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45" i="371" l="1"/>
  <c r="S445" i="371"/>
  <c r="T444" i="371"/>
  <c r="S444" i="371"/>
  <c r="T443" i="371"/>
  <c r="S443" i="371"/>
  <c r="T442" i="371"/>
  <c r="S442" i="371"/>
  <c r="T441" i="371"/>
  <c r="S441" i="371"/>
  <c r="T440" i="371"/>
  <c r="S440" i="371"/>
  <c r="T439" i="371"/>
  <c r="S439" i="371"/>
  <c r="T438" i="371"/>
  <c r="S438" i="371"/>
  <c r="T437" i="371"/>
  <c r="S437" i="371"/>
  <c r="T436" i="371"/>
  <c r="S436" i="371"/>
  <c r="T435" i="371"/>
  <c r="S435" i="371"/>
  <c r="T434" i="371"/>
  <c r="S434" i="371"/>
  <c r="T433" i="371"/>
  <c r="S433" i="371"/>
  <c r="T432" i="37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23" i="431"/>
  <c r="E25" i="431"/>
  <c r="G17" i="431"/>
  <c r="I17" i="431"/>
  <c r="K13" i="431"/>
  <c r="M9" i="431"/>
  <c r="O13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P20" i="431"/>
  <c r="P24" i="431"/>
  <c r="Q10" i="431"/>
  <c r="Q14" i="431"/>
  <c r="Q18" i="431"/>
  <c r="Q22" i="431"/>
  <c r="Q26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J9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D19" i="431"/>
  <c r="E9" i="431"/>
  <c r="E13" i="431"/>
  <c r="E17" i="431"/>
  <c r="E21" i="431"/>
  <c r="F11" i="431"/>
  <c r="F15" i="431"/>
  <c r="F19" i="431"/>
  <c r="F23" i="431"/>
  <c r="G9" i="431"/>
  <c r="G13" i="431"/>
  <c r="G21" i="431"/>
  <c r="G25" i="431"/>
  <c r="H11" i="431"/>
  <c r="H15" i="431"/>
  <c r="H19" i="431"/>
  <c r="H23" i="431"/>
  <c r="I9" i="431"/>
  <c r="I13" i="431"/>
  <c r="I21" i="431"/>
  <c r="I25" i="431"/>
  <c r="J11" i="431"/>
  <c r="J15" i="431"/>
  <c r="J19" i="431"/>
  <c r="J23" i="431"/>
  <c r="K9" i="431"/>
  <c r="K17" i="431"/>
  <c r="K21" i="431"/>
  <c r="K25" i="431"/>
  <c r="L11" i="431"/>
  <c r="L15" i="431"/>
  <c r="L19" i="431"/>
  <c r="L23" i="431"/>
  <c r="M13" i="431"/>
  <c r="M17" i="431"/>
  <c r="M21" i="431"/>
  <c r="M25" i="431"/>
  <c r="N11" i="431"/>
  <c r="N15" i="431"/>
  <c r="N19" i="431"/>
  <c r="N23" i="431"/>
  <c r="O9" i="431"/>
  <c r="O17" i="431"/>
  <c r="O21" i="431"/>
  <c r="O25" i="431"/>
  <c r="P11" i="431"/>
  <c r="P15" i="431"/>
  <c r="M19" i="431"/>
  <c r="N17" i="431"/>
  <c r="O15" i="431"/>
  <c r="P13" i="431"/>
  <c r="P23" i="431"/>
  <c r="Q13" i="431"/>
  <c r="Q21" i="431"/>
  <c r="N9" i="431"/>
  <c r="O23" i="431"/>
  <c r="Q9" i="431"/>
  <c r="Q17" i="431"/>
  <c r="M15" i="431"/>
  <c r="O11" i="431"/>
  <c r="P21" i="431"/>
  <c r="Q19" i="431"/>
  <c r="M23" i="431"/>
  <c r="N21" i="431"/>
  <c r="O19" i="431"/>
  <c r="P17" i="431"/>
  <c r="P25" i="431"/>
  <c r="Q15" i="431"/>
  <c r="Q23" i="431"/>
  <c r="M11" i="431"/>
  <c r="N25" i="431"/>
  <c r="P19" i="431"/>
  <c r="Q25" i="431"/>
  <c r="N13" i="431"/>
  <c r="P9" i="431"/>
  <c r="Q11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R11" i="431" l="1"/>
  <c r="S11" i="431"/>
  <c r="S25" i="431"/>
  <c r="R25" i="431"/>
  <c r="S23" i="431"/>
  <c r="R23" i="431"/>
  <c r="R15" i="431"/>
  <c r="S15" i="431"/>
  <c r="R19" i="431"/>
  <c r="S19" i="431"/>
  <c r="S17" i="431"/>
  <c r="R17" i="431"/>
  <c r="S9" i="431"/>
  <c r="R9" i="431"/>
  <c r="R21" i="431"/>
  <c r="S21" i="431"/>
  <c r="S13" i="431"/>
  <c r="R13" i="431"/>
  <c r="R24" i="431"/>
  <c r="S24" i="431"/>
  <c r="R20" i="431"/>
  <c r="S20" i="431"/>
  <c r="R16" i="431"/>
  <c r="S16" i="431"/>
  <c r="R12" i="431"/>
  <c r="S12" i="431"/>
  <c r="S26" i="431"/>
  <c r="R26" i="431"/>
  <c r="S22" i="431"/>
  <c r="R22" i="431"/>
  <c r="S18" i="431"/>
  <c r="R18" i="431"/>
  <c r="S14" i="431"/>
  <c r="R14" i="431"/>
  <c r="S10" i="431"/>
  <c r="R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<sst xmlns="http://schemas.openxmlformats.org/spreadsheetml/2006/main" count="137155" uniqueCount="12317">
  <si>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</si>
  <si>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</si>
  <si>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</si>
  <si>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</si>
  <si>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</si>
  <si>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</si>
  <si>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</si>
  <si>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</si>
  <si>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</si>
  <si>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</si>
  <si>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</si>
  <si>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</si>
  <si>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</si>
  <si>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</si>
  <si>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</si>
  <si>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</si>
  <si>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</si>
  <si>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</si>
  <si>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</si>
  <si>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</si>
  <si>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</si>
  <si>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</si>
  <si>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</si>
  <si>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</si>
  <si>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</si>
  <si>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</si>
  <si>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</si>
  <si>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</si>
  <si>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</si>
  <si>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</si>
  <si>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</si>
  <si>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</si>
  <si>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</si>
  <si>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</si>
  <si>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</si>
  <si>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</si>
  <si>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</si>
  <si>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</si>
  <si>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</si>
  <si>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</si>
  <si>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</si>
  <si>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</si>
  <si>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</si>
  <si>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</si>
  <si>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</si>
  <si>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</si>
  <si>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</si>
  <si>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</si>
  <si>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</si>
  <si>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</si>
  <si>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</si>
  <si>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</si>
  <si>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</si>
  <si>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</si>
  <si>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</si>
  <si>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</si>
  <si>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</si>
  <si>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</si>
  <si>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</si>
  <si>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</si>
  <si>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</si>
  <si>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</si>
  <si>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</si>
  <si>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</si>
  <si>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</si>
  <si>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</si>
  <si>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</si>
  <si>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</si>
  <si>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</si>
  <si>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</si>
  <si>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</si>
  <si>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</si>
  <si>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</si>
  <si>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</si>
  <si>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</si>
  <si>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</si>
  <si>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</si>
  <si>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</si>
  <si>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</si>
  <si>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</si>
  <si>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</si>
  <si>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</si>
  <si>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</si>
  <si>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</si>
  <si>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</si>
  <si>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</si>
  <si>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</si>
  <si>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</si>
  <si>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</si>
  <si>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</si>
  <si>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</si>
  <si>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</si>
  <si>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</si>
  <si>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</si>
  <si>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</si>
  <si>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</si>
  <si>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</si>
  <si>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</si>
  <si>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</si>
  <si>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</si>
  <si>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</si>
  <si>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</si>
  <si>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</si>
  <si>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</si>
  <si>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</si>
  <si>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</si>
  <si>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</si>
  <si>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</si>
  <si>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</si>
  <si>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</si>
  <si>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</si>
  <si>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</si>
  <si>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</si>
  <si>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</si>
  <si>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</si>
  <si>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</si>
  <si>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</si>
  <si>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</si>
  <si>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</si>
  <si>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</si>
  <si>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</si>
  <si>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</si>
  <si>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</si>
  <si>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</si>
  <si>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</si>
  <si>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</si>
  <si>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</si>
  <si>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</si>
  <si>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</si>
  <si>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</si>
  <si>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</si>
  <si>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</si>
  <si>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</si>
  <si>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</si>
  <si>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</si>
  <si>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</si>
  <si>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</si>
  <si>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</si>
  <si>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</si>
  <si>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</si>
  <si>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</si>
  <si>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</si>
  <si>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</si>
  <si>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</si>
  <si>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</si>
  <si>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</si>
  <si>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</si>
  <si>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</si>
  <si>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</si>
  <si>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</si>
  <si>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</si>
  <si>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</si>
  <si>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</si>
  <si>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</si>
  <si>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</si>
  <si>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</si>
  <si>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</si>
  <si>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</si>
  <si>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</si>
  <si>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</si>
  <si>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</si>
  <si>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</si>
  <si>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</si>
  <si>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</si>
  <si>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</si>
  <si>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</si>
  <si>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</si>
  <si>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</si>
  <si>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</si>
  <si>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</si>
  <si>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</si>
  <si>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</si>
  <si>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</si>
  <si>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</si>
  <si>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</si>
  <si>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</si>
  <si>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</si>
  <si>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</si>
  <si>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</si>
  <si>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</si>
  <si>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</si>
  <si>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</si>
  <si>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</si>
  <si>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</si>
  <si>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</si>
  <si>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</si>
  <si>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</si>
  <si>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</si>
  <si>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</si>
  <si>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</si>
  <si>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</si>
  <si>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</si>
  <si>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</si>
  <si>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</si>
  <si>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</si>
  <si>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</si>
  <si>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</si>
  <si>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</si>
  <si>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</si>
  <si>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</si>
  <si>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</si>
  <si>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</si>
  <si>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</si>
  <si>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</si>
  <si>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</si>
  <si>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</si>
  <si>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</si>
  <si>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</si>
  <si>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</si>
  <si>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</si>
  <si>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</si>
  <si>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</si>
  <si>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</si>
  <si>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</si>
  <si>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</si>
  <si>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</si>
  <si>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</si>
  <si>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</si>
  <si>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</si>
  <si>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</si>
  <si>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</si>
  <si>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</si>
  <si>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</si>
  <si>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</si>
  <si>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</si>
  <si>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</si>
  <si>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</si>
  <si>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</si>
  <si>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</si>
  <si>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</si>
  <si>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</si>
  <si>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</si>
  <si>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</si>
  <si>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</si>
  <si>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</si>
  <si>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</si>
  <si>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</si>
  <si>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</si>
  <si>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</si>
  <si>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</si>
  <si>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</si>
  <si>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</si>
  <si>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</si>
  <si>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</si>
  <si>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</si>
  <si>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</si>
  <si>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</si>
  <si>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</si>
  <si>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</si>
  <si>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</si>
  <si>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</si>
  <si>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</si>
  <si>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</si>
  <si>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</si>
  <si>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</si>
  <si>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</si>
  <si>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</si>
  <si>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</si>
  <si>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</si>
  <si>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</si>
  <si>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</si>
  <si>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</si>
  <si>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</si>
  <si>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</si>
  <si>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</si>
  <si>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</si>
  <si>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</si>
  <si>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</si>
  <si>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</si>
  <si>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</si>
  <si>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</si>
  <si>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</si>
  <si>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</si>
  <si>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</si>
  <si>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</si>
  <si>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</si>
  <si>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</si>
  <si>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</si>
  <si>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</si>
  <si>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</si>
  <si>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</si>
  <si>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</si>
  <si>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</si>
  <si>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</si>
  <si>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</si>
  <si>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</si>
  <si>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</si>
  <si>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</si>
  <si>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</si>
  <si>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</si>
  <si>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</si>
  <si>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</si>
  <si>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</si>
  <si>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</si>
  <si>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</si>
  <si>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</si>
  <si>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</si>
  <si>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</si>
  <si>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</si>
  <si>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</si>
  <si>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</si>
  <si>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</si>
  <si>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</si>
  <si>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</si>
  <si>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</si>
  <si>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</si>
  <si>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</si>
  <si>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</si>
  <si>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</si>
  <si>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</si>
  <si>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</si>
  <si>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</si>
  <si>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</si>
  <si>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</si>
  <si>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</si>
  <si>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</si>
  <si>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</si>
  <si>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</si>
  <si>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</si>
  <si>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</si>
  <si>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</si>
  <si>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</si>
  <si>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</si>
  <si>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</si>
  <si>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</si>
  <si>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</si>
  <si>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</si>
  <si>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</si>
  <si>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</si>
  <si>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</si>
  <si>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</si>
  <si>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</si>
  <si>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</si>
  <si>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</si>
  <si>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</si>
  <si>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</si>
  <si>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</si>
  <si>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</si>
  <si>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</si>
  <si>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</si>
  <si>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</si>
  <si>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</si>
  <si>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</si>
  <si>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</si>
  <si>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</si>
  <si>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</si>
  <si>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</si>
  <si>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</si>
  <si>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</si>
  <si>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</si>
  <si>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</si>
  <si>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</si>
  <si>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</si>
  <si>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</si>
  <si>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</si>
  <si>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</si>
  <si>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</si>
  <si>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</si>
  <si>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</si>
  <si>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</si>
  <si>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</si>
  <si>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</si>
  <si>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</si>
  <si>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</si>
  <si>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</si>
  <si>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</si>
  <si>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</si>
  <si>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</si>
  <si>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</si>
  <si>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</si>
  <si>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</si>
  <si>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</si>
  <si>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</si>
  <si>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</si>
  <si>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</si>
  <si>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</si>
  <si>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</si>
  <si>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</si>
  <si>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</si>
  <si>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</si>
  <si>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</si>
  <si>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</si>
  <si>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</si>
  <si>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</si>
  <si>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</si>
  <si>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</si>
  <si>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</si>
  <si>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</si>
  <si>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</si>
  <si>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</si>
  <si>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</si>
  <si>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</si>
  <si>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</si>
  <si>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</si>
  <si>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</si>
  <si>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</si>
  <si>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</si>
  <si>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</si>
  <si>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</si>
  <si>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</si>
  <si>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</si>
  <si>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</si>
  <si>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</si>
  <si>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</si>
  <si>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</si>
  <si>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</si>
  <si>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</si>
  <si>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</si>
  <si>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</si>
  <si>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</si>
  <si>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</si>
  <si>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</si>
  <si>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</si>
  <si>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</si>
  <si>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</si>
  <si>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</si>
  <si>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</si>
  <si>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</si>
  <si>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</si>
  <si>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</si>
  <si>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</si>
  <si>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</si>
  <si>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</si>
  <si>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</si>
  <si>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</si>
  <si>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</si>
  <si>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</si>
  <si>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</si>
  <si>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</si>
  <si>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</si>
  <si>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</si>
  <si>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</si>
  <si>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</si>
  <si>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</si>
  <si>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</si>
  <si>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</si>
  <si>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</si>
  <si>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</si>
  <si>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</si>
  <si>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</si>
  <si>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</si>
  <si>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</si>
  <si>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</si>
  <si>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</si>
  <si>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</si>
  <si>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</si>
  <si>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</si>
  <si>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</si>
  <si>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</si>
  <si>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</si>
  <si>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</si>
  <si>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</si>
  <si>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</si>
  <si>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</si>
  <si>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</si>
  <si>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</si>
  <si>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</si>
  <si>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</si>
  <si>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</si>
  <si>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</si>
  <si>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</si>
  <si>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</si>
  <si>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</si>
  <si>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</si>
  <si>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</si>
  <si>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</si>
  <si>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</si>
  <si>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</si>
  <si>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</si>
  <si>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</si>
  <si>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</si>
  <si>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</si>
  <si>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</si>
  <si>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</si>
  <si>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</si>
  <si>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</si>
  <si>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</si>
  <si>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</si>
  <si>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</si>
  <si>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</si>
  <si>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</si>
  <si>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</si>
  <si>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</si>
  <si>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</si>
  <si>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</si>
  <si>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</si>
  <si>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</si>
  <si>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</si>
  <si>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</si>
  <si>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</si>
  <si>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</si>
  <si>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</si>
  <si>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</si>
  <si>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</si>
  <si>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</si>
  <si>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</si>
  <si>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</si>
  <si>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</si>
  <si>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</si>
  <si>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</si>
  <si>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</si>
  <si>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</si>
  <si>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</si>
  <si>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</si>
  <si>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</si>
  <si>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</si>
  <si>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</si>
  <si>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</si>
  <si>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</si>
  <si>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</si>
  <si>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</si>
  <si>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</si>
  <si>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</si>
  <si>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</si>
  <si>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</si>
  <si>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</si>
  <si>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</si>
  <si>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</si>
  <si>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</si>
  <si>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</si>
  <si>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</si>
  <si>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</si>
  <si>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</si>
  <si>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</si>
  <si>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</si>
  <si>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</si>
  <si>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</si>
  <si>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</si>
  <si>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</si>
  <si>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</si>
  <si>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</si>
  <si>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</si>
  <si>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</si>
  <si>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</si>
  <si>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</si>
  <si>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</si>
  <si>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</si>
  <si>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</si>
  <si>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</si>
  <si>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</si>
  <si>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</si>
  <si>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</si>
  <si>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</si>
  <si>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</si>
  <si>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</si>
  <si>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</si>
  <si>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</si>
  <si>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</si>
  <si>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</si>
  <si>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</si>
  <si>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</si>
  <si>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</si>
  <si>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</si>
  <si>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</si>
  <si>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</si>
  <si>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</si>
  <si>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</si>
  <si>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</si>
  <si>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</si>
  <si>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</si>
  <si>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</si>
  <si>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</si>
  <si>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</si>
  <si>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</si>
  <si>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</si>
  <si>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</si>
  <si>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</si>
  <si>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</si>
  <si>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</si>
  <si>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</si>
  <si>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</si>
  <si>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</si>
  <si>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</si>
  <si>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</si>
  <si>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</si>
  <si>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</si>
  <si>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</si>
  <si>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</si>
  <si>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</si>
  <si>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</si>
  <si>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</si>
  <si>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</si>
  <si>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</si>
  <si>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</si>
  <si>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</si>
  <si>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</si>
  <si>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</si>
  <si>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</si>
  <si>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</si>
  <si>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</si>
  <si>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</si>
  <si>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</si>
  <si>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</si>
  <si>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</si>
  <si>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</si>
  <si>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</si>
  <si>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</si>
  <si>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</si>
  <si>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</si>
  <si>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</si>
  <si>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</si>
  <si>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</si>
  <si>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</si>
  <si>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</si>
  <si>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</si>
  <si>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</si>
  <si>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</si>
  <si>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</si>
  <si>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</si>
  <si>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</si>
  <si>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</si>
  <si>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</si>
  <si>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</si>
  <si>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</si>
  <si>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</si>
  <si>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</si>
  <si>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</si>
  <si>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</si>
  <si>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</si>
  <si>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</si>
  <si>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</si>
  <si>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</si>
  <si>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</si>
  <si>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</si>
  <si>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</si>
  <si>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</si>
  <si>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</si>
  <si>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</si>
  <si>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</si>
  <si>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</si>
  <si>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</si>
  <si>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</si>
  <si>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</si>
  <si>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</si>
  <si>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</si>
  <si>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</si>
  <si>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</si>
  <si>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</si>
  <si>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</si>
  <si>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</si>
  <si>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</si>
  <si>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</si>
  <si>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</si>
  <si>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</si>
  <si>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</si>
  <si>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</si>
  <si>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</si>
  <si>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</si>
  <si>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</si>
  <si>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</si>
  <si>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</si>
  <si>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</si>
  <si>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</si>
  <si>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</si>
  <si>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</si>
  <si>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</si>
  <si>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</si>
  <si>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</si>
  <si>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</si>
  <si>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</si>
  <si>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</si>
  <si>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</si>
  <si>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</si>
  <si>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</si>
  <si>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</si>
  <si>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</si>
  <si>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</si>
  <si>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</si>
  <si>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</si>
  <si>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</si>
  <si>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</si>
  <si>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</si>
  <si>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</si>
  <si>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</si>
  <si>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</si>
  <si>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</si>
  <si>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</si>
  <si>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</si>
  <si>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</si>
  <si>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</si>
  <si>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</si>
  <si>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</si>
  <si>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</si>
  <si>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</si>
  <si>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</si>
  <si>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</si>
  <si>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</si>
  <si>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</si>
  <si>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</si>
  <si>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P</t>
  </si>
  <si>
    <t>ACC SIRUP PRO DĚTI 20 MG/ML</t>
  </si>
  <si>
    <t>POR SIR 1X100ML/2000MG</t>
  </si>
  <si>
    <t>O</t>
  </si>
  <si>
    <t>ACIDUM FOLICUM LECIVA</t>
  </si>
  <si>
    <t>DRG 30X10MG</t>
  </si>
  <si>
    <t>ADRENALIN LECIVA</t>
  </si>
  <si>
    <t>INJ 5X1ML/1MG</t>
  </si>
  <si>
    <t>AERIUS 0,5 MG/ML</t>
  </si>
  <si>
    <t>POR SOL 1X60ML+LŽ</t>
  </si>
  <si>
    <t>POR SOL 1X120ML+LŽ</t>
  </si>
  <si>
    <t>AERIUS 2,5 MG</t>
  </si>
  <si>
    <t>POR TBL DIS 30X2.5MG</t>
  </si>
  <si>
    <t>AESCIN-TEVA</t>
  </si>
  <si>
    <t>POR TBL FLM 30X20MG</t>
  </si>
  <si>
    <t>AETHOXYSKLEROL</t>
  </si>
  <si>
    <t>INJ 5X2ML 3%</t>
  </si>
  <si>
    <t>AKTIFERRIN</t>
  </si>
  <si>
    <t>GTT 1X30ML</t>
  </si>
  <si>
    <t>ALGIFEN NEO</t>
  </si>
  <si>
    <t>POR GTT SOL 1X50ML</t>
  </si>
  <si>
    <t>AMBROBENE 7.5MG/ML</t>
  </si>
  <si>
    <t>SOL 1X100ML</t>
  </si>
  <si>
    <t>APAURIN</t>
  </si>
  <si>
    <t>INJ 10X2ML/10MG</t>
  </si>
  <si>
    <t>AQUA PRO INJECTIONE BRAUN</t>
  </si>
  <si>
    <t>PAR LQF 20X100ML-PE</t>
  </si>
  <si>
    <t>ARDEAELYTOSOL F 1/1</t>
  </si>
  <si>
    <t>INF 1X250ML</t>
  </si>
  <si>
    <t>ARDEAELYTOSOL NA.HYDR.CARB.8.4%</t>
  </si>
  <si>
    <t>INF 1X80ML</t>
  </si>
  <si>
    <t>ARDEAELYTOSOL NA.HYDR.FOSF.8.7%</t>
  </si>
  <si>
    <t>INF 1X200ML</t>
  </si>
  <si>
    <t>ARDEAELYTOSOL NATRIUMCHLOR.5.85</t>
  </si>
  <si>
    <t>ARDEAELYTOSOL R 1/2</t>
  </si>
  <si>
    <t>INF 1X500ML</t>
  </si>
  <si>
    <t>INF SOL 10X500ML</t>
  </si>
  <si>
    <t>ARDEAELYTOSOL R 1/3</t>
  </si>
  <si>
    <t>INF SOL 10X250ML</t>
  </si>
  <si>
    <t>ARDEANUTRISOL G 5</t>
  </si>
  <si>
    <t>50G/L INF SOL 20X80ML</t>
  </si>
  <si>
    <t>ASCORUTIN (BLISTR)</t>
  </si>
  <si>
    <t>TBL OBD 50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</si>
  <si>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</si>
  <si>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</si>
  <si>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</si>
  <si>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</si>
  <si>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</si>
  <si>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</si>
  <si>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BEPANTHEN PLUS</t>
  </si>
  <si>
    <t>CRM 1X30GM</t>
  </si>
  <si>
    <t>BERODUAL N</t>
  </si>
  <si>
    <t>INH SOL PSS 200DÁV</t>
  </si>
  <si>
    <t>BioLac Baby drops Generica 6 ml</t>
  </si>
  <si>
    <t>BISEPTOL 480</t>
  </si>
  <si>
    <t>POR TBL NOB 28X480MG</t>
  </si>
  <si>
    <t>CALCII CARBONICI 0,5 TBL. MEDICAMENTA</t>
  </si>
  <si>
    <t>POR TBL NOB 100X0.5GM</t>
  </si>
  <si>
    <t>CALCIUM BIOTIKA</t>
  </si>
  <si>
    <t>INJ 10X10ML/1GM</t>
  </si>
  <si>
    <t>CAVINTON</t>
  </si>
  <si>
    <t>CEFTRIAXON MEDOPHARM 1 G</t>
  </si>
  <si>
    <t>INJ+INF PLV SOL 10X1GM</t>
  </si>
  <si>
    <t>CEZERA 5 MG</t>
  </si>
  <si>
    <t>POR TBL FLM 30X5MG</t>
  </si>
  <si>
    <t>CLEXANE</t>
  </si>
  <si>
    <t>INJ SOL 10X0.2ML/2KU</t>
  </si>
  <si>
    <t>CODEIN SLOVAKOFARMA 15MG</t>
  </si>
  <si>
    <t>TBL 10X15MG-BLISTR</t>
  </si>
  <si>
    <t>CYMEVENE</t>
  </si>
  <si>
    <t>INF SIC 1X500MG</t>
  </si>
  <si>
    <t>DEPAKINE</t>
  </si>
  <si>
    <t>SIR 1X150ML</t>
  </si>
  <si>
    <t>DEXAMED</t>
  </si>
  <si>
    <t>INJ 10X2ML/8MG</t>
  </si>
  <si>
    <t>DIAZEPAM SLOVAKOFARMA</t>
  </si>
  <si>
    <t>TBL 20X5MG</t>
  </si>
  <si>
    <t>DITHIADEN</t>
  </si>
  <si>
    <t>TBL 20X2MG</t>
  </si>
  <si>
    <t>INJ 10X2ML</t>
  </si>
  <si>
    <t>DZ OCTENISEPT 250 ml</t>
  </si>
  <si>
    <t>sprej</t>
  </si>
  <si>
    <t>DZ OCTENISEPT drm. sol. 250 ml</t>
  </si>
  <si>
    <t>DRM SOL 1X250ML</t>
  </si>
  <si>
    <t>ENAP 2.5MG</t>
  </si>
  <si>
    <t>TBL 30X2.5MG</t>
  </si>
  <si>
    <t>Espumisan kapky 100mg/ml por. gtt.30ml</t>
  </si>
  <si>
    <t>FANTOMALT</t>
  </si>
  <si>
    <t>POR PLV SOL 1X400GMenterar.</t>
  </si>
  <si>
    <t>FENISTIL</t>
  </si>
  <si>
    <t>POR GTT SOL 1X20ML</t>
  </si>
  <si>
    <t>1MG/G GEL 1X50G</t>
  </si>
  <si>
    <t>1MG/ML POR GTT SOL 1X20ML</t>
  </si>
  <si>
    <t>FLAVOBION</t>
  </si>
  <si>
    <t>POR TBL FLM 50X70MG</t>
  </si>
  <si>
    <t>FLIXOTIDE 50 INHALER N</t>
  </si>
  <si>
    <t>INH SUS PSS120X50RG</t>
  </si>
  <si>
    <t>FLORSALMIN</t>
  </si>
  <si>
    <t>GTT 1X50ML</t>
  </si>
  <si>
    <t>FLUMAZENIL PHARMASELECT</t>
  </si>
  <si>
    <t>0,1MG/ML INJ SOL+INF CNC SOL 5X5ML</t>
  </si>
  <si>
    <t>FORLAX</t>
  </si>
  <si>
    <t>4G POR PLV SOL SCC 20</t>
  </si>
  <si>
    <t>10G POR PLV SOL SCC 20</t>
  </si>
  <si>
    <t>GASTROTUSS Baby sirup 200ml</t>
  </si>
  <si>
    <t>Glukopur plv.1000g - hroznový cukr</t>
  </si>
  <si>
    <t>Hami kašička rýžová neml. 180g 4M</t>
  </si>
  <si>
    <t>HELICID « 40 INF. LYOF.1X40MG</t>
  </si>
  <si>
    <t>HELICID 10 ZENTIVA</t>
  </si>
  <si>
    <t>10MG CPS ETD 28</t>
  </si>
  <si>
    <t>HEPARIN LECIVA</t>
  </si>
  <si>
    <t>INJ 1X10ML/50KU</t>
  </si>
  <si>
    <t>HERPESIN 250</t>
  </si>
  <si>
    <t>INJ SIC 10X250MG</t>
  </si>
  <si>
    <t>Herpesin krém 1x2g 5%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</si>
  <si>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</si>
  <si>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</si>
  <si>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</si>
  <si>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</si>
  <si>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</si>
  <si>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</si>
  <si>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</si>
  <si>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</si>
  <si>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IBALGIN 200</t>
  </si>
  <si>
    <t>POR TBL FLM 24X200MG</t>
  </si>
  <si>
    <t>IBALGIN 400</t>
  </si>
  <si>
    <t>POR TBL FLM 48X400MG</t>
  </si>
  <si>
    <t>INFECTOSCAB 5% KRÉM DRM</t>
  </si>
  <si>
    <t>1X30G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</si>
  <si>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</si>
  <si>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</si>
  <si>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</si>
  <si>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</si>
  <si>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</si>
  <si>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</si>
  <si>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IR SOL.TETRACAINII CHLOR.0,5% 50 ml</t>
  </si>
  <si>
    <t>IR 50 ml</t>
  </si>
  <si>
    <t>KALIUM CHLORATUM LECIVA 7.5%</t>
  </si>
  <si>
    <t>INJ 5X10ML 7.5%</t>
  </si>
  <si>
    <t>KANAMYCIN-POS</t>
  </si>
  <si>
    <t>OPH GTT SOL 1X5ML/25MG</t>
  </si>
  <si>
    <t>KEPPRA 250 MG</t>
  </si>
  <si>
    <t>POR TBL FLM50X250MG</t>
  </si>
  <si>
    <t>KL CHLORAL.HYDRATUM 100G</t>
  </si>
  <si>
    <t>KL KAL.PERMANGANAS 10G</t>
  </si>
  <si>
    <t>KL KAPSLE</t>
  </si>
  <si>
    <t>KL OMEPRAZOL SIRUP 2mg/ml</t>
  </si>
  <si>
    <t>KL POLYSAN, OL.HELIANTHI AA AD 300G</t>
  </si>
  <si>
    <t>KL SOL.METHYLROS.CHL.1% 10G</t>
  </si>
  <si>
    <t>KL SUPP.DIAZEPAMI 0,001G  20KS</t>
  </si>
  <si>
    <t>KL SUPP.DIAZEPAMI 0,002G  10KS</t>
  </si>
  <si>
    <t>KL SUPP.DIAZEPAMI 0,002G  20KS</t>
  </si>
  <si>
    <t>KL SUPP.DIAZEPAMI 0,002G  30KS</t>
  </si>
  <si>
    <t>KL SUPPOSITORIA</t>
  </si>
  <si>
    <t>KL TBL MAGN.LACT 0,5G+B6 0,02G, 100TBL</t>
  </si>
  <si>
    <t>KL UNG.LENIENS, 100G</t>
  </si>
  <si>
    <t>Klysma salinické 135ml</t>
  </si>
  <si>
    <t>Kulíšek sáčky 10x6,6g</t>
  </si>
  <si>
    <t>Lactobacillus acidophil.cps.75 bez laktózy</t>
  </si>
  <si>
    <t>LAMICTAL 5 MG</t>
  </si>
  <si>
    <t>POR TBL MND+SUS 42X5MG</t>
  </si>
  <si>
    <t>MAGNESII LACTICI 0,5 TBL. MEDICAMENTA</t>
  </si>
  <si>
    <t>TBL NOB 50X0,5GM</t>
  </si>
  <si>
    <t>MAGNESIUM SULFURICUM BIOTIKA</t>
  </si>
  <si>
    <t>INJ 5X10ML 10%</t>
  </si>
  <si>
    <t>MEDROL 4 MG</t>
  </si>
  <si>
    <t>POR TBL NOB30X4MG-L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</si>
  <si>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</si>
  <si>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</si>
  <si>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</si>
  <si>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</si>
  <si>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</si>
  <si>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</si>
  <si>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MO LAHEV NA OXIPER 1 l</t>
  </si>
  <si>
    <t>MUCOSOLVAN JUNIOR</t>
  </si>
  <si>
    <t>POR SIR 1X100ML</t>
  </si>
  <si>
    <t>NALBUPHIN ORPHA</t>
  </si>
  <si>
    <t>INJ SOL 10X2ML</t>
  </si>
  <si>
    <t>NASIVIN 0,01%</t>
  </si>
  <si>
    <t>NAS GTT SOL 1X5ML</t>
  </si>
  <si>
    <t>NASIVIN 0,025%</t>
  </si>
  <si>
    <t>NAS GTT SOL 10ML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</si>
  <si>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</si>
  <si>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</si>
  <si>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</si>
  <si>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</si>
  <si>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</si>
  <si>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</si>
  <si>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</si>
  <si>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</si>
  <si>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OPHTHALMO-SEPTONEX</t>
  </si>
  <si>
    <t>UNG OPH 1X5GM</t>
  </si>
  <si>
    <t>OTIPAX</t>
  </si>
  <si>
    <t>AUR GTT SOL 1X16GM</t>
  </si>
  <si>
    <t>OTOBACID N</t>
  </si>
  <si>
    <t>AUR GTT SOL 1X5ML</t>
  </si>
  <si>
    <t>PANADOL BABY ČÍPKY</t>
  </si>
  <si>
    <t>PARACETAMOL KABI 10 MG/ML</t>
  </si>
  <si>
    <t>INF SOL 10X50ML/500MG</t>
  </si>
  <si>
    <t>PARALEN 500</t>
  </si>
  <si>
    <t>POR TBL NOB 24X500MG</t>
  </si>
  <si>
    <t>PARALEN PRO INFANTIBUS</t>
  </si>
  <si>
    <t>SUP 5X100MG</t>
  </si>
  <si>
    <t>PARALEN SUS</t>
  </si>
  <si>
    <t>SUS 1X100ML/2.4GM</t>
  </si>
  <si>
    <t>PHENAEMAL 0.1</t>
  </si>
  <si>
    <t>TBL 50X100MG</t>
  </si>
  <si>
    <t>PHENAEMALETTEN</t>
  </si>
  <si>
    <t>TBL 50X15MG</t>
  </si>
  <si>
    <t>PREDNISON 20 LECIVA</t>
  </si>
  <si>
    <t>TBL 20X20MG(BLISTR)</t>
  </si>
  <si>
    <t>PREDNISON 5 LECIVA</t>
  </si>
  <si>
    <t>PROTHAZIN</t>
  </si>
  <si>
    <t>TBL FLM 20X1X25MG</t>
  </si>
  <si>
    <t>RIVOTRIL 2.5MG/ML</t>
  </si>
  <si>
    <t>POR GTT SOL 1X10ML</t>
  </si>
  <si>
    <t>SAB SIMPLEX</t>
  </si>
  <si>
    <t>POR SUS 1X30ML</t>
  </si>
  <si>
    <t>SABRIL</t>
  </si>
  <si>
    <t>PORTBLFLM100X500MG</t>
  </si>
  <si>
    <t>SERETIDE 25/50 INHALER</t>
  </si>
  <si>
    <t>INH SUS PSS 120X25/50MCG+POČ</t>
  </si>
  <si>
    <t>SMECTA</t>
  </si>
  <si>
    <t>PLV POR 1X10SACKU</t>
  </si>
  <si>
    <t>SOLU-MEDROL</t>
  </si>
  <si>
    <t>INJ SIC 1X40MG+1ML</t>
  </si>
  <si>
    <t>INJ SIC 1X250MG+4ML</t>
  </si>
  <si>
    <t>STOPTUSSIN</t>
  </si>
  <si>
    <t>SUPPOSITORIA GLYCERINI LECIVA</t>
  </si>
  <si>
    <t>SUP 10X2.35GM</t>
  </si>
  <si>
    <t>Swiss Laktobacilky Baby 30 cps</t>
  </si>
  <si>
    <t>SYNTOSTIGMIN</t>
  </si>
  <si>
    <t>INJ 10X1ML/0.5MG</t>
  </si>
  <si>
    <t>Šalvěj lékařská nať LEROS n.s.</t>
  </si>
  <si>
    <t>20 x1,5g</t>
  </si>
  <si>
    <t>TANTUM VERDE</t>
  </si>
  <si>
    <t>LIQ 1X240ML-PET TR</t>
  </si>
  <si>
    <t>THIAMIN LECIVA</t>
  </si>
  <si>
    <t>TBL 20X50MG(BLISTR)</t>
  </si>
  <si>
    <t>TOBRADEX OČNÍ MAST</t>
  </si>
  <si>
    <t>OPH UNG 3.5GM</t>
  </si>
  <si>
    <t>TOPAMAX 25 MG</t>
  </si>
  <si>
    <t>POR TBL FLM 28-BLI</t>
  </si>
  <si>
    <t>TOPAMAX 50 MG</t>
  </si>
  <si>
    <t>TRIAMCINOLON LECIVA</t>
  </si>
  <si>
    <t>UNG 1X10GM 0.1%</t>
  </si>
  <si>
    <t>TUSSIN</t>
  </si>
  <si>
    <t>POR GTT SOL 1X25ML</t>
  </si>
  <si>
    <t>UNITROPIC 1%</t>
  </si>
  <si>
    <t>OPH GTT SOL 1X10ML</t>
  </si>
  <si>
    <t>URSOFALK SUSPENZE</t>
  </si>
  <si>
    <t>POR SUS 1X250ML</t>
  </si>
  <si>
    <t>VENTOLIN INHALER N</t>
  </si>
  <si>
    <t>INHSUSPSS200X100RG</t>
  </si>
  <si>
    <t>VENTOLIN ROZTOK K INHALACI</t>
  </si>
  <si>
    <t>INH SOL1X20ML/120MG</t>
  </si>
  <si>
    <t>VERMOX</t>
  </si>
  <si>
    <t>POR TBL NOB 6X100MG</t>
  </si>
  <si>
    <t>VIDISIC</t>
  </si>
  <si>
    <t>GEL OPH 3X10GM</t>
  </si>
  <si>
    <t>VIGANTOL</t>
  </si>
  <si>
    <t>POR GTT SOL 1x10ML</t>
  </si>
  <si>
    <t>VITAMIN B12 LECIVA 1000RG</t>
  </si>
  <si>
    <t>INJ 5X1ML/1000RG</t>
  </si>
  <si>
    <t>ZODAC GTT</t>
  </si>
  <si>
    <t>GTT 1X20ML/0.2GM</t>
  </si>
  <si>
    <t>léky - enterální výživa (LEK)</t>
  </si>
  <si>
    <t>FORTINI CREAMY FRUIT MULTI FIBRE ČERVENÉ OVOCE</t>
  </si>
  <si>
    <t>POR SOL 4X100GM</t>
  </si>
  <si>
    <t>FORTINI CREAMY FRUIT MULTI FIBRE LETNÍ OVOCE</t>
  </si>
  <si>
    <t>Hami 0+ 800g</t>
  </si>
  <si>
    <t>Hami 12+ 2x600g výhodný balíček</t>
  </si>
  <si>
    <t>Hami 6+ 600g</t>
  </si>
  <si>
    <t>Hami 6+ 800g</t>
  </si>
  <si>
    <t>INFATRINI</t>
  </si>
  <si>
    <t>POR SOL 24X125ML</t>
  </si>
  <si>
    <t>NEOCATE INFANT</t>
  </si>
  <si>
    <t>POR PLV SOL 1X400GM</t>
  </si>
  <si>
    <t>NEOCATE JUNIOR BEZ PŘÍCHUTĚ</t>
  </si>
  <si>
    <t>POR PLV 1X400G</t>
  </si>
  <si>
    <t>NESTLÉ Neml.kaše rýžová 250g (č.v.0240)</t>
  </si>
  <si>
    <t>NESTLÉ Nemléčná krupička rýžová 180g</t>
  </si>
  <si>
    <t>NUTRILON 0 NENATAL</t>
  </si>
  <si>
    <t>POR SOL 1X400G</t>
  </si>
  <si>
    <t>Nutrilon 1 A.R. ProExpert 400g</t>
  </si>
  <si>
    <t>Nutrilon 1 A.R. ProExpert 800g</t>
  </si>
  <si>
    <t>NUTRILON 1 ALLERGY CARE</t>
  </si>
  <si>
    <t>POR SOL 1X450GM</t>
  </si>
  <si>
    <t>NUTRILON 1 ALLERGY DIGESTIVE CARE</t>
  </si>
  <si>
    <t>Nutrilon 1 Anti-Colics ProExpert 400g</t>
  </si>
  <si>
    <t>Nutrilon 1 Comfort ProExpert 400g</t>
  </si>
  <si>
    <t>Nutrilon 1 HA ProExpert 800g</t>
  </si>
  <si>
    <t>NUTRILON 1 LOW LACTOSE ProExpert</t>
  </si>
  <si>
    <t>NUTRILON 1 NENATAL</t>
  </si>
  <si>
    <t>POR SOL 1X400GM</t>
  </si>
  <si>
    <t>NUTRILON 1 Pronutra 800g</t>
  </si>
  <si>
    <t>Nutrilon 2 A.R. ProExpert 800g</t>
  </si>
  <si>
    <t>NUTRILON 2 ALLERGY CARE</t>
  </si>
  <si>
    <t>NUtrilon 2 HA ProExpert 800g</t>
  </si>
  <si>
    <t>Nutrilon 2 Profutura 800g</t>
  </si>
  <si>
    <t>Nutrilon 2 Pronutra  800g</t>
  </si>
  <si>
    <t>Nutrilon 2 Pronutra  800g - 3pack</t>
  </si>
  <si>
    <t>Nutrilon 3 HA ProExpert 800g</t>
  </si>
  <si>
    <t xml:space="preserve">Nutrilon 3 Pronutra  800g </t>
  </si>
  <si>
    <t>Nutrilon 4 Pronutra 800g</t>
  </si>
  <si>
    <t>Nutrilon Nutriton ProExpert 135g</t>
  </si>
  <si>
    <t>NUTRINI</t>
  </si>
  <si>
    <t>POR SOL 1X500ML-VA</t>
  </si>
  <si>
    <t>PEPTAMEN JUNIOR</t>
  </si>
  <si>
    <t>POR SOL 1X500ML</t>
  </si>
  <si>
    <t>PROTIFAR</t>
  </si>
  <si>
    <t>POR PLV SOL 1X225GM</t>
  </si>
  <si>
    <t>léky - krev.deriváty ZUL (TO)</t>
  </si>
  <si>
    <t>ALBUNORM 20%</t>
  </si>
  <si>
    <t>200G/L INF SOL 1X50ML</t>
  </si>
  <si>
    <t>KIOVIG</t>
  </si>
  <si>
    <t>100MG/ML INF SOL 1X10ML</t>
  </si>
  <si>
    <t>100MG/ML INF SOL 1X50ML</t>
  </si>
  <si>
    <t>léky - antibiotika (LEK)</t>
  </si>
  <si>
    <t>AMOKSIKLAV</t>
  </si>
  <si>
    <t>TBL OBD 21X625MG</t>
  </si>
  <si>
    <t>AMOKSIKLAV 1.2GM</t>
  </si>
  <si>
    <t>INJ SIC 5X1.2GM</t>
  </si>
  <si>
    <t>AMOKSIKLAV 156,25mg/5ml</t>
  </si>
  <si>
    <t>PLV SUS 1X100ML</t>
  </si>
  <si>
    <t>AMOKSIKLAV 457 MG/5 ML</t>
  </si>
  <si>
    <t>POR PLV SUS 70ML</t>
  </si>
  <si>
    <t>AMOKSIKLAV 600 MG</t>
  </si>
  <si>
    <t>INJ PLV SOL 5X600MG</t>
  </si>
  <si>
    <t>AMPICILIN 0,5 BIOTIKA</t>
  </si>
  <si>
    <t>INJ PLV SOL 10X500MG</t>
  </si>
  <si>
    <t>ARCHIFAR 500 MG</t>
  </si>
  <si>
    <t>INJ+INF PLV SOL 10X500MG</t>
  </si>
  <si>
    <t>AXETINE 750MG</t>
  </si>
  <si>
    <t>INJ SIC 10X750MG</t>
  </si>
  <si>
    <t>BISEPTOL 120</t>
  </si>
  <si>
    <t>TBL 20X120MG</t>
  </si>
  <si>
    <t>CEFTAZIDIM KABI 1 GM</t>
  </si>
  <si>
    <t>INJ PLV SOL 10X1GM</t>
  </si>
  <si>
    <t>CEFTRIAXON MEDOPHARM 2 G</t>
  </si>
  <si>
    <t>IMS+IVN INJ+INF PLV SOL 10X2GM</t>
  </si>
  <si>
    <t>CEFUROXIM KABI 750 MG</t>
  </si>
  <si>
    <t>INJ+INF PLV SOL 10X750MG</t>
  </si>
  <si>
    <t>CEFZIL O.S. 250 MG</t>
  </si>
  <si>
    <t>POR PLV SUS 1X60ML/3GM</t>
  </si>
  <si>
    <t>FRAMYKOIN</t>
  </si>
  <si>
    <t>UNG 1X10GM</t>
  </si>
  <si>
    <t>FUCIDIN</t>
  </si>
  <si>
    <t>UNG 1X15GM 2%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</si>
  <si>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</si>
  <si>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</si>
  <si>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</si>
  <si>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</si>
  <si>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</si>
  <si>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</si>
  <si>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</si>
  <si>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</si>
  <si>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</t>
  </si>
  <si>
    <t>125MG/5ML POR GRA SUS 100ML</t>
  </si>
  <si>
    <t>KLACID 125 MG/5 ML</t>
  </si>
  <si>
    <t>POR GRA SUS 1X60ML</t>
  </si>
  <si>
    <t>KLACID 250 MG/5 ML</t>
  </si>
  <si>
    <t>POR GRA SUS 1X100ML</t>
  </si>
  <si>
    <t>KLACID I.V.</t>
  </si>
  <si>
    <t>INF PLV SOL 1X500MG</t>
  </si>
  <si>
    <t>METRONIDAZOLE 0.5% POLFA</t>
  </si>
  <si>
    <t>INJ 1X100ML 5MG/1ML</t>
  </si>
  <si>
    <t>OPHTHALMO-FRAMYKOIN</t>
  </si>
  <si>
    <t>OSPAMOX 250MG/5ML</t>
  </si>
  <si>
    <t>GRA SUS 1X60ML</t>
  </si>
  <si>
    <t>OSPEN 400MG</t>
  </si>
  <si>
    <t>PAMYCON NA PŘÍPRAVU KAPEK</t>
  </si>
  <si>
    <t>DRM PLV SOL 1X1LAH</t>
  </si>
  <si>
    <t>PENICILIN G 1,0 DRASELNÁ SO. BIOTIKA</t>
  </si>
  <si>
    <t>INJ PLV SOL 10X1MU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</si>
  <si>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</si>
  <si>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</si>
  <si>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</si>
  <si>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</si>
  <si>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</si>
  <si>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</si>
  <si>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SUMETROLIM</t>
  </si>
  <si>
    <t>SIR 100ML 240MG/5ML</t>
  </si>
  <si>
    <t>TOBREX</t>
  </si>
  <si>
    <t>GTT OPH 5ML 3MG/1ML</t>
  </si>
  <si>
    <t>UNG OPH 3.5GM 0.3%</t>
  </si>
  <si>
    <t>TOBREX LA</t>
  </si>
  <si>
    <t>OPH GTT SOL5ML/15MG</t>
  </si>
  <si>
    <t>VANCOMYCIN MYLAN 500 MG</t>
  </si>
  <si>
    <t>XORIMAX 500 MG POTAH.TABLETY</t>
  </si>
  <si>
    <t>PORTBLFLM10X500MG</t>
  </si>
  <si>
    <t>XORIMAX 500 MG POTAHOVANÉ TABLETY</t>
  </si>
  <si>
    <t>POR TBL FLM 16X500MG</t>
  </si>
  <si>
    <t>ZINNAT 125 MG</t>
  </si>
  <si>
    <t>GRA SUS 1X50ML</t>
  </si>
  <si>
    <t>TBL OBD 10X125MG</t>
  </si>
  <si>
    <t>ZINNAT 250 MG</t>
  </si>
  <si>
    <t>TBL OBD 10X250MG</t>
  </si>
  <si>
    <t>ZINNAT 500 MG</t>
  </si>
  <si>
    <t>TBL OBD 10X500MG</t>
  </si>
  <si>
    <t>léky - antimykotika (LEK)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</si>
  <si>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</si>
  <si>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</si>
  <si>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</si>
  <si>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</si>
  <si>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</si>
  <si>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</si>
  <si>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0.9% W/V SODIUM CHLORIDE I.V.</t>
  </si>
  <si>
    <t>INJ 20X10ML</t>
  </si>
  <si>
    <t>POR TBL ENT 90X20MG</t>
  </si>
  <si>
    <t>SOL 1X40ML</t>
  </si>
  <si>
    <t>AMIPED</t>
  </si>
  <si>
    <t>IVN INF SOL 12X100ML</t>
  </si>
  <si>
    <t>ANOPYRIN 100MG</t>
  </si>
  <si>
    <t>TBL 20X100MG</t>
  </si>
  <si>
    <t>APO-IBUPROFEN 400 MG</t>
  </si>
  <si>
    <t>POR TBL FLM 100X400MG</t>
  </si>
  <si>
    <t>INJ SOL 20X10ML-PLA</t>
  </si>
  <si>
    <t>ARDEANUTRISOL G 10</t>
  </si>
  <si>
    <t>100G/L INF SOL 10X250ML</t>
  </si>
  <si>
    <t>ARDEANUTRISOL G 40</t>
  </si>
  <si>
    <t>AULIN</t>
  </si>
  <si>
    <t>TBL 15X100MG</t>
  </si>
  <si>
    <t>POR TBL NOB 30X100MG</t>
  </si>
  <si>
    <t>BETADINE</t>
  </si>
  <si>
    <t>UNG 1X20GM</t>
  </si>
  <si>
    <t>BETADINE - zelená</t>
  </si>
  <si>
    <t>LIQ 1X1000ML</t>
  </si>
  <si>
    <t>BETADINE (CHIRURG.) - hnědá</t>
  </si>
  <si>
    <t>LIQ 1X120ML</t>
  </si>
  <si>
    <t>Biopron9 tob.60</t>
  </si>
  <si>
    <t>BRAUNOVIDON MAST</t>
  </si>
  <si>
    <t>DRM UNG 1X250GM</t>
  </si>
  <si>
    <t>UNG 1X100GM-TUBA</t>
  </si>
  <si>
    <t>Carbosorb tbl.20-blistr</t>
  </si>
  <si>
    <t>CELASKON</t>
  </si>
  <si>
    <t>TBL 40X100MG</t>
  </si>
  <si>
    <t>TBL 30X250MG</t>
  </si>
  <si>
    <t>CELLCEPT 500 MG</t>
  </si>
  <si>
    <t>POR CPSDUR50X500MG</t>
  </si>
  <si>
    <t>CERNEVIT</t>
  </si>
  <si>
    <t>INJ PLV SOL10X750MG</t>
  </si>
  <si>
    <t>inj sol  10x0,4ml/40 mg</t>
  </si>
  <si>
    <t>INJ SOL 10X0.6ML/6KU</t>
  </si>
  <si>
    <t>CORDARONE</t>
  </si>
  <si>
    <t>INJ SOL 6X3ML/150MG</t>
  </si>
  <si>
    <t>CYTEAL</t>
  </si>
  <si>
    <t>LIQ 1X250ML</t>
  </si>
  <si>
    <t>DEGAN</t>
  </si>
  <si>
    <t>TBL 40X10MG</t>
  </si>
  <si>
    <t>INJ 50X2ML/10MG</t>
  </si>
  <si>
    <t>TBL 20X10MG</t>
  </si>
  <si>
    <t>DICYNONE 250</t>
  </si>
  <si>
    <t>INJ SOL 4X2ML/250MG</t>
  </si>
  <si>
    <t>DIPIDOLOR</t>
  </si>
  <si>
    <t>INJ 5X2ML 7.5MG/ML</t>
  </si>
  <si>
    <t>DITROPAN</t>
  </si>
  <si>
    <t>TBL 30X5MG</t>
  </si>
  <si>
    <t>DORMICUM 15 MG</t>
  </si>
  <si>
    <t>TBL OBD 10X15MG</t>
  </si>
  <si>
    <t>DORMICUM 7.5 MG</t>
  </si>
  <si>
    <t>TBL OBD 10X7.5MG</t>
  </si>
  <si>
    <t>DZ OCTENISEPT 1 l</t>
  </si>
  <si>
    <t>DZ TRIXO 500 ML</t>
  </si>
  <si>
    <t>EMLA KREM 5%</t>
  </si>
  <si>
    <t>ENAP 5MG</t>
  </si>
  <si>
    <t>Espumisan cps.100x40mg-blistr</t>
  </si>
  <si>
    <t>0057585</t>
  </si>
  <si>
    <t>EUTHYROX 50</t>
  </si>
  <si>
    <t>TBL 100X50RG</t>
  </si>
  <si>
    <t>DRM GEL 1X30GM/30MG</t>
  </si>
  <si>
    <t>FORTRANS</t>
  </si>
  <si>
    <t>PLV 1X4(SACKY)</t>
  </si>
  <si>
    <t>FRAXIPARINE</t>
  </si>
  <si>
    <t>INJ SOL 10X0.4ML</t>
  </si>
  <si>
    <t>FURON</t>
  </si>
  <si>
    <t>TBL 50X40MG</t>
  </si>
  <si>
    <t>GLUCOSE-1-PHOSPH.FRESENIUS 1MO</t>
  </si>
  <si>
    <t>INF CNC SOL 5X10ML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</si>
  <si>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</si>
  <si>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</si>
  <si>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</si>
  <si>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</si>
  <si>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</si>
  <si>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</si>
  <si>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GUAJACURAN</t>
  </si>
  <si>
    <t>DRG 30X200MG-BLISTR</t>
  </si>
  <si>
    <t>GUAJACURAN « 5 % INJ</t>
  </si>
  <si>
    <t>HELICID 20 ZENTIVA</t>
  </si>
  <si>
    <t>POR CPS ETD 90X20MG</t>
  </si>
  <si>
    <t>DRM CRM 1X40GM</t>
  </si>
  <si>
    <t>HYDROCORTISON 10MG</t>
  </si>
  <si>
    <t>CHAMOMILLA TEVA</t>
  </si>
  <si>
    <t>IBALGIN 400 (IBUPROFEN 400)</t>
  </si>
  <si>
    <t>TBL OBD 100X400MG</t>
  </si>
  <si>
    <t>IBALGIN 400 TBL 24</t>
  </si>
  <si>
    <t xml:space="preserve">POR TBL FLM 24X400MG </t>
  </si>
  <si>
    <t>IR ETHANOLUM 70% 10ML</t>
  </si>
  <si>
    <t>IR 10ml</t>
  </si>
  <si>
    <t>KABIVEN PERIPHERAL</t>
  </si>
  <si>
    <t>INF EML 4X1440ML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</si>
  <si>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</si>
  <si>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</si>
  <si>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</si>
  <si>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</si>
  <si>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</si>
  <si>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</si>
  <si>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KL BENZINUM 150g</t>
  </si>
  <si>
    <t>KL BENZINUM 500 ml/330g HVLP</t>
  </si>
  <si>
    <t>KL ETHANOL.C.BENZINO 160G</t>
  </si>
  <si>
    <t>KL CHLORHEXIDINI SOL. 0,2% 200 g</t>
  </si>
  <si>
    <t>v sirokohrdle lahvi</t>
  </si>
  <si>
    <t>KL KAL.PERMANGANAS 2G</t>
  </si>
  <si>
    <t>KL PRIPRAVEK</t>
  </si>
  <si>
    <t>KL SUPP.THEOPHYLLINI 0,0125G  30KS</t>
  </si>
  <si>
    <t>KL UNG.LENIENS, 200G</t>
  </si>
  <si>
    <t>Klysma salinické 10x135ml</t>
  </si>
  <si>
    <t>MABRON</t>
  </si>
  <si>
    <t>INJ SOL 5X2ML</t>
  </si>
  <si>
    <t>MESOCAIN</t>
  </si>
  <si>
    <t>GEL 1X20GM</t>
  </si>
  <si>
    <t>MICTONETTEN</t>
  </si>
  <si>
    <t>DRG 50X5MG</t>
  </si>
  <si>
    <t>DRG 100X5MG</t>
  </si>
  <si>
    <t>NASIVIN 0,05%</t>
  </si>
  <si>
    <t>TBL OBD 20X500MG</t>
  </si>
  <si>
    <t>NUROFEN PRO DĚTI JAHODA (od 3 měsíců)</t>
  </si>
  <si>
    <t>POR SUS 2000MG/100ML TRUB</t>
  </si>
  <si>
    <t>ONDANSETRON ACCORD</t>
  </si>
  <si>
    <t>2MG/ML INJ+INF SOL 5X4ML</t>
  </si>
  <si>
    <t>ONDANSETRON KABI 2 MG/ML</t>
  </si>
  <si>
    <t>INJ SOL 5X4ML</t>
  </si>
  <si>
    <t>OPHTHALMO-AZULEN</t>
  </si>
  <si>
    <t>OPHTHALMO-HYDROCORTISON LECIVA</t>
  </si>
  <si>
    <t>UNG OPH 1X5GM 0.5%</t>
  </si>
  <si>
    <t>PANADOL PRO DĚTI 24 MG/ML JAHODA</t>
  </si>
  <si>
    <t>POR SUS 1X100ML PET</t>
  </si>
  <si>
    <t>PARACETAMOL KABI 10MG/ML</t>
  </si>
  <si>
    <t>INF SOL 10X100ML/1000MG</t>
  </si>
  <si>
    <t>PARALEN</t>
  </si>
  <si>
    <t>SUP 5X500MG</t>
  </si>
  <si>
    <t>TBL 20X125MG</t>
  </si>
  <si>
    <t>Peditrace inf.cnc.sol.1x10ml</t>
  </si>
  <si>
    <t>PENTASA</t>
  </si>
  <si>
    <t>SUP 28X1GM</t>
  </si>
  <si>
    <t>PICOPREP PRÁŠEK PRO PŘÍPRAVU PERORÁLNÍHO ROZTOKU</t>
  </si>
  <si>
    <t>POR PLV SOL 2</t>
  </si>
  <si>
    <t>PLASMALYTE ROZTOK S GLUKOZOU 5%</t>
  </si>
  <si>
    <t>INF SOL 10X1000ML</t>
  </si>
  <si>
    <t>PYRIDOXIN LÉČIVA TBL</t>
  </si>
  <si>
    <t xml:space="preserve">POR TBL NOB 20X20MG </t>
  </si>
  <si>
    <t>Recugel oční gel 10g</t>
  </si>
  <si>
    <t>RINGERUV ROZTOK BRAUN</t>
  </si>
  <si>
    <t>INF 10X500ML(LDPE)</t>
  </si>
  <si>
    <t>SINUPRET</t>
  </si>
  <si>
    <t>SOLUVIT N PRO INFUS.</t>
  </si>
  <si>
    <t>INJ SIC 10</t>
  </si>
  <si>
    <t>STOPTUSSIN SIRUP</t>
  </si>
  <si>
    <t>POR SIR 1X100ML + PIP</t>
  </si>
  <si>
    <t>SUPP.GLYCERINI SANOVA Glycerín.čípky Extra 3g 10ks</t>
  </si>
  <si>
    <t>Swiss LAKTOBACILY 5 cps.33</t>
  </si>
  <si>
    <t>TOBRADEX</t>
  </si>
  <si>
    <t>3MG/ML+1MG/ML OPH GTT SUS 1X5ML</t>
  </si>
  <si>
    <t>TRALGIT GTT.</t>
  </si>
  <si>
    <t>POR GTT SOL 1X96ML</t>
  </si>
  <si>
    <t>TRITACE 2,5 MG</t>
  </si>
  <si>
    <t>POR TBL NOB 20X2.5MG</t>
  </si>
  <si>
    <t>UROXAL</t>
  </si>
  <si>
    <t>5MG TBL NOB 60</t>
  </si>
  <si>
    <t>VEROSPIRON</t>
  </si>
  <si>
    <t>TBL 100X25MG</t>
  </si>
  <si>
    <t>Vincentka nosní sprej  25ml (30ml)</t>
  </si>
  <si>
    <t>VITAMIN B12 LECIVA 300RG</t>
  </si>
  <si>
    <t>INJ 5X1ML/300RG</t>
  </si>
  <si>
    <t>ZODAC</t>
  </si>
  <si>
    <t>POR TBL FLM 90X10MG</t>
  </si>
  <si>
    <t>ZOLOFT 50MG</t>
  </si>
  <si>
    <t>TBL OBD 28X50MG</t>
  </si>
  <si>
    <t>léky - parenterální výživa (LEK)</t>
  </si>
  <si>
    <t>INTRALIPID 20 %</t>
  </si>
  <si>
    <t>INF 10X100ML-VAK</t>
  </si>
  <si>
    <t>INF EML 4X1920ML II</t>
  </si>
  <si>
    <t>OLIMEL N7E-1000 ml</t>
  </si>
  <si>
    <t>INF 6x1000ML</t>
  </si>
  <si>
    <t>léky - enter. a parent. výživa (výroba LEK-OPSL)</t>
  </si>
  <si>
    <t xml:space="preserve">IR  PARENT.VÝŽIVA </t>
  </si>
  <si>
    <t>vak 500 ml</t>
  </si>
  <si>
    <t>INFASOURCE</t>
  </si>
  <si>
    <t>POR SOL 32X90ML</t>
  </si>
  <si>
    <t>MSUD ANAMIX INFANT</t>
  </si>
  <si>
    <t>POR PLV SOL 1X400G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</si>
  <si>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</si>
  <si>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</si>
  <si>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</si>
  <si>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</si>
  <si>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</si>
  <si>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AMIKACIN MEDOPHARM 500 MG/2 ML</t>
  </si>
  <si>
    <t>INJ+INF SOL 10X2ML/500MG</t>
  </si>
  <si>
    <t>TBL OBD 21X375MG</t>
  </si>
  <si>
    <t>AMOKSIKLAV 1 G</t>
  </si>
  <si>
    <t>POR TBL FLM 21X1GM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</si>
  <si>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</si>
  <si>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</si>
  <si>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</si>
  <si>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</si>
  <si>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</si>
  <si>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</si>
  <si>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AXETINE 1,5GM</t>
  </si>
  <si>
    <t>INJ SIC 10X1.5GM</t>
  </si>
  <si>
    <t>AZEPO 1 G</t>
  </si>
  <si>
    <t>BACTROBAN</t>
  </si>
  <si>
    <t>DRM UNG 1X15GM</t>
  </si>
  <si>
    <t>INJ 10X5ML</t>
  </si>
  <si>
    <t>CEFUROXIM KABI 1500 MG</t>
  </si>
  <si>
    <t>INJ+INF PLV SOL 10X1.5GM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</si>
  <si>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</si>
  <si>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</si>
  <si>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</si>
  <si>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</si>
  <si>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</si>
  <si>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DUOMOX 250</t>
  </si>
  <si>
    <t>TBL 20X250MG</t>
  </si>
  <si>
    <t>DUOMOX 500</t>
  </si>
  <si>
    <t>TBL 20X500MG</t>
  </si>
  <si>
    <t>ENTIZOL</t>
  </si>
  <si>
    <t>CRM 1X15GM 2%</t>
  </si>
  <si>
    <t>GENTAMICIN 40MG LEK</t>
  </si>
  <si>
    <t>INJ 10X2ML/40MG</t>
  </si>
  <si>
    <t>OPHTHALMO-FRAMYKOIN COMPOSITUM</t>
  </si>
  <si>
    <t>OSPAMOX 500 MG</t>
  </si>
  <si>
    <t>POR TBL FLM14X500MG</t>
  </si>
  <si>
    <t>PIPERACILLIN/TAZOBACTAM MYLAN</t>
  </si>
  <si>
    <t xml:space="preserve">INF PLV SOL 1x4G/500MG </t>
  </si>
  <si>
    <t>TBL 20X480MG</t>
  </si>
  <si>
    <t>TYGACIL 50 MG</t>
  </si>
  <si>
    <t>INF PLV SOL 10X50MG/5ML</t>
  </si>
  <si>
    <t>VULMIZOLIN 1,0</t>
  </si>
  <si>
    <t>CANESTEN KRÉM</t>
  </si>
  <si>
    <t>CRM 1X20GM/200MG</t>
  </si>
  <si>
    <t>DIFLUCAN 100 MG</t>
  </si>
  <si>
    <t>POR CPS DUR 28X100MG</t>
  </si>
  <si>
    <t>ABASAGLAR 100 JEDNOTEK/ML</t>
  </si>
  <si>
    <t>SDR INJ SOL 10X3ML</t>
  </si>
  <si>
    <t>ACTRAPID PENFILL 100IU/ML</t>
  </si>
  <si>
    <t>INJ SOL 5X3ML</t>
  </si>
  <si>
    <t>POR TBL DIS 90X2.5MG</t>
  </si>
  <si>
    <t>ALMIRAL</t>
  </si>
  <si>
    <t>INJ 10X3ML/75MG</t>
  </si>
  <si>
    <t>AMBROBENE</t>
  </si>
  <si>
    <t>TBL 20X30MG</t>
  </si>
  <si>
    <t>AMBROSAN</t>
  </si>
  <si>
    <t>30MG TBL NOB 20 II</t>
  </si>
  <si>
    <t>ANALGIN</t>
  </si>
  <si>
    <t>INJ SOL 5X5ML</t>
  </si>
  <si>
    <t>INJ SOL 10X1000ML-PE</t>
  </si>
  <si>
    <t>ARDEAELYTOSOL R1/1</t>
  </si>
  <si>
    <t>400G/L INF SOL 20X80ML</t>
  </si>
  <si>
    <t>ARDEAOSMOSOL MA 15 (Mannitol)</t>
  </si>
  <si>
    <t>ARDEAOSMOSOL MA 20</t>
  </si>
  <si>
    <t>200G/L INF SOL 10X200ML</t>
  </si>
  <si>
    <t>ASACOL ENEMA 4 G</t>
  </si>
  <si>
    <t>RCT SUS 7X100ML/4GM</t>
  </si>
  <si>
    <t>AVAMYS NAS.SPR.SUS 120X27,5RG</t>
  </si>
  <si>
    <t>Biopron9    PREMIUM tob.120</t>
  </si>
  <si>
    <t>Biopron9  Premium tob.60</t>
  </si>
  <si>
    <t>Biopron9 tob.120</t>
  </si>
  <si>
    <t>B-komplex forte 100tbl. Zentiva</t>
  </si>
  <si>
    <t>B-komplex Zentiva 30drg</t>
  </si>
  <si>
    <t>BUSCOPAN</t>
  </si>
  <si>
    <t>POR TBL OBD 20X10MG</t>
  </si>
  <si>
    <t>INJ 5X1ML/20MG</t>
  </si>
  <si>
    <t>CALCIUM GLUCONICUM 10% B.BRAUN</t>
  </si>
  <si>
    <t>INJ SOL 20X10ML</t>
  </si>
  <si>
    <t>CILOXAN</t>
  </si>
  <si>
    <t>3MG/ML AUR/OPH GTT SOL 1X5ML</t>
  </si>
  <si>
    <t>CIPLOX</t>
  </si>
  <si>
    <t>GTT OPH/OTO 5ML</t>
  </si>
  <si>
    <t>CLARINASE REPETABS</t>
  </si>
  <si>
    <t>5MG/120MG TBL PRO 7 II</t>
  </si>
  <si>
    <t>POR TBL PRO 14 II</t>
  </si>
  <si>
    <t>INJ SOL 10X0.8ML/8KU</t>
  </si>
  <si>
    <t>CODEIN SLOVAKOFARMA 30MG</t>
  </si>
  <si>
    <t>TBL 10X30MG-BLISTR</t>
  </si>
  <si>
    <t>CORSODYL 1% GEL</t>
  </si>
  <si>
    <t>STM GEL 1X50GM</t>
  </si>
  <si>
    <t>INJ PSO LQF 4X4ML/400MG</t>
  </si>
  <si>
    <t>DEPAKINE CHRONO 500MG SECABLE</t>
  </si>
  <si>
    <t>TBL RET 100X500MG</t>
  </si>
  <si>
    <t>DERMAZULEN</t>
  </si>
  <si>
    <t>UNG 1X30GM</t>
  </si>
  <si>
    <t>Desprej 500ml</t>
  </si>
  <si>
    <t>DIAZEPAM DESITIN RECTAL TUBE</t>
  </si>
  <si>
    <t>ENM 5X2.5ML/5MG</t>
  </si>
  <si>
    <t>ENM 5X2.5ML/10MG</t>
  </si>
  <si>
    <t>DITUSTAT</t>
  </si>
  <si>
    <t>Dubová kůra her.1x75g LEROS</t>
  </si>
  <si>
    <t>DUPHALAC</t>
  </si>
  <si>
    <t>667MG/ML POR SOL 1X500ML HDP</t>
  </si>
  <si>
    <t>DZ TRIXO LIND 100 ml</t>
  </si>
  <si>
    <t>DZ TRIXO LIND 500ML</t>
  </si>
  <si>
    <t>ECOBEC 250 MCG</t>
  </si>
  <si>
    <t>AER DOS 1X200DAVEK</t>
  </si>
  <si>
    <t>ERDOMED</t>
  </si>
  <si>
    <t>POR CPS DUR 60X300MG</t>
  </si>
  <si>
    <t>ESPUMISAN</t>
  </si>
  <si>
    <t>PORCPSMOL50X40MG-BL</t>
  </si>
  <si>
    <t>ESSENTIALE FORTE N</t>
  </si>
  <si>
    <t>POR CPS DUR 50</t>
  </si>
  <si>
    <t>EUTHYROX 137 MIKROGRAMŮ</t>
  </si>
  <si>
    <t>POR TBL NOB 100X137RG II</t>
  </si>
  <si>
    <t>EXCIPIAL U LIPOLOTIO</t>
  </si>
  <si>
    <t>DRM EML 1X200ML</t>
  </si>
  <si>
    <t>FAKTU</t>
  </si>
  <si>
    <t>RCT SUP 20</t>
  </si>
  <si>
    <t>DRM GEL 1X50GM/50MG</t>
  </si>
  <si>
    <t>FERINJECT</t>
  </si>
  <si>
    <t>INJ SOL 1X10ML</t>
  </si>
  <si>
    <t>Flavamed tablety por.tbl.nob.20x30mg</t>
  </si>
  <si>
    <t>FLUTIFORM 125 MIKROGRAMŮ/5 MIKROGRAMŮ V JEDNÉ DÁVC</t>
  </si>
  <si>
    <t>INH SUS PSS 120 DÁV</t>
  </si>
  <si>
    <t>FORTECORTIN 4</t>
  </si>
  <si>
    <t>POR TBL NOB 20X4MG</t>
  </si>
  <si>
    <t>FURORESE 40</t>
  </si>
  <si>
    <t>GERATAM 1200</t>
  </si>
  <si>
    <t>TBL OBD 60X1200MG</t>
  </si>
  <si>
    <t>GLUCAGEN 1MG HYPOKIT</t>
  </si>
  <si>
    <t>INJ SIC 1MG+STRIK.</t>
  </si>
  <si>
    <t>INF SOL 10X1000ML-PE</t>
  </si>
  <si>
    <t>POR CPS ETD 28X20MG</t>
  </si>
  <si>
    <t>HEPAROID LECIVA</t>
  </si>
  <si>
    <t>HERPESIN 200</t>
  </si>
  <si>
    <t>POR TBL NOB 25X200MG</t>
  </si>
  <si>
    <t>HERPESIN 400</t>
  </si>
  <si>
    <t>POR TBL NOB 25X400MG</t>
  </si>
  <si>
    <t>HIRUDOID FORTE</t>
  </si>
  <si>
    <t>HUMALOG 100 IU</t>
  </si>
  <si>
    <t>INJ SOL 5X3ML/300UT</t>
  </si>
  <si>
    <t>HYDROCORTISON M LECIVA</t>
  </si>
  <si>
    <t>UNG 10GM 1%</t>
  </si>
  <si>
    <t>Hypromeloza -P 10ml</t>
  </si>
  <si>
    <t>IBALGIN 400 TBL 36</t>
  </si>
  <si>
    <t xml:space="preserve">POR TBL FLM 36X400MG </t>
  </si>
  <si>
    <t>IBALGIN 600 (IBUPROFEN 600)</t>
  </si>
  <si>
    <t>TBL OBD 30X600MG</t>
  </si>
  <si>
    <t>IBALGIN KRÉM 50G</t>
  </si>
  <si>
    <t>DRM CRM 1X50GM</t>
  </si>
  <si>
    <t>ICHTOXYL</t>
  </si>
  <si>
    <t>IMACORT</t>
  </si>
  <si>
    <t>DRM CRM 1X20GM</t>
  </si>
  <si>
    <t>IMASUP 50 MG</t>
  </si>
  <si>
    <t>POR TBL FLM 100X50MG</t>
  </si>
  <si>
    <t>IMODIUM</t>
  </si>
  <si>
    <t>POR CPS DUR 8X2MG</t>
  </si>
  <si>
    <t>INFADOLAN</t>
  </si>
  <si>
    <t>DRM UNG 1X30GM</t>
  </si>
  <si>
    <t>INSULATARD PENFILL 100 IU/ML</t>
  </si>
  <si>
    <t>INJ SUS 5X3ML/300UT</t>
  </si>
  <si>
    <t>IR  NaCl 0,9% 3000 ml vak Bieffe</t>
  </si>
  <si>
    <t>for irrig. 1x3000 ml 15%</t>
  </si>
  <si>
    <t>ISOLYTE BP - PLAST. LÁHEV</t>
  </si>
  <si>
    <t xml:space="preserve">INF SOL 10X1000ML KP </t>
  </si>
  <si>
    <t>KINEDRYL</t>
  </si>
  <si>
    <t>TBL 10</t>
  </si>
  <si>
    <t>KL AQUA PURIF. BAG IN BOX 5 l</t>
  </si>
  <si>
    <t>KL GLUCOSUM 75g</t>
  </si>
  <si>
    <t>KL HELIANTHI OLEUM 45g</t>
  </si>
  <si>
    <t>KL CHLORAL.HYDRATUM 200G</t>
  </si>
  <si>
    <t>KL ONDREJOVA MAST, 50G</t>
  </si>
  <si>
    <t>KL POLYSAN, OL.HELIANTHI AA AD 100G</t>
  </si>
  <si>
    <t>KL SUPP.DIAZEPAMI 0,005G  15KS</t>
  </si>
  <si>
    <t>KL SUPP.PREDNISON 0,001G,PAPAVERIN 0,02G</t>
  </si>
  <si>
    <t>20KS</t>
  </si>
  <si>
    <t>KL UNG.HYDROC.0,1G,LENIENS AD 100G</t>
  </si>
  <si>
    <t>KL UNG.LENIENS, 50G</t>
  </si>
  <si>
    <t>KL UNGUENTUM</t>
  </si>
  <si>
    <t>KLACID SR</t>
  </si>
  <si>
    <t>500MG TBL RET 7</t>
  </si>
  <si>
    <t>KREON 10 000</t>
  </si>
  <si>
    <t>POR CPS ETD 50</t>
  </si>
  <si>
    <t>CPS ETD 20X10000UT</t>
  </si>
  <si>
    <t>KREON 25 000</t>
  </si>
  <si>
    <t>LAMICTAL 25 MG</t>
  </si>
  <si>
    <t>POR TBL NOB 42X25MG</t>
  </si>
  <si>
    <t>LANTUS 100 IU/ML</t>
  </si>
  <si>
    <t>INJ SOL 5X3ML - CA</t>
  </si>
  <si>
    <t>LANTUS 100 JEDNOTEK/ML SOLOSTAR</t>
  </si>
  <si>
    <t xml:space="preserve">SDR INJ SOL 5X3ML </t>
  </si>
  <si>
    <t>LETROX 50</t>
  </si>
  <si>
    <t>POR TBL NOB 100X50RG II</t>
  </si>
  <si>
    <t>LIVOSTIN</t>
  </si>
  <si>
    <t>NAS SPR SUS 1X10ML/5MG</t>
  </si>
  <si>
    <t>MAXITROL</t>
  </si>
  <si>
    <t>SUS OPH 1X5ML</t>
  </si>
  <si>
    <t>UNG OPH 1X3.5GM</t>
  </si>
  <si>
    <t>MEDROL 16 MG</t>
  </si>
  <si>
    <t>POR TBLNOB50X16MG-B</t>
  </si>
  <si>
    <t>MIDAZOLAM TORREX 5MG/ML</t>
  </si>
  <si>
    <t>INJ 10X1ML/5MG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</si>
  <si>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</si>
  <si>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</si>
  <si>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</si>
  <si>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</si>
  <si>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</si>
  <si>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</si>
  <si>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</si>
  <si>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</si>
  <si>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NAS SPR SOL 10ML-SK</t>
  </si>
  <si>
    <t>NATRIUM CHLORATUM BIOTIKA 10%</t>
  </si>
  <si>
    <t>NOOTROPIL 20% ORAL SOLUTION</t>
  </si>
  <si>
    <t>POR SOL 1X125ML</t>
  </si>
  <si>
    <t>NOVORAPID 100 U/ML</t>
  </si>
  <si>
    <t>NOVORAPID PENFILL 100 U/ML</t>
  </si>
  <si>
    <t>NUROFEN PRO DĚTI 4% JAHODA (6-12 let)</t>
  </si>
  <si>
    <t>POR SUS 1X100ML</t>
  </si>
  <si>
    <t>ORFIRIL LONG</t>
  </si>
  <si>
    <t>150MG CPS PRO 50 II</t>
  </si>
  <si>
    <t>PANADOL JUNIOR ČÍPKY</t>
  </si>
  <si>
    <t>RCT SUP 10X250MG</t>
  </si>
  <si>
    <t>24MG/ML POR SUS 100ML II</t>
  </si>
  <si>
    <t>POR TBL NOB 12X500MG</t>
  </si>
  <si>
    <t>REASEC</t>
  </si>
  <si>
    <t>TBL 20X2.5MG</t>
  </si>
  <si>
    <t>RINGERFUNDIN B.BRAUN</t>
  </si>
  <si>
    <t>INF SOL 10X500ML PE</t>
  </si>
  <si>
    <t>SALOFALK 500</t>
  </si>
  <si>
    <t>TBLOBD ENT100X500MG</t>
  </si>
  <si>
    <t>INJ SIC 1X1GM+16ML</t>
  </si>
  <si>
    <t>SPERSALLERG</t>
  </si>
  <si>
    <t>SYMBICORT TURBUHALER 200 MIKROGRAMŮ/ 6 MIKROGRAMŮ/</t>
  </si>
  <si>
    <t>INH PLV 1X120DÁV</t>
  </si>
  <si>
    <t>TBL 20X15MG(BLISTR)</t>
  </si>
  <si>
    <t>TORECAN</t>
  </si>
  <si>
    <t>SUP 6X6.5MG</t>
  </si>
  <si>
    <t>TRENTAL</t>
  </si>
  <si>
    <t>INF SOL 5X5ML/100MG</t>
  </si>
  <si>
    <t>TRENTAL 400</t>
  </si>
  <si>
    <t>POR TBL RET 100X400MG</t>
  </si>
  <si>
    <t>URSOSAN</t>
  </si>
  <si>
    <t>POR CPSDUR100X250MG</t>
  </si>
  <si>
    <t>VITALIPID N ADULT</t>
  </si>
  <si>
    <t>INF CNC SOL 10X10ML</t>
  </si>
  <si>
    <t xml:space="preserve">VITAMIN A FORTE BIOFARM 50000 IU </t>
  </si>
  <si>
    <t>CPS MOL 30X50KU</t>
  </si>
  <si>
    <t>Vitamín E 100 Zentiva 30tbl.</t>
  </si>
  <si>
    <t>VITAMIN E 400</t>
  </si>
  <si>
    <t>POR CPSMOL 30X400MG</t>
  </si>
  <si>
    <t>V-PENICILIN 1,2 MEGA BIOTIKA</t>
  </si>
  <si>
    <t>POR TBL NOB 30X1.2MU</t>
  </si>
  <si>
    <t>XADOS 20 MG TABLETY</t>
  </si>
  <si>
    <t>POR TBL NOB 50X20MG</t>
  </si>
  <si>
    <t>TBL OBD 60X10MG</t>
  </si>
  <si>
    <t>OLIMEL N7E</t>
  </si>
  <si>
    <t>INF EML4X2000ML</t>
  </si>
  <si>
    <t>IR  PARENT.VÝŽIVA  - all in one - DPV</t>
  </si>
  <si>
    <t>vak 3000 ml</t>
  </si>
  <si>
    <t>CUBITAN S PŘÍCHUTÍ ČOKOLÁDOVOU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</si>
  <si>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</si>
  <si>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</si>
  <si>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</si>
  <si>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</si>
  <si>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 (SOL)</t>
  </si>
  <si>
    <t>MODULEN IBD 1X400 G</t>
  </si>
  <si>
    <t>NUTRIDRINK COMPACT PROTEIN S PŘÍCHUTÍ JAHODOVOU</t>
  </si>
  <si>
    <t>POR SOL 4X125ML</t>
  </si>
  <si>
    <t>NUTRIDRINK COMPACT S PŘÍCHUTÍ JAHODOVOU</t>
  </si>
  <si>
    <t>NUTRIDRINK COMPACT S PŘÍCHUTÍ KÁVY</t>
  </si>
  <si>
    <t>NUTRIDRINK COMPACT S PŘÍCHUTÍ LESNÍHO OVOCE</t>
  </si>
  <si>
    <t>NUTRIDRINK CREME S PŘÍCHUTÍ LES.OVOCE</t>
  </si>
  <si>
    <t>4x125ml</t>
  </si>
  <si>
    <t>NUTRIDRINK YOGHURT S PŘÍCHUTÍ MALINA</t>
  </si>
  <si>
    <t>NUTRIDRINK YOGHURT S PŘÍCHUTÍ VANILKA A CITRÓN</t>
  </si>
  <si>
    <t>NUTRISON</t>
  </si>
  <si>
    <t>POR SOL 8X1000ML</t>
  </si>
  <si>
    <t>FACTOR VII BAXTER</t>
  </si>
  <si>
    <t>600IU INJ PSO LQF 1+1X10ML</t>
  </si>
  <si>
    <t>GAMMAGARD S/D</t>
  </si>
  <si>
    <t>50MG/ML INF PSO LQF 1+1X192ML</t>
  </si>
  <si>
    <t>50MG/ML INF PSO LQF 1+1X96ML</t>
  </si>
  <si>
    <t>100MG/ML INF SOL 1X100ML</t>
  </si>
  <si>
    <t>AMOKSIKLAV FORTE 312,5 MG/5ML SUSPENZE</t>
  </si>
  <si>
    <t>POR PLV SUS 100ML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</si>
  <si>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</si>
  <si>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</si>
  <si>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</si>
  <si>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</si>
  <si>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</si>
  <si>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</si>
  <si>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CIPLOX 250</t>
  </si>
  <si>
    <t>CIPLOX 500</t>
  </si>
  <si>
    <t>CIPROFLOXACIN KABI 400 MG/200 ML INFUZNÍ ROZTOK</t>
  </si>
  <si>
    <t>INF SOL 10X400MG/200ML</t>
  </si>
  <si>
    <t>COLOMYCIN INJEKCE 1000000 IU</t>
  </si>
  <si>
    <t>DALACIN C 300 MG</t>
  </si>
  <si>
    <t>POR CPS DUR 16X300MG</t>
  </si>
  <si>
    <t>DOXYBENE 100MG</t>
  </si>
  <si>
    <t>CPS 10X100MG</t>
  </si>
  <si>
    <t>DOXYBENE 200 MG TABLETY</t>
  </si>
  <si>
    <t>POR TBL NOB10X200MG</t>
  </si>
  <si>
    <t>CRM 1X20GM</t>
  </si>
  <si>
    <t>KLACID 250</t>
  </si>
  <si>
    <t>TBL FLM 14X250MG</t>
  </si>
  <si>
    <t>KLACID 500</t>
  </si>
  <si>
    <t>POR TBL FLM 14X500MG</t>
  </si>
  <si>
    <t>500MG TBL RET 14 DOUBLE</t>
  </si>
  <si>
    <t>OSPAMOX 1000 MG</t>
  </si>
  <si>
    <t>POR TBLFLM14X1000MG</t>
  </si>
  <si>
    <t>OSPEN 1000</t>
  </si>
  <si>
    <t>TBL OBD 30X1000KU</t>
  </si>
  <si>
    <t>OSPEN 1500</t>
  </si>
  <si>
    <t>TBL OBD 30X1500KU</t>
  </si>
  <si>
    <t>OSPEN 500</t>
  </si>
  <si>
    <t>POR TBLFLM30X500KU</t>
  </si>
  <si>
    <t>UNASYN</t>
  </si>
  <si>
    <t>INJ PLV SOL 1X1.5GM</t>
  </si>
  <si>
    <t>POR TBL FLM12X375MG</t>
  </si>
  <si>
    <t>VORIKONAZOL SANDOZ 200 MG</t>
  </si>
  <si>
    <t>TBL FLM 14X200MG</t>
  </si>
  <si>
    <t>ATENATIV</t>
  </si>
  <si>
    <t>50IU/ML INF PSO LQF 1+1X10ML</t>
  </si>
  <si>
    <t>FLEBOGAMMA DIF</t>
  </si>
  <si>
    <t>50MG/ML INF SOL 1X200ML</t>
  </si>
  <si>
    <t>HAEMOCOMPLETTAN P</t>
  </si>
  <si>
    <t>20MG/ML INJ/INF PLV SOL 1X1000MG</t>
  </si>
  <si>
    <t>léky - hemofilici ZUL (TO)</t>
  </si>
  <si>
    <t>IMMUNATE STIM PLUS 1000 IU FVIII/750 IU VWF</t>
  </si>
  <si>
    <t>1000IU/750IU INJ PSO LQF 1+1X10ML</t>
  </si>
  <si>
    <t>ABELCET</t>
  </si>
  <si>
    <t>INF CNC DIS 10X20ML/100MG</t>
  </si>
  <si>
    <t>NOXAFIL 40MG/ML</t>
  </si>
  <si>
    <t>POR.SUSP.1X105ML</t>
  </si>
  <si>
    <t>ALOPURINOL SANDOZ</t>
  </si>
  <si>
    <t>100MG TBL NOB 30</t>
  </si>
  <si>
    <t>POR TBL FLM 30X400MG</t>
  </si>
  <si>
    <t>BEPANTHEN</t>
  </si>
  <si>
    <t>CRM 1X30GM 5%</t>
  </si>
  <si>
    <t>B-Komplex forte Zentiva drg.20</t>
  </si>
  <si>
    <t>CLEXANE FORTE</t>
  </si>
  <si>
    <t>INJ SOL 10X1ML/15KU</t>
  </si>
  <si>
    <t>INJ SOL 10X0.8ML/12KU</t>
  </si>
  <si>
    <t>DEPAKINE CHRONO 300</t>
  </si>
  <si>
    <t>TBL RET 100X300MG</t>
  </si>
  <si>
    <t>DESFERAL</t>
  </si>
  <si>
    <t>INJ PLV SOL10X500MG</t>
  </si>
  <si>
    <t>DICYNONE</t>
  </si>
  <si>
    <t>TBL 30x 500 mg</t>
  </si>
  <si>
    <t>DILURAN</t>
  </si>
  <si>
    <t>ECOLAV Výplach očí 100ml</t>
  </si>
  <si>
    <t>100 ml</t>
  </si>
  <si>
    <t xml:space="preserve">Essentiale Forte N </t>
  </si>
  <si>
    <t>por.cps.dur.100</t>
  </si>
  <si>
    <t>FLIXOTIDE 125 INHALER N</t>
  </si>
  <si>
    <t>INH SUS PSS60X125RG</t>
  </si>
  <si>
    <t>FOKUSIN</t>
  </si>
  <si>
    <t>POR CPS RDR30X0.4MG</t>
  </si>
  <si>
    <t>FORTINI PRO DĚTI S VLÁKNINOU - NEUTRAL</t>
  </si>
  <si>
    <t>INJ SOL 10X0.8ML</t>
  </si>
  <si>
    <t>INJ SOL 10X0.3ML</t>
  </si>
  <si>
    <t>INJ SOL 10X0.6ML</t>
  </si>
  <si>
    <t>POR CPS ETD 14X10MG</t>
  </si>
  <si>
    <t>POR CPS ETD 14X20MG</t>
  </si>
  <si>
    <t>CHAMOMILLA</t>
  </si>
  <si>
    <t>LIQ 25ML</t>
  </si>
  <si>
    <t>IBALGIN JUNIOR 40 MG/ML</t>
  </si>
  <si>
    <t>IMASUP 25 MG</t>
  </si>
  <si>
    <t>POR TBL FLM 100X25MG</t>
  </si>
  <si>
    <t>IR OG. COLL.HOMAT.HYDROBROM.1%10G</t>
  </si>
  <si>
    <t>COLL</t>
  </si>
  <si>
    <t>LEXAURIN 1,5</t>
  </si>
  <si>
    <t>POR TBL NOB 28X1.5MG</t>
  </si>
  <si>
    <t>LEXAURIN 3</t>
  </si>
  <si>
    <t>3MG TBL NOB 28</t>
  </si>
  <si>
    <t>MILGAMMA N</t>
  </si>
  <si>
    <t>POR CPS MOL 50</t>
  </si>
  <si>
    <t>NASOBEC</t>
  </si>
  <si>
    <t>SPR NAS 200X50RG</t>
  </si>
  <si>
    <t>NASOFAN</t>
  </si>
  <si>
    <t>NAS SPR SUS 120 DÁV</t>
  </si>
  <si>
    <t>NATRIUM CHLORATUM BIOTIKA ISOT.</t>
  </si>
  <si>
    <t>INJ 5X5ML/2500MG</t>
  </si>
  <si>
    <t>OCTENISEPT</t>
  </si>
  <si>
    <t>0,1G/100G DRM SPR SOL 1X250ML</t>
  </si>
  <si>
    <t>OLFEN</t>
  </si>
  <si>
    <t>DRM GEL 1X50GM</t>
  </si>
  <si>
    <t>ONDANSETRON B. BRAUN 2 MG/ML</t>
  </si>
  <si>
    <t>INJ SOL 20X4ML/8MG LDPE</t>
  </si>
  <si>
    <t>OSPEN 750</t>
  </si>
  <si>
    <t>POR SUS 1X60ML/9GM</t>
  </si>
  <si>
    <t>PAMIDRONATE MEDAC 3 MG/ML</t>
  </si>
  <si>
    <t>INF CNC SOL 1X30ML</t>
  </si>
  <si>
    <t>PANGROL 20000</t>
  </si>
  <si>
    <t>POR TBL ENT 50 II</t>
  </si>
  <si>
    <t>SANORIN EMULSIO</t>
  </si>
  <si>
    <t>GTT NAS 10ML 0.1%</t>
  </si>
  <si>
    <t>INJ SIC 1X500MG+8ML</t>
  </si>
  <si>
    <t>SORBIFER DURULES</t>
  </si>
  <si>
    <t>POR TBL FLM 100X100MG</t>
  </si>
  <si>
    <t>SPERSADEX COMP.</t>
  </si>
  <si>
    <t>OPH GTT SOL 1X5ML</t>
  </si>
  <si>
    <t>LIQ 1X120ML-PET TR</t>
  </si>
  <si>
    <t>TRIAMCINOLON S LECIVA</t>
  </si>
  <si>
    <t>UNG 30GM</t>
  </si>
  <si>
    <t>TRIAMCINOLON TEVA</t>
  </si>
  <si>
    <t>DRM EML 1X30GM</t>
  </si>
  <si>
    <t>CPS 50X250MG</t>
  </si>
  <si>
    <t>GEL OPH 1X10GM</t>
  </si>
  <si>
    <t>VITAMIN A SLOVAKOFARMA</t>
  </si>
  <si>
    <t>CPS 50X30KU</t>
  </si>
  <si>
    <t>NUTRAMIN VLI</t>
  </si>
  <si>
    <t>FORTINI PRO DĚTI S VLÁKNINOU - VANILKOVÁ PŘÍCHUŤ</t>
  </si>
  <si>
    <t>Nutrison Advanced Protison 500ml</t>
  </si>
  <si>
    <t>1X500ML</t>
  </si>
  <si>
    <t>CEFOTAXIME LEK 1 G PRÁŠEK PRO INJEKČNÍ ROZTOK</t>
  </si>
  <si>
    <t>IMS+IVN INJ PLV SOL 10X1GM</t>
  </si>
  <si>
    <t>XORIMAX 250 MG POTAH.TABLETY</t>
  </si>
  <si>
    <t>PORTBLFLM10X250MG</t>
  </si>
  <si>
    <t>DIFLUCAN</t>
  </si>
  <si>
    <t>CPS 1X150MG</t>
  </si>
  <si>
    <t>INJ 20X20ML</t>
  </si>
  <si>
    <t>ADRIBLASTINA CS</t>
  </si>
  <si>
    <t>INJ SOL 1X5ML/10MG</t>
  </si>
  <si>
    <t>INJ SOL 1X25ML/50MG</t>
  </si>
  <si>
    <t>AJATIN PROFAR.TINKT.+MECH.ROZP.</t>
  </si>
  <si>
    <t>TCT 1X25ML+ROZPR.</t>
  </si>
  <si>
    <t>ALEXAN 1000MG/20ML</t>
  </si>
  <si>
    <t>INF CNC SOL 1X20ML</t>
  </si>
  <si>
    <t>ALYOSTAL PRICK</t>
  </si>
  <si>
    <t>SOL 1X3ML</t>
  </si>
  <si>
    <t>CALCIUMFOLINAT EBEWE 10 MG/ML</t>
  </si>
  <si>
    <t>INJ SOL 1X10ML/100MG</t>
  </si>
  <si>
    <t>INJ SOL 1X30ML/300MG</t>
  </si>
  <si>
    <t>CATAPRES 0,15MG INJ-MIMOŘÁDNÝ DOVOZ!!</t>
  </si>
  <si>
    <t>INJ 5X1ML/0.15MG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</si>
  <si>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</si>
  <si>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</si>
  <si>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</si>
  <si>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</si>
  <si>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</si>
  <si>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Cyto-chlorid sodný 0,9% 1x 10ml</t>
  </si>
  <si>
    <t>DECAPEPTYL DEPOT</t>
  </si>
  <si>
    <t>INJ PLQ SUS PRO 1+1X1ML</t>
  </si>
  <si>
    <t>Desprej 5l</t>
  </si>
  <si>
    <t>DIPHERELINE S.R. 11,25 MG</t>
  </si>
  <si>
    <t>INJ PLQ SUS PRO 1+1X2ML AMP</t>
  </si>
  <si>
    <t>DIPHERELINE S.R. 3 MG- pro ostatní kliniky</t>
  </si>
  <si>
    <t>INJ PSULQF1X3MG+SOL</t>
  </si>
  <si>
    <t>ENDOXAN 1 G</t>
  </si>
  <si>
    <t>ENDOXAN 200 MG</t>
  </si>
  <si>
    <t>INJ PLV SOL10X200MG</t>
  </si>
  <si>
    <t>ENDOXAN 500 MG</t>
  </si>
  <si>
    <t>INJ PLV SOL 1X500MG</t>
  </si>
  <si>
    <t>ETOPOSID EBEWE</t>
  </si>
  <si>
    <t>INF 1X5ML/100MG</t>
  </si>
  <si>
    <t>GLUCOSE 5 BRAUN (PLASCO LAHV.), REF. 3600010</t>
  </si>
  <si>
    <t>INF 1X500ML 5%</t>
  </si>
  <si>
    <t>INF SOL 10X250ML-PE</t>
  </si>
  <si>
    <t>GLUKÓZA 5 BRAUN, REF.349130</t>
  </si>
  <si>
    <t>INF 1X250ML-PE</t>
  </si>
  <si>
    <t>GLUKÓZA 5 BRAUN, REF.450074</t>
  </si>
  <si>
    <t>INF SOL 1X100ML-PE</t>
  </si>
  <si>
    <t>HOLOXAN 1 G</t>
  </si>
  <si>
    <t>HOLOXAN 2 G</t>
  </si>
  <si>
    <t>INJ PLV SOL 1X2GM</t>
  </si>
  <si>
    <t>HOLOXAN 500 MG</t>
  </si>
  <si>
    <t>CHLORID SODNÝ 0.9% BRAUN, REF. 395120</t>
  </si>
  <si>
    <t>INFSOL1X100ML-PELAH</t>
  </si>
  <si>
    <t>CHLORID SODNY 0.9% BRAUN, REF.3500381</t>
  </si>
  <si>
    <t>INFSOL1X250ML-PELAH</t>
  </si>
  <si>
    <t>IR AC.BORICI AQ.OPHTAL.50 ML</t>
  </si>
  <si>
    <t>IR OČNI VODA 50 ml</t>
  </si>
  <si>
    <t>KL ELIXÍR NA OPTIKU</t>
  </si>
  <si>
    <t>KL ETHANOLUM 70% 400G</t>
  </si>
  <si>
    <t>KL ETHER 200G</t>
  </si>
  <si>
    <t>KL GLUCOSUM SOL.75/250  250 ml</t>
  </si>
  <si>
    <t>KL OLIVAE OLEUM 20G</t>
  </si>
  <si>
    <t>KL SOL.ARG.NITR.10% 20G</t>
  </si>
  <si>
    <t>KL SOL.HYD.PEROX.3% 100G</t>
  </si>
  <si>
    <t>KL SUPP.THEOPHYLLINI 0,05G  20KS</t>
  </si>
  <si>
    <t>LHRH FERRING INJ.- MIMOŘÁDNÝ DOVOZ!!!</t>
  </si>
  <si>
    <t>INJ 1X1ML/0.1MG</t>
  </si>
  <si>
    <t>INJ 5X10ML 20%</t>
  </si>
  <si>
    <t>METHOTREXAT EBEWE</t>
  </si>
  <si>
    <t>INF 1X50ML/5GM</t>
  </si>
  <si>
    <t>METHOTREXAT LEDERLE 25mg/1ml</t>
  </si>
  <si>
    <t>INJ SOL 1x1ml/ 25mg</t>
  </si>
  <si>
    <t>MILUPA GA 2 PRIMA</t>
  </si>
  <si>
    <t>POR PLV 1X500GM</t>
  </si>
  <si>
    <t>MILUPA LEU 2 PRIMA</t>
  </si>
  <si>
    <t>NASIVIN Sensitive 0,01%</t>
  </si>
  <si>
    <t>nas.gtt.sol.1x5ml</t>
  </si>
  <si>
    <t>NEORECORMON 2 000 IU</t>
  </si>
  <si>
    <t>INJ SOL 6X0.3ML</t>
  </si>
  <si>
    <t>NEORECORMON 4 000 IU</t>
  </si>
  <si>
    <t>NUROFEN</t>
  </si>
  <si>
    <t>TBL OBD 24X200MG</t>
  </si>
  <si>
    <t>NUROFEN PRO DĚTI 4% POMERANČ</t>
  </si>
  <si>
    <t>ONCASPAR</t>
  </si>
  <si>
    <t>INJ SOL 1X5ML</t>
  </si>
  <si>
    <t>PARAMAX RAPID 500MG</t>
  </si>
  <si>
    <t xml:space="preserve">POR TBL NOB 30X500MG </t>
  </si>
  <si>
    <t>PEROXID VODÍKU 3% COO</t>
  </si>
  <si>
    <t>DRM SOL 1X100ML 3%</t>
  </si>
  <si>
    <t xml:space="preserve">Synacthen inj.1x1ml/0,25mg </t>
  </si>
  <si>
    <t>MIMOŘÁDNÝ DOVOZ!!</t>
  </si>
  <si>
    <t>VINCRISTINE-TEVA</t>
  </si>
  <si>
    <t>INJ 1X1ML/1MG</t>
  </si>
  <si>
    <t>INJ 1X2ML/2MG</t>
  </si>
  <si>
    <t>V-PENICILIN 0,8 MEGA BIOTIKA</t>
  </si>
  <si>
    <t>POR TBL NOB 30X800KU</t>
  </si>
  <si>
    <t>ZARZIO 30 MU/0,5 ML</t>
  </si>
  <si>
    <t>INJ+INF SOL 5X0.5ML</t>
  </si>
  <si>
    <t>TBL OBD 30X10MG</t>
  </si>
  <si>
    <t>léky - krev.deriváty ZUL (LEK)</t>
  </si>
  <si>
    <t>KOGENATE BAYER 1000 IU</t>
  </si>
  <si>
    <t>INJ PSO LQF 1000UT NAST</t>
  </si>
  <si>
    <t>KOGENATE BAYER 500 IU</t>
  </si>
  <si>
    <t>INJ PSO LQF 1+1X2,5ML ISP+1NAS</t>
  </si>
  <si>
    <t>REFACTO AF 1000 IU</t>
  </si>
  <si>
    <t>INJ PLQ SOL ISP 1X1000IU+1X4ML</t>
  </si>
  <si>
    <t>REFACTO AF 500 IU</t>
  </si>
  <si>
    <t>INJ PLQ SOL ISP 1X500IU+1X4ML+</t>
  </si>
  <si>
    <t>50IU/ML INF PSO LQF 1+1X20ML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</si>
  <si>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</si>
  <si>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</si>
  <si>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</si>
  <si>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</si>
  <si>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</si>
  <si>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</si>
  <si>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</si>
  <si>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1500IU INJ PSO LQF 1+1X2ML I</t>
  </si>
  <si>
    <t>250IU INJ PSO LQF 1+1X2ML I</t>
  </si>
  <si>
    <t>500IU INJ PSO LQF 1+1X2ML I</t>
  </si>
  <si>
    <t>HAEMATE P</t>
  </si>
  <si>
    <t>66,6IU/ML+160IU/ML INJ/INF PSO LQF 1+1X15ML</t>
  </si>
  <si>
    <t>IMMUNATE STIM PLUS 500 IU FVIII/375 IU VWF</t>
  </si>
  <si>
    <t>500IU/375IU INJ PSO LQF 1+1X5ML</t>
  </si>
  <si>
    <t>WILATE 1000</t>
  </si>
  <si>
    <t>1000IU VWF/500IU FVIII INJ PSO LQF 1+1X10ML</t>
  </si>
  <si>
    <t>WILATE 500</t>
  </si>
  <si>
    <t>500IU VWF/500IU FVIII INJ PSO LQF 1+1X5ML</t>
  </si>
  <si>
    <t>léky - dle §16 (LEK)</t>
  </si>
  <si>
    <t>KALYDECO 150 MG</t>
  </si>
  <si>
    <t>POR TBL FLM 56X150MG</t>
  </si>
  <si>
    <t>LIORESAL INJ.10mg/5ml - MIMOŘ.DOVOZ!!</t>
  </si>
  <si>
    <t>SOLIRIS 300 MG</t>
  </si>
  <si>
    <t>IVN INF CNC SOL 1X30ML</t>
  </si>
  <si>
    <t>AUGMENTIN 1 G</t>
  </si>
  <si>
    <t>POR TBL FLM 14X1GM+SÁČ</t>
  </si>
  <si>
    <t>DRM UNG 1X100GM 10%</t>
  </si>
  <si>
    <t>LIQ 1X30ML</t>
  </si>
  <si>
    <t>Carbo medicinalis PharmaSwiss tbl.20</t>
  </si>
  <si>
    <t>DORSIFLEX</t>
  </si>
  <si>
    <t>TBL 30X200MG</t>
  </si>
  <si>
    <t>KL BALS.VISNEVSKI 100G</t>
  </si>
  <si>
    <t>RETARPEN 2,4 MEGA IU</t>
  </si>
  <si>
    <t>INJ PLV SUS 1+1</t>
  </si>
  <si>
    <t>Suppositoria Glyc.Sanova Classic 2g</t>
  </si>
  <si>
    <t>SYNTOPHYLLIN</t>
  </si>
  <si>
    <t>INJ 5X10ML/240MG</t>
  </si>
  <si>
    <t>TBL OBD 10X10MG</t>
  </si>
  <si>
    <t>Cervarix inj.0,5ml</t>
  </si>
  <si>
    <t>Prevenar 13 inj.sus.1x0.5 ml+SJ</t>
  </si>
  <si>
    <t>Synflorix inj.sus.1x0,5ml ps+j</t>
  </si>
  <si>
    <t>0.9% W/V SODIUM CHLORIDE I.V. REF.3500390</t>
  </si>
  <si>
    <t>INF 1X500ML(PE)</t>
  </si>
  <si>
    <t>ACIDUM ASCORBICUM</t>
  </si>
  <si>
    <t>INJ 5X5ML</t>
  </si>
  <si>
    <t>AGAPURIN</t>
  </si>
  <si>
    <t>INJ 5X5ML/100MG</t>
  </si>
  <si>
    <t>AKNEMYCIN</t>
  </si>
  <si>
    <t>LIQ 1X25ML</t>
  </si>
  <si>
    <t>100MG TBL NOB 100</t>
  </si>
  <si>
    <t>AMBROBENE 75 MG</t>
  </si>
  <si>
    <t>POR CPS PRO 20X75MG</t>
  </si>
  <si>
    <t>APO-ALLOPURINOL</t>
  </si>
  <si>
    <t>POR TBL NOB 100X100MG</t>
  </si>
  <si>
    <t>Apotheke Řepík lékařský čaj 20x1,5g n.s.</t>
  </si>
  <si>
    <t>AQUA PRO INJECTIONE ARDEAPHARMA</t>
  </si>
  <si>
    <t>ARDEAELYTOSOL F 1/2</t>
  </si>
  <si>
    <t>4,5MG/ML+25MG/ML INF SOL 10X500ML</t>
  </si>
  <si>
    <t>ARDEAELYTOSOL NA.HYDR.FOSF. 8,7%</t>
  </si>
  <si>
    <t>87MG/ML INF CNC SOL 10X200ML</t>
  </si>
  <si>
    <t>ARDEAELYTOSOL RL 1/1</t>
  </si>
  <si>
    <t>INF SOL 1X250ML</t>
  </si>
  <si>
    <t>100G/L INF SOL 20X80ML</t>
  </si>
  <si>
    <t>ARDEANUTRISOL G 20</t>
  </si>
  <si>
    <t>ASPARAGINASE 10000</t>
  </si>
  <si>
    <t>PLV INO 5X10000U</t>
  </si>
  <si>
    <t>Asparaginase 5000 medac inj.5x5000E</t>
  </si>
  <si>
    <t>ATGAM 50mg/ml inj 5x5ml</t>
  </si>
  <si>
    <t>GRA 15X100MG(SACKY)</t>
  </si>
  <si>
    <t>POR GRA SOL30SÁČKŮ</t>
  </si>
  <si>
    <t>BIOMIN H</t>
  </si>
  <si>
    <t>PLV 30X3GM(SACKY)</t>
  </si>
  <si>
    <t>B-komplex mitte cps.50 Generica</t>
  </si>
  <si>
    <t>UNG 1X20GM-TUBA</t>
  </si>
  <si>
    <t>BRUFEN 400</t>
  </si>
  <si>
    <t>CELASKON 250 POR.TBL.NOB.100X250mg</t>
  </si>
  <si>
    <t>CELASKON LONG EFFECT</t>
  </si>
  <si>
    <t>POR CPS PRO 30X500MG</t>
  </si>
  <si>
    <t>Celaskon long effect cps.60x 500mg</t>
  </si>
  <si>
    <t>POR TBL FLM 90X5MG</t>
  </si>
  <si>
    <t>CITALEC 10 ZENTIVA</t>
  </si>
  <si>
    <t>POR TBL FLM30X10MG</t>
  </si>
  <si>
    <t>CYRDANAX 20 MG/ML PRÁŠEK PRO INFUZNÍ ROZTOK</t>
  </si>
  <si>
    <t>CYTO-chlorid sodný 0,9% 1x20ml</t>
  </si>
  <si>
    <t>DAUNOBLASTIN INJ</t>
  </si>
  <si>
    <t>INJ SICC 1X20MG+SOLV</t>
  </si>
  <si>
    <t>DEPAKINE CHRONO 500MG(PULENE)</t>
  </si>
  <si>
    <t>TBL RET 30X500MG</t>
  </si>
  <si>
    <t>DETRALEX</t>
  </si>
  <si>
    <t>TBL OBD 30</t>
  </si>
  <si>
    <t>DEXAMETHASONE WZF POLFA</t>
  </si>
  <si>
    <t>OPHGTTSUS1X5ML0.1%</t>
  </si>
  <si>
    <t>DIPEPTIVEN</t>
  </si>
  <si>
    <t>INF CNC SOL 1X100ML</t>
  </si>
  <si>
    <t>Dobutamin Admeda 250 inf.sol50ml</t>
  </si>
  <si>
    <t>Dociton tbl.100x10mg-MIMOŘÁDNÝ DOVOZ!!</t>
  </si>
  <si>
    <t>DOLGIT</t>
  </si>
  <si>
    <t>CRM 1X100GM/5GM</t>
  </si>
  <si>
    <t>CRM 1X50GM/2.5GM</t>
  </si>
  <si>
    <t>DOLGIT GEL</t>
  </si>
  <si>
    <t>GEL 1X50GM</t>
  </si>
  <si>
    <t>DOLGIT KRÉM</t>
  </si>
  <si>
    <t>DRM CRM 1X150GM</t>
  </si>
  <si>
    <t>DOXORUBICIN PHARMAGEN</t>
  </si>
  <si>
    <t>2MG/ML INF CNC SOL 1X5ML</t>
  </si>
  <si>
    <t>2MG/ML INF CNC SOL 1X25ML</t>
  </si>
  <si>
    <t>DZ OCTENIDOL 250ml</t>
  </si>
  <si>
    <t>ELDISINE</t>
  </si>
  <si>
    <t>INJ SIC 1X5MG</t>
  </si>
  <si>
    <t>ENAP 10MG</t>
  </si>
  <si>
    <t>TBL 100X10MG</t>
  </si>
  <si>
    <t>TBL 100X5MG</t>
  </si>
  <si>
    <t>ERDOMED 300MG</t>
  </si>
  <si>
    <t>CPS 20X300MG</t>
  </si>
  <si>
    <t>CPS 10X300MG</t>
  </si>
  <si>
    <t>INF SOL 1X10ML/200MG</t>
  </si>
  <si>
    <t>INF 1X20ML/400MG</t>
  </si>
  <si>
    <t>FAKTU 50MG/G+20MG/G</t>
  </si>
  <si>
    <t>RCT UNG 20G</t>
  </si>
  <si>
    <t>FASTURTEC 1.5 MG</t>
  </si>
  <si>
    <t>INF PSO LQF 3X1.5MG</t>
  </si>
  <si>
    <t>FERRIPROX 500 MG</t>
  </si>
  <si>
    <t>POR TBL FLM 100X500MG</t>
  </si>
  <si>
    <t>FERRLECIT</t>
  </si>
  <si>
    <t>INJ SOL 6X5ML/62.5MG</t>
  </si>
  <si>
    <t>TBL 100X40MG</t>
  </si>
  <si>
    <t>FUROSEMID BIOTIKA</t>
  </si>
  <si>
    <t>INJ 5X2ML/20MG</t>
  </si>
  <si>
    <t>GERATAM 3 G</t>
  </si>
  <si>
    <t>INJ SOL 4X15ML/3GM</t>
  </si>
  <si>
    <t>GERATAM 800MG</t>
  </si>
  <si>
    <t>TBL OBD 60X800MG</t>
  </si>
  <si>
    <t>GLUKÓZA 20 BRAUN</t>
  </si>
  <si>
    <t>GRANISETRON KABI 1 MG/ML</t>
  </si>
  <si>
    <t>INJ+INF CNC SOL 5X3ML/3MG</t>
  </si>
  <si>
    <t>IR  AC. HYDROCHLOR.0,1%      1ML</t>
  </si>
  <si>
    <t>IR 1ml</t>
  </si>
  <si>
    <t>ISOLYTE  FFX - VAK</t>
  </si>
  <si>
    <t>INF SOL 10X1000ML Freeflex</t>
  </si>
  <si>
    <t>KL ETHANOLUM BENZ.DENAT. 500ml /400g/</t>
  </si>
  <si>
    <t>KL CHLORHEXIDIN SOL.  0,1% 100 g</t>
  </si>
  <si>
    <t>KL ONDREJOVA MAST, 100G</t>
  </si>
  <si>
    <t>KL SOL.PROPRANOLOLI 2MG/1ML</t>
  </si>
  <si>
    <t>100ml</t>
  </si>
  <si>
    <t>KL SOL.PROPRANOLOLI 4MG/1ML</t>
  </si>
  <si>
    <t>KL SUPP.DIAZEPAMI 0,005G  20KS</t>
  </si>
  <si>
    <t>KL ZINCI OXIDI PASTA, 100G</t>
  </si>
  <si>
    <t>LANVIS</t>
  </si>
  <si>
    <t>POR TBL NOB 25X40MG</t>
  </si>
  <si>
    <t>LOCOID 0,1%</t>
  </si>
  <si>
    <t>CRM 1X30GM 0.1%</t>
  </si>
  <si>
    <t>LOCOID LIPOCREAM 0,1%</t>
  </si>
  <si>
    <t>LOZAP 50 ZENTIVA</t>
  </si>
  <si>
    <t>POR TBL FLM 30X50MG</t>
  </si>
  <si>
    <t>MAGNETRANS 375mg 50 tyčinek granulátu</t>
  </si>
  <si>
    <t>MAXI-KALZ 500</t>
  </si>
  <si>
    <t>500MG TBL EFF 20</t>
  </si>
  <si>
    <t>METHOTREXAT EBEWE 10 MG TABLETY</t>
  </si>
  <si>
    <t>POR TBL NOB 50X10MG</t>
  </si>
  <si>
    <t>METHOTREXATE HOSPIRA 25 MG/ML INJEKČNÍ ROZTOK</t>
  </si>
  <si>
    <t>INJ SOL 1X2ML/50MG</t>
  </si>
  <si>
    <t>METOJECT PEN 10 MG INJEKČNÍ ROZTOK, PŘEDPLNĚNÉ PER</t>
  </si>
  <si>
    <t>INJ SOL 4X0.2ML/10MG</t>
  </si>
  <si>
    <t>POR CPS MOL 20</t>
  </si>
  <si>
    <t>MOTILIUM</t>
  </si>
  <si>
    <t>NALOXONE POLFA</t>
  </si>
  <si>
    <t>INJ 10X1ML/0.4MG</t>
  </si>
  <si>
    <t>NEODOLPASSE</t>
  </si>
  <si>
    <t>INF 10X250ML</t>
  </si>
  <si>
    <t>NEUROL 0.25</t>
  </si>
  <si>
    <t>TBL 30X0.25MG</t>
  </si>
  <si>
    <t>NEUROL 0.5</t>
  </si>
  <si>
    <t>POR TBL NOB30X0.5MG</t>
  </si>
  <si>
    <t>NEUROMULTIVIT</t>
  </si>
  <si>
    <t>POR TBL FLM 100</t>
  </si>
  <si>
    <t>NORADRENALIN LÉČIVA</t>
  </si>
  <si>
    <t>IVN INF CNC SOL 5X5ML</t>
  </si>
  <si>
    <t>NUROFEN PRO DĚTI 4000mg</t>
  </si>
  <si>
    <t>POR SUS 1X200ML TRUB</t>
  </si>
  <si>
    <t>OCTOSTIM</t>
  </si>
  <si>
    <t>15MCG/ML INJ SOL 10X1ML</t>
  </si>
  <si>
    <t>OFLOXACIN 0.3% UNIMED PHARMA</t>
  </si>
  <si>
    <t>OPH+AUR GTT SOL 30MG/10ML</t>
  </si>
  <si>
    <t>OXAZEPAM TBL.20X10MG</t>
  </si>
  <si>
    <t>TBL 20X10MG(BLISTR)</t>
  </si>
  <si>
    <t>PAMBA</t>
  </si>
  <si>
    <t>INJ SOL 5X5ML/50MG</t>
  </si>
  <si>
    <t>TBL 10X250MG</t>
  </si>
  <si>
    <t>PARALEN EXTRA PROTI BOLESTI</t>
  </si>
  <si>
    <t>POR TBL FLM 24</t>
  </si>
  <si>
    <t>PRIMENE 10%</t>
  </si>
  <si>
    <t>INF SOL 10X250ML 10%</t>
  </si>
  <si>
    <t>PURI-NETHOL</t>
  </si>
  <si>
    <t>POR TBL NOB 25X50MG</t>
  </si>
  <si>
    <t>PYRIDOXIN LECIVA</t>
  </si>
  <si>
    <t>INJ 5X1ML 50MG</t>
  </si>
  <si>
    <t>RISPERDAL 1MG</t>
  </si>
  <si>
    <t>TBL OBD 20X1MG</t>
  </si>
  <si>
    <t>RIVOTRIL 0.5 MG</t>
  </si>
  <si>
    <t>TBL 50X0.5MG</t>
  </si>
  <si>
    <t>SANDIMMUN NEORAL 100 MG/ML</t>
  </si>
  <si>
    <t>SOL 1X50ML/5GM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</si>
  <si>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</si>
  <si>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</si>
  <si>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</si>
  <si>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</si>
  <si>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</si>
  <si>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</si>
  <si>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SEPTONEX</t>
  </si>
  <si>
    <t>SPR 1X45ML</t>
  </si>
  <si>
    <t>PLV POR 1X30SACKU</t>
  </si>
  <si>
    <t>INJ SIC 1X125MG+2ML</t>
  </si>
  <si>
    <t>STOPANGIN</t>
  </si>
  <si>
    <t>SPR 1X30ML</t>
  </si>
  <si>
    <t>Stopangin sol. 250ml</t>
  </si>
  <si>
    <t>Synacthen Dep. inj.10x1ml/1mg</t>
  </si>
  <si>
    <t>TANTUM VERDE MINT</t>
  </si>
  <si>
    <t>ORM PAS 40X3MG</t>
  </si>
  <si>
    <t>TANTUM VERDE SPRAY</t>
  </si>
  <si>
    <t>ORM SPR 30ML 0.15%</t>
  </si>
  <si>
    <t>TENSAMIN</t>
  </si>
  <si>
    <t>TIAPRIDAL</t>
  </si>
  <si>
    <t>POR GTT SOL 1X30ML</t>
  </si>
  <si>
    <t>TOPAMAX 100 MG</t>
  </si>
  <si>
    <t>TRALGIT SR 100</t>
  </si>
  <si>
    <t>POR TBL RET30X100MG</t>
  </si>
  <si>
    <t>UROMITEXAN 400MG</t>
  </si>
  <si>
    <t>INJ 15X4ML/400MG</t>
  </si>
  <si>
    <t>VALTREX 500 MG</t>
  </si>
  <si>
    <t>POR TBL FLM 10X500MG</t>
  </si>
  <si>
    <t>Vieste L-carnitin 500mg tbl.50</t>
  </si>
  <si>
    <t>VITALIPID N INFANT</t>
  </si>
  <si>
    <t>VitA-POS oční mast 5g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</si>
  <si>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</si>
  <si>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</si>
  <si>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</si>
  <si>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</si>
  <si>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</si>
  <si>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</si>
  <si>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AMINOPLASMAL B.BRAUN 10%</t>
  </si>
  <si>
    <t>ELOTRACE I.V.</t>
  </si>
  <si>
    <t>INF 10X100ML</t>
  </si>
  <si>
    <t>INF 10X250ML-VAK</t>
  </si>
  <si>
    <t>OLIMEL N9</t>
  </si>
  <si>
    <t>SMOFLIPID</t>
  </si>
  <si>
    <t>INF EML 10X100ML</t>
  </si>
  <si>
    <t>NUTRIDRINK COMPACT PROTEIN S PŘÍCHUTÍ BROSKEV A MA</t>
  </si>
  <si>
    <t>NUTRIDRINK COMPACT S PŘÍCHUTÍ MERUŇKOVOU</t>
  </si>
  <si>
    <t>NUTRIDRINK CREME S PŘÍCHUTÍ VANILKOVOU</t>
  </si>
  <si>
    <t>POR SOL 4X125GM</t>
  </si>
  <si>
    <t>NUTRIDRINK PROTEIN S PŘÍCHUTÍ ČOKOLÁDOVOU</t>
  </si>
  <si>
    <t>NUTRIDRINK S PŘÍCHUTÍ JAHODOVOU</t>
  </si>
  <si>
    <t>NUTRISON ADVANCED PEPTISORB</t>
  </si>
  <si>
    <t xml:space="preserve">POR SOL 1X1000ML </t>
  </si>
  <si>
    <t>NUTRISON PROTEIN PLUS MULTI FIBRE</t>
  </si>
  <si>
    <t>POR SOL 8X500ML</t>
  </si>
  <si>
    <t>200G/L INF SOL 1X100ML</t>
  </si>
  <si>
    <t>50MG/ML INF SOL 1X400ML</t>
  </si>
  <si>
    <t>50MG/ML INF SOL 1X100ML</t>
  </si>
  <si>
    <t>HUMAN ALBUMIN 200 G/L BAXTER</t>
  </si>
  <si>
    <t>léky - trombolýza (LEK)</t>
  </si>
  <si>
    <t>ACTILYSE 20MG</t>
  </si>
  <si>
    <t>INJ SIC 1X20MG+20ML</t>
  </si>
  <si>
    <t>AUGMENTIN DUO</t>
  </si>
  <si>
    <t>80MG/ML+11,4MG/ML POR PLV SUS 70ML+STŘ</t>
  </si>
  <si>
    <t>COTRIMOXAZOL AL FORTE</t>
  </si>
  <si>
    <t>TBL 10X960MG</t>
  </si>
  <si>
    <t>DIFICLIR 200 MG</t>
  </si>
  <si>
    <t>POR TBL FLM 2X10X200MG</t>
  </si>
  <si>
    <t>METRONIDAZOL 500MG BRAUN</t>
  </si>
  <si>
    <t>INJ 10X100ML(LDPE)</t>
  </si>
  <si>
    <t>TARGOCID 400MG</t>
  </si>
  <si>
    <t>INJ SIC 1X400MG+SOL</t>
  </si>
  <si>
    <t>AGEN 5</t>
  </si>
  <si>
    <t>POR TBL NOB 30X5MG</t>
  </si>
  <si>
    <t>SIR 1X100ML</t>
  </si>
  <si>
    <t>ALDACTONE-AMPULE</t>
  </si>
  <si>
    <t>INJ 10X10ML/200MG</t>
  </si>
  <si>
    <t>ALMIRAL GEL</t>
  </si>
  <si>
    <t>GEL 1X250GM</t>
  </si>
  <si>
    <t>INJ 5X2ML/15MG</t>
  </si>
  <si>
    <t>AMBROSAN 15 MG/5 ML SIRUP</t>
  </si>
  <si>
    <t>POR SIR 1X100ML/300MG</t>
  </si>
  <si>
    <t>IVN INF SOL 12X250ML</t>
  </si>
  <si>
    <t>ANESIA 10 MG/ML INJ/INF EML.</t>
  </si>
  <si>
    <t>INJ+INF EML 5X20ML/200MG</t>
  </si>
  <si>
    <t>ANESIA 10MG/ML</t>
  </si>
  <si>
    <t>INJ+INF EML 1X100ML</t>
  </si>
  <si>
    <t>ANEXATE</t>
  </si>
  <si>
    <t>INJ 5X5ML/0.5MG</t>
  </si>
  <si>
    <t>ANOPYRIN</t>
  </si>
  <si>
    <t>TBL 10X400MG</t>
  </si>
  <si>
    <t>TBL 60X100 MG</t>
  </si>
  <si>
    <t>ARDEAELYTOSOL L-ARGININCHL.21%</t>
  </si>
  <si>
    <t>ARDEAOSMOSOL MA 15</t>
  </si>
  <si>
    <t>150G/L INF SOL 20X80ML</t>
  </si>
  <si>
    <t>200G/L INF SOL 20X100ML</t>
  </si>
  <si>
    <t>ARDEAOSMOSOL MA 20 (Mannitol)</t>
  </si>
  <si>
    <t>INF 1X100 ML</t>
  </si>
  <si>
    <t>ARDUAN</t>
  </si>
  <si>
    <t>INJ SIC 25X4MG+2ML</t>
  </si>
  <si>
    <t>ASICORD 1MG/ML KONCENTRÁT PRO INFUZNÍ ROZTOK</t>
  </si>
  <si>
    <t>INF CNC SOL 10X10ML/10MG</t>
  </si>
  <si>
    <t>ATROPIN BIOTIKA 0.5MG</t>
  </si>
  <si>
    <t>BACLOFEN</t>
  </si>
  <si>
    <t>TBL 50X10MG</t>
  </si>
  <si>
    <t>TBL 50X25MG</t>
  </si>
  <si>
    <t>BETALOC ZOK 100 MG</t>
  </si>
  <si>
    <t>POR TBL PRO 100X100MG</t>
  </si>
  <si>
    <t>BETALOC ZOK 25 MG</t>
  </si>
  <si>
    <t>TBL RET 28X25MG</t>
  </si>
  <si>
    <t>BETALOC ZOK 50 MG</t>
  </si>
  <si>
    <t>POR TBL PRO 100X50MG</t>
  </si>
  <si>
    <t>BRICANYL</t>
  </si>
  <si>
    <t>INJ 10X1ML 0.5MG</t>
  </si>
  <si>
    <t>BROMHEXIN - EGIS</t>
  </si>
  <si>
    <t>SOL 1X60ML/120MG</t>
  </si>
  <si>
    <t>CALCIFEROL BIOTIKA FORTE</t>
  </si>
  <si>
    <t>IMS INJ SOL 1X1ML</t>
  </si>
  <si>
    <t>CALYPSOL</t>
  </si>
  <si>
    <t>INJ 5X10ML/500MG</t>
  </si>
  <si>
    <t>Canesten Gyn 1 den</t>
  </si>
  <si>
    <t>vag.tbl.1x500mg</t>
  </si>
  <si>
    <t>CANESTEN GYN COMBI PACK</t>
  </si>
  <si>
    <t>VAG TBL 1 + DRM CRM 20GM</t>
  </si>
  <si>
    <t>CARBOSORB</t>
  </si>
  <si>
    <t>PLV 1X25GM</t>
  </si>
  <si>
    <t>CEREBROLYSIN</t>
  </si>
  <si>
    <t>INJ SOL 5X10ML</t>
  </si>
  <si>
    <t>CONTROLOC 20 MG</t>
  </si>
  <si>
    <t>POR TBL ENT 100X20MG</t>
  </si>
  <si>
    <t>DEXDOR</t>
  </si>
  <si>
    <t>INF CNC SOL 5X2ML</t>
  </si>
  <si>
    <t>DILCEREN PRO INFUSIONE</t>
  </si>
  <si>
    <t>INF 1X50ML/10MG</t>
  </si>
  <si>
    <t>DIPROPHOS</t>
  </si>
  <si>
    <t>INJ SUS 5X1ML/7MG</t>
  </si>
  <si>
    <t>DOLMINA INJ.</t>
  </si>
  <si>
    <t>INJ 5X3ML/75MG</t>
  </si>
  <si>
    <t>DUROGESIC 12 MCG/H</t>
  </si>
  <si>
    <t>DRM EMP TDR 5X2.1MG</t>
  </si>
  <si>
    <t>DUROGESIC 25MCG/H</t>
  </si>
  <si>
    <t>EMP 5X2.5MG(10CM2)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</si>
  <si>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</si>
  <si>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</si>
  <si>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</si>
  <si>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</si>
  <si>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</si>
  <si>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</si>
  <si>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</si>
  <si>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</si>
  <si>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 xml:space="preserve">EREVIT 300MG/ML </t>
  </si>
  <si>
    <t>INJ SOL 5X1ML</t>
  </si>
  <si>
    <t>FLUDROCORTISON SQUIBB</t>
  </si>
  <si>
    <t>TBL 100X0.1MG</t>
  </si>
  <si>
    <t>FYCOMPA 2 MG</t>
  </si>
  <si>
    <t>POR TBL FLM 7X2MG</t>
  </si>
  <si>
    <t>GRANEGIS 1 MG</t>
  </si>
  <si>
    <t>POR TBL FLM 10X1MG</t>
  </si>
  <si>
    <t>HERPESIN</t>
  </si>
  <si>
    <t>CRM 1X5GM 5%</t>
  </si>
  <si>
    <t>HYPNOMIDATE</t>
  </si>
  <si>
    <t>INJ 5X10ML/20MG</t>
  </si>
  <si>
    <t>CHIROCAINE 5 MG/ML</t>
  </si>
  <si>
    <t>INJ CNC SOL 10X10ML</t>
  </si>
  <si>
    <t>IBALGIN GEL 50G</t>
  </si>
  <si>
    <t>IBALGIN KRÉM 100G</t>
  </si>
  <si>
    <t xml:space="preserve">DRM CRM 1X100GM </t>
  </si>
  <si>
    <t>IR  0.9%SOD.CHLOR.FOR IRR. 6X1000 ML</t>
  </si>
  <si>
    <t>IR-Fres. 6X1000 ML 15%</t>
  </si>
  <si>
    <t>IR SOL. NATRII BENZOICI 10%</t>
  </si>
  <si>
    <t>IR 100 ml Infuze</t>
  </si>
  <si>
    <t>IRUXOL MONO</t>
  </si>
  <si>
    <t>DRM UNG 1X10GM</t>
  </si>
  <si>
    <t>INJ 5X1ML/10MG</t>
  </si>
  <si>
    <t>KEPPRA 100 MG/ML</t>
  </si>
  <si>
    <t>INF CNC SOL 10X5ML II</t>
  </si>
  <si>
    <t>POR SOL 300ML/30GM</t>
  </si>
  <si>
    <t>KL MORPHINI HYDROCHL. 0,008 AQ.P. AD 20G</t>
  </si>
  <si>
    <t>Novoroz. odd.</t>
  </si>
  <si>
    <t>KL SACCHAROSUM  24 % 40 g</t>
  </si>
  <si>
    <t>KL SOL.ACIDI BORICI 3%,100G</t>
  </si>
  <si>
    <t>FAGRON, KULICH</t>
  </si>
  <si>
    <t>KL SOL.ARG.NITR.20% 10G</t>
  </si>
  <si>
    <t>KL SUPP.DIAZEPAMI 0,001G  30KS</t>
  </si>
  <si>
    <t>KL SUPP.THEOPHYLLINI 0,0125G  20KS</t>
  </si>
  <si>
    <t>KL SUPP.THEOPHYLLINI 0,05G  10KS</t>
  </si>
  <si>
    <t>KL SUPP.THEOPHYLLINI 0,05G  30KS</t>
  </si>
  <si>
    <t>KL SUPP.THEOPHYLLINI 0,05G  50KS</t>
  </si>
  <si>
    <t>KL UNG.ICHT.2G,CaCO3 10G,ZnO 6G,VAS.LEN. AA AD</t>
  </si>
  <si>
    <t>100G, 2% ichtamolu</t>
  </si>
  <si>
    <t>KL UNG.LENIENS, 30G</t>
  </si>
  <si>
    <t>LAMICTAL 100 MG</t>
  </si>
  <si>
    <t>POR TBL NOB 42X100MG</t>
  </si>
  <si>
    <t>LAMICTAL 50 MG</t>
  </si>
  <si>
    <t>POR TBL NOB 42X50MG</t>
  </si>
  <si>
    <t>L-CARNITIN FRESENIUS 1GM</t>
  </si>
  <si>
    <t>INJ 5X5ML/1GM</t>
  </si>
  <si>
    <t>LINOLA-FETT OLBAD</t>
  </si>
  <si>
    <t>OLE 1X400ML</t>
  </si>
  <si>
    <t>LITHIUM CHLORID 0.15 MMOL/ML LCO</t>
  </si>
  <si>
    <t>INJ SOL 1x10ML</t>
  </si>
  <si>
    <t>LUMINAL</t>
  </si>
  <si>
    <t>INJ 5X1ML/219MG</t>
  </si>
  <si>
    <t>MAGNE B6</t>
  </si>
  <si>
    <t>DRG 50</t>
  </si>
  <si>
    <t>TBL NOB 100X0,5GM</t>
  </si>
  <si>
    <t>MAGNOSOLV</t>
  </si>
  <si>
    <t>GRA 30X6.1GM(SACKY)</t>
  </si>
  <si>
    <t>MALTOFER</t>
  </si>
  <si>
    <t>POR GTT SOL 30ML</t>
  </si>
  <si>
    <t>MIDAZOLAM ACCORD 1 MG/ML</t>
  </si>
  <si>
    <t>INJ+INF SOL 10X5MLX1MG/ML</t>
  </si>
  <si>
    <t>INJ+INF SOL 10X3MLX5MG/ML</t>
  </si>
  <si>
    <t>INJ+INF SOL 10X10ML</t>
  </si>
  <si>
    <t>MINIRIN MELT 60 MCG</t>
  </si>
  <si>
    <t>POR LYO 30X60RG</t>
  </si>
  <si>
    <t>MONTELUKAST TEVA 5 MG, ŽVÝKACÍ TABLETA</t>
  </si>
  <si>
    <t>POR TBL MND 28X5MG</t>
  </si>
  <si>
    <t>NEOSYNEPHRIN-POS 10%</t>
  </si>
  <si>
    <t>NIMBEX</t>
  </si>
  <si>
    <t>INJ SOL 5X2.5ML/5MG</t>
  </si>
  <si>
    <t>NORADRENALIN LECIVA</t>
  </si>
  <si>
    <t>PHENAEMAL 0,1</t>
  </si>
  <si>
    <t>PLEGOMAZIN</t>
  </si>
  <si>
    <t>INJ 10X5ML/25MG</t>
  </si>
  <si>
    <t>PROPOFOL-LIPURO 0,5% (5MG/ML) 5X20ML</t>
  </si>
  <si>
    <t>INJ+INF EML 5X20ML/100MG</t>
  </si>
  <si>
    <t>PROTOPIC 0.1% MAST</t>
  </si>
  <si>
    <t>RANITAL</t>
  </si>
  <si>
    <t>INJ 5X2ML/50MG</t>
  </si>
  <si>
    <t>RAPIFEN</t>
  </si>
  <si>
    <t>INJ 5X2ML</t>
  </si>
  <si>
    <t>RECOXA 15</t>
  </si>
  <si>
    <t>POR TBL NOB20X15MG</t>
  </si>
  <si>
    <t>RIVOTRIL</t>
  </si>
  <si>
    <t>INJ 5X1ML/1MG+SOLV.</t>
  </si>
  <si>
    <t>SEVORANE</t>
  </si>
  <si>
    <t>INH SOL 1X250ML</t>
  </si>
  <si>
    <t>SIRDALUD 2 MG</t>
  </si>
  <si>
    <t>POR TBL NOB 30X2MG</t>
  </si>
  <si>
    <t>SIRDALUD 4 MG</t>
  </si>
  <si>
    <t>POR TBL NOB 30X4MG</t>
  </si>
  <si>
    <t>POR SIR 1X180ML + PIP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</si>
  <si>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</si>
  <si>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</si>
  <si>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</si>
  <si>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</si>
  <si>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</si>
  <si>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</si>
  <si>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</si>
  <si>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THEOPLUS</t>
  </si>
  <si>
    <t>TBL RET 30X100MG</t>
  </si>
  <si>
    <t>TBL RET 30X300MG</t>
  </si>
  <si>
    <t>THIOPENTAL VALEANT 10x0,5g</t>
  </si>
  <si>
    <t>INJ PLV SOL 10</t>
  </si>
  <si>
    <t>THIOPENTAL VALEANT 10x1G</t>
  </si>
  <si>
    <t>TISERCIN</t>
  </si>
  <si>
    <t>INJ 10X1ML/25MG</t>
  </si>
  <si>
    <t>DRG 50X6.5MG</t>
  </si>
  <si>
    <t>TRUND 250 MG POTAHOVANÉ TABLETY</t>
  </si>
  <si>
    <t>POR TBL FLM 50X250MG</t>
  </si>
  <si>
    <t>TRUND 500 MG POTAHOVANÉ TABLETY</t>
  </si>
  <si>
    <t>VENTOLIN</t>
  </si>
  <si>
    <t>POR SIR 1X150ML</t>
  </si>
  <si>
    <t>TBL 20X25MG</t>
  </si>
  <si>
    <t>VEROSPIRON 50MG</t>
  </si>
  <si>
    <t>CPS 30X50MG</t>
  </si>
  <si>
    <t>VODA NA INJEKCI VIAFLO</t>
  </si>
  <si>
    <t>PAR LQF 10X1000ML</t>
  </si>
  <si>
    <t>VOLTAREN EMULGEL 10MG/G</t>
  </si>
  <si>
    <t xml:space="preserve">GEL 100G </t>
  </si>
  <si>
    <t>GEL 100G</t>
  </si>
  <si>
    <t>GEL 50G</t>
  </si>
  <si>
    <t>VOLUVEN 10% 500 ML</t>
  </si>
  <si>
    <t>INF. 10X500 ML</t>
  </si>
  <si>
    <t>XANAX</t>
  </si>
  <si>
    <t>TBL 30X0.5MG</t>
  </si>
  <si>
    <t>ZOFRAN ZYDIS</t>
  </si>
  <si>
    <t>4MG TBL BUC 10</t>
  </si>
  <si>
    <t>LIPOPLUS 20%</t>
  </si>
  <si>
    <t>INFEML10X250ML-SKLO</t>
  </si>
  <si>
    <t>INFEML10X500ML-SKLO</t>
  </si>
  <si>
    <t>NEPHROTECT</t>
  </si>
  <si>
    <t>OLIMEL N9E</t>
  </si>
  <si>
    <t>INF SOL 20X100ML 10%</t>
  </si>
  <si>
    <t>INF EML 10X250ML</t>
  </si>
  <si>
    <t>FORTINI PRO DĚTI S VLÁKNINOU - BANÁNOVÁ PŘÍCHUŤ</t>
  </si>
  <si>
    <t>FORTINI PRO DĚTI S VLÁKNINOU - ČOKOLÁDOVÁ PŘÍCHUŤ</t>
  </si>
  <si>
    <t>INFATRINI PEPTISORB</t>
  </si>
  <si>
    <t>POR SOL 24X200ML</t>
  </si>
  <si>
    <t>NUTRIDRINK COMPACT S PŘÍCHUTÍ VANILKOVOU</t>
  </si>
  <si>
    <t>NUTRIDRINK CREME S PŘÍCHUTÍ ČOKOLÁDOVOU</t>
  </si>
  <si>
    <t>HUMAN ALBUMIN GRIFOLS 20%</t>
  </si>
  <si>
    <t>200MG/ML INF SOL 1X100ML</t>
  </si>
  <si>
    <t>OCPLEX</t>
  </si>
  <si>
    <t>500IU INF PSO LQF 1+1X20ML</t>
  </si>
  <si>
    <t>ACEFA 1 G</t>
  </si>
  <si>
    <t>IMS+IVN INJ+INF PLV SOL 1X1GM</t>
  </si>
  <si>
    <t>BELOGENT KRÉM</t>
  </si>
  <si>
    <t>FUCIDIN H</t>
  </si>
  <si>
    <t>DRM CRM 1X15GM</t>
  </si>
  <si>
    <t>250MG/5ML POR GRA SUS 60ML</t>
  </si>
  <si>
    <t>10MG/G+10MG/G+3,5MG/G CRM 15G</t>
  </si>
  <si>
    <t>VANCOMYCIN MYLAN 1000 MG</t>
  </si>
  <si>
    <t>INF PLV SOL 1X1GM</t>
  </si>
  <si>
    <t>ZYVOXID</t>
  </si>
  <si>
    <t>INF SOL 10X300ML</t>
  </si>
  <si>
    <t>léky - centra (LEK)</t>
  </si>
  <si>
    <t>EXJADE 500 MG</t>
  </si>
  <si>
    <t>POR TBL SUS 28X500MG</t>
  </si>
  <si>
    <t>GLIVEC 100 MG</t>
  </si>
  <si>
    <t>POR TBL FLM60X100MG</t>
  </si>
  <si>
    <t>GLIVEC 400 MG</t>
  </si>
  <si>
    <t>POR TBL FLM30X400MG</t>
  </si>
  <si>
    <t>HUMIRA 40 MG</t>
  </si>
  <si>
    <t>INJ SOL 2X0,4MLX40MG I</t>
  </si>
  <si>
    <t>HUMIRA 40 MG PEN</t>
  </si>
  <si>
    <t>INJ SOL 2X0,4MLX40MG</t>
  </si>
  <si>
    <t>IMATINIB ACCORD</t>
  </si>
  <si>
    <t>100MG TBL FLM 60X1 I</t>
  </si>
  <si>
    <t>INFLECTRA 100 MG</t>
  </si>
  <si>
    <t>INF PLV CSL 1X100MG</t>
  </si>
  <si>
    <t>NPLATE 250 mcg</t>
  </si>
  <si>
    <t>INJ.PLV.SOL.1x250MCG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</si>
  <si>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</si>
  <si>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</si>
  <si>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</si>
  <si>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</si>
  <si>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</si>
  <si>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</si>
  <si>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</si>
  <si>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</si>
  <si>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</si>
  <si>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</si>
  <si>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</si>
  <si>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</si>
  <si>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</si>
  <si>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</si>
  <si>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</si>
  <si>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</si>
  <si>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A02BA02 - RANITIDIN</t>
  </si>
  <si>
    <t>A02BC01 - OMEPRAZOL</t>
  </si>
  <si>
    <t>A02BC02 - PANTOPRAZOL</t>
  </si>
  <si>
    <t>A04AA01 - ONDANSETRON</t>
  </si>
  <si>
    <t>A04AA02 - GRANISETRON</t>
  </si>
  <si>
    <t>A06AD11 - LAKTULÓZA</t>
  </si>
  <si>
    <t>A07DA - ANTIPROPULZIVA</t>
  </si>
  <si>
    <t>A10AB01 - INZULIN LIDSKÝ</t>
  </si>
  <si>
    <t>A10AB05 - INZULIN ASPART</t>
  </si>
  <si>
    <t>A10AC01 - INZULIN LIDSKÝ</t>
  </si>
  <si>
    <t>A10AE04 - INZULIN GLARGIN</t>
  </si>
  <si>
    <t>B01AA03 - WARFARIN</t>
  </si>
  <si>
    <t>B01AB06 - NADROPARIN</t>
  </si>
  <si>
    <t>C01BD01 - AMIODARON</t>
  </si>
  <si>
    <t>C03CA01 - FUROSEMID</t>
  </si>
  <si>
    <t>C05BA01 - ORGANO-HEPARINOID</t>
  </si>
  <si>
    <t>C09AA05 - RAMIPRIL</t>
  </si>
  <si>
    <t>C09CA01 - LOSARTAN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</si>
  <si>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</si>
  <si>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</si>
  <si>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</si>
  <si>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</si>
  <si>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</si>
  <si>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</si>
  <si>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</si>
  <si>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</si>
  <si>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</si>
  <si>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</si>
  <si>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</si>
  <si>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</si>
  <si>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</si>
  <si>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</si>
  <si>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</si>
  <si>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</si>
  <si>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</si>
  <si>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</si>
  <si>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</si>
  <si>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</si>
  <si>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</si>
  <si>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</si>
  <si>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L01CB01 - ETOPOSID</t>
  </si>
  <si>
    <t>L01XE01 - IMATINIB</t>
  </si>
  <si>
    <t>L03AA02 - FILGRASTIM</t>
  </si>
  <si>
    <t>L04AB02 - INFLIXIMAB</t>
  </si>
  <si>
    <t>L04AB04 - ADALIMUMAB</t>
  </si>
  <si>
    <t>L04AX01 - AZATHIOPRIN</t>
  </si>
  <si>
    <t>M01AC06 - MELOXIKAM</t>
  </si>
  <si>
    <t>M01AX17 - NIMESULID</t>
  </si>
  <si>
    <t>M03AC11 - CISATRAKURIUM</t>
  </si>
  <si>
    <t>M04AA01 - ALOPURINOL</t>
  </si>
  <si>
    <t>M05BA03 - KYSELINA PAMIDRONOVÁ</t>
  </si>
  <si>
    <t>N01AB08 - SEVOFLURAN</t>
  </si>
  <si>
    <t>N01AF03 - THIOPENTAL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</si>
  <si>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</si>
  <si>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</si>
  <si>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</si>
  <si>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</si>
  <si>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</si>
  <si>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</si>
  <si>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</si>
  <si>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</si>
  <si>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N05AX08 - RISPERIDON</t>
  </si>
  <si>
    <t>N05BA12 - ALPRAZOLAM</t>
  </si>
  <si>
    <t>N05CD08 - MIDAZOLAM</t>
  </si>
  <si>
    <t>N06AB04 - CITALOPRAM</t>
  </si>
  <si>
    <t>N06AB06 - SERTRALIN</t>
  </si>
  <si>
    <t>N06BX18 - VINPOCETIN</t>
  </si>
  <si>
    <t>R01AD09 - MOMETASON</t>
  </si>
  <si>
    <t>R03AC02 - SALBUTAMOL</t>
  </si>
  <si>
    <t>R03BA05 - FLUTIKASON</t>
  </si>
  <si>
    <t>R03CC02 - SALBUTAMOL</t>
  </si>
  <si>
    <t>R03DC03 - MONTELUKAST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</si>
  <si>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</si>
  <si>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</si>
  <si>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</si>
  <si>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</si>
  <si>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</si>
  <si>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R03AK07 - FORMOTEROL A BUDESONID</t>
  </si>
  <si>
    <t>R03AK11 - FORMOTEROL A BUDESONID</t>
  </si>
  <si>
    <t>L04AA06 - KYSELINA MYKOFENOLOVÁ</t>
  </si>
  <si>
    <t>N01AH03 - SUFENTANIL</t>
  </si>
  <si>
    <t>A02BC01</t>
  </si>
  <si>
    <t>31739</t>
  </si>
  <si>
    <t>HELICID 40 INF</t>
  </si>
  <si>
    <t>40MG INF PLV SOL 1</t>
  </si>
  <si>
    <t>H02AB04</t>
  </si>
  <si>
    <t>40368</t>
  </si>
  <si>
    <t>MEDROL</t>
  </si>
  <si>
    <t>4MG TBL NOB 30 I</t>
  </si>
  <si>
    <t>94882</t>
  </si>
  <si>
    <t>62,5MG/ML INJ PSO LQF 250MG+4ML</t>
  </si>
  <si>
    <t>9709</t>
  </si>
  <si>
    <t>40MG/ML INJ PSO LQF 40MG+1ML</t>
  </si>
  <si>
    <t>J01CR02</t>
  </si>
  <si>
    <t>74991</t>
  </si>
  <si>
    <t>AMOKSIKLAV 156,25 MG/5 ML SUSPENZE</t>
  </si>
  <si>
    <t>125/31,25MG/5ML POR PLV SUS 1</t>
  </si>
  <si>
    <t>85525</t>
  </si>
  <si>
    <t>AMOKSIKLAV 625 MG</t>
  </si>
  <si>
    <t>500MG/125MG TBL FLM 21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</si>
  <si>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</si>
  <si>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</si>
  <si>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</si>
  <si>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</si>
  <si>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</si>
  <si>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</si>
  <si>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</si>
  <si>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</si>
  <si>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</si>
  <si>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</si>
  <si>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</si>
  <si>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</si>
  <si>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47725</t>
  </si>
  <si>
    <t>ZINNAT</t>
  </si>
  <si>
    <t>250MG TBL FLM 10</t>
  </si>
  <si>
    <t>47727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</si>
  <si>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</si>
  <si>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</si>
  <si>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</si>
  <si>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</si>
  <si>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</si>
  <si>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</si>
  <si>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</si>
  <si>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</si>
  <si>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</si>
  <si>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</si>
  <si>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</si>
  <si>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</si>
  <si>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</si>
  <si>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</si>
  <si>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</si>
  <si>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</si>
  <si>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</si>
  <si>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</si>
  <si>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</si>
  <si>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</si>
  <si>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J05AB01</t>
  </si>
  <si>
    <t>155939</t>
  </si>
  <si>
    <t>250MG INF PLV SOL 10</t>
  </si>
  <si>
    <t>J05AB06</t>
  </si>
  <si>
    <t>16547</t>
  </si>
  <si>
    <t>500MG INF PLV CSL 1</t>
  </si>
  <si>
    <t>M04AA01</t>
  </si>
  <si>
    <t>132670</t>
  </si>
  <si>
    <t>100MG TBL NOB 50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</si>
  <si>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</si>
  <si>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</si>
  <si>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</si>
  <si>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</si>
  <si>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</si>
  <si>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</si>
  <si>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</si>
  <si>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</si>
  <si>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</si>
  <si>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</si>
  <si>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</si>
  <si>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N03AX09</t>
  </si>
  <si>
    <t>151061</t>
  </si>
  <si>
    <t>LAMICTAL</t>
  </si>
  <si>
    <t>5MG TBL MND/SUS 42</t>
  </si>
  <si>
    <t>N03AX14</t>
  </si>
  <si>
    <t>25829</t>
  </si>
  <si>
    <t>KEPPRA</t>
  </si>
  <si>
    <t>250MG TBL FLM 50</t>
  </si>
  <si>
    <t>N05CD08</t>
  </si>
  <si>
    <t>127737</t>
  </si>
  <si>
    <t>MIDAZOLAM ACCORD</t>
  </si>
  <si>
    <t>5MG/ML INJ/INF SOL 10X1ML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</si>
  <si>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</si>
  <si>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</si>
  <si>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</si>
  <si>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</si>
  <si>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</si>
  <si>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</si>
  <si>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</si>
  <si>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</si>
  <si>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</si>
  <si>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</si>
  <si>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</si>
  <si>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</si>
  <si>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</si>
  <si>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</si>
  <si>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20MG/ML SIR 1X100ML</t>
  </si>
  <si>
    <t>R06AE07</t>
  </si>
  <si>
    <t>58834</t>
  </si>
  <si>
    <t>10MG/ML POR GTT SOL 1X20ML I</t>
  </si>
  <si>
    <t>R06AE09</t>
  </si>
  <si>
    <t>124343</t>
  </si>
  <si>
    <t>CEZERA</t>
  </si>
  <si>
    <t>5MG TBL FLM 30 I</t>
  </si>
  <si>
    <t>V06XX</t>
  </si>
  <si>
    <t>33144</t>
  </si>
  <si>
    <t>33152</t>
  </si>
  <si>
    <t>33203</t>
  </si>
  <si>
    <t>33218</t>
  </si>
  <si>
    <t>NUTRITON</t>
  </si>
  <si>
    <t>POR SOL 1X135G</t>
  </si>
  <si>
    <t>33220</t>
  </si>
  <si>
    <t>POR SOL 1X225G</t>
  </si>
  <si>
    <t>33399</t>
  </si>
  <si>
    <t>33401</t>
  </si>
  <si>
    <t>POR SOL 1X450G</t>
  </si>
  <si>
    <t>33402</t>
  </si>
  <si>
    <t>33403</t>
  </si>
  <si>
    <t>33633</t>
  </si>
  <si>
    <t>33811</t>
  </si>
  <si>
    <t>33821</t>
  </si>
  <si>
    <t>POR SOL 4X100G</t>
  </si>
  <si>
    <t>33822</t>
  </si>
  <si>
    <t>33938</t>
  </si>
  <si>
    <t>A04AA01</t>
  </si>
  <si>
    <t>24550</t>
  </si>
  <si>
    <t>ONDANSETRON KABI</t>
  </si>
  <si>
    <t>2MG/ML INJ SOL 5X4ML</t>
  </si>
  <si>
    <t>B01AB06</t>
  </si>
  <si>
    <t>213494</t>
  </si>
  <si>
    <t>9500IU/ML INJ SOL ISP 10X0,4ML</t>
  </si>
  <si>
    <t>C01BD01</t>
  </si>
  <si>
    <t>107938</t>
  </si>
  <si>
    <t>150MG/3ML INJ SOL 6X3ML</t>
  </si>
  <si>
    <t>C05BA01</t>
  </si>
  <si>
    <t>100308</t>
  </si>
  <si>
    <t>300MG/100G CRM 40G</t>
  </si>
  <si>
    <t>C09AA05</t>
  </si>
  <si>
    <t>56976</t>
  </si>
  <si>
    <t>TRITACE</t>
  </si>
  <si>
    <t>2,5MG TBL NOB 20</t>
  </si>
  <si>
    <t>H03AA01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</si>
  <si>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</si>
  <si>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</si>
  <si>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</si>
  <si>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</si>
  <si>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</si>
  <si>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</si>
  <si>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</si>
  <si>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</si>
  <si>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</si>
  <si>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</si>
  <si>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</si>
  <si>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</si>
  <si>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</si>
  <si>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</si>
  <si>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141263</t>
  </si>
  <si>
    <t>4G/500MG INF PLV SOL 1</t>
  </si>
  <si>
    <t>183817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</si>
  <si>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</si>
  <si>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</si>
  <si>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</si>
  <si>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</si>
  <si>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</si>
  <si>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</si>
  <si>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</si>
  <si>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</si>
  <si>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</si>
  <si>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</si>
  <si>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</si>
  <si>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</si>
  <si>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64942</t>
  </si>
  <si>
    <t>100MG CPS DUR 28 I</t>
  </si>
  <si>
    <t>L04AA06</t>
  </si>
  <si>
    <t>27437</t>
  </si>
  <si>
    <t>CELLCEPT</t>
  </si>
  <si>
    <t>500MG TBL FLM 50</t>
  </si>
  <si>
    <t>M01AX17</t>
  </si>
  <si>
    <t>12891</t>
  </si>
  <si>
    <t>100MG TBL NOB 15</t>
  </si>
  <si>
    <t>12892</t>
  </si>
  <si>
    <t>2592</t>
  </si>
  <si>
    <t>55823</t>
  </si>
  <si>
    <t>NOVALGIN TABLETY</t>
  </si>
  <si>
    <t>500MG TBL FLM 20</t>
  </si>
  <si>
    <t>157875</t>
  </si>
  <si>
    <t>10MG/ML INF SOL 10X100ML</t>
  </si>
  <si>
    <t>15010</t>
  </si>
  <si>
    <t>DORMICUM</t>
  </si>
  <si>
    <t>15MG TBL FLM 10X1</t>
  </si>
  <si>
    <t>15013</t>
  </si>
  <si>
    <t>7,5MG TBL FLM 10X1</t>
  </si>
  <si>
    <t>N06AB06</t>
  </si>
  <si>
    <t>53950</t>
  </si>
  <si>
    <t>ZOLOFT</t>
  </si>
  <si>
    <t>50MG TBL FLM 28</t>
  </si>
  <si>
    <t>99600</t>
  </si>
  <si>
    <t>10MG TBL FLM 90</t>
  </si>
  <si>
    <t>33522</t>
  </si>
  <si>
    <t>33847</t>
  </si>
  <si>
    <t>33848</t>
  </si>
  <si>
    <t>33858</t>
  </si>
  <si>
    <t>33859</t>
  </si>
  <si>
    <t>A06AD11</t>
  </si>
  <si>
    <t>81456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</si>
  <si>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</si>
  <si>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</si>
  <si>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</si>
  <si>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</si>
  <si>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</si>
  <si>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</si>
  <si>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</si>
  <si>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</si>
  <si>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</si>
  <si>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</si>
  <si>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</si>
  <si>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</si>
  <si>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</si>
  <si>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</si>
  <si>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</si>
  <si>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A10AC01</t>
  </si>
  <si>
    <t>25677</t>
  </si>
  <si>
    <t>INSULATARD PENFILL</t>
  </si>
  <si>
    <t>100IU/ML INJ SUS 5X3ML</t>
  </si>
  <si>
    <t>A10AE04</t>
  </si>
  <si>
    <t>210312</t>
  </si>
  <si>
    <t>ABASAGLAR</t>
  </si>
  <si>
    <t>100U/ML INJ SOL 10X3ML</t>
  </si>
  <si>
    <t>C03CA01</t>
  </si>
  <si>
    <t>56804</t>
  </si>
  <si>
    <t>40MG TBL NOB 50</t>
  </si>
  <si>
    <t>100311</t>
  </si>
  <si>
    <t>445MG/100G CRM 40G</t>
  </si>
  <si>
    <t>3575</t>
  </si>
  <si>
    <t>HEPAROID LÉČIVA</t>
  </si>
  <si>
    <t>2MG/G CRM 30G</t>
  </si>
  <si>
    <t>40373</t>
  </si>
  <si>
    <t>16MG TBL NOB 50</t>
  </si>
  <si>
    <t>9712</t>
  </si>
  <si>
    <t>62,5MG/ML INJ PSO LQF 1G+16ML</t>
  </si>
  <si>
    <t>147466</t>
  </si>
  <si>
    <t>137MCG TBL NOB 100 II</t>
  </si>
  <si>
    <t>187425</t>
  </si>
  <si>
    <t>LETROX</t>
  </si>
  <si>
    <t>96416</t>
  </si>
  <si>
    <t>250/62,5MG/5ML POR PLV SUS 1</t>
  </si>
  <si>
    <t>J01FA10</t>
  </si>
  <si>
    <t>45010</t>
  </si>
  <si>
    <t>AZITROMYCIN SANDOZ</t>
  </si>
  <si>
    <t>500MG TBL FLM 3</t>
  </si>
  <si>
    <t>53913</t>
  </si>
  <si>
    <t>250MG TBL FLM 6</t>
  </si>
  <si>
    <t>J02AC03</t>
  </si>
  <si>
    <t>189220</t>
  </si>
  <si>
    <t>VORIKONAZOL SANDOZ</t>
  </si>
  <si>
    <t>200MG TBL FLM 14</t>
  </si>
  <si>
    <t>L04AX01</t>
  </si>
  <si>
    <t>213021</t>
  </si>
  <si>
    <t>IMASUP</t>
  </si>
  <si>
    <t>50MG TBL FLM 100</t>
  </si>
  <si>
    <t>151050</t>
  </si>
  <si>
    <t>400MG/4ML INJ PSO LQF 4+4X4ML</t>
  </si>
  <si>
    <t>44997</t>
  </si>
  <si>
    <t>DEPAKINE CHRONO 500 MG SÉCABLE</t>
  </si>
  <si>
    <t>500MG TBL RET 100</t>
  </si>
  <si>
    <t>57709</t>
  </si>
  <si>
    <t>150MG CPS PRO 50 I</t>
  </si>
  <si>
    <t>17135</t>
  </si>
  <si>
    <t>25MG TBL NOB 42</t>
  </si>
  <si>
    <t>30187</t>
  </si>
  <si>
    <t>MIDAZOLAM TORREX</t>
  </si>
  <si>
    <t>5MG/ML INJ SOL 10X1ML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</si>
  <si>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</si>
  <si>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</si>
  <si>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</si>
  <si>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</si>
  <si>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</si>
  <si>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</si>
  <si>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</si>
  <si>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</si>
  <si>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R03AK11</t>
  </si>
  <si>
    <t>165649</t>
  </si>
  <si>
    <t>FLUTIFORM</t>
  </si>
  <si>
    <t>125MCG/5MCG/DÁV INH SUS PSS 1</t>
  </si>
  <si>
    <t>R05CB06</t>
  </si>
  <si>
    <t>124372</t>
  </si>
  <si>
    <t>FLAVAMED</t>
  </si>
  <si>
    <t>30MG TBL NOB 20</t>
  </si>
  <si>
    <t>202900</t>
  </si>
  <si>
    <t>94918</t>
  </si>
  <si>
    <t>5496</t>
  </si>
  <si>
    <t>10MG TBL FLM 60</t>
  </si>
  <si>
    <t>217109</t>
  </si>
  <si>
    <t>33341</t>
  </si>
  <si>
    <t>CUBITAN S PŘÍCHUTÍ VANILKOVOU</t>
  </si>
  <si>
    <t>33342</t>
  </si>
  <si>
    <t>33343</t>
  </si>
  <si>
    <t>33418</t>
  </si>
  <si>
    <t>33421</t>
  </si>
  <si>
    <t>33461</t>
  </si>
  <si>
    <t>33742</t>
  </si>
  <si>
    <t>33752</t>
  </si>
  <si>
    <t>NUTRIDRINK CREME S PŘÍCHUTÍ LESNÍHO OVOCE</t>
  </si>
  <si>
    <t>POR SOL 4X125G</t>
  </si>
  <si>
    <t>33856</t>
  </si>
  <si>
    <t>33857</t>
  </si>
  <si>
    <t>33865</t>
  </si>
  <si>
    <t>129834</t>
  </si>
  <si>
    <t>150MG/ML INJ SOL 10X2ML</t>
  </si>
  <si>
    <t>J02AC04</t>
  </si>
  <si>
    <t>25449</t>
  </si>
  <si>
    <t>NOXAFIL</t>
  </si>
  <si>
    <t>40MG/ML POR SUS 1X105ML</t>
  </si>
  <si>
    <t>187607</t>
  </si>
  <si>
    <t>ONDANSETRON B. BRAUN</t>
  </si>
  <si>
    <t>2MG/ML INJ SOL 20X4ML II</t>
  </si>
  <si>
    <t>213487</t>
  </si>
  <si>
    <t>9500IU/ML INJ SOL ISP 10X0,3ML</t>
  </si>
  <si>
    <t>213489</t>
  </si>
  <si>
    <t>9500IU/ML INJ SOL ISP 10X0,6ML</t>
  </si>
  <si>
    <t>32063</t>
  </si>
  <si>
    <t>9500IU/ML INJ SOL ISP 10X0,8ML</t>
  </si>
  <si>
    <t>100304</t>
  </si>
  <si>
    <t>300MG/100G GEL 40G</t>
  </si>
  <si>
    <t>G04CA02</t>
  </si>
  <si>
    <t>14439</t>
  </si>
  <si>
    <t>0,4MG CPS RDR 30</t>
  </si>
  <si>
    <t>9711</t>
  </si>
  <si>
    <t>62,5MG/ML INJ PSO LQF 500MG+8ML</t>
  </si>
  <si>
    <t>18523</t>
  </si>
  <si>
    <t>203855</t>
  </si>
  <si>
    <t>CEFOTAXIME LEK</t>
  </si>
  <si>
    <t>1G INJ PLV SOL 10</t>
  </si>
  <si>
    <t>64941</t>
  </si>
  <si>
    <t>150MG CPS DUR 1 I</t>
  </si>
  <si>
    <t>213015</t>
  </si>
  <si>
    <t>25MG TBL FLM 100</t>
  </si>
  <si>
    <t>127260</t>
  </si>
  <si>
    <t>M05BA03</t>
  </si>
  <si>
    <t>50702</t>
  </si>
  <si>
    <t>PAMIDRONATE MEDAC</t>
  </si>
  <si>
    <t>3MG/ML INF CNC SOL 1X30ML</t>
  </si>
  <si>
    <t>55824</t>
  </si>
  <si>
    <t>500MG/ML INJ SOL 5X5ML</t>
  </si>
  <si>
    <t>92034</t>
  </si>
  <si>
    <t>DEPAKINE CHRONO 300 MG SÉCABLE</t>
  </si>
  <si>
    <t>300MG TBL RET 100</t>
  </si>
  <si>
    <t>42463</t>
  </si>
  <si>
    <t>125MCG/DÁV INH SUS PSS 60DÁV</t>
  </si>
  <si>
    <t>33527</t>
  </si>
  <si>
    <t>33836</t>
  </si>
  <si>
    <t>33839</t>
  </si>
  <si>
    <t>L01CB01</t>
  </si>
  <si>
    <t>12669</t>
  </si>
  <si>
    <t>ETOPOSID 'EBEWE'</t>
  </si>
  <si>
    <t>20MG/ML INF CNC SOL 1X5ML</t>
  </si>
  <si>
    <t>L03AA02</t>
  </si>
  <si>
    <t>500566</t>
  </si>
  <si>
    <t>ZARZIO</t>
  </si>
  <si>
    <t>30MU/0,5ML INJ/INF SOL ISP 5X0,5ML I</t>
  </si>
  <si>
    <t>66030</t>
  </si>
  <si>
    <t>10MG TBL FLM 30</t>
  </si>
  <si>
    <t>33764</t>
  </si>
  <si>
    <t>POR PLV 1X500G</t>
  </si>
  <si>
    <t>94933</t>
  </si>
  <si>
    <t>875MG/125MG TBL FLM 14 II</t>
  </si>
  <si>
    <t>66029</t>
  </si>
  <si>
    <t>10MG TBL FLM 10</t>
  </si>
  <si>
    <t>A04AA02</t>
  </si>
  <si>
    <t>135600</t>
  </si>
  <si>
    <t>GRANISETRON KABI</t>
  </si>
  <si>
    <t>1MG/ML INJ SOL 5X3ML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</si>
  <si>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</si>
  <si>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</si>
  <si>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</si>
  <si>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</si>
  <si>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</si>
  <si>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</si>
  <si>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</si>
  <si>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</si>
  <si>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</si>
  <si>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213485</t>
  </si>
  <si>
    <t>56805</t>
  </si>
  <si>
    <t>40MG TBL NOB 100</t>
  </si>
  <si>
    <t>C09CA01</t>
  </si>
  <si>
    <t>114065</t>
  </si>
  <si>
    <t>50MG TBL FLM 30 II</t>
  </si>
  <si>
    <t>9710</t>
  </si>
  <si>
    <t>62,5MG/ML INJ PSO LQF 125MG+2ML</t>
  </si>
  <si>
    <t>11592</t>
  </si>
  <si>
    <t>METRONIDAZOL B. BRAUN</t>
  </si>
  <si>
    <t>5MG/ML INF SOL 10X100ML</t>
  </si>
  <si>
    <t>J05AB11</t>
  </si>
  <si>
    <t>47465</t>
  </si>
  <si>
    <t>VALTREX</t>
  </si>
  <si>
    <t>12670</t>
  </si>
  <si>
    <t>20MG/ML INF CNC SOL 1X10ML</t>
  </si>
  <si>
    <t>12671</t>
  </si>
  <si>
    <t>20MG/ML INF CNC SOL 1X20ML</t>
  </si>
  <si>
    <t>132853</t>
  </si>
  <si>
    <t>127263</t>
  </si>
  <si>
    <t>50699</t>
  </si>
  <si>
    <t>3MG/ML INF CNC SOL 1X20ML</t>
  </si>
  <si>
    <t>92587</t>
  </si>
  <si>
    <t>500MG TBL RET 30</t>
  </si>
  <si>
    <t>N05AX08</t>
  </si>
  <si>
    <t>46964</t>
  </si>
  <si>
    <t>RISPERDAL</t>
  </si>
  <si>
    <t>1MG TBL FLM 20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</si>
  <si>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</si>
  <si>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</si>
  <si>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</si>
  <si>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</si>
  <si>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</si>
  <si>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</si>
  <si>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</si>
  <si>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N06AB04</t>
  </si>
  <si>
    <t>17425</t>
  </si>
  <si>
    <t>124346</t>
  </si>
  <si>
    <t>5MG TBL FLM 90 I</t>
  </si>
  <si>
    <t>33423</t>
  </si>
  <si>
    <t>POR SOL 1X1000ML</t>
  </si>
  <si>
    <t>33750</t>
  </si>
  <si>
    <t>33850</t>
  </si>
  <si>
    <t>33866</t>
  </si>
  <si>
    <t>33897</t>
  </si>
  <si>
    <t>NUTRIDRINK COMPACT PROTEIN S PŘÍCHUTÍ BROSKEV A MANGO</t>
  </si>
  <si>
    <t>33935</t>
  </si>
  <si>
    <t>A02BA02</t>
  </si>
  <si>
    <t>93969</t>
  </si>
  <si>
    <t>50MG/2ML INJ SOL 5X2ML</t>
  </si>
  <si>
    <t>A02BC02</t>
  </si>
  <si>
    <t>214435</t>
  </si>
  <si>
    <t>CONTROLOC</t>
  </si>
  <si>
    <t>20MG TBL ENT 100</t>
  </si>
  <si>
    <t>140629</t>
  </si>
  <si>
    <t>GRANEGIS</t>
  </si>
  <si>
    <t>1MG TBL FLM 10</t>
  </si>
  <si>
    <t>215715</t>
  </si>
  <si>
    <t>166269</t>
  </si>
  <si>
    <t>1000MG INF PLV SOL 1</t>
  </si>
  <si>
    <t>J01XX08</t>
  </si>
  <si>
    <t>3708</t>
  </si>
  <si>
    <t>2MG/ML INF SOL 10X300ML I</t>
  </si>
  <si>
    <t>M01AC06</t>
  </si>
  <si>
    <t>13281</t>
  </si>
  <si>
    <t>RECOXA</t>
  </si>
  <si>
    <t>15MG TBL NOB 20</t>
  </si>
  <si>
    <t>M03AC11</t>
  </si>
  <si>
    <t>40361</t>
  </si>
  <si>
    <t>2MG/ML INJ SOL 5X2,5ML</t>
  </si>
  <si>
    <t>N01AB08</t>
  </si>
  <si>
    <t>13024</t>
  </si>
  <si>
    <t>INH SOL 1X250MLX100%</t>
  </si>
  <si>
    <t>N01AF03</t>
  </si>
  <si>
    <t>216673</t>
  </si>
  <si>
    <t>THIOPENTAL VALEANT</t>
  </si>
  <si>
    <t>0,5G INJ PLV SOL 10</t>
  </si>
  <si>
    <t>216674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</si>
  <si>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</si>
  <si>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</si>
  <si>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</si>
  <si>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</si>
  <si>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</si>
  <si>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</si>
  <si>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</si>
  <si>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</si>
  <si>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</si>
  <si>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</si>
  <si>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187158</t>
  </si>
  <si>
    <t>ANESIA</t>
  </si>
  <si>
    <t>10MG/ML INJ/INF EML 5X20ML</t>
  </si>
  <si>
    <t>N01BB10</t>
  </si>
  <si>
    <t>200352</t>
  </si>
  <si>
    <t>CHIROCAINE</t>
  </si>
  <si>
    <t>5MG/ML INJ SOL 10X10ML I</t>
  </si>
  <si>
    <t>3761</t>
  </si>
  <si>
    <t>INJ SOL 10X10MLX5MG/ML</t>
  </si>
  <si>
    <t>N02AB03</t>
  </si>
  <si>
    <t>11955</t>
  </si>
  <si>
    <t>DUROGESIC</t>
  </si>
  <si>
    <t>12MCG/H TDR EMP 5X2,1MG</t>
  </si>
  <si>
    <t>59448</t>
  </si>
  <si>
    <t>25MCG/H TDR EMP 5X4,2MG</t>
  </si>
  <si>
    <t>151056</t>
  </si>
  <si>
    <t>100MG TBL NOB 42</t>
  </si>
  <si>
    <t>17139</t>
  </si>
  <si>
    <t>50MG TBL NOB 42</t>
  </si>
  <si>
    <t>174681</t>
  </si>
  <si>
    <t>TRUND</t>
  </si>
  <si>
    <t>174700</t>
  </si>
  <si>
    <t>500MG TBL FLM 100</t>
  </si>
  <si>
    <t>90957</t>
  </si>
  <si>
    <t>90959</t>
  </si>
  <si>
    <t>127736</t>
  </si>
  <si>
    <t>1MG/ML INJ/INF SOL 10X5ML</t>
  </si>
  <si>
    <t>127738</t>
  </si>
  <si>
    <t>5MG/ML INJ/INF SOL 10X3ML</t>
  </si>
  <si>
    <t>184095</t>
  </si>
  <si>
    <t>5MG/ML INJ/INF SOL 10X10ML</t>
  </si>
  <si>
    <t>R03CC02</t>
  </si>
  <si>
    <t>23291</t>
  </si>
  <si>
    <t>0,4MG/ML SIR 150ML I</t>
  </si>
  <si>
    <t>R03DC03</t>
  </si>
  <si>
    <t>118505</t>
  </si>
  <si>
    <t>MONTELUKAST TEVA</t>
  </si>
  <si>
    <t>5MG TBL MND 28</t>
  </si>
  <si>
    <t>169211</t>
  </si>
  <si>
    <t>15MG/5ML SIR 100ML</t>
  </si>
  <si>
    <t>217090</t>
  </si>
  <si>
    <t>33420</t>
  </si>
  <si>
    <t>33751</t>
  </si>
  <si>
    <t>33837</t>
  </si>
  <si>
    <t>33838</t>
  </si>
  <si>
    <t>L01XE01</t>
  </si>
  <si>
    <t>209388</t>
  </si>
  <si>
    <t>28026</t>
  </si>
  <si>
    <t>GLIVEC</t>
  </si>
  <si>
    <t>100MG TBL FLM 60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</si>
  <si>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</si>
  <si>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</si>
  <si>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</si>
  <si>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</si>
  <si>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</si>
  <si>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</si>
  <si>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</si>
  <si>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</si>
  <si>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</si>
  <si>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</si>
  <si>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</si>
  <si>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</si>
  <si>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</si>
  <si>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</si>
  <si>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</si>
  <si>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</si>
  <si>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</si>
  <si>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</si>
  <si>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</si>
  <si>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</si>
  <si>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</si>
  <si>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</si>
  <si>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</si>
  <si>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</si>
  <si>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</si>
  <si>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</si>
  <si>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</si>
  <si>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</si>
  <si>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</si>
  <si>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</si>
  <si>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</si>
  <si>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</si>
  <si>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</si>
  <si>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</si>
  <si>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</si>
  <si>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</si>
  <si>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</si>
  <si>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</si>
  <si>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</si>
  <si>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</si>
  <si>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</si>
  <si>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</si>
  <si>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</si>
  <si>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</si>
  <si>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</si>
  <si>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</si>
  <si>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</si>
  <si>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</si>
  <si>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</si>
  <si>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</si>
  <si>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</si>
  <si>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</si>
  <si>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</si>
  <si>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</si>
  <si>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</si>
  <si>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</si>
  <si>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</si>
  <si>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</si>
  <si>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</si>
  <si>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</si>
  <si>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</si>
  <si>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</si>
  <si>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</si>
  <si>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</si>
  <si>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</si>
  <si>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</si>
  <si>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Aleksijevič Darina</t>
  </si>
  <si>
    <t>Baliková Mariana</t>
  </si>
  <si>
    <t>Bodnár Vojtěch</t>
  </si>
  <si>
    <t>Bouchalová Kateřina</t>
  </si>
  <si>
    <t>Čerňanová Kateřina</t>
  </si>
  <si>
    <t>Drápalová Radka</t>
  </si>
  <si>
    <t>Dubrava Lubomír</t>
  </si>
  <si>
    <t>Džubák Petr</t>
  </si>
  <si>
    <t>Fabulová Pavla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</si>
  <si>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</si>
  <si>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</si>
  <si>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</si>
  <si>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</si>
  <si>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</si>
  <si>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</si>
  <si>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</si>
  <si>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Hronek Pavel</t>
  </si>
  <si>
    <t>Hyjánek Jiří</t>
  </si>
  <si>
    <t>Jiný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</si>
  <si>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</si>
  <si>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</si>
  <si>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</si>
  <si>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</si>
  <si>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</si>
  <si>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</si>
  <si>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</si>
  <si>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Kylarová Dana</t>
  </si>
  <si>
    <t>Látalová Vendula</t>
  </si>
  <si>
    <t>Losová Bohumila</t>
  </si>
  <si>
    <t>Ludíková Barbora</t>
  </si>
  <si>
    <t>Medková Anna</t>
  </si>
  <si>
    <t>Mihál Vladimír</t>
  </si>
  <si>
    <t>Mikušková Eleni</t>
  </si>
  <si>
    <t>Moravová Alžběta</t>
  </si>
  <si>
    <t>Navrátilová Kateřina</t>
  </si>
  <si>
    <t>Neklanová Marta</t>
  </si>
  <si>
    <t>Novák Zbyněk</t>
  </si>
  <si>
    <t>Philippová Sandra</t>
  </si>
  <si>
    <t>Pospíšilová Dagmar</t>
  </si>
  <si>
    <t>Potyszová Daniela</t>
  </si>
  <si>
    <t>Procházková Katarína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</si>
  <si>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</si>
  <si>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</si>
  <si>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</si>
  <si>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</si>
  <si>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</si>
  <si>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</si>
  <si>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</si>
  <si>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</si>
  <si>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</si>
  <si>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</si>
  <si>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</si>
  <si>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</si>
  <si>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</si>
  <si>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</si>
  <si>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</si>
  <si>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</si>
  <si>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</si>
  <si>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</si>
  <si>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</si>
  <si>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</si>
  <si>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</si>
  <si>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</si>
  <si>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</si>
  <si>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</si>
  <si>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</si>
  <si>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</si>
  <si>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KLOTRIMAZOL</t>
  </si>
  <si>
    <t>16895</t>
  </si>
  <si>
    <t>10MG/G DRM PST 1X30G</t>
  </si>
  <si>
    <t>16885</t>
  </si>
  <si>
    <t>AKNECOLOR LIGHT KRÉMPASTA</t>
  </si>
  <si>
    <t>Jiná</t>
  </si>
  <si>
    <t>*2002</t>
  </si>
  <si>
    <t>*2052</t>
  </si>
  <si>
    <t>ALOPURINOL</t>
  </si>
  <si>
    <t>Amlodipin</t>
  </si>
  <si>
    <t>125060</t>
  </si>
  <si>
    <t>APO-AMLO 5</t>
  </si>
  <si>
    <t>5MG TBL NOB 30</t>
  </si>
  <si>
    <t>125066</t>
  </si>
  <si>
    <t>5MG TBL NOB 100</t>
  </si>
  <si>
    <t>15378</t>
  </si>
  <si>
    <t>5MG TBL NOB 90</t>
  </si>
  <si>
    <t>AMOXICILIN A ENZYMOVÝ INHIBITOR</t>
  </si>
  <si>
    <t>DESLORATADIN</t>
  </si>
  <si>
    <t>168838</t>
  </si>
  <si>
    <t>DASSELTA</t>
  </si>
  <si>
    <t>5MG TBL FLM 90</t>
  </si>
  <si>
    <t>DROSPIRENON A ETHINYLESTRADIOL</t>
  </si>
  <si>
    <t>129841</t>
  </si>
  <si>
    <t>YAZ</t>
  </si>
  <si>
    <t>0,02MG/3MG TBL FLM 1X28</t>
  </si>
  <si>
    <t>CHOLEKALCIFEROL</t>
  </si>
  <si>
    <t>12023</t>
  </si>
  <si>
    <t>0,5MG/ML POR GTT SOL 1X10ML</t>
  </si>
  <si>
    <t>103788</t>
  </si>
  <si>
    <t>182633</t>
  </si>
  <si>
    <t>Jiná antibiotika pro lokální aplikaci</t>
  </si>
  <si>
    <t>201970</t>
  </si>
  <si>
    <t>33000IU/2500IU DRM PLV SOL 1</t>
  </si>
  <si>
    <t>KLARITHROMYCIN</t>
  </si>
  <si>
    <t>202905</t>
  </si>
  <si>
    <t>250MG TBL FLM 14</t>
  </si>
  <si>
    <t>KOMBINACE RŮZNÝCH ANTIBIOTIK</t>
  </si>
  <si>
    <t>1076</t>
  </si>
  <si>
    <t>OPH UNG 5G</t>
  </si>
  <si>
    <t>KYSELINA LISTOVÁ</t>
  </si>
  <si>
    <t>76064</t>
  </si>
  <si>
    <t>ACIDUM FOLICUM LÉČIVA</t>
  </si>
  <si>
    <t>10MG TBL OBD 30</t>
  </si>
  <si>
    <t>LEVOCETIRIZIN</t>
  </si>
  <si>
    <t>216530</t>
  </si>
  <si>
    <t>ZENARO</t>
  </si>
  <si>
    <t>5MG TBL FLM 28 IV</t>
  </si>
  <si>
    <t>METHOTREXÁT</t>
  </si>
  <si>
    <t>157123</t>
  </si>
  <si>
    <t>10MG TBL NOB 50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</si>
  <si>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</si>
  <si>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</si>
  <si>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</si>
  <si>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</si>
  <si>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</si>
  <si>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</si>
  <si>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</si>
  <si>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189737</t>
  </si>
  <si>
    <t>10MG INJ SOL PEP 12X0,2ML</t>
  </si>
  <si>
    <t>189759</t>
  </si>
  <si>
    <t>15MG INJ SOL PEP 12X0,3ML</t>
  </si>
  <si>
    <t>189721</t>
  </si>
  <si>
    <t>7,5MG INJ SOL PEP 4X0,15ML</t>
  </si>
  <si>
    <t>189781</t>
  </si>
  <si>
    <t>20MG INJ SOL PEP 12X0,4ML</t>
  </si>
  <si>
    <t>MOMETASON</t>
  </si>
  <si>
    <t>NAFTIDROFURYL</t>
  </si>
  <si>
    <t>66015</t>
  </si>
  <si>
    <t>ENELBIN 100 RETARD</t>
  </si>
  <si>
    <t>100MG TBL PRO 100</t>
  </si>
  <si>
    <t>NIMESULID</t>
  </si>
  <si>
    <t>OMEPRAZOL</t>
  </si>
  <si>
    <t>115318</t>
  </si>
  <si>
    <t>20MG CPS ETD 90</t>
  </si>
  <si>
    <t>132526</t>
  </si>
  <si>
    <t>HELICID 10</t>
  </si>
  <si>
    <t>25365</t>
  </si>
  <si>
    <t>20MG CPS ETD 28</t>
  </si>
  <si>
    <t>215605</t>
  </si>
  <si>
    <t>ONDANSETRON</t>
  </si>
  <si>
    <t>11632</t>
  </si>
  <si>
    <t>ONDANSETRON SANDOZ</t>
  </si>
  <si>
    <t>8MG TBL FLM 6</t>
  </si>
  <si>
    <t>11635</t>
  </si>
  <si>
    <t>8MG TBL FLM 10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</si>
  <si>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</si>
  <si>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</si>
  <si>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</si>
  <si>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</si>
  <si>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</si>
  <si>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</si>
  <si>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</si>
  <si>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RŮZNÉ JINÉ KOMBINACE ŽELEZA</t>
  </si>
  <si>
    <t>97402</t>
  </si>
  <si>
    <t>320MG/60MG TBL FLM 50</t>
  </si>
  <si>
    <t>Salbutamol</t>
  </si>
  <si>
    <t>TRIAMCINOLON</t>
  </si>
  <si>
    <t>162502</t>
  </si>
  <si>
    <t>1MG/G DRM EML 30G</t>
  </si>
  <si>
    <t>203637</t>
  </si>
  <si>
    <t>TRISPAN</t>
  </si>
  <si>
    <t>20MG/ML INJ SUS 10X1ML</t>
  </si>
  <si>
    <t>VÁPNÍK, KOMBINACE S VITAMINEM D A/NEBO JINÝMI LÉČIVY</t>
  </si>
  <si>
    <t>164888</t>
  </si>
  <si>
    <t>CALTRATE 600 MG/400 IU D3 POTAHOVANÁ TABLETA</t>
  </si>
  <si>
    <t>600MG/400IU TBL FLM 90</t>
  </si>
  <si>
    <t>207594</t>
  </si>
  <si>
    <t>1110MG/15MG/1,8MG POR PLV 60X3</t>
  </si>
  <si>
    <t>FINASTERID</t>
  </si>
  <si>
    <t>200910</t>
  </si>
  <si>
    <t>FINAJELF</t>
  </si>
  <si>
    <t>CIPROFLOXACIN</t>
  </si>
  <si>
    <t>15659</t>
  </si>
  <si>
    <t>500MG TBL FLM 50(5X10)</t>
  </si>
  <si>
    <t>DOXYCYKLIN</t>
  </si>
  <si>
    <t>12737</t>
  </si>
  <si>
    <t>DOXYHEXAL 200 TABS</t>
  </si>
  <si>
    <t>200MG TBL NOB 10</t>
  </si>
  <si>
    <t>FENOXYMETHYLPENICILIN</t>
  </si>
  <si>
    <t>45998</t>
  </si>
  <si>
    <t>1500000IU TBL FLM 30</t>
  </si>
  <si>
    <t>1066</t>
  </si>
  <si>
    <t>250IU/G+5,2MG/G UNG 10G</t>
  </si>
  <si>
    <t>Kortikosteroidy</t>
  </si>
  <si>
    <t>84700</t>
  </si>
  <si>
    <t>0,2MG/G+5MG/G+479,8MG/G AUR GT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</si>
  <si>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</si>
  <si>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</si>
  <si>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</si>
  <si>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</si>
  <si>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</si>
  <si>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</si>
  <si>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</si>
  <si>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</si>
  <si>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SÍRAN ŽELEZNATÝ</t>
  </si>
  <si>
    <t>14711</t>
  </si>
  <si>
    <t>TARDYFERON</t>
  </si>
  <si>
    <t>80MG TBL RET 30 I</t>
  </si>
  <si>
    <t>TETRYZOLIN, KOMBINACE</t>
  </si>
  <si>
    <t>187418</t>
  </si>
  <si>
    <t xml:space="preserve">0,5MG/ML+0,4MG/ML OPH GTT SOL </t>
  </si>
  <si>
    <t>*2998</t>
  </si>
  <si>
    <t>Aciklovir</t>
  </si>
  <si>
    <t>155938</t>
  </si>
  <si>
    <t>200MG TBL NOB 25</t>
  </si>
  <si>
    <t>ALFAKALCIDOL</t>
  </si>
  <si>
    <t>14329</t>
  </si>
  <si>
    <t>ALPHA D3</t>
  </si>
  <si>
    <t>0,25MCG CPS MOL 30</t>
  </si>
  <si>
    <t>107868</t>
  </si>
  <si>
    <t>107869</t>
  </si>
  <si>
    <t>125064</t>
  </si>
  <si>
    <t>15379</t>
  </si>
  <si>
    <t>AGEN 10</t>
  </si>
  <si>
    <t>10MG TBL NOB 90</t>
  </si>
  <si>
    <t>2945</t>
  </si>
  <si>
    <t>142117</t>
  </si>
  <si>
    <t>AMLORATIO</t>
  </si>
  <si>
    <t>10MG TBL NOB 30</t>
  </si>
  <si>
    <t>AMOXICILIN</t>
  </si>
  <si>
    <t>66366</t>
  </si>
  <si>
    <t>OSPAMOX</t>
  </si>
  <si>
    <t>250MG/5ML POR PLV SUS 60ML</t>
  </si>
  <si>
    <t>62051</t>
  </si>
  <si>
    <t>DUOMOX 750</t>
  </si>
  <si>
    <t>750MG TBL SUS 20</t>
  </si>
  <si>
    <t>400MG/57MG/5ML POR PLV SUS 70M</t>
  </si>
  <si>
    <t>ATENOLOL</t>
  </si>
  <si>
    <t>58659</t>
  </si>
  <si>
    <t>ATENOLOL AL 25</t>
  </si>
  <si>
    <t>25MG TBL NOB 30</t>
  </si>
  <si>
    <t>65388</t>
  </si>
  <si>
    <t>TENORMIN 50</t>
  </si>
  <si>
    <t>CEFUROXIM</t>
  </si>
  <si>
    <t>42845</t>
  </si>
  <si>
    <t>125MG POR GRA SUS 50ML</t>
  </si>
  <si>
    <t>47726</t>
  </si>
  <si>
    <t>CETIRIZIN</t>
  </si>
  <si>
    <t>15653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</si>
  <si>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</si>
  <si>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</si>
  <si>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</si>
  <si>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</si>
  <si>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</si>
  <si>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</si>
  <si>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</si>
  <si>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</si>
  <si>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15640</t>
  </si>
  <si>
    <t>SANDIMMUN NEORAL</t>
  </si>
  <si>
    <t>15641</t>
  </si>
  <si>
    <t>15642</t>
  </si>
  <si>
    <t>16309</t>
  </si>
  <si>
    <t>100MG/ML POR SOL 50ML</t>
  </si>
  <si>
    <t>6408</t>
  </si>
  <si>
    <t>168836</t>
  </si>
  <si>
    <t>5MG TBL FLM 30</t>
  </si>
  <si>
    <t>28837</t>
  </si>
  <si>
    <t>AERIUS</t>
  </si>
  <si>
    <t>0,5MG/ML POR SOL 60ML+LŽIČKA</t>
  </si>
  <si>
    <t>DESMOPRESIN</t>
  </si>
  <si>
    <t>18566</t>
  </si>
  <si>
    <t>MINIRIN MELT</t>
  </si>
  <si>
    <t>120MCG POR LYO 30</t>
  </si>
  <si>
    <t>DIMETINDEN</t>
  </si>
  <si>
    <t>15520</t>
  </si>
  <si>
    <t>Domperidon</t>
  </si>
  <si>
    <t>47271</t>
  </si>
  <si>
    <t>97654</t>
  </si>
  <si>
    <t>DOXYBENE</t>
  </si>
  <si>
    <t>100MG CPS MOL 10</t>
  </si>
  <si>
    <t>ENALAPRIL</t>
  </si>
  <si>
    <t>45273</t>
  </si>
  <si>
    <t>ENAP</t>
  </si>
  <si>
    <t>59642</t>
  </si>
  <si>
    <t>10MG TBL NOB 100</t>
  </si>
  <si>
    <t>59643</t>
  </si>
  <si>
    <t>59976</t>
  </si>
  <si>
    <t>2,5MG TBL NOB 30</t>
  </si>
  <si>
    <t>6550</t>
  </si>
  <si>
    <t>2,5MG TBL NOB 100</t>
  </si>
  <si>
    <t>EZETIMIB</t>
  </si>
  <si>
    <t>47995</t>
  </si>
  <si>
    <t>EZETROL</t>
  </si>
  <si>
    <t>10MG TBL NOB 30 B</t>
  </si>
  <si>
    <t>45996</t>
  </si>
  <si>
    <t>500000IU TBL FLM 30</t>
  </si>
  <si>
    <t>GENTAMICIN</t>
  </si>
  <si>
    <t>96413</t>
  </si>
  <si>
    <t>GENTAMICIN LEK</t>
  </si>
  <si>
    <t>40MG/2ML INJ/INF SOL 10X2ML</t>
  </si>
  <si>
    <t>HOŘČÍK (RŮZNÉ SOLE V KOMBINACI)</t>
  </si>
  <si>
    <t>66555</t>
  </si>
  <si>
    <t>365MG POR GRA SOL SCC 30</t>
  </si>
  <si>
    <t>JINÁ KAPILÁRY STABILIZUJÍCÍ LÁTKY</t>
  </si>
  <si>
    <t>107806</t>
  </si>
  <si>
    <t>20MG TBL ENT 30</t>
  </si>
  <si>
    <t>KALCITRIOL</t>
  </si>
  <si>
    <t>14937</t>
  </si>
  <si>
    <t>ROCALTROL</t>
  </si>
  <si>
    <t>53853</t>
  </si>
  <si>
    <t>500MG TBL FLM 14</t>
  </si>
  <si>
    <t>83615</t>
  </si>
  <si>
    <t>216196</t>
  </si>
  <si>
    <t>202906</t>
  </si>
  <si>
    <t>KLINDAMYCIN</t>
  </si>
  <si>
    <t>107135</t>
  </si>
  <si>
    <t>DALACIN C</t>
  </si>
  <si>
    <t>150MG CPS DUR 16</t>
  </si>
  <si>
    <t>KOMPLEX ŽELEZA S ISOMALTOSOU</t>
  </si>
  <si>
    <t>16592</t>
  </si>
  <si>
    <t>10MG/ML SIR 150ML</t>
  </si>
  <si>
    <t>Losartan</t>
  </si>
  <si>
    <t>114059</t>
  </si>
  <si>
    <t>LOZAP 12,5 ZENTIVA</t>
  </si>
  <si>
    <t>12,5MG TBL FLM 30 PVC</t>
  </si>
  <si>
    <t>114067</t>
  </si>
  <si>
    <t>50MG TBL FLM 90 II</t>
  </si>
  <si>
    <t>13892</t>
  </si>
  <si>
    <t>50MG TBL FLM 30 I</t>
  </si>
  <si>
    <t>MAKROGOL</t>
  </si>
  <si>
    <t>184040</t>
  </si>
  <si>
    <t>4G POR PLV SOL SCC 30</t>
  </si>
  <si>
    <t>184035</t>
  </si>
  <si>
    <t>MOXONIDIN</t>
  </si>
  <si>
    <t>157080</t>
  </si>
  <si>
    <t>MOXONIDIN MYLAN</t>
  </si>
  <si>
    <t>0,2MG TBL FLM 98</t>
  </si>
  <si>
    <t>NITROFURANTOIN</t>
  </si>
  <si>
    <t>207280</t>
  </si>
  <si>
    <t>FUROLIN</t>
  </si>
  <si>
    <t>115317</t>
  </si>
  <si>
    <t>119513</t>
  </si>
  <si>
    <t>LOSEPRAZOL</t>
  </si>
  <si>
    <t>20MG CPS ETD 98</t>
  </si>
  <si>
    <t>25362</t>
  </si>
  <si>
    <t>25363</t>
  </si>
  <si>
    <t>10MG CPS ETD 90</t>
  </si>
  <si>
    <t>25366</t>
  </si>
  <si>
    <t>215606</t>
  </si>
  <si>
    <t>218168</t>
  </si>
  <si>
    <t>ORGANISMY PRODUKUJÍCÍ KYSELINU MLÉČNOU</t>
  </si>
  <si>
    <t>9159</t>
  </si>
  <si>
    <t>HYLAK FORTE</t>
  </si>
  <si>
    <t>POR SOL 100ML</t>
  </si>
  <si>
    <t>Oxybutynin</t>
  </si>
  <si>
    <t>66791</t>
  </si>
  <si>
    <t>Perindopril</t>
  </si>
  <si>
    <t>177326</t>
  </si>
  <si>
    <t>PERINDOPRIL MYLAN</t>
  </si>
  <si>
    <t>4MG TBL NOB 90</t>
  </si>
  <si>
    <t>Pitofenon a analgetika</t>
  </si>
  <si>
    <t>50335</t>
  </si>
  <si>
    <t>500MG/ML+5MG/ML POR GTT SOL 1X</t>
  </si>
  <si>
    <t>POTRAVINY PRO ZVLÁŠTNÍ LÉKAŘSKÉ ÚČELY (PZLÚ)</t>
  </si>
  <si>
    <t>33739</t>
  </si>
  <si>
    <t>NUTRIDRINK COMPACT PROTEIN S PŘÍCHUTÍ VANILKOVOU</t>
  </si>
  <si>
    <t>33741</t>
  </si>
  <si>
    <t>NUTRIDRINK COMPACT PROTEIN S PŘÍCHUTÍ BANÁNOVOU</t>
  </si>
  <si>
    <t>PROPIVERIN</t>
  </si>
  <si>
    <t>66818</t>
  </si>
  <si>
    <t>MICTONORM</t>
  </si>
  <si>
    <t>15MG TBL OBD 100</t>
  </si>
  <si>
    <t>66819</t>
  </si>
  <si>
    <t>5MG TBL OBD 50</t>
  </si>
  <si>
    <t>66820</t>
  </si>
  <si>
    <t>5MG TBL OBD 100</t>
  </si>
  <si>
    <t>92254</t>
  </si>
  <si>
    <t>15MG TBL OBD 30</t>
  </si>
  <si>
    <t>PYRIDOXIN (VITAMIN B6)</t>
  </si>
  <si>
    <t>280</t>
  </si>
  <si>
    <t>PYRIDOXIN LÉČIVA</t>
  </si>
  <si>
    <t>RAMIPRIL</t>
  </si>
  <si>
    <t>56972</t>
  </si>
  <si>
    <t>1,25MG TBL NOB 20</t>
  </si>
  <si>
    <t>56974</t>
  </si>
  <si>
    <t>1,25MG TBL NOB 50</t>
  </si>
  <si>
    <t>56978</t>
  </si>
  <si>
    <t>2,5MG TBL NOB 50</t>
  </si>
  <si>
    <t>56981</t>
  </si>
  <si>
    <t>56982</t>
  </si>
  <si>
    <t>5MG TBL NOB 50</t>
  </si>
  <si>
    <t>56983</t>
  </si>
  <si>
    <t>23957</t>
  </si>
  <si>
    <t>AMPRILAN 1,25</t>
  </si>
  <si>
    <t>1,25MG TBL NOB 90</t>
  </si>
  <si>
    <t>23965</t>
  </si>
  <si>
    <t>AMPRILAN 5</t>
  </si>
  <si>
    <t>13469</t>
  </si>
  <si>
    <t>RAMIL 1,25</t>
  </si>
  <si>
    <t>1,25MG TBL NOB 30</t>
  </si>
  <si>
    <t>119653</t>
  </si>
  <si>
    <t>320MG/60MG TBL FLM 60</t>
  </si>
  <si>
    <t>119654</t>
  </si>
  <si>
    <t>320MG/60MG TBL FLM 100</t>
  </si>
  <si>
    <t>115714</t>
  </si>
  <si>
    <t>SULFAMETHOXAZOL A TRIMETHOPRIM</t>
  </si>
  <si>
    <t>3377</t>
  </si>
  <si>
    <t>400MG/80MG TBL NOB 20</t>
  </si>
  <si>
    <t>3378</t>
  </si>
  <si>
    <t>100MG/20MG TBL NOB 20</t>
  </si>
  <si>
    <t>6264</t>
  </si>
  <si>
    <t>91291</t>
  </si>
  <si>
    <t>40MG/ML+8MG/ML SIR 100ML</t>
  </si>
  <si>
    <t>TAKROLIMUS</t>
  </si>
  <si>
    <t>57628</t>
  </si>
  <si>
    <t>PROGRAF</t>
  </si>
  <si>
    <t>1MG CPS DUR 60</t>
  </si>
  <si>
    <t>191642</t>
  </si>
  <si>
    <t>1MG CPS DUR 60X1</t>
  </si>
  <si>
    <t>2828</t>
  </si>
  <si>
    <t>TRIAMCINOLON LÉČIVA CRM</t>
  </si>
  <si>
    <t>1MG/G CRM 10G</t>
  </si>
  <si>
    <t>2829</t>
  </si>
  <si>
    <t>TRIAMCINOLON LÉČIVA UNG</t>
  </si>
  <si>
    <t>1MG/G UNG 10G</t>
  </si>
  <si>
    <t>UHLIČITAN VÁPENATÝ</t>
  </si>
  <si>
    <t>17994</t>
  </si>
  <si>
    <t>0,5G TBL NOB 100</t>
  </si>
  <si>
    <t>HYDROGENUHLIČITAN SODNÝ</t>
  </si>
  <si>
    <t>69725</t>
  </si>
  <si>
    <t>ARDEAELYTOSOL CONC. NATRIUMHYDROGENKARBONÁT 8,4%</t>
  </si>
  <si>
    <t>84MG/ML INF CNC SOL 1X80ML</t>
  </si>
  <si>
    <t>PERINDOPRIL, AMLODIPIN A INDAPAMID</t>
  </si>
  <si>
    <t>190960</t>
  </si>
  <si>
    <t>TRIPLIXAM</t>
  </si>
  <si>
    <t>5MG/1,25MG/5MG TBL FLM 90(3X30</t>
  </si>
  <si>
    <t>HOŘČÍK</t>
  </si>
  <si>
    <t>96635</t>
  </si>
  <si>
    <t>470MG/5MG TBL OBD 50</t>
  </si>
  <si>
    <t>TRETINOIN, KOMBINACE</t>
  </si>
  <si>
    <t>30902</t>
  </si>
  <si>
    <t>AKNEMYCIN PLUS</t>
  </si>
  <si>
    <t>40MG/G+0,25MG/G DRM SOL 25ML</t>
  </si>
  <si>
    <t>*1004</t>
  </si>
  <si>
    <t>*1012</t>
  </si>
  <si>
    <t>*1014</t>
  </si>
  <si>
    <t>*1015</t>
  </si>
  <si>
    <t>*1019</t>
  </si>
  <si>
    <t>*1020</t>
  </si>
  <si>
    <t>*1999</t>
  </si>
  <si>
    <t>*4999</t>
  </si>
  <si>
    <t>*5999</t>
  </si>
  <si>
    <t>*7999</t>
  </si>
  <si>
    <t>*2012</t>
  </si>
  <si>
    <t>*2007</t>
  </si>
  <si>
    <t>9999910</t>
  </si>
  <si>
    <t>*1018</t>
  </si>
  <si>
    <t>AZITHROMYCIN</t>
  </si>
  <si>
    <t>45011</t>
  </si>
  <si>
    <t>500MG TBL FLM 6</t>
  </si>
  <si>
    <t>192354</t>
  </si>
  <si>
    <t>28839</t>
  </si>
  <si>
    <t>0,5MG/ML POR SOL 120ML+LŽIČKA</t>
  </si>
  <si>
    <t>Dexamethason</t>
  </si>
  <si>
    <t>52334</t>
  </si>
  <si>
    <t>4MG TBL NOB 20</t>
  </si>
  <si>
    <t>Flutikason-furoát</t>
  </si>
  <si>
    <t>29816</t>
  </si>
  <si>
    <t>AVAMYS</t>
  </si>
  <si>
    <t>27,5MCG/VSTŘIK NAS SPR SUS 1X1</t>
  </si>
  <si>
    <t>JINÁ ANTIEMETIKA</t>
  </si>
  <si>
    <t>17996</t>
  </si>
  <si>
    <t>25MG/30MG TBL NOB 10</t>
  </si>
  <si>
    <t>75490</t>
  </si>
  <si>
    <t>216192</t>
  </si>
  <si>
    <t>124347</t>
  </si>
  <si>
    <t>5MG TBL FLM 100 I</t>
  </si>
  <si>
    <t>Levodropropizin</t>
  </si>
  <si>
    <t>107230</t>
  </si>
  <si>
    <t>LEVOPRONT</t>
  </si>
  <si>
    <t>6MG/ML SIR 1X60ML</t>
  </si>
  <si>
    <t>MULTIENZYMOVÉ PŘÍPRAVKY (LIPÁZA, PROTEÁZA APOD.)</t>
  </si>
  <si>
    <t>200305</t>
  </si>
  <si>
    <t>10000U CPS ETD 50</t>
  </si>
  <si>
    <t>PIRACETAM</t>
  </si>
  <si>
    <t>56779</t>
  </si>
  <si>
    <t>GERATAM</t>
  </si>
  <si>
    <t>800MG TBL FLM 60</t>
  </si>
  <si>
    <t>Pseudoefedrin, kombinace</t>
  </si>
  <si>
    <t>202897</t>
  </si>
  <si>
    <t>5MG/120MG TBL PRO 50 II</t>
  </si>
  <si>
    <t>202898</t>
  </si>
  <si>
    <t>5MG/120MG TBL PRO 100 II</t>
  </si>
  <si>
    <t>203954</t>
  </si>
  <si>
    <t>400MG/80MG TBL NOB 28</t>
  </si>
  <si>
    <t>RACEKADOTRIL</t>
  </si>
  <si>
    <t>192699</t>
  </si>
  <si>
    <t>HIDRASEC</t>
  </si>
  <si>
    <t>100MG CPS DUR 10</t>
  </si>
  <si>
    <t>SALMETEROL A FLUTIKASON</t>
  </si>
  <si>
    <t>205583</t>
  </si>
  <si>
    <t>AIRFLUSAN FORSPIRO</t>
  </si>
  <si>
    <t>50MCG/250MCG INH PLV DOS 1X60D</t>
  </si>
  <si>
    <t>15646</t>
  </si>
  <si>
    <t>KYSELINA URSODEOXYCHOLOVÁ</t>
  </si>
  <si>
    <t>130610</t>
  </si>
  <si>
    <t>250MG/5ML POR SUS 1X250ML</t>
  </si>
  <si>
    <t>Spironolakton</t>
  </si>
  <si>
    <t>3550</t>
  </si>
  <si>
    <t>25MG TBL NOB 20</t>
  </si>
  <si>
    <t>HYDROKORTISON A ANTIBIOTIKA</t>
  </si>
  <si>
    <t>61980</t>
  </si>
  <si>
    <t>10MG/G+10MG/G+3,5MG/G UNG 15G</t>
  </si>
  <si>
    <t>TOBRAMYCIN</t>
  </si>
  <si>
    <t>86264</t>
  </si>
  <si>
    <t>3MG/ML OPH GTT SOL 1X5ML</t>
  </si>
  <si>
    <t>BILASTIN</t>
  </si>
  <si>
    <t>148675</t>
  </si>
  <si>
    <t>XADOS</t>
  </si>
  <si>
    <t>20MG TBL NOB 50</t>
  </si>
  <si>
    <t>EPINEFRIN (ADRENALIN)</t>
  </si>
  <si>
    <t>180471</t>
  </si>
  <si>
    <t>EPIPEN</t>
  </si>
  <si>
    <t>300MCG INJ SOL PEP 1X0,3ML</t>
  </si>
  <si>
    <t>FLUTIKASON</t>
  </si>
  <si>
    <t>58398</t>
  </si>
  <si>
    <t>FLIXOTIDE DISKUS 100</t>
  </si>
  <si>
    <t>100MCG INH PLV DOS 60DÁV</t>
  </si>
  <si>
    <t>MEFENOXALON</t>
  </si>
  <si>
    <t>85656</t>
  </si>
  <si>
    <t>200MG TBL NOB 30</t>
  </si>
  <si>
    <t>DEFERIPRON</t>
  </si>
  <si>
    <t>29317</t>
  </si>
  <si>
    <t>FERRIPROX</t>
  </si>
  <si>
    <t>500MG TBL FLM 100 I</t>
  </si>
  <si>
    <t>DESOGESTREL A ETHINYLESTRADIOL</t>
  </si>
  <si>
    <t>83992</t>
  </si>
  <si>
    <t>MERCILON</t>
  </si>
  <si>
    <t>0,15MG/0,02MG TBL NOB 3X21</t>
  </si>
  <si>
    <t>DRASLÍK</t>
  </si>
  <si>
    <t>88356</t>
  </si>
  <si>
    <t>CARDILAN</t>
  </si>
  <si>
    <t>0,175G/0,175G TBL NOB 100</t>
  </si>
  <si>
    <t>CHLORID DRASELNÝ</t>
  </si>
  <si>
    <t>125599</t>
  </si>
  <si>
    <t>KALNORMIN</t>
  </si>
  <si>
    <t>1G TBL PRO 30</t>
  </si>
  <si>
    <t>KLÍŠŤOVÁ ENCEFALITIDA, INAKTIVOVANÝ CELÝ VIRUS</t>
  </si>
  <si>
    <t>42469</t>
  </si>
  <si>
    <t>ENCEPUR PRO DĚTI</t>
  </si>
  <si>
    <t>INJ SUS ISP 1X0,25ML+J</t>
  </si>
  <si>
    <t>KLOPIDOGREL</t>
  </si>
  <si>
    <t>169252</t>
  </si>
  <si>
    <t>TROMBEX</t>
  </si>
  <si>
    <t>75MG TBL FLM 90</t>
  </si>
  <si>
    <t>LEVOKABASTIN</t>
  </si>
  <si>
    <t>119924</t>
  </si>
  <si>
    <t>0,5MG/ML NAS SPR SUS 1X10ML</t>
  </si>
  <si>
    <t>NADROPARIN</t>
  </si>
  <si>
    <t>32058</t>
  </si>
  <si>
    <t>33331</t>
  </si>
  <si>
    <t>NUTRIDRINK BALÍČEK 5+1</t>
  </si>
  <si>
    <t>POR SOL 6X200ML</t>
  </si>
  <si>
    <t>SODNÁ SŮL METAMIZOLU</t>
  </si>
  <si>
    <t>TELMISARTAN A DIURETIKA</t>
  </si>
  <si>
    <t>189681</t>
  </si>
  <si>
    <t>TEZEO HCT</t>
  </si>
  <si>
    <t>40MG/12,5MG TBL NOB 90</t>
  </si>
  <si>
    <t>XYLOMETAZOLIN</t>
  </si>
  <si>
    <t>15400</t>
  </si>
  <si>
    <t>OTRIVIN 0,5 PM</t>
  </si>
  <si>
    <t>0,5MG/ML NAS SPR SOL 1X10ML+DÁ</t>
  </si>
  <si>
    <t>0</t>
  </si>
  <si>
    <t>119773</t>
  </si>
  <si>
    <t>Aminokyseliny včetně kombinací s polypeptidy</t>
  </si>
  <si>
    <t>88116</t>
  </si>
  <si>
    <t>KETOSTERIL</t>
  </si>
  <si>
    <t>TBL FLM 300</t>
  </si>
  <si>
    <t>192240</t>
  </si>
  <si>
    <t>ZOREM</t>
  </si>
  <si>
    <t>10MG TBL NOB 98</t>
  </si>
  <si>
    <t>163111</t>
  </si>
  <si>
    <t>AZATHIOPRIN</t>
  </si>
  <si>
    <t>199647</t>
  </si>
  <si>
    <t>IMURAN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</si>
  <si>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</si>
  <si>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</si>
  <si>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</si>
  <si>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</si>
  <si>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</si>
  <si>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</si>
  <si>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</t>
  </si>
  <si>
    <t>BISOPROLOL</t>
  </si>
  <si>
    <t>176913</t>
  </si>
  <si>
    <t>RIVOCOR 5</t>
  </si>
  <si>
    <t>BUDESONID</t>
  </si>
  <si>
    <t>69242</t>
  </si>
  <si>
    <t>PULMICORT TURBUHALER</t>
  </si>
  <si>
    <t>200MCG INH PLV 200DÁV</t>
  </si>
  <si>
    <t>69243</t>
  </si>
  <si>
    <t>400MCG INH PLV 200DÁV</t>
  </si>
  <si>
    <t>CITALOPRAM</t>
  </si>
  <si>
    <t>JINÁ IMUNOSTIMULANCIA</t>
  </si>
  <si>
    <t>17806</t>
  </si>
  <si>
    <t>URO-VAXOM</t>
  </si>
  <si>
    <t>6MG CPS DUR 90</t>
  </si>
  <si>
    <t>KLONAZEPAM</t>
  </si>
  <si>
    <t>14957</t>
  </si>
  <si>
    <t>0,5MG TBL NOB 50</t>
  </si>
  <si>
    <t>215166</t>
  </si>
  <si>
    <t>CYNT 0,4</t>
  </si>
  <si>
    <t>0,4MG TBL FLM 98 I</t>
  </si>
  <si>
    <t>199349</t>
  </si>
  <si>
    <t>0,4MG TBL FLM 98</t>
  </si>
  <si>
    <t>OFLOXACIN</t>
  </si>
  <si>
    <t>55636</t>
  </si>
  <si>
    <t>OFLOXIN 200</t>
  </si>
  <si>
    <t>200MG TBL FLM 10</t>
  </si>
  <si>
    <t>17412</t>
  </si>
  <si>
    <t>ZANOCIN</t>
  </si>
  <si>
    <t>SULFASALAZIN</t>
  </si>
  <si>
    <t>4304</t>
  </si>
  <si>
    <t>SULFASALAZIN K-EN</t>
  </si>
  <si>
    <t>500MG TBL ENT 100</t>
  </si>
  <si>
    <t>70536</t>
  </si>
  <si>
    <t>0,5G TBL NOB 1000 H</t>
  </si>
  <si>
    <t>32546</t>
  </si>
  <si>
    <t>500MG TBL RET 14 DOUBLE BLI</t>
  </si>
  <si>
    <t>DIAZEPAM</t>
  </si>
  <si>
    <t>69418</t>
  </si>
  <si>
    <t>10MG RCT SOL 5X2,5ML</t>
  </si>
  <si>
    <t>DOSULEPIN</t>
  </si>
  <si>
    <t>4207</t>
  </si>
  <si>
    <t>PROTHIADEN</t>
  </si>
  <si>
    <t>25MG TBL OBD 30</t>
  </si>
  <si>
    <t>METRONIDAZOL</t>
  </si>
  <si>
    <t>2427</t>
  </si>
  <si>
    <t>250MG TBL NOB 20</t>
  </si>
  <si>
    <t>NORETHISTERON A ESTROGEN</t>
  </si>
  <si>
    <t>46646</t>
  </si>
  <si>
    <t>ACTIVELLE</t>
  </si>
  <si>
    <t>1MG/0,5MG TBL FLM 3X28</t>
  </si>
  <si>
    <t>MAGNESIUM-OROTÁT</t>
  </si>
  <si>
    <t>32889</t>
  </si>
  <si>
    <t>MAGNEROT</t>
  </si>
  <si>
    <t>500MG TBL NOB 100 I</t>
  </si>
  <si>
    <t>APIXABAN</t>
  </si>
  <si>
    <t>168327</t>
  </si>
  <si>
    <t>ELIQUIS</t>
  </si>
  <si>
    <t>2,5MG TBL FLM 60</t>
  </si>
  <si>
    <t>TRAMADOL A PARACETAMOL</t>
  </si>
  <si>
    <t>17926</t>
  </si>
  <si>
    <t>ZALDIAR</t>
  </si>
  <si>
    <t>37,5MG/325MG TBL FLM 30</t>
  </si>
  <si>
    <t>ANTITUSIKA A EXPEKTORANCIA</t>
  </si>
  <si>
    <t>88900</t>
  </si>
  <si>
    <t>40MG/ML+100MG/ML POR GTT SOL 1</t>
  </si>
  <si>
    <t>58835</t>
  </si>
  <si>
    <t>ZODAC SIR</t>
  </si>
  <si>
    <t>1MG/ML SIR 100ML</t>
  </si>
  <si>
    <t>DIKLOFENAK</t>
  </si>
  <si>
    <t>75604</t>
  </si>
  <si>
    <t>DICLOFENAC AL 25</t>
  </si>
  <si>
    <t>25MG TBL ENT 50</t>
  </si>
  <si>
    <t>ESTRADIOL</t>
  </si>
  <si>
    <t>53797</t>
  </si>
  <si>
    <t>ESTROFEM</t>
  </si>
  <si>
    <t>1MG TBL FLM 28</t>
  </si>
  <si>
    <t>216104</t>
  </si>
  <si>
    <t>5MG/120MG TBL PRO 14 II</t>
  </si>
  <si>
    <t>METOPROLOL</t>
  </si>
  <si>
    <t>125519</t>
  </si>
  <si>
    <t>APO-METOPROLOL 100</t>
  </si>
  <si>
    <t>33400</t>
  </si>
  <si>
    <t>TELMISARTAN</t>
  </si>
  <si>
    <t>158198</t>
  </si>
  <si>
    <t>TELMISARTAN SANDOZ</t>
  </si>
  <si>
    <t>80MG TBL NOB 100</t>
  </si>
  <si>
    <t>ERYTHROMYCIN, KOMBINACE</t>
  </si>
  <si>
    <t>173198</t>
  </si>
  <si>
    <t>ZINERYT</t>
  </si>
  <si>
    <t>40MG/ML+12MG/ML DRM SOL 1+1X70</t>
  </si>
  <si>
    <t>92436</t>
  </si>
  <si>
    <t>1200000IU TBL NOB 30</t>
  </si>
  <si>
    <t>LEVONORGESTREL A ETHINYLESTRADIOL</t>
  </si>
  <si>
    <t>195969</t>
  </si>
  <si>
    <t>ASUMATE</t>
  </si>
  <si>
    <t>0,1MG/0,02MG TBL FLM 3X(21+7)</t>
  </si>
  <si>
    <t>LINAGLIPTIN</t>
  </si>
  <si>
    <t>168447</t>
  </si>
  <si>
    <t>TRAJENTA</t>
  </si>
  <si>
    <t>5MG TBL FLM 30X1</t>
  </si>
  <si>
    <t>MEBENDAZOL</t>
  </si>
  <si>
    <t>122198</t>
  </si>
  <si>
    <t>100MG TBL NOB 6</t>
  </si>
  <si>
    <t>FORMOTEROL A BUDESONID</t>
  </si>
  <si>
    <t>Acetylcystein</t>
  </si>
  <si>
    <t>Baklofen</t>
  </si>
  <si>
    <t>40274</t>
  </si>
  <si>
    <t>BACLOFEN-POLPHARMA</t>
  </si>
  <si>
    <t>BENZATHIN-FENOXYMETHYLPENICILIN</t>
  </si>
  <si>
    <t>214055</t>
  </si>
  <si>
    <t>750000IU/5ML POR SUS 1X60ML</t>
  </si>
  <si>
    <t>84895</t>
  </si>
  <si>
    <t>125MG TBL FLM 10</t>
  </si>
  <si>
    <t>215123</t>
  </si>
  <si>
    <t>EMERADE</t>
  </si>
  <si>
    <t>FYTOFARMAKA A ŽIVOČIŠNÉ PRODUKTY (ČESKÁ ATC SKUPINA)</t>
  </si>
  <si>
    <t>75868</t>
  </si>
  <si>
    <t>POR GTT SOL 100ML</t>
  </si>
  <si>
    <t>HALOPERIDOL</t>
  </si>
  <si>
    <t>2539</t>
  </si>
  <si>
    <t>HALOPERIDOL-RICHTER</t>
  </si>
  <si>
    <t>2MG/ML POR GTT SOL 10ML</t>
  </si>
  <si>
    <t>10081</t>
  </si>
  <si>
    <t>203299</t>
  </si>
  <si>
    <t>125MG/5ML POR GRA SUS 60ML</t>
  </si>
  <si>
    <t>53198</t>
  </si>
  <si>
    <t>POR GRA SUS 50MLX50MG/ML</t>
  </si>
  <si>
    <t>ATORVASTATIN</t>
  </si>
  <si>
    <t>93015</t>
  </si>
  <si>
    <t>SORTIS</t>
  </si>
  <si>
    <t>10MG TBL FLM 100</t>
  </si>
  <si>
    <t>164998</t>
  </si>
  <si>
    <t>164999</t>
  </si>
  <si>
    <t>17189</t>
  </si>
  <si>
    <t>14449</t>
  </si>
  <si>
    <t>999999</t>
  </si>
  <si>
    <t>KODEIN</t>
  </si>
  <si>
    <t>56993</t>
  </si>
  <si>
    <t>CODEIN SLOVAKOFARMA</t>
  </si>
  <si>
    <t>30MG TBL NOB 10</t>
  </si>
  <si>
    <t>13808</t>
  </si>
  <si>
    <t>250MG CPS DUR 100</t>
  </si>
  <si>
    <t>91017</t>
  </si>
  <si>
    <t>URSOFALK</t>
  </si>
  <si>
    <t>148927</t>
  </si>
  <si>
    <t>LÉČIVA K TERAPII ONEMOCNĚNÍ JATER</t>
  </si>
  <si>
    <t>125753</t>
  </si>
  <si>
    <t>300MG CPS DUR 100</t>
  </si>
  <si>
    <t>Mesalazin</t>
  </si>
  <si>
    <t>192090</t>
  </si>
  <si>
    <t>PENTASA SLOW RELEASE TABLETS 500 MG</t>
  </si>
  <si>
    <t>PANTOPRAZOL</t>
  </si>
  <si>
    <t>49115</t>
  </si>
  <si>
    <t>PENICILAMIN</t>
  </si>
  <si>
    <t>66753</t>
  </si>
  <si>
    <t>METALCAPTASE 300</t>
  </si>
  <si>
    <t>300MG TBL FLM 50</t>
  </si>
  <si>
    <t>66755</t>
  </si>
  <si>
    <t>METALCAPTASE 150</t>
  </si>
  <si>
    <t>150MG TBL FLM 50</t>
  </si>
  <si>
    <t>33216</t>
  </si>
  <si>
    <t>MCT-OIL</t>
  </si>
  <si>
    <t>137119</t>
  </si>
  <si>
    <t>CALCIUM 500 MG PHARMAVIT</t>
  </si>
  <si>
    <t>53439</t>
  </si>
  <si>
    <t>VITACALCIN</t>
  </si>
  <si>
    <t>250MG TBL NOB 60</t>
  </si>
  <si>
    <t>155867</t>
  </si>
  <si>
    <t>SUMAMED</t>
  </si>
  <si>
    <t>20MG/ML POR PLV SUS 20ML</t>
  </si>
  <si>
    <t>DEXAMETHASON A ANTIINFEKTIVA</t>
  </si>
  <si>
    <t>57866</t>
  </si>
  <si>
    <t>3MG/ML+1MG/ML OPH GTT SUS 1X5M</t>
  </si>
  <si>
    <t>96491</t>
  </si>
  <si>
    <t>2MG TBL FLM 28</t>
  </si>
  <si>
    <t>88708</t>
  </si>
  <si>
    <t>ALGIFEN</t>
  </si>
  <si>
    <t>500MG/5,25MG/0,1MG TBL NOB 20</t>
  </si>
  <si>
    <t>TRAMADOL</t>
  </si>
  <si>
    <t>201145</t>
  </si>
  <si>
    <t>TRAMAL RETARD TABLETY 200 MG</t>
  </si>
  <si>
    <t>200MG TBL PRO 30 I</t>
  </si>
  <si>
    <t>VARENIKLIN</t>
  </si>
  <si>
    <t>193947</t>
  </si>
  <si>
    <t>CHAMPIX</t>
  </si>
  <si>
    <t>0,5MG+1MG TBL FLM 11+14 II</t>
  </si>
  <si>
    <t>26556</t>
  </si>
  <si>
    <t>MICARDIS</t>
  </si>
  <si>
    <t>80MG TBL NOB 98</t>
  </si>
  <si>
    <t>MENINGOCOCCUS A,C,Y,W-135, TETRAVAKCÍNA, PURIFIKOVANÉ POLYSA</t>
  </si>
  <si>
    <t>168331</t>
  </si>
  <si>
    <t>MENVEO</t>
  </si>
  <si>
    <t>INJ PSL SOL 1+1</t>
  </si>
  <si>
    <t>76213</t>
  </si>
  <si>
    <t>OSPEN 750 KRKA</t>
  </si>
  <si>
    <t>15658</t>
  </si>
  <si>
    <t>15654</t>
  </si>
  <si>
    <t>250MG TBL FLM 50(5X10)</t>
  </si>
  <si>
    <t>28831</t>
  </si>
  <si>
    <t>2,5MG POR TBL DIS 30</t>
  </si>
  <si>
    <t>45997</t>
  </si>
  <si>
    <t>1000000IU TBL FLM 30</t>
  </si>
  <si>
    <t>GUAJFENESIN</t>
  </si>
  <si>
    <t>94234</t>
  </si>
  <si>
    <t>200MG TBL OBD 30</t>
  </si>
  <si>
    <t>215978</t>
  </si>
  <si>
    <t>KARBAMAZEPIN</t>
  </si>
  <si>
    <t>16444</t>
  </si>
  <si>
    <t>TEGRETOL CR 200</t>
  </si>
  <si>
    <t>200MG TBL PRO 50</t>
  </si>
  <si>
    <t>203300</t>
  </si>
  <si>
    <t>KLOBAZAM</t>
  </si>
  <si>
    <t>65342</t>
  </si>
  <si>
    <t>FRISIUM 10</t>
  </si>
  <si>
    <t>10MG TBL NOB 20</t>
  </si>
  <si>
    <t>125752</t>
  </si>
  <si>
    <t>300MG CPS DUR 50</t>
  </si>
  <si>
    <t>LEVETIRACETAM</t>
  </si>
  <si>
    <t>175080</t>
  </si>
  <si>
    <t>DRETACEN</t>
  </si>
  <si>
    <t>175089</t>
  </si>
  <si>
    <t>MELATONIN</t>
  </si>
  <si>
    <t>29957</t>
  </si>
  <si>
    <t>CIRCADIN</t>
  </si>
  <si>
    <t>2MG TBL PRO 21</t>
  </si>
  <si>
    <t>MONTELUKAST</t>
  </si>
  <si>
    <t>144715</t>
  </si>
  <si>
    <t>CASTISPIR</t>
  </si>
  <si>
    <t>5MG TBL MND 90</t>
  </si>
  <si>
    <t>33855</t>
  </si>
  <si>
    <t>NUTRIDRINK BALÍČEK 5 + 1</t>
  </si>
  <si>
    <t>202893</t>
  </si>
  <si>
    <t>99138</t>
  </si>
  <si>
    <t>9,48MG/ML POR GTT SOL 30ML</t>
  </si>
  <si>
    <t>196016</t>
  </si>
  <si>
    <t>METAMIZOL STADA</t>
  </si>
  <si>
    <t>500MG/ML POR GTT SOL 1X20ML</t>
  </si>
  <si>
    <t>TOLPERISON</t>
  </si>
  <si>
    <t>57525</t>
  </si>
  <si>
    <t>MYDOCALM</t>
  </si>
  <si>
    <t>150MG TBL FLM 30</t>
  </si>
  <si>
    <t>Ortopedicko protetické pomůcky sériově vyráběné</t>
  </si>
  <si>
    <t>78907</t>
  </si>
  <si>
    <t>LÍMEC FIXAČNÍ MĚKKÝ OR 20B</t>
  </si>
  <si>
    <t>28836</t>
  </si>
  <si>
    <t>0,5MG/ML POR SOL 50ML+LŽIČKA</t>
  </si>
  <si>
    <t>Kyanokobalamin</t>
  </si>
  <si>
    <t>643</t>
  </si>
  <si>
    <t>VITAMIN B12 LÉČIVA</t>
  </si>
  <si>
    <t>1000MCG INJ SOL 5X1ML</t>
  </si>
  <si>
    <t>75567</t>
  </si>
  <si>
    <t>33903</t>
  </si>
  <si>
    <t>217042</t>
  </si>
  <si>
    <t>FRESUBIN 2 KCAL DRINK VANILKA</t>
  </si>
  <si>
    <t>13703</t>
  </si>
  <si>
    <t>ZOVIRAX</t>
  </si>
  <si>
    <t>AMOROLFIN</t>
  </si>
  <si>
    <t>45304</t>
  </si>
  <si>
    <t>LOCERYL 5% LÉČIVÝ LAK NA NEHTY</t>
  </si>
  <si>
    <t>50MG/ML LAC UGC 1X2,5ML I</t>
  </si>
  <si>
    <t>62050</t>
  </si>
  <si>
    <t>500MG TBL SUS 20</t>
  </si>
  <si>
    <t>49549</t>
  </si>
  <si>
    <t>OSPEN 400</t>
  </si>
  <si>
    <t>400000IU/5ML SIR 150ML</t>
  </si>
  <si>
    <t>97655</t>
  </si>
  <si>
    <t>100MG CPS MOL 20</t>
  </si>
  <si>
    <t>192338</t>
  </si>
  <si>
    <t>EPIPEN JR.</t>
  </si>
  <si>
    <t>150MCG INJ SOL PEP 2X0,3ML</t>
  </si>
  <si>
    <t>Erdostein</t>
  </si>
  <si>
    <t>47033</t>
  </si>
  <si>
    <t>35MG/ML POR PLV SUS 100ML</t>
  </si>
  <si>
    <t>56831</t>
  </si>
  <si>
    <t>500000IU TBL FLM 12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</si>
  <si>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</si>
  <si>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</si>
  <si>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</si>
  <si>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</si>
  <si>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</si>
  <si>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</si>
  <si>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216195</t>
  </si>
  <si>
    <t>250MG/5ML POR GRA SUS 100ML</t>
  </si>
  <si>
    <t>203302</t>
  </si>
  <si>
    <t>203303</t>
  </si>
  <si>
    <t>KLENBUTEROL</t>
  </si>
  <si>
    <t>55449</t>
  </si>
  <si>
    <t>SPIROPENT</t>
  </si>
  <si>
    <t>5MCG/5ML SIR 1X100ML</t>
  </si>
  <si>
    <t>97864</t>
  </si>
  <si>
    <t>250MG CPS DUR 50</t>
  </si>
  <si>
    <t>181293</t>
  </si>
  <si>
    <t>ESSENTIALE FORTE</t>
  </si>
  <si>
    <t>600MG CPS DUR 30</t>
  </si>
  <si>
    <t>184039</t>
  </si>
  <si>
    <t>184034</t>
  </si>
  <si>
    <t>10G POR PLV SOL SCC 10</t>
  </si>
  <si>
    <t>184036</t>
  </si>
  <si>
    <t>10G POR PLV SOL SCC 50</t>
  </si>
  <si>
    <t>140082</t>
  </si>
  <si>
    <t>SALOFALK</t>
  </si>
  <si>
    <t>1G SUP 30</t>
  </si>
  <si>
    <t>86616</t>
  </si>
  <si>
    <t>500MG TBL PRO 100</t>
  </si>
  <si>
    <t>128246</t>
  </si>
  <si>
    <t>METOJECT</t>
  </si>
  <si>
    <t>50MG/ML INJ SOL ISP 1X0,30ML+J</t>
  </si>
  <si>
    <t>200309</t>
  </si>
  <si>
    <t>25000U CPS ETD 50</t>
  </si>
  <si>
    <t>202855</t>
  </si>
  <si>
    <t>HELICID</t>
  </si>
  <si>
    <t>40MG CPS ETD 28 II</t>
  </si>
  <si>
    <t>33311</t>
  </si>
  <si>
    <t>NEOCATE ADVANCE</t>
  </si>
  <si>
    <t>33323</t>
  </si>
  <si>
    <t>NUTRIDRINK S PŘÍCHUTÍ KARAMELOVOU</t>
  </si>
  <si>
    <t>33328</t>
  </si>
  <si>
    <t>NUTRIDRINK S PŘÍCHUTÍ TROPICKÉHO OVOCE</t>
  </si>
  <si>
    <t>33747</t>
  </si>
  <si>
    <t>ALFAMINO 1X400GM</t>
  </si>
  <si>
    <t>33853</t>
  </si>
  <si>
    <t>33840</t>
  </si>
  <si>
    <t>FORTINI PRO DĚTI S VLÁKNINOU - JAHODOVÁ PŘÍCHUŤ</t>
  </si>
  <si>
    <t>33898</t>
  </si>
  <si>
    <t>NUTRIDRINK COMPACT NEUTRAL</t>
  </si>
  <si>
    <t>33854</t>
  </si>
  <si>
    <t>NUTRIDRINK S PŘÍCHUTÍ BANÁNOVOU</t>
  </si>
  <si>
    <t>217085</t>
  </si>
  <si>
    <t>33405</t>
  </si>
  <si>
    <t>INFATRINI 100 ML</t>
  </si>
  <si>
    <t>POR SOL 1X100ML</t>
  </si>
  <si>
    <t>PROMETHAZIN</t>
  </si>
  <si>
    <t>122197</t>
  </si>
  <si>
    <t>25MG TBL FLM 20X1</t>
  </si>
  <si>
    <t>172476</t>
  </si>
  <si>
    <t>ROSUVASTATIN</t>
  </si>
  <si>
    <t>148070</t>
  </si>
  <si>
    <t>ROSUCARD</t>
  </si>
  <si>
    <t>14712</t>
  </si>
  <si>
    <t>80MG TBL RET 100 I</t>
  </si>
  <si>
    <t>SODNÁ SŮL DOKUSÁTU, VČETNĚ KOMBINACÍ</t>
  </si>
  <si>
    <t>12770</t>
  </si>
  <si>
    <t>YAL</t>
  </si>
  <si>
    <t>13,4G/67,5ML+10MG/67,5ML RCT S</t>
  </si>
  <si>
    <t>30434</t>
  </si>
  <si>
    <t>25MG TBL NOB 100</t>
  </si>
  <si>
    <t>ZOLPIDEM</t>
  </si>
  <si>
    <t>146899</t>
  </si>
  <si>
    <t>ZOLPIDEM MYLAN</t>
  </si>
  <si>
    <t>10MG TBL FLM 50</t>
  </si>
  <si>
    <t>FORMOTEROL A FLUTIKASON</t>
  </si>
  <si>
    <t>VILANTEROL A FLUTIKASON-FUROÁT</t>
  </si>
  <si>
    <t>194564</t>
  </si>
  <si>
    <t>RELVAR ELLIPTA</t>
  </si>
  <si>
    <t>92MCG/22MCG INH PLV DOS 1X30DÁ</t>
  </si>
  <si>
    <t>*3009</t>
  </si>
  <si>
    <t>Pomůcky respirační a inhalační</t>
  </si>
  <si>
    <t>63943</t>
  </si>
  <si>
    <t>OPTICHAMBER</t>
  </si>
  <si>
    <t>INHALAČNÍ NÁSTAVEC S MASKOU</t>
  </si>
  <si>
    <t>78321</t>
  </si>
  <si>
    <t>LÍMEC KRČNÍ, MĚKKÝ TYP 032</t>
  </si>
  <si>
    <t>VELIKOSTI M,S,V</t>
  </si>
  <si>
    <t>191782</t>
  </si>
  <si>
    <t>10MG TBL FLM 98</t>
  </si>
  <si>
    <t>132865</t>
  </si>
  <si>
    <t>ZYRTEC</t>
  </si>
  <si>
    <t>10MG/ML POR GTT SOL 20ML</t>
  </si>
  <si>
    <t>FLUKONAZOL</t>
  </si>
  <si>
    <t>66036</t>
  </si>
  <si>
    <t>MYCOMAX</t>
  </si>
  <si>
    <t>176102</t>
  </si>
  <si>
    <t>250MG/5ML POR SUS 2X250ML</t>
  </si>
  <si>
    <t>LEVOTHYROXIN, SODNÁ SŮL</t>
  </si>
  <si>
    <t>69190</t>
  </si>
  <si>
    <t>50MCG TBL NOB 50</t>
  </si>
  <si>
    <t>33862</t>
  </si>
  <si>
    <t>NUTRIDRINK MULTI FIBRE S PŘÍCHUTÍ ČOKOLÁDOVOU</t>
  </si>
  <si>
    <t>33326</t>
  </si>
  <si>
    <t>NUTRIDRINK MULTI FIBRE S PŘÍCHUTÍ VANILKOVOU</t>
  </si>
  <si>
    <t>33753</t>
  </si>
  <si>
    <t>SERTRALIN</t>
  </si>
  <si>
    <t>THIAMAZOL</t>
  </si>
  <si>
    <t>87147</t>
  </si>
  <si>
    <t>THYROZOL 5</t>
  </si>
  <si>
    <t>5MG TBL FLM 100</t>
  </si>
  <si>
    <t>93207</t>
  </si>
  <si>
    <t>3MG/G OPH UNG 3,5G</t>
  </si>
  <si>
    <t>BIOTIN</t>
  </si>
  <si>
    <t>185335</t>
  </si>
  <si>
    <t>DEACURA</t>
  </si>
  <si>
    <t>Další osteosyntetický materiál</t>
  </si>
  <si>
    <t>1006</t>
  </si>
  <si>
    <t>1000</t>
  </si>
  <si>
    <t>1001</t>
  </si>
  <si>
    <t>Pomůcky pro diabetiky</t>
  </si>
  <si>
    <t>85434</t>
  </si>
  <si>
    <t xml:space="preserve">PROUŽKY DIAGNOSTICKÉ ACCU-CHEK PERFORMA 50(PRO ZP </t>
  </si>
  <si>
    <t>INZULÍNOVÝ REŽIM,50KS</t>
  </si>
  <si>
    <t>85436</t>
  </si>
  <si>
    <t>LANCETY ACCU-CHEK MULTICLIX</t>
  </si>
  <si>
    <t>INZULÍNOVÝ REŽIM,LANCETY PRO ODBĚR KAPILÁRNÍ KRVE,24KS</t>
  </si>
  <si>
    <t>85744</t>
  </si>
  <si>
    <t>GLUKOMETR ACCU-CHEK PERFORMA NANO KIT</t>
  </si>
  <si>
    <t>INZ.REŽIM,KOMPLET PŘÍSTROJ,10 PROUŽKŮ,LANC.PERO,MULTICLIX,12 LANCET MULTICLIX</t>
  </si>
  <si>
    <t>FYTOMENADION</t>
  </si>
  <si>
    <t>720</t>
  </si>
  <si>
    <t>20MG/ML POR GTT EML 1X5ML</t>
  </si>
  <si>
    <t>100339</t>
  </si>
  <si>
    <t>300MG CPS DUR 16</t>
  </si>
  <si>
    <t>KYSELINA CHROMOGLYKANOVÁ</t>
  </si>
  <si>
    <t>163323</t>
  </si>
  <si>
    <t>ALLERGOCROM OČNÍ KAPKY</t>
  </si>
  <si>
    <t>20MG/ML OPH GTT SOL 10ML</t>
  </si>
  <si>
    <t>201287</t>
  </si>
  <si>
    <t>0,05MG/DÁV NAS SPR SUS 3X140DÁ</t>
  </si>
  <si>
    <t>132868</t>
  </si>
  <si>
    <t>SINGULAIR 5 JUNIOR</t>
  </si>
  <si>
    <t>5MG TBL MND 98</t>
  </si>
  <si>
    <t>122114</t>
  </si>
  <si>
    <t>APO-OME 20</t>
  </si>
  <si>
    <t>20MG CPS ETD 100</t>
  </si>
  <si>
    <t>42591</t>
  </si>
  <si>
    <t>RECTODELT</t>
  </si>
  <si>
    <t>100MG SUP 4</t>
  </si>
  <si>
    <t>125053</t>
  </si>
  <si>
    <t>APO-AMLO 10</t>
  </si>
  <si>
    <t>DIOSMIN, KOMBINACE</t>
  </si>
  <si>
    <t>14075</t>
  </si>
  <si>
    <t>500MG TBL FLM 60</t>
  </si>
  <si>
    <t>JINÁ OFTALMOLOGIKA</t>
  </si>
  <si>
    <t>56119</t>
  </si>
  <si>
    <t>JODID DRASELNÝ+SODNÝ 2% UNIM.PH</t>
  </si>
  <si>
    <t>20MG/ML+20MG/ML OPH GTT SOL 10</t>
  </si>
  <si>
    <t>LANSOPRAZOL</t>
  </si>
  <si>
    <t>17122</t>
  </si>
  <si>
    <t>LANZUL</t>
  </si>
  <si>
    <t>30MG CPS DUR 56</t>
  </si>
  <si>
    <t>49941</t>
  </si>
  <si>
    <t>BETALOC ZOK</t>
  </si>
  <si>
    <t>26578</t>
  </si>
  <si>
    <t>MICARDISPLUS</t>
  </si>
  <si>
    <t>80MG/12,5MG TBL NOB 28</t>
  </si>
  <si>
    <t>Ambroxol</t>
  </si>
  <si>
    <t>192854</t>
  </si>
  <si>
    <t>99367</t>
  </si>
  <si>
    <t>400MG/57MG/5ML POR PLV SUS 140</t>
  </si>
  <si>
    <t>132811</t>
  </si>
  <si>
    <t>BUTAMIRÁT</t>
  </si>
  <si>
    <t>15530</t>
  </si>
  <si>
    <t>SINECOD</t>
  </si>
  <si>
    <t>0,5% POR GTT SOL 1X20ML</t>
  </si>
  <si>
    <t>Cefprozil</t>
  </si>
  <si>
    <t>199802</t>
  </si>
  <si>
    <t>CEFZIL O.S.</t>
  </si>
  <si>
    <t>250MG POR PLV SUS 60ML</t>
  </si>
  <si>
    <t>CINCHOKAIN</t>
  </si>
  <si>
    <t>214595</t>
  </si>
  <si>
    <t>100MG/2,5MG SUP 20</t>
  </si>
  <si>
    <t>209554</t>
  </si>
  <si>
    <t>DESLORATADIN APOTEX</t>
  </si>
  <si>
    <t>0,5MG/ML POR SOL 120ML II</t>
  </si>
  <si>
    <t>2547</t>
  </si>
  <si>
    <t>OPH UNG 3,5G</t>
  </si>
  <si>
    <t>208694</t>
  </si>
  <si>
    <t>5MG TBL NOB 20(1X20)</t>
  </si>
  <si>
    <t>DORNÁZA ALFA (DESOXYRIBONUKLEÁZA)</t>
  </si>
  <si>
    <t>15369</t>
  </si>
  <si>
    <t>PULMOZYME</t>
  </si>
  <si>
    <t>1MG/ML INH SOL 6X2,5ML</t>
  </si>
  <si>
    <t>4013</t>
  </si>
  <si>
    <t>199680</t>
  </si>
  <si>
    <t>300MG CPS DUR 60</t>
  </si>
  <si>
    <t>92806</t>
  </si>
  <si>
    <t>V-PENICILIN 500 MG SLOVAKOFARMA</t>
  </si>
  <si>
    <t>500MG TBL NOB 30</t>
  </si>
  <si>
    <t>58399</t>
  </si>
  <si>
    <t>FLIXOTIDE DISKUS 250</t>
  </si>
  <si>
    <t>250MCG INH PLV DOS 60DÁV</t>
  </si>
  <si>
    <t>GLYCEROL</t>
  </si>
  <si>
    <t>3688</t>
  </si>
  <si>
    <t>SUPPOSITORIA GLYCERINI LÉČIVA</t>
  </si>
  <si>
    <t>2,06G SUP 10</t>
  </si>
  <si>
    <t>CHLORID SODNÝ</t>
  </si>
  <si>
    <t>69726</t>
  </si>
  <si>
    <t>ARDEAELYTOSOL CONC. NATRIUMCHLORID 5,85%</t>
  </si>
  <si>
    <t>58,5MG/ML INF CNC SOL 1X80ML</t>
  </si>
  <si>
    <t>INDOMETACIN</t>
  </si>
  <si>
    <t>93724</t>
  </si>
  <si>
    <t>INDOMETACIN BERLIN-CHEMIE</t>
  </si>
  <si>
    <t>100MG SUP 10</t>
  </si>
  <si>
    <t>KETOTIFEN</t>
  </si>
  <si>
    <t>66003</t>
  </si>
  <si>
    <t>KETOTIFEN AL</t>
  </si>
  <si>
    <t>1MG CPS DUR 50</t>
  </si>
  <si>
    <t>216199</t>
  </si>
  <si>
    <t>216191</t>
  </si>
  <si>
    <t>85256</t>
  </si>
  <si>
    <t>2,5MG/ML POR GTT SOL 1X10ML</t>
  </si>
  <si>
    <t>LAKTULÓZA</t>
  </si>
  <si>
    <t>180745</t>
  </si>
  <si>
    <t>LAKTULOSA SANDOZ</t>
  </si>
  <si>
    <t>670MG/ML POR SOL 1X200ML IIA</t>
  </si>
  <si>
    <t>85142</t>
  </si>
  <si>
    <t>XYZAL</t>
  </si>
  <si>
    <t>METFORMIN</t>
  </si>
  <si>
    <t>152147</t>
  </si>
  <si>
    <t>GLUCOPHAGE XR</t>
  </si>
  <si>
    <t>1000MG TBL PRO 60</t>
  </si>
  <si>
    <t>128237</t>
  </si>
  <si>
    <t>50MG/ML INJ SOL ISP 4X0,15ML+J</t>
  </si>
  <si>
    <t>METOKLOPRAMID</t>
  </si>
  <si>
    <t>93104</t>
  </si>
  <si>
    <t>10MG TBL NOB 40</t>
  </si>
  <si>
    <t>183840</t>
  </si>
  <si>
    <t>MOMETASON FUROÁT CIPLA</t>
  </si>
  <si>
    <t>50MCG/DÁV NAS SPR SUS 140DÁV</t>
  </si>
  <si>
    <t>125134</t>
  </si>
  <si>
    <t>SINGULAIR 4 MINI</t>
  </si>
  <si>
    <t>4MG TBL MND 98</t>
  </si>
  <si>
    <t>144716</t>
  </si>
  <si>
    <t>OLOPATADIN</t>
  </si>
  <si>
    <t>195013</t>
  </si>
  <si>
    <t>ALERPALUX</t>
  </si>
  <si>
    <t>1MG/ML OPH GTT SOL 1X5ML</t>
  </si>
  <si>
    <t>157230</t>
  </si>
  <si>
    <t>OMEPRAZOL ACTAVIS</t>
  </si>
  <si>
    <t>158355</t>
  </si>
  <si>
    <t>OMEPRAZOL MYLAN</t>
  </si>
  <si>
    <t>176954</t>
  </si>
  <si>
    <t>57860</t>
  </si>
  <si>
    <t>RUTOSID, KOMBINACE</t>
  </si>
  <si>
    <t>96303</t>
  </si>
  <si>
    <t>ASCORUTIN</t>
  </si>
  <si>
    <t>100MG/20MG TBL FLM 50</t>
  </si>
  <si>
    <t>10142</t>
  </si>
  <si>
    <t>ECOSAL INHALER</t>
  </si>
  <si>
    <t>SILIKONY</t>
  </si>
  <si>
    <t>57586</t>
  </si>
  <si>
    <t>40MG CPS MOL 50</t>
  </si>
  <si>
    <t>122629</t>
  </si>
  <si>
    <t>64MG/ML POR SUS 1X30ML</t>
  </si>
  <si>
    <t>SILYMARIN</t>
  </si>
  <si>
    <t>19571</t>
  </si>
  <si>
    <t>LAGOSA</t>
  </si>
  <si>
    <t>TBL OBD 100</t>
  </si>
  <si>
    <t>TELMISARTAN A AMLODIPIN</t>
  </si>
  <si>
    <t>167859</t>
  </si>
  <si>
    <t>TWYNSTA</t>
  </si>
  <si>
    <t>80MG/10MG TBL NOB 28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</si>
  <si>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</si>
  <si>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</si>
  <si>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</si>
  <si>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</si>
  <si>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</si>
  <si>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</si>
  <si>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</si>
  <si>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FENOTEROL A IPRATROPIUM-BROMID</t>
  </si>
  <si>
    <t>2679</t>
  </si>
  <si>
    <t>21MCG/50MCG/DÁV INH SOL PSS 20</t>
  </si>
  <si>
    <t>107826</t>
  </si>
  <si>
    <t>25MCG/50MCG/DÁV INH SUS PSS 12</t>
  </si>
  <si>
    <t>194567</t>
  </si>
  <si>
    <t>184MCG/22MCG INH PLV DOS 1X30D</t>
  </si>
  <si>
    <t>IMIDAZOLOVÉ/TRIAZOLOVÉ DERIVÁTY V KOMBINACI S KORTIKOSTEROID</t>
  </si>
  <si>
    <t>16896</t>
  </si>
  <si>
    <t>10MG/G+2,5MG/G CRM 30G</t>
  </si>
  <si>
    <t>*4015</t>
  </si>
  <si>
    <t>100283</t>
  </si>
  <si>
    <t>3MG/ML SIR 100ML</t>
  </si>
  <si>
    <t>84792</t>
  </si>
  <si>
    <t xml:space="preserve">80MG/ML+11,4MG/ML POR PLV SUS </t>
  </si>
  <si>
    <t>132908</t>
  </si>
  <si>
    <t>500MG TBL FLM 120</t>
  </si>
  <si>
    <t>Escitalopram</t>
  </si>
  <si>
    <t>176961</t>
  </si>
  <si>
    <t>CIPRALEX</t>
  </si>
  <si>
    <t>10MG TBL FLM 100 II</t>
  </si>
  <si>
    <t>IBUPROFEN</t>
  </si>
  <si>
    <t>100014</t>
  </si>
  <si>
    <t>200MG TBL FLM 24</t>
  </si>
  <si>
    <t>147943</t>
  </si>
  <si>
    <t>NUROFEN PRO DĚTI 4% JAHODA</t>
  </si>
  <si>
    <t>40MG/ML POR SUS 100ML</t>
  </si>
  <si>
    <t>125526</t>
  </si>
  <si>
    <t>APO-IBUPROFEN</t>
  </si>
  <si>
    <t>400MG TBL FLM 100</t>
  </si>
  <si>
    <t>MIRTAZAPIN</t>
  </si>
  <si>
    <t>23120</t>
  </si>
  <si>
    <t>REMERON SOLTAB</t>
  </si>
  <si>
    <t>15MG POR TBL DIS 30</t>
  </si>
  <si>
    <t>OXYMETAZOLIN</t>
  </si>
  <si>
    <t>119685</t>
  </si>
  <si>
    <t>0,25MG/ML NAS GTT SOL 10ML</t>
  </si>
  <si>
    <t>PARACETAMOL</t>
  </si>
  <si>
    <t>162142</t>
  </si>
  <si>
    <t>500MG TBL NOB 24</t>
  </si>
  <si>
    <t>66101</t>
  </si>
  <si>
    <t>24MG/ML POR SUS 100ML</t>
  </si>
  <si>
    <t>TESTOSTERON</t>
  </si>
  <si>
    <t>92181</t>
  </si>
  <si>
    <t>SUSTANON 250</t>
  </si>
  <si>
    <t>250MG/ML INJ SOL 1X1ML</t>
  </si>
  <si>
    <t>HYDROKORTISON-BUTYRÁT</t>
  </si>
  <si>
    <t>9310</t>
  </si>
  <si>
    <t>1MG/G UNG 30G</t>
  </si>
  <si>
    <t>BUTYLSKOPOLAMINIUM</t>
  </si>
  <si>
    <t>41155</t>
  </si>
  <si>
    <t>10MG TBL OBD 20</t>
  </si>
  <si>
    <t>2477</t>
  </si>
  <si>
    <t>5MG TBL NOB 20(2X10)</t>
  </si>
  <si>
    <t>32954</t>
  </si>
  <si>
    <t>DOXYHEXAL TABS</t>
  </si>
  <si>
    <t>100MG TBL NOB 20</t>
  </si>
  <si>
    <t>95560</t>
  </si>
  <si>
    <t>300MG CPS DUR 30</t>
  </si>
  <si>
    <t>IPRATROPIUM-BROMID</t>
  </si>
  <si>
    <t>92351</t>
  </si>
  <si>
    <t>ATROVENT 0,025%</t>
  </si>
  <si>
    <t>0,25MG/ML SOL NEB 20ML</t>
  </si>
  <si>
    <t>132644</t>
  </si>
  <si>
    <t>500MG TBL NOB 14</t>
  </si>
  <si>
    <t>KYSELINA VALPROOVÁ</t>
  </si>
  <si>
    <t>61187</t>
  </si>
  <si>
    <t>ORFIRIL</t>
  </si>
  <si>
    <t>300MG TBL ENT 100 II</t>
  </si>
  <si>
    <t>61183</t>
  </si>
  <si>
    <t>150MG TBL ENT 50 I</t>
  </si>
  <si>
    <t>107231</t>
  </si>
  <si>
    <t>6MG/ML SIR 1X120ML</t>
  </si>
  <si>
    <t>25364</t>
  </si>
  <si>
    <t>20MG CPS ETD 14</t>
  </si>
  <si>
    <t>Organo-heparinoid</t>
  </si>
  <si>
    <t>PREDNISOLON A ANTISEPTIKA</t>
  </si>
  <si>
    <t>16467</t>
  </si>
  <si>
    <t>10MG/G+2,5MG/G+5MG/G CRM 20G</t>
  </si>
  <si>
    <t>BETAXOLOL</t>
  </si>
  <si>
    <t>188612</t>
  </si>
  <si>
    <t>BETAXOLOL PMCS</t>
  </si>
  <si>
    <t>20MG TBL NOB 30</t>
  </si>
  <si>
    <t>BROMAZEPAM</t>
  </si>
  <si>
    <t>88217</t>
  </si>
  <si>
    <t>1,5MG TBL NOB 30</t>
  </si>
  <si>
    <t>2478</t>
  </si>
  <si>
    <t>10MG TBL NOB 20(2X10)</t>
  </si>
  <si>
    <t>Chondroitin-sulfát</t>
  </si>
  <si>
    <t>14822</t>
  </si>
  <si>
    <t>CONDROSULF</t>
  </si>
  <si>
    <t>800MG TBL FLM 90</t>
  </si>
  <si>
    <t>59450</t>
  </si>
  <si>
    <t>POLYGYNAX</t>
  </si>
  <si>
    <t>35000IU/35000IU/100000IU VAG C</t>
  </si>
  <si>
    <t>191084</t>
  </si>
  <si>
    <t>UREA</t>
  </si>
  <si>
    <t>16462</t>
  </si>
  <si>
    <t>40MG/ML DRM EML 200ML</t>
  </si>
  <si>
    <t>*4113</t>
  </si>
  <si>
    <t>168837</t>
  </si>
  <si>
    <t>5MG TBL FLM 50</t>
  </si>
  <si>
    <t>Gestoden a ethinylestradiol</t>
  </si>
  <si>
    <t>213473</t>
  </si>
  <si>
    <t>STODETTE</t>
  </si>
  <si>
    <t>0,075MG/0,02MG TBL OBD 21</t>
  </si>
  <si>
    <t>144185</t>
  </si>
  <si>
    <t>0,075MG/0,02MG TBL OBD 3X21</t>
  </si>
  <si>
    <t>83212</t>
  </si>
  <si>
    <t>LOCOID CRELO 0,1%</t>
  </si>
  <si>
    <t>1MG/G DRM EML 1X30G</t>
  </si>
  <si>
    <t>9307</t>
  </si>
  <si>
    <t>LOCOID 0,1% LOTION</t>
  </si>
  <si>
    <t>1MG/ML DRM SOL 30ML</t>
  </si>
  <si>
    <t>16595</t>
  </si>
  <si>
    <t>50MG/ML POR GTT SOL 1X30ML</t>
  </si>
  <si>
    <t>163324</t>
  </si>
  <si>
    <t>ALLERGO-COMOD OČNÍ KAPKY</t>
  </si>
  <si>
    <t>20MG/ML OPH GTT SOL 1X10ML</t>
  </si>
  <si>
    <t>192209</t>
  </si>
  <si>
    <t>ASMANEX</t>
  </si>
  <si>
    <t>200MCG INH PLV 60DÁV</t>
  </si>
  <si>
    <t>192202</t>
  </si>
  <si>
    <t>ELOCOM</t>
  </si>
  <si>
    <t>1MG/G CRM 1X30G</t>
  </si>
  <si>
    <t>NIFUROXAZID</t>
  </si>
  <si>
    <t>155871</t>
  </si>
  <si>
    <t>200MG CPS DUR 14</t>
  </si>
  <si>
    <t>Sumatriptan</t>
  </si>
  <si>
    <t>107983</t>
  </si>
  <si>
    <t>SUMAMIGREN</t>
  </si>
  <si>
    <t>100MG TBL FLM 6</t>
  </si>
  <si>
    <t>207053</t>
  </si>
  <si>
    <t>ROSEMIG</t>
  </si>
  <si>
    <t>100MG TBL FLM 6 II</t>
  </si>
  <si>
    <t>47728</t>
  </si>
  <si>
    <t>MERKAPTOPURIN</t>
  </si>
  <si>
    <t>136446</t>
  </si>
  <si>
    <t>50MG TBL NOB 25</t>
  </si>
  <si>
    <t>169897</t>
  </si>
  <si>
    <t>PERINDOPRIL PMCS</t>
  </si>
  <si>
    <t>4MG TBL NOB 100</t>
  </si>
  <si>
    <t>165648</t>
  </si>
  <si>
    <t>50MCG/5MCG/DÁV INH SUS PSS 1</t>
  </si>
  <si>
    <t>1004</t>
  </si>
  <si>
    <t>155936</t>
  </si>
  <si>
    <t>400MG TBL NOB 25</t>
  </si>
  <si>
    <t>INOSIN PRANOBEX</t>
  </si>
  <si>
    <t>162748</t>
  </si>
  <si>
    <t>ISOPRINOSINE</t>
  </si>
  <si>
    <t>500MG TBL NOB 100</t>
  </si>
  <si>
    <t>42847</t>
  </si>
  <si>
    <t>203854</t>
  </si>
  <si>
    <t>16286</t>
  </si>
  <si>
    <t>STILNOX</t>
  </si>
  <si>
    <t>10MG TBL FLM 20</t>
  </si>
  <si>
    <t>97186</t>
  </si>
  <si>
    <t>100MCG TBL NOB 100 I</t>
  </si>
  <si>
    <t>192211</t>
  </si>
  <si>
    <t>400MCG INH PLV 60DÁV</t>
  </si>
  <si>
    <t>155940</t>
  </si>
  <si>
    <t>50MG/G CRM 2G</t>
  </si>
  <si>
    <t>199793</t>
  </si>
  <si>
    <t>CEFZIL</t>
  </si>
  <si>
    <t>168834</t>
  </si>
  <si>
    <t>5MG TBL FLM 10</t>
  </si>
  <si>
    <t>28834</t>
  </si>
  <si>
    <t>2,5MG POR TBL DIS 90</t>
  </si>
  <si>
    <t>132893</t>
  </si>
  <si>
    <t>11063</t>
  </si>
  <si>
    <t>IBALGIN 600</t>
  </si>
  <si>
    <t>600MG TBL FLM 30</t>
  </si>
  <si>
    <t>56992</t>
  </si>
  <si>
    <t>15MG TBL NOB 10</t>
  </si>
  <si>
    <t>115308</t>
  </si>
  <si>
    <t>10246</t>
  </si>
  <si>
    <t>OMEPRAZOL AL 20</t>
  </si>
  <si>
    <t>140192</t>
  </si>
  <si>
    <t>OMEPRAZOL STADA</t>
  </si>
  <si>
    <t>25361</t>
  </si>
  <si>
    <t>10MG CPS ETD 14</t>
  </si>
  <si>
    <t>*1005</t>
  </si>
  <si>
    <t>*3007</t>
  </si>
  <si>
    <t>*4102</t>
  </si>
  <si>
    <t>140272</t>
  </si>
  <si>
    <t>LÍMEC KRČNÍ - ANATOMICKY TVAROVANÝ</t>
  </si>
  <si>
    <t>PROTECT.COLLAR SOFT</t>
  </si>
  <si>
    <t>132654</t>
  </si>
  <si>
    <t>BETAMETHASON A ANTIBIOTIKA</t>
  </si>
  <si>
    <t>83973</t>
  </si>
  <si>
    <t>FUCICORT</t>
  </si>
  <si>
    <t>20MG/G+1MG/1G CRM 15G</t>
  </si>
  <si>
    <t>METHYLPREDNISOLON-ACEPONÁT</t>
  </si>
  <si>
    <t>85460</t>
  </si>
  <si>
    <t>ADVANTAN MASTNÝ KRÉM</t>
  </si>
  <si>
    <t>1MG/G CRM 1X15G</t>
  </si>
  <si>
    <t>RETINOL (VITAMIN A)</t>
  </si>
  <si>
    <t>207598</t>
  </si>
  <si>
    <t>VITAMIN A FORTE BIOFARM 50000 IU TOBOLKY</t>
  </si>
  <si>
    <t>50000IU CPS MOL 30</t>
  </si>
  <si>
    <t>15375</t>
  </si>
  <si>
    <t>30MG/G OPH UNG 4,5G</t>
  </si>
  <si>
    <t>183804</t>
  </si>
  <si>
    <t>5MG TBL FLM 50 II</t>
  </si>
  <si>
    <t>9305</t>
  </si>
  <si>
    <t>1MG/G CRM 30G</t>
  </si>
  <si>
    <t>42846</t>
  </si>
  <si>
    <t>201971</t>
  </si>
  <si>
    <t>33000IU/2500IU DRM PLV SOL 10</t>
  </si>
  <si>
    <t>203323</t>
  </si>
  <si>
    <t>100MG/G UNG 100G</t>
  </si>
  <si>
    <t>80481</t>
  </si>
  <si>
    <t>POR GRA SUS 100MLX25MG/ML</t>
  </si>
  <si>
    <t>90</t>
  </si>
  <si>
    <t>192198</t>
  </si>
  <si>
    <t>27312</t>
  </si>
  <si>
    <t>PROTOPIC</t>
  </si>
  <si>
    <t>0,1% UNG 30G</t>
  </si>
  <si>
    <t>146894</t>
  </si>
  <si>
    <t>132901</t>
  </si>
  <si>
    <t>DIENOGEST A ETHINYLESTRADIOL</t>
  </si>
  <si>
    <t>178538</t>
  </si>
  <si>
    <t>FOXINETTE NEO</t>
  </si>
  <si>
    <t>2MG/0,03MG TBL FLM 3X21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</si>
  <si>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</si>
  <si>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</si>
  <si>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</si>
  <si>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</si>
  <si>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172001</t>
  </si>
  <si>
    <t>27899</t>
  </si>
  <si>
    <t>FENOBARBITAL</t>
  </si>
  <si>
    <t>68578</t>
  </si>
  <si>
    <t>15MG TBL NOB 50 I</t>
  </si>
  <si>
    <t>68579</t>
  </si>
  <si>
    <t>100MG TBL NOB 50 I</t>
  </si>
  <si>
    <t>FEXOFENADIN</t>
  </si>
  <si>
    <t>164031</t>
  </si>
  <si>
    <t>FEXIGRA TABLETY</t>
  </si>
  <si>
    <t>180MG TBL FLM 30</t>
  </si>
  <si>
    <t>164038</t>
  </si>
  <si>
    <t>120MG TBL FLM 60</t>
  </si>
  <si>
    <t>Hepatitida A, inaktivovaný celý virus</t>
  </si>
  <si>
    <t>14322</t>
  </si>
  <si>
    <t>HAVRIX 1440</t>
  </si>
  <si>
    <t>1440EU INJ SUS 1X1ML SJ</t>
  </si>
  <si>
    <t>32992</t>
  </si>
  <si>
    <t>0,020MG/DÁV INH SOL PSS 200DÁV</t>
  </si>
  <si>
    <t>203217</t>
  </si>
  <si>
    <t>FSME-IMMUN</t>
  </si>
  <si>
    <t>0,5ML INJ SUS ISP 1X0,5ML+J</t>
  </si>
  <si>
    <t>16594</t>
  </si>
  <si>
    <t>MALTOFER TABLETY</t>
  </si>
  <si>
    <t>100MG TBL MND 30</t>
  </si>
  <si>
    <t>147458</t>
  </si>
  <si>
    <t>112MCG TBL NOB 100 II</t>
  </si>
  <si>
    <t>187427</t>
  </si>
  <si>
    <t>100MCG TBL NOB 100</t>
  </si>
  <si>
    <t>143372</t>
  </si>
  <si>
    <t>SINGULAIR</t>
  </si>
  <si>
    <t>4MG GRA 28</t>
  </si>
  <si>
    <t>MUPIROCIN</t>
  </si>
  <si>
    <t>90778</t>
  </si>
  <si>
    <t>20MG/G UNG 15G</t>
  </si>
  <si>
    <t>Pyritinol</t>
  </si>
  <si>
    <t>3046</t>
  </si>
  <si>
    <t>ENCEPHABOL</t>
  </si>
  <si>
    <t>20MG/ML POR SUS 200ML</t>
  </si>
  <si>
    <t>75022</t>
  </si>
  <si>
    <t>800MG/160MG TBL NOB 10</t>
  </si>
  <si>
    <t>Vitamin B1 v kombinaci s vitaminem B6 a/nebo B12</t>
  </si>
  <si>
    <t>42476</t>
  </si>
  <si>
    <t>50MG/250MCG TBL OBD 50</t>
  </si>
  <si>
    <t>TOPIRAMÁT</t>
  </si>
  <si>
    <t>15834</t>
  </si>
  <si>
    <t>TOPAMAX</t>
  </si>
  <si>
    <t>25MG TBL FLM 28</t>
  </si>
  <si>
    <t>75603</t>
  </si>
  <si>
    <t>25MG TBL ENT 20</t>
  </si>
  <si>
    <t>75633</t>
  </si>
  <si>
    <t>DICLOFENAC AL RETARD</t>
  </si>
  <si>
    <t>489</t>
  </si>
  <si>
    <t>10MG/ML INJ EML 5X1ML</t>
  </si>
  <si>
    <t>27557</t>
  </si>
  <si>
    <t>OPATANOL</t>
  </si>
  <si>
    <t>215607</t>
  </si>
  <si>
    <t>87149</t>
  </si>
  <si>
    <t>THYROZOL 10</t>
  </si>
  <si>
    <t>171030</t>
  </si>
  <si>
    <t>BONADEA</t>
  </si>
  <si>
    <t>132938</t>
  </si>
  <si>
    <t>ANTIBIOTIKA V KOMBINACI S OSTATNÍMI LÉČIVY</t>
  </si>
  <si>
    <t>1077</t>
  </si>
  <si>
    <t>OPHTHALMO-FRAMYKOIN COMP.</t>
  </si>
  <si>
    <t>14725</t>
  </si>
  <si>
    <t>4,62MG/ML POR GTT SOL 1X25ML</t>
  </si>
  <si>
    <t>CYPROTERON A ESTROGEN</t>
  </si>
  <si>
    <t>132745</t>
  </si>
  <si>
    <t>DIANE-35</t>
  </si>
  <si>
    <t>0,035MG/2MG TBL OBD 3X21</t>
  </si>
  <si>
    <t>52307</t>
  </si>
  <si>
    <t>NUROFEN PRO DĚTI</t>
  </si>
  <si>
    <t>20MG/ML POR SUS 100ML II</t>
  </si>
  <si>
    <t>MĚKKÝ PARAFIN A TUKOVÉ PRODUKTY</t>
  </si>
  <si>
    <t>89996</t>
  </si>
  <si>
    <t>LINOLA FETT ÖLBAD</t>
  </si>
  <si>
    <t>ADT BAL 1X200ML</t>
  </si>
  <si>
    <t>119686</t>
  </si>
  <si>
    <t>0,1MG/ML NAS GTT SOL 5ML</t>
  </si>
  <si>
    <t>*9002</t>
  </si>
  <si>
    <t>AMIDY, KOMBINACE</t>
  </si>
  <si>
    <t>1681</t>
  </si>
  <si>
    <t>EMLA</t>
  </si>
  <si>
    <t>25MG/G+25MG/G CRM 1X30G</t>
  </si>
  <si>
    <t>GLUKAGON</t>
  </si>
  <si>
    <t>83741</t>
  </si>
  <si>
    <t>GLUCAGEN 1 MG HYPOKIT</t>
  </si>
  <si>
    <t>1MG INJ PSO LQF 1+1ML+STŘ</t>
  </si>
  <si>
    <t>INZULIN ASPART</t>
  </si>
  <si>
    <t>194986</t>
  </si>
  <si>
    <t>NOVORAPID PUMPCART</t>
  </si>
  <si>
    <t>100U/ML INJ SOL 5X1,6ML</t>
  </si>
  <si>
    <t>Inzulin detemir</t>
  </si>
  <si>
    <t>28148</t>
  </si>
  <si>
    <t>LEVEMIR</t>
  </si>
  <si>
    <t>100U/ML INJ SOL ZVL 5X3ML</t>
  </si>
  <si>
    <t>INZULIN GLARGIN</t>
  </si>
  <si>
    <t>27506</t>
  </si>
  <si>
    <t>LANTUS</t>
  </si>
  <si>
    <t>27953</t>
  </si>
  <si>
    <t>LANTUS SOLOSTAR</t>
  </si>
  <si>
    <t>28262</t>
  </si>
  <si>
    <t>100U/ML INJ SOL 5X3ML OPTICLIK</t>
  </si>
  <si>
    <t>209088</t>
  </si>
  <si>
    <t>100U/ML INJ SOL 10X(2X5)X3ML I</t>
  </si>
  <si>
    <t>INZULIN LIDSKÝ</t>
  </si>
  <si>
    <t>INZULIN LISPRO</t>
  </si>
  <si>
    <t>25592</t>
  </si>
  <si>
    <t>HUMALOG</t>
  </si>
  <si>
    <t>48261</t>
  </si>
  <si>
    <t>3300IU/G+250IU/G DRM PLV ADS 1</t>
  </si>
  <si>
    <t>169714</t>
  </si>
  <si>
    <t>125MCG TBL NOB 100</t>
  </si>
  <si>
    <t>172044</t>
  </si>
  <si>
    <t>150MCG TBL NOB 100</t>
  </si>
  <si>
    <t>46692</t>
  </si>
  <si>
    <t>75MCG TBL NOB 100</t>
  </si>
  <si>
    <t>MEBEVERIN</t>
  </si>
  <si>
    <t>215568</t>
  </si>
  <si>
    <t>DUSPATALIN RETARD</t>
  </si>
  <si>
    <t>200MG CPS RDR 30</t>
  </si>
  <si>
    <t>12354</t>
  </si>
  <si>
    <t>SIOFOR 500</t>
  </si>
  <si>
    <t>500MG TBL FLM 120 I</t>
  </si>
  <si>
    <t>12356</t>
  </si>
  <si>
    <t>SIOFOR 850</t>
  </si>
  <si>
    <t>850MG TBL FLM 120 I</t>
  </si>
  <si>
    <t>208203</t>
  </si>
  <si>
    <t>SIOFOR</t>
  </si>
  <si>
    <t>500MG TBL FLM 120 II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</si>
  <si>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</si>
  <si>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</si>
  <si>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</si>
  <si>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</si>
  <si>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</si>
  <si>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</si>
  <si>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</si>
  <si>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</si>
  <si>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</si>
  <si>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</si>
  <si>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</si>
  <si>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</si>
  <si>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</si>
  <si>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</si>
  <si>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</si>
  <si>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</si>
  <si>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</si>
  <si>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</si>
  <si>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</si>
  <si>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</si>
  <si>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</si>
  <si>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</si>
  <si>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</si>
  <si>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</si>
  <si>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</si>
  <si>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</si>
  <si>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</si>
  <si>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</si>
  <si>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</si>
  <si>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</si>
  <si>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</si>
  <si>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</si>
  <si>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170131</t>
  </si>
  <si>
    <t xml:space="preserve">JEHLY WELLION MEDFINE PLUS PRO VŠECHNA INZULÍNOVÁ </t>
  </si>
  <si>
    <t>VEL.32GX4MM,100KS</t>
  </si>
  <si>
    <t>170319</t>
  </si>
  <si>
    <t>SENZOR PRO KONTINUÁLNÍ MONITORACI GLYKÉMIE ENLITE</t>
  </si>
  <si>
    <t>0-7 LET MAX. 61KS/ROK; OD 8 LET MAX. 43KS/ROK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</si>
  <si>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</si>
  <si>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</si>
  <si>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</si>
  <si>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</si>
  <si>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</si>
  <si>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</si>
  <si>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</si>
  <si>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</si>
  <si>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</si>
  <si>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</si>
  <si>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</si>
  <si>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</si>
  <si>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</si>
  <si>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</si>
  <si>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170058</t>
  </si>
  <si>
    <t>VEL 31GX8MM,100KS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</si>
  <si>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</si>
  <si>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</si>
  <si>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</si>
  <si>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</si>
  <si>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</si>
  <si>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</si>
  <si>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</si>
  <si>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</si>
  <si>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</si>
  <si>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</si>
  <si>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</si>
  <si>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</si>
  <si>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</si>
  <si>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</si>
  <si>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</si>
  <si>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</si>
  <si>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</si>
  <si>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</si>
  <si>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</si>
  <si>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</si>
  <si>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142046</t>
  </si>
  <si>
    <t>PŘIJÍMAČ DEXCOM G4 PLATINUM, 19 A VÍCE LET PRO INZ</t>
  </si>
  <si>
    <t>142052</t>
  </si>
  <si>
    <t>VYSÍLAČ DEXCOM G4 PLATINUM, 19 A VÍCE LET PRO INZU</t>
  </si>
  <si>
    <t>VYSÍLAČ DEXCOM G4 PLATINUM, PRO INZUL. PERO</t>
  </si>
  <si>
    <t>171668</t>
  </si>
  <si>
    <t>0-7 LET,MAX.21 KS/ROK</t>
  </si>
  <si>
    <t>142045</t>
  </si>
  <si>
    <t>85337</t>
  </si>
  <si>
    <t>GLUKOMETR FREESTYLE OPTIUM(OPTIUM XCEED)</t>
  </si>
  <si>
    <t>INZ.REŽ.PŘÍSTROJ,POUZDRO,10 PROUŽKŮ,AUTOLANCETA EASY TOUCH,10 LANCET</t>
  </si>
  <si>
    <t>171674</t>
  </si>
  <si>
    <t>8-18 LET,MAX.16 KS/ROK</t>
  </si>
  <si>
    <t>142047</t>
  </si>
  <si>
    <t>85451</t>
  </si>
  <si>
    <t>JEHLY PEN FINE PRO VŠECHNA INZULÍNOVÁ PERA</t>
  </si>
  <si>
    <t>VEL.31GX6MM,100KS</t>
  </si>
  <si>
    <t>171669</t>
  </si>
  <si>
    <t>0-7 LET,MAX.37 KS/ROK</t>
  </si>
  <si>
    <t>171673</t>
  </si>
  <si>
    <t>8-18 LET,MAX.19 KS/ROK</t>
  </si>
  <si>
    <t>171670</t>
  </si>
  <si>
    <t>0-7 LET,MAX.32 KS/ROK</t>
  </si>
  <si>
    <t>Obvazový materiál, náplasti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</si>
  <si>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</si>
  <si>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</si>
  <si>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</si>
  <si>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</si>
  <si>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</si>
  <si>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</si>
  <si>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</si>
  <si>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</si>
  <si>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</si>
  <si>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</si>
  <si>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</si>
  <si>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</si>
  <si>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</si>
  <si>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</si>
  <si>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</si>
  <si>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</si>
  <si>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</si>
  <si>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</si>
  <si>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</si>
  <si>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</si>
  <si>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</si>
  <si>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</si>
  <si>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</si>
  <si>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</si>
  <si>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</si>
  <si>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</si>
  <si>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</si>
  <si>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</si>
  <si>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</si>
  <si>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</si>
  <si>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</si>
  <si>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</si>
  <si>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</si>
  <si>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</si>
  <si>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</si>
  <si>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</si>
  <si>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</si>
  <si>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</si>
  <si>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</si>
  <si>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</si>
  <si>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</si>
  <si>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</si>
  <si>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</si>
  <si>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</si>
  <si>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</si>
  <si>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</si>
  <si>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</si>
  <si>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</si>
  <si>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</si>
  <si>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</si>
  <si>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</si>
  <si>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</si>
  <si>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</si>
  <si>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</si>
  <si>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</si>
  <si>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</si>
  <si>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</si>
  <si>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</si>
  <si>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</si>
  <si>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85233</t>
  </si>
  <si>
    <t>ZÁSOBNÍK INZULÍNU 3ML S TĚSNÍCÍM KROUŽKEM,10KS.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</si>
  <si>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</si>
  <si>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</si>
  <si>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</si>
  <si>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</si>
  <si>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</si>
  <si>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</si>
  <si>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85352</t>
  </si>
  <si>
    <t>PUMPA INZULÍNOVÁ ACCU-CHEK SPIRIT-PŘÍSLUŠENSTVÍ</t>
  </si>
  <si>
    <t>209147</t>
  </si>
  <si>
    <t>100U/ML INJ SOL 25(5X5)X1,6ML</t>
  </si>
  <si>
    <t>210171</t>
  </si>
  <si>
    <t>JINÁ ANTIINFEKTIVA</t>
  </si>
  <si>
    <t>876</t>
  </si>
  <si>
    <t>1MG/G OPH UNG 5G</t>
  </si>
  <si>
    <t>13798</t>
  </si>
  <si>
    <t>CANESTEN</t>
  </si>
  <si>
    <t>10MG/G CRM 20G</t>
  </si>
  <si>
    <t>147452</t>
  </si>
  <si>
    <t>88MCG TBL NOB 100 I</t>
  </si>
  <si>
    <t>184245</t>
  </si>
  <si>
    <t>144452</t>
  </si>
  <si>
    <t>METFORMIN 850 MG ZENTIVA</t>
  </si>
  <si>
    <t>850MG TBL FLM 90</t>
  </si>
  <si>
    <t>186652</t>
  </si>
  <si>
    <t>85705</t>
  </si>
  <si>
    <t>PROUŽKY DIAGNOSTICKÉ CONTOUR LINK (PRO ZP KÓD 0151</t>
  </si>
  <si>
    <t>169294</t>
  </si>
  <si>
    <t>APLIKÁTOR INZULÍNU NOVOPEN ECHO BLUE</t>
  </si>
  <si>
    <t>PRO APLIKACI INZULÍNU V NÁPLNÍCH PENFILL 3 ML; APLIKACE Á 0,5 IU; PAMĚŤ</t>
  </si>
  <si>
    <t>170944</t>
  </si>
  <si>
    <t>GLUKOMETR ONE TOUCH VERIO</t>
  </si>
  <si>
    <t>INZ.REŽIM,PŘÍSTROJ,BATERIE,ODB.PERO,10 PROUŽKŮ,10 LANCET,KONTR.ROZTOK</t>
  </si>
  <si>
    <t>170056</t>
  </si>
  <si>
    <t>PROUŽKY DIAGNOSTICKÉ PRO MYLIFE UNIO(PRO ZP KÓD 01</t>
  </si>
  <si>
    <t>INZULÍNOVÝ REŽIM,BEZKONTAKTNÍ ODBĚR TESTOVACÍHO PROUŽKU,50KS</t>
  </si>
  <si>
    <t>82717</t>
  </si>
  <si>
    <t>LANCETY KE GLUKOMETRU DIAMOND</t>
  </si>
  <si>
    <t>142049</t>
  </si>
  <si>
    <t>VYSÍLAČ MEDTRONIC MINILINK, DĚTI 0 - 18 LET PRO IN</t>
  </si>
  <si>
    <t>VYSÍLAČ PRO CGM U IP MINIMED PARADIGM 522,722 A 554, 754 MMT-7707</t>
  </si>
  <si>
    <t>85190</t>
  </si>
  <si>
    <t>AUTOLANCETA FREESTYLE</t>
  </si>
  <si>
    <t>APLIKÁTOR PRO ODBĚR KRVE POMOCÍ LANCET</t>
  </si>
  <si>
    <t>169295</t>
  </si>
  <si>
    <t>APLIKÁTOR INZULÍNU NOVOPEN ECHO RED</t>
  </si>
  <si>
    <t>170061</t>
  </si>
  <si>
    <t>VEL 32GX4MM,100KS</t>
  </si>
  <si>
    <t>85536</t>
  </si>
  <si>
    <t>PROUŽKY DIAGNOSTICKÉ ONE TOUCH VITA (PRO ZP KOD 00</t>
  </si>
  <si>
    <t>85415</t>
  </si>
  <si>
    <t>JEHLY BD PRO INZULÍNOVÁ PERA</t>
  </si>
  <si>
    <t>0,25MM(31G)X5MM,TENKOSTĚNNÁ,100KS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</si>
  <si>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</si>
  <si>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</si>
  <si>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</si>
  <si>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</si>
  <si>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</si>
  <si>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</si>
  <si>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171256</t>
  </si>
  <si>
    <t>GLUKOMETR ONE TOUCH SELECT PLUS</t>
  </si>
  <si>
    <t>INZ.REŽIM,SADA:PŘÍSTROJ,BATERIE,ODBĚROVÉ PERO,10 PROUŽKŮ,10 LANCET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</si>
  <si>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</si>
  <si>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</si>
  <si>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</si>
  <si>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</si>
  <si>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</si>
  <si>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169983</t>
  </si>
  <si>
    <t>BATERIE K PUMPĚ ACCU-CHEK INSIGHT,LITHIOVÉ 4KS,KRYT BATERIÍ 1KS</t>
  </si>
  <si>
    <t>85291</t>
  </si>
  <si>
    <t>ANIMAS INSET-SAMOZAVÁDĚCÍ KOLMÝ SET TEFL.KANYLA 9MM DÉLKA 110CM,10KS</t>
  </si>
  <si>
    <t>SOMATROPIN</t>
  </si>
  <si>
    <t>25169</t>
  </si>
  <si>
    <t>GENOTROPIN</t>
  </si>
  <si>
    <t>36IU(12MG) INJ PSO LQF 5+5X1ML</t>
  </si>
  <si>
    <t>169455</t>
  </si>
  <si>
    <t>JEHLY BD PRO NEINZULÍNOVÁ PERA</t>
  </si>
  <si>
    <t>170055</t>
  </si>
  <si>
    <t>GLUKOMETR MYLIFE UNIO</t>
  </si>
  <si>
    <t>INZULÍNOVÝ REŽIM,KOMPLETNÍ SET</t>
  </si>
  <si>
    <t>85458</t>
  </si>
  <si>
    <t>LANCETY RIGHTEST</t>
  </si>
  <si>
    <t>GL300,100KS</t>
  </si>
  <si>
    <t>80709</t>
  </si>
  <si>
    <t>VATA BUNIČITÁ DĚLENÁ PUR-ZELLIN</t>
  </si>
  <si>
    <t>40X50MM,1ROLE,500KS</t>
  </si>
  <si>
    <t>85209</t>
  </si>
  <si>
    <t>BATERIE,SADA 4X3KS,1,55V</t>
  </si>
  <si>
    <t>69727</t>
  </si>
  <si>
    <t>58,5MG/ML INF CNC SOL 1X200ML</t>
  </si>
  <si>
    <t>KOLISTIN</t>
  </si>
  <si>
    <t>20605</t>
  </si>
  <si>
    <t>COLOMYCIN INJEKCE 1 000 000 MEZINÁRODNÍCH JEDNOTEK</t>
  </si>
  <si>
    <t xml:space="preserve">1000000IU INJ PLV SOL/SOL NEB </t>
  </si>
  <si>
    <t>213940</t>
  </si>
  <si>
    <t>0,4MG/ML SIR 150ML II</t>
  </si>
  <si>
    <t>TOKOFEROL-ALFA</t>
  </si>
  <si>
    <t>10431</t>
  </si>
  <si>
    <t>VITAMIN E 200-ZENTIVA</t>
  </si>
  <si>
    <t>200MG CPS MOL 30</t>
  </si>
  <si>
    <t>14479</t>
  </si>
  <si>
    <t>3MG/G+1MG/G OPH UNG 3,5G</t>
  </si>
  <si>
    <t>69417</t>
  </si>
  <si>
    <t>5MG RCT SOL 5X2,5ML</t>
  </si>
  <si>
    <t>75184</t>
  </si>
  <si>
    <t>POR GRA SUS 60MLX25MG/ML</t>
  </si>
  <si>
    <t>KYSELINA FUSIDOVÁ</t>
  </si>
  <si>
    <t>88746</t>
  </si>
  <si>
    <t>20MG/G UNG 1X15G</t>
  </si>
  <si>
    <t>92255</t>
  </si>
  <si>
    <t>5MG TBL OBD 30</t>
  </si>
  <si>
    <t>93770</t>
  </si>
  <si>
    <t>4G RCT SUS 7X60G</t>
  </si>
  <si>
    <t>32059</t>
  </si>
  <si>
    <t>33955</t>
  </si>
  <si>
    <t>33802</t>
  </si>
  <si>
    <t>RENUTRYL BOOSTER JAHODOVÁ PŘÍCHUŤ</t>
  </si>
  <si>
    <t>POR SOL 4X300ML</t>
  </si>
  <si>
    <t>33805</t>
  </si>
  <si>
    <t>RENUTRYL BOOSTER KARAMELOVÁ PŘÍCHUŤ</t>
  </si>
  <si>
    <t>94114</t>
  </si>
  <si>
    <t>Jiné minerální přípravky</t>
  </si>
  <si>
    <t>14713</t>
  </si>
  <si>
    <t>OSTEOGENON</t>
  </si>
  <si>
    <t>830MG TBL FLM 40</t>
  </si>
  <si>
    <t>VIGABATRIN</t>
  </si>
  <si>
    <t>46408</t>
  </si>
  <si>
    <t>ENOXAPARIN</t>
  </si>
  <si>
    <t>115400</t>
  </si>
  <si>
    <t>2000IU(20MG)/0,2ML INJ SOL ISP</t>
  </si>
  <si>
    <t>GRANISETRON</t>
  </si>
  <si>
    <t>140631</t>
  </si>
  <si>
    <t>2MG TBL FLM 5</t>
  </si>
  <si>
    <t>62316</t>
  </si>
  <si>
    <t>100MG/ML DRM SOL 120ML</t>
  </si>
  <si>
    <t>KALCIUM-FOLINÁT</t>
  </si>
  <si>
    <t>41629</t>
  </si>
  <si>
    <t>CALCIUMFOLINAT 'EBEWE'</t>
  </si>
  <si>
    <t>15MG CPS DUR 20</t>
  </si>
  <si>
    <t>Kyselina tranexamová</t>
  </si>
  <si>
    <t>42613</t>
  </si>
  <si>
    <t>EXACYL</t>
  </si>
  <si>
    <t>157119</t>
  </si>
  <si>
    <t>163333</t>
  </si>
  <si>
    <t>METHOTREXATE HOSPIRA</t>
  </si>
  <si>
    <t>32061</t>
  </si>
  <si>
    <t>4311</t>
  </si>
  <si>
    <t>TRAMAL KAPKY 100 MG/1 ML</t>
  </si>
  <si>
    <t>100MG/ML POR GTT SOL 1X10ML</t>
  </si>
  <si>
    <t>89775</t>
  </si>
  <si>
    <t>0,5G TBL NOB 50</t>
  </si>
  <si>
    <t>POSAKONAZOL</t>
  </si>
  <si>
    <t>1902001</t>
  </si>
  <si>
    <t>115401</t>
  </si>
  <si>
    <t>4000IU(40MG)/0,4ML INJ SOL ISP</t>
  </si>
  <si>
    <t>103787</t>
  </si>
  <si>
    <t>70MG TBL FLM 50</t>
  </si>
  <si>
    <t>201622</t>
  </si>
  <si>
    <t>CYPROHEPTADIN</t>
  </si>
  <si>
    <t>2868</t>
  </si>
  <si>
    <t>PERITOL</t>
  </si>
  <si>
    <t>140632</t>
  </si>
  <si>
    <t>2MG TBL FLM 10</t>
  </si>
  <si>
    <t>218234</t>
  </si>
  <si>
    <t>HYDROXYZIN</t>
  </si>
  <si>
    <t>85060</t>
  </si>
  <si>
    <t>ATARAX</t>
  </si>
  <si>
    <t>25MG TBL FLM 25</t>
  </si>
  <si>
    <t>KYSELINA ACETYLSALICYLOVÁ</t>
  </si>
  <si>
    <t>203564</t>
  </si>
  <si>
    <t>Kyselina aminomethylbenzoová</t>
  </si>
  <si>
    <t>2123</t>
  </si>
  <si>
    <t>250MG TBL NOB 10</t>
  </si>
  <si>
    <t>MAGNESIUM-LAKTÁT</t>
  </si>
  <si>
    <t>17992</t>
  </si>
  <si>
    <t>32064</t>
  </si>
  <si>
    <t>9500IU/ML INJ SOL ISP 10X1ML</t>
  </si>
  <si>
    <t>94328</t>
  </si>
  <si>
    <t>6,84MG/ML SIR 100ML</t>
  </si>
  <si>
    <t>53951</t>
  </si>
  <si>
    <t>100MG TBL FLM 28</t>
  </si>
  <si>
    <t>SULTAMICILIN</t>
  </si>
  <si>
    <t>17149</t>
  </si>
  <si>
    <t>375MG TBL FLM 12</t>
  </si>
  <si>
    <t>201133</t>
  </si>
  <si>
    <t>100MG/ML POR GTT SOL 1X96ML</t>
  </si>
  <si>
    <t>89786</t>
  </si>
  <si>
    <t>1110MG/15MG/1,8MG POR PLV 30X3</t>
  </si>
  <si>
    <t>10325</t>
  </si>
  <si>
    <t>MÍSA PODLOŽNÍ S VÍKEM PLASTOVÁ</t>
  </si>
  <si>
    <t>BARVA BÍLÁ, BÉŽOVÁ, ZELENÁ</t>
  </si>
  <si>
    <t>42844</t>
  </si>
  <si>
    <t>125MG POR GRA SUS 100ML</t>
  </si>
  <si>
    <t>180988</t>
  </si>
  <si>
    <t>GENTADEX</t>
  </si>
  <si>
    <t>5MG/ML+1MG/ML OPH GTT SOL 1X5M</t>
  </si>
  <si>
    <t>58491</t>
  </si>
  <si>
    <t>FROMILID</t>
  </si>
  <si>
    <t>125MG/5ML POR GRA SUS 1X60ML</t>
  </si>
  <si>
    <t>169720</t>
  </si>
  <si>
    <t>ASACOL ENEMA</t>
  </si>
  <si>
    <t>4G RCT SUS 7X100ML</t>
  </si>
  <si>
    <t>*3010</t>
  </si>
  <si>
    <t>99365</t>
  </si>
  <si>
    <t>400MG/57MG/5ML POR PLV SUS 35M</t>
  </si>
  <si>
    <t>199796</t>
  </si>
  <si>
    <t>ESOMEPRAZOL</t>
  </si>
  <si>
    <t>180050</t>
  </si>
  <si>
    <t>HELIDES</t>
  </si>
  <si>
    <t>ETAMSYLÁT</t>
  </si>
  <si>
    <t>40538</t>
  </si>
  <si>
    <t>DICYNONE 500</t>
  </si>
  <si>
    <t>500MG CPS DUR 30</t>
  </si>
  <si>
    <t>203216</t>
  </si>
  <si>
    <t>15MG TBL NOB 50 II</t>
  </si>
  <si>
    <t>FENYTOIN</t>
  </si>
  <si>
    <t>162694</t>
  </si>
  <si>
    <t>EPILAN D GEROT</t>
  </si>
  <si>
    <t>GUAJAZULEN</t>
  </si>
  <si>
    <t>874</t>
  </si>
  <si>
    <t>1,5MG/G OPH UNG 5G</t>
  </si>
  <si>
    <t>171577</t>
  </si>
  <si>
    <t>MAGNESIUM LACTATE BIOMEDICA</t>
  </si>
  <si>
    <t>500MG TBL NOB 50</t>
  </si>
  <si>
    <t>METHYLPREDNISOLON</t>
  </si>
  <si>
    <t>40375</t>
  </si>
  <si>
    <t>32MG TBL NOB 20</t>
  </si>
  <si>
    <t>Terazosin</t>
  </si>
  <si>
    <t>76486</t>
  </si>
  <si>
    <t>HYTRIN</t>
  </si>
  <si>
    <t>2MG TBL NOB 28</t>
  </si>
  <si>
    <t>162501</t>
  </si>
  <si>
    <t>1MG/G DRM EML 15G</t>
  </si>
  <si>
    <t>ANALGETIKA A ANESTETIKA, KOMBINACE</t>
  </si>
  <si>
    <t>107143</t>
  </si>
  <si>
    <t>40MG/G+10MG/G AUR GTT SOL 16G</t>
  </si>
  <si>
    <t>216531</t>
  </si>
  <si>
    <t>5MG TBL FLM 50 IV</t>
  </si>
  <si>
    <t>59104</t>
  </si>
  <si>
    <t>93420</t>
  </si>
  <si>
    <t>92489</t>
  </si>
  <si>
    <t>196018</t>
  </si>
  <si>
    <t>500MG/ML POR GTT SOL 1X100ML</t>
  </si>
  <si>
    <t>TRIAMCINOLON A ANTISEPTIKA</t>
  </si>
  <si>
    <t>4178</t>
  </si>
  <si>
    <t>TRIAMCINOLON E LÉČIVA</t>
  </si>
  <si>
    <t>1MG/G+10MG/G UNG 1X20G</t>
  </si>
  <si>
    <t>*1017</t>
  </si>
  <si>
    <t>16320</t>
  </si>
  <si>
    <t>BRAUNOVIDON</t>
  </si>
  <si>
    <t>LIDOKAIN</t>
  </si>
  <si>
    <t>46125</t>
  </si>
  <si>
    <t>LIDOCAIN 10 %</t>
  </si>
  <si>
    <t>10% DRM SPR SOL 1X38G</t>
  </si>
  <si>
    <t>88156</t>
  </si>
  <si>
    <t>200MG/ML POR SOL 125ML</t>
  </si>
  <si>
    <t>33488</t>
  </si>
  <si>
    <t>NUTRIDRINK PROTEIN S PŘÍCHUTÍ VANILKOVOU</t>
  </si>
  <si>
    <t>33817</t>
  </si>
  <si>
    <t>SULFADIAZIN, STŘÍBRNÁ SŮL, KOMBINACE</t>
  </si>
  <si>
    <t>14876</t>
  </si>
  <si>
    <t>2MG/G+10MG/G CRM 25G</t>
  </si>
  <si>
    <t>14877</t>
  </si>
  <si>
    <t>2MG/G+10MG/G CRM 60G</t>
  </si>
  <si>
    <t>Pomůcky pro inkontinentní</t>
  </si>
  <si>
    <t>87165</t>
  </si>
  <si>
    <t>SÁČEK URINÁLNÍ SU 20 V2</t>
  </si>
  <si>
    <t>2000ML,DOLNÍ VÝPUST-T,1KS</t>
  </si>
  <si>
    <t>199645</t>
  </si>
  <si>
    <t>96039</t>
  </si>
  <si>
    <t>CIPRINOL 500</t>
  </si>
  <si>
    <t>186161</t>
  </si>
  <si>
    <t>800000IU TBL NOB 30 I</t>
  </si>
  <si>
    <t>84492</t>
  </si>
  <si>
    <t>20MG/G CRM 1X15G</t>
  </si>
  <si>
    <t>132867</t>
  </si>
  <si>
    <t>SINGULAIR 10</t>
  </si>
  <si>
    <t>11243</t>
  </si>
  <si>
    <t>1200MG TBL FLM 100</t>
  </si>
  <si>
    <t>33749</t>
  </si>
  <si>
    <t>NUTRIDRINK CREME S PŘÍCHUTÍ BANÁNOVOU</t>
  </si>
  <si>
    <t>217054</t>
  </si>
  <si>
    <t>VORIKONAZOL</t>
  </si>
  <si>
    <t>45838</t>
  </si>
  <si>
    <t>56973</t>
  </si>
  <si>
    <t>32557</t>
  </si>
  <si>
    <t>5476</t>
  </si>
  <si>
    <t>10MG TBL FLM 7</t>
  </si>
  <si>
    <t>19378</t>
  </si>
  <si>
    <t>93124</t>
  </si>
  <si>
    <t>50MG/G+10MG/G RCT UNG 20G</t>
  </si>
  <si>
    <t>28833</t>
  </si>
  <si>
    <t>2,5MG POR TBL DIS 60</t>
  </si>
  <si>
    <t>2546</t>
  </si>
  <si>
    <t>OPH GTT SUS 1X5ML</t>
  </si>
  <si>
    <t>32953</t>
  </si>
  <si>
    <t>100MG TBL NOB 10</t>
  </si>
  <si>
    <t>47439</t>
  </si>
  <si>
    <t>150MG CPS DUR 3 I</t>
  </si>
  <si>
    <t>FUROSEMID</t>
  </si>
  <si>
    <t>98219</t>
  </si>
  <si>
    <t>17188</t>
  </si>
  <si>
    <t>500MG TBL ENT 50</t>
  </si>
  <si>
    <t>132671</t>
  </si>
  <si>
    <t>57713</t>
  </si>
  <si>
    <t>300MG CPS PRO 100 I</t>
  </si>
  <si>
    <t>184037</t>
  </si>
  <si>
    <t>10G POR PLV SOL SCC 100</t>
  </si>
  <si>
    <t>75569</t>
  </si>
  <si>
    <t>500MG SUP 30</t>
  </si>
  <si>
    <t>202869</t>
  </si>
  <si>
    <t>40MG CPS ETD 28 VI</t>
  </si>
  <si>
    <t>11242</t>
  </si>
  <si>
    <t>1200MG TBL FLM 60</t>
  </si>
  <si>
    <t>33904</t>
  </si>
  <si>
    <t>33905</t>
  </si>
  <si>
    <t>130719</t>
  </si>
  <si>
    <t>ESPUMISAN KAPKY 100 MG/ML</t>
  </si>
  <si>
    <t>100MG/ML POR GTT EML 1X30ML</t>
  </si>
  <si>
    <t>19570</t>
  </si>
  <si>
    <t>Zonisamid</t>
  </si>
  <si>
    <t>167829</t>
  </si>
  <si>
    <t>ZONEGRAN</t>
  </si>
  <si>
    <t>50MG POR TBL DIS 28 II</t>
  </si>
  <si>
    <t>176800</t>
  </si>
  <si>
    <t>100MG TBL FLM 100</t>
  </si>
  <si>
    <t>HYMECHROMON</t>
  </si>
  <si>
    <t>93157</t>
  </si>
  <si>
    <t>ISOCHOL</t>
  </si>
  <si>
    <t>400MG TBL OBD 30</t>
  </si>
  <si>
    <t>*2030</t>
  </si>
  <si>
    <t>86393</t>
  </si>
  <si>
    <t>23886</t>
  </si>
  <si>
    <t>NÁSTAVEC NA WC PLASTOVÝ 508 B</t>
  </si>
  <si>
    <t>VÝŠKA 10CM</t>
  </si>
  <si>
    <t>Dále nespecifikované pomůcky</t>
  </si>
  <si>
    <t>140409</t>
  </si>
  <si>
    <t>ROZTOK K VÝPLACHŮM ÚSTNÍ DUTINY CAPHOSOL, MAXIMÁLN</t>
  </si>
  <si>
    <t>AMPULE 15 ML X 60; NEBO 30 TABLET</t>
  </si>
  <si>
    <t>1147</t>
  </si>
  <si>
    <t>SILYMARIN AL 50</t>
  </si>
  <si>
    <t>50MG TBL OBD 100</t>
  </si>
  <si>
    <t>SULTIAM</t>
  </si>
  <si>
    <t>203120</t>
  </si>
  <si>
    <t>OSPOLOT</t>
  </si>
  <si>
    <t>200MG TBL FLM 50 PE</t>
  </si>
  <si>
    <t>Betamethason</t>
  </si>
  <si>
    <t>19757</t>
  </si>
  <si>
    <t>BELODERM</t>
  </si>
  <si>
    <t>0,5MG/G UNG 30G</t>
  </si>
  <si>
    <t>Hydrokortison</t>
  </si>
  <si>
    <t>180826</t>
  </si>
  <si>
    <t>HYDROCORTISON 10 MG JENAPHARM</t>
  </si>
  <si>
    <t>184041</t>
  </si>
  <si>
    <t>4G POR PLV SOL SCC 50</t>
  </si>
  <si>
    <t>64940</t>
  </si>
  <si>
    <t>50MG CPS DUR 7 I</t>
  </si>
  <si>
    <t>KANAMYCIN</t>
  </si>
  <si>
    <t>163346</t>
  </si>
  <si>
    <t>6,2MG/ML OPH GTT SOL 5ML</t>
  </si>
  <si>
    <t>169721</t>
  </si>
  <si>
    <t>ASACOL 400</t>
  </si>
  <si>
    <t>400MG TBL ENT 100</t>
  </si>
  <si>
    <t>33526</t>
  </si>
  <si>
    <t>132817</t>
  </si>
  <si>
    <t>130151</t>
  </si>
  <si>
    <t>AEROCHAMBER PLUS</t>
  </si>
  <si>
    <t>INHALAČNÍ NÁSTAVEC S NÁUSTKEM</t>
  </si>
  <si>
    <t>87076</t>
  </si>
  <si>
    <t>300MG CPS DUR 20</t>
  </si>
  <si>
    <t>53283</t>
  </si>
  <si>
    <t>FROMILID 500</t>
  </si>
  <si>
    <t>203301</t>
  </si>
  <si>
    <t>250MG/5ML POR GRA SUS 50ML</t>
  </si>
  <si>
    <t>88</t>
  </si>
  <si>
    <t>LAMOTRIGIN</t>
  </si>
  <si>
    <t>PIKOSÍRAN SODNÝ, KOMBINACE</t>
  </si>
  <si>
    <t>160806</t>
  </si>
  <si>
    <t>PICOPREP</t>
  </si>
  <si>
    <t>10MG/3,5G/12G POR PLV SOL 2</t>
  </si>
  <si>
    <t>47657</t>
  </si>
  <si>
    <t>FLIXOTIDE 250 INHALER N</t>
  </si>
  <si>
    <t>250MCG/DÁV INH SUS PSS 60DÁV</t>
  </si>
  <si>
    <t>202700</t>
  </si>
  <si>
    <t>20MG TBL ENT 60</t>
  </si>
  <si>
    <t>215172</t>
  </si>
  <si>
    <t>14875</t>
  </si>
  <si>
    <t>2MG/G+10MG/G CRM 20G</t>
  </si>
  <si>
    <t>Tizanidin</t>
  </si>
  <si>
    <t>16051</t>
  </si>
  <si>
    <t>SIRDALUD</t>
  </si>
  <si>
    <t>2MG TBL NOB 30</t>
  </si>
  <si>
    <t>14811</t>
  </si>
  <si>
    <t>CPS ETD 50X25000UT</t>
  </si>
  <si>
    <t>33864</t>
  </si>
  <si>
    <t>SOLIFENACIN</t>
  </si>
  <si>
    <t>18279</t>
  </si>
  <si>
    <t>VESICARE</t>
  </si>
  <si>
    <t>MEDROXYPROGESTERON</t>
  </si>
  <si>
    <t>91231</t>
  </si>
  <si>
    <t>PROVERA</t>
  </si>
  <si>
    <t>5MG TBL NOB 24</t>
  </si>
  <si>
    <t>PYRIDOSTIGMIN</t>
  </si>
  <si>
    <t>136398</t>
  </si>
  <si>
    <t>MESTINON</t>
  </si>
  <si>
    <t>60MG TBL OBD 150</t>
  </si>
  <si>
    <t>TAMSULOSIN</t>
  </si>
  <si>
    <t>49196</t>
  </si>
  <si>
    <t>0,4MG CPS RDR 100</t>
  </si>
  <si>
    <t>UMĚLÉ SLZY A JINÉ INDIFERENTNÍ PŘÍPRAVKY</t>
  </si>
  <si>
    <t>84325</t>
  </si>
  <si>
    <t>2MG/G OPH GEL 1X10G</t>
  </si>
  <si>
    <t>132872</t>
  </si>
  <si>
    <t>*3999</t>
  </si>
  <si>
    <t>214596</t>
  </si>
  <si>
    <t>33851</t>
  </si>
  <si>
    <t>33852</t>
  </si>
  <si>
    <t>NUTRIDRINK PROTEIN S PŘÍCHUTÍ LESNÍHO OVOCE</t>
  </si>
  <si>
    <t>BETAHISTIN</t>
  </si>
  <si>
    <t>201082</t>
  </si>
  <si>
    <t>VERTIBETIS</t>
  </si>
  <si>
    <t>16MG TBL NOB 60</t>
  </si>
  <si>
    <t>174684</t>
  </si>
  <si>
    <t>250MG TBL FLM 60</t>
  </si>
  <si>
    <t>174697</t>
  </si>
  <si>
    <t>AMIDY</t>
  </si>
  <si>
    <t>2684</t>
  </si>
  <si>
    <t>10MG/G+2MG/G URT GEL 1X20G</t>
  </si>
  <si>
    <t>ROZPOUŠTĚDLA A ŘEDIDLA, VČETNĚ IRIGAČNÍCH ROZTOKŮ</t>
  </si>
  <si>
    <t>10555</t>
  </si>
  <si>
    <t>100% PAR LQF 20X100ML PE</t>
  </si>
  <si>
    <t>1901010</t>
  </si>
  <si>
    <t>32720</t>
  </si>
  <si>
    <t>PROTIPRŮJMOVÉ MIKROORGANISMY</t>
  </si>
  <si>
    <t>107584</t>
  </si>
  <si>
    <t>MUTAFLOR</t>
  </si>
  <si>
    <t>2,5-25X10^9CFU CPS ETD 20</t>
  </si>
  <si>
    <t>SUKRALFÁT</t>
  </si>
  <si>
    <t>91217</t>
  </si>
  <si>
    <t>VENTER</t>
  </si>
  <si>
    <t>1G TBL NOB 50</t>
  </si>
  <si>
    <t>AMITRIPTYLIN</t>
  </si>
  <si>
    <t>87167</t>
  </si>
  <si>
    <t>AMITRIPTYLIN-SLOVAKOFARMA</t>
  </si>
  <si>
    <t>25MG TBL FLM 50</t>
  </si>
  <si>
    <t>40275</t>
  </si>
  <si>
    <t>25MG TBL NOB 50</t>
  </si>
  <si>
    <t>11286</t>
  </si>
  <si>
    <t>208695</t>
  </si>
  <si>
    <t>10MG TBL NOB 20(1X20)</t>
  </si>
  <si>
    <t>ESLIKARBAZEPIN</t>
  </si>
  <si>
    <t>149145</t>
  </si>
  <si>
    <t>ZEBINIX</t>
  </si>
  <si>
    <t>800MG TBL NOB 30 II</t>
  </si>
  <si>
    <t>Ethosuximid</t>
  </si>
  <si>
    <t>163862</t>
  </si>
  <si>
    <t>PETINIMID</t>
  </si>
  <si>
    <t>250MG CPS MOL 50</t>
  </si>
  <si>
    <t>92041</t>
  </si>
  <si>
    <t>POR CPS MOL 100X250MG</t>
  </si>
  <si>
    <t>FENTANYL</t>
  </si>
  <si>
    <t>GABAPENTIN</t>
  </si>
  <si>
    <t>84398</t>
  </si>
  <si>
    <t>NEURONTIN</t>
  </si>
  <si>
    <t>100MG CPS DUR 100</t>
  </si>
  <si>
    <t>150781</t>
  </si>
  <si>
    <t>GABANOX</t>
  </si>
  <si>
    <t>100MG CPS DUR 90</t>
  </si>
  <si>
    <t>JINÁ STŘEVNÍ ANTIINFEKTIVA</t>
  </si>
  <si>
    <t>2818</t>
  </si>
  <si>
    <t>250MG TBL FLM 20</t>
  </si>
  <si>
    <t>16445</t>
  </si>
  <si>
    <t>TEGRETOL CR 400</t>
  </si>
  <si>
    <t>400MG TBL PRO 30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</si>
  <si>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</si>
  <si>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</si>
  <si>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</si>
  <si>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</si>
  <si>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</si>
  <si>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</si>
  <si>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</si>
  <si>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</si>
  <si>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198664</t>
  </si>
  <si>
    <t>198667</t>
  </si>
  <si>
    <t>300MG CPS PRO 50 II</t>
  </si>
  <si>
    <t>57710</t>
  </si>
  <si>
    <t>150MG CPS PRO 100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</si>
  <si>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</si>
  <si>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</si>
  <si>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</si>
  <si>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</si>
  <si>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</si>
  <si>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</si>
  <si>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</si>
  <si>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</si>
  <si>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</si>
  <si>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</si>
  <si>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</si>
  <si>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GTT SOL 100ML+ODM</t>
  </si>
  <si>
    <t>198670</t>
  </si>
  <si>
    <t>500MG TBL PRO 50 II</t>
  </si>
  <si>
    <t>163879</t>
  </si>
  <si>
    <t>50MG/ML SIR 100ML</t>
  </si>
  <si>
    <t>163866</t>
  </si>
  <si>
    <t>500MG TBL PRO 50 HDPE</t>
  </si>
  <si>
    <t>151057</t>
  </si>
  <si>
    <t>100MG TBL NOB 98</t>
  </si>
  <si>
    <t>84167</t>
  </si>
  <si>
    <t>5MG TBL MND/SUS 30</t>
  </si>
  <si>
    <t>175091</t>
  </si>
  <si>
    <t>25836</t>
  </si>
  <si>
    <t>25837</t>
  </si>
  <si>
    <t>25849</t>
  </si>
  <si>
    <t>1000MG TBL FLM 50</t>
  </si>
  <si>
    <t>25853</t>
  </si>
  <si>
    <t>100MG/ML POR SOL 300ML+STŘ 10M</t>
  </si>
  <si>
    <t>181502</t>
  </si>
  <si>
    <t>LEVELANZ</t>
  </si>
  <si>
    <t>500MG TBL FLM 98 I</t>
  </si>
  <si>
    <t>175081</t>
  </si>
  <si>
    <t>168584</t>
  </si>
  <si>
    <t>LEVETIRACETAM ACTAVIS</t>
  </si>
  <si>
    <t>174726</t>
  </si>
  <si>
    <t>LORATADIN</t>
  </si>
  <si>
    <t>40711</t>
  </si>
  <si>
    <t>LORATADIN-RATIOPHARM</t>
  </si>
  <si>
    <t>NAPROXEN</t>
  </si>
  <si>
    <t>207253</t>
  </si>
  <si>
    <t>NALGESIN</t>
  </si>
  <si>
    <t>550MG TBL FLM 30</t>
  </si>
  <si>
    <t>128694</t>
  </si>
  <si>
    <t>NALGESIN S</t>
  </si>
  <si>
    <t>275MG TBL FLM 20 I</t>
  </si>
  <si>
    <t>6265</t>
  </si>
  <si>
    <t>800MG TBL FLM 100</t>
  </si>
  <si>
    <t>Pregabalin</t>
  </si>
  <si>
    <t>210544</t>
  </si>
  <si>
    <t>PREGABALIN SANDOZ</t>
  </si>
  <si>
    <t>75MG CPS DUR 56</t>
  </si>
  <si>
    <t>Primidon</t>
  </si>
  <si>
    <t>18489</t>
  </si>
  <si>
    <t>LISKANTIN</t>
  </si>
  <si>
    <t>250MG TBL NOB 100</t>
  </si>
  <si>
    <t>Rufinamid</t>
  </si>
  <si>
    <t>28146</t>
  </si>
  <si>
    <t>INOVELON</t>
  </si>
  <si>
    <t>400MG TBL FLM 50</t>
  </si>
  <si>
    <t>27996</t>
  </si>
  <si>
    <t>200MG TBL FLM 50</t>
  </si>
  <si>
    <t>28376</t>
  </si>
  <si>
    <t>400MG TBL FLM 60</t>
  </si>
  <si>
    <t>SPAZMOLYTIKA, PSYCHOLEPTIKA A ANALGETIKA V KOMBINACI</t>
  </si>
  <si>
    <t>91261</t>
  </si>
  <si>
    <t>SPASMOPAN</t>
  </si>
  <si>
    <t>500MG/19,2MG/10MG/0,1MG SUP 5</t>
  </si>
  <si>
    <t>55852</t>
  </si>
  <si>
    <t>200MG TBL FLM 50 SKLO</t>
  </si>
  <si>
    <t>107758</t>
  </si>
  <si>
    <t>20MG NAS SPR SOL 2X0,1ML</t>
  </si>
  <si>
    <t>22094</t>
  </si>
  <si>
    <t>ROSEMIG SPRINTAB</t>
  </si>
  <si>
    <t>50MG TBL SUS 6 I</t>
  </si>
  <si>
    <t>TIAPRID</t>
  </si>
  <si>
    <t>125314</t>
  </si>
  <si>
    <t>140MG/ML POR GTT SOL 30ML</t>
  </si>
  <si>
    <t>TIMOLOL, KOMBINACE</t>
  </si>
  <si>
    <t>500933</t>
  </si>
  <si>
    <t>AZARGA</t>
  </si>
  <si>
    <t>10MG/ML+5MG/ML OPH GTT SUS 1X5</t>
  </si>
  <si>
    <t>163149</t>
  </si>
  <si>
    <t>HYPNOGEN</t>
  </si>
  <si>
    <t>28804</t>
  </si>
  <si>
    <t>100MG CPS DUR 98 I</t>
  </si>
  <si>
    <t>28439</t>
  </si>
  <si>
    <t>50MG CPS DUR 56 I</t>
  </si>
  <si>
    <t>28809</t>
  </si>
  <si>
    <t>50MG CPS DUR 28 I</t>
  </si>
  <si>
    <t>28807</t>
  </si>
  <si>
    <t>25MG CPS DUR 28 I</t>
  </si>
  <si>
    <t>15849</t>
  </si>
  <si>
    <t>50MG TBL FLM 60</t>
  </si>
  <si>
    <t>15859</t>
  </si>
  <si>
    <t>176792</t>
  </si>
  <si>
    <t>15840</t>
  </si>
  <si>
    <t>25MG TBL FLM 60</t>
  </si>
  <si>
    <t>176770</t>
  </si>
  <si>
    <t>176766</t>
  </si>
  <si>
    <t>132746</t>
  </si>
  <si>
    <t>132947</t>
  </si>
  <si>
    <t>15855</t>
  </si>
  <si>
    <t>LAKOSAMID</t>
  </si>
  <si>
    <t>500294</t>
  </si>
  <si>
    <t>VIMPAT</t>
  </si>
  <si>
    <t>150MG TBL FLM 56</t>
  </si>
  <si>
    <t>*1025</t>
  </si>
  <si>
    <t>9999999</t>
  </si>
  <si>
    <t>78145</t>
  </si>
  <si>
    <t>NÁKRČNÍK ANATOMICKÝ SNÍŽEK 109C</t>
  </si>
  <si>
    <t>VEL.DÉLKA 45 A 50CM, VÝŠKA 7,8,9,10CM</t>
  </si>
  <si>
    <t>22628</t>
  </si>
  <si>
    <t>OPRAVY POMŮCEK ZAPŮJČOVANÝCH</t>
  </si>
  <si>
    <t>PSK:12(OZNAČENÉ R)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</si>
  <si>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</si>
  <si>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</si>
  <si>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</si>
  <si>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</si>
  <si>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</si>
  <si>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</si>
  <si>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</si>
  <si>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136095</t>
  </si>
  <si>
    <t>PŘÍSLUŠENSTVÍ PRO VERTIKALIZAČNÍ POLOHOVACÍ ZAŘÍZE</t>
  </si>
  <si>
    <t>PELOTY HRUDNÍKOVÉ, 88055-X</t>
  </si>
  <si>
    <t>140005</t>
  </si>
  <si>
    <t>ZAŘÍZENÍ POLOHOVACÍ OTTO BOCK KIMBA VEL 2</t>
  </si>
  <si>
    <t>SPECIÁLNÍ, TERAPEUTICKÉ, INDIVIDUÁLNĚ NASTAVITELNÉ, Š. SEDU 24-40CM</t>
  </si>
  <si>
    <t>140708</t>
  </si>
  <si>
    <t>OPĚRKA KYČELNÍ VČETNĚ FIXAČNÍHO PÁSU, 86160X</t>
  </si>
  <si>
    <t>22435</t>
  </si>
  <si>
    <t>PÁS FIXAČNÍ ČTYŘBODOVÝ,POLSTROVANÝ</t>
  </si>
  <si>
    <t>23937</t>
  </si>
  <si>
    <t>SEDAČKA DO VANY PLASTOVÁ 559</t>
  </si>
  <si>
    <t>VÝŠKA 559-A 15CM, 559-B 20CM,PROTISKLUZOVÉ PŘÍSAVKY</t>
  </si>
  <si>
    <t>93983</t>
  </si>
  <si>
    <t>ZAŘÍZENÍ VERTIKALIZAČNÍ DĚTSKÉ PRO PODPORU STÁNÍ R</t>
  </si>
  <si>
    <t>862XXX, VEL.1-4; NOSNOST DO 70 KG, PŘEDKLON 0-30.</t>
  </si>
  <si>
    <t>9990198</t>
  </si>
  <si>
    <t>OPĚRKA KŘÍŽOVÉ KOSTI</t>
  </si>
  <si>
    <t>9990199</t>
  </si>
  <si>
    <t>OPĚRKA KOLEN STAVITELNÁ</t>
  </si>
  <si>
    <t>9990201</t>
  </si>
  <si>
    <t>136119</t>
  </si>
  <si>
    <t>PŘÍSLUŠENSTVÍ K POLOHOVACÍMU ZAŘÍZENÍ JCM</t>
  </si>
  <si>
    <t>FIXAČNÍ SANDÁLY - RŮZNÉ VELIKOSTI</t>
  </si>
  <si>
    <t>23453</t>
  </si>
  <si>
    <t>ZVEDÁK EL.POJÍZDNÝ ARNOLD RE 150</t>
  </si>
  <si>
    <t>UNIVERZÁLNÍ S BATERIÍ A NABÍJ. NOSNOST 150 KG,ZDVIH 125 CM</t>
  </si>
  <si>
    <t>23454</t>
  </si>
  <si>
    <t>PŘÍSLUŠENSTVÍ K EL. ZVEDÁKU POJÍZD. RE 150</t>
  </si>
  <si>
    <t>ZÁVĚSNÁ PLACHETKOVÁ SEDAČKA PRO SUCHÉ I MOKRÉ PROSTŘEDÍ</t>
  </si>
  <si>
    <t>78699</t>
  </si>
  <si>
    <t>LŮŽKO POLOHOVACÍ A ZVEDACÍ DĚT. PLE-P70-0(PLS-70)</t>
  </si>
  <si>
    <t>93431</t>
  </si>
  <si>
    <t>LŮŽKO POLOHOVACÍ A ZVEDACÍ  FLEX ELEKTRICKÉ</t>
  </si>
  <si>
    <t>EL.STAV.VÝŠKA ZÁDA A NOHY,HRAZDA+ZÁVĚS,DŘEV.POSTR.,LAMEL.ROŠT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</si>
  <si>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</si>
  <si>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</si>
  <si>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</si>
  <si>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</si>
  <si>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</si>
  <si>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</si>
  <si>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</si>
  <si>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</si>
  <si>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9990224</t>
  </si>
  <si>
    <t>OPĚRKA HLAVOVÁ ANATOMICKÁ CARIBOU, 99xxxx-xx</t>
  </si>
  <si>
    <t>140706</t>
  </si>
  <si>
    <t>CHODÍTKO DĚTSKÉ MUSTANG VELIKOST 3 A 4, 8690X1</t>
  </si>
  <si>
    <t>VEL.3+4, VČETNĚ FIXAČNÍ OPĚRKY HRUDNÍKU, VÝSKOVĚ STAVITELNÉ, NOSNOST 60+80KG</t>
  </si>
  <si>
    <t>140712</t>
  </si>
  <si>
    <t>PŘÍSLUŠENSTVÍ PRO SEDACÍ A POLOHOVACÍ ZAŘÍZENÍ ORT</t>
  </si>
  <si>
    <t>POSTRANNÍ OPĚRKY HRUDNÍKOVÉ FIXNÍ, 8910401-X</t>
  </si>
  <si>
    <t>23773</t>
  </si>
  <si>
    <t>CHODÍTKO DVOUKOLOVÉ SKLÁDACÍ 245 A</t>
  </si>
  <si>
    <t>NASTAVITELNÉ 69-89CM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</si>
  <si>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</si>
  <si>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</si>
  <si>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</si>
  <si>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</si>
  <si>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</si>
  <si>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</si>
  <si>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</si>
  <si>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</si>
  <si>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</si>
  <si>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</si>
  <si>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140710</t>
  </si>
  <si>
    <t>POSTRANNÍ OPĚRKY HRUDNÍKOVÉ VÝKLOPNÉ 839XXX-XX</t>
  </si>
  <si>
    <t>136256</t>
  </si>
  <si>
    <t>ZAŘÍZENÍ POLOHOVACÍ VERTIKALIZAČNÍ DĚTSKÉ CAT 2 IN</t>
  </si>
  <si>
    <t>PRONAČNÍ A SUPINAČNÍ,NASTAVITELNÉ,POJÍZDNÉ,NOSNOST 45KG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</si>
  <si>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</si>
  <si>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</si>
  <si>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</si>
  <si>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</si>
  <si>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</si>
  <si>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</si>
  <si>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</si>
  <si>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</si>
  <si>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</si>
  <si>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</si>
  <si>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</si>
  <si>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</si>
  <si>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</si>
  <si>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</si>
  <si>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</si>
  <si>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</si>
  <si>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62685</t>
  </si>
  <si>
    <t>MATRACE ANTIDEKUBITNÍ CASACARE 1</t>
  </si>
  <si>
    <t>PU PĚNA,ROZMĚR 90X197X12CM,PROŘEZÁVANÝ POVRCH,PAROPRODYŠNÝ A OMYVATELNÝ POTAH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</si>
  <si>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</si>
  <si>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</si>
  <si>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</si>
  <si>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</si>
  <si>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</si>
  <si>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</si>
  <si>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PŘILBA OCHRANNÁ STARLIGHT BASE C40200</t>
  </si>
  <si>
    <t>22171</t>
  </si>
  <si>
    <t>KOMPRESOR K MATRACI UNICARE</t>
  </si>
  <si>
    <t>93289</t>
  </si>
  <si>
    <t>SEDAČKA  ANTIDEKUBITNÍ JAY EASY</t>
  </si>
  <si>
    <t>VELIKOSTI 41x41,41x46,36x41,36x46,46x41,46x46</t>
  </si>
  <si>
    <t>93524</t>
  </si>
  <si>
    <t>PŘILBA OCHRANNÁ STARLIGHT SECURE C40110</t>
  </si>
  <si>
    <t>BAVLNA,ZÁKL.PROVEDENÍ,VELIKOSTI 1-5 NAST.PRO OBVOD MIN 47CM / MAX 65CM</t>
  </si>
  <si>
    <t>22172</t>
  </si>
  <si>
    <t>MATRACE ANTIDEKUBITNÍ S POTAHEM K PULSÁTORU UNICARE</t>
  </si>
  <si>
    <t>140466</t>
  </si>
  <si>
    <t>SEDAČKA ANTIDEKUBITNÍ ANATOMICKÁ</t>
  </si>
  <si>
    <t>VÝŠKA 50MM, VISCOELASTICKÁ PUR PĚNA, TŘÍVRSTVÁ TKANINA, ROZMĚRY DLE VOZÍKU</t>
  </si>
  <si>
    <t>140951</t>
  </si>
  <si>
    <t>POLŠTÁŘ ANTIDEKUBITNÍ VARILITE EVOLUTION PSV</t>
  </si>
  <si>
    <t>VÁHA 1 KG,NASTAV.VENTIL,NOSNOST 280 KG,STABIL.SEDU 35X35 AŽ 50X50CM</t>
  </si>
  <si>
    <t>Vozíky invalidní včetně příslušenství</t>
  </si>
  <si>
    <t>39507</t>
  </si>
  <si>
    <t>PŘÍSLUŠENSTVÍ KE KOČÁRKU ZDRAV.TOM/BEN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</si>
  <si>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</si>
  <si>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</si>
  <si>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</si>
  <si>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</si>
  <si>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</si>
  <si>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</si>
  <si>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13293</t>
  </si>
  <si>
    <t>PŘÍSLUŠENSTVÍ K MECH.VOZÍKU SOPUR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</si>
  <si>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</si>
  <si>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</si>
  <si>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</si>
  <si>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</si>
  <si>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</si>
  <si>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62564</t>
  </si>
  <si>
    <t>PŘÍSLUŠENSTVÍ K MECH.VOZÍKŮM OTTO BOCK</t>
  </si>
  <si>
    <t>OPĚRKA ZAD ŘEMÍNKOVÁ</t>
  </si>
  <si>
    <t>18083</t>
  </si>
  <si>
    <t>VOZÍK MECHANICKÝ SPECIÁLNÍ SUNRISE MEDICAL ZIPPIE</t>
  </si>
  <si>
    <t>Š.SEDU 25-45CM,POLOHOVATELNÝ,NOSNOST 68KG</t>
  </si>
  <si>
    <t>135299</t>
  </si>
  <si>
    <t>OPRAVA KOČÁRKU ZDRAVOTNÍHO</t>
  </si>
  <si>
    <t>POJIŠŤOVNA PŘISPÍVÁ DO VÝŠE 90 % Z CELKOVÉ CENY OPRAVY</t>
  </si>
  <si>
    <t>18136</t>
  </si>
  <si>
    <t>PŘÍSLUŠENSTVÍ K VOZÍKŮM JAY FIT SYSTÉM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</si>
  <si>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</si>
  <si>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</si>
  <si>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</si>
  <si>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</si>
  <si>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</si>
  <si>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62400</t>
  </si>
  <si>
    <t>SEDÁK PĚNOVÝ O TL. 3, 5 A 8CM</t>
  </si>
  <si>
    <t>18133</t>
  </si>
  <si>
    <t>KLÍN ABDUKČNÍ ODKLOPNÝ NASTAVITELNÝ</t>
  </si>
  <si>
    <t>25915</t>
  </si>
  <si>
    <t>PŘÍSLUŠENSTVÍ KE KOČÁRKU ZDRAV.OTTO BOCK LISA</t>
  </si>
  <si>
    <t>PÁS FIXAČNÍ PĚTIBODOVÝ S KRČNÍM POLSTROVÁNÍM</t>
  </si>
  <si>
    <t>62425</t>
  </si>
  <si>
    <t>KOČÁREK ZDRAVOTNÍ OTTO BOCK ECO-BUGGY</t>
  </si>
  <si>
    <t>OPĚRKA ZAD POLOHOVACÍ</t>
  </si>
  <si>
    <t>135215</t>
  </si>
  <si>
    <t>VOZÍK MECHANICKÝ DĚTSKÝ KURY NIKOL 2</t>
  </si>
  <si>
    <t>LEHKÝ SKLÁDACÍ, ZÁKLADNÍ PROVEDENÍ Š=30-40 H=28-36 POLOH. ODNÍMATELNÁ STUPAČKA</t>
  </si>
  <si>
    <t>135420</t>
  </si>
  <si>
    <t>PŘÍSLUŠENSTVÍ PRO VOZÍK SPECIÁLNÍ POLOHOVATELNÝ KU</t>
  </si>
  <si>
    <t>PELOTY BOČNÍ HRUDNÍKOVÉ VÝKLOPNÉ KUDU, 8310XX-XXX</t>
  </si>
  <si>
    <t>135422</t>
  </si>
  <si>
    <t>ANTIDEKUBITNÍ SADA KUDU, ZÁDA + SEDÁK, 95741-XXX, 95742-XXX</t>
  </si>
  <si>
    <t>135424</t>
  </si>
  <si>
    <t>OPĚRKA HLAVY STAVITELNÁ 99XXXXX-XX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</si>
  <si>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</si>
  <si>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</si>
  <si>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</si>
  <si>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</si>
  <si>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</si>
  <si>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</si>
  <si>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</si>
  <si>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</si>
  <si>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</si>
  <si>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</si>
  <si>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12094</t>
  </si>
  <si>
    <t>PŘÍSLUŠENSTVÍ K ELEKTR.VOZÍKU OTTO BOCK</t>
  </si>
  <si>
    <t>PÁS FIXAČNÍ DVOUBODOVÝ PÁNEVNÍ</t>
  </si>
  <si>
    <t>13294</t>
  </si>
  <si>
    <t>VOZÍK MECHANICKÝ ODLEHČENÝ SOPUR EASY 160</t>
  </si>
  <si>
    <t>DURALOVÝ,ŠÍŘKY 38-48CM</t>
  </si>
  <si>
    <t>13314</t>
  </si>
  <si>
    <t>PŘÍSLUŠENSTVÍ K MECH.VOZÍKU SOPUR/QUICKIE</t>
  </si>
  <si>
    <t>BLATNÍK HLINÍKOVÝ PŘIŠROUBOVANÝ,ROZDÍLOVÁ CENA</t>
  </si>
  <si>
    <t>135148</t>
  </si>
  <si>
    <t>PŘÍSLUŠENSTVÍ K VOZÍKU MECH. SM</t>
  </si>
  <si>
    <t>POLŠTÁŘ SEDACÍ Z LEPENÉ GUMOPĚNY 5CM</t>
  </si>
  <si>
    <t>39500</t>
  </si>
  <si>
    <t>KOČÁREK ZDRAVOTNÍ TOM</t>
  </si>
  <si>
    <t>SKLÁDACÍ,PLNĚ POLOH.HRAZDIČKA,VEL.MINI,ST,MAXI,NOSNOST DO 50KG</t>
  </si>
  <si>
    <t>39510</t>
  </si>
  <si>
    <t>FIXACE RAMEN A HRUDNÍKU</t>
  </si>
  <si>
    <t>62319</t>
  </si>
  <si>
    <t>PŘÍSLUŠENSTVÍ KE KOČÁRKU ZDRAV.TOM/DIXIE</t>
  </si>
  <si>
    <t>BOČNÍ VÝPLNĚ PRO ÚPRAVU ŠÍŘKY SEDU</t>
  </si>
  <si>
    <t>62391</t>
  </si>
  <si>
    <t>BLATNÍK HLINÍKOVÝ VÝŠKOVĚ STAV.A ODNÍMATELNÝ</t>
  </si>
  <si>
    <t>62398</t>
  </si>
  <si>
    <t>62459</t>
  </si>
  <si>
    <t>PŘÍSLUŠENSTVÍ K MECH.VOZÍKU OTTO BOCK</t>
  </si>
  <si>
    <t>PELOTA BOČNÍ-HRUDNÍ LATERÁLNÍ</t>
  </si>
  <si>
    <t>62528</t>
  </si>
  <si>
    <t>PŘÍSLUŠENSTVÍ K MECH.VOZÍKU VOYAGER,TEEN</t>
  </si>
  <si>
    <t>KOLEČKO STABILIZAČNÍ</t>
  </si>
  <si>
    <t>62550</t>
  </si>
  <si>
    <t>OBRUČ NEREZOVÁ</t>
  </si>
  <si>
    <t>62568</t>
  </si>
  <si>
    <t>MADLA VÝŠKOVĚ STAVITELNÁ ODNÍMATELNÁ</t>
  </si>
  <si>
    <t>62598</t>
  </si>
  <si>
    <t>VOZÍK MECHANICKÝ DĚTSKÝ AKTIVNÍ AVANTGARDE TEEN</t>
  </si>
  <si>
    <t>LEHKÝ</t>
  </si>
  <si>
    <t>9990205</t>
  </si>
  <si>
    <t>VOZÍK SPECIÁLNÍ POLOHOVATELNÝ KUDU</t>
  </si>
  <si>
    <t>VÝŠKOVĚ A ÚHLOVĚ STAV. STUPAČKY, BRZDY, KRYTY KOL, BEZP.KOLEČKA, Y-KYČELNÍ PÁS</t>
  </si>
  <si>
    <t>9990206</t>
  </si>
  <si>
    <t>OPĚRKY RUKOU KUDU, 95712x</t>
  </si>
  <si>
    <t>9990208</t>
  </si>
  <si>
    <t>POSTRANNÍ OPĚRKY HRUDNÍKOVÉ VÝKLOPNÉ KUDU, 8310xx-xxx</t>
  </si>
  <si>
    <t>9990210</t>
  </si>
  <si>
    <t>ABDUKČNÍ KLÍN KUDU, 95430-x</t>
  </si>
  <si>
    <t>9990211</t>
  </si>
  <si>
    <t>9990212</t>
  </si>
  <si>
    <t>OPĚRKA HLAVOVÁ ANATOMICKÁ KUDU, 99xxxx-xx</t>
  </si>
  <si>
    <t>9990213</t>
  </si>
  <si>
    <t>VESTA NEOPRENOVÁ - SÍŤOVÁ FIXAČNÍ 4 NEBO 6 BODOVÁ, 89113-x</t>
  </si>
  <si>
    <t>9990287</t>
  </si>
  <si>
    <t xml:space="preserve">ZDRAVOTNÍ KOČÁREK PLNĚ POLOHOVACÍ OTTO BOCK KIMBA </t>
  </si>
  <si>
    <t>SKLÁDACÍ, UŽIVATELSKY NASTAVITELNÁ HLOUBKA SEDU 20 - 30 CM, ŠÍŘKA 19 - 31 CM</t>
  </si>
  <si>
    <t>9990291</t>
  </si>
  <si>
    <t>PŘÍSLUŠENSTVÍ KE ZDRAVOTNÍM KOČÁRKŮM OTTO BOCK</t>
  </si>
  <si>
    <t>PELOTY OPĚRKY HLAVY POLSTROVANÉ</t>
  </si>
  <si>
    <t>9990292</t>
  </si>
  <si>
    <t>PELOTY HRUDNÍ POLSTROVANÉ</t>
  </si>
  <si>
    <t>9990294</t>
  </si>
  <si>
    <t>PÁS FIXAČNÍ ČTYŘBODOVÝ POLSTROVANÝ</t>
  </si>
  <si>
    <t>9990296</t>
  </si>
  <si>
    <t>PÁS FIXAČNÍ TŘÍSELNÝ</t>
  </si>
  <si>
    <t>9990299</t>
  </si>
  <si>
    <t>HRAZDIČKA POLSTROVANÁ</t>
  </si>
  <si>
    <t>9990300</t>
  </si>
  <si>
    <t>135214</t>
  </si>
  <si>
    <t>VOZÍK MECHANICKÝ DĚTSKÝ KURY NIKOL 1</t>
  </si>
  <si>
    <t>LEHKÝ SKLÁDACÍ, ZÁKLADNÍ PROVEDENÍ Š=30-40 H=28-36 POLOHOVACÍ SKLOP.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</si>
  <si>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</si>
  <si>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</si>
  <si>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</si>
  <si>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</si>
  <si>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</si>
  <si>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135225</t>
  </si>
  <si>
    <t>PELOTY BOČNÍ STAVITELNÉ K OPĚRCE ZAD ANATOM. TVAROVANÉ</t>
  </si>
  <si>
    <t>135226</t>
  </si>
  <si>
    <t>OPĚRKA HLAVY VÝŠKOVĚ STAVITELNÁ POLSTROVANÁ NÍZKÁ, VYSOKÁ</t>
  </si>
  <si>
    <t>135234</t>
  </si>
  <si>
    <t>PÁS FIXAČNÍ ČTYŘBODOVÝ ADX23 - VESTA</t>
  </si>
  <si>
    <t>135301</t>
  </si>
  <si>
    <t>OPĚRKA ZAD POLOHOVACÍ, ROZSAH 10-40., PRO VŠECHNY DRUHY VOZÍKŮ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</si>
  <si>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</si>
  <si>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</si>
  <si>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</si>
  <si>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</si>
  <si>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</si>
  <si>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</si>
  <si>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</si>
  <si>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</si>
  <si>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</si>
  <si>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</si>
  <si>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</si>
  <si>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</si>
  <si>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</si>
  <si>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</si>
  <si>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78326</t>
  </si>
  <si>
    <t>9990191</t>
  </si>
  <si>
    <t>9990192</t>
  </si>
  <si>
    <t>9990194</t>
  </si>
  <si>
    <t>135096</t>
  </si>
  <si>
    <t>PŘÍSLUŠENSTVÍ K ELEKTR.VOZÍKU PERMOBIL</t>
  </si>
  <si>
    <t>DRŽÁK OVLADAČE STRANOVĚ ODKLOPNÝ (ROZDÍL CENY)</t>
  </si>
  <si>
    <t>135113</t>
  </si>
  <si>
    <t>PÁS FIXAČNÍ ČTYŘBODOVÝ</t>
  </si>
  <si>
    <t>135291</t>
  </si>
  <si>
    <t>KOČÁREK ZDRAVOTNÍ JACKO</t>
  </si>
  <si>
    <t>ODLEHČENÝ,SKLÁDACÍ, SKLOP.ZÁDA-2 POLOHY,VEL.STD,MAXI,NOSNOST DO 50 KG,J5SWKP</t>
  </si>
  <si>
    <t>135316</t>
  </si>
  <si>
    <t>VOZÍK ELEKTRICKÝ EXTER.PERMOBIL C350 TS</t>
  </si>
  <si>
    <t>Š.SED.38-53 CM,HL.SED.38-55 CM,VÝŠKA ZAD.OPĚR.45,60 CM,NOSNOST 136KG</t>
  </si>
  <si>
    <t>135321</t>
  </si>
  <si>
    <t>OPĚRKA HLAVY NASTAVITELNÁ,VČ.DRŽÁKU K SEDACÍMU SYSTÉMU TS</t>
  </si>
  <si>
    <t>135370</t>
  </si>
  <si>
    <t>KLÍN ABDUKČNÍ, 872050X</t>
  </si>
  <si>
    <t>135378</t>
  </si>
  <si>
    <t>PŘÍSLUŠENSTVÍ K VOZÍKŮM</t>
  </si>
  <si>
    <t>OPĚRKA ZAD ICON VYSOKÁ, NASTAVITELNÁ, ANATOM. Š 35-50CM,VÝŠKA 43-60CM</t>
  </si>
  <si>
    <t>135382</t>
  </si>
  <si>
    <t>PELOTY BOČNÍ, ODKLOP,NASTAV. POLSTR 8X10,10X13,13-15CM STANDARD I KONTUROVANÝ</t>
  </si>
  <si>
    <t>19258</t>
  </si>
  <si>
    <t>PŘÍSLUŠENSTVÍ KE KOČÁRKU ZDRAV.TOM,BEN</t>
  </si>
  <si>
    <t>PÁS FIXAČNÍ PĚTIBODOVÝ</t>
  </si>
  <si>
    <t>39502</t>
  </si>
  <si>
    <t>OPĚRKA HLAVY STAVITELNÁ</t>
  </si>
  <si>
    <t>57396</t>
  </si>
  <si>
    <t>ACC LONG</t>
  </si>
  <si>
    <t>600MG TBL EFF 20</t>
  </si>
  <si>
    <t>163863</t>
  </si>
  <si>
    <t>250MG CPS MOL 100</t>
  </si>
  <si>
    <t>84396</t>
  </si>
  <si>
    <t>100MG CPS DUR 20</t>
  </si>
  <si>
    <t>HYPNOTIKA A SEDATIVA V KOMBINACI, KROMĚ BARBITURÁTŮ</t>
  </si>
  <si>
    <t>88664</t>
  </si>
  <si>
    <t>NOVO-PASSIT</t>
  </si>
  <si>
    <t>77,5MG/ML+40MG/ML POR SOL 100M</t>
  </si>
  <si>
    <t>75293</t>
  </si>
  <si>
    <t>150MG TBL PRO 100</t>
  </si>
  <si>
    <t>14958</t>
  </si>
  <si>
    <t>188848</t>
  </si>
  <si>
    <t>STACYL</t>
  </si>
  <si>
    <t>100MG TBL ENT 60 I</t>
  </si>
  <si>
    <t>163864</t>
  </si>
  <si>
    <t>500MG TBL PRO 50 SKLO</t>
  </si>
  <si>
    <t>163881</t>
  </si>
  <si>
    <t>CONVULEX 150</t>
  </si>
  <si>
    <t>150MG CPS ETM 100</t>
  </si>
  <si>
    <t>17143</t>
  </si>
  <si>
    <t>174730</t>
  </si>
  <si>
    <t>1000MG TBL FLM 100</t>
  </si>
  <si>
    <t>193738</t>
  </si>
  <si>
    <t>500MG TBL FLM 100X1</t>
  </si>
  <si>
    <t>25835</t>
  </si>
  <si>
    <t>175099</t>
  </si>
  <si>
    <t>215810</t>
  </si>
  <si>
    <t>250MG TBL FLM 56 II</t>
  </si>
  <si>
    <t>181500</t>
  </si>
  <si>
    <t>500MG TBL FLM 56 II</t>
  </si>
  <si>
    <t>40367</t>
  </si>
  <si>
    <t>4MG TBL NOB 30</t>
  </si>
  <si>
    <t>Mianserin</t>
  </si>
  <si>
    <t>85810</t>
  </si>
  <si>
    <t>LERIVON</t>
  </si>
  <si>
    <t>30MG TBL FLM 20X1</t>
  </si>
  <si>
    <t>107641</t>
  </si>
  <si>
    <t>MIRTAZAPIN SANDOZ</t>
  </si>
  <si>
    <t>30MG TBL FLM 30</t>
  </si>
  <si>
    <t>NEBIVOLOL</t>
  </si>
  <si>
    <t>53761</t>
  </si>
  <si>
    <t>NEBILET</t>
  </si>
  <si>
    <t>5MG TBL NOB 28</t>
  </si>
  <si>
    <t>213939</t>
  </si>
  <si>
    <t>49113</t>
  </si>
  <si>
    <t>20MG TBL ENT 28 I</t>
  </si>
  <si>
    <t>28217</t>
  </si>
  <si>
    <t>LYRICA</t>
  </si>
  <si>
    <t>RISPERIDON</t>
  </si>
  <si>
    <t>46967</t>
  </si>
  <si>
    <t>2MG TBL FLM 60</t>
  </si>
  <si>
    <t>44305</t>
  </si>
  <si>
    <t>EUPHYLLIN CR N 200</t>
  </si>
  <si>
    <t>200MG CPS PRO 50</t>
  </si>
  <si>
    <t>TIOTROPIUM-BROMID</t>
  </si>
  <si>
    <t>109810</t>
  </si>
  <si>
    <t>SPIRIVA RESPIMAT</t>
  </si>
  <si>
    <t>2,5MCG INH SOL 1X60DÁV+1INH</t>
  </si>
  <si>
    <t>32393</t>
  </si>
  <si>
    <t>SPIRIVA</t>
  </si>
  <si>
    <t>18MCG PLV CPS DUR 30</t>
  </si>
  <si>
    <t>164890</t>
  </si>
  <si>
    <t>100MG/200MG/0,2MG TBL FLM 20</t>
  </si>
  <si>
    <t>164891</t>
  </si>
  <si>
    <t>100MG/200MG/0,2MG TBL FLM 100</t>
  </si>
  <si>
    <t>32888</t>
  </si>
  <si>
    <t>500MG TBL NOB 50 I</t>
  </si>
  <si>
    <t>45958</t>
  </si>
  <si>
    <t>SERETIDE DISKUS</t>
  </si>
  <si>
    <t>50MCG/500MCG INH PLV DOS 1X60D</t>
  </si>
  <si>
    <t>176763</t>
  </si>
  <si>
    <t>25MG CPS DUR 28</t>
  </si>
  <si>
    <t>PERAMPANEL</t>
  </si>
  <si>
    <t>185305</t>
  </si>
  <si>
    <t>FYCOMPA</t>
  </si>
  <si>
    <t>2MG TBL FLM 7</t>
  </si>
  <si>
    <t>185307</t>
  </si>
  <si>
    <t>4MG TBL FLM 28</t>
  </si>
  <si>
    <t>STIRIPENTOL</t>
  </si>
  <si>
    <t>27966</t>
  </si>
  <si>
    <t>DIACOMIT</t>
  </si>
  <si>
    <t>250MG CPS DUR 60</t>
  </si>
  <si>
    <t>17929</t>
  </si>
  <si>
    <t>*1006</t>
  </si>
  <si>
    <t>136131</t>
  </si>
  <si>
    <t>ZAŘÍZENÍ POLOHOVACÍ DĚTSKÉ MADITA VEL. 2 (7302000)</t>
  </si>
  <si>
    <t>MOBILNÍ TERAPEUTICKÁ ŽIDLE S POLOHOVÁNÍM SEDU A ZÁDOVÉ OPĚRY, NOSNOST 50 KG</t>
  </si>
  <si>
    <t>78566</t>
  </si>
  <si>
    <t>VOZÍK TOALETNÍ A SPRCHOVACÍ TYP BONN</t>
  </si>
  <si>
    <t>S TOALET.NÁDOBOU,ODKLOP.PODRUČKAMI,KOLA 5PALCŮ,ZADNÍ PÁR BRZDĚNÝ</t>
  </si>
  <si>
    <t>136133</t>
  </si>
  <si>
    <t>PŘÍSLUŠENSTVÍ K POLOHOVACÍMU ZAŘÍZENÍ MADITA</t>
  </si>
  <si>
    <t>OPĚRKA HLAVY STANDARDNÍ (7301008, 7302008, 3003004)</t>
  </si>
  <si>
    <t>136136</t>
  </si>
  <si>
    <t xml:space="preserve">PŘÍSLUŠENSTVÍ K POLOHOVACÍMU ZAŘÍZENÍ MADITA VEL. </t>
  </si>
  <si>
    <t>PELOTY HRUDNÍ (7301011, 7302011)</t>
  </si>
  <si>
    <t>22434</t>
  </si>
  <si>
    <t>PÁS FIXAČNÍ PÁNEVNÍ,POLSTROVANÝ</t>
  </si>
  <si>
    <t>OPRAVA VOZÍKU MECHANICKÉHO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</si>
  <si>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</si>
  <si>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</si>
  <si>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</si>
  <si>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</si>
  <si>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</si>
  <si>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VOZÍK MECHANICKÝ ODLEHČENÝ QUICKIE LIFE SA</t>
  </si>
  <si>
    <t>DURALOVÝ,SKLÁDACÍ RÁM,ODKLOPNÉ PODNOŽKY,Š.SEDU 36-54CM,NOSNOST 140KG</t>
  </si>
  <si>
    <t>22262</t>
  </si>
  <si>
    <t>PŘÍSLUŠENSTVÍ K MECH.VOZÍKU SM SOPUR NEON</t>
  </si>
  <si>
    <t>POSTRANICE ODKLOPNÉ S PEVNOU PODRUČKOU, ODNÍMATELNÉ, OBJ KÓD 4213/14</t>
  </si>
  <si>
    <t>135156</t>
  </si>
  <si>
    <t>STUPAČKA SPOJENÁ ÚHLOVĚ STAVITELNÁ</t>
  </si>
  <si>
    <t>5371</t>
  </si>
  <si>
    <t>PÁS FIXAČNÍ DVOUBODOVÝ</t>
  </si>
  <si>
    <t>135221</t>
  </si>
  <si>
    <t>POSTRANICE E31 VYSOKÁ S VÝŠKOVĚ STAVITELNOU PODRUČKOU K DĚTSKÝM VOZÍKŮM</t>
  </si>
  <si>
    <t>135228</t>
  </si>
  <si>
    <t>PÁS FIXAČNÍ DVOUBODOVÝ AD10 - BŘICHO A PÁNEV ÚZKÝ</t>
  </si>
  <si>
    <t>62546</t>
  </si>
  <si>
    <t>PŘÍSLUŠENSTVÍ K MECH.VOZÍKU VOYAGER,TEEN,AVANTGA</t>
  </si>
  <si>
    <t>OBRUČ PRO KVADRUPLEGIKY POGUMOVANÁ</t>
  </si>
  <si>
    <t>9990343</t>
  </si>
  <si>
    <t>KOČÁREK SPECIÁLNÍ DĚTSKÝ SWEETY DRVG0G</t>
  </si>
  <si>
    <t>OPĚRKA HLAVY, PĚTIBOD. BEZPEČ. PÁS, NÁKUP. KOŠÍK</t>
  </si>
  <si>
    <t>CINARIZIN</t>
  </si>
  <si>
    <t>99886</t>
  </si>
  <si>
    <t>CINARIZIN LEK</t>
  </si>
  <si>
    <t>203853</t>
  </si>
  <si>
    <t>163882</t>
  </si>
  <si>
    <t>CONVULEX 300</t>
  </si>
  <si>
    <t>300MG CPS ETM 100</t>
  </si>
  <si>
    <t>146283</t>
  </si>
  <si>
    <t>SUMATRIPTAN MYLAN</t>
  </si>
  <si>
    <t>50MG TBL FLM 6</t>
  </si>
  <si>
    <t>107976</t>
  </si>
  <si>
    <t>58374</t>
  </si>
  <si>
    <t>AMBROXOL AL KAPKY</t>
  </si>
  <si>
    <t>7,5MG/ML POR GTT SOL 100ML</t>
  </si>
  <si>
    <t>AZELASTIN</t>
  </si>
  <si>
    <t>21971</t>
  </si>
  <si>
    <t>ALLERGODIL</t>
  </si>
  <si>
    <t>1MG/ML NAS SPR SOL 1X10ML</t>
  </si>
  <si>
    <t>153974</t>
  </si>
  <si>
    <t>AZITROMYCIN MYLAN</t>
  </si>
  <si>
    <t>153973</t>
  </si>
  <si>
    <t>19756</t>
  </si>
  <si>
    <t>0,5MG/G UNG 15G</t>
  </si>
  <si>
    <t>148673</t>
  </si>
  <si>
    <t>155686</t>
  </si>
  <si>
    <t>184493</t>
  </si>
  <si>
    <t>155685</t>
  </si>
  <si>
    <t>5499</t>
  </si>
  <si>
    <t>26329</t>
  </si>
  <si>
    <t>26330</t>
  </si>
  <si>
    <t>28812</t>
  </si>
  <si>
    <t>5MG POR TBL DIS 90</t>
  </si>
  <si>
    <t>28832</t>
  </si>
  <si>
    <t>2,5MG POR TBL DIS 50</t>
  </si>
  <si>
    <t>185330</t>
  </si>
  <si>
    <t>178686</t>
  </si>
  <si>
    <t>JOVESTO</t>
  </si>
  <si>
    <t>0,5MG/ML POR SOL 120ML I</t>
  </si>
  <si>
    <t>EMEDASTIN</t>
  </si>
  <si>
    <t>26511</t>
  </si>
  <si>
    <t>EMADINE</t>
  </si>
  <si>
    <t>0,5MG/ML OPH GTT SOL 1X5ML</t>
  </si>
  <si>
    <t>192337</t>
  </si>
  <si>
    <t>300MCG INJ SOL PEP 2X0,3ML</t>
  </si>
  <si>
    <t>87073</t>
  </si>
  <si>
    <t>225MG POR GRA SUS 20</t>
  </si>
  <si>
    <t>25263</t>
  </si>
  <si>
    <t>225MG POR GRA SUS 10</t>
  </si>
  <si>
    <t>120929</t>
  </si>
  <si>
    <t>EWOFEX</t>
  </si>
  <si>
    <t>120MG TBL FLM 30</t>
  </si>
  <si>
    <t>120931</t>
  </si>
  <si>
    <t>120MG TBL FLM 100</t>
  </si>
  <si>
    <t>120937</t>
  </si>
  <si>
    <t>120930</t>
  </si>
  <si>
    <t>120MG TBL FLM 50</t>
  </si>
  <si>
    <t>58400</t>
  </si>
  <si>
    <t>FLIXOTIDE DISKUS 500</t>
  </si>
  <si>
    <t>500MCG INH PLV DOS 60DÁV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</si>
  <si>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</si>
  <si>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</si>
  <si>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</si>
  <si>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</si>
  <si>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</si>
  <si>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</si>
  <si>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55675</t>
  </si>
  <si>
    <t>RIBOMUNYL</t>
  </si>
  <si>
    <t>TBL NOB 4</t>
  </si>
  <si>
    <t>84101</t>
  </si>
  <si>
    <t>LUIVAC</t>
  </si>
  <si>
    <t>3MG TBL NOB 28 KALBLI</t>
  </si>
  <si>
    <t>87299</t>
  </si>
  <si>
    <t>IMUNOR</t>
  </si>
  <si>
    <t>10MG POR LYO 4</t>
  </si>
  <si>
    <t>15606</t>
  </si>
  <si>
    <t>KETOF</t>
  </si>
  <si>
    <t>1MG/5ML SIR 100ML</t>
  </si>
  <si>
    <t>163321</t>
  </si>
  <si>
    <t>ALLERGOCROM KOMBI (OČNÍ+NOSNÍ)</t>
  </si>
  <si>
    <t>20MG/ML+2,8MG/0,14ML GTT SOL/S</t>
  </si>
  <si>
    <t>49932</t>
  </si>
  <si>
    <t>CROMOHEXAL</t>
  </si>
  <si>
    <t>20MG/ML NAS SPR SOL 1X15ML</t>
  </si>
  <si>
    <t>85932</t>
  </si>
  <si>
    <t>NALCROM</t>
  </si>
  <si>
    <t>163322</t>
  </si>
  <si>
    <t>ALLERGOCROM NOSNÍ SPREJ</t>
  </si>
  <si>
    <t>2,8MG/0,14ML NAS SPR SOL 1X15M</t>
  </si>
  <si>
    <t>124345</t>
  </si>
  <si>
    <t>5MG TBL FLM 60 I</t>
  </si>
  <si>
    <t>137177</t>
  </si>
  <si>
    <t>5MG TBL FLM 90 II</t>
  </si>
  <si>
    <t>62806</t>
  </si>
  <si>
    <t>0,5MG/ML POR SOL 1X200ML</t>
  </si>
  <si>
    <t>216532</t>
  </si>
  <si>
    <t>5MG TBL FLM 90 IV</t>
  </si>
  <si>
    <t>145185</t>
  </si>
  <si>
    <t>5MG TBL FLM 90 III</t>
  </si>
  <si>
    <t>145174</t>
  </si>
  <si>
    <t>5MG TBL FLM 50 I</t>
  </si>
  <si>
    <t>191929</t>
  </si>
  <si>
    <t>LEVOPRONT KAPKY</t>
  </si>
  <si>
    <t>60MG/ML POR GTT SOL 15ML II</t>
  </si>
  <si>
    <t>216111</t>
  </si>
  <si>
    <t>CLARITINE</t>
  </si>
  <si>
    <t>1MG/ML SIR 1X120ML</t>
  </si>
  <si>
    <t>100273</t>
  </si>
  <si>
    <t>LIPOBASE</t>
  </si>
  <si>
    <t>CRM 100G</t>
  </si>
  <si>
    <t>192521</t>
  </si>
  <si>
    <t>NASONEX</t>
  </si>
  <si>
    <t>192520</t>
  </si>
  <si>
    <t>50MCG/DÁV NAS SPR SUS 60DÁV</t>
  </si>
  <si>
    <t>125133</t>
  </si>
  <si>
    <t>125135</t>
  </si>
  <si>
    <t>202808</t>
  </si>
  <si>
    <t>132849</t>
  </si>
  <si>
    <t>132628</t>
  </si>
  <si>
    <t>10MG TBL FLM 28</t>
  </si>
  <si>
    <t>132848</t>
  </si>
  <si>
    <t>140104</t>
  </si>
  <si>
    <t>144699</t>
  </si>
  <si>
    <t>53076</t>
  </si>
  <si>
    <t>132954</t>
  </si>
  <si>
    <t>132956</t>
  </si>
  <si>
    <t>143373</t>
  </si>
  <si>
    <t>4MG GRA 30</t>
  </si>
  <si>
    <t>58494</t>
  </si>
  <si>
    <t>4MG TBL MND 28</t>
  </si>
  <si>
    <t>53077</t>
  </si>
  <si>
    <t>58943</t>
  </si>
  <si>
    <t>NEOCATE</t>
  </si>
  <si>
    <t>98194</t>
  </si>
  <si>
    <t>CYCLO 3 FORT</t>
  </si>
  <si>
    <t>150MG/150MG/100MG CPS DUR 30 I</t>
  </si>
  <si>
    <t>SALMETEROL</t>
  </si>
  <si>
    <t>1658</t>
  </si>
  <si>
    <t>SEREVENT DISKUS</t>
  </si>
  <si>
    <t>50MCG/DÁV INH PLV DOS 60DÁV</t>
  </si>
  <si>
    <t>TRAVNÍ PYLY, ALERGENY</t>
  </si>
  <si>
    <t>100980</t>
  </si>
  <si>
    <t>GRAZAX</t>
  </si>
  <si>
    <t>75000SQ-T POR LYO 30</t>
  </si>
  <si>
    <t>156253</t>
  </si>
  <si>
    <t>ORALAIR 100 IR &amp; 300 IR</t>
  </si>
  <si>
    <t>100IR+300IR TBL SLG 3X100IR+28</t>
  </si>
  <si>
    <t>Různá jiná léčiva pro lokální léčbu v dutině ústní</t>
  </si>
  <si>
    <t>136395</t>
  </si>
  <si>
    <t>SOLCOSERYL</t>
  </si>
  <si>
    <t>2,125MG/G+10MG/G ORM PST 1X5G</t>
  </si>
  <si>
    <t>45961</t>
  </si>
  <si>
    <t>50MCG/100MCG INH PLV DOS 1X60D</t>
  </si>
  <si>
    <t>45964</t>
  </si>
  <si>
    <t>20513</t>
  </si>
  <si>
    <t>50MCG/100MCG INH PLV DOS 1X28D</t>
  </si>
  <si>
    <t>180098</t>
  </si>
  <si>
    <t>SYMBICORT TURBUHALER 100 MIKROGRAMŮ/6 MIKROGRAMŮ/INHALACE</t>
  </si>
  <si>
    <t>80MCG/4,5MCG INH PLV 1X120DÁV</t>
  </si>
  <si>
    <t>165650</t>
  </si>
  <si>
    <t>250MCG/10MCG/DÁV INH SUS PSS 1</t>
  </si>
  <si>
    <t>FLUTIKASON, KOMBINACE</t>
  </si>
  <si>
    <t>183553</t>
  </si>
  <si>
    <t>DYMISTIN</t>
  </si>
  <si>
    <t>137MCG/50MCG NAS SPR SUS 1X23G</t>
  </si>
  <si>
    <t>194568</t>
  </si>
  <si>
    <t>184MCG/22MCG INH PLV DOS 3X30D</t>
  </si>
  <si>
    <t>*2075</t>
  </si>
  <si>
    <t>*2061</t>
  </si>
  <si>
    <t>*1028</t>
  </si>
  <si>
    <t>82724</t>
  </si>
  <si>
    <t>INHALÁTOR ULTRAZVUKOVÝ AIR PROJET</t>
  </si>
  <si>
    <t>S PŘÍSLUŠENSTVÍM</t>
  </si>
  <si>
    <t>16302</t>
  </si>
  <si>
    <t>MIFLONID 200</t>
  </si>
  <si>
    <t>200MCG INH PLV CPS DUR 120</t>
  </si>
  <si>
    <t>185108</t>
  </si>
  <si>
    <t>BUDIAIR</t>
  </si>
  <si>
    <t>200MCG/DÁV INH SOL PSS 200DÁV</t>
  </si>
  <si>
    <t>54267</t>
  </si>
  <si>
    <t>RHINOCORT AQUA</t>
  </si>
  <si>
    <t>64MCG NAS SPR SUS 120DÁV</t>
  </si>
  <si>
    <t>15124</t>
  </si>
  <si>
    <t>TINKAIR 50 MCG</t>
  </si>
  <si>
    <t>50MCG/DÁV NAS SPR SUS 200DÁV</t>
  </si>
  <si>
    <t>202090</t>
  </si>
  <si>
    <t>ANALERGIN</t>
  </si>
  <si>
    <t>225640</t>
  </si>
  <si>
    <t>180470</t>
  </si>
  <si>
    <t>150MCG INJ SOL PEP 1X0,3ML</t>
  </si>
  <si>
    <t>42466</t>
  </si>
  <si>
    <t>125MCG/DÁV INH SUS PSS 120DÁV</t>
  </si>
  <si>
    <t>173423</t>
  </si>
  <si>
    <t>FLIXONASE</t>
  </si>
  <si>
    <t>107676</t>
  </si>
  <si>
    <t>55676</t>
  </si>
  <si>
    <t>TBL NOB 20</t>
  </si>
  <si>
    <t>98187</t>
  </si>
  <si>
    <t>POR GRA SOL 4</t>
  </si>
  <si>
    <t>98189</t>
  </si>
  <si>
    <t>POR GRA SOL 20</t>
  </si>
  <si>
    <t>53190</t>
  </si>
  <si>
    <t>500MG TBL RET 14</t>
  </si>
  <si>
    <t>201947</t>
  </si>
  <si>
    <t>ANALERGIN NEO</t>
  </si>
  <si>
    <t>144691</t>
  </si>
  <si>
    <t>144708</t>
  </si>
  <si>
    <t>181805</t>
  </si>
  <si>
    <t>MONTELUKAST ABBOTT</t>
  </si>
  <si>
    <t>132953</t>
  </si>
  <si>
    <t>RŮZNÉ ALERGENY</t>
  </si>
  <si>
    <t>13972</t>
  </si>
  <si>
    <t>STALORAL 300</t>
  </si>
  <si>
    <t>300IR/ML SLG SOL 2X10ML</t>
  </si>
  <si>
    <t>208558</t>
  </si>
  <si>
    <t>10IR+2X300IR/ML SLG SOL 3X10ML</t>
  </si>
  <si>
    <t>208559</t>
  </si>
  <si>
    <t>20255</t>
  </si>
  <si>
    <t>187021</t>
  </si>
  <si>
    <t>BRAMITOB</t>
  </si>
  <si>
    <t>300MG/4ML SOL NEB 56X4ML</t>
  </si>
  <si>
    <t>100981</t>
  </si>
  <si>
    <t>75000SQ-T POR LYO 100</t>
  </si>
  <si>
    <t>169504</t>
  </si>
  <si>
    <t>75000SQ-T POR LYO 90</t>
  </si>
  <si>
    <t>180081</t>
  </si>
  <si>
    <t>SYMBICORT TURBUHALER 400 MIKROGRAMŮ/12 MIKROGRAMŮ/INHALACE</t>
  </si>
  <si>
    <t>320MCG/9MCG INH PLV 1X60DÁV</t>
  </si>
  <si>
    <t>212646</t>
  </si>
  <si>
    <t>SYMBICORT 160 MIKROGRAMŮ/4,5 MIKROGRAMU</t>
  </si>
  <si>
    <t xml:space="preserve">160MCG/4,5MCG/DÁV INH SUS PSS </t>
  </si>
  <si>
    <t>347</t>
  </si>
  <si>
    <t>VITAMIN A-SLOVAKOFARMA</t>
  </si>
  <si>
    <t>30000IU CPS MOL 50</t>
  </si>
  <si>
    <t>10430</t>
  </si>
  <si>
    <t>VITAMIN E 100-ZENTIVA</t>
  </si>
  <si>
    <t>100MG CPS MOL 30</t>
  </si>
  <si>
    <t>169606</t>
  </si>
  <si>
    <t>INHALÁTOR KOMPRESOROVÝ SAMI</t>
  </si>
  <si>
    <t>CIKLESONID</t>
  </si>
  <si>
    <t>137279</t>
  </si>
  <si>
    <t>ALVESCO 160 INHALER</t>
  </si>
  <si>
    <t>160MCG/DÁV INH SOL PSS 60DÁV</t>
  </si>
  <si>
    <t>214421</t>
  </si>
  <si>
    <t>28814</t>
  </si>
  <si>
    <t>5MG POR TBL DIS 60</t>
  </si>
  <si>
    <t>178675</t>
  </si>
  <si>
    <t>192485</t>
  </si>
  <si>
    <t>DESLORATADIN ZENTIVA</t>
  </si>
  <si>
    <t>0,5MG/ML POR SOL 120ML STŘÍKAČ</t>
  </si>
  <si>
    <t>178922</t>
  </si>
  <si>
    <t>0,5MG/ML POR SOL 120ML  LŽIČKA</t>
  </si>
  <si>
    <t>215121</t>
  </si>
  <si>
    <t>150MCG INJ SOL PEP 1X0,15ML</t>
  </si>
  <si>
    <t>200863</t>
  </si>
  <si>
    <t>OPH GTT SOL 1X10ML PLAST</t>
  </si>
  <si>
    <t>17802</t>
  </si>
  <si>
    <t>BRONCHO-VAXOM PRO ADULTIS</t>
  </si>
  <si>
    <t>7MG CPS DUR 30</t>
  </si>
  <si>
    <t>55795</t>
  </si>
  <si>
    <t>TBL NOB 12</t>
  </si>
  <si>
    <t>145175</t>
  </si>
  <si>
    <t>53639</t>
  </si>
  <si>
    <t>FLONIDAN</t>
  </si>
  <si>
    <t>1700</t>
  </si>
  <si>
    <t>FLONIDAN 5 MG/5 ML SUSPENZE</t>
  </si>
  <si>
    <t>5MG/5ML POR SUS 120ML</t>
  </si>
  <si>
    <t>60405</t>
  </si>
  <si>
    <t>BALNEUM HERMAL</t>
  </si>
  <si>
    <t>0,8475G/ML BAL 500ML</t>
  </si>
  <si>
    <t>89997</t>
  </si>
  <si>
    <t>ADT BAL 1X400ML</t>
  </si>
  <si>
    <t>16465</t>
  </si>
  <si>
    <t>EXCIPIAL MASTNÝ KRÉM</t>
  </si>
  <si>
    <t>CRM 1X100G</t>
  </si>
  <si>
    <t>206009</t>
  </si>
  <si>
    <t>MOMETASON FUROÁT ACTAVIS</t>
  </si>
  <si>
    <t>0,05MG/DÁV NAS SPR SUS 1X140DÁ</t>
  </si>
  <si>
    <t>118511</t>
  </si>
  <si>
    <t>140097</t>
  </si>
  <si>
    <t>117463</t>
  </si>
  <si>
    <t>156255</t>
  </si>
  <si>
    <t>ORALAIR</t>
  </si>
  <si>
    <t>300IR TBL SLG 90</t>
  </si>
  <si>
    <t>209782</t>
  </si>
  <si>
    <t>300IR SLG TBL NOB 30</t>
  </si>
  <si>
    <t>CHŘIPKA, INAKTIVOVANÁ VAKCÍNA, ŠTĚPENÝ VIRUS NEBO POVRCHOVÝ</t>
  </si>
  <si>
    <t>100085</t>
  </si>
  <si>
    <t>VAXIGRIP</t>
  </si>
  <si>
    <t>INJ SUS 1X0,5ML+J</t>
  </si>
  <si>
    <t>63944</t>
  </si>
  <si>
    <t>TRESHOLD PEP</t>
  </si>
  <si>
    <t>VÝDECHOVÝ REHABILITAČNÍ VENTIL</t>
  </si>
  <si>
    <t>93990</t>
  </si>
  <si>
    <t>TRESHOLD IMT</t>
  </si>
  <si>
    <t>NÁDECHOVÝ REHABILITAČNÍ VENTIL</t>
  </si>
  <si>
    <t>155864</t>
  </si>
  <si>
    <t>SUMAMED FORTE</t>
  </si>
  <si>
    <t>40MG/ML POR PLV SUS 30ML</t>
  </si>
  <si>
    <t>155861</t>
  </si>
  <si>
    <t>125MG TBL FLM 6</t>
  </si>
  <si>
    <t>30685</t>
  </si>
  <si>
    <t>50MCG/DÁV NAS SPR SUS 1X120DÁV</t>
  </si>
  <si>
    <t>132844</t>
  </si>
  <si>
    <t>0,5MG/ML POR GTT SOL 10ML</t>
  </si>
  <si>
    <t>15605</t>
  </si>
  <si>
    <t>1MG/5ML SIR 200ML</t>
  </si>
  <si>
    <t>125205</t>
  </si>
  <si>
    <t>6MG/ML SIR 1X200ML</t>
  </si>
  <si>
    <t>132955</t>
  </si>
  <si>
    <t>215168</t>
  </si>
  <si>
    <t>56926</t>
  </si>
  <si>
    <t>100% PAR LQF 20X10ML AMP LDPE</t>
  </si>
  <si>
    <t>*4110</t>
  </si>
  <si>
    <t>*1027</t>
  </si>
  <si>
    <t>Pomůcky pro laryngektomované</t>
  </si>
  <si>
    <t>130100</t>
  </si>
  <si>
    <t>CÉVKY ODSÁVACÍ CH 08 BAL 300KS</t>
  </si>
  <si>
    <t>K DUPV,300KS</t>
  </si>
  <si>
    <t>132941</t>
  </si>
  <si>
    <t>218400</t>
  </si>
  <si>
    <t>115182</t>
  </si>
  <si>
    <t>ORTANOL</t>
  </si>
  <si>
    <t>20MG CPS ETD 56</t>
  </si>
  <si>
    <t>208322</t>
  </si>
  <si>
    <t>20MG CPS ETD 100 I</t>
  </si>
  <si>
    <t>10554</t>
  </si>
  <si>
    <t>LACIDOFIL</t>
  </si>
  <si>
    <t>2X10^9CFU CPS DUR 45</t>
  </si>
  <si>
    <t>214598</t>
  </si>
  <si>
    <t>163138</t>
  </si>
  <si>
    <t>168397</t>
  </si>
  <si>
    <t>TOBI PODHALER</t>
  </si>
  <si>
    <t>28MG INH PLV CPS DUR 224(4X56)</t>
  </si>
  <si>
    <t>170159</t>
  </si>
  <si>
    <t>POMŮCKA REHABILITAČNÍ RESPIRAČNÍ PARI O-PEP</t>
  </si>
  <si>
    <t>EXPEKTORAČNÍ POMŮCKA</t>
  </si>
  <si>
    <t>169056</t>
  </si>
  <si>
    <t>POMŮCKA REHABILITAČNÍ RESPIRAČNÍ RC-CORNET</t>
  </si>
  <si>
    <t>OSCILAČNÍ VÝDECHOVÁ REHABILITAČNÍ POMŮCKA</t>
  </si>
  <si>
    <t>130099</t>
  </si>
  <si>
    <t>CÉVKY ODSÁVACÍ CH 06 BAL 300KS</t>
  </si>
  <si>
    <t>Kompresní punčochy a návleky</t>
  </si>
  <si>
    <t>45719</t>
  </si>
  <si>
    <t>PUNČOCHA KOMPRESNÍ S ÚCHYTEM V PASE II.K.T.</t>
  </si>
  <si>
    <t>LUXOVAR REPRE 2 A-GM OTEVŘENÁ UZAVŘENÁ ŠPIČKA VELIKOST S,M,L,XL,XXL</t>
  </si>
  <si>
    <t>184701</t>
  </si>
  <si>
    <t>*2074</t>
  </si>
  <si>
    <t>CELEKOXIB</t>
  </si>
  <si>
    <t>85030</t>
  </si>
  <si>
    <t>CELEBREX</t>
  </si>
  <si>
    <t>200MG CPS DUR 30 I</t>
  </si>
  <si>
    <t>52335</t>
  </si>
  <si>
    <t>115402</t>
  </si>
  <si>
    <t>6000IU(60MG)/0,6ML INJ SOL ISP</t>
  </si>
  <si>
    <t>17110</t>
  </si>
  <si>
    <t>134502</t>
  </si>
  <si>
    <t>ELICEA</t>
  </si>
  <si>
    <t>135928</t>
  </si>
  <si>
    <t>ESOPREX</t>
  </si>
  <si>
    <t>92435</t>
  </si>
  <si>
    <t>800000IU TBL NOB 30</t>
  </si>
  <si>
    <t>29814</t>
  </si>
  <si>
    <t>27,5MCG/VSTŘIK NAS SPR SUS 1X3</t>
  </si>
  <si>
    <t>132832</t>
  </si>
  <si>
    <t>MIRELLE</t>
  </si>
  <si>
    <t>0,06MG/0,015MG TBL FLM 3X28</t>
  </si>
  <si>
    <t>15367</t>
  </si>
  <si>
    <t>KYTRIL</t>
  </si>
  <si>
    <t>CHLORHEXIDIN</t>
  </si>
  <si>
    <t>130511</t>
  </si>
  <si>
    <t>CORSODYL</t>
  </si>
  <si>
    <t>1% STM GEL 1X50G</t>
  </si>
  <si>
    <t>125114</t>
  </si>
  <si>
    <t>100MG TBL NOB 3X20</t>
  </si>
  <si>
    <t>81454</t>
  </si>
  <si>
    <t>667G/L POR SOL 1X200ML HDP</t>
  </si>
  <si>
    <t>218886</t>
  </si>
  <si>
    <t>163335</t>
  </si>
  <si>
    <t>METHOTREXÁT (POUZE PERORÁLNÍ)</t>
  </si>
  <si>
    <t>163331</t>
  </si>
  <si>
    <t>33327</t>
  </si>
  <si>
    <t>NUTRIDRINK NEUTRAL</t>
  </si>
  <si>
    <t>33709</t>
  </si>
  <si>
    <t>NUTRINIDRINK NEUTRAL PRO DĚTI</t>
  </si>
  <si>
    <t>PŘÍPRAVKY S DERIVÁTY KYSELINY SALICYLOVÉ</t>
  </si>
  <si>
    <t>125442</t>
  </si>
  <si>
    <t>ALGESAL</t>
  </si>
  <si>
    <t>100MG/G+10MG/G CRM 50G</t>
  </si>
  <si>
    <t>75023</t>
  </si>
  <si>
    <t>800MG/160MG TBL NOB 20</t>
  </si>
  <si>
    <t>VALACIKLOVIR</t>
  </si>
  <si>
    <t>VALGANCIKLOVIR</t>
  </si>
  <si>
    <t>97249</t>
  </si>
  <si>
    <t>VALCYTE</t>
  </si>
  <si>
    <t>450MG TBL FLM 60</t>
  </si>
  <si>
    <t>210001</t>
  </si>
  <si>
    <t>100MG TBL ENT 24(2X12)</t>
  </si>
  <si>
    <t>45389</t>
  </si>
  <si>
    <t>PUNČOCHY KOMPRESNÍ STEHENNÍ II.K.T.</t>
  </si>
  <si>
    <t>MAXIS COMFORT A-G</t>
  </si>
  <si>
    <t>45325</t>
  </si>
  <si>
    <t>30MG TBL NOB 50</t>
  </si>
  <si>
    <t>215125</t>
  </si>
  <si>
    <t>500MCG INJ SOL PEP 1X0,5ML</t>
  </si>
  <si>
    <t>53798</t>
  </si>
  <si>
    <t>1MG TBL FLM 84</t>
  </si>
  <si>
    <t>44708</t>
  </si>
  <si>
    <t>V-PENICILIN 750MG SLOVAKOFARMA</t>
  </si>
  <si>
    <t>750MG TBL NOB 30</t>
  </si>
  <si>
    <t>41515</t>
  </si>
  <si>
    <t>KOMPLEX ŽELEZA S ISOMALTOSOU A KYSELINA LISTOVÁ</t>
  </si>
  <si>
    <t>16593</t>
  </si>
  <si>
    <t>MALTOFER FOL TABLETY</t>
  </si>
  <si>
    <t>100MG/0,35MG TBL MND 30</t>
  </si>
  <si>
    <t>PŘÍPRAVKY PRO LÉČBU BRADAVIC A KUŘÍCH OK</t>
  </si>
  <si>
    <t>60890</t>
  </si>
  <si>
    <t>VERRUMAL</t>
  </si>
  <si>
    <t>5MG/G+100MG/G DRM SOL 13ML</t>
  </si>
  <si>
    <t>BENZATHIN-BENZYLPENICILIN</t>
  </si>
  <si>
    <t>185390</t>
  </si>
  <si>
    <t>RETARPEN</t>
  </si>
  <si>
    <t>2,4MIU INJ PLV SUS 1+1</t>
  </si>
  <si>
    <t>155937</t>
  </si>
  <si>
    <t>400MG TBL NOB 50</t>
  </si>
  <si>
    <t>187267</t>
  </si>
  <si>
    <t>184704</t>
  </si>
  <si>
    <t>163135</t>
  </si>
  <si>
    <t>VASOCARDIN 100</t>
  </si>
  <si>
    <t>158191</t>
  </si>
  <si>
    <t>80MG TBL NOB 30</t>
  </si>
  <si>
    <t>ŽELEZO V KOMBINACI S KYANOKOBALAMINEM A KYSELINOU LISTOVOU</t>
  </si>
  <si>
    <t>59571</t>
  </si>
  <si>
    <t>FERRO-FOLGAMMA</t>
  </si>
  <si>
    <t>37MG/5MG/0,01MG CPS MOL 100</t>
  </si>
  <si>
    <t>201452</t>
  </si>
  <si>
    <t>OPHTAL</t>
  </si>
  <si>
    <t>19MG/ML+0,1MG/ML OPH AQA 4X25M</t>
  </si>
  <si>
    <t>*1010</t>
  </si>
  <si>
    <t>2954</t>
  </si>
  <si>
    <t>142095</t>
  </si>
  <si>
    <t>Digoxin</t>
  </si>
  <si>
    <t>3542</t>
  </si>
  <si>
    <t>DIGOXIN 0,250 LÉČIVA</t>
  </si>
  <si>
    <t>83318</t>
  </si>
  <si>
    <t>DIGOXIN 0,125 LÉČIVA</t>
  </si>
  <si>
    <t>0,125MG TBL NOB 30</t>
  </si>
  <si>
    <t>58037</t>
  </si>
  <si>
    <t>50MG TBL PRO 30</t>
  </si>
  <si>
    <t>58038</t>
  </si>
  <si>
    <t>50MG TBL PRO 100</t>
  </si>
  <si>
    <t>46640</t>
  </si>
  <si>
    <t>ROZEX</t>
  </si>
  <si>
    <t>7,5MG/G CRM 30G</t>
  </si>
  <si>
    <t>15864</t>
  </si>
  <si>
    <t>56977</t>
  </si>
  <si>
    <t>SOTALOL</t>
  </si>
  <si>
    <t>49014</t>
  </si>
  <si>
    <t>SOTAHEXAL 80</t>
  </si>
  <si>
    <t>*1029</t>
  </si>
  <si>
    <t>125052</t>
  </si>
  <si>
    <t>58660</t>
  </si>
  <si>
    <t>59879</t>
  </si>
  <si>
    <t>ENAPRIL</t>
  </si>
  <si>
    <t>58827</t>
  </si>
  <si>
    <t>POR PLV SOL 4</t>
  </si>
  <si>
    <t>191012</t>
  </si>
  <si>
    <t>2,5MG TBL NOB 28</t>
  </si>
  <si>
    <t>191005</t>
  </si>
  <si>
    <t>1,25MG TBL NOB 98</t>
  </si>
  <si>
    <t>148074</t>
  </si>
  <si>
    <t>20MG TBL FLM 90</t>
  </si>
  <si>
    <t>31536</t>
  </si>
  <si>
    <t>25MG TBL PRO 100</t>
  </si>
  <si>
    <t>33936</t>
  </si>
  <si>
    <t>12494</t>
  </si>
  <si>
    <t>875MG/125MG TBL FLM 14 I</t>
  </si>
  <si>
    <t>165000</t>
  </si>
  <si>
    <t>199644</t>
  </si>
  <si>
    <t>199646</t>
  </si>
  <si>
    <t>134861</t>
  </si>
  <si>
    <t>BUDENOFALK</t>
  </si>
  <si>
    <t>2MG RCT SPM 1X14DÁVEK</t>
  </si>
  <si>
    <t>200214</t>
  </si>
  <si>
    <t>100MG TBL NOB 56</t>
  </si>
  <si>
    <t>169725</t>
  </si>
  <si>
    <t>ASACOL 800</t>
  </si>
  <si>
    <t>800MG TBL ENT 90</t>
  </si>
  <si>
    <t>157787</t>
  </si>
  <si>
    <t>PENTASA SLOW RELEASE TABLETS 1 G</t>
  </si>
  <si>
    <t>1G TBL PRO 60</t>
  </si>
  <si>
    <t>203808</t>
  </si>
  <si>
    <t>203805</t>
  </si>
  <si>
    <t>203803</t>
  </si>
  <si>
    <t>128241</t>
  </si>
  <si>
    <t>50MG/ML INJ SOL ISP 1X0,20ML+J</t>
  </si>
  <si>
    <t>128251</t>
  </si>
  <si>
    <t>50MG/ML INJ SOL ISP 1X0,40ML+J</t>
  </si>
  <si>
    <t>128256</t>
  </si>
  <si>
    <t>50MG/ML INJ SOL ISP 1X0,50ML+J</t>
  </si>
  <si>
    <t>187266</t>
  </si>
  <si>
    <t>10MG TBL NOB 15</t>
  </si>
  <si>
    <t>157122</t>
  </si>
  <si>
    <t>10MG TBL NOB 10</t>
  </si>
  <si>
    <t>157120</t>
  </si>
  <si>
    <t>56167</t>
  </si>
  <si>
    <t>20000IU TBL ENT 50 I</t>
  </si>
  <si>
    <t>NYSTATIN</t>
  </si>
  <si>
    <t>1069</t>
  </si>
  <si>
    <t>FUNGICIDIN LÉČIVA</t>
  </si>
  <si>
    <t>100000IU/G UNG 10G</t>
  </si>
  <si>
    <t>17104</t>
  </si>
  <si>
    <t>30657</t>
  </si>
  <si>
    <t>162079</t>
  </si>
  <si>
    <t>NOLPAZA</t>
  </si>
  <si>
    <t>20MG TBL ENT 98</t>
  </si>
  <si>
    <t>33322</t>
  </si>
  <si>
    <t>33339</t>
  </si>
  <si>
    <t>DIASIP S PŘÍCHUTÍ JAHODOVOU</t>
  </si>
  <si>
    <t>33473</t>
  </si>
  <si>
    <t>33474</t>
  </si>
  <si>
    <t>33530</t>
  </si>
  <si>
    <t>NUTRISON MULTI FIBRE</t>
  </si>
  <si>
    <t>33422</t>
  </si>
  <si>
    <t>NUTRISON ADVANCED DIASON LOW ENERGY</t>
  </si>
  <si>
    <t>33519</t>
  </si>
  <si>
    <t>ENSURE PLUS PŘÍCHUŤ ČOKOLÁDA</t>
  </si>
  <si>
    <t>POR SOL 1X220ML</t>
  </si>
  <si>
    <t>33419</t>
  </si>
  <si>
    <t>NUTRIDRINK COMPACT S PŘÍCHUTÍ BANÁNOVOU</t>
  </si>
  <si>
    <t>33781</t>
  </si>
  <si>
    <t>FRESUBIN JUCY DRINK PŘÍCHUŤ ČERNÝ RYBÍZ</t>
  </si>
  <si>
    <t>217078</t>
  </si>
  <si>
    <t>ENSURE PLUS ADVANCE JAHODOVÁ PŘÍCHUŤ</t>
  </si>
  <si>
    <t>POR SOL 4X220ML</t>
  </si>
  <si>
    <t>33618</t>
  </si>
  <si>
    <t>FRESUBIN ENERGY FIBRE JAHODA</t>
  </si>
  <si>
    <t>217040</t>
  </si>
  <si>
    <t>FRESUBIN 2 KCAL DRINK KARAMEL</t>
  </si>
  <si>
    <t>33705</t>
  </si>
  <si>
    <t>33325</t>
  </si>
  <si>
    <t>NUTRIDRINK MULTI FIBRE S PŘÍCHUTÍ POMERANČOVOU</t>
  </si>
  <si>
    <t>217005</t>
  </si>
  <si>
    <t>NUTRICOMP SOUP JEMNÉ KUŘECÍ KARI</t>
  </si>
  <si>
    <t>33059</t>
  </si>
  <si>
    <t>FRESUBIN ORIGINAL NEUTRAL</t>
  </si>
  <si>
    <t>POR SOL 12X500ML</t>
  </si>
  <si>
    <t>33580</t>
  </si>
  <si>
    <t>FRESUBIN 2 KCAL DRINK CAPPUCCINO</t>
  </si>
  <si>
    <t>33636</t>
  </si>
  <si>
    <t>FRESUBIN 2 KCAL DRINK NEUTRAL</t>
  </si>
  <si>
    <t>33889</t>
  </si>
  <si>
    <t>FRESUBIN 2 KCAL CREME CAPPUCCINO</t>
  </si>
  <si>
    <t>33065</t>
  </si>
  <si>
    <t>FRESUBIN ORIGINAL S VANILKOVOU PŘÍCHUTÍ</t>
  </si>
  <si>
    <t>33070</t>
  </si>
  <si>
    <t>FRESUBIN ORIGINAL FIBRE</t>
  </si>
  <si>
    <t>33648</t>
  </si>
  <si>
    <t>NUTILIS POWDER</t>
  </si>
  <si>
    <t>POR PLV 300G</t>
  </si>
  <si>
    <t>33628</t>
  </si>
  <si>
    <t>FRESUBIN ENERGY FIBRE CITRÓN</t>
  </si>
  <si>
    <t>47712</t>
  </si>
  <si>
    <t>SALAZOPYRIN EN</t>
  </si>
  <si>
    <t>189079</t>
  </si>
  <si>
    <t>CALCICHEW D3 LEMON</t>
  </si>
  <si>
    <t>500MG/400IU TBL MND 60</t>
  </si>
  <si>
    <t>47515</t>
  </si>
  <si>
    <t>CALCICHEW D3</t>
  </si>
  <si>
    <t>500MG/200IU TBL MND 60</t>
  </si>
  <si>
    <t>47514</t>
  </si>
  <si>
    <t>500MG/200IU TBL MND 20</t>
  </si>
  <si>
    <t>206529</t>
  </si>
  <si>
    <t>CALCICHEW D3 JAHODA</t>
  </si>
  <si>
    <t>ITOPRIDUM</t>
  </si>
  <si>
    <t>166775</t>
  </si>
  <si>
    <t>ITOPRID PMCS</t>
  </si>
  <si>
    <t>50MG TBL FLM 40 II</t>
  </si>
  <si>
    <t>1401014</t>
  </si>
  <si>
    <t>1402001</t>
  </si>
  <si>
    <t>1401013</t>
  </si>
  <si>
    <t>1401001</t>
  </si>
  <si>
    <t>134862</t>
  </si>
  <si>
    <t>2MG RCT SPM 2X14DÁVEK</t>
  </si>
  <si>
    <t>62052</t>
  </si>
  <si>
    <t>DUOMOX 1000</t>
  </si>
  <si>
    <t>1000MG TBL SUS 20</t>
  </si>
  <si>
    <t>106344</t>
  </si>
  <si>
    <t>15MG CPS ETD 28</t>
  </si>
  <si>
    <t>100301</t>
  </si>
  <si>
    <t>115396</t>
  </si>
  <si>
    <t>33863</t>
  </si>
  <si>
    <t>NUTRIDRINK MULTI FIBRE S PŘÍCHUTÍ JAHODOVOU</t>
  </si>
  <si>
    <t>33489</t>
  </si>
  <si>
    <t>33324</t>
  </si>
  <si>
    <t>33782</t>
  </si>
  <si>
    <t>FRESUBIN JUCY DRINK PŘÍCHUŤ VIŠŇOVÁ</t>
  </si>
  <si>
    <t>33330</t>
  </si>
  <si>
    <t>33335</t>
  </si>
  <si>
    <t>NUTRIDRINK MULTI FIBRE S PŘÍCHUTÍ BANÁNOVOU</t>
  </si>
  <si>
    <t>217089</t>
  </si>
  <si>
    <t>NUTRINI MULTI FIBRE</t>
  </si>
  <si>
    <t>33329</t>
  </si>
  <si>
    <t>33637</t>
  </si>
  <si>
    <t>33599</t>
  </si>
  <si>
    <t>FRESUBIN CREME PRALINKA</t>
  </si>
  <si>
    <t>33888</t>
  </si>
  <si>
    <t>FRESUBIN 2 KCAL CREME ČOKOLÁDA</t>
  </si>
  <si>
    <t>33228</t>
  </si>
  <si>
    <t>FRESUBIN ENERGY FIBRE ČOKOLÁDA</t>
  </si>
  <si>
    <t>33230</t>
  </si>
  <si>
    <t>217041</t>
  </si>
  <si>
    <t>FRESUBIN 2 KCAL DRINK LESNÍ PLODY</t>
  </si>
  <si>
    <t>33890</t>
  </si>
  <si>
    <t>FRESUBIN 2 KCAL CREME LESNÍ JAHODA</t>
  </si>
  <si>
    <t>33396</t>
  </si>
  <si>
    <t>RESOURCE 2,0 KCAL FIBRE NEUTRAL</t>
  </si>
  <si>
    <t>33734</t>
  </si>
  <si>
    <t>PEPTAMEN NEUTRÁLNÍ</t>
  </si>
  <si>
    <t>33956</t>
  </si>
  <si>
    <t>216544</t>
  </si>
  <si>
    <t>80MG TBL RET 100 II</t>
  </si>
  <si>
    <t>SÍRAN ŽELEZNATÝ A KYSELINA LISTOVÁ</t>
  </si>
  <si>
    <t>92195</t>
  </si>
  <si>
    <t>TARDYFERON-FOL</t>
  </si>
  <si>
    <t>247,25MG/0,35MG TBL RET 100</t>
  </si>
  <si>
    <t>47713</t>
  </si>
  <si>
    <t>500MG TBL ENT 500</t>
  </si>
  <si>
    <t>186538</t>
  </si>
  <si>
    <t>CALTRATE PLUS</t>
  </si>
  <si>
    <t>TBL FLM 90</t>
  </si>
  <si>
    <t>166759</t>
  </si>
  <si>
    <t>KINITO</t>
  </si>
  <si>
    <t>50MG TBL FLM 40</t>
  </si>
  <si>
    <t>166776</t>
  </si>
  <si>
    <t>50MG TBL FLM 100 I</t>
  </si>
  <si>
    <t>1401020</t>
  </si>
  <si>
    <t>33340</t>
  </si>
  <si>
    <t>DIASIP S PŘÍCHUTÍ VANILKOVOU</t>
  </si>
  <si>
    <t>94919</t>
  </si>
  <si>
    <t>7,5MG/ML POR SOL 40ML</t>
  </si>
  <si>
    <t>169869</t>
  </si>
  <si>
    <t>ENALAPRIL VITABALANS</t>
  </si>
  <si>
    <t>47997</t>
  </si>
  <si>
    <t>10MG TBL NOB 98 B</t>
  </si>
  <si>
    <t>98218</t>
  </si>
  <si>
    <t>40MG TBL NOB 20</t>
  </si>
  <si>
    <t>137120</t>
  </si>
  <si>
    <t>MAGNESIUM 250 MG PHARMAVIT</t>
  </si>
  <si>
    <t>250MG TBL EFF 20</t>
  </si>
  <si>
    <t>13888</t>
  </si>
  <si>
    <t>12,5MG TBL FLM 90 AL</t>
  </si>
  <si>
    <t>157078</t>
  </si>
  <si>
    <t>0,2MG TBL FLM 28</t>
  </si>
  <si>
    <t>207076</t>
  </si>
  <si>
    <t>13470</t>
  </si>
  <si>
    <t>KYSELINA MYKOFENOLOVÁ</t>
  </si>
  <si>
    <t>29716</t>
  </si>
  <si>
    <t>MYFENAX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</si>
  <si>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</si>
  <si>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</si>
  <si>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</si>
  <si>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</si>
  <si>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</si>
  <si>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</si>
  <si>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76487</t>
  </si>
  <si>
    <t>18563</t>
  </si>
  <si>
    <t>60MCG POR LYO 30</t>
  </si>
  <si>
    <t>18570</t>
  </si>
  <si>
    <t>240MCG POR LYO 100</t>
  </si>
  <si>
    <t>IBUPROFEN, KOMBINACE</t>
  </si>
  <si>
    <t>11024</t>
  </si>
  <si>
    <t>MODAFEN</t>
  </si>
  <si>
    <t>200MG/30MG TBL FLM 24</t>
  </si>
  <si>
    <t>84262</t>
  </si>
  <si>
    <t>100MG/ML POR GTT SOL 96ML</t>
  </si>
  <si>
    <t>1005</t>
  </si>
  <si>
    <t>1003</t>
  </si>
  <si>
    <t>97393</t>
  </si>
  <si>
    <t>201624</t>
  </si>
  <si>
    <t>*4006</t>
  </si>
  <si>
    <t>202362</t>
  </si>
  <si>
    <t>400MG TBL FLM 48</t>
  </si>
  <si>
    <t>51561</t>
  </si>
  <si>
    <t>125MG SUP 10</t>
  </si>
  <si>
    <t>97656</t>
  </si>
  <si>
    <t>PARALEN 125</t>
  </si>
  <si>
    <t>125MG TBL NOB 20</t>
  </si>
  <si>
    <t>162250</t>
  </si>
  <si>
    <t>ACC 200 NEO</t>
  </si>
  <si>
    <t>200MG TBL EFF 20</t>
  </si>
  <si>
    <t>DROPROPIZIN</t>
  </si>
  <si>
    <t>14724</t>
  </si>
  <si>
    <t>22MG/ML POR GTT SOL 1X50ML</t>
  </si>
  <si>
    <t>119683</t>
  </si>
  <si>
    <t>0,5MG/ML NAS SPR SOL 10ML-SK</t>
  </si>
  <si>
    <t>ACETAZOLAMID</t>
  </si>
  <si>
    <t>113</t>
  </si>
  <si>
    <t>CEFADROXIL</t>
  </si>
  <si>
    <t>199803</t>
  </si>
  <si>
    <t>DURACEF</t>
  </si>
  <si>
    <t>500MG CPS DUR 12</t>
  </si>
  <si>
    <t>62053</t>
  </si>
  <si>
    <t>DUOMOX 375</t>
  </si>
  <si>
    <t>375MG TBL SUS 20</t>
  </si>
  <si>
    <t>Alprazolam</t>
  </si>
  <si>
    <t>CHORIOVÝ GONADOTROPIN</t>
  </si>
  <si>
    <t>11951</t>
  </si>
  <si>
    <t>PREGNYL 1500</t>
  </si>
  <si>
    <t>1500IU INJ PSO LQF 3+3</t>
  </si>
  <si>
    <t>46694</t>
  </si>
  <si>
    <t>69191</t>
  </si>
  <si>
    <t>1163</t>
  </si>
  <si>
    <t>NORDITROPIN SIMPLEXX</t>
  </si>
  <si>
    <t>15MG/1,5ML INJ SOL ZVL 1X1,5ML</t>
  </si>
  <si>
    <t>92320</t>
  </si>
  <si>
    <t>HUMATROPE</t>
  </si>
  <si>
    <t>36IU(12MG) INJ PSO LQF 1+1X3,1</t>
  </si>
  <si>
    <t>187293</t>
  </si>
  <si>
    <t>16IU(5,3MG) INJ PSO LQF 5+5X1M</t>
  </si>
  <si>
    <t>154910</t>
  </si>
  <si>
    <t>OMNITROPE</t>
  </si>
  <si>
    <t>15MG/1,5ML INJ SOL 1X1,5ML II</t>
  </si>
  <si>
    <t>216861</t>
  </si>
  <si>
    <t>ZOMACTON</t>
  </si>
  <si>
    <t>4MG INJ PSO LQF 5+5 AMP</t>
  </si>
  <si>
    <t>Tamoxifen</t>
  </si>
  <si>
    <t>58701</t>
  </si>
  <si>
    <t>TAMOXIFEN 'EBEWE'</t>
  </si>
  <si>
    <t>87150</t>
  </si>
  <si>
    <t>BROMOKRIPTIN</t>
  </si>
  <si>
    <t>11089</t>
  </si>
  <si>
    <t>MEDOCRIPTINE</t>
  </si>
  <si>
    <t>67512</t>
  </si>
  <si>
    <t>CINAKALCET</t>
  </si>
  <si>
    <t>28309</t>
  </si>
  <si>
    <t>MIMPARA</t>
  </si>
  <si>
    <t>30MG TBL FLM 28</t>
  </si>
  <si>
    <t>JODOVÁ TERAPIE</t>
  </si>
  <si>
    <t>61158</t>
  </si>
  <si>
    <t>JODID 100</t>
  </si>
  <si>
    <t>19373</t>
  </si>
  <si>
    <t>NEBIDO</t>
  </si>
  <si>
    <t>1000MG/4ML INJ SOL 1X4ML</t>
  </si>
  <si>
    <t>201625</t>
  </si>
  <si>
    <t>CYPROTERON</t>
  </si>
  <si>
    <t>54537</t>
  </si>
  <si>
    <t>ANDROCUR-50</t>
  </si>
  <si>
    <t>50MG TBL NOB 50</t>
  </si>
  <si>
    <t>201992</t>
  </si>
  <si>
    <t>125183</t>
  </si>
  <si>
    <t>10MG TBL FLM 56 I</t>
  </si>
  <si>
    <t>FLUDROKORTISON</t>
  </si>
  <si>
    <t>185266</t>
  </si>
  <si>
    <t>FLUDROCORTISON</t>
  </si>
  <si>
    <t>0,1MG TBL NOB 100</t>
  </si>
  <si>
    <t>40777</t>
  </si>
  <si>
    <t>600MG TBL FLM 50</t>
  </si>
  <si>
    <t>180825</t>
  </si>
  <si>
    <t>216670</t>
  </si>
  <si>
    <t>HYDROCORTISON VALEANT</t>
  </si>
  <si>
    <t>100MG INJ PLV SOL 1X10</t>
  </si>
  <si>
    <t>176921</t>
  </si>
  <si>
    <t>400MG CPS DUR 180</t>
  </si>
  <si>
    <t>147454</t>
  </si>
  <si>
    <t>88MCG TBL NOB 100 II</t>
  </si>
  <si>
    <t>147464</t>
  </si>
  <si>
    <t>137MCG TBL NOB 100 I</t>
  </si>
  <si>
    <t>60413</t>
  </si>
  <si>
    <t>BALNEUM HERMAL PLUS</t>
  </si>
  <si>
    <t>829,5MG/G+150MG/G BAL 500ML</t>
  </si>
  <si>
    <t>203007</t>
  </si>
  <si>
    <t>ADVANTAN</t>
  </si>
  <si>
    <t>23126</t>
  </si>
  <si>
    <t>30MG POR TBL DIS 30</t>
  </si>
  <si>
    <t>1165</t>
  </si>
  <si>
    <t>10MG/1,5ML INJ SOL ZVL 1X1,5ML</t>
  </si>
  <si>
    <t>1167</t>
  </si>
  <si>
    <t>5MG/1,5ML INJ SOL ZVL 1X1,5ML</t>
  </si>
  <si>
    <t>156191</t>
  </si>
  <si>
    <t>SAIZEN</t>
  </si>
  <si>
    <t>8MG/ML INJ SOL 1X1,5ML</t>
  </si>
  <si>
    <t>25167</t>
  </si>
  <si>
    <t>28135</t>
  </si>
  <si>
    <t>NUTROPINAQ</t>
  </si>
  <si>
    <t>10MG/2ML (30IU) INJ SOL 3X2ML</t>
  </si>
  <si>
    <t>187295</t>
  </si>
  <si>
    <t>156188</t>
  </si>
  <si>
    <t>5,83MG/ML INJ SOL 1X1,03ML</t>
  </si>
  <si>
    <t>156190</t>
  </si>
  <si>
    <t>8MG/ML INJ SOL 1X2,5ML</t>
  </si>
  <si>
    <t>194389</t>
  </si>
  <si>
    <t>10MG/1,5ML INJ SOL 1X1,5ML IV</t>
  </si>
  <si>
    <t>216856</t>
  </si>
  <si>
    <t>10MG INJ PSO LQF 1X10MG+1X1ML</t>
  </si>
  <si>
    <t>156195</t>
  </si>
  <si>
    <t>8MG/ML INJ SOL 5X1,5ML</t>
  </si>
  <si>
    <t>199683</t>
  </si>
  <si>
    <t>KYSELINA THIOKTOVÁ</t>
  </si>
  <si>
    <t>84367</t>
  </si>
  <si>
    <t>THIOGAMMA 600 ORAL</t>
  </si>
  <si>
    <t>600MG TBL FLM 60</t>
  </si>
  <si>
    <t>214744</t>
  </si>
  <si>
    <t>THIOGAMMA TURBO SET</t>
  </si>
  <si>
    <t>600MG INF SOL 1X50ML</t>
  </si>
  <si>
    <t>*2076</t>
  </si>
  <si>
    <t>13705</t>
  </si>
  <si>
    <t>800MG TBL NOB 35</t>
  </si>
  <si>
    <t>44793</t>
  </si>
  <si>
    <t>122632</t>
  </si>
  <si>
    <t>80MG TBL FLM 30</t>
  </si>
  <si>
    <t>199795</t>
  </si>
  <si>
    <t>DABIGATRAN-ETEXILÁT</t>
  </si>
  <si>
    <t>193505</t>
  </si>
  <si>
    <t>PRADAXA</t>
  </si>
  <si>
    <t>110MG CPS DUR 60X1 II</t>
  </si>
  <si>
    <t>2668</t>
  </si>
  <si>
    <t>OPHTHALMO-HYDROCORTISON LÉČIVA</t>
  </si>
  <si>
    <t>5MG/G OPH UNG 5G</t>
  </si>
  <si>
    <t>53189</t>
  </si>
  <si>
    <t>27313</t>
  </si>
  <si>
    <t>0,1% UNG 60G</t>
  </si>
  <si>
    <t>BIMATOPROST</t>
  </si>
  <si>
    <t>27543</t>
  </si>
  <si>
    <t>LUMIGAN</t>
  </si>
  <si>
    <t>0,3MG/ML OPH GTT SOL 3X3ML</t>
  </si>
  <si>
    <t>EKONAZOL</t>
  </si>
  <si>
    <t>59074</t>
  </si>
  <si>
    <t>PEVARYL</t>
  </si>
  <si>
    <t>100MG/G CRM 30G</t>
  </si>
  <si>
    <t>66360</t>
  </si>
  <si>
    <t>1500000IU TBL FLM 12</t>
  </si>
  <si>
    <t>66359</t>
  </si>
  <si>
    <t>1000000IU TBL FLM 12</t>
  </si>
  <si>
    <t>62315</t>
  </si>
  <si>
    <t>100MG/ML DRM SOL 30ML</t>
  </si>
  <si>
    <t>216197</t>
  </si>
  <si>
    <t>13359</t>
  </si>
  <si>
    <t>0,02MG TBL NOB 20</t>
  </si>
  <si>
    <t>17121</t>
  </si>
  <si>
    <t>30MG CPS DUR 28</t>
  </si>
  <si>
    <t>12894</t>
  </si>
  <si>
    <t>100MG POR GRA SUS 15 I</t>
  </si>
  <si>
    <t>154312</t>
  </si>
  <si>
    <t>MEDOXIN</t>
  </si>
  <si>
    <t>250MG TBL NOB 10 II</t>
  </si>
  <si>
    <t>92757</t>
  </si>
  <si>
    <t>300MG CPS DUR 10</t>
  </si>
  <si>
    <t>57778</t>
  </si>
  <si>
    <t>PENBENE</t>
  </si>
  <si>
    <t>1500000IU TBL FLM 21</t>
  </si>
  <si>
    <t>86148</t>
  </si>
  <si>
    <t>AUGMENTIN 625 MG</t>
  </si>
  <si>
    <t>500MG/125MG TBL FLM 21 II</t>
  </si>
  <si>
    <t>26324</t>
  </si>
  <si>
    <t>FUSIDOVÁ KYSELINA</t>
  </si>
  <si>
    <t>88740</t>
  </si>
  <si>
    <t>FUCITHALMIC</t>
  </si>
  <si>
    <t>10MG/G OPH GTT SUS 5G</t>
  </si>
  <si>
    <t>216194</t>
  </si>
  <si>
    <t>89227</t>
  </si>
  <si>
    <t>BACTROBAN NASAL</t>
  </si>
  <si>
    <t>20MG/G NAS UNG 3G</t>
  </si>
  <si>
    <t>19751</t>
  </si>
  <si>
    <t>1000MG TBL SUS 14</t>
  </si>
  <si>
    <t>155859</t>
  </si>
  <si>
    <t>155868</t>
  </si>
  <si>
    <t>250MG CPS DUR 6</t>
  </si>
  <si>
    <t>212694</t>
  </si>
  <si>
    <t>26327</t>
  </si>
  <si>
    <t>5MG TBL FLM 20</t>
  </si>
  <si>
    <t>185331</t>
  </si>
  <si>
    <t>0,5MG/ML POR SOL 60ML+LŽČKA</t>
  </si>
  <si>
    <t>89024</t>
  </si>
  <si>
    <t>DICLOFENAC AL 50</t>
  </si>
  <si>
    <t>50MG TBL ENT 20</t>
  </si>
  <si>
    <t>201658</t>
  </si>
  <si>
    <t>DICLOFENAC GALMED 1% GEL</t>
  </si>
  <si>
    <t>10MG/G GEL 1X60G</t>
  </si>
  <si>
    <t>4014</t>
  </si>
  <si>
    <t>200MG TBL NOB 20</t>
  </si>
  <si>
    <t>DROTAVERIN</t>
  </si>
  <si>
    <t>192729</t>
  </si>
  <si>
    <t>NO-SPA</t>
  </si>
  <si>
    <t>40MG TBL NOB 24</t>
  </si>
  <si>
    <t>1881</t>
  </si>
  <si>
    <t>1000000IU TBL FLM 21</t>
  </si>
  <si>
    <t>57779</t>
  </si>
  <si>
    <t>49513</t>
  </si>
  <si>
    <t>5960</t>
  </si>
  <si>
    <t>750MG TBL NOB 20</t>
  </si>
  <si>
    <t>53199</t>
  </si>
  <si>
    <t>POR GRA SUS 60MLX50MG/ML</t>
  </si>
  <si>
    <t>53800</t>
  </si>
  <si>
    <t>POR GRA SUS 100MLX50MG/ML</t>
  </si>
  <si>
    <t>132606</t>
  </si>
  <si>
    <t>FROMILID 250</t>
  </si>
  <si>
    <t>65484</t>
  </si>
  <si>
    <t>CLOTRIMAZOL AL 1%</t>
  </si>
  <si>
    <t>0,01G/G CRM 20G</t>
  </si>
  <si>
    <t>42953</t>
  </si>
  <si>
    <t>5MG TBL FLM 28</t>
  </si>
  <si>
    <t>192197</t>
  </si>
  <si>
    <t>1MG/ML DRM SOL 1X30ML</t>
  </si>
  <si>
    <t>192196</t>
  </si>
  <si>
    <t>1MG/ML DRM SOL 1X20ML</t>
  </si>
  <si>
    <t>PERMETHRIN</t>
  </si>
  <si>
    <t>85346</t>
  </si>
  <si>
    <t>INFECTOSCAB 5% KRÉM</t>
  </si>
  <si>
    <t>50MG/G CRM 30G</t>
  </si>
  <si>
    <t>14872</t>
  </si>
  <si>
    <t>0,5MG/G+10MG/G LIG IPR 5KS</t>
  </si>
  <si>
    <t>16050</t>
  </si>
  <si>
    <t>179727</t>
  </si>
  <si>
    <t>HIDRASEC PRO DĚTI</t>
  </si>
  <si>
    <t>30MG POR GRA SUS 16</t>
  </si>
  <si>
    <t>179721</t>
  </si>
  <si>
    <t>HIDRASEC PRO KOJENCE</t>
  </si>
  <si>
    <t>10MG POR GRA SUS 16</t>
  </si>
  <si>
    <t>*5008</t>
  </si>
  <si>
    <t>162245</t>
  </si>
  <si>
    <t>ACC 100 NEO</t>
  </si>
  <si>
    <t>100MG TBL EFF 20</t>
  </si>
  <si>
    <t>162244</t>
  </si>
  <si>
    <t>100MG TBL EFF 10</t>
  </si>
  <si>
    <t>94921</t>
  </si>
  <si>
    <t>32558</t>
  </si>
  <si>
    <t>750MG TBL FLM 14</t>
  </si>
  <si>
    <t>162243</t>
  </si>
  <si>
    <t>40MG/ML+100MG/ML POR GTT SOL 5</t>
  </si>
  <si>
    <t>155689</t>
  </si>
  <si>
    <t>147650</t>
  </si>
  <si>
    <t>VOLTAREN RAPID</t>
  </si>
  <si>
    <t>25MG CPS MOL 10 I</t>
  </si>
  <si>
    <t>100096</t>
  </si>
  <si>
    <t>VOLTAREN EMULGEL</t>
  </si>
  <si>
    <t>10MG/G GEL 50G II</t>
  </si>
  <si>
    <t>14723</t>
  </si>
  <si>
    <t>22MG/ML POR GTT SOL 1X25ML</t>
  </si>
  <si>
    <t>62047</t>
  </si>
  <si>
    <t>218233</t>
  </si>
  <si>
    <t>192522</t>
  </si>
  <si>
    <t>50MCG/DÁV NAS SPR SUS 3X140DÁV</t>
  </si>
  <si>
    <t>4343</t>
  </si>
  <si>
    <t>PARALEN 500 SUP</t>
  </si>
  <si>
    <t>500MG SUP 5</t>
  </si>
  <si>
    <t>SACCHAROMYCES BOULARDII</t>
  </si>
  <si>
    <t>10502</t>
  </si>
  <si>
    <t>ENTEROL</t>
  </si>
  <si>
    <t>250MG CPS DUR 10</t>
  </si>
  <si>
    <t>SULPIRID</t>
  </si>
  <si>
    <t>47535</t>
  </si>
  <si>
    <t>DOGMATIL</t>
  </si>
  <si>
    <t>50MG CPS DUR 30</t>
  </si>
  <si>
    <t>208356</t>
  </si>
  <si>
    <t>50MG/G CRM 1X2G</t>
  </si>
  <si>
    <t>45324</t>
  </si>
  <si>
    <t>202821</t>
  </si>
  <si>
    <t>0,8MG/ML+20MG/ML SIR 100ML+PIP</t>
  </si>
  <si>
    <t>66363</t>
  </si>
  <si>
    <t>400000IU/5ML SIR 60ML</t>
  </si>
  <si>
    <t>173500</t>
  </si>
  <si>
    <t>DIOSMEKTIT</t>
  </si>
  <si>
    <t>59940</t>
  </si>
  <si>
    <t>3G POR PLV SUS 10</t>
  </si>
  <si>
    <t>362</t>
  </si>
  <si>
    <t>ADRENALIN LÉČIVA</t>
  </si>
  <si>
    <t>1MG/ML INJ SOL 5X1ML</t>
  </si>
  <si>
    <t>32018</t>
  </si>
  <si>
    <t>IBUPROFEN AL 400</t>
  </si>
  <si>
    <t>400MG TBL FLM 30</t>
  </si>
  <si>
    <t>208426</t>
  </si>
  <si>
    <t>IBUPROFEN APOTEX</t>
  </si>
  <si>
    <t>100MG/5ML POR SUS 1X100ML</t>
  </si>
  <si>
    <t>51569</t>
  </si>
  <si>
    <t>125MG SUP 16</t>
  </si>
  <si>
    <t>196127</t>
  </si>
  <si>
    <t>IBUPROFEN DR. MAX</t>
  </si>
  <si>
    <t>200MG TBL FLM 30 I</t>
  </si>
  <si>
    <t>62543</t>
  </si>
  <si>
    <t>200MG TBL OBD 24</t>
  </si>
  <si>
    <t>JINÁ LÉČIVA PODPORUJÍCÍ TVORBU JIZEV</t>
  </si>
  <si>
    <t>128658</t>
  </si>
  <si>
    <t>1600IU/G+300IU/G UNG 100G I</t>
  </si>
  <si>
    <t>163351</t>
  </si>
  <si>
    <t>6,2MG/G OPH UNG 2,5G</t>
  </si>
  <si>
    <t>LOPERAMID</t>
  </si>
  <si>
    <t>132702</t>
  </si>
  <si>
    <t>2MG CPS DUR 20</t>
  </si>
  <si>
    <t>17187</t>
  </si>
  <si>
    <t>NIMESIL</t>
  </si>
  <si>
    <t>100MG POR GRA SUS 30</t>
  </si>
  <si>
    <t>119687</t>
  </si>
  <si>
    <t>0,5MG/ML NAS GTT SOL 10ML</t>
  </si>
  <si>
    <t>91249</t>
  </si>
  <si>
    <t>PARALEN 100</t>
  </si>
  <si>
    <t>100MG SUP 5</t>
  </si>
  <si>
    <t>208840</t>
  </si>
  <si>
    <t>PANADOL BABY</t>
  </si>
  <si>
    <t>95613</t>
  </si>
  <si>
    <t>PANADOL JUNIOR</t>
  </si>
  <si>
    <t>250MG SUP 10</t>
  </si>
  <si>
    <t>122631</t>
  </si>
  <si>
    <t>64MG/ML POR SUS 50X15ML</t>
  </si>
  <si>
    <t>RŮZNÁ JINÁ KRČNÍ ANTISEPTIKA</t>
  </si>
  <si>
    <t>3929</t>
  </si>
  <si>
    <t>1MG/ML GGR/GNG AQA 1X250ML</t>
  </si>
  <si>
    <t>*4100</t>
  </si>
  <si>
    <t>200515</t>
  </si>
  <si>
    <t>500MG/125MG TBL FLM 14 I</t>
  </si>
  <si>
    <t>155865</t>
  </si>
  <si>
    <t>40MG/ML POR PLV SUS 15ML</t>
  </si>
  <si>
    <t>155687</t>
  </si>
  <si>
    <t>186160</t>
  </si>
  <si>
    <t>1200000IU TBL NOB 30 I</t>
  </si>
  <si>
    <t>92805</t>
  </si>
  <si>
    <t>V-PENICILIN 250 MG SLOVAKOFARMA</t>
  </si>
  <si>
    <t>250MG TBL NOB 30</t>
  </si>
  <si>
    <t>707</t>
  </si>
  <si>
    <t>20MG/G+10MG/G CRM 15G</t>
  </si>
  <si>
    <t>87179</t>
  </si>
  <si>
    <t>NUROFEN STOPGRIP</t>
  </si>
  <si>
    <t>843</t>
  </si>
  <si>
    <t>2MG/G+1MG/G UNG 30G</t>
  </si>
  <si>
    <t>JINANOVÝ LIST (GINKGO BILOBA)</t>
  </si>
  <si>
    <t>62914</t>
  </si>
  <si>
    <t>TANAKAN</t>
  </si>
  <si>
    <t>TBL FLM 30</t>
  </si>
  <si>
    <t>17191</t>
  </si>
  <si>
    <t>LACTULOSA BIOMEDICA</t>
  </si>
  <si>
    <t>667MG/ML SIR 500ML</t>
  </si>
  <si>
    <t>66045</t>
  </si>
  <si>
    <t>30MG/G GEL 50</t>
  </si>
  <si>
    <t>THIOKOLCHIKOSID</t>
  </si>
  <si>
    <t>107943</t>
  </si>
  <si>
    <t>MUSCORIL CPS</t>
  </si>
  <si>
    <t>4MG CPS DUR 20</t>
  </si>
  <si>
    <t>TRIMETHOPRIM</t>
  </si>
  <si>
    <t>89815</t>
  </si>
  <si>
    <t>TRIPRIM</t>
  </si>
  <si>
    <t>62049</t>
  </si>
  <si>
    <t>250MG TBL SUS 20</t>
  </si>
  <si>
    <t>199797</t>
  </si>
  <si>
    <t>155688</t>
  </si>
  <si>
    <t>186288</t>
  </si>
  <si>
    <t>10MG/1G OPH GTT SUS 5G</t>
  </si>
  <si>
    <t>48262</t>
  </si>
  <si>
    <t>62318</t>
  </si>
  <si>
    <t>75MG/ML DRM SOL 120ML</t>
  </si>
  <si>
    <t>180173</t>
  </si>
  <si>
    <t>CANESTEN GYN 1 DEN</t>
  </si>
  <si>
    <t>0,5G VAG TBL 1</t>
  </si>
  <si>
    <t>132903</t>
  </si>
  <si>
    <t>Kombinace a komplexy sloučenin hliníku, vápníku a hořčíku</t>
  </si>
  <si>
    <t>45310</t>
  </si>
  <si>
    <t>ANACID</t>
  </si>
  <si>
    <t>258MG/388MG POR SUS 12X5ML</t>
  </si>
  <si>
    <t>184038</t>
  </si>
  <si>
    <t>4G POR PLV SOL SCC 10</t>
  </si>
  <si>
    <t>3645</t>
  </si>
  <si>
    <t>DIMEXOL</t>
  </si>
  <si>
    <t>100272</t>
  </si>
  <si>
    <t>CRM 30G</t>
  </si>
  <si>
    <t>9158</t>
  </si>
  <si>
    <t>POR SOL 30ML</t>
  </si>
  <si>
    <t>RANITIDIN</t>
  </si>
  <si>
    <t>96056</t>
  </si>
  <si>
    <t>RANISAN</t>
  </si>
  <si>
    <t>Thiethylperazin</t>
  </si>
  <si>
    <t>9844</t>
  </si>
  <si>
    <t>6,5MG TBL OBD 50</t>
  </si>
  <si>
    <t>9847</t>
  </si>
  <si>
    <t>6,5MG SUP 6</t>
  </si>
  <si>
    <t>13973</t>
  </si>
  <si>
    <t>225174</t>
  </si>
  <si>
    <t>225175</t>
  </si>
  <si>
    <t>89998</t>
  </si>
  <si>
    <t>ADT BAL 2X400ML</t>
  </si>
  <si>
    <t>147253</t>
  </si>
  <si>
    <t>0,9 % SODIUM CHLORIDE KABI</t>
  </si>
  <si>
    <t>9MG/ML PAR LQF 20X10ML</t>
  </si>
  <si>
    <t>58792</t>
  </si>
  <si>
    <t>ECOBEC</t>
  </si>
  <si>
    <t>100MCG INH SOL PSS 200DÁV</t>
  </si>
  <si>
    <t>15603</t>
  </si>
  <si>
    <t>ALERID</t>
  </si>
  <si>
    <t>26328</t>
  </si>
  <si>
    <t>5MG TBL FLM 21</t>
  </si>
  <si>
    <t>178687</t>
  </si>
  <si>
    <t>0,5MG/ML POR SOL 150ML I</t>
  </si>
  <si>
    <t>28816</t>
  </si>
  <si>
    <t>5MG POR TBL DIS 30</t>
  </si>
  <si>
    <t>178662</t>
  </si>
  <si>
    <t>DESLORATADIN +PHARMA</t>
  </si>
  <si>
    <t>178683</t>
  </si>
  <si>
    <t>89025</t>
  </si>
  <si>
    <t>50MG TBL ENT 50</t>
  </si>
  <si>
    <t>202789</t>
  </si>
  <si>
    <t>VERAL 1% GEL</t>
  </si>
  <si>
    <t>56571</t>
  </si>
  <si>
    <t>HAVRIX 720 JUNIOR MONODOSE</t>
  </si>
  <si>
    <t>720EU INJ SUS 1X0,5ML SJ</t>
  </si>
  <si>
    <t>53282</t>
  </si>
  <si>
    <t>203293</t>
  </si>
  <si>
    <t>132734</t>
  </si>
  <si>
    <t>23314</t>
  </si>
  <si>
    <t>FROMILID UNO</t>
  </si>
  <si>
    <t>55106</t>
  </si>
  <si>
    <t>0,25ML INJ SUS ISP 1X0,25ML+IN</t>
  </si>
  <si>
    <t>32827</t>
  </si>
  <si>
    <t>ENCEPUR PRO DOSPĚLÉ</t>
  </si>
  <si>
    <t>INJ SUS ISP 1X0,5ML+J</t>
  </si>
  <si>
    <t>104703</t>
  </si>
  <si>
    <t>0,25ML INJ SUS ISP 1X0,25ML+J</t>
  </si>
  <si>
    <t>641</t>
  </si>
  <si>
    <t>300MCG INJ SOL 5X1ML</t>
  </si>
  <si>
    <t>KYSELINA TIAPROFENOVÁ</t>
  </si>
  <si>
    <t>96484</t>
  </si>
  <si>
    <t>SURGAM LÉČIVA</t>
  </si>
  <si>
    <t>300MG TBL NOB 20</t>
  </si>
  <si>
    <t>85140</t>
  </si>
  <si>
    <t>5MG TBL FLM 60</t>
  </si>
  <si>
    <t>202942</t>
  </si>
  <si>
    <t>LEVOCETIRIZIN DR.MAX</t>
  </si>
  <si>
    <t>191999</t>
  </si>
  <si>
    <t>10MG TBL NOB 60</t>
  </si>
  <si>
    <t>191954</t>
  </si>
  <si>
    <t>60079</t>
  </si>
  <si>
    <t>ADT BAL 1X500ML</t>
  </si>
  <si>
    <t>153255</t>
  </si>
  <si>
    <t>MONTELAR</t>
  </si>
  <si>
    <t>NAFTIFIN</t>
  </si>
  <si>
    <t>49505</t>
  </si>
  <si>
    <t>EXODERIL</t>
  </si>
  <si>
    <t>10MG/G CRM 30G</t>
  </si>
  <si>
    <t>33491</t>
  </si>
  <si>
    <t>PRE BEBA DISCHARGE</t>
  </si>
  <si>
    <t>53494</t>
  </si>
  <si>
    <t>COLINFANT NEW BORN</t>
  </si>
  <si>
    <t xml:space="preserve">0,8X10^8-1,6X10^8B/ML POR PLV </t>
  </si>
  <si>
    <t>164543</t>
  </si>
  <si>
    <t>DUOFILM</t>
  </si>
  <si>
    <t>DRM SOL 15ML</t>
  </si>
  <si>
    <t>216102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</si>
  <si>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</si>
  <si>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</si>
  <si>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</si>
  <si>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</si>
  <si>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</si>
  <si>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</si>
  <si>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</si>
  <si>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16052</t>
  </si>
  <si>
    <t>TRIBENOSID</t>
  </si>
  <si>
    <t>18118</t>
  </si>
  <si>
    <t>GLYVENOL 400</t>
  </si>
  <si>
    <t>400MG CPS MOL 50</t>
  </si>
  <si>
    <t>89816</t>
  </si>
  <si>
    <t>TROXERUTIN, KOMBINACE</t>
  </si>
  <si>
    <t>15559</t>
  </si>
  <si>
    <t>VENORUTON</t>
  </si>
  <si>
    <t>20MG/G GEL 40G</t>
  </si>
  <si>
    <t>179726</t>
  </si>
  <si>
    <t>30MG POR GRA SUS 10</t>
  </si>
  <si>
    <t>OKTENIDIN, KOMBINACE</t>
  </si>
  <si>
    <t>158767</t>
  </si>
  <si>
    <t>*2059</t>
  </si>
  <si>
    <t>*2017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</si>
  <si>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</si>
  <si>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</si>
  <si>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</si>
  <si>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</si>
  <si>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</si>
  <si>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</si>
  <si>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</si>
  <si>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Prostředky pro anesteziologii a resuscitaci</t>
  </si>
  <si>
    <t>130159</t>
  </si>
  <si>
    <t>LÍMEC FIXAČNÍ KRČNÍ - NASTAVITELNÝ</t>
  </si>
  <si>
    <t>980012; LAERDAL STIFNECK SECT COLLAR GREEN; PRO ZV 79111</t>
  </si>
  <si>
    <t>LÍMEC FIXAČNÍ KRČNÍ - NASTAVITELNÝ - ZV 79111;0671</t>
  </si>
  <si>
    <t>980012; LAERDAL STIFNECK SECT COLLAR GREEN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</si>
  <si>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</si>
  <si>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</si>
  <si>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</si>
  <si>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</si>
  <si>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</si>
  <si>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</si>
  <si>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</si>
  <si>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</si>
  <si>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</si>
  <si>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</si>
  <si>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</si>
  <si>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</si>
  <si>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</si>
  <si>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</si>
  <si>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Dětská urologická endoskopie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</si>
  <si>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</si>
  <si>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</si>
  <si>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</si>
  <si>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</si>
  <si>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R06AX27 - DESLORATADIN</t>
  </si>
  <si>
    <t>R03AK11 - FORMOTEROL A FLUTIKASON</t>
  </si>
  <si>
    <t>R03AK06 - SALMETEROL A FLUTIKASON</t>
  </si>
  <si>
    <t>R03BA07 - MOMETASON</t>
  </si>
  <si>
    <t>J05AX05 - INOSIN PRANOBEX</t>
  </si>
  <si>
    <t>C02AC05 - MOXONIDIN</t>
  </si>
  <si>
    <t>R03BB04 - TIOTROPIUM-BROMID</t>
  </si>
  <si>
    <t>N03AX16 - PREGABALIN</t>
  </si>
  <si>
    <t>C01CA24 - EPINEFRIN (ADRENALIN)</t>
  </si>
  <si>
    <t>R01AC01 - KYSELINA CHROMOGLYKANOVÁ</t>
  </si>
  <si>
    <t>N06AB10 - ESCITALOPRAM</t>
  </si>
  <si>
    <t>C08CA01 - AMLODIPIN</t>
  </si>
  <si>
    <t>N06AX11 - MIRTAZAPIN</t>
  </si>
  <si>
    <t>C09DA07 - TELMISARTAN A DIURETIKA</t>
  </si>
  <si>
    <t>C10AA05 - ATORVASTATIN</t>
  </si>
  <si>
    <t>C09AA04 - PERINDOPRIL</t>
  </si>
  <si>
    <t>C10AA07 - ROSUVASTATIN</t>
  </si>
  <si>
    <t>R06AX13 - LORATADIN</t>
  </si>
  <si>
    <t>A10BA02 - METFORMIN</t>
  </si>
  <si>
    <t>N02CC01 - SUMATRIPTAN</t>
  </si>
  <si>
    <t>C09CA07 - TELMISARTAN</t>
  </si>
  <si>
    <t>B01AC04 - KLOPIDOGREL</t>
  </si>
  <si>
    <t>G04CB01 - FINASTERID</t>
  </si>
  <si>
    <t>C07AB07 - BISOPROLOL</t>
  </si>
  <si>
    <t>C07AB03 - ATENOLOL</t>
  </si>
  <si>
    <t>R01AD05 - BUDESONID</t>
  </si>
  <si>
    <t>N05AL01 - SULPIRID</t>
  </si>
  <si>
    <t>N03AX11 - TOPIRAMÁT</t>
  </si>
  <si>
    <t>C09DB04 - TELMISARTAN A AMLODIPIN</t>
  </si>
  <si>
    <t>N05CF02 - ZOLPIDEM</t>
  </si>
  <si>
    <t>R06AX17 - KETOTIFEN</t>
  </si>
  <si>
    <t>B01AF02 - APIXABAN</t>
  </si>
  <si>
    <t>A02BC03 - LANSOPRAZOL</t>
  </si>
  <si>
    <t>A03FA07 - ITOPRIDUM</t>
  </si>
  <si>
    <t>C07AB02 - METOPROLOL</t>
  </si>
  <si>
    <t>N07CA01 - BETAHISTIN</t>
  </si>
  <si>
    <t>L02BA01 - TAMOXIFEN</t>
  </si>
  <si>
    <t>R01AA07 - XYLOMETAZOLIN</t>
  </si>
  <si>
    <t>A02BC05 - ESOMEPRAZOL</t>
  </si>
  <si>
    <t>A10AE05 - INZULIN DETEMIR</t>
  </si>
  <si>
    <t>N03AF01 - KARBAMAZEPIN</t>
  </si>
  <si>
    <t>C09BX01 - PERINDOPRIL, AMLODIPIN A INDAPAMID</t>
  </si>
  <si>
    <t>N03AX12 - GABAPENTIN</t>
  </si>
  <si>
    <t>N02CC01</t>
  </si>
  <si>
    <t>R06AX27</t>
  </si>
  <si>
    <t>N07CA01</t>
  </si>
  <si>
    <t>C08CA01</t>
  </si>
  <si>
    <t>N05CF02</t>
  </si>
  <si>
    <t>G04CB01</t>
  </si>
  <si>
    <t>R06AX13</t>
  </si>
  <si>
    <t>C02AC05</t>
  </si>
  <si>
    <t>C07AB03</t>
  </si>
  <si>
    <t>C09AA04</t>
  </si>
  <si>
    <t>C09BX01</t>
  </si>
  <si>
    <t>5MG/1,25MG/5MG TBL FLM 90(3X30)</t>
  </si>
  <si>
    <t>300MG/ML POR GTT SOL 100ML+ODMSTR</t>
  </si>
  <si>
    <t>N03AX11</t>
  </si>
  <si>
    <t>N03AX12</t>
  </si>
  <si>
    <t>N03AX16</t>
  </si>
  <si>
    <t>C01CA24</t>
  </si>
  <si>
    <t>C10AA05</t>
  </si>
  <si>
    <t>80MG/ML+11,4MG/ML POR PLV SUS 140ML+ODM</t>
  </si>
  <si>
    <t>R03AK06</t>
  </si>
  <si>
    <t>50MCG/250MCG INH PLV DOS 1X60DÁV</t>
  </si>
  <si>
    <t>A02BC03</t>
  </si>
  <si>
    <t>C07AB02</t>
  </si>
  <si>
    <t>R03BA07</t>
  </si>
  <si>
    <t>R01AC01</t>
  </si>
  <si>
    <t>2,8MG/0,14ML NAS SPR SOL 1X15ML</t>
  </si>
  <si>
    <t>50MCG/500MCG INH PLV DOS 1X60DÁV</t>
  </si>
  <si>
    <t>50MCG/100MCG INH PLV DOS 1X28DÁV</t>
  </si>
  <si>
    <t>R06AX17</t>
  </si>
  <si>
    <t>J05AX05</t>
  </si>
  <si>
    <t>0,05MG/DÁV NAS SPR SUS 1X140DÁV (18G)</t>
  </si>
  <si>
    <t>0,5MG/ML POR SOL 120ML STŘÍKAČKA</t>
  </si>
  <si>
    <t>B01AC04</t>
  </si>
  <si>
    <t>R01AA07</t>
  </si>
  <si>
    <t>0,5MG/ML NAS SPR SOL 1X10ML+DÁV</t>
  </si>
  <si>
    <t>C07AB07</t>
  </si>
  <si>
    <t>N03AF01</t>
  </si>
  <si>
    <t>100MG/ML POR SOL 300ML+STŘ 10ML</t>
  </si>
  <si>
    <t>N06AX11</t>
  </si>
  <si>
    <t>R03BB04</t>
  </si>
  <si>
    <t>B01AF02</t>
  </si>
  <si>
    <t>N06AB10</t>
  </si>
  <si>
    <t>C09CA07</t>
  </si>
  <si>
    <t>250MG POR GRA SUS 50ML</t>
  </si>
  <si>
    <t>A02BC05</t>
  </si>
  <si>
    <t>400MG/57MG/5ML POR PLV SUS 35ML</t>
  </si>
  <si>
    <t>C10AA07</t>
  </si>
  <si>
    <t>400MG/57MG/5ML POR PLV SUS 140ML</t>
  </si>
  <si>
    <t>A03FA07</t>
  </si>
  <si>
    <t>A10AE05</t>
  </si>
  <si>
    <t>A10BA02</t>
  </si>
  <si>
    <t>H01AC01</t>
  </si>
  <si>
    <t>36IU(12MG) INJ PSO LQF 1+1X3,15ML ISP</t>
  </si>
  <si>
    <t>L02BA01</t>
  </si>
  <si>
    <t>C09DA07</t>
  </si>
  <si>
    <t>N05AL01</t>
  </si>
  <si>
    <t>J01GB01</t>
  </si>
  <si>
    <t>28MG INH PLV CPS DUR 224(4X56)+5INH</t>
  </si>
  <si>
    <t>R01AD05</t>
  </si>
  <si>
    <t>160MCG/4,5MCG/DÁV INH SUS PSS 1X120DÁV</t>
  </si>
  <si>
    <t>C09DB04</t>
  </si>
  <si>
    <t>80MG/ML+11,4MG/ML POR PLV SUS 140ML+LŽIČKA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</si>
  <si>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</si>
  <si>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</si>
  <si>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</si>
  <si>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</si>
  <si>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</si>
  <si>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</si>
  <si>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</si>
  <si>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</si>
  <si>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</si>
  <si>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</si>
  <si>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</si>
  <si>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</si>
  <si>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</si>
  <si>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</si>
  <si>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</si>
  <si>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</si>
  <si>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</si>
  <si>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</si>
  <si>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DG383</t>
  </si>
  <si>
    <t>Bactec PEDS</t>
  </si>
  <si>
    <t>DG384</t>
  </si>
  <si>
    <t>Bactec- PEDS - PLUS/F - plastic</t>
  </si>
  <si>
    <t>50115050</t>
  </si>
  <si>
    <t>obvazový materiál (Z502)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</si>
  <si>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</si>
  <si>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</si>
  <si>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</si>
  <si>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</si>
  <si>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</si>
  <si>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</si>
  <si>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ZL662</t>
  </si>
  <si>
    <t>Krytí mastný tyl pharmatull   5 x   5 cm bal. á 10 ks P-Tull5050</t>
  </si>
  <si>
    <t>ZK404</t>
  </si>
  <si>
    <t>Krytí prontosan roztok 350 ml 400416</t>
  </si>
  <si>
    <t>ZA570</t>
  </si>
  <si>
    <t>Krytí tegaderm 4,4 cm x 4,4 cm bal. á 100 ks 1622W</t>
  </si>
  <si>
    <t>ZC702</t>
  </si>
  <si>
    <t>Krytí tegaderm 6,0 cm x 7,0 cm bal. á 100 ks 1624W</t>
  </si>
  <si>
    <t>ZP131</t>
  </si>
  <si>
    <t>Krytí tegaderm i.v. advanced 3,8 cm x 4,5 cm bal. á 100 ks 1680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</si>
  <si>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</si>
  <si>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</si>
  <si>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</si>
  <si>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</si>
  <si>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</si>
  <si>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</si>
  <si>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</si>
  <si>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</si>
  <si>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</si>
  <si>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</si>
  <si>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</si>
  <si>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</si>
  <si>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</si>
  <si>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</si>
  <si>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</si>
  <si>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</si>
  <si>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ZA329</t>
  </si>
  <si>
    <t>Obinadlo fixa crep   6 cm x 4 m 1323100102</t>
  </si>
  <si>
    <t>ZN471</t>
  </si>
  <si>
    <t>Obvaz elastický síťový pruban č. 6 hlava, ramena, stehno 1323300260</t>
  </si>
  <si>
    <t>ZA006</t>
  </si>
  <si>
    <t>Obvaz elastický síťový pruban č. 8 427308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</si>
  <si>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</si>
  <si>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</si>
  <si>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</si>
  <si>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</si>
  <si>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ZL999</t>
  </si>
  <si>
    <t>Rychloobvaz 8 x 4 cm 001445510</t>
  </si>
  <si>
    <t>ZA593</t>
  </si>
  <si>
    <t>Tampon sterilní stáčený 20 x 20 cm / 5 ks 28003+</t>
  </si>
  <si>
    <t>ZA617</t>
  </si>
  <si>
    <t>Tampon TC-OC k ošetření dutiny ústní á 250 ks 12240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</si>
  <si>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</si>
  <si>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</si>
  <si>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</si>
  <si>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</si>
  <si>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</si>
  <si>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</si>
  <si>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</si>
  <si>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</si>
  <si>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</si>
  <si>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</si>
  <si>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</si>
  <si>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</si>
  <si>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</si>
  <si>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</si>
  <si>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ZK974</t>
  </si>
  <si>
    <t>Cévka odsávací CH8 s přerušovačem sání P01192a</t>
  </si>
  <si>
    <t>ZA210</t>
  </si>
  <si>
    <t>Cévka vyživovací CV-01 GAM646957</t>
  </si>
  <si>
    <t>ZL268</t>
  </si>
  <si>
    <t>Čidlo saturační masimo infant adhesivní 3 - 20 kg bal. á 20 ks 2319</t>
  </si>
  <si>
    <t>ZI683</t>
  </si>
  <si>
    <t>Drátek míchací á 500 ks 110009</t>
  </si>
  <si>
    <t>ZN574</t>
  </si>
  <si>
    <t>Dudlík modrý 3-rychlostní s ochranným krytem novorozenci a starší bal. á 180 ks 37587</t>
  </si>
  <si>
    <t>ZA737</t>
  </si>
  <si>
    <t>Filtr mini spike modrý 4550234</t>
  </si>
  <si>
    <t>ZB075</t>
  </si>
  <si>
    <t>Hadička kyslíková 2 m s koncovkami H-103007</t>
  </si>
  <si>
    <t>ZN298</t>
  </si>
  <si>
    <t>Hadička spojovací Gamaplus 1,8 x 1800 LL NO DOP 606304-ND</t>
  </si>
  <si>
    <t>ZN297</t>
  </si>
  <si>
    <t>Hadička spojovací Gamaplus 1,8 x 450 LL NO DOP 606301-ND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</si>
  <si>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</si>
  <si>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</si>
  <si>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</si>
  <si>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</si>
  <si>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</si>
  <si>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</si>
  <si>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ZD808</t>
  </si>
  <si>
    <t>Kanyla vasofix 22G modrá safety 4269098S-01</t>
  </si>
  <si>
    <t>ZA399</t>
  </si>
  <si>
    <t>Kapilára heparin litný 230 ul / 2,0 x 175 mm UH bal. á 100 ks 105175</t>
  </si>
  <si>
    <t>ZA678</t>
  </si>
  <si>
    <t>Katetr močový foley 8CH dětské bal. á 12 ks 2908-02</t>
  </si>
  <si>
    <t>ZB708</t>
  </si>
  <si>
    <t>Katetr močový foley CH6 silikon 23.000.14.206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</si>
  <si>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</si>
  <si>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</si>
  <si>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</si>
  <si>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</si>
  <si>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</si>
  <si>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</si>
  <si>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</si>
  <si>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</si>
  <si>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</si>
  <si>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</si>
  <si>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ZM656</t>
  </si>
  <si>
    <t>Krytí - roztok Microdacyn 250 ml s rozprašovačem MI44106-00</t>
  </si>
  <si>
    <t>ZB103</t>
  </si>
  <si>
    <t>Láhev k odsávačce flovac 2l hadice 1,8 m 000-036-021</t>
  </si>
  <si>
    <t>ZN571</t>
  </si>
  <si>
    <t>Láhev kojenecká jednorázová se šroub.víčkem 130ml multipack bal. á 24 ks 37614</t>
  </si>
  <si>
    <t>ZN572</t>
  </si>
  <si>
    <t>Láhev kojenecká jednorázová se šroub.víčkem 240ml multipack bal. á 18 ks 37616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</si>
  <si>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</si>
  <si>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</si>
  <si>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</si>
  <si>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</si>
  <si>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</si>
  <si>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</si>
  <si>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</si>
  <si>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</si>
  <si>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</si>
  <si>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</si>
  <si>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</si>
  <si>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</si>
  <si>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</si>
  <si>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</si>
  <si>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ZB704</t>
  </si>
  <si>
    <t>Oxisenzor oxi-max I20 (3-20 kg) bal.á 24 ks MAX-I-I</t>
  </si>
  <si>
    <t>ZB949</t>
  </si>
  <si>
    <t>Pinzeta UH sterilní HAR478 165 (HAR999565)</t>
  </si>
  <si>
    <t>ZP509</t>
  </si>
  <si>
    <t>Pinzeta UH sterilní I0600</t>
  </si>
  <si>
    <t>ZB501</t>
  </si>
  <si>
    <t>Přerušovač sání fingertip sterilní bal. á 100 ks 07.031.00.000</t>
  </si>
  <si>
    <t>ZB360</t>
  </si>
  <si>
    <t>Rourka rektální CH12 délka 12 cm sterilní bal. á 20 ks 646699</t>
  </si>
  <si>
    <t>ZD020</t>
  </si>
  <si>
    <t>Rourka rektální CH14 délka 12 cm sterilní bal. á 20 ks 646700</t>
  </si>
  <si>
    <t>ZA831</t>
  </si>
  <si>
    <t>Rourka rektální CH20 délka 40 cm 19-20.100</t>
  </si>
  <si>
    <t>ZA775</t>
  </si>
  <si>
    <t>Sáček močový lepicí dětský pro novoroz. 80x220 mm d744988</t>
  </si>
  <si>
    <t>ZB249</t>
  </si>
  <si>
    <t>Sáček močový s křížovou výpustí 2000 ml ZAR-TNU201601</t>
  </si>
  <si>
    <t>ZP056</t>
  </si>
  <si>
    <t>Sáček pro čištění v mikrovlnné troubě Quick Seal k odsávačce mateřského mléka bal. á 20 ks K008.0066</t>
  </si>
  <si>
    <t>ZA967</t>
  </si>
  <si>
    <t>Set flocare 800 Pack Transition nový pro enter. vaky ( APA 3386175) 586512</t>
  </si>
  <si>
    <t>ZP055</t>
  </si>
  <si>
    <t>Set nemocniční odsávací SymphonySet Single k odsávačce mateřského mléka K800.0557</t>
  </si>
  <si>
    <t>ZB543</t>
  </si>
  <si>
    <t>Souprava odběrová tracheální na odběr sekretu G05206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</si>
  <si>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</si>
  <si>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</si>
  <si>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</si>
  <si>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</si>
  <si>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</si>
  <si>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</si>
  <si>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</si>
  <si>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</si>
  <si>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</si>
  <si>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</si>
  <si>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</si>
  <si>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</si>
  <si>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</si>
  <si>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</si>
  <si>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</si>
  <si>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</si>
  <si>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ZB006</t>
  </si>
  <si>
    <t>Teploměr digitální thermoval basic 9250391</t>
  </si>
  <si>
    <t>ZK798</t>
  </si>
  <si>
    <t>Zátka combi modrá 4495152</t>
  </si>
  <si>
    <t>ZI682</t>
  </si>
  <si>
    <t>Zátka ke kapiláře á 500 ks (8153) 110180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</si>
  <si>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</si>
  <si>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</si>
  <si>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</si>
  <si>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</si>
  <si>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</si>
  <si>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</si>
  <si>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ZB754</t>
  </si>
  <si>
    <t>Zkumavka černá 2 ml 454073</t>
  </si>
  <si>
    <t>ZB761</t>
  </si>
  <si>
    <t>Zkumavka červená 4 ml 454092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</si>
  <si>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</si>
  <si>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</si>
  <si>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</si>
  <si>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</si>
  <si>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</si>
  <si>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</si>
  <si>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</si>
  <si>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</si>
  <si>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</si>
  <si>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</si>
  <si>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</si>
  <si>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ZA743</t>
  </si>
  <si>
    <t>Zkumavka odběrová 0,5 ml tapval fialová 11170</t>
  </si>
  <si>
    <t>ZB336</t>
  </si>
  <si>
    <t>Zkumavka odběrová 1 ml tapval modrá bal. á 50 ks 13060</t>
  </si>
  <si>
    <t>ZA888</t>
  </si>
  <si>
    <t>Zkumavka odběrová s gelem tapval bílá 19860</t>
  </si>
  <si>
    <t>ZI180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</si>
  <si>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</si>
  <si>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</si>
  <si>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</si>
  <si>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</si>
  <si>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</si>
  <si>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</si>
  <si>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</si>
  <si>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</si>
  <si>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</si>
  <si>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</si>
  <si>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</si>
  <si>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</si>
  <si>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</si>
  <si>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</si>
  <si>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</si>
  <si>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</si>
  <si>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</si>
  <si>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</si>
  <si>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</si>
  <si>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</si>
  <si>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</si>
  <si>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</si>
  <si>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</si>
  <si>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</si>
  <si>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</si>
  <si>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</si>
  <si>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</si>
  <si>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</si>
  <si>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</si>
  <si>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</si>
  <si>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</si>
  <si>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</si>
  <si>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</si>
  <si>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</si>
  <si>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</si>
  <si>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</si>
  <si>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</si>
  <si>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</si>
  <si>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50115079</t>
  </si>
  <si>
    <t>ZPr - internzivní péče (Z542)</t>
  </si>
  <si>
    <t>ZB750</t>
  </si>
  <si>
    <t>Hadice vrapovaná metráž dělitelná po 400 mm á 50 m 1574000/W</t>
  </si>
  <si>
    <t>ZA566</t>
  </si>
  <si>
    <t>Fixace nosních katetrů nasofix niko L velký bal. á 100 ks 49-625-L</t>
  </si>
  <si>
    <t>ZO123</t>
  </si>
  <si>
    <t>Fixace nosních katetrů nasofix niko M – I dětský bal. á 100 ks 49-625M-I</t>
  </si>
  <si>
    <t>ZK920</t>
  </si>
  <si>
    <t>Kanystr Info V.A.C. 500 ml M8275063/1</t>
  </si>
  <si>
    <t>ZL979</t>
  </si>
  <si>
    <t>Kanystr renasys EZ 250 ml 66800913</t>
  </si>
  <si>
    <t>ZL978</t>
  </si>
  <si>
    <t>Kanystr renasys GO 300 ml 66800914</t>
  </si>
  <si>
    <t>ZA464</t>
  </si>
  <si>
    <t>Kompresa NT 10 x 10 cm/2 ks sterilní 26520</t>
  </si>
  <si>
    <t>ZA518</t>
  </si>
  <si>
    <t>Kompresa NT 7,5 x 7,5 cm nesterilní 06102</t>
  </si>
  <si>
    <t>ZK087</t>
  </si>
  <si>
    <t>Krém cavilon ochranný bariérový á 28 g bal. á 12 ks 3391E</t>
  </si>
  <si>
    <t>ZA498</t>
  </si>
  <si>
    <t>Krytí bactigras 10 x 10 cm bal. á 10 ks 7457</t>
  </si>
  <si>
    <t>ZL410</t>
  </si>
  <si>
    <t>Krytí gelové Hemagel 100 g A2681147</t>
  </si>
  <si>
    <t>ZE396</t>
  </si>
  <si>
    <t>Krytí mastný tyl grassolind 7,5 x 10 cm bal. á 10 ks 499313</t>
  </si>
  <si>
    <t>ZE486</t>
  </si>
  <si>
    <t>Krytí mepilex border lite 4 x 5 cm bal. á 10 ks 281000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</si>
  <si>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</si>
  <si>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</si>
  <si>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</si>
  <si>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</si>
  <si>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ZN816</t>
  </si>
  <si>
    <t>Krytí roztok k výplachu a čištění ran ActiMaris Sensitiv 300 ml 3098093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</si>
  <si>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</si>
  <si>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</si>
  <si>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</si>
  <si>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</si>
  <si>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ZA318</t>
  </si>
  <si>
    <t>Náplast transpore 1,25 cm x 9,14 m 1527-0</t>
  </si>
  <si>
    <t>ZB084</t>
  </si>
  <si>
    <t>Náplast transpore 2,50 cm x 9,14 m 1527-1</t>
  </si>
  <si>
    <t>ZF351</t>
  </si>
  <si>
    <t>Náplast transpore bílá 1,25 cm x 9,14 m bal. á 24 ks 1534-0</t>
  </si>
  <si>
    <t>ZF352</t>
  </si>
  <si>
    <t>Náplast transpore bílá 2,50 cm x 9,14 m bal. á 12 ks 1534-1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</si>
  <si>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</si>
  <si>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</si>
  <si>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</si>
  <si>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</si>
  <si>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</si>
  <si>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</si>
  <si>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ZA414</t>
  </si>
  <si>
    <t>Obinadlo idealast-haft 8 cm x 10 m 9311150</t>
  </si>
  <si>
    <t>ZI973</t>
  </si>
  <si>
    <t>Pěna malá  V.A.C M8275051/1</t>
  </si>
  <si>
    <t>ZL975</t>
  </si>
  <si>
    <t>Pěna renasys-F malý set (S) 66800794</t>
  </si>
  <si>
    <t>ZL973</t>
  </si>
  <si>
    <t>Pěna renasys-F střední set (M) 66800795</t>
  </si>
  <si>
    <t>ZA443</t>
  </si>
  <si>
    <t>Šátek trojcípý NT 136 x 96 x 96 cm 20002</t>
  </si>
  <si>
    <t>ZA467</t>
  </si>
  <si>
    <t>Tyčinka vatová nesterilní 15 cm bal. á 100 ks 9679369</t>
  </si>
  <si>
    <t>ZA666</t>
  </si>
  <si>
    <t>Adaptér pro peritoneální dialýzu BEPC4129</t>
  </si>
  <si>
    <t>ZB770</t>
  </si>
  <si>
    <t>Držák jehly excentrický Holdex 450263</t>
  </si>
  <si>
    <t>ZB771</t>
  </si>
  <si>
    <t>Držák jehly základní 450201</t>
  </si>
  <si>
    <t>ZB253</t>
  </si>
  <si>
    <t>Filtr iso-gard bakteriální virový čistý bal. á 25 ks 19212</t>
  </si>
  <si>
    <t>ZJ310</t>
  </si>
  <si>
    <t>Katetr močový foley CH12 180605-000120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</si>
  <si>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</si>
  <si>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</si>
  <si>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</si>
  <si>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</si>
  <si>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ZC722</t>
  </si>
  <si>
    <t>Páska fixační bal. á 12 ks LNOP 1053</t>
  </si>
  <si>
    <t>ZB507</t>
  </si>
  <si>
    <t>Páska fixační SOFT FIX, set-4druhy, 9 rolí NKS:30-05</t>
  </si>
  <si>
    <t>ZP470</t>
  </si>
  <si>
    <t>Pinzeta chirurgická rovná 1×2 zuby 130 mm B397114910012</t>
  </si>
  <si>
    <t>ZA883</t>
  </si>
  <si>
    <t>Rourka rektální CH18 délka 40 cm 19-18.100</t>
  </si>
  <si>
    <t>ZN645</t>
  </si>
  <si>
    <t>Sáček močový 14 denní Urosid 2000S s bezjehlovým portem objem 2000 ml délka hadice 1200 mm bal. á 40 ks N13479</t>
  </si>
  <si>
    <t>ZJ356</t>
  </si>
  <si>
    <t>Sonda žaludeční CH10 1200 mm s RTG linkou bal. á 50 ks 412010</t>
  </si>
  <si>
    <t>ZJ703</t>
  </si>
  <si>
    <t>Sonda žaludeční CH8 1200mm s RTG linkou bal. á 50 ks 412008</t>
  </si>
  <si>
    <t>ZB488</t>
  </si>
  <si>
    <t>Sprej cavilon 28 ml bal. á 12 ks 3346E</t>
  </si>
  <si>
    <t>ZA812</t>
  </si>
  <si>
    <t>Uzávěr do katetrů 4435001</t>
  </si>
  <si>
    <t>Zkumavka + aplikátor s chem.stabilizátorem UriSwab žlutá 802CE.A</t>
  </si>
  <si>
    <t>ZE468</t>
  </si>
  <si>
    <t>Zkumavka koagulace modrá Quick 1 ml 454320</t>
  </si>
  <si>
    <t>Zkumavka modrá 1 ml 454320</t>
  </si>
  <si>
    <t>Zkumavka s mediem+ flovakovaný tampon eSwab minitip oranžový (oko,ucho,krk,nos,dutiny,urogenitální tra) 491CE.A</t>
  </si>
  <si>
    <t>ZN108</t>
  </si>
  <si>
    <t>Rukavice operační gammex latex PF bez pudru 8,0 330048080</t>
  </si>
  <si>
    <t>ZB385</t>
  </si>
  <si>
    <t>Hadice silikon 6 x 10,0 mm á 25 m P00272</t>
  </si>
  <si>
    <t>ZB961</t>
  </si>
  <si>
    <t>Maska kyslíková dětská s hadičkou a nosní svorkou  H-103012</t>
  </si>
  <si>
    <t>DG211</t>
  </si>
  <si>
    <t>HEPTAPHAN, DIAG.PROUZKY 50 ks</t>
  </si>
  <si>
    <t>DB325</t>
  </si>
  <si>
    <t>ITEST-HELICOBACTER</t>
  </si>
  <si>
    <t>DA001</t>
  </si>
  <si>
    <t>PROUZKY DIAPHAN pro samotestování 50ks</t>
  </si>
  <si>
    <t>DA002</t>
  </si>
  <si>
    <t>PROUZKY TETRAPHAN DIA  KATALOGO</t>
  </si>
  <si>
    <t>ZF749</t>
  </si>
  <si>
    <t>Fixace nosních katetrů nasofix niko střední S+M, bal. á 100 ks 49-625-S-M</t>
  </si>
  <si>
    <t>ZA459</t>
  </si>
  <si>
    <t>Kompresa AB 10 x 20 cm/1 ks sterilní NT savá 1230114021</t>
  </si>
  <si>
    <t>ZA557</t>
  </si>
  <si>
    <t>Kompresa gáza 10 x 20 cm/5 ks sterilní 26013</t>
  </si>
  <si>
    <t>ZC506</t>
  </si>
  <si>
    <t>Kompresa NT 10 x 10 cm/5 ks sterilní 1325020275</t>
  </si>
  <si>
    <t>ZA463</t>
  </si>
  <si>
    <t>Kompresa NT 10 x 20 cm/2 ks sterilní 26620</t>
  </si>
  <si>
    <t>ZA621</t>
  </si>
  <si>
    <t>Krytí hydroclean (tenderwet 24 active kulatý-609762) 4 cm bal. á 10 ks 6097622</t>
  </si>
  <si>
    <t>ZE391</t>
  </si>
  <si>
    <t>Krytí hydrofilm  6 x   7 cm bal. á 10 ks 685755</t>
  </si>
  <si>
    <t>ZF042</t>
  </si>
  <si>
    <t>Krytí mastný tyl jelonet 10 x 10 cm á 10 ks 7404</t>
  </si>
  <si>
    <t>ZA585</t>
  </si>
  <si>
    <t>Krytí suprasorb F 10 x 12 cm sterilní bal. á 10 ks 20462</t>
  </si>
  <si>
    <t>ZA492</t>
  </si>
  <si>
    <t>Krytí suprasorb H 10 x 10 cm hydrokoloidní standard bal. á 10 ks 20403</t>
  </si>
  <si>
    <t>ZE775</t>
  </si>
  <si>
    <t>Krytí tegaderm CHG 10,0 cm x 12,0 cm na CŽK-antibakt. bal. á 25 ks 1658R</t>
  </si>
  <si>
    <t>ZA562</t>
  </si>
  <si>
    <t>Náplast cosmopor i. v. 6 x 8 cm bal. á 50 ks 9008054</t>
  </si>
  <si>
    <t>ZA471</t>
  </si>
  <si>
    <t>Náplast curaplast poinjekční bal. á 250 ks 30625</t>
  </si>
  <si>
    <t>ZI601</t>
  </si>
  <si>
    <t>Náplast curapor 10 x 20 cm 32915 ( náhrada za cosmopor )</t>
  </si>
  <si>
    <t>ZA319</t>
  </si>
  <si>
    <t>Náplast durapore 2,50 cm x 9,14 m bal. á 12 ks 1538-1</t>
  </si>
  <si>
    <t>ZN646</t>
  </si>
  <si>
    <t>Fonendoskop oboustranný různé barvy 710045-s</t>
  </si>
  <si>
    <t>ZB724</t>
  </si>
  <si>
    <t>Kapilára sedimentační kalibrovaná 727111</t>
  </si>
  <si>
    <t>ZB299</t>
  </si>
  <si>
    <t>Konektor bezjehlový s prodl.hadičkou, bal.á 50 ks, 4097154</t>
  </si>
  <si>
    <t>ZP676</t>
  </si>
  <si>
    <t>Krytka šroubovací na stříkačku injekční pro enterální výživu NUTRICAIR ENFIT bal. á 8 ks NCE208C</t>
  </si>
  <si>
    <t>ZK501</t>
  </si>
  <si>
    <t>Manžeta TK k tonometru Omron dospělá šířka 14 cm,obvod paže 22 cm - 32 cm 101 00038</t>
  </si>
  <si>
    <t>ZN947</t>
  </si>
  <si>
    <t>Nůžky převazové lister 180 mm lomené PL827-106</t>
  </si>
  <si>
    <t>ZL688</t>
  </si>
  <si>
    <t>Proužky Accu-Check Inform IIStrip 50 EU1 á 50 ks 05942861041</t>
  </si>
  <si>
    <t>ZJ724</t>
  </si>
  <si>
    <t>Proužky ketonové optium plus, á 10 ks, 7074075</t>
  </si>
  <si>
    <t>ZB786</t>
  </si>
  <si>
    <t>Rourka rektální CH18 délka 12 cm sterilní bal.á 20 ks 646702</t>
  </si>
  <si>
    <t>ZL689</t>
  </si>
  <si>
    <t>Roztok Accu-Check Performa Int´l Controls 1+2 level 04861736</t>
  </si>
  <si>
    <t>ZB922</t>
  </si>
  <si>
    <t>Sonda flocare PUR CH8/125 cm soft EnLock 2806967</t>
  </si>
  <si>
    <t>ZA126</t>
  </si>
  <si>
    <t>Souprava pro percutánní biopsii jater Hepafix bílý 1,6 mm G16 bal. á 25 ks 4801164</t>
  </si>
  <si>
    <t>ZP675</t>
  </si>
  <si>
    <t>Stříkačka injekční pro enterální výživu 25 ml NUTRICAIR ENFIT excentrická bal.á 50 ks NCE20SE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</si>
  <si>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</si>
  <si>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</si>
  <si>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</si>
  <si>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</si>
  <si>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ZK424</t>
  </si>
  <si>
    <t>Teploměr digitální s ohebným hrotem flexi P02605</t>
  </si>
  <si>
    <t>ZJ187</t>
  </si>
  <si>
    <t>Zkumavka 2 ml K3 edta fialová 454087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</si>
  <si>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</si>
  <si>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</si>
  <si>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</si>
  <si>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</si>
  <si>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</si>
  <si>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</si>
  <si>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</si>
  <si>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</si>
  <si>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</si>
  <si>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</si>
  <si>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ZB781</t>
  </si>
  <si>
    <t>Jehla cytocan žlutá bal. á 25 ks 4439767</t>
  </si>
  <si>
    <t>ZC634</t>
  </si>
  <si>
    <t>Jehla gripper portacath bez Y protu 22G x 16 mm á 12 ks 21-2737-24</t>
  </si>
  <si>
    <t>ZB854</t>
  </si>
  <si>
    <t>Jehla surecan 90°G20 žlutá zahnutá 25 mm ke krátkodobé infuzi bal. á 50 ks 4439945</t>
  </si>
  <si>
    <t>ZB769</t>
  </si>
  <si>
    <t>Jehla vakuová 206/38 mm žlutá 450077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</si>
  <si>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</si>
  <si>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</si>
  <si>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</si>
  <si>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</si>
  <si>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ZK439</t>
  </si>
  <si>
    <t>Rukavice operační latexové s pudrem sempermed classic vel. 7,5 31283</t>
  </si>
  <si>
    <t>50115040</t>
  </si>
  <si>
    <t>laboratorní materiál (Z505)</t>
  </si>
  <si>
    <t>ZF049</t>
  </si>
  <si>
    <t>Džbán odměrný s modrou stupnicí 1000 ml  P404062</t>
  </si>
  <si>
    <t>ZA602</t>
  </si>
  <si>
    <t>Kompresa gáza 5,0 x 5,0 cm/2 ks sterilní karton á 1000 ks 26001</t>
  </si>
  <si>
    <t>ZA321</t>
  </si>
  <si>
    <t>Kompresa gáza 7,5 cm x 7,5 cm/100 ks nesterilní 06002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</si>
  <si>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</si>
  <si>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</si>
  <si>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</si>
  <si>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</si>
  <si>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</si>
  <si>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</si>
  <si>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ZN815</t>
  </si>
  <si>
    <t>Krytí roztok k čištění a hojenní ran ActiMaris Forte 300 ml 3098077</t>
  </si>
  <si>
    <t>ZB404</t>
  </si>
  <si>
    <t>Náplast cosmos 8 cm x 1 m 5403353</t>
  </si>
  <si>
    <t>ZI599</t>
  </si>
  <si>
    <t>Náplast curapor 10 x   8 cm 32913 ( 22121,  náhrada za cosmopor )</t>
  </si>
  <si>
    <t>ZA003</t>
  </si>
  <si>
    <t>Obvaz elastický síťový pruban č. 2 4273020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</si>
  <si>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</si>
  <si>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</si>
  <si>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</si>
  <si>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</si>
  <si>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ZD570</t>
  </si>
  <si>
    <t>Obvaz nosu Funda nesterilní 0251</t>
  </si>
  <si>
    <t>ZC725</t>
  </si>
  <si>
    <t>Obvaz ortho-pad 15 cm x 3 m pod sádru á 6 ks 1320105005</t>
  </si>
  <si>
    <t>ZA527</t>
  </si>
  <si>
    <t>Set sterilní pro malé chir.výkony Mediset bal. á 27 ks 4709673</t>
  </si>
  <si>
    <t>ZA572</t>
  </si>
  <si>
    <t>Set sterilní pro převaz rány Mediset 4706321</t>
  </si>
  <si>
    <t>ZM769</t>
  </si>
  <si>
    <t>Ubrousky cavilon pro péči při inkontinenci 8 ubrousků 20 x 30 cm bal. á 96 ks 9274 DH888843488</t>
  </si>
  <si>
    <t>ZA675</t>
  </si>
  <si>
    <t>Cévka pupeční CP-01 GAM646958</t>
  </si>
  <si>
    <t>ZL269</t>
  </si>
  <si>
    <t>Čidlo saturační masimo LNCS DCIP prstový pro děti 1864LHL</t>
  </si>
  <si>
    <t>ZK053</t>
  </si>
  <si>
    <t>Čidlo saturační prstové klip dospělý M-LNCS DCI do 50 kg 1863LHL</t>
  </si>
  <si>
    <t>ZK049</t>
  </si>
  <si>
    <t>Čidlo saturační ušní pro opakované použití m-LNCS pro děti do 30kg 1895LHL</t>
  </si>
  <si>
    <t>ZB965</t>
  </si>
  <si>
    <t>Nůžky chirurgické rovné hrotnaté 130 mm B397113920003</t>
  </si>
  <si>
    <t>ZN605</t>
  </si>
  <si>
    <t>Peán rovný svorka na cévy 160 mm B397115920006</t>
  </si>
  <si>
    <t>ZD616</t>
  </si>
  <si>
    <t>Set sterilní pro močovou katetrizaci+ aqua permanent 4 Mediset bal. á 54 ks 753882</t>
  </si>
  <si>
    <t>ZK179</t>
  </si>
  <si>
    <t>Sonda žaludeční CH12 1200 mm s RTG linkou bal. á 50 ks 412012</t>
  </si>
  <si>
    <t>ZB245</t>
  </si>
  <si>
    <t>Sonda žaludeční CH6 bal. á 100 ks 4396154</t>
  </si>
  <si>
    <t>ZG724</t>
  </si>
  <si>
    <t>Spojka proplachovací urologická bal. á 50 ks LCF</t>
  </si>
  <si>
    <t>ZA749</t>
  </si>
  <si>
    <t>Stříkačka injekční 3-dílná 50 ml LL Omnifix Solo 4617509F</t>
  </si>
  <si>
    <t>ZP077</t>
  </si>
  <si>
    <t>Zkumavka 15 ml PP 101/16,5 mm bílý šroubový uzávěr sterilní jednotlivě balená 10362/MO/SG/CS</t>
  </si>
  <si>
    <t>ZB765</t>
  </si>
  <si>
    <t>Zkumavka zelená 9 ml natrium - heparin 455051</t>
  </si>
  <si>
    <t>ZA834</t>
  </si>
  <si>
    <t>Jehla injekční 0,7 x 40 mm černá 4660021</t>
  </si>
  <si>
    <t>ZK477</t>
  </si>
  <si>
    <t>Rukavice operační latexové s pudrem ansell, vasco surgical powderet vel. 8 6035542 (303506EU)</t>
  </si>
  <si>
    <t>ZI493</t>
  </si>
  <si>
    <t>Rukavice vinyl bez p. XL 01260-XL (364-XL)</t>
  </si>
  <si>
    <t>DA258</t>
  </si>
  <si>
    <t>QR go CRP</t>
  </si>
  <si>
    <t>DA412</t>
  </si>
  <si>
    <t>UNDEKAPHAN</t>
  </si>
  <si>
    <t>ZA539</t>
  </si>
  <si>
    <t>Kompresa NT 10 x 10 cm nesterilní 06103</t>
  </si>
  <si>
    <t>ZL789</t>
  </si>
  <si>
    <t>Obvaz sterilní hotový č. 2 A4091360</t>
  </si>
  <si>
    <t>ZL790</t>
  </si>
  <si>
    <t>Obvaz sterilní hotový č. 3 A4101144</t>
  </si>
  <si>
    <t>ZN812</t>
  </si>
  <si>
    <t>Roztok k výplachům dutiny ústní CAPHOSOL 15 ml bal. á 60 ks</t>
  </si>
  <si>
    <t>ZA641</t>
  </si>
  <si>
    <t>Tamponáda 6 vrstvá 2,5 cm x 0,2 m / 5 ks 0349</t>
  </si>
  <si>
    <t>ZM082</t>
  </si>
  <si>
    <t>Čidlo saturační ušní k puls. oxymetru Masimo radical 7 R20-2201S-MAS</t>
  </si>
  <si>
    <t>ZE368</t>
  </si>
  <si>
    <t>Elektroda EKG dětská 32 x 36 mm á 30 ks FSTC1</t>
  </si>
  <si>
    <t>ZC648</t>
  </si>
  <si>
    <t>Elektroda EKG pěnová pr. 55 mm pro dospělé H-108002</t>
  </si>
  <si>
    <t>ZB675</t>
  </si>
  <si>
    <t>Elektroda EKG pro novorozence bal. á 150 ks 19.000.00.916</t>
  </si>
  <si>
    <t>ZA771</t>
  </si>
  <si>
    <t>Filtr jednorázový pro Hypair FeNO bal. á 100 ks MED59</t>
  </si>
  <si>
    <t>ZH687</t>
  </si>
  <si>
    <t>Filtr mikrobiologický Micro Gard pro spirometrii VMax kulatý bal. á 50 ks (892384) 892150</t>
  </si>
  <si>
    <t>ZC720</t>
  </si>
  <si>
    <t>Filtr mikrobiologický Micro Gard pro spirometrii VMax ovál bal. á 50 ks  (892382) 892381</t>
  </si>
  <si>
    <t>ZB780</t>
  </si>
  <si>
    <t>Kontejner 120 ml sterilní á 50 ks FLME25035</t>
  </si>
  <si>
    <t>ZO953</t>
  </si>
  <si>
    <t>Manžeta TK k tonometrům rtuťovým dětská 2-hadičková 85 a 25 cm ovinovací s balonky pryžová vložka 9,0 x 15,0 cm textilní obal 10,0 x 45,0 cm KVS M2K 40</t>
  </si>
  <si>
    <t>ZN851</t>
  </si>
  <si>
    <t>Sada Freka pro opravy PEGu 15 CH 5 komponent pro opravu 7750401</t>
  </si>
  <si>
    <t>ZD941</t>
  </si>
  <si>
    <t>Sání jednorázové ušní 2,0 x 70,00 mm  bal. á 60 ks 6066500208</t>
  </si>
  <si>
    <t>ZE826</t>
  </si>
  <si>
    <t>Senzor dexcom platium G4 bal. á 4 ks STS-GF-004</t>
  </si>
  <si>
    <t>ZM877</t>
  </si>
  <si>
    <t>Set pro potní test Macroduct supply Kit bal. á 6 ks SS-032</t>
  </si>
  <si>
    <t>ZO242</t>
  </si>
  <si>
    <t>Sonda balónková výměnná vyživovací 18 Fr 0112-18LV</t>
  </si>
  <si>
    <t>ZO814</t>
  </si>
  <si>
    <t>Svěrka nosní ke spirometrii plastová s molitanovým polstrem výměnným 892120</t>
  </si>
  <si>
    <t>ZJ252</t>
  </si>
  <si>
    <t>Zkumavka 0,25 ml K3 edta á 100 ks 450476</t>
  </si>
  <si>
    <t>ZB774</t>
  </si>
  <si>
    <t>Zkumavka červená 5 ml gel 456071</t>
  </si>
  <si>
    <t>ZB533</t>
  </si>
  <si>
    <t>Zkumavka na kovy 6 ml 456080</t>
  </si>
  <si>
    <t>ZL598</t>
  </si>
  <si>
    <t>Zrcátko hrtanové bez držátka fig. 3 16 mm B397122910177</t>
  </si>
  <si>
    <t>ZL599</t>
  </si>
  <si>
    <t>Zrcátko hrtanové bez držátka fig. 4 18 mm B397122910178</t>
  </si>
  <si>
    <t>ZA999</t>
  </si>
  <si>
    <t>Jehla injekční 0,5 x 16 mm oranžová 4657853</t>
  </si>
  <si>
    <t>ZB768</t>
  </si>
  <si>
    <t>Jehla vakuová 216/38 mm zelená 450076</t>
  </si>
  <si>
    <t>ZK438</t>
  </si>
  <si>
    <t>Rukavice operační latexové s pudrem sempermed classic vel. 7,0 31282</t>
  </si>
  <si>
    <t>50115070</t>
  </si>
  <si>
    <t>ZPr - katetry ostatní (Z513)</t>
  </si>
  <si>
    <t>ZD919</t>
  </si>
  <si>
    <t>Katetr Versaflex. pH 8 Imped.1CH inter. ref SU 10 ZNIS+8R bal. á 10 ks 955907</t>
  </si>
  <si>
    <t>50115080</t>
  </si>
  <si>
    <t>ZPr - staplery, extraktory, endoskop.mat. (Z523)</t>
  </si>
  <si>
    <t>ZJ470</t>
  </si>
  <si>
    <t>Optika hopkins II 7229BA / širokoúhlá s úhlem pohledu 30°, rpzšířený pohled, průměr 2,7,mm, délka 18cm, autoklavovatelná /</t>
  </si>
  <si>
    <t>DB143</t>
  </si>
  <si>
    <t>pH-Buffer, pH 4, red</t>
  </si>
  <si>
    <t>DB144</t>
  </si>
  <si>
    <t>pH-Buffer, pH 7, yellow</t>
  </si>
  <si>
    <t>DA257</t>
  </si>
  <si>
    <t>QR CRP Control</t>
  </si>
  <si>
    <t>ZM000</t>
  </si>
  <si>
    <t>Vata obvazová skládaná 50g 004307667</t>
  </si>
  <si>
    <t>ZC793</t>
  </si>
  <si>
    <t>Čidlo saturační neonatální LNOP Neo-L děti 1 - 10 kg adhesivní sens. bal. á 20 ks 1798</t>
  </si>
  <si>
    <t>ZB844</t>
  </si>
  <si>
    <t>Esmarch 60 x 1250 KVS 06125</t>
  </si>
  <si>
    <t>ZK335</t>
  </si>
  <si>
    <t>Filtr sterifix 0,2um infúzní 4099303</t>
  </si>
  <si>
    <t>ZK054</t>
  </si>
  <si>
    <t>Kabel prodlužovací SpO2 Masimo LNCS Red LNC -10 10ft 2056LHL</t>
  </si>
  <si>
    <t>ZA808</t>
  </si>
  <si>
    <t>Kanyla venofix safety 23G modrá 4056353</t>
  </si>
  <si>
    <t>ZK596</t>
  </si>
  <si>
    <t>Kit sterile Ultra-Pro II with 14 x 91.5cm (5.5" x 36") telescopically-folded CIV-Flex cover (3D) bal. á 24 ks 610-608 E8385RC</t>
  </si>
  <si>
    <t>ZB494</t>
  </si>
  <si>
    <t>Kopíčko testovací Stallerpoint bal. á 1000 ks A4191624</t>
  </si>
  <si>
    <t>ZC802</t>
  </si>
  <si>
    <t>Manžeta TK novorozencká k monitoru Philips M1571A</t>
  </si>
  <si>
    <t>ZP548</t>
  </si>
  <si>
    <t>Set pro potní test Jehla injekční pro potní test, tupý konec, prům. 0.718 mm + stříkačka tuberkulinka (1 ml) bal. á 3 ks (stříkačka+jehla) SS-045</t>
  </si>
  <si>
    <t>ZB758</t>
  </si>
  <si>
    <t>Zkumavka 9 ml K3 edta NR 455036</t>
  </si>
  <si>
    <t>ZC915</t>
  </si>
  <si>
    <t>Zkumavka 9,0 ml LI-H 02.1065</t>
  </si>
  <si>
    <t>ZB014</t>
  </si>
  <si>
    <t>Zkumavka na ECP analýzu 4 ml 454067</t>
  </si>
  <si>
    <t>ZB776</t>
  </si>
  <si>
    <t>Zkumavka zelená 3 ml 454082</t>
  </si>
  <si>
    <t>ZA833</t>
  </si>
  <si>
    <t>Jehla injekční 0,8 x 40 mm zelená 4657527</t>
  </si>
  <si>
    <t>ZO538</t>
  </si>
  <si>
    <t>Kohout trojcestný bílý bal. á 50 ks E0500</t>
  </si>
  <si>
    <t>ZO539</t>
  </si>
  <si>
    <t>Kohout trojcestný červený bal. á 50 ks E0501</t>
  </si>
  <si>
    <t>ZB789</t>
  </si>
  <si>
    <t>Víčko k mikrotitr.destičce 400921</t>
  </si>
  <si>
    <t>DG395</t>
  </si>
  <si>
    <t>Diagnostická souprava AB0 set monoklonální na 30</t>
  </si>
  <si>
    <t>DA825</t>
  </si>
  <si>
    <t>Papírek univerzální indikátorový,prouž. 6,4-8,0pH</t>
  </si>
  <si>
    <t>804528</t>
  </si>
  <si>
    <t>-Roztok Lowyho 200 ml</t>
  </si>
  <si>
    <t>ZG223</t>
  </si>
  <si>
    <t>Mikrozkumavka šroubovací 1,5 ml bal. á 500 ks U221000</t>
  </si>
  <si>
    <t>ZE156</t>
  </si>
  <si>
    <t>Mikrozkumavka šroubovací 2,0 ml stojící bal. á 500 ks SSI U234000</t>
  </si>
  <si>
    <t>ZC048</t>
  </si>
  <si>
    <t>Miska třecí drsná 211a/0 6,0 cm JIZE211A/0</t>
  </si>
  <si>
    <t>ZC774</t>
  </si>
  <si>
    <t>Sklo podložní řezané, čiré 76 x 26 mm bal. á 50 ks VTRA635901000076</t>
  </si>
  <si>
    <t>ZC052</t>
  </si>
  <si>
    <t>Tlouček drsný 24 x 115 mm JIZE213A/1</t>
  </si>
  <si>
    <t>ZA603</t>
  </si>
  <si>
    <t>Kompresa gáza 7,5 x 7,5 cm/2 ks sterilní karton á 1000 ks 26005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</si>
  <si>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</si>
  <si>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</si>
  <si>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</si>
  <si>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</si>
  <si>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ZI600</t>
  </si>
  <si>
    <t>Náplast curapor 10 x 15 cm 32914 ( náhrada za cosmopor )</t>
  </si>
  <si>
    <t>ZA540</t>
  </si>
  <si>
    <t>Náplast omnifix E 15 cm x 10 m 9006513</t>
  </si>
  <si>
    <t>ZD104</t>
  </si>
  <si>
    <t>Náplast omniplast 10,0 cm x 10,0 m 9004472 (900535)</t>
  </si>
  <si>
    <t>ZA337</t>
  </si>
  <si>
    <t>Náplast softpore 1,25 cm x 9,15 m bal. á 24 ks 1320103111</t>
  </si>
  <si>
    <t>ZN475</t>
  </si>
  <si>
    <t>Obinadlo elastické universal   8 cm x 5 m 1323100312</t>
  </si>
  <si>
    <t>ZA441</t>
  </si>
  <si>
    <t>Steh náplasťový Steri-strip 6 x 38 mm bal. á 50 ks R1542</t>
  </si>
  <si>
    <t>ZA442</t>
  </si>
  <si>
    <t>Steh náplasťový Steri-strip 6 x 75 mm bal. á 50 ks R1541</t>
  </si>
  <si>
    <t>Esmarch - pryžové obinadlo 60 x 1250 KVS 06125</t>
  </si>
  <si>
    <t>ZB473</t>
  </si>
  <si>
    <t>Filtr antibakteriální Uni junior bal. á 50 ks M1003346</t>
  </si>
  <si>
    <t>ZM405</t>
  </si>
  <si>
    <t>Kontejner ze styrofoamu na přepravu zkumavek kompletní bal. á 6 ks 95.1123</t>
  </si>
  <si>
    <t>ZG080</t>
  </si>
  <si>
    <t>Krytí tegaderm HP 6 cm x 7 cm bal. á 400 ks 9534HP</t>
  </si>
  <si>
    <t>ZD350</t>
  </si>
  <si>
    <t>Lanceta haemolance zelená 21 G á 100 ks DIS7372</t>
  </si>
  <si>
    <t>ZB966</t>
  </si>
  <si>
    <t>Nůžky rovné chirurgické hrotnaté 150 mm B397113920005</t>
  </si>
  <si>
    <t>ZJ673</t>
  </si>
  <si>
    <t>Pohár na moč 100 ml UH GAMA204808</t>
  </si>
  <si>
    <t>ZJ672</t>
  </si>
  <si>
    <t>Pohár na moč 250 ml UH GAMA204809</t>
  </si>
  <si>
    <t>ZA688</t>
  </si>
  <si>
    <t>Sáček močový curity s hod. diurézou 400 ml hadička 150 cm 8150</t>
  </si>
  <si>
    <t>Set flocare 800 Pack Transition nový pro enter. vaky ( APA 3227171) 586511</t>
  </si>
  <si>
    <t>ZM515</t>
  </si>
  <si>
    <t>Souprava odsávací nástavec+ventil+membrána+láhev šroub. uzávěr+víčko K800.0695</t>
  </si>
  <si>
    <t>ZH845</t>
  </si>
  <si>
    <t>Tyčinka vatová medcomfort + glyc. citónová příchuť bal. á 75 ks 09157-100</t>
  </si>
  <si>
    <t>ZK799</t>
  </si>
  <si>
    <t>Zátka combi červená 4495101</t>
  </si>
  <si>
    <t>Zkumavka zelená 9 ml 455051</t>
  </si>
  <si>
    <t>ZP166</t>
  </si>
  <si>
    <t>Set infuzní VL ON 90 stíněný PUR PP silikon 285 cm bal. á 30 ks k Agilii M46444900S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</si>
  <si>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</si>
  <si>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</si>
  <si>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</si>
  <si>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</si>
  <si>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ZP165</t>
  </si>
  <si>
    <t>Set transfuzní VL TR 00 PVC silikon 285 cm bal. á 30 ks k Agilii M46442800S</t>
  </si>
  <si>
    <t>ZB246</t>
  </si>
  <si>
    <t>Jehla atraumatická lumbální MDI 2290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</si>
  <si>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</si>
  <si>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</si>
  <si>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</si>
  <si>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</si>
  <si>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ZD703</t>
  </si>
  <si>
    <t>Jehla trepanobioptická 11G x 10 cm RBN-114</t>
  </si>
  <si>
    <t>ZE185</t>
  </si>
  <si>
    <t>Jehla trepanobioptická 8G x 10 cm RBN-84</t>
  </si>
  <si>
    <t>ZB551</t>
  </si>
  <si>
    <t>Jehla trepanobioptická BSL 1110</t>
  </si>
  <si>
    <t>ZN126</t>
  </si>
  <si>
    <t>Rukavice operační gammex latex PF bez pudru 7,0 330048070</t>
  </si>
  <si>
    <t>ZN125</t>
  </si>
  <si>
    <t>Rukavice operační gammex latex PF bez pudru 7,5 330048075</t>
  </si>
  <si>
    <t>50115069</t>
  </si>
  <si>
    <t>ZPr - porty (Z534)</t>
  </si>
  <si>
    <t>ZF722</t>
  </si>
  <si>
    <t>Port titanový slim 6 Fr 0605550CE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</si>
  <si>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</si>
  <si>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</si>
  <si>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</si>
  <si>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</si>
  <si>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</si>
  <si>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</si>
  <si>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</si>
  <si>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</si>
  <si>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</si>
  <si>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</si>
  <si>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</si>
  <si>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</si>
  <si>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</si>
  <si>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</si>
  <si>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</si>
  <si>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</si>
  <si>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DC355</t>
  </si>
  <si>
    <t>BINAX STREPTOCOCCUS PNEUMONIAE 22 KS</t>
  </si>
  <si>
    <t>DG426</t>
  </si>
  <si>
    <t>Clot Catcher 250 Pc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</si>
  <si>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</si>
  <si>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</si>
  <si>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</si>
  <si>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</si>
  <si>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</si>
  <si>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</si>
  <si>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</si>
  <si>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</si>
  <si>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</si>
  <si>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</si>
  <si>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</si>
  <si>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</si>
  <si>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</si>
  <si>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</si>
  <si>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</si>
  <si>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</si>
  <si>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</si>
  <si>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</si>
  <si>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</si>
  <si>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</si>
  <si>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</si>
  <si>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</si>
  <si>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</si>
  <si>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</si>
  <si>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</si>
  <si>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</si>
  <si>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</si>
  <si>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</si>
  <si>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</si>
  <si>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</si>
  <si>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ZC081</t>
  </si>
  <si>
    <t>Močoměr bez teploměru 710363</t>
  </si>
  <si>
    <t>Fixace nosních katetrů nasofix niko M – I dětský bal. á 100 ks 49-625M-I - dočasný výpadek</t>
  </si>
  <si>
    <t>ZA315</t>
  </si>
  <si>
    <t>Kompresa NT 5 x 5 cm/2 ks sterilní 26501</t>
  </si>
  <si>
    <t>ZA333</t>
  </si>
  <si>
    <t>Krytí aquacel Ag hydrofibre 10 x 10 cm á 10 ks 0081082 403708</t>
  </si>
  <si>
    <t>ZA146</t>
  </si>
  <si>
    <t>Krytí askina calgitrol pasta 15 g bal. á 5 ks 6241505</t>
  </si>
  <si>
    <t>ZA550</t>
  </si>
  <si>
    <t>Krytí hydrogelové nu-gel 25 g bal. á 6 ks MNG425</t>
  </si>
  <si>
    <t>ZA328</t>
  </si>
  <si>
    <t>Krytí hydrosorb 10 x 10 cm sterilní bal. á 5 ks 900854</t>
  </si>
  <si>
    <t>ZA417</t>
  </si>
  <si>
    <t>Krytí mastný tyl lomatuell H 10 x 20, á 10 ks, 23316</t>
  </si>
  <si>
    <t>ZO865</t>
  </si>
  <si>
    <t>Krytí mepilex border flex 7,8 x 10 cm bal. á 5 ks 283570</t>
  </si>
  <si>
    <t>ZA476</t>
  </si>
  <si>
    <t>Krytí mepilex border lite 10 x 10 cm bal. á 5 ks 281300-00</t>
  </si>
  <si>
    <t>ZP179</t>
  </si>
  <si>
    <t>Krytí tubifast 25 cm x 10 m 2444</t>
  </si>
  <si>
    <t>ZD770</t>
  </si>
  <si>
    <t>Krytí tubifast 7,5 x 10 m 2438</t>
  </si>
  <si>
    <t>ZG299</t>
  </si>
  <si>
    <t>Náplast cosmopor steril 10 x 8 cm, á 25 ks, 900806</t>
  </si>
  <si>
    <t>ZA419</t>
  </si>
  <si>
    <t>Náplast octacare cotton tape- betaplast 10 cm x 5 m (510W) 10510</t>
  </si>
  <si>
    <t>ZL668</t>
  </si>
  <si>
    <t>Náplast silikon tape 2,5 cm x 5 m bal. á 12 ks 2770-1</t>
  </si>
  <si>
    <t>ZK759</t>
  </si>
  <si>
    <t>Náplast water resistant cosmos bal. á 20 ks (10+10) 5351233</t>
  </si>
  <si>
    <t>ZF450</t>
  </si>
  <si>
    <t>Obinadlo elastické lenkideal krátkotažné 10 cm x 5 m bal. á 10 ks 19583</t>
  </si>
  <si>
    <t>ZA338</t>
  </si>
  <si>
    <t>Obinadlo hydrofilní   6 cm x   5 m 13005</t>
  </si>
  <si>
    <t>ZA425</t>
  </si>
  <si>
    <t>Obinadlo hydrofilní 10 cm x   5 m 13007</t>
  </si>
  <si>
    <t>ZB068</t>
  </si>
  <si>
    <t>Obvaz ortho-pad 5 cm x 3 m 1320105001</t>
  </si>
  <si>
    <t>ZA646</t>
  </si>
  <si>
    <t>Přířez steril. rolo. 12 x 120 cm/4 vr.á 2 ks, bal. 200 ks 1230116032</t>
  </si>
  <si>
    <t>ZA575</t>
  </si>
  <si>
    <t>Set sterilní pro žilní katetrizaci-basic Mediset bal. á 15 ks 4552732</t>
  </si>
  <si>
    <t>ZA599</t>
  </si>
  <si>
    <t>Steh náplasťový Steri-strip 6 x 75 mm bal. á 50 ks elast. E4541</t>
  </si>
  <si>
    <t>ZA574</t>
  </si>
  <si>
    <t>Tampon sterilní stáčený 30 x 30 cm / 3 ks karton á 300 ks 1230110415</t>
  </si>
  <si>
    <t>ZA466</t>
  </si>
  <si>
    <t>Tyčinka vatová sterilní 14 cm bal. á 200 ks 9679501</t>
  </si>
  <si>
    <t>ZN473</t>
  </si>
  <si>
    <t>Vata obvazová 200 g nesterilní skládaná 1321900103</t>
  </si>
  <si>
    <t>ZD110</t>
  </si>
  <si>
    <t>Verba č. 1 - břišní pás 65 - 75 cm 932531</t>
  </si>
  <si>
    <t>ZA530</t>
  </si>
  <si>
    <t>Vložky hygienické samu 7162212</t>
  </si>
  <si>
    <t>ZD152</t>
  </si>
  <si>
    <t>Ambuvak pro děti 550 ml 7151000</t>
  </si>
  <si>
    <t>ZA937</t>
  </si>
  <si>
    <t>Ambuvak pro dospělé PVC ( set ) P04223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</si>
  <si>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</si>
  <si>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</si>
  <si>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</si>
  <si>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</si>
  <si>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</si>
  <si>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 P01169a</t>
  </si>
  <si>
    <t>ZD112</t>
  </si>
  <si>
    <t>Čidlo kyslíkové 6850645-18</t>
  </si>
  <si>
    <t>ZC913</t>
  </si>
  <si>
    <t>Elektroda defibrilační pro děti 0-33/BS/ 0-15 kg quick combo 11996-000093</t>
  </si>
  <si>
    <t>ZC129</t>
  </si>
  <si>
    <t>Elektroda defibrilační pro dospělé QC 11996-000091</t>
  </si>
  <si>
    <t>ZB383</t>
  </si>
  <si>
    <t>Elektroda drátková pro novor.3 v sáčku á 300 ks 2009101-406</t>
  </si>
  <si>
    <t>ZA698</t>
  </si>
  <si>
    <t>Elektroda EKG H124SG bal. á 500 ks 31.1245.21</t>
  </si>
  <si>
    <t>ZC586</t>
  </si>
  <si>
    <t>Filtr H-V kompaktní kombinovaný sterilní přímý á 25 ks 19401</t>
  </si>
  <si>
    <t>ZA982</t>
  </si>
  <si>
    <t>Filtr H-V Pedi bal. á 20 ks 11012</t>
  </si>
  <si>
    <t>ZA847</t>
  </si>
  <si>
    <t>Filtr H-V small kombinovaný čistý přímý bal. á 50 ks 19502</t>
  </si>
  <si>
    <t>ZB295</t>
  </si>
  <si>
    <t>Filtr iso-gard hepa čistý bal. á 20 ks 28012</t>
  </si>
  <si>
    <t>ZC788</t>
  </si>
  <si>
    <t>Filtr iso-gard hepa small á 25 ks 28062</t>
  </si>
  <si>
    <t>ZB267</t>
  </si>
  <si>
    <t>Filtr kapalinový Hygrob. 355/5427</t>
  </si>
  <si>
    <t>ZB340</t>
  </si>
  <si>
    <t>Hadička kyslíková bal. á 50 ks 41113</t>
  </si>
  <si>
    <t>ZH212</t>
  </si>
  <si>
    <t>Hadička prodlužovací sada bal. á 50 ks 4097145</t>
  </si>
  <si>
    <t>ZN299</t>
  </si>
  <si>
    <t>Hadička spojovací Gamaplus 1,8 x 1800 UNIV NO DOP 606307-ND</t>
  </si>
  <si>
    <t>ZB258</t>
  </si>
  <si>
    <t>Injectomat line PE 200 cm 9004182</t>
  </si>
  <si>
    <t>ZA843</t>
  </si>
  <si>
    <t>Kanyla ET 3,0 s manžetou bal. á 10 ks 9430E</t>
  </si>
  <si>
    <t>ZB128</t>
  </si>
  <si>
    <t>Kanyla ET 4,5 bez manžety bal. á 10 ks 9345</t>
  </si>
  <si>
    <t>ZA841</t>
  </si>
  <si>
    <t>Kanyla ET 4,5 s manžetou 107-45G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</si>
  <si>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</si>
  <si>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</si>
  <si>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</si>
  <si>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</si>
  <si>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</si>
  <si>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</si>
  <si>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ZD730</t>
  </si>
  <si>
    <t>Kanyla ET 7,5 s manžetou bal. á 10 ks 112482-000075</t>
  </si>
  <si>
    <t>ZC222</t>
  </si>
  <si>
    <t>Kanyla TS 3,0 s manžetou 67P030</t>
  </si>
  <si>
    <t>ZF462</t>
  </si>
  <si>
    <t>Kanyla TS 4,0 s manžetou 65P040</t>
  </si>
  <si>
    <t>ZC761</t>
  </si>
  <si>
    <t>Kanyla TS 4,5 s manžetou 65P045</t>
  </si>
  <si>
    <t>ZB499</t>
  </si>
  <si>
    <t>Kanyla TS 5,0 67P050</t>
  </si>
  <si>
    <t>ZH661</t>
  </si>
  <si>
    <t>Kanyla TS 5,0 bez manžety 60HA50</t>
  </si>
  <si>
    <t>ZC773</t>
  </si>
  <si>
    <t>Kanyla TS 5,5 s manžetou 67P055</t>
  </si>
  <si>
    <t>ZF084</t>
  </si>
  <si>
    <t>Kanyla TS 6,0 bez manžety 100/506/060</t>
  </si>
  <si>
    <t>ZH335</t>
  </si>
  <si>
    <t>Kanyla TS 7,0 s manžetou bal. á 2 ks 100/523/070</t>
  </si>
  <si>
    <t>ZN003</t>
  </si>
  <si>
    <t>Kanyla TS 7,5 bez manžety 100/811/075</t>
  </si>
  <si>
    <t>ZA707</t>
  </si>
  <si>
    <t>Katetr močový foley 12CH bal. á 12 ks 1125-02</t>
  </si>
  <si>
    <t>ZH816</t>
  </si>
  <si>
    <t>Katetr močový foley CH14 180605-000140</t>
  </si>
  <si>
    <t>ZB575</t>
  </si>
  <si>
    <t>Katetr močový foley urologický 10CH dětské bal. á 12 ks 2910-02</t>
  </si>
  <si>
    <t>ZA955</t>
  </si>
  <si>
    <t>Kyveta CO2 dětská 6870280</t>
  </si>
  <si>
    <t>ZF967</t>
  </si>
  <si>
    <t>Láhev 0,3 l k thoraxovému odsávání k odsávačce Thopaz N079.0011</t>
  </si>
  <si>
    <t>ZF968</t>
  </si>
  <si>
    <t>Láhev 0,8 l k thoraxovému odsávání k odsávačce Thopaz N079.0016</t>
  </si>
  <si>
    <t>ZB553</t>
  </si>
  <si>
    <t>Láhev redon hi-vac 400 ml-kompletní 05.000.22.803</t>
  </si>
  <si>
    <t>ZH297</t>
  </si>
  <si>
    <t>Lžíce laryngoskopická 1 bal. á 10 ks 670150-100010</t>
  </si>
  <si>
    <t>ZK848</t>
  </si>
  <si>
    <t>Lžíce laryngoskopická 2 bal. á 10 ks 670150-000020</t>
  </si>
  <si>
    <t>ZF911</t>
  </si>
  <si>
    <t>Nůžky oční rovné 105 mm B397113920043</t>
  </si>
  <si>
    <t>ZB152</t>
  </si>
  <si>
    <t>Páska bepa clip vario dětský 15 cm s háčky á 20 ks NKS:200221</t>
  </si>
  <si>
    <t>ZD040</t>
  </si>
  <si>
    <t>Páska bepa clip vario pro TS kanylu 25/V á 12 ks NKS:200502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</si>
  <si>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</si>
  <si>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</si>
  <si>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</si>
  <si>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</si>
  <si>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</si>
  <si>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</si>
  <si>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ZA687</t>
  </si>
  <si>
    <t>Sáček močový curity s hod. diurézou 200 ml hadička 150 cm 6502</t>
  </si>
  <si>
    <t>ZE526</t>
  </si>
  <si>
    <t>Sada prachových filtrů 8414057</t>
  </si>
  <si>
    <t>ZA938</t>
  </si>
  <si>
    <t>Senzor lidco á 5 ks CM10</t>
  </si>
  <si>
    <t>ZD030</t>
  </si>
  <si>
    <t>Skalpel jednorázový cutfix sterilní bal. á 10 ks 5518040</t>
  </si>
  <si>
    <t>ZA753</t>
  </si>
  <si>
    <t>Sonda flocare PUR CH8/110 cm EnLock 2778398</t>
  </si>
  <si>
    <t>ZG022</t>
  </si>
  <si>
    <t>Sonda flocare PUR Tube CH5/50 cm EnLock (APA2778380)569867</t>
  </si>
  <si>
    <t>ZA860</t>
  </si>
  <si>
    <t>Spojka dvojitá otočná čistá á 20 ks 23412</t>
  </si>
  <si>
    <t>ZB239</t>
  </si>
  <si>
    <t>Spojka pacientská Superset 15F 3535000/W</t>
  </si>
  <si>
    <t>ZB257</t>
  </si>
  <si>
    <t>Stříkačka injekční 3-dílná 50 ml injectomat spritze 9000731</t>
  </si>
  <si>
    <t>ZB893</t>
  </si>
  <si>
    <t>Stříkačka inzulinová omnican 0,5 ml 100j s jehlou 30 G 9151125S</t>
  </si>
  <si>
    <t>ZB988</t>
  </si>
  <si>
    <t>System hrudní drenáže Pleur-evac bal. á 6 ks pro dospělé A-6000-08LF</t>
  </si>
  <si>
    <t>ZB377</t>
  </si>
  <si>
    <t>Systém odsávací uzavřený TC CH10 neo/pedi  40,5 cm 1910-5</t>
  </si>
  <si>
    <t>ZC904</t>
  </si>
  <si>
    <t>Systém odsávací uzavřený TC CH12 wet pack 54 cm / 72 h 227166-5</t>
  </si>
  <si>
    <t>ZL335</t>
  </si>
  <si>
    <t>Systém odsávací uzavřený TS Comfortsoft CH 8 30 cm 72 hod. 02-011-02</t>
  </si>
  <si>
    <t>ZH812</t>
  </si>
  <si>
    <t>Systém odsávací uzavřený TS Optiflo CH12 43.004.59.121</t>
  </si>
  <si>
    <t>ZI026</t>
  </si>
  <si>
    <t>Šidítko dětské Flora 03 kytička bal. á 30 ks 1001</t>
  </si>
  <si>
    <t>ZA998</t>
  </si>
  <si>
    <t>T-kus HME- Booster 354-000-000/301-001-001/</t>
  </si>
  <si>
    <t>ZE783</t>
  </si>
  <si>
    <t>Trn na vak jednosměrný 2309E</t>
  </si>
  <si>
    <t>Trn na vak jednosměrný bal. á 100 ks 2309E</t>
  </si>
  <si>
    <t>ZD147</t>
  </si>
  <si>
    <t>Trokar hrudní 8F 8 cm á 15 ks 625.08</t>
  </si>
  <si>
    <t>ZL433</t>
  </si>
  <si>
    <t>Trokar hrudní CH12 délka 20 cm vnější pr. 4,0 mm bal. á 10 ks 02.000.30.012</t>
  </si>
  <si>
    <t>ZE885</t>
  </si>
  <si>
    <t>Trubice žaludeční CH32 délka 80 cm 21233</t>
  </si>
  <si>
    <t>ZA729</t>
  </si>
  <si>
    <t>Tyčinka vatová sterilní velká 1 bal/200 ks 9679520</t>
  </si>
  <si>
    <t>ZP357</t>
  </si>
  <si>
    <t>Tyčinka vatová zvlhčující glycerín + citron bal. á 75 ks FTL-LS-15</t>
  </si>
  <si>
    <t>ZD012</t>
  </si>
  <si>
    <t>Válec odměrný 100 ml vysoký sklo KAVA632432151130</t>
  </si>
  <si>
    <t>ZF778</t>
  </si>
  <si>
    <t>Válec odměrný vysoký sklo 500 ml KAVA632432151343</t>
  </si>
  <si>
    <t>ZB632</t>
  </si>
  <si>
    <t>Ventil expirační jednorázový á 10 ks 8414776</t>
  </si>
  <si>
    <t>ZJ107</t>
  </si>
  <si>
    <t>Vzduchovod ústní guedell 40 mm bal. á 50 ks 311040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</si>
  <si>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</si>
  <si>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</si>
  <si>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</si>
  <si>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</si>
  <si>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</si>
  <si>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</si>
  <si>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ZA817</t>
  </si>
  <si>
    <t>Zkumavka PS 10 ml sterilní modrá zátka bal. á 20 ks 400914</t>
  </si>
  <si>
    <t>50115064</t>
  </si>
  <si>
    <t>ZPr - šicí materiál (Z529)</t>
  </si>
  <si>
    <t>ZH392</t>
  </si>
  <si>
    <t>Šití novosyn quick undy 3/0 (2) bal. á 36 ks C3046030</t>
  </si>
  <si>
    <t>ZF363</t>
  </si>
  <si>
    <t>Šití premicron zelený 3/0 (2) bal. á 36 ks C0026515</t>
  </si>
  <si>
    <t>ZL653</t>
  </si>
  <si>
    <t>Jehla pro děti od 3-39 kg k vrtačce EZ-IO 9018-EE-001</t>
  </si>
  <si>
    <t>ZL654</t>
  </si>
  <si>
    <t>Jehla pro dospělé nad 40 kg k vrtačce EZ-IO 9001-EE-001</t>
  </si>
  <si>
    <t>ZB288</t>
  </si>
  <si>
    <t>Jehla spinální spinocan 20 G x 88 mm žlutá bal. 25 ks 4509900</t>
  </si>
  <si>
    <t>ZA784</t>
  </si>
  <si>
    <t>Jehla spinální spinocan 22 G x 75 mm černá bal. á 25 ks 4507754-13</t>
  </si>
  <si>
    <t>ZC006</t>
  </si>
  <si>
    <t>Jehla spinální spinocan 25 G x 75 mm oranžová bal. á 25 ks 4505751-01</t>
  </si>
  <si>
    <t>ZK483</t>
  </si>
  <si>
    <t>Rukavice operační latexové bez pudru encore ortopedic vel. 7,5 (5788204) 330106075</t>
  </si>
  <si>
    <t>Rukavice operační latexové bez pudru ortpedic vel. 7,5 5788204</t>
  </si>
  <si>
    <t>ZK440</t>
  </si>
  <si>
    <t>Rukavice operační latexové s pudrem sempermed classic vel. 8,0 31284</t>
  </si>
  <si>
    <t>ZK441</t>
  </si>
  <si>
    <t>Rukavice operační latexové s pudrem sempermed classic vel. 8,5 31285</t>
  </si>
  <si>
    <t>ZC637</t>
  </si>
  <si>
    <t>Arteriofix bal. á 20 ks 20G 5206324</t>
  </si>
  <si>
    <t>ZG715</t>
  </si>
  <si>
    <t>Arteriofix bal. á 20 ks 22G 5206316</t>
  </si>
  <si>
    <t>ZC649</t>
  </si>
  <si>
    <t>Katetr broviak 1 lumen 4,2 Fr x 71 cm 0600520CE</t>
  </si>
  <si>
    <t>ZC620</t>
  </si>
  <si>
    <t>Katetr CVC 2 lumen 4 Fr x 13 cm certofix duo paed S413 bal. á 10 ks 4166922</t>
  </si>
  <si>
    <t>ZN993</t>
  </si>
  <si>
    <t>Katetr CVC 2 lumen 5 Fr x 13 cm, set, pediatrický CS -14502</t>
  </si>
  <si>
    <t>ZN991</t>
  </si>
  <si>
    <t>Katetr CVC 3 lumen 4 Fr x 13 cm, set, pediatrický CS -14403</t>
  </si>
  <si>
    <t>ZC616</t>
  </si>
  <si>
    <t>Katetr CVC 3 lumen 5 Fr x 13 cm certofix trio paed S513 bal. á 10 ks 4167244</t>
  </si>
  <si>
    <t>ZN992</t>
  </si>
  <si>
    <t>Katetr CVC 3 lumen 5,5 Fr x 13 cm, set, pediatrický CS -16553E</t>
  </si>
  <si>
    <t>ZA943</t>
  </si>
  <si>
    <t>Katetr CVC 3 lumen 7 Fr x 16 cm  CV-12703</t>
  </si>
  <si>
    <t>ZA199</t>
  </si>
  <si>
    <t>Katetr CVC 3 lumen 7 Fr x 16 cm bal. á 5 ks NM-22703</t>
  </si>
  <si>
    <t>ZP427</t>
  </si>
  <si>
    <t>Katetr dialyzační 2 lumen 6,5 Fr x 100 mm pediatrický proVencare FDC-610P F00002310</t>
  </si>
  <si>
    <t>ZP428</t>
  </si>
  <si>
    <t>Katetr dialyzační 2 lumen 8,0 Fr x 125 mm pediatrický proVencare FDC-812,5PP F00002313</t>
  </si>
  <si>
    <t>ZP429</t>
  </si>
  <si>
    <t>Set dialyzační Multifiltrate midi CVVHDF 400 pediatrický pro kontinuální veno-venózní hemodiafiltraci F00003317</t>
  </si>
  <si>
    <t>ZP430</t>
  </si>
  <si>
    <t>Set dialyzační Multifiltrate MPS P1 dry pediatrický pro membránovou plasma separaci F00003316</t>
  </si>
  <si>
    <t>ZF970</t>
  </si>
  <si>
    <t>Hadice s dvojitou konickou spojkou k odsávačce Thopaz N079.0022</t>
  </si>
  <si>
    <t>ZF969</t>
  </si>
  <si>
    <t>Hadice s jednoduchou konickou spojkou bal. á 10 ks k odsávačce Thopaz N079.0021</t>
  </si>
  <si>
    <t>ZA997</t>
  </si>
  <si>
    <t>Maska kyslíková dospělá 01.000.08.110</t>
  </si>
  <si>
    <t>ZN621</t>
  </si>
  <si>
    <t>Nos umělý s portem pro odsávání bal. á 30 ks B0300(6000)</t>
  </si>
  <si>
    <t>ZA947</t>
  </si>
  <si>
    <t>Okruh dýchací bal. á 20 ks 351400</t>
  </si>
  <si>
    <t>ZJ051</t>
  </si>
  <si>
    <t>Okruh dýchací jednorázový - set VentStar Oxylog 3000 bal. á 5 ks 5703041(5702871)</t>
  </si>
  <si>
    <t>ZI623</t>
  </si>
  <si>
    <t>Okruh dýchací ventilační pro děti VentStar Oxylog 3000+(P) 190 cm bal. á 5 ks 5704964-05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</si>
  <si>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</si>
  <si>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</si>
  <si>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</si>
  <si>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</si>
  <si>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ZC366</t>
  </si>
  <si>
    <t>Převodník tlakový PX260 150 cm 1 linka bal. á 10 ks (T100209A) T100209B</t>
  </si>
  <si>
    <t>ZO339</t>
  </si>
  <si>
    <t>Hadička propojovací Bolus  délka 30 cm k výživovému knoflíku Halyard bal. á 5 ks 0123-12</t>
  </si>
  <si>
    <t>ZA708</t>
  </si>
  <si>
    <t>Hadička spojovací Gamaplus HY 3,0 x 150LL 606371</t>
  </si>
  <si>
    <t>ZB597</t>
  </si>
  <si>
    <t>Hadička spojovací HS 3,0 x 150LL bal. á 30 ks 606321-ND</t>
  </si>
  <si>
    <t>KJ171</t>
  </si>
  <si>
    <t>kartáček cytologický sterilní jednorázový 1150 mm délka 2 mm á 5 ks BC-203D-2006</t>
  </si>
  <si>
    <t>ZH493</t>
  </si>
  <si>
    <t>Katetr močový foley CH16 180605-000160</t>
  </si>
  <si>
    <t>KG978</t>
  </si>
  <si>
    <t>kleště bioptické á 20 ks FB-231K N1081220</t>
  </si>
  <si>
    <t>KG976</t>
  </si>
  <si>
    <t>kleště bioptické á 20 ks FB-240U N5355630 (st.č. E0482107)</t>
  </si>
  <si>
    <t>KG979</t>
  </si>
  <si>
    <t>košík extrakční FG-16L 026751</t>
  </si>
  <si>
    <t>ZJ699</t>
  </si>
  <si>
    <t>Manžeta TK k tonometru Omron pediatrická 10 cm 101 00014</t>
  </si>
  <si>
    <t>ZB856</t>
  </si>
  <si>
    <t>Manžeta TK k tonometru Tensoval comfort 22 - 32 cm plochá 9001542</t>
  </si>
  <si>
    <t>ZH808</t>
  </si>
  <si>
    <t>Nádoba na histologický mat. s pufrovaným formalínem HISTOFOR 20 ml bal. á 100 ks BFS-20</t>
  </si>
  <si>
    <t>KG980</t>
  </si>
  <si>
    <t>rukojeť extrakční MA-479 026951</t>
  </si>
  <si>
    <t>ZB944</t>
  </si>
  <si>
    <t>Set perkutální PEG FLOW-20-PULL-1-S</t>
  </si>
  <si>
    <t>ZE935</t>
  </si>
  <si>
    <t>Sonda Freka PEG žaludeční universal CH15 7901111</t>
  </si>
  <si>
    <t>ZE560</t>
  </si>
  <si>
    <t>Sonda Freka PEG žaludeční universal CH20 7751531</t>
  </si>
  <si>
    <t>ZD433</t>
  </si>
  <si>
    <t>Souprava cystofix CH 5 minipaed bal. á 10 ks 4441036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</si>
  <si>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</si>
  <si>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</si>
  <si>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</si>
  <si>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</si>
  <si>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</si>
  <si>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</si>
  <si>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ZK478</t>
  </si>
  <si>
    <t>Rukavice operační latexové s pudrem ansell, vasco surgical powderet vel. 8,5 6035559 (303507EU)</t>
  </si>
  <si>
    <t>ZL196</t>
  </si>
  <si>
    <t>Síťka extrakční na polypy 3 x 6 cm 230 cm bal. á 10 ks 711151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</si>
  <si>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</si>
  <si>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</si>
  <si>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</si>
  <si>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</si>
  <si>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</si>
  <si>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</si>
  <si>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</si>
  <si>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</si>
  <si>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</si>
  <si>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</si>
  <si>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</si>
  <si>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</si>
  <si>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</si>
  <si>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</si>
  <si>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</si>
  <si>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</si>
  <si>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</si>
  <si>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</si>
  <si>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</si>
  <si>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</si>
  <si>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</si>
  <si>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</si>
  <si>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</si>
  <si>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</si>
  <si>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porodní asistenti</t>
  </si>
  <si>
    <t>praktické sestry</t>
  </si>
  <si>
    <t>zdravotničtí asistenti</t>
  </si>
  <si>
    <t>sanitáři</t>
  </si>
  <si>
    <t>THP</t>
  </si>
  <si>
    <t>dohody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</si>
  <si>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</si>
  <si>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</si>
  <si>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</si>
  <si>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</si>
  <si>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</si>
  <si>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</si>
  <si>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</si>
  <si>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</si>
  <si>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</si>
  <si>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</si>
  <si>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</si>
  <si>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</si>
  <si>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</si>
  <si>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</si>
  <si>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</si>
  <si>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</si>
  <si>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</si>
  <si>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3H1 - Pracov. standard. úst. lůž. péče pediatrické - H t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</si>
  <si>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</si>
  <si>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</si>
  <si>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</si>
  <si>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</si>
  <si>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</si>
  <si>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Čelková Miloslava</t>
  </si>
  <si>
    <t>Černá Monika</t>
  </si>
  <si>
    <t>Gvozdiaková Tatiana</t>
  </si>
  <si>
    <t>Kára Tomáš</t>
  </si>
  <si>
    <t>Köcherová Hana</t>
  </si>
  <si>
    <t>Kouřilová Martina</t>
  </si>
  <si>
    <t>Nedvědová Ludmila</t>
  </si>
  <si>
    <t>Punová Lucia</t>
  </si>
  <si>
    <t>Saitzová Kateřina</t>
  </si>
  <si>
    <t>VéghováVelgáňová Mária</t>
  </si>
  <si>
    <t>Zdravotní výkony vykázané na pracovišti v rámci ambulantní péče dle lékařů *</t>
  </si>
  <si>
    <t>002</t>
  </si>
  <si>
    <t>V</t>
  </si>
  <si>
    <t>09220</t>
  </si>
  <si>
    <t>KANYLACE PERIFERNÍ ŽÍLY VČETNĚ INFÚZE</t>
  </si>
  <si>
    <t>1</t>
  </si>
  <si>
    <t>0057521</t>
  </si>
  <si>
    <t>PRIORIX INJ. STŘÍKAČKA</t>
  </si>
  <si>
    <t>0025646</t>
  </si>
  <si>
    <t>INFANRIX HEXA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</si>
  <si>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</si>
  <si>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</si>
  <si>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</si>
  <si>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</si>
  <si>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</si>
  <si>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</si>
  <si>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</si>
  <si>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</si>
  <si>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</si>
  <si>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</si>
  <si>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</si>
  <si>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HEXACIMA</t>
  </si>
  <si>
    <t>0032865</t>
  </si>
  <si>
    <t>INFANRIX</t>
  </si>
  <si>
    <t>0120102</t>
  </si>
  <si>
    <t>BOOSTRIX INJ. STŘÍKAČKA</t>
  </si>
  <si>
    <t>0001713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</si>
  <si>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</si>
  <si>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</si>
  <si>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</si>
  <si>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</si>
  <si>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</si>
  <si>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</si>
  <si>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</si>
  <si>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</si>
  <si>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</si>
  <si>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</si>
  <si>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</si>
  <si>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</si>
  <si>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</si>
  <si>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</si>
  <si>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</si>
  <si>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</si>
  <si>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</si>
  <si>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</si>
  <si>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</si>
  <si>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</si>
  <si>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</si>
  <si>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</si>
  <si>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</si>
  <si>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</si>
  <si>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</si>
  <si>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</si>
  <si>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</si>
  <si>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</si>
  <si>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</si>
  <si>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</si>
  <si>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</si>
  <si>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</si>
  <si>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</si>
  <si>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</si>
  <si>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</si>
  <si>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25646</t>
  </si>
  <si>
    <t>01040</t>
  </si>
  <si>
    <t>PODROBNÝ VÝPIS Z DOKUMENTACE</t>
  </si>
  <si>
    <t>01140</t>
  </si>
  <si>
    <t>02031</t>
  </si>
  <si>
    <t>01021</t>
  </si>
  <si>
    <t>KOMPLEXNÍ VYŠETŘENÍ PRAKTICKÝM LÉKAŘEM</t>
  </si>
  <si>
    <t>3H1</t>
  </si>
  <si>
    <t>31022</t>
  </si>
  <si>
    <t>CÍLENÉ VYŠETŘENÍ DĚTSKÝM LÉKAŘEM</t>
  </si>
  <si>
    <t>06</t>
  </si>
  <si>
    <t>103</t>
  </si>
  <si>
    <t>0001656</t>
  </si>
  <si>
    <t>DIPHERELINE S.R.</t>
  </si>
  <si>
    <t>01441</t>
  </si>
  <si>
    <t>STANOVENÍ GLUKÓZY GLUKOMETREM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</si>
  <si>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</si>
  <si>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</si>
  <si>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</si>
  <si>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</si>
  <si>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</si>
  <si>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</si>
  <si>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</si>
  <si>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</si>
  <si>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</si>
  <si>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</si>
  <si>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</si>
  <si>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</si>
  <si>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</si>
  <si>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</si>
  <si>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</si>
  <si>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</si>
  <si>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</si>
  <si>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</si>
  <si>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</si>
  <si>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</si>
  <si>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</si>
  <si>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</si>
  <si>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</si>
  <si>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</si>
  <si>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</si>
  <si>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</si>
  <si>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</si>
  <si>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</si>
  <si>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</si>
  <si>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0014772</t>
  </si>
  <si>
    <t>LHRH FERRING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</si>
  <si>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</si>
  <si>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</si>
  <si>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</si>
  <si>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</si>
  <si>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</si>
  <si>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</si>
  <si>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</si>
  <si>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</si>
  <si>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</si>
  <si>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</si>
  <si>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</si>
  <si>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</si>
  <si>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0025566</t>
  </si>
  <si>
    <t>0027283</t>
  </si>
  <si>
    <t>0027918</t>
  </si>
  <si>
    <t>0194340</t>
  </si>
  <si>
    <t>0210935</t>
  </si>
  <si>
    <t>0209097</t>
  </si>
  <si>
    <t>09217</t>
  </si>
  <si>
    <t xml:space="preserve">INTRAVENÓZNÍ INJEKCE U KOJENCE NEBO DÍTĚTE  DO 10 </t>
  </si>
  <si>
    <t>09532</t>
  </si>
  <si>
    <t>PROHLÍDKA OSOBY DISPENZARIZOVANÉ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</si>
  <si>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</si>
  <si>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</si>
  <si>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</si>
  <si>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</si>
  <si>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</si>
  <si>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</si>
  <si>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</si>
  <si>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</si>
  <si>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</si>
  <si>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</si>
  <si>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</si>
  <si>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</si>
  <si>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</si>
  <si>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</si>
  <si>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</si>
  <si>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</si>
  <si>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</si>
  <si>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</si>
  <si>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09245</t>
  </si>
  <si>
    <t>ZAVEDENÍ GASTRICKÉ SONDY PRO ENTERÁLNÍ VÝŽIVU</t>
  </si>
  <si>
    <t>99999</t>
  </si>
  <si>
    <t>Nespecifikovany vykon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</si>
  <si>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</si>
  <si>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</si>
  <si>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</si>
  <si>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</si>
  <si>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</si>
  <si>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</si>
  <si>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</si>
  <si>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</si>
  <si>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</si>
  <si>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</si>
  <si>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</si>
  <si>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</si>
  <si>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</si>
  <si>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</si>
  <si>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TOTÁLNÍ KOLONOSKOPIE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</si>
  <si>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</si>
  <si>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</si>
  <si>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</si>
  <si>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</si>
  <si>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</si>
  <si>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</si>
  <si>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</si>
  <si>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</si>
  <si>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</si>
  <si>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</si>
  <si>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</si>
  <si>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31023</t>
  </si>
  <si>
    <t>KONTROLNÍ VYŠETŘENÍ DĚTSKÝM LÉKAŘEM</t>
  </si>
  <si>
    <t>18022</t>
  </si>
  <si>
    <t>CÍLENÉ VYŠETŘENÍ NEFROLOGEM</t>
  </si>
  <si>
    <t>18023</t>
  </si>
  <si>
    <t>KONTROLNÍ VYŠETŘENÍ NEFROLOGEM</t>
  </si>
  <si>
    <t>109</t>
  </si>
  <si>
    <t>202</t>
  </si>
  <si>
    <t>0001182</t>
  </si>
  <si>
    <t>ZAVEDOS</t>
  </si>
  <si>
    <t>0004071</t>
  </si>
  <si>
    <t>DITHIADEN INJ</t>
  </si>
  <si>
    <t>0011420</t>
  </si>
  <si>
    <t>VINCRISTINE TEVA</t>
  </si>
  <si>
    <t>0011421</t>
  </si>
  <si>
    <t>0013873</t>
  </si>
  <si>
    <t>ALEXAN</t>
  </si>
  <si>
    <t>0016470</t>
  </si>
  <si>
    <t>0027197</t>
  </si>
  <si>
    <t>KOGENATE BAYER</t>
  </si>
  <si>
    <t>0027803</t>
  </si>
  <si>
    <t>EXJADE</t>
  </si>
  <si>
    <t>0028028</t>
  </si>
  <si>
    <t>0031966</t>
  </si>
  <si>
    <t>CYTOSAR</t>
  </si>
  <si>
    <t>0031968</t>
  </si>
  <si>
    <t>0040122</t>
  </si>
  <si>
    <t>0042267</t>
  </si>
  <si>
    <t>0042270</t>
  </si>
  <si>
    <t>0078914</t>
  </si>
  <si>
    <t>NEUPOGEN 30 MU/0,5 ML</t>
  </si>
  <si>
    <t>0084229</t>
  </si>
  <si>
    <t>ENDOXAN</t>
  </si>
  <si>
    <t>0084230</t>
  </si>
  <si>
    <t>0089029</t>
  </si>
  <si>
    <t>IMMUNATE STIM PLUS 1000</t>
  </si>
  <si>
    <t>0090099</t>
  </si>
  <si>
    <t>0127717</t>
  </si>
  <si>
    <t>IMMUNINE BAXTER</t>
  </si>
  <si>
    <t>0151436</t>
  </si>
  <si>
    <t>0155379</t>
  </si>
  <si>
    <t>0500566</t>
  </si>
  <si>
    <t>0500683</t>
  </si>
  <si>
    <t>TEVAGRASTIM</t>
  </si>
  <si>
    <t>9999990</t>
  </si>
  <si>
    <t>Nespecifikovany LEK</t>
  </si>
  <si>
    <t>0129056</t>
  </si>
  <si>
    <t>0129057</t>
  </si>
  <si>
    <t>0028057</t>
  </si>
  <si>
    <t>0168928</t>
  </si>
  <si>
    <t>0088337</t>
  </si>
  <si>
    <t>0088336</t>
  </si>
  <si>
    <t>0178956</t>
  </si>
  <si>
    <t>CYTARABIN KABI</t>
  </si>
  <si>
    <t>0178955</t>
  </si>
  <si>
    <t>0178954</t>
  </si>
  <si>
    <t>0203317</t>
  </si>
  <si>
    <t>0028058</t>
  </si>
  <si>
    <t>0185390</t>
  </si>
  <si>
    <t>0135600</t>
  </si>
  <si>
    <t>0168929</t>
  </si>
  <si>
    <t>0088335</t>
  </si>
  <si>
    <t>0168926</t>
  </si>
  <si>
    <t>0168927</t>
  </si>
  <si>
    <t>0195769</t>
  </si>
  <si>
    <t>CYTARABINE ACCORD</t>
  </si>
  <si>
    <t>0216572</t>
  </si>
  <si>
    <t>HYDROCORTISON VUAB</t>
  </si>
  <si>
    <t>0027195</t>
  </si>
  <si>
    <t>0195770</t>
  </si>
  <si>
    <t>0168223</t>
  </si>
  <si>
    <t>REFACTO AF</t>
  </si>
  <si>
    <t>0168222</t>
  </si>
  <si>
    <t>0209132</t>
  </si>
  <si>
    <t>0171966</t>
  </si>
  <si>
    <t>0171965</t>
  </si>
  <si>
    <t>0173183</t>
  </si>
  <si>
    <t>0209217</t>
  </si>
  <si>
    <t>2</t>
  </si>
  <si>
    <t>0007917</t>
  </si>
  <si>
    <t>Erytrocyty bez buffy coatu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</si>
  <si>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</si>
  <si>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</si>
  <si>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</si>
  <si>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</si>
  <si>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</si>
  <si>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</si>
  <si>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</si>
  <si>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</si>
  <si>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</si>
  <si>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</si>
  <si>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</si>
  <si>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</si>
  <si>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</si>
  <si>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</si>
  <si>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0048092</t>
  </si>
  <si>
    <t>JEHLA PORT. GRIPPER A GRIP. PLUS BEZ PORTU - PORT-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</si>
  <si>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</si>
  <si>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</si>
  <si>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</si>
  <si>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</si>
  <si>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</si>
  <si>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</si>
  <si>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</si>
  <si>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</si>
  <si>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</si>
  <si>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</si>
  <si>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</si>
  <si>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</si>
  <si>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</si>
  <si>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</si>
  <si>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</si>
  <si>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</si>
  <si>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SYNAGIS</t>
  </si>
  <si>
    <t>0027636</t>
  </si>
  <si>
    <t>0059399</t>
  </si>
  <si>
    <t>0,9% SODIUM CHLORIDE INTRAVENOUS INFUSION BP BAXTE</t>
  </si>
  <si>
    <t>0210115</t>
  </si>
  <si>
    <t>0210114</t>
  </si>
  <si>
    <t>0185303</t>
  </si>
  <si>
    <t>09541</t>
  </si>
  <si>
    <t>APLIKACE LÉČIVA DO PORTU A PRŮPLACH PORTU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</si>
  <si>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</si>
  <si>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</si>
  <si>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</si>
  <si>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</si>
  <si>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</si>
  <si>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</si>
  <si>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</si>
  <si>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</si>
  <si>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</si>
  <si>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</si>
  <si>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25113</t>
  </si>
  <si>
    <t>FLEXIBILNÍ BRONCHOSKOPIE DIAGNOSTICKÁ NEBO TERAPEU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</si>
  <si>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</si>
  <si>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</si>
  <si>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</si>
  <si>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</si>
  <si>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</si>
  <si>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</si>
  <si>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</si>
  <si>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</si>
  <si>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</si>
  <si>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</si>
  <si>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25313</t>
  </si>
  <si>
    <t>BCG INOCULACE</t>
  </si>
  <si>
    <t>SYNAGI</t>
  </si>
  <si>
    <t>207</t>
  </si>
  <si>
    <t>0017376</t>
  </si>
  <si>
    <t>0026039</t>
  </si>
  <si>
    <t>0026040</t>
  </si>
  <si>
    <t>0026041</t>
  </si>
  <si>
    <t>0026042</t>
  </si>
  <si>
    <t>0173178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</si>
  <si>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</si>
  <si>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</si>
  <si>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</si>
  <si>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</si>
  <si>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</si>
  <si>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</si>
  <si>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</si>
  <si>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</si>
  <si>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</si>
  <si>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</si>
  <si>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</si>
  <si>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</si>
  <si>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</si>
  <si>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</si>
  <si>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</si>
  <si>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</si>
  <si>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</si>
  <si>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</si>
  <si>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0000499</t>
  </si>
  <si>
    <t>0163175</t>
  </si>
  <si>
    <t>0026269</t>
  </si>
  <si>
    <t>AMMONAPS</t>
  </si>
  <si>
    <t>0033522</t>
  </si>
  <si>
    <t>0033753</t>
  </si>
  <si>
    <t>0033216</t>
  </si>
  <si>
    <t>0033764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</si>
  <si>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</si>
  <si>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</si>
  <si>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</si>
  <si>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</si>
  <si>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</si>
  <si>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</si>
  <si>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</si>
  <si>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</si>
  <si>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</si>
  <si>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</si>
  <si>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</si>
  <si>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</si>
  <si>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91153</t>
  </si>
  <si>
    <t>STANOVENÍ  C - REAKTIVNÍHO PROTEINU</t>
  </si>
  <si>
    <t>09233</t>
  </si>
  <si>
    <t>INJEKČNÍ OKRSKOVÁ ANESTÉZIE</t>
  </si>
  <si>
    <t>09545</t>
  </si>
  <si>
    <t>REGULAČNÍ POPLATEK ZA POHOTOVOSTNÍ SLUŽBU -- POPLA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</si>
  <si>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</si>
  <si>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</si>
  <si>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</si>
  <si>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</si>
  <si>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</si>
  <si>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</si>
  <si>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</si>
  <si>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</si>
  <si>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</si>
  <si>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</si>
  <si>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</si>
  <si>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</si>
  <si>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</si>
  <si>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</si>
  <si>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</si>
  <si>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</si>
  <si>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</si>
  <si>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</si>
  <si>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</si>
  <si>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</si>
  <si>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</si>
  <si>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</si>
  <si>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</si>
  <si>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</si>
  <si>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</si>
  <si>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</si>
  <si>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</si>
  <si>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</si>
  <si>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</si>
  <si>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</si>
  <si>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17022</t>
  </si>
  <si>
    <t>CÍLENÉ VYŠETŘENÍ KARDIOLOGEM</t>
  </si>
  <si>
    <t>32420</t>
  </si>
  <si>
    <t>SPECIALIZOVANÉ PRENATÁLNÍ  ECHOKARDIOGRAFICKÉ VYŠE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</si>
  <si>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</si>
  <si>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</si>
  <si>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</si>
  <si>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</si>
  <si>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</si>
  <si>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</si>
  <si>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</si>
  <si>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</si>
  <si>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</si>
  <si>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</si>
  <si>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</si>
  <si>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</si>
  <si>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</si>
  <si>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</si>
  <si>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</si>
  <si>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</si>
  <si>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</si>
  <si>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</si>
  <si>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</si>
  <si>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</si>
  <si>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</si>
  <si>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</si>
  <si>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</si>
  <si>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</si>
  <si>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</si>
  <si>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</si>
  <si>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</si>
  <si>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</si>
  <si>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</si>
  <si>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</si>
  <si>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</si>
  <si>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</si>
  <si>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</si>
  <si>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</si>
  <si>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</si>
  <si>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</si>
  <si>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</si>
  <si>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14</t>
  </si>
  <si>
    <t>003</t>
  </si>
  <si>
    <t>02033</t>
  </si>
  <si>
    <t>CÍLENÉ VYŠETŘENÍ PRAKTICKÝM LÉKAŘEM PRO DĚTI A DOR</t>
  </si>
  <si>
    <t>02023</t>
  </si>
  <si>
    <t>02024</t>
  </si>
  <si>
    <t xml:space="preserve">KONTROLNÍ VYŠETŘENÍ PRAKTICKÝM LÉKAŘEM PRO DĚTI 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</si>
  <si>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</si>
  <si>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</si>
  <si>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</si>
  <si>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</si>
  <si>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</si>
  <si>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</si>
  <si>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</si>
  <si>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</si>
  <si>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</si>
  <si>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</si>
  <si>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</si>
  <si>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</si>
  <si>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</si>
  <si>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</si>
  <si>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05</t>
  </si>
  <si>
    <t>07</t>
  </si>
  <si>
    <t>25117</t>
  </si>
  <si>
    <t>CÍLENÁ ASPIRACE ENDOBRONCHIÁLNÍHO MATERIÁLU NEBO K</t>
  </si>
  <si>
    <t>08</t>
  </si>
  <si>
    <t>09</t>
  </si>
  <si>
    <t>01023</t>
  </si>
  <si>
    <t>CÍLENÉ VYŠETŘENÍ PRAKTICKÝM LÉKAŘEM</t>
  </si>
  <si>
    <t>01024</t>
  </si>
  <si>
    <t>KONTROLNÍ VYŠETŘENÍ PRAKTICKÝM LÉKAŘEM</t>
  </si>
  <si>
    <t>02034</t>
  </si>
  <si>
    <t>51811</t>
  </si>
  <si>
    <t>ABSCES NEBO HEMATOM SUBKUTANNÍ, PILONIDÁLNÍ, INTRA</t>
  </si>
  <si>
    <t>01150</t>
  </si>
  <si>
    <t>NÁVŠTĚVA PRAKTICKÉHO LÉKAŘE U PACIENTA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</si>
  <si>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</si>
  <si>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</si>
  <si>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</si>
  <si>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</si>
  <si>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</si>
  <si>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</si>
  <si>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15950</t>
  </si>
  <si>
    <t>POLYPEKTOMIE  ENDOSKOPICKÁ</t>
  </si>
  <si>
    <t>15403</t>
  </si>
  <si>
    <t>KOLOSKOPIE NEÚPLNÁ  (NEBO SIGMOIDEOSKOPIE)</t>
  </si>
  <si>
    <t>KOLONOSKOPIE NEÚPLNÁ  (NEBO SIGMOIDEOSKOPIE)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</si>
  <si>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</si>
  <si>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</si>
  <si>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</si>
  <si>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</si>
  <si>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BRONCHOALVEOLÁRNÍ LAVÁŽ (BAL)</t>
  </si>
  <si>
    <t>25123</t>
  </si>
  <si>
    <t xml:space="preserve">INSTILACE LÉČEBNÝCH A DIAGNOSTICKÝCH PŘÍPRAVKŮ DO 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</si>
  <si>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</si>
  <si>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</si>
  <si>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</si>
  <si>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</si>
  <si>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</si>
  <si>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</si>
  <si>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0001933</t>
  </si>
  <si>
    <t>FLUDARABINE-TEVA</t>
  </si>
  <si>
    <t>0003952</t>
  </si>
  <si>
    <t>AMIKIN 500 MG</t>
  </si>
  <si>
    <t>0005113</t>
  </si>
  <si>
    <t>TARGOCID</t>
  </si>
  <si>
    <t>0005114</t>
  </si>
  <si>
    <t>0005954</t>
  </si>
  <si>
    <t>UROMITEXAN 400 MG</t>
  </si>
  <si>
    <t>0006480</t>
  </si>
  <si>
    <t>0011592</t>
  </si>
  <si>
    <t>0012669</t>
  </si>
  <si>
    <t>0012670</t>
  </si>
  <si>
    <t>0012671</t>
  </si>
  <si>
    <t>0014570</t>
  </si>
  <si>
    <t>0020605</t>
  </si>
  <si>
    <t>0029979</t>
  </si>
  <si>
    <t>0029980</t>
  </si>
  <si>
    <t>0045123</t>
  </si>
  <si>
    <t>VISIPAQUE 320 MG I/ML</t>
  </si>
  <si>
    <t>0049982</t>
  </si>
  <si>
    <t>HOLOXAN</t>
  </si>
  <si>
    <t>0049983</t>
  </si>
  <si>
    <t>0049984</t>
  </si>
  <si>
    <t>0058092</t>
  </si>
  <si>
    <t>CEFAZOLIN SANDOZ</t>
  </si>
  <si>
    <t>0062464</t>
  </si>
  <si>
    <t>0064946</t>
  </si>
  <si>
    <t>DIFLUCAN I.V.</t>
  </si>
  <si>
    <t>0066020</t>
  </si>
  <si>
    <t>AUGMENTIN 1,2 G</t>
  </si>
  <si>
    <t>0072972</t>
  </si>
  <si>
    <t>AMOKSIKLAV 1,2 G</t>
  </si>
  <si>
    <t>0072973</t>
  </si>
  <si>
    <t>0077044</t>
  </si>
  <si>
    <t>ZINACEF</t>
  </si>
  <si>
    <t>0083417</t>
  </si>
  <si>
    <t>MERONEM</t>
  </si>
  <si>
    <t>0083487</t>
  </si>
  <si>
    <t>0084231</t>
  </si>
  <si>
    <t>0092012</t>
  </si>
  <si>
    <t>0094176</t>
  </si>
  <si>
    <t>0096413</t>
  </si>
  <si>
    <t>GENTAMICIN LEK 40 MG/2 ML</t>
  </si>
  <si>
    <t>0096414</t>
  </si>
  <si>
    <t>0097000</t>
  </si>
  <si>
    <t>0097909</t>
  </si>
  <si>
    <t>0097910</t>
  </si>
  <si>
    <t>0104051</t>
  </si>
  <si>
    <t>0121238</t>
  </si>
  <si>
    <t>CEFTRIAXON KABI</t>
  </si>
  <si>
    <t>0121240</t>
  </si>
  <si>
    <t>0122494</t>
  </si>
  <si>
    <t>CALCIUMFOLINAT EBEWE</t>
  </si>
  <si>
    <t>0125298</t>
  </si>
  <si>
    <t>0137484</t>
  </si>
  <si>
    <t>ANBINEX</t>
  </si>
  <si>
    <t>0137499</t>
  </si>
  <si>
    <t>0138455</t>
  </si>
  <si>
    <t>0142077</t>
  </si>
  <si>
    <t>TIENAM 500 MG/500 MG I.V.</t>
  </si>
  <si>
    <t>0149993</t>
  </si>
  <si>
    <t>0151458</t>
  </si>
  <si>
    <t>CEFUROXIM KABI</t>
  </si>
  <si>
    <t>0155939</t>
  </si>
  <si>
    <t>0156258</t>
  </si>
  <si>
    <t>VANCOMYCIN KABI</t>
  </si>
  <si>
    <t>0162180</t>
  </si>
  <si>
    <t>CIPROFLOXACIN KABI 200 MG/100 ML INFUZNÍ ROZTOK</t>
  </si>
  <si>
    <t>0162187</t>
  </si>
  <si>
    <t>0162207</t>
  </si>
  <si>
    <t>DACARBAZIN TEVA</t>
  </si>
  <si>
    <t>0163179</t>
  </si>
  <si>
    <t>0163180</t>
  </si>
  <si>
    <t>0163310</t>
  </si>
  <si>
    <t>0164350</t>
  </si>
  <si>
    <t>TAZOCIN 4 G/0,5 G</t>
  </si>
  <si>
    <t>0164401</t>
  </si>
  <si>
    <t>0198417</t>
  </si>
  <si>
    <t>0500552</t>
  </si>
  <si>
    <t>NPLATE</t>
  </si>
  <si>
    <t>0500720</t>
  </si>
  <si>
    <t>MYCAMINE</t>
  </si>
  <si>
    <t>0025449</t>
  </si>
  <si>
    <t>0137483</t>
  </si>
  <si>
    <t>0201030</t>
  </si>
  <si>
    <t>0099999</t>
  </si>
  <si>
    <t>0141836</t>
  </si>
  <si>
    <t>AMIKACIN B. BRAUN</t>
  </si>
  <si>
    <t>0064835</t>
  </si>
  <si>
    <t>AXETINE</t>
  </si>
  <si>
    <t>0113453</t>
  </si>
  <si>
    <t>0151460</t>
  </si>
  <si>
    <t>0192558</t>
  </si>
  <si>
    <t>ANTITHROMBIN III NF BAXTER</t>
  </si>
  <si>
    <t>0166265</t>
  </si>
  <si>
    <t>0183926</t>
  </si>
  <si>
    <t>AZEPO</t>
  </si>
  <si>
    <t>0203319</t>
  </si>
  <si>
    <t>0113424</t>
  </si>
  <si>
    <t>PIPERACILLIN/TAZOBACTAM IBIGEN</t>
  </si>
  <si>
    <t>0195147</t>
  </si>
  <si>
    <t>0167960</t>
  </si>
  <si>
    <t>0122495</t>
  </si>
  <si>
    <t>0183812</t>
  </si>
  <si>
    <t>0183817</t>
  </si>
  <si>
    <t>0203855</t>
  </si>
  <si>
    <t>0167961</t>
  </si>
  <si>
    <t>0029978</t>
  </si>
  <si>
    <t>0187771</t>
  </si>
  <si>
    <t>0029981</t>
  </si>
  <si>
    <t>0122874</t>
  </si>
  <si>
    <t>FLUDARABIN EBEWE</t>
  </si>
  <si>
    <t>0107936</t>
  </si>
  <si>
    <t>Trombocyty z buffy coatu směsné, deleukotizované</t>
  </si>
  <si>
    <t>0107960</t>
  </si>
  <si>
    <t>0207921</t>
  </si>
  <si>
    <t>Plazma čerstvá zmrazená</t>
  </si>
  <si>
    <t>0004596</t>
  </si>
  <si>
    <t>DLAHA LCP ROVNÁ MALÝ FRAGMNET TITAN</t>
  </si>
  <si>
    <t>0017751</t>
  </si>
  <si>
    <t>DRÁT KIRSCHNERŮV OCEL</t>
  </si>
  <si>
    <t>0020135</t>
  </si>
  <si>
    <t>DRÁT EXTENČNÍ KIRSCHNER</t>
  </si>
  <si>
    <t>0030458</t>
  </si>
  <si>
    <t>ŠROUB LCP SAMOŘEZNÝ MALÝ FRAGMENT TITAN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</si>
  <si>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</si>
  <si>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</si>
  <si>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</si>
  <si>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</si>
  <si>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</si>
  <si>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</si>
  <si>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</si>
  <si>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</si>
  <si>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</si>
  <si>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</si>
  <si>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0066995</t>
  </si>
  <si>
    <t xml:space="preserve">IMPLANTÁT SPINÁLNÍ SYSTÉM CERVIFIX                </t>
  </si>
  <si>
    <t>0067020</t>
  </si>
  <si>
    <t>0076931</t>
  </si>
  <si>
    <t>HŘEB ELASTICKÝ TITAN</t>
  </si>
  <si>
    <t>0098648</t>
  </si>
  <si>
    <t>ŠROUB KANYLOVANÝ TI T-DRIVE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</si>
  <si>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</si>
  <si>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</si>
  <si>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</si>
  <si>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</si>
  <si>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</si>
  <si>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</si>
  <si>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</si>
  <si>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0055679</t>
  </si>
  <si>
    <t>PORT TITAN S KATÉTREM HICKMAN 0602220</t>
  </si>
  <si>
    <t>00631</t>
  </si>
  <si>
    <t>OD TYPU 31 - PRO NEMOCNICE TYPU 3, (KATEGORIE 6)</t>
  </si>
  <si>
    <t>32510</t>
  </si>
  <si>
    <t>ZAVEDENÍ DLOUHODOBÉ KANYLACE CENTRÁLNÍHO ŽILNÍHO S</t>
  </si>
  <si>
    <t>00881</t>
  </si>
  <si>
    <t>ROZLIŠENÍ VYKÁZANÉ HOSPITALIZACE JAKO: = POKRAČOVÁ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</si>
  <si>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</si>
  <si>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</si>
  <si>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</si>
  <si>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</si>
  <si>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</si>
  <si>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</si>
  <si>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</si>
  <si>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</si>
  <si>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</si>
  <si>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</si>
  <si>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17263</t>
  </si>
  <si>
    <t>SPECIALIZOVANÁ KONTRASTNÍ ECHOKARDIOGRAFIE</t>
  </si>
  <si>
    <t>305</t>
  </si>
  <si>
    <t>35022</t>
  </si>
  <si>
    <t>CÍLENÉ VYŠETŘENÍ PSYCHIATREM</t>
  </si>
  <si>
    <t>3F1</t>
  </si>
  <si>
    <t>0001093</t>
  </si>
  <si>
    <t>PENICILIN G 1,0 DRASELNÁ SOĹ BIOTIKA</t>
  </si>
  <si>
    <t>0004234</t>
  </si>
  <si>
    <t>0008807</t>
  </si>
  <si>
    <t>0011706</t>
  </si>
  <si>
    <t>0011785</t>
  </si>
  <si>
    <t>0016547</t>
  </si>
  <si>
    <t>0016600</t>
  </si>
  <si>
    <t>0017377</t>
  </si>
  <si>
    <t>0026889</t>
  </si>
  <si>
    <t>VFEND</t>
  </si>
  <si>
    <t>0026902</t>
  </si>
  <si>
    <t>0064831</t>
  </si>
  <si>
    <t>0065989</t>
  </si>
  <si>
    <t>MYCOMAX INF</t>
  </si>
  <si>
    <t>0068998</t>
  </si>
  <si>
    <t>0068999</t>
  </si>
  <si>
    <t>0076360</t>
  </si>
  <si>
    <t>0077018</t>
  </si>
  <si>
    <t>ULTRAVIST 370</t>
  </si>
  <si>
    <t>0083050</t>
  </si>
  <si>
    <t>0089028</t>
  </si>
  <si>
    <t>IMMUNATE STIM PLUS 500</t>
  </si>
  <si>
    <t>0092206</t>
  </si>
  <si>
    <t>AUGMENTIN 600 MG</t>
  </si>
  <si>
    <t>0092289</t>
  </si>
  <si>
    <t>EDICIN</t>
  </si>
  <si>
    <t>0093405</t>
  </si>
  <si>
    <t>PENICILIN G 5,0 DRASELNÁ SOĹ BIOTIKA</t>
  </si>
  <si>
    <t>0097878</t>
  </si>
  <si>
    <t>KLIMICIN</t>
  </si>
  <si>
    <t>0112786</t>
  </si>
  <si>
    <t>GENTAMICIN B.BRAUN</t>
  </si>
  <si>
    <t>0131654</t>
  </si>
  <si>
    <t>CEFTAZIDIM KABI</t>
  </si>
  <si>
    <t>0131656</t>
  </si>
  <si>
    <t>0138453</t>
  </si>
  <si>
    <t>0141838</t>
  </si>
  <si>
    <t>AMIKACIN B.BRAUN</t>
  </si>
  <si>
    <t>0144328</t>
  </si>
  <si>
    <t>GARAMYCIN SCHWAMM</t>
  </si>
  <si>
    <t>0147976</t>
  </si>
  <si>
    <t>MEROPENEM HOSPIRA</t>
  </si>
  <si>
    <t>0166269</t>
  </si>
  <si>
    <t>0092359</t>
  </si>
  <si>
    <t>PROSTAPHLIN</t>
  </si>
  <si>
    <t>0156835</t>
  </si>
  <si>
    <t>MEROPENEM KABI</t>
  </si>
  <si>
    <t>0129834</t>
  </si>
  <si>
    <t>0129836</t>
  </si>
  <si>
    <t>0147977</t>
  </si>
  <si>
    <t>0156183</t>
  </si>
  <si>
    <t>0182977</t>
  </si>
  <si>
    <t>CEFTRIAXON MEDOPHARM</t>
  </si>
  <si>
    <t>0127512</t>
  </si>
  <si>
    <t>CEFTAZIDIM MYLAN 1 G</t>
  </si>
  <si>
    <t>0141263</t>
  </si>
  <si>
    <t>0201961</t>
  </si>
  <si>
    <t>0206609</t>
  </si>
  <si>
    <t>0201967</t>
  </si>
  <si>
    <t>0173181</t>
  </si>
  <si>
    <t>0201958</t>
  </si>
  <si>
    <t>0183826</t>
  </si>
  <si>
    <t>ACEFA</t>
  </si>
  <si>
    <t>0201977</t>
  </si>
  <si>
    <t>0128236</t>
  </si>
  <si>
    <t>0201974</t>
  </si>
  <si>
    <t>0183821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</si>
  <si>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</si>
  <si>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</si>
  <si>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</si>
  <si>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</si>
  <si>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</si>
  <si>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</si>
  <si>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</si>
  <si>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</si>
  <si>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0001288</t>
  </si>
  <si>
    <t>DLAHA ADAPTAČNÍ  MINI FRAGMENT OCEL TITAN</t>
  </si>
  <si>
    <t>0001739</t>
  </si>
  <si>
    <t>0001740</t>
  </si>
  <si>
    <t>0001948</t>
  </si>
  <si>
    <t>ŠROUB SAMOŘEZNÝ KANYLOVANÝ OCEL</t>
  </si>
  <si>
    <t>0003008</t>
  </si>
  <si>
    <t>DLAHA ROVNÁ REKONSTRUKČNÍ PÁNEV MALÝ FRAGMENT OCEL</t>
  </si>
  <si>
    <t>0004077</t>
  </si>
  <si>
    <t>ŠROUB LCP A VA-LCP SAMOŘEZNÝ MALÝ FRAGMENT OCEL</t>
  </si>
  <si>
    <t>0004080</t>
  </si>
  <si>
    <t>0005606</t>
  </si>
  <si>
    <t>NÁVLEK NA OPMI, TYP 71                      306071</t>
  </si>
  <si>
    <t>0010393</t>
  </si>
  <si>
    <t>DLAHA KYČELNÍ VELKÝ FRAGMENT OCEL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</si>
  <si>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</si>
  <si>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</si>
  <si>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</si>
  <si>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</si>
  <si>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</si>
  <si>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</si>
  <si>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</si>
  <si>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</si>
  <si>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</si>
  <si>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</si>
  <si>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</si>
  <si>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</si>
  <si>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</si>
  <si>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</si>
  <si>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</si>
  <si>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</si>
  <si>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- TL30.TLH30.TLV30.TX30(B/G/V) (P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</si>
  <si>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</si>
  <si>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</si>
  <si>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</si>
  <si>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</si>
  <si>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</si>
  <si>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</si>
  <si>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</si>
  <si>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</si>
  <si>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</si>
  <si>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</si>
  <si>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</si>
  <si>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</si>
  <si>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</si>
  <si>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</si>
  <si>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</si>
  <si>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</si>
  <si>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</si>
  <si>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0017748</t>
  </si>
  <si>
    <t>0018678</t>
  </si>
  <si>
    <t>CEMENT KOSTNÍ PALACOS R - 40 + GENTAMICINUM  2X40G</t>
  </si>
  <si>
    <t>0020168</t>
  </si>
  <si>
    <t>ŠROUB MALEOLÁRNÍ</t>
  </si>
  <si>
    <t>0020177</t>
  </si>
  <si>
    <t>ŠROUB KORTIKÁLNÍ</t>
  </si>
  <si>
    <t>0020314</t>
  </si>
  <si>
    <t>ŠROUB SPONGIÓZNÍ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</si>
  <si>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</si>
  <si>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</si>
  <si>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</si>
  <si>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</si>
  <si>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</si>
  <si>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</si>
  <si>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</si>
  <si>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</si>
  <si>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</si>
  <si>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</si>
  <si>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</si>
  <si>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</si>
  <si>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</si>
  <si>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</si>
  <si>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0030454</t>
  </si>
  <si>
    <t>0030462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</si>
  <si>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</si>
  <si>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</si>
  <si>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</si>
  <si>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</si>
  <si>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</si>
  <si>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</si>
  <si>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</si>
  <si>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</si>
  <si>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0031888</t>
  </si>
  <si>
    <t>0031933</t>
  </si>
  <si>
    <t>0035016</t>
  </si>
  <si>
    <t>HŘEB TIBIE UHLOVĚ STABILNÍ TITAN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</si>
  <si>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</si>
  <si>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</si>
  <si>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</si>
  <si>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</si>
  <si>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</si>
  <si>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</si>
  <si>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</si>
  <si>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</si>
  <si>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</si>
  <si>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</si>
  <si>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</si>
  <si>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</si>
  <si>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</si>
  <si>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</si>
  <si>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</si>
  <si>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</si>
  <si>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</si>
  <si>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</si>
  <si>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</si>
  <si>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</si>
  <si>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</si>
  <si>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</si>
  <si>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</si>
  <si>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SÍŤKA SURGIPRO MESH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</si>
  <si>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</si>
  <si>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</si>
  <si>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</si>
  <si>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</si>
  <si>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</si>
  <si>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</si>
  <si>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</si>
  <si>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</si>
  <si>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</si>
  <si>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</si>
  <si>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</si>
  <si>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</si>
  <si>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</si>
  <si>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</si>
  <si>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</si>
  <si>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</si>
  <si>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</si>
  <si>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</si>
  <si>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</si>
  <si>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</si>
  <si>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</si>
  <si>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</si>
  <si>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</si>
  <si>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</si>
  <si>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</si>
  <si>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</si>
  <si>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</si>
  <si>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</si>
  <si>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</si>
  <si>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</si>
  <si>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</si>
  <si>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</si>
  <si>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</si>
  <si>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</si>
  <si>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</si>
  <si>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</si>
  <si>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</si>
  <si>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</si>
  <si>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</si>
  <si>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</si>
  <si>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</si>
  <si>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</si>
  <si>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</si>
  <si>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</si>
  <si>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</si>
  <si>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</si>
  <si>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</si>
  <si>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</si>
  <si>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</si>
  <si>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</si>
  <si>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0069081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</si>
  <si>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</si>
  <si>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</si>
  <si>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</si>
  <si>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</si>
  <si>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</si>
  <si>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</si>
  <si>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0069597</t>
  </si>
  <si>
    <t>SYSTÉM HYDROCEPHALNÍ DRENÁŽNÍ-SHUNT</t>
  </si>
  <si>
    <t>0069598</t>
  </si>
  <si>
    <t>0077117</t>
  </si>
  <si>
    <t>ŠROUB INTERFERENČNÍ VSTŘEB.ABSOLUTE/BIOINTRAFIX PR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</si>
  <si>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</si>
  <si>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</si>
  <si>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</si>
  <si>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</si>
  <si>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</si>
  <si>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</si>
  <si>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0082079</t>
  </si>
  <si>
    <t>KRYTÍ COM 30 OBVAZOVÁ TEXTÍLIE KOMBINOVANÁ</t>
  </si>
  <si>
    <t>0083228</t>
  </si>
  <si>
    <t>DLAHA LCP TIBIE DISTÁLNÍ MEDIÁLNÍ MALÝ FRAGMENT OC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</si>
  <si>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</si>
  <si>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</si>
  <si>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</si>
  <si>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</si>
  <si>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</si>
  <si>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</si>
  <si>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</si>
  <si>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0095636</t>
  </si>
  <si>
    <t>SYSTÉM HYDROCEPHALNÍ DRENÁŽNÍ - SHUNT HAKIM BACTIS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</si>
  <si>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</si>
  <si>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</si>
  <si>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</si>
  <si>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</si>
  <si>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</si>
  <si>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0098626</t>
  </si>
  <si>
    <t>PODLOŽKA TI</t>
  </si>
  <si>
    <t>0098656</t>
  </si>
  <si>
    <t>0098685</t>
  </si>
  <si>
    <t>0098686</t>
  </si>
  <si>
    <t>0098931</t>
  </si>
  <si>
    <t>JEHLA BIOPTICKÁ PRO SYSTÉM MAGNUM BARD, 14 G</t>
  </si>
  <si>
    <t>0108025</t>
  </si>
  <si>
    <t>KOTVIČKA NEVSTŘEBATELNÁ HEALIX PEEK PRO SUTURU RC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</si>
  <si>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</si>
  <si>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</si>
  <si>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</si>
  <si>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</si>
  <si>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</si>
  <si>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</si>
  <si>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</si>
  <si>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</si>
  <si>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</si>
  <si>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</si>
  <si>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</si>
  <si>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</si>
  <si>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</si>
  <si>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</si>
  <si>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</si>
  <si>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</si>
  <si>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</si>
  <si>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</si>
  <si>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0163308</t>
  </si>
  <si>
    <t>IMPLANTÁT OČNÍ KANYLA SLZNÉ CESTY</t>
  </si>
  <si>
    <t>0111984</t>
  </si>
  <si>
    <t>ŠROUB KOMPRESNÍ HBS2 TI T-DRIVE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</si>
  <si>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</si>
  <si>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</si>
  <si>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</si>
  <si>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</si>
  <si>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</si>
  <si>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</si>
  <si>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</si>
  <si>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</si>
  <si>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</si>
  <si>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</si>
  <si>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0082145</t>
  </si>
  <si>
    <t>NPWT-RENASYS GO SBĚRNÁ NÁDOBA MALÁ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</si>
  <si>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</si>
  <si>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</si>
  <si>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</si>
  <si>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</si>
  <si>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</si>
  <si>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</si>
  <si>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0098638</t>
  </si>
  <si>
    <t>0053479</t>
  </si>
  <si>
    <t>RETRAKTOR SKLOPNÝ- ENDO RETRACT II 10MM</t>
  </si>
  <si>
    <t>0028392</t>
  </si>
  <si>
    <t>EXTRAKTOR KAMENŮ NITINOLOVÝ STN 4-XXX</t>
  </si>
  <si>
    <t>0058351</t>
  </si>
  <si>
    <t>CÍLENÁ PUNKCE ORGÁNU NEBO LOŽISKA DRG 90780</t>
  </si>
  <si>
    <t>0083896</t>
  </si>
  <si>
    <t>HŘEB ELASTICKÝ TITANOVÝ</t>
  </si>
  <si>
    <t>0013051</t>
  </si>
  <si>
    <t>STAPLER KOŽNÍ, 35 NEREZ.OCEL. NÁPLNÍ   (PRW 35)</t>
  </si>
  <si>
    <t>0082141</t>
  </si>
  <si>
    <t>NPWT-RENASYS F PŘEVAZOVÝ SET MALÝ S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</si>
  <si>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</si>
  <si>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</si>
  <si>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</si>
  <si>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</si>
  <si>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</si>
  <si>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</si>
  <si>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</si>
  <si>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</si>
  <si>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</si>
  <si>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</si>
  <si>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</si>
  <si>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</si>
  <si>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</si>
  <si>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</si>
  <si>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0056061</t>
  </si>
  <si>
    <t>PROTÉZA CÉVNÍ PTFE VASCUGRAFT 01103100-01 0110</t>
  </si>
  <si>
    <t>0193602</t>
  </si>
  <si>
    <t>SYSTÉM PUMPOVÝ - ASCENDA KATÉTR SET 66/86 CM - VÝM</t>
  </si>
  <si>
    <t>0006820</t>
  </si>
  <si>
    <t>DLAHA HRUDNÍ JANSEN</t>
  </si>
  <si>
    <t>0058416</t>
  </si>
  <si>
    <t>RETENCE VARLETE DRG 90851</t>
  </si>
  <si>
    <t>0152132</t>
  </si>
  <si>
    <t>ZÁSOBNÍK PRO STAPLER LINEÁRNÍ S NOŽEM - LCC6038 (P</t>
  </si>
  <si>
    <t>0058417</t>
  </si>
  <si>
    <t>SPLENEKTOMIE DRG 90881</t>
  </si>
  <si>
    <t>0114660</t>
  </si>
  <si>
    <t>IMPLANTÁT SPINÁL.NÁHRADA OBRATLOVÁ BIOLIGN HRUD/BE</t>
  </si>
  <si>
    <t>0052556</t>
  </si>
  <si>
    <t>KATETR URETERÁLNÍ DILATAČNÍ PŘÍSTUP.U-FUS-09/12,14</t>
  </si>
  <si>
    <t>0012689</t>
  </si>
  <si>
    <t>0152131</t>
  </si>
  <si>
    <t>STAPLER LINEÁRNÍ S NOŽEM - LC10038 (PRO PZT 015213</t>
  </si>
  <si>
    <t>0170137</t>
  </si>
  <si>
    <t>NPWT-RENASYS GO SBĚRNÁ NÁDOBA VELKÁ</t>
  </si>
  <si>
    <t>0051180</t>
  </si>
  <si>
    <t>TROKAR OPTICKÝ XCEL BEZ OSTŘÍ, PRŮMĚR 5MM, DÉLKA 1</t>
  </si>
  <si>
    <t>0051783</t>
  </si>
  <si>
    <t>EXTRAKTOR DORMIA NSTONE, 4 HELIKÁLNÍ VLÁKNA - EXT2</t>
  </si>
  <si>
    <t>0051804</t>
  </si>
  <si>
    <t>KATETR DOUBLE LOOP VODIČ S FIX.PL. - BNBA..BNBB</t>
  </si>
  <si>
    <t>0142062</t>
  </si>
  <si>
    <t>0038969</t>
  </si>
  <si>
    <t>JEHLA STERNÁLNÍ - ILLINOIS DIN1518X</t>
  </si>
  <si>
    <t>0142041</t>
  </si>
  <si>
    <t>ELEKTRODA RF PRO ARTROSKOPIE VAPR; S ODSÁVÁNÍM, 50</t>
  </si>
  <si>
    <t>0069205</t>
  </si>
  <si>
    <t>SYSTÉM IMPLANTABILNÍ PUMPOVÝ PROGRAMOVATELNÝ SYNCH</t>
  </si>
  <si>
    <t>0055674</t>
  </si>
  <si>
    <t>PORT TITAN NÍZKOPROFILOVÝ S KATÉTREM CHRONOFLEX 06</t>
  </si>
  <si>
    <t>0001344</t>
  </si>
  <si>
    <t>DRÁT VODÍCÍ ZÁVITOVÝ OCEL</t>
  </si>
  <si>
    <t>0068202</t>
  </si>
  <si>
    <t>0069202</t>
  </si>
  <si>
    <t>IMPLANTÁT SPINÁLNÍ SYSTÉM S4                    BE</t>
  </si>
  <si>
    <t>0058384</t>
  </si>
  <si>
    <t>HERNIOPLASTIKA OBOUSTRANNÁ PRIMÁRNÍ DRG 90838</t>
  </si>
  <si>
    <t>0051344</t>
  </si>
  <si>
    <t>KATETR NEFROSTOMICKÝ,POLYURETHAN UA-PNS</t>
  </si>
  <si>
    <t>0013006</t>
  </si>
  <si>
    <t>ZÁSOBNÍK PRO LINEÁRNÍ STAPLER - TR60 TRH60</t>
  </si>
  <si>
    <t>0042062</t>
  </si>
  <si>
    <t>ŠROUB KORTIKÁLNÍ HEXA DRIVE 4, APTUS HAND 1,2</t>
  </si>
  <si>
    <t>0004606</t>
  </si>
  <si>
    <t>DLAHA ROVNÁ LCP REKONSTRUKČNÍ MALÝ FRAGMENT TITAN</t>
  </si>
  <si>
    <t>0152126</t>
  </si>
  <si>
    <t>STAPLER LINEÁRNÍ S NOŽEM - LC6038 (PRO PZT 0152132</t>
  </si>
  <si>
    <t>0058363</t>
  </si>
  <si>
    <t>HERNIOPLASTIKA JEDNOSTRANNÁ DRG 90796</t>
  </si>
  <si>
    <t>0142099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</si>
  <si>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</si>
  <si>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</si>
  <si>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</si>
  <si>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</si>
  <si>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</si>
  <si>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</si>
  <si>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</si>
  <si>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</si>
  <si>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</si>
  <si>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</si>
  <si>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</si>
  <si>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</si>
  <si>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</si>
  <si>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</si>
  <si>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00698</t>
  </si>
  <si>
    <t>OD TYPU 98 - PRO NEMOCNICE TYPU 3, (KATEGORIE 6) -</t>
  </si>
  <si>
    <t>15374</t>
  </si>
  <si>
    <t>NECÍLENÁ JATERNÍ BIOPSIE</t>
  </si>
  <si>
    <t>99980</t>
  </si>
  <si>
    <t>(VZP) PACIENT S DIAGNOSTIKOVANÝM POLYTRAUMATEM S I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</si>
  <si>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</si>
  <si>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</si>
  <si>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</si>
  <si>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</si>
  <si>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</si>
  <si>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0003708</t>
  </si>
  <si>
    <t>AMIKIN 1 G</t>
  </si>
  <si>
    <t>0017041</t>
  </si>
  <si>
    <t>CEFOBID</t>
  </si>
  <si>
    <t>0042144</t>
  </si>
  <si>
    <t>0053922</t>
  </si>
  <si>
    <t>CIPHIN PRO INFUSIONE 200 MG/100 ML</t>
  </si>
  <si>
    <t>0059830</t>
  </si>
  <si>
    <t>CIPRINOL 200 MG/100 ML</t>
  </si>
  <si>
    <t>0066137</t>
  </si>
  <si>
    <t>OFLOXIN INF</t>
  </si>
  <si>
    <t>0075634</t>
  </si>
  <si>
    <t>PROTHROMPLEX TOTAL NF</t>
  </si>
  <si>
    <t>0087239</t>
  </si>
  <si>
    <t>FANHDI</t>
  </si>
  <si>
    <t>0093649</t>
  </si>
  <si>
    <t>ACTILYSE</t>
  </si>
  <si>
    <t>0154883</t>
  </si>
  <si>
    <t>0156259</t>
  </si>
  <si>
    <t>0164407</t>
  </si>
  <si>
    <t>0029448</t>
  </si>
  <si>
    <t>NOVOSEVEN</t>
  </si>
  <si>
    <t>0198192</t>
  </si>
  <si>
    <t>0136083</t>
  </si>
  <si>
    <t>AMPICILLIN AND SULBACTAM IBI 1 G + 500 MG PRÁŠEK P</t>
  </si>
  <si>
    <t>0182991</t>
  </si>
  <si>
    <t>VANCOMYCIN HIKMA</t>
  </si>
  <si>
    <t>0146122</t>
  </si>
  <si>
    <t>0104058</t>
  </si>
  <si>
    <t>HUMAN ALBUMIN 50 G/L BAXTER</t>
  </si>
  <si>
    <t>0049842</t>
  </si>
  <si>
    <t>BITAMMON 1 G/0,5 G</t>
  </si>
  <si>
    <t>0209906</t>
  </si>
  <si>
    <t>FACTOR VII BAXALTA</t>
  </si>
  <si>
    <t>0307934</t>
  </si>
  <si>
    <t>Granulocyty z aferézy</t>
  </si>
  <si>
    <t>0002425</t>
  </si>
  <si>
    <t>FIXÁTOR ZEVNÍ JEDNOROVINNÝ/DVOUROVINNÝ TRUBKOVÝ, S</t>
  </si>
  <si>
    <t>0030724</t>
  </si>
  <si>
    <t>DLAHA LCP PATNÍ OCEL MALÝ FRAGMENT TITAN</t>
  </si>
  <si>
    <t>0034884</t>
  </si>
  <si>
    <t>0054512</t>
  </si>
  <si>
    <t>0056289</t>
  </si>
  <si>
    <t>KATETR BALÓNKOVÝ FOGARTY EMBOLEKTOMICKÝ - 120803F</t>
  </si>
  <si>
    <t>0056291</t>
  </si>
  <si>
    <t>KATETR BALÓNKOVÝ FOGARTY EMBOLEKTOMICKÝ - 120804F</t>
  </si>
  <si>
    <t>0058388</t>
  </si>
  <si>
    <t>KLÍNOVITÁ RESEKCE PLIC DRG 90842</t>
  </si>
  <si>
    <t>0058390</t>
  </si>
  <si>
    <t>PLEUREKTOMIE ABRAZE DRG 90844</t>
  </si>
  <si>
    <t>0059007</t>
  </si>
  <si>
    <t>ZÁSOBNÍK ENDO GIA - 60MM - UNIVERSAL,DUET TRI-STAP</t>
  </si>
  <si>
    <t>0068197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</si>
  <si>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</si>
  <si>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</si>
  <si>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</si>
  <si>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</si>
  <si>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</si>
  <si>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0071602</t>
  </si>
  <si>
    <t>FIXÁTOR ZEVNÍ JEDNOROVINNÝ/DVOUROVINNÝ TRUBKOVÝ SY</t>
  </si>
  <si>
    <t>0073679</t>
  </si>
  <si>
    <t>0162666</t>
  </si>
  <si>
    <t>SYSTÉM HYDROCEPHALNÍ DRENÁŽNÍ - SHUNT SILVERLINE</t>
  </si>
  <si>
    <t>0192516</t>
  </si>
  <si>
    <t>IMPLANTÁT SPINÁLNÍ NÁHR.MEZIOBR.SUSTAIN BEDERNÍ PŘ</t>
  </si>
  <si>
    <t>0068200</t>
  </si>
  <si>
    <t>0067885</t>
  </si>
  <si>
    <t>0068204</t>
  </si>
  <si>
    <t>0049875</t>
  </si>
  <si>
    <t>0091648</t>
  </si>
  <si>
    <t>IMPLANTÁT KOSTNÍ UMĚLÁ NÁHRADA TKÁNĚ  ACTIFUSE  BI</t>
  </si>
  <si>
    <t>0054515</t>
  </si>
  <si>
    <t>SYSTÉM ZEVNÍ DRENÁŽNÍ A MONITOROVACÍ LIKVOROVÝ</t>
  </si>
  <si>
    <t>0002263</t>
  </si>
  <si>
    <t>FIXÁTOR ZEVNÍ JEDNOROVINNÝ TUBULÁRNÍ,SYNTHES</t>
  </si>
  <si>
    <t>0034971</t>
  </si>
  <si>
    <t>SET PRO APLIKACI CYTOSTATIK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</si>
  <si>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</si>
  <si>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</si>
  <si>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</si>
  <si>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</si>
  <si>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</si>
  <si>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</si>
  <si>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</si>
  <si>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0058379</t>
  </si>
  <si>
    <t>TRUNKÁLNÍ VAGOTOMIE DRG 90826</t>
  </si>
  <si>
    <t>0058369</t>
  </si>
  <si>
    <t>BEDERNÍ SYMPATEKTOMIE DRG 90802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</si>
  <si>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</si>
  <si>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</si>
  <si>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</si>
  <si>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</si>
  <si>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</si>
  <si>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</si>
  <si>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</si>
  <si>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</si>
  <si>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</si>
  <si>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</si>
  <si>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</si>
  <si>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</si>
  <si>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</si>
  <si>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</si>
  <si>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</si>
  <si>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</si>
  <si>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</si>
  <si>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</si>
  <si>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</si>
  <si>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</si>
  <si>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</si>
  <si>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</si>
  <si>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</si>
  <si>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</si>
  <si>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</si>
  <si>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</si>
  <si>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</si>
  <si>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</si>
  <si>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</si>
  <si>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</si>
  <si>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</si>
  <si>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</si>
  <si>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</si>
  <si>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</si>
  <si>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</si>
  <si>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</si>
  <si>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</si>
  <si>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</si>
  <si>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</si>
  <si>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</si>
  <si>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</si>
  <si>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</si>
  <si>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</si>
  <si>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</si>
  <si>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</si>
  <si>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</si>
  <si>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</si>
  <si>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</si>
  <si>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</si>
  <si>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</si>
  <si>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</si>
  <si>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</si>
  <si>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</si>
  <si>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</si>
  <si>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</si>
  <si>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</si>
  <si>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</si>
  <si>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</si>
  <si>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</si>
  <si>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</si>
  <si>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</si>
  <si>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</si>
  <si>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</si>
  <si>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</si>
  <si>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</si>
  <si>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</si>
  <si>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</si>
  <si>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</si>
  <si>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</si>
  <si>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</si>
  <si>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</si>
  <si>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</si>
  <si>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</si>
  <si>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57113</t>
  </si>
  <si>
    <t>TORAKOSKOPIE KLASICKÁ LÉČEBNÁ</t>
  </si>
  <si>
    <t>57223</t>
  </si>
  <si>
    <t>KOREKCE VPÁČENÉHO NEBO PTAČÍHO HRUDNÍKU</t>
  </si>
  <si>
    <t>57253</t>
  </si>
  <si>
    <t>PLEUREKTOMIE - ABRAZE</t>
  </si>
  <si>
    <t>61113</t>
  </si>
  <si>
    <t xml:space="preserve">REVIZE, EXCIZE A SUTURA PORANĚNÍ KŮŽE A PODKOŽÍ A </t>
  </si>
  <si>
    <t>63589</t>
  </si>
  <si>
    <t>SALPINGEKTOMIE NEBO ADNEXEKTOMIE A NEBO RESEKCE OV</t>
  </si>
  <si>
    <t>66679</t>
  </si>
  <si>
    <t>EXARTIKULACE (AMPUTACE METATARZÁLNÍ) FALANGEÁLNÍ -</t>
  </si>
  <si>
    <t>66839</t>
  </si>
  <si>
    <t>EXSTIRPACE NÁDORU MĚKKÝCH TKÁNÍ - POVRCHOVĚ ULOŽEN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</si>
  <si>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</si>
  <si>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</si>
  <si>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</si>
  <si>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</si>
  <si>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</si>
  <si>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</si>
  <si>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</si>
  <si>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</si>
  <si>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</si>
  <si>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</si>
  <si>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</si>
  <si>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</si>
  <si>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</si>
  <si>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</si>
  <si>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07546</t>
  </si>
  <si>
    <t>(DRG) OTEVŘENÝ PŘÍSTUP</t>
  </si>
  <si>
    <t>07542</t>
  </si>
  <si>
    <t>(VZP) CÉVNÍ VÝKON JINDE NEZAŘAZENÝ</t>
  </si>
  <si>
    <t>09225</t>
  </si>
  <si>
    <t>KANYLACE CENTRÁLNÍ ŽÍLY ZA KONTROLY CELKOVÉHO STAV</t>
  </si>
  <si>
    <t>07543</t>
  </si>
  <si>
    <t>(DRG) PRIMOOPERACE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</si>
  <si>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</si>
  <si>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</si>
  <si>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</si>
  <si>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</si>
  <si>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</si>
  <si>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</si>
  <si>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</si>
  <si>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</si>
  <si>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</si>
  <si>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</si>
  <si>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</si>
  <si>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</si>
  <si>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</si>
  <si>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</si>
  <si>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</si>
  <si>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</si>
  <si>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</si>
  <si>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</si>
  <si>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</si>
  <si>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</si>
  <si>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</si>
  <si>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</si>
  <si>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</si>
  <si>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</si>
  <si>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</si>
  <si>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</si>
  <si>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</si>
  <si>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</si>
  <si>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</si>
  <si>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</si>
  <si>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</si>
  <si>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</si>
  <si>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</si>
  <si>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</si>
  <si>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</si>
  <si>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</si>
  <si>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</si>
  <si>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</si>
  <si>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</si>
  <si>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</si>
  <si>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</si>
  <si>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</si>
  <si>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</si>
  <si>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</si>
  <si>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</si>
  <si>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</si>
  <si>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</si>
  <si>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</si>
  <si>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</si>
  <si>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</si>
  <si>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</si>
  <si>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</si>
  <si>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</si>
  <si>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</si>
  <si>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</si>
  <si>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</si>
  <si>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54340</t>
  </si>
  <si>
    <t>TEPENNÁ EMBOLEKTOMIE, TROMBEKTOMIE</t>
  </si>
  <si>
    <t>57235</t>
  </si>
  <si>
    <t>TORAKOTOMIE PROSTÁ NEBO S BIOPSIÍ, EVAKUACÍ HEMATO</t>
  </si>
  <si>
    <t>51235</t>
  </si>
  <si>
    <t>PARCIÁLNÍ NEBO KLÍNOVITÁ RESEKCE MAMMY S BIOPIÍ NE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</si>
  <si>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</si>
  <si>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</si>
  <si>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</si>
  <si>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</si>
  <si>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</si>
  <si>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</si>
  <si>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</si>
  <si>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</si>
  <si>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</si>
  <si>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90782</t>
  </si>
  <si>
    <t>(DRG) LAVÁŽ A ODSÁTÍ DUTINY PERITONEÁLNÍ LAPAROSKO</t>
  </si>
  <si>
    <t>90804</t>
  </si>
  <si>
    <t>(DRG) RESEKCE OVARIA LAPAROSKOPICKY</t>
  </si>
  <si>
    <t>90823</t>
  </si>
  <si>
    <t>(DRG) ANTIREFLUXNÍ PLASTIKA LAPAROSKOPICKY</t>
  </si>
  <si>
    <t>51361</t>
  </si>
  <si>
    <t>KOLEKTOMIE SUBTOTÁLNÍ S ILEOSTOMIÍ A UZÁVĚREM REKT</t>
  </si>
  <si>
    <t>66537</t>
  </si>
  <si>
    <t>RESEKCE KOSTRČE</t>
  </si>
  <si>
    <t>54140</t>
  </si>
  <si>
    <t xml:space="preserve">ARTERIA MESENTERICA - TROMBEKTOMIE, EMBOLEKTOMIE, </t>
  </si>
  <si>
    <t>90881</t>
  </si>
  <si>
    <t>(DRG) SPLENEKTOMIE LAPAROSKOPICKY</t>
  </si>
  <si>
    <t>52239</t>
  </si>
  <si>
    <t>KOREKCE VYSOKÉ ANOREKTÁLNÍ MALFORMACE</t>
  </si>
  <si>
    <t>90838</t>
  </si>
  <si>
    <t>(DRG) HERNIOPLASTIKA OBOUSTRANNÁ PRIMÁRNÍ LAPAROSK</t>
  </si>
  <si>
    <t>52413</t>
  </si>
  <si>
    <t>EXSTIRPACE SAKROKOKCYGEÁLNÍHO TERATOMU U DĚTÍ</t>
  </si>
  <si>
    <t>90826</t>
  </si>
  <si>
    <t>(DRG) TRUNKÁLNÍ VAGOTOMIE LAPAROSKOPICKY</t>
  </si>
  <si>
    <t>90796</t>
  </si>
  <si>
    <t>(DRG) HERNIOPLASTIKA JEDNOSTRANNÁ PRIMÁRNÍ LAPAROS</t>
  </si>
  <si>
    <t>07537</t>
  </si>
  <si>
    <t>(VZP) PEROPERAČNÍ SONOGRAFICKÉ VYŠETŘENÍ (DOPPLER)</t>
  </si>
  <si>
    <t>90802</t>
  </si>
  <si>
    <t>(DRG) BEDERNÍ SYMPATEKTOMIE LAPAROSKOPICKY</t>
  </si>
  <si>
    <t>52417</t>
  </si>
  <si>
    <t>KOREKCE VPÁČENÉHO NEBO PTAČÍHO HRUDNÍKU METODOU DL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</si>
  <si>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</si>
  <si>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</si>
  <si>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</si>
  <si>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</si>
  <si>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</si>
  <si>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</si>
  <si>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</si>
  <si>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</si>
  <si>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</si>
  <si>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</si>
  <si>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</si>
  <si>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</si>
  <si>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</si>
  <si>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</si>
  <si>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</si>
  <si>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</si>
  <si>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</si>
  <si>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</si>
  <si>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</si>
  <si>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</si>
  <si>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</si>
  <si>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</si>
  <si>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</si>
  <si>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</si>
  <si>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</si>
  <si>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</si>
  <si>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</si>
  <si>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</si>
  <si>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</si>
  <si>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</si>
  <si>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</si>
  <si>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</si>
  <si>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</si>
  <si>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66419</t>
  </si>
  <si>
    <t>ARTROPLASTIKA ZÁPĚSTÍ A RUKY</t>
  </si>
  <si>
    <t>66813</t>
  </si>
  <si>
    <t>ODSTRANĚNÍ OSTEOSYNTETICKÉHO MATERIÁLU</t>
  </si>
  <si>
    <t>APLIKACE ZEVNÍHO FIXATÉRU</t>
  </si>
  <si>
    <t>66823</t>
  </si>
  <si>
    <t>ODSTRANĚNÍ ZEVNÍHO FIXATÉRU</t>
  </si>
  <si>
    <t>66949</t>
  </si>
  <si>
    <t>PUNKCE KLOUBNÍ S APLIKACÍ LÉČIVA</t>
  </si>
  <si>
    <t>66041</t>
  </si>
  <si>
    <t>REKONSTRUKČNÍ ARTROSKOPIE SLOŽITÁ</t>
  </si>
  <si>
    <t>53457</t>
  </si>
  <si>
    <t>ZLOMENINY DOLNÍHO KONCE BÉRCE A HLEZNA S NITROKLOU</t>
  </si>
  <si>
    <t>51861</t>
  </si>
  <si>
    <t>CIRKULÁRNÍ SÁDROVÝ OBVAZ - NOHA, BÉREC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</si>
  <si>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</si>
  <si>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</si>
  <si>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</si>
  <si>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</si>
  <si>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</si>
  <si>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</si>
  <si>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</si>
  <si>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</si>
  <si>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</si>
  <si>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</si>
  <si>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</si>
  <si>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</si>
  <si>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</si>
  <si>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</si>
  <si>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</si>
  <si>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</si>
  <si>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</si>
  <si>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</si>
  <si>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</si>
  <si>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</si>
  <si>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</si>
  <si>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</si>
  <si>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</si>
  <si>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</si>
  <si>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</si>
  <si>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</si>
  <si>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</si>
  <si>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</si>
  <si>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</si>
  <si>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</si>
  <si>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</si>
  <si>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</si>
  <si>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</si>
  <si>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</si>
  <si>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</si>
  <si>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</si>
  <si>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</si>
  <si>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</si>
  <si>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</si>
  <si>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</si>
  <si>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</si>
  <si>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</si>
  <si>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>EXCIZE KOŽNÍ LÉZE, SUTURA VÍCE NEŽ 10 CM</t>
  </si>
  <si>
    <t>66881</t>
  </si>
  <si>
    <t>EXCIZE / EXSTIRPACE EXOSTÓZY</t>
  </si>
  <si>
    <t>53255</t>
  </si>
  <si>
    <t xml:space="preserve">OTEVŘENÁ REPOZICE A OSTEOSYNTÉZA ZLOMENIN HORNÍHO </t>
  </si>
  <si>
    <t>66927</t>
  </si>
  <si>
    <t>REVIZE ŠLACHOVÝCH POCHEV</t>
  </si>
  <si>
    <t>66827</t>
  </si>
  <si>
    <t>ZAVEDENÍ EXTENZE - SKELETÁLNÍ TRAKCE</t>
  </si>
  <si>
    <t>53417</t>
  </si>
  <si>
    <t>53511</t>
  </si>
  <si>
    <t>SUTURA ŠLACHY EXTENZORU - MIMO RUKU A ZÁPĚSTÍ A KO</t>
  </si>
  <si>
    <t>53455</t>
  </si>
  <si>
    <t>OTEVŘENÁ REPOZICE ZLOMENINY KOSTI PATNÍ</t>
  </si>
  <si>
    <t>66451</t>
  </si>
  <si>
    <t>ARTROPLASTIKA LOKETNÍHO KLOUBU</t>
  </si>
  <si>
    <t>66117</t>
  </si>
  <si>
    <t>SPIKA KYČELNÍ JEDNOSTRANNÁ - PROVEDENÁ LÉKAŘEM</t>
  </si>
  <si>
    <t>53419</t>
  </si>
  <si>
    <t>ZLOMENINA KRČKU FEMURU - ZAVŘENÁ REPOZICE S TRAKCÍ</t>
  </si>
  <si>
    <t>5F6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</si>
  <si>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</si>
  <si>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</si>
  <si>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</si>
  <si>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</si>
  <si>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</si>
  <si>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</si>
  <si>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</si>
  <si>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</si>
  <si>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</si>
  <si>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</si>
  <si>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</si>
  <si>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</si>
  <si>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</si>
  <si>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</si>
  <si>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</si>
  <si>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</si>
  <si>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</si>
  <si>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</si>
  <si>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</si>
  <si>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</si>
  <si>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</si>
  <si>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</si>
  <si>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</si>
  <si>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</si>
  <si>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</si>
  <si>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</si>
  <si>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</si>
  <si>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</si>
  <si>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</si>
  <si>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</si>
  <si>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</si>
  <si>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</si>
  <si>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</si>
  <si>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</si>
  <si>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</si>
  <si>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</si>
  <si>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</si>
  <si>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</si>
  <si>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</si>
  <si>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</si>
  <si>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</si>
  <si>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</si>
  <si>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</si>
  <si>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</si>
  <si>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</si>
  <si>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</si>
  <si>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</si>
  <si>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</si>
  <si>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</si>
  <si>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</si>
  <si>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</si>
  <si>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</si>
  <si>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</si>
  <si>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</si>
  <si>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</si>
  <si>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</si>
  <si>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</si>
  <si>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</si>
  <si>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</si>
  <si>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</si>
  <si>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</si>
  <si>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</si>
  <si>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</si>
  <si>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</si>
  <si>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</si>
  <si>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</si>
  <si>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</si>
  <si>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</si>
  <si>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</si>
  <si>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</si>
  <si>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</si>
  <si>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56157</t>
  </si>
  <si>
    <t>KRANIOTOMIE PRO SUPRATENTORIÁLNÍ SPONTÁNNÍ INTRACE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</si>
  <si>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</si>
  <si>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</si>
  <si>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</si>
  <si>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</si>
  <si>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</si>
  <si>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</si>
  <si>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</si>
  <si>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</si>
  <si>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56115</t>
  </si>
  <si>
    <t>OPERACE MENINGOKELY NEBO MENINGOMYELOKELY NEBO LIP</t>
  </si>
  <si>
    <t>601</t>
  </si>
  <si>
    <t>61023</t>
  </si>
  <si>
    <t>KONTROLNÍ VYŠETŘENÍ PLASTICKÝM CHIRURGEM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</si>
  <si>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</si>
  <si>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</si>
  <si>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</si>
  <si>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</si>
  <si>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</si>
  <si>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</si>
  <si>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</si>
  <si>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</si>
  <si>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</si>
  <si>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</si>
  <si>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</si>
  <si>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</si>
  <si>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</si>
  <si>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</si>
  <si>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</si>
  <si>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</si>
  <si>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</si>
  <si>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</si>
  <si>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</si>
  <si>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</si>
  <si>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</si>
  <si>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</si>
  <si>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</si>
  <si>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</si>
  <si>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</si>
  <si>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</si>
  <si>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</si>
  <si>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</si>
  <si>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</si>
  <si>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</si>
  <si>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</si>
  <si>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</si>
  <si>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</si>
  <si>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</si>
  <si>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</si>
  <si>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</si>
  <si>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</si>
  <si>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</si>
  <si>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</si>
  <si>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</si>
  <si>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</si>
  <si>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</si>
  <si>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</si>
  <si>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61447</t>
  </si>
  <si>
    <t>EXSTIRPACE ŽLÁZY Z PERIAREOLÁRNÍHO ŘEZU U GYNEKOMA</t>
  </si>
  <si>
    <t>61473</t>
  </si>
  <si>
    <t>IMPLANTACE TKÁŇOVÉHO EXPANDERU</t>
  </si>
  <si>
    <t>66413</t>
  </si>
  <si>
    <t>AMPUTACE PRSTU RUKY NEBO ČLÁNKU PRSTU - ZA KAŽDÝ D</t>
  </si>
  <si>
    <t>71823</t>
  </si>
  <si>
    <t>POUŽITÍ MIKROSKOPU PŘI OPERAČNÍM VÝKONU Á 10 MINUT</t>
  </si>
  <si>
    <t>62150</t>
  </si>
  <si>
    <t>POPÁLENINY - OŠETŘENÍ A PŘEVAZ, OSTATNÍ DO 5%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</si>
  <si>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</si>
  <si>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</si>
  <si>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</si>
  <si>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</si>
  <si>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</si>
  <si>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</si>
  <si>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</si>
  <si>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</si>
  <si>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</si>
  <si>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</si>
  <si>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</si>
  <si>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</si>
  <si>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</si>
  <si>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</si>
  <si>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</si>
  <si>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</si>
  <si>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</si>
  <si>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</si>
  <si>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</si>
  <si>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</si>
  <si>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</si>
  <si>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</si>
  <si>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</si>
  <si>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</si>
  <si>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</si>
  <si>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</si>
  <si>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</si>
  <si>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</si>
  <si>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</si>
  <si>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</si>
  <si>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</si>
  <si>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</si>
  <si>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</si>
  <si>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</si>
  <si>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</si>
  <si>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</si>
  <si>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</si>
  <si>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</si>
  <si>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</si>
  <si>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</si>
  <si>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</si>
  <si>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</si>
  <si>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</si>
  <si>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</si>
  <si>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</si>
  <si>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62130</t>
  </si>
  <si>
    <t>POPÁLENINY - OŠETŘENÍ A PŘEVAZ PRSTU RUKY, NOHY NE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</si>
  <si>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</si>
  <si>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</si>
  <si>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</si>
  <si>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</si>
  <si>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</si>
  <si>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</si>
  <si>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</si>
  <si>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</si>
  <si>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</si>
  <si>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</si>
  <si>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</si>
  <si>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</si>
  <si>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</si>
  <si>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</si>
  <si>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</si>
  <si>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</si>
  <si>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</si>
  <si>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</si>
  <si>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</si>
  <si>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61395</t>
  </si>
  <si>
    <t xml:space="preserve">VYTVOŘENÍ UŠNÍHO BOLTCE PŘI VZOZENÉ VÝVOJOVÉ VADĚ </t>
  </si>
  <si>
    <t>61259</t>
  </si>
  <si>
    <t>SNESENÍ PŘÍDATNÉHO PAPRSKU U POLYDAKTYLIE</t>
  </si>
  <si>
    <t>61399</t>
  </si>
  <si>
    <t>REKONSTRUKCE PROSTORU ZA UŠNÍM BOLTCEM</t>
  </si>
  <si>
    <t>6F3</t>
  </si>
  <si>
    <t>90809</t>
  </si>
  <si>
    <t>(DRG) ADNEXEKTOMIE LAPAROSKOPICKY</t>
  </si>
  <si>
    <t>63511</t>
  </si>
  <si>
    <t>EXCIZE VULVY</t>
  </si>
  <si>
    <t>64317</t>
  </si>
  <si>
    <t>RESEKCE MALÉHO STYDKÉHO PYSKU JEDNOSTRANNÁ (S PLAS</t>
  </si>
  <si>
    <t>64211</t>
  </si>
  <si>
    <t>CHIRURGICKÉ OŠETŘENÍ ÚRAZU ZEVNÍCH RODIDEL</t>
  </si>
  <si>
    <t>64213</t>
  </si>
  <si>
    <t>CHIRURGICKÉ OŠETŘENÍ ÚRAZU ZEVNÍCH RODIDEL A POCHV</t>
  </si>
  <si>
    <t>6F5</t>
  </si>
  <si>
    <t>04400</t>
  </si>
  <si>
    <t>SVODNÁ ANESTEZIE</t>
  </si>
  <si>
    <t>04410</t>
  </si>
  <si>
    <t>INJEKČNÍ  ANESTESIE</t>
  </si>
  <si>
    <t>04630</t>
  </si>
  <si>
    <t>EXTRAKCE ZUBU KOMPLIKOVANÁ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</si>
  <si>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</si>
  <si>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</si>
  <si>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</si>
  <si>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</si>
  <si>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</si>
  <si>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</si>
  <si>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04830</t>
  </si>
  <si>
    <t>SUTURA RÁNY SLIZNICE DO 5 CM, 1 VRSTVA</t>
  </si>
  <si>
    <t>04831</t>
  </si>
  <si>
    <t>SUTURA RÁNY SLIZNICE NAD 5 CM NEBO VÍCE VRSTEV</t>
  </si>
  <si>
    <t>04845</t>
  </si>
  <si>
    <t>NEOFORMACE ÚSTNÍ PŘEDSÍNĚ BEZ POUŽITÍ AUTOTRANSPLA</t>
  </si>
  <si>
    <t>04846</t>
  </si>
  <si>
    <t>CHIRURGICKÁ ÚPRAVA PROTÉZNÍHO LOŽE</t>
  </si>
  <si>
    <t>61173</t>
  </si>
  <si>
    <t>VOLNÝ PŘENOS SVALOVÉHO A SVALOVĚ KOŽNÍHO LALOKU MI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</si>
  <si>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</si>
  <si>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</si>
  <si>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</si>
  <si>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</si>
  <si>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</si>
  <si>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</si>
  <si>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65993</t>
  </si>
  <si>
    <t>EXSTIRPACE KOSTNÍHO TUMORU</t>
  </si>
  <si>
    <t>71673</t>
  </si>
  <si>
    <t>CALDWELL-LUCOVA OPERACE</t>
  </si>
  <si>
    <t>04600</t>
  </si>
  <si>
    <t>EXTRAKCE PROSTÁ RESORBOVANÉHO ZUBU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</si>
  <si>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</si>
  <si>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</si>
  <si>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</si>
  <si>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</si>
  <si>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</si>
  <si>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</si>
  <si>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</si>
  <si>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</si>
  <si>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</si>
  <si>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</si>
  <si>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</si>
  <si>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</si>
  <si>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</si>
  <si>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</si>
  <si>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65915</t>
  </si>
  <si>
    <t>ARTROPLASTIKA TEMPOROMANDIBULÁRNÍHO KLOUBU JEDNOST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</si>
  <si>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</si>
  <si>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</si>
  <si>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</si>
  <si>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</si>
  <si>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</si>
  <si>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</si>
  <si>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</si>
  <si>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</si>
  <si>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</si>
  <si>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66739</t>
  </si>
  <si>
    <t>VELKÉ REKONSTRUKCE NOHY</t>
  </si>
  <si>
    <t>66849</t>
  </si>
  <si>
    <t>OPERACE EPIKONDYLITIDY</t>
  </si>
  <si>
    <t>66873</t>
  </si>
  <si>
    <t>TENOTOMIE ZAVŘENÁ</t>
  </si>
  <si>
    <t>66879</t>
  </si>
  <si>
    <t>OTEVŘENÁ SPONGIOPLASTIKA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</si>
  <si>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</si>
  <si>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</si>
  <si>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</si>
  <si>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</si>
  <si>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</si>
  <si>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</si>
  <si>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09567</t>
  </si>
  <si>
    <t>(VZP) ZÁKROK NA LEVÉ STRANĚ</t>
  </si>
  <si>
    <t>66735</t>
  </si>
  <si>
    <t>REKONSTRUKCE HALLUCES VALGI - VÝKON NA KOSTI</t>
  </si>
  <si>
    <t>65920</t>
  </si>
  <si>
    <t>ODBĚR KOSTNÍHO ŠTĚPU Z PÁNVE</t>
  </si>
  <si>
    <t>66637</t>
  </si>
  <si>
    <t>REKONSTRUKCE / OSTEOTOMIE NA DK - MIMO NOHY</t>
  </si>
  <si>
    <t>66817</t>
  </si>
  <si>
    <t>VÝPLŇ DUTINY</t>
  </si>
  <si>
    <t>51865</t>
  </si>
  <si>
    <t>CIRKULÁRNÍ SÁDROVÝ OBVAZ NA DOLNÍ KONČETINĚ</t>
  </si>
  <si>
    <t>66747</t>
  </si>
  <si>
    <t>UVOLNĚNÍ PLANTÁRNÍ FASCIE PRO PES EQUINOVARUS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</si>
  <si>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</si>
  <si>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</si>
  <si>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</si>
  <si>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</si>
  <si>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</si>
  <si>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</si>
  <si>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66895</t>
  </si>
  <si>
    <t>OTEVŘENÁ BIOPSIE KOSTI NEBO KLOUBU</t>
  </si>
  <si>
    <t>66921</t>
  </si>
  <si>
    <t>EXKOCHLEACE A SPONGIOPLASTIKA</t>
  </si>
  <si>
    <t>09569</t>
  </si>
  <si>
    <t>(VZP) ZÁKROK NA PRAVÉ STRANĚ</t>
  </si>
  <si>
    <t>53112</t>
  </si>
  <si>
    <t>ZAVŘENÁ REPOZICE ZLOMENINY NEBO LUXACE FALANGY - M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</si>
  <si>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</si>
  <si>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</si>
  <si>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</si>
  <si>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</si>
  <si>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</si>
  <si>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</si>
  <si>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66037</t>
  </si>
  <si>
    <t>JEDNODUCHÁ OPERAČNÍ ARTROSKOPIE</t>
  </si>
  <si>
    <t>66725</t>
  </si>
  <si>
    <t>REKONSTRUKCE / OSTEOTOMIE PATNÍ KOSTI</t>
  </si>
  <si>
    <t>66877</t>
  </si>
  <si>
    <t>TREPANACE A DRENÁŽ KOSTI</t>
  </si>
  <si>
    <t>66657</t>
  </si>
  <si>
    <t>DEBRIDEMENT V OBLASTI KOLENNÍHO KLOUBU BEZ SYNOVIA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</si>
  <si>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</si>
  <si>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</si>
  <si>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</si>
  <si>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</si>
  <si>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</si>
  <si>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</si>
  <si>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</si>
  <si>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</si>
  <si>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</si>
  <si>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</si>
  <si>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</si>
  <si>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</si>
  <si>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</si>
  <si>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</si>
  <si>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66527</t>
  </si>
  <si>
    <t>KOREKČNÍ OSTEOTOMIE PÁNVE VČETNĚ OPERACE STŘECHY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</si>
  <si>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</si>
  <si>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</si>
  <si>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</si>
  <si>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</si>
  <si>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</si>
  <si>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</si>
  <si>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</si>
  <si>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</si>
  <si>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</si>
  <si>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</si>
  <si>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</si>
  <si>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</si>
  <si>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</si>
  <si>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</si>
  <si>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</si>
  <si>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</si>
  <si>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</si>
  <si>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</si>
  <si>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</si>
  <si>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</si>
  <si>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706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</si>
  <si>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</si>
  <si>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</si>
  <si>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</si>
  <si>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</si>
  <si>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</si>
  <si>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</si>
  <si>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</si>
  <si>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</si>
  <si>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</si>
  <si>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</si>
  <si>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</si>
  <si>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</si>
  <si>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</si>
  <si>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</si>
  <si>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</si>
  <si>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</si>
  <si>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</si>
  <si>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</si>
  <si>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</si>
  <si>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</si>
  <si>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</si>
  <si>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</si>
  <si>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</si>
  <si>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</si>
  <si>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</si>
  <si>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</si>
  <si>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</si>
  <si>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</si>
  <si>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</si>
  <si>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</si>
  <si>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</si>
  <si>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</si>
  <si>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</si>
  <si>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</si>
  <si>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</si>
  <si>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</si>
  <si>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</si>
  <si>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</si>
  <si>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</si>
  <si>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71611</t>
  </si>
  <si>
    <t>VYNĚTÍ CIZÍHO TĚLESA Z NOSU - JEDNODUCHÉ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</si>
  <si>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</si>
  <si>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</si>
  <si>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</si>
  <si>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</si>
  <si>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</si>
  <si>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</si>
  <si>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</si>
  <si>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</si>
  <si>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</si>
  <si>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</si>
  <si>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</si>
  <si>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</si>
  <si>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</si>
  <si>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</si>
  <si>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</si>
  <si>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</si>
  <si>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</si>
  <si>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</si>
  <si>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</si>
  <si>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</si>
  <si>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</si>
  <si>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</si>
  <si>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</si>
  <si>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</si>
  <si>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</si>
  <si>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</si>
  <si>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</si>
  <si>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</si>
  <si>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</si>
  <si>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</si>
  <si>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</si>
  <si>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</si>
  <si>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</si>
  <si>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</si>
  <si>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</si>
  <si>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</si>
  <si>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</si>
  <si>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</si>
  <si>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</si>
  <si>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</si>
  <si>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</si>
  <si>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</si>
  <si>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71623</t>
  </si>
  <si>
    <t>TERAPIE EPISTAXE KAUTERIZACÍ</t>
  </si>
  <si>
    <t>71543</t>
  </si>
  <si>
    <t>OBLITERACE MASTOIDEÁLNÍ DUTINY</t>
  </si>
  <si>
    <t>71719</t>
  </si>
  <si>
    <t>VÝMĚNA TRACHEOSTOMICKÉ KANYLY</t>
  </si>
  <si>
    <t>71749</t>
  </si>
  <si>
    <t>BLOKOVÁ DISEKCE KRČNÍCH UZLIN</t>
  </si>
  <si>
    <t>71125</t>
  </si>
  <si>
    <t>VYŠETŘENÍ SPONTÁNNÍHO VESTIBULÁRNÍHO NYSTAGMU A VE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</si>
  <si>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</si>
  <si>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</si>
  <si>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</si>
  <si>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</si>
  <si>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</si>
  <si>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</si>
  <si>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71775</t>
  </si>
  <si>
    <t>PAROTIDEKTOMIE LATERÁLNÍ KONZERVATIVNÍ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</si>
  <si>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</si>
  <si>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</si>
  <si>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</si>
  <si>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</si>
  <si>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</si>
  <si>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</si>
  <si>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</si>
  <si>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</si>
  <si>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</si>
  <si>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</si>
  <si>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</si>
  <si>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</si>
  <si>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</si>
  <si>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</si>
  <si>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</si>
  <si>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</si>
  <si>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</si>
  <si>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</si>
  <si>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</si>
  <si>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</si>
  <si>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</si>
  <si>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</si>
  <si>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</si>
  <si>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</si>
  <si>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71525</t>
  </si>
  <si>
    <t>LOKÁLNÍ ODSTRANĚNÍ POLYPU ZE ZVUKOVODU</t>
  </si>
  <si>
    <t>71529</t>
  </si>
  <si>
    <t>EXCIZE VÍCEČETNÝCH EXOSTÓZ ZVUKOVODU KOMPLIKOVANÁ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</si>
  <si>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</si>
  <si>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</si>
  <si>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</si>
  <si>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</si>
  <si>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</si>
  <si>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</si>
  <si>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71645</t>
  </si>
  <si>
    <t>REPARACE NOSNÍ ATREZIE TRANSNAZÁLNĚ</t>
  </si>
  <si>
    <t>71559</t>
  </si>
  <si>
    <t>DEKOMPRESE LÍCNÍHO NERVU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</si>
  <si>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</si>
  <si>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</si>
  <si>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</si>
  <si>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</si>
  <si>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</si>
  <si>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</si>
  <si>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</si>
  <si>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75317</t>
  </si>
  <si>
    <t>BIOPSIE SPOJIVKY, EXCIZE SPOJIVKY ČI SUTURA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</si>
  <si>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</si>
  <si>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</si>
  <si>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</si>
  <si>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</si>
  <si>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</si>
  <si>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</si>
  <si>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</si>
  <si>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</si>
  <si>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</si>
  <si>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</si>
  <si>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</si>
  <si>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</si>
  <si>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</si>
  <si>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</si>
  <si>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</si>
  <si>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</si>
  <si>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</si>
  <si>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</si>
  <si>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</si>
  <si>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</si>
  <si>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</si>
  <si>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</si>
  <si>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</si>
  <si>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</si>
  <si>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</si>
  <si>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</si>
  <si>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</si>
  <si>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</si>
  <si>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7F6</t>
  </si>
  <si>
    <t>76123</t>
  </si>
  <si>
    <t>URETROCYSTOGRAFIE (JEN KLINICKÝ VÝKON BEZ RTG)</t>
  </si>
  <si>
    <t>76129</t>
  </si>
  <si>
    <t>SYNCHRONNÍ URODYNAMICKÝ ZÁZNAM</t>
  </si>
  <si>
    <t>KATETRIZACE MOČOVÉHO MĚCHÝŘE PERMANENTNÍ CÉVKOU DL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</si>
  <si>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</si>
  <si>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</si>
  <si>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</si>
  <si>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</si>
  <si>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</si>
  <si>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</si>
  <si>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</si>
  <si>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</si>
  <si>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</si>
  <si>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</si>
  <si>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</si>
  <si>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</si>
  <si>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</si>
  <si>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</si>
  <si>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</si>
  <si>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</si>
  <si>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</si>
  <si>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</si>
  <si>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</si>
  <si>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</si>
  <si>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</si>
  <si>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</si>
  <si>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</si>
  <si>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</si>
  <si>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</si>
  <si>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</si>
  <si>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</si>
  <si>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</si>
  <si>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</si>
  <si>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</si>
  <si>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</si>
  <si>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</si>
  <si>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</si>
  <si>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</si>
  <si>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</si>
  <si>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</si>
  <si>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</si>
  <si>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</si>
  <si>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76569</t>
  </si>
  <si>
    <t>TRIPSE KONKREMENTU V MOČOVÉM MĚCHÝŘI S EXTRAKCÍ FR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</si>
  <si>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</si>
  <si>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</si>
  <si>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</si>
  <si>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</si>
  <si>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</si>
  <si>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</si>
  <si>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</si>
  <si>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</si>
  <si>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</si>
  <si>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</si>
  <si>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</si>
  <si>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</si>
  <si>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</si>
  <si>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</si>
  <si>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</si>
  <si>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</si>
  <si>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76125</t>
  </si>
  <si>
    <t>UROFLOWMETRIE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</si>
  <si>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</si>
  <si>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</si>
  <si>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</si>
  <si>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</si>
  <si>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</si>
  <si>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</si>
  <si>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</si>
  <si>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</si>
  <si>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</si>
  <si>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</si>
  <si>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</si>
  <si>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</si>
  <si>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</si>
  <si>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</si>
  <si>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</si>
  <si>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</si>
  <si>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</si>
  <si>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</si>
  <si>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76335</t>
  </si>
  <si>
    <t>OPERAČNÍ REVIZE PERIRENÁLNÍCH NEBO PERIURETERÁLNÍC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</si>
  <si>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</si>
  <si>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</si>
  <si>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</si>
  <si>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</si>
  <si>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</si>
  <si>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</si>
  <si>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</si>
  <si>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</si>
  <si>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76341</t>
  </si>
  <si>
    <t>URETEROTOMIE- NEBO URETEREKTOMIE VČ. URETEROVEZIKÁ</t>
  </si>
  <si>
    <t>76495</t>
  </si>
  <si>
    <t>NEFROPEXE JEDNOSTRANNÁ</t>
  </si>
  <si>
    <t>SUTURA RUPTURY NEBO LACERACE LEDVINY JEDNOSTRANNÁ</t>
  </si>
  <si>
    <t>90851</t>
  </si>
  <si>
    <t xml:space="preserve">(DRG) LAPAROSKOPICKÁ OPERACE RETINOVANÉHO VARLETE </t>
  </si>
  <si>
    <t>76381</t>
  </si>
  <si>
    <t>EXCIZE PERZISTUJÍCÍHO URACHU</t>
  </si>
  <si>
    <t>809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</si>
  <si>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</si>
  <si>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</si>
  <si>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</si>
  <si>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</si>
  <si>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</si>
  <si>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</si>
  <si>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</si>
  <si>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</si>
  <si>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</si>
  <si>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</si>
  <si>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</si>
  <si>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</si>
  <si>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11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</si>
  <si>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</si>
  <si>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</si>
  <si>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</si>
  <si>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</si>
  <si>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</si>
  <si>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</si>
  <si>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</si>
  <si>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</si>
  <si>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</si>
  <si>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</si>
  <si>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</si>
  <si>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</si>
  <si>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</si>
  <si>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</si>
  <si>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</si>
  <si>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</si>
  <si>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</si>
  <si>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</si>
  <si>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</si>
  <si>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</si>
  <si>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</si>
  <si>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</si>
  <si>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</si>
  <si>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</si>
  <si>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</si>
  <si>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</si>
  <si>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</si>
  <si>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</si>
  <si>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</si>
  <si>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</si>
  <si>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</si>
  <si>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</si>
  <si>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</si>
  <si>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</si>
  <si>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</si>
  <si>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</si>
  <si>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</si>
  <si>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</si>
  <si>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</si>
  <si>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</si>
  <si>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</si>
  <si>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</si>
  <si>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</si>
  <si>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</si>
  <si>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</si>
  <si>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</si>
  <si>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</si>
  <si>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</si>
  <si>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</si>
  <si>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</si>
  <si>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</si>
  <si>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</si>
  <si>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</si>
  <si>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</si>
  <si>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</si>
  <si>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</si>
  <si>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</si>
  <si>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</si>
  <si>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</si>
  <si>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</si>
  <si>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</si>
  <si>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</si>
  <si>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</si>
  <si>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</si>
  <si>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</si>
  <si>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</si>
  <si>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</si>
  <si>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</si>
  <si>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</si>
  <si>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</si>
  <si>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</si>
  <si>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</si>
  <si>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</si>
  <si>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</si>
  <si>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</si>
  <si>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</si>
  <si>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</si>
  <si>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</si>
  <si>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</si>
  <si>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</si>
  <si>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</si>
  <si>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</si>
  <si>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</si>
  <si>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</si>
  <si>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</si>
  <si>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</si>
  <si>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</si>
  <si>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</si>
  <si>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</si>
  <si>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</si>
  <si>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</si>
  <si>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</si>
  <si>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</si>
  <si>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</si>
  <si>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</si>
  <si>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</si>
  <si>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</si>
  <si>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</si>
  <si>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</si>
  <si>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</si>
  <si>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</si>
  <si>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</si>
  <si>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</si>
  <si>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</si>
  <si>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</si>
  <si>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</si>
  <si>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</si>
  <si>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</si>
  <si>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</si>
  <si>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</si>
  <si>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</si>
  <si>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</si>
  <si>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</si>
  <si>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</si>
  <si>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</si>
  <si>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</si>
  <si>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</si>
  <si>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</si>
  <si>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</si>
  <si>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</si>
  <si>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</si>
  <si>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</si>
  <si>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</si>
  <si>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</si>
  <si>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</si>
  <si>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</si>
  <si>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</si>
  <si>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</si>
  <si>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</si>
  <si>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</si>
  <si>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</si>
  <si>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</si>
  <si>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</si>
  <si>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</si>
  <si>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</si>
  <si>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</si>
  <si>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</si>
  <si>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</si>
  <si>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</si>
  <si>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</si>
  <si>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</si>
  <si>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</si>
  <si>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</si>
  <si>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</si>
  <si>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</si>
  <si>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</si>
  <si>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</si>
  <si>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</si>
  <si>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</si>
  <si>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</si>
  <si>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</si>
  <si>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</si>
  <si>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</si>
  <si>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</si>
  <si>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</si>
  <si>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</si>
  <si>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</si>
  <si>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</si>
  <si>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</si>
  <si>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</si>
  <si>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</si>
  <si>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</si>
  <si>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</si>
  <si>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</si>
  <si>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</si>
  <si>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</si>
  <si>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</si>
  <si>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</si>
  <si>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</si>
  <si>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</si>
  <si>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</si>
  <si>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</si>
  <si>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</si>
  <si>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</si>
  <si>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</si>
  <si>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</si>
  <si>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</si>
  <si>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</si>
  <si>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</si>
  <si>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</si>
  <si>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</si>
  <si>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</si>
  <si>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</si>
  <si>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</si>
  <si>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</si>
  <si>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</si>
  <si>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</si>
  <si>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</si>
  <si>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</si>
  <si>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</si>
  <si>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</si>
  <si>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</si>
  <si>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</si>
  <si>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</si>
  <si>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</si>
  <si>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</si>
  <si>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</si>
  <si>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</si>
  <si>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</si>
  <si>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</si>
  <si>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</si>
  <si>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</si>
  <si>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</si>
  <si>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</si>
  <si>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</si>
  <si>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</si>
  <si>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</si>
  <si>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</si>
  <si>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</si>
  <si>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</si>
  <si>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</si>
  <si>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</si>
  <si>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</si>
  <si>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</si>
  <si>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</si>
  <si>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</si>
  <si>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</si>
  <si>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</si>
  <si>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</si>
  <si>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</si>
  <si>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</si>
  <si>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</si>
  <si>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</si>
  <si>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</si>
  <si>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</si>
  <si>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</si>
  <si>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</si>
  <si>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</si>
  <si>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</si>
  <si>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</si>
  <si>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</si>
  <si>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</si>
  <si>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</si>
  <si>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</si>
  <si>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</si>
  <si>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</si>
  <si>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</si>
  <si>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</si>
  <si>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</si>
  <si>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</si>
  <si>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</si>
  <si>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</si>
  <si>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</si>
  <si>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</si>
  <si>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</si>
  <si>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</si>
  <si>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</si>
  <si>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</si>
  <si>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</si>
  <si>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</si>
  <si>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</si>
  <si>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</si>
  <si>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</si>
  <si>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</si>
  <si>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</si>
  <si>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</si>
  <si>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</si>
  <si>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</si>
  <si>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</si>
  <si>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</si>
  <si>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</si>
  <si>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</si>
  <si>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</si>
  <si>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</si>
  <si>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</si>
  <si>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</si>
  <si>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</si>
  <si>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</si>
  <si>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</si>
  <si>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</si>
  <si>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</si>
  <si>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</si>
  <si>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</si>
  <si>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</si>
  <si>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05482</t>
  </si>
  <si>
    <t xml:space="preserve">ENDOVASKULÁRNÍ VÝKONY PRO AKUTNÍ ISCHÉMII V OBLASTI PERIFERNÍ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</si>
  <si>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</si>
  <si>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</si>
  <si>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</si>
  <si>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</si>
  <si>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</si>
  <si>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</si>
  <si>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</si>
  <si>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</si>
  <si>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</si>
  <si>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</si>
  <si>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</si>
  <si>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</si>
  <si>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</si>
  <si>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</si>
  <si>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</si>
  <si>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</si>
  <si>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</si>
  <si>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</si>
  <si>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</si>
  <si>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</si>
  <si>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</si>
  <si>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</si>
  <si>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</si>
  <si>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</si>
  <si>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</si>
  <si>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</si>
  <si>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</si>
  <si>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</si>
  <si>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</si>
  <si>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</si>
  <si>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</si>
  <si>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</si>
  <si>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</si>
  <si>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</si>
  <si>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</si>
  <si>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</si>
  <si>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</si>
  <si>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</si>
  <si>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</si>
  <si>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</si>
  <si>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</si>
  <si>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</si>
  <si>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</si>
  <si>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</si>
  <si>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</si>
  <si>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</si>
  <si>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</si>
  <si>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</si>
  <si>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</si>
  <si>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</si>
  <si>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</si>
  <si>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</si>
  <si>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</si>
  <si>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</si>
  <si>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</si>
  <si>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</si>
  <si>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</si>
  <si>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</si>
  <si>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</si>
  <si>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</si>
  <si>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</si>
  <si>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</si>
  <si>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</si>
  <si>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</si>
  <si>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</si>
  <si>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</si>
  <si>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</si>
  <si>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</si>
  <si>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</si>
  <si>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</si>
  <si>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</si>
  <si>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</si>
  <si>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</si>
  <si>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</si>
  <si>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</si>
  <si>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</si>
  <si>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</si>
  <si>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</si>
  <si>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</si>
  <si>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</si>
  <si>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</si>
  <si>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</si>
  <si>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</si>
  <si>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</si>
  <si>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</si>
  <si>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</si>
  <si>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</si>
  <si>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</si>
  <si>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</si>
  <si>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</si>
  <si>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</si>
  <si>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</si>
  <si>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</si>
  <si>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</si>
  <si>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</si>
  <si>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</si>
  <si>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</si>
  <si>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</si>
  <si>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</si>
  <si>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</si>
  <si>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</si>
  <si>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</si>
  <si>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</si>
  <si>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</si>
  <si>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</si>
  <si>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</si>
  <si>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</si>
  <si>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</si>
  <si>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</si>
  <si>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</si>
  <si>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</si>
  <si>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</si>
  <si>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</si>
  <si>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</si>
  <si>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</si>
  <si>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</si>
  <si>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</si>
  <si>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</si>
  <si>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</si>
  <si>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</si>
  <si>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</si>
  <si>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</si>
  <si>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</si>
  <si>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</si>
  <si>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</si>
  <si>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</si>
  <si>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</si>
  <si>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</si>
  <si>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</si>
  <si>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</si>
  <si>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</si>
  <si>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</si>
  <si>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</si>
  <si>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</si>
  <si>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</si>
  <si>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</si>
  <si>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</si>
  <si>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</si>
  <si>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</si>
  <si>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</si>
  <si>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</si>
  <si>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</si>
  <si>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</si>
  <si>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</si>
  <si>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</si>
  <si>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</si>
  <si>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</si>
  <si>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</si>
  <si>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</si>
  <si>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</si>
  <si>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</si>
  <si>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</si>
  <si>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</si>
  <si>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</si>
  <si>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</si>
  <si>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</si>
  <si>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</si>
  <si>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</si>
  <si>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</si>
  <si>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</si>
  <si>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</si>
  <si>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</si>
  <si>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</si>
  <si>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</si>
  <si>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</si>
  <si>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</si>
  <si>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</si>
  <si>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</si>
  <si>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</si>
  <si>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</si>
  <si>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</si>
  <si>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</si>
  <si>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</si>
  <si>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</si>
  <si>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</si>
  <si>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</si>
  <si>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</si>
  <si>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</si>
  <si>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</si>
  <si>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</si>
  <si>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</si>
  <si>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</si>
  <si>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</si>
  <si>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</si>
  <si>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</si>
  <si>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</si>
  <si>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</si>
  <si>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</si>
  <si>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</si>
  <si>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</si>
  <si>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</si>
  <si>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</si>
  <si>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</si>
  <si>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</si>
  <si>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</si>
  <si>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</si>
  <si>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</si>
  <si>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</si>
  <si>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</si>
  <si>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</si>
  <si>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</si>
  <si>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</si>
  <si>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</si>
  <si>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</si>
  <si>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</si>
  <si>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</si>
  <si>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</si>
  <si>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</si>
  <si>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</si>
  <si>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</si>
  <si>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</si>
  <si>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</si>
  <si>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</si>
  <si>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</si>
  <si>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</si>
  <si>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</si>
  <si>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</si>
  <si>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</si>
  <si>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</si>
  <si>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</si>
  <si>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</si>
  <si>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</si>
  <si>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</si>
  <si>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</si>
  <si>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</si>
  <si>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</si>
  <si>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</si>
  <si>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</si>
  <si>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</si>
  <si>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</si>
  <si>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</si>
  <si>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</si>
  <si>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</si>
  <si>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</si>
  <si>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</si>
  <si>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</si>
  <si>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</si>
  <si>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</si>
  <si>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</si>
  <si>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</si>
  <si>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</si>
  <si>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</si>
  <si>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</si>
  <si>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</si>
  <si>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</si>
  <si>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</si>
  <si>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</si>
  <si>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</si>
  <si>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</si>
  <si>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</si>
  <si>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</si>
  <si>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</si>
  <si>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</si>
  <si>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</si>
  <si>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</si>
  <si>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</si>
  <si>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</si>
  <si>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</si>
  <si>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</si>
  <si>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</si>
  <si>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</si>
  <si>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</si>
  <si>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</si>
  <si>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</si>
  <si>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</si>
  <si>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</si>
  <si>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</si>
  <si>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</si>
  <si>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</si>
  <si>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</si>
  <si>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</si>
  <si>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</si>
  <si>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</si>
  <si>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</si>
  <si>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</si>
  <si>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</si>
  <si>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</si>
  <si>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</si>
  <si>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</si>
  <si>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</si>
  <si>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</si>
  <si>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</si>
  <si>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</si>
  <si>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</si>
  <si>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</si>
  <si>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</si>
  <si>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</si>
  <si>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</si>
  <si>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</si>
  <si>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</si>
  <si>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</si>
  <si>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</si>
  <si>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</si>
  <si>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</si>
  <si>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</si>
  <si>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</si>
  <si>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</si>
  <si>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</si>
  <si>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</si>
  <si>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</si>
  <si>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</si>
  <si>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</si>
  <si>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</si>
  <si>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</si>
  <si>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</si>
  <si>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</si>
  <si>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</si>
  <si>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</si>
  <si>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</si>
  <si>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</si>
  <si>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</si>
  <si>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</si>
  <si>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</si>
  <si>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</si>
  <si>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</si>
  <si>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</si>
  <si>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</si>
  <si>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</si>
  <si>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</si>
  <si>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</si>
  <si>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</si>
  <si>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</si>
  <si>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</si>
  <si>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</si>
  <si>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</si>
  <si>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</si>
  <si>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</si>
  <si>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</si>
  <si>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</si>
  <si>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</si>
  <si>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</si>
  <si>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</si>
  <si>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</si>
  <si>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</si>
  <si>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</si>
  <si>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</si>
  <si>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</si>
  <si>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</si>
  <si>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13052</t>
  </si>
  <si>
    <t xml:space="preserve">GYNEKOLOGICKÁ LAPAROSKOPIE NEBO LAPAROTOMICKÁ STERILIZACE S C                                       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</si>
  <si>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</si>
  <si>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</si>
  <si>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</si>
  <si>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</si>
  <si>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</si>
  <si>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</si>
  <si>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</si>
  <si>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</si>
  <si>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</si>
  <si>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</si>
  <si>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</si>
  <si>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</si>
  <si>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</si>
  <si>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</si>
  <si>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</si>
  <si>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</si>
  <si>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</si>
  <si>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</si>
  <si>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</si>
  <si>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</si>
  <si>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</si>
  <si>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</si>
  <si>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</si>
  <si>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</si>
  <si>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</si>
  <si>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</si>
  <si>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</si>
  <si>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</si>
  <si>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</si>
  <si>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</si>
  <si>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</si>
  <si>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</si>
  <si>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</si>
  <si>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</si>
  <si>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</si>
  <si>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</si>
  <si>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</si>
  <si>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</si>
  <si>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</si>
  <si>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</si>
  <si>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</si>
  <si>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</si>
  <si>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</si>
  <si>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</si>
  <si>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</si>
  <si>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</si>
  <si>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</si>
  <si>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</si>
  <si>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</si>
  <si>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</si>
  <si>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</si>
  <si>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</si>
  <si>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</si>
  <si>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</si>
  <si>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</si>
  <si>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</si>
  <si>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</si>
  <si>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</si>
  <si>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</si>
  <si>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</si>
  <si>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</si>
  <si>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</si>
  <si>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</si>
  <si>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</si>
  <si>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</si>
  <si>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</si>
  <si>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JINÝM VÝKONEM S CC 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</si>
  <si>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</si>
  <si>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</si>
  <si>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</si>
  <si>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</si>
  <si>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</si>
  <si>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</si>
  <si>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</si>
  <si>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</si>
  <si>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</si>
  <si>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</si>
  <si>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</si>
  <si>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</si>
  <si>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</si>
  <si>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</si>
  <si>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</si>
  <si>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</si>
  <si>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</si>
  <si>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</si>
  <si>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</si>
  <si>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</si>
  <si>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</si>
  <si>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</si>
  <si>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</si>
  <si>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</si>
  <si>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</si>
  <si>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</si>
  <si>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</si>
  <si>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</si>
  <si>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</si>
  <si>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</si>
  <si>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</si>
  <si>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</si>
  <si>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</si>
  <si>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</si>
  <si>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</si>
  <si>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</si>
  <si>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</si>
  <si>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</si>
  <si>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</si>
  <si>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</si>
  <si>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</si>
  <si>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</si>
  <si>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</si>
  <si>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</si>
  <si>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</si>
  <si>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</si>
  <si>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</si>
  <si>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</si>
  <si>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</si>
  <si>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</si>
  <si>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</si>
  <si>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</si>
  <si>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</si>
  <si>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</si>
  <si>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</si>
  <si>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</si>
  <si>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</si>
  <si>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</si>
  <si>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</si>
  <si>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</si>
  <si>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</si>
  <si>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</si>
  <si>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</si>
  <si>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</si>
  <si>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</si>
  <si>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</si>
  <si>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</si>
  <si>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</si>
  <si>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</si>
  <si>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</si>
  <si>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</si>
  <si>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</si>
  <si>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</si>
  <si>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</si>
  <si>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</si>
  <si>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</si>
  <si>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</si>
  <si>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</si>
  <si>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</si>
  <si>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</si>
  <si>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</si>
  <si>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</si>
  <si>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</si>
  <si>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</si>
  <si>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</si>
  <si>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</si>
  <si>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</si>
  <si>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</si>
  <si>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</si>
  <si>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</si>
  <si>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</si>
  <si>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</si>
  <si>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</si>
  <si>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</si>
  <si>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</si>
  <si>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</si>
  <si>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</si>
  <si>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</si>
  <si>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</si>
  <si>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</si>
  <si>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</si>
  <si>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</si>
  <si>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</si>
  <si>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</si>
  <si>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</si>
  <si>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</si>
  <si>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</si>
  <si>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</si>
  <si>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</si>
  <si>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</si>
  <si>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</si>
  <si>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</si>
  <si>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</si>
  <si>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</si>
  <si>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</si>
  <si>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</si>
  <si>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</si>
  <si>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</si>
  <si>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</si>
  <si>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</si>
  <si>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22542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</si>
  <si>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</si>
  <si>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</si>
  <si>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</si>
  <si>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</si>
  <si>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</si>
  <si>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</si>
  <si>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</si>
  <si>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</si>
  <si>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</si>
  <si>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</si>
  <si>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</si>
  <si>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</si>
  <si>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</si>
  <si>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</si>
  <si>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</si>
  <si>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</si>
  <si>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</si>
  <si>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</si>
  <si>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</si>
  <si>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</si>
  <si>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</si>
  <si>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</si>
  <si>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</si>
  <si>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</si>
  <si>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</si>
  <si>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</si>
  <si>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</si>
  <si>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</si>
  <si>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</si>
  <si>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</si>
  <si>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</si>
  <si>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</si>
  <si>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</si>
  <si>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</si>
  <si>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</si>
  <si>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</si>
  <si>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</si>
  <si>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</si>
  <si>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</si>
  <si>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</si>
  <si>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</si>
  <si>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</si>
  <si>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</si>
  <si>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</si>
  <si>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</si>
  <si>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</si>
  <si>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</si>
  <si>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</si>
  <si>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</si>
  <si>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</si>
  <si>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89169</t>
  </si>
  <si>
    <t>CYSTOURETROGRAFIE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</si>
  <si>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</si>
  <si>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</si>
  <si>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</si>
  <si>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</si>
  <si>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</si>
  <si>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</si>
  <si>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</si>
  <si>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</si>
  <si>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</si>
  <si>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</si>
  <si>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</si>
  <si>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</si>
  <si>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</si>
  <si>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</si>
  <si>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</si>
  <si>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0022077</t>
  </si>
  <si>
    <t>IOMERON 400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</si>
  <si>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</si>
  <si>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</si>
  <si>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</si>
  <si>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</si>
  <si>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</si>
  <si>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</si>
  <si>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</si>
  <si>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0002025</t>
  </si>
  <si>
    <t>99mTc-HM PAO inj.</t>
  </si>
  <si>
    <t>0002027</t>
  </si>
  <si>
    <t>99mTc-MIBI inj.</t>
  </si>
  <si>
    <t>0002028</t>
  </si>
  <si>
    <t>99mTc-DMSA inj.</t>
  </si>
  <si>
    <t>0002035</t>
  </si>
  <si>
    <t>99mTc-MAG3 inj.</t>
  </si>
  <si>
    <t>0002039</t>
  </si>
  <si>
    <t>99mTc-besilesomab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</si>
  <si>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</si>
  <si>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</si>
  <si>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</si>
  <si>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</si>
  <si>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</si>
  <si>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</si>
  <si>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</si>
  <si>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</si>
  <si>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</si>
  <si>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</si>
  <si>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</si>
  <si>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</si>
  <si>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47153</t>
  </si>
  <si>
    <t>SCINTIGRAFIE PŘÍŠTÍTNÝCH TĚLÍSEK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</si>
  <si>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</si>
  <si>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</si>
  <si>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</si>
  <si>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</si>
  <si>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</si>
  <si>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</si>
  <si>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</si>
  <si>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</si>
  <si>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</si>
  <si>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</si>
  <si>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</si>
  <si>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</si>
  <si>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</si>
  <si>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</si>
  <si>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</si>
  <si>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</si>
  <si>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</si>
  <si>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</si>
  <si>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</si>
  <si>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</si>
  <si>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</si>
  <si>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</si>
  <si>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47022</t>
  </si>
  <si>
    <t>CÍLENÉ VYŠETŘENÍ LÉKAŘEM SE SPECIALIZOVANOU ZPŮSOB</t>
  </si>
  <si>
    <t>47227</t>
  </si>
  <si>
    <t>STANOVENÍ OBJEMU KRVE A JEJÍCH SLOŽEK POMOCÍ RADIO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</si>
  <si>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</si>
  <si>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</si>
  <si>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</si>
  <si>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</si>
  <si>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</si>
  <si>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</si>
  <si>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</si>
  <si>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</si>
  <si>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</si>
  <si>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</si>
  <si>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</si>
  <si>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</si>
  <si>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</si>
  <si>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</si>
  <si>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</si>
  <si>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</si>
  <si>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</si>
  <si>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</si>
  <si>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</si>
  <si>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</si>
  <si>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</si>
  <si>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</si>
  <si>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</si>
  <si>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</si>
  <si>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</si>
  <si>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94201</t>
  </si>
  <si>
    <t>(VZP) FLUORESCENČNÍ IN SITU HYBRIDIZACE LIDSKÉ DNA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</si>
  <si>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</si>
  <si>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</si>
  <si>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</si>
  <si>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</si>
  <si>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</si>
  <si>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</si>
  <si>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</si>
  <si>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</si>
  <si>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</si>
  <si>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</si>
  <si>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</si>
  <si>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</si>
  <si>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</si>
  <si>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</si>
  <si>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</si>
  <si>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</si>
  <si>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</si>
  <si>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</si>
  <si>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</si>
  <si>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</si>
  <si>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</si>
  <si>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</si>
  <si>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</si>
  <si>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</si>
  <si>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</si>
  <si>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</si>
  <si>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</si>
  <si>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</si>
  <si>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</si>
  <si>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</si>
  <si>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</si>
  <si>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</si>
  <si>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</si>
  <si>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</si>
  <si>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</si>
  <si>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</si>
  <si>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</si>
  <si>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</si>
  <si>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</si>
  <si>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</si>
  <si>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</si>
  <si>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</si>
  <si>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</si>
  <si>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</si>
  <si>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</si>
  <si>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</si>
  <si>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</si>
  <si>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</si>
  <si>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</si>
  <si>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</si>
  <si>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</si>
  <si>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</si>
  <si>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</si>
  <si>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</si>
  <si>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</si>
  <si>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</si>
  <si>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</si>
  <si>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</si>
  <si>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</si>
  <si>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</si>
  <si>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</si>
  <si>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</si>
  <si>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</si>
  <si>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</si>
  <si>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</si>
  <si>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</si>
  <si>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</si>
  <si>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</si>
  <si>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</si>
  <si>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</si>
  <si>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</si>
  <si>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</si>
  <si>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</si>
  <si>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</si>
  <si>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</si>
  <si>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</si>
  <si>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</si>
  <si>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</si>
  <si>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</si>
  <si>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</si>
  <si>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</si>
  <si>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</si>
  <si>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</si>
  <si>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</si>
  <si>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</si>
  <si>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</si>
  <si>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</si>
  <si>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</si>
  <si>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</si>
  <si>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</si>
  <si>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</si>
  <si>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</si>
  <si>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</si>
  <si>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</si>
  <si>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</si>
  <si>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</si>
  <si>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</si>
  <si>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</si>
  <si>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</si>
  <si>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</si>
  <si>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</si>
  <si>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</si>
  <si>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</si>
  <si>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</si>
  <si>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</si>
  <si>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</si>
  <si>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</si>
  <si>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</si>
  <si>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</si>
  <si>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</si>
  <si>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</si>
  <si>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</si>
  <si>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</si>
  <si>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</si>
  <si>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</si>
  <si>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</si>
  <si>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</si>
  <si>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</si>
  <si>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</si>
  <si>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</si>
  <si>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</si>
  <si>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</si>
  <si>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</si>
  <si>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</si>
  <si>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</si>
  <si>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</si>
  <si>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</si>
  <si>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</si>
  <si>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</si>
  <si>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</si>
  <si>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</si>
  <si>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</si>
  <si>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</si>
  <si>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</si>
  <si>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</si>
  <si>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</si>
  <si>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</si>
  <si>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</si>
  <si>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</si>
  <si>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</si>
  <si>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</si>
  <si>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</si>
  <si>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</si>
  <si>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</si>
  <si>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</si>
  <si>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</si>
  <si>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</si>
  <si>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</si>
  <si>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</si>
  <si>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</si>
  <si>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</si>
  <si>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</si>
  <si>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</si>
  <si>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</si>
  <si>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</si>
  <si>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</si>
  <si>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</si>
  <si>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</si>
  <si>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</si>
  <si>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</si>
  <si>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</si>
  <si>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</si>
  <si>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</si>
  <si>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</si>
  <si>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</si>
  <si>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</si>
  <si>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</si>
  <si>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</si>
  <si>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</si>
  <si>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</si>
  <si>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</si>
  <si>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</si>
  <si>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</si>
  <si>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</si>
  <si>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</si>
  <si>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</si>
  <si>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</si>
  <si>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</si>
  <si>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</si>
  <si>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</si>
  <si>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</si>
  <si>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</si>
  <si>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</si>
  <si>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</si>
  <si>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</si>
  <si>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</si>
  <si>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</si>
  <si>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</si>
  <si>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</si>
  <si>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</si>
  <si>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</si>
  <si>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</si>
  <si>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</si>
  <si>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</si>
  <si>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</si>
  <si>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</si>
  <si>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</si>
  <si>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81621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</si>
  <si>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</si>
  <si>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</si>
  <si>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</si>
  <si>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</si>
  <si>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</si>
  <si>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</si>
  <si>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</si>
  <si>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</si>
  <si>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</si>
  <si>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</si>
  <si>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</si>
  <si>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</si>
  <si>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</si>
  <si>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</si>
  <si>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</si>
  <si>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</si>
  <si>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</si>
  <si>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</si>
  <si>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</si>
  <si>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</si>
  <si>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</si>
  <si>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</si>
  <si>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</si>
  <si>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</si>
  <si>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</si>
  <si>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</si>
  <si>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</si>
  <si>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</si>
  <si>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</si>
  <si>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</si>
  <si>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</si>
  <si>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</si>
  <si>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</si>
  <si>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</si>
  <si>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</si>
  <si>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</si>
  <si>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</si>
  <si>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</si>
  <si>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</si>
  <si>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</si>
  <si>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</si>
  <si>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</si>
  <si>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</si>
  <si>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</si>
  <si>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</si>
  <si>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</si>
  <si>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</si>
  <si>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</si>
  <si>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</si>
  <si>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</si>
  <si>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</si>
  <si>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</si>
  <si>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</si>
  <si>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</si>
  <si>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</si>
  <si>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</si>
  <si>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</si>
  <si>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</si>
  <si>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</si>
  <si>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</si>
  <si>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</si>
  <si>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</si>
  <si>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</si>
  <si>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</si>
  <si>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</si>
  <si>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</si>
  <si>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</si>
  <si>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</si>
  <si>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</si>
  <si>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</si>
  <si>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</si>
  <si>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</si>
  <si>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</si>
  <si>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</si>
  <si>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</si>
  <si>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</si>
  <si>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</si>
  <si>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</si>
  <si>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</si>
  <si>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</si>
  <si>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</si>
  <si>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</si>
  <si>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</si>
  <si>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</si>
  <si>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</si>
  <si>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</si>
  <si>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</si>
  <si>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</si>
  <si>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</si>
  <si>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</si>
  <si>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</si>
  <si>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</si>
  <si>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</si>
  <si>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</si>
  <si>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</si>
  <si>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</si>
  <si>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</si>
  <si>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</si>
  <si>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</si>
  <si>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</si>
  <si>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</si>
  <si>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</si>
  <si>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</si>
  <si>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</si>
  <si>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</si>
  <si>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</si>
  <si>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</si>
  <si>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</si>
  <si>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</si>
  <si>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</si>
  <si>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</si>
  <si>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</si>
  <si>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</si>
  <si>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</si>
  <si>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</si>
  <si>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</si>
  <si>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</si>
  <si>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</si>
  <si>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</si>
  <si>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</si>
  <si>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</si>
  <si>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</si>
  <si>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</si>
  <si>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</si>
  <si>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</si>
  <si>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</si>
  <si>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</si>
  <si>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</si>
  <si>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</si>
  <si>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</si>
  <si>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</si>
  <si>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</si>
  <si>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</si>
  <si>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</si>
  <si>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</si>
  <si>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</si>
  <si>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</si>
  <si>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</si>
  <si>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</si>
  <si>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</si>
  <si>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</si>
  <si>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</si>
  <si>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</si>
  <si>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</si>
  <si>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</si>
  <si>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</si>
  <si>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</si>
  <si>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</si>
  <si>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</si>
  <si>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</si>
  <si>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</si>
  <si>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</si>
  <si>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</si>
  <si>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</si>
  <si>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</si>
  <si>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</si>
  <si>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</si>
  <si>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</si>
  <si>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</si>
  <si>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</si>
  <si>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</si>
  <si>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</si>
  <si>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</si>
  <si>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</si>
  <si>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</si>
  <si>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</si>
  <si>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</si>
  <si>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</si>
  <si>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</si>
  <si>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</si>
  <si>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</si>
  <si>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</si>
  <si>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</si>
  <si>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</si>
  <si>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</si>
  <si>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</si>
  <si>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</si>
  <si>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</si>
  <si>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</si>
  <si>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</si>
  <si>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</si>
  <si>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</si>
  <si>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</si>
  <si>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</si>
  <si>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</si>
  <si>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</si>
  <si>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</si>
  <si>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</si>
  <si>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</si>
  <si>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</si>
  <si>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</si>
  <si>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</si>
  <si>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</si>
  <si>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</si>
  <si>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</si>
  <si>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</si>
  <si>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</si>
  <si>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</si>
  <si>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</si>
  <si>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</si>
  <si>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</si>
  <si>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</si>
  <si>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</si>
  <si>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</si>
  <si>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</si>
  <si>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</si>
  <si>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</si>
  <si>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</si>
  <si>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</si>
  <si>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</si>
  <si>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</si>
  <si>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</si>
  <si>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</si>
  <si>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</si>
  <si>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</si>
  <si>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</si>
  <si>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</si>
  <si>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</si>
  <si>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</si>
  <si>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</si>
  <si>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</si>
  <si>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</si>
  <si>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</si>
  <si>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</si>
  <si>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</si>
  <si>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</si>
  <si>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</si>
  <si>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</si>
  <si>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</si>
  <si>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</si>
  <si>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</si>
  <si>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</si>
  <si>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</si>
  <si>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</si>
  <si>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</si>
  <si>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</si>
  <si>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</si>
  <si>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</si>
  <si>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</si>
  <si>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</si>
  <si>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</si>
  <si>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</si>
  <si>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</si>
  <si>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</si>
  <si>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</si>
  <si>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</si>
  <si>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</si>
  <si>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</si>
  <si>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</si>
  <si>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</si>
  <si>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</si>
  <si>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</si>
  <si>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</si>
  <si>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</si>
  <si>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</si>
  <si>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</si>
  <si>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</si>
  <si>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</si>
  <si>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</si>
  <si>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</si>
  <si>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</si>
  <si>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</si>
  <si>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</si>
  <si>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</si>
  <si>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</si>
  <si>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</si>
  <si>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</si>
  <si>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</si>
  <si>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</si>
  <si>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</si>
  <si>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</si>
  <si>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</si>
  <si>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</si>
  <si>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</si>
  <si>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</si>
  <si>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</si>
  <si>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</si>
  <si>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</si>
  <si>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</si>
  <si>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</si>
  <si>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</si>
  <si>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</si>
  <si>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</si>
  <si>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</si>
  <si>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</si>
  <si>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</si>
  <si>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</si>
  <si>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</si>
  <si>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</si>
  <si>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</si>
  <si>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</si>
  <si>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</si>
  <si>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</si>
  <si>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</si>
  <si>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</si>
  <si>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0022075</t>
  </si>
  <si>
    <t>0042433</t>
  </si>
  <si>
    <t>0042439</t>
  </si>
  <si>
    <t>0045119</t>
  </si>
  <si>
    <t>VISIPAQUE 270 MG I/ML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</si>
  <si>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</si>
  <si>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</si>
  <si>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</si>
  <si>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</si>
  <si>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</si>
  <si>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</si>
  <si>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</si>
  <si>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</si>
  <si>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</si>
  <si>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</si>
  <si>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</si>
  <si>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</si>
  <si>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</si>
  <si>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</si>
  <si>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</si>
  <si>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</si>
  <si>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</si>
  <si>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</si>
  <si>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</si>
  <si>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</si>
  <si>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</si>
  <si>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</si>
  <si>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</si>
  <si>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</si>
  <si>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</si>
  <si>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</si>
  <si>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</si>
  <si>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</si>
  <si>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</si>
  <si>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</si>
  <si>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</si>
  <si>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</si>
  <si>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</si>
  <si>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</si>
  <si>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</si>
  <si>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</si>
  <si>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</si>
  <si>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</si>
  <si>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</si>
  <si>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</si>
  <si>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</si>
  <si>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</si>
  <si>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</si>
  <si>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</si>
  <si>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</si>
  <si>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</si>
  <si>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</si>
  <si>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</si>
  <si>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</si>
  <si>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</si>
  <si>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</si>
  <si>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</si>
  <si>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</si>
  <si>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</si>
  <si>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</si>
  <si>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</si>
  <si>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0038497</t>
  </si>
  <si>
    <t>KATETR ANGIOGRAFICKÝ GLIDECATH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</si>
  <si>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</si>
  <si>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</si>
  <si>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</si>
  <si>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</si>
  <si>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</si>
  <si>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</si>
  <si>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</si>
  <si>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</si>
  <si>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</si>
  <si>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</si>
  <si>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</si>
  <si>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</si>
  <si>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</si>
  <si>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</si>
  <si>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</si>
  <si>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</si>
  <si>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</si>
  <si>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</si>
  <si>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</si>
  <si>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</si>
  <si>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</si>
  <si>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</si>
  <si>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</si>
  <si>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</si>
  <si>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</si>
  <si>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</si>
  <si>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</si>
  <si>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</si>
  <si>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</si>
  <si>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</si>
  <si>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</si>
  <si>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</si>
  <si>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</si>
  <si>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</si>
  <si>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</si>
  <si>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</si>
  <si>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</si>
  <si>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</si>
  <si>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</si>
  <si>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</si>
  <si>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</si>
  <si>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</si>
  <si>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</si>
  <si>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</si>
  <si>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</si>
  <si>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</si>
  <si>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</si>
  <si>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</si>
  <si>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</si>
  <si>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</si>
  <si>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</si>
  <si>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</si>
  <si>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</si>
  <si>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</si>
  <si>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</si>
  <si>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</si>
  <si>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</si>
  <si>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</si>
  <si>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</si>
  <si>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</si>
  <si>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</si>
  <si>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</si>
  <si>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</si>
  <si>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</si>
  <si>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</si>
  <si>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</si>
  <si>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</si>
  <si>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</si>
  <si>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</si>
  <si>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</si>
  <si>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</si>
  <si>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</si>
  <si>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</si>
  <si>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</si>
  <si>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</si>
  <si>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</si>
  <si>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</si>
  <si>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</si>
  <si>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</si>
  <si>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</si>
  <si>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</si>
  <si>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</si>
  <si>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</si>
  <si>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</si>
  <si>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</si>
  <si>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</si>
  <si>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</si>
  <si>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</si>
  <si>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</si>
  <si>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</si>
  <si>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</si>
  <si>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</si>
  <si>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</si>
  <si>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</si>
  <si>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</si>
  <si>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</si>
  <si>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</si>
  <si>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</si>
  <si>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</si>
  <si>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</si>
  <si>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</si>
  <si>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</si>
  <si>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</si>
  <si>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</si>
  <si>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</si>
  <si>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</si>
  <si>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</si>
  <si>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</si>
  <si>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</si>
  <si>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</si>
  <si>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</si>
  <si>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</si>
  <si>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</si>
  <si>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</si>
  <si>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</si>
  <si>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</si>
  <si>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</si>
  <si>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</si>
  <si>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</si>
  <si>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</si>
  <si>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</si>
  <si>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</si>
  <si>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</si>
  <si>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</si>
  <si>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</si>
  <si>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</si>
  <si>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</si>
  <si>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</si>
  <si>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</si>
  <si>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</si>
  <si>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</si>
  <si>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</si>
  <si>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</si>
  <si>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</si>
  <si>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</si>
  <si>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</si>
  <si>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</si>
  <si>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</si>
  <si>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</si>
  <si>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</si>
  <si>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</si>
  <si>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</si>
  <si>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</si>
  <si>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</si>
  <si>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</si>
  <si>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</si>
  <si>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</si>
  <si>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</si>
  <si>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</si>
  <si>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</si>
  <si>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</si>
  <si>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</si>
  <si>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</si>
  <si>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</si>
  <si>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</si>
  <si>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</si>
  <si>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</si>
  <si>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</si>
  <si>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</si>
  <si>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</si>
  <si>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</si>
  <si>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</si>
  <si>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</si>
  <si>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</si>
  <si>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</si>
  <si>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</si>
  <si>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</si>
  <si>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</si>
  <si>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</si>
  <si>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</si>
  <si>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</si>
  <si>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</si>
  <si>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</si>
  <si>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</si>
  <si>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</si>
  <si>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</si>
  <si>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</si>
  <si>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</si>
  <si>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</si>
  <si>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</si>
  <si>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</si>
  <si>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</si>
  <si>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</si>
  <si>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</si>
  <si>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</si>
  <si>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</si>
  <si>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</si>
  <si>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</si>
  <si>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</si>
  <si>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</si>
  <si>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</si>
  <si>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</si>
  <si>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</si>
  <si>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</si>
  <si>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</si>
  <si>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</si>
  <si>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</si>
  <si>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</si>
  <si>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</si>
  <si>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</si>
  <si>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</si>
  <si>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</si>
  <si>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</si>
  <si>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</si>
  <si>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</si>
  <si>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</si>
  <si>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</si>
  <si>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</si>
  <si>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</si>
  <si>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</si>
  <si>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</si>
  <si>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</si>
  <si>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</si>
  <si>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</si>
  <si>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</si>
  <si>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</si>
  <si>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</si>
  <si>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</si>
  <si>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KONZULTACE K MIKROBIOLOGICKÉMU, PARAZITOLOGICKÉMU,</t>
  </si>
  <si>
    <t>82017</t>
  </si>
  <si>
    <t>ZÁKLADNÍ KULTIVAČNÍ VYŠETRENÍ MATERIÁLU Z RESPIRAČ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</si>
  <si>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</si>
  <si>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</si>
  <si>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</si>
  <si>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</si>
  <si>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</si>
  <si>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</si>
  <si>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</si>
  <si>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</si>
  <si>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</si>
  <si>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</si>
  <si>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</si>
  <si>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</si>
  <si>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</si>
  <si>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</si>
  <si>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</si>
  <si>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</si>
  <si>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</si>
  <si>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</si>
  <si>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</si>
  <si>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</si>
  <si>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</si>
  <si>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</si>
  <si>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</si>
  <si>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</si>
  <si>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</si>
  <si>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</si>
  <si>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</si>
  <si>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</si>
  <si>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</si>
  <si>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</si>
  <si>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</si>
  <si>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</si>
  <si>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</si>
  <si>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</si>
  <si>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</si>
  <si>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</si>
  <si>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</si>
  <si>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</si>
  <si>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</si>
  <si>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</si>
  <si>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</si>
  <si>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82075</t>
  </si>
  <si>
    <t>STANOVENÍ PROTILÁTEK IgG (NEBO CELKOVÝCH) PROTI AN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</si>
  <si>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</si>
  <si>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</si>
  <si>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</si>
  <si>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</si>
  <si>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</si>
  <si>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</si>
  <si>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</si>
  <si>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</si>
  <si>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</si>
  <si>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</si>
  <si>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</si>
  <si>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</si>
  <si>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</si>
  <si>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</si>
  <si>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</si>
  <si>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</si>
  <si>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</si>
  <si>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</si>
  <si>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</si>
  <si>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</si>
  <si>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</si>
  <si>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82033</t>
  </si>
  <si>
    <t>KONTROLA STERILITY KLINICKÉHO VZORKU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</si>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</sst>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6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12" fillId="0" borderId="19" xfId="0" applyNumberFormat="1" applyFont="1" applyBorder="1"/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0" fontId="5" fillId="0" borderId="164" xfId="0" applyFont="1" applyBorder="1"/>
    <xf numFmtId="166" fontId="35" fillId="0" borderId="19" xfId="0" applyNumberFormat="1" applyFont="1" applyBorder="1"/>
    <xf numFmtId="3" fontId="35" fillId="0" borderId="164" xfId="0" applyNumberFormat="1" applyFont="1" applyBorder="1" applyAlignment="1">
      <alignment horizontal="right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5" fillId="0" borderId="167" xfId="0" applyNumberFormat="1" applyFont="1" applyBorder="1"/>
    <xf numFmtId="166" fontId="35" fillId="0" borderId="167" xfId="0" applyNumberFormat="1" applyFont="1" applyBorder="1"/>
    <xf numFmtId="166" fontId="35" fillId="0" borderId="168" xfId="0" applyNumberFormat="1" applyFont="1" applyBorder="1"/>
    <xf numFmtId="3" fontId="12" fillId="0" borderId="167" xfId="0" applyNumberFormat="1" applyFont="1" applyBorder="1" applyAlignment="1">
      <alignment horizontal="right"/>
    </xf>
    <xf numFmtId="166" fontId="12" fillId="0" borderId="167" xfId="0" applyNumberFormat="1" applyFont="1" applyBorder="1" applyAlignment="1">
      <alignment horizontal="right"/>
    </xf>
    <xf numFmtId="166" fontId="12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35" fillId="0" borderId="19" xfId="0" applyNumberFormat="1" applyFont="1" applyBorder="1"/>
    <xf numFmtId="3" fontId="35" fillId="0" borderId="165" xfId="0" applyNumberFormat="1" applyFont="1" applyBorder="1"/>
    <xf numFmtId="3" fontId="3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0.57147599574896302</c:v>
                </c:pt>
                <c:pt idx="1">
                  <c:v>0.66018664687762418</c:v>
                </c:pt>
                <c:pt idx="2">
                  <c:v>0.68200358892912794</c:v>
                </c:pt>
                <c:pt idx="3">
                  <c:v>0.68360191437031514</c:v>
                </c:pt>
                <c:pt idx="4">
                  <c:v>0.69003400292455275</c:v>
                </c:pt>
                <c:pt idx="5">
                  <c:v>0.70266026506950119</c:v>
                </c:pt>
                <c:pt idx="6">
                  <c:v>0.66463839017613879</c:v>
                </c:pt>
                <c:pt idx="7">
                  <c:v>0.66985692139392239</c:v>
                </c:pt>
                <c:pt idx="8">
                  <c:v>0.69221327432381141</c:v>
                </c:pt>
                <c:pt idx="9">
                  <c:v>0.68065027807413858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3472"/>
        <c:axId val="1189304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0.69504390962138829</c:v>
                </c:pt>
                <c:pt idx="1">
                  <c:v>0.69504390962138829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1088"/>
        <c:axId val="1189304560"/>
      </c:scatterChart>
      <c:catAx>
        <c:axId val="118930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3472"/>
        <c:crosses val="autoZero"/>
        <c:crossBetween val="between"/>
      </c:valAx>
      <c:valAx>
        <c:axId val="1189311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4560"/>
        <c:crosses val="max"/>
        <c:crossBetween val="midCat"/>
      </c:valAx>
      <c:valAx>
        <c:axId val="1189304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11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0.93112582781456954</c:v>
                </c:pt>
                <c:pt idx="1">
                  <c:v>0.93760683760683761</c:v>
                </c:pt>
                <c:pt idx="2">
                  <c:v>0.96255078608019784</c:v>
                </c:pt>
                <c:pt idx="3">
                  <c:v>0.97043941411451395</c:v>
                </c:pt>
                <c:pt idx="4">
                  <c:v>0.96574259513017813</c:v>
                </c:pt>
                <c:pt idx="5">
                  <c:v>0.96413447411632525</c:v>
                </c:pt>
                <c:pt idx="6">
                  <c:v>0.96706999540511562</c:v>
                </c:pt>
                <c:pt idx="7">
                  <c:v>0.9624085845123368</c:v>
                </c:pt>
                <c:pt idx="8">
                  <c:v>0.98258026159334122</c:v>
                </c:pt>
                <c:pt idx="9">
                  <c:v>0.99068760151597179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7280"/>
        <c:axId val="11893083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8912"/>
        <c:axId val="1189307824"/>
      </c:scatterChart>
      <c:catAx>
        <c:axId val="118930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8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07280"/>
        <c:crosses val="autoZero"/>
        <c:crossBetween val="between"/>
      </c:valAx>
      <c:valAx>
        <c:axId val="1189308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7824"/>
        <c:crosses val="max"/>
        <c:crossBetween val="midCat"/>
      </c:valAx>
      <c:valAx>
        <c:axId val="1189307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089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5" totalsRowShown="0">
  <autoFilter ref="C3:S17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2968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6912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6913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7021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8138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8186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8201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8656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8657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10392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11226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12314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147762.2053633194</v>
      </c>
      <c r="D4" s="280">
        <f ca="1">IF(ISERROR(VLOOKUP("Náklady celkem",INDIRECT("HI!$A:$G"),5,0)),0,VLOOKUP("Náklady celkem",INDIRECT("HI!$A:$G"),5,0))</f>
        <v>147681.73588999998</v>
      </c>
      <c r="E4" s="281">
        <f ca="1">IF(C4=0,0,D4/C4)</f>
        <v>0.99945541234227275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29061.557078430174</v>
      </c>
      <c r="D7" s="288">
        <f>IF(ISERROR(HI!E5),"",HI!E5)</f>
        <v>25462.435119999998</v>
      </c>
      <c r="E7" s="285">
        <f t="shared" ref="E7:E15" si="0">IF(C7=0,0,D7/C7)</f>
        <v>0.87615522634533971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0.58208584070510827</v>
      </c>
      <c r="E8" s="285">
        <f t="shared" si="0"/>
        <v>0.64676204522789804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0.14238095238095239</v>
      </c>
      <c r="E9" s="285">
        <f>IF(C9=0,0,D9/C9)</f>
        <v>0.47460317460317464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0.73701957610390967</v>
      </c>
      <c r="E11" s="285">
        <f t="shared" si="0"/>
        <v>1.2283659601731829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0.65093304017825282</v>
      </c>
      <c r="E12" s="285">
        <f t="shared" si="0"/>
        <v>0.81366630022281594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5542.3244144821165</v>
      </c>
      <c r="D15" s="288">
        <f>IF(ISERROR(HI!E6),"",HI!E6)</f>
        <v>5153.2670199999984</v>
      </c>
      <c r="E15" s="285">
        <f t="shared" si="0"/>
        <v>0.92980248621579975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92303.33354675294</v>
      </c>
      <c r="D16" s="284">
        <f ca="1">IF(ISERROR(VLOOKUP("Osobní náklady (Kč) *",INDIRECT("HI!$A:$G"),5,0)),0,VLOOKUP("Osobní náklady (Kč) *",INDIRECT("HI!$A:$G"),5,0))</f>
        <v>96986.389910000013</v>
      </c>
      <c r="E16" s="285">
        <f ca="1">IF(C16=0,0,D16/C16)</f>
        <v>1.0507355063278949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102701.22090999999</v>
      </c>
      <c r="D18" s="303">
        <f ca="1">IF(ISERROR(VLOOKUP("Výnosy celkem",INDIRECT("HI!$A:$G"),5,0)),0,VLOOKUP("Výnosy celkem",INDIRECT("HI!$A:$G"),5,0))</f>
        <v>100519.61523000002</v>
      </c>
      <c r="E18" s="304">
        <f t="shared" ref="E18:E31" ca="1" si="1">IF(C18=0,0,D18/C18)</f>
        <v>0.97875774347500921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12050.850910000003</v>
      </c>
      <c r="D19" s="284">
        <f ca="1">IF(ISERROR(VLOOKUP("Ambulance *",INDIRECT("HI!$A:$G"),5,0)),0,VLOOKUP("Ambulance *",INDIRECT("HI!$A:$G"),5,0))</f>
        <v>13048.765229999999</v>
      </c>
      <c r="E19" s="285">
        <f t="shared" ca="1" si="1"/>
        <v>1.082808618864574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1.0828086188645742</v>
      </c>
      <c r="E20" s="285">
        <f t="shared" si="1"/>
        <v>1.0828086188645742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1.0828086188645745</v>
      </c>
      <c r="E21" s="285">
        <f t="shared" si="1"/>
        <v>1.0828086188645745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0.96172765032316221</v>
      </c>
      <c r="E23" s="285">
        <f t="shared" si="1"/>
        <v>1.131444294497838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90650.369999999981</v>
      </c>
      <c r="D24" s="284">
        <f ca="1">IF(ISERROR(VLOOKUP("Hospitalizace *",INDIRECT("HI!$A:$G"),5,0)),0,VLOOKUP("Hospitalizace *",INDIRECT("HI!$A:$G"),5,0))</f>
        <v>87470.85000000002</v>
      </c>
      <c r="E24" s="285">
        <f ca="1">IF(C24=0,0,D24/C24)</f>
        <v>0.96492546031527549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0.96492546031527549</v>
      </c>
      <c r="E25" s="285">
        <f t="shared" si="1"/>
        <v>0.96492546031527549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0.96204995410393168</v>
      </c>
      <c r="E26" s="285">
        <f t="shared" si="1"/>
        <v>0.96204995410393168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1.0688714039832798</v>
      </c>
      <c r="E28" s="285">
        <f t="shared" ref="E28" si="2">IF(C28=0,0,D28/C28)</f>
        <v>1.0688714039832798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0.97913807301674449</v>
      </c>
      <c r="E29" s="285">
        <f t="shared" si="1"/>
        <v>1.0306716558070994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0.99068760151597179</v>
      </c>
      <c r="E30" s="285">
        <f t="shared" si="1"/>
        <v>0.99068760151597179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0.87985092063055093</v>
      </c>
      <c r="D31" s="289">
        <f>IF(ISERROR(VLOOKUP("Celkem:",'ZV Vyžád.'!$A:$M,7,0)),"",VLOOKUP("Celkem:",'ZV Vyžád.'!$A:$M,7,0))</f>
        <v>0.8962838303118984</v>
      </c>
      <c r="E31" s="285">
        <f t="shared" si="1"/>
        <v>1.0186769250290386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29946.556100000002</v>
      </c>
      <c r="C5" s="33">
        <v>27277.42498</v>
      </c>
      <c r="D5" s="12"/>
      <c r="E5" s="226">
        <v>25462.435119999998</v>
      </c>
      <c r="F5" s="32">
        <v>29061.557078430174</v>
      </c>
      <c r="G5" s="225">
        <f>E5-F5</f>
        <v>-3599.1219584301762</v>
      </c>
      <c r="H5" s="231">
        <f>IF(F5&lt;0.00000001,"",E5/F5)</f>
        <v>0.87615522634533971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4990.0385000000006</v>
      </c>
      <c r="C6" s="35">
        <v>4610.8209200000001</v>
      </c>
      <c r="D6" s="12"/>
      <c r="E6" s="227">
        <v>5153.2670199999984</v>
      </c>
      <c r="F6" s="34">
        <v>5542.3244144821165</v>
      </c>
      <c r="G6" s="228">
        <f>E6-F6</f>
        <v>-389.05739448211807</v>
      </c>
      <c r="H6" s="232">
        <f>IF(F6&lt;0.00000001,"",E6/F6)</f>
        <v>0.92980248621579975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81598.857569999993</v>
      </c>
      <c r="C7" s="35">
        <v>88402.617240000007</v>
      </c>
      <c r="D7" s="12"/>
      <c r="E7" s="227">
        <v>96986.389910000013</v>
      </c>
      <c r="F7" s="34">
        <v>92303.33354675294</v>
      </c>
      <c r="G7" s="228">
        <f>E7-F7</f>
        <v>4683.056363247073</v>
      </c>
      <c r="H7" s="232">
        <f>IF(F7&lt;0.00000001,"",E7/F7)</f>
        <v>1.0507355063278949</v>
      </c>
    </row>
    <row r="8" spans="1:10" ht="14.4" customHeight="1" thickBot="1" x14ac:dyDescent="0.35">
      <c r="A8" s="1" t="s">
        <v>96</v>
      </c>
      <c r="B8" s="15">
        <v>22513.781090000011</v>
      </c>
      <c r="C8" s="37">
        <v>21992.358120000012</v>
      </c>
      <c r="D8" s="12"/>
      <c r="E8" s="229">
        <v>20079.643839999972</v>
      </c>
      <c r="F8" s="36">
        <v>20854.990323654172</v>
      </c>
      <c r="G8" s="230">
        <f>E8-F8</f>
        <v>-775.34648365420071</v>
      </c>
      <c r="H8" s="233">
        <f>IF(F8&lt;0.00000001,"",E8/F8)</f>
        <v>0.96282201661945699</v>
      </c>
    </row>
    <row r="9" spans="1:10" ht="14.4" customHeight="1" thickBot="1" x14ac:dyDescent="0.35">
      <c r="A9" s="2" t="s">
        <v>97</v>
      </c>
      <c r="B9" s="3">
        <v>139049.23326000001</v>
      </c>
      <c r="C9" s="39">
        <v>142283.22126000002</v>
      </c>
      <c r="D9" s="12"/>
      <c r="E9" s="3">
        <v>147681.73588999998</v>
      </c>
      <c r="F9" s="38">
        <v>147762.2053633194</v>
      </c>
      <c r="G9" s="38">
        <f>E9-F9</f>
        <v>-80.469473319419194</v>
      </c>
      <c r="H9" s="234">
        <f>IF(F9&lt;0.00000001,"",E9/F9)</f>
        <v>0.99945541234227275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10912.544860000002</v>
      </c>
      <c r="C11" s="33">
        <f>IF(ISERROR(VLOOKUP("Celkem:",'ZV Vykáz.-A'!A:H,5,0)),0,VLOOKUP("Celkem:",'ZV Vykáz.-A'!A:H,5,0)/1000)</f>
        <v>12050.850910000003</v>
      </c>
      <c r="D11" s="12"/>
      <c r="E11" s="226">
        <f>IF(ISERROR(VLOOKUP("Celkem:",'ZV Vykáz.-A'!A:H,8,0)),0,VLOOKUP("Celkem:",'ZV Vykáz.-A'!A:H,8,0)/1000)</f>
        <v>13048.765229999999</v>
      </c>
      <c r="F11" s="32">
        <f>C11</f>
        <v>12050.850910000003</v>
      </c>
      <c r="G11" s="225">
        <f>E11-F11</f>
        <v>997.91431999999622</v>
      </c>
      <c r="H11" s="231">
        <f>IF(F11&lt;0.00000001,"",E11/F11)</f>
        <v>1.082808618864574</v>
      </c>
      <c r="I11" s="225">
        <f>E11-B11</f>
        <v>2136.2203699999973</v>
      </c>
      <c r="J11" s="231">
        <f>IF(B11&lt;0.00000001,"",E11/B11)</f>
        <v>1.1957582211487923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93354.659999999974</v>
      </c>
      <c r="C12" s="37">
        <f>IF(ISERROR(VLOOKUP("Celkem",CaseMix!A:D,3,0)),0,VLOOKUP("Celkem",CaseMix!A:D,3,0)*30)</f>
        <v>90650.369999999981</v>
      </c>
      <c r="D12" s="12"/>
      <c r="E12" s="229">
        <f>IF(ISERROR(VLOOKUP("Celkem",CaseMix!A:D,4,0)),0,VLOOKUP("Celkem",CaseMix!A:D,4,0)*30)</f>
        <v>87470.85000000002</v>
      </c>
      <c r="F12" s="36">
        <f>C12</f>
        <v>90650.369999999981</v>
      </c>
      <c r="G12" s="230">
        <f>E12-F12</f>
        <v>-3179.5199999999604</v>
      </c>
      <c r="H12" s="233">
        <f>IF(F12&lt;0.00000001,"",E12/F12)</f>
        <v>0.96492546031527549</v>
      </c>
      <c r="I12" s="230">
        <f>E12-B12</f>
        <v>-5883.809999999954</v>
      </c>
      <c r="J12" s="233">
        <f>IF(B12&lt;0.00000001,"",E12/B12)</f>
        <v>0.93697358010837428</v>
      </c>
    </row>
    <row r="13" spans="1:10" ht="14.4" customHeight="1" thickBot="1" x14ac:dyDescent="0.35">
      <c r="A13" s="4" t="s">
        <v>100</v>
      </c>
      <c r="B13" s="9">
        <f>SUM(B11:B12)</f>
        <v>104267.20485999997</v>
      </c>
      <c r="C13" s="41">
        <f>SUM(C11:C12)</f>
        <v>102701.22090999999</v>
      </c>
      <c r="D13" s="12"/>
      <c r="E13" s="9">
        <f>SUM(E11:E12)</f>
        <v>100519.61523000002</v>
      </c>
      <c r="F13" s="40">
        <f>SUM(F11:F12)</f>
        <v>102701.22090999999</v>
      </c>
      <c r="G13" s="40">
        <f>E13-F13</f>
        <v>-2181.6056799999642</v>
      </c>
      <c r="H13" s="235">
        <f>IF(F13&lt;0.00000001,"",E13/F13)</f>
        <v>0.97875774347500921</v>
      </c>
      <c r="I13" s="40">
        <f>SUM(I11:I12)</f>
        <v>-3747.5896299999567</v>
      </c>
      <c r="J13" s="235">
        <f>IF(B13&lt;0.00000001,"",E13/B13)</f>
        <v>0.96405782973628329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0.74985817911729746</v>
      </c>
      <c r="C15" s="43">
        <f>IF(C9=0,"",C13/C9)</f>
        <v>0.72180837628303196</v>
      </c>
      <c r="D15" s="12"/>
      <c r="E15" s="10">
        <f>IF(E9=0,"",E13/E9)</f>
        <v>0.68065028234006919</v>
      </c>
      <c r="F15" s="42">
        <f>IF(F9=0,"",F13/F9)</f>
        <v>0.69504390962138829</v>
      </c>
      <c r="G15" s="42">
        <f>IF(ISERROR(F15-E15),"",E15-F15)</f>
        <v>-1.4393627281319099E-2</v>
      </c>
      <c r="H15" s="236">
        <f>IF(ISERROR(F15-E15),"",IF(F15&lt;0.00000001,"",E15/F15))</f>
        <v>0.97929105329595689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0.57147599574896302</v>
      </c>
      <c r="C4" s="323">
        <f t="shared" ref="C4:M4" si="0">(C10+C8)/C6</f>
        <v>0.66018664687762418</v>
      </c>
      <c r="D4" s="323">
        <f t="shared" si="0"/>
        <v>0.68200358892912794</v>
      </c>
      <c r="E4" s="323">
        <f t="shared" si="0"/>
        <v>0.68360191437031514</v>
      </c>
      <c r="F4" s="323">
        <f t="shared" si="0"/>
        <v>0.69003400292455275</v>
      </c>
      <c r="G4" s="323">
        <f t="shared" si="0"/>
        <v>0.70266026506950119</v>
      </c>
      <c r="H4" s="323">
        <f t="shared" si="0"/>
        <v>0.66463839017613879</v>
      </c>
      <c r="I4" s="323">
        <f t="shared" si="0"/>
        <v>0.66985692139392239</v>
      </c>
      <c r="J4" s="323">
        <f t="shared" si="0"/>
        <v>0.69221327432381141</v>
      </c>
      <c r="K4" s="323">
        <f t="shared" si="0"/>
        <v>0.68065027807413858</v>
      </c>
      <c r="L4" s="323">
        <f t="shared" si="0"/>
        <v>8.8357334922710459E-2</v>
      </c>
      <c r="M4" s="323">
        <f t="shared" si="0"/>
        <v>8.8357334922710459E-2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14791.50649</v>
      </c>
      <c r="C5" s="323">
        <f>IF(ISERROR(VLOOKUP($A5,'Man Tab'!$A:$Q,COLUMN()+2,0)),0,VLOOKUP($A5,'Man Tab'!$A:$Q,COLUMN()+2,0))</f>
        <v>14375.46308</v>
      </c>
      <c r="D5" s="323">
        <f>IF(ISERROR(VLOOKUP($A5,'Man Tab'!$A:$Q,COLUMN()+2,0)),0,VLOOKUP($A5,'Man Tab'!$A:$Q,COLUMN()+2,0))</f>
        <v>14471.49595</v>
      </c>
      <c r="E5" s="323">
        <f>IF(ISERROR(VLOOKUP($A5,'Man Tab'!$A:$Q,COLUMN()+2,0)),0,VLOOKUP($A5,'Man Tab'!$A:$Q,COLUMN()+2,0))</f>
        <v>14367.96465</v>
      </c>
      <c r="F5" s="323">
        <f>IF(ISERROR(VLOOKUP($A5,'Man Tab'!$A:$Q,COLUMN()+2,0)),0,VLOOKUP($A5,'Man Tab'!$A:$Q,COLUMN()+2,0))</f>
        <v>13965.811400000001</v>
      </c>
      <c r="G5" s="323">
        <f>IF(ISERROR(VLOOKUP($A5,'Man Tab'!$A:$Q,COLUMN()+2,0)),0,VLOOKUP($A5,'Man Tab'!$A:$Q,COLUMN()+2,0))</f>
        <v>13852.73603</v>
      </c>
      <c r="H5" s="323">
        <f>IF(ISERROR(VLOOKUP($A5,'Man Tab'!$A:$Q,COLUMN()+2,0)),0,VLOOKUP($A5,'Man Tab'!$A:$Q,COLUMN()+2,0))</f>
        <v>17710.94283</v>
      </c>
      <c r="I5" s="323">
        <f>IF(ISERROR(VLOOKUP($A5,'Man Tab'!$A:$Q,COLUMN()+2,0)),0,VLOOKUP($A5,'Man Tab'!$A:$Q,COLUMN()+2,0))</f>
        <v>13691.832619999999</v>
      </c>
      <c r="J5" s="323">
        <f>IF(ISERROR(VLOOKUP($A5,'Man Tab'!$A:$Q,COLUMN()+2,0)),0,VLOOKUP($A5,'Man Tab'!$A:$Q,COLUMN()+2,0))</f>
        <v>15285.170469999999</v>
      </c>
      <c r="K5" s="323">
        <f>IF(ISERROR(VLOOKUP($A5,'Man Tab'!$A:$Q,COLUMN()+2,0)),0,VLOOKUP($A5,'Man Tab'!$A:$Q,COLUMN()+2,0))</f>
        <v>15168.81237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14791.50649</v>
      </c>
      <c r="C6" s="325">
        <f t="shared" ref="C6:M6" si="1">C5+B6</f>
        <v>29166.969570000001</v>
      </c>
      <c r="D6" s="325">
        <f t="shared" si="1"/>
        <v>43638.465519999998</v>
      </c>
      <c r="E6" s="325">
        <f t="shared" si="1"/>
        <v>58006.43017</v>
      </c>
      <c r="F6" s="325">
        <f t="shared" si="1"/>
        <v>71972.241569999998</v>
      </c>
      <c r="G6" s="325">
        <f t="shared" si="1"/>
        <v>85824.977599999998</v>
      </c>
      <c r="H6" s="325">
        <f t="shared" si="1"/>
        <v>103535.92043</v>
      </c>
      <c r="I6" s="325">
        <f t="shared" si="1"/>
        <v>117227.75305</v>
      </c>
      <c r="J6" s="325">
        <f t="shared" si="1"/>
        <v>132512.92352000001</v>
      </c>
      <c r="K6" s="325">
        <f t="shared" si="1"/>
        <v>147681.73589000001</v>
      </c>
      <c r="L6" s="325">
        <f t="shared" si="1"/>
        <v>147681.73589000001</v>
      </c>
      <c r="M6" s="325">
        <f t="shared" si="1"/>
        <v>147681.73589000001</v>
      </c>
    </row>
    <row r="7" spans="1:13" ht="14.4" customHeight="1" x14ac:dyDescent="0.3">
      <c r="A7" s="324" t="s">
        <v>125</v>
      </c>
      <c r="B7" s="324">
        <v>232.47399999999999</v>
      </c>
      <c r="C7" s="324">
        <v>550.26900000000001</v>
      </c>
      <c r="D7" s="324">
        <v>849.79700000000003</v>
      </c>
      <c r="E7" s="324">
        <v>1132.643</v>
      </c>
      <c r="F7" s="324">
        <v>1416.886</v>
      </c>
      <c r="G7" s="324">
        <v>1719.606</v>
      </c>
      <c r="H7" s="324">
        <v>1981.047</v>
      </c>
      <c r="I7" s="324">
        <v>2278.1260000000002</v>
      </c>
      <c r="J7" s="324">
        <v>2670.759</v>
      </c>
      <c r="K7" s="324">
        <v>2915.6950000000002</v>
      </c>
      <c r="L7" s="324"/>
      <c r="M7" s="324"/>
    </row>
    <row r="8" spans="1:13" ht="14.4" customHeight="1" x14ac:dyDescent="0.3">
      <c r="A8" s="324" t="s">
        <v>98</v>
      </c>
      <c r="B8" s="325">
        <f>B7*30</f>
        <v>6974.2199999999993</v>
      </c>
      <c r="C8" s="325">
        <f t="shared" ref="C8:M8" si="2">C7*30</f>
        <v>16508.07</v>
      </c>
      <c r="D8" s="325">
        <f t="shared" si="2"/>
        <v>25493.91</v>
      </c>
      <c r="E8" s="325">
        <f t="shared" si="2"/>
        <v>33979.29</v>
      </c>
      <c r="F8" s="325">
        <f t="shared" si="2"/>
        <v>42506.58</v>
      </c>
      <c r="G8" s="325">
        <f t="shared" si="2"/>
        <v>51588.18</v>
      </c>
      <c r="H8" s="325">
        <f t="shared" si="2"/>
        <v>59431.41</v>
      </c>
      <c r="I8" s="325">
        <f t="shared" si="2"/>
        <v>68343.78</v>
      </c>
      <c r="J8" s="325">
        <f t="shared" si="2"/>
        <v>80122.77</v>
      </c>
      <c r="K8" s="325">
        <f t="shared" si="2"/>
        <v>87470.85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1478770.9</v>
      </c>
      <c r="C9" s="324">
        <v>1268802.9400000002</v>
      </c>
      <c r="D9" s="324">
        <v>1520106.2599999998</v>
      </c>
      <c r="E9" s="324">
        <v>1406336.61</v>
      </c>
      <c r="F9" s="324">
        <v>1482697.2400000002</v>
      </c>
      <c r="G9" s="324">
        <v>1560907.56</v>
      </c>
      <c r="H9" s="324">
        <v>664915.97</v>
      </c>
      <c r="I9" s="324">
        <v>799504.27999999991</v>
      </c>
      <c r="J9" s="324">
        <v>1422392.9199999997</v>
      </c>
      <c r="K9" s="324">
        <v>1444329.92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1478.7709</v>
      </c>
      <c r="C10" s="325">
        <f t="shared" ref="C10:M10" si="3">C9/1000+B10</f>
        <v>2747.57384</v>
      </c>
      <c r="D10" s="325">
        <f t="shared" si="3"/>
        <v>4267.6800999999996</v>
      </c>
      <c r="E10" s="325">
        <f t="shared" si="3"/>
        <v>5674.0167099999999</v>
      </c>
      <c r="F10" s="325">
        <f t="shared" si="3"/>
        <v>7156.7139500000003</v>
      </c>
      <c r="G10" s="325">
        <f t="shared" si="3"/>
        <v>8717.6215100000009</v>
      </c>
      <c r="H10" s="325">
        <f t="shared" si="3"/>
        <v>9382.5374800000009</v>
      </c>
      <c r="I10" s="325">
        <f t="shared" si="3"/>
        <v>10182.04176</v>
      </c>
      <c r="J10" s="325">
        <f t="shared" si="3"/>
        <v>11604.43468</v>
      </c>
      <c r="K10" s="325">
        <f t="shared" si="3"/>
        <v>13048.7646</v>
      </c>
      <c r="L10" s="325">
        <f t="shared" si="3"/>
        <v>13048.7646</v>
      </c>
      <c r="M10" s="325">
        <f t="shared" si="3"/>
        <v>13048.7646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0.69504390962138829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0.69504390962138829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34873.868883425697</v>
      </c>
      <c r="C7" s="56">
        <v>2906.1557402854701</v>
      </c>
      <c r="D7" s="56">
        <v>2609.6480999999999</v>
      </c>
      <c r="E7" s="56">
        <v>2898.88978</v>
      </c>
      <c r="F7" s="56">
        <v>2758.3954899999999</v>
      </c>
      <c r="G7" s="56">
        <v>2589.5228699999998</v>
      </c>
      <c r="H7" s="56">
        <v>2297.06646</v>
      </c>
      <c r="I7" s="56">
        <v>2462.6578100000002</v>
      </c>
      <c r="J7" s="56">
        <v>2864.0643799999998</v>
      </c>
      <c r="K7" s="56">
        <v>1830.9617499999999</v>
      </c>
      <c r="L7" s="56">
        <v>2522.3919099999998</v>
      </c>
      <c r="M7" s="56">
        <v>2628.8365699999999</v>
      </c>
      <c r="N7" s="56">
        <v>0</v>
      </c>
      <c r="O7" s="56">
        <v>0</v>
      </c>
      <c r="P7" s="57">
        <v>25462.435119999998</v>
      </c>
      <c r="Q7" s="185">
        <v>0.87615521656399997</v>
      </c>
    </row>
    <row r="8" spans="1:17" ht="14.4" customHeight="1" x14ac:dyDescent="0.3">
      <c r="A8" s="19" t="s">
        <v>36</v>
      </c>
      <c r="B8" s="55">
        <v>3417.9946533955799</v>
      </c>
      <c r="C8" s="56">
        <v>284.83288778296497</v>
      </c>
      <c r="D8" s="56">
        <v>276.60399999999998</v>
      </c>
      <c r="E8" s="56">
        <v>183.59</v>
      </c>
      <c r="F8" s="56">
        <v>221.69</v>
      </c>
      <c r="G8" s="56">
        <v>162.74</v>
      </c>
      <c r="H8" s="56">
        <v>201.95</v>
      </c>
      <c r="I8" s="56">
        <v>195.35</v>
      </c>
      <c r="J8" s="56">
        <v>163.18</v>
      </c>
      <c r="K8" s="56">
        <v>204.32000000000099</v>
      </c>
      <c r="L8" s="56">
        <v>195.72</v>
      </c>
      <c r="M8" s="56">
        <v>137.13999999999999</v>
      </c>
      <c r="N8" s="56">
        <v>0</v>
      </c>
      <c r="O8" s="56">
        <v>0</v>
      </c>
      <c r="P8" s="57">
        <v>1942.2840000000001</v>
      </c>
      <c r="Q8" s="185">
        <v>0.68190299761999995</v>
      </c>
    </row>
    <row r="9" spans="1:17" ht="14.4" customHeight="1" x14ac:dyDescent="0.3">
      <c r="A9" s="19" t="s">
        <v>37</v>
      </c>
      <c r="B9" s="55">
        <v>6650.7893953889898</v>
      </c>
      <c r="C9" s="56">
        <v>554.23244961574903</v>
      </c>
      <c r="D9" s="56">
        <v>523.26206000000002</v>
      </c>
      <c r="E9" s="56">
        <v>487.05624999999998</v>
      </c>
      <c r="F9" s="56">
        <v>487.74660000000102</v>
      </c>
      <c r="G9" s="56">
        <v>484.00713999999999</v>
      </c>
      <c r="H9" s="56">
        <v>528.08015</v>
      </c>
      <c r="I9" s="56">
        <v>534.80764999999997</v>
      </c>
      <c r="J9" s="56">
        <v>431.49493999999999</v>
      </c>
      <c r="K9" s="56">
        <v>432.30870000000101</v>
      </c>
      <c r="L9" s="56">
        <v>600.24512000000004</v>
      </c>
      <c r="M9" s="56">
        <v>644.25841000000003</v>
      </c>
      <c r="N9" s="56">
        <v>0</v>
      </c>
      <c r="O9" s="56">
        <v>0</v>
      </c>
      <c r="P9" s="57">
        <v>5153.2670200000002</v>
      </c>
      <c r="Q9" s="185">
        <v>0.92980247251299997</v>
      </c>
    </row>
    <row r="10" spans="1:17" ht="14.4" customHeight="1" x14ac:dyDescent="0.3">
      <c r="A10" s="19" t="s">
        <v>38</v>
      </c>
      <c r="B10" s="55">
        <v>2168.43873490329</v>
      </c>
      <c r="C10" s="56">
        <v>180.703227908607</v>
      </c>
      <c r="D10" s="56">
        <v>168.54429999999999</v>
      </c>
      <c r="E10" s="56">
        <v>181.43095</v>
      </c>
      <c r="F10" s="56">
        <v>203.86109999999999</v>
      </c>
      <c r="G10" s="56">
        <v>187.90595999999999</v>
      </c>
      <c r="H10" s="56">
        <v>196.04194000000001</v>
      </c>
      <c r="I10" s="56">
        <v>190.13987</v>
      </c>
      <c r="J10" s="56">
        <v>142.59365</v>
      </c>
      <c r="K10" s="56">
        <v>143.21722</v>
      </c>
      <c r="L10" s="56">
        <v>174.31729000000001</v>
      </c>
      <c r="M10" s="56">
        <v>173.17841999999999</v>
      </c>
      <c r="N10" s="56">
        <v>0</v>
      </c>
      <c r="O10" s="56">
        <v>0</v>
      </c>
      <c r="P10" s="57">
        <v>1761.2307000000001</v>
      </c>
      <c r="Q10" s="185">
        <v>0.97465370175300003</v>
      </c>
    </row>
    <row r="11" spans="1:17" ht="14.4" customHeight="1" x14ac:dyDescent="0.3">
      <c r="A11" s="19" t="s">
        <v>39</v>
      </c>
      <c r="B11" s="55">
        <v>1644.75362325579</v>
      </c>
      <c r="C11" s="56">
        <v>137.06280193798301</v>
      </c>
      <c r="D11" s="56">
        <v>143.84959000000001</v>
      </c>
      <c r="E11" s="56">
        <v>113.45469</v>
      </c>
      <c r="F11" s="56">
        <v>160.64433</v>
      </c>
      <c r="G11" s="56">
        <v>109.21332</v>
      </c>
      <c r="H11" s="56">
        <v>177.67111</v>
      </c>
      <c r="I11" s="56">
        <v>129.89458999999999</v>
      </c>
      <c r="J11" s="56">
        <v>89.181200000000004</v>
      </c>
      <c r="K11" s="56">
        <v>125.76098</v>
      </c>
      <c r="L11" s="56">
        <v>122.1931</v>
      </c>
      <c r="M11" s="56">
        <v>160.97948</v>
      </c>
      <c r="N11" s="56">
        <v>0</v>
      </c>
      <c r="O11" s="56">
        <v>0</v>
      </c>
      <c r="P11" s="57">
        <v>1332.84239</v>
      </c>
      <c r="Q11" s="185">
        <v>0.97243188607999997</v>
      </c>
    </row>
    <row r="12" spans="1:17" ht="14.4" customHeight="1" x14ac:dyDescent="0.3">
      <c r="A12" s="19" t="s">
        <v>40</v>
      </c>
      <c r="B12" s="55">
        <v>218.49589996922401</v>
      </c>
      <c r="C12" s="56">
        <v>18.207991664102</v>
      </c>
      <c r="D12" s="56">
        <v>4.7372300000000003</v>
      </c>
      <c r="E12" s="56">
        <v>32.614930000000001</v>
      </c>
      <c r="F12" s="56">
        <v>10.55212</v>
      </c>
      <c r="G12" s="56">
        <v>32.169029999999999</v>
      </c>
      <c r="H12" s="56">
        <v>24.3035</v>
      </c>
      <c r="I12" s="56">
        <v>15.265779999999999</v>
      </c>
      <c r="J12" s="56">
        <v>5.9272</v>
      </c>
      <c r="K12" s="56">
        <v>16.17615</v>
      </c>
      <c r="L12" s="56">
        <v>24.34207</v>
      </c>
      <c r="M12" s="56">
        <v>3.0917300000000001</v>
      </c>
      <c r="N12" s="56">
        <v>0</v>
      </c>
      <c r="O12" s="56">
        <v>0</v>
      </c>
      <c r="P12" s="57">
        <v>169.17974000000001</v>
      </c>
      <c r="Q12" s="185">
        <v>0.92915101852500004</v>
      </c>
    </row>
    <row r="13" spans="1:17" ht="14.4" customHeight="1" x14ac:dyDescent="0.3">
      <c r="A13" s="19" t="s">
        <v>41</v>
      </c>
      <c r="B13" s="55">
        <v>495.058930326471</v>
      </c>
      <c r="C13" s="56">
        <v>41.254910860538999</v>
      </c>
      <c r="D13" s="56">
        <v>29.248069999999998</v>
      </c>
      <c r="E13" s="56">
        <v>29.656749999999999</v>
      </c>
      <c r="F13" s="56">
        <v>24.281770000000002</v>
      </c>
      <c r="G13" s="56">
        <v>38.041110000000003</v>
      </c>
      <c r="H13" s="56">
        <v>41.459519999999998</v>
      </c>
      <c r="I13" s="56">
        <v>34.827069999999999</v>
      </c>
      <c r="J13" s="56">
        <v>29.349160000000001</v>
      </c>
      <c r="K13" s="56">
        <v>34.924199999999999</v>
      </c>
      <c r="L13" s="56">
        <v>27.06748</v>
      </c>
      <c r="M13" s="56">
        <v>40.998420000000003</v>
      </c>
      <c r="N13" s="56">
        <v>0</v>
      </c>
      <c r="O13" s="56">
        <v>0</v>
      </c>
      <c r="P13" s="57">
        <v>329.85354999999998</v>
      </c>
      <c r="Q13" s="185">
        <v>0.79954978236399998</v>
      </c>
    </row>
    <row r="14" spans="1:17" ht="14.4" customHeight="1" x14ac:dyDescent="0.3">
      <c r="A14" s="19" t="s">
        <v>42</v>
      </c>
      <c r="B14" s="55">
        <v>4632.6673407473399</v>
      </c>
      <c r="C14" s="56">
        <v>386.055611728945</v>
      </c>
      <c r="D14" s="56">
        <v>603.15899999999999</v>
      </c>
      <c r="E14" s="56">
        <v>476.08199999999999</v>
      </c>
      <c r="F14" s="56">
        <v>428.19900000000098</v>
      </c>
      <c r="G14" s="56">
        <v>361.67599999999999</v>
      </c>
      <c r="H14" s="56">
        <v>309.53399999999999</v>
      </c>
      <c r="I14" s="56">
        <v>252.19900000000001</v>
      </c>
      <c r="J14" s="56">
        <v>234.10900000000001</v>
      </c>
      <c r="K14" s="56">
        <v>260.86600000000101</v>
      </c>
      <c r="L14" s="56">
        <v>283.54300000000001</v>
      </c>
      <c r="M14" s="56">
        <v>375.048</v>
      </c>
      <c r="N14" s="56">
        <v>0</v>
      </c>
      <c r="O14" s="56">
        <v>0</v>
      </c>
      <c r="P14" s="57">
        <v>3584.415</v>
      </c>
      <c r="Q14" s="185">
        <v>0.92847115573500005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2160.5496400348102</v>
      </c>
      <c r="C17" s="56">
        <v>180.045803336234</v>
      </c>
      <c r="D17" s="56">
        <v>150.86525</v>
      </c>
      <c r="E17" s="56">
        <v>257.48919000000001</v>
      </c>
      <c r="F17" s="56">
        <v>124.66614</v>
      </c>
      <c r="G17" s="56">
        <v>99.683189999999996</v>
      </c>
      <c r="H17" s="56">
        <v>139.06693000000001</v>
      </c>
      <c r="I17" s="56">
        <v>108.17596</v>
      </c>
      <c r="J17" s="56">
        <v>134.52388999999999</v>
      </c>
      <c r="K17" s="56">
        <v>105.90647</v>
      </c>
      <c r="L17" s="56">
        <v>148.24343999999999</v>
      </c>
      <c r="M17" s="56">
        <v>185.27642</v>
      </c>
      <c r="N17" s="56">
        <v>0</v>
      </c>
      <c r="O17" s="56">
        <v>0</v>
      </c>
      <c r="P17" s="57">
        <v>1453.89688</v>
      </c>
      <c r="Q17" s="185">
        <v>0.80751500621399996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34.267000000000003</v>
      </c>
      <c r="E18" s="56">
        <v>10.238</v>
      </c>
      <c r="F18" s="56">
        <v>59.137999999999998</v>
      </c>
      <c r="G18" s="56">
        <v>40.143000000000001</v>
      </c>
      <c r="H18" s="56">
        <v>46.415999999999997</v>
      </c>
      <c r="I18" s="56">
        <v>61.790999999999997</v>
      </c>
      <c r="J18" s="56">
        <v>5.016</v>
      </c>
      <c r="K18" s="56">
        <v>3.7210000000000001</v>
      </c>
      <c r="L18" s="56">
        <v>44.395000000000003</v>
      </c>
      <c r="M18" s="56">
        <v>42.002000000000002</v>
      </c>
      <c r="N18" s="56">
        <v>0</v>
      </c>
      <c r="O18" s="56">
        <v>0</v>
      </c>
      <c r="P18" s="57">
        <v>347.12700000000001</v>
      </c>
      <c r="Q18" s="185" t="s">
        <v>330</v>
      </c>
    </row>
    <row r="19" spans="1:17" ht="14.4" customHeight="1" x14ac:dyDescent="0.3">
      <c r="A19" s="19" t="s">
        <v>47</v>
      </c>
      <c r="B19" s="55">
        <v>5018.0293551777504</v>
      </c>
      <c r="C19" s="56">
        <v>418.16911293147899</v>
      </c>
      <c r="D19" s="56">
        <v>415.29268000000002</v>
      </c>
      <c r="E19" s="56">
        <v>398.41789</v>
      </c>
      <c r="F19" s="56">
        <v>443.32539000000099</v>
      </c>
      <c r="G19" s="56">
        <v>447.83713999999998</v>
      </c>
      <c r="H19" s="56">
        <v>412.49914999999999</v>
      </c>
      <c r="I19" s="56">
        <v>449.07511</v>
      </c>
      <c r="J19" s="56">
        <v>372.25351999999998</v>
      </c>
      <c r="K19" s="56">
        <v>306.96004000000102</v>
      </c>
      <c r="L19" s="56">
        <v>449.59111999999999</v>
      </c>
      <c r="M19" s="56">
        <v>432.59082000000001</v>
      </c>
      <c r="N19" s="56">
        <v>0</v>
      </c>
      <c r="O19" s="56">
        <v>0</v>
      </c>
      <c r="P19" s="57">
        <v>4127.8428599999997</v>
      </c>
      <c r="Q19" s="185">
        <v>0.98712284871099998</v>
      </c>
    </row>
    <row r="20" spans="1:17" ht="14.4" customHeight="1" x14ac:dyDescent="0.3">
      <c r="A20" s="19" t="s">
        <v>48</v>
      </c>
      <c r="B20" s="55">
        <v>110764</v>
      </c>
      <c r="C20" s="56">
        <v>9230.3333333333303</v>
      </c>
      <c r="D20" s="56">
        <v>9184.0536499999998</v>
      </c>
      <c r="E20" s="56">
        <v>8832.2017199999991</v>
      </c>
      <c r="F20" s="56">
        <v>9003.9075200000098</v>
      </c>
      <c r="G20" s="56">
        <v>9350.2138900000009</v>
      </c>
      <c r="H20" s="56">
        <v>9166.0358899999992</v>
      </c>
      <c r="I20" s="56">
        <v>8919.2217099999998</v>
      </c>
      <c r="J20" s="56">
        <v>12737.09072</v>
      </c>
      <c r="K20" s="56">
        <v>9742.6039100000307</v>
      </c>
      <c r="L20" s="56">
        <v>10248.223739999999</v>
      </c>
      <c r="M20" s="56">
        <v>9802.8371599999991</v>
      </c>
      <c r="N20" s="56">
        <v>0</v>
      </c>
      <c r="O20" s="56">
        <v>0</v>
      </c>
      <c r="P20" s="57">
        <v>96986.3899100001</v>
      </c>
      <c r="Q20" s="185">
        <v>1.0507355087570001</v>
      </c>
    </row>
    <row r="21" spans="1:17" ht="14.4" customHeight="1" x14ac:dyDescent="0.3">
      <c r="A21" s="20" t="s">
        <v>49</v>
      </c>
      <c r="B21" s="55">
        <v>5134.00000000001</v>
      </c>
      <c r="C21" s="56">
        <v>427.833333333334</v>
      </c>
      <c r="D21" s="56">
        <v>462.84699999999998</v>
      </c>
      <c r="E21" s="56">
        <v>419.63299999999998</v>
      </c>
      <c r="F21" s="56">
        <v>437.12000000000103</v>
      </c>
      <c r="G21" s="56">
        <v>433.714</v>
      </c>
      <c r="H21" s="56">
        <v>430.93599999999998</v>
      </c>
      <c r="I21" s="56">
        <v>427.88799999999998</v>
      </c>
      <c r="J21" s="56">
        <v>430.44</v>
      </c>
      <c r="K21" s="56">
        <v>421.71700000000101</v>
      </c>
      <c r="L21" s="56">
        <v>422.32400000000001</v>
      </c>
      <c r="M21" s="56">
        <v>428.00700000000001</v>
      </c>
      <c r="N21" s="56">
        <v>0</v>
      </c>
      <c r="O21" s="56">
        <v>0</v>
      </c>
      <c r="P21" s="57">
        <v>4314.6260000000002</v>
      </c>
      <c r="Q21" s="185">
        <v>1.008482898324</v>
      </c>
    </row>
    <row r="22" spans="1:17" ht="14.4" customHeight="1" x14ac:dyDescent="0.3">
      <c r="A22" s="19" t="s">
        <v>50</v>
      </c>
      <c r="B22" s="55">
        <v>136</v>
      </c>
      <c r="C22" s="56">
        <v>11.333333333333</v>
      </c>
      <c r="D22" s="56">
        <v>146.73025999999999</v>
      </c>
      <c r="E22" s="56">
        <v>45.277999999999999</v>
      </c>
      <c r="F22" s="56">
        <v>55.751060000000003</v>
      </c>
      <c r="G22" s="56">
        <v>18.452500000000001</v>
      </c>
      <c r="H22" s="56">
        <v>0</v>
      </c>
      <c r="I22" s="56">
        <v>58.65354</v>
      </c>
      <c r="J22" s="56">
        <v>68.866720000000001</v>
      </c>
      <c r="K22" s="56">
        <v>61.089129999999997</v>
      </c>
      <c r="L22" s="56">
        <v>4.5617000000000001</v>
      </c>
      <c r="M22" s="56">
        <v>20.510010000000001</v>
      </c>
      <c r="N22" s="56">
        <v>0</v>
      </c>
      <c r="O22" s="56">
        <v>0</v>
      </c>
      <c r="P22" s="57">
        <v>479.89292</v>
      </c>
      <c r="Q22" s="185">
        <v>4.234349294117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38.398300000002003</v>
      </c>
      <c r="E24" s="56">
        <v>9.4299299999940001</v>
      </c>
      <c r="F24" s="56">
        <v>52.217430000001997</v>
      </c>
      <c r="G24" s="56">
        <v>12.6455</v>
      </c>
      <c r="H24" s="56">
        <v>-5.2492500000020001</v>
      </c>
      <c r="I24" s="56">
        <v>12.78894</v>
      </c>
      <c r="J24" s="56">
        <v>2.8524500000019999</v>
      </c>
      <c r="K24" s="56">
        <v>1.300069999999</v>
      </c>
      <c r="L24" s="56">
        <v>18.011499999998001</v>
      </c>
      <c r="M24" s="56">
        <v>94.057929999999004</v>
      </c>
      <c r="N24" s="56">
        <v>0</v>
      </c>
      <c r="O24" s="56">
        <v>0</v>
      </c>
      <c r="P24" s="57">
        <v>236.45279999999701</v>
      </c>
      <c r="Q24" s="185"/>
    </row>
    <row r="25" spans="1:17" ht="14.4" customHeight="1" x14ac:dyDescent="0.3">
      <c r="A25" s="21" t="s">
        <v>53</v>
      </c>
      <c r="B25" s="58">
        <v>177314.64645662499</v>
      </c>
      <c r="C25" s="59">
        <v>14776.220538052101</v>
      </c>
      <c r="D25" s="59">
        <v>14791.50649</v>
      </c>
      <c r="E25" s="59">
        <v>14375.46308</v>
      </c>
      <c r="F25" s="59">
        <v>14471.49595</v>
      </c>
      <c r="G25" s="59">
        <v>14367.96465</v>
      </c>
      <c r="H25" s="59">
        <v>13965.811400000001</v>
      </c>
      <c r="I25" s="59">
        <v>13852.73603</v>
      </c>
      <c r="J25" s="59">
        <v>17710.94283</v>
      </c>
      <c r="K25" s="59">
        <v>13691.832619999999</v>
      </c>
      <c r="L25" s="59">
        <v>15285.170469999999</v>
      </c>
      <c r="M25" s="59">
        <v>15168.81237</v>
      </c>
      <c r="N25" s="59">
        <v>0</v>
      </c>
      <c r="O25" s="59">
        <v>0</v>
      </c>
      <c r="P25" s="60">
        <v>147681.73589000001</v>
      </c>
      <c r="Q25" s="186">
        <v>0.99945541222500001</v>
      </c>
    </row>
    <row r="26" spans="1:17" ht="14.4" customHeight="1" x14ac:dyDescent="0.3">
      <c r="A26" s="19" t="s">
        <v>54</v>
      </c>
      <c r="B26" s="55">
        <v>17935.561777846498</v>
      </c>
      <c r="C26" s="56">
        <v>1494.6301481538701</v>
      </c>
      <c r="D26" s="56">
        <v>1645.11069</v>
      </c>
      <c r="E26" s="56">
        <v>1576.8623600000001</v>
      </c>
      <c r="F26" s="56">
        <v>1802.5954099999999</v>
      </c>
      <c r="G26" s="56">
        <v>1801.16301</v>
      </c>
      <c r="H26" s="56">
        <v>1827.8221000000001</v>
      </c>
      <c r="I26" s="56">
        <v>1905.99524</v>
      </c>
      <c r="J26" s="56">
        <v>2025.2299399999999</v>
      </c>
      <c r="K26" s="56">
        <v>2165.1495300000001</v>
      </c>
      <c r="L26" s="56">
        <v>1733.65473</v>
      </c>
      <c r="M26" s="56">
        <v>2147.95489</v>
      </c>
      <c r="N26" s="56">
        <v>0</v>
      </c>
      <c r="O26" s="56">
        <v>0</v>
      </c>
      <c r="P26" s="57">
        <v>18631.537899999999</v>
      </c>
      <c r="Q26" s="185">
        <v>1.246565106626</v>
      </c>
    </row>
    <row r="27" spans="1:17" ht="14.4" customHeight="1" x14ac:dyDescent="0.3">
      <c r="A27" s="22" t="s">
        <v>55</v>
      </c>
      <c r="B27" s="58">
        <v>195250.20823447101</v>
      </c>
      <c r="C27" s="59">
        <v>16270.8506862059</v>
      </c>
      <c r="D27" s="59">
        <v>16436.617180000001</v>
      </c>
      <c r="E27" s="59">
        <v>15952.325440000001</v>
      </c>
      <c r="F27" s="59">
        <v>16274.09136</v>
      </c>
      <c r="G27" s="59">
        <v>16169.12766</v>
      </c>
      <c r="H27" s="59">
        <v>15793.6335</v>
      </c>
      <c r="I27" s="59">
        <v>15758.73127</v>
      </c>
      <c r="J27" s="59">
        <v>19736.172770000001</v>
      </c>
      <c r="K27" s="59">
        <v>15856.98215</v>
      </c>
      <c r="L27" s="59">
        <v>17018.825199999999</v>
      </c>
      <c r="M27" s="59">
        <v>17316.767260000001</v>
      </c>
      <c r="N27" s="59">
        <v>0</v>
      </c>
      <c r="O27" s="59">
        <v>0</v>
      </c>
      <c r="P27" s="60">
        <v>166313.27379000001</v>
      </c>
      <c r="Q27" s="186">
        <v>1.022154753905</v>
      </c>
    </row>
    <row r="28" spans="1:17" ht="14.4" customHeight="1" x14ac:dyDescent="0.3">
      <c r="A28" s="20" t="s">
        <v>56</v>
      </c>
      <c r="B28" s="55">
        <v>546.77565792287805</v>
      </c>
      <c r="C28" s="56">
        <v>45.564638160238999</v>
      </c>
      <c r="D28" s="56">
        <v>37.722059999999999</v>
      </c>
      <c r="E28" s="56">
        <v>48.036499999999997</v>
      </c>
      <c r="F28" s="56">
        <v>44.153129999999997</v>
      </c>
      <c r="G28" s="56">
        <v>52.258670000000002</v>
      </c>
      <c r="H28" s="56">
        <v>101.11202</v>
      </c>
      <c r="I28" s="56">
        <v>170.61938000000001</v>
      </c>
      <c r="J28" s="56">
        <v>28.837540000000001</v>
      </c>
      <c r="K28" s="56">
        <v>16.732620000000001</v>
      </c>
      <c r="L28" s="56">
        <v>48.217979999999997</v>
      </c>
      <c r="M28" s="56">
        <v>54.82244</v>
      </c>
      <c r="N28" s="56">
        <v>0</v>
      </c>
      <c r="O28" s="56">
        <v>0</v>
      </c>
      <c r="P28" s="57">
        <v>602.51233999999999</v>
      </c>
      <c r="Q28" s="185">
        <v>1.322324425975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1.5505250278989999</v>
      </c>
      <c r="C30" s="56">
        <v>0.129210418991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0.61970999999999998</v>
      </c>
      <c r="J30" s="56">
        <v>0</v>
      </c>
      <c r="K30" s="56">
        <v>0</v>
      </c>
      <c r="L30" s="56">
        <v>0</v>
      </c>
      <c r="M30" s="56">
        <v>0.82645999999999997</v>
      </c>
      <c r="N30" s="56">
        <v>0</v>
      </c>
      <c r="O30" s="56">
        <v>0</v>
      </c>
      <c r="P30" s="57">
        <v>1.44617</v>
      </c>
      <c r="Q30" s="185">
        <v>1.119236367536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68.314999999999998</v>
      </c>
      <c r="E31" s="62">
        <v>39.99</v>
      </c>
      <c r="F31" s="62">
        <v>3.5209999999999999</v>
      </c>
      <c r="G31" s="62">
        <v>0</v>
      </c>
      <c r="H31" s="62">
        <v>0</v>
      </c>
      <c r="I31" s="62">
        <v>0.99</v>
      </c>
      <c r="J31" s="62">
        <v>9.4849999999999994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122.301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169598.69965909701</v>
      </c>
      <c r="C6" s="701">
        <v>178121.30236</v>
      </c>
      <c r="D6" s="702">
        <v>8522.6027009029294</v>
      </c>
      <c r="E6" s="703">
        <v>1.050251580454</v>
      </c>
      <c r="F6" s="701">
        <v>177314.64645662499</v>
      </c>
      <c r="G6" s="702">
        <v>147762.20538052099</v>
      </c>
      <c r="H6" s="704">
        <v>15168.81237</v>
      </c>
      <c r="I6" s="701">
        <v>147681.73589000001</v>
      </c>
      <c r="J6" s="702">
        <v>-80.469490520685</v>
      </c>
      <c r="K6" s="705">
        <v>0.83287951018799999</v>
      </c>
    </row>
    <row r="7" spans="1:11" ht="14.4" customHeight="1" thickBot="1" x14ac:dyDescent="0.35">
      <c r="A7" s="720" t="s">
        <v>333</v>
      </c>
      <c r="B7" s="701">
        <v>55970.100774505998</v>
      </c>
      <c r="C7" s="701">
        <v>53000.25866</v>
      </c>
      <c r="D7" s="702">
        <v>-2969.8421145060001</v>
      </c>
      <c r="E7" s="703">
        <v>0.94693877492699996</v>
      </c>
      <c r="F7" s="701">
        <v>54102.067461412298</v>
      </c>
      <c r="G7" s="702">
        <v>45085.056217843601</v>
      </c>
      <c r="H7" s="704">
        <v>4163.53341</v>
      </c>
      <c r="I7" s="701">
        <v>39738.99972</v>
      </c>
      <c r="J7" s="702">
        <v>-5346.0564978435896</v>
      </c>
      <c r="K7" s="705">
        <v>0.73451905970700004</v>
      </c>
    </row>
    <row r="8" spans="1:11" ht="14.4" customHeight="1" thickBot="1" x14ac:dyDescent="0.35">
      <c r="A8" s="721" t="s">
        <v>334</v>
      </c>
      <c r="B8" s="701">
        <v>51340.316992355998</v>
      </c>
      <c r="C8" s="701">
        <v>48444.129710000001</v>
      </c>
      <c r="D8" s="702">
        <v>-2896.1872823559602</v>
      </c>
      <c r="E8" s="703">
        <v>0.94358844175400003</v>
      </c>
      <c r="F8" s="701">
        <v>49469.400120664999</v>
      </c>
      <c r="G8" s="702">
        <v>41224.5001005542</v>
      </c>
      <c r="H8" s="704">
        <v>3788.4854099999998</v>
      </c>
      <c r="I8" s="701">
        <v>36154.584719999999</v>
      </c>
      <c r="J8" s="702">
        <v>-5069.91538055414</v>
      </c>
      <c r="K8" s="705">
        <v>0.73084744573000004</v>
      </c>
    </row>
    <row r="9" spans="1:11" ht="14.4" customHeight="1" thickBot="1" x14ac:dyDescent="0.35">
      <c r="A9" s="722" t="s">
        <v>335</v>
      </c>
      <c r="B9" s="706">
        <v>0</v>
      </c>
      <c r="C9" s="706">
        <v>1.423E-2</v>
      </c>
      <c r="D9" s="707">
        <v>1.423E-2</v>
      </c>
      <c r="E9" s="708" t="s">
        <v>330</v>
      </c>
      <c r="F9" s="706">
        <v>0</v>
      </c>
      <c r="G9" s="707">
        <v>0</v>
      </c>
      <c r="H9" s="709">
        <v>2.3800000000000002E-3</v>
      </c>
      <c r="I9" s="706">
        <v>7.1999999999999998E-3</v>
      </c>
      <c r="J9" s="707">
        <v>7.1999999999999998E-3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1.423E-2</v>
      </c>
      <c r="D10" s="702">
        <v>1.423E-2</v>
      </c>
      <c r="E10" s="711" t="s">
        <v>330</v>
      </c>
      <c r="F10" s="701">
        <v>0</v>
      </c>
      <c r="G10" s="702">
        <v>0</v>
      </c>
      <c r="H10" s="704">
        <v>2.3800000000000002E-3</v>
      </c>
      <c r="I10" s="701">
        <v>7.1999999999999998E-3</v>
      </c>
      <c r="J10" s="702">
        <v>7.1999999999999998E-3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35946.590803381499</v>
      </c>
      <c r="C11" s="706">
        <v>35174.10168</v>
      </c>
      <c r="D11" s="707">
        <v>-772.48912338151399</v>
      </c>
      <c r="E11" s="713">
        <v>0.97851008660000005</v>
      </c>
      <c r="F11" s="706">
        <v>34873.868883425697</v>
      </c>
      <c r="G11" s="707">
        <v>29061.557402854702</v>
      </c>
      <c r="H11" s="709">
        <v>2628.8365699999999</v>
      </c>
      <c r="I11" s="706">
        <v>25462.435119999998</v>
      </c>
      <c r="J11" s="707">
        <v>-3599.1222828547102</v>
      </c>
      <c r="K11" s="714">
        <v>0.73012934713699995</v>
      </c>
    </row>
    <row r="12" spans="1:11" ht="14.4" customHeight="1" thickBot="1" x14ac:dyDescent="0.35">
      <c r="A12" s="723" t="s">
        <v>338</v>
      </c>
      <c r="B12" s="701">
        <v>9378.0857230355105</v>
      </c>
      <c r="C12" s="701">
        <v>9386.1357500000104</v>
      </c>
      <c r="D12" s="702">
        <v>8.0500269645010007</v>
      </c>
      <c r="E12" s="703">
        <v>1.0008583870100001</v>
      </c>
      <c r="F12" s="701">
        <v>6958.57186874937</v>
      </c>
      <c r="G12" s="702">
        <v>5798.8098906244704</v>
      </c>
      <c r="H12" s="704">
        <v>350.75718000000001</v>
      </c>
      <c r="I12" s="701">
        <v>4514.8350399999999</v>
      </c>
      <c r="J12" s="702">
        <v>-1283.97485062447</v>
      </c>
      <c r="K12" s="705">
        <v>0.64881632684900004</v>
      </c>
    </row>
    <row r="13" spans="1:11" ht="14.4" customHeight="1" thickBot="1" x14ac:dyDescent="0.35">
      <c r="A13" s="723" t="s">
        <v>339</v>
      </c>
      <c r="B13" s="701">
        <v>350.00003159782</v>
      </c>
      <c r="C13" s="701">
        <v>593.33357000000001</v>
      </c>
      <c r="D13" s="702">
        <v>243.33353840218001</v>
      </c>
      <c r="E13" s="703">
        <v>1.6952386183829999</v>
      </c>
      <c r="F13" s="701">
        <v>580.117741695782</v>
      </c>
      <c r="G13" s="702">
        <v>483.43145141315199</v>
      </c>
      <c r="H13" s="704">
        <v>54.482480000000002</v>
      </c>
      <c r="I13" s="701">
        <v>398.88443999999998</v>
      </c>
      <c r="J13" s="702">
        <v>-84.547011413150997</v>
      </c>
      <c r="K13" s="705">
        <v>0.68759220987400005</v>
      </c>
    </row>
    <row r="14" spans="1:11" ht="14.4" customHeight="1" thickBot="1" x14ac:dyDescent="0.35">
      <c r="A14" s="723" t="s">
        <v>340</v>
      </c>
      <c r="B14" s="701">
        <v>0</v>
      </c>
      <c r="C14" s="701">
        <v>33.318759999999997</v>
      </c>
      <c r="D14" s="702">
        <v>33.318759999999997</v>
      </c>
      <c r="E14" s="711" t="s">
        <v>341</v>
      </c>
      <c r="F14" s="701">
        <v>25</v>
      </c>
      <c r="G14" s="702">
        <v>20.833333333333002</v>
      </c>
      <c r="H14" s="704">
        <v>0</v>
      </c>
      <c r="I14" s="701">
        <v>49.11788</v>
      </c>
      <c r="J14" s="702">
        <v>28.284546666665999</v>
      </c>
      <c r="K14" s="705">
        <v>1.9647152000000001</v>
      </c>
    </row>
    <row r="15" spans="1:11" ht="14.4" customHeight="1" thickBot="1" x14ac:dyDescent="0.35">
      <c r="A15" s="723" t="s">
        <v>342</v>
      </c>
      <c r="B15" s="701">
        <v>528.00004766756797</v>
      </c>
      <c r="C15" s="701">
        <v>308.70307000000003</v>
      </c>
      <c r="D15" s="702">
        <v>-219.29697766756701</v>
      </c>
      <c r="E15" s="703">
        <v>0.58466485251900002</v>
      </c>
      <c r="F15" s="701">
        <v>320.03282980064301</v>
      </c>
      <c r="G15" s="702">
        <v>266.69402483386898</v>
      </c>
      <c r="H15" s="704">
        <v>38.419829999999997</v>
      </c>
      <c r="I15" s="701">
        <v>250.89732000000001</v>
      </c>
      <c r="J15" s="702">
        <v>-15.796704833869001</v>
      </c>
      <c r="K15" s="705">
        <v>0.78397369468699996</v>
      </c>
    </row>
    <row r="16" spans="1:11" ht="14.4" customHeight="1" thickBot="1" x14ac:dyDescent="0.35">
      <c r="A16" s="723" t="s">
        <v>343</v>
      </c>
      <c r="B16" s="701">
        <v>1139.00010282833</v>
      </c>
      <c r="C16" s="701">
        <v>1169.2895699999999</v>
      </c>
      <c r="D16" s="702">
        <v>30.289467171666999</v>
      </c>
      <c r="E16" s="703">
        <v>1.026593032868</v>
      </c>
      <c r="F16" s="701">
        <v>2369.8098318744401</v>
      </c>
      <c r="G16" s="702">
        <v>1974.8415265620299</v>
      </c>
      <c r="H16" s="704">
        <v>258.89460000000003</v>
      </c>
      <c r="I16" s="701">
        <v>1294.4685199999999</v>
      </c>
      <c r="J16" s="702">
        <v>-680.37300656203297</v>
      </c>
      <c r="K16" s="705">
        <v>0.546233078531</v>
      </c>
    </row>
    <row r="17" spans="1:11" ht="14.4" customHeight="1" thickBot="1" x14ac:dyDescent="0.35">
      <c r="A17" s="723" t="s">
        <v>344</v>
      </c>
      <c r="B17" s="701">
        <v>2770.0002500741698</v>
      </c>
      <c r="C17" s="701">
        <v>3911.8016200000002</v>
      </c>
      <c r="D17" s="702">
        <v>1141.8013699258299</v>
      </c>
      <c r="E17" s="703">
        <v>1.4122026234089999</v>
      </c>
      <c r="F17" s="701">
        <v>3974.6813272125801</v>
      </c>
      <c r="G17" s="702">
        <v>3312.2344393438202</v>
      </c>
      <c r="H17" s="704">
        <v>335.09178000000003</v>
      </c>
      <c r="I17" s="701">
        <v>2004.4340299999999</v>
      </c>
      <c r="J17" s="702">
        <v>-1307.8004093438201</v>
      </c>
      <c r="K17" s="705">
        <v>0.50430056273299995</v>
      </c>
    </row>
    <row r="18" spans="1:11" ht="14.4" customHeight="1" thickBot="1" x14ac:dyDescent="0.35">
      <c r="A18" s="723" t="s">
        <v>345</v>
      </c>
      <c r="B18" s="701">
        <v>119.99997775486401</v>
      </c>
      <c r="C18" s="701">
        <v>156.84974</v>
      </c>
      <c r="D18" s="702">
        <v>36.849762245135999</v>
      </c>
      <c r="E18" s="703">
        <v>1.3070814089680001</v>
      </c>
      <c r="F18" s="701">
        <v>220</v>
      </c>
      <c r="G18" s="702">
        <v>183.333333333333</v>
      </c>
      <c r="H18" s="704">
        <v>0</v>
      </c>
      <c r="I18" s="701">
        <v>0</v>
      </c>
      <c r="J18" s="702">
        <v>-183.333333333333</v>
      </c>
      <c r="K18" s="705">
        <v>0</v>
      </c>
    </row>
    <row r="19" spans="1:11" ht="14.4" customHeight="1" thickBot="1" x14ac:dyDescent="0.35">
      <c r="A19" s="723" t="s">
        <v>346</v>
      </c>
      <c r="B19" s="701">
        <v>2429.0002192888701</v>
      </c>
      <c r="C19" s="701">
        <v>2529.9265</v>
      </c>
      <c r="D19" s="702">
        <v>100.926280711133</v>
      </c>
      <c r="E19" s="703">
        <v>1.0415505440920001</v>
      </c>
      <c r="F19" s="701">
        <v>3305</v>
      </c>
      <c r="G19" s="702">
        <v>2754.1666666666702</v>
      </c>
      <c r="H19" s="704">
        <v>164.29490000000001</v>
      </c>
      <c r="I19" s="701">
        <v>3564.29484</v>
      </c>
      <c r="J19" s="702">
        <v>810.12817333333305</v>
      </c>
      <c r="K19" s="705">
        <v>1.0784553222390001</v>
      </c>
    </row>
    <row r="20" spans="1:11" ht="14.4" customHeight="1" thickBot="1" x14ac:dyDescent="0.35">
      <c r="A20" s="723" t="s">
        <v>347</v>
      </c>
      <c r="B20" s="701">
        <v>34.000003069502</v>
      </c>
      <c r="C20" s="701">
        <v>14.77552</v>
      </c>
      <c r="D20" s="702">
        <v>-19.224483069502</v>
      </c>
      <c r="E20" s="703">
        <v>0.434574078413</v>
      </c>
      <c r="F20" s="701">
        <v>10</v>
      </c>
      <c r="G20" s="702">
        <v>8.333333333333</v>
      </c>
      <c r="H20" s="704">
        <v>4.9316599999999999</v>
      </c>
      <c r="I20" s="701">
        <v>14.794980000000001</v>
      </c>
      <c r="J20" s="702">
        <v>6.4616466666659997</v>
      </c>
      <c r="K20" s="705">
        <v>1.479498</v>
      </c>
    </row>
    <row r="21" spans="1:11" ht="14.4" customHeight="1" thickBot="1" x14ac:dyDescent="0.35">
      <c r="A21" s="723" t="s">
        <v>348</v>
      </c>
      <c r="B21" s="701">
        <v>840.28649375677605</v>
      </c>
      <c r="C21" s="701">
        <v>745.69027000000006</v>
      </c>
      <c r="D21" s="702">
        <v>-94.596223756775004</v>
      </c>
      <c r="E21" s="703">
        <v>0.88742384358199999</v>
      </c>
      <c r="F21" s="701">
        <v>800.31977288669395</v>
      </c>
      <c r="G21" s="702">
        <v>666.933144072245</v>
      </c>
      <c r="H21" s="704">
        <v>70.211089999999999</v>
      </c>
      <c r="I21" s="701">
        <v>716.31345999999996</v>
      </c>
      <c r="J21" s="702">
        <v>49.380315927754999</v>
      </c>
      <c r="K21" s="705">
        <v>0.89503406546599995</v>
      </c>
    </row>
    <row r="22" spans="1:11" ht="14.4" customHeight="1" thickBot="1" x14ac:dyDescent="0.35">
      <c r="A22" s="723" t="s">
        <v>349</v>
      </c>
      <c r="B22" s="701">
        <v>1879.21646659251</v>
      </c>
      <c r="C22" s="701">
        <v>1520.97606</v>
      </c>
      <c r="D22" s="702">
        <v>-358.24040659250699</v>
      </c>
      <c r="E22" s="703">
        <v>0.80936714159199996</v>
      </c>
      <c r="F22" s="701">
        <v>1480.3355112061399</v>
      </c>
      <c r="G22" s="702">
        <v>1233.61292600512</v>
      </c>
      <c r="H22" s="704">
        <v>126.98193000000001</v>
      </c>
      <c r="I22" s="701">
        <v>652.37044000000003</v>
      </c>
      <c r="J22" s="702">
        <v>-581.24248600511896</v>
      </c>
      <c r="K22" s="705">
        <v>0.44069093462999998</v>
      </c>
    </row>
    <row r="23" spans="1:11" ht="14.4" customHeight="1" thickBot="1" x14ac:dyDescent="0.35">
      <c r="A23" s="723" t="s">
        <v>350</v>
      </c>
      <c r="B23" s="701">
        <v>10000.0009027948</v>
      </c>
      <c r="C23" s="701">
        <v>9787.5428200000097</v>
      </c>
      <c r="D23" s="702">
        <v>-212.45808279483799</v>
      </c>
      <c r="E23" s="703">
        <v>0.97875419363799998</v>
      </c>
      <c r="F23" s="701">
        <v>9790</v>
      </c>
      <c r="G23" s="702">
        <v>8158.3333333333303</v>
      </c>
      <c r="H23" s="704">
        <v>659.36917000000005</v>
      </c>
      <c r="I23" s="701">
        <v>7165.1418299999996</v>
      </c>
      <c r="J23" s="702">
        <v>-993.19150333333096</v>
      </c>
      <c r="K23" s="705">
        <v>0.73188374157299996</v>
      </c>
    </row>
    <row r="24" spans="1:11" ht="14.4" customHeight="1" thickBot="1" x14ac:dyDescent="0.35">
      <c r="A24" s="723" t="s">
        <v>351</v>
      </c>
      <c r="B24" s="701">
        <v>6112.00055178821</v>
      </c>
      <c r="C24" s="701">
        <v>4655.0032899999997</v>
      </c>
      <c r="D24" s="702">
        <v>-1456.9972617882099</v>
      </c>
      <c r="E24" s="703">
        <v>0.76161696167299997</v>
      </c>
      <c r="F24" s="701">
        <v>4660</v>
      </c>
      <c r="G24" s="702">
        <v>3883.3333333333298</v>
      </c>
      <c r="H24" s="704">
        <v>539.33236999999997</v>
      </c>
      <c r="I24" s="701">
        <v>4544.0095600000004</v>
      </c>
      <c r="J24" s="702">
        <v>660.67622666666796</v>
      </c>
      <c r="K24" s="705">
        <v>0.97510934763900003</v>
      </c>
    </row>
    <row r="25" spans="1:11" ht="14.4" customHeight="1" thickBot="1" x14ac:dyDescent="0.35">
      <c r="A25" s="723" t="s">
        <v>352</v>
      </c>
      <c r="B25" s="701">
        <v>367.00003313257201</v>
      </c>
      <c r="C25" s="701">
        <v>360.75513999999998</v>
      </c>
      <c r="D25" s="702">
        <v>-6.2448931325709998</v>
      </c>
      <c r="E25" s="703">
        <v>0.98298394395400002</v>
      </c>
      <c r="F25" s="701">
        <v>380</v>
      </c>
      <c r="G25" s="702">
        <v>316.66666666666703</v>
      </c>
      <c r="H25" s="704">
        <v>26.069579999999998</v>
      </c>
      <c r="I25" s="701">
        <v>292.87277999999998</v>
      </c>
      <c r="J25" s="702">
        <v>-23.793886666666001</v>
      </c>
      <c r="K25" s="705">
        <v>0.77071784210500005</v>
      </c>
    </row>
    <row r="26" spans="1:11" ht="14.4" customHeight="1" thickBot="1" x14ac:dyDescent="0.35">
      <c r="A26" s="722" t="s">
        <v>353</v>
      </c>
      <c r="B26" s="706">
        <v>4212.3563085461201</v>
      </c>
      <c r="C26" s="706">
        <v>3287.6750000000002</v>
      </c>
      <c r="D26" s="707">
        <v>-924.68130854612002</v>
      </c>
      <c r="E26" s="713">
        <v>0.78048359615899998</v>
      </c>
      <c r="F26" s="706">
        <v>3417.9946533955799</v>
      </c>
      <c r="G26" s="707">
        <v>2848.3288778296501</v>
      </c>
      <c r="H26" s="709">
        <v>137.13999999999999</v>
      </c>
      <c r="I26" s="706">
        <v>1942.2840000000001</v>
      </c>
      <c r="J26" s="707">
        <v>-906.044877829646</v>
      </c>
      <c r="K26" s="714">
        <v>0.56825249801599997</v>
      </c>
    </row>
    <row r="27" spans="1:11" ht="14.4" customHeight="1" thickBot="1" x14ac:dyDescent="0.35">
      <c r="A27" s="723" t="s">
        <v>354</v>
      </c>
      <c r="B27" s="701">
        <v>4156.0800559714498</v>
      </c>
      <c r="C27" s="701">
        <v>3231.2150000000001</v>
      </c>
      <c r="D27" s="702">
        <v>-924.86505597144503</v>
      </c>
      <c r="E27" s="703">
        <v>0.77746697765200001</v>
      </c>
      <c r="F27" s="701">
        <v>3386.1464693156199</v>
      </c>
      <c r="G27" s="702">
        <v>2821.7887244296799</v>
      </c>
      <c r="H27" s="704">
        <v>132.84</v>
      </c>
      <c r="I27" s="701">
        <v>1917.88</v>
      </c>
      <c r="J27" s="702">
        <v>-903.90872442967895</v>
      </c>
      <c r="K27" s="705">
        <v>0.56639014802700005</v>
      </c>
    </row>
    <row r="28" spans="1:11" ht="14.4" customHeight="1" thickBot="1" x14ac:dyDescent="0.35">
      <c r="A28" s="723" t="s">
        <v>355</v>
      </c>
      <c r="B28" s="701">
        <v>56.276252574673997</v>
      </c>
      <c r="C28" s="701">
        <v>56.46</v>
      </c>
      <c r="D28" s="702">
        <v>0.18374742532499999</v>
      </c>
      <c r="E28" s="703">
        <v>1.0032650970329999</v>
      </c>
      <c r="F28" s="701">
        <v>31.848184079959999</v>
      </c>
      <c r="G28" s="702">
        <v>26.540153399966002</v>
      </c>
      <c r="H28" s="704">
        <v>4.3</v>
      </c>
      <c r="I28" s="701">
        <v>24.404</v>
      </c>
      <c r="J28" s="702">
        <v>-2.1361533999660001</v>
      </c>
      <c r="K28" s="705">
        <v>0.76626032864899996</v>
      </c>
    </row>
    <row r="29" spans="1:11" ht="14.4" customHeight="1" thickBot="1" x14ac:dyDescent="0.35">
      <c r="A29" s="722" t="s">
        <v>356</v>
      </c>
      <c r="B29" s="706">
        <v>6956.0161057851301</v>
      </c>
      <c r="C29" s="706">
        <v>5644.6099899999999</v>
      </c>
      <c r="D29" s="707">
        <v>-1311.4061157851299</v>
      </c>
      <c r="E29" s="713">
        <v>0.81147166771300006</v>
      </c>
      <c r="F29" s="706">
        <v>6650.7893953889898</v>
      </c>
      <c r="G29" s="707">
        <v>5542.3244961574901</v>
      </c>
      <c r="H29" s="709">
        <v>644.25841000000003</v>
      </c>
      <c r="I29" s="706">
        <v>5153.2670200000002</v>
      </c>
      <c r="J29" s="707">
        <v>-389.05747615749402</v>
      </c>
      <c r="K29" s="714">
        <v>0.77483539376099997</v>
      </c>
    </row>
    <row r="30" spans="1:11" ht="14.4" customHeight="1" thickBot="1" x14ac:dyDescent="0.35">
      <c r="A30" s="723" t="s">
        <v>357</v>
      </c>
      <c r="B30" s="701">
        <v>969.60118362592505</v>
      </c>
      <c r="C30" s="701">
        <v>791.27085000000102</v>
      </c>
      <c r="D30" s="702">
        <v>-178.330333625924</v>
      </c>
      <c r="E30" s="703">
        <v>0.816078675812</v>
      </c>
      <c r="F30" s="701">
        <v>950</v>
      </c>
      <c r="G30" s="702">
        <v>791.66666666666595</v>
      </c>
      <c r="H30" s="704">
        <v>97.212090000000003</v>
      </c>
      <c r="I30" s="701">
        <v>545.01379999999995</v>
      </c>
      <c r="J30" s="702">
        <v>-246.652866666666</v>
      </c>
      <c r="K30" s="705">
        <v>0.57369873684200001</v>
      </c>
    </row>
    <row r="31" spans="1:11" ht="14.4" customHeight="1" thickBot="1" x14ac:dyDescent="0.35">
      <c r="A31" s="723" t="s">
        <v>358</v>
      </c>
      <c r="B31" s="701">
        <v>5.0000004513969998</v>
      </c>
      <c r="C31" s="701">
        <v>7.7055699999999998</v>
      </c>
      <c r="D31" s="702">
        <v>2.7055695486019999</v>
      </c>
      <c r="E31" s="703">
        <v>1.541113860869</v>
      </c>
      <c r="F31" s="701">
        <v>10</v>
      </c>
      <c r="G31" s="702">
        <v>8.333333333333</v>
      </c>
      <c r="H31" s="704">
        <v>0.23232</v>
      </c>
      <c r="I31" s="701">
        <v>3.2922099999999999</v>
      </c>
      <c r="J31" s="702">
        <v>-5.0411233333330001</v>
      </c>
      <c r="K31" s="705">
        <v>0.32922099999999999</v>
      </c>
    </row>
    <row r="32" spans="1:11" ht="14.4" customHeight="1" thickBot="1" x14ac:dyDescent="0.35">
      <c r="A32" s="723" t="s">
        <v>359</v>
      </c>
      <c r="B32" s="701">
        <v>715.96903588786199</v>
      </c>
      <c r="C32" s="701">
        <v>577.28890000000001</v>
      </c>
      <c r="D32" s="702">
        <v>-138.68013588786201</v>
      </c>
      <c r="E32" s="703">
        <v>0.806304282815</v>
      </c>
      <c r="F32" s="701">
        <v>685.57069525814597</v>
      </c>
      <c r="G32" s="702">
        <v>571.30891271512098</v>
      </c>
      <c r="H32" s="704">
        <v>66.022000000000006</v>
      </c>
      <c r="I32" s="701">
        <v>654.08740999999998</v>
      </c>
      <c r="J32" s="702">
        <v>82.778497284878995</v>
      </c>
      <c r="K32" s="705">
        <v>0.95407725931700005</v>
      </c>
    </row>
    <row r="33" spans="1:11" ht="14.4" customHeight="1" thickBot="1" x14ac:dyDescent="0.35">
      <c r="A33" s="723" t="s">
        <v>360</v>
      </c>
      <c r="B33" s="701">
        <v>4120.2586198264798</v>
      </c>
      <c r="C33" s="701">
        <v>3199.29178</v>
      </c>
      <c r="D33" s="702">
        <v>-920.96683982648301</v>
      </c>
      <c r="E33" s="703">
        <v>0.77647839011899999</v>
      </c>
      <c r="F33" s="701">
        <v>3800.33233128644</v>
      </c>
      <c r="G33" s="702">
        <v>3166.9436094053699</v>
      </c>
      <c r="H33" s="704">
        <v>353.75461000000001</v>
      </c>
      <c r="I33" s="701">
        <v>2840.3640300000002</v>
      </c>
      <c r="J33" s="702">
        <v>-326.57957940536602</v>
      </c>
      <c r="K33" s="705">
        <v>0.74739885420399998</v>
      </c>
    </row>
    <row r="34" spans="1:11" ht="14.4" customHeight="1" thickBot="1" x14ac:dyDescent="0.35">
      <c r="A34" s="723" t="s">
        <v>361</v>
      </c>
      <c r="B34" s="701">
        <v>140.00001263912799</v>
      </c>
      <c r="C34" s="701">
        <v>158.24752000000001</v>
      </c>
      <c r="D34" s="702">
        <v>18.247507360872</v>
      </c>
      <c r="E34" s="703">
        <v>1.130339326524</v>
      </c>
      <c r="F34" s="701">
        <v>170.00148668284899</v>
      </c>
      <c r="G34" s="702">
        <v>141.66790556904101</v>
      </c>
      <c r="H34" s="704">
        <v>21.6023</v>
      </c>
      <c r="I34" s="701">
        <v>165.43944999999999</v>
      </c>
      <c r="J34" s="702">
        <v>23.771544430957999</v>
      </c>
      <c r="K34" s="705">
        <v>0.97316472478000005</v>
      </c>
    </row>
    <row r="35" spans="1:11" ht="14.4" customHeight="1" thickBot="1" x14ac:dyDescent="0.35">
      <c r="A35" s="723" t="s">
        <v>362</v>
      </c>
      <c r="B35" s="701">
        <v>6.0000005416760001</v>
      </c>
      <c r="C35" s="701">
        <v>16.868320000000001</v>
      </c>
      <c r="D35" s="702">
        <v>10.868319458323001</v>
      </c>
      <c r="E35" s="703">
        <v>2.8113864128560002</v>
      </c>
      <c r="F35" s="701">
        <v>10</v>
      </c>
      <c r="G35" s="702">
        <v>8.333333333333</v>
      </c>
      <c r="H35" s="704">
        <v>0</v>
      </c>
      <c r="I35" s="701">
        <v>6.5327999999999999</v>
      </c>
      <c r="J35" s="702">
        <v>-1.800533333333</v>
      </c>
      <c r="K35" s="705">
        <v>0.65327999999999997</v>
      </c>
    </row>
    <row r="36" spans="1:11" ht="14.4" customHeight="1" thickBot="1" x14ac:dyDescent="0.35">
      <c r="A36" s="723" t="s">
        <v>363</v>
      </c>
      <c r="B36" s="701">
        <v>198.479961063243</v>
      </c>
      <c r="C36" s="701">
        <v>197.55833000000001</v>
      </c>
      <c r="D36" s="702">
        <v>-0.92163106324199995</v>
      </c>
      <c r="E36" s="703">
        <v>0.99535655358700004</v>
      </c>
      <c r="F36" s="701">
        <v>199.99507495748301</v>
      </c>
      <c r="G36" s="702">
        <v>166.66256246456899</v>
      </c>
      <c r="H36" s="704">
        <v>9.7991899999999994</v>
      </c>
      <c r="I36" s="701">
        <v>130.10324</v>
      </c>
      <c r="J36" s="702">
        <v>-36.559322464567998</v>
      </c>
      <c r="K36" s="705">
        <v>0.65053221949399997</v>
      </c>
    </row>
    <row r="37" spans="1:11" ht="14.4" customHeight="1" thickBot="1" x14ac:dyDescent="0.35">
      <c r="A37" s="723" t="s">
        <v>364</v>
      </c>
      <c r="B37" s="701">
        <v>356.44092644994703</v>
      </c>
      <c r="C37" s="701">
        <v>272.67502000000002</v>
      </c>
      <c r="D37" s="702">
        <v>-83.765906449946002</v>
      </c>
      <c r="E37" s="703">
        <v>0.764993578924</v>
      </c>
      <c r="F37" s="701">
        <v>349.87998088928799</v>
      </c>
      <c r="G37" s="702">
        <v>291.56665074107298</v>
      </c>
      <c r="H37" s="704">
        <v>30.779</v>
      </c>
      <c r="I37" s="701">
        <v>229.86125999999999</v>
      </c>
      <c r="J37" s="702">
        <v>-61.705390741073003</v>
      </c>
      <c r="K37" s="705">
        <v>0.656971740468</v>
      </c>
    </row>
    <row r="38" spans="1:11" ht="14.4" customHeight="1" thickBot="1" x14ac:dyDescent="0.35">
      <c r="A38" s="723" t="s">
        <v>365</v>
      </c>
      <c r="B38" s="701">
        <v>20.000001805589001</v>
      </c>
      <c r="C38" s="701">
        <v>0</v>
      </c>
      <c r="D38" s="702">
        <v>-20.000001805589001</v>
      </c>
      <c r="E38" s="703">
        <v>0</v>
      </c>
      <c r="F38" s="701">
        <v>20</v>
      </c>
      <c r="G38" s="702">
        <v>16.666666666666</v>
      </c>
      <c r="H38" s="704">
        <v>0</v>
      </c>
      <c r="I38" s="701">
        <v>0</v>
      </c>
      <c r="J38" s="702">
        <v>-16.666666666666</v>
      </c>
      <c r="K38" s="705">
        <v>0</v>
      </c>
    </row>
    <row r="39" spans="1:11" ht="14.4" customHeight="1" thickBot="1" x14ac:dyDescent="0.35">
      <c r="A39" s="723" t="s">
        <v>366</v>
      </c>
      <c r="B39" s="701">
        <v>30.000002708383999</v>
      </c>
      <c r="C39" s="701">
        <v>0</v>
      </c>
      <c r="D39" s="702">
        <v>-30.000002708383999</v>
      </c>
      <c r="E39" s="703">
        <v>0</v>
      </c>
      <c r="F39" s="701">
        <v>20</v>
      </c>
      <c r="G39" s="702">
        <v>16.666666666666</v>
      </c>
      <c r="H39" s="704">
        <v>0</v>
      </c>
      <c r="I39" s="701">
        <v>39.205719999999999</v>
      </c>
      <c r="J39" s="702">
        <v>22.539053333333001</v>
      </c>
      <c r="K39" s="705">
        <v>1.960286</v>
      </c>
    </row>
    <row r="40" spans="1:11" ht="14.4" customHeight="1" thickBot="1" x14ac:dyDescent="0.35">
      <c r="A40" s="723" t="s">
        <v>367</v>
      </c>
      <c r="B40" s="701">
        <v>220.000019861487</v>
      </c>
      <c r="C40" s="701">
        <v>302.35032999999999</v>
      </c>
      <c r="D40" s="702">
        <v>82.350310138512995</v>
      </c>
      <c r="E40" s="703">
        <v>1.374319557745</v>
      </c>
      <c r="F40" s="701">
        <v>280</v>
      </c>
      <c r="G40" s="702">
        <v>233.333333333333</v>
      </c>
      <c r="H40" s="704">
        <v>35.09037</v>
      </c>
      <c r="I40" s="701">
        <v>335.57961</v>
      </c>
      <c r="J40" s="702">
        <v>102.246276666667</v>
      </c>
      <c r="K40" s="705">
        <v>1.1984986071420001</v>
      </c>
    </row>
    <row r="41" spans="1:11" ht="14.4" customHeight="1" thickBot="1" x14ac:dyDescent="0.35">
      <c r="A41" s="723" t="s">
        <v>368</v>
      </c>
      <c r="B41" s="701">
        <v>0</v>
      </c>
      <c r="C41" s="701">
        <v>2.08</v>
      </c>
      <c r="D41" s="702">
        <v>2.08</v>
      </c>
      <c r="E41" s="711" t="s">
        <v>341</v>
      </c>
      <c r="F41" s="701">
        <v>5</v>
      </c>
      <c r="G41" s="702">
        <v>4.1666666666659999</v>
      </c>
      <c r="H41" s="704">
        <v>0</v>
      </c>
      <c r="I41" s="701">
        <v>0</v>
      </c>
      <c r="J41" s="702">
        <v>-4.1666666666659999</v>
      </c>
      <c r="K41" s="705">
        <v>0</v>
      </c>
    </row>
    <row r="42" spans="1:11" ht="14.4" customHeight="1" thickBot="1" x14ac:dyDescent="0.35">
      <c r="A42" s="723" t="s">
        <v>369</v>
      </c>
      <c r="B42" s="701">
        <v>174.26634092400499</v>
      </c>
      <c r="C42" s="701">
        <v>118.94259</v>
      </c>
      <c r="D42" s="702">
        <v>-55.323750924004997</v>
      </c>
      <c r="E42" s="703">
        <v>0.68253335307999996</v>
      </c>
      <c r="F42" s="701">
        <v>149.62152684211199</v>
      </c>
      <c r="G42" s="702">
        <v>124.68460570176001</v>
      </c>
      <c r="H42" s="704">
        <v>29.766529999999999</v>
      </c>
      <c r="I42" s="701">
        <v>136.76559</v>
      </c>
      <c r="J42" s="702">
        <v>12.080984298239001</v>
      </c>
      <c r="K42" s="705">
        <v>0.91407695728299998</v>
      </c>
    </row>
    <row r="43" spans="1:11" ht="14.4" customHeight="1" thickBot="1" x14ac:dyDescent="0.35">
      <c r="A43" s="723" t="s">
        <v>370</v>
      </c>
      <c r="B43" s="701">
        <v>0</v>
      </c>
      <c r="C43" s="701">
        <v>0</v>
      </c>
      <c r="D43" s="702">
        <v>0</v>
      </c>
      <c r="E43" s="711" t="s">
        <v>330</v>
      </c>
      <c r="F43" s="701">
        <v>0</v>
      </c>
      <c r="G43" s="702">
        <v>0</v>
      </c>
      <c r="H43" s="704">
        <v>0</v>
      </c>
      <c r="I43" s="701">
        <v>67.021900000000002</v>
      </c>
      <c r="J43" s="702">
        <v>67.021900000000002</v>
      </c>
      <c r="K43" s="712" t="s">
        <v>341</v>
      </c>
    </row>
    <row r="44" spans="1:11" ht="14.4" customHeight="1" thickBot="1" x14ac:dyDescent="0.35">
      <c r="A44" s="723" t="s">
        <v>371</v>
      </c>
      <c r="B44" s="701">
        <v>0</v>
      </c>
      <c r="C44" s="701">
        <v>0.33078000000000002</v>
      </c>
      <c r="D44" s="702">
        <v>0.33078000000000002</v>
      </c>
      <c r="E44" s="711" t="s">
        <v>341</v>
      </c>
      <c r="F44" s="701">
        <v>0.388299472674</v>
      </c>
      <c r="G44" s="702">
        <v>0.323582893895</v>
      </c>
      <c r="H44" s="704">
        <v>0</v>
      </c>
      <c r="I44" s="701">
        <v>0</v>
      </c>
      <c r="J44" s="702">
        <v>-0.323582893895</v>
      </c>
      <c r="K44" s="705">
        <v>0</v>
      </c>
    </row>
    <row r="45" spans="1:11" ht="14.4" customHeight="1" thickBot="1" x14ac:dyDescent="0.35">
      <c r="A45" s="722" t="s">
        <v>372</v>
      </c>
      <c r="B45" s="706">
        <v>2179.7461741340799</v>
      </c>
      <c r="C45" s="706">
        <v>2073.07312</v>
      </c>
      <c r="D45" s="707">
        <v>-106.673054134084</v>
      </c>
      <c r="E45" s="713">
        <v>0.95106170828500003</v>
      </c>
      <c r="F45" s="706">
        <v>2168.43873490329</v>
      </c>
      <c r="G45" s="707">
        <v>1807.03227908607</v>
      </c>
      <c r="H45" s="709">
        <v>173.17841999999999</v>
      </c>
      <c r="I45" s="706">
        <v>1761.2307000000001</v>
      </c>
      <c r="J45" s="707">
        <v>-45.801579086071001</v>
      </c>
      <c r="K45" s="714">
        <v>0.81221141812800002</v>
      </c>
    </row>
    <row r="46" spans="1:11" ht="14.4" customHeight="1" thickBot="1" x14ac:dyDescent="0.35">
      <c r="A46" s="723" t="s">
        <v>373</v>
      </c>
      <c r="B46" s="701">
        <v>1736.95070351819</v>
      </c>
      <c r="C46" s="701">
        <v>1548.8086800000001</v>
      </c>
      <c r="D46" s="702">
        <v>-188.14202351819199</v>
      </c>
      <c r="E46" s="703">
        <v>0.891682577325</v>
      </c>
      <c r="F46" s="701">
        <v>1941.4358953435401</v>
      </c>
      <c r="G46" s="702">
        <v>1617.86324611962</v>
      </c>
      <c r="H46" s="704">
        <v>137.71513999999999</v>
      </c>
      <c r="I46" s="701">
        <v>1355.3351399999999</v>
      </c>
      <c r="J46" s="702">
        <v>-262.52810611961598</v>
      </c>
      <c r="K46" s="705">
        <v>0.69810965340099995</v>
      </c>
    </row>
    <row r="47" spans="1:11" ht="14.4" customHeight="1" thickBot="1" x14ac:dyDescent="0.35">
      <c r="A47" s="723" t="s">
        <v>374</v>
      </c>
      <c r="B47" s="701">
        <v>302.028164086993</v>
      </c>
      <c r="C47" s="701">
        <v>436.09338000000002</v>
      </c>
      <c r="D47" s="702">
        <v>134.06521591300699</v>
      </c>
      <c r="E47" s="703">
        <v>1.443883160096</v>
      </c>
      <c r="F47" s="701">
        <v>126.432834171528</v>
      </c>
      <c r="G47" s="702">
        <v>105.36069514294</v>
      </c>
      <c r="H47" s="704">
        <v>28.147849999999998</v>
      </c>
      <c r="I47" s="701">
        <v>323.66753999999997</v>
      </c>
      <c r="J47" s="702">
        <v>218.30684485706001</v>
      </c>
      <c r="K47" s="705">
        <v>2.5599959229009999</v>
      </c>
    </row>
    <row r="48" spans="1:11" ht="14.4" customHeight="1" thickBot="1" x14ac:dyDescent="0.35">
      <c r="A48" s="723" t="s">
        <v>375</v>
      </c>
      <c r="B48" s="701">
        <v>140.76730652889901</v>
      </c>
      <c r="C48" s="701">
        <v>88.171059999999997</v>
      </c>
      <c r="D48" s="702">
        <v>-52.596246528899002</v>
      </c>
      <c r="E48" s="703">
        <v>0.62636035436100002</v>
      </c>
      <c r="F48" s="701">
        <v>100.570005388219</v>
      </c>
      <c r="G48" s="702">
        <v>83.808337823515004</v>
      </c>
      <c r="H48" s="704">
        <v>7.3154300000000001</v>
      </c>
      <c r="I48" s="701">
        <v>82.228020000000001</v>
      </c>
      <c r="J48" s="702">
        <v>-1.5803178235149999</v>
      </c>
      <c r="K48" s="705">
        <v>0.81761972352000001</v>
      </c>
    </row>
    <row r="49" spans="1:11" ht="14.4" customHeight="1" thickBot="1" x14ac:dyDescent="0.35">
      <c r="A49" s="722" t="s">
        <v>376</v>
      </c>
      <c r="B49" s="706">
        <v>1580.1389727435201</v>
      </c>
      <c r="C49" s="706">
        <v>1589.18047</v>
      </c>
      <c r="D49" s="707">
        <v>9.0414972564799996</v>
      </c>
      <c r="E49" s="713">
        <v>1.0057219633279999</v>
      </c>
      <c r="F49" s="706">
        <v>1644.75362325579</v>
      </c>
      <c r="G49" s="707">
        <v>1370.62801937983</v>
      </c>
      <c r="H49" s="709">
        <v>160.97948</v>
      </c>
      <c r="I49" s="706">
        <v>1332.84239</v>
      </c>
      <c r="J49" s="707">
        <v>-37.785629379824002</v>
      </c>
      <c r="K49" s="714">
        <v>0.81035990506599997</v>
      </c>
    </row>
    <row r="50" spans="1:11" ht="14.4" customHeight="1" thickBot="1" x14ac:dyDescent="0.35">
      <c r="A50" s="723" t="s">
        <v>377</v>
      </c>
      <c r="B50" s="701">
        <v>142.979606388429</v>
      </c>
      <c r="C50" s="701">
        <v>52.146500000000003</v>
      </c>
      <c r="D50" s="702">
        <v>-90.833106388428007</v>
      </c>
      <c r="E50" s="703">
        <v>0.36471285183300001</v>
      </c>
      <c r="F50" s="701">
        <v>0</v>
      </c>
      <c r="G50" s="702">
        <v>0</v>
      </c>
      <c r="H50" s="704">
        <v>5.2623699999999998</v>
      </c>
      <c r="I50" s="701">
        <v>53.400370000000002</v>
      </c>
      <c r="J50" s="702">
        <v>53.400370000000002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60.079324226169</v>
      </c>
      <c r="C51" s="701">
        <v>57.580500000000001</v>
      </c>
      <c r="D51" s="702">
        <v>-2.4988242261689999</v>
      </c>
      <c r="E51" s="703">
        <v>0.95840791722600005</v>
      </c>
      <c r="F51" s="701">
        <v>127</v>
      </c>
      <c r="G51" s="702">
        <v>105.833333333333</v>
      </c>
      <c r="H51" s="704">
        <v>11.561120000000001</v>
      </c>
      <c r="I51" s="701">
        <v>66.665620000000004</v>
      </c>
      <c r="J51" s="702">
        <v>-39.167713333332998</v>
      </c>
      <c r="K51" s="705">
        <v>0.52492614173200003</v>
      </c>
    </row>
    <row r="52" spans="1:11" ht="14.4" customHeight="1" thickBot="1" x14ac:dyDescent="0.35">
      <c r="A52" s="723" t="s">
        <v>379</v>
      </c>
      <c r="B52" s="701">
        <v>748.43952050078303</v>
      </c>
      <c r="C52" s="701">
        <v>788.60186999999996</v>
      </c>
      <c r="D52" s="702">
        <v>40.162349499217001</v>
      </c>
      <c r="E52" s="703">
        <v>1.053661449454</v>
      </c>
      <c r="F52" s="701">
        <v>856.92456603506798</v>
      </c>
      <c r="G52" s="702">
        <v>714.10380502922305</v>
      </c>
      <c r="H52" s="704">
        <v>72.717500000000001</v>
      </c>
      <c r="I52" s="701">
        <v>598.33989999999994</v>
      </c>
      <c r="J52" s="702">
        <v>-115.763905029223</v>
      </c>
      <c r="K52" s="705">
        <v>0.69824103977800001</v>
      </c>
    </row>
    <row r="53" spans="1:11" ht="14.4" customHeight="1" thickBot="1" x14ac:dyDescent="0.35">
      <c r="A53" s="723" t="s">
        <v>380</v>
      </c>
      <c r="B53" s="701">
        <v>204.191638745902</v>
      </c>
      <c r="C53" s="701">
        <v>206.21796000000001</v>
      </c>
      <c r="D53" s="702">
        <v>2.0263212540979998</v>
      </c>
      <c r="E53" s="703">
        <v>1.009923625014</v>
      </c>
      <c r="F53" s="701">
        <v>205</v>
      </c>
      <c r="G53" s="702">
        <v>170.833333333333</v>
      </c>
      <c r="H53" s="704">
        <v>22.603999999999999</v>
      </c>
      <c r="I53" s="701">
        <v>150.41047</v>
      </c>
      <c r="J53" s="702">
        <v>-20.422863333333002</v>
      </c>
      <c r="K53" s="705">
        <v>0.73370960975599997</v>
      </c>
    </row>
    <row r="54" spans="1:11" ht="14.4" customHeight="1" thickBot="1" x14ac:dyDescent="0.35">
      <c r="A54" s="723" t="s">
        <v>381</v>
      </c>
      <c r="B54" s="701">
        <v>52.309549186989997</v>
      </c>
      <c r="C54" s="701">
        <v>50.333919999999999</v>
      </c>
      <c r="D54" s="702">
        <v>-1.97562918699</v>
      </c>
      <c r="E54" s="703">
        <v>0.962231959217</v>
      </c>
      <c r="F54" s="701">
        <v>41.669441026008002</v>
      </c>
      <c r="G54" s="702">
        <v>34.724534188340002</v>
      </c>
      <c r="H54" s="704">
        <v>4.6962400000000004</v>
      </c>
      <c r="I54" s="701">
        <v>45.540280000000003</v>
      </c>
      <c r="J54" s="702">
        <v>10.815745811658999</v>
      </c>
      <c r="K54" s="705">
        <v>1.0928939500670001</v>
      </c>
    </row>
    <row r="55" spans="1:11" ht="14.4" customHeight="1" thickBot="1" x14ac:dyDescent="0.35">
      <c r="A55" s="723" t="s">
        <v>382</v>
      </c>
      <c r="B55" s="701">
        <v>0</v>
      </c>
      <c r="C55" s="701">
        <v>8.1500000000000003E-2</v>
      </c>
      <c r="D55" s="702">
        <v>8.1500000000000003E-2</v>
      </c>
      <c r="E55" s="711" t="s">
        <v>330</v>
      </c>
      <c r="F55" s="701">
        <v>0</v>
      </c>
      <c r="G55" s="702">
        <v>0</v>
      </c>
      <c r="H55" s="704">
        <v>2.7E-2</v>
      </c>
      <c r="I55" s="701">
        <v>2.7E-2</v>
      </c>
      <c r="J55" s="702">
        <v>2.7E-2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0</v>
      </c>
      <c r="C56" s="701">
        <v>8.8027499999999996</v>
      </c>
      <c r="D56" s="702">
        <v>8.8027499999999996</v>
      </c>
      <c r="E56" s="711" t="s">
        <v>341</v>
      </c>
      <c r="F56" s="701">
        <v>0</v>
      </c>
      <c r="G56" s="702">
        <v>0</v>
      </c>
      <c r="H56" s="704">
        <v>6.0594099999999997</v>
      </c>
      <c r="I56" s="701">
        <v>54.099710000000002</v>
      </c>
      <c r="J56" s="702">
        <v>54.099710000000002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15.163898490164</v>
      </c>
      <c r="C57" s="701">
        <v>6.7612100000000002</v>
      </c>
      <c r="D57" s="702">
        <v>-8.4026884901639995</v>
      </c>
      <c r="E57" s="703">
        <v>0.44587544584099997</v>
      </c>
      <c r="F57" s="701">
        <v>8</v>
      </c>
      <c r="G57" s="702">
        <v>6.6666666666659999</v>
      </c>
      <c r="H57" s="704">
        <v>0.50244</v>
      </c>
      <c r="I57" s="701">
        <v>4.1489599999999998</v>
      </c>
      <c r="J57" s="702">
        <v>-2.5177066666660002</v>
      </c>
      <c r="K57" s="705">
        <v>0.51861999999899999</v>
      </c>
    </row>
    <row r="58" spans="1:11" ht="14.4" customHeight="1" thickBot="1" x14ac:dyDescent="0.35">
      <c r="A58" s="723" t="s">
        <v>385</v>
      </c>
      <c r="B58" s="701">
        <v>76.076346301439003</v>
      </c>
      <c r="C58" s="701">
        <v>80.464529999999996</v>
      </c>
      <c r="D58" s="702">
        <v>4.3881836985599998</v>
      </c>
      <c r="E58" s="703">
        <v>1.057681315045</v>
      </c>
      <c r="F58" s="701">
        <v>105.159616194714</v>
      </c>
      <c r="G58" s="702">
        <v>87.633013495594994</v>
      </c>
      <c r="H58" s="704">
        <v>8.3364700000000003</v>
      </c>
      <c r="I58" s="701">
        <v>67.210549999999998</v>
      </c>
      <c r="J58" s="702">
        <v>-20.422463495595</v>
      </c>
      <c r="K58" s="705">
        <v>0.63912890168299996</v>
      </c>
    </row>
    <row r="59" spans="1:11" ht="14.4" customHeight="1" thickBot="1" x14ac:dyDescent="0.35">
      <c r="A59" s="723" t="s">
        <v>386</v>
      </c>
      <c r="B59" s="701">
        <v>0</v>
      </c>
      <c r="C59" s="701">
        <v>32.763599999999997</v>
      </c>
      <c r="D59" s="702">
        <v>32.763599999999997</v>
      </c>
      <c r="E59" s="711" t="s">
        <v>330</v>
      </c>
      <c r="F59" s="701">
        <v>0</v>
      </c>
      <c r="G59" s="702">
        <v>0</v>
      </c>
      <c r="H59" s="704">
        <v>0</v>
      </c>
      <c r="I59" s="701">
        <v>32.460700000000003</v>
      </c>
      <c r="J59" s="702">
        <v>32.460700000000003</v>
      </c>
      <c r="K59" s="712" t="s">
        <v>330</v>
      </c>
    </row>
    <row r="60" spans="1:11" ht="14.4" customHeight="1" thickBot="1" x14ac:dyDescent="0.35">
      <c r="A60" s="723" t="s">
        <v>387</v>
      </c>
      <c r="B60" s="701">
        <v>0</v>
      </c>
      <c r="C60" s="701">
        <v>5.1642799999989997</v>
      </c>
      <c r="D60" s="702">
        <v>5.1642799999989997</v>
      </c>
      <c r="E60" s="711" t="s">
        <v>330</v>
      </c>
      <c r="F60" s="701">
        <v>0</v>
      </c>
      <c r="G60" s="702">
        <v>0</v>
      </c>
      <c r="H60" s="704">
        <v>0</v>
      </c>
      <c r="I60" s="701">
        <v>2.9039999999999999</v>
      </c>
      <c r="J60" s="702">
        <v>2.9039999999999999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0</v>
      </c>
      <c r="C61" s="701">
        <v>2.98</v>
      </c>
      <c r="D61" s="702">
        <v>2.98</v>
      </c>
      <c r="E61" s="711" t="s">
        <v>330</v>
      </c>
      <c r="F61" s="701">
        <v>0</v>
      </c>
      <c r="G61" s="702">
        <v>0</v>
      </c>
      <c r="H61" s="704">
        <v>0</v>
      </c>
      <c r="I61" s="701">
        <v>2.6819899999999999</v>
      </c>
      <c r="J61" s="702">
        <v>2.6819899999999999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0</v>
      </c>
      <c r="C62" s="701">
        <v>0</v>
      </c>
      <c r="D62" s="702">
        <v>0</v>
      </c>
      <c r="E62" s="703">
        <v>1</v>
      </c>
      <c r="F62" s="701">
        <v>0</v>
      </c>
      <c r="G62" s="702">
        <v>0</v>
      </c>
      <c r="H62" s="704">
        <v>2.9645000000000001</v>
      </c>
      <c r="I62" s="701">
        <v>8.4344999999999999</v>
      </c>
      <c r="J62" s="702">
        <v>8.4344999999999999</v>
      </c>
      <c r="K62" s="712" t="s">
        <v>341</v>
      </c>
    </row>
    <row r="63" spans="1:11" ht="14.4" customHeight="1" thickBot="1" x14ac:dyDescent="0.35">
      <c r="A63" s="723" t="s">
        <v>390</v>
      </c>
      <c r="B63" s="701">
        <v>280.89908890364302</v>
      </c>
      <c r="C63" s="701">
        <v>296.77256</v>
      </c>
      <c r="D63" s="702">
        <v>15.873471096356999</v>
      </c>
      <c r="E63" s="703">
        <v>1.0565095143529999</v>
      </c>
      <c r="F63" s="701">
        <v>301</v>
      </c>
      <c r="G63" s="702">
        <v>250.833333333333</v>
      </c>
      <c r="H63" s="704">
        <v>26.248429999999999</v>
      </c>
      <c r="I63" s="701">
        <v>246.02585999999999</v>
      </c>
      <c r="J63" s="702">
        <v>-4.8074733333330002</v>
      </c>
      <c r="K63" s="705">
        <v>0.81736166112899999</v>
      </c>
    </row>
    <row r="64" spans="1:11" ht="14.4" customHeight="1" thickBot="1" x14ac:dyDescent="0.35">
      <c r="A64" s="723" t="s">
        <v>391</v>
      </c>
      <c r="B64" s="701">
        <v>0</v>
      </c>
      <c r="C64" s="701">
        <v>0.50929000000000002</v>
      </c>
      <c r="D64" s="702">
        <v>0.50929000000000002</v>
      </c>
      <c r="E64" s="711" t="s">
        <v>330</v>
      </c>
      <c r="F64" s="701">
        <v>0</v>
      </c>
      <c r="G64" s="702">
        <v>0</v>
      </c>
      <c r="H64" s="704">
        <v>0</v>
      </c>
      <c r="I64" s="701">
        <v>0.49247999999999997</v>
      </c>
      <c r="J64" s="702">
        <v>0.49247999999999997</v>
      </c>
      <c r="K64" s="712" t="s">
        <v>330</v>
      </c>
    </row>
    <row r="65" spans="1:11" ht="14.4" customHeight="1" thickBot="1" x14ac:dyDescent="0.35">
      <c r="A65" s="722" t="s">
        <v>392</v>
      </c>
      <c r="B65" s="706">
        <v>171.82526579349201</v>
      </c>
      <c r="C65" s="706">
        <v>193.69871000000001</v>
      </c>
      <c r="D65" s="707">
        <v>21.873444206506999</v>
      </c>
      <c r="E65" s="713">
        <v>1.127300511397</v>
      </c>
      <c r="F65" s="706">
        <v>218.49589996922401</v>
      </c>
      <c r="G65" s="707">
        <v>182.07991664101999</v>
      </c>
      <c r="H65" s="709">
        <v>3.0917300000000001</v>
      </c>
      <c r="I65" s="706">
        <v>169.17974000000001</v>
      </c>
      <c r="J65" s="707">
        <v>-12.90017664102</v>
      </c>
      <c r="K65" s="714">
        <v>0.77429251543699995</v>
      </c>
    </row>
    <row r="66" spans="1:11" ht="14.4" customHeight="1" thickBot="1" x14ac:dyDescent="0.35">
      <c r="A66" s="723" t="s">
        <v>393</v>
      </c>
      <c r="B66" s="701">
        <v>0.15412173999000001</v>
      </c>
      <c r="C66" s="701">
        <v>2.7949999999999999</v>
      </c>
      <c r="D66" s="702">
        <v>2.6408782600089999</v>
      </c>
      <c r="E66" s="703">
        <v>18.135014568189</v>
      </c>
      <c r="F66" s="701">
        <v>0</v>
      </c>
      <c r="G66" s="702">
        <v>0</v>
      </c>
      <c r="H66" s="704">
        <v>0</v>
      </c>
      <c r="I66" s="701">
        <v>5.0840000000000003E-2</v>
      </c>
      <c r="J66" s="702">
        <v>5.0840000000000003E-2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0</v>
      </c>
      <c r="D67" s="702">
        <v>0</v>
      </c>
      <c r="E67" s="703">
        <v>1</v>
      </c>
      <c r="F67" s="701">
        <v>0</v>
      </c>
      <c r="G67" s="702">
        <v>0</v>
      </c>
      <c r="H67" s="704">
        <v>0.39950000000000002</v>
      </c>
      <c r="I67" s="701">
        <v>1.3774999999999999</v>
      </c>
      <c r="J67" s="702">
        <v>1.3774999999999999</v>
      </c>
      <c r="K67" s="712" t="s">
        <v>341</v>
      </c>
    </row>
    <row r="68" spans="1:11" ht="14.4" customHeight="1" thickBot="1" x14ac:dyDescent="0.35">
      <c r="A68" s="723" t="s">
        <v>395</v>
      </c>
      <c r="B68" s="701">
        <v>76.344050360737995</v>
      </c>
      <c r="C68" s="701">
        <v>23.016999999999999</v>
      </c>
      <c r="D68" s="702">
        <v>-53.327050360737999</v>
      </c>
      <c r="E68" s="703">
        <v>0.30149042251800001</v>
      </c>
      <c r="F68" s="701">
        <v>30.012759823718</v>
      </c>
      <c r="G68" s="702">
        <v>25.010633186431999</v>
      </c>
      <c r="H68" s="704">
        <v>0</v>
      </c>
      <c r="I68" s="701">
        <v>20.575140000000001</v>
      </c>
      <c r="J68" s="702">
        <v>-4.4354931864319997</v>
      </c>
      <c r="K68" s="705">
        <v>0.68554641828499996</v>
      </c>
    </row>
    <row r="69" spans="1:11" ht="14.4" customHeight="1" thickBot="1" x14ac:dyDescent="0.35">
      <c r="A69" s="723" t="s">
        <v>396</v>
      </c>
      <c r="B69" s="701">
        <v>76.592862341910006</v>
      </c>
      <c r="C69" s="701">
        <v>138.56022999999999</v>
      </c>
      <c r="D69" s="702">
        <v>61.967367658089003</v>
      </c>
      <c r="E69" s="703">
        <v>1.809048856033</v>
      </c>
      <c r="F69" s="701">
        <v>169.714800271059</v>
      </c>
      <c r="G69" s="702">
        <v>141.42900022588199</v>
      </c>
      <c r="H69" s="704">
        <v>1.9059999999999999</v>
      </c>
      <c r="I69" s="701">
        <v>109.56052</v>
      </c>
      <c r="J69" s="702">
        <v>-31.868480225881999</v>
      </c>
      <c r="K69" s="705">
        <v>0.64555666226499997</v>
      </c>
    </row>
    <row r="70" spans="1:11" ht="14.4" customHeight="1" thickBot="1" x14ac:dyDescent="0.35">
      <c r="A70" s="723" t="s">
        <v>397</v>
      </c>
      <c r="B70" s="701">
        <v>0</v>
      </c>
      <c r="C70" s="701">
        <v>0</v>
      </c>
      <c r="D70" s="702">
        <v>0</v>
      </c>
      <c r="E70" s="711" t="s">
        <v>330</v>
      </c>
      <c r="F70" s="701">
        <v>0</v>
      </c>
      <c r="G70" s="702">
        <v>0</v>
      </c>
      <c r="H70" s="704">
        <v>0</v>
      </c>
      <c r="I70" s="701">
        <v>0.76229999999999998</v>
      </c>
      <c r="J70" s="702">
        <v>0.76229999999999998</v>
      </c>
      <c r="K70" s="712" t="s">
        <v>341</v>
      </c>
    </row>
    <row r="71" spans="1:11" ht="14.4" customHeight="1" thickBot="1" x14ac:dyDescent="0.35">
      <c r="A71" s="723" t="s">
        <v>398</v>
      </c>
      <c r="B71" s="701">
        <v>18.734231350853001</v>
      </c>
      <c r="C71" s="701">
        <v>29.32648</v>
      </c>
      <c r="D71" s="702">
        <v>10.592248649146001</v>
      </c>
      <c r="E71" s="703">
        <v>1.565395422463</v>
      </c>
      <c r="F71" s="701">
        <v>18.768339874447001</v>
      </c>
      <c r="G71" s="702">
        <v>15.640283228706</v>
      </c>
      <c r="H71" s="704">
        <v>0.78622999999999998</v>
      </c>
      <c r="I71" s="701">
        <v>36.853439999999999</v>
      </c>
      <c r="J71" s="702">
        <v>21.213156771293999</v>
      </c>
      <c r="K71" s="705">
        <v>1.9635961542960001</v>
      </c>
    </row>
    <row r="72" spans="1:11" ht="14.4" customHeight="1" thickBot="1" x14ac:dyDescent="0.35">
      <c r="A72" s="722" t="s">
        <v>399</v>
      </c>
      <c r="B72" s="706">
        <v>293.64336197210702</v>
      </c>
      <c r="C72" s="706">
        <v>376.38558999999998</v>
      </c>
      <c r="D72" s="707">
        <v>82.742228027891997</v>
      </c>
      <c r="E72" s="713">
        <v>1.2817779617830001</v>
      </c>
      <c r="F72" s="706">
        <v>495.058930326471</v>
      </c>
      <c r="G72" s="707">
        <v>412.54910860539297</v>
      </c>
      <c r="H72" s="709">
        <v>40.998420000000003</v>
      </c>
      <c r="I72" s="706">
        <v>329.85354999999998</v>
      </c>
      <c r="J72" s="707">
        <v>-82.695558605391994</v>
      </c>
      <c r="K72" s="714">
        <v>0.66629148530299998</v>
      </c>
    </row>
    <row r="73" spans="1:11" ht="14.4" customHeight="1" thickBot="1" x14ac:dyDescent="0.35">
      <c r="A73" s="723" t="s">
        <v>400</v>
      </c>
      <c r="B73" s="701">
        <v>0</v>
      </c>
      <c r="C73" s="701">
        <v>0</v>
      </c>
      <c r="D73" s="702">
        <v>0</v>
      </c>
      <c r="E73" s="703">
        <v>1</v>
      </c>
      <c r="F73" s="701">
        <v>22</v>
      </c>
      <c r="G73" s="702">
        <v>18.333333333333002</v>
      </c>
      <c r="H73" s="704">
        <v>0</v>
      </c>
      <c r="I73" s="701">
        <v>8.1752199999999995</v>
      </c>
      <c r="J73" s="702">
        <v>-10.158113333333</v>
      </c>
      <c r="K73" s="705">
        <v>0.37160090908999999</v>
      </c>
    </row>
    <row r="74" spans="1:11" ht="14.4" customHeight="1" thickBot="1" x14ac:dyDescent="0.35">
      <c r="A74" s="723" t="s">
        <v>401</v>
      </c>
      <c r="B74" s="701">
        <v>0</v>
      </c>
      <c r="C74" s="701">
        <v>55.07855</v>
      </c>
      <c r="D74" s="702">
        <v>55.07855</v>
      </c>
      <c r="E74" s="711" t="s">
        <v>330</v>
      </c>
      <c r="F74" s="701">
        <v>62</v>
      </c>
      <c r="G74" s="702">
        <v>51.666666666666003</v>
      </c>
      <c r="H74" s="704">
        <v>1.18581</v>
      </c>
      <c r="I74" s="701">
        <v>31.341650000000001</v>
      </c>
      <c r="J74" s="702">
        <v>-20.325016666665999</v>
      </c>
      <c r="K74" s="705">
        <v>0.50551048386999997</v>
      </c>
    </row>
    <row r="75" spans="1:11" ht="14.4" customHeight="1" thickBot="1" x14ac:dyDescent="0.35">
      <c r="A75" s="723" t="s">
        <v>402</v>
      </c>
      <c r="B75" s="701">
        <v>0</v>
      </c>
      <c r="C75" s="701">
        <v>19.038440000000001</v>
      </c>
      <c r="D75" s="702">
        <v>19.038440000000001</v>
      </c>
      <c r="E75" s="711" t="s">
        <v>330</v>
      </c>
      <c r="F75" s="701">
        <v>0</v>
      </c>
      <c r="G75" s="702">
        <v>0</v>
      </c>
      <c r="H75" s="704">
        <v>0.50580000000000003</v>
      </c>
      <c r="I75" s="701">
        <v>12.05391</v>
      </c>
      <c r="J75" s="702">
        <v>12.05391</v>
      </c>
      <c r="K75" s="712" t="s">
        <v>330</v>
      </c>
    </row>
    <row r="76" spans="1:11" ht="14.4" customHeight="1" thickBot="1" x14ac:dyDescent="0.35">
      <c r="A76" s="723" t="s">
        <v>403</v>
      </c>
      <c r="B76" s="701">
        <v>26.332603530231001</v>
      </c>
      <c r="C76" s="701">
        <v>21.661210000000001</v>
      </c>
      <c r="D76" s="702">
        <v>-4.6713935302309997</v>
      </c>
      <c r="E76" s="703">
        <v>0.82260039251799999</v>
      </c>
      <c r="F76" s="701">
        <v>48.958923488156003</v>
      </c>
      <c r="G76" s="702">
        <v>40.799102906797003</v>
      </c>
      <c r="H76" s="704">
        <v>4.6272799999999998</v>
      </c>
      <c r="I76" s="701">
        <v>23.941590000000001</v>
      </c>
      <c r="J76" s="702">
        <v>-16.857512906797002</v>
      </c>
      <c r="K76" s="705">
        <v>0.48901381595499999</v>
      </c>
    </row>
    <row r="77" spans="1:11" ht="14.4" customHeight="1" thickBot="1" x14ac:dyDescent="0.35">
      <c r="A77" s="723" t="s">
        <v>404</v>
      </c>
      <c r="B77" s="701">
        <v>60.394656224715</v>
      </c>
      <c r="C77" s="701">
        <v>42.110520000000001</v>
      </c>
      <c r="D77" s="702">
        <v>-18.284136224714999</v>
      </c>
      <c r="E77" s="703">
        <v>0.69725572811100001</v>
      </c>
      <c r="F77" s="701">
        <v>47.070209735943003</v>
      </c>
      <c r="G77" s="702">
        <v>39.225174779951999</v>
      </c>
      <c r="H77" s="704">
        <v>9.8052200000000003</v>
      </c>
      <c r="I77" s="701">
        <v>45.794600000000003</v>
      </c>
      <c r="J77" s="702">
        <v>6.569425220047</v>
      </c>
      <c r="K77" s="705">
        <v>0.97289985017900005</v>
      </c>
    </row>
    <row r="78" spans="1:11" ht="14.4" customHeight="1" thickBot="1" x14ac:dyDescent="0.35">
      <c r="A78" s="723" t="s">
        <v>405</v>
      </c>
      <c r="B78" s="701">
        <v>206.91610221715999</v>
      </c>
      <c r="C78" s="701">
        <v>238.49687</v>
      </c>
      <c r="D78" s="702">
        <v>31.580767782839999</v>
      </c>
      <c r="E78" s="703">
        <v>1.152625955372</v>
      </c>
      <c r="F78" s="701">
        <v>315.02979710237099</v>
      </c>
      <c r="G78" s="702">
        <v>262.52483091864298</v>
      </c>
      <c r="H78" s="704">
        <v>24.874310000000001</v>
      </c>
      <c r="I78" s="701">
        <v>208.54658000000001</v>
      </c>
      <c r="J78" s="702">
        <v>-53.978250918641997</v>
      </c>
      <c r="K78" s="705">
        <v>0.661990014653</v>
      </c>
    </row>
    <row r="79" spans="1:11" ht="14.4" customHeight="1" thickBot="1" x14ac:dyDescent="0.35">
      <c r="A79" s="722" t="s">
        <v>406</v>
      </c>
      <c r="B79" s="706">
        <v>0</v>
      </c>
      <c r="C79" s="706">
        <v>105.39091999999999</v>
      </c>
      <c r="D79" s="707">
        <v>105.39091999999999</v>
      </c>
      <c r="E79" s="708" t="s">
        <v>330</v>
      </c>
      <c r="F79" s="706">
        <v>0</v>
      </c>
      <c r="G79" s="707">
        <v>0</v>
      </c>
      <c r="H79" s="709">
        <v>0</v>
      </c>
      <c r="I79" s="706">
        <v>3.4849999999999999</v>
      </c>
      <c r="J79" s="707">
        <v>3.4849999999999999</v>
      </c>
      <c r="K79" s="710" t="s">
        <v>330</v>
      </c>
    </row>
    <row r="80" spans="1:11" ht="14.4" customHeight="1" thickBot="1" x14ac:dyDescent="0.35">
      <c r="A80" s="723" t="s">
        <v>407</v>
      </c>
      <c r="B80" s="701">
        <v>0</v>
      </c>
      <c r="C80" s="701">
        <v>37.42792</v>
      </c>
      <c r="D80" s="702">
        <v>37.42792</v>
      </c>
      <c r="E80" s="711" t="s">
        <v>341</v>
      </c>
      <c r="F80" s="701">
        <v>0</v>
      </c>
      <c r="G80" s="702">
        <v>0</v>
      </c>
      <c r="H80" s="704">
        <v>0</v>
      </c>
      <c r="I80" s="701">
        <v>0</v>
      </c>
      <c r="J80" s="702">
        <v>0</v>
      </c>
      <c r="K80" s="712" t="s">
        <v>330</v>
      </c>
    </row>
    <row r="81" spans="1:11" ht="14.4" customHeight="1" thickBot="1" x14ac:dyDescent="0.35">
      <c r="A81" s="723" t="s">
        <v>408</v>
      </c>
      <c r="B81" s="701">
        <v>0</v>
      </c>
      <c r="C81" s="701">
        <v>67.962999999998999</v>
      </c>
      <c r="D81" s="702">
        <v>67.962999999998999</v>
      </c>
      <c r="E81" s="711" t="s">
        <v>330</v>
      </c>
      <c r="F81" s="701">
        <v>0</v>
      </c>
      <c r="G81" s="702">
        <v>0</v>
      </c>
      <c r="H81" s="704">
        <v>0</v>
      </c>
      <c r="I81" s="701">
        <v>3.4849999999999999</v>
      </c>
      <c r="J81" s="702">
        <v>3.4849999999999999</v>
      </c>
      <c r="K81" s="712" t="s">
        <v>330</v>
      </c>
    </row>
    <row r="82" spans="1:11" ht="14.4" customHeight="1" thickBot="1" x14ac:dyDescent="0.35">
      <c r="A82" s="721" t="s">
        <v>42</v>
      </c>
      <c r="B82" s="701">
        <v>4629.7837821500398</v>
      </c>
      <c r="C82" s="701">
        <v>4551.8990000000003</v>
      </c>
      <c r="D82" s="702">
        <v>-77.884782150036997</v>
      </c>
      <c r="E82" s="703">
        <v>0.983177447195</v>
      </c>
      <c r="F82" s="701">
        <v>4632.6673407473399</v>
      </c>
      <c r="G82" s="702">
        <v>3860.55611728945</v>
      </c>
      <c r="H82" s="704">
        <v>375.048</v>
      </c>
      <c r="I82" s="701">
        <v>3584.415</v>
      </c>
      <c r="J82" s="702">
        <v>-276.14111728944403</v>
      </c>
      <c r="K82" s="705">
        <v>0.77372596311200004</v>
      </c>
    </row>
    <row r="83" spans="1:11" ht="14.4" customHeight="1" thickBot="1" x14ac:dyDescent="0.35">
      <c r="A83" s="722" t="s">
        <v>409</v>
      </c>
      <c r="B83" s="706">
        <v>4629.7837821500398</v>
      </c>
      <c r="C83" s="706">
        <v>4551.8990000000003</v>
      </c>
      <c r="D83" s="707">
        <v>-77.884782150036997</v>
      </c>
      <c r="E83" s="713">
        <v>0.983177447195</v>
      </c>
      <c r="F83" s="706">
        <v>4632.6673407473399</v>
      </c>
      <c r="G83" s="707">
        <v>3860.55611728945</v>
      </c>
      <c r="H83" s="709">
        <v>375.048</v>
      </c>
      <c r="I83" s="706">
        <v>3584.415</v>
      </c>
      <c r="J83" s="707">
        <v>-276.14111728944403</v>
      </c>
      <c r="K83" s="714">
        <v>0.77372596311200004</v>
      </c>
    </row>
    <row r="84" spans="1:11" ht="14.4" customHeight="1" thickBot="1" x14ac:dyDescent="0.35">
      <c r="A84" s="723" t="s">
        <v>410</v>
      </c>
      <c r="B84" s="701">
        <v>1448.89452764768</v>
      </c>
      <c r="C84" s="701">
        <v>1290.6859999999999</v>
      </c>
      <c r="D84" s="702">
        <v>-158.20852764767699</v>
      </c>
      <c r="E84" s="703">
        <v>0.89080742274199998</v>
      </c>
      <c r="F84" s="701">
        <v>1360</v>
      </c>
      <c r="G84" s="702">
        <v>1133.3333333333301</v>
      </c>
      <c r="H84" s="704">
        <v>115.017</v>
      </c>
      <c r="I84" s="701">
        <v>1126.838</v>
      </c>
      <c r="J84" s="702">
        <v>-6.4953333333329999</v>
      </c>
      <c r="K84" s="705">
        <v>0.82855735294099997</v>
      </c>
    </row>
    <row r="85" spans="1:11" ht="14.4" customHeight="1" thickBot="1" x14ac:dyDescent="0.35">
      <c r="A85" s="723" t="s">
        <v>411</v>
      </c>
      <c r="B85" s="701">
        <v>517.81478925296199</v>
      </c>
      <c r="C85" s="701">
        <v>553.34</v>
      </c>
      <c r="D85" s="702">
        <v>35.525210747038003</v>
      </c>
      <c r="E85" s="703">
        <v>1.0686060179900001</v>
      </c>
      <c r="F85" s="701">
        <v>597.66734074733597</v>
      </c>
      <c r="G85" s="702">
        <v>498.056117289447</v>
      </c>
      <c r="H85" s="704">
        <v>44.914999999999999</v>
      </c>
      <c r="I85" s="701">
        <v>460.28199999999998</v>
      </c>
      <c r="J85" s="702">
        <v>-37.774117289445996</v>
      </c>
      <c r="K85" s="705">
        <v>0.77013075438300005</v>
      </c>
    </row>
    <row r="86" spans="1:11" ht="14.4" customHeight="1" thickBot="1" x14ac:dyDescent="0.35">
      <c r="A86" s="723" t="s">
        <v>412</v>
      </c>
      <c r="B86" s="701">
        <v>2657.8796874094101</v>
      </c>
      <c r="C86" s="701">
        <v>2707.482</v>
      </c>
      <c r="D86" s="702">
        <v>49.602312590587999</v>
      </c>
      <c r="E86" s="703">
        <v>1.018662361891</v>
      </c>
      <c r="F86" s="701">
        <v>2675</v>
      </c>
      <c r="G86" s="702">
        <v>2229.1666666666702</v>
      </c>
      <c r="H86" s="704">
        <v>215.11600000000001</v>
      </c>
      <c r="I86" s="701">
        <v>1997.2950000000001</v>
      </c>
      <c r="J86" s="702">
        <v>-231.87166666666599</v>
      </c>
      <c r="K86" s="705">
        <v>0.746652336448</v>
      </c>
    </row>
    <row r="87" spans="1:11" ht="14.4" customHeight="1" thickBot="1" x14ac:dyDescent="0.35">
      <c r="A87" s="723" t="s">
        <v>413</v>
      </c>
      <c r="B87" s="701">
        <v>5.1947778399880002</v>
      </c>
      <c r="C87" s="701">
        <v>0.39099999999899998</v>
      </c>
      <c r="D87" s="702">
        <v>-4.8037778399880002</v>
      </c>
      <c r="E87" s="703">
        <v>7.5267896345000002E-2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330</v>
      </c>
    </row>
    <row r="88" spans="1:11" ht="14.4" customHeight="1" thickBot="1" x14ac:dyDescent="0.35">
      <c r="A88" s="721" t="s">
        <v>43</v>
      </c>
      <c r="B88" s="701">
        <v>0</v>
      </c>
      <c r="C88" s="701">
        <v>4.2299499999989996</v>
      </c>
      <c r="D88" s="702">
        <v>4.2299499999989996</v>
      </c>
      <c r="E88" s="711" t="s">
        <v>330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330</v>
      </c>
    </row>
    <row r="89" spans="1:11" ht="14.4" customHeight="1" thickBot="1" x14ac:dyDescent="0.35">
      <c r="A89" s="722" t="s">
        <v>414</v>
      </c>
      <c r="B89" s="706">
        <v>0</v>
      </c>
      <c r="C89" s="706">
        <v>4.2299499999989996</v>
      </c>
      <c r="D89" s="707">
        <v>4.2299499999989996</v>
      </c>
      <c r="E89" s="708" t="s">
        <v>330</v>
      </c>
      <c r="F89" s="706">
        <v>0</v>
      </c>
      <c r="G89" s="707">
        <v>0</v>
      </c>
      <c r="H89" s="709">
        <v>0</v>
      </c>
      <c r="I89" s="706">
        <v>0</v>
      </c>
      <c r="J89" s="707">
        <v>0</v>
      </c>
      <c r="K89" s="710" t="s">
        <v>330</v>
      </c>
    </row>
    <row r="90" spans="1:11" ht="14.4" customHeight="1" thickBot="1" x14ac:dyDescent="0.35">
      <c r="A90" s="723" t="s">
        <v>415</v>
      </c>
      <c r="B90" s="701">
        <v>0</v>
      </c>
      <c r="C90" s="701">
        <v>4.2299499999989996</v>
      </c>
      <c r="D90" s="702">
        <v>4.2299499999989996</v>
      </c>
      <c r="E90" s="711" t="s">
        <v>330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330</v>
      </c>
    </row>
    <row r="91" spans="1:11" ht="14.4" customHeight="1" thickBot="1" x14ac:dyDescent="0.35">
      <c r="A91" s="724" t="s">
        <v>416</v>
      </c>
      <c r="B91" s="706">
        <v>7419.54893152976</v>
      </c>
      <c r="C91" s="706">
        <v>7345.4859699999997</v>
      </c>
      <c r="D91" s="707">
        <v>-74.062961529752997</v>
      </c>
      <c r="E91" s="713">
        <v>0.99001786197300001</v>
      </c>
      <c r="F91" s="706">
        <v>7178.5789952125597</v>
      </c>
      <c r="G91" s="707">
        <v>5982.1491626771303</v>
      </c>
      <c r="H91" s="709">
        <v>659.86923999999999</v>
      </c>
      <c r="I91" s="706">
        <v>5928.8667400000004</v>
      </c>
      <c r="J91" s="707">
        <v>-53.282422677128999</v>
      </c>
      <c r="K91" s="714">
        <v>0.82591091411700002</v>
      </c>
    </row>
    <row r="92" spans="1:11" ht="14.4" customHeight="1" thickBot="1" x14ac:dyDescent="0.35">
      <c r="A92" s="721" t="s">
        <v>45</v>
      </c>
      <c r="B92" s="701">
        <v>2265.3298802013001</v>
      </c>
      <c r="C92" s="701">
        <v>2053.4374600000001</v>
      </c>
      <c r="D92" s="702">
        <v>-211.89242020129799</v>
      </c>
      <c r="E92" s="703">
        <v>0.90646288557999999</v>
      </c>
      <c r="F92" s="701">
        <v>2160.5496400348102</v>
      </c>
      <c r="G92" s="702">
        <v>1800.4580333623401</v>
      </c>
      <c r="H92" s="704">
        <v>185.27642</v>
      </c>
      <c r="I92" s="701">
        <v>1453.89688</v>
      </c>
      <c r="J92" s="702">
        <v>-346.561153362342</v>
      </c>
      <c r="K92" s="705">
        <v>0.67292917184500001</v>
      </c>
    </row>
    <row r="93" spans="1:11" ht="14.4" customHeight="1" thickBot="1" x14ac:dyDescent="0.35">
      <c r="A93" s="725" t="s">
        <v>417</v>
      </c>
      <c r="B93" s="701">
        <v>2265.3298802013001</v>
      </c>
      <c r="C93" s="701">
        <v>2034.04837</v>
      </c>
      <c r="D93" s="702">
        <v>-231.281510201298</v>
      </c>
      <c r="E93" s="703">
        <v>0.89790382750700004</v>
      </c>
      <c r="F93" s="701">
        <v>2160.5496400348102</v>
      </c>
      <c r="G93" s="702">
        <v>1800.4580333623401</v>
      </c>
      <c r="H93" s="704">
        <v>185.27642</v>
      </c>
      <c r="I93" s="701">
        <v>1453.89688</v>
      </c>
      <c r="J93" s="702">
        <v>-346.561153362342</v>
      </c>
      <c r="K93" s="705">
        <v>0.67292917184500001</v>
      </c>
    </row>
    <row r="94" spans="1:11" ht="14.4" customHeight="1" thickBot="1" x14ac:dyDescent="0.35">
      <c r="A94" s="723" t="s">
        <v>418</v>
      </c>
      <c r="B94" s="701">
        <v>486.67773441224699</v>
      </c>
      <c r="C94" s="701">
        <v>630.47779000000003</v>
      </c>
      <c r="D94" s="702">
        <v>143.80005558775301</v>
      </c>
      <c r="E94" s="703">
        <v>1.295472846649</v>
      </c>
      <c r="F94" s="701">
        <v>642.54169593106894</v>
      </c>
      <c r="G94" s="702">
        <v>535.45141327589101</v>
      </c>
      <c r="H94" s="704">
        <v>32.339370000000002</v>
      </c>
      <c r="I94" s="701">
        <v>479.33327000000003</v>
      </c>
      <c r="J94" s="702">
        <v>-56.118143275889999</v>
      </c>
      <c r="K94" s="705">
        <v>0.745995587578</v>
      </c>
    </row>
    <row r="95" spans="1:11" ht="14.4" customHeight="1" thickBot="1" x14ac:dyDescent="0.35">
      <c r="A95" s="723" t="s">
        <v>419</v>
      </c>
      <c r="B95" s="701">
        <v>0</v>
      </c>
      <c r="C95" s="701">
        <v>6.5650000000000004</v>
      </c>
      <c r="D95" s="702">
        <v>6.5650000000000004</v>
      </c>
      <c r="E95" s="711" t="s">
        <v>341</v>
      </c>
      <c r="F95" s="701">
        <v>0</v>
      </c>
      <c r="G95" s="702">
        <v>0</v>
      </c>
      <c r="H95" s="704">
        <v>0.78700000000000003</v>
      </c>
      <c r="I95" s="701">
        <v>2.7229999999999999</v>
      </c>
      <c r="J95" s="702">
        <v>2.7229999999999999</v>
      </c>
      <c r="K95" s="712" t="s">
        <v>330</v>
      </c>
    </row>
    <row r="96" spans="1:11" ht="14.4" customHeight="1" thickBot="1" x14ac:dyDescent="0.35">
      <c r="A96" s="723" t="s">
        <v>420</v>
      </c>
      <c r="B96" s="701">
        <v>336.49053476900798</v>
      </c>
      <c r="C96" s="701">
        <v>306.69652000000002</v>
      </c>
      <c r="D96" s="702">
        <v>-29.794014769006999</v>
      </c>
      <c r="E96" s="703">
        <v>0.91145660370600001</v>
      </c>
      <c r="F96" s="701">
        <v>302</v>
      </c>
      <c r="G96" s="702">
        <v>251.666666666667</v>
      </c>
      <c r="H96" s="704">
        <v>8.78491</v>
      </c>
      <c r="I96" s="701">
        <v>75.155619999999999</v>
      </c>
      <c r="J96" s="702">
        <v>-176.511046666667</v>
      </c>
      <c r="K96" s="705">
        <v>0.24885966887399999</v>
      </c>
    </row>
    <row r="97" spans="1:11" ht="14.4" customHeight="1" thickBot="1" x14ac:dyDescent="0.35">
      <c r="A97" s="723" t="s">
        <v>421</v>
      </c>
      <c r="B97" s="701">
        <v>1009.33132453336</v>
      </c>
      <c r="C97" s="701">
        <v>776.92272000000003</v>
      </c>
      <c r="D97" s="702">
        <v>-232.408604533361</v>
      </c>
      <c r="E97" s="703">
        <v>0.76974002601000002</v>
      </c>
      <c r="F97" s="701">
        <v>886.00794410374203</v>
      </c>
      <c r="G97" s="702">
        <v>738.33995341978505</v>
      </c>
      <c r="H97" s="704">
        <v>102.17225000000001</v>
      </c>
      <c r="I97" s="701">
        <v>592.50482</v>
      </c>
      <c r="J97" s="702">
        <v>-145.835133419785</v>
      </c>
      <c r="K97" s="705">
        <v>0.66873533577499999</v>
      </c>
    </row>
    <row r="98" spans="1:11" ht="14.4" customHeight="1" thickBot="1" x14ac:dyDescent="0.35">
      <c r="A98" s="723" t="s">
        <v>422</v>
      </c>
      <c r="B98" s="701">
        <v>432.83028648668301</v>
      </c>
      <c r="C98" s="701">
        <v>309.93783999999999</v>
      </c>
      <c r="D98" s="702">
        <v>-122.892446486683</v>
      </c>
      <c r="E98" s="703">
        <v>0.71607244150000005</v>
      </c>
      <c r="F98" s="701">
        <v>325</v>
      </c>
      <c r="G98" s="702">
        <v>270.83333333333297</v>
      </c>
      <c r="H98" s="704">
        <v>38.339709999999997</v>
      </c>
      <c r="I98" s="701">
        <v>295.32038999999997</v>
      </c>
      <c r="J98" s="702">
        <v>24.487056666666</v>
      </c>
      <c r="K98" s="705">
        <v>0.90867812307600004</v>
      </c>
    </row>
    <row r="99" spans="1:11" ht="14.4" customHeight="1" thickBot="1" x14ac:dyDescent="0.35">
      <c r="A99" s="723" t="s">
        <v>423</v>
      </c>
      <c r="B99" s="701">
        <v>0</v>
      </c>
      <c r="C99" s="701">
        <v>3.4485000000000001</v>
      </c>
      <c r="D99" s="702">
        <v>3.4485000000000001</v>
      </c>
      <c r="E99" s="711" t="s">
        <v>341</v>
      </c>
      <c r="F99" s="701">
        <v>5</v>
      </c>
      <c r="G99" s="702">
        <v>4.1666666666659999</v>
      </c>
      <c r="H99" s="704">
        <v>2.85318</v>
      </c>
      <c r="I99" s="701">
        <v>8.8597800000000007</v>
      </c>
      <c r="J99" s="702">
        <v>4.6931133333329997</v>
      </c>
      <c r="K99" s="705">
        <v>1.7719560000000001</v>
      </c>
    </row>
    <row r="100" spans="1:11" ht="14.4" customHeight="1" thickBot="1" x14ac:dyDescent="0.35">
      <c r="A100" s="722" t="s">
        <v>424</v>
      </c>
      <c r="B100" s="706">
        <v>0</v>
      </c>
      <c r="C100" s="706">
        <v>19.389089999999999</v>
      </c>
      <c r="D100" s="707">
        <v>19.389089999999999</v>
      </c>
      <c r="E100" s="708" t="s">
        <v>341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0" t="s">
        <v>330</v>
      </c>
    </row>
    <row r="101" spans="1:11" ht="14.4" customHeight="1" thickBot="1" x14ac:dyDescent="0.35">
      <c r="A101" s="723" t="s">
        <v>425</v>
      </c>
      <c r="B101" s="701">
        <v>0</v>
      </c>
      <c r="C101" s="701">
        <v>19.389089999999999</v>
      </c>
      <c r="D101" s="702">
        <v>19.389089999999999</v>
      </c>
      <c r="E101" s="711" t="s">
        <v>341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330</v>
      </c>
    </row>
    <row r="102" spans="1:11" ht="14.4" customHeight="1" thickBot="1" x14ac:dyDescent="0.35">
      <c r="A102" s="726" t="s">
        <v>46</v>
      </c>
      <c r="B102" s="706">
        <v>0</v>
      </c>
      <c r="C102" s="706">
        <v>460.80529999999999</v>
      </c>
      <c r="D102" s="707">
        <v>460.80529999999999</v>
      </c>
      <c r="E102" s="708" t="s">
        <v>330</v>
      </c>
      <c r="F102" s="706">
        <v>0</v>
      </c>
      <c r="G102" s="707">
        <v>0</v>
      </c>
      <c r="H102" s="709">
        <v>42.002000000000002</v>
      </c>
      <c r="I102" s="706">
        <v>347.12700000000001</v>
      </c>
      <c r="J102" s="707">
        <v>347.12700000000001</v>
      </c>
      <c r="K102" s="710" t="s">
        <v>330</v>
      </c>
    </row>
    <row r="103" spans="1:11" ht="14.4" customHeight="1" thickBot="1" x14ac:dyDescent="0.35">
      <c r="A103" s="722" t="s">
        <v>426</v>
      </c>
      <c r="B103" s="706">
        <v>0</v>
      </c>
      <c r="C103" s="706">
        <v>340.22500000000002</v>
      </c>
      <c r="D103" s="707">
        <v>340.22500000000002</v>
      </c>
      <c r="E103" s="708" t="s">
        <v>330</v>
      </c>
      <c r="F103" s="706">
        <v>0</v>
      </c>
      <c r="G103" s="707">
        <v>0</v>
      </c>
      <c r="H103" s="709">
        <v>42.002000000000002</v>
      </c>
      <c r="I103" s="706">
        <v>301.863</v>
      </c>
      <c r="J103" s="707">
        <v>301.863</v>
      </c>
      <c r="K103" s="710" t="s">
        <v>330</v>
      </c>
    </row>
    <row r="104" spans="1:11" ht="14.4" customHeight="1" thickBot="1" x14ac:dyDescent="0.35">
      <c r="A104" s="723" t="s">
        <v>427</v>
      </c>
      <c r="B104" s="701">
        <v>0</v>
      </c>
      <c r="C104" s="701">
        <v>190.827</v>
      </c>
      <c r="D104" s="702">
        <v>190.827</v>
      </c>
      <c r="E104" s="711" t="s">
        <v>330</v>
      </c>
      <c r="F104" s="701">
        <v>0</v>
      </c>
      <c r="G104" s="702">
        <v>0</v>
      </c>
      <c r="H104" s="704">
        <v>37.997</v>
      </c>
      <c r="I104" s="701">
        <v>178.8</v>
      </c>
      <c r="J104" s="702">
        <v>178.8</v>
      </c>
      <c r="K104" s="712" t="s">
        <v>330</v>
      </c>
    </row>
    <row r="105" spans="1:11" ht="14.4" customHeight="1" thickBot="1" x14ac:dyDescent="0.35">
      <c r="A105" s="723" t="s">
        <v>428</v>
      </c>
      <c r="B105" s="701">
        <v>0</v>
      </c>
      <c r="C105" s="701">
        <v>149.398</v>
      </c>
      <c r="D105" s="702">
        <v>149.398</v>
      </c>
      <c r="E105" s="711" t="s">
        <v>330</v>
      </c>
      <c r="F105" s="701">
        <v>0</v>
      </c>
      <c r="G105" s="702">
        <v>0</v>
      </c>
      <c r="H105" s="704">
        <v>4.0049999999999999</v>
      </c>
      <c r="I105" s="701">
        <v>123.063</v>
      </c>
      <c r="J105" s="702">
        <v>123.063</v>
      </c>
      <c r="K105" s="712" t="s">
        <v>330</v>
      </c>
    </row>
    <row r="106" spans="1:11" ht="14.4" customHeight="1" thickBot="1" x14ac:dyDescent="0.35">
      <c r="A106" s="722" t="s">
        <v>429</v>
      </c>
      <c r="B106" s="706">
        <v>0</v>
      </c>
      <c r="C106" s="706">
        <v>120.58029999999999</v>
      </c>
      <c r="D106" s="707">
        <v>120.58029999999999</v>
      </c>
      <c r="E106" s="708" t="s">
        <v>330</v>
      </c>
      <c r="F106" s="706">
        <v>0</v>
      </c>
      <c r="G106" s="707">
        <v>0</v>
      </c>
      <c r="H106" s="709">
        <v>0</v>
      </c>
      <c r="I106" s="706">
        <v>45.264000000000003</v>
      </c>
      <c r="J106" s="707">
        <v>45.264000000000003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0</v>
      </c>
      <c r="C107" s="701">
        <v>29.943000000000001</v>
      </c>
      <c r="D107" s="702">
        <v>29.943000000000001</v>
      </c>
      <c r="E107" s="711" t="s">
        <v>330</v>
      </c>
      <c r="F107" s="701">
        <v>0</v>
      </c>
      <c r="G107" s="702">
        <v>0</v>
      </c>
      <c r="H107" s="704">
        <v>0</v>
      </c>
      <c r="I107" s="701">
        <v>45.264000000000003</v>
      </c>
      <c r="J107" s="702">
        <v>45.264000000000003</v>
      </c>
      <c r="K107" s="712" t="s">
        <v>330</v>
      </c>
    </row>
    <row r="108" spans="1:11" ht="14.4" customHeight="1" thickBot="1" x14ac:dyDescent="0.35">
      <c r="A108" s="723" t="s">
        <v>431</v>
      </c>
      <c r="B108" s="701">
        <v>0</v>
      </c>
      <c r="C108" s="701">
        <v>90.637299999999996</v>
      </c>
      <c r="D108" s="702">
        <v>90.637299999999996</v>
      </c>
      <c r="E108" s="711" t="s">
        <v>341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330</v>
      </c>
    </row>
    <row r="109" spans="1:11" ht="14.4" customHeight="1" thickBot="1" x14ac:dyDescent="0.35">
      <c r="A109" s="721" t="s">
        <v>47</v>
      </c>
      <c r="B109" s="701">
        <v>5154.2190513284604</v>
      </c>
      <c r="C109" s="701">
        <v>4831.2432099999996</v>
      </c>
      <c r="D109" s="702">
        <v>-322.975841328456</v>
      </c>
      <c r="E109" s="703">
        <v>0.93733757954100005</v>
      </c>
      <c r="F109" s="701">
        <v>5018.0293551777504</v>
      </c>
      <c r="G109" s="702">
        <v>4181.6911293147896</v>
      </c>
      <c r="H109" s="704">
        <v>432.59082000000001</v>
      </c>
      <c r="I109" s="701">
        <v>4127.8428599999997</v>
      </c>
      <c r="J109" s="702">
        <v>-53.848269314786002</v>
      </c>
      <c r="K109" s="705">
        <v>0.822602373926</v>
      </c>
    </row>
    <row r="110" spans="1:11" ht="14.4" customHeight="1" thickBot="1" x14ac:dyDescent="0.35">
      <c r="A110" s="722" t="s">
        <v>432</v>
      </c>
      <c r="B110" s="706">
        <v>17.695128364622999</v>
      </c>
      <c r="C110" s="706">
        <v>4.4023099999999999</v>
      </c>
      <c r="D110" s="707">
        <v>-13.292818364623001</v>
      </c>
      <c r="E110" s="713">
        <v>0.248786553524</v>
      </c>
      <c r="F110" s="706">
        <v>4.8852792959710003</v>
      </c>
      <c r="G110" s="707">
        <v>4.0710660799760001</v>
      </c>
      <c r="H110" s="709">
        <v>4.62697</v>
      </c>
      <c r="I110" s="706">
        <v>42.324829999999999</v>
      </c>
      <c r="J110" s="707">
        <v>38.253763920022998</v>
      </c>
      <c r="K110" s="714">
        <v>8.6637482599820004</v>
      </c>
    </row>
    <row r="111" spans="1:11" ht="14.4" customHeight="1" thickBot="1" x14ac:dyDescent="0.35">
      <c r="A111" s="723" t="s">
        <v>433</v>
      </c>
      <c r="B111" s="701">
        <v>17.695128364622999</v>
      </c>
      <c r="C111" s="701">
        <v>4.4023099999999999</v>
      </c>
      <c r="D111" s="702">
        <v>-13.292818364623001</v>
      </c>
      <c r="E111" s="703">
        <v>0.248786553524</v>
      </c>
      <c r="F111" s="701">
        <v>4.8852792959710003</v>
      </c>
      <c r="G111" s="702">
        <v>4.0710660799760001</v>
      </c>
      <c r="H111" s="704">
        <v>4.62697</v>
      </c>
      <c r="I111" s="701">
        <v>42.324829999999999</v>
      </c>
      <c r="J111" s="702">
        <v>38.253763920022998</v>
      </c>
      <c r="K111" s="705">
        <v>8.6637482599820004</v>
      </c>
    </row>
    <row r="112" spans="1:11" ht="14.4" customHeight="1" thickBot="1" x14ac:dyDescent="0.35">
      <c r="A112" s="722" t="s">
        <v>434</v>
      </c>
      <c r="B112" s="706">
        <v>72.760332896831997</v>
      </c>
      <c r="C112" s="706">
        <v>91.152789999999996</v>
      </c>
      <c r="D112" s="707">
        <v>18.392457103167001</v>
      </c>
      <c r="E112" s="713">
        <v>1.2527813764839999</v>
      </c>
      <c r="F112" s="706">
        <v>91.421818036700003</v>
      </c>
      <c r="G112" s="707">
        <v>76.184848363916998</v>
      </c>
      <c r="H112" s="709">
        <v>6.5488799999999996</v>
      </c>
      <c r="I112" s="706">
        <v>68.821700000000007</v>
      </c>
      <c r="J112" s="707">
        <v>-7.3631483639170003</v>
      </c>
      <c r="K112" s="714">
        <v>0.75279294896899995</v>
      </c>
    </row>
    <row r="113" spans="1:11" ht="14.4" customHeight="1" thickBot="1" x14ac:dyDescent="0.35">
      <c r="A113" s="723" t="s">
        <v>435</v>
      </c>
      <c r="B113" s="701">
        <v>41.738358855480001</v>
      </c>
      <c r="C113" s="701">
        <v>59.632399999999997</v>
      </c>
      <c r="D113" s="702">
        <v>17.894041144519001</v>
      </c>
      <c r="E113" s="703">
        <v>1.4287193276200001</v>
      </c>
      <c r="F113" s="701">
        <v>55.499472193130998</v>
      </c>
      <c r="G113" s="702">
        <v>46.249560160942004</v>
      </c>
      <c r="H113" s="704">
        <v>4.3851000000000004</v>
      </c>
      <c r="I113" s="701">
        <v>39.726700000000001</v>
      </c>
      <c r="J113" s="702">
        <v>-6.5228601609419998</v>
      </c>
      <c r="K113" s="705">
        <v>0.71580320370799999</v>
      </c>
    </row>
    <row r="114" spans="1:11" ht="14.4" customHeight="1" thickBot="1" x14ac:dyDescent="0.35">
      <c r="A114" s="723" t="s">
        <v>436</v>
      </c>
      <c r="B114" s="701">
        <v>31.021974041351999</v>
      </c>
      <c r="C114" s="701">
        <v>31.520389999999999</v>
      </c>
      <c r="D114" s="702">
        <v>0.498415958647</v>
      </c>
      <c r="E114" s="703">
        <v>1.0160665455390001</v>
      </c>
      <c r="F114" s="701">
        <v>35.922345843568998</v>
      </c>
      <c r="G114" s="702">
        <v>29.935288202974</v>
      </c>
      <c r="H114" s="704">
        <v>2.16378</v>
      </c>
      <c r="I114" s="701">
        <v>29.094999999999999</v>
      </c>
      <c r="J114" s="702">
        <v>-0.84028820297399998</v>
      </c>
      <c r="K114" s="705">
        <v>0.80994153685500003</v>
      </c>
    </row>
    <row r="115" spans="1:11" ht="14.4" customHeight="1" thickBot="1" x14ac:dyDescent="0.35">
      <c r="A115" s="722" t="s">
        <v>437</v>
      </c>
      <c r="B115" s="706">
        <v>159.23567018386601</v>
      </c>
      <c r="C115" s="706">
        <v>145.94578000000001</v>
      </c>
      <c r="D115" s="707">
        <v>-13.289890183864999</v>
      </c>
      <c r="E115" s="713">
        <v>0.91653949037500004</v>
      </c>
      <c r="F115" s="706">
        <v>162</v>
      </c>
      <c r="G115" s="707">
        <v>135</v>
      </c>
      <c r="H115" s="709">
        <v>28.541340000000002</v>
      </c>
      <c r="I115" s="706">
        <v>144.03152</v>
      </c>
      <c r="J115" s="707">
        <v>9.0315199999990003</v>
      </c>
      <c r="K115" s="714">
        <v>0.88908345679</v>
      </c>
    </row>
    <row r="116" spans="1:11" ht="14.4" customHeight="1" thickBot="1" x14ac:dyDescent="0.35">
      <c r="A116" s="723" t="s">
        <v>438</v>
      </c>
      <c r="B116" s="701">
        <v>98.999842437984</v>
      </c>
      <c r="C116" s="701">
        <v>101.79</v>
      </c>
      <c r="D116" s="702">
        <v>2.7901575620150001</v>
      </c>
      <c r="E116" s="703">
        <v>1.0281834545720001</v>
      </c>
      <c r="F116" s="701">
        <v>106</v>
      </c>
      <c r="G116" s="702">
        <v>88.333333333333002</v>
      </c>
      <c r="H116" s="704">
        <v>28.215</v>
      </c>
      <c r="I116" s="701">
        <v>108</v>
      </c>
      <c r="J116" s="702">
        <v>19.666666666666</v>
      </c>
      <c r="K116" s="705">
        <v>1.0188679245279999</v>
      </c>
    </row>
    <row r="117" spans="1:11" ht="14.4" customHeight="1" thickBot="1" x14ac:dyDescent="0.35">
      <c r="A117" s="723" t="s">
        <v>439</v>
      </c>
      <c r="B117" s="701">
        <v>60.235827745880997</v>
      </c>
      <c r="C117" s="701">
        <v>44.15578</v>
      </c>
      <c r="D117" s="702">
        <v>-16.080047745881</v>
      </c>
      <c r="E117" s="703">
        <v>0.73304844728399998</v>
      </c>
      <c r="F117" s="701">
        <v>56</v>
      </c>
      <c r="G117" s="702">
        <v>46.666666666666003</v>
      </c>
      <c r="H117" s="704">
        <v>0.32634000000000002</v>
      </c>
      <c r="I117" s="701">
        <v>36.03152</v>
      </c>
      <c r="J117" s="702">
        <v>-10.635146666666</v>
      </c>
      <c r="K117" s="705">
        <v>0.64341999999900001</v>
      </c>
    </row>
    <row r="118" spans="1:11" ht="14.4" customHeight="1" thickBot="1" x14ac:dyDescent="0.35">
      <c r="A118" s="722" t="s">
        <v>440</v>
      </c>
      <c r="B118" s="706">
        <v>21.709741527287001</v>
      </c>
      <c r="C118" s="706">
        <v>14.5</v>
      </c>
      <c r="D118" s="707">
        <v>-7.209741527287</v>
      </c>
      <c r="E118" s="713">
        <v>0.66790293112300003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0" t="s">
        <v>330</v>
      </c>
    </row>
    <row r="119" spans="1:11" ht="14.4" customHeight="1" thickBot="1" x14ac:dyDescent="0.35">
      <c r="A119" s="723" t="s">
        <v>441</v>
      </c>
      <c r="B119" s="701">
        <v>21.709741527287001</v>
      </c>
      <c r="C119" s="701">
        <v>14.5</v>
      </c>
      <c r="D119" s="702">
        <v>-7.209741527287</v>
      </c>
      <c r="E119" s="703">
        <v>0.66790293112300003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330</v>
      </c>
    </row>
    <row r="120" spans="1:11" ht="14.4" customHeight="1" thickBot="1" x14ac:dyDescent="0.35">
      <c r="A120" s="722" t="s">
        <v>442</v>
      </c>
      <c r="B120" s="706">
        <v>3350.53389979336</v>
      </c>
      <c r="C120" s="706">
        <v>3395.7559500000002</v>
      </c>
      <c r="D120" s="707">
        <v>45.222050206638002</v>
      </c>
      <c r="E120" s="713">
        <v>1.013496968411</v>
      </c>
      <c r="F120" s="706">
        <v>3568.9977255743001</v>
      </c>
      <c r="G120" s="707">
        <v>2974.16477131192</v>
      </c>
      <c r="H120" s="709">
        <v>325.08433000000002</v>
      </c>
      <c r="I120" s="706">
        <v>3068.2582400000001</v>
      </c>
      <c r="J120" s="707">
        <v>94.093468688084002</v>
      </c>
      <c r="K120" s="714">
        <v>0.85969744895400002</v>
      </c>
    </row>
    <row r="121" spans="1:11" ht="14.4" customHeight="1" thickBot="1" x14ac:dyDescent="0.35">
      <c r="A121" s="723" t="s">
        <v>443</v>
      </c>
      <c r="B121" s="701">
        <v>2971.74613118456</v>
      </c>
      <c r="C121" s="701">
        <v>2972.8310499999998</v>
      </c>
      <c r="D121" s="702">
        <v>1.0849188154439999</v>
      </c>
      <c r="E121" s="703">
        <v>1.0003650778919999</v>
      </c>
      <c r="F121" s="701">
        <v>3100</v>
      </c>
      <c r="G121" s="702">
        <v>2583.3333333333399</v>
      </c>
      <c r="H121" s="704">
        <v>279.70101</v>
      </c>
      <c r="I121" s="701">
        <v>2571.7503499999998</v>
      </c>
      <c r="J121" s="702">
        <v>-11.582983333334001</v>
      </c>
      <c r="K121" s="705">
        <v>0.82959688709599999</v>
      </c>
    </row>
    <row r="122" spans="1:11" ht="14.4" customHeight="1" thickBot="1" x14ac:dyDescent="0.35">
      <c r="A122" s="723" t="s">
        <v>444</v>
      </c>
      <c r="B122" s="701">
        <v>0</v>
      </c>
      <c r="C122" s="701">
        <v>46.42953</v>
      </c>
      <c r="D122" s="702">
        <v>46.42953</v>
      </c>
      <c r="E122" s="711" t="s">
        <v>341</v>
      </c>
      <c r="F122" s="701">
        <v>0</v>
      </c>
      <c r="G122" s="702">
        <v>0</v>
      </c>
      <c r="H122" s="704">
        <v>6.4432499999999999</v>
      </c>
      <c r="I122" s="701">
        <v>154.2251</v>
      </c>
      <c r="J122" s="702">
        <v>154.2251</v>
      </c>
      <c r="K122" s="712" t="s">
        <v>330</v>
      </c>
    </row>
    <row r="123" spans="1:11" ht="14.4" customHeight="1" thickBot="1" x14ac:dyDescent="0.35">
      <c r="A123" s="723" t="s">
        <v>445</v>
      </c>
      <c r="B123" s="701">
        <v>2.9400937141079999</v>
      </c>
      <c r="C123" s="701">
        <v>3.97</v>
      </c>
      <c r="D123" s="702">
        <v>1.029906285891</v>
      </c>
      <c r="E123" s="703">
        <v>1.3502970945949999</v>
      </c>
      <c r="F123" s="701">
        <v>4.4580038074569996</v>
      </c>
      <c r="G123" s="702">
        <v>3.7150031728799999</v>
      </c>
      <c r="H123" s="704">
        <v>0</v>
      </c>
      <c r="I123" s="701">
        <v>7.54</v>
      </c>
      <c r="J123" s="702">
        <v>3.824996827119</v>
      </c>
      <c r="K123" s="705">
        <v>1.691339964175</v>
      </c>
    </row>
    <row r="124" spans="1:11" ht="14.4" customHeight="1" thickBot="1" x14ac:dyDescent="0.35">
      <c r="A124" s="723" t="s">
        <v>446</v>
      </c>
      <c r="B124" s="701">
        <v>375.84767489469698</v>
      </c>
      <c r="C124" s="701">
        <v>372.52537000000001</v>
      </c>
      <c r="D124" s="702">
        <v>-3.3223048946959999</v>
      </c>
      <c r="E124" s="703">
        <v>0.99116050166900005</v>
      </c>
      <c r="F124" s="701">
        <v>464.53972176684198</v>
      </c>
      <c r="G124" s="702">
        <v>387.116434805702</v>
      </c>
      <c r="H124" s="704">
        <v>38.940069999999999</v>
      </c>
      <c r="I124" s="701">
        <v>334.74279000000001</v>
      </c>
      <c r="J124" s="702">
        <v>-52.373644805700998</v>
      </c>
      <c r="K124" s="705">
        <v>0.72059024086599999</v>
      </c>
    </row>
    <row r="125" spans="1:11" ht="14.4" customHeight="1" thickBot="1" x14ac:dyDescent="0.35">
      <c r="A125" s="722" t="s">
        <v>447</v>
      </c>
      <c r="B125" s="706">
        <v>1532.2580396314399</v>
      </c>
      <c r="C125" s="706">
        <v>1153.74017</v>
      </c>
      <c r="D125" s="707">
        <v>-378.51786963143599</v>
      </c>
      <c r="E125" s="713">
        <v>0.75296728106999999</v>
      </c>
      <c r="F125" s="706">
        <v>1190.4758017233401</v>
      </c>
      <c r="G125" s="707">
        <v>992.06316810278702</v>
      </c>
      <c r="H125" s="709">
        <v>67.789299999999997</v>
      </c>
      <c r="I125" s="706">
        <v>803.12057000000004</v>
      </c>
      <c r="J125" s="707">
        <v>-188.942598102787</v>
      </c>
      <c r="K125" s="714">
        <v>0.67462149909900004</v>
      </c>
    </row>
    <row r="126" spans="1:11" ht="14.4" customHeight="1" thickBot="1" x14ac:dyDescent="0.35">
      <c r="A126" s="723" t="s">
        <v>448</v>
      </c>
      <c r="B126" s="701">
        <v>85.999863127946</v>
      </c>
      <c r="C126" s="701">
        <v>72.361999999999995</v>
      </c>
      <c r="D126" s="702">
        <v>-13.637863127946</v>
      </c>
      <c r="E126" s="703">
        <v>0.84141994379999996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330</v>
      </c>
    </row>
    <row r="127" spans="1:11" ht="14.4" customHeight="1" thickBot="1" x14ac:dyDescent="0.35">
      <c r="A127" s="723" t="s">
        <v>449</v>
      </c>
      <c r="B127" s="701">
        <v>975.81119343952798</v>
      </c>
      <c r="C127" s="701">
        <v>869.72298999999998</v>
      </c>
      <c r="D127" s="702">
        <v>-106.088203439528</v>
      </c>
      <c r="E127" s="703">
        <v>0.89128203882799995</v>
      </c>
      <c r="F127" s="701">
        <v>936</v>
      </c>
      <c r="G127" s="702">
        <v>780</v>
      </c>
      <c r="H127" s="704">
        <v>54.337539999999997</v>
      </c>
      <c r="I127" s="701">
        <v>646.69303000000002</v>
      </c>
      <c r="J127" s="702">
        <v>-133.30697000000001</v>
      </c>
      <c r="K127" s="705">
        <v>0.690911356837</v>
      </c>
    </row>
    <row r="128" spans="1:11" ht="14.4" customHeight="1" thickBot="1" x14ac:dyDescent="0.35">
      <c r="A128" s="723" t="s">
        <v>450</v>
      </c>
      <c r="B128" s="701">
        <v>67.999891775584999</v>
      </c>
      <c r="C128" s="701">
        <v>80.926500000000004</v>
      </c>
      <c r="D128" s="702">
        <v>12.926608224414</v>
      </c>
      <c r="E128" s="703">
        <v>1.1900974823170001</v>
      </c>
      <c r="F128" s="701">
        <v>69</v>
      </c>
      <c r="G128" s="702">
        <v>57.5</v>
      </c>
      <c r="H128" s="704">
        <v>7.8891999999999998</v>
      </c>
      <c r="I128" s="701">
        <v>27.758009999999999</v>
      </c>
      <c r="J128" s="702">
        <v>-29.741990000000001</v>
      </c>
      <c r="K128" s="705">
        <v>0.40228999999999998</v>
      </c>
    </row>
    <row r="129" spans="1:11" ht="14.4" customHeight="1" thickBot="1" x14ac:dyDescent="0.35">
      <c r="A129" s="723" t="s">
        <v>451</v>
      </c>
      <c r="B129" s="701">
        <v>103.699426814628</v>
      </c>
      <c r="C129" s="701">
        <v>42.457160000000002</v>
      </c>
      <c r="D129" s="702">
        <v>-61.242266814628003</v>
      </c>
      <c r="E129" s="703">
        <v>0.40942521385199998</v>
      </c>
      <c r="F129" s="701">
        <v>51.018339143866001</v>
      </c>
      <c r="G129" s="702">
        <v>42.515282619887998</v>
      </c>
      <c r="H129" s="704">
        <v>0</v>
      </c>
      <c r="I129" s="701">
        <v>43.782989999999998</v>
      </c>
      <c r="J129" s="702">
        <v>1.2677073801109999</v>
      </c>
      <c r="K129" s="705">
        <v>0.85818140564099998</v>
      </c>
    </row>
    <row r="130" spans="1:11" ht="14.4" customHeight="1" thickBot="1" x14ac:dyDescent="0.35">
      <c r="A130" s="723" t="s">
        <v>452</v>
      </c>
      <c r="B130" s="701">
        <v>298.74766447374799</v>
      </c>
      <c r="C130" s="701">
        <v>88.271519999999995</v>
      </c>
      <c r="D130" s="702">
        <v>-210.47614447374801</v>
      </c>
      <c r="E130" s="703">
        <v>0.29547183291099999</v>
      </c>
      <c r="F130" s="701">
        <v>134.457462579479</v>
      </c>
      <c r="G130" s="702">
        <v>112.04788548289901</v>
      </c>
      <c r="H130" s="704">
        <v>5.5625600000000004</v>
      </c>
      <c r="I130" s="701">
        <v>84.005189999999999</v>
      </c>
      <c r="J130" s="702">
        <v>-28.042695482898001</v>
      </c>
      <c r="K130" s="705">
        <v>0.62477149567099999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0</v>
      </c>
      <c r="I131" s="701">
        <v>0.88134999999999997</v>
      </c>
      <c r="J131" s="702">
        <v>0.88134999999999997</v>
      </c>
      <c r="K131" s="712" t="s">
        <v>341</v>
      </c>
    </row>
    <row r="132" spans="1:11" ht="14.4" customHeight="1" thickBot="1" x14ac:dyDescent="0.35">
      <c r="A132" s="722" t="s">
        <v>454</v>
      </c>
      <c r="B132" s="706">
        <v>2.6238931048999999E-2</v>
      </c>
      <c r="C132" s="706">
        <v>20.861440000000002</v>
      </c>
      <c r="D132" s="707">
        <v>20.835201068951001</v>
      </c>
      <c r="E132" s="713">
        <v>795.056778838215</v>
      </c>
      <c r="F132" s="706">
        <v>0.24873054742699999</v>
      </c>
      <c r="G132" s="707">
        <v>0.20727545618900001</v>
      </c>
      <c r="H132" s="709">
        <v>0</v>
      </c>
      <c r="I132" s="706">
        <v>1.286</v>
      </c>
      <c r="J132" s="707">
        <v>1.0787245438099999</v>
      </c>
      <c r="K132" s="714">
        <v>5.1702535667539999</v>
      </c>
    </row>
    <row r="133" spans="1:11" ht="14.4" customHeight="1" thickBot="1" x14ac:dyDescent="0.35">
      <c r="A133" s="723" t="s">
        <v>455</v>
      </c>
      <c r="B133" s="701">
        <v>0</v>
      </c>
      <c r="C133" s="701">
        <v>3.9734400000000001</v>
      </c>
      <c r="D133" s="702">
        <v>3.9734400000000001</v>
      </c>
      <c r="E133" s="711" t="s">
        <v>341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330</v>
      </c>
    </row>
    <row r="134" spans="1:11" ht="14.4" customHeight="1" thickBot="1" x14ac:dyDescent="0.35">
      <c r="A134" s="723" t="s">
        <v>456</v>
      </c>
      <c r="B134" s="701">
        <v>0</v>
      </c>
      <c r="C134" s="701">
        <v>15.73</v>
      </c>
      <c r="D134" s="702">
        <v>15.73</v>
      </c>
      <c r="E134" s="711" t="s">
        <v>341</v>
      </c>
      <c r="F134" s="701">
        <v>0</v>
      </c>
      <c r="G134" s="702">
        <v>0</v>
      </c>
      <c r="H134" s="704">
        <v>0</v>
      </c>
      <c r="I134" s="701">
        <v>1.21</v>
      </c>
      <c r="J134" s="702">
        <v>1.21</v>
      </c>
      <c r="K134" s="712" t="s">
        <v>330</v>
      </c>
    </row>
    <row r="135" spans="1:11" ht="14.4" customHeight="1" thickBot="1" x14ac:dyDescent="0.35">
      <c r="A135" s="723" t="s">
        <v>457</v>
      </c>
      <c r="B135" s="701">
        <v>2.6238931048999999E-2</v>
      </c>
      <c r="C135" s="701">
        <v>0.14199999999999999</v>
      </c>
      <c r="D135" s="702">
        <v>0.11576106895</v>
      </c>
      <c r="E135" s="703">
        <v>5.4118058290809996</v>
      </c>
      <c r="F135" s="701">
        <v>0.24873054742699999</v>
      </c>
      <c r="G135" s="702">
        <v>0.20727545618900001</v>
      </c>
      <c r="H135" s="704">
        <v>0</v>
      </c>
      <c r="I135" s="701">
        <v>7.5999999999999998E-2</v>
      </c>
      <c r="J135" s="702">
        <v>-0.13127545618899999</v>
      </c>
      <c r="K135" s="705">
        <v>0.305551532716</v>
      </c>
    </row>
    <row r="136" spans="1:11" ht="14.4" customHeight="1" thickBot="1" x14ac:dyDescent="0.35">
      <c r="A136" s="723" t="s">
        <v>458</v>
      </c>
      <c r="B136" s="701">
        <v>0</v>
      </c>
      <c r="C136" s="701">
        <v>1.016</v>
      </c>
      <c r="D136" s="702">
        <v>1.016</v>
      </c>
      <c r="E136" s="711" t="s">
        <v>341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05">
        <v>1</v>
      </c>
    </row>
    <row r="137" spans="1:11" ht="14.4" customHeight="1" thickBot="1" x14ac:dyDescent="0.35">
      <c r="A137" s="722" t="s">
        <v>459</v>
      </c>
      <c r="B137" s="706">
        <v>0</v>
      </c>
      <c r="C137" s="706">
        <v>4.8847699999999996</v>
      </c>
      <c r="D137" s="707">
        <v>4.8847699999999996</v>
      </c>
      <c r="E137" s="708" t="s">
        <v>341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4">
        <v>0</v>
      </c>
    </row>
    <row r="138" spans="1:11" ht="14.4" customHeight="1" thickBot="1" x14ac:dyDescent="0.35">
      <c r="A138" s="723" t="s">
        <v>460</v>
      </c>
      <c r="B138" s="701">
        <v>0</v>
      </c>
      <c r="C138" s="701">
        <v>4.8847699999999996</v>
      </c>
      <c r="D138" s="702">
        <v>4.8847699999999996</v>
      </c>
      <c r="E138" s="711" t="s">
        <v>341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05">
        <v>0</v>
      </c>
    </row>
    <row r="139" spans="1:11" ht="14.4" customHeight="1" thickBot="1" x14ac:dyDescent="0.35">
      <c r="A139" s="720" t="s">
        <v>48</v>
      </c>
      <c r="B139" s="701">
        <v>100731.28635822699</v>
      </c>
      <c r="C139" s="701">
        <v>110458.5944</v>
      </c>
      <c r="D139" s="702">
        <v>9727.3080417725905</v>
      </c>
      <c r="E139" s="703">
        <v>1.096566899852</v>
      </c>
      <c r="F139" s="701">
        <v>110764</v>
      </c>
      <c r="G139" s="702">
        <v>92303.333333333299</v>
      </c>
      <c r="H139" s="704">
        <v>9802.8371599999991</v>
      </c>
      <c r="I139" s="701">
        <v>96986.3899100001</v>
      </c>
      <c r="J139" s="702">
        <v>4683.0565766667096</v>
      </c>
      <c r="K139" s="705">
        <v>0.87561292396400003</v>
      </c>
    </row>
    <row r="140" spans="1:11" ht="14.4" customHeight="1" thickBot="1" x14ac:dyDescent="0.35">
      <c r="A140" s="726" t="s">
        <v>461</v>
      </c>
      <c r="B140" s="706">
        <v>74710.284009064795</v>
      </c>
      <c r="C140" s="706">
        <v>81791.638999999996</v>
      </c>
      <c r="D140" s="707">
        <v>7081.3549909352196</v>
      </c>
      <c r="E140" s="713">
        <v>1.09478420655</v>
      </c>
      <c r="F140" s="706">
        <v>81812.000000000102</v>
      </c>
      <c r="G140" s="707">
        <v>68176.666666666701</v>
      </c>
      <c r="H140" s="709">
        <v>7232.3959999999997</v>
      </c>
      <c r="I140" s="706">
        <v>71431.501000000004</v>
      </c>
      <c r="J140" s="707">
        <v>3254.83433333332</v>
      </c>
      <c r="K140" s="714">
        <v>0.87311764777699996</v>
      </c>
    </row>
    <row r="141" spans="1:11" ht="14.4" customHeight="1" thickBot="1" x14ac:dyDescent="0.35">
      <c r="A141" s="722" t="s">
        <v>462</v>
      </c>
      <c r="B141" s="706">
        <v>73300.006617486899</v>
      </c>
      <c r="C141" s="706">
        <v>80602.381000000096</v>
      </c>
      <c r="D141" s="707">
        <v>7302.3743825131696</v>
      </c>
      <c r="E141" s="713">
        <v>1.0996231067290001</v>
      </c>
      <c r="F141" s="706">
        <v>80419.000000000102</v>
      </c>
      <c r="G141" s="707">
        <v>67015.833333333401</v>
      </c>
      <c r="H141" s="709">
        <v>7081.357</v>
      </c>
      <c r="I141" s="706">
        <v>70059.650999999998</v>
      </c>
      <c r="J141" s="707">
        <v>3043.81766666666</v>
      </c>
      <c r="K141" s="714">
        <v>0.87118281749299997</v>
      </c>
    </row>
    <row r="142" spans="1:11" ht="14.4" customHeight="1" thickBot="1" x14ac:dyDescent="0.35">
      <c r="A142" s="723" t="s">
        <v>463</v>
      </c>
      <c r="B142" s="701">
        <v>73300.006617486899</v>
      </c>
      <c r="C142" s="701">
        <v>80602.381000000096</v>
      </c>
      <c r="D142" s="702">
        <v>7302.3743825131696</v>
      </c>
      <c r="E142" s="703">
        <v>1.0996231067290001</v>
      </c>
      <c r="F142" s="701">
        <v>80419.000000000102</v>
      </c>
      <c r="G142" s="702">
        <v>67015.833333333401</v>
      </c>
      <c r="H142" s="704">
        <v>7081.357</v>
      </c>
      <c r="I142" s="701">
        <v>70059.650999999998</v>
      </c>
      <c r="J142" s="702">
        <v>3043.81766666666</v>
      </c>
      <c r="K142" s="705">
        <v>0.87118281749299997</v>
      </c>
    </row>
    <row r="143" spans="1:11" ht="14.4" customHeight="1" thickBot="1" x14ac:dyDescent="0.35">
      <c r="A143" s="722" t="s">
        <v>464</v>
      </c>
      <c r="B143" s="706">
        <v>1200.00010833539</v>
      </c>
      <c r="C143" s="706">
        <v>1075.8499999999999</v>
      </c>
      <c r="D143" s="707">
        <v>-124.15010833539201</v>
      </c>
      <c r="E143" s="713">
        <v>0.89654158572700005</v>
      </c>
      <c r="F143" s="706">
        <v>1170</v>
      </c>
      <c r="G143" s="707">
        <v>974.99999999999898</v>
      </c>
      <c r="H143" s="709">
        <v>117.05</v>
      </c>
      <c r="I143" s="706">
        <v>1166.8499999999999</v>
      </c>
      <c r="J143" s="707">
        <v>191.85000000000099</v>
      </c>
      <c r="K143" s="714">
        <v>0.997307692307</v>
      </c>
    </row>
    <row r="144" spans="1:11" ht="14.4" customHeight="1" thickBot="1" x14ac:dyDescent="0.35">
      <c r="A144" s="723" t="s">
        <v>465</v>
      </c>
      <c r="B144" s="701">
        <v>1200.00010833539</v>
      </c>
      <c r="C144" s="701">
        <v>1075.8499999999999</v>
      </c>
      <c r="D144" s="702">
        <v>-124.15010833539201</v>
      </c>
      <c r="E144" s="703">
        <v>0.89654158572700005</v>
      </c>
      <c r="F144" s="701">
        <v>1170</v>
      </c>
      <c r="G144" s="702">
        <v>974.99999999999898</v>
      </c>
      <c r="H144" s="704">
        <v>117.05</v>
      </c>
      <c r="I144" s="701">
        <v>1166.8499999999999</v>
      </c>
      <c r="J144" s="702">
        <v>191.85000000000099</v>
      </c>
      <c r="K144" s="705">
        <v>0.997307692307</v>
      </c>
    </row>
    <row r="145" spans="1:11" ht="14.4" customHeight="1" thickBot="1" x14ac:dyDescent="0.35">
      <c r="A145" s="722" t="s">
        <v>466</v>
      </c>
      <c r="B145" s="706">
        <v>210.27728324253999</v>
      </c>
      <c r="C145" s="706">
        <v>113.408</v>
      </c>
      <c r="D145" s="707">
        <v>-96.869283242538998</v>
      </c>
      <c r="E145" s="713">
        <v>0.53932597117100001</v>
      </c>
      <c r="F145" s="706">
        <v>223</v>
      </c>
      <c r="G145" s="707">
        <v>185.833333333334</v>
      </c>
      <c r="H145" s="709">
        <v>20.739000000000001</v>
      </c>
      <c r="I145" s="706">
        <v>111</v>
      </c>
      <c r="J145" s="707">
        <v>-74.833333333333002</v>
      </c>
      <c r="K145" s="714">
        <v>0.49775784753300001</v>
      </c>
    </row>
    <row r="146" spans="1:11" ht="14.4" customHeight="1" thickBot="1" x14ac:dyDescent="0.35">
      <c r="A146" s="723" t="s">
        <v>467</v>
      </c>
      <c r="B146" s="701">
        <v>210.27728324253999</v>
      </c>
      <c r="C146" s="701">
        <v>113.408</v>
      </c>
      <c r="D146" s="702">
        <v>-96.869283242538998</v>
      </c>
      <c r="E146" s="703">
        <v>0.53932597117100001</v>
      </c>
      <c r="F146" s="701">
        <v>223</v>
      </c>
      <c r="G146" s="702">
        <v>185.833333333334</v>
      </c>
      <c r="H146" s="704">
        <v>20.739000000000001</v>
      </c>
      <c r="I146" s="701">
        <v>111</v>
      </c>
      <c r="J146" s="702">
        <v>-74.833333333333002</v>
      </c>
      <c r="K146" s="705">
        <v>0.49775784753300001</v>
      </c>
    </row>
    <row r="147" spans="1:11" ht="14.4" customHeight="1" thickBot="1" x14ac:dyDescent="0.35">
      <c r="A147" s="725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13.25</v>
      </c>
      <c r="I147" s="701">
        <v>94</v>
      </c>
      <c r="J147" s="702">
        <v>94</v>
      </c>
      <c r="K147" s="712" t="s">
        <v>341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13.25</v>
      </c>
      <c r="I148" s="701">
        <v>94</v>
      </c>
      <c r="J148" s="702">
        <v>94</v>
      </c>
      <c r="K148" s="712" t="s">
        <v>341</v>
      </c>
    </row>
    <row r="149" spans="1:11" ht="14.4" customHeight="1" thickBot="1" x14ac:dyDescent="0.35">
      <c r="A149" s="721" t="s">
        <v>470</v>
      </c>
      <c r="B149" s="701">
        <v>24922.002249945501</v>
      </c>
      <c r="C149" s="701">
        <v>27456.222249999999</v>
      </c>
      <c r="D149" s="702">
        <v>2534.2200000544799</v>
      </c>
      <c r="E149" s="703">
        <v>1.10168605133</v>
      </c>
      <c r="F149" s="701">
        <v>27342</v>
      </c>
      <c r="G149" s="702">
        <v>22785</v>
      </c>
      <c r="H149" s="704">
        <v>2428.4014699999998</v>
      </c>
      <c r="I149" s="701">
        <v>24151.470570000001</v>
      </c>
      <c r="J149" s="702">
        <v>1366.47057000003</v>
      </c>
      <c r="K149" s="705">
        <v>0.88331031270500004</v>
      </c>
    </row>
    <row r="150" spans="1:11" ht="14.4" customHeight="1" thickBot="1" x14ac:dyDescent="0.35">
      <c r="A150" s="722" t="s">
        <v>471</v>
      </c>
      <c r="B150" s="706">
        <v>6597.0005955738197</v>
      </c>
      <c r="C150" s="706">
        <v>7329.32575</v>
      </c>
      <c r="D150" s="707">
        <v>732.32515442618501</v>
      </c>
      <c r="E150" s="713">
        <v>1.1110088052610001</v>
      </c>
      <c r="F150" s="706">
        <v>7235.99999999997</v>
      </c>
      <c r="G150" s="707">
        <v>6029.99999999998</v>
      </c>
      <c r="H150" s="709">
        <v>647.48572000000001</v>
      </c>
      <c r="I150" s="706">
        <v>6404.2190700000001</v>
      </c>
      <c r="J150" s="707">
        <v>374.21907000002602</v>
      </c>
      <c r="K150" s="714">
        <v>0.88504962271900001</v>
      </c>
    </row>
    <row r="151" spans="1:11" ht="14.4" customHeight="1" thickBot="1" x14ac:dyDescent="0.35">
      <c r="A151" s="723" t="s">
        <v>472</v>
      </c>
      <c r="B151" s="701">
        <v>6597.0005955738197</v>
      </c>
      <c r="C151" s="701">
        <v>7329.32575</v>
      </c>
      <c r="D151" s="702">
        <v>732.32515442618501</v>
      </c>
      <c r="E151" s="703">
        <v>1.1110088052610001</v>
      </c>
      <c r="F151" s="701">
        <v>7235.99999999997</v>
      </c>
      <c r="G151" s="702">
        <v>6029.99999999998</v>
      </c>
      <c r="H151" s="704">
        <v>647.48572000000001</v>
      </c>
      <c r="I151" s="701">
        <v>6404.2190700000001</v>
      </c>
      <c r="J151" s="702">
        <v>374.21907000002602</v>
      </c>
      <c r="K151" s="705">
        <v>0.88504962271900001</v>
      </c>
    </row>
    <row r="152" spans="1:11" ht="14.4" customHeight="1" thickBot="1" x14ac:dyDescent="0.35">
      <c r="A152" s="722" t="s">
        <v>473</v>
      </c>
      <c r="B152" s="706">
        <v>18325.001654371699</v>
      </c>
      <c r="C152" s="706">
        <v>20126.896499999999</v>
      </c>
      <c r="D152" s="707">
        <v>1801.8948456282901</v>
      </c>
      <c r="E152" s="713">
        <v>1.098329859915</v>
      </c>
      <c r="F152" s="706">
        <v>20106</v>
      </c>
      <c r="G152" s="707">
        <v>16755</v>
      </c>
      <c r="H152" s="709">
        <v>1780.9157499999999</v>
      </c>
      <c r="I152" s="706">
        <v>17747.251499999998</v>
      </c>
      <c r="J152" s="707">
        <v>992.25150000000895</v>
      </c>
      <c r="K152" s="714">
        <v>0.88268434795499995</v>
      </c>
    </row>
    <row r="153" spans="1:11" ht="14.4" customHeight="1" thickBot="1" x14ac:dyDescent="0.35">
      <c r="A153" s="723" t="s">
        <v>474</v>
      </c>
      <c r="B153" s="701">
        <v>18325.001654371699</v>
      </c>
      <c r="C153" s="701">
        <v>20126.896499999999</v>
      </c>
      <c r="D153" s="702">
        <v>1801.8948456282901</v>
      </c>
      <c r="E153" s="703">
        <v>1.098329859915</v>
      </c>
      <c r="F153" s="701">
        <v>20106</v>
      </c>
      <c r="G153" s="702">
        <v>16755</v>
      </c>
      <c r="H153" s="704">
        <v>1780.9157499999999</v>
      </c>
      <c r="I153" s="701">
        <v>17747.251499999998</v>
      </c>
      <c r="J153" s="702">
        <v>992.25150000000895</v>
      </c>
      <c r="K153" s="705">
        <v>0.88268434795499995</v>
      </c>
    </row>
    <row r="154" spans="1:11" ht="14.4" customHeight="1" thickBot="1" x14ac:dyDescent="0.35">
      <c r="A154" s="721" t="s">
        <v>475</v>
      </c>
      <c r="B154" s="701">
        <v>1099.0000992171599</v>
      </c>
      <c r="C154" s="701">
        <v>1210.73315</v>
      </c>
      <c r="D154" s="702">
        <v>111.733050782837</v>
      </c>
      <c r="E154" s="703">
        <v>1.1016679169200001</v>
      </c>
      <c r="F154" s="701">
        <v>1610</v>
      </c>
      <c r="G154" s="702">
        <v>1341.6666666666699</v>
      </c>
      <c r="H154" s="704">
        <v>142.03969000000001</v>
      </c>
      <c r="I154" s="701">
        <v>1403.4183399999999</v>
      </c>
      <c r="J154" s="702">
        <v>61.751673333333002</v>
      </c>
      <c r="K154" s="705">
        <v>0.87168840993700003</v>
      </c>
    </row>
    <row r="155" spans="1:11" ht="14.4" customHeight="1" thickBot="1" x14ac:dyDescent="0.35">
      <c r="A155" s="722" t="s">
        <v>476</v>
      </c>
      <c r="B155" s="706">
        <v>1099.0000992171599</v>
      </c>
      <c r="C155" s="706">
        <v>1210.73315</v>
      </c>
      <c r="D155" s="707">
        <v>111.733050782837</v>
      </c>
      <c r="E155" s="713">
        <v>1.1016679169200001</v>
      </c>
      <c r="F155" s="706">
        <v>1610</v>
      </c>
      <c r="G155" s="707">
        <v>1341.6666666666699</v>
      </c>
      <c r="H155" s="709">
        <v>142.03969000000001</v>
      </c>
      <c r="I155" s="706">
        <v>1403.4183399999999</v>
      </c>
      <c r="J155" s="707">
        <v>61.751673333333002</v>
      </c>
      <c r="K155" s="714">
        <v>0.87168840993700003</v>
      </c>
    </row>
    <row r="156" spans="1:11" ht="14.4" customHeight="1" thickBot="1" x14ac:dyDescent="0.35">
      <c r="A156" s="723" t="s">
        <v>477</v>
      </c>
      <c r="B156" s="701">
        <v>1099.0000992171599</v>
      </c>
      <c r="C156" s="701">
        <v>1210.73315</v>
      </c>
      <c r="D156" s="702">
        <v>111.733050782837</v>
      </c>
      <c r="E156" s="703">
        <v>1.1016679169200001</v>
      </c>
      <c r="F156" s="701">
        <v>1610</v>
      </c>
      <c r="G156" s="702">
        <v>1341.6666666666699</v>
      </c>
      <c r="H156" s="704">
        <v>142.03969000000001</v>
      </c>
      <c r="I156" s="701">
        <v>1403.4183399999999</v>
      </c>
      <c r="J156" s="702">
        <v>61.751673333333002</v>
      </c>
      <c r="K156" s="705">
        <v>0.87168840993700003</v>
      </c>
    </row>
    <row r="157" spans="1:11" ht="14.4" customHeight="1" thickBot="1" x14ac:dyDescent="0.35">
      <c r="A157" s="720" t="s">
        <v>478</v>
      </c>
      <c r="B157" s="701">
        <v>0</v>
      </c>
      <c r="C157" s="701">
        <v>620.75346999999999</v>
      </c>
      <c r="D157" s="702">
        <v>620.75346999999999</v>
      </c>
      <c r="E157" s="711" t="s">
        <v>330</v>
      </c>
      <c r="F157" s="701">
        <v>0</v>
      </c>
      <c r="G157" s="702">
        <v>0</v>
      </c>
      <c r="H157" s="704">
        <v>94.055549999999997</v>
      </c>
      <c r="I157" s="701">
        <v>232.9606</v>
      </c>
      <c r="J157" s="702">
        <v>232.9606</v>
      </c>
      <c r="K157" s="712" t="s">
        <v>330</v>
      </c>
    </row>
    <row r="158" spans="1:11" ht="14.4" customHeight="1" thickBot="1" x14ac:dyDescent="0.35">
      <c r="A158" s="721" t="s">
        <v>479</v>
      </c>
      <c r="B158" s="701">
        <v>0</v>
      </c>
      <c r="C158" s="701">
        <v>0.09</v>
      </c>
      <c r="D158" s="702">
        <v>0.09</v>
      </c>
      <c r="E158" s="711" t="s">
        <v>341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330</v>
      </c>
    </row>
    <row r="159" spans="1:11" ht="14.4" customHeight="1" thickBot="1" x14ac:dyDescent="0.35">
      <c r="A159" s="725" t="s">
        <v>480</v>
      </c>
      <c r="B159" s="701">
        <v>0</v>
      </c>
      <c r="C159" s="701">
        <v>0.09</v>
      </c>
      <c r="D159" s="702">
        <v>0.09</v>
      </c>
      <c r="E159" s="711" t="s">
        <v>341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330</v>
      </c>
    </row>
    <row r="160" spans="1:11" ht="14.4" customHeight="1" thickBot="1" x14ac:dyDescent="0.35">
      <c r="A160" s="723" t="s">
        <v>481</v>
      </c>
      <c r="B160" s="701">
        <v>0</v>
      </c>
      <c r="C160" s="701">
        <v>0.09</v>
      </c>
      <c r="D160" s="702">
        <v>0.09</v>
      </c>
      <c r="E160" s="711" t="s">
        <v>341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1" t="s">
        <v>482</v>
      </c>
      <c r="B161" s="701">
        <v>0</v>
      </c>
      <c r="C161" s="701">
        <v>620.66346999999996</v>
      </c>
      <c r="D161" s="702">
        <v>620.66346999999996</v>
      </c>
      <c r="E161" s="711" t="s">
        <v>330</v>
      </c>
      <c r="F161" s="701">
        <v>0</v>
      </c>
      <c r="G161" s="702">
        <v>0</v>
      </c>
      <c r="H161" s="704">
        <v>94.055549999999997</v>
      </c>
      <c r="I161" s="701">
        <v>232.9606</v>
      </c>
      <c r="J161" s="702">
        <v>232.9606</v>
      </c>
      <c r="K161" s="712" t="s">
        <v>330</v>
      </c>
    </row>
    <row r="162" spans="1:11" ht="14.4" customHeight="1" thickBot="1" x14ac:dyDescent="0.35">
      <c r="A162" s="722" t="s">
        <v>483</v>
      </c>
      <c r="B162" s="706">
        <v>0</v>
      </c>
      <c r="C162" s="706">
        <v>426.23547000000002</v>
      </c>
      <c r="D162" s="707">
        <v>426.23547000000002</v>
      </c>
      <c r="E162" s="708" t="s">
        <v>330</v>
      </c>
      <c r="F162" s="706">
        <v>0</v>
      </c>
      <c r="G162" s="707">
        <v>0</v>
      </c>
      <c r="H162" s="709">
        <v>68.431550000000001</v>
      </c>
      <c r="I162" s="706">
        <v>181.0316</v>
      </c>
      <c r="J162" s="707">
        <v>181.0316</v>
      </c>
      <c r="K162" s="710" t="s">
        <v>330</v>
      </c>
    </row>
    <row r="163" spans="1:11" ht="14.4" customHeight="1" thickBot="1" x14ac:dyDescent="0.35">
      <c r="A163" s="723" t="s">
        <v>484</v>
      </c>
      <c r="B163" s="701">
        <v>0</v>
      </c>
      <c r="C163" s="701">
        <v>24.36347</v>
      </c>
      <c r="D163" s="702">
        <v>24.36347</v>
      </c>
      <c r="E163" s="711" t="s">
        <v>330</v>
      </c>
      <c r="F163" s="701">
        <v>0</v>
      </c>
      <c r="G163" s="702">
        <v>0</v>
      </c>
      <c r="H163" s="704">
        <v>0.71655000000000002</v>
      </c>
      <c r="I163" s="701">
        <v>3.0935999999999999</v>
      </c>
      <c r="J163" s="702">
        <v>3.0935999999999999</v>
      </c>
      <c r="K163" s="712" t="s">
        <v>330</v>
      </c>
    </row>
    <row r="164" spans="1:11" ht="14.4" customHeight="1" thickBot="1" x14ac:dyDescent="0.35">
      <c r="A164" s="723" t="s">
        <v>485</v>
      </c>
      <c r="B164" s="701">
        <v>0</v>
      </c>
      <c r="C164" s="701">
        <v>226.04</v>
      </c>
      <c r="D164" s="702">
        <v>226.04</v>
      </c>
      <c r="E164" s="711" t="s">
        <v>330</v>
      </c>
      <c r="F164" s="701">
        <v>0</v>
      </c>
      <c r="G164" s="702">
        <v>0</v>
      </c>
      <c r="H164" s="704">
        <v>23.86</v>
      </c>
      <c r="I164" s="701">
        <v>57.92</v>
      </c>
      <c r="J164" s="702">
        <v>57.92</v>
      </c>
      <c r="K164" s="712" t="s">
        <v>330</v>
      </c>
    </row>
    <row r="165" spans="1:11" ht="14.4" customHeight="1" thickBot="1" x14ac:dyDescent="0.35">
      <c r="A165" s="723" t="s">
        <v>486</v>
      </c>
      <c r="B165" s="701">
        <v>0</v>
      </c>
      <c r="C165" s="701">
        <v>164.91200000000001</v>
      </c>
      <c r="D165" s="702">
        <v>164.91200000000001</v>
      </c>
      <c r="E165" s="711" t="s">
        <v>330</v>
      </c>
      <c r="F165" s="701">
        <v>0</v>
      </c>
      <c r="G165" s="702">
        <v>0</v>
      </c>
      <c r="H165" s="704">
        <v>43.854999999999997</v>
      </c>
      <c r="I165" s="701">
        <v>120.018</v>
      </c>
      <c r="J165" s="702">
        <v>120.018</v>
      </c>
      <c r="K165" s="712" t="s">
        <v>330</v>
      </c>
    </row>
    <row r="166" spans="1:11" ht="14.4" customHeight="1" thickBot="1" x14ac:dyDescent="0.35">
      <c r="A166" s="723" t="s">
        <v>487</v>
      </c>
      <c r="B166" s="701">
        <v>0</v>
      </c>
      <c r="C166" s="701">
        <v>0.11</v>
      </c>
      <c r="D166" s="702">
        <v>0.11</v>
      </c>
      <c r="E166" s="711" t="s">
        <v>330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330</v>
      </c>
    </row>
    <row r="167" spans="1:11" ht="14.4" customHeight="1" thickBot="1" x14ac:dyDescent="0.35">
      <c r="A167" s="723" t="s">
        <v>488</v>
      </c>
      <c r="B167" s="701">
        <v>0</v>
      </c>
      <c r="C167" s="701">
        <v>10.81</v>
      </c>
      <c r="D167" s="702">
        <v>10.81</v>
      </c>
      <c r="E167" s="711" t="s">
        <v>341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330</v>
      </c>
    </row>
    <row r="168" spans="1:11" ht="14.4" customHeight="1" thickBot="1" x14ac:dyDescent="0.35">
      <c r="A168" s="725" t="s">
        <v>489</v>
      </c>
      <c r="B168" s="701">
        <v>0</v>
      </c>
      <c r="C168" s="701">
        <v>117.011</v>
      </c>
      <c r="D168" s="702">
        <v>117.011</v>
      </c>
      <c r="E168" s="711" t="s">
        <v>341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330</v>
      </c>
    </row>
    <row r="169" spans="1:11" ht="14.4" customHeight="1" thickBot="1" x14ac:dyDescent="0.35">
      <c r="A169" s="723" t="s">
        <v>490</v>
      </c>
      <c r="B169" s="701">
        <v>0</v>
      </c>
      <c r="C169" s="701">
        <v>117.011</v>
      </c>
      <c r="D169" s="702">
        <v>117.011</v>
      </c>
      <c r="E169" s="711" t="s">
        <v>341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330</v>
      </c>
    </row>
    <row r="170" spans="1:11" ht="14.4" customHeight="1" thickBot="1" x14ac:dyDescent="0.35">
      <c r="A170" s="725" t="s">
        <v>491</v>
      </c>
      <c r="B170" s="701">
        <v>0</v>
      </c>
      <c r="C170" s="701">
        <v>50.44</v>
      </c>
      <c r="D170" s="702">
        <v>50.44</v>
      </c>
      <c r="E170" s="711" t="s">
        <v>330</v>
      </c>
      <c r="F170" s="701">
        <v>0</v>
      </c>
      <c r="G170" s="702">
        <v>0</v>
      </c>
      <c r="H170" s="704">
        <v>18.423999999999999</v>
      </c>
      <c r="I170" s="701">
        <v>33.673999999999999</v>
      </c>
      <c r="J170" s="702">
        <v>33.673999999999999</v>
      </c>
      <c r="K170" s="712" t="s">
        <v>330</v>
      </c>
    </row>
    <row r="171" spans="1:11" ht="14.4" customHeight="1" thickBot="1" x14ac:dyDescent="0.35">
      <c r="A171" s="723" t="s">
        <v>492</v>
      </c>
      <c r="B171" s="701">
        <v>0</v>
      </c>
      <c r="C171" s="701">
        <v>50.44</v>
      </c>
      <c r="D171" s="702">
        <v>50.44</v>
      </c>
      <c r="E171" s="711" t="s">
        <v>330</v>
      </c>
      <c r="F171" s="701">
        <v>0</v>
      </c>
      <c r="G171" s="702">
        <v>0</v>
      </c>
      <c r="H171" s="704">
        <v>18.423999999999999</v>
      </c>
      <c r="I171" s="701">
        <v>33.673999999999999</v>
      </c>
      <c r="J171" s="702">
        <v>33.673999999999999</v>
      </c>
      <c r="K171" s="712" t="s">
        <v>330</v>
      </c>
    </row>
    <row r="172" spans="1:11" ht="14.4" customHeight="1" thickBot="1" x14ac:dyDescent="0.35">
      <c r="A172" s="725" t="s">
        <v>493</v>
      </c>
      <c r="B172" s="701">
        <v>0</v>
      </c>
      <c r="C172" s="701">
        <v>20.599</v>
      </c>
      <c r="D172" s="702">
        <v>20.599</v>
      </c>
      <c r="E172" s="711" t="s">
        <v>330</v>
      </c>
      <c r="F172" s="701">
        <v>0</v>
      </c>
      <c r="G172" s="702">
        <v>0</v>
      </c>
      <c r="H172" s="704">
        <v>7.2</v>
      </c>
      <c r="I172" s="701">
        <v>11.5</v>
      </c>
      <c r="J172" s="702">
        <v>11.5</v>
      </c>
      <c r="K172" s="712" t="s">
        <v>330</v>
      </c>
    </row>
    <row r="173" spans="1:11" ht="14.4" customHeight="1" thickBot="1" x14ac:dyDescent="0.35">
      <c r="A173" s="723" t="s">
        <v>494</v>
      </c>
      <c r="B173" s="701">
        <v>0</v>
      </c>
      <c r="C173" s="701">
        <v>20.599</v>
      </c>
      <c r="D173" s="702">
        <v>20.599</v>
      </c>
      <c r="E173" s="711" t="s">
        <v>330</v>
      </c>
      <c r="F173" s="701">
        <v>0</v>
      </c>
      <c r="G173" s="702">
        <v>0</v>
      </c>
      <c r="H173" s="704">
        <v>7.2</v>
      </c>
      <c r="I173" s="701">
        <v>11.5</v>
      </c>
      <c r="J173" s="702">
        <v>11.5</v>
      </c>
      <c r="K173" s="712" t="s">
        <v>330</v>
      </c>
    </row>
    <row r="174" spans="1:11" ht="14.4" customHeight="1" thickBot="1" x14ac:dyDescent="0.35">
      <c r="A174" s="725" t="s">
        <v>495</v>
      </c>
      <c r="B174" s="701">
        <v>0</v>
      </c>
      <c r="C174" s="701">
        <v>6.3780000000000001</v>
      </c>
      <c r="D174" s="702">
        <v>6.3780000000000001</v>
      </c>
      <c r="E174" s="711" t="s">
        <v>341</v>
      </c>
      <c r="F174" s="701">
        <v>0</v>
      </c>
      <c r="G174" s="702">
        <v>0</v>
      </c>
      <c r="H174" s="704">
        <v>0</v>
      </c>
      <c r="I174" s="701">
        <v>6.7549999999999999</v>
      </c>
      <c r="J174" s="702">
        <v>6.7549999999999999</v>
      </c>
      <c r="K174" s="712" t="s">
        <v>330</v>
      </c>
    </row>
    <row r="175" spans="1:11" ht="14.4" customHeight="1" thickBot="1" x14ac:dyDescent="0.35">
      <c r="A175" s="723" t="s">
        <v>496</v>
      </c>
      <c r="B175" s="701">
        <v>0</v>
      </c>
      <c r="C175" s="701">
        <v>6.3780000000000001</v>
      </c>
      <c r="D175" s="702">
        <v>6.3780000000000001</v>
      </c>
      <c r="E175" s="711" t="s">
        <v>341</v>
      </c>
      <c r="F175" s="701">
        <v>0</v>
      </c>
      <c r="G175" s="702">
        <v>0</v>
      </c>
      <c r="H175" s="704">
        <v>0</v>
      </c>
      <c r="I175" s="701">
        <v>6.7549999999999999</v>
      </c>
      <c r="J175" s="702">
        <v>6.7549999999999999</v>
      </c>
      <c r="K175" s="712" t="s">
        <v>330</v>
      </c>
    </row>
    <row r="176" spans="1:11" ht="14.4" customHeight="1" thickBot="1" x14ac:dyDescent="0.35">
      <c r="A176" s="720" t="s">
        <v>497</v>
      </c>
      <c r="B176" s="701">
        <v>5477.7635948338602</v>
      </c>
      <c r="C176" s="701">
        <v>6695.0578400000004</v>
      </c>
      <c r="D176" s="702">
        <v>1217.2942451661499</v>
      </c>
      <c r="E176" s="703">
        <v>1.22222467693</v>
      </c>
      <c r="F176" s="701">
        <v>5270.00000000001</v>
      </c>
      <c r="G176" s="702">
        <v>4391.6666666666697</v>
      </c>
      <c r="H176" s="704">
        <v>448.51701000000003</v>
      </c>
      <c r="I176" s="701">
        <v>4794.5189200000004</v>
      </c>
      <c r="J176" s="702">
        <v>402.85225333332801</v>
      </c>
      <c r="K176" s="705">
        <v>0.90977588614799998</v>
      </c>
    </row>
    <row r="177" spans="1:11" ht="14.4" customHeight="1" thickBot="1" x14ac:dyDescent="0.35">
      <c r="A177" s="721" t="s">
        <v>498</v>
      </c>
      <c r="B177" s="701">
        <v>5323.0122921891398</v>
      </c>
      <c r="C177" s="701">
        <v>5373.1149999999998</v>
      </c>
      <c r="D177" s="702">
        <v>50.102707810866001</v>
      </c>
      <c r="E177" s="703">
        <v>1.0094124726860001</v>
      </c>
      <c r="F177" s="701">
        <v>5134.00000000001</v>
      </c>
      <c r="G177" s="702">
        <v>4278.3333333333403</v>
      </c>
      <c r="H177" s="704">
        <v>428.00700000000001</v>
      </c>
      <c r="I177" s="701">
        <v>4314.6260000000002</v>
      </c>
      <c r="J177" s="702">
        <v>36.292666666659997</v>
      </c>
      <c r="K177" s="705">
        <v>0.84040241527000004</v>
      </c>
    </row>
    <row r="178" spans="1:11" ht="14.4" customHeight="1" thickBot="1" x14ac:dyDescent="0.35">
      <c r="A178" s="722" t="s">
        <v>499</v>
      </c>
      <c r="B178" s="706">
        <v>5323.0122921891398</v>
      </c>
      <c r="C178" s="706">
        <v>5371.5079999999998</v>
      </c>
      <c r="D178" s="707">
        <v>48.495707810866001</v>
      </c>
      <c r="E178" s="713">
        <v>1.009110575957</v>
      </c>
      <c r="F178" s="706">
        <v>5134.00000000001</v>
      </c>
      <c r="G178" s="707">
        <v>4278.3333333333403</v>
      </c>
      <c r="H178" s="709">
        <v>428.00700000000001</v>
      </c>
      <c r="I178" s="706">
        <v>4310.8389999999999</v>
      </c>
      <c r="J178" s="707">
        <v>32.505666666659998</v>
      </c>
      <c r="K178" s="714">
        <v>0.839664783794</v>
      </c>
    </row>
    <row r="179" spans="1:11" ht="14.4" customHeight="1" thickBot="1" x14ac:dyDescent="0.35">
      <c r="A179" s="723" t="s">
        <v>500</v>
      </c>
      <c r="B179" s="701">
        <v>1344.00310364497</v>
      </c>
      <c r="C179" s="701">
        <v>1358.4280000000001</v>
      </c>
      <c r="D179" s="702">
        <v>14.424896355025</v>
      </c>
      <c r="E179" s="703">
        <v>1.0107327850029999</v>
      </c>
      <c r="F179" s="701">
        <v>1417</v>
      </c>
      <c r="G179" s="702">
        <v>1180.8333333333401</v>
      </c>
      <c r="H179" s="704">
        <v>120.622</v>
      </c>
      <c r="I179" s="701">
        <v>1202.691</v>
      </c>
      <c r="J179" s="702">
        <v>21.857666666665001</v>
      </c>
      <c r="K179" s="705">
        <v>0.848758645024</v>
      </c>
    </row>
    <row r="180" spans="1:11" ht="14.4" customHeight="1" thickBot="1" x14ac:dyDescent="0.35">
      <c r="A180" s="723" t="s">
        <v>501</v>
      </c>
      <c r="B180" s="701">
        <v>2962.0068400270902</v>
      </c>
      <c r="C180" s="701">
        <v>2972.806</v>
      </c>
      <c r="D180" s="702">
        <v>10.799159972907001</v>
      </c>
      <c r="E180" s="703">
        <v>1.003645892989</v>
      </c>
      <c r="F180" s="701">
        <v>2758</v>
      </c>
      <c r="G180" s="702">
        <v>2298.3333333333399</v>
      </c>
      <c r="H180" s="704">
        <v>204.631</v>
      </c>
      <c r="I180" s="701">
        <v>2164.8629999999998</v>
      </c>
      <c r="J180" s="702">
        <v>-133.47033333333599</v>
      </c>
      <c r="K180" s="705">
        <v>0.784939448875</v>
      </c>
    </row>
    <row r="181" spans="1:11" ht="14.4" customHeight="1" thickBot="1" x14ac:dyDescent="0.35">
      <c r="A181" s="723" t="s">
        <v>502</v>
      </c>
      <c r="B181" s="701">
        <v>131.00030251301499</v>
      </c>
      <c r="C181" s="701">
        <v>153.27000000000001</v>
      </c>
      <c r="D181" s="702">
        <v>22.269697486984999</v>
      </c>
      <c r="E181" s="703">
        <v>1.1699972981719999</v>
      </c>
      <c r="F181" s="701">
        <v>257</v>
      </c>
      <c r="G181" s="702">
        <v>214.166666666667</v>
      </c>
      <c r="H181" s="704">
        <v>46.137</v>
      </c>
      <c r="I181" s="701">
        <v>353.96</v>
      </c>
      <c r="J181" s="702">
        <v>139.79333333333301</v>
      </c>
      <c r="K181" s="705">
        <v>1.3772762645909999</v>
      </c>
    </row>
    <row r="182" spans="1:11" ht="14.4" customHeight="1" thickBot="1" x14ac:dyDescent="0.35">
      <c r="A182" s="723" t="s">
        <v>503</v>
      </c>
      <c r="B182" s="701">
        <v>467.00107842425803</v>
      </c>
      <c r="C182" s="701">
        <v>467.75</v>
      </c>
      <c r="D182" s="702">
        <v>0.74892157574100005</v>
      </c>
      <c r="E182" s="703">
        <v>1.001603682754</v>
      </c>
      <c r="F182" s="701">
        <v>474.00000000000102</v>
      </c>
      <c r="G182" s="702">
        <v>395.00000000000102</v>
      </c>
      <c r="H182" s="704">
        <v>39.703000000000003</v>
      </c>
      <c r="I182" s="701">
        <v>396.69299999999998</v>
      </c>
      <c r="J182" s="702">
        <v>1.692999999999</v>
      </c>
      <c r="K182" s="705">
        <v>0.83690506329100001</v>
      </c>
    </row>
    <row r="183" spans="1:11" ht="14.4" customHeight="1" thickBot="1" x14ac:dyDescent="0.35">
      <c r="A183" s="723" t="s">
        <v>504</v>
      </c>
      <c r="B183" s="701">
        <v>419.00096757979497</v>
      </c>
      <c r="C183" s="701">
        <v>419.25400000000002</v>
      </c>
      <c r="D183" s="702">
        <v>0.253032420205</v>
      </c>
      <c r="E183" s="703">
        <v>1.0006038945960001</v>
      </c>
      <c r="F183" s="701">
        <v>228</v>
      </c>
      <c r="G183" s="702">
        <v>190</v>
      </c>
      <c r="H183" s="704">
        <v>16.914000000000001</v>
      </c>
      <c r="I183" s="701">
        <v>192.63200000000001</v>
      </c>
      <c r="J183" s="702">
        <v>2.631999999999</v>
      </c>
      <c r="K183" s="705">
        <v>0.84487719298200004</v>
      </c>
    </row>
    <row r="184" spans="1:11" ht="14.4" customHeight="1" thickBot="1" x14ac:dyDescent="0.35">
      <c r="A184" s="722" t="s">
        <v>505</v>
      </c>
      <c r="B184" s="706">
        <v>0</v>
      </c>
      <c r="C184" s="706">
        <v>1.607</v>
      </c>
      <c r="D184" s="707">
        <v>1.607</v>
      </c>
      <c r="E184" s="708" t="s">
        <v>330</v>
      </c>
      <c r="F184" s="706">
        <v>0</v>
      </c>
      <c r="G184" s="707">
        <v>0</v>
      </c>
      <c r="H184" s="709">
        <v>0</v>
      </c>
      <c r="I184" s="706">
        <v>3.7869999999999999</v>
      </c>
      <c r="J184" s="707">
        <v>3.7869999999999999</v>
      </c>
      <c r="K184" s="710" t="s">
        <v>341</v>
      </c>
    </row>
    <row r="185" spans="1:11" ht="14.4" customHeight="1" thickBot="1" x14ac:dyDescent="0.35">
      <c r="A185" s="723" t="s">
        <v>506</v>
      </c>
      <c r="B185" s="701">
        <v>0</v>
      </c>
      <c r="C185" s="701">
        <v>1.607</v>
      </c>
      <c r="D185" s="702">
        <v>1.607</v>
      </c>
      <c r="E185" s="711" t="s">
        <v>330</v>
      </c>
      <c r="F185" s="701">
        <v>0</v>
      </c>
      <c r="G185" s="702">
        <v>0</v>
      </c>
      <c r="H185" s="704">
        <v>0</v>
      </c>
      <c r="I185" s="701">
        <v>3.7869999999999999</v>
      </c>
      <c r="J185" s="702">
        <v>3.7869999999999999</v>
      </c>
      <c r="K185" s="712" t="s">
        <v>341</v>
      </c>
    </row>
    <row r="186" spans="1:11" ht="14.4" customHeight="1" thickBot="1" x14ac:dyDescent="0.35">
      <c r="A186" s="721" t="s">
        <v>507</v>
      </c>
      <c r="B186" s="701">
        <v>154.75130264472</v>
      </c>
      <c r="C186" s="701">
        <v>1321.9428399999999</v>
      </c>
      <c r="D186" s="702">
        <v>1167.1915373552799</v>
      </c>
      <c r="E186" s="703">
        <v>8.5423697080909999</v>
      </c>
      <c r="F186" s="701">
        <v>136</v>
      </c>
      <c r="G186" s="702">
        <v>113.333333333333</v>
      </c>
      <c r="H186" s="704">
        <v>20.510010000000001</v>
      </c>
      <c r="I186" s="701">
        <v>479.89292</v>
      </c>
      <c r="J186" s="702">
        <v>366.55958666666697</v>
      </c>
      <c r="K186" s="705">
        <v>3.528624411764</v>
      </c>
    </row>
    <row r="187" spans="1:11" ht="14.4" customHeight="1" thickBot="1" x14ac:dyDescent="0.35">
      <c r="A187" s="722" t="s">
        <v>508</v>
      </c>
      <c r="B187" s="706">
        <v>87.000136246319002</v>
      </c>
      <c r="C187" s="706">
        <v>978.54970000000105</v>
      </c>
      <c r="D187" s="707">
        <v>891.54956375368101</v>
      </c>
      <c r="E187" s="713">
        <v>11.247680086723999</v>
      </c>
      <c r="F187" s="706">
        <v>136</v>
      </c>
      <c r="G187" s="707">
        <v>113.333333333333</v>
      </c>
      <c r="H187" s="709">
        <v>0</v>
      </c>
      <c r="I187" s="706">
        <v>203.43065999999999</v>
      </c>
      <c r="J187" s="707">
        <v>90.097326666666007</v>
      </c>
      <c r="K187" s="714">
        <v>1.4958136764700001</v>
      </c>
    </row>
    <row r="188" spans="1:11" ht="14.4" customHeight="1" thickBot="1" x14ac:dyDescent="0.35">
      <c r="A188" s="723" t="s">
        <v>509</v>
      </c>
      <c r="B188" s="701">
        <v>87.000136246319002</v>
      </c>
      <c r="C188" s="701">
        <v>498.76758999999998</v>
      </c>
      <c r="D188" s="702">
        <v>411.76745375368102</v>
      </c>
      <c r="E188" s="703">
        <v>5.7329518265099999</v>
      </c>
      <c r="F188" s="701">
        <v>136</v>
      </c>
      <c r="G188" s="702">
        <v>113.333333333333</v>
      </c>
      <c r="H188" s="704">
        <v>0</v>
      </c>
      <c r="I188" s="701">
        <v>103.48566</v>
      </c>
      <c r="J188" s="702">
        <v>-9.8476733333330007</v>
      </c>
      <c r="K188" s="705">
        <v>0.76092397058799999</v>
      </c>
    </row>
    <row r="189" spans="1:11" ht="14.4" customHeight="1" thickBot="1" x14ac:dyDescent="0.35">
      <c r="A189" s="723" t="s">
        <v>510</v>
      </c>
      <c r="B189" s="701">
        <v>0</v>
      </c>
      <c r="C189" s="701">
        <v>59.364109999999997</v>
      </c>
      <c r="D189" s="702">
        <v>59.364109999999997</v>
      </c>
      <c r="E189" s="711" t="s">
        <v>330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330</v>
      </c>
    </row>
    <row r="190" spans="1:11" ht="14.4" customHeight="1" thickBot="1" x14ac:dyDescent="0.35">
      <c r="A190" s="723" t="s">
        <v>511</v>
      </c>
      <c r="B190" s="701">
        <v>0</v>
      </c>
      <c r="C190" s="701">
        <v>420.41800000000097</v>
      </c>
      <c r="D190" s="702">
        <v>420.41800000000097</v>
      </c>
      <c r="E190" s="711" t="s">
        <v>330</v>
      </c>
      <c r="F190" s="701">
        <v>0</v>
      </c>
      <c r="G190" s="702">
        <v>0</v>
      </c>
      <c r="H190" s="704">
        <v>0</v>
      </c>
      <c r="I190" s="701">
        <v>79.98</v>
      </c>
      <c r="J190" s="702">
        <v>79.98</v>
      </c>
      <c r="K190" s="712" t="s">
        <v>330</v>
      </c>
    </row>
    <row r="191" spans="1:11" ht="14.4" customHeight="1" thickBot="1" x14ac:dyDescent="0.3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0</v>
      </c>
      <c r="G191" s="702">
        <v>0</v>
      </c>
      <c r="H191" s="704">
        <v>0</v>
      </c>
      <c r="I191" s="701">
        <v>19.965</v>
      </c>
      <c r="J191" s="702">
        <v>19.965</v>
      </c>
      <c r="K191" s="712" t="s">
        <v>341</v>
      </c>
    </row>
    <row r="192" spans="1:11" ht="14.4" customHeight="1" thickBot="1" x14ac:dyDescent="0.35">
      <c r="A192" s="722" t="s">
        <v>513</v>
      </c>
      <c r="B192" s="706">
        <v>0</v>
      </c>
      <c r="C192" s="706">
        <v>31.2685</v>
      </c>
      <c r="D192" s="707">
        <v>31.2685</v>
      </c>
      <c r="E192" s="708" t="s">
        <v>330</v>
      </c>
      <c r="F192" s="706">
        <v>0</v>
      </c>
      <c r="G192" s="707">
        <v>0</v>
      </c>
      <c r="H192" s="709">
        <v>20.510010000000001</v>
      </c>
      <c r="I192" s="706">
        <v>178.48000999999999</v>
      </c>
      <c r="J192" s="707">
        <v>178.48000999999999</v>
      </c>
      <c r="K192" s="710" t="s">
        <v>330</v>
      </c>
    </row>
    <row r="193" spans="1:11" ht="14.4" customHeight="1" thickBot="1" x14ac:dyDescent="0.35">
      <c r="A193" s="723" t="s">
        <v>514</v>
      </c>
      <c r="B193" s="701">
        <v>0</v>
      </c>
      <c r="C193" s="701">
        <v>20.838000000000001</v>
      </c>
      <c r="D193" s="702">
        <v>20.838000000000001</v>
      </c>
      <c r="E193" s="711" t="s">
        <v>330</v>
      </c>
      <c r="F193" s="701">
        <v>0</v>
      </c>
      <c r="G193" s="702">
        <v>0</v>
      </c>
      <c r="H193" s="704">
        <v>10.225009999999999</v>
      </c>
      <c r="I193" s="701">
        <v>10.225009999999999</v>
      </c>
      <c r="J193" s="702">
        <v>10.225009999999999</v>
      </c>
      <c r="K193" s="712" t="s">
        <v>330</v>
      </c>
    </row>
    <row r="194" spans="1:11" ht="14.4" customHeight="1" thickBot="1" x14ac:dyDescent="0.3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7.9901999999999997</v>
      </c>
      <c r="J194" s="702">
        <v>7.9901999999999997</v>
      </c>
      <c r="K194" s="712" t="s">
        <v>341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144.6918</v>
      </c>
      <c r="J195" s="702">
        <v>144.6918</v>
      </c>
      <c r="K195" s="712" t="s">
        <v>341</v>
      </c>
    </row>
    <row r="196" spans="1:11" ht="14.4" customHeight="1" thickBot="1" x14ac:dyDescent="0.35">
      <c r="A196" s="723" t="s">
        <v>517</v>
      </c>
      <c r="B196" s="701">
        <v>0</v>
      </c>
      <c r="C196" s="701">
        <v>10.4305</v>
      </c>
      <c r="D196" s="702">
        <v>10.4305</v>
      </c>
      <c r="E196" s="711" t="s">
        <v>330</v>
      </c>
      <c r="F196" s="701">
        <v>0</v>
      </c>
      <c r="G196" s="702">
        <v>0</v>
      </c>
      <c r="H196" s="704">
        <v>10.285</v>
      </c>
      <c r="I196" s="701">
        <v>15.573</v>
      </c>
      <c r="J196" s="702">
        <v>15.573</v>
      </c>
      <c r="K196" s="712" t="s">
        <v>330</v>
      </c>
    </row>
    <row r="197" spans="1:11" ht="14.4" customHeight="1" thickBot="1" x14ac:dyDescent="0.35">
      <c r="A197" s="722" t="s">
        <v>518</v>
      </c>
      <c r="B197" s="706">
        <v>67.751166398400002</v>
      </c>
      <c r="C197" s="706">
        <v>32.241700000000002</v>
      </c>
      <c r="D197" s="707">
        <v>-35.509466398400001</v>
      </c>
      <c r="E197" s="713">
        <v>0.47588405800099998</v>
      </c>
      <c r="F197" s="706">
        <v>0</v>
      </c>
      <c r="G197" s="707">
        <v>0</v>
      </c>
      <c r="H197" s="709">
        <v>0</v>
      </c>
      <c r="I197" s="706">
        <v>12.644399999999999</v>
      </c>
      <c r="J197" s="707">
        <v>12.644399999999999</v>
      </c>
      <c r="K197" s="710" t="s">
        <v>330</v>
      </c>
    </row>
    <row r="198" spans="1:11" ht="14.4" customHeight="1" thickBot="1" x14ac:dyDescent="0.35">
      <c r="A198" s="723" t="s">
        <v>519</v>
      </c>
      <c r="B198" s="701">
        <v>67.751166398400002</v>
      </c>
      <c r="C198" s="701">
        <v>4.5617000000000001</v>
      </c>
      <c r="D198" s="702">
        <v>-63.1894663984</v>
      </c>
      <c r="E198" s="703">
        <v>6.7330206141999999E-2</v>
      </c>
      <c r="F198" s="701">
        <v>0</v>
      </c>
      <c r="G198" s="702">
        <v>0</v>
      </c>
      <c r="H198" s="704">
        <v>0</v>
      </c>
      <c r="I198" s="701">
        <v>9.1234000000000002</v>
      </c>
      <c r="J198" s="702">
        <v>9.1234000000000002</v>
      </c>
      <c r="K198" s="712" t="s">
        <v>330</v>
      </c>
    </row>
    <row r="199" spans="1:11" ht="14.4" customHeight="1" thickBot="1" x14ac:dyDescent="0.35">
      <c r="A199" s="723" t="s">
        <v>520</v>
      </c>
      <c r="B199" s="701">
        <v>0</v>
      </c>
      <c r="C199" s="701">
        <v>27.68</v>
      </c>
      <c r="D199" s="702">
        <v>27.68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3.5209999999999999</v>
      </c>
      <c r="J199" s="702">
        <v>3.5209999999999999</v>
      </c>
      <c r="K199" s="712" t="s">
        <v>330</v>
      </c>
    </row>
    <row r="200" spans="1:11" ht="14.4" customHeight="1" thickBot="1" x14ac:dyDescent="0.35">
      <c r="A200" s="722" t="s">
        <v>521</v>
      </c>
      <c r="B200" s="706">
        <v>0</v>
      </c>
      <c r="C200" s="706">
        <v>189.14233999999999</v>
      </c>
      <c r="D200" s="707">
        <v>189.14233999999999</v>
      </c>
      <c r="E200" s="708" t="s">
        <v>330</v>
      </c>
      <c r="F200" s="706">
        <v>0</v>
      </c>
      <c r="G200" s="707">
        <v>0</v>
      </c>
      <c r="H200" s="709">
        <v>0</v>
      </c>
      <c r="I200" s="706">
        <v>58.393999999999998</v>
      </c>
      <c r="J200" s="707">
        <v>58.393999999999998</v>
      </c>
      <c r="K200" s="710" t="s">
        <v>330</v>
      </c>
    </row>
    <row r="201" spans="1:11" ht="14.4" customHeight="1" thickBot="1" x14ac:dyDescent="0.35">
      <c r="A201" s="723" t="s">
        <v>522</v>
      </c>
      <c r="B201" s="701">
        <v>0</v>
      </c>
      <c r="C201" s="701">
        <v>166.61933999999999</v>
      </c>
      <c r="D201" s="702">
        <v>166.61933999999999</v>
      </c>
      <c r="E201" s="711" t="s">
        <v>330</v>
      </c>
      <c r="F201" s="701">
        <v>0</v>
      </c>
      <c r="G201" s="702">
        <v>0</v>
      </c>
      <c r="H201" s="704">
        <v>0</v>
      </c>
      <c r="I201" s="701">
        <v>50.033999999999999</v>
      </c>
      <c r="J201" s="702">
        <v>50.033999999999999</v>
      </c>
      <c r="K201" s="712" t="s">
        <v>330</v>
      </c>
    </row>
    <row r="202" spans="1:11" ht="14.4" customHeight="1" thickBot="1" x14ac:dyDescent="0.35">
      <c r="A202" s="723" t="s">
        <v>523</v>
      </c>
      <c r="B202" s="701">
        <v>0</v>
      </c>
      <c r="C202" s="701">
        <v>13</v>
      </c>
      <c r="D202" s="702">
        <v>13</v>
      </c>
      <c r="E202" s="711" t="s">
        <v>341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330</v>
      </c>
    </row>
    <row r="203" spans="1:11" ht="14.4" customHeight="1" thickBot="1" x14ac:dyDescent="0.35">
      <c r="A203" s="723" t="s">
        <v>524</v>
      </c>
      <c r="B203" s="701">
        <v>0</v>
      </c>
      <c r="C203" s="701">
        <v>9.5229999999999997</v>
      </c>
      <c r="D203" s="702">
        <v>9.5229999999999997</v>
      </c>
      <c r="E203" s="711" t="s">
        <v>341</v>
      </c>
      <c r="F203" s="701">
        <v>0</v>
      </c>
      <c r="G203" s="702">
        <v>0</v>
      </c>
      <c r="H203" s="704">
        <v>0</v>
      </c>
      <c r="I203" s="701">
        <v>8.36</v>
      </c>
      <c r="J203" s="702">
        <v>8.36</v>
      </c>
      <c r="K203" s="712" t="s">
        <v>330</v>
      </c>
    </row>
    <row r="204" spans="1:11" ht="14.4" customHeight="1" thickBot="1" x14ac:dyDescent="0.35">
      <c r="A204" s="722" t="s">
        <v>525</v>
      </c>
      <c r="B204" s="706">
        <v>0</v>
      </c>
      <c r="C204" s="706">
        <v>90.740600000000001</v>
      </c>
      <c r="D204" s="707">
        <v>90.740600000000001</v>
      </c>
      <c r="E204" s="708" t="s">
        <v>330</v>
      </c>
      <c r="F204" s="706">
        <v>0</v>
      </c>
      <c r="G204" s="707">
        <v>0</v>
      </c>
      <c r="H204" s="709">
        <v>0</v>
      </c>
      <c r="I204" s="706">
        <v>26.943850000000001</v>
      </c>
      <c r="J204" s="707">
        <v>26.943850000000001</v>
      </c>
      <c r="K204" s="710" t="s">
        <v>330</v>
      </c>
    </row>
    <row r="205" spans="1:11" ht="14.4" customHeight="1" thickBot="1" x14ac:dyDescent="0.35">
      <c r="A205" s="723" t="s">
        <v>526</v>
      </c>
      <c r="B205" s="701">
        <v>0</v>
      </c>
      <c r="C205" s="701">
        <v>59.725599999998998</v>
      </c>
      <c r="D205" s="702">
        <v>59.725599999998998</v>
      </c>
      <c r="E205" s="711" t="s">
        <v>330</v>
      </c>
      <c r="F205" s="701">
        <v>0</v>
      </c>
      <c r="G205" s="702">
        <v>0</v>
      </c>
      <c r="H205" s="704">
        <v>0</v>
      </c>
      <c r="I205" s="701">
        <v>19.953849999999999</v>
      </c>
      <c r="J205" s="702">
        <v>19.953849999999999</v>
      </c>
      <c r="K205" s="712" t="s">
        <v>330</v>
      </c>
    </row>
    <row r="206" spans="1:11" ht="14.4" customHeight="1" thickBot="1" x14ac:dyDescent="0.35">
      <c r="A206" s="723" t="s">
        <v>527</v>
      </c>
      <c r="B206" s="701">
        <v>0</v>
      </c>
      <c r="C206" s="701">
        <v>5.83</v>
      </c>
      <c r="D206" s="702">
        <v>5.83</v>
      </c>
      <c r="E206" s="711" t="s">
        <v>341</v>
      </c>
      <c r="F206" s="701">
        <v>0</v>
      </c>
      <c r="G206" s="702">
        <v>0</v>
      </c>
      <c r="H206" s="704">
        <v>0</v>
      </c>
      <c r="I206" s="701">
        <v>6.99</v>
      </c>
      <c r="J206" s="702">
        <v>6.99</v>
      </c>
      <c r="K206" s="712" t="s">
        <v>330</v>
      </c>
    </row>
    <row r="207" spans="1:11" ht="14.4" customHeight="1" thickBot="1" x14ac:dyDescent="0.35">
      <c r="A207" s="723" t="s">
        <v>528</v>
      </c>
      <c r="B207" s="701">
        <v>0</v>
      </c>
      <c r="C207" s="701">
        <v>25.184999999999999</v>
      </c>
      <c r="D207" s="702">
        <v>25.184999999999999</v>
      </c>
      <c r="E207" s="711" t="s">
        <v>341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05">
        <v>0</v>
      </c>
    </row>
    <row r="208" spans="1:11" ht="14.4" customHeight="1" thickBot="1" x14ac:dyDescent="0.35">
      <c r="A208" s="720" t="s">
        <v>529</v>
      </c>
      <c r="B208" s="701">
        <v>0</v>
      </c>
      <c r="C208" s="701">
        <v>1.15202</v>
      </c>
      <c r="D208" s="702">
        <v>1.15202</v>
      </c>
      <c r="E208" s="711" t="s">
        <v>341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330</v>
      </c>
    </row>
    <row r="209" spans="1:11" ht="14.4" customHeight="1" thickBot="1" x14ac:dyDescent="0.35">
      <c r="A209" s="721" t="s">
        <v>530</v>
      </c>
      <c r="B209" s="701">
        <v>0</v>
      </c>
      <c r="C209" s="701">
        <v>1.15202</v>
      </c>
      <c r="D209" s="702">
        <v>1.15202</v>
      </c>
      <c r="E209" s="711" t="s">
        <v>341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330</v>
      </c>
    </row>
    <row r="210" spans="1:11" ht="14.4" customHeight="1" thickBot="1" x14ac:dyDescent="0.35">
      <c r="A210" s="722" t="s">
        <v>531</v>
      </c>
      <c r="B210" s="706">
        <v>0</v>
      </c>
      <c r="C210" s="706">
        <v>1.15202</v>
      </c>
      <c r="D210" s="707">
        <v>1.15202</v>
      </c>
      <c r="E210" s="708" t="s">
        <v>341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330</v>
      </c>
    </row>
    <row r="211" spans="1:11" ht="14.4" customHeight="1" thickBot="1" x14ac:dyDescent="0.35">
      <c r="A211" s="723" t="s">
        <v>532</v>
      </c>
      <c r="B211" s="701">
        <v>0</v>
      </c>
      <c r="C211" s="701">
        <v>1.15202</v>
      </c>
      <c r="D211" s="702">
        <v>1.15202</v>
      </c>
      <c r="E211" s="711" t="s">
        <v>341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330</v>
      </c>
    </row>
    <row r="212" spans="1:11" ht="14.4" customHeight="1" thickBot="1" x14ac:dyDescent="0.35">
      <c r="A212" s="719" t="s">
        <v>533</v>
      </c>
      <c r="B212" s="701">
        <v>130582.816830233</v>
      </c>
      <c r="C212" s="701">
        <v>121139.95282999999</v>
      </c>
      <c r="D212" s="702">
        <v>-9442.8640002332795</v>
      </c>
      <c r="E212" s="703">
        <v>0.92768677970400004</v>
      </c>
      <c r="F212" s="701">
        <v>133570.46989634901</v>
      </c>
      <c r="G212" s="702">
        <v>111308.724913625</v>
      </c>
      <c r="H212" s="704">
        <v>8625.81927</v>
      </c>
      <c r="I212" s="701">
        <v>103299.29988999999</v>
      </c>
      <c r="J212" s="702">
        <v>-8009.4250236245398</v>
      </c>
      <c r="K212" s="705">
        <v>0.77336929315400005</v>
      </c>
    </row>
    <row r="213" spans="1:11" ht="14.4" customHeight="1" thickBot="1" x14ac:dyDescent="0.35">
      <c r="A213" s="720" t="s">
        <v>534</v>
      </c>
      <c r="B213" s="701">
        <v>127184.97514721801</v>
      </c>
      <c r="C213" s="701">
        <v>116984.38124</v>
      </c>
      <c r="D213" s="702">
        <v>-10200.593907217601</v>
      </c>
      <c r="E213" s="703">
        <v>0.91979717812200001</v>
      </c>
      <c r="F213" s="701">
        <v>131270.23338942201</v>
      </c>
      <c r="G213" s="702">
        <v>109391.86115785201</v>
      </c>
      <c r="H213" s="704">
        <v>8570.7883700000002</v>
      </c>
      <c r="I213" s="701">
        <v>101765.07214</v>
      </c>
      <c r="J213" s="702">
        <v>-7626.7890178517</v>
      </c>
      <c r="K213" s="705">
        <v>0.77523342125899997</v>
      </c>
    </row>
    <row r="214" spans="1:11" ht="14.4" customHeight="1" thickBot="1" x14ac:dyDescent="0.35">
      <c r="A214" s="721" t="s">
        <v>535</v>
      </c>
      <c r="B214" s="701">
        <v>127184.97514721801</v>
      </c>
      <c r="C214" s="701">
        <v>116982.8317</v>
      </c>
      <c r="D214" s="702">
        <v>-10202.143447217601</v>
      </c>
      <c r="E214" s="703">
        <v>0.91978499476499997</v>
      </c>
      <c r="F214" s="701">
        <v>131268.68286439401</v>
      </c>
      <c r="G214" s="702">
        <v>109390.56905366199</v>
      </c>
      <c r="H214" s="704">
        <v>8569.96191</v>
      </c>
      <c r="I214" s="701">
        <v>101763.62596999999</v>
      </c>
      <c r="J214" s="702">
        <v>-7626.9430836618103</v>
      </c>
      <c r="K214" s="705">
        <v>0.77523156132399995</v>
      </c>
    </row>
    <row r="215" spans="1:11" ht="14.4" customHeight="1" thickBot="1" x14ac:dyDescent="0.35">
      <c r="A215" s="722" t="s">
        <v>536</v>
      </c>
      <c r="B215" s="706">
        <v>269.71691428731498</v>
      </c>
      <c r="C215" s="706">
        <v>548.62684999999999</v>
      </c>
      <c r="D215" s="707">
        <v>278.90993571268501</v>
      </c>
      <c r="E215" s="713">
        <v>2.034083963364</v>
      </c>
      <c r="F215" s="706">
        <v>546.77565792287805</v>
      </c>
      <c r="G215" s="707">
        <v>455.64638160239798</v>
      </c>
      <c r="H215" s="709">
        <v>54.82244</v>
      </c>
      <c r="I215" s="706">
        <v>602.51233999999999</v>
      </c>
      <c r="J215" s="707">
        <v>146.86595839760199</v>
      </c>
      <c r="K215" s="714">
        <v>1.101937021645</v>
      </c>
    </row>
    <row r="216" spans="1:11" ht="14.4" customHeight="1" thickBot="1" x14ac:dyDescent="0.35">
      <c r="A216" s="723" t="s">
        <v>537</v>
      </c>
      <c r="B216" s="701">
        <v>96.369622700841006</v>
      </c>
      <c r="C216" s="701">
        <v>7.50509</v>
      </c>
      <c r="D216" s="702">
        <v>-88.864532700840996</v>
      </c>
      <c r="E216" s="703">
        <v>7.7878171457000003E-2</v>
      </c>
      <c r="F216" s="701">
        <v>10</v>
      </c>
      <c r="G216" s="702">
        <v>8.333333333333</v>
      </c>
      <c r="H216" s="704">
        <v>1.95251</v>
      </c>
      <c r="I216" s="701">
        <v>10.909599999999999</v>
      </c>
      <c r="J216" s="702">
        <v>2.5762666666660001</v>
      </c>
      <c r="K216" s="705">
        <v>1.0909599999999999</v>
      </c>
    </row>
    <row r="217" spans="1:11" ht="14.4" customHeight="1" thickBot="1" x14ac:dyDescent="0.35">
      <c r="A217" s="723" t="s">
        <v>538</v>
      </c>
      <c r="B217" s="701">
        <v>0.99266007668699996</v>
      </c>
      <c r="C217" s="701">
        <v>3.9365600000000001</v>
      </c>
      <c r="D217" s="702">
        <v>2.9438999233119998</v>
      </c>
      <c r="E217" s="703">
        <v>3.965667696778</v>
      </c>
      <c r="F217" s="701">
        <v>4</v>
      </c>
      <c r="G217" s="702">
        <v>3.333333333333</v>
      </c>
      <c r="H217" s="704">
        <v>0</v>
      </c>
      <c r="I217" s="701">
        <v>2.98936</v>
      </c>
      <c r="J217" s="702">
        <v>-0.34397333333300001</v>
      </c>
      <c r="K217" s="705">
        <v>0.74734</v>
      </c>
    </row>
    <row r="218" spans="1:11" ht="14.4" customHeight="1" thickBot="1" x14ac:dyDescent="0.35">
      <c r="A218" s="723" t="s">
        <v>539</v>
      </c>
      <c r="B218" s="701">
        <v>86.504856250729006</v>
      </c>
      <c r="C218" s="701">
        <v>71.750200000000007</v>
      </c>
      <c r="D218" s="702">
        <v>-14.754656250729001</v>
      </c>
      <c r="E218" s="703">
        <v>0.82943551506500002</v>
      </c>
      <c r="F218" s="701">
        <v>72</v>
      </c>
      <c r="G218" s="702">
        <v>60</v>
      </c>
      <c r="H218" s="704">
        <v>4.8695700000000004</v>
      </c>
      <c r="I218" s="701">
        <v>82.645089999999996</v>
      </c>
      <c r="J218" s="702">
        <v>22.64509</v>
      </c>
      <c r="K218" s="705">
        <v>1.1478484722219999</v>
      </c>
    </row>
    <row r="219" spans="1:11" ht="14.4" customHeight="1" thickBot="1" x14ac:dyDescent="0.35">
      <c r="A219" s="723" t="s">
        <v>540</v>
      </c>
      <c r="B219" s="701">
        <v>0</v>
      </c>
      <c r="C219" s="701">
        <v>261.29374999999999</v>
      </c>
      <c r="D219" s="702">
        <v>261.29374999999999</v>
      </c>
      <c r="E219" s="711" t="s">
        <v>330</v>
      </c>
      <c r="F219" s="701">
        <v>260.775657922878</v>
      </c>
      <c r="G219" s="702">
        <v>217.31304826906501</v>
      </c>
      <c r="H219" s="704">
        <v>43.859909999999999</v>
      </c>
      <c r="I219" s="701">
        <v>274.69071000000002</v>
      </c>
      <c r="J219" s="702">
        <v>57.377661730934001</v>
      </c>
      <c r="K219" s="705">
        <v>1.0533602414729999</v>
      </c>
    </row>
    <row r="220" spans="1:11" ht="14.4" customHeight="1" thickBot="1" x14ac:dyDescent="0.35">
      <c r="A220" s="723" t="s">
        <v>541</v>
      </c>
      <c r="B220" s="701">
        <v>67.733729259577999</v>
      </c>
      <c r="C220" s="701">
        <v>165.60212000000001</v>
      </c>
      <c r="D220" s="702">
        <v>97.868390740421006</v>
      </c>
      <c r="E220" s="703">
        <v>2.4448988976430002</v>
      </c>
      <c r="F220" s="701">
        <v>160</v>
      </c>
      <c r="G220" s="702">
        <v>133.333333333333</v>
      </c>
      <c r="H220" s="704">
        <v>0</v>
      </c>
      <c r="I220" s="701">
        <v>206.44416000000001</v>
      </c>
      <c r="J220" s="702">
        <v>73.110826666666</v>
      </c>
      <c r="K220" s="705">
        <v>1.290276</v>
      </c>
    </row>
    <row r="221" spans="1:11" ht="14.4" customHeight="1" thickBot="1" x14ac:dyDescent="0.35">
      <c r="A221" s="723" t="s">
        <v>542</v>
      </c>
      <c r="B221" s="701">
        <v>18.116045999476999</v>
      </c>
      <c r="C221" s="701">
        <v>38.53913</v>
      </c>
      <c r="D221" s="702">
        <v>20.423084000522</v>
      </c>
      <c r="E221" s="703">
        <v>2.127347766787</v>
      </c>
      <c r="F221" s="701">
        <v>40</v>
      </c>
      <c r="G221" s="702">
        <v>33.333333333333002</v>
      </c>
      <c r="H221" s="704">
        <v>4.1404500000000004</v>
      </c>
      <c r="I221" s="701">
        <v>24.83342</v>
      </c>
      <c r="J221" s="702">
        <v>-8.4999133333329997</v>
      </c>
      <c r="K221" s="705">
        <v>0.62083549999999998</v>
      </c>
    </row>
    <row r="222" spans="1:11" ht="14.4" customHeight="1" thickBot="1" x14ac:dyDescent="0.35">
      <c r="A222" s="722" t="s">
        <v>543</v>
      </c>
      <c r="B222" s="706">
        <v>460.45348746459501</v>
      </c>
      <c r="C222" s="706">
        <v>592.45764999999994</v>
      </c>
      <c r="D222" s="707">
        <v>132.00416253540499</v>
      </c>
      <c r="E222" s="713">
        <v>1.286682946549</v>
      </c>
      <c r="F222" s="706">
        <v>607.36210401306403</v>
      </c>
      <c r="G222" s="707">
        <v>506.13508667755298</v>
      </c>
      <c r="H222" s="709">
        <v>50.273290000000003</v>
      </c>
      <c r="I222" s="706">
        <v>574.40494000000001</v>
      </c>
      <c r="J222" s="707">
        <v>68.269853322445996</v>
      </c>
      <c r="K222" s="714">
        <v>0.94573720718599996</v>
      </c>
    </row>
    <row r="223" spans="1:11" ht="14.4" customHeight="1" thickBot="1" x14ac:dyDescent="0.35">
      <c r="A223" s="723" t="s">
        <v>544</v>
      </c>
      <c r="B223" s="701">
        <v>215.00002155776099</v>
      </c>
      <c r="C223" s="701">
        <v>426.28149000000002</v>
      </c>
      <c r="D223" s="702">
        <v>211.281468442239</v>
      </c>
      <c r="E223" s="703">
        <v>1.9827044058479999</v>
      </c>
      <c r="F223" s="701">
        <v>221</v>
      </c>
      <c r="G223" s="702">
        <v>184.166666666667</v>
      </c>
      <c r="H223" s="704">
        <v>48.290700000000001</v>
      </c>
      <c r="I223" s="701">
        <v>422.38823000000002</v>
      </c>
      <c r="J223" s="702">
        <v>238.22156333333299</v>
      </c>
      <c r="K223" s="705">
        <v>1.9112589592760001</v>
      </c>
    </row>
    <row r="224" spans="1:11" ht="14.4" customHeight="1" thickBot="1" x14ac:dyDescent="0.35">
      <c r="A224" s="723" t="s">
        <v>545</v>
      </c>
      <c r="B224" s="701">
        <v>216.00002165802999</v>
      </c>
      <c r="C224" s="701">
        <v>155.07756000000001</v>
      </c>
      <c r="D224" s="702">
        <v>-60.922461658029</v>
      </c>
      <c r="E224" s="703">
        <v>0.71795159467799996</v>
      </c>
      <c r="F224" s="701">
        <v>369.20790975672901</v>
      </c>
      <c r="G224" s="702">
        <v>307.67325813060802</v>
      </c>
      <c r="H224" s="704">
        <v>1.9825900000000001</v>
      </c>
      <c r="I224" s="701">
        <v>149.21460999999999</v>
      </c>
      <c r="J224" s="702">
        <v>-158.458648130608</v>
      </c>
      <c r="K224" s="705">
        <v>0.40414792331499999</v>
      </c>
    </row>
    <row r="225" spans="1:11" ht="14.4" customHeight="1" thickBot="1" x14ac:dyDescent="0.35">
      <c r="A225" s="723" t="s">
        <v>546</v>
      </c>
      <c r="B225" s="701">
        <v>29.453444248802999</v>
      </c>
      <c r="C225" s="701">
        <v>11.098599999999999</v>
      </c>
      <c r="D225" s="702">
        <v>-18.354844248803001</v>
      </c>
      <c r="E225" s="703">
        <v>0.37681840895199997</v>
      </c>
      <c r="F225" s="701">
        <v>17.154194256334002</v>
      </c>
      <c r="G225" s="702">
        <v>14.295161880278</v>
      </c>
      <c r="H225" s="704">
        <v>0</v>
      </c>
      <c r="I225" s="701">
        <v>2.8020999999999998</v>
      </c>
      <c r="J225" s="702">
        <v>-11.493061880278001</v>
      </c>
      <c r="K225" s="705">
        <v>0.163347806264</v>
      </c>
    </row>
    <row r="226" spans="1:11" ht="14.4" customHeight="1" thickBot="1" x14ac:dyDescent="0.35">
      <c r="A226" s="722" t="s">
        <v>547</v>
      </c>
      <c r="B226" s="706">
        <v>576.79212384770403</v>
      </c>
      <c r="C226" s="706">
        <v>1633.7323100000001</v>
      </c>
      <c r="D226" s="707">
        <v>1056.9401861522999</v>
      </c>
      <c r="E226" s="713">
        <v>2.8324455942659998</v>
      </c>
      <c r="F226" s="706">
        <v>833.48443761775104</v>
      </c>
      <c r="G226" s="707">
        <v>694.57036468145895</v>
      </c>
      <c r="H226" s="709">
        <v>148.74185</v>
      </c>
      <c r="I226" s="706">
        <v>1545.9090100000001</v>
      </c>
      <c r="J226" s="707">
        <v>851.33864531854101</v>
      </c>
      <c r="K226" s="714">
        <v>1.854754498378</v>
      </c>
    </row>
    <row r="227" spans="1:11" ht="14.4" customHeight="1" thickBot="1" x14ac:dyDescent="0.35">
      <c r="A227" s="723" t="s">
        <v>548</v>
      </c>
      <c r="B227" s="701">
        <v>557.79212194259901</v>
      </c>
      <c r="C227" s="701">
        <v>1616.7897700000001</v>
      </c>
      <c r="D227" s="702">
        <v>1058.9976480574001</v>
      </c>
      <c r="E227" s="703">
        <v>2.898552536685</v>
      </c>
      <c r="F227" s="701">
        <v>806.48443761775104</v>
      </c>
      <c r="G227" s="702">
        <v>672.07036468145895</v>
      </c>
      <c r="H227" s="704">
        <v>146.50297</v>
      </c>
      <c r="I227" s="701">
        <v>1514.0254</v>
      </c>
      <c r="J227" s="702">
        <v>841.95503531854104</v>
      </c>
      <c r="K227" s="705">
        <v>1.877315084308</v>
      </c>
    </row>
    <row r="228" spans="1:11" ht="14.4" customHeight="1" thickBot="1" x14ac:dyDescent="0.35">
      <c r="A228" s="723" t="s">
        <v>549</v>
      </c>
      <c r="B228" s="701">
        <v>19.000001905104</v>
      </c>
      <c r="C228" s="701">
        <v>16.942540000000001</v>
      </c>
      <c r="D228" s="702">
        <v>-2.0574619051040002</v>
      </c>
      <c r="E228" s="703">
        <v>0.891712542168</v>
      </c>
      <c r="F228" s="701">
        <v>27</v>
      </c>
      <c r="G228" s="702">
        <v>22.5</v>
      </c>
      <c r="H228" s="704">
        <v>2.23888</v>
      </c>
      <c r="I228" s="701">
        <v>31.883610000000001</v>
      </c>
      <c r="J228" s="702">
        <v>9.3836099999999991</v>
      </c>
      <c r="K228" s="705">
        <v>1.180874444444</v>
      </c>
    </row>
    <row r="229" spans="1:11" ht="14.4" customHeight="1" thickBot="1" x14ac:dyDescent="0.35">
      <c r="A229" s="722" t="s">
        <v>550</v>
      </c>
      <c r="B229" s="706">
        <v>0</v>
      </c>
      <c r="C229" s="706">
        <v>-7.9256000000000002</v>
      </c>
      <c r="D229" s="707">
        <v>-7.9256000000000002</v>
      </c>
      <c r="E229" s="708" t="s">
        <v>330</v>
      </c>
      <c r="F229" s="706">
        <v>0</v>
      </c>
      <c r="G229" s="707">
        <v>0</v>
      </c>
      <c r="H229" s="709">
        <v>-0.5</v>
      </c>
      <c r="I229" s="706">
        <v>-8.6351600000000008</v>
      </c>
      <c r="J229" s="707">
        <v>-8.6351600000000008</v>
      </c>
      <c r="K229" s="710" t="s">
        <v>330</v>
      </c>
    </row>
    <row r="230" spans="1:11" ht="14.4" customHeight="1" thickBot="1" x14ac:dyDescent="0.35">
      <c r="A230" s="723" t="s">
        <v>551</v>
      </c>
      <c r="B230" s="701">
        <v>0</v>
      </c>
      <c r="C230" s="701">
        <v>-7.9256000000000002</v>
      </c>
      <c r="D230" s="702">
        <v>-7.9256000000000002</v>
      </c>
      <c r="E230" s="711" t="s">
        <v>330</v>
      </c>
      <c r="F230" s="701">
        <v>0</v>
      </c>
      <c r="G230" s="702">
        <v>0</v>
      </c>
      <c r="H230" s="704">
        <v>0</v>
      </c>
      <c r="I230" s="701">
        <v>-8.1351600000000008</v>
      </c>
      <c r="J230" s="702">
        <v>-8.1351600000000008</v>
      </c>
      <c r="K230" s="712" t="s">
        <v>330</v>
      </c>
    </row>
    <row r="231" spans="1:11" ht="14.4" customHeight="1" thickBot="1" x14ac:dyDescent="0.35">
      <c r="A231" s="723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-0.5</v>
      </c>
      <c r="I231" s="701">
        <v>-0.5</v>
      </c>
      <c r="J231" s="702">
        <v>-0.5</v>
      </c>
      <c r="K231" s="712" t="s">
        <v>341</v>
      </c>
    </row>
    <row r="232" spans="1:11" ht="14.4" customHeight="1" thickBot="1" x14ac:dyDescent="0.35">
      <c r="A232" s="722" t="s">
        <v>553</v>
      </c>
      <c r="B232" s="706">
        <v>0</v>
      </c>
      <c r="C232" s="706">
        <v>6.3E-2</v>
      </c>
      <c r="D232" s="707">
        <v>6.3E-2</v>
      </c>
      <c r="E232" s="708" t="s">
        <v>341</v>
      </c>
      <c r="F232" s="706">
        <v>6.0664840429999999E-2</v>
      </c>
      <c r="G232" s="707">
        <v>5.0554033690999998E-2</v>
      </c>
      <c r="H232" s="709">
        <v>0</v>
      </c>
      <c r="I232" s="706">
        <v>0</v>
      </c>
      <c r="J232" s="707">
        <v>-5.0554033690999998E-2</v>
      </c>
      <c r="K232" s="714">
        <v>0</v>
      </c>
    </row>
    <row r="233" spans="1:11" ht="14.4" customHeight="1" thickBot="1" x14ac:dyDescent="0.35">
      <c r="A233" s="723" t="s">
        <v>554</v>
      </c>
      <c r="B233" s="701">
        <v>0</v>
      </c>
      <c r="C233" s="701">
        <v>6.3E-2</v>
      </c>
      <c r="D233" s="702">
        <v>6.3E-2</v>
      </c>
      <c r="E233" s="711" t="s">
        <v>341</v>
      </c>
      <c r="F233" s="701">
        <v>6.0664840429999999E-2</v>
      </c>
      <c r="G233" s="702">
        <v>5.0554033690999998E-2</v>
      </c>
      <c r="H233" s="704">
        <v>0</v>
      </c>
      <c r="I233" s="701">
        <v>0</v>
      </c>
      <c r="J233" s="702">
        <v>-5.0554033690999998E-2</v>
      </c>
      <c r="K233" s="705">
        <v>0</v>
      </c>
    </row>
    <row r="234" spans="1:11" ht="14.4" customHeight="1" thickBot="1" x14ac:dyDescent="0.35">
      <c r="A234" s="722" t="s">
        <v>555</v>
      </c>
      <c r="B234" s="706">
        <v>125878.01262161801</v>
      </c>
      <c r="C234" s="706">
        <v>109594.60144</v>
      </c>
      <c r="D234" s="707">
        <v>-16283.411181617999</v>
      </c>
      <c r="E234" s="713">
        <v>0.87064133884399997</v>
      </c>
      <c r="F234" s="706">
        <v>129281</v>
      </c>
      <c r="G234" s="707">
        <v>107734.16666666701</v>
      </c>
      <c r="H234" s="709">
        <v>8179.8380800000004</v>
      </c>
      <c r="I234" s="706">
        <v>97349.810920000004</v>
      </c>
      <c r="J234" s="707">
        <v>-10384.355746666701</v>
      </c>
      <c r="K234" s="714">
        <v>0.75300942071900001</v>
      </c>
    </row>
    <row r="235" spans="1:11" ht="14.4" customHeight="1" thickBot="1" x14ac:dyDescent="0.35">
      <c r="A235" s="723" t="s">
        <v>556</v>
      </c>
      <c r="B235" s="701">
        <v>29758.0029837947</v>
      </c>
      <c r="C235" s="701">
        <v>26840.640770000002</v>
      </c>
      <c r="D235" s="702">
        <v>-2917.3622137947</v>
      </c>
      <c r="E235" s="703">
        <v>0.90196377709200004</v>
      </c>
      <c r="F235" s="701">
        <v>30312</v>
      </c>
      <c r="G235" s="702">
        <v>25260</v>
      </c>
      <c r="H235" s="704">
        <v>1739.7805800000001</v>
      </c>
      <c r="I235" s="701">
        <v>20626.648260000002</v>
      </c>
      <c r="J235" s="702">
        <v>-4633.3517400000001</v>
      </c>
      <c r="K235" s="705">
        <v>0.68047797109999997</v>
      </c>
    </row>
    <row r="236" spans="1:11" ht="14.4" customHeight="1" thickBot="1" x14ac:dyDescent="0.35">
      <c r="A236" s="723" t="s">
        <v>557</v>
      </c>
      <c r="B236" s="701">
        <v>84688.008491551998</v>
      </c>
      <c r="C236" s="701">
        <v>73443.132610000001</v>
      </c>
      <c r="D236" s="702">
        <v>-11244.8758815521</v>
      </c>
      <c r="E236" s="703">
        <v>0.86721997503699999</v>
      </c>
      <c r="F236" s="701">
        <v>90415</v>
      </c>
      <c r="G236" s="702">
        <v>75345.833333333299</v>
      </c>
      <c r="H236" s="704">
        <v>5845.6241900000005</v>
      </c>
      <c r="I236" s="701">
        <v>69145.272689999998</v>
      </c>
      <c r="J236" s="702">
        <v>-6200.5606433333496</v>
      </c>
      <c r="K236" s="705">
        <v>0.76475443997100001</v>
      </c>
    </row>
    <row r="237" spans="1:11" ht="14.4" customHeight="1" thickBot="1" x14ac:dyDescent="0.35">
      <c r="A237" s="723" t="s">
        <v>558</v>
      </c>
      <c r="B237" s="701">
        <v>2750.0002757388102</v>
      </c>
      <c r="C237" s="701">
        <v>2680.4679900000001</v>
      </c>
      <c r="D237" s="702">
        <v>-69.532285738805996</v>
      </c>
      <c r="E237" s="703">
        <v>0.97471553499300001</v>
      </c>
      <c r="F237" s="701">
        <v>2469</v>
      </c>
      <c r="G237" s="702">
        <v>2057.5</v>
      </c>
      <c r="H237" s="704">
        <v>199.44879</v>
      </c>
      <c r="I237" s="701">
        <v>2442.04963</v>
      </c>
      <c r="J237" s="702">
        <v>384.54962999999998</v>
      </c>
      <c r="K237" s="705">
        <v>0.98908449979699997</v>
      </c>
    </row>
    <row r="238" spans="1:11" ht="14.4" customHeight="1" thickBot="1" x14ac:dyDescent="0.35">
      <c r="A238" s="723" t="s">
        <v>559</v>
      </c>
      <c r="B238" s="701">
        <v>8682.0008705324799</v>
      </c>
      <c r="C238" s="701">
        <v>6630.3600699999997</v>
      </c>
      <c r="D238" s="702">
        <v>-2051.6408005324802</v>
      </c>
      <c r="E238" s="703">
        <v>0.76369032540600001</v>
      </c>
      <c r="F238" s="701">
        <v>6085</v>
      </c>
      <c r="G238" s="702">
        <v>5070.8333333333303</v>
      </c>
      <c r="H238" s="704">
        <v>394.98451999999997</v>
      </c>
      <c r="I238" s="701">
        <v>5135.8403399999997</v>
      </c>
      <c r="J238" s="702">
        <v>65.007006666668005</v>
      </c>
      <c r="K238" s="705">
        <v>0.84401648972800003</v>
      </c>
    </row>
    <row r="239" spans="1:11" ht="14.4" customHeight="1" thickBot="1" x14ac:dyDescent="0.35">
      <c r="A239" s="722" t="s">
        <v>560</v>
      </c>
      <c r="B239" s="706">
        <v>0</v>
      </c>
      <c r="C239" s="706">
        <v>4621.2760500000004</v>
      </c>
      <c r="D239" s="707">
        <v>4621.2760500000004</v>
      </c>
      <c r="E239" s="708" t="s">
        <v>330</v>
      </c>
      <c r="F239" s="706">
        <v>0</v>
      </c>
      <c r="G239" s="707">
        <v>0</v>
      </c>
      <c r="H239" s="709">
        <v>136.78625</v>
      </c>
      <c r="I239" s="706">
        <v>1699.62392</v>
      </c>
      <c r="J239" s="707">
        <v>1699.62392</v>
      </c>
      <c r="K239" s="710" t="s">
        <v>330</v>
      </c>
    </row>
    <row r="240" spans="1:11" ht="14.4" customHeight="1" thickBot="1" x14ac:dyDescent="0.35">
      <c r="A240" s="723" t="s">
        <v>561</v>
      </c>
      <c r="B240" s="701">
        <v>0</v>
      </c>
      <c r="C240" s="701">
        <v>393.80770999999999</v>
      </c>
      <c r="D240" s="702">
        <v>393.80770999999999</v>
      </c>
      <c r="E240" s="711" t="s">
        <v>330</v>
      </c>
      <c r="F240" s="701">
        <v>0</v>
      </c>
      <c r="G240" s="702">
        <v>0</v>
      </c>
      <c r="H240" s="704">
        <v>0</v>
      </c>
      <c r="I240" s="701">
        <v>1336.82104</v>
      </c>
      <c r="J240" s="702">
        <v>1336.82104</v>
      </c>
      <c r="K240" s="712" t="s">
        <v>330</v>
      </c>
    </row>
    <row r="241" spans="1:11" ht="14.4" customHeight="1" thickBot="1" x14ac:dyDescent="0.35">
      <c r="A241" s="723" t="s">
        <v>562</v>
      </c>
      <c r="B241" s="701">
        <v>0</v>
      </c>
      <c r="C241" s="701">
        <v>4227.4683400000004</v>
      </c>
      <c r="D241" s="702">
        <v>4227.4683400000004</v>
      </c>
      <c r="E241" s="711" t="s">
        <v>330</v>
      </c>
      <c r="F241" s="701">
        <v>0</v>
      </c>
      <c r="G241" s="702">
        <v>0</v>
      </c>
      <c r="H241" s="704">
        <v>136.78625</v>
      </c>
      <c r="I241" s="701">
        <v>362.80288000000002</v>
      </c>
      <c r="J241" s="702">
        <v>362.80288000000002</v>
      </c>
      <c r="K241" s="712" t="s">
        <v>330</v>
      </c>
    </row>
    <row r="242" spans="1:11" ht="14.4" customHeight="1" thickBot="1" x14ac:dyDescent="0.35">
      <c r="A242" s="721" t="s">
        <v>563</v>
      </c>
      <c r="B242" s="701">
        <v>0</v>
      </c>
      <c r="C242" s="701">
        <v>1.5495399999999999</v>
      </c>
      <c r="D242" s="702">
        <v>1.5495399999999999</v>
      </c>
      <c r="E242" s="711" t="s">
        <v>341</v>
      </c>
      <c r="F242" s="701">
        <v>1.5505250278989999</v>
      </c>
      <c r="G242" s="702">
        <v>1.292104189916</v>
      </c>
      <c r="H242" s="704">
        <v>0.82645999999999997</v>
      </c>
      <c r="I242" s="701">
        <v>1.44617</v>
      </c>
      <c r="J242" s="702">
        <v>0.15406581008299999</v>
      </c>
      <c r="K242" s="705">
        <v>0.93269697294599996</v>
      </c>
    </row>
    <row r="243" spans="1:11" ht="14.4" customHeight="1" thickBot="1" x14ac:dyDescent="0.35">
      <c r="A243" s="722" t="s">
        <v>564</v>
      </c>
      <c r="B243" s="706">
        <v>0</v>
      </c>
      <c r="C243" s="706">
        <v>1.5495399999999999</v>
      </c>
      <c r="D243" s="707">
        <v>1.5495399999999999</v>
      </c>
      <c r="E243" s="708" t="s">
        <v>341</v>
      </c>
      <c r="F243" s="706">
        <v>1.5505250278989999</v>
      </c>
      <c r="G243" s="707">
        <v>1.292104189916</v>
      </c>
      <c r="H243" s="709">
        <v>0.82645999999999997</v>
      </c>
      <c r="I243" s="706">
        <v>1.44617</v>
      </c>
      <c r="J243" s="707">
        <v>0.15406581008299999</v>
      </c>
      <c r="K243" s="714">
        <v>0.93269697294599996</v>
      </c>
    </row>
    <row r="244" spans="1:11" ht="14.4" customHeight="1" thickBot="1" x14ac:dyDescent="0.35">
      <c r="A244" s="723" t="s">
        <v>565</v>
      </c>
      <c r="B244" s="701">
        <v>0</v>
      </c>
      <c r="C244" s="701">
        <v>1.5495399999999999</v>
      </c>
      <c r="D244" s="702">
        <v>1.5495399999999999</v>
      </c>
      <c r="E244" s="711" t="s">
        <v>341</v>
      </c>
      <c r="F244" s="701">
        <v>1.5505250278989999</v>
      </c>
      <c r="G244" s="702">
        <v>1.292104189916</v>
      </c>
      <c r="H244" s="704">
        <v>0.82645999999999997</v>
      </c>
      <c r="I244" s="701">
        <v>1.44617</v>
      </c>
      <c r="J244" s="702">
        <v>0.15406581008299999</v>
      </c>
      <c r="K244" s="705">
        <v>0.93269697294599996</v>
      </c>
    </row>
    <row r="245" spans="1:11" ht="14.4" customHeight="1" thickBot="1" x14ac:dyDescent="0.35">
      <c r="A245" s="720" t="s">
        <v>566</v>
      </c>
      <c r="B245" s="701">
        <v>2214.5653891594402</v>
      </c>
      <c r="C245" s="701">
        <v>3043.2859600000002</v>
      </c>
      <c r="D245" s="702">
        <v>828.72057084056496</v>
      </c>
      <c r="E245" s="703">
        <v>1.3742136379879999</v>
      </c>
      <c r="F245" s="701">
        <v>2280.8968256132398</v>
      </c>
      <c r="G245" s="702">
        <v>1900.7473546777001</v>
      </c>
      <c r="H245" s="704">
        <v>48.501899999999999</v>
      </c>
      <c r="I245" s="701">
        <v>501.82688999999999</v>
      </c>
      <c r="J245" s="702">
        <v>-1398.9204646777</v>
      </c>
      <c r="K245" s="705">
        <v>0.22001297224999999</v>
      </c>
    </row>
    <row r="246" spans="1:11" ht="14.4" customHeight="1" thickBot="1" x14ac:dyDescent="0.35">
      <c r="A246" s="721" t="s">
        <v>567</v>
      </c>
      <c r="B246" s="701">
        <v>0</v>
      </c>
      <c r="C246" s="701">
        <v>96.409779999999998</v>
      </c>
      <c r="D246" s="702">
        <v>96.409779999999998</v>
      </c>
      <c r="E246" s="711" t="s">
        <v>341</v>
      </c>
      <c r="F246" s="701">
        <v>0</v>
      </c>
      <c r="G246" s="702">
        <v>0</v>
      </c>
      <c r="H246" s="704">
        <v>13.25</v>
      </c>
      <c r="I246" s="701">
        <v>122.325</v>
      </c>
      <c r="J246" s="702">
        <v>122.325</v>
      </c>
      <c r="K246" s="712" t="s">
        <v>330</v>
      </c>
    </row>
    <row r="247" spans="1:11" ht="14.4" customHeight="1" thickBot="1" x14ac:dyDescent="0.35">
      <c r="A247" s="722" t="s">
        <v>568</v>
      </c>
      <c r="B247" s="706">
        <v>0</v>
      </c>
      <c r="C247" s="706">
        <v>96.409779999999998</v>
      </c>
      <c r="D247" s="707">
        <v>96.409779999999998</v>
      </c>
      <c r="E247" s="708" t="s">
        <v>341</v>
      </c>
      <c r="F247" s="706">
        <v>0</v>
      </c>
      <c r="G247" s="707">
        <v>0</v>
      </c>
      <c r="H247" s="709">
        <v>0</v>
      </c>
      <c r="I247" s="706">
        <v>28.324999999999999</v>
      </c>
      <c r="J247" s="707">
        <v>28.324999999999999</v>
      </c>
      <c r="K247" s="710" t="s">
        <v>330</v>
      </c>
    </row>
    <row r="248" spans="1:11" ht="14.4" customHeight="1" thickBot="1" x14ac:dyDescent="0.35">
      <c r="A248" s="723" t="s">
        <v>569</v>
      </c>
      <c r="B248" s="701">
        <v>0</v>
      </c>
      <c r="C248" s="701">
        <v>96.409779999999998</v>
      </c>
      <c r="D248" s="702">
        <v>96.409779999999998</v>
      </c>
      <c r="E248" s="711" t="s">
        <v>341</v>
      </c>
      <c r="F248" s="701">
        <v>0</v>
      </c>
      <c r="G248" s="702">
        <v>0</v>
      </c>
      <c r="H248" s="704">
        <v>0</v>
      </c>
      <c r="I248" s="701">
        <v>28.324999999999999</v>
      </c>
      <c r="J248" s="702">
        <v>28.324999999999999</v>
      </c>
      <c r="K248" s="712" t="s">
        <v>330</v>
      </c>
    </row>
    <row r="249" spans="1:11" ht="14.4" customHeight="1" thickBot="1" x14ac:dyDescent="0.35">
      <c r="A249" s="722" t="s">
        <v>570</v>
      </c>
      <c r="B249" s="706">
        <v>0</v>
      </c>
      <c r="C249" s="706">
        <v>0</v>
      </c>
      <c r="D249" s="707">
        <v>0</v>
      </c>
      <c r="E249" s="713">
        <v>1</v>
      </c>
      <c r="F249" s="706">
        <v>0</v>
      </c>
      <c r="G249" s="707">
        <v>0</v>
      </c>
      <c r="H249" s="709">
        <v>13.25</v>
      </c>
      <c r="I249" s="706">
        <v>94</v>
      </c>
      <c r="J249" s="707">
        <v>94</v>
      </c>
      <c r="K249" s="710" t="s">
        <v>341</v>
      </c>
    </row>
    <row r="250" spans="1:11" ht="14.4" customHeight="1" thickBot="1" x14ac:dyDescent="0.35">
      <c r="A250" s="723" t="s">
        <v>571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13.25</v>
      </c>
      <c r="I250" s="701">
        <v>94</v>
      </c>
      <c r="J250" s="702">
        <v>94</v>
      </c>
      <c r="K250" s="712" t="s">
        <v>341</v>
      </c>
    </row>
    <row r="251" spans="1:11" ht="14.4" customHeight="1" thickBot="1" x14ac:dyDescent="0.35">
      <c r="A251" s="726" t="s">
        <v>572</v>
      </c>
      <c r="B251" s="706">
        <v>2214.5653891594402</v>
      </c>
      <c r="C251" s="706">
        <v>2946.8761800000002</v>
      </c>
      <c r="D251" s="707">
        <v>732.31079084056501</v>
      </c>
      <c r="E251" s="713">
        <v>1.330679235946</v>
      </c>
      <c r="F251" s="706">
        <v>2280.8968256132398</v>
      </c>
      <c r="G251" s="707">
        <v>1900.7473546777001</v>
      </c>
      <c r="H251" s="709">
        <v>35.251899999999999</v>
      </c>
      <c r="I251" s="706">
        <v>379.50189</v>
      </c>
      <c r="J251" s="707">
        <v>-1521.2454646777001</v>
      </c>
      <c r="K251" s="714">
        <v>0.166382751616</v>
      </c>
    </row>
    <row r="252" spans="1:11" ht="14.4" customHeight="1" thickBot="1" x14ac:dyDescent="0.35">
      <c r="A252" s="722" t="s">
        <v>573</v>
      </c>
      <c r="B252" s="706">
        <v>0</v>
      </c>
      <c r="C252" s="706">
        <v>0</v>
      </c>
      <c r="D252" s="707">
        <v>0</v>
      </c>
      <c r="E252" s="713">
        <v>1</v>
      </c>
      <c r="F252" s="706">
        <v>0</v>
      </c>
      <c r="G252" s="707">
        <v>0</v>
      </c>
      <c r="H252" s="709">
        <v>0</v>
      </c>
      <c r="I252" s="706">
        <v>5</v>
      </c>
      <c r="J252" s="707">
        <v>5</v>
      </c>
      <c r="K252" s="710" t="s">
        <v>341</v>
      </c>
    </row>
    <row r="253" spans="1:11" ht="14.4" customHeight="1" thickBot="1" x14ac:dyDescent="0.35">
      <c r="A253" s="723" t="s">
        <v>574</v>
      </c>
      <c r="B253" s="701">
        <v>0</v>
      </c>
      <c r="C253" s="701">
        <v>0</v>
      </c>
      <c r="D253" s="702">
        <v>0</v>
      </c>
      <c r="E253" s="703">
        <v>1</v>
      </c>
      <c r="F253" s="701">
        <v>0</v>
      </c>
      <c r="G253" s="702">
        <v>0</v>
      </c>
      <c r="H253" s="704">
        <v>0</v>
      </c>
      <c r="I253" s="701">
        <v>5</v>
      </c>
      <c r="J253" s="702">
        <v>5</v>
      </c>
      <c r="K253" s="712" t="s">
        <v>341</v>
      </c>
    </row>
    <row r="254" spans="1:11" ht="14.4" customHeight="1" thickBot="1" x14ac:dyDescent="0.35">
      <c r="A254" s="722" t="s">
        <v>575</v>
      </c>
      <c r="B254" s="706">
        <v>0</v>
      </c>
      <c r="C254" s="706">
        <v>117.10833</v>
      </c>
      <c r="D254" s="707">
        <v>117.10833</v>
      </c>
      <c r="E254" s="708" t="s">
        <v>330</v>
      </c>
      <c r="F254" s="706">
        <v>0</v>
      </c>
      <c r="G254" s="707">
        <v>0</v>
      </c>
      <c r="H254" s="709">
        <v>9.8800000000000008</v>
      </c>
      <c r="I254" s="706">
        <v>13.889559999999999</v>
      </c>
      <c r="J254" s="707">
        <v>13.889559999999999</v>
      </c>
      <c r="K254" s="710" t="s">
        <v>330</v>
      </c>
    </row>
    <row r="255" spans="1:11" ht="14.4" customHeight="1" thickBot="1" x14ac:dyDescent="0.35">
      <c r="A255" s="723" t="s">
        <v>576</v>
      </c>
      <c r="B255" s="701">
        <v>0</v>
      </c>
      <c r="C255" s="701">
        <v>7.3299999999999997E-3</v>
      </c>
      <c r="D255" s="702">
        <v>7.3299999999999997E-3</v>
      </c>
      <c r="E255" s="711" t="s">
        <v>330</v>
      </c>
      <c r="F255" s="701">
        <v>0</v>
      </c>
      <c r="G255" s="702">
        <v>0</v>
      </c>
      <c r="H255" s="704">
        <v>-6.2E-4</v>
      </c>
      <c r="I255" s="701">
        <v>8.94E-3</v>
      </c>
      <c r="J255" s="702">
        <v>8.94E-3</v>
      </c>
      <c r="K255" s="712" t="s">
        <v>330</v>
      </c>
    </row>
    <row r="256" spans="1:11" ht="14.4" customHeight="1" thickBot="1" x14ac:dyDescent="0.35">
      <c r="A256" s="723" t="s">
        <v>577</v>
      </c>
      <c r="B256" s="701">
        <v>0</v>
      </c>
      <c r="C256" s="701">
        <v>0.09</v>
      </c>
      <c r="D256" s="702">
        <v>0.09</v>
      </c>
      <c r="E256" s="711" t="s">
        <v>341</v>
      </c>
      <c r="F256" s="701">
        <v>0</v>
      </c>
      <c r="G256" s="702">
        <v>0</v>
      </c>
      <c r="H256" s="704">
        <v>9.8806200000000004</v>
      </c>
      <c r="I256" s="701">
        <v>13.88062</v>
      </c>
      <c r="J256" s="702">
        <v>13.88062</v>
      </c>
      <c r="K256" s="712" t="s">
        <v>330</v>
      </c>
    </row>
    <row r="257" spans="1:11" ht="14.4" customHeight="1" thickBot="1" x14ac:dyDescent="0.35">
      <c r="A257" s="723" t="s">
        <v>578</v>
      </c>
      <c r="B257" s="701">
        <v>0</v>
      </c>
      <c r="C257" s="701">
        <v>117.011</v>
      </c>
      <c r="D257" s="702">
        <v>117.011</v>
      </c>
      <c r="E257" s="711" t="s">
        <v>341</v>
      </c>
      <c r="F257" s="701">
        <v>0</v>
      </c>
      <c r="G257" s="702">
        <v>0</v>
      </c>
      <c r="H257" s="704">
        <v>0</v>
      </c>
      <c r="I257" s="701">
        <v>0</v>
      </c>
      <c r="J257" s="702">
        <v>0</v>
      </c>
      <c r="K257" s="712" t="s">
        <v>330</v>
      </c>
    </row>
    <row r="258" spans="1:11" ht="14.4" customHeight="1" thickBot="1" x14ac:dyDescent="0.35">
      <c r="A258" s="722" t="s">
        <v>579</v>
      </c>
      <c r="B258" s="706">
        <v>2214.5653891594402</v>
      </c>
      <c r="C258" s="706">
        <v>2294.8768500000001</v>
      </c>
      <c r="D258" s="707">
        <v>80.311460840563996</v>
      </c>
      <c r="E258" s="713">
        <v>1.0362651115349999</v>
      </c>
      <c r="F258" s="706">
        <v>2280.8968256132398</v>
      </c>
      <c r="G258" s="707">
        <v>1900.7473546777001</v>
      </c>
      <c r="H258" s="709">
        <v>25.3719</v>
      </c>
      <c r="I258" s="706">
        <v>266.63632999999999</v>
      </c>
      <c r="J258" s="707">
        <v>-1634.1110246777</v>
      </c>
      <c r="K258" s="714">
        <v>0.11689977687899999</v>
      </c>
    </row>
    <row r="259" spans="1:11" ht="14.4" customHeight="1" thickBot="1" x14ac:dyDescent="0.35">
      <c r="A259" s="723" t="s">
        <v>580</v>
      </c>
      <c r="B259" s="701">
        <v>0</v>
      </c>
      <c r="C259" s="701">
        <v>0.1</v>
      </c>
      <c r="D259" s="702">
        <v>0.1</v>
      </c>
      <c r="E259" s="711" t="s">
        <v>341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12" t="s">
        <v>330</v>
      </c>
    </row>
    <row r="260" spans="1:11" ht="14.4" customHeight="1" thickBot="1" x14ac:dyDescent="0.35">
      <c r="A260" s="723" t="s">
        <v>581</v>
      </c>
      <c r="B260" s="701">
        <v>10.039205656143</v>
      </c>
      <c r="C260" s="701">
        <v>0</v>
      </c>
      <c r="D260" s="702">
        <v>-10.039205656143</v>
      </c>
      <c r="E260" s="703">
        <v>0</v>
      </c>
      <c r="F260" s="701">
        <v>0</v>
      </c>
      <c r="G260" s="702">
        <v>0</v>
      </c>
      <c r="H260" s="704">
        <v>0</v>
      </c>
      <c r="I260" s="701">
        <v>0</v>
      </c>
      <c r="J260" s="702">
        <v>0</v>
      </c>
      <c r="K260" s="705">
        <v>0</v>
      </c>
    </row>
    <row r="261" spans="1:11" ht="14.4" customHeight="1" thickBot="1" x14ac:dyDescent="0.35">
      <c r="A261" s="723" t="s">
        <v>582</v>
      </c>
      <c r="B261" s="701">
        <v>2000.0002005373101</v>
      </c>
      <c r="C261" s="701">
        <v>0</v>
      </c>
      <c r="D261" s="702">
        <v>-2000.0002005373101</v>
      </c>
      <c r="E261" s="703">
        <v>0</v>
      </c>
      <c r="F261" s="701">
        <v>2000</v>
      </c>
      <c r="G261" s="702">
        <v>1666.6666666666699</v>
      </c>
      <c r="H261" s="704">
        <v>0</v>
      </c>
      <c r="I261" s="701">
        <v>0</v>
      </c>
      <c r="J261" s="702">
        <v>-1666.6666666666699</v>
      </c>
      <c r="K261" s="705">
        <v>0</v>
      </c>
    </row>
    <row r="262" spans="1:11" ht="14.4" customHeight="1" thickBot="1" x14ac:dyDescent="0.35">
      <c r="A262" s="723" t="s">
        <v>583</v>
      </c>
      <c r="B262" s="701">
        <v>0</v>
      </c>
      <c r="C262" s="701">
        <v>1990.14</v>
      </c>
      <c r="D262" s="702">
        <v>1990.14</v>
      </c>
      <c r="E262" s="711" t="s">
        <v>341</v>
      </c>
      <c r="F262" s="701">
        <v>0</v>
      </c>
      <c r="G262" s="702">
        <v>0</v>
      </c>
      <c r="H262" s="704">
        <v>0</v>
      </c>
      <c r="I262" s="701">
        <v>0</v>
      </c>
      <c r="J262" s="702">
        <v>0</v>
      </c>
      <c r="K262" s="705">
        <v>0</v>
      </c>
    </row>
    <row r="263" spans="1:11" ht="14.4" customHeight="1" thickBot="1" x14ac:dyDescent="0.35">
      <c r="A263" s="723" t="s">
        <v>584</v>
      </c>
      <c r="B263" s="701">
        <v>204.52598296597699</v>
      </c>
      <c r="C263" s="701">
        <v>304.63684999999998</v>
      </c>
      <c r="D263" s="702">
        <v>100.110867034023</v>
      </c>
      <c r="E263" s="703">
        <v>1.489477501011</v>
      </c>
      <c r="F263" s="701">
        <v>280.89682561324202</v>
      </c>
      <c r="G263" s="702">
        <v>234.08068801103499</v>
      </c>
      <c r="H263" s="704">
        <v>25.3719</v>
      </c>
      <c r="I263" s="701">
        <v>266.63632999999999</v>
      </c>
      <c r="J263" s="702">
        <v>32.555641988965</v>
      </c>
      <c r="K263" s="705">
        <v>0.94923226497000002</v>
      </c>
    </row>
    <row r="264" spans="1:11" ht="14.4" customHeight="1" thickBot="1" x14ac:dyDescent="0.35">
      <c r="A264" s="722" t="s">
        <v>585</v>
      </c>
      <c r="B264" s="706">
        <v>0</v>
      </c>
      <c r="C264" s="706">
        <v>534.89099999999996</v>
      </c>
      <c r="D264" s="707">
        <v>534.89099999999996</v>
      </c>
      <c r="E264" s="708" t="s">
        <v>330</v>
      </c>
      <c r="F264" s="706">
        <v>0</v>
      </c>
      <c r="G264" s="707">
        <v>0</v>
      </c>
      <c r="H264" s="709">
        <v>0</v>
      </c>
      <c r="I264" s="706">
        <v>93.975999999999999</v>
      </c>
      <c r="J264" s="707">
        <v>93.975999999999999</v>
      </c>
      <c r="K264" s="710" t="s">
        <v>330</v>
      </c>
    </row>
    <row r="265" spans="1:11" ht="14.4" customHeight="1" thickBot="1" x14ac:dyDescent="0.35">
      <c r="A265" s="723" t="s">
        <v>586</v>
      </c>
      <c r="B265" s="701">
        <v>0</v>
      </c>
      <c r="C265" s="701">
        <v>534.89099999999996</v>
      </c>
      <c r="D265" s="702">
        <v>534.89099999999996</v>
      </c>
      <c r="E265" s="711" t="s">
        <v>330</v>
      </c>
      <c r="F265" s="701">
        <v>0</v>
      </c>
      <c r="G265" s="702">
        <v>0</v>
      </c>
      <c r="H265" s="704">
        <v>0</v>
      </c>
      <c r="I265" s="701">
        <v>93.975999999999999</v>
      </c>
      <c r="J265" s="702">
        <v>93.975999999999999</v>
      </c>
      <c r="K265" s="712" t="s">
        <v>330</v>
      </c>
    </row>
    <row r="266" spans="1:11" ht="14.4" customHeight="1" thickBot="1" x14ac:dyDescent="0.35">
      <c r="A266" s="720" t="s">
        <v>587</v>
      </c>
      <c r="B266" s="701">
        <v>0</v>
      </c>
      <c r="C266" s="701">
        <v>0</v>
      </c>
      <c r="D266" s="702">
        <v>0</v>
      </c>
      <c r="E266" s="703">
        <v>1</v>
      </c>
      <c r="F266" s="701">
        <v>0</v>
      </c>
      <c r="G266" s="702">
        <v>0</v>
      </c>
      <c r="H266" s="704">
        <v>0</v>
      </c>
      <c r="I266" s="701">
        <v>-2.7531400000000001</v>
      </c>
      <c r="J266" s="702">
        <v>-2.7531400000000001</v>
      </c>
      <c r="K266" s="712" t="s">
        <v>341</v>
      </c>
    </row>
    <row r="267" spans="1:11" ht="14.4" customHeight="1" thickBot="1" x14ac:dyDescent="0.35">
      <c r="A267" s="726" t="s">
        <v>588</v>
      </c>
      <c r="B267" s="706">
        <v>0</v>
      </c>
      <c r="C267" s="706">
        <v>0</v>
      </c>
      <c r="D267" s="707">
        <v>0</v>
      </c>
      <c r="E267" s="713">
        <v>1</v>
      </c>
      <c r="F267" s="706">
        <v>0</v>
      </c>
      <c r="G267" s="707">
        <v>0</v>
      </c>
      <c r="H267" s="709">
        <v>0</v>
      </c>
      <c r="I267" s="706">
        <v>-2.7531400000000001</v>
      </c>
      <c r="J267" s="707">
        <v>-2.7531400000000001</v>
      </c>
      <c r="K267" s="710" t="s">
        <v>341</v>
      </c>
    </row>
    <row r="268" spans="1:11" ht="14.4" customHeight="1" thickBot="1" x14ac:dyDescent="0.35">
      <c r="A268" s="722" t="s">
        <v>589</v>
      </c>
      <c r="B268" s="706">
        <v>0</v>
      </c>
      <c r="C268" s="706">
        <v>0</v>
      </c>
      <c r="D268" s="707">
        <v>0</v>
      </c>
      <c r="E268" s="713">
        <v>1</v>
      </c>
      <c r="F268" s="706">
        <v>0</v>
      </c>
      <c r="G268" s="707">
        <v>0</v>
      </c>
      <c r="H268" s="709">
        <v>0</v>
      </c>
      <c r="I268" s="706">
        <v>-2.7531400000000001</v>
      </c>
      <c r="J268" s="707">
        <v>-2.7531400000000001</v>
      </c>
      <c r="K268" s="710" t="s">
        <v>341</v>
      </c>
    </row>
    <row r="269" spans="1:11" ht="14.4" customHeight="1" thickBot="1" x14ac:dyDescent="0.35">
      <c r="A269" s="723" t="s">
        <v>590</v>
      </c>
      <c r="B269" s="701">
        <v>0</v>
      </c>
      <c r="C269" s="701">
        <v>0</v>
      </c>
      <c r="D269" s="702">
        <v>0</v>
      </c>
      <c r="E269" s="703">
        <v>1</v>
      </c>
      <c r="F269" s="701">
        <v>0</v>
      </c>
      <c r="G269" s="702">
        <v>0</v>
      </c>
      <c r="H269" s="704">
        <v>0</v>
      </c>
      <c r="I269" s="701">
        <v>-2.7531400000000001</v>
      </c>
      <c r="J269" s="702">
        <v>-2.7531400000000001</v>
      </c>
      <c r="K269" s="712" t="s">
        <v>341</v>
      </c>
    </row>
    <row r="270" spans="1:11" ht="14.4" customHeight="1" thickBot="1" x14ac:dyDescent="0.35">
      <c r="A270" s="720" t="s">
        <v>591</v>
      </c>
      <c r="B270" s="701">
        <v>1183.27629385623</v>
      </c>
      <c r="C270" s="701">
        <v>1112.2856300000001</v>
      </c>
      <c r="D270" s="702">
        <v>-70.990663856227002</v>
      </c>
      <c r="E270" s="703">
        <v>0.94000499779699997</v>
      </c>
      <c r="F270" s="701">
        <v>19.339681314202998</v>
      </c>
      <c r="G270" s="702">
        <v>16.116401095169</v>
      </c>
      <c r="H270" s="704">
        <v>6.5289999999999999</v>
      </c>
      <c r="I270" s="701">
        <v>1035.154</v>
      </c>
      <c r="J270" s="702">
        <v>1019.03759890483</v>
      </c>
      <c r="K270" s="705">
        <v>53.524873713391997</v>
      </c>
    </row>
    <row r="271" spans="1:11" ht="14.4" customHeight="1" thickBot="1" x14ac:dyDescent="0.35">
      <c r="A271" s="726" t="s">
        <v>592</v>
      </c>
      <c r="B271" s="706">
        <v>1183.27629385623</v>
      </c>
      <c r="C271" s="706">
        <v>1112.2856300000001</v>
      </c>
      <c r="D271" s="707">
        <v>-70.990663856227002</v>
      </c>
      <c r="E271" s="713">
        <v>0.94000499779699997</v>
      </c>
      <c r="F271" s="706">
        <v>19.339681314202998</v>
      </c>
      <c r="G271" s="707">
        <v>16.116401095169</v>
      </c>
      <c r="H271" s="709">
        <v>6.5289999999999999</v>
      </c>
      <c r="I271" s="706">
        <v>1035.154</v>
      </c>
      <c r="J271" s="707">
        <v>1019.03759890483</v>
      </c>
      <c r="K271" s="714">
        <v>53.524873713391997</v>
      </c>
    </row>
    <row r="272" spans="1:11" ht="14.4" customHeight="1" thickBot="1" x14ac:dyDescent="0.35">
      <c r="A272" s="722" t="s">
        <v>593</v>
      </c>
      <c r="B272" s="706">
        <v>1122.22307540417</v>
      </c>
      <c r="C272" s="706">
        <v>1033.9376299999999</v>
      </c>
      <c r="D272" s="707">
        <v>-88.285445404167007</v>
      </c>
      <c r="E272" s="713">
        <v>0.92132986093400004</v>
      </c>
      <c r="F272" s="706">
        <v>19.339681314202998</v>
      </c>
      <c r="G272" s="707">
        <v>16.116401095169</v>
      </c>
      <c r="H272" s="709">
        <v>0</v>
      </c>
      <c r="I272" s="706">
        <v>969.86400000000003</v>
      </c>
      <c r="J272" s="707">
        <v>953.74759890483097</v>
      </c>
      <c r="K272" s="714">
        <v>50.148913223698997</v>
      </c>
    </row>
    <row r="273" spans="1:11" ht="14.4" customHeight="1" thickBot="1" x14ac:dyDescent="0.35">
      <c r="A273" s="723" t="s">
        <v>594</v>
      </c>
      <c r="B273" s="701">
        <v>959.39679263841595</v>
      </c>
      <c r="C273" s="701">
        <v>905.94163000000003</v>
      </c>
      <c r="D273" s="702">
        <v>-53.455162638415999</v>
      </c>
      <c r="E273" s="703">
        <v>0.94428252934599999</v>
      </c>
      <c r="F273" s="701">
        <v>0</v>
      </c>
      <c r="G273" s="702">
        <v>0</v>
      </c>
      <c r="H273" s="704">
        <v>0</v>
      </c>
      <c r="I273" s="701">
        <v>869.976</v>
      </c>
      <c r="J273" s="702">
        <v>869.976</v>
      </c>
      <c r="K273" s="712" t="s">
        <v>330</v>
      </c>
    </row>
    <row r="274" spans="1:11" ht="14.4" customHeight="1" thickBot="1" x14ac:dyDescent="0.35">
      <c r="A274" s="723" t="s">
        <v>595</v>
      </c>
      <c r="B274" s="701">
        <v>162.82628276575099</v>
      </c>
      <c r="C274" s="701">
        <v>127.996</v>
      </c>
      <c r="D274" s="702">
        <v>-34.830282765751001</v>
      </c>
      <c r="E274" s="703">
        <v>0.78608930834599999</v>
      </c>
      <c r="F274" s="701">
        <v>19.339681314202998</v>
      </c>
      <c r="G274" s="702">
        <v>16.116401095169</v>
      </c>
      <c r="H274" s="704">
        <v>0</v>
      </c>
      <c r="I274" s="701">
        <v>99.888000000000005</v>
      </c>
      <c r="J274" s="702">
        <v>83.77159890483</v>
      </c>
      <c r="K274" s="705">
        <v>5.1649248184159999</v>
      </c>
    </row>
    <row r="275" spans="1:11" ht="14.4" customHeight="1" thickBot="1" x14ac:dyDescent="0.35">
      <c r="A275" s="725" t="s">
        <v>596</v>
      </c>
      <c r="B275" s="701">
        <v>61.053218452058999</v>
      </c>
      <c r="C275" s="701">
        <v>78.347999999999999</v>
      </c>
      <c r="D275" s="702">
        <v>17.294781547940001</v>
      </c>
      <c r="E275" s="703">
        <v>1.283273871327</v>
      </c>
      <c r="F275" s="701">
        <v>0</v>
      </c>
      <c r="G275" s="702">
        <v>0</v>
      </c>
      <c r="H275" s="704">
        <v>6.5289999999999999</v>
      </c>
      <c r="I275" s="701">
        <v>65.290000000000006</v>
      </c>
      <c r="J275" s="702">
        <v>65.290000000000006</v>
      </c>
      <c r="K275" s="712" t="s">
        <v>330</v>
      </c>
    </row>
    <row r="276" spans="1:11" ht="14.4" customHeight="1" thickBot="1" x14ac:dyDescent="0.35">
      <c r="A276" s="723" t="s">
        <v>597</v>
      </c>
      <c r="B276" s="701">
        <v>61.053218452058999</v>
      </c>
      <c r="C276" s="701">
        <v>78.347999999999999</v>
      </c>
      <c r="D276" s="702">
        <v>17.294781547940001</v>
      </c>
      <c r="E276" s="703">
        <v>1.283273871327</v>
      </c>
      <c r="F276" s="701">
        <v>0</v>
      </c>
      <c r="G276" s="702">
        <v>0</v>
      </c>
      <c r="H276" s="704">
        <v>6.5289999999999999</v>
      </c>
      <c r="I276" s="701">
        <v>65.290000000000006</v>
      </c>
      <c r="J276" s="702">
        <v>65.290000000000006</v>
      </c>
      <c r="K276" s="712" t="s">
        <v>330</v>
      </c>
    </row>
    <row r="277" spans="1:11" ht="14.4" customHeight="1" thickBot="1" x14ac:dyDescent="0.35">
      <c r="A277" s="719" t="s">
        <v>598</v>
      </c>
      <c r="B277" s="701">
        <v>18357.929691672602</v>
      </c>
      <c r="C277" s="701">
        <v>21395.204570000002</v>
      </c>
      <c r="D277" s="702">
        <v>3037.2748783273901</v>
      </c>
      <c r="E277" s="703">
        <v>1.165447571122</v>
      </c>
      <c r="F277" s="701">
        <v>17935.561777846498</v>
      </c>
      <c r="G277" s="702">
        <v>14946.3014815387</v>
      </c>
      <c r="H277" s="704">
        <v>2147.95489</v>
      </c>
      <c r="I277" s="701">
        <v>18631.537899999999</v>
      </c>
      <c r="J277" s="702">
        <v>3685.2364184612602</v>
      </c>
      <c r="K277" s="705">
        <v>1.038804255521</v>
      </c>
    </row>
    <row r="278" spans="1:11" ht="14.4" customHeight="1" thickBot="1" x14ac:dyDescent="0.35">
      <c r="A278" s="724" t="s">
        <v>599</v>
      </c>
      <c r="B278" s="706">
        <v>18357.929691672602</v>
      </c>
      <c r="C278" s="706">
        <v>21395.204570000002</v>
      </c>
      <c r="D278" s="707">
        <v>3037.2748783273901</v>
      </c>
      <c r="E278" s="713">
        <v>1.165447571122</v>
      </c>
      <c r="F278" s="706">
        <v>17935.561777846498</v>
      </c>
      <c r="G278" s="707">
        <v>14946.3014815387</v>
      </c>
      <c r="H278" s="709">
        <v>2147.95489</v>
      </c>
      <c r="I278" s="706">
        <v>18631.537899999999</v>
      </c>
      <c r="J278" s="707">
        <v>3685.2364184612602</v>
      </c>
      <c r="K278" s="714">
        <v>1.038804255521</v>
      </c>
    </row>
    <row r="279" spans="1:11" ht="14.4" customHeight="1" thickBot="1" x14ac:dyDescent="0.35">
      <c r="A279" s="726" t="s">
        <v>54</v>
      </c>
      <c r="B279" s="706">
        <v>18357.929691672602</v>
      </c>
      <c r="C279" s="706">
        <v>21395.204570000002</v>
      </c>
      <c r="D279" s="707">
        <v>3037.2748783273901</v>
      </c>
      <c r="E279" s="713">
        <v>1.165447571122</v>
      </c>
      <c r="F279" s="706">
        <v>17935.561777846498</v>
      </c>
      <c r="G279" s="707">
        <v>14946.3014815387</v>
      </c>
      <c r="H279" s="709">
        <v>2147.95489</v>
      </c>
      <c r="I279" s="706">
        <v>18631.537899999999</v>
      </c>
      <c r="J279" s="707">
        <v>3685.2364184612602</v>
      </c>
      <c r="K279" s="714">
        <v>1.038804255521</v>
      </c>
    </row>
    <row r="280" spans="1:11" ht="14.4" customHeight="1" thickBot="1" x14ac:dyDescent="0.35">
      <c r="A280" s="725" t="s">
        <v>600</v>
      </c>
      <c r="B280" s="701">
        <v>0</v>
      </c>
      <c r="C280" s="701">
        <v>0</v>
      </c>
      <c r="D280" s="702">
        <v>0</v>
      </c>
      <c r="E280" s="703">
        <v>1</v>
      </c>
      <c r="F280" s="701">
        <v>365.27680701765001</v>
      </c>
      <c r="G280" s="702">
        <v>304.397339181375</v>
      </c>
      <c r="H280" s="704">
        <v>21.242629999999998</v>
      </c>
      <c r="I280" s="701">
        <v>250.15908999999999</v>
      </c>
      <c r="J280" s="702">
        <v>-54.238249181374002</v>
      </c>
      <c r="K280" s="705">
        <v>0.68484799799399998</v>
      </c>
    </row>
    <row r="281" spans="1:11" ht="14.4" customHeight="1" thickBot="1" x14ac:dyDescent="0.35">
      <c r="A281" s="723" t="s">
        <v>601</v>
      </c>
      <c r="B281" s="701">
        <v>0</v>
      </c>
      <c r="C281" s="701">
        <v>0</v>
      </c>
      <c r="D281" s="702">
        <v>0</v>
      </c>
      <c r="E281" s="703">
        <v>1</v>
      </c>
      <c r="F281" s="701">
        <v>31</v>
      </c>
      <c r="G281" s="702">
        <v>25.833333333333002</v>
      </c>
      <c r="H281" s="704">
        <v>0</v>
      </c>
      <c r="I281" s="701">
        <v>16.247</v>
      </c>
      <c r="J281" s="702">
        <v>-9.5863333333330001</v>
      </c>
      <c r="K281" s="705">
        <v>0.52409677419300005</v>
      </c>
    </row>
    <row r="282" spans="1:11" ht="14.4" customHeight="1" thickBot="1" x14ac:dyDescent="0.35">
      <c r="A282" s="723" t="s">
        <v>602</v>
      </c>
      <c r="B282" s="701">
        <v>0</v>
      </c>
      <c r="C282" s="701">
        <v>0</v>
      </c>
      <c r="D282" s="702">
        <v>0</v>
      </c>
      <c r="E282" s="703">
        <v>1</v>
      </c>
      <c r="F282" s="701">
        <v>334.27680701765001</v>
      </c>
      <c r="G282" s="702">
        <v>278.56400584804197</v>
      </c>
      <c r="H282" s="704">
        <v>21.242629999999998</v>
      </c>
      <c r="I282" s="701">
        <v>233.91209000000001</v>
      </c>
      <c r="J282" s="702">
        <v>-44.651915848041</v>
      </c>
      <c r="K282" s="705">
        <v>0.69975566682799994</v>
      </c>
    </row>
    <row r="283" spans="1:11" ht="14.4" customHeight="1" thickBot="1" x14ac:dyDescent="0.35">
      <c r="A283" s="722" t="s">
        <v>603</v>
      </c>
      <c r="B283" s="706">
        <v>509.430481918635</v>
      </c>
      <c r="C283" s="706">
        <v>450.50200000000001</v>
      </c>
      <c r="D283" s="707">
        <v>-58.928481918635001</v>
      </c>
      <c r="E283" s="713">
        <v>0.88432478226099998</v>
      </c>
      <c r="F283" s="706">
        <v>486.65000225167501</v>
      </c>
      <c r="G283" s="707">
        <v>405.541668543063</v>
      </c>
      <c r="H283" s="709">
        <v>32.378999999999998</v>
      </c>
      <c r="I283" s="706">
        <v>309.20600000000002</v>
      </c>
      <c r="J283" s="707">
        <v>-96.335668543061999</v>
      </c>
      <c r="K283" s="714">
        <v>0.63537655105099999</v>
      </c>
    </row>
    <row r="284" spans="1:11" ht="14.4" customHeight="1" thickBot="1" x14ac:dyDescent="0.35">
      <c r="A284" s="723" t="s">
        <v>604</v>
      </c>
      <c r="B284" s="701">
        <v>509.430481918635</v>
      </c>
      <c r="C284" s="701">
        <v>450.50200000000001</v>
      </c>
      <c r="D284" s="702">
        <v>-58.928481918635001</v>
      </c>
      <c r="E284" s="703">
        <v>0.88432478226099998</v>
      </c>
      <c r="F284" s="701">
        <v>486.65000225167501</v>
      </c>
      <c r="G284" s="702">
        <v>405.541668543063</v>
      </c>
      <c r="H284" s="704">
        <v>32.378999999999998</v>
      </c>
      <c r="I284" s="701">
        <v>309.20600000000002</v>
      </c>
      <c r="J284" s="702">
        <v>-96.335668543061999</v>
      </c>
      <c r="K284" s="705">
        <v>0.63537655105099999</v>
      </c>
    </row>
    <row r="285" spans="1:11" ht="14.4" customHeight="1" thickBot="1" x14ac:dyDescent="0.35">
      <c r="A285" s="722" t="s">
        <v>605</v>
      </c>
      <c r="B285" s="706">
        <v>2473.0564088185502</v>
      </c>
      <c r="C285" s="706">
        <v>2044.63904</v>
      </c>
      <c r="D285" s="707">
        <v>-428.41736881854899</v>
      </c>
      <c r="E285" s="713">
        <v>0.82676603441300001</v>
      </c>
      <c r="F285" s="706">
        <v>2385.9875620365601</v>
      </c>
      <c r="G285" s="707">
        <v>1988.3229683638001</v>
      </c>
      <c r="H285" s="709">
        <v>194.62528</v>
      </c>
      <c r="I285" s="706">
        <v>1616.9958799999999</v>
      </c>
      <c r="J285" s="707">
        <v>-371.32708836379601</v>
      </c>
      <c r="K285" s="714">
        <v>0.67770507513400002</v>
      </c>
    </row>
    <row r="286" spans="1:11" ht="14.4" customHeight="1" thickBot="1" x14ac:dyDescent="0.35">
      <c r="A286" s="723" t="s">
        <v>606</v>
      </c>
      <c r="B286" s="701">
        <v>2378.93905978768</v>
      </c>
      <c r="C286" s="701">
        <v>1975.644</v>
      </c>
      <c r="D286" s="702">
        <v>-403.295059787681</v>
      </c>
      <c r="E286" s="703">
        <v>0.83047272349000001</v>
      </c>
      <c r="F286" s="701">
        <v>2307.43048157053</v>
      </c>
      <c r="G286" s="702">
        <v>1922.85873464211</v>
      </c>
      <c r="H286" s="704">
        <v>190.18</v>
      </c>
      <c r="I286" s="701">
        <v>1567.5840000000001</v>
      </c>
      <c r="J286" s="702">
        <v>-355.27473464210698</v>
      </c>
      <c r="K286" s="705">
        <v>0.67936347921200002</v>
      </c>
    </row>
    <row r="287" spans="1:11" ht="14.4" customHeight="1" thickBot="1" x14ac:dyDescent="0.35">
      <c r="A287" s="723" t="s">
        <v>607</v>
      </c>
      <c r="B287" s="701">
        <v>21.324401168323998</v>
      </c>
      <c r="C287" s="701">
        <v>6.0467000000000004</v>
      </c>
      <c r="D287" s="702">
        <v>-15.277701168324</v>
      </c>
      <c r="E287" s="703">
        <v>0.28355778679400001</v>
      </c>
      <c r="F287" s="701">
        <v>11.162844685107</v>
      </c>
      <c r="G287" s="702">
        <v>9.3023705709229993</v>
      </c>
      <c r="H287" s="704">
        <v>0</v>
      </c>
      <c r="I287" s="701">
        <v>3.8573</v>
      </c>
      <c r="J287" s="702">
        <v>-5.4450705709229998</v>
      </c>
      <c r="K287" s="705">
        <v>0.34554812046599997</v>
      </c>
    </row>
    <row r="288" spans="1:11" ht="14.4" customHeight="1" thickBot="1" x14ac:dyDescent="0.35">
      <c r="A288" s="723" t="s">
        <v>608</v>
      </c>
      <c r="B288" s="701">
        <v>72.792947862543997</v>
      </c>
      <c r="C288" s="701">
        <v>62.948340000000002</v>
      </c>
      <c r="D288" s="702">
        <v>-9.8446078625440006</v>
      </c>
      <c r="E288" s="703">
        <v>0.86475876919899997</v>
      </c>
      <c r="F288" s="701">
        <v>67.394235780917995</v>
      </c>
      <c r="G288" s="702">
        <v>56.161863150765001</v>
      </c>
      <c r="H288" s="704">
        <v>4.4452800000000003</v>
      </c>
      <c r="I288" s="701">
        <v>45.554580000000001</v>
      </c>
      <c r="J288" s="702">
        <v>-10.607283150764999</v>
      </c>
      <c r="K288" s="705">
        <v>0.67594178451800002</v>
      </c>
    </row>
    <row r="289" spans="1:11" ht="14.4" customHeight="1" thickBot="1" x14ac:dyDescent="0.35">
      <c r="A289" s="722" t="s">
        <v>609</v>
      </c>
      <c r="B289" s="706">
        <v>1767.9353878859699</v>
      </c>
      <c r="C289" s="706">
        <v>1690.1716100000001</v>
      </c>
      <c r="D289" s="707">
        <v>-77.763777885973994</v>
      </c>
      <c r="E289" s="713">
        <v>0.956014355265</v>
      </c>
      <c r="F289" s="706">
        <v>1653.8720668631299</v>
      </c>
      <c r="G289" s="707">
        <v>1378.2267223859501</v>
      </c>
      <c r="H289" s="709">
        <v>136.87968000000001</v>
      </c>
      <c r="I289" s="706">
        <v>1337.3615600000001</v>
      </c>
      <c r="J289" s="707">
        <v>-40.865162385944998</v>
      </c>
      <c r="K289" s="714">
        <v>0.80862455252400001</v>
      </c>
    </row>
    <row r="290" spans="1:11" ht="14.4" customHeight="1" thickBot="1" x14ac:dyDescent="0.35">
      <c r="A290" s="723" t="s">
        <v>610</v>
      </c>
      <c r="B290" s="701">
        <v>1767.9353878859699</v>
      </c>
      <c r="C290" s="701">
        <v>1690.1716100000001</v>
      </c>
      <c r="D290" s="702">
        <v>-77.763777885973994</v>
      </c>
      <c r="E290" s="703">
        <v>0.956014355265</v>
      </c>
      <c r="F290" s="701">
        <v>1653.8720668631299</v>
      </c>
      <c r="G290" s="702">
        <v>1378.2267223859501</v>
      </c>
      <c r="H290" s="704">
        <v>136.87968000000001</v>
      </c>
      <c r="I290" s="701">
        <v>1337.3615600000001</v>
      </c>
      <c r="J290" s="702">
        <v>-40.865162385944998</v>
      </c>
      <c r="K290" s="705">
        <v>0.80862455252400001</v>
      </c>
    </row>
    <row r="291" spans="1:11" ht="14.4" customHeight="1" thickBot="1" x14ac:dyDescent="0.35">
      <c r="A291" s="722" t="s">
        <v>611</v>
      </c>
      <c r="B291" s="706">
        <v>0</v>
      </c>
      <c r="C291" s="706">
        <v>17.234999999999999</v>
      </c>
      <c r="D291" s="707">
        <v>17.234999999999999</v>
      </c>
      <c r="E291" s="708" t="s">
        <v>341</v>
      </c>
      <c r="F291" s="706">
        <v>0</v>
      </c>
      <c r="G291" s="707">
        <v>0</v>
      </c>
      <c r="H291" s="709">
        <v>1.1200000000000001</v>
      </c>
      <c r="I291" s="706">
        <v>12.411</v>
      </c>
      <c r="J291" s="707">
        <v>12.411</v>
      </c>
      <c r="K291" s="710" t="s">
        <v>341</v>
      </c>
    </row>
    <row r="292" spans="1:11" ht="14.4" customHeight="1" thickBot="1" x14ac:dyDescent="0.35">
      <c r="A292" s="723" t="s">
        <v>612</v>
      </c>
      <c r="B292" s="701">
        <v>0</v>
      </c>
      <c r="C292" s="701">
        <v>17.234999999999999</v>
      </c>
      <c r="D292" s="702">
        <v>17.234999999999999</v>
      </c>
      <c r="E292" s="711" t="s">
        <v>341</v>
      </c>
      <c r="F292" s="701">
        <v>0</v>
      </c>
      <c r="G292" s="702">
        <v>0</v>
      </c>
      <c r="H292" s="704">
        <v>1.1200000000000001</v>
      </c>
      <c r="I292" s="701">
        <v>12.411</v>
      </c>
      <c r="J292" s="702">
        <v>12.411</v>
      </c>
      <c r="K292" s="712" t="s">
        <v>341</v>
      </c>
    </row>
    <row r="293" spans="1:11" ht="14.4" customHeight="1" thickBot="1" x14ac:dyDescent="0.35">
      <c r="A293" s="722" t="s">
        <v>613</v>
      </c>
      <c r="B293" s="706">
        <v>2734.5059149949502</v>
      </c>
      <c r="C293" s="706">
        <v>2616.3420999999998</v>
      </c>
      <c r="D293" s="707">
        <v>-118.16381499494901</v>
      </c>
      <c r="E293" s="713">
        <v>0.95678787368899998</v>
      </c>
      <c r="F293" s="706">
        <v>3028.3785221634198</v>
      </c>
      <c r="G293" s="707">
        <v>2523.6487684695198</v>
      </c>
      <c r="H293" s="709">
        <v>212.91057000000001</v>
      </c>
      <c r="I293" s="706">
        <v>2574.6209600000002</v>
      </c>
      <c r="J293" s="707">
        <v>50.972191530482</v>
      </c>
      <c r="K293" s="714">
        <v>0.850164846024</v>
      </c>
    </row>
    <row r="294" spans="1:11" ht="14.4" customHeight="1" thickBot="1" x14ac:dyDescent="0.35">
      <c r="A294" s="723" t="s">
        <v>614</v>
      </c>
      <c r="B294" s="701">
        <v>2734.5059149949502</v>
      </c>
      <c r="C294" s="701">
        <v>2616.3420999999998</v>
      </c>
      <c r="D294" s="702">
        <v>-118.16381499494901</v>
      </c>
      <c r="E294" s="703">
        <v>0.95678787368899998</v>
      </c>
      <c r="F294" s="701">
        <v>3028.3785221634198</v>
      </c>
      <c r="G294" s="702">
        <v>2523.6487684695198</v>
      </c>
      <c r="H294" s="704">
        <v>212.91057000000001</v>
      </c>
      <c r="I294" s="701">
        <v>2574.6209600000002</v>
      </c>
      <c r="J294" s="702">
        <v>50.972191530482</v>
      </c>
      <c r="K294" s="705">
        <v>0.850164846024</v>
      </c>
    </row>
    <row r="295" spans="1:11" ht="14.4" customHeight="1" thickBot="1" x14ac:dyDescent="0.35">
      <c r="A295" s="722" t="s">
        <v>615</v>
      </c>
      <c r="B295" s="706">
        <v>0</v>
      </c>
      <c r="C295" s="706">
        <v>3181.4386500000001</v>
      </c>
      <c r="D295" s="707">
        <v>3181.4386500000001</v>
      </c>
      <c r="E295" s="708" t="s">
        <v>341</v>
      </c>
      <c r="F295" s="706">
        <v>0</v>
      </c>
      <c r="G295" s="707">
        <v>0</v>
      </c>
      <c r="H295" s="709">
        <v>212.53586000000001</v>
      </c>
      <c r="I295" s="706">
        <v>2752.49278</v>
      </c>
      <c r="J295" s="707">
        <v>2752.49278</v>
      </c>
      <c r="K295" s="710" t="s">
        <v>341</v>
      </c>
    </row>
    <row r="296" spans="1:11" ht="14.4" customHeight="1" thickBot="1" x14ac:dyDescent="0.35">
      <c r="A296" s="723" t="s">
        <v>616</v>
      </c>
      <c r="B296" s="701">
        <v>0</v>
      </c>
      <c r="C296" s="701">
        <v>3181.4386500000001</v>
      </c>
      <c r="D296" s="702">
        <v>3181.4386500000001</v>
      </c>
      <c r="E296" s="711" t="s">
        <v>341</v>
      </c>
      <c r="F296" s="701">
        <v>0</v>
      </c>
      <c r="G296" s="702">
        <v>0</v>
      </c>
      <c r="H296" s="704">
        <v>212.53586000000001</v>
      </c>
      <c r="I296" s="701">
        <v>2752.49278</v>
      </c>
      <c r="J296" s="702">
        <v>2752.49278</v>
      </c>
      <c r="K296" s="712" t="s">
        <v>341</v>
      </c>
    </row>
    <row r="297" spans="1:11" ht="14.4" customHeight="1" thickBot="1" x14ac:dyDescent="0.35">
      <c r="A297" s="722" t="s">
        <v>617</v>
      </c>
      <c r="B297" s="706">
        <v>10873.0014980545</v>
      </c>
      <c r="C297" s="706">
        <v>11394.87617</v>
      </c>
      <c r="D297" s="707">
        <v>521.874671945508</v>
      </c>
      <c r="E297" s="713">
        <v>1.047997296058</v>
      </c>
      <c r="F297" s="706">
        <v>10015.3968175141</v>
      </c>
      <c r="G297" s="707">
        <v>8346.1640145950405</v>
      </c>
      <c r="H297" s="709">
        <v>1336.26187</v>
      </c>
      <c r="I297" s="706">
        <v>9778.2906299999995</v>
      </c>
      <c r="J297" s="707">
        <v>1432.1266154049599</v>
      </c>
      <c r="K297" s="714">
        <v>0.97632583193300004</v>
      </c>
    </row>
    <row r="298" spans="1:11" ht="14.4" customHeight="1" thickBot="1" x14ac:dyDescent="0.35">
      <c r="A298" s="723" t="s">
        <v>618</v>
      </c>
      <c r="B298" s="701">
        <v>10873.0014980545</v>
      </c>
      <c r="C298" s="701">
        <v>10974.485619999999</v>
      </c>
      <c r="D298" s="702">
        <v>101.48412194550799</v>
      </c>
      <c r="E298" s="703">
        <v>1.0093335885179999</v>
      </c>
      <c r="F298" s="701">
        <v>10015.3968175141</v>
      </c>
      <c r="G298" s="702">
        <v>8346.1640145950405</v>
      </c>
      <c r="H298" s="704">
        <v>1336.26187</v>
      </c>
      <c r="I298" s="701">
        <v>9778.2906299999995</v>
      </c>
      <c r="J298" s="702">
        <v>1432.1266154049599</v>
      </c>
      <c r="K298" s="705">
        <v>0.97632583193300004</v>
      </c>
    </row>
    <row r="299" spans="1:11" ht="14.4" customHeight="1" thickBot="1" x14ac:dyDescent="0.35">
      <c r="A299" s="723" t="s">
        <v>619</v>
      </c>
      <c r="B299" s="701">
        <v>0</v>
      </c>
      <c r="C299" s="701">
        <v>420.39055000000002</v>
      </c>
      <c r="D299" s="702">
        <v>420.39055000000002</v>
      </c>
      <c r="E299" s="711" t="s">
        <v>341</v>
      </c>
      <c r="F299" s="701">
        <v>0</v>
      </c>
      <c r="G299" s="702">
        <v>0</v>
      </c>
      <c r="H299" s="704">
        <v>0</v>
      </c>
      <c r="I299" s="701">
        <v>0</v>
      </c>
      <c r="J299" s="702">
        <v>0</v>
      </c>
      <c r="K299" s="705">
        <v>0</v>
      </c>
    </row>
    <row r="300" spans="1:11" ht="14.4" customHeight="1" thickBot="1" x14ac:dyDescent="0.35">
      <c r="A300" s="719" t="s">
        <v>620</v>
      </c>
      <c r="B300" s="701">
        <v>0</v>
      </c>
      <c r="C300" s="701">
        <v>503.87194</v>
      </c>
      <c r="D300" s="702">
        <v>503.87194</v>
      </c>
      <c r="E300" s="711" t="s">
        <v>341</v>
      </c>
      <c r="F300" s="701">
        <v>0</v>
      </c>
      <c r="G300" s="702">
        <v>0</v>
      </c>
      <c r="H300" s="704">
        <v>0.34710999999999997</v>
      </c>
      <c r="I300" s="701">
        <v>92.547070000000005</v>
      </c>
      <c r="J300" s="702">
        <v>92.547070000000005</v>
      </c>
      <c r="K300" s="712" t="s">
        <v>341</v>
      </c>
    </row>
    <row r="301" spans="1:11" ht="14.4" customHeight="1" thickBot="1" x14ac:dyDescent="0.35">
      <c r="A301" s="724" t="s">
        <v>621</v>
      </c>
      <c r="B301" s="706">
        <v>0</v>
      </c>
      <c r="C301" s="706">
        <v>503.87194</v>
      </c>
      <c r="D301" s="707">
        <v>503.87194</v>
      </c>
      <c r="E301" s="708" t="s">
        <v>341</v>
      </c>
      <c r="F301" s="706">
        <v>0</v>
      </c>
      <c r="G301" s="707">
        <v>0</v>
      </c>
      <c r="H301" s="709">
        <v>0.34710999999999997</v>
      </c>
      <c r="I301" s="706">
        <v>92.547070000000005</v>
      </c>
      <c r="J301" s="707">
        <v>92.547070000000005</v>
      </c>
      <c r="K301" s="710" t="s">
        <v>341</v>
      </c>
    </row>
    <row r="302" spans="1:11" ht="14.4" customHeight="1" thickBot="1" x14ac:dyDescent="0.35">
      <c r="A302" s="726" t="s">
        <v>622</v>
      </c>
      <c r="B302" s="706">
        <v>0</v>
      </c>
      <c r="C302" s="706">
        <v>503.87194</v>
      </c>
      <c r="D302" s="707">
        <v>503.87194</v>
      </c>
      <c r="E302" s="708" t="s">
        <v>341</v>
      </c>
      <c r="F302" s="706">
        <v>0</v>
      </c>
      <c r="G302" s="707">
        <v>0</v>
      </c>
      <c r="H302" s="709">
        <v>0.34710999999999997</v>
      </c>
      <c r="I302" s="706">
        <v>92.547070000000005</v>
      </c>
      <c r="J302" s="707">
        <v>92.547070000000005</v>
      </c>
      <c r="K302" s="710" t="s">
        <v>341</v>
      </c>
    </row>
    <row r="303" spans="1:11" ht="14.4" customHeight="1" thickBot="1" x14ac:dyDescent="0.35">
      <c r="A303" s="722" t="s">
        <v>623</v>
      </c>
      <c r="B303" s="706">
        <v>0</v>
      </c>
      <c r="C303" s="706">
        <v>83.481390000000005</v>
      </c>
      <c r="D303" s="707">
        <v>83.481390000000005</v>
      </c>
      <c r="E303" s="708" t="s">
        <v>341</v>
      </c>
      <c r="F303" s="706">
        <v>0</v>
      </c>
      <c r="G303" s="707">
        <v>0</v>
      </c>
      <c r="H303" s="709">
        <v>0.34710999999999997</v>
      </c>
      <c r="I303" s="706">
        <v>92.547070000000005</v>
      </c>
      <c r="J303" s="707">
        <v>92.547070000000005</v>
      </c>
      <c r="K303" s="710" t="s">
        <v>341</v>
      </c>
    </row>
    <row r="304" spans="1:11" ht="14.4" customHeight="1" thickBot="1" x14ac:dyDescent="0.35">
      <c r="A304" s="723" t="s">
        <v>624</v>
      </c>
      <c r="B304" s="701">
        <v>0</v>
      </c>
      <c r="C304" s="701">
        <v>11.482390000000001</v>
      </c>
      <c r="D304" s="702">
        <v>11.482390000000001</v>
      </c>
      <c r="E304" s="711" t="s">
        <v>341</v>
      </c>
      <c r="F304" s="701">
        <v>0</v>
      </c>
      <c r="G304" s="702">
        <v>0</v>
      </c>
      <c r="H304" s="704">
        <v>0.34710999999999997</v>
      </c>
      <c r="I304" s="701">
        <v>10.388070000000001</v>
      </c>
      <c r="J304" s="702">
        <v>10.388070000000001</v>
      </c>
      <c r="K304" s="712" t="s">
        <v>341</v>
      </c>
    </row>
    <row r="305" spans="1:11" ht="14.4" customHeight="1" thickBot="1" x14ac:dyDescent="0.35">
      <c r="A305" s="723" t="s">
        <v>625</v>
      </c>
      <c r="B305" s="701">
        <v>0</v>
      </c>
      <c r="C305" s="701">
        <v>71.998999999999995</v>
      </c>
      <c r="D305" s="702">
        <v>71.998999999999995</v>
      </c>
      <c r="E305" s="711" t="s">
        <v>341</v>
      </c>
      <c r="F305" s="701">
        <v>0</v>
      </c>
      <c r="G305" s="702">
        <v>0</v>
      </c>
      <c r="H305" s="704">
        <v>0</v>
      </c>
      <c r="I305" s="701">
        <v>82.159000000000006</v>
      </c>
      <c r="J305" s="702">
        <v>82.159000000000006</v>
      </c>
      <c r="K305" s="712" t="s">
        <v>341</v>
      </c>
    </row>
    <row r="306" spans="1:11" ht="14.4" customHeight="1" thickBot="1" x14ac:dyDescent="0.35">
      <c r="A306" s="722" t="s">
        <v>626</v>
      </c>
      <c r="B306" s="706">
        <v>0</v>
      </c>
      <c r="C306" s="706">
        <v>420.39055000000002</v>
      </c>
      <c r="D306" s="707">
        <v>420.39055000000002</v>
      </c>
      <c r="E306" s="708" t="s">
        <v>341</v>
      </c>
      <c r="F306" s="706">
        <v>0</v>
      </c>
      <c r="G306" s="707">
        <v>0</v>
      </c>
      <c r="H306" s="709">
        <v>0</v>
      </c>
      <c r="I306" s="706">
        <v>0</v>
      </c>
      <c r="J306" s="707">
        <v>0</v>
      </c>
      <c r="K306" s="714">
        <v>10</v>
      </c>
    </row>
    <row r="307" spans="1:11" ht="14.4" customHeight="1" thickBot="1" x14ac:dyDescent="0.35">
      <c r="A307" s="723" t="s">
        <v>627</v>
      </c>
      <c r="B307" s="701">
        <v>0</v>
      </c>
      <c r="C307" s="701">
        <v>420.39055000000002</v>
      </c>
      <c r="D307" s="702">
        <v>420.39055000000002</v>
      </c>
      <c r="E307" s="711" t="s">
        <v>341</v>
      </c>
      <c r="F307" s="701">
        <v>0</v>
      </c>
      <c r="G307" s="702">
        <v>0</v>
      </c>
      <c r="H307" s="704">
        <v>0</v>
      </c>
      <c r="I307" s="701">
        <v>0</v>
      </c>
      <c r="J307" s="702">
        <v>0</v>
      </c>
      <c r="K307" s="705">
        <v>10</v>
      </c>
    </row>
    <row r="308" spans="1:11" ht="14.4" customHeight="1" thickBot="1" x14ac:dyDescent="0.35">
      <c r="A308" s="727"/>
      <c r="B308" s="701">
        <v>-57373.8125205365</v>
      </c>
      <c r="C308" s="701">
        <v>-77872.682160000099</v>
      </c>
      <c r="D308" s="702">
        <v>-20498.869639463599</v>
      </c>
      <c r="E308" s="703">
        <v>1.357286168356</v>
      </c>
      <c r="F308" s="701">
        <v>-61679.738338121897</v>
      </c>
      <c r="G308" s="702">
        <v>-51399.781948434902</v>
      </c>
      <c r="H308" s="704">
        <v>-8690.6008800000109</v>
      </c>
      <c r="I308" s="701">
        <v>-62921.426830000099</v>
      </c>
      <c r="J308" s="702">
        <v>-11521.6448815651</v>
      </c>
      <c r="K308" s="705">
        <v>1.02013122178</v>
      </c>
    </row>
    <row r="309" spans="1:11" ht="14.4" customHeight="1" thickBot="1" x14ac:dyDescent="0.35">
      <c r="A309" s="728" t="s">
        <v>66</v>
      </c>
      <c r="B309" s="715">
        <v>-57373.8125205365</v>
      </c>
      <c r="C309" s="715">
        <v>-77872.682160000099</v>
      </c>
      <c r="D309" s="716">
        <v>-20498.869639463599</v>
      </c>
      <c r="E309" s="717" t="s">
        <v>341</v>
      </c>
      <c r="F309" s="715">
        <v>-61679.738338121897</v>
      </c>
      <c r="G309" s="716">
        <v>-51399.781948434902</v>
      </c>
      <c r="H309" s="715">
        <v>-8690.6008800000109</v>
      </c>
      <c r="I309" s="715">
        <v>-62921.426830000099</v>
      </c>
      <c r="J309" s="716">
        <v>-11521.6448815651</v>
      </c>
      <c r="K309" s="718">
        <v>1.02013122178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628</v>
      </c>
      <c r="B5" s="730" t="s">
        <v>629</v>
      </c>
      <c r="C5" s="731" t="s">
        <v>630</v>
      </c>
      <c r="D5" s="731" t="s">
        <v>630</v>
      </c>
      <c r="E5" s="731"/>
      <c r="F5" s="731" t="s">
        <v>630</v>
      </c>
      <c r="G5" s="731" t="s">
        <v>630</v>
      </c>
      <c r="H5" s="731" t="s">
        <v>630</v>
      </c>
      <c r="I5" s="732" t="s">
        <v>630</v>
      </c>
      <c r="J5" s="733" t="s">
        <v>73</v>
      </c>
    </row>
    <row r="6" spans="1:10" ht="14.4" customHeight="1" x14ac:dyDescent="0.3">
      <c r="A6" s="729" t="s">
        <v>628</v>
      </c>
      <c r="B6" s="730" t="s">
        <v>631</v>
      </c>
      <c r="C6" s="731">
        <v>5817.3508500000007</v>
      </c>
      <c r="D6" s="731">
        <v>7918.9051299999983</v>
      </c>
      <c r="E6" s="731"/>
      <c r="F6" s="731">
        <v>4514.8350400000008</v>
      </c>
      <c r="G6" s="731">
        <v>5798.8098846435551</v>
      </c>
      <c r="H6" s="731">
        <v>-1283.9748446435542</v>
      </c>
      <c r="I6" s="732">
        <v>0.77857959302239166</v>
      </c>
      <c r="J6" s="733" t="s">
        <v>1</v>
      </c>
    </row>
    <row r="7" spans="1:10" ht="14.4" customHeight="1" x14ac:dyDescent="0.3">
      <c r="A7" s="729" t="s">
        <v>628</v>
      </c>
      <c r="B7" s="730" t="s">
        <v>632</v>
      </c>
      <c r="C7" s="731">
        <v>282.44383000000005</v>
      </c>
      <c r="D7" s="731">
        <v>450.27597000000003</v>
      </c>
      <c r="E7" s="731"/>
      <c r="F7" s="731">
        <v>398.88444000000004</v>
      </c>
      <c r="G7" s="731">
        <v>483.43145703125003</v>
      </c>
      <c r="H7" s="731">
        <v>-84.547017031249993</v>
      </c>
      <c r="I7" s="732">
        <v>0.8251106422605331</v>
      </c>
      <c r="J7" s="733" t="s">
        <v>1</v>
      </c>
    </row>
    <row r="8" spans="1:10" ht="14.4" customHeight="1" x14ac:dyDescent="0.3">
      <c r="A8" s="729" t="s">
        <v>628</v>
      </c>
      <c r="B8" s="730" t="s">
        <v>633</v>
      </c>
      <c r="C8" s="731">
        <v>0</v>
      </c>
      <c r="D8" s="731">
        <v>19.737110000000001</v>
      </c>
      <c r="E8" s="731"/>
      <c r="F8" s="731">
        <v>49.11788</v>
      </c>
      <c r="G8" s="731">
        <v>20.833333984374999</v>
      </c>
      <c r="H8" s="731">
        <v>28.284546015625001</v>
      </c>
      <c r="I8" s="732">
        <v>2.3576581663231826</v>
      </c>
      <c r="J8" s="733" t="s">
        <v>1</v>
      </c>
    </row>
    <row r="9" spans="1:10" ht="14.4" customHeight="1" x14ac:dyDescent="0.3">
      <c r="A9" s="729" t="s">
        <v>628</v>
      </c>
      <c r="B9" s="730" t="s">
        <v>634</v>
      </c>
      <c r="C9" s="731">
        <v>430.48131000000001</v>
      </c>
      <c r="D9" s="731">
        <v>236.80608999999995</v>
      </c>
      <c r="E9" s="731"/>
      <c r="F9" s="731">
        <v>250.89731999999998</v>
      </c>
      <c r="G9" s="731">
        <v>266.69402197265623</v>
      </c>
      <c r="H9" s="731">
        <v>-15.796701972656251</v>
      </c>
      <c r="I9" s="732">
        <v>0.94076844371758783</v>
      </c>
      <c r="J9" s="733" t="s">
        <v>1</v>
      </c>
    </row>
    <row r="10" spans="1:10" ht="14.4" customHeight="1" x14ac:dyDescent="0.3">
      <c r="A10" s="729" t="s">
        <v>628</v>
      </c>
      <c r="B10" s="730" t="s">
        <v>635</v>
      </c>
      <c r="C10" s="731">
        <v>926.28961999999979</v>
      </c>
      <c r="D10" s="731">
        <v>962.17629000000011</v>
      </c>
      <c r="E10" s="731"/>
      <c r="F10" s="731">
        <v>1294.4685200000001</v>
      </c>
      <c r="G10" s="731">
        <v>1974.8415</v>
      </c>
      <c r="H10" s="731">
        <v>-680.37297999999987</v>
      </c>
      <c r="I10" s="732">
        <v>0.65547970305465031</v>
      </c>
      <c r="J10" s="733" t="s">
        <v>1</v>
      </c>
    </row>
    <row r="11" spans="1:10" ht="14.4" customHeight="1" x14ac:dyDescent="0.3">
      <c r="A11" s="729" t="s">
        <v>628</v>
      </c>
      <c r="B11" s="730" t="s">
        <v>636</v>
      </c>
      <c r="C11" s="731">
        <v>2308.4650200000001</v>
      </c>
      <c r="D11" s="731">
        <v>2409.8762299999999</v>
      </c>
      <c r="E11" s="731"/>
      <c r="F11" s="731">
        <v>2004.4340299999999</v>
      </c>
      <c r="G11" s="731">
        <v>3312.2343594970703</v>
      </c>
      <c r="H11" s="731">
        <v>-1307.8003294970704</v>
      </c>
      <c r="I11" s="732">
        <v>0.60516068986868221</v>
      </c>
      <c r="J11" s="733" t="s">
        <v>1</v>
      </c>
    </row>
    <row r="12" spans="1:10" ht="14.4" customHeight="1" x14ac:dyDescent="0.3">
      <c r="A12" s="729" t="s">
        <v>628</v>
      </c>
      <c r="B12" s="730" t="s">
        <v>637</v>
      </c>
      <c r="C12" s="731">
        <v>0</v>
      </c>
      <c r="D12" s="731">
        <v>0</v>
      </c>
      <c r="E12" s="731"/>
      <c r="F12" s="731">
        <v>0</v>
      </c>
      <c r="G12" s="731">
        <v>183.33334375000001</v>
      </c>
      <c r="H12" s="731">
        <v>-183.33334375000001</v>
      </c>
      <c r="I12" s="732">
        <v>0</v>
      </c>
      <c r="J12" s="733" t="s">
        <v>1</v>
      </c>
    </row>
    <row r="13" spans="1:10" ht="14.4" customHeight="1" x14ac:dyDescent="0.3">
      <c r="A13" s="729" t="s">
        <v>628</v>
      </c>
      <c r="B13" s="730" t="s">
        <v>638</v>
      </c>
      <c r="C13" s="731">
        <v>2304.3166099999999</v>
      </c>
      <c r="D13" s="731">
        <v>2529.9264999999996</v>
      </c>
      <c r="E13" s="731"/>
      <c r="F13" s="731">
        <v>3564.2948399999991</v>
      </c>
      <c r="G13" s="731">
        <v>2754.166642578125</v>
      </c>
      <c r="H13" s="731">
        <v>810.12819742187412</v>
      </c>
      <c r="I13" s="732">
        <v>1.2941463980057242</v>
      </c>
      <c r="J13" s="733" t="s">
        <v>1</v>
      </c>
    </row>
    <row r="14" spans="1:10" ht="14.4" customHeight="1" x14ac:dyDescent="0.3">
      <c r="A14" s="729" t="s">
        <v>628</v>
      </c>
      <c r="B14" s="730" t="s">
        <v>639</v>
      </c>
      <c r="C14" s="731">
        <v>4.9912900000000002</v>
      </c>
      <c r="D14" s="731">
        <v>9.8438599999999994</v>
      </c>
      <c r="E14" s="731"/>
      <c r="F14" s="731">
        <v>14.794979999999999</v>
      </c>
      <c r="G14" s="731">
        <v>8.3333330078124987</v>
      </c>
      <c r="H14" s="731">
        <v>6.4616469921875002</v>
      </c>
      <c r="I14" s="732">
        <v>1.7753976693514717</v>
      </c>
      <c r="J14" s="733" t="s">
        <v>1</v>
      </c>
    </row>
    <row r="15" spans="1:10" ht="14.4" customHeight="1" x14ac:dyDescent="0.3">
      <c r="A15" s="729" t="s">
        <v>628</v>
      </c>
      <c r="B15" s="730" t="s">
        <v>640</v>
      </c>
      <c r="C15" s="731">
        <v>610.61321000000009</v>
      </c>
      <c r="D15" s="731">
        <v>612.13127999999972</v>
      </c>
      <c r="E15" s="731"/>
      <c r="F15" s="731">
        <v>716.31346000000008</v>
      </c>
      <c r="G15" s="731">
        <v>666.9331398010255</v>
      </c>
      <c r="H15" s="731">
        <v>49.380320198974573</v>
      </c>
      <c r="I15" s="732">
        <v>1.0740408854382417</v>
      </c>
      <c r="J15" s="733" t="s">
        <v>1</v>
      </c>
    </row>
    <row r="16" spans="1:10" ht="14.4" customHeight="1" x14ac:dyDescent="0.3">
      <c r="A16" s="729" t="s">
        <v>628</v>
      </c>
      <c r="B16" s="730" t="s">
        <v>641</v>
      </c>
      <c r="C16" s="731">
        <v>1324.86562</v>
      </c>
      <c r="D16" s="731">
        <v>1142.4415600000002</v>
      </c>
      <c r="E16" s="731"/>
      <c r="F16" s="731">
        <v>652.3704399999998</v>
      </c>
      <c r="G16" s="731">
        <v>1233.6129066162109</v>
      </c>
      <c r="H16" s="731">
        <v>-581.24246661621112</v>
      </c>
      <c r="I16" s="732">
        <v>0.52882912986817399</v>
      </c>
      <c r="J16" s="733" t="s">
        <v>1</v>
      </c>
    </row>
    <row r="17" spans="1:10" ht="14.4" customHeight="1" x14ac:dyDescent="0.3">
      <c r="A17" s="729" t="s">
        <v>628</v>
      </c>
      <c r="B17" s="730" t="s">
        <v>642</v>
      </c>
      <c r="C17" s="731">
        <v>10515.032440000003</v>
      </c>
      <c r="D17" s="731">
        <v>6947.6905999999999</v>
      </c>
      <c r="E17" s="731"/>
      <c r="F17" s="731">
        <v>7165.1418299999987</v>
      </c>
      <c r="G17" s="731">
        <v>8158.3329999999996</v>
      </c>
      <c r="H17" s="731">
        <v>-993.19117000000097</v>
      </c>
      <c r="I17" s="732">
        <v>0.87826052577162506</v>
      </c>
      <c r="J17" s="733" t="s">
        <v>1</v>
      </c>
    </row>
    <row r="18" spans="1:10" ht="14.4" customHeight="1" x14ac:dyDescent="0.3">
      <c r="A18" s="729" t="s">
        <v>628</v>
      </c>
      <c r="B18" s="730" t="s">
        <v>643</v>
      </c>
      <c r="C18" s="731">
        <v>5094.6854600000006</v>
      </c>
      <c r="D18" s="731">
        <v>3729.2168900000006</v>
      </c>
      <c r="E18" s="731"/>
      <c r="F18" s="731">
        <v>4544.0095600000004</v>
      </c>
      <c r="G18" s="731">
        <v>3883.3335000000002</v>
      </c>
      <c r="H18" s="731">
        <v>660.67606000000023</v>
      </c>
      <c r="I18" s="732">
        <v>1.1701311669471604</v>
      </c>
      <c r="J18" s="733" t="s">
        <v>1</v>
      </c>
    </row>
    <row r="19" spans="1:10" ht="14.4" customHeight="1" x14ac:dyDescent="0.3">
      <c r="A19" s="729" t="s">
        <v>628</v>
      </c>
      <c r="B19" s="730" t="s">
        <v>644</v>
      </c>
      <c r="C19" s="731">
        <v>327.02084000000002</v>
      </c>
      <c r="D19" s="731">
        <v>308.39747</v>
      </c>
      <c r="E19" s="731"/>
      <c r="F19" s="731">
        <v>292.87278000000003</v>
      </c>
      <c r="G19" s="731">
        <v>316.66665554809572</v>
      </c>
      <c r="H19" s="731">
        <v>-23.793875548095684</v>
      </c>
      <c r="I19" s="732">
        <v>0.92486144299938189</v>
      </c>
      <c r="J19" s="733" t="s">
        <v>1</v>
      </c>
    </row>
    <row r="20" spans="1:10" ht="14.4" customHeight="1" x14ac:dyDescent="0.3">
      <c r="A20" s="729" t="s">
        <v>628</v>
      </c>
      <c r="B20" s="730" t="s">
        <v>645</v>
      </c>
      <c r="C20" s="731">
        <v>29946.556100000005</v>
      </c>
      <c r="D20" s="731">
        <v>27277.424979999996</v>
      </c>
      <c r="E20" s="731"/>
      <c r="F20" s="731">
        <v>25462.435119999998</v>
      </c>
      <c r="G20" s="731">
        <v>29061.557078430174</v>
      </c>
      <c r="H20" s="731">
        <v>-3599.1219584301762</v>
      </c>
      <c r="I20" s="732">
        <v>0.87615522634533971</v>
      </c>
      <c r="J20" s="733" t="s">
        <v>646</v>
      </c>
    </row>
    <row r="22" spans="1:10" ht="14.4" customHeight="1" x14ac:dyDescent="0.3">
      <c r="A22" s="729" t="s">
        <v>628</v>
      </c>
      <c r="B22" s="730" t="s">
        <v>629</v>
      </c>
      <c r="C22" s="731" t="s">
        <v>630</v>
      </c>
      <c r="D22" s="731" t="s">
        <v>630</v>
      </c>
      <c r="E22" s="731"/>
      <c r="F22" s="731" t="s">
        <v>630</v>
      </c>
      <c r="G22" s="731" t="s">
        <v>630</v>
      </c>
      <c r="H22" s="731" t="s">
        <v>630</v>
      </c>
      <c r="I22" s="732" t="s">
        <v>630</v>
      </c>
      <c r="J22" s="733" t="s">
        <v>73</v>
      </c>
    </row>
    <row r="23" spans="1:10" ht="14.4" customHeight="1" x14ac:dyDescent="0.3">
      <c r="A23" s="729" t="s">
        <v>647</v>
      </c>
      <c r="B23" s="730" t="s">
        <v>648</v>
      </c>
      <c r="C23" s="731" t="s">
        <v>630</v>
      </c>
      <c r="D23" s="731" t="s">
        <v>630</v>
      </c>
      <c r="E23" s="731"/>
      <c r="F23" s="731" t="s">
        <v>630</v>
      </c>
      <c r="G23" s="731" t="s">
        <v>630</v>
      </c>
      <c r="H23" s="731" t="s">
        <v>630</v>
      </c>
      <c r="I23" s="732" t="s">
        <v>630</v>
      </c>
      <c r="J23" s="733" t="s">
        <v>0</v>
      </c>
    </row>
    <row r="24" spans="1:10" ht="14.4" customHeight="1" x14ac:dyDescent="0.3">
      <c r="A24" s="729" t="s">
        <v>647</v>
      </c>
      <c r="B24" s="730" t="s">
        <v>631</v>
      </c>
      <c r="C24" s="731">
        <v>183.02135000000004</v>
      </c>
      <c r="D24" s="731">
        <v>185.31850999999995</v>
      </c>
      <c r="E24" s="731"/>
      <c r="F24" s="731">
        <v>193.34109000000001</v>
      </c>
      <c r="G24" s="731">
        <v>160</v>
      </c>
      <c r="H24" s="731">
        <v>33.341090000000008</v>
      </c>
      <c r="I24" s="732">
        <v>1.2083818125000001</v>
      </c>
      <c r="J24" s="733" t="s">
        <v>1</v>
      </c>
    </row>
    <row r="25" spans="1:10" ht="14.4" customHeight="1" x14ac:dyDescent="0.3">
      <c r="A25" s="729" t="s">
        <v>647</v>
      </c>
      <c r="B25" s="730" t="s">
        <v>632</v>
      </c>
      <c r="C25" s="731">
        <v>0.92967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630</v>
      </c>
      <c r="J25" s="733" t="s">
        <v>1</v>
      </c>
    </row>
    <row r="26" spans="1:10" ht="14.4" customHeight="1" x14ac:dyDescent="0.3">
      <c r="A26" s="729" t="s">
        <v>647</v>
      </c>
      <c r="B26" s="730" t="s">
        <v>634</v>
      </c>
      <c r="C26" s="731">
        <v>61.86660000000002</v>
      </c>
      <c r="D26" s="731">
        <v>29.749260000000003</v>
      </c>
      <c r="E26" s="731"/>
      <c r="F26" s="731">
        <v>52.201020000000014</v>
      </c>
      <c r="G26" s="731">
        <v>52</v>
      </c>
      <c r="H26" s="731">
        <v>0.20102000000001397</v>
      </c>
      <c r="I26" s="732">
        <v>1.0038657692307695</v>
      </c>
      <c r="J26" s="733" t="s">
        <v>1</v>
      </c>
    </row>
    <row r="27" spans="1:10" ht="14.4" customHeight="1" x14ac:dyDescent="0.3">
      <c r="A27" s="729" t="s">
        <v>647</v>
      </c>
      <c r="B27" s="730" t="s">
        <v>636</v>
      </c>
      <c r="C27" s="731">
        <v>104.6593</v>
      </c>
      <c r="D27" s="731">
        <v>130.15859999999998</v>
      </c>
      <c r="E27" s="731"/>
      <c r="F27" s="731">
        <v>44.614899999999999</v>
      </c>
      <c r="G27" s="731">
        <v>161</v>
      </c>
      <c r="H27" s="731">
        <v>-116.38509999999999</v>
      </c>
      <c r="I27" s="732">
        <v>0.27711118012422359</v>
      </c>
      <c r="J27" s="733" t="s">
        <v>1</v>
      </c>
    </row>
    <row r="28" spans="1:10" ht="14.4" customHeight="1" x14ac:dyDescent="0.3">
      <c r="A28" s="729" t="s">
        <v>647</v>
      </c>
      <c r="B28" s="730" t="s">
        <v>640</v>
      </c>
      <c r="C28" s="731">
        <v>63.156880000000015</v>
      </c>
      <c r="D28" s="731">
        <v>47.731209999999983</v>
      </c>
      <c r="E28" s="731"/>
      <c r="F28" s="731">
        <v>59.989289999999976</v>
      </c>
      <c r="G28" s="731">
        <v>51</v>
      </c>
      <c r="H28" s="731">
        <v>8.9892899999999756</v>
      </c>
      <c r="I28" s="732">
        <v>1.1762605882352937</v>
      </c>
      <c r="J28" s="733" t="s">
        <v>1</v>
      </c>
    </row>
    <row r="29" spans="1:10" ht="14.4" customHeight="1" x14ac:dyDescent="0.3">
      <c r="A29" s="729" t="s">
        <v>647</v>
      </c>
      <c r="B29" s="730" t="s">
        <v>641</v>
      </c>
      <c r="C29" s="731">
        <v>2.35439</v>
      </c>
      <c r="D29" s="731">
        <v>0.98238999999999999</v>
      </c>
      <c r="E29" s="731"/>
      <c r="F29" s="731">
        <v>0.68792000000000009</v>
      </c>
      <c r="G29" s="731">
        <v>1</v>
      </c>
      <c r="H29" s="731">
        <v>-0.31207999999999991</v>
      </c>
      <c r="I29" s="732">
        <v>0.68792000000000009</v>
      </c>
      <c r="J29" s="733" t="s">
        <v>1</v>
      </c>
    </row>
    <row r="30" spans="1:10" ht="14.4" customHeight="1" x14ac:dyDescent="0.3">
      <c r="A30" s="729" t="s">
        <v>647</v>
      </c>
      <c r="B30" s="730" t="s">
        <v>644</v>
      </c>
      <c r="C30" s="731">
        <v>105.48796</v>
      </c>
      <c r="D30" s="731">
        <v>99.138310000000004</v>
      </c>
      <c r="E30" s="731"/>
      <c r="F30" s="731">
        <v>95.213070000000002</v>
      </c>
      <c r="G30" s="731">
        <v>102</v>
      </c>
      <c r="H30" s="731">
        <v>-6.7869299999999981</v>
      </c>
      <c r="I30" s="732">
        <v>0.93346147058823536</v>
      </c>
      <c r="J30" s="733" t="s">
        <v>1</v>
      </c>
    </row>
    <row r="31" spans="1:10" ht="14.4" customHeight="1" x14ac:dyDescent="0.3">
      <c r="A31" s="729" t="s">
        <v>647</v>
      </c>
      <c r="B31" s="730" t="s">
        <v>649</v>
      </c>
      <c r="C31" s="731">
        <v>521.47615000000008</v>
      </c>
      <c r="D31" s="731">
        <v>493.07827999999989</v>
      </c>
      <c r="E31" s="731"/>
      <c r="F31" s="731">
        <v>446.04729000000003</v>
      </c>
      <c r="G31" s="731">
        <v>526</v>
      </c>
      <c r="H31" s="731">
        <v>-79.952709999999968</v>
      </c>
      <c r="I31" s="732">
        <v>0.84799865019011411</v>
      </c>
      <c r="J31" s="733" t="s">
        <v>650</v>
      </c>
    </row>
    <row r="32" spans="1:10" ht="14.4" customHeight="1" x14ac:dyDescent="0.3">
      <c r="A32" s="729" t="s">
        <v>630</v>
      </c>
      <c r="B32" s="730" t="s">
        <v>630</v>
      </c>
      <c r="C32" s="731" t="s">
        <v>630</v>
      </c>
      <c r="D32" s="731" t="s">
        <v>630</v>
      </c>
      <c r="E32" s="731"/>
      <c r="F32" s="731" t="s">
        <v>630</v>
      </c>
      <c r="G32" s="731" t="s">
        <v>630</v>
      </c>
      <c r="H32" s="731" t="s">
        <v>630</v>
      </c>
      <c r="I32" s="732" t="s">
        <v>630</v>
      </c>
      <c r="J32" s="733" t="s">
        <v>651</v>
      </c>
    </row>
    <row r="33" spans="1:10" ht="14.4" customHeight="1" x14ac:dyDescent="0.3">
      <c r="A33" s="729" t="s">
        <v>652</v>
      </c>
      <c r="B33" s="730" t="s">
        <v>653</v>
      </c>
      <c r="C33" s="731" t="s">
        <v>630</v>
      </c>
      <c r="D33" s="731" t="s">
        <v>630</v>
      </c>
      <c r="E33" s="731"/>
      <c r="F33" s="731" t="s">
        <v>630</v>
      </c>
      <c r="G33" s="731" t="s">
        <v>630</v>
      </c>
      <c r="H33" s="731" t="s">
        <v>630</v>
      </c>
      <c r="I33" s="732" t="s">
        <v>630</v>
      </c>
      <c r="J33" s="733" t="s">
        <v>0</v>
      </c>
    </row>
    <row r="34" spans="1:10" ht="14.4" customHeight="1" x14ac:dyDescent="0.3">
      <c r="A34" s="729" t="s">
        <v>652</v>
      </c>
      <c r="B34" s="730" t="s">
        <v>631</v>
      </c>
      <c r="C34" s="731">
        <v>277.43765999999982</v>
      </c>
      <c r="D34" s="731">
        <v>250.47750000000002</v>
      </c>
      <c r="E34" s="731"/>
      <c r="F34" s="731">
        <v>208.0061299999999</v>
      </c>
      <c r="G34" s="731">
        <v>169</v>
      </c>
      <c r="H34" s="731">
        <v>39.006129999999899</v>
      </c>
      <c r="I34" s="732">
        <v>1.2308055029585794</v>
      </c>
      <c r="J34" s="733" t="s">
        <v>1</v>
      </c>
    </row>
    <row r="35" spans="1:10" ht="14.4" customHeight="1" x14ac:dyDescent="0.3">
      <c r="A35" s="729" t="s">
        <v>652</v>
      </c>
      <c r="B35" s="730" t="s">
        <v>632</v>
      </c>
      <c r="C35" s="731">
        <v>2.7191999999999998</v>
      </c>
      <c r="D35" s="731">
        <v>6.2039999999999997</v>
      </c>
      <c r="E35" s="731"/>
      <c r="F35" s="731">
        <v>8.0184800000000003</v>
      </c>
      <c r="G35" s="731">
        <v>26</v>
      </c>
      <c r="H35" s="731">
        <v>-17.98152</v>
      </c>
      <c r="I35" s="732">
        <v>0.30840307692307695</v>
      </c>
      <c r="J35" s="733" t="s">
        <v>1</v>
      </c>
    </row>
    <row r="36" spans="1:10" ht="14.4" customHeight="1" x14ac:dyDescent="0.3">
      <c r="A36" s="729" t="s">
        <v>652</v>
      </c>
      <c r="B36" s="730" t="s">
        <v>633</v>
      </c>
      <c r="C36" s="731">
        <v>0</v>
      </c>
      <c r="D36" s="731">
        <v>0</v>
      </c>
      <c r="E36" s="731"/>
      <c r="F36" s="731">
        <v>3.3575699999999999</v>
      </c>
      <c r="G36" s="731">
        <v>0</v>
      </c>
      <c r="H36" s="731">
        <v>3.3575699999999999</v>
      </c>
      <c r="I36" s="732" t="s">
        <v>630</v>
      </c>
      <c r="J36" s="733" t="s">
        <v>1</v>
      </c>
    </row>
    <row r="37" spans="1:10" ht="14.4" customHeight="1" x14ac:dyDescent="0.3">
      <c r="A37" s="729" t="s">
        <v>652</v>
      </c>
      <c r="B37" s="730" t="s">
        <v>634</v>
      </c>
      <c r="C37" s="731">
        <v>17.603249999999999</v>
      </c>
      <c r="D37" s="731">
        <v>12.626990000000001</v>
      </c>
      <c r="E37" s="731"/>
      <c r="F37" s="731">
        <v>11.728339999999998</v>
      </c>
      <c r="G37" s="731">
        <v>16</v>
      </c>
      <c r="H37" s="731">
        <v>-4.2716600000000025</v>
      </c>
      <c r="I37" s="732">
        <v>0.73302124999999985</v>
      </c>
      <c r="J37" s="733" t="s">
        <v>1</v>
      </c>
    </row>
    <row r="38" spans="1:10" ht="14.4" customHeight="1" x14ac:dyDescent="0.3">
      <c r="A38" s="729" t="s">
        <v>652</v>
      </c>
      <c r="B38" s="730" t="s">
        <v>636</v>
      </c>
      <c r="C38" s="731">
        <v>8.8780999999999999</v>
      </c>
      <c r="D38" s="731">
        <v>4.3053999999999997</v>
      </c>
      <c r="E38" s="731"/>
      <c r="F38" s="731">
        <v>0</v>
      </c>
      <c r="G38" s="731">
        <v>2</v>
      </c>
      <c r="H38" s="731">
        <v>-2</v>
      </c>
      <c r="I38" s="732">
        <v>0</v>
      </c>
      <c r="J38" s="733" t="s">
        <v>1</v>
      </c>
    </row>
    <row r="39" spans="1:10" ht="14.4" customHeight="1" x14ac:dyDescent="0.3">
      <c r="A39" s="729" t="s">
        <v>652</v>
      </c>
      <c r="B39" s="730" t="s">
        <v>638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630</v>
      </c>
      <c r="J39" s="733" t="s">
        <v>1</v>
      </c>
    </row>
    <row r="40" spans="1:10" ht="14.4" customHeight="1" x14ac:dyDescent="0.3">
      <c r="A40" s="729" t="s">
        <v>652</v>
      </c>
      <c r="B40" s="730" t="s">
        <v>640</v>
      </c>
      <c r="C40" s="731">
        <v>49.261870000000023</v>
      </c>
      <c r="D40" s="731">
        <v>45.193580000000011</v>
      </c>
      <c r="E40" s="731"/>
      <c r="F40" s="731">
        <v>74.628390000000024</v>
      </c>
      <c r="G40" s="731">
        <v>37</v>
      </c>
      <c r="H40" s="731">
        <v>37.628390000000024</v>
      </c>
      <c r="I40" s="732">
        <v>2.0169835135135141</v>
      </c>
      <c r="J40" s="733" t="s">
        <v>1</v>
      </c>
    </row>
    <row r="41" spans="1:10" ht="14.4" customHeight="1" x14ac:dyDescent="0.3">
      <c r="A41" s="729" t="s">
        <v>652</v>
      </c>
      <c r="B41" s="730" t="s">
        <v>641</v>
      </c>
      <c r="C41" s="731">
        <v>52.86927</v>
      </c>
      <c r="D41" s="731">
        <v>12.409460000000001</v>
      </c>
      <c r="E41" s="731"/>
      <c r="F41" s="731">
        <v>3.36077</v>
      </c>
      <c r="G41" s="731">
        <v>7</v>
      </c>
      <c r="H41" s="731">
        <v>-3.63923</v>
      </c>
      <c r="I41" s="732">
        <v>0.48010999999999998</v>
      </c>
      <c r="J41" s="733" t="s">
        <v>1</v>
      </c>
    </row>
    <row r="42" spans="1:10" ht="14.4" customHeight="1" x14ac:dyDescent="0.3">
      <c r="A42" s="729" t="s">
        <v>652</v>
      </c>
      <c r="B42" s="730" t="s">
        <v>644</v>
      </c>
      <c r="C42" s="731">
        <v>0.41399999999999998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630</v>
      </c>
      <c r="J42" s="733" t="s">
        <v>1</v>
      </c>
    </row>
    <row r="43" spans="1:10" ht="14.4" customHeight="1" x14ac:dyDescent="0.3">
      <c r="A43" s="729" t="s">
        <v>652</v>
      </c>
      <c r="B43" s="730" t="s">
        <v>654</v>
      </c>
      <c r="C43" s="731">
        <v>409.1833499999999</v>
      </c>
      <c r="D43" s="731">
        <v>331.21693000000005</v>
      </c>
      <c r="E43" s="731"/>
      <c r="F43" s="731">
        <v>309.09967999999992</v>
      </c>
      <c r="G43" s="731">
        <v>256</v>
      </c>
      <c r="H43" s="731">
        <v>53.099679999999921</v>
      </c>
      <c r="I43" s="732">
        <v>1.2074206249999997</v>
      </c>
      <c r="J43" s="733" t="s">
        <v>650</v>
      </c>
    </row>
    <row r="44" spans="1:10" ht="14.4" customHeight="1" x14ac:dyDescent="0.3">
      <c r="A44" s="729" t="s">
        <v>630</v>
      </c>
      <c r="B44" s="730" t="s">
        <v>630</v>
      </c>
      <c r="C44" s="731" t="s">
        <v>630</v>
      </c>
      <c r="D44" s="731" t="s">
        <v>630</v>
      </c>
      <c r="E44" s="731"/>
      <c r="F44" s="731" t="s">
        <v>630</v>
      </c>
      <c r="G44" s="731" t="s">
        <v>630</v>
      </c>
      <c r="H44" s="731" t="s">
        <v>630</v>
      </c>
      <c r="I44" s="732" t="s">
        <v>630</v>
      </c>
      <c r="J44" s="733" t="s">
        <v>651</v>
      </c>
    </row>
    <row r="45" spans="1:10" ht="14.4" customHeight="1" x14ac:dyDescent="0.3">
      <c r="A45" s="729" t="s">
        <v>655</v>
      </c>
      <c r="B45" s="730" t="s">
        <v>656</v>
      </c>
      <c r="C45" s="731" t="s">
        <v>630</v>
      </c>
      <c r="D45" s="731" t="s">
        <v>630</v>
      </c>
      <c r="E45" s="731"/>
      <c r="F45" s="731" t="s">
        <v>630</v>
      </c>
      <c r="G45" s="731" t="s">
        <v>630</v>
      </c>
      <c r="H45" s="731" t="s">
        <v>630</v>
      </c>
      <c r="I45" s="732" t="s">
        <v>630</v>
      </c>
      <c r="J45" s="733" t="s">
        <v>0</v>
      </c>
    </row>
    <row r="46" spans="1:10" ht="14.4" customHeight="1" x14ac:dyDescent="0.3">
      <c r="A46" s="729" t="s">
        <v>655</v>
      </c>
      <c r="B46" s="730" t="s">
        <v>631</v>
      </c>
      <c r="C46" s="731">
        <v>354.49483000000009</v>
      </c>
      <c r="D46" s="731">
        <v>303.45361000000031</v>
      </c>
      <c r="E46" s="731"/>
      <c r="F46" s="731">
        <v>316.53055000000006</v>
      </c>
      <c r="G46" s="731">
        <v>278</v>
      </c>
      <c r="H46" s="731">
        <v>38.530550000000062</v>
      </c>
      <c r="I46" s="732">
        <v>1.1385991007194247</v>
      </c>
      <c r="J46" s="733" t="s">
        <v>1</v>
      </c>
    </row>
    <row r="47" spans="1:10" ht="14.4" customHeight="1" x14ac:dyDescent="0.3">
      <c r="A47" s="729" t="s">
        <v>655</v>
      </c>
      <c r="B47" s="730" t="s">
        <v>632</v>
      </c>
      <c r="C47" s="731">
        <v>8.6800200000000007</v>
      </c>
      <c r="D47" s="731">
        <v>7.3304</v>
      </c>
      <c r="E47" s="731"/>
      <c r="F47" s="731">
        <v>3.6652</v>
      </c>
      <c r="G47" s="731">
        <v>26</v>
      </c>
      <c r="H47" s="731">
        <v>-22.334800000000001</v>
      </c>
      <c r="I47" s="732">
        <v>0.14096923076923076</v>
      </c>
      <c r="J47" s="733" t="s">
        <v>1</v>
      </c>
    </row>
    <row r="48" spans="1:10" ht="14.4" customHeight="1" x14ac:dyDescent="0.3">
      <c r="A48" s="729" t="s">
        <v>655</v>
      </c>
      <c r="B48" s="730" t="s">
        <v>633</v>
      </c>
      <c r="C48" s="731">
        <v>0</v>
      </c>
      <c r="D48" s="731">
        <v>19.737110000000001</v>
      </c>
      <c r="E48" s="731"/>
      <c r="F48" s="731">
        <v>1.7070900000000002</v>
      </c>
      <c r="G48" s="731">
        <v>16</v>
      </c>
      <c r="H48" s="731">
        <v>-14.292909999999999</v>
      </c>
      <c r="I48" s="732">
        <v>0.10669312500000001</v>
      </c>
      <c r="J48" s="733" t="s">
        <v>1</v>
      </c>
    </row>
    <row r="49" spans="1:10" ht="14.4" customHeight="1" x14ac:dyDescent="0.3">
      <c r="A49" s="729" t="s">
        <v>655</v>
      </c>
      <c r="B49" s="730" t="s">
        <v>634</v>
      </c>
      <c r="C49" s="731">
        <v>54.331879999999998</v>
      </c>
      <c r="D49" s="731">
        <v>34.321730000000002</v>
      </c>
      <c r="E49" s="731"/>
      <c r="F49" s="731">
        <v>30.985599999999977</v>
      </c>
      <c r="G49" s="731">
        <v>44</v>
      </c>
      <c r="H49" s="731">
        <v>-13.014400000000023</v>
      </c>
      <c r="I49" s="732">
        <v>0.7042181818181813</v>
      </c>
      <c r="J49" s="733" t="s">
        <v>1</v>
      </c>
    </row>
    <row r="50" spans="1:10" ht="14.4" customHeight="1" x14ac:dyDescent="0.3">
      <c r="A50" s="729" t="s">
        <v>655</v>
      </c>
      <c r="B50" s="730" t="s">
        <v>636</v>
      </c>
      <c r="C50" s="731">
        <v>499.06110999999999</v>
      </c>
      <c r="D50" s="731">
        <v>510.642</v>
      </c>
      <c r="E50" s="731"/>
      <c r="F50" s="731">
        <v>261.32875999999999</v>
      </c>
      <c r="G50" s="731">
        <v>406</v>
      </c>
      <c r="H50" s="731">
        <v>-144.67124000000001</v>
      </c>
      <c r="I50" s="732">
        <v>0.64366689655172415</v>
      </c>
      <c r="J50" s="733" t="s">
        <v>1</v>
      </c>
    </row>
    <row r="51" spans="1:10" ht="14.4" customHeight="1" x14ac:dyDescent="0.3">
      <c r="A51" s="729" t="s">
        <v>655</v>
      </c>
      <c r="B51" s="730" t="s">
        <v>640</v>
      </c>
      <c r="C51" s="731">
        <v>122.22468000000005</v>
      </c>
      <c r="D51" s="731">
        <v>165.90716999999998</v>
      </c>
      <c r="E51" s="731"/>
      <c r="F51" s="731">
        <v>157.58788999999999</v>
      </c>
      <c r="G51" s="731">
        <v>181</v>
      </c>
      <c r="H51" s="731">
        <v>-23.412110000000013</v>
      </c>
      <c r="I51" s="732">
        <v>0.8706513259668508</v>
      </c>
      <c r="J51" s="733" t="s">
        <v>1</v>
      </c>
    </row>
    <row r="52" spans="1:10" ht="14.4" customHeight="1" x14ac:dyDescent="0.3">
      <c r="A52" s="729" t="s">
        <v>655</v>
      </c>
      <c r="B52" s="730" t="s">
        <v>641</v>
      </c>
      <c r="C52" s="731">
        <v>15.23794</v>
      </c>
      <c r="D52" s="731">
        <v>31.309139999999999</v>
      </c>
      <c r="E52" s="731"/>
      <c r="F52" s="731">
        <v>38.443419999999996</v>
      </c>
      <c r="G52" s="731">
        <v>41</v>
      </c>
      <c r="H52" s="731">
        <v>-2.5565800000000038</v>
      </c>
      <c r="I52" s="732">
        <v>0.93764439024390234</v>
      </c>
      <c r="J52" s="733" t="s">
        <v>1</v>
      </c>
    </row>
    <row r="53" spans="1:10" ht="14.4" customHeight="1" x14ac:dyDescent="0.3">
      <c r="A53" s="729" t="s">
        <v>655</v>
      </c>
      <c r="B53" s="730" t="s">
        <v>657</v>
      </c>
      <c r="C53" s="731">
        <v>1054.0304600000002</v>
      </c>
      <c r="D53" s="731">
        <v>1072.7011600000003</v>
      </c>
      <c r="E53" s="731"/>
      <c r="F53" s="731">
        <v>810.24851000000001</v>
      </c>
      <c r="G53" s="731">
        <v>993</v>
      </c>
      <c r="H53" s="731">
        <v>-182.75148999999999</v>
      </c>
      <c r="I53" s="732">
        <v>0.81596023162134945</v>
      </c>
      <c r="J53" s="733" t="s">
        <v>650</v>
      </c>
    </row>
    <row r="54" spans="1:10" ht="14.4" customHeight="1" x14ac:dyDescent="0.3">
      <c r="A54" s="729" t="s">
        <v>630</v>
      </c>
      <c r="B54" s="730" t="s">
        <v>630</v>
      </c>
      <c r="C54" s="731" t="s">
        <v>630</v>
      </c>
      <c r="D54" s="731" t="s">
        <v>630</v>
      </c>
      <c r="E54" s="731"/>
      <c r="F54" s="731" t="s">
        <v>630</v>
      </c>
      <c r="G54" s="731" t="s">
        <v>630</v>
      </c>
      <c r="H54" s="731" t="s">
        <v>630</v>
      </c>
      <c r="I54" s="732" t="s">
        <v>630</v>
      </c>
      <c r="J54" s="733" t="s">
        <v>651</v>
      </c>
    </row>
    <row r="55" spans="1:10" ht="14.4" customHeight="1" x14ac:dyDescent="0.3">
      <c r="A55" s="729" t="s">
        <v>658</v>
      </c>
      <c r="B55" s="730" t="s">
        <v>659</v>
      </c>
      <c r="C55" s="731" t="s">
        <v>630</v>
      </c>
      <c r="D55" s="731" t="s">
        <v>630</v>
      </c>
      <c r="E55" s="731"/>
      <c r="F55" s="731" t="s">
        <v>630</v>
      </c>
      <c r="G55" s="731" t="s">
        <v>630</v>
      </c>
      <c r="H55" s="731" t="s">
        <v>630</v>
      </c>
      <c r="I55" s="732" t="s">
        <v>630</v>
      </c>
      <c r="J55" s="733" t="s">
        <v>0</v>
      </c>
    </row>
    <row r="56" spans="1:10" ht="14.4" customHeight="1" x14ac:dyDescent="0.3">
      <c r="A56" s="729" t="s">
        <v>658</v>
      </c>
      <c r="B56" s="730" t="s">
        <v>631</v>
      </c>
      <c r="C56" s="731">
        <v>0</v>
      </c>
      <c r="D56" s="731">
        <v>0.25407000000000002</v>
      </c>
      <c r="E56" s="731"/>
      <c r="F56" s="731">
        <v>0.58344000000000007</v>
      </c>
      <c r="G56" s="731">
        <v>0</v>
      </c>
      <c r="H56" s="731">
        <v>0.58344000000000007</v>
      </c>
      <c r="I56" s="732" t="s">
        <v>630</v>
      </c>
      <c r="J56" s="733" t="s">
        <v>1</v>
      </c>
    </row>
    <row r="57" spans="1:10" ht="14.4" customHeight="1" x14ac:dyDescent="0.3">
      <c r="A57" s="729" t="s">
        <v>658</v>
      </c>
      <c r="B57" s="730" t="s">
        <v>635</v>
      </c>
      <c r="C57" s="731">
        <v>1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630</v>
      </c>
      <c r="J57" s="733" t="s">
        <v>1</v>
      </c>
    </row>
    <row r="58" spans="1:10" ht="14.4" customHeight="1" x14ac:dyDescent="0.3">
      <c r="A58" s="729" t="s">
        <v>658</v>
      </c>
      <c r="B58" s="730" t="s">
        <v>636</v>
      </c>
      <c r="C58" s="731">
        <v>2.2425000000000002</v>
      </c>
      <c r="D58" s="731">
        <v>80.504200000000012</v>
      </c>
      <c r="E58" s="731"/>
      <c r="F58" s="731">
        <v>84.749040000000008</v>
      </c>
      <c r="G58" s="731">
        <v>54</v>
      </c>
      <c r="H58" s="731">
        <v>30.749040000000008</v>
      </c>
      <c r="I58" s="732">
        <v>1.5694266666666667</v>
      </c>
      <c r="J58" s="733" t="s">
        <v>1</v>
      </c>
    </row>
    <row r="59" spans="1:10" ht="14.4" customHeight="1" x14ac:dyDescent="0.3">
      <c r="A59" s="729" t="s">
        <v>658</v>
      </c>
      <c r="B59" s="730" t="s">
        <v>638</v>
      </c>
      <c r="C59" s="731">
        <v>17.481200000000001</v>
      </c>
      <c r="D59" s="731">
        <v>8.1069999999999993</v>
      </c>
      <c r="E59" s="731"/>
      <c r="F59" s="731">
        <v>17.010400000000001</v>
      </c>
      <c r="G59" s="731">
        <v>9</v>
      </c>
      <c r="H59" s="731">
        <v>8.0104000000000006</v>
      </c>
      <c r="I59" s="732">
        <v>1.8900444444444444</v>
      </c>
      <c r="J59" s="733" t="s">
        <v>1</v>
      </c>
    </row>
    <row r="60" spans="1:10" ht="14.4" customHeight="1" x14ac:dyDescent="0.3">
      <c r="A60" s="729" t="s">
        <v>658</v>
      </c>
      <c r="B60" s="730" t="s">
        <v>640</v>
      </c>
      <c r="C60" s="731">
        <v>5.8152700000000026</v>
      </c>
      <c r="D60" s="731">
        <v>5.36111</v>
      </c>
      <c r="E60" s="731"/>
      <c r="F60" s="731">
        <v>11.653119999999999</v>
      </c>
      <c r="G60" s="731">
        <v>7</v>
      </c>
      <c r="H60" s="731">
        <v>4.6531199999999995</v>
      </c>
      <c r="I60" s="732">
        <v>1.6647314285714285</v>
      </c>
      <c r="J60" s="733" t="s">
        <v>1</v>
      </c>
    </row>
    <row r="61" spans="1:10" ht="14.4" customHeight="1" x14ac:dyDescent="0.3">
      <c r="A61" s="729" t="s">
        <v>658</v>
      </c>
      <c r="B61" s="730" t="s">
        <v>641</v>
      </c>
      <c r="C61" s="731">
        <v>50.539499999999997</v>
      </c>
      <c r="D61" s="731">
        <v>148.94550000000001</v>
      </c>
      <c r="E61" s="731"/>
      <c r="F61" s="731">
        <v>109.07963999999998</v>
      </c>
      <c r="G61" s="731">
        <v>188</v>
      </c>
      <c r="H61" s="731">
        <v>-78.920360000000016</v>
      </c>
      <c r="I61" s="732">
        <v>0.58021085106382975</v>
      </c>
      <c r="J61" s="733" t="s">
        <v>1</v>
      </c>
    </row>
    <row r="62" spans="1:10" ht="14.4" customHeight="1" x14ac:dyDescent="0.3">
      <c r="A62" s="729" t="s">
        <v>658</v>
      </c>
      <c r="B62" s="730" t="s">
        <v>660</v>
      </c>
      <c r="C62" s="731">
        <v>77.078469999999996</v>
      </c>
      <c r="D62" s="731">
        <v>243.17188000000002</v>
      </c>
      <c r="E62" s="731"/>
      <c r="F62" s="731">
        <v>223.07563999999999</v>
      </c>
      <c r="G62" s="731">
        <v>257</v>
      </c>
      <c r="H62" s="731">
        <v>-33.924360000000007</v>
      </c>
      <c r="I62" s="732">
        <v>0.8679985992217899</v>
      </c>
      <c r="J62" s="733" t="s">
        <v>650</v>
      </c>
    </row>
    <row r="63" spans="1:10" ht="14.4" customHeight="1" x14ac:dyDescent="0.3">
      <c r="A63" s="729" t="s">
        <v>630</v>
      </c>
      <c r="B63" s="730" t="s">
        <v>630</v>
      </c>
      <c r="C63" s="731" t="s">
        <v>630</v>
      </c>
      <c r="D63" s="731" t="s">
        <v>630</v>
      </c>
      <c r="E63" s="731"/>
      <c r="F63" s="731" t="s">
        <v>630</v>
      </c>
      <c r="G63" s="731" t="s">
        <v>630</v>
      </c>
      <c r="H63" s="731" t="s">
        <v>630</v>
      </c>
      <c r="I63" s="732" t="s">
        <v>630</v>
      </c>
      <c r="J63" s="733" t="s">
        <v>651</v>
      </c>
    </row>
    <row r="64" spans="1:10" ht="14.4" customHeight="1" x14ac:dyDescent="0.3">
      <c r="A64" s="729" t="s">
        <v>661</v>
      </c>
      <c r="B64" s="730" t="s">
        <v>662</v>
      </c>
      <c r="C64" s="731" t="s">
        <v>630</v>
      </c>
      <c r="D64" s="731" t="s">
        <v>630</v>
      </c>
      <c r="E64" s="731"/>
      <c r="F64" s="731" t="s">
        <v>630</v>
      </c>
      <c r="G64" s="731" t="s">
        <v>630</v>
      </c>
      <c r="H64" s="731" t="s">
        <v>630</v>
      </c>
      <c r="I64" s="732" t="s">
        <v>630</v>
      </c>
      <c r="J64" s="733" t="s">
        <v>0</v>
      </c>
    </row>
    <row r="65" spans="1:10" ht="14.4" customHeight="1" x14ac:dyDescent="0.3">
      <c r="A65" s="729" t="s">
        <v>661</v>
      </c>
      <c r="B65" s="730" t="s">
        <v>631</v>
      </c>
      <c r="C65" s="731">
        <v>0</v>
      </c>
      <c r="D65" s="731">
        <v>0</v>
      </c>
      <c r="E65" s="731"/>
      <c r="F65" s="731">
        <v>173.55937</v>
      </c>
      <c r="G65" s="731">
        <v>84</v>
      </c>
      <c r="H65" s="731">
        <v>89.559370000000001</v>
      </c>
      <c r="I65" s="732">
        <v>2.0661829761904764</v>
      </c>
      <c r="J65" s="733" t="s">
        <v>1</v>
      </c>
    </row>
    <row r="66" spans="1:10" ht="14.4" customHeight="1" x14ac:dyDescent="0.3">
      <c r="A66" s="729" t="s">
        <v>661</v>
      </c>
      <c r="B66" s="730" t="s">
        <v>632</v>
      </c>
      <c r="C66" s="731">
        <v>0</v>
      </c>
      <c r="D66" s="731">
        <v>0</v>
      </c>
      <c r="E66" s="731"/>
      <c r="F66" s="731">
        <v>7.9859999999999998</v>
      </c>
      <c r="G66" s="731">
        <v>5</v>
      </c>
      <c r="H66" s="731">
        <v>2.9859999999999998</v>
      </c>
      <c r="I66" s="732">
        <v>1.5972</v>
      </c>
      <c r="J66" s="733" t="s">
        <v>1</v>
      </c>
    </row>
    <row r="67" spans="1:10" ht="14.4" customHeight="1" x14ac:dyDescent="0.3">
      <c r="A67" s="729" t="s">
        <v>661</v>
      </c>
      <c r="B67" s="730" t="s">
        <v>634</v>
      </c>
      <c r="C67" s="731">
        <v>0</v>
      </c>
      <c r="D67" s="731">
        <v>0</v>
      </c>
      <c r="E67" s="731"/>
      <c r="F67" s="731">
        <v>8.1755599999999991</v>
      </c>
      <c r="G67" s="731">
        <v>4</v>
      </c>
      <c r="H67" s="731">
        <v>4.1755599999999991</v>
      </c>
      <c r="I67" s="732">
        <v>2.0438899999999998</v>
      </c>
      <c r="J67" s="733" t="s">
        <v>1</v>
      </c>
    </row>
    <row r="68" spans="1:10" ht="14.4" customHeight="1" x14ac:dyDescent="0.3">
      <c r="A68" s="729" t="s">
        <v>661</v>
      </c>
      <c r="B68" s="730" t="s">
        <v>636</v>
      </c>
      <c r="C68" s="731">
        <v>0</v>
      </c>
      <c r="D68" s="731">
        <v>0</v>
      </c>
      <c r="E68" s="731"/>
      <c r="F68" s="731">
        <v>0</v>
      </c>
      <c r="G68" s="731">
        <v>1</v>
      </c>
      <c r="H68" s="731">
        <v>-1</v>
      </c>
      <c r="I68" s="732">
        <v>0</v>
      </c>
      <c r="J68" s="733" t="s">
        <v>1</v>
      </c>
    </row>
    <row r="69" spans="1:10" ht="14.4" customHeight="1" x14ac:dyDescent="0.3">
      <c r="A69" s="729" t="s">
        <v>661</v>
      </c>
      <c r="B69" s="730" t="s">
        <v>640</v>
      </c>
      <c r="C69" s="731">
        <v>0</v>
      </c>
      <c r="D69" s="731">
        <v>0</v>
      </c>
      <c r="E69" s="731"/>
      <c r="F69" s="731">
        <v>33.037449999999993</v>
      </c>
      <c r="G69" s="731">
        <v>18</v>
      </c>
      <c r="H69" s="731">
        <v>15.037449999999993</v>
      </c>
      <c r="I69" s="732">
        <v>1.8354138888888885</v>
      </c>
      <c r="J69" s="733" t="s">
        <v>1</v>
      </c>
    </row>
    <row r="70" spans="1:10" ht="14.4" customHeight="1" x14ac:dyDescent="0.3">
      <c r="A70" s="729" t="s">
        <v>661</v>
      </c>
      <c r="B70" s="730" t="s">
        <v>641</v>
      </c>
      <c r="C70" s="731">
        <v>0</v>
      </c>
      <c r="D70" s="731">
        <v>0</v>
      </c>
      <c r="E70" s="731"/>
      <c r="F70" s="731">
        <v>1.4463199999999996</v>
      </c>
      <c r="G70" s="731">
        <v>3</v>
      </c>
      <c r="H70" s="731">
        <v>-1.5536800000000004</v>
      </c>
      <c r="I70" s="732">
        <v>0.48210666666666652</v>
      </c>
      <c r="J70" s="733" t="s">
        <v>1</v>
      </c>
    </row>
    <row r="71" spans="1:10" ht="14.4" customHeight="1" x14ac:dyDescent="0.3">
      <c r="A71" s="729" t="s">
        <v>661</v>
      </c>
      <c r="B71" s="730" t="s">
        <v>663</v>
      </c>
      <c r="C71" s="731">
        <v>0</v>
      </c>
      <c r="D71" s="731">
        <v>0</v>
      </c>
      <c r="E71" s="731"/>
      <c r="F71" s="731">
        <v>224.20469999999997</v>
      </c>
      <c r="G71" s="731">
        <v>116</v>
      </c>
      <c r="H71" s="731">
        <v>108.20469999999997</v>
      </c>
      <c r="I71" s="732">
        <v>1.9327991379310343</v>
      </c>
      <c r="J71" s="733" t="s">
        <v>650</v>
      </c>
    </row>
    <row r="72" spans="1:10" ht="14.4" customHeight="1" x14ac:dyDescent="0.3">
      <c r="A72" s="729" t="s">
        <v>630</v>
      </c>
      <c r="B72" s="730" t="s">
        <v>630</v>
      </c>
      <c r="C72" s="731" t="s">
        <v>630</v>
      </c>
      <c r="D72" s="731" t="s">
        <v>630</v>
      </c>
      <c r="E72" s="731"/>
      <c r="F72" s="731" t="s">
        <v>630</v>
      </c>
      <c r="G72" s="731" t="s">
        <v>630</v>
      </c>
      <c r="H72" s="731" t="s">
        <v>630</v>
      </c>
      <c r="I72" s="732" t="s">
        <v>630</v>
      </c>
      <c r="J72" s="733" t="s">
        <v>651</v>
      </c>
    </row>
    <row r="73" spans="1:10" ht="14.4" customHeight="1" x14ac:dyDescent="0.3">
      <c r="A73" s="729" t="s">
        <v>664</v>
      </c>
      <c r="B73" s="730" t="s">
        <v>665</v>
      </c>
      <c r="C73" s="731" t="s">
        <v>630</v>
      </c>
      <c r="D73" s="731" t="s">
        <v>630</v>
      </c>
      <c r="E73" s="731"/>
      <c r="F73" s="731" t="s">
        <v>630</v>
      </c>
      <c r="G73" s="731" t="s">
        <v>630</v>
      </c>
      <c r="H73" s="731" t="s">
        <v>630</v>
      </c>
      <c r="I73" s="732" t="s">
        <v>630</v>
      </c>
      <c r="J73" s="733" t="s">
        <v>0</v>
      </c>
    </row>
    <row r="74" spans="1:10" ht="14.4" customHeight="1" x14ac:dyDescent="0.3">
      <c r="A74" s="729" t="s">
        <v>664</v>
      </c>
      <c r="B74" s="730" t="s">
        <v>631</v>
      </c>
      <c r="C74" s="731">
        <v>1037.0922899999998</v>
      </c>
      <c r="D74" s="731">
        <v>808.78813000000093</v>
      </c>
      <c r="E74" s="731"/>
      <c r="F74" s="731">
        <v>693.64730999999949</v>
      </c>
      <c r="G74" s="731">
        <v>812</v>
      </c>
      <c r="H74" s="731">
        <v>-118.35269000000051</v>
      </c>
      <c r="I74" s="732">
        <v>0.85424545566502397</v>
      </c>
      <c r="J74" s="733" t="s">
        <v>1</v>
      </c>
    </row>
    <row r="75" spans="1:10" ht="14.4" customHeight="1" x14ac:dyDescent="0.3">
      <c r="A75" s="729" t="s">
        <v>664</v>
      </c>
      <c r="B75" s="730" t="s">
        <v>634</v>
      </c>
      <c r="C75" s="731">
        <v>3.5211000000000006</v>
      </c>
      <c r="D75" s="731">
        <v>11.59883</v>
      </c>
      <c r="E75" s="731"/>
      <c r="F75" s="731">
        <v>5.8685</v>
      </c>
      <c r="G75" s="731">
        <v>8</v>
      </c>
      <c r="H75" s="731">
        <v>-2.1315</v>
      </c>
      <c r="I75" s="732">
        <v>0.73356250000000001</v>
      </c>
      <c r="J75" s="733" t="s">
        <v>1</v>
      </c>
    </row>
    <row r="76" spans="1:10" ht="14.4" customHeight="1" x14ac:dyDescent="0.3">
      <c r="A76" s="729" t="s">
        <v>664</v>
      </c>
      <c r="B76" s="730" t="s">
        <v>635</v>
      </c>
      <c r="C76" s="731">
        <v>802.52824999999984</v>
      </c>
      <c r="D76" s="731">
        <v>875.88294000000008</v>
      </c>
      <c r="E76" s="731"/>
      <c r="F76" s="731">
        <v>1294.4685200000001</v>
      </c>
      <c r="G76" s="731">
        <v>1911</v>
      </c>
      <c r="H76" s="731">
        <v>-616.53147999999987</v>
      </c>
      <c r="I76" s="732">
        <v>0.67737756148613293</v>
      </c>
      <c r="J76" s="733" t="s">
        <v>1</v>
      </c>
    </row>
    <row r="77" spans="1:10" ht="14.4" customHeight="1" x14ac:dyDescent="0.3">
      <c r="A77" s="729" t="s">
        <v>664</v>
      </c>
      <c r="B77" s="730" t="s">
        <v>636</v>
      </c>
      <c r="C77" s="731">
        <v>105.51819999999999</v>
      </c>
      <c r="D77" s="731">
        <v>58.60667999999999</v>
      </c>
      <c r="E77" s="731"/>
      <c r="F77" s="731">
        <v>569.97500000000002</v>
      </c>
      <c r="G77" s="731">
        <v>1552</v>
      </c>
      <c r="H77" s="731">
        <v>-982.02499999999998</v>
      </c>
      <c r="I77" s="732">
        <v>0.36725193298969072</v>
      </c>
      <c r="J77" s="733" t="s">
        <v>1</v>
      </c>
    </row>
    <row r="78" spans="1:10" ht="14.4" customHeight="1" x14ac:dyDescent="0.3">
      <c r="A78" s="729" t="s">
        <v>664</v>
      </c>
      <c r="B78" s="730" t="s">
        <v>637</v>
      </c>
      <c r="C78" s="731">
        <v>0</v>
      </c>
      <c r="D78" s="731">
        <v>0</v>
      </c>
      <c r="E78" s="731"/>
      <c r="F78" s="731">
        <v>0</v>
      </c>
      <c r="G78" s="731">
        <v>183</v>
      </c>
      <c r="H78" s="731">
        <v>-183</v>
      </c>
      <c r="I78" s="732">
        <v>0</v>
      </c>
      <c r="J78" s="733" t="s">
        <v>1</v>
      </c>
    </row>
    <row r="79" spans="1:10" ht="14.4" customHeight="1" x14ac:dyDescent="0.3">
      <c r="A79" s="729" t="s">
        <v>664</v>
      </c>
      <c r="B79" s="730" t="s">
        <v>638</v>
      </c>
      <c r="C79" s="731">
        <v>2110.2248899999995</v>
      </c>
      <c r="D79" s="731">
        <v>2345.0312999999996</v>
      </c>
      <c r="E79" s="731"/>
      <c r="F79" s="731">
        <v>3209.688059999999</v>
      </c>
      <c r="G79" s="731">
        <v>2553</v>
      </c>
      <c r="H79" s="731">
        <v>656.68805999999904</v>
      </c>
      <c r="I79" s="732">
        <v>1.2572221151586365</v>
      </c>
      <c r="J79" s="733" t="s">
        <v>1</v>
      </c>
    </row>
    <row r="80" spans="1:10" ht="14.4" customHeight="1" x14ac:dyDescent="0.3">
      <c r="A80" s="729" t="s">
        <v>664</v>
      </c>
      <c r="B80" s="730" t="s">
        <v>640</v>
      </c>
      <c r="C80" s="731">
        <v>1.7087299999999999</v>
      </c>
      <c r="D80" s="731">
        <v>0.51002999999999998</v>
      </c>
      <c r="E80" s="731"/>
      <c r="F80" s="731">
        <v>0.21624999999999997</v>
      </c>
      <c r="G80" s="731">
        <v>1</v>
      </c>
      <c r="H80" s="731">
        <v>-0.78375000000000006</v>
      </c>
      <c r="I80" s="732">
        <v>0.21624999999999997</v>
      </c>
      <c r="J80" s="733" t="s">
        <v>1</v>
      </c>
    </row>
    <row r="81" spans="1:10" ht="14.4" customHeight="1" x14ac:dyDescent="0.3">
      <c r="A81" s="729" t="s">
        <v>664</v>
      </c>
      <c r="B81" s="730" t="s">
        <v>641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630</v>
      </c>
      <c r="J81" s="733" t="s">
        <v>1</v>
      </c>
    </row>
    <row r="82" spans="1:10" ht="14.4" customHeight="1" x14ac:dyDescent="0.3">
      <c r="A82" s="729" t="s">
        <v>664</v>
      </c>
      <c r="B82" s="730" t="s">
        <v>643</v>
      </c>
      <c r="C82" s="731">
        <v>5091.8252000000002</v>
      </c>
      <c r="D82" s="731">
        <v>3729.2168900000006</v>
      </c>
      <c r="E82" s="731"/>
      <c r="F82" s="731">
        <v>4544.0095600000004</v>
      </c>
      <c r="G82" s="731">
        <v>3883</v>
      </c>
      <c r="H82" s="731">
        <v>661.00956000000042</v>
      </c>
      <c r="I82" s="732">
        <v>1.1702316662374455</v>
      </c>
      <c r="J82" s="733" t="s">
        <v>1</v>
      </c>
    </row>
    <row r="83" spans="1:10" ht="14.4" customHeight="1" x14ac:dyDescent="0.3">
      <c r="A83" s="729" t="s">
        <v>664</v>
      </c>
      <c r="B83" s="730" t="s">
        <v>644</v>
      </c>
      <c r="C83" s="731">
        <v>0</v>
      </c>
      <c r="D83" s="731">
        <v>0.41399999999999998</v>
      </c>
      <c r="E83" s="731"/>
      <c r="F83" s="731">
        <v>0</v>
      </c>
      <c r="G83" s="731">
        <v>0</v>
      </c>
      <c r="H83" s="731">
        <v>0</v>
      </c>
      <c r="I83" s="732" t="s">
        <v>630</v>
      </c>
      <c r="J83" s="733" t="s">
        <v>1</v>
      </c>
    </row>
    <row r="84" spans="1:10" ht="14.4" customHeight="1" x14ac:dyDescent="0.3">
      <c r="A84" s="729" t="s">
        <v>664</v>
      </c>
      <c r="B84" s="730" t="s">
        <v>666</v>
      </c>
      <c r="C84" s="731">
        <v>9152.4186599999994</v>
      </c>
      <c r="D84" s="731">
        <v>7830.0488000000014</v>
      </c>
      <c r="E84" s="731"/>
      <c r="F84" s="731">
        <v>10317.873199999998</v>
      </c>
      <c r="G84" s="731">
        <v>10904</v>
      </c>
      <c r="H84" s="731">
        <v>-586.12680000000182</v>
      </c>
      <c r="I84" s="732">
        <v>0.94624662509170931</v>
      </c>
      <c r="J84" s="733" t="s">
        <v>650</v>
      </c>
    </row>
    <row r="85" spans="1:10" ht="14.4" customHeight="1" x14ac:dyDescent="0.3">
      <c r="A85" s="729" t="s">
        <v>630</v>
      </c>
      <c r="B85" s="730" t="s">
        <v>630</v>
      </c>
      <c r="C85" s="731" t="s">
        <v>630</v>
      </c>
      <c r="D85" s="731" t="s">
        <v>630</v>
      </c>
      <c r="E85" s="731"/>
      <c r="F85" s="731" t="s">
        <v>630</v>
      </c>
      <c r="G85" s="731" t="s">
        <v>630</v>
      </c>
      <c r="H85" s="731" t="s">
        <v>630</v>
      </c>
      <c r="I85" s="732" t="s">
        <v>630</v>
      </c>
      <c r="J85" s="733" t="s">
        <v>651</v>
      </c>
    </row>
    <row r="86" spans="1:10" ht="14.4" customHeight="1" x14ac:dyDescent="0.3">
      <c r="A86" s="729" t="s">
        <v>667</v>
      </c>
      <c r="B86" s="730" t="s">
        <v>668</v>
      </c>
      <c r="C86" s="731" t="s">
        <v>630</v>
      </c>
      <c r="D86" s="731" t="s">
        <v>630</v>
      </c>
      <c r="E86" s="731"/>
      <c r="F86" s="731" t="s">
        <v>630</v>
      </c>
      <c r="G86" s="731" t="s">
        <v>630</v>
      </c>
      <c r="H86" s="731" t="s">
        <v>630</v>
      </c>
      <c r="I86" s="732" t="s">
        <v>630</v>
      </c>
      <c r="J86" s="733" t="s">
        <v>0</v>
      </c>
    </row>
    <row r="87" spans="1:10" ht="14.4" customHeight="1" x14ac:dyDescent="0.3">
      <c r="A87" s="729" t="s">
        <v>667</v>
      </c>
      <c r="B87" s="730" t="s">
        <v>631</v>
      </c>
      <c r="C87" s="731">
        <v>15.412380000000002</v>
      </c>
      <c r="D87" s="731">
        <v>30.222319999999996</v>
      </c>
      <c r="E87" s="731"/>
      <c r="F87" s="731">
        <v>14.153040000000001</v>
      </c>
      <c r="G87" s="731">
        <v>28</v>
      </c>
      <c r="H87" s="731">
        <v>-13.846959999999999</v>
      </c>
      <c r="I87" s="732">
        <v>0.5054657142857143</v>
      </c>
      <c r="J87" s="733" t="s">
        <v>1</v>
      </c>
    </row>
    <row r="88" spans="1:10" ht="14.4" customHeight="1" x14ac:dyDescent="0.3">
      <c r="A88" s="729" t="s">
        <v>667</v>
      </c>
      <c r="B88" s="730" t="s">
        <v>640</v>
      </c>
      <c r="C88" s="731">
        <v>2.8067699999999998</v>
      </c>
      <c r="D88" s="731">
        <v>0.49280000000000002</v>
      </c>
      <c r="E88" s="731"/>
      <c r="F88" s="731">
        <v>0.25119000000000002</v>
      </c>
      <c r="G88" s="731">
        <v>0</v>
      </c>
      <c r="H88" s="731">
        <v>0.25119000000000002</v>
      </c>
      <c r="I88" s="732" t="s">
        <v>630</v>
      </c>
      <c r="J88" s="733" t="s">
        <v>1</v>
      </c>
    </row>
    <row r="89" spans="1:10" ht="14.4" customHeight="1" x14ac:dyDescent="0.3">
      <c r="A89" s="729" t="s">
        <v>667</v>
      </c>
      <c r="B89" s="730" t="s">
        <v>669</v>
      </c>
      <c r="C89" s="731">
        <v>18.219150000000003</v>
      </c>
      <c r="D89" s="731">
        <v>30.715119999999995</v>
      </c>
      <c r="E89" s="731"/>
      <c r="F89" s="731">
        <v>14.40423</v>
      </c>
      <c r="G89" s="731">
        <v>29</v>
      </c>
      <c r="H89" s="731">
        <v>-14.59577</v>
      </c>
      <c r="I89" s="732">
        <v>0.49669758620689658</v>
      </c>
      <c r="J89" s="733" t="s">
        <v>650</v>
      </c>
    </row>
    <row r="90" spans="1:10" ht="14.4" customHeight="1" x14ac:dyDescent="0.3">
      <c r="A90" s="729" t="s">
        <v>630</v>
      </c>
      <c r="B90" s="730" t="s">
        <v>630</v>
      </c>
      <c r="C90" s="731" t="s">
        <v>630</v>
      </c>
      <c r="D90" s="731" t="s">
        <v>630</v>
      </c>
      <c r="E90" s="731"/>
      <c r="F90" s="731" t="s">
        <v>630</v>
      </c>
      <c r="G90" s="731" t="s">
        <v>630</v>
      </c>
      <c r="H90" s="731" t="s">
        <v>630</v>
      </c>
      <c r="I90" s="732" t="s">
        <v>630</v>
      </c>
      <c r="J90" s="733" t="s">
        <v>651</v>
      </c>
    </row>
    <row r="91" spans="1:10" ht="14.4" customHeight="1" x14ac:dyDescent="0.3">
      <c r="A91" s="729" t="s">
        <v>670</v>
      </c>
      <c r="B91" s="730" t="s">
        <v>671</v>
      </c>
      <c r="C91" s="731" t="s">
        <v>630</v>
      </c>
      <c r="D91" s="731" t="s">
        <v>630</v>
      </c>
      <c r="E91" s="731"/>
      <c r="F91" s="731" t="s">
        <v>630</v>
      </c>
      <c r="G91" s="731" t="s">
        <v>630</v>
      </c>
      <c r="H91" s="731" t="s">
        <v>630</v>
      </c>
      <c r="I91" s="732" t="s">
        <v>630</v>
      </c>
      <c r="J91" s="733" t="s">
        <v>0</v>
      </c>
    </row>
    <row r="92" spans="1:10" ht="14.4" customHeight="1" x14ac:dyDescent="0.3">
      <c r="A92" s="729" t="s">
        <v>670</v>
      </c>
      <c r="B92" s="730" t="s">
        <v>631</v>
      </c>
      <c r="C92" s="731">
        <v>142.81874999999999</v>
      </c>
      <c r="D92" s="731">
        <v>63.873080000000002</v>
      </c>
      <c r="E92" s="731"/>
      <c r="F92" s="731">
        <v>38.670930000000006</v>
      </c>
      <c r="G92" s="731">
        <v>66</v>
      </c>
      <c r="H92" s="731">
        <v>-27.329069999999994</v>
      </c>
      <c r="I92" s="732">
        <v>0.58592318181818193</v>
      </c>
      <c r="J92" s="733" t="s">
        <v>1</v>
      </c>
    </row>
    <row r="93" spans="1:10" ht="14.4" customHeight="1" x14ac:dyDescent="0.3">
      <c r="A93" s="729" t="s">
        <v>670</v>
      </c>
      <c r="B93" s="730" t="s">
        <v>672</v>
      </c>
      <c r="C93" s="731">
        <v>142.81874999999999</v>
      </c>
      <c r="D93" s="731">
        <v>63.873080000000002</v>
      </c>
      <c r="E93" s="731"/>
      <c r="F93" s="731">
        <v>38.670930000000006</v>
      </c>
      <c r="G93" s="731">
        <v>66</v>
      </c>
      <c r="H93" s="731">
        <v>-27.329069999999994</v>
      </c>
      <c r="I93" s="732">
        <v>0.58592318181818193</v>
      </c>
      <c r="J93" s="733" t="s">
        <v>650</v>
      </c>
    </row>
    <row r="94" spans="1:10" ht="14.4" customHeight="1" x14ac:dyDescent="0.3">
      <c r="A94" s="729" t="s">
        <v>630</v>
      </c>
      <c r="B94" s="730" t="s">
        <v>630</v>
      </c>
      <c r="C94" s="731" t="s">
        <v>630</v>
      </c>
      <c r="D94" s="731" t="s">
        <v>630</v>
      </c>
      <c r="E94" s="731"/>
      <c r="F94" s="731" t="s">
        <v>630</v>
      </c>
      <c r="G94" s="731" t="s">
        <v>630</v>
      </c>
      <c r="H94" s="731" t="s">
        <v>630</v>
      </c>
      <c r="I94" s="732" t="s">
        <v>630</v>
      </c>
      <c r="J94" s="733" t="s">
        <v>651</v>
      </c>
    </row>
    <row r="95" spans="1:10" ht="14.4" customHeight="1" x14ac:dyDescent="0.3">
      <c r="A95" s="729" t="s">
        <v>673</v>
      </c>
      <c r="B95" s="730" t="s">
        <v>674</v>
      </c>
      <c r="C95" s="731" t="s">
        <v>630</v>
      </c>
      <c r="D95" s="731" t="s">
        <v>630</v>
      </c>
      <c r="E95" s="731"/>
      <c r="F95" s="731" t="s">
        <v>630</v>
      </c>
      <c r="G95" s="731" t="s">
        <v>630</v>
      </c>
      <c r="H95" s="731" t="s">
        <v>630</v>
      </c>
      <c r="I95" s="732" t="s">
        <v>630</v>
      </c>
      <c r="J95" s="733" t="s">
        <v>0</v>
      </c>
    </row>
    <row r="96" spans="1:10" ht="14.4" customHeight="1" x14ac:dyDescent="0.3">
      <c r="A96" s="729" t="s">
        <v>673</v>
      </c>
      <c r="B96" s="730" t="s">
        <v>631</v>
      </c>
      <c r="C96" s="731">
        <v>2539.0985499999997</v>
      </c>
      <c r="D96" s="731">
        <v>5055.6985699999977</v>
      </c>
      <c r="E96" s="731"/>
      <c r="F96" s="731">
        <v>1807.8186300000011</v>
      </c>
      <c r="G96" s="731">
        <v>3136</v>
      </c>
      <c r="H96" s="731">
        <v>-1328.1813699999989</v>
      </c>
      <c r="I96" s="732">
        <v>0.5764727774234697</v>
      </c>
      <c r="J96" s="733" t="s">
        <v>1</v>
      </c>
    </row>
    <row r="97" spans="1:10" ht="14.4" customHeight="1" x14ac:dyDescent="0.3">
      <c r="A97" s="729" t="s">
        <v>673</v>
      </c>
      <c r="B97" s="730" t="s">
        <v>632</v>
      </c>
      <c r="C97" s="731">
        <v>90.3339</v>
      </c>
      <c r="D97" s="731">
        <v>117.217</v>
      </c>
      <c r="E97" s="731"/>
      <c r="F97" s="731">
        <v>127.29595</v>
      </c>
      <c r="G97" s="731">
        <v>108</v>
      </c>
      <c r="H97" s="731">
        <v>19.295950000000005</v>
      </c>
      <c r="I97" s="732">
        <v>1.1786662037037037</v>
      </c>
      <c r="J97" s="733" t="s">
        <v>1</v>
      </c>
    </row>
    <row r="98" spans="1:10" ht="14.4" customHeight="1" x14ac:dyDescent="0.3">
      <c r="A98" s="729" t="s">
        <v>673</v>
      </c>
      <c r="B98" s="730" t="s">
        <v>634</v>
      </c>
      <c r="C98" s="731">
        <v>43.528529999999982</v>
      </c>
      <c r="D98" s="731">
        <v>48.397569999999988</v>
      </c>
      <c r="E98" s="731"/>
      <c r="F98" s="731">
        <v>44.898840000000007</v>
      </c>
      <c r="G98" s="731">
        <v>40</v>
      </c>
      <c r="H98" s="731">
        <v>4.898840000000007</v>
      </c>
      <c r="I98" s="732">
        <v>1.1224710000000002</v>
      </c>
      <c r="J98" s="733" t="s">
        <v>1</v>
      </c>
    </row>
    <row r="99" spans="1:10" ht="14.4" customHeight="1" x14ac:dyDescent="0.3">
      <c r="A99" s="729" t="s">
        <v>673</v>
      </c>
      <c r="B99" s="730" t="s">
        <v>635</v>
      </c>
      <c r="C99" s="731">
        <v>122.76137</v>
      </c>
      <c r="D99" s="731">
        <v>86.293350000000004</v>
      </c>
      <c r="E99" s="731"/>
      <c r="F99" s="731">
        <v>0</v>
      </c>
      <c r="G99" s="731">
        <v>64</v>
      </c>
      <c r="H99" s="731">
        <v>-64</v>
      </c>
      <c r="I99" s="732">
        <v>0</v>
      </c>
      <c r="J99" s="733" t="s">
        <v>1</v>
      </c>
    </row>
    <row r="100" spans="1:10" ht="14.4" customHeight="1" x14ac:dyDescent="0.3">
      <c r="A100" s="729" t="s">
        <v>673</v>
      </c>
      <c r="B100" s="730" t="s">
        <v>636</v>
      </c>
      <c r="C100" s="731">
        <v>880.67574000000002</v>
      </c>
      <c r="D100" s="731">
        <v>1244.0265599999998</v>
      </c>
      <c r="E100" s="731"/>
      <c r="F100" s="731">
        <v>757.68322000000001</v>
      </c>
      <c r="G100" s="731">
        <v>865</v>
      </c>
      <c r="H100" s="731">
        <v>-107.31677999999999</v>
      </c>
      <c r="I100" s="732">
        <v>0.87593435838150291</v>
      </c>
      <c r="J100" s="733" t="s">
        <v>1</v>
      </c>
    </row>
    <row r="101" spans="1:10" ht="14.4" customHeight="1" x14ac:dyDescent="0.3">
      <c r="A101" s="729" t="s">
        <v>673</v>
      </c>
      <c r="B101" s="730" t="s">
        <v>638</v>
      </c>
      <c r="C101" s="731">
        <v>148.54300000000001</v>
      </c>
      <c r="D101" s="731">
        <v>176.78819999999999</v>
      </c>
      <c r="E101" s="731"/>
      <c r="F101" s="731">
        <v>330.78430000000003</v>
      </c>
      <c r="G101" s="731">
        <v>192</v>
      </c>
      <c r="H101" s="731">
        <v>138.78430000000003</v>
      </c>
      <c r="I101" s="732">
        <v>1.7228348958333335</v>
      </c>
      <c r="J101" s="733" t="s">
        <v>1</v>
      </c>
    </row>
    <row r="102" spans="1:10" ht="14.4" customHeight="1" x14ac:dyDescent="0.3">
      <c r="A102" s="729" t="s">
        <v>673</v>
      </c>
      <c r="B102" s="730" t="s">
        <v>639</v>
      </c>
      <c r="C102" s="731">
        <v>0</v>
      </c>
      <c r="D102" s="731">
        <v>4.9316599999999999</v>
      </c>
      <c r="E102" s="731"/>
      <c r="F102" s="731">
        <v>9.8633199999999999</v>
      </c>
      <c r="G102" s="731">
        <v>4</v>
      </c>
      <c r="H102" s="731">
        <v>5.8633199999999999</v>
      </c>
      <c r="I102" s="732">
        <v>2.46583</v>
      </c>
      <c r="J102" s="733" t="s">
        <v>1</v>
      </c>
    </row>
    <row r="103" spans="1:10" ht="14.4" customHeight="1" x14ac:dyDescent="0.3">
      <c r="A103" s="729" t="s">
        <v>673</v>
      </c>
      <c r="B103" s="730" t="s">
        <v>640</v>
      </c>
      <c r="C103" s="731">
        <v>158.71636000000004</v>
      </c>
      <c r="D103" s="731">
        <v>118.54686999999996</v>
      </c>
      <c r="E103" s="731"/>
      <c r="F103" s="731">
        <v>121.33245999999997</v>
      </c>
      <c r="G103" s="731">
        <v>123</v>
      </c>
      <c r="H103" s="731">
        <v>-1.6675400000000309</v>
      </c>
      <c r="I103" s="732">
        <v>0.98644276422764199</v>
      </c>
      <c r="J103" s="733" t="s">
        <v>1</v>
      </c>
    </row>
    <row r="104" spans="1:10" ht="14.4" customHeight="1" x14ac:dyDescent="0.3">
      <c r="A104" s="729" t="s">
        <v>673</v>
      </c>
      <c r="B104" s="730" t="s">
        <v>641</v>
      </c>
      <c r="C104" s="731">
        <v>823.33159999999998</v>
      </c>
      <c r="D104" s="731">
        <v>844.49321000000009</v>
      </c>
      <c r="E104" s="731"/>
      <c r="F104" s="731">
        <v>482.62952999999982</v>
      </c>
      <c r="G104" s="731">
        <v>804</v>
      </c>
      <c r="H104" s="731">
        <v>-321.37047000000018</v>
      </c>
      <c r="I104" s="732">
        <v>0.60028548507462665</v>
      </c>
      <c r="J104" s="733" t="s">
        <v>1</v>
      </c>
    </row>
    <row r="105" spans="1:10" ht="14.4" customHeight="1" x14ac:dyDescent="0.3">
      <c r="A105" s="729" t="s">
        <v>673</v>
      </c>
      <c r="B105" s="730" t="s">
        <v>644</v>
      </c>
      <c r="C105" s="731">
        <v>52.229330000000004</v>
      </c>
      <c r="D105" s="731">
        <v>49.983079999999994</v>
      </c>
      <c r="E105" s="731"/>
      <c r="F105" s="731">
        <v>47.606529999999999</v>
      </c>
      <c r="G105" s="731">
        <v>52</v>
      </c>
      <c r="H105" s="731">
        <v>-4.3934700000000007</v>
      </c>
      <c r="I105" s="732">
        <v>0.91551019230769226</v>
      </c>
      <c r="J105" s="733" t="s">
        <v>1</v>
      </c>
    </row>
    <row r="106" spans="1:10" ht="14.4" customHeight="1" x14ac:dyDescent="0.3">
      <c r="A106" s="729" t="s">
        <v>673</v>
      </c>
      <c r="B106" s="730" t="s">
        <v>675</v>
      </c>
      <c r="C106" s="731">
        <v>4859.2183800000003</v>
      </c>
      <c r="D106" s="731">
        <v>7746.3760699999966</v>
      </c>
      <c r="E106" s="731"/>
      <c r="F106" s="731">
        <v>3729.912780000001</v>
      </c>
      <c r="G106" s="731">
        <v>5389</v>
      </c>
      <c r="H106" s="731">
        <v>-1659.087219999999</v>
      </c>
      <c r="I106" s="732">
        <v>0.69213449248469128</v>
      </c>
      <c r="J106" s="733" t="s">
        <v>650</v>
      </c>
    </row>
    <row r="107" spans="1:10" ht="14.4" customHeight="1" x14ac:dyDescent="0.3">
      <c r="A107" s="729" t="s">
        <v>630</v>
      </c>
      <c r="B107" s="730" t="s">
        <v>630</v>
      </c>
      <c r="C107" s="731" t="s">
        <v>630</v>
      </c>
      <c r="D107" s="731" t="s">
        <v>630</v>
      </c>
      <c r="E107" s="731"/>
      <c r="F107" s="731" t="s">
        <v>630</v>
      </c>
      <c r="G107" s="731" t="s">
        <v>630</v>
      </c>
      <c r="H107" s="731" t="s">
        <v>630</v>
      </c>
      <c r="I107" s="732" t="s">
        <v>630</v>
      </c>
      <c r="J107" s="733" t="s">
        <v>651</v>
      </c>
    </row>
    <row r="108" spans="1:10" ht="14.4" customHeight="1" x14ac:dyDescent="0.3">
      <c r="A108" s="729" t="s">
        <v>676</v>
      </c>
      <c r="B108" s="730" t="s">
        <v>677</v>
      </c>
      <c r="C108" s="731" t="s">
        <v>630</v>
      </c>
      <c r="D108" s="731" t="s">
        <v>630</v>
      </c>
      <c r="E108" s="731"/>
      <c r="F108" s="731" t="s">
        <v>630</v>
      </c>
      <c r="G108" s="731" t="s">
        <v>630</v>
      </c>
      <c r="H108" s="731" t="s">
        <v>630</v>
      </c>
      <c r="I108" s="732" t="s">
        <v>630</v>
      </c>
      <c r="J108" s="733" t="s">
        <v>0</v>
      </c>
    </row>
    <row r="109" spans="1:10" ht="14.4" customHeight="1" x14ac:dyDescent="0.3">
      <c r="A109" s="729" t="s">
        <v>676</v>
      </c>
      <c r="B109" s="730" t="s">
        <v>631</v>
      </c>
      <c r="C109" s="731">
        <v>3.2708499999999998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630</v>
      </c>
      <c r="J109" s="733" t="s">
        <v>1</v>
      </c>
    </row>
    <row r="110" spans="1:10" ht="14.4" customHeight="1" x14ac:dyDescent="0.3">
      <c r="A110" s="729" t="s">
        <v>676</v>
      </c>
      <c r="B110" s="730" t="s">
        <v>678</v>
      </c>
      <c r="C110" s="731">
        <v>3.2708499999999998</v>
      </c>
      <c r="D110" s="731">
        <v>0</v>
      </c>
      <c r="E110" s="731"/>
      <c r="F110" s="731">
        <v>0</v>
      </c>
      <c r="G110" s="731">
        <v>0</v>
      </c>
      <c r="H110" s="731">
        <v>0</v>
      </c>
      <c r="I110" s="732" t="s">
        <v>630</v>
      </c>
      <c r="J110" s="733" t="s">
        <v>650</v>
      </c>
    </row>
    <row r="111" spans="1:10" ht="14.4" customHeight="1" x14ac:dyDescent="0.3">
      <c r="A111" s="729" t="s">
        <v>630</v>
      </c>
      <c r="B111" s="730" t="s">
        <v>630</v>
      </c>
      <c r="C111" s="731" t="s">
        <v>630</v>
      </c>
      <c r="D111" s="731" t="s">
        <v>630</v>
      </c>
      <c r="E111" s="731"/>
      <c r="F111" s="731" t="s">
        <v>630</v>
      </c>
      <c r="G111" s="731" t="s">
        <v>630</v>
      </c>
      <c r="H111" s="731" t="s">
        <v>630</v>
      </c>
      <c r="I111" s="732" t="s">
        <v>630</v>
      </c>
      <c r="J111" s="733" t="s">
        <v>651</v>
      </c>
    </row>
    <row r="112" spans="1:10" ht="14.4" customHeight="1" x14ac:dyDescent="0.3">
      <c r="A112" s="729" t="s">
        <v>679</v>
      </c>
      <c r="B112" s="730" t="s">
        <v>680</v>
      </c>
      <c r="C112" s="731" t="s">
        <v>630</v>
      </c>
      <c r="D112" s="731" t="s">
        <v>630</v>
      </c>
      <c r="E112" s="731"/>
      <c r="F112" s="731" t="s">
        <v>630</v>
      </c>
      <c r="G112" s="731" t="s">
        <v>630</v>
      </c>
      <c r="H112" s="731" t="s">
        <v>630</v>
      </c>
      <c r="I112" s="732" t="s">
        <v>630</v>
      </c>
      <c r="J112" s="733" t="s">
        <v>0</v>
      </c>
    </row>
    <row r="113" spans="1:10" ht="14.4" customHeight="1" x14ac:dyDescent="0.3">
      <c r="A113" s="729" t="s">
        <v>679</v>
      </c>
      <c r="B113" s="730" t="s">
        <v>631</v>
      </c>
      <c r="C113" s="731">
        <v>1259.5743800000005</v>
      </c>
      <c r="D113" s="731">
        <v>1217.2259599999993</v>
      </c>
      <c r="E113" s="731"/>
      <c r="F113" s="731">
        <v>1066.0539799999999</v>
      </c>
      <c r="G113" s="731">
        <v>1061</v>
      </c>
      <c r="H113" s="731">
        <v>5.0539799999999104</v>
      </c>
      <c r="I113" s="732">
        <v>1.004763411875589</v>
      </c>
      <c r="J113" s="733" t="s">
        <v>1</v>
      </c>
    </row>
    <row r="114" spans="1:10" ht="14.4" customHeight="1" x14ac:dyDescent="0.3">
      <c r="A114" s="729" t="s">
        <v>679</v>
      </c>
      <c r="B114" s="730" t="s">
        <v>632</v>
      </c>
      <c r="C114" s="731">
        <v>179.78104000000002</v>
      </c>
      <c r="D114" s="731">
        <v>319.52457000000004</v>
      </c>
      <c r="E114" s="731"/>
      <c r="F114" s="731">
        <v>251.91881000000004</v>
      </c>
      <c r="G114" s="731">
        <v>318</v>
      </c>
      <c r="H114" s="731">
        <v>-66.081189999999964</v>
      </c>
      <c r="I114" s="732">
        <v>0.79219751572327057</v>
      </c>
      <c r="J114" s="733" t="s">
        <v>1</v>
      </c>
    </row>
    <row r="115" spans="1:10" ht="14.4" customHeight="1" x14ac:dyDescent="0.3">
      <c r="A115" s="729" t="s">
        <v>679</v>
      </c>
      <c r="B115" s="730" t="s">
        <v>633</v>
      </c>
      <c r="C115" s="731">
        <v>0</v>
      </c>
      <c r="D115" s="731">
        <v>0</v>
      </c>
      <c r="E115" s="731"/>
      <c r="F115" s="731">
        <v>44.053219999999996</v>
      </c>
      <c r="G115" s="731">
        <v>5</v>
      </c>
      <c r="H115" s="731">
        <v>39.053219999999996</v>
      </c>
      <c r="I115" s="732">
        <v>8.8106439999999999</v>
      </c>
      <c r="J115" s="733" t="s">
        <v>1</v>
      </c>
    </row>
    <row r="116" spans="1:10" ht="14.4" customHeight="1" x14ac:dyDescent="0.3">
      <c r="A116" s="729" t="s">
        <v>679</v>
      </c>
      <c r="B116" s="730" t="s">
        <v>634</v>
      </c>
      <c r="C116" s="731">
        <v>249.62995000000001</v>
      </c>
      <c r="D116" s="731">
        <v>100.11170999999999</v>
      </c>
      <c r="E116" s="731"/>
      <c r="F116" s="731">
        <v>97.039459999999991</v>
      </c>
      <c r="G116" s="731">
        <v>102</v>
      </c>
      <c r="H116" s="731">
        <v>-4.9605400000000088</v>
      </c>
      <c r="I116" s="732">
        <v>0.95136725490196072</v>
      </c>
      <c r="J116" s="733" t="s">
        <v>1</v>
      </c>
    </row>
    <row r="117" spans="1:10" ht="14.4" customHeight="1" x14ac:dyDescent="0.3">
      <c r="A117" s="729" t="s">
        <v>679</v>
      </c>
      <c r="B117" s="730" t="s">
        <v>636</v>
      </c>
      <c r="C117" s="731">
        <v>707.43007000000011</v>
      </c>
      <c r="D117" s="731">
        <v>381.63279</v>
      </c>
      <c r="E117" s="731"/>
      <c r="F117" s="731">
        <v>286.08310999999998</v>
      </c>
      <c r="G117" s="731">
        <v>273</v>
      </c>
      <c r="H117" s="731">
        <v>13.083109999999976</v>
      </c>
      <c r="I117" s="732">
        <v>1.0479234798534798</v>
      </c>
      <c r="J117" s="733" t="s">
        <v>1</v>
      </c>
    </row>
    <row r="118" spans="1:10" ht="14.4" customHeight="1" x14ac:dyDescent="0.3">
      <c r="A118" s="729" t="s">
        <v>679</v>
      </c>
      <c r="B118" s="730" t="s">
        <v>638</v>
      </c>
      <c r="C118" s="731">
        <v>28.067519999999998</v>
      </c>
      <c r="D118" s="731">
        <v>0</v>
      </c>
      <c r="E118" s="731"/>
      <c r="F118" s="731">
        <v>6.8120799999999999</v>
      </c>
      <c r="G118" s="731">
        <v>0</v>
      </c>
      <c r="H118" s="731">
        <v>6.8120799999999999</v>
      </c>
      <c r="I118" s="732" t="s">
        <v>630</v>
      </c>
      <c r="J118" s="733" t="s">
        <v>1</v>
      </c>
    </row>
    <row r="119" spans="1:10" ht="14.4" customHeight="1" x14ac:dyDescent="0.3">
      <c r="A119" s="729" t="s">
        <v>679</v>
      </c>
      <c r="B119" s="730" t="s">
        <v>639</v>
      </c>
      <c r="C119" s="731">
        <v>4.9912900000000002</v>
      </c>
      <c r="D119" s="731">
        <v>4.9121999999999995</v>
      </c>
      <c r="E119" s="731"/>
      <c r="F119" s="731">
        <v>4.9316599999999999</v>
      </c>
      <c r="G119" s="731">
        <v>4</v>
      </c>
      <c r="H119" s="731">
        <v>0.93165999999999993</v>
      </c>
      <c r="I119" s="732">
        <v>1.232915</v>
      </c>
      <c r="J119" s="733" t="s">
        <v>1</v>
      </c>
    </row>
    <row r="120" spans="1:10" ht="14.4" customHeight="1" x14ac:dyDescent="0.3">
      <c r="A120" s="729" t="s">
        <v>679</v>
      </c>
      <c r="B120" s="730" t="s">
        <v>640</v>
      </c>
      <c r="C120" s="731">
        <v>206.38216</v>
      </c>
      <c r="D120" s="731">
        <v>227.74906999999982</v>
      </c>
      <c r="E120" s="731"/>
      <c r="F120" s="731">
        <v>257.08186000000001</v>
      </c>
      <c r="G120" s="731">
        <v>250</v>
      </c>
      <c r="H120" s="731">
        <v>7.081860000000006</v>
      </c>
      <c r="I120" s="732">
        <v>1.02832744</v>
      </c>
      <c r="J120" s="733" t="s">
        <v>1</v>
      </c>
    </row>
    <row r="121" spans="1:10" ht="14.4" customHeight="1" x14ac:dyDescent="0.3">
      <c r="A121" s="729" t="s">
        <v>679</v>
      </c>
      <c r="B121" s="730" t="s">
        <v>641</v>
      </c>
      <c r="C121" s="731">
        <v>380.53291999999999</v>
      </c>
      <c r="D121" s="731">
        <v>104.30185999999999</v>
      </c>
      <c r="E121" s="731"/>
      <c r="F121" s="731">
        <v>16.722840000000001</v>
      </c>
      <c r="G121" s="731">
        <v>190</v>
      </c>
      <c r="H121" s="731">
        <v>-173.27716000000001</v>
      </c>
      <c r="I121" s="732">
        <v>8.8014947368421054E-2</v>
      </c>
      <c r="J121" s="733" t="s">
        <v>1</v>
      </c>
    </row>
    <row r="122" spans="1:10" ht="14.4" customHeight="1" x14ac:dyDescent="0.3">
      <c r="A122" s="729" t="s">
        <v>679</v>
      </c>
      <c r="B122" s="730" t="s">
        <v>643</v>
      </c>
      <c r="C122" s="731">
        <v>2.8602600000000002</v>
      </c>
      <c r="D122" s="731">
        <v>0</v>
      </c>
      <c r="E122" s="731"/>
      <c r="F122" s="731">
        <v>0</v>
      </c>
      <c r="G122" s="731">
        <v>0</v>
      </c>
      <c r="H122" s="731">
        <v>0</v>
      </c>
      <c r="I122" s="732" t="s">
        <v>630</v>
      </c>
      <c r="J122" s="733" t="s">
        <v>1</v>
      </c>
    </row>
    <row r="123" spans="1:10" ht="14.4" customHeight="1" x14ac:dyDescent="0.3">
      <c r="A123" s="729" t="s">
        <v>679</v>
      </c>
      <c r="B123" s="730" t="s">
        <v>644</v>
      </c>
      <c r="C123" s="731">
        <v>168.88955000000001</v>
      </c>
      <c r="D123" s="731">
        <v>158.86207999999999</v>
      </c>
      <c r="E123" s="731"/>
      <c r="F123" s="731">
        <v>150.05318000000003</v>
      </c>
      <c r="G123" s="731">
        <v>162</v>
      </c>
      <c r="H123" s="731">
        <v>-11.946819999999974</v>
      </c>
      <c r="I123" s="732">
        <v>0.92625419753086435</v>
      </c>
      <c r="J123" s="733" t="s">
        <v>1</v>
      </c>
    </row>
    <row r="124" spans="1:10" ht="14.4" customHeight="1" x14ac:dyDescent="0.3">
      <c r="A124" s="729" t="s">
        <v>679</v>
      </c>
      <c r="B124" s="730" t="s">
        <v>681</v>
      </c>
      <c r="C124" s="731">
        <v>3188.1391400000007</v>
      </c>
      <c r="D124" s="731">
        <v>2514.3202399999986</v>
      </c>
      <c r="E124" s="731"/>
      <c r="F124" s="731">
        <v>2180.7501999999999</v>
      </c>
      <c r="G124" s="731">
        <v>2365</v>
      </c>
      <c r="H124" s="731">
        <v>-184.24980000000005</v>
      </c>
      <c r="I124" s="732">
        <v>0.92209310782241016</v>
      </c>
      <c r="J124" s="733" t="s">
        <v>650</v>
      </c>
    </row>
    <row r="125" spans="1:10" ht="14.4" customHeight="1" x14ac:dyDescent="0.3">
      <c r="A125" s="729" t="s">
        <v>630</v>
      </c>
      <c r="B125" s="730" t="s">
        <v>630</v>
      </c>
      <c r="C125" s="731" t="s">
        <v>630</v>
      </c>
      <c r="D125" s="731" t="s">
        <v>630</v>
      </c>
      <c r="E125" s="731"/>
      <c r="F125" s="731" t="s">
        <v>630</v>
      </c>
      <c r="G125" s="731" t="s">
        <v>630</v>
      </c>
      <c r="H125" s="731" t="s">
        <v>630</v>
      </c>
      <c r="I125" s="732" t="s">
        <v>630</v>
      </c>
      <c r="J125" s="733" t="s">
        <v>651</v>
      </c>
    </row>
    <row r="126" spans="1:10" ht="14.4" customHeight="1" x14ac:dyDescent="0.3">
      <c r="A126" s="729" t="s">
        <v>682</v>
      </c>
      <c r="B126" s="730" t="s">
        <v>683</v>
      </c>
      <c r="C126" s="731" t="s">
        <v>630</v>
      </c>
      <c r="D126" s="731" t="s">
        <v>630</v>
      </c>
      <c r="E126" s="731"/>
      <c r="F126" s="731" t="s">
        <v>630</v>
      </c>
      <c r="G126" s="731" t="s">
        <v>630</v>
      </c>
      <c r="H126" s="731" t="s">
        <v>630</v>
      </c>
      <c r="I126" s="732" t="s">
        <v>630</v>
      </c>
      <c r="J126" s="733" t="s">
        <v>0</v>
      </c>
    </row>
    <row r="127" spans="1:10" ht="14.4" customHeight="1" x14ac:dyDescent="0.3">
      <c r="A127" s="729" t="s">
        <v>682</v>
      </c>
      <c r="B127" s="730" t="s">
        <v>631</v>
      </c>
      <c r="C127" s="731">
        <v>5.12981</v>
      </c>
      <c r="D127" s="731">
        <v>3.5933800000000002</v>
      </c>
      <c r="E127" s="731"/>
      <c r="F127" s="731">
        <v>2.4705699999999995</v>
      </c>
      <c r="G127" s="731">
        <v>3</v>
      </c>
      <c r="H127" s="731">
        <v>-0.52943000000000051</v>
      </c>
      <c r="I127" s="732">
        <v>0.82352333333333316</v>
      </c>
      <c r="J127" s="733" t="s">
        <v>1</v>
      </c>
    </row>
    <row r="128" spans="1:10" ht="14.4" customHeight="1" x14ac:dyDescent="0.3">
      <c r="A128" s="729" t="s">
        <v>682</v>
      </c>
      <c r="B128" s="730" t="s">
        <v>640</v>
      </c>
      <c r="C128" s="731">
        <v>0.54049000000000003</v>
      </c>
      <c r="D128" s="731">
        <v>0.63944000000000001</v>
      </c>
      <c r="E128" s="731"/>
      <c r="F128" s="731">
        <v>0.53555999999999993</v>
      </c>
      <c r="G128" s="731">
        <v>1</v>
      </c>
      <c r="H128" s="731">
        <v>-0.46444000000000007</v>
      </c>
      <c r="I128" s="732">
        <v>0.53555999999999993</v>
      </c>
      <c r="J128" s="733" t="s">
        <v>1</v>
      </c>
    </row>
    <row r="129" spans="1:10" ht="14.4" customHeight="1" x14ac:dyDescent="0.3">
      <c r="A129" s="729" t="s">
        <v>682</v>
      </c>
      <c r="B129" s="730" t="s">
        <v>684</v>
      </c>
      <c r="C129" s="731">
        <v>5.6703000000000001</v>
      </c>
      <c r="D129" s="731">
        <v>4.2328200000000002</v>
      </c>
      <c r="E129" s="731"/>
      <c r="F129" s="731">
        <v>3.0061299999999993</v>
      </c>
      <c r="G129" s="731">
        <v>3</v>
      </c>
      <c r="H129" s="731">
        <v>6.1299999999993027E-3</v>
      </c>
      <c r="I129" s="732">
        <v>1.0020433333333332</v>
      </c>
      <c r="J129" s="733" t="s">
        <v>650</v>
      </c>
    </row>
    <row r="130" spans="1:10" ht="14.4" customHeight="1" x14ac:dyDescent="0.3">
      <c r="A130" s="729" t="s">
        <v>630</v>
      </c>
      <c r="B130" s="730" t="s">
        <v>630</v>
      </c>
      <c r="C130" s="731" t="s">
        <v>630</v>
      </c>
      <c r="D130" s="731" t="s">
        <v>630</v>
      </c>
      <c r="E130" s="731"/>
      <c r="F130" s="731" t="s">
        <v>630</v>
      </c>
      <c r="G130" s="731" t="s">
        <v>630</v>
      </c>
      <c r="H130" s="731" t="s">
        <v>630</v>
      </c>
      <c r="I130" s="732" t="s">
        <v>630</v>
      </c>
      <c r="J130" s="733" t="s">
        <v>651</v>
      </c>
    </row>
    <row r="131" spans="1:10" ht="14.4" customHeight="1" x14ac:dyDescent="0.3">
      <c r="A131" s="729" t="s">
        <v>685</v>
      </c>
      <c r="B131" s="730" t="s">
        <v>686</v>
      </c>
      <c r="C131" s="731" t="s">
        <v>630</v>
      </c>
      <c r="D131" s="731" t="s">
        <v>630</v>
      </c>
      <c r="E131" s="731"/>
      <c r="F131" s="731" t="s">
        <v>630</v>
      </c>
      <c r="G131" s="731" t="s">
        <v>630</v>
      </c>
      <c r="H131" s="731" t="s">
        <v>630</v>
      </c>
      <c r="I131" s="732" t="s">
        <v>630</v>
      </c>
      <c r="J131" s="733" t="s">
        <v>0</v>
      </c>
    </row>
    <row r="132" spans="1:10" ht="14.4" customHeight="1" x14ac:dyDescent="0.3">
      <c r="A132" s="729" t="s">
        <v>685</v>
      </c>
      <c r="B132" s="730" t="s">
        <v>642</v>
      </c>
      <c r="C132" s="731">
        <v>10515.032440000003</v>
      </c>
      <c r="D132" s="731">
        <v>6947.6905999999999</v>
      </c>
      <c r="E132" s="731"/>
      <c r="F132" s="731">
        <v>7165.1418299999987</v>
      </c>
      <c r="G132" s="731">
        <v>8158</v>
      </c>
      <c r="H132" s="731">
        <v>-992.85817000000134</v>
      </c>
      <c r="I132" s="732">
        <v>0.87829637533709226</v>
      </c>
      <c r="J132" s="733" t="s">
        <v>1</v>
      </c>
    </row>
    <row r="133" spans="1:10" ht="14.4" customHeight="1" x14ac:dyDescent="0.3">
      <c r="A133" s="729" t="s">
        <v>685</v>
      </c>
      <c r="B133" s="730" t="s">
        <v>687</v>
      </c>
      <c r="C133" s="731">
        <v>10515.032440000003</v>
      </c>
      <c r="D133" s="731">
        <v>6947.6905999999999</v>
      </c>
      <c r="E133" s="731"/>
      <c r="F133" s="731">
        <v>7165.1418299999987</v>
      </c>
      <c r="G133" s="731">
        <v>8158</v>
      </c>
      <c r="H133" s="731">
        <v>-992.85817000000134</v>
      </c>
      <c r="I133" s="732">
        <v>0.87829637533709226</v>
      </c>
      <c r="J133" s="733" t="s">
        <v>650</v>
      </c>
    </row>
    <row r="134" spans="1:10" ht="14.4" customHeight="1" x14ac:dyDescent="0.3">
      <c r="A134" s="729" t="s">
        <v>630</v>
      </c>
      <c r="B134" s="730" t="s">
        <v>630</v>
      </c>
      <c r="C134" s="731" t="s">
        <v>630</v>
      </c>
      <c r="D134" s="731" t="s">
        <v>630</v>
      </c>
      <c r="E134" s="731"/>
      <c r="F134" s="731" t="s">
        <v>630</v>
      </c>
      <c r="G134" s="731" t="s">
        <v>630</v>
      </c>
      <c r="H134" s="731" t="s">
        <v>630</v>
      </c>
      <c r="I134" s="732" t="s">
        <v>630</v>
      </c>
      <c r="J134" s="733" t="s">
        <v>651</v>
      </c>
    </row>
    <row r="135" spans="1:10" ht="14.4" customHeight="1" x14ac:dyDescent="0.3">
      <c r="A135" s="729" t="s">
        <v>628</v>
      </c>
      <c r="B135" s="730" t="s">
        <v>645</v>
      </c>
      <c r="C135" s="731">
        <v>29946.556100000005</v>
      </c>
      <c r="D135" s="731">
        <v>27277.424979999996</v>
      </c>
      <c r="E135" s="731"/>
      <c r="F135" s="731">
        <v>25462.435119999995</v>
      </c>
      <c r="G135" s="731">
        <v>29062</v>
      </c>
      <c r="H135" s="731">
        <v>-3599.5648800000054</v>
      </c>
      <c r="I135" s="732">
        <v>0.87614187323652859</v>
      </c>
      <c r="J135" s="733" t="s">
        <v>646</v>
      </c>
    </row>
  </sheetData>
  <mergeCells count="3">
    <mergeCell ref="F3:I3"/>
    <mergeCell ref="C4:D4"/>
    <mergeCell ref="A1:I1"/>
  </mergeCells>
  <conditionalFormatting sqref="F21 F136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35">
    <cfRule type="expression" dxfId="66" priority="5">
      <formula>$H22&gt;0</formula>
    </cfRule>
  </conditionalFormatting>
  <conditionalFormatting sqref="A22:A135">
    <cfRule type="expression" dxfId="65" priority="2">
      <formula>AND($J22&lt;&gt;"mezeraKL",$J22&lt;&gt;"")</formula>
    </cfRule>
  </conditionalFormatting>
  <conditionalFormatting sqref="I22:I135">
    <cfRule type="expression" dxfId="64" priority="6">
      <formula>$I22&gt;1</formula>
    </cfRule>
  </conditionalFormatting>
  <conditionalFormatting sqref="B22:B135">
    <cfRule type="expression" dxfId="63" priority="1">
      <formula>OR($J22="NS",$J22="SumaNS",$J22="Účet")</formula>
    </cfRule>
  </conditionalFormatting>
  <conditionalFormatting sqref="A22:D135 F22:I135">
    <cfRule type="expression" dxfId="62" priority="8">
      <formula>AND($J22&lt;&gt;"",$J22&lt;&gt;"mezeraKL")</formula>
    </cfRule>
  </conditionalFormatting>
  <conditionalFormatting sqref="B22:D135 F22:I135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5 F22:I135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820.53728098818226</v>
      </c>
      <c r="M3" s="203">
        <f>SUBTOTAL(9,M5:M1048576)</f>
        <v>30740.491320400008</v>
      </c>
      <c r="N3" s="204">
        <f>SUBTOTAL(9,N5:N1048576)</f>
        <v>25223719.164281838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628</v>
      </c>
      <c r="B5" s="741" t="s">
        <v>629</v>
      </c>
      <c r="C5" s="742" t="s">
        <v>647</v>
      </c>
      <c r="D5" s="743" t="s">
        <v>648</v>
      </c>
      <c r="E5" s="744">
        <v>50113001</v>
      </c>
      <c r="F5" s="743" t="s">
        <v>688</v>
      </c>
      <c r="G5" s="742" t="s">
        <v>689</v>
      </c>
      <c r="H5" s="742">
        <v>181090</v>
      </c>
      <c r="I5" s="742">
        <v>181090</v>
      </c>
      <c r="J5" s="742" t="s">
        <v>690</v>
      </c>
      <c r="K5" s="742" t="s">
        <v>691</v>
      </c>
      <c r="L5" s="745">
        <v>64.26444444444445</v>
      </c>
      <c r="M5" s="745">
        <v>9</v>
      </c>
      <c r="N5" s="746">
        <v>578.38</v>
      </c>
    </row>
    <row r="6" spans="1:14" ht="14.4" customHeight="1" x14ac:dyDescent="0.3">
      <c r="A6" s="747" t="s">
        <v>628</v>
      </c>
      <c r="B6" s="748" t="s">
        <v>629</v>
      </c>
      <c r="C6" s="749" t="s">
        <v>647</v>
      </c>
      <c r="D6" s="750" t="s">
        <v>648</v>
      </c>
      <c r="E6" s="751">
        <v>50113001</v>
      </c>
      <c r="F6" s="750" t="s">
        <v>688</v>
      </c>
      <c r="G6" s="749" t="s">
        <v>692</v>
      </c>
      <c r="H6" s="749">
        <v>176064</v>
      </c>
      <c r="I6" s="749">
        <v>76064</v>
      </c>
      <c r="J6" s="749" t="s">
        <v>693</v>
      </c>
      <c r="K6" s="749" t="s">
        <v>694</v>
      </c>
      <c r="L6" s="752">
        <v>83.96</v>
      </c>
      <c r="M6" s="752">
        <v>1</v>
      </c>
      <c r="N6" s="753">
        <v>83.96</v>
      </c>
    </row>
    <row r="7" spans="1:14" ht="14.4" customHeight="1" x14ac:dyDescent="0.3">
      <c r="A7" s="747" t="s">
        <v>628</v>
      </c>
      <c r="B7" s="748" t="s">
        <v>629</v>
      </c>
      <c r="C7" s="749" t="s">
        <v>647</v>
      </c>
      <c r="D7" s="750" t="s">
        <v>648</v>
      </c>
      <c r="E7" s="751">
        <v>50113001</v>
      </c>
      <c r="F7" s="750" t="s">
        <v>688</v>
      </c>
      <c r="G7" s="749" t="s">
        <v>692</v>
      </c>
      <c r="H7" s="749">
        <v>100362</v>
      </c>
      <c r="I7" s="749">
        <v>362</v>
      </c>
      <c r="J7" s="749" t="s">
        <v>695</v>
      </c>
      <c r="K7" s="749" t="s">
        <v>696</v>
      </c>
      <c r="L7" s="752">
        <v>86.768214285714294</v>
      </c>
      <c r="M7" s="752">
        <v>28</v>
      </c>
      <c r="N7" s="753">
        <v>2429.5100000000002</v>
      </c>
    </row>
    <row r="8" spans="1:14" ht="14.4" customHeight="1" x14ac:dyDescent="0.3">
      <c r="A8" s="747" t="s">
        <v>628</v>
      </c>
      <c r="B8" s="748" t="s">
        <v>629</v>
      </c>
      <c r="C8" s="749" t="s">
        <v>647</v>
      </c>
      <c r="D8" s="750" t="s">
        <v>648</v>
      </c>
      <c r="E8" s="751">
        <v>50113001</v>
      </c>
      <c r="F8" s="750" t="s">
        <v>688</v>
      </c>
      <c r="G8" s="749" t="s">
        <v>692</v>
      </c>
      <c r="H8" s="749">
        <v>128837</v>
      </c>
      <c r="I8" s="749">
        <v>28837</v>
      </c>
      <c r="J8" s="749" t="s">
        <v>697</v>
      </c>
      <c r="K8" s="749" t="s">
        <v>698</v>
      </c>
      <c r="L8" s="752">
        <v>79.950000000000031</v>
      </c>
      <c r="M8" s="752">
        <v>1</v>
      </c>
      <c r="N8" s="753">
        <v>79.950000000000031</v>
      </c>
    </row>
    <row r="9" spans="1:14" ht="14.4" customHeight="1" x14ac:dyDescent="0.3">
      <c r="A9" s="747" t="s">
        <v>628</v>
      </c>
      <c r="B9" s="748" t="s">
        <v>629</v>
      </c>
      <c r="C9" s="749" t="s">
        <v>647</v>
      </c>
      <c r="D9" s="750" t="s">
        <v>648</v>
      </c>
      <c r="E9" s="751">
        <v>50113001</v>
      </c>
      <c r="F9" s="750" t="s">
        <v>688</v>
      </c>
      <c r="G9" s="749" t="s">
        <v>692</v>
      </c>
      <c r="H9" s="749">
        <v>128839</v>
      </c>
      <c r="I9" s="749">
        <v>28839</v>
      </c>
      <c r="J9" s="749" t="s">
        <v>697</v>
      </c>
      <c r="K9" s="749" t="s">
        <v>699</v>
      </c>
      <c r="L9" s="752">
        <v>107.015</v>
      </c>
      <c r="M9" s="752">
        <v>2</v>
      </c>
      <c r="N9" s="753">
        <v>214.03</v>
      </c>
    </row>
    <row r="10" spans="1:14" ht="14.4" customHeight="1" x14ac:dyDescent="0.3">
      <c r="A10" s="747" t="s">
        <v>628</v>
      </c>
      <c r="B10" s="748" t="s">
        <v>629</v>
      </c>
      <c r="C10" s="749" t="s">
        <v>647</v>
      </c>
      <c r="D10" s="750" t="s">
        <v>648</v>
      </c>
      <c r="E10" s="751">
        <v>50113001</v>
      </c>
      <c r="F10" s="750" t="s">
        <v>688</v>
      </c>
      <c r="G10" s="749" t="s">
        <v>692</v>
      </c>
      <c r="H10" s="749">
        <v>128831</v>
      </c>
      <c r="I10" s="749">
        <v>28831</v>
      </c>
      <c r="J10" s="749" t="s">
        <v>700</v>
      </c>
      <c r="K10" s="749" t="s">
        <v>701</v>
      </c>
      <c r="L10" s="752">
        <v>0</v>
      </c>
      <c r="M10" s="752">
        <v>0</v>
      </c>
      <c r="N10" s="753">
        <v>0</v>
      </c>
    </row>
    <row r="11" spans="1:14" ht="14.4" customHeight="1" x14ac:dyDescent="0.3">
      <c r="A11" s="747" t="s">
        <v>628</v>
      </c>
      <c r="B11" s="748" t="s">
        <v>629</v>
      </c>
      <c r="C11" s="749" t="s">
        <v>647</v>
      </c>
      <c r="D11" s="750" t="s">
        <v>648</v>
      </c>
      <c r="E11" s="751">
        <v>50113001</v>
      </c>
      <c r="F11" s="750" t="s">
        <v>688</v>
      </c>
      <c r="G11" s="749" t="s">
        <v>692</v>
      </c>
      <c r="H11" s="749">
        <v>845008</v>
      </c>
      <c r="I11" s="749">
        <v>107806</v>
      </c>
      <c r="J11" s="749" t="s">
        <v>702</v>
      </c>
      <c r="K11" s="749" t="s">
        <v>703</v>
      </c>
      <c r="L11" s="752">
        <v>67.190000000000012</v>
      </c>
      <c r="M11" s="752">
        <v>2</v>
      </c>
      <c r="N11" s="753">
        <v>134.38000000000002</v>
      </c>
    </row>
    <row r="12" spans="1:14" ht="14.4" customHeight="1" x14ac:dyDescent="0.3">
      <c r="A12" s="747" t="s">
        <v>628</v>
      </c>
      <c r="B12" s="748" t="s">
        <v>629</v>
      </c>
      <c r="C12" s="749" t="s">
        <v>647</v>
      </c>
      <c r="D12" s="750" t="s">
        <v>648</v>
      </c>
      <c r="E12" s="751">
        <v>50113001</v>
      </c>
      <c r="F12" s="750" t="s">
        <v>688</v>
      </c>
      <c r="G12" s="749" t="s">
        <v>692</v>
      </c>
      <c r="H12" s="749">
        <v>102529</v>
      </c>
      <c r="I12" s="749">
        <v>2529</v>
      </c>
      <c r="J12" s="749" t="s">
        <v>704</v>
      </c>
      <c r="K12" s="749" t="s">
        <v>705</v>
      </c>
      <c r="L12" s="752">
        <v>560.42999999999984</v>
      </c>
      <c r="M12" s="752">
        <v>1</v>
      </c>
      <c r="N12" s="753">
        <v>560.42999999999984</v>
      </c>
    </row>
    <row r="13" spans="1:14" ht="14.4" customHeight="1" x14ac:dyDescent="0.3">
      <c r="A13" s="747" t="s">
        <v>628</v>
      </c>
      <c r="B13" s="748" t="s">
        <v>629</v>
      </c>
      <c r="C13" s="749" t="s">
        <v>647</v>
      </c>
      <c r="D13" s="750" t="s">
        <v>648</v>
      </c>
      <c r="E13" s="751">
        <v>50113001</v>
      </c>
      <c r="F13" s="750" t="s">
        <v>688</v>
      </c>
      <c r="G13" s="749" t="s">
        <v>692</v>
      </c>
      <c r="H13" s="749">
        <v>199138</v>
      </c>
      <c r="I13" s="749">
        <v>99138</v>
      </c>
      <c r="J13" s="749" t="s">
        <v>706</v>
      </c>
      <c r="K13" s="749" t="s">
        <v>707</v>
      </c>
      <c r="L13" s="752">
        <v>33.329999999999991</v>
      </c>
      <c r="M13" s="752">
        <v>1</v>
      </c>
      <c r="N13" s="753">
        <v>33.329999999999991</v>
      </c>
    </row>
    <row r="14" spans="1:14" ht="14.4" customHeight="1" x14ac:dyDescent="0.3">
      <c r="A14" s="747" t="s">
        <v>628</v>
      </c>
      <c r="B14" s="748" t="s">
        <v>629</v>
      </c>
      <c r="C14" s="749" t="s">
        <v>647</v>
      </c>
      <c r="D14" s="750" t="s">
        <v>648</v>
      </c>
      <c r="E14" s="751">
        <v>50113001</v>
      </c>
      <c r="F14" s="750" t="s">
        <v>688</v>
      </c>
      <c r="G14" s="749" t="s">
        <v>692</v>
      </c>
      <c r="H14" s="749">
        <v>176954</v>
      </c>
      <c r="I14" s="749">
        <v>176954</v>
      </c>
      <c r="J14" s="749" t="s">
        <v>708</v>
      </c>
      <c r="K14" s="749" t="s">
        <v>709</v>
      </c>
      <c r="L14" s="752">
        <v>93.37</v>
      </c>
      <c r="M14" s="752">
        <v>1</v>
      </c>
      <c r="N14" s="753">
        <v>93.37</v>
      </c>
    </row>
    <row r="15" spans="1:14" ht="14.4" customHeight="1" x14ac:dyDescent="0.3">
      <c r="A15" s="747" t="s">
        <v>628</v>
      </c>
      <c r="B15" s="748" t="s">
        <v>629</v>
      </c>
      <c r="C15" s="749" t="s">
        <v>647</v>
      </c>
      <c r="D15" s="750" t="s">
        <v>648</v>
      </c>
      <c r="E15" s="751">
        <v>50113001</v>
      </c>
      <c r="F15" s="750" t="s">
        <v>688</v>
      </c>
      <c r="G15" s="749" t="s">
        <v>692</v>
      </c>
      <c r="H15" s="749">
        <v>194920</v>
      </c>
      <c r="I15" s="749">
        <v>94920</v>
      </c>
      <c r="J15" s="749" t="s">
        <v>710</v>
      </c>
      <c r="K15" s="749" t="s">
        <v>711</v>
      </c>
      <c r="L15" s="752">
        <v>69.874285714285705</v>
      </c>
      <c r="M15" s="752">
        <v>7</v>
      </c>
      <c r="N15" s="753">
        <v>489.11999999999989</v>
      </c>
    </row>
    <row r="16" spans="1:14" ht="14.4" customHeight="1" x14ac:dyDescent="0.3">
      <c r="A16" s="747" t="s">
        <v>628</v>
      </c>
      <c r="B16" s="748" t="s">
        <v>629</v>
      </c>
      <c r="C16" s="749" t="s">
        <v>647</v>
      </c>
      <c r="D16" s="750" t="s">
        <v>648</v>
      </c>
      <c r="E16" s="751">
        <v>50113001</v>
      </c>
      <c r="F16" s="750" t="s">
        <v>688</v>
      </c>
      <c r="G16" s="749" t="s">
        <v>692</v>
      </c>
      <c r="H16" s="749">
        <v>196610</v>
      </c>
      <c r="I16" s="749">
        <v>96610</v>
      </c>
      <c r="J16" s="749" t="s">
        <v>712</v>
      </c>
      <c r="K16" s="749" t="s">
        <v>713</v>
      </c>
      <c r="L16" s="752">
        <v>46.39</v>
      </c>
      <c r="M16" s="752">
        <v>1</v>
      </c>
      <c r="N16" s="753">
        <v>46.39</v>
      </c>
    </row>
    <row r="17" spans="1:14" ht="14.4" customHeight="1" x14ac:dyDescent="0.3">
      <c r="A17" s="747" t="s">
        <v>628</v>
      </c>
      <c r="B17" s="748" t="s">
        <v>629</v>
      </c>
      <c r="C17" s="749" t="s">
        <v>647</v>
      </c>
      <c r="D17" s="750" t="s">
        <v>648</v>
      </c>
      <c r="E17" s="751">
        <v>50113001</v>
      </c>
      <c r="F17" s="750" t="s">
        <v>688</v>
      </c>
      <c r="G17" s="749" t="s">
        <v>692</v>
      </c>
      <c r="H17" s="749">
        <v>110555</v>
      </c>
      <c r="I17" s="749">
        <v>10555</v>
      </c>
      <c r="J17" s="749" t="s">
        <v>714</v>
      </c>
      <c r="K17" s="749" t="s">
        <v>715</v>
      </c>
      <c r="L17" s="752">
        <v>254.97999906231362</v>
      </c>
      <c r="M17" s="752">
        <v>23</v>
      </c>
      <c r="N17" s="753">
        <v>5864.539978433213</v>
      </c>
    </row>
    <row r="18" spans="1:14" ht="14.4" customHeight="1" x14ac:dyDescent="0.3">
      <c r="A18" s="747" t="s">
        <v>628</v>
      </c>
      <c r="B18" s="748" t="s">
        <v>629</v>
      </c>
      <c r="C18" s="749" t="s">
        <v>647</v>
      </c>
      <c r="D18" s="750" t="s">
        <v>648</v>
      </c>
      <c r="E18" s="751">
        <v>50113001</v>
      </c>
      <c r="F18" s="750" t="s">
        <v>688</v>
      </c>
      <c r="G18" s="749" t="s">
        <v>692</v>
      </c>
      <c r="H18" s="749">
        <v>187742</v>
      </c>
      <c r="I18" s="749">
        <v>87742</v>
      </c>
      <c r="J18" s="749" t="s">
        <v>716</v>
      </c>
      <c r="K18" s="749" t="s">
        <v>717</v>
      </c>
      <c r="L18" s="752">
        <v>17.390000000000004</v>
      </c>
      <c r="M18" s="752">
        <v>20</v>
      </c>
      <c r="N18" s="753">
        <v>347.80000000000007</v>
      </c>
    </row>
    <row r="19" spans="1:14" ht="14.4" customHeight="1" x14ac:dyDescent="0.3">
      <c r="A19" s="747" t="s">
        <v>628</v>
      </c>
      <c r="B19" s="748" t="s">
        <v>629</v>
      </c>
      <c r="C19" s="749" t="s">
        <v>647</v>
      </c>
      <c r="D19" s="750" t="s">
        <v>648</v>
      </c>
      <c r="E19" s="751">
        <v>50113001</v>
      </c>
      <c r="F19" s="750" t="s">
        <v>688</v>
      </c>
      <c r="G19" s="749" t="s">
        <v>692</v>
      </c>
      <c r="H19" s="749">
        <v>169725</v>
      </c>
      <c r="I19" s="749">
        <v>69725</v>
      </c>
      <c r="J19" s="749" t="s">
        <v>718</v>
      </c>
      <c r="K19" s="749" t="s">
        <v>719</v>
      </c>
      <c r="L19" s="752">
        <v>30.269999999999996</v>
      </c>
      <c r="M19" s="752">
        <v>8</v>
      </c>
      <c r="N19" s="753">
        <v>242.15999999999997</v>
      </c>
    </row>
    <row r="20" spans="1:14" ht="14.4" customHeight="1" x14ac:dyDescent="0.3">
      <c r="A20" s="747" t="s">
        <v>628</v>
      </c>
      <c r="B20" s="748" t="s">
        <v>629</v>
      </c>
      <c r="C20" s="749" t="s">
        <v>647</v>
      </c>
      <c r="D20" s="750" t="s">
        <v>648</v>
      </c>
      <c r="E20" s="751">
        <v>50113001</v>
      </c>
      <c r="F20" s="750" t="s">
        <v>688</v>
      </c>
      <c r="G20" s="749" t="s">
        <v>692</v>
      </c>
      <c r="H20" s="749">
        <v>169667</v>
      </c>
      <c r="I20" s="749">
        <v>69667</v>
      </c>
      <c r="J20" s="749" t="s">
        <v>720</v>
      </c>
      <c r="K20" s="749" t="s">
        <v>721</v>
      </c>
      <c r="L20" s="752">
        <v>103.57000000000001</v>
      </c>
      <c r="M20" s="752">
        <v>6</v>
      </c>
      <c r="N20" s="753">
        <v>621.42000000000007</v>
      </c>
    </row>
    <row r="21" spans="1:14" ht="14.4" customHeight="1" x14ac:dyDescent="0.3">
      <c r="A21" s="747" t="s">
        <v>628</v>
      </c>
      <c r="B21" s="748" t="s">
        <v>629</v>
      </c>
      <c r="C21" s="749" t="s">
        <v>647</v>
      </c>
      <c r="D21" s="750" t="s">
        <v>648</v>
      </c>
      <c r="E21" s="751">
        <v>50113001</v>
      </c>
      <c r="F21" s="750" t="s">
        <v>688</v>
      </c>
      <c r="G21" s="749" t="s">
        <v>692</v>
      </c>
      <c r="H21" s="749">
        <v>169726</v>
      </c>
      <c r="I21" s="749">
        <v>69726</v>
      </c>
      <c r="J21" s="749" t="s">
        <v>722</v>
      </c>
      <c r="K21" s="749" t="s">
        <v>719</v>
      </c>
      <c r="L21" s="752">
        <v>16.610000253537184</v>
      </c>
      <c r="M21" s="752">
        <v>22</v>
      </c>
      <c r="N21" s="753">
        <v>365.42000557781807</v>
      </c>
    </row>
    <row r="22" spans="1:14" ht="14.4" customHeight="1" x14ac:dyDescent="0.3">
      <c r="A22" s="747" t="s">
        <v>628</v>
      </c>
      <c r="B22" s="748" t="s">
        <v>629</v>
      </c>
      <c r="C22" s="749" t="s">
        <v>647</v>
      </c>
      <c r="D22" s="750" t="s">
        <v>648</v>
      </c>
      <c r="E22" s="751">
        <v>50113001</v>
      </c>
      <c r="F22" s="750" t="s">
        <v>688</v>
      </c>
      <c r="G22" s="749" t="s">
        <v>692</v>
      </c>
      <c r="H22" s="749">
        <v>169686</v>
      </c>
      <c r="I22" s="749">
        <v>69686</v>
      </c>
      <c r="J22" s="749" t="s">
        <v>723</v>
      </c>
      <c r="K22" s="749" t="s">
        <v>724</v>
      </c>
      <c r="L22" s="752">
        <v>45.399278992738516</v>
      </c>
      <c r="M22" s="752">
        <v>624</v>
      </c>
      <c r="N22" s="753">
        <v>28329.150091468833</v>
      </c>
    </row>
    <row r="23" spans="1:14" ht="14.4" customHeight="1" x14ac:dyDescent="0.3">
      <c r="A23" s="747" t="s">
        <v>628</v>
      </c>
      <c r="B23" s="748" t="s">
        <v>629</v>
      </c>
      <c r="C23" s="749" t="s">
        <v>647</v>
      </c>
      <c r="D23" s="750" t="s">
        <v>648</v>
      </c>
      <c r="E23" s="751">
        <v>50113001</v>
      </c>
      <c r="F23" s="750" t="s">
        <v>688</v>
      </c>
      <c r="G23" s="749" t="s">
        <v>692</v>
      </c>
      <c r="H23" s="749">
        <v>173374</v>
      </c>
      <c r="I23" s="749">
        <v>173374</v>
      </c>
      <c r="J23" s="749" t="s">
        <v>723</v>
      </c>
      <c r="K23" s="749" t="s">
        <v>725</v>
      </c>
      <c r="L23" s="752">
        <v>453.97</v>
      </c>
      <c r="M23" s="752">
        <v>44</v>
      </c>
      <c r="N23" s="753">
        <v>19974.68</v>
      </c>
    </row>
    <row r="24" spans="1:14" ht="14.4" customHeight="1" x14ac:dyDescent="0.3">
      <c r="A24" s="747" t="s">
        <v>628</v>
      </c>
      <c r="B24" s="748" t="s">
        <v>629</v>
      </c>
      <c r="C24" s="749" t="s">
        <v>647</v>
      </c>
      <c r="D24" s="750" t="s">
        <v>648</v>
      </c>
      <c r="E24" s="751">
        <v>50113001</v>
      </c>
      <c r="F24" s="750" t="s">
        <v>688</v>
      </c>
      <c r="G24" s="749" t="s">
        <v>692</v>
      </c>
      <c r="H24" s="749">
        <v>189793</v>
      </c>
      <c r="I24" s="749">
        <v>89793</v>
      </c>
      <c r="J24" s="749" t="s">
        <v>723</v>
      </c>
      <c r="K24" s="749" t="s">
        <v>717</v>
      </c>
      <c r="L24" s="752">
        <v>37.310000000000009</v>
      </c>
      <c r="M24" s="752">
        <v>18</v>
      </c>
      <c r="N24" s="753">
        <v>671.58000000000015</v>
      </c>
    </row>
    <row r="25" spans="1:14" ht="14.4" customHeight="1" x14ac:dyDescent="0.3">
      <c r="A25" s="747" t="s">
        <v>628</v>
      </c>
      <c r="B25" s="748" t="s">
        <v>629</v>
      </c>
      <c r="C25" s="749" t="s">
        <v>647</v>
      </c>
      <c r="D25" s="750" t="s">
        <v>648</v>
      </c>
      <c r="E25" s="751">
        <v>50113001</v>
      </c>
      <c r="F25" s="750" t="s">
        <v>688</v>
      </c>
      <c r="G25" s="749" t="s">
        <v>692</v>
      </c>
      <c r="H25" s="749">
        <v>173379</v>
      </c>
      <c r="I25" s="749">
        <v>173379</v>
      </c>
      <c r="J25" s="749" t="s">
        <v>726</v>
      </c>
      <c r="K25" s="749" t="s">
        <v>727</v>
      </c>
      <c r="L25" s="752">
        <v>187.99</v>
      </c>
      <c r="M25" s="752">
        <v>4</v>
      </c>
      <c r="N25" s="753">
        <v>751.96</v>
      </c>
    </row>
    <row r="26" spans="1:14" ht="14.4" customHeight="1" x14ac:dyDescent="0.3">
      <c r="A26" s="747" t="s">
        <v>628</v>
      </c>
      <c r="B26" s="748" t="s">
        <v>629</v>
      </c>
      <c r="C26" s="749" t="s">
        <v>647</v>
      </c>
      <c r="D26" s="750" t="s">
        <v>648</v>
      </c>
      <c r="E26" s="751">
        <v>50113001</v>
      </c>
      <c r="F26" s="750" t="s">
        <v>688</v>
      </c>
      <c r="G26" s="749" t="s">
        <v>692</v>
      </c>
      <c r="H26" s="749">
        <v>189802</v>
      </c>
      <c r="I26" s="749">
        <v>89802</v>
      </c>
      <c r="J26" s="749" t="s">
        <v>726</v>
      </c>
      <c r="K26" s="749" t="s">
        <v>717</v>
      </c>
      <c r="L26" s="752">
        <v>18.8</v>
      </c>
      <c r="M26" s="752">
        <v>660</v>
      </c>
      <c r="N26" s="753">
        <v>12408</v>
      </c>
    </row>
    <row r="27" spans="1:14" ht="14.4" customHeight="1" x14ac:dyDescent="0.3">
      <c r="A27" s="747" t="s">
        <v>628</v>
      </c>
      <c r="B27" s="748" t="s">
        <v>629</v>
      </c>
      <c r="C27" s="749" t="s">
        <v>647</v>
      </c>
      <c r="D27" s="750" t="s">
        <v>648</v>
      </c>
      <c r="E27" s="751">
        <v>50113001</v>
      </c>
      <c r="F27" s="750" t="s">
        <v>688</v>
      </c>
      <c r="G27" s="749" t="s">
        <v>692</v>
      </c>
      <c r="H27" s="749">
        <v>208460</v>
      </c>
      <c r="I27" s="749">
        <v>208460</v>
      </c>
      <c r="J27" s="749" t="s">
        <v>728</v>
      </c>
      <c r="K27" s="749" t="s">
        <v>729</v>
      </c>
      <c r="L27" s="752">
        <v>353.54</v>
      </c>
      <c r="M27" s="752">
        <v>0.75</v>
      </c>
      <c r="N27" s="753">
        <v>265.15500000000003</v>
      </c>
    </row>
    <row r="28" spans="1:14" ht="14.4" customHeight="1" x14ac:dyDescent="0.3">
      <c r="A28" s="747" t="s">
        <v>628</v>
      </c>
      <c r="B28" s="748" t="s">
        <v>629</v>
      </c>
      <c r="C28" s="749" t="s">
        <v>647</v>
      </c>
      <c r="D28" s="750" t="s">
        <v>648</v>
      </c>
      <c r="E28" s="751">
        <v>50113001</v>
      </c>
      <c r="F28" s="750" t="s">
        <v>688</v>
      </c>
      <c r="G28" s="749" t="s">
        <v>692</v>
      </c>
      <c r="H28" s="749">
        <v>196303</v>
      </c>
      <c r="I28" s="749">
        <v>96303</v>
      </c>
      <c r="J28" s="749" t="s">
        <v>730</v>
      </c>
      <c r="K28" s="749" t="s">
        <v>731</v>
      </c>
      <c r="L28" s="752">
        <v>41.239999999999995</v>
      </c>
      <c r="M28" s="752">
        <v>1</v>
      </c>
      <c r="N28" s="753">
        <v>41.239999999999995</v>
      </c>
    </row>
    <row r="29" spans="1:14" ht="14.4" customHeight="1" x14ac:dyDescent="0.3">
      <c r="A29" s="747" t="s">
        <v>628</v>
      </c>
      <c r="B29" s="748" t="s">
        <v>629</v>
      </c>
      <c r="C29" s="749" t="s">
        <v>647</v>
      </c>
      <c r="D29" s="750" t="s">
        <v>648</v>
      </c>
      <c r="E29" s="751">
        <v>50113001</v>
      </c>
      <c r="F29" s="750" t="s">
        <v>688</v>
      </c>
      <c r="G29" s="749" t="s">
        <v>692</v>
      </c>
      <c r="H29" s="749">
        <v>100394</v>
      </c>
      <c r="I29" s="749">
        <v>394</v>
      </c>
      <c r="J29" s="749" t="s">
        <v>732</v>
      </c>
      <c r="K29" s="749" t="s">
        <v>733</v>
      </c>
      <c r="L29" s="752">
        <v>65.739999999999981</v>
      </c>
      <c r="M29" s="752">
        <v>1</v>
      </c>
      <c r="N29" s="753">
        <v>65.739999999999981</v>
      </c>
    </row>
    <row r="30" spans="1:14" ht="14.4" customHeight="1" x14ac:dyDescent="0.3">
      <c r="A30" s="747" t="s">
        <v>628</v>
      </c>
      <c r="B30" s="748" t="s">
        <v>629</v>
      </c>
      <c r="C30" s="749" t="s">
        <v>647</v>
      </c>
      <c r="D30" s="750" t="s">
        <v>648</v>
      </c>
      <c r="E30" s="751">
        <v>50113001</v>
      </c>
      <c r="F30" s="750" t="s">
        <v>688</v>
      </c>
      <c r="G30" s="749" t="s">
        <v>692</v>
      </c>
      <c r="H30" s="749">
        <v>192351</v>
      </c>
      <c r="I30" s="749">
        <v>92351</v>
      </c>
      <c r="J30" s="749" t="s">
        <v>734</v>
      </c>
      <c r="K30" s="749" t="s">
        <v>735</v>
      </c>
      <c r="L30" s="752">
        <v>86.22</v>
      </c>
      <c r="M30" s="752">
        <v>1</v>
      </c>
      <c r="N30" s="753">
        <v>86.22</v>
      </c>
    </row>
    <row r="31" spans="1:14" ht="14.4" customHeight="1" x14ac:dyDescent="0.3">
      <c r="A31" s="747" t="s">
        <v>628</v>
      </c>
      <c r="B31" s="748" t="s">
        <v>629</v>
      </c>
      <c r="C31" s="749" t="s">
        <v>647</v>
      </c>
      <c r="D31" s="750" t="s">
        <v>648</v>
      </c>
      <c r="E31" s="751">
        <v>50113001</v>
      </c>
      <c r="F31" s="750" t="s">
        <v>688</v>
      </c>
      <c r="G31" s="749" t="s">
        <v>692</v>
      </c>
      <c r="H31" s="749">
        <v>132992</v>
      </c>
      <c r="I31" s="749">
        <v>32992</v>
      </c>
      <c r="J31" s="749" t="s">
        <v>736</v>
      </c>
      <c r="K31" s="749" t="s">
        <v>737</v>
      </c>
      <c r="L31" s="752">
        <v>108.39</v>
      </c>
      <c r="M31" s="752">
        <v>1</v>
      </c>
      <c r="N31" s="753">
        <v>108.39</v>
      </c>
    </row>
    <row r="32" spans="1:14" ht="14.4" customHeight="1" x14ac:dyDescent="0.3">
      <c r="A32" s="747" t="s">
        <v>628</v>
      </c>
      <c r="B32" s="748" t="s">
        <v>629</v>
      </c>
      <c r="C32" s="749" t="s">
        <v>647</v>
      </c>
      <c r="D32" s="750" t="s">
        <v>648</v>
      </c>
      <c r="E32" s="751">
        <v>50113001</v>
      </c>
      <c r="F32" s="750" t="s">
        <v>688</v>
      </c>
      <c r="G32" s="749" t="s">
        <v>692</v>
      </c>
      <c r="H32" s="749">
        <v>159714</v>
      </c>
      <c r="I32" s="749">
        <v>59714</v>
      </c>
      <c r="J32" s="749" t="s">
        <v>738</v>
      </c>
      <c r="K32" s="749" t="s">
        <v>739</v>
      </c>
      <c r="L32" s="752">
        <v>119.19000000000005</v>
      </c>
      <c r="M32" s="752">
        <v>1</v>
      </c>
      <c r="N32" s="753">
        <v>119.19000000000005</v>
      </c>
    </row>
    <row r="33" spans="1:14" ht="14.4" customHeight="1" x14ac:dyDescent="0.3">
      <c r="A33" s="747" t="s">
        <v>628</v>
      </c>
      <c r="B33" s="748" t="s">
        <v>629</v>
      </c>
      <c r="C33" s="749" t="s">
        <v>647</v>
      </c>
      <c r="D33" s="750" t="s">
        <v>648</v>
      </c>
      <c r="E33" s="751">
        <v>50113001</v>
      </c>
      <c r="F33" s="750" t="s">
        <v>688</v>
      </c>
      <c r="G33" s="749" t="s">
        <v>692</v>
      </c>
      <c r="H33" s="749">
        <v>102679</v>
      </c>
      <c r="I33" s="749">
        <v>2679</v>
      </c>
      <c r="J33" s="749" t="s">
        <v>740</v>
      </c>
      <c r="K33" s="749" t="s">
        <v>741</v>
      </c>
      <c r="L33" s="752">
        <v>164.48</v>
      </c>
      <c r="M33" s="752">
        <v>2</v>
      </c>
      <c r="N33" s="753">
        <v>328.96</v>
      </c>
    </row>
    <row r="34" spans="1:14" ht="14.4" customHeight="1" x14ac:dyDescent="0.3">
      <c r="A34" s="747" t="s">
        <v>628</v>
      </c>
      <c r="B34" s="748" t="s">
        <v>629</v>
      </c>
      <c r="C34" s="749" t="s">
        <v>647</v>
      </c>
      <c r="D34" s="750" t="s">
        <v>648</v>
      </c>
      <c r="E34" s="751">
        <v>50113001</v>
      </c>
      <c r="F34" s="750" t="s">
        <v>688</v>
      </c>
      <c r="G34" s="749" t="s">
        <v>692</v>
      </c>
      <c r="H34" s="749">
        <v>988271</v>
      </c>
      <c r="I34" s="749">
        <v>0</v>
      </c>
      <c r="J34" s="749" t="s">
        <v>742</v>
      </c>
      <c r="K34" s="749" t="s">
        <v>630</v>
      </c>
      <c r="L34" s="752">
        <v>148.32535714285714</v>
      </c>
      <c r="M34" s="752">
        <v>56</v>
      </c>
      <c r="N34" s="753">
        <v>8306.2199999999993</v>
      </c>
    </row>
    <row r="35" spans="1:14" ht="14.4" customHeight="1" x14ac:dyDescent="0.3">
      <c r="A35" s="747" t="s">
        <v>628</v>
      </c>
      <c r="B35" s="748" t="s">
        <v>629</v>
      </c>
      <c r="C35" s="749" t="s">
        <v>647</v>
      </c>
      <c r="D35" s="750" t="s">
        <v>648</v>
      </c>
      <c r="E35" s="751">
        <v>50113001</v>
      </c>
      <c r="F35" s="750" t="s">
        <v>688</v>
      </c>
      <c r="G35" s="749" t="s">
        <v>692</v>
      </c>
      <c r="H35" s="749">
        <v>203954</v>
      </c>
      <c r="I35" s="749">
        <v>203954</v>
      </c>
      <c r="J35" s="749" t="s">
        <v>743</v>
      </c>
      <c r="K35" s="749" t="s">
        <v>744</v>
      </c>
      <c r="L35" s="752">
        <v>93.039999999999992</v>
      </c>
      <c r="M35" s="752">
        <v>1</v>
      </c>
      <c r="N35" s="753">
        <v>93.039999999999992</v>
      </c>
    </row>
    <row r="36" spans="1:14" ht="14.4" customHeight="1" x14ac:dyDescent="0.3">
      <c r="A36" s="747" t="s">
        <v>628</v>
      </c>
      <c r="B36" s="748" t="s">
        <v>629</v>
      </c>
      <c r="C36" s="749" t="s">
        <v>647</v>
      </c>
      <c r="D36" s="750" t="s">
        <v>648</v>
      </c>
      <c r="E36" s="751">
        <v>50113001</v>
      </c>
      <c r="F36" s="750" t="s">
        <v>688</v>
      </c>
      <c r="G36" s="749" t="s">
        <v>692</v>
      </c>
      <c r="H36" s="749">
        <v>188663</v>
      </c>
      <c r="I36" s="749">
        <v>17994</v>
      </c>
      <c r="J36" s="749" t="s">
        <v>745</v>
      </c>
      <c r="K36" s="749" t="s">
        <v>746</v>
      </c>
      <c r="L36" s="752">
        <v>112.97000000000006</v>
      </c>
      <c r="M36" s="752">
        <v>1</v>
      </c>
      <c r="N36" s="753">
        <v>112.97000000000006</v>
      </c>
    </row>
    <row r="37" spans="1:14" ht="14.4" customHeight="1" x14ac:dyDescent="0.3">
      <c r="A37" s="747" t="s">
        <v>628</v>
      </c>
      <c r="B37" s="748" t="s">
        <v>629</v>
      </c>
      <c r="C37" s="749" t="s">
        <v>647</v>
      </c>
      <c r="D37" s="750" t="s">
        <v>648</v>
      </c>
      <c r="E37" s="751">
        <v>50113001</v>
      </c>
      <c r="F37" s="750" t="s">
        <v>688</v>
      </c>
      <c r="G37" s="749" t="s">
        <v>692</v>
      </c>
      <c r="H37" s="749">
        <v>100407</v>
      </c>
      <c r="I37" s="749">
        <v>407</v>
      </c>
      <c r="J37" s="749" t="s">
        <v>747</v>
      </c>
      <c r="K37" s="749" t="s">
        <v>748</v>
      </c>
      <c r="L37" s="752">
        <v>185.24999999999997</v>
      </c>
      <c r="M37" s="752">
        <v>1</v>
      </c>
      <c r="N37" s="753">
        <v>185.24999999999997</v>
      </c>
    </row>
    <row r="38" spans="1:14" ht="14.4" customHeight="1" x14ac:dyDescent="0.3">
      <c r="A38" s="747" t="s">
        <v>628</v>
      </c>
      <c r="B38" s="748" t="s">
        <v>629</v>
      </c>
      <c r="C38" s="749" t="s">
        <v>647</v>
      </c>
      <c r="D38" s="750" t="s">
        <v>648</v>
      </c>
      <c r="E38" s="751">
        <v>50113001</v>
      </c>
      <c r="F38" s="750" t="s">
        <v>688</v>
      </c>
      <c r="G38" s="749" t="s">
        <v>689</v>
      </c>
      <c r="H38" s="749">
        <v>104062</v>
      </c>
      <c r="I38" s="749">
        <v>4062</v>
      </c>
      <c r="J38" s="749" t="s">
        <v>749</v>
      </c>
      <c r="K38" s="749" t="s">
        <v>713</v>
      </c>
      <c r="L38" s="752">
        <v>111.90000000000003</v>
      </c>
      <c r="M38" s="752">
        <v>2</v>
      </c>
      <c r="N38" s="753">
        <v>223.80000000000007</v>
      </c>
    </row>
    <row r="39" spans="1:14" ht="14.4" customHeight="1" x14ac:dyDescent="0.3">
      <c r="A39" s="747" t="s">
        <v>628</v>
      </c>
      <c r="B39" s="748" t="s">
        <v>629</v>
      </c>
      <c r="C39" s="749" t="s">
        <v>647</v>
      </c>
      <c r="D39" s="750" t="s">
        <v>648</v>
      </c>
      <c r="E39" s="751">
        <v>50113001</v>
      </c>
      <c r="F39" s="750" t="s">
        <v>688</v>
      </c>
      <c r="G39" s="749" t="s">
        <v>692</v>
      </c>
      <c r="H39" s="749">
        <v>182977</v>
      </c>
      <c r="I39" s="749">
        <v>182977</v>
      </c>
      <c r="J39" s="749" t="s">
        <v>750</v>
      </c>
      <c r="K39" s="749" t="s">
        <v>751</v>
      </c>
      <c r="L39" s="752">
        <v>145.86000000000004</v>
      </c>
      <c r="M39" s="752">
        <v>10</v>
      </c>
      <c r="N39" s="753">
        <v>1458.6000000000004</v>
      </c>
    </row>
    <row r="40" spans="1:14" ht="14.4" customHeight="1" x14ac:dyDescent="0.3">
      <c r="A40" s="747" t="s">
        <v>628</v>
      </c>
      <c r="B40" s="748" t="s">
        <v>629</v>
      </c>
      <c r="C40" s="749" t="s">
        <v>647</v>
      </c>
      <c r="D40" s="750" t="s">
        <v>648</v>
      </c>
      <c r="E40" s="751">
        <v>50113001</v>
      </c>
      <c r="F40" s="750" t="s">
        <v>688</v>
      </c>
      <c r="G40" s="749" t="s">
        <v>689</v>
      </c>
      <c r="H40" s="749">
        <v>846446</v>
      </c>
      <c r="I40" s="749">
        <v>124343</v>
      </c>
      <c r="J40" s="749" t="s">
        <v>752</v>
      </c>
      <c r="K40" s="749" t="s">
        <v>753</v>
      </c>
      <c r="L40" s="752">
        <v>43.330000000000005</v>
      </c>
      <c r="M40" s="752">
        <v>1</v>
      </c>
      <c r="N40" s="753">
        <v>43.330000000000005</v>
      </c>
    </row>
    <row r="41" spans="1:14" ht="14.4" customHeight="1" x14ac:dyDescent="0.3">
      <c r="A41" s="747" t="s">
        <v>628</v>
      </c>
      <c r="B41" s="748" t="s">
        <v>629</v>
      </c>
      <c r="C41" s="749" t="s">
        <v>647</v>
      </c>
      <c r="D41" s="750" t="s">
        <v>648</v>
      </c>
      <c r="E41" s="751">
        <v>50113001</v>
      </c>
      <c r="F41" s="750" t="s">
        <v>688</v>
      </c>
      <c r="G41" s="749" t="s">
        <v>692</v>
      </c>
      <c r="H41" s="749">
        <v>848783</v>
      </c>
      <c r="I41" s="749">
        <v>115400</v>
      </c>
      <c r="J41" s="749" t="s">
        <v>754</v>
      </c>
      <c r="K41" s="749" t="s">
        <v>755</v>
      </c>
      <c r="L41" s="752">
        <v>309.44049999999999</v>
      </c>
      <c r="M41" s="752">
        <v>2</v>
      </c>
      <c r="N41" s="753">
        <v>618.88099999999997</v>
      </c>
    </row>
    <row r="42" spans="1:14" ht="14.4" customHeight="1" x14ac:dyDescent="0.3">
      <c r="A42" s="747" t="s">
        <v>628</v>
      </c>
      <c r="B42" s="748" t="s">
        <v>629</v>
      </c>
      <c r="C42" s="749" t="s">
        <v>647</v>
      </c>
      <c r="D42" s="750" t="s">
        <v>648</v>
      </c>
      <c r="E42" s="751">
        <v>50113001</v>
      </c>
      <c r="F42" s="750" t="s">
        <v>688</v>
      </c>
      <c r="G42" s="749" t="s">
        <v>692</v>
      </c>
      <c r="H42" s="749">
        <v>156992</v>
      </c>
      <c r="I42" s="749">
        <v>56992</v>
      </c>
      <c r="J42" s="749" t="s">
        <v>756</v>
      </c>
      <c r="K42" s="749" t="s">
        <v>757</v>
      </c>
      <c r="L42" s="752">
        <v>61.85989857388207</v>
      </c>
      <c r="M42" s="752">
        <v>1</v>
      </c>
      <c r="N42" s="753">
        <v>61.85989857388207</v>
      </c>
    </row>
    <row r="43" spans="1:14" ht="14.4" customHeight="1" x14ac:dyDescent="0.3">
      <c r="A43" s="747" t="s">
        <v>628</v>
      </c>
      <c r="B43" s="748" t="s">
        <v>629</v>
      </c>
      <c r="C43" s="749" t="s">
        <v>647</v>
      </c>
      <c r="D43" s="750" t="s">
        <v>648</v>
      </c>
      <c r="E43" s="751">
        <v>50113001</v>
      </c>
      <c r="F43" s="750" t="s">
        <v>688</v>
      </c>
      <c r="G43" s="749" t="s">
        <v>689</v>
      </c>
      <c r="H43" s="749">
        <v>116547</v>
      </c>
      <c r="I43" s="749">
        <v>16547</v>
      </c>
      <c r="J43" s="749" t="s">
        <v>758</v>
      </c>
      <c r="K43" s="749" t="s">
        <v>759</v>
      </c>
      <c r="L43" s="752">
        <v>529.83000000000004</v>
      </c>
      <c r="M43" s="752">
        <v>17</v>
      </c>
      <c r="N43" s="753">
        <v>9007.11</v>
      </c>
    </row>
    <row r="44" spans="1:14" ht="14.4" customHeight="1" x14ac:dyDescent="0.3">
      <c r="A44" s="747" t="s">
        <v>628</v>
      </c>
      <c r="B44" s="748" t="s">
        <v>629</v>
      </c>
      <c r="C44" s="749" t="s">
        <v>647</v>
      </c>
      <c r="D44" s="750" t="s">
        <v>648</v>
      </c>
      <c r="E44" s="751">
        <v>50113001</v>
      </c>
      <c r="F44" s="750" t="s">
        <v>688</v>
      </c>
      <c r="G44" s="749" t="s">
        <v>689</v>
      </c>
      <c r="H44" s="749">
        <v>176378</v>
      </c>
      <c r="I44" s="749">
        <v>76378</v>
      </c>
      <c r="J44" s="749" t="s">
        <v>760</v>
      </c>
      <c r="K44" s="749" t="s">
        <v>761</v>
      </c>
      <c r="L44" s="752">
        <v>105.95000000000003</v>
      </c>
      <c r="M44" s="752">
        <v>1</v>
      </c>
      <c r="N44" s="753">
        <v>105.95000000000003</v>
      </c>
    </row>
    <row r="45" spans="1:14" ht="14.4" customHeight="1" x14ac:dyDescent="0.3">
      <c r="A45" s="747" t="s">
        <v>628</v>
      </c>
      <c r="B45" s="748" t="s">
        <v>629</v>
      </c>
      <c r="C45" s="749" t="s">
        <v>647</v>
      </c>
      <c r="D45" s="750" t="s">
        <v>648</v>
      </c>
      <c r="E45" s="751">
        <v>50113001</v>
      </c>
      <c r="F45" s="750" t="s">
        <v>688</v>
      </c>
      <c r="G45" s="749" t="s">
        <v>692</v>
      </c>
      <c r="H45" s="749">
        <v>184090</v>
      </c>
      <c r="I45" s="749">
        <v>84090</v>
      </c>
      <c r="J45" s="749" t="s">
        <v>762</v>
      </c>
      <c r="K45" s="749" t="s">
        <v>763</v>
      </c>
      <c r="L45" s="752">
        <v>60.140000000000015</v>
      </c>
      <c r="M45" s="752">
        <v>6</v>
      </c>
      <c r="N45" s="753">
        <v>360.84000000000009</v>
      </c>
    </row>
    <row r="46" spans="1:14" ht="14.4" customHeight="1" x14ac:dyDescent="0.3">
      <c r="A46" s="747" t="s">
        <v>628</v>
      </c>
      <c r="B46" s="748" t="s">
        <v>629</v>
      </c>
      <c r="C46" s="749" t="s">
        <v>647</v>
      </c>
      <c r="D46" s="750" t="s">
        <v>648</v>
      </c>
      <c r="E46" s="751">
        <v>50113001</v>
      </c>
      <c r="F46" s="750" t="s">
        <v>688</v>
      </c>
      <c r="G46" s="749" t="s">
        <v>692</v>
      </c>
      <c r="H46" s="749">
        <v>102477</v>
      </c>
      <c r="I46" s="749">
        <v>2477</v>
      </c>
      <c r="J46" s="749" t="s">
        <v>764</v>
      </c>
      <c r="K46" s="749" t="s">
        <v>765</v>
      </c>
      <c r="L46" s="752">
        <v>40.169999999999987</v>
      </c>
      <c r="M46" s="752">
        <v>2</v>
      </c>
      <c r="N46" s="753">
        <v>80.339999999999975</v>
      </c>
    </row>
    <row r="47" spans="1:14" ht="14.4" customHeight="1" x14ac:dyDescent="0.3">
      <c r="A47" s="747" t="s">
        <v>628</v>
      </c>
      <c r="B47" s="748" t="s">
        <v>629</v>
      </c>
      <c r="C47" s="749" t="s">
        <v>647</v>
      </c>
      <c r="D47" s="750" t="s">
        <v>648</v>
      </c>
      <c r="E47" s="751">
        <v>50113001</v>
      </c>
      <c r="F47" s="750" t="s">
        <v>688</v>
      </c>
      <c r="G47" s="749" t="s">
        <v>692</v>
      </c>
      <c r="H47" s="749">
        <v>102479</v>
      </c>
      <c r="I47" s="749">
        <v>2479</v>
      </c>
      <c r="J47" s="749" t="s">
        <v>766</v>
      </c>
      <c r="K47" s="749" t="s">
        <v>767</v>
      </c>
      <c r="L47" s="752">
        <v>65.580000000000027</v>
      </c>
      <c r="M47" s="752">
        <v>1</v>
      </c>
      <c r="N47" s="753">
        <v>65.580000000000027</v>
      </c>
    </row>
    <row r="48" spans="1:14" ht="14.4" customHeight="1" x14ac:dyDescent="0.3">
      <c r="A48" s="747" t="s">
        <v>628</v>
      </c>
      <c r="B48" s="748" t="s">
        <v>629</v>
      </c>
      <c r="C48" s="749" t="s">
        <v>647</v>
      </c>
      <c r="D48" s="750" t="s">
        <v>648</v>
      </c>
      <c r="E48" s="751">
        <v>50113001</v>
      </c>
      <c r="F48" s="750" t="s">
        <v>688</v>
      </c>
      <c r="G48" s="749" t="s">
        <v>692</v>
      </c>
      <c r="H48" s="749">
        <v>104071</v>
      </c>
      <c r="I48" s="749">
        <v>4071</v>
      </c>
      <c r="J48" s="749" t="s">
        <v>766</v>
      </c>
      <c r="K48" s="749" t="s">
        <v>768</v>
      </c>
      <c r="L48" s="752">
        <v>152.99</v>
      </c>
      <c r="M48" s="752">
        <v>1</v>
      </c>
      <c r="N48" s="753">
        <v>152.99</v>
      </c>
    </row>
    <row r="49" spans="1:14" ht="14.4" customHeight="1" x14ac:dyDescent="0.3">
      <c r="A49" s="747" t="s">
        <v>628</v>
      </c>
      <c r="B49" s="748" t="s">
        <v>629</v>
      </c>
      <c r="C49" s="749" t="s">
        <v>647</v>
      </c>
      <c r="D49" s="750" t="s">
        <v>648</v>
      </c>
      <c r="E49" s="751">
        <v>50113001</v>
      </c>
      <c r="F49" s="750" t="s">
        <v>688</v>
      </c>
      <c r="G49" s="749" t="s">
        <v>692</v>
      </c>
      <c r="H49" s="749">
        <v>905097</v>
      </c>
      <c r="I49" s="749">
        <v>158767</v>
      </c>
      <c r="J49" s="749" t="s">
        <v>769</v>
      </c>
      <c r="K49" s="749" t="s">
        <v>770</v>
      </c>
      <c r="L49" s="752">
        <v>175.0389360819911</v>
      </c>
      <c r="M49" s="752">
        <v>7</v>
      </c>
      <c r="N49" s="753">
        <v>1225.2725525739377</v>
      </c>
    </row>
    <row r="50" spans="1:14" ht="14.4" customHeight="1" x14ac:dyDescent="0.3">
      <c r="A50" s="747" t="s">
        <v>628</v>
      </c>
      <c r="B50" s="748" t="s">
        <v>629</v>
      </c>
      <c r="C50" s="749" t="s">
        <v>647</v>
      </c>
      <c r="D50" s="750" t="s">
        <v>648</v>
      </c>
      <c r="E50" s="751">
        <v>50113001</v>
      </c>
      <c r="F50" s="750" t="s">
        <v>688</v>
      </c>
      <c r="G50" s="749" t="s">
        <v>692</v>
      </c>
      <c r="H50" s="749">
        <v>23987</v>
      </c>
      <c r="I50" s="749">
        <v>23987</v>
      </c>
      <c r="J50" s="749" t="s">
        <v>771</v>
      </c>
      <c r="K50" s="749" t="s">
        <v>772</v>
      </c>
      <c r="L50" s="752">
        <v>175.03246583135959</v>
      </c>
      <c r="M50" s="752">
        <v>15</v>
      </c>
      <c r="N50" s="753">
        <v>2625.4869874703936</v>
      </c>
    </row>
    <row r="51" spans="1:14" ht="14.4" customHeight="1" x14ac:dyDescent="0.3">
      <c r="A51" s="747" t="s">
        <v>628</v>
      </c>
      <c r="B51" s="748" t="s">
        <v>629</v>
      </c>
      <c r="C51" s="749" t="s">
        <v>647</v>
      </c>
      <c r="D51" s="750" t="s">
        <v>648</v>
      </c>
      <c r="E51" s="751">
        <v>50113001</v>
      </c>
      <c r="F51" s="750" t="s">
        <v>688</v>
      </c>
      <c r="G51" s="749" t="s">
        <v>692</v>
      </c>
      <c r="H51" s="749">
        <v>159976</v>
      </c>
      <c r="I51" s="749">
        <v>59976</v>
      </c>
      <c r="J51" s="749" t="s">
        <v>773</v>
      </c>
      <c r="K51" s="749" t="s">
        <v>774</v>
      </c>
      <c r="L51" s="752">
        <v>47.23</v>
      </c>
      <c r="M51" s="752">
        <v>1</v>
      </c>
      <c r="N51" s="753">
        <v>47.23</v>
      </c>
    </row>
    <row r="52" spans="1:14" ht="14.4" customHeight="1" x14ac:dyDescent="0.3">
      <c r="A52" s="747" t="s">
        <v>628</v>
      </c>
      <c r="B52" s="748" t="s">
        <v>629</v>
      </c>
      <c r="C52" s="749" t="s">
        <v>647</v>
      </c>
      <c r="D52" s="750" t="s">
        <v>648</v>
      </c>
      <c r="E52" s="751">
        <v>50113001</v>
      </c>
      <c r="F52" s="750" t="s">
        <v>688</v>
      </c>
      <c r="G52" s="749" t="s">
        <v>692</v>
      </c>
      <c r="H52" s="749">
        <v>850308</v>
      </c>
      <c r="I52" s="749">
        <v>130719</v>
      </c>
      <c r="J52" s="749" t="s">
        <v>775</v>
      </c>
      <c r="K52" s="749" t="s">
        <v>630</v>
      </c>
      <c r="L52" s="752">
        <v>115.65</v>
      </c>
      <c r="M52" s="752">
        <v>5</v>
      </c>
      <c r="N52" s="753">
        <v>578.25</v>
      </c>
    </row>
    <row r="53" spans="1:14" ht="14.4" customHeight="1" x14ac:dyDescent="0.3">
      <c r="A53" s="747" t="s">
        <v>628</v>
      </c>
      <c r="B53" s="748" t="s">
        <v>629</v>
      </c>
      <c r="C53" s="749" t="s">
        <v>647</v>
      </c>
      <c r="D53" s="750" t="s">
        <v>648</v>
      </c>
      <c r="E53" s="751">
        <v>50113001</v>
      </c>
      <c r="F53" s="750" t="s">
        <v>688</v>
      </c>
      <c r="G53" s="749" t="s">
        <v>630</v>
      </c>
      <c r="H53" s="749">
        <v>133152</v>
      </c>
      <c r="I53" s="749">
        <v>33152</v>
      </c>
      <c r="J53" s="749" t="s">
        <v>776</v>
      </c>
      <c r="K53" s="749" t="s">
        <v>777</v>
      </c>
      <c r="L53" s="752">
        <v>102.21059359958599</v>
      </c>
      <c r="M53" s="752">
        <v>7</v>
      </c>
      <c r="N53" s="753">
        <v>715.47415519710194</v>
      </c>
    </row>
    <row r="54" spans="1:14" ht="14.4" customHeight="1" x14ac:dyDescent="0.3">
      <c r="A54" s="747" t="s">
        <v>628</v>
      </c>
      <c r="B54" s="748" t="s">
        <v>629</v>
      </c>
      <c r="C54" s="749" t="s">
        <v>647</v>
      </c>
      <c r="D54" s="750" t="s">
        <v>648</v>
      </c>
      <c r="E54" s="751">
        <v>50113001</v>
      </c>
      <c r="F54" s="750" t="s">
        <v>688</v>
      </c>
      <c r="G54" s="749" t="s">
        <v>692</v>
      </c>
      <c r="H54" s="749">
        <v>115520</v>
      </c>
      <c r="I54" s="749">
        <v>15520</v>
      </c>
      <c r="J54" s="749" t="s">
        <v>778</v>
      </c>
      <c r="K54" s="749" t="s">
        <v>779</v>
      </c>
      <c r="L54" s="752">
        <v>120.07586206896552</v>
      </c>
      <c r="M54" s="752">
        <v>29</v>
      </c>
      <c r="N54" s="753">
        <v>3482.2000000000003</v>
      </c>
    </row>
    <row r="55" spans="1:14" ht="14.4" customHeight="1" x14ac:dyDescent="0.3">
      <c r="A55" s="747" t="s">
        <v>628</v>
      </c>
      <c r="B55" s="748" t="s">
        <v>629</v>
      </c>
      <c r="C55" s="749" t="s">
        <v>647</v>
      </c>
      <c r="D55" s="750" t="s">
        <v>648</v>
      </c>
      <c r="E55" s="751">
        <v>50113001</v>
      </c>
      <c r="F55" s="750" t="s">
        <v>688</v>
      </c>
      <c r="G55" s="749" t="s">
        <v>692</v>
      </c>
      <c r="H55" s="749">
        <v>173498</v>
      </c>
      <c r="I55" s="749">
        <v>173498</v>
      </c>
      <c r="J55" s="749" t="s">
        <v>778</v>
      </c>
      <c r="K55" s="749" t="s">
        <v>780</v>
      </c>
      <c r="L55" s="752">
        <v>191.65</v>
      </c>
      <c r="M55" s="752">
        <v>2</v>
      </c>
      <c r="N55" s="753">
        <v>383.3</v>
      </c>
    </row>
    <row r="56" spans="1:14" ht="14.4" customHeight="1" x14ac:dyDescent="0.3">
      <c r="A56" s="747" t="s">
        <v>628</v>
      </c>
      <c r="B56" s="748" t="s">
        <v>629</v>
      </c>
      <c r="C56" s="749" t="s">
        <v>647</v>
      </c>
      <c r="D56" s="750" t="s">
        <v>648</v>
      </c>
      <c r="E56" s="751">
        <v>50113001</v>
      </c>
      <c r="F56" s="750" t="s">
        <v>688</v>
      </c>
      <c r="G56" s="749" t="s">
        <v>692</v>
      </c>
      <c r="H56" s="749">
        <v>173500</v>
      </c>
      <c r="I56" s="749">
        <v>173500</v>
      </c>
      <c r="J56" s="749" t="s">
        <v>778</v>
      </c>
      <c r="K56" s="749" t="s">
        <v>781</v>
      </c>
      <c r="L56" s="752">
        <v>130.85</v>
      </c>
      <c r="M56" s="752">
        <v>2</v>
      </c>
      <c r="N56" s="753">
        <v>261.7</v>
      </c>
    </row>
    <row r="57" spans="1:14" ht="14.4" customHeight="1" x14ac:dyDescent="0.3">
      <c r="A57" s="747" t="s">
        <v>628</v>
      </c>
      <c r="B57" s="748" t="s">
        <v>629</v>
      </c>
      <c r="C57" s="749" t="s">
        <v>647</v>
      </c>
      <c r="D57" s="750" t="s">
        <v>648</v>
      </c>
      <c r="E57" s="751">
        <v>50113001</v>
      </c>
      <c r="F57" s="750" t="s">
        <v>688</v>
      </c>
      <c r="G57" s="749" t="s">
        <v>692</v>
      </c>
      <c r="H57" s="749">
        <v>214598</v>
      </c>
      <c r="I57" s="749">
        <v>214598</v>
      </c>
      <c r="J57" s="749" t="s">
        <v>782</v>
      </c>
      <c r="K57" s="749" t="s">
        <v>783</v>
      </c>
      <c r="L57" s="752">
        <v>168.47000000000003</v>
      </c>
      <c r="M57" s="752">
        <v>1</v>
      </c>
      <c r="N57" s="753">
        <v>168.47000000000003</v>
      </c>
    </row>
    <row r="58" spans="1:14" ht="14.4" customHeight="1" x14ac:dyDescent="0.3">
      <c r="A58" s="747" t="s">
        <v>628</v>
      </c>
      <c r="B58" s="748" t="s">
        <v>629</v>
      </c>
      <c r="C58" s="749" t="s">
        <v>647</v>
      </c>
      <c r="D58" s="750" t="s">
        <v>648</v>
      </c>
      <c r="E58" s="751">
        <v>50113001</v>
      </c>
      <c r="F58" s="750" t="s">
        <v>688</v>
      </c>
      <c r="G58" s="749" t="s">
        <v>689</v>
      </c>
      <c r="H58" s="749">
        <v>195604</v>
      </c>
      <c r="I58" s="749">
        <v>95604</v>
      </c>
      <c r="J58" s="749" t="s">
        <v>784</v>
      </c>
      <c r="K58" s="749" t="s">
        <v>785</v>
      </c>
      <c r="L58" s="752">
        <v>89.449999999999989</v>
      </c>
      <c r="M58" s="752">
        <v>3</v>
      </c>
      <c r="N58" s="753">
        <v>268.34999999999997</v>
      </c>
    </row>
    <row r="59" spans="1:14" ht="14.4" customHeight="1" x14ac:dyDescent="0.3">
      <c r="A59" s="747" t="s">
        <v>628</v>
      </c>
      <c r="B59" s="748" t="s">
        <v>629</v>
      </c>
      <c r="C59" s="749" t="s">
        <v>647</v>
      </c>
      <c r="D59" s="750" t="s">
        <v>648</v>
      </c>
      <c r="E59" s="751">
        <v>50113001</v>
      </c>
      <c r="F59" s="750" t="s">
        <v>688</v>
      </c>
      <c r="G59" s="749" t="s">
        <v>692</v>
      </c>
      <c r="H59" s="749">
        <v>193779</v>
      </c>
      <c r="I59" s="749">
        <v>93779</v>
      </c>
      <c r="J59" s="749" t="s">
        <v>786</v>
      </c>
      <c r="K59" s="749" t="s">
        <v>787</v>
      </c>
      <c r="L59" s="752">
        <v>67.000000000000014</v>
      </c>
      <c r="M59" s="752">
        <v>1</v>
      </c>
      <c r="N59" s="753">
        <v>67.000000000000014</v>
      </c>
    </row>
    <row r="60" spans="1:14" ht="14.4" customHeight="1" x14ac:dyDescent="0.3">
      <c r="A60" s="747" t="s">
        <v>628</v>
      </c>
      <c r="B60" s="748" t="s">
        <v>629</v>
      </c>
      <c r="C60" s="749" t="s">
        <v>647</v>
      </c>
      <c r="D60" s="750" t="s">
        <v>648</v>
      </c>
      <c r="E60" s="751">
        <v>50113001</v>
      </c>
      <c r="F60" s="750" t="s">
        <v>688</v>
      </c>
      <c r="G60" s="749" t="s">
        <v>692</v>
      </c>
      <c r="H60" s="749">
        <v>126898</v>
      </c>
      <c r="I60" s="749">
        <v>126898</v>
      </c>
      <c r="J60" s="749" t="s">
        <v>788</v>
      </c>
      <c r="K60" s="749" t="s">
        <v>789</v>
      </c>
      <c r="L60" s="752">
        <v>1043.02</v>
      </c>
      <c r="M60" s="752">
        <v>1</v>
      </c>
      <c r="N60" s="753">
        <v>1043.02</v>
      </c>
    </row>
    <row r="61" spans="1:14" ht="14.4" customHeight="1" x14ac:dyDescent="0.3">
      <c r="A61" s="747" t="s">
        <v>628</v>
      </c>
      <c r="B61" s="748" t="s">
        <v>629</v>
      </c>
      <c r="C61" s="749" t="s">
        <v>647</v>
      </c>
      <c r="D61" s="750" t="s">
        <v>648</v>
      </c>
      <c r="E61" s="751">
        <v>50113001</v>
      </c>
      <c r="F61" s="750" t="s">
        <v>688</v>
      </c>
      <c r="G61" s="749" t="s">
        <v>692</v>
      </c>
      <c r="H61" s="749">
        <v>849036</v>
      </c>
      <c r="I61" s="749">
        <v>19049</v>
      </c>
      <c r="J61" s="749" t="s">
        <v>790</v>
      </c>
      <c r="K61" s="749" t="s">
        <v>791</v>
      </c>
      <c r="L61" s="752">
        <v>103.85</v>
      </c>
      <c r="M61" s="752">
        <v>4</v>
      </c>
      <c r="N61" s="753">
        <v>415.4</v>
      </c>
    </row>
    <row r="62" spans="1:14" ht="14.4" customHeight="1" x14ac:dyDescent="0.3">
      <c r="A62" s="747" t="s">
        <v>628</v>
      </c>
      <c r="B62" s="748" t="s">
        <v>629</v>
      </c>
      <c r="C62" s="749" t="s">
        <v>647</v>
      </c>
      <c r="D62" s="750" t="s">
        <v>648</v>
      </c>
      <c r="E62" s="751">
        <v>50113001</v>
      </c>
      <c r="F62" s="750" t="s">
        <v>688</v>
      </c>
      <c r="G62" s="749" t="s">
        <v>692</v>
      </c>
      <c r="H62" s="749">
        <v>849041</v>
      </c>
      <c r="I62" s="749">
        <v>19053</v>
      </c>
      <c r="J62" s="749" t="s">
        <v>790</v>
      </c>
      <c r="K62" s="749" t="s">
        <v>792</v>
      </c>
      <c r="L62" s="752">
        <v>123.78</v>
      </c>
      <c r="M62" s="752">
        <v>1</v>
      </c>
      <c r="N62" s="753">
        <v>123.78</v>
      </c>
    </row>
    <row r="63" spans="1:14" ht="14.4" customHeight="1" x14ac:dyDescent="0.3">
      <c r="A63" s="747" t="s">
        <v>628</v>
      </c>
      <c r="B63" s="748" t="s">
        <v>629</v>
      </c>
      <c r="C63" s="749" t="s">
        <v>647</v>
      </c>
      <c r="D63" s="750" t="s">
        <v>648</v>
      </c>
      <c r="E63" s="751">
        <v>50113001</v>
      </c>
      <c r="F63" s="750" t="s">
        <v>688</v>
      </c>
      <c r="G63" s="749" t="s">
        <v>692</v>
      </c>
      <c r="H63" s="749">
        <v>849449</v>
      </c>
      <c r="I63" s="749">
        <v>0</v>
      </c>
      <c r="J63" s="749" t="s">
        <v>793</v>
      </c>
      <c r="K63" s="749" t="s">
        <v>630</v>
      </c>
      <c r="L63" s="752">
        <v>163.35</v>
      </c>
      <c r="M63" s="752">
        <v>3</v>
      </c>
      <c r="N63" s="753">
        <v>490.04999999999995</v>
      </c>
    </row>
    <row r="64" spans="1:14" ht="14.4" customHeight="1" x14ac:dyDescent="0.3">
      <c r="A64" s="747" t="s">
        <v>628</v>
      </c>
      <c r="B64" s="748" t="s">
        <v>629</v>
      </c>
      <c r="C64" s="749" t="s">
        <v>647</v>
      </c>
      <c r="D64" s="750" t="s">
        <v>648</v>
      </c>
      <c r="E64" s="751">
        <v>50113001</v>
      </c>
      <c r="F64" s="750" t="s">
        <v>688</v>
      </c>
      <c r="G64" s="749" t="s">
        <v>692</v>
      </c>
      <c r="H64" s="749">
        <v>844065</v>
      </c>
      <c r="I64" s="749">
        <v>0</v>
      </c>
      <c r="J64" s="749" t="s">
        <v>794</v>
      </c>
      <c r="K64" s="749" t="s">
        <v>630</v>
      </c>
      <c r="L64" s="752">
        <v>85.2</v>
      </c>
      <c r="M64" s="752">
        <v>2</v>
      </c>
      <c r="N64" s="753">
        <v>170.4</v>
      </c>
    </row>
    <row r="65" spans="1:14" ht="14.4" customHeight="1" x14ac:dyDescent="0.3">
      <c r="A65" s="747" t="s">
        <v>628</v>
      </c>
      <c r="B65" s="748" t="s">
        <v>629</v>
      </c>
      <c r="C65" s="749" t="s">
        <v>647</v>
      </c>
      <c r="D65" s="750" t="s">
        <v>648</v>
      </c>
      <c r="E65" s="751">
        <v>50113001</v>
      </c>
      <c r="F65" s="750" t="s">
        <v>688</v>
      </c>
      <c r="G65" s="749" t="s">
        <v>692</v>
      </c>
      <c r="H65" s="749">
        <v>988204</v>
      </c>
      <c r="I65" s="749">
        <v>0</v>
      </c>
      <c r="J65" s="749" t="s">
        <v>795</v>
      </c>
      <c r="K65" s="749" t="s">
        <v>630</v>
      </c>
      <c r="L65" s="752">
        <v>38.83</v>
      </c>
      <c r="M65" s="752">
        <v>4</v>
      </c>
      <c r="N65" s="753">
        <v>155.32</v>
      </c>
    </row>
    <row r="66" spans="1:14" ht="14.4" customHeight="1" x14ac:dyDescent="0.3">
      <c r="A66" s="747" t="s">
        <v>628</v>
      </c>
      <c r="B66" s="748" t="s">
        <v>629</v>
      </c>
      <c r="C66" s="749" t="s">
        <v>647</v>
      </c>
      <c r="D66" s="750" t="s">
        <v>648</v>
      </c>
      <c r="E66" s="751">
        <v>50113001</v>
      </c>
      <c r="F66" s="750" t="s">
        <v>688</v>
      </c>
      <c r="G66" s="749" t="s">
        <v>630</v>
      </c>
      <c r="H66" s="749">
        <v>131739</v>
      </c>
      <c r="I66" s="749">
        <v>31739</v>
      </c>
      <c r="J66" s="749" t="s">
        <v>796</v>
      </c>
      <c r="K66" s="749" t="s">
        <v>630</v>
      </c>
      <c r="L66" s="752">
        <v>72.039999999999992</v>
      </c>
      <c r="M66" s="752">
        <v>26</v>
      </c>
      <c r="N66" s="753">
        <v>1873.04</v>
      </c>
    </row>
    <row r="67" spans="1:14" ht="14.4" customHeight="1" x14ac:dyDescent="0.3">
      <c r="A67" s="747" t="s">
        <v>628</v>
      </c>
      <c r="B67" s="748" t="s">
        <v>629</v>
      </c>
      <c r="C67" s="749" t="s">
        <v>647</v>
      </c>
      <c r="D67" s="750" t="s">
        <v>648</v>
      </c>
      <c r="E67" s="751">
        <v>50113001</v>
      </c>
      <c r="F67" s="750" t="s">
        <v>688</v>
      </c>
      <c r="G67" s="749" t="s">
        <v>692</v>
      </c>
      <c r="H67" s="749">
        <v>125362</v>
      </c>
      <c r="I67" s="749">
        <v>25362</v>
      </c>
      <c r="J67" s="749" t="s">
        <v>797</v>
      </c>
      <c r="K67" s="749" t="s">
        <v>798</v>
      </c>
      <c r="L67" s="752">
        <v>23.86999999999999</v>
      </c>
      <c r="M67" s="752">
        <v>1</v>
      </c>
      <c r="N67" s="753">
        <v>23.86999999999999</v>
      </c>
    </row>
    <row r="68" spans="1:14" ht="14.4" customHeight="1" x14ac:dyDescent="0.3">
      <c r="A68" s="747" t="s">
        <v>628</v>
      </c>
      <c r="B68" s="748" t="s">
        <v>629</v>
      </c>
      <c r="C68" s="749" t="s">
        <v>647</v>
      </c>
      <c r="D68" s="750" t="s">
        <v>648</v>
      </c>
      <c r="E68" s="751">
        <v>50113001</v>
      </c>
      <c r="F68" s="750" t="s">
        <v>688</v>
      </c>
      <c r="G68" s="749" t="s">
        <v>692</v>
      </c>
      <c r="H68" s="749">
        <v>215608</v>
      </c>
      <c r="I68" s="749">
        <v>215608</v>
      </c>
      <c r="J68" s="749" t="s">
        <v>797</v>
      </c>
      <c r="K68" s="749" t="s">
        <v>798</v>
      </c>
      <c r="L68" s="752">
        <v>23.806666666666668</v>
      </c>
      <c r="M68" s="752">
        <v>3</v>
      </c>
      <c r="N68" s="753">
        <v>71.42</v>
      </c>
    </row>
    <row r="69" spans="1:14" ht="14.4" customHeight="1" x14ac:dyDescent="0.3">
      <c r="A69" s="747" t="s">
        <v>628</v>
      </c>
      <c r="B69" s="748" t="s">
        <v>629</v>
      </c>
      <c r="C69" s="749" t="s">
        <v>647</v>
      </c>
      <c r="D69" s="750" t="s">
        <v>648</v>
      </c>
      <c r="E69" s="751">
        <v>50113001</v>
      </c>
      <c r="F69" s="750" t="s">
        <v>688</v>
      </c>
      <c r="G69" s="749" t="s">
        <v>692</v>
      </c>
      <c r="H69" s="749">
        <v>193746</v>
      </c>
      <c r="I69" s="749">
        <v>93746</v>
      </c>
      <c r="J69" s="749" t="s">
        <v>799</v>
      </c>
      <c r="K69" s="749" t="s">
        <v>800</v>
      </c>
      <c r="L69" s="752">
        <v>373.24</v>
      </c>
      <c r="M69" s="752">
        <v>1</v>
      </c>
      <c r="N69" s="753">
        <v>373.24</v>
      </c>
    </row>
    <row r="70" spans="1:14" ht="14.4" customHeight="1" x14ac:dyDescent="0.3">
      <c r="A70" s="747" t="s">
        <v>628</v>
      </c>
      <c r="B70" s="748" t="s">
        <v>629</v>
      </c>
      <c r="C70" s="749" t="s">
        <v>647</v>
      </c>
      <c r="D70" s="750" t="s">
        <v>648</v>
      </c>
      <c r="E70" s="751">
        <v>50113001</v>
      </c>
      <c r="F70" s="750" t="s">
        <v>688</v>
      </c>
      <c r="G70" s="749" t="s">
        <v>689</v>
      </c>
      <c r="H70" s="749">
        <v>155939</v>
      </c>
      <c r="I70" s="749">
        <v>155939</v>
      </c>
      <c r="J70" s="749" t="s">
        <v>801</v>
      </c>
      <c r="K70" s="749" t="s">
        <v>802</v>
      </c>
      <c r="L70" s="752">
        <v>590.21928571428555</v>
      </c>
      <c r="M70" s="752">
        <v>14</v>
      </c>
      <c r="N70" s="753">
        <v>8263.0699999999979</v>
      </c>
    </row>
    <row r="71" spans="1:14" ht="14.4" customHeight="1" x14ac:dyDescent="0.3">
      <c r="A71" s="747" t="s">
        <v>628</v>
      </c>
      <c r="B71" s="748" t="s">
        <v>629</v>
      </c>
      <c r="C71" s="749" t="s">
        <v>647</v>
      </c>
      <c r="D71" s="750" t="s">
        <v>648</v>
      </c>
      <c r="E71" s="751">
        <v>50113001</v>
      </c>
      <c r="F71" s="750" t="s">
        <v>688</v>
      </c>
      <c r="G71" s="749" t="s">
        <v>692</v>
      </c>
      <c r="H71" s="749">
        <v>849143</v>
      </c>
      <c r="I71" s="749">
        <v>155940</v>
      </c>
      <c r="J71" s="749" t="s">
        <v>803</v>
      </c>
      <c r="K71" s="749" t="s">
        <v>630</v>
      </c>
      <c r="L71" s="752">
        <v>111.83999999999999</v>
      </c>
      <c r="M71" s="752">
        <v>1</v>
      </c>
      <c r="N71" s="753">
        <v>111.83999999999999</v>
      </c>
    </row>
    <row r="72" spans="1:14" ht="14.4" customHeight="1" x14ac:dyDescent="0.3">
      <c r="A72" s="747" t="s">
        <v>628</v>
      </c>
      <c r="B72" s="748" t="s">
        <v>629</v>
      </c>
      <c r="C72" s="749" t="s">
        <v>647</v>
      </c>
      <c r="D72" s="750" t="s">
        <v>648</v>
      </c>
      <c r="E72" s="751">
        <v>50113001</v>
      </c>
      <c r="F72" s="750" t="s">
        <v>688</v>
      </c>
      <c r="G72" s="749" t="s">
        <v>689</v>
      </c>
      <c r="H72" s="749">
        <v>845593</v>
      </c>
      <c r="I72" s="749">
        <v>100304</v>
      </c>
      <c r="J72" s="749" t="s">
        <v>804</v>
      </c>
      <c r="K72" s="749" t="s">
        <v>805</v>
      </c>
      <c r="L72" s="752">
        <v>73.439999999999969</v>
      </c>
      <c r="M72" s="752">
        <v>2</v>
      </c>
      <c r="N72" s="753">
        <v>146.87999999999994</v>
      </c>
    </row>
    <row r="73" spans="1:14" ht="14.4" customHeight="1" x14ac:dyDescent="0.3">
      <c r="A73" s="747" t="s">
        <v>628</v>
      </c>
      <c r="B73" s="748" t="s">
        <v>629</v>
      </c>
      <c r="C73" s="749" t="s">
        <v>647</v>
      </c>
      <c r="D73" s="750" t="s">
        <v>648</v>
      </c>
      <c r="E73" s="751">
        <v>50113001</v>
      </c>
      <c r="F73" s="750" t="s">
        <v>688</v>
      </c>
      <c r="G73" s="749" t="s">
        <v>692</v>
      </c>
      <c r="H73" s="749">
        <v>124067</v>
      </c>
      <c r="I73" s="749">
        <v>124067</v>
      </c>
      <c r="J73" s="749" t="s">
        <v>806</v>
      </c>
      <c r="K73" s="749" t="s">
        <v>807</v>
      </c>
      <c r="L73" s="752">
        <v>36.29000260018244</v>
      </c>
      <c r="M73" s="752">
        <v>4</v>
      </c>
      <c r="N73" s="753">
        <v>145.16001040072976</v>
      </c>
    </row>
    <row r="74" spans="1:14" ht="14.4" customHeight="1" x14ac:dyDescent="0.3">
      <c r="A74" s="747" t="s">
        <v>628</v>
      </c>
      <c r="B74" s="748" t="s">
        <v>629</v>
      </c>
      <c r="C74" s="749" t="s">
        <v>647</v>
      </c>
      <c r="D74" s="750" t="s">
        <v>648</v>
      </c>
      <c r="E74" s="751">
        <v>50113001</v>
      </c>
      <c r="F74" s="750" t="s">
        <v>688</v>
      </c>
      <c r="G74" s="749" t="s">
        <v>692</v>
      </c>
      <c r="H74" s="749">
        <v>216572</v>
      </c>
      <c r="I74" s="749">
        <v>216572</v>
      </c>
      <c r="J74" s="749" t="s">
        <v>806</v>
      </c>
      <c r="K74" s="749" t="s">
        <v>807</v>
      </c>
      <c r="L74" s="752">
        <v>36.29</v>
      </c>
      <c r="M74" s="752">
        <v>3</v>
      </c>
      <c r="N74" s="753">
        <v>108.87</v>
      </c>
    </row>
    <row r="75" spans="1:14" ht="14.4" customHeight="1" x14ac:dyDescent="0.3">
      <c r="A75" s="747" t="s">
        <v>628</v>
      </c>
      <c r="B75" s="748" t="s">
        <v>629</v>
      </c>
      <c r="C75" s="749" t="s">
        <v>647</v>
      </c>
      <c r="D75" s="750" t="s">
        <v>648</v>
      </c>
      <c r="E75" s="751">
        <v>50113001</v>
      </c>
      <c r="F75" s="750" t="s">
        <v>688</v>
      </c>
      <c r="G75" s="749" t="s">
        <v>692</v>
      </c>
      <c r="H75" s="749">
        <v>51366</v>
      </c>
      <c r="I75" s="749">
        <v>51366</v>
      </c>
      <c r="J75" s="749" t="s">
        <v>808</v>
      </c>
      <c r="K75" s="749" t="s">
        <v>809</v>
      </c>
      <c r="L75" s="752">
        <v>171.6</v>
      </c>
      <c r="M75" s="752">
        <v>25</v>
      </c>
      <c r="N75" s="753">
        <v>4290</v>
      </c>
    </row>
    <row r="76" spans="1:14" ht="14.4" customHeight="1" x14ac:dyDescent="0.3">
      <c r="A76" s="747" t="s">
        <v>628</v>
      </c>
      <c r="B76" s="748" t="s">
        <v>629</v>
      </c>
      <c r="C76" s="749" t="s">
        <v>647</v>
      </c>
      <c r="D76" s="750" t="s">
        <v>648</v>
      </c>
      <c r="E76" s="751">
        <v>50113001</v>
      </c>
      <c r="F76" s="750" t="s">
        <v>688</v>
      </c>
      <c r="G76" s="749" t="s">
        <v>692</v>
      </c>
      <c r="H76" s="749">
        <v>51367</v>
      </c>
      <c r="I76" s="749">
        <v>51367</v>
      </c>
      <c r="J76" s="749" t="s">
        <v>808</v>
      </c>
      <c r="K76" s="749" t="s">
        <v>810</v>
      </c>
      <c r="L76" s="752">
        <v>92.949999785637729</v>
      </c>
      <c r="M76" s="752">
        <v>78</v>
      </c>
      <c r="N76" s="753">
        <v>7250.0999832797434</v>
      </c>
    </row>
    <row r="77" spans="1:14" ht="14.4" customHeight="1" x14ac:dyDescent="0.3">
      <c r="A77" s="747" t="s">
        <v>628</v>
      </c>
      <c r="B77" s="748" t="s">
        <v>629</v>
      </c>
      <c r="C77" s="749" t="s">
        <v>647</v>
      </c>
      <c r="D77" s="750" t="s">
        <v>648</v>
      </c>
      <c r="E77" s="751">
        <v>50113001</v>
      </c>
      <c r="F77" s="750" t="s">
        <v>688</v>
      </c>
      <c r="G77" s="749" t="s">
        <v>692</v>
      </c>
      <c r="H77" s="749">
        <v>51383</v>
      </c>
      <c r="I77" s="749">
        <v>51383</v>
      </c>
      <c r="J77" s="749" t="s">
        <v>808</v>
      </c>
      <c r="K77" s="749" t="s">
        <v>811</v>
      </c>
      <c r="L77" s="752">
        <v>93.5</v>
      </c>
      <c r="M77" s="752">
        <v>1</v>
      </c>
      <c r="N77" s="753">
        <v>93.5</v>
      </c>
    </row>
    <row r="78" spans="1:14" ht="14.4" customHeight="1" x14ac:dyDescent="0.3">
      <c r="A78" s="747" t="s">
        <v>628</v>
      </c>
      <c r="B78" s="748" t="s">
        <v>629</v>
      </c>
      <c r="C78" s="749" t="s">
        <v>647</v>
      </c>
      <c r="D78" s="750" t="s">
        <v>648</v>
      </c>
      <c r="E78" s="751">
        <v>50113001</v>
      </c>
      <c r="F78" s="750" t="s">
        <v>688</v>
      </c>
      <c r="G78" s="749" t="s">
        <v>692</v>
      </c>
      <c r="H78" s="749">
        <v>846618</v>
      </c>
      <c r="I78" s="749">
        <v>100014</v>
      </c>
      <c r="J78" s="749" t="s">
        <v>812</v>
      </c>
      <c r="K78" s="749" t="s">
        <v>813</v>
      </c>
      <c r="L78" s="752">
        <v>29.840000000000014</v>
      </c>
      <c r="M78" s="752">
        <v>9</v>
      </c>
      <c r="N78" s="753">
        <v>268.56000000000012</v>
      </c>
    </row>
    <row r="79" spans="1:14" ht="14.4" customHeight="1" x14ac:dyDescent="0.3">
      <c r="A79" s="747" t="s">
        <v>628</v>
      </c>
      <c r="B79" s="748" t="s">
        <v>629</v>
      </c>
      <c r="C79" s="749" t="s">
        <v>647</v>
      </c>
      <c r="D79" s="750" t="s">
        <v>648</v>
      </c>
      <c r="E79" s="751">
        <v>50113001</v>
      </c>
      <c r="F79" s="750" t="s">
        <v>688</v>
      </c>
      <c r="G79" s="749" t="s">
        <v>692</v>
      </c>
      <c r="H79" s="749">
        <v>202362</v>
      </c>
      <c r="I79" s="749">
        <v>202362</v>
      </c>
      <c r="J79" s="749" t="s">
        <v>814</v>
      </c>
      <c r="K79" s="749" t="s">
        <v>815</v>
      </c>
      <c r="L79" s="752">
        <v>59.54</v>
      </c>
      <c r="M79" s="752">
        <v>1</v>
      </c>
      <c r="N79" s="753">
        <v>59.54</v>
      </c>
    </row>
    <row r="80" spans="1:14" ht="14.4" customHeight="1" x14ac:dyDescent="0.3">
      <c r="A80" s="747" t="s">
        <v>628</v>
      </c>
      <c r="B80" s="748" t="s">
        <v>629</v>
      </c>
      <c r="C80" s="749" t="s">
        <v>647</v>
      </c>
      <c r="D80" s="750" t="s">
        <v>648</v>
      </c>
      <c r="E80" s="751">
        <v>50113001</v>
      </c>
      <c r="F80" s="750" t="s">
        <v>688</v>
      </c>
      <c r="G80" s="749" t="s">
        <v>692</v>
      </c>
      <c r="H80" s="749">
        <v>844864</v>
      </c>
      <c r="I80" s="749">
        <v>85346</v>
      </c>
      <c r="J80" s="749" t="s">
        <v>816</v>
      </c>
      <c r="K80" s="749" t="s">
        <v>817</v>
      </c>
      <c r="L80" s="752">
        <v>304.68</v>
      </c>
      <c r="M80" s="752">
        <v>2</v>
      </c>
      <c r="N80" s="753">
        <v>609.36</v>
      </c>
    </row>
    <row r="81" spans="1:14" ht="14.4" customHeight="1" x14ac:dyDescent="0.3">
      <c r="A81" s="747" t="s">
        <v>628</v>
      </c>
      <c r="B81" s="748" t="s">
        <v>629</v>
      </c>
      <c r="C81" s="749" t="s">
        <v>647</v>
      </c>
      <c r="D81" s="750" t="s">
        <v>648</v>
      </c>
      <c r="E81" s="751">
        <v>50113001</v>
      </c>
      <c r="F81" s="750" t="s">
        <v>688</v>
      </c>
      <c r="G81" s="749" t="s">
        <v>692</v>
      </c>
      <c r="H81" s="749">
        <v>394712</v>
      </c>
      <c r="I81" s="749">
        <v>0</v>
      </c>
      <c r="J81" s="749" t="s">
        <v>818</v>
      </c>
      <c r="K81" s="749" t="s">
        <v>819</v>
      </c>
      <c r="L81" s="752">
        <v>23.70078043604158</v>
      </c>
      <c r="M81" s="752">
        <v>138</v>
      </c>
      <c r="N81" s="753">
        <v>3270.707700173738</v>
      </c>
    </row>
    <row r="82" spans="1:14" ht="14.4" customHeight="1" x14ac:dyDescent="0.3">
      <c r="A82" s="747" t="s">
        <v>628</v>
      </c>
      <c r="B82" s="748" t="s">
        <v>629</v>
      </c>
      <c r="C82" s="749" t="s">
        <v>647</v>
      </c>
      <c r="D82" s="750" t="s">
        <v>648</v>
      </c>
      <c r="E82" s="751">
        <v>50113001</v>
      </c>
      <c r="F82" s="750" t="s">
        <v>688</v>
      </c>
      <c r="G82" s="749" t="s">
        <v>692</v>
      </c>
      <c r="H82" s="749">
        <v>100802</v>
      </c>
      <c r="I82" s="749">
        <v>1000</v>
      </c>
      <c r="J82" s="749" t="s">
        <v>820</v>
      </c>
      <c r="K82" s="749" t="s">
        <v>821</v>
      </c>
      <c r="L82" s="752">
        <v>73.484688584886541</v>
      </c>
      <c r="M82" s="752">
        <v>27</v>
      </c>
      <c r="N82" s="753">
        <v>1984.0865917919366</v>
      </c>
    </row>
    <row r="83" spans="1:14" ht="14.4" customHeight="1" x14ac:dyDescent="0.3">
      <c r="A83" s="747" t="s">
        <v>628</v>
      </c>
      <c r="B83" s="748" t="s">
        <v>629</v>
      </c>
      <c r="C83" s="749" t="s">
        <v>647</v>
      </c>
      <c r="D83" s="750" t="s">
        <v>648</v>
      </c>
      <c r="E83" s="751">
        <v>50113001</v>
      </c>
      <c r="F83" s="750" t="s">
        <v>688</v>
      </c>
      <c r="G83" s="749" t="s">
        <v>692</v>
      </c>
      <c r="H83" s="749">
        <v>901073</v>
      </c>
      <c r="I83" s="749">
        <v>0</v>
      </c>
      <c r="J83" s="749" t="s">
        <v>822</v>
      </c>
      <c r="K83" s="749" t="s">
        <v>823</v>
      </c>
      <c r="L83" s="752">
        <v>207.8055386334531</v>
      </c>
      <c r="M83" s="752">
        <v>2</v>
      </c>
      <c r="N83" s="753">
        <v>415.61107726690619</v>
      </c>
    </row>
    <row r="84" spans="1:14" ht="14.4" customHeight="1" x14ac:dyDescent="0.3">
      <c r="A84" s="747" t="s">
        <v>628</v>
      </c>
      <c r="B84" s="748" t="s">
        <v>629</v>
      </c>
      <c r="C84" s="749" t="s">
        <v>647</v>
      </c>
      <c r="D84" s="750" t="s">
        <v>648</v>
      </c>
      <c r="E84" s="751">
        <v>50113001</v>
      </c>
      <c r="F84" s="750" t="s">
        <v>688</v>
      </c>
      <c r="G84" s="749" t="s">
        <v>692</v>
      </c>
      <c r="H84" s="749">
        <v>841270</v>
      </c>
      <c r="I84" s="749">
        <v>0</v>
      </c>
      <c r="J84" s="749" t="s">
        <v>824</v>
      </c>
      <c r="K84" s="749" t="s">
        <v>825</v>
      </c>
      <c r="L84" s="752">
        <v>69.991478277975247</v>
      </c>
      <c r="M84" s="752">
        <v>3</v>
      </c>
      <c r="N84" s="753">
        <v>209.97443483392573</v>
      </c>
    </row>
    <row r="85" spans="1:14" ht="14.4" customHeight="1" x14ac:dyDescent="0.3">
      <c r="A85" s="747" t="s">
        <v>628</v>
      </c>
      <c r="B85" s="748" t="s">
        <v>629</v>
      </c>
      <c r="C85" s="749" t="s">
        <v>647</v>
      </c>
      <c r="D85" s="750" t="s">
        <v>648</v>
      </c>
      <c r="E85" s="751">
        <v>50113001</v>
      </c>
      <c r="F85" s="750" t="s">
        <v>688</v>
      </c>
      <c r="G85" s="749" t="s">
        <v>692</v>
      </c>
      <c r="H85" s="749">
        <v>102486</v>
      </c>
      <c r="I85" s="749">
        <v>2486</v>
      </c>
      <c r="J85" s="749" t="s">
        <v>826</v>
      </c>
      <c r="K85" s="749" t="s">
        <v>827</v>
      </c>
      <c r="L85" s="752">
        <v>118.90000000000005</v>
      </c>
      <c r="M85" s="752">
        <v>14</v>
      </c>
      <c r="N85" s="753">
        <v>1664.6000000000006</v>
      </c>
    </row>
    <row r="86" spans="1:14" ht="14.4" customHeight="1" x14ac:dyDescent="0.3">
      <c r="A86" s="747" t="s">
        <v>628</v>
      </c>
      <c r="B86" s="748" t="s">
        <v>629</v>
      </c>
      <c r="C86" s="749" t="s">
        <v>647</v>
      </c>
      <c r="D86" s="750" t="s">
        <v>648</v>
      </c>
      <c r="E86" s="751">
        <v>50113001</v>
      </c>
      <c r="F86" s="750" t="s">
        <v>688</v>
      </c>
      <c r="G86" s="749" t="s">
        <v>692</v>
      </c>
      <c r="H86" s="749">
        <v>163346</v>
      </c>
      <c r="I86" s="749">
        <v>163346</v>
      </c>
      <c r="J86" s="749" t="s">
        <v>828</v>
      </c>
      <c r="K86" s="749" t="s">
        <v>829</v>
      </c>
      <c r="L86" s="752">
        <v>90.379999999999981</v>
      </c>
      <c r="M86" s="752">
        <v>1</v>
      </c>
      <c r="N86" s="753">
        <v>90.379999999999981</v>
      </c>
    </row>
    <row r="87" spans="1:14" ht="14.4" customHeight="1" x14ac:dyDescent="0.3">
      <c r="A87" s="747" t="s">
        <v>628</v>
      </c>
      <c r="B87" s="748" t="s">
        <v>629</v>
      </c>
      <c r="C87" s="749" t="s">
        <v>647</v>
      </c>
      <c r="D87" s="750" t="s">
        <v>648</v>
      </c>
      <c r="E87" s="751">
        <v>50113001</v>
      </c>
      <c r="F87" s="750" t="s">
        <v>688</v>
      </c>
      <c r="G87" s="749" t="s">
        <v>630</v>
      </c>
      <c r="H87" s="749">
        <v>125829</v>
      </c>
      <c r="I87" s="749">
        <v>25829</v>
      </c>
      <c r="J87" s="749" t="s">
        <v>830</v>
      </c>
      <c r="K87" s="749" t="s">
        <v>831</v>
      </c>
      <c r="L87" s="752">
        <v>219.66</v>
      </c>
      <c r="M87" s="752">
        <v>1</v>
      </c>
      <c r="N87" s="753">
        <v>219.66</v>
      </c>
    </row>
    <row r="88" spans="1:14" ht="14.4" customHeight="1" x14ac:dyDescent="0.3">
      <c r="A88" s="747" t="s">
        <v>628</v>
      </c>
      <c r="B88" s="748" t="s">
        <v>629</v>
      </c>
      <c r="C88" s="749" t="s">
        <v>647</v>
      </c>
      <c r="D88" s="750" t="s">
        <v>648</v>
      </c>
      <c r="E88" s="751">
        <v>50113001</v>
      </c>
      <c r="F88" s="750" t="s">
        <v>688</v>
      </c>
      <c r="G88" s="749" t="s">
        <v>692</v>
      </c>
      <c r="H88" s="749">
        <v>900524</v>
      </c>
      <c r="I88" s="749">
        <v>0</v>
      </c>
      <c r="J88" s="749" t="s">
        <v>832</v>
      </c>
      <c r="K88" s="749" t="s">
        <v>630</v>
      </c>
      <c r="L88" s="752">
        <v>134.50479100706698</v>
      </c>
      <c r="M88" s="752">
        <v>41</v>
      </c>
      <c r="N88" s="753">
        <v>5514.6964312897462</v>
      </c>
    </row>
    <row r="89" spans="1:14" ht="14.4" customHeight="1" x14ac:dyDescent="0.3">
      <c r="A89" s="747" t="s">
        <v>628</v>
      </c>
      <c r="B89" s="748" t="s">
        <v>629</v>
      </c>
      <c r="C89" s="749" t="s">
        <v>647</v>
      </c>
      <c r="D89" s="750" t="s">
        <v>648</v>
      </c>
      <c r="E89" s="751">
        <v>50113001</v>
      </c>
      <c r="F89" s="750" t="s">
        <v>688</v>
      </c>
      <c r="G89" s="749" t="s">
        <v>692</v>
      </c>
      <c r="H89" s="749">
        <v>900803</v>
      </c>
      <c r="I89" s="749">
        <v>1000</v>
      </c>
      <c r="J89" s="749" t="s">
        <v>833</v>
      </c>
      <c r="K89" s="749" t="s">
        <v>630</v>
      </c>
      <c r="L89" s="752">
        <v>47.502690411542595</v>
      </c>
      <c r="M89" s="752">
        <v>2</v>
      </c>
      <c r="N89" s="753">
        <v>95.00538082308519</v>
      </c>
    </row>
    <row r="90" spans="1:14" ht="14.4" customHeight="1" x14ac:dyDescent="0.3">
      <c r="A90" s="747" t="s">
        <v>628</v>
      </c>
      <c r="B90" s="748" t="s">
        <v>629</v>
      </c>
      <c r="C90" s="749" t="s">
        <v>647</v>
      </c>
      <c r="D90" s="750" t="s">
        <v>648</v>
      </c>
      <c r="E90" s="751">
        <v>50113001</v>
      </c>
      <c r="F90" s="750" t="s">
        <v>688</v>
      </c>
      <c r="G90" s="749" t="s">
        <v>692</v>
      </c>
      <c r="H90" s="749">
        <v>394072</v>
      </c>
      <c r="I90" s="749">
        <v>1000</v>
      </c>
      <c r="J90" s="749" t="s">
        <v>834</v>
      </c>
      <c r="K90" s="749" t="s">
        <v>630</v>
      </c>
      <c r="L90" s="752">
        <v>260.7112736695363</v>
      </c>
      <c r="M90" s="752">
        <v>7</v>
      </c>
      <c r="N90" s="753">
        <v>1824.9789156867541</v>
      </c>
    </row>
    <row r="91" spans="1:14" ht="14.4" customHeight="1" x14ac:dyDescent="0.3">
      <c r="A91" s="747" t="s">
        <v>628</v>
      </c>
      <c r="B91" s="748" t="s">
        <v>629</v>
      </c>
      <c r="C91" s="749" t="s">
        <v>647</v>
      </c>
      <c r="D91" s="750" t="s">
        <v>648</v>
      </c>
      <c r="E91" s="751">
        <v>50113001</v>
      </c>
      <c r="F91" s="750" t="s">
        <v>688</v>
      </c>
      <c r="G91" s="749" t="s">
        <v>692</v>
      </c>
      <c r="H91" s="749">
        <v>397576</v>
      </c>
      <c r="I91" s="749">
        <v>0</v>
      </c>
      <c r="J91" s="749" t="s">
        <v>835</v>
      </c>
      <c r="K91" s="749" t="s">
        <v>630</v>
      </c>
      <c r="L91" s="752">
        <v>230.58723037216231</v>
      </c>
      <c r="M91" s="752">
        <v>5</v>
      </c>
      <c r="N91" s="753">
        <v>1152.9361518608116</v>
      </c>
    </row>
    <row r="92" spans="1:14" ht="14.4" customHeight="1" x14ac:dyDescent="0.3">
      <c r="A92" s="747" t="s">
        <v>628</v>
      </c>
      <c r="B92" s="748" t="s">
        <v>629</v>
      </c>
      <c r="C92" s="749" t="s">
        <v>647</v>
      </c>
      <c r="D92" s="750" t="s">
        <v>648</v>
      </c>
      <c r="E92" s="751">
        <v>50113001</v>
      </c>
      <c r="F92" s="750" t="s">
        <v>688</v>
      </c>
      <c r="G92" s="749" t="s">
        <v>692</v>
      </c>
      <c r="H92" s="749">
        <v>394217</v>
      </c>
      <c r="I92" s="749">
        <v>0</v>
      </c>
      <c r="J92" s="749" t="s">
        <v>836</v>
      </c>
      <c r="K92" s="749" t="s">
        <v>630</v>
      </c>
      <c r="L92" s="752">
        <v>222.98813171127338</v>
      </c>
      <c r="M92" s="752">
        <v>1</v>
      </c>
      <c r="N92" s="753">
        <v>222.98813171127338</v>
      </c>
    </row>
    <row r="93" spans="1:14" ht="14.4" customHeight="1" x14ac:dyDescent="0.3">
      <c r="A93" s="747" t="s">
        <v>628</v>
      </c>
      <c r="B93" s="748" t="s">
        <v>629</v>
      </c>
      <c r="C93" s="749" t="s">
        <v>647</v>
      </c>
      <c r="D93" s="750" t="s">
        <v>648</v>
      </c>
      <c r="E93" s="751">
        <v>50113001</v>
      </c>
      <c r="F93" s="750" t="s">
        <v>688</v>
      </c>
      <c r="G93" s="749" t="s">
        <v>692</v>
      </c>
      <c r="H93" s="749">
        <v>920064</v>
      </c>
      <c r="I93" s="749">
        <v>0</v>
      </c>
      <c r="J93" s="749" t="s">
        <v>837</v>
      </c>
      <c r="K93" s="749" t="s">
        <v>630</v>
      </c>
      <c r="L93" s="752">
        <v>53.389495161841566</v>
      </c>
      <c r="M93" s="752">
        <v>1</v>
      </c>
      <c r="N93" s="753">
        <v>53.389495161841566</v>
      </c>
    </row>
    <row r="94" spans="1:14" ht="14.4" customHeight="1" x14ac:dyDescent="0.3">
      <c r="A94" s="747" t="s">
        <v>628</v>
      </c>
      <c r="B94" s="748" t="s">
        <v>629</v>
      </c>
      <c r="C94" s="749" t="s">
        <v>647</v>
      </c>
      <c r="D94" s="750" t="s">
        <v>648</v>
      </c>
      <c r="E94" s="751">
        <v>50113001</v>
      </c>
      <c r="F94" s="750" t="s">
        <v>688</v>
      </c>
      <c r="G94" s="749" t="s">
        <v>692</v>
      </c>
      <c r="H94" s="749">
        <v>921494</v>
      </c>
      <c r="I94" s="749">
        <v>0</v>
      </c>
      <c r="J94" s="749" t="s">
        <v>838</v>
      </c>
      <c r="K94" s="749" t="s">
        <v>630</v>
      </c>
      <c r="L94" s="752">
        <v>164.19169695416966</v>
      </c>
      <c r="M94" s="752">
        <v>3</v>
      </c>
      <c r="N94" s="753">
        <v>492.57509086250894</v>
      </c>
    </row>
    <row r="95" spans="1:14" ht="14.4" customHeight="1" x14ac:dyDescent="0.3">
      <c r="A95" s="747" t="s">
        <v>628</v>
      </c>
      <c r="B95" s="748" t="s">
        <v>629</v>
      </c>
      <c r="C95" s="749" t="s">
        <v>647</v>
      </c>
      <c r="D95" s="750" t="s">
        <v>648</v>
      </c>
      <c r="E95" s="751">
        <v>50113001</v>
      </c>
      <c r="F95" s="750" t="s">
        <v>688</v>
      </c>
      <c r="G95" s="749" t="s">
        <v>692</v>
      </c>
      <c r="H95" s="749">
        <v>921350</v>
      </c>
      <c r="I95" s="749">
        <v>0</v>
      </c>
      <c r="J95" s="749" t="s">
        <v>839</v>
      </c>
      <c r="K95" s="749" t="s">
        <v>630</v>
      </c>
      <c r="L95" s="752">
        <v>92.81906905317372</v>
      </c>
      <c r="M95" s="752">
        <v>1</v>
      </c>
      <c r="N95" s="753">
        <v>92.81906905317372</v>
      </c>
    </row>
    <row r="96" spans="1:14" ht="14.4" customHeight="1" x14ac:dyDescent="0.3">
      <c r="A96" s="747" t="s">
        <v>628</v>
      </c>
      <c r="B96" s="748" t="s">
        <v>629</v>
      </c>
      <c r="C96" s="749" t="s">
        <v>647</v>
      </c>
      <c r="D96" s="750" t="s">
        <v>648</v>
      </c>
      <c r="E96" s="751">
        <v>50113001</v>
      </c>
      <c r="F96" s="750" t="s">
        <v>688</v>
      </c>
      <c r="G96" s="749" t="s">
        <v>692</v>
      </c>
      <c r="H96" s="749">
        <v>921351</v>
      </c>
      <c r="I96" s="749">
        <v>0</v>
      </c>
      <c r="J96" s="749" t="s">
        <v>840</v>
      </c>
      <c r="K96" s="749" t="s">
        <v>630</v>
      </c>
      <c r="L96" s="752">
        <v>158.18397257403905</v>
      </c>
      <c r="M96" s="752">
        <v>2</v>
      </c>
      <c r="N96" s="753">
        <v>316.36794514807809</v>
      </c>
    </row>
    <row r="97" spans="1:14" ht="14.4" customHeight="1" x14ac:dyDescent="0.3">
      <c r="A97" s="747" t="s">
        <v>628</v>
      </c>
      <c r="B97" s="748" t="s">
        <v>629</v>
      </c>
      <c r="C97" s="749" t="s">
        <v>647</v>
      </c>
      <c r="D97" s="750" t="s">
        <v>648</v>
      </c>
      <c r="E97" s="751">
        <v>50113001</v>
      </c>
      <c r="F97" s="750" t="s">
        <v>688</v>
      </c>
      <c r="G97" s="749" t="s">
        <v>692</v>
      </c>
      <c r="H97" s="749">
        <v>921352</v>
      </c>
      <c r="I97" s="749">
        <v>0</v>
      </c>
      <c r="J97" s="749" t="s">
        <v>841</v>
      </c>
      <c r="K97" s="749" t="s">
        <v>630</v>
      </c>
      <c r="L97" s="752">
        <v>234.00423668156117</v>
      </c>
      <c r="M97" s="752">
        <v>2</v>
      </c>
      <c r="N97" s="753">
        <v>468.00847336312233</v>
      </c>
    </row>
    <row r="98" spans="1:14" ht="14.4" customHeight="1" x14ac:dyDescent="0.3">
      <c r="A98" s="747" t="s">
        <v>628</v>
      </c>
      <c r="B98" s="748" t="s">
        <v>629</v>
      </c>
      <c r="C98" s="749" t="s">
        <v>647</v>
      </c>
      <c r="D98" s="750" t="s">
        <v>648</v>
      </c>
      <c r="E98" s="751">
        <v>50113001</v>
      </c>
      <c r="F98" s="750" t="s">
        <v>688</v>
      </c>
      <c r="G98" s="749" t="s">
        <v>692</v>
      </c>
      <c r="H98" s="749">
        <v>921319</v>
      </c>
      <c r="I98" s="749">
        <v>0</v>
      </c>
      <c r="J98" s="749" t="s">
        <v>842</v>
      </c>
      <c r="K98" s="749" t="s">
        <v>630</v>
      </c>
      <c r="L98" s="752">
        <v>271.66833298584277</v>
      </c>
      <c r="M98" s="752">
        <v>4</v>
      </c>
      <c r="N98" s="753">
        <v>1086.6733319433711</v>
      </c>
    </row>
    <row r="99" spans="1:14" ht="14.4" customHeight="1" x14ac:dyDescent="0.3">
      <c r="A99" s="747" t="s">
        <v>628</v>
      </c>
      <c r="B99" s="748" t="s">
        <v>629</v>
      </c>
      <c r="C99" s="749" t="s">
        <v>647</v>
      </c>
      <c r="D99" s="750" t="s">
        <v>648</v>
      </c>
      <c r="E99" s="751">
        <v>50113001</v>
      </c>
      <c r="F99" s="750" t="s">
        <v>688</v>
      </c>
      <c r="G99" s="749" t="s">
        <v>692</v>
      </c>
      <c r="H99" s="749">
        <v>900071</v>
      </c>
      <c r="I99" s="749">
        <v>0</v>
      </c>
      <c r="J99" s="749" t="s">
        <v>843</v>
      </c>
      <c r="K99" s="749" t="s">
        <v>630</v>
      </c>
      <c r="L99" s="752">
        <v>161.64861438319258</v>
      </c>
      <c r="M99" s="752">
        <v>1</v>
      </c>
      <c r="N99" s="753">
        <v>161.64861438319258</v>
      </c>
    </row>
    <row r="100" spans="1:14" ht="14.4" customHeight="1" x14ac:dyDescent="0.3">
      <c r="A100" s="747" t="s">
        <v>628</v>
      </c>
      <c r="B100" s="748" t="s">
        <v>629</v>
      </c>
      <c r="C100" s="749" t="s">
        <v>647</v>
      </c>
      <c r="D100" s="750" t="s">
        <v>648</v>
      </c>
      <c r="E100" s="751">
        <v>50113001</v>
      </c>
      <c r="F100" s="750" t="s">
        <v>688</v>
      </c>
      <c r="G100" s="749" t="s">
        <v>692</v>
      </c>
      <c r="H100" s="749">
        <v>921064</v>
      </c>
      <c r="I100" s="749">
        <v>0</v>
      </c>
      <c r="J100" s="749" t="s">
        <v>844</v>
      </c>
      <c r="K100" s="749" t="s">
        <v>630</v>
      </c>
      <c r="L100" s="752">
        <v>74.026987331636789</v>
      </c>
      <c r="M100" s="752">
        <v>3</v>
      </c>
      <c r="N100" s="753">
        <v>222.08096199491035</v>
      </c>
    </row>
    <row r="101" spans="1:14" ht="14.4" customHeight="1" x14ac:dyDescent="0.3">
      <c r="A101" s="747" t="s">
        <v>628</v>
      </c>
      <c r="B101" s="748" t="s">
        <v>629</v>
      </c>
      <c r="C101" s="749" t="s">
        <v>647</v>
      </c>
      <c r="D101" s="750" t="s">
        <v>648</v>
      </c>
      <c r="E101" s="751">
        <v>50113001</v>
      </c>
      <c r="F101" s="750" t="s">
        <v>688</v>
      </c>
      <c r="G101" s="749" t="s">
        <v>692</v>
      </c>
      <c r="H101" s="749">
        <v>990927</v>
      </c>
      <c r="I101" s="749">
        <v>0</v>
      </c>
      <c r="J101" s="749" t="s">
        <v>845</v>
      </c>
      <c r="K101" s="749" t="s">
        <v>630</v>
      </c>
      <c r="L101" s="752">
        <v>142.62000000000003</v>
      </c>
      <c r="M101" s="752">
        <v>8</v>
      </c>
      <c r="N101" s="753">
        <v>1140.9600000000003</v>
      </c>
    </row>
    <row r="102" spans="1:14" ht="14.4" customHeight="1" x14ac:dyDescent="0.3">
      <c r="A102" s="747" t="s">
        <v>628</v>
      </c>
      <c r="B102" s="748" t="s">
        <v>629</v>
      </c>
      <c r="C102" s="749" t="s">
        <v>647</v>
      </c>
      <c r="D102" s="750" t="s">
        <v>648</v>
      </c>
      <c r="E102" s="751">
        <v>50113001</v>
      </c>
      <c r="F102" s="750" t="s">
        <v>688</v>
      </c>
      <c r="G102" s="749" t="s">
        <v>692</v>
      </c>
      <c r="H102" s="749">
        <v>920254</v>
      </c>
      <c r="I102" s="749">
        <v>0</v>
      </c>
      <c r="J102" s="749" t="s">
        <v>846</v>
      </c>
      <c r="K102" s="749" t="s">
        <v>630</v>
      </c>
      <c r="L102" s="752">
        <v>60.95</v>
      </c>
      <c r="M102" s="752">
        <v>2</v>
      </c>
      <c r="N102" s="753">
        <v>121.9</v>
      </c>
    </row>
    <row r="103" spans="1:14" ht="14.4" customHeight="1" x14ac:dyDescent="0.3">
      <c r="A103" s="747" t="s">
        <v>628</v>
      </c>
      <c r="B103" s="748" t="s">
        <v>629</v>
      </c>
      <c r="C103" s="749" t="s">
        <v>647</v>
      </c>
      <c r="D103" s="750" t="s">
        <v>648</v>
      </c>
      <c r="E103" s="751">
        <v>50113001</v>
      </c>
      <c r="F103" s="750" t="s">
        <v>688</v>
      </c>
      <c r="G103" s="749" t="s">
        <v>692</v>
      </c>
      <c r="H103" s="749">
        <v>840220</v>
      </c>
      <c r="I103" s="749">
        <v>0</v>
      </c>
      <c r="J103" s="749" t="s">
        <v>847</v>
      </c>
      <c r="K103" s="749" t="s">
        <v>630</v>
      </c>
      <c r="L103" s="752">
        <v>218.1995786184508</v>
      </c>
      <c r="M103" s="752">
        <v>15</v>
      </c>
      <c r="N103" s="753">
        <v>3272.9936792767621</v>
      </c>
    </row>
    <row r="104" spans="1:14" ht="14.4" customHeight="1" x14ac:dyDescent="0.3">
      <c r="A104" s="747" t="s">
        <v>628</v>
      </c>
      <c r="B104" s="748" t="s">
        <v>629</v>
      </c>
      <c r="C104" s="749" t="s">
        <v>647</v>
      </c>
      <c r="D104" s="750" t="s">
        <v>648</v>
      </c>
      <c r="E104" s="751">
        <v>50113001</v>
      </c>
      <c r="F104" s="750" t="s">
        <v>688</v>
      </c>
      <c r="G104" s="749" t="s">
        <v>689</v>
      </c>
      <c r="H104" s="749">
        <v>848760</v>
      </c>
      <c r="I104" s="749">
        <v>151061</v>
      </c>
      <c r="J104" s="749" t="s">
        <v>848</v>
      </c>
      <c r="K104" s="749" t="s">
        <v>849</v>
      </c>
      <c r="L104" s="752">
        <v>18.88666666666667</v>
      </c>
      <c r="M104" s="752">
        <v>3</v>
      </c>
      <c r="N104" s="753">
        <v>56.660000000000011</v>
      </c>
    </row>
    <row r="105" spans="1:14" ht="14.4" customHeight="1" x14ac:dyDescent="0.3">
      <c r="A105" s="747" t="s">
        <v>628</v>
      </c>
      <c r="B105" s="748" t="s">
        <v>629</v>
      </c>
      <c r="C105" s="749" t="s">
        <v>647</v>
      </c>
      <c r="D105" s="750" t="s">
        <v>648</v>
      </c>
      <c r="E105" s="751">
        <v>50113001</v>
      </c>
      <c r="F105" s="750" t="s">
        <v>688</v>
      </c>
      <c r="G105" s="749" t="s">
        <v>692</v>
      </c>
      <c r="H105" s="749">
        <v>186393</v>
      </c>
      <c r="I105" s="749">
        <v>86393</v>
      </c>
      <c r="J105" s="749" t="s">
        <v>850</v>
      </c>
      <c r="K105" s="749" t="s">
        <v>851</v>
      </c>
      <c r="L105" s="752">
        <v>51.67</v>
      </c>
      <c r="M105" s="752">
        <v>1</v>
      </c>
      <c r="N105" s="753">
        <v>51.67</v>
      </c>
    </row>
    <row r="106" spans="1:14" ht="14.4" customHeight="1" x14ac:dyDescent="0.3">
      <c r="A106" s="747" t="s">
        <v>628</v>
      </c>
      <c r="B106" s="748" t="s">
        <v>629</v>
      </c>
      <c r="C106" s="749" t="s">
        <v>647</v>
      </c>
      <c r="D106" s="750" t="s">
        <v>648</v>
      </c>
      <c r="E106" s="751">
        <v>50113001</v>
      </c>
      <c r="F106" s="750" t="s">
        <v>688</v>
      </c>
      <c r="G106" s="749" t="s">
        <v>692</v>
      </c>
      <c r="H106" s="749">
        <v>100498</v>
      </c>
      <c r="I106" s="749">
        <v>498</v>
      </c>
      <c r="J106" s="749" t="s">
        <v>852</v>
      </c>
      <c r="K106" s="749" t="s">
        <v>853</v>
      </c>
      <c r="L106" s="752">
        <v>96.597500000000011</v>
      </c>
      <c r="M106" s="752">
        <v>16</v>
      </c>
      <c r="N106" s="753">
        <v>1545.5600000000002</v>
      </c>
    </row>
    <row r="107" spans="1:14" ht="14.4" customHeight="1" x14ac:dyDescent="0.3">
      <c r="A107" s="747" t="s">
        <v>628</v>
      </c>
      <c r="B107" s="748" t="s">
        <v>629</v>
      </c>
      <c r="C107" s="749" t="s">
        <v>647</v>
      </c>
      <c r="D107" s="750" t="s">
        <v>648</v>
      </c>
      <c r="E107" s="751">
        <v>50113001</v>
      </c>
      <c r="F107" s="750" t="s">
        <v>688</v>
      </c>
      <c r="G107" s="749" t="s">
        <v>689</v>
      </c>
      <c r="H107" s="749">
        <v>140368</v>
      </c>
      <c r="I107" s="749">
        <v>40368</v>
      </c>
      <c r="J107" s="749" t="s">
        <v>854</v>
      </c>
      <c r="K107" s="749" t="s">
        <v>855</v>
      </c>
      <c r="L107" s="752">
        <v>61.7</v>
      </c>
      <c r="M107" s="752">
        <v>1</v>
      </c>
      <c r="N107" s="753">
        <v>61.7</v>
      </c>
    </row>
    <row r="108" spans="1:14" ht="14.4" customHeight="1" x14ac:dyDescent="0.3">
      <c r="A108" s="747" t="s">
        <v>628</v>
      </c>
      <c r="B108" s="748" t="s">
        <v>629</v>
      </c>
      <c r="C108" s="749" t="s">
        <v>647</v>
      </c>
      <c r="D108" s="750" t="s">
        <v>648</v>
      </c>
      <c r="E108" s="751">
        <v>50113001</v>
      </c>
      <c r="F108" s="750" t="s">
        <v>688</v>
      </c>
      <c r="G108" s="749" t="s">
        <v>689</v>
      </c>
      <c r="H108" s="749">
        <v>127737</v>
      </c>
      <c r="I108" s="749">
        <v>127737</v>
      </c>
      <c r="J108" s="749" t="s">
        <v>856</v>
      </c>
      <c r="K108" s="749" t="s">
        <v>857</v>
      </c>
      <c r="L108" s="752">
        <v>67.319999999999965</v>
      </c>
      <c r="M108" s="752">
        <v>1</v>
      </c>
      <c r="N108" s="753">
        <v>67.319999999999965</v>
      </c>
    </row>
    <row r="109" spans="1:14" ht="14.4" customHeight="1" x14ac:dyDescent="0.3">
      <c r="A109" s="747" t="s">
        <v>628</v>
      </c>
      <c r="B109" s="748" t="s">
        <v>629</v>
      </c>
      <c r="C109" s="749" t="s">
        <v>647</v>
      </c>
      <c r="D109" s="750" t="s">
        <v>648</v>
      </c>
      <c r="E109" s="751">
        <v>50113001</v>
      </c>
      <c r="F109" s="750" t="s">
        <v>688</v>
      </c>
      <c r="G109" s="749" t="s">
        <v>692</v>
      </c>
      <c r="H109" s="749">
        <v>142475</v>
      </c>
      <c r="I109" s="749">
        <v>42475</v>
      </c>
      <c r="J109" s="749" t="s">
        <v>858</v>
      </c>
      <c r="K109" s="749" t="s">
        <v>859</v>
      </c>
      <c r="L109" s="752">
        <v>118.38999999999997</v>
      </c>
      <c r="M109" s="752">
        <v>1</v>
      </c>
      <c r="N109" s="753">
        <v>118.38999999999997</v>
      </c>
    </row>
    <row r="110" spans="1:14" ht="14.4" customHeight="1" x14ac:dyDescent="0.3">
      <c r="A110" s="747" t="s">
        <v>628</v>
      </c>
      <c r="B110" s="748" t="s">
        <v>629</v>
      </c>
      <c r="C110" s="749" t="s">
        <v>647</v>
      </c>
      <c r="D110" s="750" t="s">
        <v>648</v>
      </c>
      <c r="E110" s="751">
        <v>50113001</v>
      </c>
      <c r="F110" s="750" t="s">
        <v>688</v>
      </c>
      <c r="G110" s="749" t="s">
        <v>630</v>
      </c>
      <c r="H110" s="749">
        <v>132670</v>
      </c>
      <c r="I110" s="749">
        <v>132670</v>
      </c>
      <c r="J110" s="749" t="s">
        <v>860</v>
      </c>
      <c r="K110" s="749" t="s">
        <v>861</v>
      </c>
      <c r="L110" s="752">
        <v>62.009999999999991</v>
      </c>
      <c r="M110" s="752">
        <v>2</v>
      </c>
      <c r="N110" s="753">
        <v>124.01999999999998</v>
      </c>
    </row>
    <row r="111" spans="1:14" ht="14.4" customHeight="1" x14ac:dyDescent="0.3">
      <c r="A111" s="747" t="s">
        <v>628</v>
      </c>
      <c r="B111" s="748" t="s">
        <v>629</v>
      </c>
      <c r="C111" s="749" t="s">
        <v>647</v>
      </c>
      <c r="D111" s="750" t="s">
        <v>648</v>
      </c>
      <c r="E111" s="751">
        <v>50113001</v>
      </c>
      <c r="F111" s="750" t="s">
        <v>688</v>
      </c>
      <c r="G111" s="749" t="s">
        <v>692</v>
      </c>
      <c r="H111" s="749">
        <v>397982</v>
      </c>
      <c r="I111" s="749">
        <v>0</v>
      </c>
      <c r="J111" s="749" t="s">
        <v>862</v>
      </c>
      <c r="K111" s="749" t="s">
        <v>630</v>
      </c>
      <c r="L111" s="752">
        <v>17.267999999999997</v>
      </c>
      <c r="M111" s="752">
        <v>1</v>
      </c>
      <c r="N111" s="753">
        <v>17.267999999999997</v>
      </c>
    </row>
    <row r="112" spans="1:14" ht="14.4" customHeight="1" x14ac:dyDescent="0.3">
      <c r="A112" s="747" t="s">
        <v>628</v>
      </c>
      <c r="B112" s="748" t="s">
        <v>629</v>
      </c>
      <c r="C112" s="749" t="s">
        <v>647</v>
      </c>
      <c r="D112" s="750" t="s">
        <v>648</v>
      </c>
      <c r="E112" s="751">
        <v>50113001</v>
      </c>
      <c r="F112" s="750" t="s">
        <v>688</v>
      </c>
      <c r="G112" s="749" t="s">
        <v>692</v>
      </c>
      <c r="H112" s="749">
        <v>100283</v>
      </c>
      <c r="I112" s="749">
        <v>100283</v>
      </c>
      <c r="J112" s="749" t="s">
        <v>863</v>
      </c>
      <c r="K112" s="749" t="s">
        <v>864</v>
      </c>
      <c r="L112" s="752">
        <v>84.376363636363621</v>
      </c>
      <c r="M112" s="752">
        <v>11</v>
      </c>
      <c r="N112" s="753">
        <v>928.13999999999976</v>
      </c>
    </row>
    <row r="113" spans="1:14" ht="14.4" customHeight="1" x14ac:dyDescent="0.3">
      <c r="A113" s="747" t="s">
        <v>628</v>
      </c>
      <c r="B113" s="748" t="s">
        <v>629</v>
      </c>
      <c r="C113" s="749" t="s">
        <v>647</v>
      </c>
      <c r="D113" s="750" t="s">
        <v>648</v>
      </c>
      <c r="E113" s="751">
        <v>50113001</v>
      </c>
      <c r="F113" s="750" t="s">
        <v>688</v>
      </c>
      <c r="G113" s="749" t="s">
        <v>692</v>
      </c>
      <c r="H113" s="749">
        <v>118656</v>
      </c>
      <c r="I113" s="749">
        <v>118656</v>
      </c>
      <c r="J113" s="749" t="s">
        <v>865</v>
      </c>
      <c r="K113" s="749" t="s">
        <v>866</v>
      </c>
      <c r="L113" s="752">
        <v>663.3900000000001</v>
      </c>
      <c r="M113" s="752">
        <v>1</v>
      </c>
      <c r="N113" s="753">
        <v>663.3900000000001</v>
      </c>
    </row>
    <row r="114" spans="1:14" ht="14.4" customHeight="1" x14ac:dyDescent="0.3">
      <c r="A114" s="747" t="s">
        <v>628</v>
      </c>
      <c r="B114" s="748" t="s">
        <v>629</v>
      </c>
      <c r="C114" s="749" t="s">
        <v>647</v>
      </c>
      <c r="D114" s="750" t="s">
        <v>648</v>
      </c>
      <c r="E114" s="751">
        <v>50113001</v>
      </c>
      <c r="F114" s="750" t="s">
        <v>688</v>
      </c>
      <c r="G114" s="749" t="s">
        <v>692</v>
      </c>
      <c r="H114" s="749">
        <v>119686</v>
      </c>
      <c r="I114" s="749">
        <v>119686</v>
      </c>
      <c r="J114" s="749" t="s">
        <v>867</v>
      </c>
      <c r="K114" s="749" t="s">
        <v>868</v>
      </c>
      <c r="L114" s="752">
        <v>50.231027454306485</v>
      </c>
      <c r="M114" s="752">
        <v>78</v>
      </c>
      <c r="N114" s="753">
        <v>3918.0201414359058</v>
      </c>
    </row>
    <row r="115" spans="1:14" ht="14.4" customHeight="1" x14ac:dyDescent="0.3">
      <c r="A115" s="747" t="s">
        <v>628</v>
      </c>
      <c r="B115" s="748" t="s">
        <v>629</v>
      </c>
      <c r="C115" s="749" t="s">
        <v>647</v>
      </c>
      <c r="D115" s="750" t="s">
        <v>648</v>
      </c>
      <c r="E115" s="751">
        <v>50113001</v>
      </c>
      <c r="F115" s="750" t="s">
        <v>688</v>
      </c>
      <c r="G115" s="749" t="s">
        <v>692</v>
      </c>
      <c r="H115" s="749">
        <v>119685</v>
      </c>
      <c r="I115" s="749">
        <v>119685</v>
      </c>
      <c r="J115" s="749" t="s">
        <v>869</v>
      </c>
      <c r="K115" s="749" t="s">
        <v>870</v>
      </c>
      <c r="L115" s="752">
        <v>50.519743589743584</v>
      </c>
      <c r="M115" s="752">
        <v>39</v>
      </c>
      <c r="N115" s="753">
        <v>1970.2699999999998</v>
      </c>
    </row>
    <row r="116" spans="1:14" ht="14.4" customHeight="1" x14ac:dyDescent="0.3">
      <c r="A116" s="747" t="s">
        <v>628</v>
      </c>
      <c r="B116" s="748" t="s">
        <v>629</v>
      </c>
      <c r="C116" s="749" t="s">
        <v>647</v>
      </c>
      <c r="D116" s="750" t="s">
        <v>648</v>
      </c>
      <c r="E116" s="751">
        <v>50113001</v>
      </c>
      <c r="F116" s="750" t="s">
        <v>688</v>
      </c>
      <c r="G116" s="749" t="s">
        <v>689</v>
      </c>
      <c r="H116" s="749">
        <v>107981</v>
      </c>
      <c r="I116" s="749">
        <v>7981</v>
      </c>
      <c r="J116" s="749" t="s">
        <v>871</v>
      </c>
      <c r="K116" s="749" t="s">
        <v>872</v>
      </c>
      <c r="L116" s="752">
        <v>52.868571428571428</v>
      </c>
      <c r="M116" s="752">
        <v>14</v>
      </c>
      <c r="N116" s="753">
        <v>740.16</v>
      </c>
    </row>
    <row r="117" spans="1:14" ht="14.4" customHeight="1" x14ac:dyDescent="0.3">
      <c r="A117" s="747" t="s">
        <v>628</v>
      </c>
      <c r="B117" s="748" t="s">
        <v>629</v>
      </c>
      <c r="C117" s="749" t="s">
        <v>647</v>
      </c>
      <c r="D117" s="750" t="s">
        <v>648</v>
      </c>
      <c r="E117" s="751">
        <v>50113001</v>
      </c>
      <c r="F117" s="750" t="s">
        <v>688</v>
      </c>
      <c r="G117" s="749" t="s">
        <v>692</v>
      </c>
      <c r="H117" s="749">
        <v>151561</v>
      </c>
      <c r="I117" s="749">
        <v>51561</v>
      </c>
      <c r="J117" s="749" t="s">
        <v>873</v>
      </c>
      <c r="K117" s="749" t="s">
        <v>874</v>
      </c>
      <c r="L117" s="752">
        <v>58.265714285714282</v>
      </c>
      <c r="M117" s="752">
        <v>7</v>
      </c>
      <c r="N117" s="753">
        <v>407.85999999999996</v>
      </c>
    </row>
    <row r="118" spans="1:14" ht="14.4" customHeight="1" x14ac:dyDescent="0.3">
      <c r="A118" s="747" t="s">
        <v>628</v>
      </c>
      <c r="B118" s="748" t="s">
        <v>629</v>
      </c>
      <c r="C118" s="749" t="s">
        <v>647</v>
      </c>
      <c r="D118" s="750" t="s">
        <v>648</v>
      </c>
      <c r="E118" s="751">
        <v>50113001</v>
      </c>
      <c r="F118" s="750" t="s">
        <v>688</v>
      </c>
      <c r="G118" s="749" t="s">
        <v>692</v>
      </c>
      <c r="H118" s="749">
        <v>152307</v>
      </c>
      <c r="I118" s="749">
        <v>52307</v>
      </c>
      <c r="J118" s="749" t="s">
        <v>875</v>
      </c>
      <c r="K118" s="749" t="s">
        <v>876</v>
      </c>
      <c r="L118" s="752">
        <v>77.248965517241388</v>
      </c>
      <c r="M118" s="752">
        <v>29</v>
      </c>
      <c r="N118" s="753">
        <v>2240.2200000000003</v>
      </c>
    </row>
    <row r="119" spans="1:14" ht="14.4" customHeight="1" x14ac:dyDescent="0.3">
      <c r="A119" s="747" t="s">
        <v>628</v>
      </c>
      <c r="B119" s="748" t="s">
        <v>629</v>
      </c>
      <c r="C119" s="749" t="s">
        <v>647</v>
      </c>
      <c r="D119" s="750" t="s">
        <v>648</v>
      </c>
      <c r="E119" s="751">
        <v>50113001</v>
      </c>
      <c r="F119" s="750" t="s">
        <v>688</v>
      </c>
      <c r="G119" s="749" t="s">
        <v>692</v>
      </c>
      <c r="H119" s="749">
        <v>150448</v>
      </c>
      <c r="I119" s="749">
        <v>50448</v>
      </c>
      <c r="J119" s="749" t="s">
        <v>877</v>
      </c>
      <c r="K119" s="749" t="s">
        <v>878</v>
      </c>
      <c r="L119" s="752">
        <v>45.24307692307692</v>
      </c>
      <c r="M119" s="752">
        <v>13</v>
      </c>
      <c r="N119" s="753">
        <v>588.16</v>
      </c>
    </row>
    <row r="120" spans="1:14" ht="14.4" customHeight="1" x14ac:dyDescent="0.3">
      <c r="A120" s="747" t="s">
        <v>628</v>
      </c>
      <c r="B120" s="748" t="s">
        <v>629</v>
      </c>
      <c r="C120" s="749" t="s">
        <v>647</v>
      </c>
      <c r="D120" s="750" t="s">
        <v>648</v>
      </c>
      <c r="E120" s="751">
        <v>50113001</v>
      </c>
      <c r="F120" s="750" t="s">
        <v>688</v>
      </c>
      <c r="G120" s="749" t="s">
        <v>692</v>
      </c>
      <c r="H120" s="749">
        <v>100876</v>
      </c>
      <c r="I120" s="749">
        <v>876</v>
      </c>
      <c r="J120" s="749" t="s">
        <v>879</v>
      </c>
      <c r="K120" s="749" t="s">
        <v>880</v>
      </c>
      <c r="L120" s="752">
        <v>66.719632979701558</v>
      </c>
      <c r="M120" s="752">
        <v>3</v>
      </c>
      <c r="N120" s="753">
        <v>200.15889893910466</v>
      </c>
    </row>
    <row r="121" spans="1:14" ht="14.4" customHeight="1" x14ac:dyDescent="0.3">
      <c r="A121" s="747" t="s">
        <v>628</v>
      </c>
      <c r="B121" s="748" t="s">
        <v>629</v>
      </c>
      <c r="C121" s="749" t="s">
        <v>647</v>
      </c>
      <c r="D121" s="750" t="s">
        <v>648</v>
      </c>
      <c r="E121" s="751">
        <v>50113001</v>
      </c>
      <c r="F121" s="750" t="s">
        <v>688</v>
      </c>
      <c r="G121" s="749" t="s">
        <v>692</v>
      </c>
      <c r="H121" s="749">
        <v>844547</v>
      </c>
      <c r="I121" s="749">
        <v>107143</v>
      </c>
      <c r="J121" s="749" t="s">
        <v>881</v>
      </c>
      <c r="K121" s="749" t="s">
        <v>882</v>
      </c>
      <c r="L121" s="752">
        <v>57.456666666666656</v>
      </c>
      <c r="M121" s="752">
        <v>3</v>
      </c>
      <c r="N121" s="753">
        <v>172.36999999999998</v>
      </c>
    </row>
    <row r="122" spans="1:14" ht="14.4" customHeight="1" x14ac:dyDescent="0.3">
      <c r="A122" s="747" t="s">
        <v>628</v>
      </c>
      <c r="B122" s="748" t="s">
        <v>629</v>
      </c>
      <c r="C122" s="749" t="s">
        <v>647</v>
      </c>
      <c r="D122" s="750" t="s">
        <v>648</v>
      </c>
      <c r="E122" s="751">
        <v>50113001</v>
      </c>
      <c r="F122" s="750" t="s">
        <v>688</v>
      </c>
      <c r="G122" s="749" t="s">
        <v>692</v>
      </c>
      <c r="H122" s="749">
        <v>184700</v>
      </c>
      <c r="I122" s="749">
        <v>84700</v>
      </c>
      <c r="J122" s="749" t="s">
        <v>883</v>
      </c>
      <c r="K122" s="749" t="s">
        <v>884</v>
      </c>
      <c r="L122" s="752">
        <v>112.01157894736841</v>
      </c>
      <c r="M122" s="752">
        <v>19</v>
      </c>
      <c r="N122" s="753">
        <v>2128.2199999999998</v>
      </c>
    </row>
    <row r="123" spans="1:14" ht="14.4" customHeight="1" x14ac:dyDescent="0.3">
      <c r="A123" s="747" t="s">
        <v>628</v>
      </c>
      <c r="B123" s="748" t="s">
        <v>629</v>
      </c>
      <c r="C123" s="749" t="s">
        <v>647</v>
      </c>
      <c r="D123" s="750" t="s">
        <v>648</v>
      </c>
      <c r="E123" s="751">
        <v>50113001</v>
      </c>
      <c r="F123" s="750" t="s">
        <v>688</v>
      </c>
      <c r="G123" s="749" t="s">
        <v>692</v>
      </c>
      <c r="H123" s="749">
        <v>195611</v>
      </c>
      <c r="I123" s="749">
        <v>95611</v>
      </c>
      <c r="J123" s="749" t="s">
        <v>885</v>
      </c>
      <c r="K123" s="749" t="s">
        <v>874</v>
      </c>
      <c r="L123" s="752">
        <v>41.18</v>
      </c>
      <c r="M123" s="752">
        <v>3</v>
      </c>
      <c r="N123" s="753">
        <v>123.53999999999999</v>
      </c>
    </row>
    <row r="124" spans="1:14" ht="14.4" customHeight="1" x14ac:dyDescent="0.3">
      <c r="A124" s="747" t="s">
        <v>628</v>
      </c>
      <c r="B124" s="748" t="s">
        <v>629</v>
      </c>
      <c r="C124" s="749" t="s">
        <v>647</v>
      </c>
      <c r="D124" s="750" t="s">
        <v>648</v>
      </c>
      <c r="E124" s="751">
        <v>50113001</v>
      </c>
      <c r="F124" s="750" t="s">
        <v>688</v>
      </c>
      <c r="G124" s="749" t="s">
        <v>689</v>
      </c>
      <c r="H124" s="749">
        <v>157871</v>
      </c>
      <c r="I124" s="749">
        <v>157871</v>
      </c>
      <c r="J124" s="749" t="s">
        <v>886</v>
      </c>
      <c r="K124" s="749" t="s">
        <v>887</v>
      </c>
      <c r="L124" s="752">
        <v>198.61111434910612</v>
      </c>
      <c r="M124" s="752">
        <v>27</v>
      </c>
      <c r="N124" s="753">
        <v>5362.5000874258649</v>
      </c>
    </row>
    <row r="125" spans="1:14" ht="14.4" customHeight="1" x14ac:dyDescent="0.3">
      <c r="A125" s="747" t="s">
        <v>628</v>
      </c>
      <c r="B125" s="748" t="s">
        <v>629</v>
      </c>
      <c r="C125" s="749" t="s">
        <v>647</v>
      </c>
      <c r="D125" s="750" t="s">
        <v>648</v>
      </c>
      <c r="E125" s="751">
        <v>50113001</v>
      </c>
      <c r="F125" s="750" t="s">
        <v>688</v>
      </c>
      <c r="G125" s="749" t="s">
        <v>692</v>
      </c>
      <c r="H125" s="749">
        <v>849941</v>
      </c>
      <c r="I125" s="749">
        <v>162142</v>
      </c>
      <c r="J125" s="749" t="s">
        <v>888</v>
      </c>
      <c r="K125" s="749" t="s">
        <v>889</v>
      </c>
      <c r="L125" s="752">
        <v>28.356666666666666</v>
      </c>
      <c r="M125" s="752">
        <v>3</v>
      </c>
      <c r="N125" s="753">
        <v>85.07</v>
      </c>
    </row>
    <row r="126" spans="1:14" ht="14.4" customHeight="1" x14ac:dyDescent="0.3">
      <c r="A126" s="747" t="s">
        <v>628</v>
      </c>
      <c r="B126" s="748" t="s">
        <v>629</v>
      </c>
      <c r="C126" s="749" t="s">
        <v>647</v>
      </c>
      <c r="D126" s="750" t="s">
        <v>648</v>
      </c>
      <c r="E126" s="751">
        <v>50113001</v>
      </c>
      <c r="F126" s="750" t="s">
        <v>688</v>
      </c>
      <c r="G126" s="749" t="s">
        <v>692</v>
      </c>
      <c r="H126" s="749">
        <v>191249</v>
      </c>
      <c r="I126" s="749">
        <v>91249</v>
      </c>
      <c r="J126" s="749" t="s">
        <v>890</v>
      </c>
      <c r="K126" s="749" t="s">
        <v>891</v>
      </c>
      <c r="L126" s="752">
        <v>18.603999999999996</v>
      </c>
      <c r="M126" s="752">
        <v>15</v>
      </c>
      <c r="N126" s="753">
        <v>279.05999999999995</v>
      </c>
    </row>
    <row r="127" spans="1:14" ht="14.4" customHeight="1" x14ac:dyDescent="0.3">
      <c r="A127" s="747" t="s">
        <v>628</v>
      </c>
      <c r="B127" s="748" t="s">
        <v>629</v>
      </c>
      <c r="C127" s="749" t="s">
        <v>647</v>
      </c>
      <c r="D127" s="750" t="s">
        <v>648</v>
      </c>
      <c r="E127" s="751">
        <v>50113001</v>
      </c>
      <c r="F127" s="750" t="s">
        <v>688</v>
      </c>
      <c r="G127" s="749" t="s">
        <v>692</v>
      </c>
      <c r="H127" s="749">
        <v>166101</v>
      </c>
      <c r="I127" s="749">
        <v>66101</v>
      </c>
      <c r="J127" s="749" t="s">
        <v>892</v>
      </c>
      <c r="K127" s="749" t="s">
        <v>893</v>
      </c>
      <c r="L127" s="752">
        <v>67.19</v>
      </c>
      <c r="M127" s="752">
        <v>2</v>
      </c>
      <c r="N127" s="753">
        <v>134.38</v>
      </c>
    </row>
    <row r="128" spans="1:14" ht="14.4" customHeight="1" x14ac:dyDescent="0.3">
      <c r="A128" s="747" t="s">
        <v>628</v>
      </c>
      <c r="B128" s="748" t="s">
        <v>629</v>
      </c>
      <c r="C128" s="749" t="s">
        <v>647</v>
      </c>
      <c r="D128" s="750" t="s">
        <v>648</v>
      </c>
      <c r="E128" s="751">
        <v>50113001</v>
      </c>
      <c r="F128" s="750" t="s">
        <v>688</v>
      </c>
      <c r="G128" s="749" t="s">
        <v>692</v>
      </c>
      <c r="H128" s="749">
        <v>168579</v>
      </c>
      <c r="I128" s="749">
        <v>68579</v>
      </c>
      <c r="J128" s="749" t="s">
        <v>894</v>
      </c>
      <c r="K128" s="749" t="s">
        <v>895</v>
      </c>
      <c r="L128" s="752">
        <v>99.429999999999978</v>
      </c>
      <c r="M128" s="752">
        <v>1</v>
      </c>
      <c r="N128" s="753">
        <v>99.429999999999978</v>
      </c>
    </row>
    <row r="129" spans="1:14" ht="14.4" customHeight="1" x14ac:dyDescent="0.3">
      <c r="A129" s="747" t="s">
        <v>628</v>
      </c>
      <c r="B129" s="748" t="s">
        <v>629</v>
      </c>
      <c r="C129" s="749" t="s">
        <v>647</v>
      </c>
      <c r="D129" s="750" t="s">
        <v>648</v>
      </c>
      <c r="E129" s="751">
        <v>50113001</v>
      </c>
      <c r="F129" s="750" t="s">
        <v>688</v>
      </c>
      <c r="G129" s="749" t="s">
        <v>692</v>
      </c>
      <c r="H129" s="749">
        <v>203216</v>
      </c>
      <c r="I129" s="749">
        <v>203216</v>
      </c>
      <c r="J129" s="749" t="s">
        <v>896</v>
      </c>
      <c r="K129" s="749" t="s">
        <v>897</v>
      </c>
      <c r="L129" s="752">
        <v>88.770000000000024</v>
      </c>
      <c r="M129" s="752">
        <v>3</v>
      </c>
      <c r="N129" s="753">
        <v>266.31000000000006</v>
      </c>
    </row>
    <row r="130" spans="1:14" ht="14.4" customHeight="1" x14ac:dyDescent="0.3">
      <c r="A130" s="747" t="s">
        <v>628</v>
      </c>
      <c r="B130" s="748" t="s">
        <v>629</v>
      </c>
      <c r="C130" s="749" t="s">
        <v>647</v>
      </c>
      <c r="D130" s="750" t="s">
        <v>648</v>
      </c>
      <c r="E130" s="751">
        <v>50113001</v>
      </c>
      <c r="F130" s="750" t="s">
        <v>688</v>
      </c>
      <c r="G130" s="749" t="s">
        <v>692</v>
      </c>
      <c r="H130" s="749">
        <v>102963</v>
      </c>
      <c r="I130" s="749">
        <v>2963</v>
      </c>
      <c r="J130" s="749" t="s">
        <v>898</v>
      </c>
      <c r="K130" s="749" t="s">
        <v>899</v>
      </c>
      <c r="L130" s="752">
        <v>97.11</v>
      </c>
      <c r="M130" s="752">
        <v>2</v>
      </c>
      <c r="N130" s="753">
        <v>194.22</v>
      </c>
    </row>
    <row r="131" spans="1:14" ht="14.4" customHeight="1" x14ac:dyDescent="0.3">
      <c r="A131" s="747" t="s">
        <v>628</v>
      </c>
      <c r="B131" s="748" t="s">
        <v>629</v>
      </c>
      <c r="C131" s="749" t="s">
        <v>647</v>
      </c>
      <c r="D131" s="750" t="s">
        <v>648</v>
      </c>
      <c r="E131" s="751">
        <v>50113001</v>
      </c>
      <c r="F131" s="750" t="s">
        <v>688</v>
      </c>
      <c r="G131" s="749" t="s">
        <v>692</v>
      </c>
      <c r="H131" s="749">
        <v>100269</v>
      </c>
      <c r="I131" s="749">
        <v>269</v>
      </c>
      <c r="J131" s="749" t="s">
        <v>900</v>
      </c>
      <c r="K131" s="749" t="s">
        <v>765</v>
      </c>
      <c r="L131" s="752">
        <v>40.72999999999999</v>
      </c>
      <c r="M131" s="752">
        <v>4</v>
      </c>
      <c r="N131" s="753">
        <v>162.91999999999996</v>
      </c>
    </row>
    <row r="132" spans="1:14" ht="14.4" customHeight="1" x14ac:dyDescent="0.3">
      <c r="A132" s="747" t="s">
        <v>628</v>
      </c>
      <c r="B132" s="748" t="s">
        <v>629</v>
      </c>
      <c r="C132" s="749" t="s">
        <v>647</v>
      </c>
      <c r="D132" s="750" t="s">
        <v>648</v>
      </c>
      <c r="E132" s="751">
        <v>50113001</v>
      </c>
      <c r="F132" s="750" t="s">
        <v>688</v>
      </c>
      <c r="G132" s="749" t="s">
        <v>692</v>
      </c>
      <c r="H132" s="749">
        <v>172476</v>
      </c>
      <c r="I132" s="749">
        <v>172476</v>
      </c>
      <c r="J132" s="749" t="s">
        <v>901</v>
      </c>
      <c r="K132" s="749" t="s">
        <v>902</v>
      </c>
      <c r="L132" s="752">
        <v>40.520000000000003</v>
      </c>
      <c r="M132" s="752">
        <v>1</v>
      </c>
      <c r="N132" s="753">
        <v>40.520000000000003</v>
      </c>
    </row>
    <row r="133" spans="1:14" ht="14.4" customHeight="1" x14ac:dyDescent="0.3">
      <c r="A133" s="747" t="s">
        <v>628</v>
      </c>
      <c r="B133" s="748" t="s">
        <v>629</v>
      </c>
      <c r="C133" s="749" t="s">
        <v>647</v>
      </c>
      <c r="D133" s="750" t="s">
        <v>648</v>
      </c>
      <c r="E133" s="751">
        <v>50113001</v>
      </c>
      <c r="F133" s="750" t="s">
        <v>688</v>
      </c>
      <c r="G133" s="749" t="s">
        <v>692</v>
      </c>
      <c r="H133" s="749">
        <v>185256</v>
      </c>
      <c r="I133" s="749">
        <v>85256</v>
      </c>
      <c r="J133" s="749" t="s">
        <v>903</v>
      </c>
      <c r="K133" s="749" t="s">
        <v>904</v>
      </c>
      <c r="L133" s="752">
        <v>29.490000000000009</v>
      </c>
      <c r="M133" s="752">
        <v>3</v>
      </c>
      <c r="N133" s="753">
        <v>88.470000000000027</v>
      </c>
    </row>
    <row r="134" spans="1:14" ht="14.4" customHeight="1" x14ac:dyDescent="0.3">
      <c r="A134" s="747" t="s">
        <v>628</v>
      </c>
      <c r="B134" s="748" t="s">
        <v>629</v>
      </c>
      <c r="C134" s="749" t="s">
        <v>647</v>
      </c>
      <c r="D134" s="750" t="s">
        <v>648</v>
      </c>
      <c r="E134" s="751">
        <v>50113001</v>
      </c>
      <c r="F134" s="750" t="s">
        <v>688</v>
      </c>
      <c r="G134" s="749" t="s">
        <v>692</v>
      </c>
      <c r="H134" s="749">
        <v>122629</v>
      </c>
      <c r="I134" s="749">
        <v>122629</v>
      </c>
      <c r="J134" s="749" t="s">
        <v>905</v>
      </c>
      <c r="K134" s="749" t="s">
        <v>906</v>
      </c>
      <c r="L134" s="752">
        <v>75.58250000000001</v>
      </c>
      <c r="M134" s="752">
        <v>28</v>
      </c>
      <c r="N134" s="753">
        <v>2116.3100000000004</v>
      </c>
    </row>
    <row r="135" spans="1:14" ht="14.4" customHeight="1" x14ac:dyDescent="0.3">
      <c r="A135" s="747" t="s">
        <v>628</v>
      </c>
      <c r="B135" s="748" t="s">
        <v>629</v>
      </c>
      <c r="C135" s="749" t="s">
        <v>647</v>
      </c>
      <c r="D135" s="750" t="s">
        <v>648</v>
      </c>
      <c r="E135" s="751">
        <v>50113001</v>
      </c>
      <c r="F135" s="750" t="s">
        <v>688</v>
      </c>
      <c r="G135" s="749" t="s">
        <v>692</v>
      </c>
      <c r="H135" s="749">
        <v>146408</v>
      </c>
      <c r="I135" s="749">
        <v>46408</v>
      </c>
      <c r="J135" s="749" t="s">
        <v>907</v>
      </c>
      <c r="K135" s="749" t="s">
        <v>908</v>
      </c>
      <c r="L135" s="752">
        <v>1033.8600000000004</v>
      </c>
      <c r="M135" s="752">
        <v>1</v>
      </c>
      <c r="N135" s="753">
        <v>1033.8600000000004</v>
      </c>
    </row>
    <row r="136" spans="1:14" ht="14.4" customHeight="1" x14ac:dyDescent="0.3">
      <c r="A136" s="747" t="s">
        <v>628</v>
      </c>
      <c r="B136" s="748" t="s">
        <v>629</v>
      </c>
      <c r="C136" s="749" t="s">
        <v>647</v>
      </c>
      <c r="D136" s="750" t="s">
        <v>648</v>
      </c>
      <c r="E136" s="751">
        <v>50113001</v>
      </c>
      <c r="F136" s="750" t="s">
        <v>688</v>
      </c>
      <c r="G136" s="749" t="s">
        <v>692</v>
      </c>
      <c r="H136" s="749">
        <v>847855</v>
      </c>
      <c r="I136" s="749">
        <v>107826</v>
      </c>
      <c r="J136" s="749" t="s">
        <v>909</v>
      </c>
      <c r="K136" s="749" t="s">
        <v>910</v>
      </c>
      <c r="L136" s="752">
        <v>561.00000000000011</v>
      </c>
      <c r="M136" s="752">
        <v>1</v>
      </c>
      <c r="N136" s="753">
        <v>561.00000000000011</v>
      </c>
    </row>
    <row r="137" spans="1:14" ht="14.4" customHeight="1" x14ac:dyDescent="0.3">
      <c r="A137" s="747" t="s">
        <v>628</v>
      </c>
      <c r="B137" s="748" t="s">
        <v>629</v>
      </c>
      <c r="C137" s="749" t="s">
        <v>647</v>
      </c>
      <c r="D137" s="750" t="s">
        <v>648</v>
      </c>
      <c r="E137" s="751">
        <v>50113001</v>
      </c>
      <c r="F137" s="750" t="s">
        <v>688</v>
      </c>
      <c r="G137" s="749" t="s">
        <v>692</v>
      </c>
      <c r="H137" s="749">
        <v>159940</v>
      </c>
      <c r="I137" s="749">
        <v>59940</v>
      </c>
      <c r="J137" s="749" t="s">
        <v>911</v>
      </c>
      <c r="K137" s="749" t="s">
        <v>912</v>
      </c>
      <c r="L137" s="752">
        <v>105.11000000000003</v>
      </c>
      <c r="M137" s="752">
        <v>1</v>
      </c>
      <c r="N137" s="753">
        <v>105.11000000000003</v>
      </c>
    </row>
    <row r="138" spans="1:14" ht="14.4" customHeight="1" x14ac:dyDescent="0.3">
      <c r="A138" s="747" t="s">
        <v>628</v>
      </c>
      <c r="B138" s="748" t="s">
        <v>629</v>
      </c>
      <c r="C138" s="749" t="s">
        <v>647</v>
      </c>
      <c r="D138" s="750" t="s">
        <v>648</v>
      </c>
      <c r="E138" s="751">
        <v>50113001</v>
      </c>
      <c r="F138" s="750" t="s">
        <v>688</v>
      </c>
      <c r="G138" s="749" t="s">
        <v>689</v>
      </c>
      <c r="H138" s="749">
        <v>109709</v>
      </c>
      <c r="I138" s="749">
        <v>9709</v>
      </c>
      <c r="J138" s="749" t="s">
        <v>913</v>
      </c>
      <c r="K138" s="749" t="s">
        <v>914</v>
      </c>
      <c r="L138" s="752">
        <v>43.469354838709677</v>
      </c>
      <c r="M138" s="752">
        <v>31</v>
      </c>
      <c r="N138" s="753">
        <v>1347.55</v>
      </c>
    </row>
    <row r="139" spans="1:14" ht="14.4" customHeight="1" x14ac:dyDescent="0.3">
      <c r="A139" s="747" t="s">
        <v>628</v>
      </c>
      <c r="B139" s="748" t="s">
        <v>629</v>
      </c>
      <c r="C139" s="749" t="s">
        <v>647</v>
      </c>
      <c r="D139" s="750" t="s">
        <v>648</v>
      </c>
      <c r="E139" s="751">
        <v>50113001</v>
      </c>
      <c r="F139" s="750" t="s">
        <v>688</v>
      </c>
      <c r="G139" s="749" t="s">
        <v>689</v>
      </c>
      <c r="H139" s="749">
        <v>194882</v>
      </c>
      <c r="I139" s="749">
        <v>94882</v>
      </c>
      <c r="J139" s="749" t="s">
        <v>913</v>
      </c>
      <c r="K139" s="749" t="s">
        <v>915</v>
      </c>
      <c r="L139" s="752">
        <v>142.49</v>
      </c>
      <c r="M139" s="752">
        <v>5</v>
      </c>
      <c r="N139" s="753">
        <v>712.45</v>
      </c>
    </row>
    <row r="140" spans="1:14" ht="14.4" customHeight="1" x14ac:dyDescent="0.3">
      <c r="A140" s="747" t="s">
        <v>628</v>
      </c>
      <c r="B140" s="748" t="s">
        <v>629</v>
      </c>
      <c r="C140" s="749" t="s">
        <v>647</v>
      </c>
      <c r="D140" s="750" t="s">
        <v>648</v>
      </c>
      <c r="E140" s="751">
        <v>50113001</v>
      </c>
      <c r="F140" s="750" t="s">
        <v>688</v>
      </c>
      <c r="G140" s="749" t="s">
        <v>692</v>
      </c>
      <c r="H140" s="749">
        <v>188967</v>
      </c>
      <c r="I140" s="749">
        <v>88967</v>
      </c>
      <c r="J140" s="749" t="s">
        <v>916</v>
      </c>
      <c r="K140" s="749" t="s">
        <v>709</v>
      </c>
      <c r="L140" s="752">
        <v>104.87</v>
      </c>
      <c r="M140" s="752">
        <v>3</v>
      </c>
      <c r="N140" s="753">
        <v>314.61</v>
      </c>
    </row>
    <row r="141" spans="1:14" ht="14.4" customHeight="1" x14ac:dyDescent="0.3">
      <c r="A141" s="747" t="s">
        <v>628</v>
      </c>
      <c r="B141" s="748" t="s">
        <v>629</v>
      </c>
      <c r="C141" s="749" t="s">
        <v>647</v>
      </c>
      <c r="D141" s="750" t="s">
        <v>648</v>
      </c>
      <c r="E141" s="751">
        <v>50113001</v>
      </c>
      <c r="F141" s="750" t="s">
        <v>688</v>
      </c>
      <c r="G141" s="749" t="s">
        <v>692</v>
      </c>
      <c r="H141" s="749">
        <v>103688</v>
      </c>
      <c r="I141" s="749">
        <v>3688</v>
      </c>
      <c r="J141" s="749" t="s">
        <v>917</v>
      </c>
      <c r="K141" s="749" t="s">
        <v>918</v>
      </c>
      <c r="L141" s="752">
        <v>57.98</v>
      </c>
      <c r="M141" s="752">
        <v>6</v>
      </c>
      <c r="N141" s="753">
        <v>347.88</v>
      </c>
    </row>
    <row r="142" spans="1:14" ht="14.4" customHeight="1" x14ac:dyDescent="0.3">
      <c r="A142" s="747" t="s">
        <v>628</v>
      </c>
      <c r="B142" s="748" t="s">
        <v>629</v>
      </c>
      <c r="C142" s="749" t="s">
        <v>647</v>
      </c>
      <c r="D142" s="750" t="s">
        <v>648</v>
      </c>
      <c r="E142" s="751">
        <v>50113001</v>
      </c>
      <c r="F142" s="750" t="s">
        <v>688</v>
      </c>
      <c r="G142" s="749" t="s">
        <v>692</v>
      </c>
      <c r="H142" s="749">
        <v>846941</v>
      </c>
      <c r="I142" s="749">
        <v>0</v>
      </c>
      <c r="J142" s="749" t="s">
        <v>919</v>
      </c>
      <c r="K142" s="749" t="s">
        <v>630</v>
      </c>
      <c r="L142" s="752">
        <v>150.55999999999997</v>
      </c>
      <c r="M142" s="752">
        <v>2</v>
      </c>
      <c r="N142" s="753">
        <v>301.11999999999995</v>
      </c>
    </row>
    <row r="143" spans="1:14" ht="14.4" customHeight="1" x14ac:dyDescent="0.3">
      <c r="A143" s="747" t="s">
        <v>628</v>
      </c>
      <c r="B143" s="748" t="s">
        <v>629</v>
      </c>
      <c r="C143" s="749" t="s">
        <v>647</v>
      </c>
      <c r="D143" s="750" t="s">
        <v>648</v>
      </c>
      <c r="E143" s="751">
        <v>50113001</v>
      </c>
      <c r="F143" s="750" t="s">
        <v>688</v>
      </c>
      <c r="G143" s="749" t="s">
        <v>692</v>
      </c>
      <c r="H143" s="749">
        <v>100612</v>
      </c>
      <c r="I143" s="749">
        <v>612</v>
      </c>
      <c r="J143" s="749" t="s">
        <v>920</v>
      </c>
      <c r="K143" s="749" t="s">
        <v>921</v>
      </c>
      <c r="L143" s="752">
        <v>60.280000000000044</v>
      </c>
      <c r="M143" s="752">
        <v>1</v>
      </c>
      <c r="N143" s="753">
        <v>60.280000000000044</v>
      </c>
    </row>
    <row r="144" spans="1:14" ht="14.4" customHeight="1" x14ac:dyDescent="0.3">
      <c r="A144" s="747" t="s">
        <v>628</v>
      </c>
      <c r="B144" s="748" t="s">
        <v>629</v>
      </c>
      <c r="C144" s="749" t="s">
        <v>647</v>
      </c>
      <c r="D144" s="750" t="s">
        <v>648</v>
      </c>
      <c r="E144" s="751">
        <v>50113001</v>
      </c>
      <c r="F144" s="750" t="s">
        <v>688</v>
      </c>
      <c r="G144" s="749" t="s">
        <v>692</v>
      </c>
      <c r="H144" s="749">
        <v>621370</v>
      </c>
      <c r="I144" s="749">
        <v>0</v>
      </c>
      <c r="J144" s="749" t="s">
        <v>922</v>
      </c>
      <c r="K144" s="749" t="s">
        <v>923</v>
      </c>
      <c r="L144" s="752">
        <v>25.599999999999994</v>
      </c>
      <c r="M144" s="752">
        <v>5</v>
      </c>
      <c r="N144" s="753">
        <v>127.99999999999997</v>
      </c>
    </row>
    <row r="145" spans="1:14" ht="14.4" customHeight="1" x14ac:dyDescent="0.3">
      <c r="A145" s="747" t="s">
        <v>628</v>
      </c>
      <c r="B145" s="748" t="s">
        <v>629</v>
      </c>
      <c r="C145" s="749" t="s">
        <v>647</v>
      </c>
      <c r="D145" s="750" t="s">
        <v>648</v>
      </c>
      <c r="E145" s="751">
        <v>50113001</v>
      </c>
      <c r="F145" s="750" t="s">
        <v>688</v>
      </c>
      <c r="G145" s="749" t="s">
        <v>692</v>
      </c>
      <c r="H145" s="749">
        <v>395294</v>
      </c>
      <c r="I145" s="749">
        <v>180306</v>
      </c>
      <c r="J145" s="749" t="s">
        <v>924</v>
      </c>
      <c r="K145" s="749" t="s">
        <v>925</v>
      </c>
      <c r="L145" s="752">
        <v>174.63500000000002</v>
      </c>
      <c r="M145" s="752">
        <v>6</v>
      </c>
      <c r="N145" s="753">
        <v>1047.8100000000002</v>
      </c>
    </row>
    <row r="146" spans="1:14" ht="14.4" customHeight="1" x14ac:dyDescent="0.3">
      <c r="A146" s="747" t="s">
        <v>628</v>
      </c>
      <c r="B146" s="748" t="s">
        <v>629</v>
      </c>
      <c r="C146" s="749" t="s">
        <v>647</v>
      </c>
      <c r="D146" s="750" t="s">
        <v>648</v>
      </c>
      <c r="E146" s="751">
        <v>50113001</v>
      </c>
      <c r="F146" s="750" t="s">
        <v>688</v>
      </c>
      <c r="G146" s="749" t="s">
        <v>692</v>
      </c>
      <c r="H146" s="749">
        <v>175025</v>
      </c>
      <c r="I146" s="749">
        <v>75025</v>
      </c>
      <c r="J146" s="749" t="s">
        <v>926</v>
      </c>
      <c r="K146" s="749" t="s">
        <v>927</v>
      </c>
      <c r="L146" s="752">
        <v>36.520000000000003</v>
      </c>
      <c r="M146" s="752">
        <v>1</v>
      </c>
      <c r="N146" s="753">
        <v>36.520000000000003</v>
      </c>
    </row>
    <row r="147" spans="1:14" ht="14.4" customHeight="1" x14ac:dyDescent="0.3">
      <c r="A147" s="747" t="s">
        <v>628</v>
      </c>
      <c r="B147" s="748" t="s">
        <v>629</v>
      </c>
      <c r="C147" s="749" t="s">
        <v>647</v>
      </c>
      <c r="D147" s="750" t="s">
        <v>648</v>
      </c>
      <c r="E147" s="751">
        <v>50113001</v>
      </c>
      <c r="F147" s="750" t="s">
        <v>688</v>
      </c>
      <c r="G147" s="749" t="s">
        <v>692</v>
      </c>
      <c r="H147" s="749">
        <v>114479</v>
      </c>
      <c r="I147" s="749">
        <v>14479</v>
      </c>
      <c r="J147" s="749" t="s">
        <v>928</v>
      </c>
      <c r="K147" s="749" t="s">
        <v>929</v>
      </c>
      <c r="L147" s="752">
        <v>66.315000000000026</v>
      </c>
      <c r="M147" s="752">
        <v>2</v>
      </c>
      <c r="N147" s="753">
        <v>132.63000000000005</v>
      </c>
    </row>
    <row r="148" spans="1:14" ht="14.4" customHeight="1" x14ac:dyDescent="0.3">
      <c r="A148" s="747" t="s">
        <v>628</v>
      </c>
      <c r="B148" s="748" t="s">
        <v>629</v>
      </c>
      <c r="C148" s="749" t="s">
        <v>647</v>
      </c>
      <c r="D148" s="750" t="s">
        <v>648</v>
      </c>
      <c r="E148" s="751">
        <v>50113001</v>
      </c>
      <c r="F148" s="750" t="s">
        <v>688</v>
      </c>
      <c r="G148" s="749" t="s">
        <v>692</v>
      </c>
      <c r="H148" s="749">
        <v>115834</v>
      </c>
      <c r="I148" s="749">
        <v>15834</v>
      </c>
      <c r="J148" s="749" t="s">
        <v>930</v>
      </c>
      <c r="K148" s="749" t="s">
        <v>931</v>
      </c>
      <c r="L148" s="752">
        <v>206.67666666666659</v>
      </c>
      <c r="M148" s="752">
        <v>6</v>
      </c>
      <c r="N148" s="753">
        <v>1240.0599999999995</v>
      </c>
    </row>
    <row r="149" spans="1:14" ht="14.4" customHeight="1" x14ac:dyDescent="0.3">
      <c r="A149" s="747" t="s">
        <v>628</v>
      </c>
      <c r="B149" s="748" t="s">
        <v>629</v>
      </c>
      <c r="C149" s="749" t="s">
        <v>647</v>
      </c>
      <c r="D149" s="750" t="s">
        <v>648</v>
      </c>
      <c r="E149" s="751">
        <v>50113001</v>
      </c>
      <c r="F149" s="750" t="s">
        <v>688</v>
      </c>
      <c r="G149" s="749" t="s">
        <v>692</v>
      </c>
      <c r="H149" s="749">
        <v>115845</v>
      </c>
      <c r="I149" s="749">
        <v>15845</v>
      </c>
      <c r="J149" s="749" t="s">
        <v>932</v>
      </c>
      <c r="K149" s="749" t="s">
        <v>931</v>
      </c>
      <c r="L149" s="752">
        <v>372.93999999999994</v>
      </c>
      <c r="M149" s="752">
        <v>2</v>
      </c>
      <c r="N149" s="753">
        <v>745.87999999999988</v>
      </c>
    </row>
    <row r="150" spans="1:14" ht="14.4" customHeight="1" x14ac:dyDescent="0.3">
      <c r="A150" s="747" t="s">
        <v>628</v>
      </c>
      <c r="B150" s="748" t="s">
        <v>629</v>
      </c>
      <c r="C150" s="749" t="s">
        <v>647</v>
      </c>
      <c r="D150" s="750" t="s">
        <v>648</v>
      </c>
      <c r="E150" s="751">
        <v>50113001</v>
      </c>
      <c r="F150" s="750" t="s">
        <v>688</v>
      </c>
      <c r="G150" s="749" t="s">
        <v>692</v>
      </c>
      <c r="H150" s="749">
        <v>102829</v>
      </c>
      <c r="I150" s="749">
        <v>2829</v>
      </c>
      <c r="J150" s="749" t="s">
        <v>933</v>
      </c>
      <c r="K150" s="749" t="s">
        <v>934</v>
      </c>
      <c r="L150" s="752">
        <v>27.21</v>
      </c>
      <c r="M150" s="752">
        <v>1</v>
      </c>
      <c r="N150" s="753">
        <v>27.21</v>
      </c>
    </row>
    <row r="151" spans="1:14" ht="14.4" customHeight="1" x14ac:dyDescent="0.3">
      <c r="A151" s="747" t="s">
        <v>628</v>
      </c>
      <c r="B151" s="748" t="s">
        <v>629</v>
      </c>
      <c r="C151" s="749" t="s">
        <v>647</v>
      </c>
      <c r="D151" s="750" t="s">
        <v>648</v>
      </c>
      <c r="E151" s="751">
        <v>50113001</v>
      </c>
      <c r="F151" s="750" t="s">
        <v>688</v>
      </c>
      <c r="G151" s="749" t="s">
        <v>692</v>
      </c>
      <c r="H151" s="749">
        <v>114725</v>
      </c>
      <c r="I151" s="749">
        <v>14725</v>
      </c>
      <c r="J151" s="749" t="s">
        <v>935</v>
      </c>
      <c r="K151" s="749" t="s">
        <v>936</v>
      </c>
      <c r="L151" s="752">
        <v>67.389999999999986</v>
      </c>
      <c r="M151" s="752">
        <v>2</v>
      </c>
      <c r="N151" s="753">
        <v>134.77999999999997</v>
      </c>
    </row>
    <row r="152" spans="1:14" ht="14.4" customHeight="1" x14ac:dyDescent="0.3">
      <c r="A152" s="747" t="s">
        <v>628</v>
      </c>
      <c r="B152" s="748" t="s">
        <v>629</v>
      </c>
      <c r="C152" s="749" t="s">
        <v>647</v>
      </c>
      <c r="D152" s="750" t="s">
        <v>648</v>
      </c>
      <c r="E152" s="751">
        <v>50113001</v>
      </c>
      <c r="F152" s="750" t="s">
        <v>688</v>
      </c>
      <c r="G152" s="749" t="s">
        <v>692</v>
      </c>
      <c r="H152" s="749">
        <v>849317</v>
      </c>
      <c r="I152" s="749">
        <v>109821</v>
      </c>
      <c r="J152" s="749" t="s">
        <v>937</v>
      </c>
      <c r="K152" s="749" t="s">
        <v>938</v>
      </c>
      <c r="L152" s="752">
        <v>89.238527298046975</v>
      </c>
      <c r="M152" s="752">
        <v>1</v>
      </c>
      <c r="N152" s="753">
        <v>89.238527298046975</v>
      </c>
    </row>
    <row r="153" spans="1:14" ht="14.4" customHeight="1" x14ac:dyDescent="0.3">
      <c r="A153" s="747" t="s">
        <v>628</v>
      </c>
      <c r="B153" s="748" t="s">
        <v>629</v>
      </c>
      <c r="C153" s="749" t="s">
        <v>647</v>
      </c>
      <c r="D153" s="750" t="s">
        <v>648</v>
      </c>
      <c r="E153" s="751">
        <v>50113001</v>
      </c>
      <c r="F153" s="750" t="s">
        <v>688</v>
      </c>
      <c r="G153" s="749" t="s">
        <v>692</v>
      </c>
      <c r="H153" s="749">
        <v>130610</v>
      </c>
      <c r="I153" s="749">
        <v>130610</v>
      </c>
      <c r="J153" s="749" t="s">
        <v>939</v>
      </c>
      <c r="K153" s="749" t="s">
        <v>940</v>
      </c>
      <c r="L153" s="752">
        <v>573.42000000000007</v>
      </c>
      <c r="M153" s="752">
        <v>1</v>
      </c>
      <c r="N153" s="753">
        <v>573.42000000000007</v>
      </c>
    </row>
    <row r="154" spans="1:14" ht="14.4" customHeight="1" x14ac:dyDescent="0.3">
      <c r="A154" s="747" t="s">
        <v>628</v>
      </c>
      <c r="B154" s="748" t="s">
        <v>629</v>
      </c>
      <c r="C154" s="749" t="s">
        <v>647</v>
      </c>
      <c r="D154" s="750" t="s">
        <v>648</v>
      </c>
      <c r="E154" s="751">
        <v>50113001</v>
      </c>
      <c r="F154" s="750" t="s">
        <v>688</v>
      </c>
      <c r="G154" s="749" t="s">
        <v>689</v>
      </c>
      <c r="H154" s="749">
        <v>131934</v>
      </c>
      <c r="I154" s="749">
        <v>31934</v>
      </c>
      <c r="J154" s="749" t="s">
        <v>941</v>
      </c>
      <c r="K154" s="749" t="s">
        <v>942</v>
      </c>
      <c r="L154" s="752">
        <v>50.102000000000004</v>
      </c>
      <c r="M154" s="752">
        <v>5</v>
      </c>
      <c r="N154" s="753">
        <v>250.51000000000002</v>
      </c>
    </row>
    <row r="155" spans="1:14" ht="14.4" customHeight="1" x14ac:dyDescent="0.3">
      <c r="A155" s="747" t="s">
        <v>628</v>
      </c>
      <c r="B155" s="748" t="s">
        <v>629</v>
      </c>
      <c r="C155" s="749" t="s">
        <v>647</v>
      </c>
      <c r="D155" s="750" t="s">
        <v>648</v>
      </c>
      <c r="E155" s="751">
        <v>50113001</v>
      </c>
      <c r="F155" s="750" t="s">
        <v>688</v>
      </c>
      <c r="G155" s="749" t="s">
        <v>689</v>
      </c>
      <c r="H155" s="749">
        <v>158380</v>
      </c>
      <c r="I155" s="749">
        <v>58380</v>
      </c>
      <c r="J155" s="749" t="s">
        <v>943</v>
      </c>
      <c r="K155" s="749" t="s">
        <v>944</v>
      </c>
      <c r="L155" s="752">
        <v>81.268695652173932</v>
      </c>
      <c r="M155" s="752">
        <v>23</v>
      </c>
      <c r="N155" s="753">
        <v>1869.1800000000003</v>
      </c>
    </row>
    <row r="156" spans="1:14" ht="14.4" customHeight="1" x14ac:dyDescent="0.3">
      <c r="A156" s="747" t="s">
        <v>628</v>
      </c>
      <c r="B156" s="748" t="s">
        <v>629</v>
      </c>
      <c r="C156" s="749" t="s">
        <v>647</v>
      </c>
      <c r="D156" s="750" t="s">
        <v>648</v>
      </c>
      <c r="E156" s="751">
        <v>50113001</v>
      </c>
      <c r="F156" s="750" t="s">
        <v>688</v>
      </c>
      <c r="G156" s="749" t="s">
        <v>692</v>
      </c>
      <c r="H156" s="749">
        <v>846948</v>
      </c>
      <c r="I156" s="749">
        <v>122198</v>
      </c>
      <c r="J156" s="749" t="s">
        <v>945</v>
      </c>
      <c r="K156" s="749" t="s">
        <v>946</v>
      </c>
      <c r="L156" s="752">
        <v>36.379999999999995</v>
      </c>
      <c r="M156" s="752">
        <v>2</v>
      </c>
      <c r="N156" s="753">
        <v>72.759999999999991</v>
      </c>
    </row>
    <row r="157" spans="1:14" ht="14.4" customHeight="1" x14ac:dyDescent="0.3">
      <c r="A157" s="747" t="s">
        <v>628</v>
      </c>
      <c r="B157" s="748" t="s">
        <v>629</v>
      </c>
      <c r="C157" s="749" t="s">
        <v>647</v>
      </c>
      <c r="D157" s="750" t="s">
        <v>648</v>
      </c>
      <c r="E157" s="751">
        <v>50113001</v>
      </c>
      <c r="F157" s="750" t="s">
        <v>688</v>
      </c>
      <c r="G157" s="749" t="s">
        <v>692</v>
      </c>
      <c r="H157" s="749">
        <v>184785</v>
      </c>
      <c r="I157" s="749">
        <v>84785</v>
      </c>
      <c r="J157" s="749" t="s">
        <v>947</v>
      </c>
      <c r="K157" s="749" t="s">
        <v>948</v>
      </c>
      <c r="L157" s="752">
        <v>192.98</v>
      </c>
      <c r="M157" s="752">
        <v>1</v>
      </c>
      <c r="N157" s="753">
        <v>192.98</v>
      </c>
    </row>
    <row r="158" spans="1:14" ht="14.4" customHeight="1" x14ac:dyDescent="0.3">
      <c r="A158" s="747" t="s">
        <v>628</v>
      </c>
      <c r="B158" s="748" t="s">
        <v>629</v>
      </c>
      <c r="C158" s="749" t="s">
        <v>647</v>
      </c>
      <c r="D158" s="750" t="s">
        <v>648</v>
      </c>
      <c r="E158" s="751">
        <v>50113001</v>
      </c>
      <c r="F158" s="750" t="s">
        <v>688</v>
      </c>
      <c r="G158" s="749" t="s">
        <v>692</v>
      </c>
      <c r="H158" s="749">
        <v>112023</v>
      </c>
      <c r="I158" s="749">
        <v>12023</v>
      </c>
      <c r="J158" s="749" t="s">
        <v>949</v>
      </c>
      <c r="K158" s="749" t="s">
        <v>950</v>
      </c>
      <c r="L158" s="752">
        <v>70.577530686188595</v>
      </c>
      <c r="M158" s="752">
        <v>4</v>
      </c>
      <c r="N158" s="753">
        <v>282.31012274475438</v>
      </c>
    </row>
    <row r="159" spans="1:14" ht="14.4" customHeight="1" x14ac:dyDescent="0.3">
      <c r="A159" s="747" t="s">
        <v>628</v>
      </c>
      <c r="B159" s="748" t="s">
        <v>629</v>
      </c>
      <c r="C159" s="749" t="s">
        <v>647</v>
      </c>
      <c r="D159" s="750" t="s">
        <v>648</v>
      </c>
      <c r="E159" s="751">
        <v>50113001</v>
      </c>
      <c r="F159" s="750" t="s">
        <v>688</v>
      </c>
      <c r="G159" s="749" t="s">
        <v>692</v>
      </c>
      <c r="H159" s="749">
        <v>100643</v>
      </c>
      <c r="I159" s="749">
        <v>643</v>
      </c>
      <c r="J159" s="749" t="s">
        <v>951</v>
      </c>
      <c r="K159" s="749" t="s">
        <v>952</v>
      </c>
      <c r="L159" s="752">
        <v>63.639999999999993</v>
      </c>
      <c r="M159" s="752">
        <v>1</v>
      </c>
      <c r="N159" s="753">
        <v>63.639999999999993</v>
      </c>
    </row>
    <row r="160" spans="1:14" ht="14.4" customHeight="1" x14ac:dyDescent="0.3">
      <c r="A160" s="747" t="s">
        <v>628</v>
      </c>
      <c r="B160" s="748" t="s">
        <v>629</v>
      </c>
      <c r="C160" s="749" t="s">
        <v>647</v>
      </c>
      <c r="D160" s="750" t="s">
        <v>648</v>
      </c>
      <c r="E160" s="751">
        <v>50113001</v>
      </c>
      <c r="F160" s="750" t="s">
        <v>688</v>
      </c>
      <c r="G160" s="749" t="s">
        <v>689</v>
      </c>
      <c r="H160" s="749">
        <v>158834</v>
      </c>
      <c r="I160" s="749">
        <v>58834</v>
      </c>
      <c r="J160" s="749" t="s">
        <v>953</v>
      </c>
      <c r="K160" s="749" t="s">
        <v>954</v>
      </c>
      <c r="L160" s="752">
        <v>63.725000000000009</v>
      </c>
      <c r="M160" s="752">
        <v>2</v>
      </c>
      <c r="N160" s="753">
        <v>127.45000000000002</v>
      </c>
    </row>
    <row r="161" spans="1:14" ht="14.4" customHeight="1" x14ac:dyDescent="0.3">
      <c r="A161" s="747" t="s">
        <v>628</v>
      </c>
      <c r="B161" s="748" t="s">
        <v>629</v>
      </c>
      <c r="C161" s="749" t="s">
        <v>647</v>
      </c>
      <c r="D161" s="750" t="s">
        <v>648</v>
      </c>
      <c r="E161" s="751">
        <v>50113006</v>
      </c>
      <c r="F161" s="750" t="s">
        <v>955</v>
      </c>
      <c r="G161" s="749" t="s">
        <v>689</v>
      </c>
      <c r="H161" s="749">
        <v>33821</v>
      </c>
      <c r="I161" s="749">
        <v>33821</v>
      </c>
      <c r="J161" s="749" t="s">
        <v>956</v>
      </c>
      <c r="K161" s="749" t="s">
        <v>957</v>
      </c>
      <c r="L161" s="752">
        <v>138.14499999999998</v>
      </c>
      <c r="M161" s="752">
        <v>4</v>
      </c>
      <c r="N161" s="753">
        <v>552.57999999999993</v>
      </c>
    </row>
    <row r="162" spans="1:14" ht="14.4" customHeight="1" x14ac:dyDescent="0.3">
      <c r="A162" s="747" t="s">
        <v>628</v>
      </c>
      <c r="B162" s="748" t="s">
        <v>629</v>
      </c>
      <c r="C162" s="749" t="s">
        <v>647</v>
      </c>
      <c r="D162" s="750" t="s">
        <v>648</v>
      </c>
      <c r="E162" s="751">
        <v>50113006</v>
      </c>
      <c r="F162" s="750" t="s">
        <v>955</v>
      </c>
      <c r="G162" s="749" t="s">
        <v>689</v>
      </c>
      <c r="H162" s="749">
        <v>33822</v>
      </c>
      <c r="I162" s="749">
        <v>33822</v>
      </c>
      <c r="J162" s="749" t="s">
        <v>958</v>
      </c>
      <c r="K162" s="749" t="s">
        <v>957</v>
      </c>
      <c r="L162" s="752">
        <v>145.49374999999998</v>
      </c>
      <c r="M162" s="752">
        <v>8</v>
      </c>
      <c r="N162" s="753">
        <v>1163.9499999999998</v>
      </c>
    </row>
    <row r="163" spans="1:14" ht="14.4" customHeight="1" x14ac:dyDescent="0.3">
      <c r="A163" s="747" t="s">
        <v>628</v>
      </c>
      <c r="B163" s="748" t="s">
        <v>629</v>
      </c>
      <c r="C163" s="749" t="s">
        <v>647</v>
      </c>
      <c r="D163" s="750" t="s">
        <v>648</v>
      </c>
      <c r="E163" s="751">
        <v>50113006</v>
      </c>
      <c r="F163" s="750" t="s">
        <v>955</v>
      </c>
      <c r="G163" s="749" t="s">
        <v>692</v>
      </c>
      <c r="H163" s="749">
        <v>992372</v>
      </c>
      <c r="I163" s="749">
        <v>0</v>
      </c>
      <c r="J163" s="749" t="s">
        <v>959</v>
      </c>
      <c r="K163" s="749" t="s">
        <v>630</v>
      </c>
      <c r="L163" s="752">
        <v>273.56090909090904</v>
      </c>
      <c r="M163" s="752">
        <v>11</v>
      </c>
      <c r="N163" s="753">
        <v>3009.1699999999996</v>
      </c>
    </row>
    <row r="164" spans="1:14" ht="14.4" customHeight="1" x14ac:dyDescent="0.3">
      <c r="A164" s="747" t="s">
        <v>628</v>
      </c>
      <c r="B164" s="748" t="s">
        <v>629</v>
      </c>
      <c r="C164" s="749" t="s">
        <v>647</v>
      </c>
      <c r="D164" s="750" t="s">
        <v>648</v>
      </c>
      <c r="E164" s="751">
        <v>50113006</v>
      </c>
      <c r="F164" s="750" t="s">
        <v>955</v>
      </c>
      <c r="G164" s="749" t="s">
        <v>692</v>
      </c>
      <c r="H164" s="749">
        <v>991505</v>
      </c>
      <c r="I164" s="749">
        <v>0</v>
      </c>
      <c r="J164" s="749" t="s">
        <v>960</v>
      </c>
      <c r="K164" s="749" t="s">
        <v>630</v>
      </c>
      <c r="L164" s="752">
        <v>378</v>
      </c>
      <c r="M164" s="752">
        <v>2</v>
      </c>
      <c r="N164" s="753">
        <v>756</v>
      </c>
    </row>
    <row r="165" spans="1:14" ht="14.4" customHeight="1" x14ac:dyDescent="0.3">
      <c r="A165" s="747" t="s">
        <v>628</v>
      </c>
      <c r="B165" s="748" t="s">
        <v>629</v>
      </c>
      <c r="C165" s="749" t="s">
        <v>647</v>
      </c>
      <c r="D165" s="750" t="s">
        <v>648</v>
      </c>
      <c r="E165" s="751">
        <v>50113006</v>
      </c>
      <c r="F165" s="750" t="s">
        <v>955</v>
      </c>
      <c r="G165" s="749" t="s">
        <v>692</v>
      </c>
      <c r="H165" s="749">
        <v>991758</v>
      </c>
      <c r="I165" s="749">
        <v>0</v>
      </c>
      <c r="J165" s="749" t="s">
        <v>961</v>
      </c>
      <c r="K165" s="749" t="s">
        <v>630</v>
      </c>
      <c r="L165" s="752">
        <v>188.55</v>
      </c>
      <c r="M165" s="752">
        <v>2</v>
      </c>
      <c r="N165" s="753">
        <v>377.1</v>
      </c>
    </row>
    <row r="166" spans="1:14" ht="14.4" customHeight="1" x14ac:dyDescent="0.3">
      <c r="A166" s="747" t="s">
        <v>628</v>
      </c>
      <c r="B166" s="748" t="s">
        <v>629</v>
      </c>
      <c r="C166" s="749" t="s">
        <v>647</v>
      </c>
      <c r="D166" s="750" t="s">
        <v>648</v>
      </c>
      <c r="E166" s="751">
        <v>50113006</v>
      </c>
      <c r="F166" s="750" t="s">
        <v>955</v>
      </c>
      <c r="G166" s="749" t="s">
        <v>692</v>
      </c>
      <c r="H166" s="749">
        <v>992373</v>
      </c>
      <c r="I166" s="749">
        <v>0</v>
      </c>
      <c r="J166" s="749" t="s">
        <v>962</v>
      </c>
      <c r="K166" s="749" t="s">
        <v>630</v>
      </c>
      <c r="L166" s="752">
        <v>318.77500000000003</v>
      </c>
      <c r="M166" s="752">
        <v>6</v>
      </c>
      <c r="N166" s="753">
        <v>1912.65</v>
      </c>
    </row>
    <row r="167" spans="1:14" ht="14.4" customHeight="1" x14ac:dyDescent="0.3">
      <c r="A167" s="747" t="s">
        <v>628</v>
      </c>
      <c r="B167" s="748" t="s">
        <v>629</v>
      </c>
      <c r="C167" s="749" t="s">
        <v>647</v>
      </c>
      <c r="D167" s="750" t="s">
        <v>648</v>
      </c>
      <c r="E167" s="751">
        <v>50113006</v>
      </c>
      <c r="F167" s="750" t="s">
        <v>955</v>
      </c>
      <c r="G167" s="749" t="s">
        <v>689</v>
      </c>
      <c r="H167" s="749">
        <v>33938</v>
      </c>
      <c r="I167" s="749">
        <v>33938</v>
      </c>
      <c r="J167" s="749" t="s">
        <v>963</v>
      </c>
      <c r="K167" s="749" t="s">
        <v>964</v>
      </c>
      <c r="L167" s="752">
        <v>1859.7580000000005</v>
      </c>
      <c r="M167" s="752">
        <v>5</v>
      </c>
      <c r="N167" s="753">
        <v>9298.7900000000027</v>
      </c>
    </row>
    <row r="168" spans="1:14" ht="14.4" customHeight="1" x14ac:dyDescent="0.3">
      <c r="A168" s="747" t="s">
        <v>628</v>
      </c>
      <c r="B168" s="748" t="s">
        <v>629</v>
      </c>
      <c r="C168" s="749" t="s">
        <v>647</v>
      </c>
      <c r="D168" s="750" t="s">
        <v>648</v>
      </c>
      <c r="E168" s="751">
        <v>50113006</v>
      </c>
      <c r="F168" s="750" t="s">
        <v>955</v>
      </c>
      <c r="G168" s="749" t="s">
        <v>689</v>
      </c>
      <c r="H168" s="749">
        <v>33811</v>
      </c>
      <c r="I168" s="749">
        <v>33811</v>
      </c>
      <c r="J168" s="749" t="s">
        <v>965</v>
      </c>
      <c r="K168" s="749" t="s">
        <v>966</v>
      </c>
      <c r="L168" s="752">
        <v>1302.2000000000005</v>
      </c>
      <c r="M168" s="752">
        <v>6</v>
      </c>
      <c r="N168" s="753">
        <v>7813.2000000000025</v>
      </c>
    </row>
    <row r="169" spans="1:14" ht="14.4" customHeight="1" x14ac:dyDescent="0.3">
      <c r="A169" s="747" t="s">
        <v>628</v>
      </c>
      <c r="B169" s="748" t="s">
        <v>629</v>
      </c>
      <c r="C169" s="749" t="s">
        <v>647</v>
      </c>
      <c r="D169" s="750" t="s">
        <v>648</v>
      </c>
      <c r="E169" s="751">
        <v>50113006</v>
      </c>
      <c r="F169" s="750" t="s">
        <v>955</v>
      </c>
      <c r="G169" s="749" t="s">
        <v>692</v>
      </c>
      <c r="H169" s="749">
        <v>217085</v>
      </c>
      <c r="I169" s="749">
        <v>217085</v>
      </c>
      <c r="J169" s="749" t="s">
        <v>967</v>
      </c>
      <c r="K169" s="749" t="s">
        <v>968</v>
      </c>
      <c r="L169" s="752">
        <v>1190.1999999999998</v>
      </c>
      <c r="M169" s="752">
        <v>2</v>
      </c>
      <c r="N169" s="753">
        <v>2380.3999999999996</v>
      </c>
    </row>
    <row r="170" spans="1:14" ht="14.4" customHeight="1" x14ac:dyDescent="0.3">
      <c r="A170" s="747" t="s">
        <v>628</v>
      </c>
      <c r="B170" s="748" t="s">
        <v>629</v>
      </c>
      <c r="C170" s="749" t="s">
        <v>647</v>
      </c>
      <c r="D170" s="750" t="s">
        <v>648</v>
      </c>
      <c r="E170" s="751">
        <v>50113006</v>
      </c>
      <c r="F170" s="750" t="s">
        <v>955</v>
      </c>
      <c r="G170" s="749" t="s">
        <v>692</v>
      </c>
      <c r="H170" s="749">
        <v>840778</v>
      </c>
      <c r="I170" s="749">
        <v>0</v>
      </c>
      <c r="J170" s="749" t="s">
        <v>969</v>
      </c>
      <c r="K170" s="749" t="s">
        <v>630</v>
      </c>
      <c r="L170" s="752">
        <v>73.61</v>
      </c>
      <c r="M170" s="752">
        <v>22</v>
      </c>
      <c r="N170" s="753">
        <v>1619.42</v>
      </c>
    </row>
    <row r="171" spans="1:14" ht="14.4" customHeight="1" x14ac:dyDescent="0.3">
      <c r="A171" s="747" t="s">
        <v>628</v>
      </c>
      <c r="B171" s="748" t="s">
        <v>629</v>
      </c>
      <c r="C171" s="749" t="s">
        <v>647</v>
      </c>
      <c r="D171" s="750" t="s">
        <v>648</v>
      </c>
      <c r="E171" s="751">
        <v>50113006</v>
      </c>
      <c r="F171" s="750" t="s">
        <v>955</v>
      </c>
      <c r="G171" s="749" t="s">
        <v>692</v>
      </c>
      <c r="H171" s="749">
        <v>992602</v>
      </c>
      <c r="I171" s="749">
        <v>0</v>
      </c>
      <c r="J171" s="749" t="s">
        <v>970</v>
      </c>
      <c r="K171" s="749" t="s">
        <v>630</v>
      </c>
      <c r="L171" s="752">
        <v>43.906153846153842</v>
      </c>
      <c r="M171" s="752">
        <v>39</v>
      </c>
      <c r="N171" s="753">
        <v>1712.34</v>
      </c>
    </row>
    <row r="172" spans="1:14" ht="14.4" customHeight="1" x14ac:dyDescent="0.3">
      <c r="A172" s="747" t="s">
        <v>628</v>
      </c>
      <c r="B172" s="748" t="s">
        <v>629</v>
      </c>
      <c r="C172" s="749" t="s">
        <v>647</v>
      </c>
      <c r="D172" s="750" t="s">
        <v>648</v>
      </c>
      <c r="E172" s="751">
        <v>50113006</v>
      </c>
      <c r="F172" s="750" t="s">
        <v>955</v>
      </c>
      <c r="G172" s="749" t="s">
        <v>689</v>
      </c>
      <c r="H172" s="749">
        <v>850713</v>
      </c>
      <c r="I172" s="749">
        <v>33399</v>
      </c>
      <c r="J172" s="749" t="s">
        <v>971</v>
      </c>
      <c r="K172" s="749" t="s">
        <v>972</v>
      </c>
      <c r="L172" s="752">
        <v>272.69</v>
      </c>
      <c r="M172" s="752">
        <v>5</v>
      </c>
      <c r="N172" s="753">
        <v>1363.45</v>
      </c>
    </row>
    <row r="173" spans="1:14" ht="14.4" customHeight="1" x14ac:dyDescent="0.3">
      <c r="A173" s="747" t="s">
        <v>628</v>
      </c>
      <c r="B173" s="748" t="s">
        <v>629</v>
      </c>
      <c r="C173" s="749" t="s">
        <v>647</v>
      </c>
      <c r="D173" s="750" t="s">
        <v>648</v>
      </c>
      <c r="E173" s="751">
        <v>50113006</v>
      </c>
      <c r="F173" s="750" t="s">
        <v>955</v>
      </c>
      <c r="G173" s="749" t="s">
        <v>692</v>
      </c>
      <c r="H173" s="749">
        <v>840010</v>
      </c>
      <c r="I173" s="749">
        <v>0</v>
      </c>
      <c r="J173" s="749" t="s">
        <v>973</v>
      </c>
      <c r="K173" s="749" t="s">
        <v>630</v>
      </c>
      <c r="L173" s="752">
        <v>198.47</v>
      </c>
      <c r="M173" s="752">
        <v>8</v>
      </c>
      <c r="N173" s="753">
        <v>1587.76</v>
      </c>
    </row>
    <row r="174" spans="1:14" ht="14.4" customHeight="1" x14ac:dyDescent="0.3">
      <c r="A174" s="747" t="s">
        <v>628</v>
      </c>
      <c r="B174" s="748" t="s">
        <v>629</v>
      </c>
      <c r="C174" s="749" t="s">
        <v>647</v>
      </c>
      <c r="D174" s="750" t="s">
        <v>648</v>
      </c>
      <c r="E174" s="751">
        <v>50113006</v>
      </c>
      <c r="F174" s="750" t="s">
        <v>955</v>
      </c>
      <c r="G174" s="749" t="s">
        <v>692</v>
      </c>
      <c r="H174" s="749">
        <v>987784</v>
      </c>
      <c r="I174" s="749">
        <v>0</v>
      </c>
      <c r="J174" s="749" t="s">
        <v>974</v>
      </c>
      <c r="K174" s="749" t="s">
        <v>630</v>
      </c>
      <c r="L174" s="752">
        <v>375.35999999999996</v>
      </c>
      <c r="M174" s="752">
        <v>3</v>
      </c>
      <c r="N174" s="753">
        <v>1126.08</v>
      </c>
    </row>
    <row r="175" spans="1:14" ht="14.4" customHeight="1" x14ac:dyDescent="0.3">
      <c r="A175" s="747" t="s">
        <v>628</v>
      </c>
      <c r="B175" s="748" t="s">
        <v>629</v>
      </c>
      <c r="C175" s="749" t="s">
        <v>647</v>
      </c>
      <c r="D175" s="750" t="s">
        <v>648</v>
      </c>
      <c r="E175" s="751">
        <v>50113006</v>
      </c>
      <c r="F175" s="750" t="s">
        <v>955</v>
      </c>
      <c r="G175" s="749" t="s">
        <v>630</v>
      </c>
      <c r="H175" s="749">
        <v>133402</v>
      </c>
      <c r="I175" s="749">
        <v>33402</v>
      </c>
      <c r="J175" s="749" t="s">
        <v>975</v>
      </c>
      <c r="K175" s="749" t="s">
        <v>976</v>
      </c>
      <c r="L175" s="752">
        <v>245.27</v>
      </c>
      <c r="M175" s="752">
        <v>4</v>
      </c>
      <c r="N175" s="753">
        <v>981.08</v>
      </c>
    </row>
    <row r="176" spans="1:14" ht="14.4" customHeight="1" x14ac:dyDescent="0.3">
      <c r="A176" s="747" t="s">
        <v>628</v>
      </c>
      <c r="B176" s="748" t="s">
        <v>629</v>
      </c>
      <c r="C176" s="749" t="s">
        <v>647</v>
      </c>
      <c r="D176" s="750" t="s">
        <v>648</v>
      </c>
      <c r="E176" s="751">
        <v>50113006</v>
      </c>
      <c r="F176" s="750" t="s">
        <v>955</v>
      </c>
      <c r="G176" s="749" t="s">
        <v>630</v>
      </c>
      <c r="H176" s="749">
        <v>133401</v>
      </c>
      <c r="I176" s="749">
        <v>33401</v>
      </c>
      <c r="J176" s="749" t="s">
        <v>977</v>
      </c>
      <c r="K176" s="749" t="s">
        <v>976</v>
      </c>
      <c r="L176" s="752">
        <v>284.97000000000003</v>
      </c>
      <c r="M176" s="752">
        <v>3</v>
      </c>
      <c r="N176" s="753">
        <v>854.91000000000008</v>
      </c>
    </row>
    <row r="177" spans="1:14" ht="14.4" customHeight="1" x14ac:dyDescent="0.3">
      <c r="A177" s="747" t="s">
        <v>628</v>
      </c>
      <c r="B177" s="748" t="s">
        <v>629</v>
      </c>
      <c r="C177" s="749" t="s">
        <v>647</v>
      </c>
      <c r="D177" s="750" t="s">
        <v>648</v>
      </c>
      <c r="E177" s="751">
        <v>50113006</v>
      </c>
      <c r="F177" s="750" t="s">
        <v>955</v>
      </c>
      <c r="G177" s="749" t="s">
        <v>692</v>
      </c>
      <c r="H177" s="749">
        <v>394807</v>
      </c>
      <c r="I177" s="749">
        <v>0</v>
      </c>
      <c r="J177" s="749" t="s">
        <v>978</v>
      </c>
      <c r="K177" s="749" t="s">
        <v>630</v>
      </c>
      <c r="L177" s="752">
        <v>218.58916666666664</v>
      </c>
      <c r="M177" s="752">
        <v>12</v>
      </c>
      <c r="N177" s="753">
        <v>2623.0699999999997</v>
      </c>
    </row>
    <row r="178" spans="1:14" ht="14.4" customHeight="1" x14ac:dyDescent="0.3">
      <c r="A178" s="747" t="s">
        <v>628</v>
      </c>
      <c r="B178" s="748" t="s">
        <v>629</v>
      </c>
      <c r="C178" s="749" t="s">
        <v>647</v>
      </c>
      <c r="D178" s="750" t="s">
        <v>648</v>
      </c>
      <c r="E178" s="751">
        <v>50113006</v>
      </c>
      <c r="F178" s="750" t="s">
        <v>955</v>
      </c>
      <c r="G178" s="749" t="s">
        <v>692</v>
      </c>
      <c r="H178" s="749">
        <v>845793</v>
      </c>
      <c r="I178" s="749">
        <v>0</v>
      </c>
      <c r="J178" s="749" t="s">
        <v>979</v>
      </c>
      <c r="K178" s="749" t="s">
        <v>630</v>
      </c>
      <c r="L178" s="752">
        <v>214.86</v>
      </c>
      <c r="M178" s="752">
        <v>2</v>
      </c>
      <c r="N178" s="753">
        <v>429.72</v>
      </c>
    </row>
    <row r="179" spans="1:14" ht="14.4" customHeight="1" x14ac:dyDescent="0.3">
      <c r="A179" s="747" t="s">
        <v>628</v>
      </c>
      <c r="B179" s="748" t="s">
        <v>629</v>
      </c>
      <c r="C179" s="749" t="s">
        <v>647</v>
      </c>
      <c r="D179" s="750" t="s">
        <v>648</v>
      </c>
      <c r="E179" s="751">
        <v>50113006</v>
      </c>
      <c r="F179" s="750" t="s">
        <v>955</v>
      </c>
      <c r="G179" s="749" t="s">
        <v>692</v>
      </c>
      <c r="H179" s="749">
        <v>394563</v>
      </c>
      <c r="I179" s="749">
        <v>0</v>
      </c>
      <c r="J179" s="749" t="s">
        <v>980</v>
      </c>
      <c r="K179" s="749" t="s">
        <v>630</v>
      </c>
      <c r="L179" s="752">
        <v>421.25000000000011</v>
      </c>
      <c r="M179" s="752">
        <v>2</v>
      </c>
      <c r="N179" s="753">
        <v>842.50000000000023</v>
      </c>
    </row>
    <row r="180" spans="1:14" ht="14.4" customHeight="1" x14ac:dyDescent="0.3">
      <c r="A180" s="747" t="s">
        <v>628</v>
      </c>
      <c r="B180" s="748" t="s">
        <v>629</v>
      </c>
      <c r="C180" s="749" t="s">
        <v>647</v>
      </c>
      <c r="D180" s="750" t="s">
        <v>648</v>
      </c>
      <c r="E180" s="751">
        <v>50113006</v>
      </c>
      <c r="F180" s="750" t="s">
        <v>955</v>
      </c>
      <c r="G180" s="749" t="s">
        <v>692</v>
      </c>
      <c r="H180" s="749">
        <v>133203</v>
      </c>
      <c r="I180" s="749">
        <v>33203</v>
      </c>
      <c r="J180" s="749" t="s">
        <v>981</v>
      </c>
      <c r="K180" s="749" t="s">
        <v>966</v>
      </c>
      <c r="L180" s="752">
        <v>176.04</v>
      </c>
      <c r="M180" s="752">
        <v>4</v>
      </c>
      <c r="N180" s="753">
        <v>704.16</v>
      </c>
    </row>
    <row r="181" spans="1:14" ht="14.4" customHeight="1" x14ac:dyDescent="0.3">
      <c r="A181" s="747" t="s">
        <v>628</v>
      </c>
      <c r="B181" s="748" t="s">
        <v>629</v>
      </c>
      <c r="C181" s="749" t="s">
        <v>647</v>
      </c>
      <c r="D181" s="750" t="s">
        <v>648</v>
      </c>
      <c r="E181" s="751">
        <v>50113006</v>
      </c>
      <c r="F181" s="750" t="s">
        <v>955</v>
      </c>
      <c r="G181" s="749" t="s">
        <v>689</v>
      </c>
      <c r="H181" s="749">
        <v>33403</v>
      </c>
      <c r="I181" s="749">
        <v>33403</v>
      </c>
      <c r="J181" s="749" t="s">
        <v>982</v>
      </c>
      <c r="K181" s="749" t="s">
        <v>983</v>
      </c>
      <c r="L181" s="752">
        <v>314.08000000000004</v>
      </c>
      <c r="M181" s="752">
        <v>10</v>
      </c>
      <c r="N181" s="753">
        <v>3140.8</v>
      </c>
    </row>
    <row r="182" spans="1:14" ht="14.4" customHeight="1" x14ac:dyDescent="0.3">
      <c r="A182" s="747" t="s">
        <v>628</v>
      </c>
      <c r="B182" s="748" t="s">
        <v>629</v>
      </c>
      <c r="C182" s="749" t="s">
        <v>647</v>
      </c>
      <c r="D182" s="750" t="s">
        <v>648</v>
      </c>
      <c r="E182" s="751">
        <v>50113006</v>
      </c>
      <c r="F182" s="750" t="s">
        <v>955</v>
      </c>
      <c r="G182" s="749" t="s">
        <v>692</v>
      </c>
      <c r="H182" s="749">
        <v>161451</v>
      </c>
      <c r="I182" s="749">
        <v>0</v>
      </c>
      <c r="J182" s="749" t="s">
        <v>984</v>
      </c>
      <c r="K182" s="749" t="s">
        <v>630</v>
      </c>
      <c r="L182" s="752">
        <v>314.86032820948316</v>
      </c>
      <c r="M182" s="752">
        <v>52</v>
      </c>
      <c r="N182" s="753">
        <v>16372.737066893123</v>
      </c>
    </row>
    <row r="183" spans="1:14" ht="14.4" customHeight="1" x14ac:dyDescent="0.3">
      <c r="A183" s="747" t="s">
        <v>628</v>
      </c>
      <c r="B183" s="748" t="s">
        <v>629</v>
      </c>
      <c r="C183" s="749" t="s">
        <v>647</v>
      </c>
      <c r="D183" s="750" t="s">
        <v>648</v>
      </c>
      <c r="E183" s="751">
        <v>50113006</v>
      </c>
      <c r="F183" s="750" t="s">
        <v>955</v>
      </c>
      <c r="G183" s="749" t="s">
        <v>692</v>
      </c>
      <c r="H183" s="749">
        <v>990848</v>
      </c>
      <c r="I183" s="749">
        <v>0</v>
      </c>
      <c r="J183" s="749" t="s">
        <v>985</v>
      </c>
      <c r="K183" s="749" t="s">
        <v>630</v>
      </c>
      <c r="L183" s="752">
        <v>368.98</v>
      </c>
      <c r="M183" s="752">
        <v>6</v>
      </c>
      <c r="N183" s="753">
        <v>2213.88</v>
      </c>
    </row>
    <row r="184" spans="1:14" ht="14.4" customHeight="1" x14ac:dyDescent="0.3">
      <c r="A184" s="747" t="s">
        <v>628</v>
      </c>
      <c r="B184" s="748" t="s">
        <v>629</v>
      </c>
      <c r="C184" s="749" t="s">
        <v>647</v>
      </c>
      <c r="D184" s="750" t="s">
        <v>648</v>
      </c>
      <c r="E184" s="751">
        <v>50113006</v>
      </c>
      <c r="F184" s="750" t="s">
        <v>955</v>
      </c>
      <c r="G184" s="749" t="s">
        <v>689</v>
      </c>
      <c r="H184" s="749">
        <v>33633</v>
      </c>
      <c r="I184" s="749">
        <v>33633</v>
      </c>
      <c r="J184" s="749" t="s">
        <v>986</v>
      </c>
      <c r="K184" s="749" t="s">
        <v>976</v>
      </c>
      <c r="L184" s="752">
        <v>245.26999999999995</v>
      </c>
      <c r="M184" s="752">
        <v>2</v>
      </c>
      <c r="N184" s="753">
        <v>490.53999999999991</v>
      </c>
    </row>
    <row r="185" spans="1:14" ht="14.4" customHeight="1" x14ac:dyDescent="0.3">
      <c r="A185" s="747" t="s">
        <v>628</v>
      </c>
      <c r="B185" s="748" t="s">
        <v>629</v>
      </c>
      <c r="C185" s="749" t="s">
        <v>647</v>
      </c>
      <c r="D185" s="750" t="s">
        <v>648</v>
      </c>
      <c r="E185" s="751">
        <v>50113006</v>
      </c>
      <c r="F185" s="750" t="s">
        <v>955</v>
      </c>
      <c r="G185" s="749" t="s">
        <v>692</v>
      </c>
      <c r="H185" s="749">
        <v>988464</v>
      </c>
      <c r="I185" s="749">
        <v>0</v>
      </c>
      <c r="J185" s="749" t="s">
        <v>987</v>
      </c>
      <c r="K185" s="749" t="s">
        <v>630</v>
      </c>
      <c r="L185" s="752">
        <v>447.48</v>
      </c>
      <c r="M185" s="752">
        <v>2</v>
      </c>
      <c r="N185" s="753">
        <v>894.96</v>
      </c>
    </row>
    <row r="186" spans="1:14" ht="14.4" customHeight="1" x14ac:dyDescent="0.3">
      <c r="A186" s="747" t="s">
        <v>628</v>
      </c>
      <c r="B186" s="748" t="s">
        <v>629</v>
      </c>
      <c r="C186" s="749" t="s">
        <v>647</v>
      </c>
      <c r="D186" s="750" t="s">
        <v>648</v>
      </c>
      <c r="E186" s="751">
        <v>50113006</v>
      </c>
      <c r="F186" s="750" t="s">
        <v>955</v>
      </c>
      <c r="G186" s="749" t="s">
        <v>692</v>
      </c>
      <c r="H186" s="749">
        <v>990812</v>
      </c>
      <c r="I186" s="749">
        <v>0</v>
      </c>
      <c r="J186" s="749" t="s">
        <v>988</v>
      </c>
      <c r="K186" s="749" t="s">
        <v>630</v>
      </c>
      <c r="L186" s="752">
        <v>402.84999999999991</v>
      </c>
      <c r="M186" s="752">
        <v>2</v>
      </c>
      <c r="N186" s="753">
        <v>805.69999999999982</v>
      </c>
    </row>
    <row r="187" spans="1:14" ht="14.4" customHeight="1" x14ac:dyDescent="0.3">
      <c r="A187" s="747" t="s">
        <v>628</v>
      </c>
      <c r="B187" s="748" t="s">
        <v>629</v>
      </c>
      <c r="C187" s="749" t="s">
        <v>647</v>
      </c>
      <c r="D187" s="750" t="s">
        <v>648</v>
      </c>
      <c r="E187" s="751">
        <v>50113006</v>
      </c>
      <c r="F187" s="750" t="s">
        <v>955</v>
      </c>
      <c r="G187" s="749" t="s">
        <v>692</v>
      </c>
      <c r="H187" s="749">
        <v>840795</v>
      </c>
      <c r="I187" s="749">
        <v>0</v>
      </c>
      <c r="J187" s="749" t="s">
        <v>989</v>
      </c>
      <c r="K187" s="749" t="s">
        <v>630</v>
      </c>
      <c r="L187" s="752">
        <v>332.49019949794945</v>
      </c>
      <c r="M187" s="752">
        <v>44</v>
      </c>
      <c r="N187" s="753">
        <v>14629.568777909775</v>
      </c>
    </row>
    <row r="188" spans="1:14" ht="14.4" customHeight="1" x14ac:dyDescent="0.3">
      <c r="A188" s="747" t="s">
        <v>628</v>
      </c>
      <c r="B188" s="748" t="s">
        <v>629</v>
      </c>
      <c r="C188" s="749" t="s">
        <v>647</v>
      </c>
      <c r="D188" s="750" t="s">
        <v>648</v>
      </c>
      <c r="E188" s="751">
        <v>50113006</v>
      </c>
      <c r="F188" s="750" t="s">
        <v>955</v>
      </c>
      <c r="G188" s="749" t="s">
        <v>692</v>
      </c>
      <c r="H188" s="749">
        <v>991243</v>
      </c>
      <c r="I188" s="749">
        <v>0</v>
      </c>
      <c r="J188" s="749" t="s">
        <v>990</v>
      </c>
      <c r="K188" s="749" t="s">
        <v>630</v>
      </c>
      <c r="L188" s="752">
        <v>863.38</v>
      </c>
      <c r="M188" s="752">
        <v>1</v>
      </c>
      <c r="N188" s="753">
        <v>863.38</v>
      </c>
    </row>
    <row r="189" spans="1:14" ht="14.4" customHeight="1" x14ac:dyDescent="0.3">
      <c r="A189" s="747" t="s">
        <v>628</v>
      </c>
      <c r="B189" s="748" t="s">
        <v>629</v>
      </c>
      <c r="C189" s="749" t="s">
        <v>647</v>
      </c>
      <c r="D189" s="750" t="s">
        <v>648</v>
      </c>
      <c r="E189" s="751">
        <v>50113006</v>
      </c>
      <c r="F189" s="750" t="s">
        <v>955</v>
      </c>
      <c r="G189" s="749" t="s">
        <v>692</v>
      </c>
      <c r="H189" s="749">
        <v>987575</v>
      </c>
      <c r="I189" s="749">
        <v>0</v>
      </c>
      <c r="J189" s="749" t="s">
        <v>991</v>
      </c>
      <c r="K189" s="749" t="s">
        <v>630</v>
      </c>
      <c r="L189" s="752">
        <v>438.03999999999991</v>
      </c>
      <c r="M189" s="752">
        <v>2</v>
      </c>
      <c r="N189" s="753">
        <v>876.07999999999981</v>
      </c>
    </row>
    <row r="190" spans="1:14" ht="14.4" customHeight="1" x14ac:dyDescent="0.3">
      <c r="A190" s="747" t="s">
        <v>628</v>
      </c>
      <c r="B190" s="748" t="s">
        <v>629</v>
      </c>
      <c r="C190" s="749" t="s">
        <v>647</v>
      </c>
      <c r="D190" s="750" t="s">
        <v>648</v>
      </c>
      <c r="E190" s="751">
        <v>50113006</v>
      </c>
      <c r="F190" s="750" t="s">
        <v>955</v>
      </c>
      <c r="G190" s="749" t="s">
        <v>692</v>
      </c>
      <c r="H190" s="749">
        <v>799041</v>
      </c>
      <c r="I190" s="749">
        <v>0</v>
      </c>
      <c r="J190" s="749" t="s">
        <v>992</v>
      </c>
      <c r="K190" s="749" t="s">
        <v>630</v>
      </c>
      <c r="L190" s="752">
        <v>331.54699999999997</v>
      </c>
      <c r="M190" s="752">
        <v>20</v>
      </c>
      <c r="N190" s="753">
        <v>6630.94</v>
      </c>
    </row>
    <row r="191" spans="1:14" ht="14.4" customHeight="1" x14ac:dyDescent="0.3">
      <c r="A191" s="747" t="s">
        <v>628</v>
      </c>
      <c r="B191" s="748" t="s">
        <v>629</v>
      </c>
      <c r="C191" s="749" t="s">
        <v>647</v>
      </c>
      <c r="D191" s="750" t="s">
        <v>648</v>
      </c>
      <c r="E191" s="751">
        <v>50113006</v>
      </c>
      <c r="F191" s="750" t="s">
        <v>955</v>
      </c>
      <c r="G191" s="749" t="s">
        <v>692</v>
      </c>
      <c r="H191" s="749">
        <v>844807</v>
      </c>
      <c r="I191" s="749">
        <v>0</v>
      </c>
      <c r="J191" s="749" t="s">
        <v>993</v>
      </c>
      <c r="K191" s="749" t="s">
        <v>630</v>
      </c>
      <c r="L191" s="752">
        <v>332.89999999999992</v>
      </c>
      <c r="M191" s="752">
        <v>6</v>
      </c>
      <c r="N191" s="753">
        <v>1997.3999999999996</v>
      </c>
    </row>
    <row r="192" spans="1:14" ht="14.4" customHeight="1" x14ac:dyDescent="0.3">
      <c r="A192" s="747" t="s">
        <v>628</v>
      </c>
      <c r="B192" s="748" t="s">
        <v>629</v>
      </c>
      <c r="C192" s="749" t="s">
        <v>647</v>
      </c>
      <c r="D192" s="750" t="s">
        <v>648</v>
      </c>
      <c r="E192" s="751">
        <v>50113006</v>
      </c>
      <c r="F192" s="750" t="s">
        <v>955</v>
      </c>
      <c r="G192" s="749" t="s">
        <v>630</v>
      </c>
      <c r="H192" s="749">
        <v>841583</v>
      </c>
      <c r="I192" s="749">
        <v>33218</v>
      </c>
      <c r="J192" s="749" t="s">
        <v>994</v>
      </c>
      <c r="K192" s="749" t="s">
        <v>630</v>
      </c>
      <c r="L192" s="752">
        <v>188.55</v>
      </c>
      <c r="M192" s="752">
        <v>7</v>
      </c>
      <c r="N192" s="753">
        <v>1319.8500000000001</v>
      </c>
    </row>
    <row r="193" spans="1:14" ht="14.4" customHeight="1" x14ac:dyDescent="0.3">
      <c r="A193" s="747" t="s">
        <v>628</v>
      </c>
      <c r="B193" s="748" t="s">
        <v>629</v>
      </c>
      <c r="C193" s="749" t="s">
        <v>647</v>
      </c>
      <c r="D193" s="750" t="s">
        <v>648</v>
      </c>
      <c r="E193" s="751">
        <v>50113006</v>
      </c>
      <c r="F193" s="750" t="s">
        <v>955</v>
      </c>
      <c r="G193" s="749" t="s">
        <v>689</v>
      </c>
      <c r="H193" s="749">
        <v>133144</v>
      </c>
      <c r="I193" s="749">
        <v>33144</v>
      </c>
      <c r="J193" s="749" t="s">
        <v>995</v>
      </c>
      <c r="K193" s="749" t="s">
        <v>996</v>
      </c>
      <c r="L193" s="752">
        <v>86.83</v>
      </c>
      <c r="M193" s="752">
        <v>56</v>
      </c>
      <c r="N193" s="753">
        <v>4862.4799999999996</v>
      </c>
    </row>
    <row r="194" spans="1:14" ht="14.4" customHeight="1" x14ac:dyDescent="0.3">
      <c r="A194" s="747" t="s">
        <v>628</v>
      </c>
      <c r="B194" s="748" t="s">
        <v>629</v>
      </c>
      <c r="C194" s="749" t="s">
        <v>647</v>
      </c>
      <c r="D194" s="750" t="s">
        <v>648</v>
      </c>
      <c r="E194" s="751">
        <v>50113006</v>
      </c>
      <c r="F194" s="750" t="s">
        <v>955</v>
      </c>
      <c r="G194" s="749" t="s">
        <v>692</v>
      </c>
      <c r="H194" s="749">
        <v>33955</v>
      </c>
      <c r="I194" s="749">
        <v>33955</v>
      </c>
      <c r="J194" s="749" t="s">
        <v>997</v>
      </c>
      <c r="K194" s="749" t="s">
        <v>998</v>
      </c>
      <c r="L194" s="752">
        <v>167.74</v>
      </c>
      <c r="M194" s="752">
        <v>64</v>
      </c>
      <c r="N194" s="753">
        <v>10735.36</v>
      </c>
    </row>
    <row r="195" spans="1:14" ht="14.4" customHeight="1" x14ac:dyDescent="0.3">
      <c r="A195" s="747" t="s">
        <v>628</v>
      </c>
      <c r="B195" s="748" t="s">
        <v>629</v>
      </c>
      <c r="C195" s="749" t="s">
        <v>647</v>
      </c>
      <c r="D195" s="750" t="s">
        <v>648</v>
      </c>
      <c r="E195" s="751">
        <v>50113006</v>
      </c>
      <c r="F195" s="750" t="s">
        <v>955</v>
      </c>
      <c r="G195" s="749" t="s">
        <v>689</v>
      </c>
      <c r="H195" s="749">
        <v>133220</v>
      </c>
      <c r="I195" s="749">
        <v>33220</v>
      </c>
      <c r="J195" s="749" t="s">
        <v>999</v>
      </c>
      <c r="K195" s="749" t="s">
        <v>1000</v>
      </c>
      <c r="L195" s="752">
        <v>197.27599999999998</v>
      </c>
      <c r="M195" s="752">
        <v>5</v>
      </c>
      <c r="N195" s="753">
        <v>986.37999999999988</v>
      </c>
    </row>
    <row r="196" spans="1:14" ht="14.4" customHeight="1" x14ac:dyDescent="0.3">
      <c r="A196" s="747" t="s">
        <v>628</v>
      </c>
      <c r="B196" s="748" t="s">
        <v>629</v>
      </c>
      <c r="C196" s="749" t="s">
        <v>647</v>
      </c>
      <c r="D196" s="750" t="s">
        <v>648</v>
      </c>
      <c r="E196" s="751">
        <v>50113008</v>
      </c>
      <c r="F196" s="750" t="s">
        <v>1001</v>
      </c>
      <c r="G196" s="749"/>
      <c r="H196" s="749"/>
      <c r="I196" s="749">
        <v>138453</v>
      </c>
      <c r="J196" s="749" t="s">
        <v>1002</v>
      </c>
      <c r="K196" s="749" t="s">
        <v>1003</v>
      </c>
      <c r="L196" s="752">
        <v>643.5</v>
      </c>
      <c r="M196" s="752">
        <v>1</v>
      </c>
      <c r="N196" s="753">
        <v>643.5</v>
      </c>
    </row>
    <row r="197" spans="1:14" ht="14.4" customHeight="1" x14ac:dyDescent="0.3">
      <c r="A197" s="747" t="s">
        <v>628</v>
      </c>
      <c r="B197" s="748" t="s">
        <v>629</v>
      </c>
      <c r="C197" s="749" t="s">
        <v>647</v>
      </c>
      <c r="D197" s="750" t="s">
        <v>648</v>
      </c>
      <c r="E197" s="751">
        <v>50113008</v>
      </c>
      <c r="F197" s="750" t="s">
        <v>1001</v>
      </c>
      <c r="G197" s="749"/>
      <c r="H197" s="749"/>
      <c r="I197" s="749">
        <v>26039</v>
      </c>
      <c r="J197" s="749" t="s">
        <v>1004</v>
      </c>
      <c r="K197" s="749" t="s">
        <v>1005</v>
      </c>
      <c r="L197" s="752">
        <v>955.9000244140625</v>
      </c>
      <c r="M197" s="752">
        <v>11</v>
      </c>
      <c r="N197" s="753">
        <v>10514.900268554687</v>
      </c>
    </row>
    <row r="198" spans="1:14" ht="14.4" customHeight="1" x14ac:dyDescent="0.3">
      <c r="A198" s="747" t="s">
        <v>628</v>
      </c>
      <c r="B198" s="748" t="s">
        <v>629</v>
      </c>
      <c r="C198" s="749" t="s">
        <v>647</v>
      </c>
      <c r="D198" s="750" t="s">
        <v>648</v>
      </c>
      <c r="E198" s="751">
        <v>50113008</v>
      </c>
      <c r="F198" s="750" t="s">
        <v>1001</v>
      </c>
      <c r="G198" s="749"/>
      <c r="H198" s="749"/>
      <c r="I198" s="749">
        <v>26041</v>
      </c>
      <c r="J198" s="749" t="s">
        <v>1004</v>
      </c>
      <c r="K198" s="749" t="s">
        <v>1006</v>
      </c>
      <c r="L198" s="752">
        <v>4779.5</v>
      </c>
      <c r="M198" s="752">
        <v>7</v>
      </c>
      <c r="N198" s="753">
        <v>33456.5</v>
      </c>
    </row>
    <row r="199" spans="1:14" ht="14.4" customHeight="1" x14ac:dyDescent="0.3">
      <c r="A199" s="747" t="s">
        <v>628</v>
      </c>
      <c r="B199" s="748" t="s">
        <v>629</v>
      </c>
      <c r="C199" s="749" t="s">
        <v>647</v>
      </c>
      <c r="D199" s="750" t="s">
        <v>648</v>
      </c>
      <c r="E199" s="751">
        <v>50113013</v>
      </c>
      <c r="F199" s="750" t="s">
        <v>1007</v>
      </c>
      <c r="G199" s="749" t="s">
        <v>689</v>
      </c>
      <c r="H199" s="749">
        <v>185525</v>
      </c>
      <c r="I199" s="749">
        <v>85525</v>
      </c>
      <c r="J199" s="749" t="s">
        <v>1008</v>
      </c>
      <c r="K199" s="749" t="s">
        <v>1009</v>
      </c>
      <c r="L199" s="752">
        <v>111.31999999999995</v>
      </c>
      <c r="M199" s="752">
        <v>1</v>
      </c>
      <c r="N199" s="753">
        <v>111.31999999999995</v>
      </c>
    </row>
    <row r="200" spans="1:14" ht="14.4" customHeight="1" x14ac:dyDescent="0.3">
      <c r="A200" s="747" t="s">
        <v>628</v>
      </c>
      <c r="B200" s="748" t="s">
        <v>629</v>
      </c>
      <c r="C200" s="749" t="s">
        <v>647</v>
      </c>
      <c r="D200" s="750" t="s">
        <v>648</v>
      </c>
      <c r="E200" s="751">
        <v>50113013</v>
      </c>
      <c r="F200" s="750" t="s">
        <v>1007</v>
      </c>
      <c r="G200" s="749" t="s">
        <v>692</v>
      </c>
      <c r="H200" s="749">
        <v>172972</v>
      </c>
      <c r="I200" s="749">
        <v>72972</v>
      </c>
      <c r="J200" s="749" t="s">
        <v>1010</v>
      </c>
      <c r="K200" s="749" t="s">
        <v>1011</v>
      </c>
      <c r="L200" s="752">
        <v>181.62187499999999</v>
      </c>
      <c r="M200" s="752">
        <v>16</v>
      </c>
      <c r="N200" s="753">
        <v>2905.95</v>
      </c>
    </row>
    <row r="201" spans="1:14" ht="14.4" customHeight="1" x14ac:dyDescent="0.3">
      <c r="A201" s="747" t="s">
        <v>628</v>
      </c>
      <c r="B201" s="748" t="s">
        <v>629</v>
      </c>
      <c r="C201" s="749" t="s">
        <v>647</v>
      </c>
      <c r="D201" s="750" t="s">
        <v>648</v>
      </c>
      <c r="E201" s="751">
        <v>50113013</v>
      </c>
      <c r="F201" s="750" t="s">
        <v>1007</v>
      </c>
      <c r="G201" s="749" t="s">
        <v>689</v>
      </c>
      <c r="H201" s="749">
        <v>174991</v>
      </c>
      <c r="I201" s="749">
        <v>74991</v>
      </c>
      <c r="J201" s="749" t="s">
        <v>1012</v>
      </c>
      <c r="K201" s="749" t="s">
        <v>1013</v>
      </c>
      <c r="L201" s="752">
        <v>49.529997869500093</v>
      </c>
      <c r="M201" s="752">
        <v>1</v>
      </c>
      <c r="N201" s="753">
        <v>49.529997869500093</v>
      </c>
    </row>
    <row r="202" spans="1:14" ht="14.4" customHeight="1" x14ac:dyDescent="0.3">
      <c r="A202" s="747" t="s">
        <v>628</v>
      </c>
      <c r="B202" s="748" t="s">
        <v>629</v>
      </c>
      <c r="C202" s="749" t="s">
        <v>647</v>
      </c>
      <c r="D202" s="750" t="s">
        <v>648</v>
      </c>
      <c r="E202" s="751">
        <v>50113013</v>
      </c>
      <c r="F202" s="750" t="s">
        <v>1007</v>
      </c>
      <c r="G202" s="749" t="s">
        <v>689</v>
      </c>
      <c r="H202" s="749">
        <v>199366</v>
      </c>
      <c r="I202" s="749">
        <v>99366</v>
      </c>
      <c r="J202" s="749" t="s">
        <v>1014</v>
      </c>
      <c r="K202" s="749" t="s">
        <v>1015</v>
      </c>
      <c r="L202" s="752">
        <v>56.465937500000024</v>
      </c>
      <c r="M202" s="752">
        <v>32</v>
      </c>
      <c r="N202" s="753">
        <v>1806.9100000000008</v>
      </c>
    </row>
    <row r="203" spans="1:14" ht="14.4" customHeight="1" x14ac:dyDescent="0.3">
      <c r="A203" s="747" t="s">
        <v>628</v>
      </c>
      <c r="B203" s="748" t="s">
        <v>629</v>
      </c>
      <c r="C203" s="749" t="s">
        <v>647</v>
      </c>
      <c r="D203" s="750" t="s">
        <v>648</v>
      </c>
      <c r="E203" s="751">
        <v>50113013</v>
      </c>
      <c r="F203" s="750" t="s">
        <v>1007</v>
      </c>
      <c r="G203" s="749" t="s">
        <v>692</v>
      </c>
      <c r="H203" s="749">
        <v>72973</v>
      </c>
      <c r="I203" s="749">
        <v>72973</v>
      </c>
      <c r="J203" s="749" t="s">
        <v>1016</v>
      </c>
      <c r="K203" s="749" t="s">
        <v>1017</v>
      </c>
      <c r="L203" s="752">
        <v>150.83597129027731</v>
      </c>
      <c r="M203" s="752">
        <v>112.2</v>
      </c>
      <c r="N203" s="753">
        <v>16923.795978769114</v>
      </c>
    </row>
    <row r="204" spans="1:14" ht="14.4" customHeight="1" x14ac:dyDescent="0.3">
      <c r="A204" s="747" t="s">
        <v>628</v>
      </c>
      <c r="B204" s="748" t="s">
        <v>629</v>
      </c>
      <c r="C204" s="749" t="s">
        <v>647</v>
      </c>
      <c r="D204" s="750" t="s">
        <v>648</v>
      </c>
      <c r="E204" s="751">
        <v>50113013</v>
      </c>
      <c r="F204" s="750" t="s">
        <v>1007</v>
      </c>
      <c r="G204" s="749" t="s">
        <v>692</v>
      </c>
      <c r="H204" s="749">
        <v>201958</v>
      </c>
      <c r="I204" s="749">
        <v>201958</v>
      </c>
      <c r="J204" s="749" t="s">
        <v>1018</v>
      </c>
      <c r="K204" s="749" t="s">
        <v>1019</v>
      </c>
      <c r="L204" s="752">
        <v>240.11500000000001</v>
      </c>
      <c r="M204" s="752">
        <v>4</v>
      </c>
      <c r="N204" s="753">
        <v>960.46</v>
      </c>
    </row>
    <row r="205" spans="1:14" ht="14.4" customHeight="1" x14ac:dyDescent="0.3">
      <c r="A205" s="747" t="s">
        <v>628</v>
      </c>
      <c r="B205" s="748" t="s">
        <v>629</v>
      </c>
      <c r="C205" s="749" t="s">
        <v>647</v>
      </c>
      <c r="D205" s="750" t="s">
        <v>648</v>
      </c>
      <c r="E205" s="751">
        <v>50113013</v>
      </c>
      <c r="F205" s="750" t="s">
        <v>1007</v>
      </c>
      <c r="G205" s="749" t="s">
        <v>689</v>
      </c>
      <c r="H205" s="749">
        <v>183812</v>
      </c>
      <c r="I205" s="749">
        <v>183812</v>
      </c>
      <c r="J205" s="749" t="s">
        <v>1020</v>
      </c>
      <c r="K205" s="749" t="s">
        <v>1021</v>
      </c>
      <c r="L205" s="752">
        <v>539.54</v>
      </c>
      <c r="M205" s="752">
        <v>3</v>
      </c>
      <c r="N205" s="753">
        <v>1618.62</v>
      </c>
    </row>
    <row r="206" spans="1:14" ht="14.4" customHeight="1" x14ac:dyDescent="0.3">
      <c r="A206" s="747" t="s">
        <v>628</v>
      </c>
      <c r="B206" s="748" t="s">
        <v>629</v>
      </c>
      <c r="C206" s="749" t="s">
        <v>647</v>
      </c>
      <c r="D206" s="750" t="s">
        <v>648</v>
      </c>
      <c r="E206" s="751">
        <v>50113013</v>
      </c>
      <c r="F206" s="750" t="s">
        <v>1007</v>
      </c>
      <c r="G206" s="749" t="s">
        <v>692</v>
      </c>
      <c r="H206" s="749">
        <v>164835</v>
      </c>
      <c r="I206" s="749">
        <v>64835</v>
      </c>
      <c r="J206" s="749" t="s">
        <v>1022</v>
      </c>
      <c r="K206" s="749" t="s">
        <v>1023</v>
      </c>
      <c r="L206" s="752">
        <v>143.65999999999997</v>
      </c>
      <c r="M206" s="752">
        <v>39.499999999999993</v>
      </c>
      <c r="N206" s="753">
        <v>5674.5699999999979</v>
      </c>
    </row>
    <row r="207" spans="1:14" ht="14.4" customHeight="1" x14ac:dyDescent="0.3">
      <c r="A207" s="747" t="s">
        <v>628</v>
      </c>
      <c r="B207" s="748" t="s">
        <v>629</v>
      </c>
      <c r="C207" s="749" t="s">
        <v>647</v>
      </c>
      <c r="D207" s="750" t="s">
        <v>648</v>
      </c>
      <c r="E207" s="751">
        <v>50113013</v>
      </c>
      <c r="F207" s="750" t="s">
        <v>1007</v>
      </c>
      <c r="G207" s="749" t="s">
        <v>692</v>
      </c>
      <c r="H207" s="749">
        <v>103378</v>
      </c>
      <c r="I207" s="749">
        <v>3378</v>
      </c>
      <c r="J207" s="749" t="s">
        <v>1024</v>
      </c>
      <c r="K207" s="749" t="s">
        <v>1025</v>
      </c>
      <c r="L207" s="752">
        <v>21.960000000000012</v>
      </c>
      <c r="M207" s="752">
        <v>1</v>
      </c>
      <c r="N207" s="753">
        <v>21.960000000000012</v>
      </c>
    </row>
    <row r="208" spans="1:14" ht="14.4" customHeight="1" x14ac:dyDescent="0.3">
      <c r="A208" s="747" t="s">
        <v>628</v>
      </c>
      <c r="B208" s="748" t="s">
        <v>629</v>
      </c>
      <c r="C208" s="749" t="s">
        <v>647</v>
      </c>
      <c r="D208" s="750" t="s">
        <v>648</v>
      </c>
      <c r="E208" s="751">
        <v>50113013</v>
      </c>
      <c r="F208" s="750" t="s">
        <v>1007</v>
      </c>
      <c r="G208" s="749" t="s">
        <v>692</v>
      </c>
      <c r="H208" s="749">
        <v>131654</v>
      </c>
      <c r="I208" s="749">
        <v>131654</v>
      </c>
      <c r="J208" s="749" t="s">
        <v>1026</v>
      </c>
      <c r="K208" s="749" t="s">
        <v>1027</v>
      </c>
      <c r="L208" s="752">
        <v>264</v>
      </c>
      <c r="M208" s="752">
        <v>1.5</v>
      </c>
      <c r="N208" s="753">
        <v>396</v>
      </c>
    </row>
    <row r="209" spans="1:14" ht="14.4" customHeight="1" x14ac:dyDescent="0.3">
      <c r="A209" s="747" t="s">
        <v>628</v>
      </c>
      <c r="B209" s="748" t="s">
        <v>629</v>
      </c>
      <c r="C209" s="749" t="s">
        <v>647</v>
      </c>
      <c r="D209" s="750" t="s">
        <v>648</v>
      </c>
      <c r="E209" s="751">
        <v>50113013</v>
      </c>
      <c r="F209" s="750" t="s">
        <v>1007</v>
      </c>
      <c r="G209" s="749" t="s">
        <v>692</v>
      </c>
      <c r="H209" s="749">
        <v>206609</v>
      </c>
      <c r="I209" s="749">
        <v>206609</v>
      </c>
      <c r="J209" s="749" t="s">
        <v>1028</v>
      </c>
      <c r="K209" s="749" t="s">
        <v>1029</v>
      </c>
      <c r="L209" s="752">
        <v>246.83999999999997</v>
      </c>
      <c r="M209" s="752">
        <v>2</v>
      </c>
      <c r="N209" s="753">
        <v>493.67999999999995</v>
      </c>
    </row>
    <row r="210" spans="1:14" ht="14.4" customHeight="1" x14ac:dyDescent="0.3">
      <c r="A210" s="747" t="s">
        <v>628</v>
      </c>
      <c r="B210" s="748" t="s">
        <v>629</v>
      </c>
      <c r="C210" s="749" t="s">
        <v>647</v>
      </c>
      <c r="D210" s="750" t="s">
        <v>648</v>
      </c>
      <c r="E210" s="751">
        <v>50113013</v>
      </c>
      <c r="F210" s="750" t="s">
        <v>1007</v>
      </c>
      <c r="G210" s="749" t="s">
        <v>692</v>
      </c>
      <c r="H210" s="749">
        <v>151460</v>
      </c>
      <c r="I210" s="749">
        <v>151460</v>
      </c>
      <c r="J210" s="749" t="s">
        <v>1030</v>
      </c>
      <c r="K210" s="749" t="s">
        <v>1031</v>
      </c>
      <c r="L210" s="752">
        <v>156.74999999999997</v>
      </c>
      <c r="M210" s="752">
        <v>27.2</v>
      </c>
      <c r="N210" s="753">
        <v>4263.5999999999995</v>
      </c>
    </row>
    <row r="211" spans="1:14" ht="14.4" customHeight="1" x14ac:dyDescent="0.3">
      <c r="A211" s="747" t="s">
        <v>628</v>
      </c>
      <c r="B211" s="748" t="s">
        <v>629</v>
      </c>
      <c r="C211" s="749" t="s">
        <v>647</v>
      </c>
      <c r="D211" s="750" t="s">
        <v>648</v>
      </c>
      <c r="E211" s="751">
        <v>50113013</v>
      </c>
      <c r="F211" s="750" t="s">
        <v>1007</v>
      </c>
      <c r="G211" s="749" t="s">
        <v>692</v>
      </c>
      <c r="H211" s="749">
        <v>199802</v>
      </c>
      <c r="I211" s="749">
        <v>199802</v>
      </c>
      <c r="J211" s="749" t="s">
        <v>1032</v>
      </c>
      <c r="K211" s="749" t="s">
        <v>1033</v>
      </c>
      <c r="L211" s="752">
        <v>168.3</v>
      </c>
      <c r="M211" s="752">
        <v>1</v>
      </c>
      <c r="N211" s="753">
        <v>168.3</v>
      </c>
    </row>
    <row r="212" spans="1:14" ht="14.4" customHeight="1" x14ac:dyDescent="0.3">
      <c r="A212" s="747" t="s">
        <v>628</v>
      </c>
      <c r="B212" s="748" t="s">
        <v>629</v>
      </c>
      <c r="C212" s="749" t="s">
        <v>647</v>
      </c>
      <c r="D212" s="750" t="s">
        <v>648</v>
      </c>
      <c r="E212" s="751">
        <v>50113013</v>
      </c>
      <c r="F212" s="750" t="s">
        <v>1007</v>
      </c>
      <c r="G212" s="749" t="s">
        <v>692</v>
      </c>
      <c r="H212" s="749">
        <v>101066</v>
      </c>
      <c r="I212" s="749">
        <v>1066</v>
      </c>
      <c r="J212" s="749" t="s">
        <v>1034</v>
      </c>
      <c r="K212" s="749" t="s">
        <v>1035</v>
      </c>
      <c r="L212" s="752">
        <v>50.689999999999984</v>
      </c>
      <c r="M212" s="752">
        <v>2</v>
      </c>
      <c r="N212" s="753">
        <v>101.37999999999997</v>
      </c>
    </row>
    <row r="213" spans="1:14" ht="14.4" customHeight="1" x14ac:dyDescent="0.3">
      <c r="A213" s="747" t="s">
        <v>628</v>
      </c>
      <c r="B213" s="748" t="s">
        <v>629</v>
      </c>
      <c r="C213" s="749" t="s">
        <v>647</v>
      </c>
      <c r="D213" s="750" t="s">
        <v>648</v>
      </c>
      <c r="E213" s="751">
        <v>50113013</v>
      </c>
      <c r="F213" s="750" t="s">
        <v>1007</v>
      </c>
      <c r="G213" s="749" t="s">
        <v>692</v>
      </c>
      <c r="H213" s="749">
        <v>188746</v>
      </c>
      <c r="I213" s="749">
        <v>88746</v>
      </c>
      <c r="J213" s="749" t="s">
        <v>1036</v>
      </c>
      <c r="K213" s="749" t="s">
        <v>1037</v>
      </c>
      <c r="L213" s="752">
        <v>52.02</v>
      </c>
      <c r="M213" s="752">
        <v>4</v>
      </c>
      <c r="N213" s="753">
        <v>208.08</v>
      </c>
    </row>
    <row r="214" spans="1:14" ht="14.4" customHeight="1" x14ac:dyDescent="0.3">
      <c r="A214" s="747" t="s">
        <v>628</v>
      </c>
      <c r="B214" s="748" t="s">
        <v>629</v>
      </c>
      <c r="C214" s="749" t="s">
        <v>647</v>
      </c>
      <c r="D214" s="750" t="s">
        <v>648</v>
      </c>
      <c r="E214" s="751">
        <v>50113013</v>
      </c>
      <c r="F214" s="750" t="s">
        <v>1007</v>
      </c>
      <c r="G214" s="749" t="s">
        <v>692</v>
      </c>
      <c r="H214" s="749">
        <v>394618</v>
      </c>
      <c r="I214" s="749">
        <v>112786</v>
      </c>
      <c r="J214" s="749" t="s">
        <v>1038</v>
      </c>
      <c r="K214" s="749" t="s">
        <v>1039</v>
      </c>
      <c r="L214" s="752">
        <v>310</v>
      </c>
      <c r="M214" s="752">
        <v>0.5</v>
      </c>
      <c r="N214" s="753">
        <v>155</v>
      </c>
    </row>
    <row r="215" spans="1:14" ht="14.4" customHeight="1" x14ac:dyDescent="0.3">
      <c r="A215" s="747" t="s">
        <v>628</v>
      </c>
      <c r="B215" s="748" t="s">
        <v>629</v>
      </c>
      <c r="C215" s="749" t="s">
        <v>647</v>
      </c>
      <c r="D215" s="750" t="s">
        <v>648</v>
      </c>
      <c r="E215" s="751">
        <v>50113013</v>
      </c>
      <c r="F215" s="750" t="s">
        <v>1007</v>
      </c>
      <c r="G215" s="749" t="s">
        <v>692</v>
      </c>
      <c r="H215" s="749">
        <v>847476</v>
      </c>
      <c r="I215" s="749">
        <v>112782</v>
      </c>
      <c r="J215" s="749" t="s">
        <v>1040</v>
      </c>
      <c r="K215" s="749" t="s">
        <v>1041</v>
      </c>
      <c r="L215" s="752">
        <v>674.31099999999981</v>
      </c>
      <c r="M215" s="752">
        <v>0.8</v>
      </c>
      <c r="N215" s="753">
        <v>539.44879999999989</v>
      </c>
    </row>
    <row r="216" spans="1:14" ht="14.4" customHeight="1" x14ac:dyDescent="0.3">
      <c r="A216" s="747" t="s">
        <v>628</v>
      </c>
      <c r="B216" s="748" t="s">
        <v>629</v>
      </c>
      <c r="C216" s="749" t="s">
        <v>647</v>
      </c>
      <c r="D216" s="750" t="s">
        <v>648</v>
      </c>
      <c r="E216" s="751">
        <v>50113013</v>
      </c>
      <c r="F216" s="750" t="s">
        <v>1007</v>
      </c>
      <c r="G216" s="749" t="s">
        <v>692</v>
      </c>
      <c r="H216" s="749">
        <v>96414</v>
      </c>
      <c r="I216" s="749">
        <v>96414</v>
      </c>
      <c r="J216" s="749" t="s">
        <v>1042</v>
      </c>
      <c r="K216" s="749" t="s">
        <v>1043</v>
      </c>
      <c r="L216" s="752">
        <v>57.99</v>
      </c>
      <c r="M216" s="752">
        <v>6</v>
      </c>
      <c r="N216" s="753">
        <v>347.94</v>
      </c>
    </row>
    <row r="217" spans="1:14" ht="14.4" customHeight="1" x14ac:dyDescent="0.3">
      <c r="A217" s="747" t="s">
        <v>628</v>
      </c>
      <c r="B217" s="748" t="s">
        <v>629</v>
      </c>
      <c r="C217" s="749" t="s">
        <v>647</v>
      </c>
      <c r="D217" s="750" t="s">
        <v>648</v>
      </c>
      <c r="E217" s="751">
        <v>50113013</v>
      </c>
      <c r="F217" s="750" t="s">
        <v>1007</v>
      </c>
      <c r="G217" s="749" t="s">
        <v>692</v>
      </c>
      <c r="H217" s="749">
        <v>114877</v>
      </c>
      <c r="I217" s="749">
        <v>14877</v>
      </c>
      <c r="J217" s="749" t="s">
        <v>1044</v>
      </c>
      <c r="K217" s="749" t="s">
        <v>1045</v>
      </c>
      <c r="L217" s="752">
        <v>238.17022588204421</v>
      </c>
      <c r="M217" s="752">
        <v>2</v>
      </c>
      <c r="N217" s="753">
        <v>476.34045176408841</v>
      </c>
    </row>
    <row r="218" spans="1:14" ht="14.4" customHeight="1" x14ac:dyDescent="0.3">
      <c r="A218" s="747" t="s">
        <v>628</v>
      </c>
      <c r="B218" s="748" t="s">
        <v>629</v>
      </c>
      <c r="C218" s="749" t="s">
        <v>647</v>
      </c>
      <c r="D218" s="750" t="s">
        <v>648</v>
      </c>
      <c r="E218" s="751">
        <v>50113013</v>
      </c>
      <c r="F218" s="750" t="s">
        <v>1007</v>
      </c>
      <c r="G218" s="749" t="s">
        <v>692</v>
      </c>
      <c r="H218" s="749">
        <v>180481</v>
      </c>
      <c r="I218" s="749">
        <v>203300</v>
      </c>
      <c r="J218" s="749" t="s">
        <v>1046</v>
      </c>
      <c r="K218" s="749" t="s">
        <v>1047</v>
      </c>
      <c r="L218" s="752">
        <v>112.80833333333334</v>
      </c>
      <c r="M218" s="752">
        <v>12</v>
      </c>
      <c r="N218" s="753">
        <v>1353.7</v>
      </c>
    </row>
    <row r="219" spans="1:14" ht="14.4" customHeight="1" x14ac:dyDescent="0.3">
      <c r="A219" s="747" t="s">
        <v>628</v>
      </c>
      <c r="B219" s="748" t="s">
        <v>629</v>
      </c>
      <c r="C219" s="749" t="s">
        <v>647</v>
      </c>
      <c r="D219" s="750" t="s">
        <v>648</v>
      </c>
      <c r="E219" s="751">
        <v>50113013</v>
      </c>
      <c r="F219" s="750" t="s">
        <v>1007</v>
      </c>
      <c r="G219" s="749" t="s">
        <v>692</v>
      </c>
      <c r="H219" s="749">
        <v>216191</v>
      </c>
      <c r="I219" s="749">
        <v>216191</v>
      </c>
      <c r="J219" s="749" t="s">
        <v>1048</v>
      </c>
      <c r="K219" s="749" t="s">
        <v>1049</v>
      </c>
      <c r="L219" s="752">
        <v>85.950000000000045</v>
      </c>
      <c r="M219" s="752">
        <v>1</v>
      </c>
      <c r="N219" s="753">
        <v>85.950000000000045</v>
      </c>
    </row>
    <row r="220" spans="1:14" ht="14.4" customHeight="1" x14ac:dyDescent="0.3">
      <c r="A220" s="747" t="s">
        <v>628</v>
      </c>
      <c r="B220" s="748" t="s">
        <v>629</v>
      </c>
      <c r="C220" s="749" t="s">
        <v>647</v>
      </c>
      <c r="D220" s="750" t="s">
        <v>648</v>
      </c>
      <c r="E220" s="751">
        <v>50113013</v>
      </c>
      <c r="F220" s="750" t="s">
        <v>1007</v>
      </c>
      <c r="G220" s="749" t="s">
        <v>692</v>
      </c>
      <c r="H220" s="749">
        <v>203303</v>
      </c>
      <c r="I220" s="749">
        <v>203303</v>
      </c>
      <c r="J220" s="749" t="s">
        <v>1050</v>
      </c>
      <c r="K220" s="749" t="s">
        <v>1051</v>
      </c>
      <c r="L220" s="752">
        <v>184.49011333933436</v>
      </c>
      <c r="M220" s="752">
        <v>3</v>
      </c>
      <c r="N220" s="753">
        <v>553.47034001800307</v>
      </c>
    </row>
    <row r="221" spans="1:14" ht="14.4" customHeight="1" x14ac:dyDescent="0.3">
      <c r="A221" s="747" t="s">
        <v>628</v>
      </c>
      <c r="B221" s="748" t="s">
        <v>629</v>
      </c>
      <c r="C221" s="749" t="s">
        <v>647</v>
      </c>
      <c r="D221" s="750" t="s">
        <v>648</v>
      </c>
      <c r="E221" s="751">
        <v>50113013</v>
      </c>
      <c r="F221" s="750" t="s">
        <v>1007</v>
      </c>
      <c r="G221" s="749" t="s">
        <v>692</v>
      </c>
      <c r="H221" s="749">
        <v>216195</v>
      </c>
      <c r="I221" s="749">
        <v>216195</v>
      </c>
      <c r="J221" s="749" t="s">
        <v>1050</v>
      </c>
      <c r="K221" s="749" t="s">
        <v>1051</v>
      </c>
      <c r="L221" s="752">
        <v>184.49</v>
      </c>
      <c r="M221" s="752">
        <v>1</v>
      </c>
      <c r="N221" s="753">
        <v>184.49</v>
      </c>
    </row>
    <row r="222" spans="1:14" ht="14.4" customHeight="1" x14ac:dyDescent="0.3">
      <c r="A222" s="747" t="s">
        <v>628</v>
      </c>
      <c r="B222" s="748" t="s">
        <v>629</v>
      </c>
      <c r="C222" s="749" t="s">
        <v>647</v>
      </c>
      <c r="D222" s="750" t="s">
        <v>648</v>
      </c>
      <c r="E222" s="751">
        <v>50113013</v>
      </c>
      <c r="F222" s="750" t="s">
        <v>1007</v>
      </c>
      <c r="G222" s="749" t="s">
        <v>692</v>
      </c>
      <c r="H222" s="749">
        <v>216183</v>
      </c>
      <c r="I222" s="749">
        <v>216183</v>
      </c>
      <c r="J222" s="749" t="s">
        <v>1052</v>
      </c>
      <c r="K222" s="749" t="s">
        <v>1053</v>
      </c>
      <c r="L222" s="752">
        <v>251.16000000000003</v>
      </c>
      <c r="M222" s="752">
        <v>29</v>
      </c>
      <c r="N222" s="753">
        <v>7283.64</v>
      </c>
    </row>
    <row r="223" spans="1:14" ht="14.4" customHeight="1" x14ac:dyDescent="0.3">
      <c r="A223" s="747" t="s">
        <v>628</v>
      </c>
      <c r="B223" s="748" t="s">
        <v>629</v>
      </c>
      <c r="C223" s="749" t="s">
        <v>647</v>
      </c>
      <c r="D223" s="750" t="s">
        <v>648</v>
      </c>
      <c r="E223" s="751">
        <v>50113013</v>
      </c>
      <c r="F223" s="750" t="s">
        <v>1007</v>
      </c>
      <c r="G223" s="749" t="s">
        <v>689</v>
      </c>
      <c r="H223" s="749">
        <v>197000</v>
      </c>
      <c r="I223" s="749">
        <v>97000</v>
      </c>
      <c r="J223" s="749" t="s">
        <v>1054</v>
      </c>
      <c r="K223" s="749" t="s">
        <v>1055</v>
      </c>
      <c r="L223" s="752">
        <v>19.654999999999998</v>
      </c>
      <c r="M223" s="752">
        <v>40</v>
      </c>
      <c r="N223" s="753">
        <v>786.19999999999993</v>
      </c>
    </row>
    <row r="224" spans="1:14" ht="14.4" customHeight="1" x14ac:dyDescent="0.3">
      <c r="A224" s="747" t="s">
        <v>628</v>
      </c>
      <c r="B224" s="748" t="s">
        <v>629</v>
      </c>
      <c r="C224" s="749" t="s">
        <v>647</v>
      </c>
      <c r="D224" s="750" t="s">
        <v>648</v>
      </c>
      <c r="E224" s="751">
        <v>50113013</v>
      </c>
      <c r="F224" s="750" t="s">
        <v>1007</v>
      </c>
      <c r="G224" s="749" t="s">
        <v>692</v>
      </c>
      <c r="H224" s="749">
        <v>101076</v>
      </c>
      <c r="I224" s="749">
        <v>1076</v>
      </c>
      <c r="J224" s="749" t="s">
        <v>1056</v>
      </c>
      <c r="K224" s="749" t="s">
        <v>880</v>
      </c>
      <c r="L224" s="752">
        <v>75.529999999999987</v>
      </c>
      <c r="M224" s="752">
        <v>7</v>
      </c>
      <c r="N224" s="753">
        <v>528.70999999999992</v>
      </c>
    </row>
    <row r="225" spans="1:14" ht="14.4" customHeight="1" x14ac:dyDescent="0.3">
      <c r="A225" s="747" t="s">
        <v>628</v>
      </c>
      <c r="B225" s="748" t="s">
        <v>629</v>
      </c>
      <c r="C225" s="749" t="s">
        <v>647</v>
      </c>
      <c r="D225" s="750" t="s">
        <v>648</v>
      </c>
      <c r="E225" s="751">
        <v>50113013</v>
      </c>
      <c r="F225" s="750" t="s">
        <v>1007</v>
      </c>
      <c r="G225" s="749" t="s">
        <v>692</v>
      </c>
      <c r="H225" s="749">
        <v>166366</v>
      </c>
      <c r="I225" s="749">
        <v>66366</v>
      </c>
      <c r="J225" s="749" t="s">
        <v>1057</v>
      </c>
      <c r="K225" s="749" t="s">
        <v>1058</v>
      </c>
      <c r="L225" s="752">
        <v>23.360000000000003</v>
      </c>
      <c r="M225" s="752">
        <v>1</v>
      </c>
      <c r="N225" s="753">
        <v>23.360000000000003</v>
      </c>
    </row>
    <row r="226" spans="1:14" ht="14.4" customHeight="1" x14ac:dyDescent="0.3">
      <c r="A226" s="747" t="s">
        <v>628</v>
      </c>
      <c r="B226" s="748" t="s">
        <v>629</v>
      </c>
      <c r="C226" s="749" t="s">
        <v>647</v>
      </c>
      <c r="D226" s="750" t="s">
        <v>648</v>
      </c>
      <c r="E226" s="751">
        <v>50113013</v>
      </c>
      <c r="F226" s="750" t="s">
        <v>1007</v>
      </c>
      <c r="G226" s="749" t="s">
        <v>692</v>
      </c>
      <c r="H226" s="749">
        <v>149549</v>
      </c>
      <c r="I226" s="749">
        <v>49549</v>
      </c>
      <c r="J226" s="749" t="s">
        <v>1059</v>
      </c>
      <c r="K226" s="749" t="s">
        <v>761</v>
      </c>
      <c r="L226" s="752">
        <v>101.00999999999999</v>
      </c>
      <c r="M226" s="752">
        <v>2</v>
      </c>
      <c r="N226" s="753">
        <v>202.01999999999998</v>
      </c>
    </row>
    <row r="227" spans="1:14" ht="14.4" customHeight="1" x14ac:dyDescent="0.3">
      <c r="A227" s="747" t="s">
        <v>628</v>
      </c>
      <c r="B227" s="748" t="s">
        <v>629</v>
      </c>
      <c r="C227" s="749" t="s">
        <v>647</v>
      </c>
      <c r="D227" s="750" t="s">
        <v>648</v>
      </c>
      <c r="E227" s="751">
        <v>50113013</v>
      </c>
      <c r="F227" s="750" t="s">
        <v>1007</v>
      </c>
      <c r="G227" s="749" t="s">
        <v>692</v>
      </c>
      <c r="H227" s="749">
        <v>201970</v>
      </c>
      <c r="I227" s="749">
        <v>201970</v>
      </c>
      <c r="J227" s="749" t="s">
        <v>1060</v>
      </c>
      <c r="K227" s="749" t="s">
        <v>1061</v>
      </c>
      <c r="L227" s="752">
        <v>72.524285714285739</v>
      </c>
      <c r="M227" s="752">
        <v>35</v>
      </c>
      <c r="N227" s="753">
        <v>2538.3500000000008</v>
      </c>
    </row>
    <row r="228" spans="1:14" ht="14.4" customHeight="1" x14ac:dyDescent="0.3">
      <c r="A228" s="747" t="s">
        <v>628</v>
      </c>
      <c r="B228" s="748" t="s">
        <v>629</v>
      </c>
      <c r="C228" s="749" t="s">
        <v>647</v>
      </c>
      <c r="D228" s="750" t="s">
        <v>648</v>
      </c>
      <c r="E228" s="751">
        <v>50113013</v>
      </c>
      <c r="F228" s="750" t="s">
        <v>1007</v>
      </c>
      <c r="G228" s="749" t="s">
        <v>692</v>
      </c>
      <c r="H228" s="749">
        <v>201974</v>
      </c>
      <c r="I228" s="749">
        <v>201974</v>
      </c>
      <c r="J228" s="749" t="s">
        <v>1062</v>
      </c>
      <c r="K228" s="749" t="s">
        <v>1063</v>
      </c>
      <c r="L228" s="752">
        <v>193.56604658342462</v>
      </c>
      <c r="M228" s="752">
        <v>5</v>
      </c>
      <c r="N228" s="753">
        <v>967.83023291712311</v>
      </c>
    </row>
    <row r="229" spans="1:14" ht="14.4" customHeight="1" x14ac:dyDescent="0.3">
      <c r="A229" s="747" t="s">
        <v>628</v>
      </c>
      <c r="B229" s="748" t="s">
        <v>629</v>
      </c>
      <c r="C229" s="749" t="s">
        <v>647</v>
      </c>
      <c r="D229" s="750" t="s">
        <v>648</v>
      </c>
      <c r="E229" s="751">
        <v>50113013</v>
      </c>
      <c r="F229" s="750" t="s">
        <v>1007</v>
      </c>
      <c r="G229" s="749" t="s">
        <v>692</v>
      </c>
      <c r="H229" s="749">
        <v>161980</v>
      </c>
      <c r="I229" s="749">
        <v>61980</v>
      </c>
      <c r="J229" s="749" t="s">
        <v>1064</v>
      </c>
      <c r="K229" s="749" t="s">
        <v>1065</v>
      </c>
      <c r="L229" s="752">
        <v>103.05999999999999</v>
      </c>
      <c r="M229" s="752">
        <v>2</v>
      </c>
      <c r="N229" s="753">
        <v>206.11999999999998</v>
      </c>
    </row>
    <row r="230" spans="1:14" ht="14.4" customHeight="1" x14ac:dyDescent="0.3">
      <c r="A230" s="747" t="s">
        <v>628</v>
      </c>
      <c r="B230" s="748" t="s">
        <v>629</v>
      </c>
      <c r="C230" s="749" t="s">
        <v>647</v>
      </c>
      <c r="D230" s="750" t="s">
        <v>648</v>
      </c>
      <c r="E230" s="751">
        <v>50113013</v>
      </c>
      <c r="F230" s="750" t="s">
        <v>1007</v>
      </c>
      <c r="G230" s="749" t="s">
        <v>689</v>
      </c>
      <c r="H230" s="749">
        <v>113453</v>
      </c>
      <c r="I230" s="749">
        <v>113453</v>
      </c>
      <c r="J230" s="749" t="s">
        <v>1066</v>
      </c>
      <c r="K230" s="749" t="s">
        <v>1067</v>
      </c>
      <c r="L230" s="752">
        <v>458.69999999999993</v>
      </c>
      <c r="M230" s="752">
        <v>4</v>
      </c>
      <c r="N230" s="753">
        <v>1834.7999999999997</v>
      </c>
    </row>
    <row r="231" spans="1:14" ht="14.4" customHeight="1" x14ac:dyDescent="0.3">
      <c r="A231" s="747" t="s">
        <v>628</v>
      </c>
      <c r="B231" s="748" t="s">
        <v>629</v>
      </c>
      <c r="C231" s="749" t="s">
        <v>647</v>
      </c>
      <c r="D231" s="750" t="s">
        <v>648</v>
      </c>
      <c r="E231" s="751">
        <v>50113013</v>
      </c>
      <c r="F231" s="750" t="s">
        <v>1007</v>
      </c>
      <c r="G231" s="749" t="s">
        <v>630</v>
      </c>
      <c r="H231" s="749">
        <v>201030</v>
      </c>
      <c r="I231" s="749">
        <v>201030</v>
      </c>
      <c r="J231" s="749" t="s">
        <v>1068</v>
      </c>
      <c r="K231" s="749" t="s">
        <v>1069</v>
      </c>
      <c r="L231" s="752">
        <v>26.609999999999996</v>
      </c>
      <c r="M231" s="752">
        <v>80</v>
      </c>
      <c r="N231" s="753">
        <v>2128.7999999999997</v>
      </c>
    </row>
    <row r="232" spans="1:14" ht="14.4" customHeight="1" x14ac:dyDescent="0.3">
      <c r="A232" s="747" t="s">
        <v>628</v>
      </c>
      <c r="B232" s="748" t="s">
        <v>629</v>
      </c>
      <c r="C232" s="749" t="s">
        <v>647</v>
      </c>
      <c r="D232" s="750" t="s">
        <v>648</v>
      </c>
      <c r="E232" s="751">
        <v>50113013</v>
      </c>
      <c r="F232" s="750" t="s">
        <v>1007</v>
      </c>
      <c r="G232" s="749" t="s">
        <v>692</v>
      </c>
      <c r="H232" s="749">
        <v>191291</v>
      </c>
      <c r="I232" s="749">
        <v>91291</v>
      </c>
      <c r="J232" s="749" t="s">
        <v>1070</v>
      </c>
      <c r="K232" s="749" t="s">
        <v>1071</v>
      </c>
      <c r="L232" s="752">
        <v>44.983333333333341</v>
      </c>
      <c r="M232" s="752">
        <v>3</v>
      </c>
      <c r="N232" s="753">
        <v>134.95000000000002</v>
      </c>
    </row>
    <row r="233" spans="1:14" ht="14.4" customHeight="1" x14ac:dyDescent="0.3">
      <c r="A233" s="747" t="s">
        <v>628</v>
      </c>
      <c r="B233" s="748" t="s">
        <v>629</v>
      </c>
      <c r="C233" s="749" t="s">
        <v>647</v>
      </c>
      <c r="D233" s="750" t="s">
        <v>648</v>
      </c>
      <c r="E233" s="751">
        <v>50113013</v>
      </c>
      <c r="F233" s="750" t="s">
        <v>1007</v>
      </c>
      <c r="G233" s="749" t="s">
        <v>692</v>
      </c>
      <c r="H233" s="749">
        <v>186264</v>
      </c>
      <c r="I233" s="749">
        <v>86264</v>
      </c>
      <c r="J233" s="749" t="s">
        <v>1072</v>
      </c>
      <c r="K233" s="749" t="s">
        <v>1073</v>
      </c>
      <c r="L233" s="752">
        <v>46.662222222222212</v>
      </c>
      <c r="M233" s="752">
        <v>9</v>
      </c>
      <c r="N233" s="753">
        <v>419.95999999999992</v>
      </c>
    </row>
    <row r="234" spans="1:14" ht="14.4" customHeight="1" x14ac:dyDescent="0.3">
      <c r="A234" s="747" t="s">
        <v>628</v>
      </c>
      <c r="B234" s="748" t="s">
        <v>629</v>
      </c>
      <c r="C234" s="749" t="s">
        <v>647</v>
      </c>
      <c r="D234" s="750" t="s">
        <v>648</v>
      </c>
      <c r="E234" s="751">
        <v>50113013</v>
      </c>
      <c r="F234" s="750" t="s">
        <v>1007</v>
      </c>
      <c r="G234" s="749" t="s">
        <v>692</v>
      </c>
      <c r="H234" s="749">
        <v>193207</v>
      </c>
      <c r="I234" s="749">
        <v>93207</v>
      </c>
      <c r="J234" s="749" t="s">
        <v>1072</v>
      </c>
      <c r="K234" s="749" t="s">
        <v>1074</v>
      </c>
      <c r="L234" s="752">
        <v>43.849999999999994</v>
      </c>
      <c r="M234" s="752">
        <v>2</v>
      </c>
      <c r="N234" s="753">
        <v>87.699999999999989</v>
      </c>
    </row>
    <row r="235" spans="1:14" ht="14.4" customHeight="1" x14ac:dyDescent="0.3">
      <c r="A235" s="747" t="s">
        <v>628</v>
      </c>
      <c r="B235" s="748" t="s">
        <v>629</v>
      </c>
      <c r="C235" s="749" t="s">
        <v>647</v>
      </c>
      <c r="D235" s="750" t="s">
        <v>648</v>
      </c>
      <c r="E235" s="751">
        <v>50113013</v>
      </c>
      <c r="F235" s="750" t="s">
        <v>1007</v>
      </c>
      <c r="G235" s="749" t="s">
        <v>692</v>
      </c>
      <c r="H235" s="749">
        <v>113973</v>
      </c>
      <c r="I235" s="749">
        <v>13973</v>
      </c>
      <c r="J235" s="749" t="s">
        <v>1075</v>
      </c>
      <c r="K235" s="749" t="s">
        <v>1076</v>
      </c>
      <c r="L235" s="752">
        <v>95.14</v>
      </c>
      <c r="M235" s="752">
        <v>1</v>
      </c>
      <c r="N235" s="753">
        <v>95.14</v>
      </c>
    </row>
    <row r="236" spans="1:14" ht="14.4" customHeight="1" x14ac:dyDescent="0.3">
      <c r="A236" s="747" t="s">
        <v>628</v>
      </c>
      <c r="B236" s="748" t="s">
        <v>629</v>
      </c>
      <c r="C236" s="749" t="s">
        <v>647</v>
      </c>
      <c r="D236" s="750" t="s">
        <v>648</v>
      </c>
      <c r="E236" s="751">
        <v>50113013</v>
      </c>
      <c r="F236" s="750" t="s">
        <v>1007</v>
      </c>
      <c r="G236" s="749" t="s">
        <v>689</v>
      </c>
      <c r="H236" s="749">
        <v>166265</v>
      </c>
      <c r="I236" s="749">
        <v>166265</v>
      </c>
      <c r="J236" s="749" t="s">
        <v>1077</v>
      </c>
      <c r="K236" s="749" t="s">
        <v>1053</v>
      </c>
      <c r="L236" s="752">
        <v>33.39</v>
      </c>
      <c r="M236" s="752">
        <v>10</v>
      </c>
      <c r="N236" s="753">
        <v>333.9</v>
      </c>
    </row>
    <row r="237" spans="1:14" ht="14.4" customHeight="1" x14ac:dyDescent="0.3">
      <c r="A237" s="747" t="s">
        <v>628</v>
      </c>
      <c r="B237" s="748" t="s">
        <v>629</v>
      </c>
      <c r="C237" s="749" t="s">
        <v>647</v>
      </c>
      <c r="D237" s="750" t="s">
        <v>648</v>
      </c>
      <c r="E237" s="751">
        <v>50113013</v>
      </c>
      <c r="F237" s="750" t="s">
        <v>1007</v>
      </c>
      <c r="G237" s="749" t="s">
        <v>689</v>
      </c>
      <c r="H237" s="749">
        <v>118547</v>
      </c>
      <c r="I237" s="749">
        <v>18547</v>
      </c>
      <c r="J237" s="749" t="s">
        <v>1078</v>
      </c>
      <c r="K237" s="749" t="s">
        <v>1079</v>
      </c>
      <c r="L237" s="752">
        <v>122.89500000000001</v>
      </c>
      <c r="M237" s="752">
        <v>2</v>
      </c>
      <c r="N237" s="753">
        <v>245.79000000000002</v>
      </c>
    </row>
    <row r="238" spans="1:14" ht="14.4" customHeight="1" x14ac:dyDescent="0.3">
      <c r="A238" s="747" t="s">
        <v>628</v>
      </c>
      <c r="B238" s="748" t="s">
        <v>629</v>
      </c>
      <c r="C238" s="749" t="s">
        <v>647</v>
      </c>
      <c r="D238" s="750" t="s">
        <v>648</v>
      </c>
      <c r="E238" s="751">
        <v>50113013</v>
      </c>
      <c r="F238" s="750" t="s">
        <v>1007</v>
      </c>
      <c r="G238" s="749" t="s">
        <v>689</v>
      </c>
      <c r="H238" s="749">
        <v>850455</v>
      </c>
      <c r="I238" s="749">
        <v>169033</v>
      </c>
      <c r="J238" s="749" t="s">
        <v>1080</v>
      </c>
      <c r="K238" s="749" t="s">
        <v>1081</v>
      </c>
      <c r="L238" s="752">
        <v>202.16999999999993</v>
      </c>
      <c r="M238" s="752">
        <v>1</v>
      </c>
      <c r="N238" s="753">
        <v>202.16999999999993</v>
      </c>
    </row>
    <row r="239" spans="1:14" ht="14.4" customHeight="1" x14ac:dyDescent="0.3">
      <c r="A239" s="747" t="s">
        <v>628</v>
      </c>
      <c r="B239" s="748" t="s">
        <v>629</v>
      </c>
      <c r="C239" s="749" t="s">
        <v>647</v>
      </c>
      <c r="D239" s="750" t="s">
        <v>648</v>
      </c>
      <c r="E239" s="751">
        <v>50113013</v>
      </c>
      <c r="F239" s="750" t="s">
        <v>1007</v>
      </c>
      <c r="G239" s="749" t="s">
        <v>692</v>
      </c>
      <c r="H239" s="749">
        <v>142845</v>
      </c>
      <c r="I239" s="749">
        <v>42845</v>
      </c>
      <c r="J239" s="749" t="s">
        <v>1082</v>
      </c>
      <c r="K239" s="749" t="s">
        <v>1083</v>
      </c>
      <c r="L239" s="752">
        <v>100.53782608695656</v>
      </c>
      <c r="M239" s="752">
        <v>23</v>
      </c>
      <c r="N239" s="753">
        <v>2312.3700000000008</v>
      </c>
    </row>
    <row r="240" spans="1:14" ht="14.4" customHeight="1" x14ac:dyDescent="0.3">
      <c r="A240" s="747" t="s">
        <v>628</v>
      </c>
      <c r="B240" s="748" t="s">
        <v>629</v>
      </c>
      <c r="C240" s="749" t="s">
        <v>647</v>
      </c>
      <c r="D240" s="750" t="s">
        <v>648</v>
      </c>
      <c r="E240" s="751">
        <v>50113013</v>
      </c>
      <c r="F240" s="750" t="s">
        <v>1007</v>
      </c>
      <c r="G240" s="749" t="s">
        <v>692</v>
      </c>
      <c r="H240" s="749">
        <v>184895</v>
      </c>
      <c r="I240" s="749">
        <v>84895</v>
      </c>
      <c r="J240" s="749" t="s">
        <v>1082</v>
      </c>
      <c r="K240" s="749" t="s">
        <v>1084</v>
      </c>
      <c r="L240" s="752">
        <v>66.62</v>
      </c>
      <c r="M240" s="752">
        <v>1</v>
      </c>
      <c r="N240" s="753">
        <v>66.62</v>
      </c>
    </row>
    <row r="241" spans="1:14" ht="14.4" customHeight="1" x14ac:dyDescent="0.3">
      <c r="A241" s="747" t="s">
        <v>628</v>
      </c>
      <c r="B241" s="748" t="s">
        <v>629</v>
      </c>
      <c r="C241" s="749" t="s">
        <v>647</v>
      </c>
      <c r="D241" s="750" t="s">
        <v>648</v>
      </c>
      <c r="E241" s="751">
        <v>50113013</v>
      </c>
      <c r="F241" s="750" t="s">
        <v>1007</v>
      </c>
      <c r="G241" s="749" t="s">
        <v>630</v>
      </c>
      <c r="H241" s="749">
        <v>147725</v>
      </c>
      <c r="I241" s="749">
        <v>47725</v>
      </c>
      <c r="J241" s="749" t="s">
        <v>1085</v>
      </c>
      <c r="K241" s="749" t="s">
        <v>1086</v>
      </c>
      <c r="L241" s="752">
        <v>63.480116994649251</v>
      </c>
      <c r="M241" s="752">
        <v>1</v>
      </c>
      <c r="N241" s="753">
        <v>63.480116994649251</v>
      </c>
    </row>
    <row r="242" spans="1:14" ht="14.4" customHeight="1" x14ac:dyDescent="0.3">
      <c r="A242" s="747" t="s">
        <v>628</v>
      </c>
      <c r="B242" s="748" t="s">
        <v>629</v>
      </c>
      <c r="C242" s="749" t="s">
        <v>647</v>
      </c>
      <c r="D242" s="750" t="s">
        <v>648</v>
      </c>
      <c r="E242" s="751">
        <v>50113013</v>
      </c>
      <c r="F242" s="750" t="s">
        <v>1007</v>
      </c>
      <c r="G242" s="749" t="s">
        <v>630</v>
      </c>
      <c r="H242" s="749">
        <v>147727</v>
      </c>
      <c r="I242" s="749">
        <v>47727</v>
      </c>
      <c r="J242" s="749" t="s">
        <v>1087</v>
      </c>
      <c r="K242" s="749" t="s">
        <v>1088</v>
      </c>
      <c r="L242" s="752">
        <v>126.95</v>
      </c>
      <c r="M242" s="752">
        <v>1</v>
      </c>
      <c r="N242" s="753">
        <v>126.95</v>
      </c>
    </row>
    <row r="243" spans="1:14" ht="14.4" customHeight="1" x14ac:dyDescent="0.3">
      <c r="A243" s="747" t="s">
        <v>628</v>
      </c>
      <c r="B243" s="748" t="s">
        <v>629</v>
      </c>
      <c r="C243" s="749" t="s">
        <v>647</v>
      </c>
      <c r="D243" s="750" t="s">
        <v>648</v>
      </c>
      <c r="E243" s="751">
        <v>50113014</v>
      </c>
      <c r="F243" s="750" t="s">
        <v>1089</v>
      </c>
      <c r="G243" s="749" t="s">
        <v>689</v>
      </c>
      <c r="H243" s="749">
        <v>164401</v>
      </c>
      <c r="I243" s="749">
        <v>164401</v>
      </c>
      <c r="J243" s="749" t="s">
        <v>1090</v>
      </c>
      <c r="K243" s="749" t="s">
        <v>1091</v>
      </c>
      <c r="L243" s="752">
        <v>148.5</v>
      </c>
      <c r="M243" s="752">
        <v>1</v>
      </c>
      <c r="N243" s="753">
        <v>148.5</v>
      </c>
    </row>
    <row r="244" spans="1:14" ht="14.4" customHeight="1" x14ac:dyDescent="0.3">
      <c r="A244" s="747" t="s">
        <v>628</v>
      </c>
      <c r="B244" s="748" t="s">
        <v>629</v>
      </c>
      <c r="C244" s="749" t="s">
        <v>647</v>
      </c>
      <c r="D244" s="750" t="s">
        <v>648</v>
      </c>
      <c r="E244" s="751">
        <v>50113014</v>
      </c>
      <c r="F244" s="750" t="s">
        <v>1089</v>
      </c>
      <c r="G244" s="749" t="s">
        <v>692</v>
      </c>
      <c r="H244" s="749">
        <v>116895</v>
      </c>
      <c r="I244" s="749">
        <v>16895</v>
      </c>
      <c r="J244" s="749" t="s">
        <v>1092</v>
      </c>
      <c r="K244" s="749" t="s">
        <v>1093</v>
      </c>
      <c r="L244" s="752">
        <v>107.72500000000002</v>
      </c>
      <c r="M244" s="752">
        <v>2</v>
      </c>
      <c r="N244" s="753">
        <v>215.45000000000005</v>
      </c>
    </row>
    <row r="245" spans="1:14" ht="14.4" customHeight="1" x14ac:dyDescent="0.3">
      <c r="A245" s="747" t="s">
        <v>628</v>
      </c>
      <c r="B245" s="748" t="s">
        <v>629</v>
      </c>
      <c r="C245" s="749" t="s">
        <v>647</v>
      </c>
      <c r="D245" s="750" t="s">
        <v>648</v>
      </c>
      <c r="E245" s="751">
        <v>50113014</v>
      </c>
      <c r="F245" s="750" t="s">
        <v>1089</v>
      </c>
      <c r="G245" s="749" t="s">
        <v>692</v>
      </c>
      <c r="H245" s="749">
        <v>116896</v>
      </c>
      <c r="I245" s="749">
        <v>16896</v>
      </c>
      <c r="J245" s="749" t="s">
        <v>1094</v>
      </c>
      <c r="K245" s="749" t="s">
        <v>1095</v>
      </c>
      <c r="L245" s="752">
        <v>107.98999999999997</v>
      </c>
      <c r="M245" s="752">
        <v>3</v>
      </c>
      <c r="N245" s="753">
        <v>323.96999999999991</v>
      </c>
    </row>
    <row r="246" spans="1:14" ht="14.4" customHeight="1" x14ac:dyDescent="0.3">
      <c r="A246" s="747" t="s">
        <v>628</v>
      </c>
      <c r="B246" s="748" t="s">
        <v>629</v>
      </c>
      <c r="C246" s="749" t="s">
        <v>652</v>
      </c>
      <c r="D246" s="750" t="s">
        <v>653</v>
      </c>
      <c r="E246" s="751">
        <v>50113001</v>
      </c>
      <c r="F246" s="750" t="s">
        <v>688</v>
      </c>
      <c r="G246" s="749" t="s">
        <v>692</v>
      </c>
      <c r="H246" s="749">
        <v>196886</v>
      </c>
      <c r="I246" s="749">
        <v>96886</v>
      </c>
      <c r="J246" s="749" t="s">
        <v>1096</v>
      </c>
      <c r="K246" s="749" t="s">
        <v>1097</v>
      </c>
      <c r="L246" s="752">
        <v>50.160000928538835</v>
      </c>
      <c r="M246" s="752">
        <v>18</v>
      </c>
      <c r="N246" s="753">
        <v>902.88001671369898</v>
      </c>
    </row>
    <row r="247" spans="1:14" ht="14.4" customHeight="1" x14ac:dyDescent="0.3">
      <c r="A247" s="747" t="s">
        <v>628</v>
      </c>
      <c r="B247" s="748" t="s">
        <v>629</v>
      </c>
      <c r="C247" s="749" t="s">
        <v>652</v>
      </c>
      <c r="D247" s="750" t="s">
        <v>653</v>
      </c>
      <c r="E247" s="751">
        <v>50113001</v>
      </c>
      <c r="F247" s="750" t="s">
        <v>688</v>
      </c>
      <c r="G247" s="749" t="s">
        <v>692</v>
      </c>
      <c r="H247" s="749">
        <v>100362</v>
      </c>
      <c r="I247" s="749">
        <v>362</v>
      </c>
      <c r="J247" s="749" t="s">
        <v>695</v>
      </c>
      <c r="K247" s="749" t="s">
        <v>696</v>
      </c>
      <c r="L247" s="752">
        <v>86.749020439040379</v>
      </c>
      <c r="M247" s="752">
        <v>21</v>
      </c>
      <c r="N247" s="753">
        <v>1821.729429219848</v>
      </c>
    </row>
    <row r="248" spans="1:14" ht="14.4" customHeight="1" x14ac:dyDescent="0.3">
      <c r="A248" s="747" t="s">
        <v>628</v>
      </c>
      <c r="B248" s="748" t="s">
        <v>629</v>
      </c>
      <c r="C248" s="749" t="s">
        <v>652</v>
      </c>
      <c r="D248" s="750" t="s">
        <v>653</v>
      </c>
      <c r="E248" s="751">
        <v>50113001</v>
      </c>
      <c r="F248" s="750" t="s">
        <v>688</v>
      </c>
      <c r="G248" s="749" t="s">
        <v>692</v>
      </c>
      <c r="H248" s="749">
        <v>128837</v>
      </c>
      <c r="I248" s="749">
        <v>28837</v>
      </c>
      <c r="J248" s="749" t="s">
        <v>697</v>
      </c>
      <c r="K248" s="749" t="s">
        <v>698</v>
      </c>
      <c r="L248" s="752">
        <v>79.949999999999989</v>
      </c>
      <c r="M248" s="752">
        <v>3</v>
      </c>
      <c r="N248" s="753">
        <v>239.84999999999997</v>
      </c>
    </row>
    <row r="249" spans="1:14" ht="14.4" customHeight="1" x14ac:dyDescent="0.3">
      <c r="A249" s="747" t="s">
        <v>628</v>
      </c>
      <c r="B249" s="748" t="s">
        <v>629</v>
      </c>
      <c r="C249" s="749" t="s">
        <v>652</v>
      </c>
      <c r="D249" s="750" t="s">
        <v>653</v>
      </c>
      <c r="E249" s="751">
        <v>50113001</v>
      </c>
      <c r="F249" s="750" t="s">
        <v>688</v>
      </c>
      <c r="G249" s="749" t="s">
        <v>692</v>
      </c>
      <c r="H249" s="749">
        <v>128831</v>
      </c>
      <c r="I249" s="749">
        <v>28831</v>
      </c>
      <c r="J249" s="749" t="s">
        <v>700</v>
      </c>
      <c r="K249" s="749" t="s">
        <v>701</v>
      </c>
      <c r="L249" s="752">
        <v>163.91571428571427</v>
      </c>
      <c r="M249" s="752">
        <v>7</v>
      </c>
      <c r="N249" s="753">
        <v>1147.4099999999999</v>
      </c>
    </row>
    <row r="250" spans="1:14" ht="14.4" customHeight="1" x14ac:dyDescent="0.3">
      <c r="A250" s="747" t="s">
        <v>628</v>
      </c>
      <c r="B250" s="748" t="s">
        <v>629</v>
      </c>
      <c r="C250" s="749" t="s">
        <v>652</v>
      </c>
      <c r="D250" s="750" t="s">
        <v>653</v>
      </c>
      <c r="E250" s="751">
        <v>50113001</v>
      </c>
      <c r="F250" s="750" t="s">
        <v>688</v>
      </c>
      <c r="G250" s="749" t="s">
        <v>692</v>
      </c>
      <c r="H250" s="749">
        <v>202701</v>
      </c>
      <c r="I250" s="749">
        <v>202701</v>
      </c>
      <c r="J250" s="749" t="s">
        <v>702</v>
      </c>
      <c r="K250" s="749" t="s">
        <v>1098</v>
      </c>
      <c r="L250" s="752">
        <v>110.85</v>
      </c>
      <c r="M250" s="752">
        <v>1</v>
      </c>
      <c r="N250" s="753">
        <v>110.85</v>
      </c>
    </row>
    <row r="251" spans="1:14" ht="14.4" customHeight="1" x14ac:dyDescent="0.3">
      <c r="A251" s="747" t="s">
        <v>628</v>
      </c>
      <c r="B251" s="748" t="s">
        <v>629</v>
      </c>
      <c r="C251" s="749" t="s">
        <v>652</v>
      </c>
      <c r="D251" s="750" t="s">
        <v>653</v>
      </c>
      <c r="E251" s="751">
        <v>50113001</v>
      </c>
      <c r="F251" s="750" t="s">
        <v>688</v>
      </c>
      <c r="G251" s="749" t="s">
        <v>692</v>
      </c>
      <c r="H251" s="749">
        <v>845008</v>
      </c>
      <c r="I251" s="749">
        <v>107806</v>
      </c>
      <c r="J251" s="749" t="s">
        <v>702</v>
      </c>
      <c r="K251" s="749" t="s">
        <v>703</v>
      </c>
      <c r="L251" s="752">
        <v>65.544496392913217</v>
      </c>
      <c r="M251" s="752">
        <v>40</v>
      </c>
      <c r="N251" s="753">
        <v>2621.7798557165288</v>
      </c>
    </row>
    <row r="252" spans="1:14" ht="14.4" customHeight="1" x14ac:dyDescent="0.3">
      <c r="A252" s="747" t="s">
        <v>628</v>
      </c>
      <c r="B252" s="748" t="s">
        <v>629</v>
      </c>
      <c r="C252" s="749" t="s">
        <v>652</v>
      </c>
      <c r="D252" s="750" t="s">
        <v>653</v>
      </c>
      <c r="E252" s="751">
        <v>50113001</v>
      </c>
      <c r="F252" s="750" t="s">
        <v>688</v>
      </c>
      <c r="G252" s="749" t="s">
        <v>692</v>
      </c>
      <c r="H252" s="749">
        <v>199138</v>
      </c>
      <c r="I252" s="749">
        <v>99138</v>
      </c>
      <c r="J252" s="749" t="s">
        <v>706</v>
      </c>
      <c r="K252" s="749" t="s">
        <v>707</v>
      </c>
      <c r="L252" s="752">
        <v>33.736666666666657</v>
      </c>
      <c r="M252" s="752">
        <v>3</v>
      </c>
      <c r="N252" s="753">
        <v>101.20999999999998</v>
      </c>
    </row>
    <row r="253" spans="1:14" ht="14.4" customHeight="1" x14ac:dyDescent="0.3">
      <c r="A253" s="747" t="s">
        <v>628</v>
      </c>
      <c r="B253" s="748" t="s">
        <v>629</v>
      </c>
      <c r="C253" s="749" t="s">
        <v>652</v>
      </c>
      <c r="D253" s="750" t="s">
        <v>653</v>
      </c>
      <c r="E253" s="751">
        <v>50113001</v>
      </c>
      <c r="F253" s="750" t="s">
        <v>688</v>
      </c>
      <c r="G253" s="749" t="s">
        <v>692</v>
      </c>
      <c r="H253" s="749">
        <v>176954</v>
      </c>
      <c r="I253" s="749">
        <v>176954</v>
      </c>
      <c r="J253" s="749" t="s">
        <v>708</v>
      </c>
      <c r="K253" s="749" t="s">
        <v>709</v>
      </c>
      <c r="L253" s="752">
        <v>94.769999999999982</v>
      </c>
      <c r="M253" s="752">
        <v>2</v>
      </c>
      <c r="N253" s="753">
        <v>189.53999999999996</v>
      </c>
    </row>
    <row r="254" spans="1:14" ht="14.4" customHeight="1" x14ac:dyDescent="0.3">
      <c r="A254" s="747" t="s">
        <v>628</v>
      </c>
      <c r="B254" s="748" t="s">
        <v>629</v>
      </c>
      <c r="C254" s="749" t="s">
        <v>652</v>
      </c>
      <c r="D254" s="750" t="s">
        <v>653</v>
      </c>
      <c r="E254" s="751">
        <v>50113001</v>
      </c>
      <c r="F254" s="750" t="s">
        <v>688</v>
      </c>
      <c r="G254" s="749" t="s">
        <v>692</v>
      </c>
      <c r="H254" s="749">
        <v>194919</v>
      </c>
      <c r="I254" s="749">
        <v>94919</v>
      </c>
      <c r="J254" s="749" t="s">
        <v>710</v>
      </c>
      <c r="K254" s="749" t="s">
        <v>1099</v>
      </c>
      <c r="L254" s="752">
        <v>52.090000000000011</v>
      </c>
      <c r="M254" s="752">
        <v>1</v>
      </c>
      <c r="N254" s="753">
        <v>52.090000000000011</v>
      </c>
    </row>
    <row r="255" spans="1:14" ht="14.4" customHeight="1" x14ac:dyDescent="0.3">
      <c r="A255" s="747" t="s">
        <v>628</v>
      </c>
      <c r="B255" s="748" t="s">
        <v>629</v>
      </c>
      <c r="C255" s="749" t="s">
        <v>652</v>
      </c>
      <c r="D255" s="750" t="s">
        <v>653</v>
      </c>
      <c r="E255" s="751">
        <v>50113001</v>
      </c>
      <c r="F255" s="750" t="s">
        <v>688</v>
      </c>
      <c r="G255" s="749" t="s">
        <v>692</v>
      </c>
      <c r="H255" s="749">
        <v>183513</v>
      </c>
      <c r="I255" s="749">
        <v>183513</v>
      </c>
      <c r="J255" s="749" t="s">
        <v>1100</v>
      </c>
      <c r="K255" s="749" t="s">
        <v>1101</v>
      </c>
      <c r="L255" s="752">
        <v>1848.01</v>
      </c>
      <c r="M255" s="752">
        <v>1</v>
      </c>
      <c r="N255" s="753">
        <v>1848.01</v>
      </c>
    </row>
    <row r="256" spans="1:14" ht="14.4" customHeight="1" x14ac:dyDescent="0.3">
      <c r="A256" s="747" t="s">
        <v>628</v>
      </c>
      <c r="B256" s="748" t="s">
        <v>629</v>
      </c>
      <c r="C256" s="749" t="s">
        <v>652</v>
      </c>
      <c r="D256" s="750" t="s">
        <v>653</v>
      </c>
      <c r="E256" s="751">
        <v>50113001</v>
      </c>
      <c r="F256" s="750" t="s">
        <v>688</v>
      </c>
      <c r="G256" s="749" t="s">
        <v>692</v>
      </c>
      <c r="H256" s="749">
        <v>199295</v>
      </c>
      <c r="I256" s="749">
        <v>99295</v>
      </c>
      <c r="J256" s="749" t="s">
        <v>1102</v>
      </c>
      <c r="K256" s="749" t="s">
        <v>1103</v>
      </c>
      <c r="L256" s="752">
        <v>26.1</v>
      </c>
      <c r="M256" s="752">
        <v>1</v>
      </c>
      <c r="N256" s="753">
        <v>26.1</v>
      </c>
    </row>
    <row r="257" spans="1:14" ht="14.4" customHeight="1" x14ac:dyDescent="0.3">
      <c r="A257" s="747" t="s">
        <v>628</v>
      </c>
      <c r="B257" s="748" t="s">
        <v>629</v>
      </c>
      <c r="C257" s="749" t="s">
        <v>652</v>
      </c>
      <c r="D257" s="750" t="s">
        <v>653</v>
      </c>
      <c r="E257" s="751">
        <v>50113001</v>
      </c>
      <c r="F257" s="750" t="s">
        <v>688</v>
      </c>
      <c r="G257" s="749" t="s">
        <v>692</v>
      </c>
      <c r="H257" s="749">
        <v>847713</v>
      </c>
      <c r="I257" s="749">
        <v>125526</v>
      </c>
      <c r="J257" s="749" t="s">
        <v>1104</v>
      </c>
      <c r="K257" s="749" t="s">
        <v>1105</v>
      </c>
      <c r="L257" s="752">
        <v>107.25999999999999</v>
      </c>
      <c r="M257" s="752">
        <v>3</v>
      </c>
      <c r="N257" s="753">
        <v>321.77999999999997</v>
      </c>
    </row>
    <row r="258" spans="1:14" ht="14.4" customHeight="1" x14ac:dyDescent="0.3">
      <c r="A258" s="747" t="s">
        <v>628</v>
      </c>
      <c r="B258" s="748" t="s">
        <v>629</v>
      </c>
      <c r="C258" s="749" t="s">
        <v>652</v>
      </c>
      <c r="D258" s="750" t="s">
        <v>653</v>
      </c>
      <c r="E258" s="751">
        <v>50113001</v>
      </c>
      <c r="F258" s="750" t="s">
        <v>688</v>
      </c>
      <c r="G258" s="749" t="s">
        <v>692</v>
      </c>
      <c r="H258" s="749">
        <v>110555</v>
      </c>
      <c r="I258" s="749">
        <v>10555</v>
      </c>
      <c r="J258" s="749" t="s">
        <v>714</v>
      </c>
      <c r="K258" s="749" t="s">
        <v>715</v>
      </c>
      <c r="L258" s="752">
        <v>254.97999999999993</v>
      </c>
      <c r="M258" s="752">
        <v>3</v>
      </c>
      <c r="N258" s="753">
        <v>764.93999999999983</v>
      </c>
    </row>
    <row r="259" spans="1:14" ht="14.4" customHeight="1" x14ac:dyDescent="0.3">
      <c r="A259" s="747" t="s">
        <v>628</v>
      </c>
      <c r="B259" s="748" t="s">
        <v>629</v>
      </c>
      <c r="C259" s="749" t="s">
        <v>652</v>
      </c>
      <c r="D259" s="750" t="s">
        <v>653</v>
      </c>
      <c r="E259" s="751">
        <v>50113001</v>
      </c>
      <c r="F259" s="750" t="s">
        <v>688</v>
      </c>
      <c r="G259" s="749" t="s">
        <v>692</v>
      </c>
      <c r="H259" s="749">
        <v>156926</v>
      </c>
      <c r="I259" s="749">
        <v>56926</v>
      </c>
      <c r="J259" s="749" t="s">
        <v>714</v>
      </c>
      <c r="K259" s="749" t="s">
        <v>1106</v>
      </c>
      <c r="L259" s="752">
        <v>48.4</v>
      </c>
      <c r="M259" s="752">
        <v>5</v>
      </c>
      <c r="N259" s="753">
        <v>242</v>
      </c>
    </row>
    <row r="260" spans="1:14" ht="14.4" customHeight="1" x14ac:dyDescent="0.3">
      <c r="A260" s="747" t="s">
        <v>628</v>
      </c>
      <c r="B260" s="748" t="s">
        <v>629</v>
      </c>
      <c r="C260" s="749" t="s">
        <v>652</v>
      </c>
      <c r="D260" s="750" t="s">
        <v>653</v>
      </c>
      <c r="E260" s="751">
        <v>50113001</v>
      </c>
      <c r="F260" s="750" t="s">
        <v>688</v>
      </c>
      <c r="G260" s="749" t="s">
        <v>692</v>
      </c>
      <c r="H260" s="749">
        <v>169725</v>
      </c>
      <c r="I260" s="749">
        <v>69725</v>
      </c>
      <c r="J260" s="749" t="s">
        <v>718</v>
      </c>
      <c r="K260" s="749" t="s">
        <v>719</v>
      </c>
      <c r="L260" s="752">
        <v>30.270001694165703</v>
      </c>
      <c r="M260" s="752">
        <v>3</v>
      </c>
      <c r="N260" s="753">
        <v>90.810005082497113</v>
      </c>
    </row>
    <row r="261" spans="1:14" ht="14.4" customHeight="1" x14ac:dyDescent="0.3">
      <c r="A261" s="747" t="s">
        <v>628</v>
      </c>
      <c r="B261" s="748" t="s">
        <v>629</v>
      </c>
      <c r="C261" s="749" t="s">
        <v>652</v>
      </c>
      <c r="D261" s="750" t="s">
        <v>653</v>
      </c>
      <c r="E261" s="751">
        <v>50113001</v>
      </c>
      <c r="F261" s="750" t="s">
        <v>688</v>
      </c>
      <c r="G261" s="749" t="s">
        <v>692</v>
      </c>
      <c r="H261" s="749">
        <v>169726</v>
      </c>
      <c r="I261" s="749">
        <v>69726</v>
      </c>
      <c r="J261" s="749" t="s">
        <v>722</v>
      </c>
      <c r="K261" s="749" t="s">
        <v>719</v>
      </c>
      <c r="L261" s="752">
        <v>16.609999999999996</v>
      </c>
      <c r="M261" s="752">
        <v>5</v>
      </c>
      <c r="N261" s="753">
        <v>83.049999999999983</v>
      </c>
    </row>
    <row r="262" spans="1:14" ht="14.4" customHeight="1" x14ac:dyDescent="0.3">
      <c r="A262" s="747" t="s">
        <v>628</v>
      </c>
      <c r="B262" s="748" t="s">
        <v>629</v>
      </c>
      <c r="C262" s="749" t="s">
        <v>652</v>
      </c>
      <c r="D262" s="750" t="s">
        <v>653</v>
      </c>
      <c r="E262" s="751">
        <v>50113001</v>
      </c>
      <c r="F262" s="750" t="s">
        <v>688</v>
      </c>
      <c r="G262" s="749" t="s">
        <v>692</v>
      </c>
      <c r="H262" s="749">
        <v>169686</v>
      </c>
      <c r="I262" s="749">
        <v>69686</v>
      </c>
      <c r="J262" s="749" t="s">
        <v>723</v>
      </c>
      <c r="K262" s="749" t="s">
        <v>724</v>
      </c>
      <c r="L262" s="752">
        <v>45.400000000000006</v>
      </c>
      <c r="M262" s="752">
        <v>456</v>
      </c>
      <c r="N262" s="753">
        <v>20702.400000000001</v>
      </c>
    </row>
    <row r="263" spans="1:14" ht="14.4" customHeight="1" x14ac:dyDescent="0.3">
      <c r="A263" s="747" t="s">
        <v>628</v>
      </c>
      <c r="B263" s="748" t="s">
        <v>629</v>
      </c>
      <c r="C263" s="749" t="s">
        <v>652</v>
      </c>
      <c r="D263" s="750" t="s">
        <v>653</v>
      </c>
      <c r="E263" s="751">
        <v>50113001</v>
      </c>
      <c r="F263" s="750" t="s">
        <v>688</v>
      </c>
      <c r="G263" s="749" t="s">
        <v>692</v>
      </c>
      <c r="H263" s="749">
        <v>173374</v>
      </c>
      <c r="I263" s="749">
        <v>173374</v>
      </c>
      <c r="J263" s="749" t="s">
        <v>723</v>
      </c>
      <c r="K263" s="749" t="s">
        <v>725</v>
      </c>
      <c r="L263" s="752">
        <v>453.96999999999997</v>
      </c>
      <c r="M263" s="752">
        <v>31</v>
      </c>
      <c r="N263" s="753">
        <v>14073.07</v>
      </c>
    </row>
    <row r="264" spans="1:14" ht="14.4" customHeight="1" x14ac:dyDescent="0.3">
      <c r="A264" s="747" t="s">
        <v>628</v>
      </c>
      <c r="B264" s="748" t="s">
        <v>629</v>
      </c>
      <c r="C264" s="749" t="s">
        <v>652</v>
      </c>
      <c r="D264" s="750" t="s">
        <v>653</v>
      </c>
      <c r="E264" s="751">
        <v>50113001</v>
      </c>
      <c r="F264" s="750" t="s">
        <v>688</v>
      </c>
      <c r="G264" s="749" t="s">
        <v>692</v>
      </c>
      <c r="H264" s="749">
        <v>189802</v>
      </c>
      <c r="I264" s="749">
        <v>89802</v>
      </c>
      <c r="J264" s="749" t="s">
        <v>726</v>
      </c>
      <c r="K264" s="749" t="s">
        <v>717</v>
      </c>
      <c r="L264" s="752">
        <v>18.800000175367884</v>
      </c>
      <c r="M264" s="752">
        <v>120</v>
      </c>
      <c r="N264" s="753">
        <v>2256.0000210441463</v>
      </c>
    </row>
    <row r="265" spans="1:14" ht="14.4" customHeight="1" x14ac:dyDescent="0.3">
      <c r="A265" s="747" t="s">
        <v>628</v>
      </c>
      <c r="B265" s="748" t="s">
        <v>629</v>
      </c>
      <c r="C265" s="749" t="s">
        <v>652</v>
      </c>
      <c r="D265" s="750" t="s">
        <v>653</v>
      </c>
      <c r="E265" s="751">
        <v>50113001</v>
      </c>
      <c r="F265" s="750" t="s">
        <v>688</v>
      </c>
      <c r="G265" s="749" t="s">
        <v>692</v>
      </c>
      <c r="H265" s="749">
        <v>172492</v>
      </c>
      <c r="I265" s="749">
        <v>172492</v>
      </c>
      <c r="J265" s="749" t="s">
        <v>1107</v>
      </c>
      <c r="K265" s="749" t="s">
        <v>1108</v>
      </c>
      <c r="L265" s="752">
        <v>203.94000000000005</v>
      </c>
      <c r="M265" s="752">
        <v>1</v>
      </c>
      <c r="N265" s="753">
        <v>203.94000000000005</v>
      </c>
    </row>
    <row r="266" spans="1:14" ht="14.4" customHeight="1" x14ac:dyDescent="0.3">
      <c r="A266" s="747" t="s">
        <v>628</v>
      </c>
      <c r="B266" s="748" t="s">
        <v>629</v>
      </c>
      <c r="C266" s="749" t="s">
        <v>652</v>
      </c>
      <c r="D266" s="750" t="s">
        <v>653</v>
      </c>
      <c r="E266" s="751">
        <v>50113001</v>
      </c>
      <c r="F266" s="750" t="s">
        <v>688</v>
      </c>
      <c r="G266" s="749" t="s">
        <v>692</v>
      </c>
      <c r="H266" s="749">
        <v>186968</v>
      </c>
      <c r="I266" s="749">
        <v>86968</v>
      </c>
      <c r="J266" s="749" t="s">
        <v>1107</v>
      </c>
      <c r="K266" s="749" t="s">
        <v>717</v>
      </c>
      <c r="L266" s="752">
        <v>20.39</v>
      </c>
      <c r="M266" s="752">
        <v>20</v>
      </c>
      <c r="N266" s="753">
        <v>407.8</v>
      </c>
    </row>
    <row r="267" spans="1:14" ht="14.4" customHeight="1" x14ac:dyDescent="0.3">
      <c r="A267" s="747" t="s">
        <v>628</v>
      </c>
      <c r="B267" s="748" t="s">
        <v>629</v>
      </c>
      <c r="C267" s="749" t="s">
        <v>652</v>
      </c>
      <c r="D267" s="750" t="s">
        <v>653</v>
      </c>
      <c r="E267" s="751">
        <v>50113001</v>
      </c>
      <c r="F267" s="750" t="s">
        <v>688</v>
      </c>
      <c r="G267" s="749" t="s">
        <v>692</v>
      </c>
      <c r="H267" s="749">
        <v>169755</v>
      </c>
      <c r="I267" s="749">
        <v>69755</v>
      </c>
      <c r="J267" s="749" t="s">
        <v>1109</v>
      </c>
      <c r="K267" s="749" t="s">
        <v>719</v>
      </c>
      <c r="L267" s="752">
        <v>36.93</v>
      </c>
      <c r="M267" s="752">
        <v>3</v>
      </c>
      <c r="N267" s="753">
        <v>110.78999999999999</v>
      </c>
    </row>
    <row r="268" spans="1:14" ht="14.4" customHeight="1" x14ac:dyDescent="0.3">
      <c r="A268" s="747" t="s">
        <v>628</v>
      </c>
      <c r="B268" s="748" t="s">
        <v>629</v>
      </c>
      <c r="C268" s="749" t="s">
        <v>652</v>
      </c>
      <c r="D268" s="750" t="s">
        <v>653</v>
      </c>
      <c r="E268" s="751">
        <v>50113001</v>
      </c>
      <c r="F268" s="750" t="s">
        <v>688</v>
      </c>
      <c r="G268" s="749" t="s">
        <v>692</v>
      </c>
      <c r="H268" s="749">
        <v>100394</v>
      </c>
      <c r="I268" s="749">
        <v>394</v>
      </c>
      <c r="J268" s="749" t="s">
        <v>732</v>
      </c>
      <c r="K268" s="749" t="s">
        <v>733</v>
      </c>
      <c r="L268" s="752">
        <v>66.14</v>
      </c>
      <c r="M268" s="752">
        <v>2</v>
      </c>
      <c r="N268" s="753">
        <v>132.28</v>
      </c>
    </row>
    <row r="269" spans="1:14" ht="14.4" customHeight="1" x14ac:dyDescent="0.3">
      <c r="A269" s="747" t="s">
        <v>628</v>
      </c>
      <c r="B269" s="748" t="s">
        <v>629</v>
      </c>
      <c r="C269" s="749" t="s">
        <v>652</v>
      </c>
      <c r="D269" s="750" t="s">
        <v>653</v>
      </c>
      <c r="E269" s="751">
        <v>50113001</v>
      </c>
      <c r="F269" s="750" t="s">
        <v>688</v>
      </c>
      <c r="G269" s="749" t="s">
        <v>689</v>
      </c>
      <c r="H269" s="749">
        <v>112891</v>
      </c>
      <c r="I269" s="749">
        <v>12891</v>
      </c>
      <c r="J269" s="749" t="s">
        <v>1110</v>
      </c>
      <c r="K269" s="749" t="s">
        <v>1111</v>
      </c>
      <c r="L269" s="752">
        <v>58.740000000000009</v>
      </c>
      <c r="M269" s="752">
        <v>1</v>
      </c>
      <c r="N269" s="753">
        <v>58.740000000000009</v>
      </c>
    </row>
    <row r="270" spans="1:14" ht="14.4" customHeight="1" x14ac:dyDescent="0.3">
      <c r="A270" s="747" t="s">
        <v>628</v>
      </c>
      <c r="B270" s="748" t="s">
        <v>629</v>
      </c>
      <c r="C270" s="749" t="s">
        <v>652</v>
      </c>
      <c r="D270" s="750" t="s">
        <v>653</v>
      </c>
      <c r="E270" s="751">
        <v>50113001</v>
      </c>
      <c r="F270" s="750" t="s">
        <v>688</v>
      </c>
      <c r="G270" s="749" t="s">
        <v>689</v>
      </c>
      <c r="H270" s="749">
        <v>112892</v>
      </c>
      <c r="I270" s="749">
        <v>12892</v>
      </c>
      <c r="J270" s="749" t="s">
        <v>1110</v>
      </c>
      <c r="K270" s="749" t="s">
        <v>1112</v>
      </c>
      <c r="L270" s="752">
        <v>104.24333333333334</v>
      </c>
      <c r="M270" s="752">
        <v>3</v>
      </c>
      <c r="N270" s="753">
        <v>312.73</v>
      </c>
    </row>
    <row r="271" spans="1:14" ht="14.4" customHeight="1" x14ac:dyDescent="0.3">
      <c r="A271" s="747" t="s">
        <v>628</v>
      </c>
      <c r="B271" s="748" t="s">
        <v>629</v>
      </c>
      <c r="C271" s="749" t="s">
        <v>652</v>
      </c>
      <c r="D271" s="750" t="s">
        <v>653</v>
      </c>
      <c r="E271" s="751">
        <v>50113001</v>
      </c>
      <c r="F271" s="750" t="s">
        <v>688</v>
      </c>
      <c r="G271" s="749" t="s">
        <v>692</v>
      </c>
      <c r="H271" s="749">
        <v>162320</v>
      </c>
      <c r="I271" s="749">
        <v>62320</v>
      </c>
      <c r="J271" s="749" t="s">
        <v>1113</v>
      </c>
      <c r="K271" s="749" t="s">
        <v>1114</v>
      </c>
      <c r="L271" s="752">
        <v>74.283333333333317</v>
      </c>
      <c r="M271" s="752">
        <v>3</v>
      </c>
      <c r="N271" s="753">
        <v>222.84999999999994</v>
      </c>
    </row>
    <row r="272" spans="1:14" ht="14.4" customHeight="1" x14ac:dyDescent="0.3">
      <c r="A272" s="747" t="s">
        <v>628</v>
      </c>
      <c r="B272" s="748" t="s">
        <v>629</v>
      </c>
      <c r="C272" s="749" t="s">
        <v>652</v>
      </c>
      <c r="D272" s="750" t="s">
        <v>653</v>
      </c>
      <c r="E272" s="751">
        <v>50113001</v>
      </c>
      <c r="F272" s="750" t="s">
        <v>688</v>
      </c>
      <c r="G272" s="749" t="s">
        <v>692</v>
      </c>
      <c r="H272" s="749">
        <v>162317</v>
      </c>
      <c r="I272" s="749">
        <v>62317</v>
      </c>
      <c r="J272" s="749" t="s">
        <v>1115</v>
      </c>
      <c r="K272" s="749" t="s">
        <v>1116</v>
      </c>
      <c r="L272" s="752">
        <v>286</v>
      </c>
      <c r="M272" s="752">
        <v>1</v>
      </c>
      <c r="N272" s="753">
        <v>286</v>
      </c>
    </row>
    <row r="273" spans="1:14" ht="14.4" customHeight="1" x14ac:dyDescent="0.3">
      <c r="A273" s="747" t="s">
        <v>628</v>
      </c>
      <c r="B273" s="748" t="s">
        <v>629</v>
      </c>
      <c r="C273" s="749" t="s">
        <v>652</v>
      </c>
      <c r="D273" s="750" t="s">
        <v>653</v>
      </c>
      <c r="E273" s="751">
        <v>50113001</v>
      </c>
      <c r="F273" s="750" t="s">
        <v>688</v>
      </c>
      <c r="G273" s="749" t="s">
        <v>692</v>
      </c>
      <c r="H273" s="749">
        <v>162318</v>
      </c>
      <c r="I273" s="749">
        <v>62318</v>
      </c>
      <c r="J273" s="749" t="s">
        <v>1117</v>
      </c>
      <c r="K273" s="749" t="s">
        <v>1118</v>
      </c>
      <c r="L273" s="752">
        <v>87.46</v>
      </c>
      <c r="M273" s="752">
        <v>1</v>
      </c>
      <c r="N273" s="753">
        <v>87.46</v>
      </c>
    </row>
    <row r="274" spans="1:14" ht="14.4" customHeight="1" x14ac:dyDescent="0.3">
      <c r="A274" s="747" t="s">
        <v>628</v>
      </c>
      <c r="B274" s="748" t="s">
        <v>629</v>
      </c>
      <c r="C274" s="749" t="s">
        <v>652</v>
      </c>
      <c r="D274" s="750" t="s">
        <v>653</v>
      </c>
      <c r="E274" s="751">
        <v>50113001</v>
      </c>
      <c r="F274" s="750" t="s">
        <v>688</v>
      </c>
      <c r="G274" s="749" t="s">
        <v>692</v>
      </c>
      <c r="H274" s="749">
        <v>845329</v>
      </c>
      <c r="I274" s="749">
        <v>0</v>
      </c>
      <c r="J274" s="749" t="s">
        <v>1119</v>
      </c>
      <c r="K274" s="749" t="s">
        <v>630</v>
      </c>
      <c r="L274" s="752">
        <v>153.73333333333335</v>
      </c>
      <c r="M274" s="752">
        <v>3</v>
      </c>
      <c r="N274" s="753">
        <v>461.20000000000005</v>
      </c>
    </row>
    <row r="275" spans="1:14" ht="14.4" customHeight="1" x14ac:dyDescent="0.3">
      <c r="A275" s="747" t="s">
        <v>628</v>
      </c>
      <c r="B275" s="748" t="s">
        <v>629</v>
      </c>
      <c r="C275" s="749" t="s">
        <v>652</v>
      </c>
      <c r="D275" s="750" t="s">
        <v>653</v>
      </c>
      <c r="E275" s="751">
        <v>50113001</v>
      </c>
      <c r="F275" s="750" t="s">
        <v>688</v>
      </c>
      <c r="G275" s="749" t="s">
        <v>692</v>
      </c>
      <c r="H275" s="749">
        <v>203954</v>
      </c>
      <c r="I275" s="749">
        <v>203954</v>
      </c>
      <c r="J275" s="749" t="s">
        <v>743</v>
      </c>
      <c r="K275" s="749" t="s">
        <v>744</v>
      </c>
      <c r="L275" s="752">
        <v>95.625</v>
      </c>
      <c r="M275" s="752">
        <v>4</v>
      </c>
      <c r="N275" s="753">
        <v>382.5</v>
      </c>
    </row>
    <row r="276" spans="1:14" ht="14.4" customHeight="1" x14ac:dyDescent="0.3">
      <c r="A276" s="747" t="s">
        <v>628</v>
      </c>
      <c r="B276" s="748" t="s">
        <v>629</v>
      </c>
      <c r="C276" s="749" t="s">
        <v>652</v>
      </c>
      <c r="D276" s="750" t="s">
        <v>653</v>
      </c>
      <c r="E276" s="751">
        <v>50113001</v>
      </c>
      <c r="F276" s="750" t="s">
        <v>688</v>
      </c>
      <c r="G276" s="749" t="s">
        <v>692</v>
      </c>
      <c r="H276" s="749">
        <v>16321</v>
      </c>
      <c r="I276" s="749">
        <v>16321</v>
      </c>
      <c r="J276" s="749" t="s">
        <v>1120</v>
      </c>
      <c r="K276" s="749" t="s">
        <v>1121</v>
      </c>
      <c r="L276" s="752">
        <v>213.17999999999998</v>
      </c>
      <c r="M276" s="752">
        <v>2</v>
      </c>
      <c r="N276" s="753">
        <v>426.35999999999996</v>
      </c>
    </row>
    <row r="277" spans="1:14" ht="14.4" customHeight="1" x14ac:dyDescent="0.3">
      <c r="A277" s="747" t="s">
        <v>628</v>
      </c>
      <c r="B277" s="748" t="s">
        <v>629</v>
      </c>
      <c r="C277" s="749" t="s">
        <v>652</v>
      </c>
      <c r="D277" s="750" t="s">
        <v>653</v>
      </c>
      <c r="E277" s="751">
        <v>50113001</v>
      </c>
      <c r="F277" s="750" t="s">
        <v>688</v>
      </c>
      <c r="G277" s="749" t="s">
        <v>692</v>
      </c>
      <c r="H277" s="749">
        <v>116320</v>
      </c>
      <c r="I277" s="749">
        <v>16320</v>
      </c>
      <c r="J277" s="749" t="s">
        <v>1120</v>
      </c>
      <c r="K277" s="749" t="s">
        <v>1122</v>
      </c>
      <c r="L277" s="752">
        <v>117.95984015721338</v>
      </c>
      <c r="M277" s="752">
        <v>2</v>
      </c>
      <c r="N277" s="753">
        <v>235.91968031442676</v>
      </c>
    </row>
    <row r="278" spans="1:14" ht="14.4" customHeight="1" x14ac:dyDescent="0.3">
      <c r="A278" s="747" t="s">
        <v>628</v>
      </c>
      <c r="B278" s="748" t="s">
        <v>629</v>
      </c>
      <c r="C278" s="749" t="s">
        <v>652</v>
      </c>
      <c r="D278" s="750" t="s">
        <v>653</v>
      </c>
      <c r="E278" s="751">
        <v>50113001</v>
      </c>
      <c r="F278" s="750" t="s">
        <v>688</v>
      </c>
      <c r="G278" s="749" t="s">
        <v>692</v>
      </c>
      <c r="H278" s="749">
        <v>841498</v>
      </c>
      <c r="I278" s="749">
        <v>0</v>
      </c>
      <c r="J278" s="749" t="s">
        <v>1123</v>
      </c>
      <c r="K278" s="749" t="s">
        <v>630</v>
      </c>
      <c r="L278" s="752">
        <v>44.21</v>
      </c>
      <c r="M278" s="752">
        <v>1</v>
      </c>
      <c r="N278" s="753">
        <v>44.21</v>
      </c>
    </row>
    <row r="279" spans="1:14" ht="14.4" customHeight="1" x14ac:dyDescent="0.3">
      <c r="A279" s="747" t="s">
        <v>628</v>
      </c>
      <c r="B279" s="748" t="s">
        <v>629</v>
      </c>
      <c r="C279" s="749" t="s">
        <v>652</v>
      </c>
      <c r="D279" s="750" t="s">
        <v>653</v>
      </c>
      <c r="E279" s="751">
        <v>50113001</v>
      </c>
      <c r="F279" s="750" t="s">
        <v>688</v>
      </c>
      <c r="G279" s="749" t="s">
        <v>692</v>
      </c>
      <c r="H279" s="749">
        <v>182977</v>
      </c>
      <c r="I279" s="749">
        <v>182977</v>
      </c>
      <c r="J279" s="749" t="s">
        <v>750</v>
      </c>
      <c r="K279" s="749" t="s">
        <v>751</v>
      </c>
      <c r="L279" s="752">
        <v>145.85999999999999</v>
      </c>
      <c r="M279" s="752">
        <v>0.5</v>
      </c>
      <c r="N279" s="753">
        <v>72.929999999999993</v>
      </c>
    </row>
    <row r="280" spans="1:14" ht="14.4" customHeight="1" x14ac:dyDescent="0.3">
      <c r="A280" s="747" t="s">
        <v>628</v>
      </c>
      <c r="B280" s="748" t="s">
        <v>629</v>
      </c>
      <c r="C280" s="749" t="s">
        <v>652</v>
      </c>
      <c r="D280" s="750" t="s">
        <v>653</v>
      </c>
      <c r="E280" s="751">
        <v>50113001</v>
      </c>
      <c r="F280" s="750" t="s">
        <v>688</v>
      </c>
      <c r="G280" s="749" t="s">
        <v>692</v>
      </c>
      <c r="H280" s="749">
        <v>176188</v>
      </c>
      <c r="I280" s="749">
        <v>76188</v>
      </c>
      <c r="J280" s="749" t="s">
        <v>1124</v>
      </c>
      <c r="K280" s="749" t="s">
        <v>1125</v>
      </c>
      <c r="L280" s="752">
        <v>37.400000000000006</v>
      </c>
      <c r="M280" s="752">
        <v>1</v>
      </c>
      <c r="N280" s="753">
        <v>37.400000000000006</v>
      </c>
    </row>
    <row r="281" spans="1:14" ht="14.4" customHeight="1" x14ac:dyDescent="0.3">
      <c r="A281" s="747" t="s">
        <v>628</v>
      </c>
      <c r="B281" s="748" t="s">
        <v>629</v>
      </c>
      <c r="C281" s="749" t="s">
        <v>652</v>
      </c>
      <c r="D281" s="750" t="s">
        <v>653</v>
      </c>
      <c r="E281" s="751">
        <v>50113001</v>
      </c>
      <c r="F281" s="750" t="s">
        <v>688</v>
      </c>
      <c r="G281" s="749" t="s">
        <v>692</v>
      </c>
      <c r="H281" s="749">
        <v>178277</v>
      </c>
      <c r="I281" s="749">
        <v>78277</v>
      </c>
      <c r="J281" s="749" t="s">
        <v>1124</v>
      </c>
      <c r="K281" s="749" t="s">
        <v>1126</v>
      </c>
      <c r="L281" s="752">
        <v>37.49</v>
      </c>
      <c r="M281" s="752">
        <v>1</v>
      </c>
      <c r="N281" s="753">
        <v>37.49</v>
      </c>
    </row>
    <row r="282" spans="1:14" ht="14.4" customHeight="1" x14ac:dyDescent="0.3">
      <c r="A282" s="747" t="s">
        <v>628</v>
      </c>
      <c r="B282" s="748" t="s">
        <v>629</v>
      </c>
      <c r="C282" s="749" t="s">
        <v>652</v>
      </c>
      <c r="D282" s="750" t="s">
        <v>653</v>
      </c>
      <c r="E282" s="751">
        <v>50113001</v>
      </c>
      <c r="F282" s="750" t="s">
        <v>688</v>
      </c>
      <c r="G282" s="749" t="s">
        <v>630</v>
      </c>
      <c r="H282" s="749">
        <v>127437</v>
      </c>
      <c r="I282" s="749">
        <v>27437</v>
      </c>
      <c r="J282" s="749" t="s">
        <v>1127</v>
      </c>
      <c r="K282" s="749" t="s">
        <v>1128</v>
      </c>
      <c r="L282" s="752">
        <v>735.74</v>
      </c>
      <c r="M282" s="752">
        <v>1</v>
      </c>
      <c r="N282" s="753">
        <v>735.74</v>
      </c>
    </row>
    <row r="283" spans="1:14" ht="14.4" customHeight="1" x14ac:dyDescent="0.3">
      <c r="A283" s="747" t="s">
        <v>628</v>
      </c>
      <c r="B283" s="748" t="s">
        <v>629</v>
      </c>
      <c r="C283" s="749" t="s">
        <v>652</v>
      </c>
      <c r="D283" s="750" t="s">
        <v>653</v>
      </c>
      <c r="E283" s="751">
        <v>50113001</v>
      </c>
      <c r="F283" s="750" t="s">
        <v>688</v>
      </c>
      <c r="G283" s="749" t="s">
        <v>692</v>
      </c>
      <c r="H283" s="749">
        <v>145981</v>
      </c>
      <c r="I283" s="749">
        <v>45981</v>
      </c>
      <c r="J283" s="749" t="s">
        <v>1129</v>
      </c>
      <c r="K283" s="749" t="s">
        <v>1130</v>
      </c>
      <c r="L283" s="752">
        <v>1704.5600000000004</v>
      </c>
      <c r="M283" s="752">
        <v>1</v>
      </c>
      <c r="N283" s="753">
        <v>1704.5600000000004</v>
      </c>
    </row>
    <row r="284" spans="1:14" ht="14.4" customHeight="1" x14ac:dyDescent="0.3">
      <c r="A284" s="747" t="s">
        <v>628</v>
      </c>
      <c r="B284" s="748" t="s">
        <v>629</v>
      </c>
      <c r="C284" s="749" t="s">
        <v>652</v>
      </c>
      <c r="D284" s="750" t="s">
        <v>653</v>
      </c>
      <c r="E284" s="751">
        <v>50113001</v>
      </c>
      <c r="F284" s="750" t="s">
        <v>688</v>
      </c>
      <c r="G284" s="749" t="s">
        <v>689</v>
      </c>
      <c r="H284" s="749">
        <v>846446</v>
      </c>
      <c r="I284" s="749">
        <v>124343</v>
      </c>
      <c r="J284" s="749" t="s">
        <v>752</v>
      </c>
      <c r="K284" s="749" t="s">
        <v>753</v>
      </c>
      <c r="L284" s="752">
        <v>49.146857657362624</v>
      </c>
      <c r="M284" s="752">
        <v>3</v>
      </c>
      <c r="N284" s="753">
        <v>147.44057297208786</v>
      </c>
    </row>
    <row r="285" spans="1:14" ht="14.4" customHeight="1" x14ac:dyDescent="0.3">
      <c r="A285" s="747" t="s">
        <v>628</v>
      </c>
      <c r="B285" s="748" t="s">
        <v>629</v>
      </c>
      <c r="C285" s="749" t="s">
        <v>652</v>
      </c>
      <c r="D285" s="750" t="s">
        <v>653</v>
      </c>
      <c r="E285" s="751">
        <v>50113001</v>
      </c>
      <c r="F285" s="750" t="s">
        <v>688</v>
      </c>
      <c r="G285" s="749" t="s">
        <v>692</v>
      </c>
      <c r="H285" s="749">
        <v>847085</v>
      </c>
      <c r="I285" s="749">
        <v>115401</v>
      </c>
      <c r="J285" s="749" t="s">
        <v>754</v>
      </c>
      <c r="K285" s="749" t="s">
        <v>1131</v>
      </c>
      <c r="L285" s="752">
        <v>606.69146386261662</v>
      </c>
      <c r="M285" s="752">
        <v>3</v>
      </c>
      <c r="N285" s="753">
        <v>1820.0743915878497</v>
      </c>
    </row>
    <row r="286" spans="1:14" ht="14.4" customHeight="1" x14ac:dyDescent="0.3">
      <c r="A286" s="747" t="s">
        <v>628</v>
      </c>
      <c r="B286" s="748" t="s">
        <v>629</v>
      </c>
      <c r="C286" s="749" t="s">
        <v>652</v>
      </c>
      <c r="D286" s="750" t="s">
        <v>653</v>
      </c>
      <c r="E286" s="751">
        <v>50113001</v>
      </c>
      <c r="F286" s="750" t="s">
        <v>688</v>
      </c>
      <c r="G286" s="749" t="s">
        <v>692</v>
      </c>
      <c r="H286" s="749">
        <v>848209</v>
      </c>
      <c r="I286" s="749">
        <v>115402</v>
      </c>
      <c r="J286" s="749" t="s">
        <v>754</v>
      </c>
      <c r="K286" s="749" t="s">
        <v>1132</v>
      </c>
      <c r="L286" s="752">
        <v>762.86500000000001</v>
      </c>
      <c r="M286" s="752">
        <v>1</v>
      </c>
      <c r="N286" s="753">
        <v>762.86500000000001</v>
      </c>
    </row>
    <row r="287" spans="1:14" ht="14.4" customHeight="1" x14ac:dyDescent="0.3">
      <c r="A287" s="747" t="s">
        <v>628</v>
      </c>
      <c r="B287" s="748" t="s">
        <v>629</v>
      </c>
      <c r="C287" s="749" t="s">
        <v>652</v>
      </c>
      <c r="D287" s="750" t="s">
        <v>653</v>
      </c>
      <c r="E287" s="751">
        <v>50113001</v>
      </c>
      <c r="F287" s="750" t="s">
        <v>688</v>
      </c>
      <c r="G287" s="749" t="s">
        <v>692</v>
      </c>
      <c r="H287" s="749">
        <v>848783</v>
      </c>
      <c r="I287" s="749">
        <v>115400</v>
      </c>
      <c r="J287" s="749" t="s">
        <v>754</v>
      </c>
      <c r="K287" s="749" t="s">
        <v>755</v>
      </c>
      <c r="L287" s="752">
        <v>309.44006499954503</v>
      </c>
      <c r="M287" s="752">
        <v>2</v>
      </c>
      <c r="N287" s="753">
        <v>618.88012999909006</v>
      </c>
    </row>
    <row r="288" spans="1:14" ht="14.4" customHeight="1" x14ac:dyDescent="0.3">
      <c r="A288" s="747" t="s">
        <v>628</v>
      </c>
      <c r="B288" s="748" t="s">
        <v>629</v>
      </c>
      <c r="C288" s="749" t="s">
        <v>652</v>
      </c>
      <c r="D288" s="750" t="s">
        <v>653</v>
      </c>
      <c r="E288" s="751">
        <v>50113001</v>
      </c>
      <c r="F288" s="750" t="s">
        <v>688</v>
      </c>
      <c r="G288" s="749" t="s">
        <v>689</v>
      </c>
      <c r="H288" s="749">
        <v>848765</v>
      </c>
      <c r="I288" s="749">
        <v>107938</v>
      </c>
      <c r="J288" s="749" t="s">
        <v>1133</v>
      </c>
      <c r="K288" s="749" t="s">
        <v>1134</v>
      </c>
      <c r="L288" s="752">
        <v>128.44999999999999</v>
      </c>
      <c r="M288" s="752">
        <v>1</v>
      </c>
      <c r="N288" s="753">
        <v>128.44999999999999</v>
      </c>
    </row>
    <row r="289" spans="1:14" ht="14.4" customHeight="1" x14ac:dyDescent="0.3">
      <c r="A289" s="747" t="s">
        <v>628</v>
      </c>
      <c r="B289" s="748" t="s">
        <v>629</v>
      </c>
      <c r="C289" s="749" t="s">
        <v>652</v>
      </c>
      <c r="D289" s="750" t="s">
        <v>653</v>
      </c>
      <c r="E289" s="751">
        <v>50113001</v>
      </c>
      <c r="F289" s="750" t="s">
        <v>688</v>
      </c>
      <c r="G289" s="749" t="s">
        <v>692</v>
      </c>
      <c r="H289" s="749">
        <v>198190</v>
      </c>
      <c r="I289" s="749">
        <v>98190</v>
      </c>
      <c r="J289" s="749" t="s">
        <v>1135</v>
      </c>
      <c r="K289" s="749" t="s">
        <v>1136</v>
      </c>
      <c r="L289" s="752">
        <v>92.239999999999981</v>
      </c>
      <c r="M289" s="752">
        <v>2</v>
      </c>
      <c r="N289" s="753">
        <v>184.47999999999996</v>
      </c>
    </row>
    <row r="290" spans="1:14" ht="14.4" customHeight="1" x14ac:dyDescent="0.3">
      <c r="A290" s="747" t="s">
        <v>628</v>
      </c>
      <c r="B290" s="748" t="s">
        <v>629</v>
      </c>
      <c r="C290" s="749" t="s">
        <v>652</v>
      </c>
      <c r="D290" s="750" t="s">
        <v>653</v>
      </c>
      <c r="E290" s="751">
        <v>50113001</v>
      </c>
      <c r="F290" s="750" t="s">
        <v>688</v>
      </c>
      <c r="G290" s="749" t="s">
        <v>692</v>
      </c>
      <c r="H290" s="749">
        <v>193104</v>
      </c>
      <c r="I290" s="749">
        <v>93104</v>
      </c>
      <c r="J290" s="749" t="s">
        <v>1137</v>
      </c>
      <c r="K290" s="749" t="s">
        <v>1138</v>
      </c>
      <c r="L290" s="752">
        <v>47.650259972612709</v>
      </c>
      <c r="M290" s="752">
        <v>1</v>
      </c>
      <c r="N290" s="753">
        <v>47.650259972612709</v>
      </c>
    </row>
    <row r="291" spans="1:14" ht="14.4" customHeight="1" x14ac:dyDescent="0.3">
      <c r="A291" s="747" t="s">
        <v>628</v>
      </c>
      <c r="B291" s="748" t="s">
        <v>629</v>
      </c>
      <c r="C291" s="749" t="s">
        <v>652</v>
      </c>
      <c r="D291" s="750" t="s">
        <v>653</v>
      </c>
      <c r="E291" s="751">
        <v>50113001</v>
      </c>
      <c r="F291" s="750" t="s">
        <v>688</v>
      </c>
      <c r="G291" s="749" t="s">
        <v>692</v>
      </c>
      <c r="H291" s="749">
        <v>193105</v>
      </c>
      <c r="I291" s="749">
        <v>93105</v>
      </c>
      <c r="J291" s="749" t="s">
        <v>1137</v>
      </c>
      <c r="K291" s="749" t="s">
        <v>1139</v>
      </c>
      <c r="L291" s="752">
        <v>206.55</v>
      </c>
      <c r="M291" s="752">
        <v>1</v>
      </c>
      <c r="N291" s="753">
        <v>206.55</v>
      </c>
    </row>
    <row r="292" spans="1:14" ht="14.4" customHeight="1" x14ac:dyDescent="0.3">
      <c r="A292" s="747" t="s">
        <v>628</v>
      </c>
      <c r="B292" s="748" t="s">
        <v>629</v>
      </c>
      <c r="C292" s="749" t="s">
        <v>652</v>
      </c>
      <c r="D292" s="750" t="s">
        <v>653</v>
      </c>
      <c r="E292" s="751">
        <v>50113001</v>
      </c>
      <c r="F292" s="750" t="s">
        <v>688</v>
      </c>
      <c r="G292" s="749" t="s">
        <v>692</v>
      </c>
      <c r="H292" s="749">
        <v>184090</v>
      </c>
      <c r="I292" s="749">
        <v>84090</v>
      </c>
      <c r="J292" s="749" t="s">
        <v>762</v>
      </c>
      <c r="K292" s="749" t="s">
        <v>763</v>
      </c>
      <c r="L292" s="752">
        <v>59.943274995611382</v>
      </c>
      <c r="M292" s="752">
        <v>6</v>
      </c>
      <c r="N292" s="753">
        <v>359.65964997366831</v>
      </c>
    </row>
    <row r="293" spans="1:14" ht="14.4" customHeight="1" x14ac:dyDescent="0.3">
      <c r="A293" s="747" t="s">
        <v>628</v>
      </c>
      <c r="B293" s="748" t="s">
        <v>629</v>
      </c>
      <c r="C293" s="749" t="s">
        <v>652</v>
      </c>
      <c r="D293" s="750" t="s">
        <v>653</v>
      </c>
      <c r="E293" s="751">
        <v>50113001</v>
      </c>
      <c r="F293" s="750" t="s">
        <v>688</v>
      </c>
      <c r="G293" s="749" t="s">
        <v>692</v>
      </c>
      <c r="H293" s="749">
        <v>102477</v>
      </c>
      <c r="I293" s="749">
        <v>2477</v>
      </c>
      <c r="J293" s="749" t="s">
        <v>764</v>
      </c>
      <c r="K293" s="749" t="s">
        <v>765</v>
      </c>
      <c r="L293" s="752">
        <v>40.170000000000009</v>
      </c>
      <c r="M293" s="752">
        <v>11</v>
      </c>
      <c r="N293" s="753">
        <v>441.87000000000012</v>
      </c>
    </row>
    <row r="294" spans="1:14" ht="14.4" customHeight="1" x14ac:dyDescent="0.3">
      <c r="A294" s="747" t="s">
        <v>628</v>
      </c>
      <c r="B294" s="748" t="s">
        <v>629</v>
      </c>
      <c r="C294" s="749" t="s">
        <v>652</v>
      </c>
      <c r="D294" s="750" t="s">
        <v>653</v>
      </c>
      <c r="E294" s="751">
        <v>50113001</v>
      </c>
      <c r="F294" s="750" t="s">
        <v>688</v>
      </c>
      <c r="G294" s="749" t="s">
        <v>692</v>
      </c>
      <c r="H294" s="749">
        <v>102478</v>
      </c>
      <c r="I294" s="749">
        <v>2478</v>
      </c>
      <c r="J294" s="749" t="s">
        <v>764</v>
      </c>
      <c r="K294" s="749" t="s">
        <v>1140</v>
      </c>
      <c r="L294" s="752">
        <v>77.458571428571432</v>
      </c>
      <c r="M294" s="752">
        <v>7</v>
      </c>
      <c r="N294" s="753">
        <v>542.21</v>
      </c>
    </row>
    <row r="295" spans="1:14" ht="14.4" customHeight="1" x14ac:dyDescent="0.3">
      <c r="A295" s="747" t="s">
        <v>628</v>
      </c>
      <c r="B295" s="748" t="s">
        <v>629</v>
      </c>
      <c r="C295" s="749" t="s">
        <v>652</v>
      </c>
      <c r="D295" s="750" t="s">
        <v>653</v>
      </c>
      <c r="E295" s="751">
        <v>50113001</v>
      </c>
      <c r="F295" s="750" t="s">
        <v>688</v>
      </c>
      <c r="G295" s="749" t="s">
        <v>692</v>
      </c>
      <c r="H295" s="749">
        <v>208694</v>
      </c>
      <c r="I295" s="749">
        <v>208694</v>
      </c>
      <c r="J295" s="749" t="s">
        <v>764</v>
      </c>
      <c r="K295" s="749" t="s">
        <v>765</v>
      </c>
      <c r="L295" s="752">
        <v>39.900000000000006</v>
      </c>
      <c r="M295" s="752">
        <v>3</v>
      </c>
      <c r="N295" s="753">
        <v>119.70000000000002</v>
      </c>
    </row>
    <row r="296" spans="1:14" ht="14.4" customHeight="1" x14ac:dyDescent="0.3">
      <c r="A296" s="747" t="s">
        <v>628</v>
      </c>
      <c r="B296" s="748" t="s">
        <v>629</v>
      </c>
      <c r="C296" s="749" t="s">
        <v>652</v>
      </c>
      <c r="D296" s="750" t="s">
        <v>653</v>
      </c>
      <c r="E296" s="751">
        <v>50113001</v>
      </c>
      <c r="F296" s="750" t="s">
        <v>688</v>
      </c>
      <c r="G296" s="749" t="s">
        <v>692</v>
      </c>
      <c r="H296" s="749">
        <v>208695</v>
      </c>
      <c r="I296" s="749">
        <v>208695</v>
      </c>
      <c r="J296" s="749" t="s">
        <v>764</v>
      </c>
      <c r="K296" s="749" t="s">
        <v>1140</v>
      </c>
      <c r="L296" s="752">
        <v>77.419999999999987</v>
      </c>
      <c r="M296" s="752">
        <v>2</v>
      </c>
      <c r="N296" s="753">
        <v>154.83999999999997</v>
      </c>
    </row>
    <row r="297" spans="1:14" ht="14.4" customHeight="1" x14ac:dyDescent="0.3">
      <c r="A297" s="747" t="s">
        <v>628</v>
      </c>
      <c r="B297" s="748" t="s">
        <v>629</v>
      </c>
      <c r="C297" s="749" t="s">
        <v>652</v>
      </c>
      <c r="D297" s="750" t="s">
        <v>653</v>
      </c>
      <c r="E297" s="751">
        <v>50113001</v>
      </c>
      <c r="F297" s="750" t="s">
        <v>688</v>
      </c>
      <c r="G297" s="749" t="s">
        <v>692</v>
      </c>
      <c r="H297" s="749">
        <v>117011</v>
      </c>
      <c r="I297" s="749">
        <v>17011</v>
      </c>
      <c r="J297" s="749" t="s">
        <v>1141</v>
      </c>
      <c r="K297" s="749" t="s">
        <v>1142</v>
      </c>
      <c r="L297" s="752">
        <v>148.05103448275861</v>
      </c>
      <c r="M297" s="752">
        <v>29</v>
      </c>
      <c r="N297" s="753">
        <v>4293.4799999999996</v>
      </c>
    </row>
    <row r="298" spans="1:14" ht="14.4" customHeight="1" x14ac:dyDescent="0.3">
      <c r="A298" s="747" t="s">
        <v>628</v>
      </c>
      <c r="B298" s="748" t="s">
        <v>629</v>
      </c>
      <c r="C298" s="749" t="s">
        <v>652</v>
      </c>
      <c r="D298" s="750" t="s">
        <v>653</v>
      </c>
      <c r="E298" s="751">
        <v>50113001</v>
      </c>
      <c r="F298" s="750" t="s">
        <v>688</v>
      </c>
      <c r="G298" s="749" t="s">
        <v>692</v>
      </c>
      <c r="H298" s="749">
        <v>108499</v>
      </c>
      <c r="I298" s="749">
        <v>8499</v>
      </c>
      <c r="J298" s="749" t="s">
        <v>1143</v>
      </c>
      <c r="K298" s="749" t="s">
        <v>1144</v>
      </c>
      <c r="L298" s="752">
        <v>111.9</v>
      </c>
      <c r="M298" s="752">
        <v>8</v>
      </c>
      <c r="N298" s="753">
        <v>895.2</v>
      </c>
    </row>
    <row r="299" spans="1:14" ht="14.4" customHeight="1" x14ac:dyDescent="0.3">
      <c r="A299" s="747" t="s">
        <v>628</v>
      </c>
      <c r="B299" s="748" t="s">
        <v>629</v>
      </c>
      <c r="C299" s="749" t="s">
        <v>652</v>
      </c>
      <c r="D299" s="750" t="s">
        <v>653</v>
      </c>
      <c r="E299" s="751">
        <v>50113001</v>
      </c>
      <c r="F299" s="750" t="s">
        <v>688</v>
      </c>
      <c r="G299" s="749" t="s">
        <v>692</v>
      </c>
      <c r="H299" s="749">
        <v>102479</v>
      </c>
      <c r="I299" s="749">
        <v>2479</v>
      </c>
      <c r="J299" s="749" t="s">
        <v>766</v>
      </c>
      <c r="K299" s="749" t="s">
        <v>767</v>
      </c>
      <c r="L299" s="752">
        <v>65.804999999999993</v>
      </c>
      <c r="M299" s="752">
        <v>6</v>
      </c>
      <c r="N299" s="753">
        <v>394.82999999999993</v>
      </c>
    </row>
    <row r="300" spans="1:14" ht="14.4" customHeight="1" x14ac:dyDescent="0.3">
      <c r="A300" s="747" t="s">
        <v>628</v>
      </c>
      <c r="B300" s="748" t="s">
        <v>629</v>
      </c>
      <c r="C300" s="749" t="s">
        <v>652</v>
      </c>
      <c r="D300" s="750" t="s">
        <v>653</v>
      </c>
      <c r="E300" s="751">
        <v>50113001</v>
      </c>
      <c r="F300" s="750" t="s">
        <v>688</v>
      </c>
      <c r="G300" s="749" t="s">
        <v>692</v>
      </c>
      <c r="H300" s="749">
        <v>104071</v>
      </c>
      <c r="I300" s="749">
        <v>4071</v>
      </c>
      <c r="J300" s="749" t="s">
        <v>766</v>
      </c>
      <c r="K300" s="749" t="s">
        <v>768</v>
      </c>
      <c r="L300" s="752">
        <v>153.33666666666664</v>
      </c>
      <c r="M300" s="752">
        <v>3</v>
      </c>
      <c r="N300" s="753">
        <v>460.00999999999993</v>
      </c>
    </row>
    <row r="301" spans="1:14" ht="14.4" customHeight="1" x14ac:dyDescent="0.3">
      <c r="A301" s="747" t="s">
        <v>628</v>
      </c>
      <c r="B301" s="748" t="s">
        <v>629</v>
      </c>
      <c r="C301" s="749" t="s">
        <v>652</v>
      </c>
      <c r="D301" s="750" t="s">
        <v>653</v>
      </c>
      <c r="E301" s="751">
        <v>50113001</v>
      </c>
      <c r="F301" s="750" t="s">
        <v>688</v>
      </c>
      <c r="G301" s="749" t="s">
        <v>692</v>
      </c>
      <c r="H301" s="749">
        <v>166791</v>
      </c>
      <c r="I301" s="749">
        <v>66791</v>
      </c>
      <c r="J301" s="749" t="s">
        <v>1145</v>
      </c>
      <c r="K301" s="749" t="s">
        <v>1146</v>
      </c>
      <c r="L301" s="752">
        <v>52.61</v>
      </c>
      <c r="M301" s="752">
        <v>1</v>
      </c>
      <c r="N301" s="753">
        <v>52.61</v>
      </c>
    </row>
    <row r="302" spans="1:14" ht="14.4" customHeight="1" x14ac:dyDescent="0.3">
      <c r="A302" s="747" t="s">
        <v>628</v>
      </c>
      <c r="B302" s="748" t="s">
        <v>629</v>
      </c>
      <c r="C302" s="749" t="s">
        <v>652</v>
      </c>
      <c r="D302" s="750" t="s">
        <v>653</v>
      </c>
      <c r="E302" s="751">
        <v>50113001</v>
      </c>
      <c r="F302" s="750" t="s">
        <v>688</v>
      </c>
      <c r="G302" s="749" t="s">
        <v>689</v>
      </c>
      <c r="H302" s="749">
        <v>115010</v>
      </c>
      <c r="I302" s="749">
        <v>15010</v>
      </c>
      <c r="J302" s="749" t="s">
        <v>1147</v>
      </c>
      <c r="K302" s="749" t="s">
        <v>1148</v>
      </c>
      <c r="L302" s="752">
        <v>90.230624999999975</v>
      </c>
      <c r="M302" s="752">
        <v>32</v>
      </c>
      <c r="N302" s="753">
        <v>2887.3799999999992</v>
      </c>
    </row>
    <row r="303" spans="1:14" ht="14.4" customHeight="1" x14ac:dyDescent="0.3">
      <c r="A303" s="747" t="s">
        <v>628</v>
      </c>
      <c r="B303" s="748" t="s">
        <v>629</v>
      </c>
      <c r="C303" s="749" t="s">
        <v>652</v>
      </c>
      <c r="D303" s="750" t="s">
        <v>653</v>
      </c>
      <c r="E303" s="751">
        <v>50113001</v>
      </c>
      <c r="F303" s="750" t="s">
        <v>688</v>
      </c>
      <c r="G303" s="749" t="s">
        <v>689</v>
      </c>
      <c r="H303" s="749">
        <v>115013</v>
      </c>
      <c r="I303" s="749">
        <v>15013</v>
      </c>
      <c r="J303" s="749" t="s">
        <v>1149</v>
      </c>
      <c r="K303" s="749" t="s">
        <v>1150</v>
      </c>
      <c r="L303" s="752">
        <v>60.19136363636364</v>
      </c>
      <c r="M303" s="752">
        <v>22</v>
      </c>
      <c r="N303" s="753">
        <v>1324.21</v>
      </c>
    </row>
    <row r="304" spans="1:14" ht="14.4" customHeight="1" x14ac:dyDescent="0.3">
      <c r="A304" s="747" t="s">
        <v>628</v>
      </c>
      <c r="B304" s="748" t="s">
        <v>629</v>
      </c>
      <c r="C304" s="749" t="s">
        <v>652</v>
      </c>
      <c r="D304" s="750" t="s">
        <v>653</v>
      </c>
      <c r="E304" s="751">
        <v>50113001</v>
      </c>
      <c r="F304" s="750" t="s">
        <v>688</v>
      </c>
      <c r="G304" s="749" t="s">
        <v>692</v>
      </c>
      <c r="H304" s="749">
        <v>905098</v>
      </c>
      <c r="I304" s="749">
        <v>23989</v>
      </c>
      <c r="J304" s="749" t="s">
        <v>1151</v>
      </c>
      <c r="K304" s="749" t="s">
        <v>630</v>
      </c>
      <c r="L304" s="752">
        <v>417.00054546557277</v>
      </c>
      <c r="M304" s="752">
        <v>6</v>
      </c>
      <c r="N304" s="753">
        <v>2502.0032727934367</v>
      </c>
    </row>
    <row r="305" spans="1:14" ht="14.4" customHeight="1" x14ac:dyDescent="0.3">
      <c r="A305" s="747" t="s">
        <v>628</v>
      </c>
      <c r="B305" s="748" t="s">
        <v>629</v>
      </c>
      <c r="C305" s="749" t="s">
        <v>652</v>
      </c>
      <c r="D305" s="750" t="s">
        <v>653</v>
      </c>
      <c r="E305" s="751">
        <v>50113001</v>
      </c>
      <c r="F305" s="750" t="s">
        <v>688</v>
      </c>
      <c r="G305" s="749" t="s">
        <v>692</v>
      </c>
      <c r="H305" s="749">
        <v>920170</v>
      </c>
      <c r="I305" s="749">
        <v>0</v>
      </c>
      <c r="J305" s="749" t="s">
        <v>1152</v>
      </c>
      <c r="K305" s="749" t="s">
        <v>630</v>
      </c>
      <c r="L305" s="752">
        <v>75.165999999999997</v>
      </c>
      <c r="M305" s="752">
        <v>1</v>
      </c>
      <c r="N305" s="753">
        <v>75.165999999999997</v>
      </c>
    </row>
    <row r="306" spans="1:14" ht="14.4" customHeight="1" x14ac:dyDescent="0.3">
      <c r="A306" s="747" t="s">
        <v>628</v>
      </c>
      <c r="B306" s="748" t="s">
        <v>629</v>
      </c>
      <c r="C306" s="749" t="s">
        <v>652</v>
      </c>
      <c r="D306" s="750" t="s">
        <v>653</v>
      </c>
      <c r="E306" s="751">
        <v>50113001</v>
      </c>
      <c r="F306" s="750" t="s">
        <v>688</v>
      </c>
      <c r="G306" s="749" t="s">
        <v>692</v>
      </c>
      <c r="H306" s="749">
        <v>101681</v>
      </c>
      <c r="I306" s="749">
        <v>1681</v>
      </c>
      <c r="J306" s="749" t="s">
        <v>1153</v>
      </c>
      <c r="K306" s="749" t="s">
        <v>739</v>
      </c>
      <c r="L306" s="752">
        <v>579.24</v>
      </c>
      <c r="M306" s="752">
        <v>1</v>
      </c>
      <c r="N306" s="753">
        <v>579.24</v>
      </c>
    </row>
    <row r="307" spans="1:14" ht="14.4" customHeight="1" x14ac:dyDescent="0.3">
      <c r="A307" s="747" t="s">
        <v>628</v>
      </c>
      <c r="B307" s="748" t="s">
        <v>629</v>
      </c>
      <c r="C307" s="749" t="s">
        <v>652</v>
      </c>
      <c r="D307" s="750" t="s">
        <v>653</v>
      </c>
      <c r="E307" s="751">
        <v>50113001</v>
      </c>
      <c r="F307" s="750" t="s">
        <v>688</v>
      </c>
      <c r="G307" s="749" t="s">
        <v>692</v>
      </c>
      <c r="H307" s="749">
        <v>159976</v>
      </c>
      <c r="I307" s="749">
        <v>59976</v>
      </c>
      <c r="J307" s="749" t="s">
        <v>773</v>
      </c>
      <c r="K307" s="749" t="s">
        <v>774</v>
      </c>
      <c r="L307" s="752">
        <v>47.230257681143712</v>
      </c>
      <c r="M307" s="752">
        <v>1</v>
      </c>
      <c r="N307" s="753">
        <v>47.230257681143712</v>
      </c>
    </row>
    <row r="308" spans="1:14" ht="14.4" customHeight="1" x14ac:dyDescent="0.3">
      <c r="A308" s="747" t="s">
        <v>628</v>
      </c>
      <c r="B308" s="748" t="s">
        <v>629</v>
      </c>
      <c r="C308" s="749" t="s">
        <v>652</v>
      </c>
      <c r="D308" s="750" t="s">
        <v>653</v>
      </c>
      <c r="E308" s="751">
        <v>50113001</v>
      </c>
      <c r="F308" s="750" t="s">
        <v>688</v>
      </c>
      <c r="G308" s="749" t="s">
        <v>692</v>
      </c>
      <c r="H308" s="749">
        <v>145273</v>
      </c>
      <c r="I308" s="749">
        <v>45273</v>
      </c>
      <c r="J308" s="749" t="s">
        <v>1154</v>
      </c>
      <c r="K308" s="749" t="s">
        <v>1146</v>
      </c>
      <c r="L308" s="752">
        <v>49.97</v>
      </c>
      <c r="M308" s="752">
        <v>1</v>
      </c>
      <c r="N308" s="753">
        <v>49.97</v>
      </c>
    </row>
    <row r="309" spans="1:14" ht="14.4" customHeight="1" x14ac:dyDescent="0.3">
      <c r="A309" s="747" t="s">
        <v>628</v>
      </c>
      <c r="B309" s="748" t="s">
        <v>629</v>
      </c>
      <c r="C309" s="749" t="s">
        <v>652</v>
      </c>
      <c r="D309" s="750" t="s">
        <v>653</v>
      </c>
      <c r="E309" s="751">
        <v>50113001</v>
      </c>
      <c r="F309" s="750" t="s">
        <v>688</v>
      </c>
      <c r="G309" s="749" t="s">
        <v>692</v>
      </c>
      <c r="H309" s="749">
        <v>846413</v>
      </c>
      <c r="I309" s="749">
        <v>57585</v>
      </c>
      <c r="J309" s="749" t="s">
        <v>1155</v>
      </c>
      <c r="K309" s="749" t="s">
        <v>1156</v>
      </c>
      <c r="L309" s="752">
        <v>133.578</v>
      </c>
      <c r="M309" s="752">
        <v>5</v>
      </c>
      <c r="N309" s="753">
        <v>667.89</v>
      </c>
    </row>
    <row r="310" spans="1:14" ht="14.4" customHeight="1" x14ac:dyDescent="0.3">
      <c r="A310" s="747" t="s">
        <v>628</v>
      </c>
      <c r="B310" s="748" t="s">
        <v>629</v>
      </c>
      <c r="C310" s="749" t="s">
        <v>652</v>
      </c>
      <c r="D310" s="750" t="s">
        <v>653</v>
      </c>
      <c r="E310" s="751">
        <v>50113001</v>
      </c>
      <c r="F310" s="750" t="s">
        <v>688</v>
      </c>
      <c r="G310" s="749" t="s">
        <v>692</v>
      </c>
      <c r="H310" s="749">
        <v>850308</v>
      </c>
      <c r="I310" s="749">
        <v>130719</v>
      </c>
      <c r="J310" s="749" t="s">
        <v>775</v>
      </c>
      <c r="K310" s="749" t="s">
        <v>630</v>
      </c>
      <c r="L310" s="752">
        <v>115.72100000000003</v>
      </c>
      <c r="M310" s="752">
        <v>10</v>
      </c>
      <c r="N310" s="753">
        <v>1157.2100000000003</v>
      </c>
    </row>
    <row r="311" spans="1:14" ht="14.4" customHeight="1" x14ac:dyDescent="0.3">
      <c r="A311" s="747" t="s">
        <v>628</v>
      </c>
      <c r="B311" s="748" t="s">
        <v>629</v>
      </c>
      <c r="C311" s="749" t="s">
        <v>652</v>
      </c>
      <c r="D311" s="750" t="s">
        <v>653</v>
      </c>
      <c r="E311" s="751">
        <v>50113001</v>
      </c>
      <c r="F311" s="750" t="s">
        <v>688</v>
      </c>
      <c r="G311" s="749" t="s">
        <v>689</v>
      </c>
      <c r="H311" s="749">
        <v>169189</v>
      </c>
      <c r="I311" s="749">
        <v>69189</v>
      </c>
      <c r="J311" s="749" t="s">
        <v>1157</v>
      </c>
      <c r="K311" s="749" t="s">
        <v>1158</v>
      </c>
      <c r="L311" s="752">
        <v>61.529999999999987</v>
      </c>
      <c r="M311" s="752">
        <v>1</v>
      </c>
      <c r="N311" s="753">
        <v>61.529999999999987</v>
      </c>
    </row>
    <row r="312" spans="1:14" ht="14.4" customHeight="1" x14ac:dyDescent="0.3">
      <c r="A312" s="747" t="s">
        <v>628</v>
      </c>
      <c r="B312" s="748" t="s">
        <v>629</v>
      </c>
      <c r="C312" s="749" t="s">
        <v>652</v>
      </c>
      <c r="D312" s="750" t="s">
        <v>653</v>
      </c>
      <c r="E312" s="751">
        <v>50113001</v>
      </c>
      <c r="F312" s="750" t="s">
        <v>688</v>
      </c>
      <c r="G312" s="749" t="s">
        <v>692</v>
      </c>
      <c r="H312" s="749">
        <v>115390</v>
      </c>
      <c r="I312" s="749">
        <v>15390</v>
      </c>
      <c r="J312" s="749" t="s">
        <v>778</v>
      </c>
      <c r="K312" s="749" t="s">
        <v>1159</v>
      </c>
      <c r="L312" s="752">
        <v>130.67500000000001</v>
      </c>
      <c r="M312" s="752">
        <v>2</v>
      </c>
      <c r="N312" s="753">
        <v>261.35000000000002</v>
      </c>
    </row>
    <row r="313" spans="1:14" ht="14.4" customHeight="1" x14ac:dyDescent="0.3">
      <c r="A313" s="747" t="s">
        <v>628</v>
      </c>
      <c r="B313" s="748" t="s">
        <v>629</v>
      </c>
      <c r="C313" s="749" t="s">
        <v>652</v>
      </c>
      <c r="D313" s="750" t="s">
        <v>653</v>
      </c>
      <c r="E313" s="751">
        <v>50113001</v>
      </c>
      <c r="F313" s="750" t="s">
        <v>688</v>
      </c>
      <c r="G313" s="749" t="s">
        <v>692</v>
      </c>
      <c r="H313" s="749">
        <v>115520</v>
      </c>
      <c r="I313" s="749">
        <v>15520</v>
      </c>
      <c r="J313" s="749" t="s">
        <v>778</v>
      </c>
      <c r="K313" s="749" t="s">
        <v>779</v>
      </c>
      <c r="L313" s="752">
        <v>119.6344</v>
      </c>
      <c r="M313" s="752">
        <v>25</v>
      </c>
      <c r="N313" s="753">
        <v>2990.86</v>
      </c>
    </row>
    <row r="314" spans="1:14" ht="14.4" customHeight="1" x14ac:dyDescent="0.3">
      <c r="A314" s="747" t="s">
        <v>628</v>
      </c>
      <c r="B314" s="748" t="s">
        <v>629</v>
      </c>
      <c r="C314" s="749" t="s">
        <v>652</v>
      </c>
      <c r="D314" s="750" t="s">
        <v>653</v>
      </c>
      <c r="E314" s="751">
        <v>50113001</v>
      </c>
      <c r="F314" s="750" t="s">
        <v>688</v>
      </c>
      <c r="G314" s="749" t="s">
        <v>692</v>
      </c>
      <c r="H314" s="749">
        <v>173498</v>
      </c>
      <c r="I314" s="749">
        <v>173498</v>
      </c>
      <c r="J314" s="749" t="s">
        <v>778</v>
      </c>
      <c r="K314" s="749" t="s">
        <v>780</v>
      </c>
      <c r="L314" s="752">
        <v>191.08999999999997</v>
      </c>
      <c r="M314" s="752">
        <v>2</v>
      </c>
      <c r="N314" s="753">
        <v>382.17999999999995</v>
      </c>
    </row>
    <row r="315" spans="1:14" ht="14.4" customHeight="1" x14ac:dyDescent="0.3">
      <c r="A315" s="747" t="s">
        <v>628</v>
      </c>
      <c r="B315" s="748" t="s">
        <v>629</v>
      </c>
      <c r="C315" s="749" t="s">
        <v>652</v>
      </c>
      <c r="D315" s="750" t="s">
        <v>653</v>
      </c>
      <c r="E315" s="751">
        <v>50113001</v>
      </c>
      <c r="F315" s="750" t="s">
        <v>688</v>
      </c>
      <c r="G315" s="749" t="s">
        <v>692</v>
      </c>
      <c r="H315" s="749">
        <v>193779</v>
      </c>
      <c r="I315" s="749">
        <v>93779</v>
      </c>
      <c r="J315" s="749" t="s">
        <v>786</v>
      </c>
      <c r="K315" s="749" t="s">
        <v>787</v>
      </c>
      <c r="L315" s="752">
        <v>67.266666666666666</v>
      </c>
      <c r="M315" s="752">
        <v>3</v>
      </c>
      <c r="N315" s="753">
        <v>201.8</v>
      </c>
    </row>
    <row r="316" spans="1:14" ht="14.4" customHeight="1" x14ac:dyDescent="0.3">
      <c r="A316" s="747" t="s">
        <v>628</v>
      </c>
      <c r="B316" s="748" t="s">
        <v>629</v>
      </c>
      <c r="C316" s="749" t="s">
        <v>652</v>
      </c>
      <c r="D316" s="750" t="s">
        <v>653</v>
      </c>
      <c r="E316" s="751">
        <v>50113001</v>
      </c>
      <c r="F316" s="750" t="s">
        <v>688</v>
      </c>
      <c r="G316" s="749" t="s">
        <v>692</v>
      </c>
      <c r="H316" s="749">
        <v>849036</v>
      </c>
      <c r="I316" s="749">
        <v>19049</v>
      </c>
      <c r="J316" s="749" t="s">
        <v>790</v>
      </c>
      <c r="K316" s="749" t="s">
        <v>791</v>
      </c>
      <c r="L316" s="752">
        <v>103.70714285714287</v>
      </c>
      <c r="M316" s="752">
        <v>7</v>
      </c>
      <c r="N316" s="753">
        <v>725.95</v>
      </c>
    </row>
    <row r="317" spans="1:14" ht="14.4" customHeight="1" x14ac:dyDescent="0.3">
      <c r="A317" s="747" t="s">
        <v>628</v>
      </c>
      <c r="B317" s="748" t="s">
        <v>629</v>
      </c>
      <c r="C317" s="749" t="s">
        <v>652</v>
      </c>
      <c r="D317" s="750" t="s">
        <v>653</v>
      </c>
      <c r="E317" s="751">
        <v>50113001</v>
      </c>
      <c r="F317" s="750" t="s">
        <v>688</v>
      </c>
      <c r="G317" s="749" t="s">
        <v>692</v>
      </c>
      <c r="H317" s="749">
        <v>849041</v>
      </c>
      <c r="I317" s="749">
        <v>19053</v>
      </c>
      <c r="J317" s="749" t="s">
        <v>790</v>
      </c>
      <c r="K317" s="749" t="s">
        <v>792</v>
      </c>
      <c r="L317" s="752">
        <v>124.38333333333337</v>
      </c>
      <c r="M317" s="752">
        <v>3</v>
      </c>
      <c r="N317" s="753">
        <v>373.15000000000009</v>
      </c>
    </row>
    <row r="318" spans="1:14" ht="14.4" customHeight="1" x14ac:dyDescent="0.3">
      <c r="A318" s="747" t="s">
        <v>628</v>
      </c>
      <c r="B318" s="748" t="s">
        <v>629</v>
      </c>
      <c r="C318" s="749" t="s">
        <v>652</v>
      </c>
      <c r="D318" s="750" t="s">
        <v>653</v>
      </c>
      <c r="E318" s="751">
        <v>50113001</v>
      </c>
      <c r="F318" s="750" t="s">
        <v>688</v>
      </c>
      <c r="G318" s="749" t="s">
        <v>692</v>
      </c>
      <c r="H318" s="749">
        <v>158827</v>
      </c>
      <c r="I318" s="749">
        <v>58827</v>
      </c>
      <c r="J318" s="749" t="s">
        <v>1160</v>
      </c>
      <c r="K318" s="749" t="s">
        <v>1161</v>
      </c>
      <c r="L318" s="752">
        <v>162.49</v>
      </c>
      <c r="M318" s="752">
        <v>5</v>
      </c>
      <c r="N318" s="753">
        <v>812.45</v>
      </c>
    </row>
    <row r="319" spans="1:14" ht="14.4" customHeight="1" x14ac:dyDescent="0.3">
      <c r="A319" s="747" t="s">
        <v>628</v>
      </c>
      <c r="B319" s="748" t="s">
        <v>629</v>
      </c>
      <c r="C319" s="749" t="s">
        <v>652</v>
      </c>
      <c r="D319" s="750" t="s">
        <v>653</v>
      </c>
      <c r="E319" s="751">
        <v>50113001</v>
      </c>
      <c r="F319" s="750" t="s">
        <v>688</v>
      </c>
      <c r="G319" s="749" t="s">
        <v>689</v>
      </c>
      <c r="H319" s="749">
        <v>213494</v>
      </c>
      <c r="I319" s="749">
        <v>213494</v>
      </c>
      <c r="J319" s="749" t="s">
        <v>1162</v>
      </c>
      <c r="K319" s="749" t="s">
        <v>1163</v>
      </c>
      <c r="L319" s="752">
        <v>408.95</v>
      </c>
      <c r="M319" s="752">
        <v>1</v>
      </c>
      <c r="N319" s="753">
        <v>408.95</v>
      </c>
    </row>
    <row r="320" spans="1:14" ht="14.4" customHeight="1" x14ac:dyDescent="0.3">
      <c r="A320" s="747" t="s">
        <v>628</v>
      </c>
      <c r="B320" s="748" t="s">
        <v>629</v>
      </c>
      <c r="C320" s="749" t="s">
        <v>652</v>
      </c>
      <c r="D320" s="750" t="s">
        <v>653</v>
      </c>
      <c r="E320" s="751">
        <v>50113001</v>
      </c>
      <c r="F320" s="750" t="s">
        <v>688</v>
      </c>
      <c r="G320" s="749" t="s">
        <v>630</v>
      </c>
      <c r="H320" s="749">
        <v>198219</v>
      </c>
      <c r="I320" s="749">
        <v>98219</v>
      </c>
      <c r="J320" s="749" t="s">
        <v>1164</v>
      </c>
      <c r="K320" s="749" t="s">
        <v>1165</v>
      </c>
      <c r="L320" s="752">
        <v>60.300000000000026</v>
      </c>
      <c r="M320" s="752">
        <v>1</v>
      </c>
      <c r="N320" s="753">
        <v>60.300000000000026</v>
      </c>
    </row>
    <row r="321" spans="1:14" ht="14.4" customHeight="1" x14ac:dyDescent="0.3">
      <c r="A321" s="747" t="s">
        <v>628</v>
      </c>
      <c r="B321" s="748" t="s">
        <v>629</v>
      </c>
      <c r="C321" s="749" t="s">
        <v>652</v>
      </c>
      <c r="D321" s="750" t="s">
        <v>653</v>
      </c>
      <c r="E321" s="751">
        <v>50113001</v>
      </c>
      <c r="F321" s="750" t="s">
        <v>688</v>
      </c>
      <c r="G321" s="749" t="s">
        <v>692</v>
      </c>
      <c r="H321" s="749">
        <v>849449</v>
      </c>
      <c r="I321" s="749">
        <v>0</v>
      </c>
      <c r="J321" s="749" t="s">
        <v>793</v>
      </c>
      <c r="K321" s="749" t="s">
        <v>630</v>
      </c>
      <c r="L321" s="752">
        <v>163.35</v>
      </c>
      <c r="M321" s="752">
        <v>1</v>
      </c>
      <c r="N321" s="753">
        <v>163.35</v>
      </c>
    </row>
    <row r="322" spans="1:14" ht="14.4" customHeight="1" x14ac:dyDescent="0.3">
      <c r="A322" s="747" t="s">
        <v>628</v>
      </c>
      <c r="B322" s="748" t="s">
        <v>629</v>
      </c>
      <c r="C322" s="749" t="s">
        <v>652</v>
      </c>
      <c r="D322" s="750" t="s">
        <v>653</v>
      </c>
      <c r="E322" s="751">
        <v>50113001</v>
      </c>
      <c r="F322" s="750" t="s">
        <v>688</v>
      </c>
      <c r="G322" s="749" t="s">
        <v>692</v>
      </c>
      <c r="H322" s="749">
        <v>142495</v>
      </c>
      <c r="I322" s="749">
        <v>42495</v>
      </c>
      <c r="J322" s="749" t="s">
        <v>1166</v>
      </c>
      <c r="K322" s="749" t="s">
        <v>1167</v>
      </c>
      <c r="L322" s="752">
        <v>409.78999999999996</v>
      </c>
      <c r="M322" s="752">
        <v>5</v>
      </c>
      <c r="N322" s="753">
        <v>2048.9499999999998</v>
      </c>
    </row>
    <row r="323" spans="1:14" ht="14.4" customHeight="1" x14ac:dyDescent="0.3">
      <c r="A323" s="747" t="s">
        <v>628</v>
      </c>
      <c r="B323" s="748" t="s">
        <v>629</v>
      </c>
      <c r="C323" s="749" t="s">
        <v>652</v>
      </c>
      <c r="D323" s="750" t="s">
        <v>653</v>
      </c>
      <c r="E323" s="751">
        <v>50113001</v>
      </c>
      <c r="F323" s="750" t="s">
        <v>688</v>
      </c>
      <c r="G323" s="749" t="s">
        <v>692</v>
      </c>
      <c r="H323" s="749">
        <v>31915</v>
      </c>
      <c r="I323" s="749">
        <v>31915</v>
      </c>
      <c r="J323" s="749" t="s">
        <v>1168</v>
      </c>
      <c r="K323" s="749" t="s">
        <v>1169</v>
      </c>
      <c r="L323" s="752">
        <v>173.69</v>
      </c>
      <c r="M323" s="752">
        <v>4</v>
      </c>
      <c r="N323" s="753">
        <v>694.76</v>
      </c>
    </row>
    <row r="324" spans="1:14" ht="14.4" customHeight="1" x14ac:dyDescent="0.3">
      <c r="A324" s="747" t="s">
        <v>628</v>
      </c>
      <c r="B324" s="748" t="s">
        <v>629</v>
      </c>
      <c r="C324" s="749" t="s">
        <v>652</v>
      </c>
      <c r="D324" s="750" t="s">
        <v>653</v>
      </c>
      <c r="E324" s="751">
        <v>50113001</v>
      </c>
      <c r="F324" s="750" t="s">
        <v>688</v>
      </c>
      <c r="G324" s="749" t="s">
        <v>692</v>
      </c>
      <c r="H324" s="749">
        <v>102587</v>
      </c>
      <c r="I324" s="749">
        <v>2587</v>
      </c>
      <c r="J324" s="749" t="s">
        <v>1170</v>
      </c>
      <c r="K324" s="749" t="s">
        <v>1171</v>
      </c>
      <c r="L324" s="752">
        <v>151.85416666666663</v>
      </c>
      <c r="M324" s="752">
        <v>3</v>
      </c>
      <c r="N324" s="753">
        <v>455.56249999999989</v>
      </c>
    </row>
    <row r="325" spans="1:14" ht="14.4" customHeight="1" x14ac:dyDescent="0.3">
      <c r="A325" s="747" t="s">
        <v>628</v>
      </c>
      <c r="B325" s="748" t="s">
        <v>629</v>
      </c>
      <c r="C325" s="749" t="s">
        <v>652</v>
      </c>
      <c r="D325" s="750" t="s">
        <v>653</v>
      </c>
      <c r="E325" s="751">
        <v>50113001</v>
      </c>
      <c r="F325" s="750" t="s">
        <v>688</v>
      </c>
      <c r="G325" s="749" t="s">
        <v>692</v>
      </c>
      <c r="H325" s="749">
        <v>47256</v>
      </c>
      <c r="I325" s="749">
        <v>47256</v>
      </c>
      <c r="J325" s="749" t="s">
        <v>1172</v>
      </c>
      <c r="K325" s="749" t="s">
        <v>1173</v>
      </c>
      <c r="L325" s="752">
        <v>222.19999049659373</v>
      </c>
      <c r="M325" s="752">
        <v>4</v>
      </c>
      <c r="N325" s="753">
        <v>888.79996198637491</v>
      </c>
    </row>
    <row r="326" spans="1:14" ht="14.4" customHeight="1" x14ac:dyDescent="0.3">
      <c r="A326" s="747" t="s">
        <v>628</v>
      </c>
      <c r="B326" s="748" t="s">
        <v>629</v>
      </c>
      <c r="C326" s="749" t="s">
        <v>652</v>
      </c>
      <c r="D326" s="750" t="s">
        <v>653</v>
      </c>
      <c r="E326" s="751">
        <v>50113001</v>
      </c>
      <c r="F326" s="750" t="s">
        <v>688</v>
      </c>
      <c r="G326" s="749" t="s">
        <v>692</v>
      </c>
      <c r="H326" s="749">
        <v>194234</v>
      </c>
      <c r="I326" s="749">
        <v>94234</v>
      </c>
      <c r="J326" s="749" t="s">
        <v>1174</v>
      </c>
      <c r="K326" s="749" t="s">
        <v>1175</v>
      </c>
      <c r="L326" s="752">
        <v>66.330000000000013</v>
      </c>
      <c r="M326" s="752">
        <v>1</v>
      </c>
      <c r="N326" s="753">
        <v>66.330000000000013</v>
      </c>
    </row>
    <row r="327" spans="1:14" ht="14.4" customHeight="1" x14ac:dyDescent="0.3">
      <c r="A327" s="747" t="s">
        <v>628</v>
      </c>
      <c r="B327" s="748" t="s">
        <v>629</v>
      </c>
      <c r="C327" s="749" t="s">
        <v>652</v>
      </c>
      <c r="D327" s="750" t="s">
        <v>653</v>
      </c>
      <c r="E327" s="751">
        <v>50113001</v>
      </c>
      <c r="F327" s="750" t="s">
        <v>688</v>
      </c>
      <c r="G327" s="749" t="s">
        <v>692</v>
      </c>
      <c r="H327" s="749">
        <v>158249</v>
      </c>
      <c r="I327" s="749">
        <v>58249</v>
      </c>
      <c r="J327" s="749" t="s">
        <v>1176</v>
      </c>
      <c r="K327" s="749" t="s">
        <v>630</v>
      </c>
      <c r="L327" s="752">
        <v>203.82999999999998</v>
      </c>
      <c r="M327" s="752">
        <v>1</v>
      </c>
      <c r="N327" s="753">
        <v>203.82999999999998</v>
      </c>
    </row>
    <row r="328" spans="1:14" ht="14.4" customHeight="1" x14ac:dyDescent="0.3">
      <c r="A328" s="747" t="s">
        <v>628</v>
      </c>
      <c r="B328" s="748" t="s">
        <v>629</v>
      </c>
      <c r="C328" s="749" t="s">
        <v>652</v>
      </c>
      <c r="D328" s="750" t="s">
        <v>653</v>
      </c>
      <c r="E328" s="751">
        <v>50113001</v>
      </c>
      <c r="F328" s="750" t="s">
        <v>688</v>
      </c>
      <c r="G328" s="749" t="s">
        <v>630</v>
      </c>
      <c r="H328" s="749">
        <v>131739</v>
      </c>
      <c r="I328" s="749">
        <v>31739</v>
      </c>
      <c r="J328" s="749" t="s">
        <v>796</v>
      </c>
      <c r="K328" s="749" t="s">
        <v>630</v>
      </c>
      <c r="L328" s="752">
        <v>72.040000000000006</v>
      </c>
      <c r="M328" s="752">
        <v>20</v>
      </c>
      <c r="N328" s="753">
        <v>1440.8000000000002</v>
      </c>
    </row>
    <row r="329" spans="1:14" ht="14.4" customHeight="1" x14ac:dyDescent="0.3">
      <c r="A329" s="747" t="s">
        <v>628</v>
      </c>
      <c r="B329" s="748" t="s">
        <v>629</v>
      </c>
      <c r="C329" s="749" t="s">
        <v>652</v>
      </c>
      <c r="D329" s="750" t="s">
        <v>653</v>
      </c>
      <c r="E329" s="751">
        <v>50113001</v>
      </c>
      <c r="F329" s="750" t="s">
        <v>688</v>
      </c>
      <c r="G329" s="749" t="s">
        <v>692</v>
      </c>
      <c r="H329" s="749">
        <v>125362</v>
      </c>
      <c r="I329" s="749">
        <v>25362</v>
      </c>
      <c r="J329" s="749" t="s">
        <v>797</v>
      </c>
      <c r="K329" s="749" t="s">
        <v>798</v>
      </c>
      <c r="L329" s="752">
        <v>23.86999999999999</v>
      </c>
      <c r="M329" s="752">
        <v>1</v>
      </c>
      <c r="N329" s="753">
        <v>23.86999999999999</v>
      </c>
    </row>
    <row r="330" spans="1:14" ht="14.4" customHeight="1" x14ac:dyDescent="0.3">
      <c r="A330" s="747" t="s">
        <v>628</v>
      </c>
      <c r="B330" s="748" t="s">
        <v>629</v>
      </c>
      <c r="C330" s="749" t="s">
        <v>652</v>
      </c>
      <c r="D330" s="750" t="s">
        <v>653</v>
      </c>
      <c r="E330" s="751">
        <v>50113001</v>
      </c>
      <c r="F330" s="750" t="s">
        <v>688</v>
      </c>
      <c r="G330" s="749" t="s">
        <v>692</v>
      </c>
      <c r="H330" s="749">
        <v>215608</v>
      </c>
      <c r="I330" s="749">
        <v>215608</v>
      </c>
      <c r="J330" s="749" t="s">
        <v>797</v>
      </c>
      <c r="K330" s="749" t="s">
        <v>798</v>
      </c>
      <c r="L330" s="752">
        <v>23.600000000000005</v>
      </c>
      <c r="M330" s="752">
        <v>1</v>
      </c>
      <c r="N330" s="753">
        <v>23.600000000000005</v>
      </c>
    </row>
    <row r="331" spans="1:14" ht="14.4" customHeight="1" x14ac:dyDescent="0.3">
      <c r="A331" s="747" t="s">
        <v>628</v>
      </c>
      <c r="B331" s="748" t="s">
        <v>629</v>
      </c>
      <c r="C331" s="749" t="s">
        <v>652</v>
      </c>
      <c r="D331" s="750" t="s">
        <v>653</v>
      </c>
      <c r="E331" s="751">
        <v>50113001</v>
      </c>
      <c r="F331" s="750" t="s">
        <v>688</v>
      </c>
      <c r="G331" s="749" t="s">
        <v>692</v>
      </c>
      <c r="H331" s="749">
        <v>215606</v>
      </c>
      <c r="I331" s="749">
        <v>215606</v>
      </c>
      <c r="J331" s="749" t="s">
        <v>1177</v>
      </c>
      <c r="K331" s="749" t="s">
        <v>1178</v>
      </c>
      <c r="L331" s="752">
        <v>72.03</v>
      </c>
      <c r="M331" s="752">
        <v>2</v>
      </c>
      <c r="N331" s="753">
        <v>144.06</v>
      </c>
    </row>
    <row r="332" spans="1:14" ht="14.4" customHeight="1" x14ac:dyDescent="0.3">
      <c r="A332" s="747" t="s">
        <v>628</v>
      </c>
      <c r="B332" s="748" t="s">
        <v>629</v>
      </c>
      <c r="C332" s="749" t="s">
        <v>652</v>
      </c>
      <c r="D332" s="750" t="s">
        <v>653</v>
      </c>
      <c r="E332" s="751">
        <v>50113001</v>
      </c>
      <c r="F332" s="750" t="s">
        <v>688</v>
      </c>
      <c r="G332" s="749" t="s">
        <v>692</v>
      </c>
      <c r="H332" s="749">
        <v>193746</v>
      </c>
      <c r="I332" s="749">
        <v>93746</v>
      </c>
      <c r="J332" s="749" t="s">
        <v>799</v>
      </c>
      <c r="K332" s="749" t="s">
        <v>800</v>
      </c>
      <c r="L332" s="752">
        <v>375.8</v>
      </c>
      <c r="M332" s="752">
        <v>1</v>
      </c>
      <c r="N332" s="753">
        <v>375.8</v>
      </c>
    </row>
    <row r="333" spans="1:14" ht="14.4" customHeight="1" x14ac:dyDescent="0.3">
      <c r="A333" s="747" t="s">
        <v>628</v>
      </c>
      <c r="B333" s="748" t="s">
        <v>629</v>
      </c>
      <c r="C333" s="749" t="s">
        <v>652</v>
      </c>
      <c r="D333" s="750" t="s">
        <v>653</v>
      </c>
      <c r="E333" s="751">
        <v>50113001</v>
      </c>
      <c r="F333" s="750" t="s">
        <v>688</v>
      </c>
      <c r="G333" s="749" t="s">
        <v>689</v>
      </c>
      <c r="H333" s="749">
        <v>100308</v>
      </c>
      <c r="I333" s="749">
        <v>100308</v>
      </c>
      <c r="J333" s="749" t="s">
        <v>804</v>
      </c>
      <c r="K333" s="749" t="s">
        <v>1179</v>
      </c>
      <c r="L333" s="752">
        <v>70.746000000000009</v>
      </c>
      <c r="M333" s="752">
        <v>10</v>
      </c>
      <c r="N333" s="753">
        <v>707.46</v>
      </c>
    </row>
    <row r="334" spans="1:14" ht="14.4" customHeight="1" x14ac:dyDescent="0.3">
      <c r="A334" s="747" t="s">
        <v>628</v>
      </c>
      <c r="B334" s="748" t="s">
        <v>629</v>
      </c>
      <c r="C334" s="749" t="s">
        <v>652</v>
      </c>
      <c r="D334" s="750" t="s">
        <v>653</v>
      </c>
      <c r="E334" s="751">
        <v>50113001</v>
      </c>
      <c r="F334" s="750" t="s">
        <v>688</v>
      </c>
      <c r="G334" s="749" t="s">
        <v>689</v>
      </c>
      <c r="H334" s="749">
        <v>845593</v>
      </c>
      <c r="I334" s="749">
        <v>100304</v>
      </c>
      <c r="J334" s="749" t="s">
        <v>804</v>
      </c>
      <c r="K334" s="749" t="s">
        <v>805</v>
      </c>
      <c r="L334" s="752">
        <v>73.439999999999984</v>
      </c>
      <c r="M334" s="752">
        <v>2</v>
      </c>
      <c r="N334" s="753">
        <v>146.87999999999997</v>
      </c>
    </row>
    <row r="335" spans="1:14" ht="14.4" customHeight="1" x14ac:dyDescent="0.3">
      <c r="A335" s="747" t="s">
        <v>628</v>
      </c>
      <c r="B335" s="748" t="s">
        <v>629</v>
      </c>
      <c r="C335" s="749" t="s">
        <v>652</v>
      </c>
      <c r="D335" s="750" t="s">
        <v>653</v>
      </c>
      <c r="E335" s="751">
        <v>50113001</v>
      </c>
      <c r="F335" s="750" t="s">
        <v>688</v>
      </c>
      <c r="G335" s="749" t="s">
        <v>692</v>
      </c>
      <c r="H335" s="749">
        <v>176205</v>
      </c>
      <c r="I335" s="749">
        <v>180825</v>
      </c>
      <c r="J335" s="749" t="s">
        <v>1180</v>
      </c>
      <c r="K335" s="749" t="s">
        <v>1140</v>
      </c>
      <c r="L335" s="752">
        <v>105.48999999999994</v>
      </c>
      <c r="M335" s="752">
        <v>1</v>
      </c>
      <c r="N335" s="753">
        <v>105.48999999999994</v>
      </c>
    </row>
    <row r="336" spans="1:14" ht="14.4" customHeight="1" x14ac:dyDescent="0.3">
      <c r="A336" s="747" t="s">
        <v>628</v>
      </c>
      <c r="B336" s="748" t="s">
        <v>629</v>
      </c>
      <c r="C336" s="749" t="s">
        <v>652</v>
      </c>
      <c r="D336" s="750" t="s">
        <v>653</v>
      </c>
      <c r="E336" s="751">
        <v>50113001</v>
      </c>
      <c r="F336" s="750" t="s">
        <v>688</v>
      </c>
      <c r="G336" s="749" t="s">
        <v>692</v>
      </c>
      <c r="H336" s="749">
        <v>124067</v>
      </c>
      <c r="I336" s="749">
        <v>124067</v>
      </c>
      <c r="J336" s="749" t="s">
        <v>806</v>
      </c>
      <c r="K336" s="749" t="s">
        <v>807</v>
      </c>
      <c r="L336" s="752">
        <v>36.529999999999994</v>
      </c>
      <c r="M336" s="752">
        <v>20</v>
      </c>
      <c r="N336" s="753">
        <v>730.59999999999991</v>
      </c>
    </row>
    <row r="337" spans="1:14" ht="14.4" customHeight="1" x14ac:dyDescent="0.3">
      <c r="A337" s="747" t="s">
        <v>628</v>
      </c>
      <c r="B337" s="748" t="s">
        <v>629</v>
      </c>
      <c r="C337" s="749" t="s">
        <v>652</v>
      </c>
      <c r="D337" s="750" t="s">
        <v>653</v>
      </c>
      <c r="E337" s="751">
        <v>50113001</v>
      </c>
      <c r="F337" s="750" t="s">
        <v>688</v>
      </c>
      <c r="G337" s="749" t="s">
        <v>692</v>
      </c>
      <c r="H337" s="749">
        <v>216572</v>
      </c>
      <c r="I337" s="749">
        <v>216572</v>
      </c>
      <c r="J337" s="749" t="s">
        <v>806</v>
      </c>
      <c r="K337" s="749" t="s">
        <v>807</v>
      </c>
      <c r="L337" s="752">
        <v>36.29</v>
      </c>
      <c r="M337" s="752">
        <v>10</v>
      </c>
      <c r="N337" s="753">
        <v>362.9</v>
      </c>
    </row>
    <row r="338" spans="1:14" ht="14.4" customHeight="1" x14ac:dyDescent="0.3">
      <c r="A338" s="747" t="s">
        <v>628</v>
      </c>
      <c r="B338" s="748" t="s">
        <v>629</v>
      </c>
      <c r="C338" s="749" t="s">
        <v>652</v>
      </c>
      <c r="D338" s="750" t="s">
        <v>653</v>
      </c>
      <c r="E338" s="751">
        <v>50113001</v>
      </c>
      <c r="F338" s="750" t="s">
        <v>688</v>
      </c>
      <c r="G338" s="749" t="s">
        <v>692</v>
      </c>
      <c r="H338" s="749">
        <v>100750</v>
      </c>
      <c r="I338" s="749">
        <v>162390</v>
      </c>
      <c r="J338" s="749" t="s">
        <v>1181</v>
      </c>
      <c r="K338" s="749" t="s">
        <v>711</v>
      </c>
      <c r="L338" s="752">
        <v>110.95333333333333</v>
      </c>
      <c r="M338" s="752">
        <v>3</v>
      </c>
      <c r="N338" s="753">
        <v>332.86</v>
      </c>
    </row>
    <row r="339" spans="1:14" ht="14.4" customHeight="1" x14ac:dyDescent="0.3">
      <c r="A339" s="747" t="s">
        <v>628</v>
      </c>
      <c r="B339" s="748" t="s">
        <v>629</v>
      </c>
      <c r="C339" s="749" t="s">
        <v>652</v>
      </c>
      <c r="D339" s="750" t="s">
        <v>653</v>
      </c>
      <c r="E339" s="751">
        <v>50113001</v>
      </c>
      <c r="F339" s="750" t="s">
        <v>688</v>
      </c>
      <c r="G339" s="749" t="s">
        <v>692</v>
      </c>
      <c r="H339" s="749">
        <v>51366</v>
      </c>
      <c r="I339" s="749">
        <v>51366</v>
      </c>
      <c r="J339" s="749" t="s">
        <v>808</v>
      </c>
      <c r="K339" s="749" t="s">
        <v>809</v>
      </c>
      <c r="L339" s="752">
        <v>171.59999999999997</v>
      </c>
      <c r="M339" s="752">
        <v>31</v>
      </c>
      <c r="N339" s="753">
        <v>5319.5999999999985</v>
      </c>
    </row>
    <row r="340" spans="1:14" ht="14.4" customHeight="1" x14ac:dyDescent="0.3">
      <c r="A340" s="747" t="s">
        <v>628</v>
      </c>
      <c r="B340" s="748" t="s">
        <v>629</v>
      </c>
      <c r="C340" s="749" t="s">
        <v>652</v>
      </c>
      <c r="D340" s="750" t="s">
        <v>653</v>
      </c>
      <c r="E340" s="751">
        <v>50113001</v>
      </c>
      <c r="F340" s="750" t="s">
        <v>688</v>
      </c>
      <c r="G340" s="749" t="s">
        <v>692</v>
      </c>
      <c r="H340" s="749">
        <v>51367</v>
      </c>
      <c r="I340" s="749">
        <v>51367</v>
      </c>
      <c r="J340" s="749" t="s">
        <v>808</v>
      </c>
      <c r="K340" s="749" t="s">
        <v>810</v>
      </c>
      <c r="L340" s="752">
        <v>92.950000000000017</v>
      </c>
      <c r="M340" s="752">
        <v>16</v>
      </c>
      <c r="N340" s="753">
        <v>1487.2000000000003</v>
      </c>
    </row>
    <row r="341" spans="1:14" ht="14.4" customHeight="1" x14ac:dyDescent="0.3">
      <c r="A341" s="747" t="s">
        <v>628</v>
      </c>
      <c r="B341" s="748" t="s">
        <v>629</v>
      </c>
      <c r="C341" s="749" t="s">
        <v>652</v>
      </c>
      <c r="D341" s="750" t="s">
        <v>653</v>
      </c>
      <c r="E341" s="751">
        <v>50113001</v>
      </c>
      <c r="F341" s="750" t="s">
        <v>688</v>
      </c>
      <c r="G341" s="749" t="s">
        <v>692</v>
      </c>
      <c r="H341" s="749">
        <v>51383</v>
      </c>
      <c r="I341" s="749">
        <v>51383</v>
      </c>
      <c r="J341" s="749" t="s">
        <v>808</v>
      </c>
      <c r="K341" s="749" t="s">
        <v>811</v>
      </c>
      <c r="L341" s="752">
        <v>93.5</v>
      </c>
      <c r="M341" s="752">
        <v>6</v>
      </c>
      <c r="N341" s="753">
        <v>561</v>
      </c>
    </row>
    <row r="342" spans="1:14" ht="14.4" customHeight="1" x14ac:dyDescent="0.3">
      <c r="A342" s="747" t="s">
        <v>628</v>
      </c>
      <c r="B342" s="748" t="s">
        <v>629</v>
      </c>
      <c r="C342" s="749" t="s">
        <v>652</v>
      </c>
      <c r="D342" s="750" t="s">
        <v>653</v>
      </c>
      <c r="E342" s="751">
        <v>50113001</v>
      </c>
      <c r="F342" s="750" t="s">
        <v>688</v>
      </c>
      <c r="G342" s="749" t="s">
        <v>692</v>
      </c>
      <c r="H342" s="749">
        <v>846618</v>
      </c>
      <c r="I342" s="749">
        <v>100014</v>
      </c>
      <c r="J342" s="749" t="s">
        <v>812</v>
      </c>
      <c r="K342" s="749" t="s">
        <v>813</v>
      </c>
      <c r="L342" s="752">
        <v>29.830000000000002</v>
      </c>
      <c r="M342" s="752">
        <v>20</v>
      </c>
      <c r="N342" s="753">
        <v>596.6</v>
      </c>
    </row>
    <row r="343" spans="1:14" ht="14.4" customHeight="1" x14ac:dyDescent="0.3">
      <c r="A343" s="747" t="s">
        <v>628</v>
      </c>
      <c r="B343" s="748" t="s">
        <v>629</v>
      </c>
      <c r="C343" s="749" t="s">
        <v>652</v>
      </c>
      <c r="D343" s="750" t="s">
        <v>653</v>
      </c>
      <c r="E343" s="751">
        <v>50113001</v>
      </c>
      <c r="F343" s="750" t="s">
        <v>688</v>
      </c>
      <c r="G343" s="749" t="s">
        <v>692</v>
      </c>
      <c r="H343" s="749">
        <v>132082</v>
      </c>
      <c r="I343" s="749">
        <v>32082</v>
      </c>
      <c r="J343" s="749" t="s">
        <v>1182</v>
      </c>
      <c r="K343" s="749" t="s">
        <v>1183</v>
      </c>
      <c r="L343" s="752">
        <v>83.13000000000001</v>
      </c>
      <c r="M343" s="752">
        <v>3</v>
      </c>
      <c r="N343" s="753">
        <v>249.39000000000004</v>
      </c>
    </row>
    <row r="344" spans="1:14" ht="14.4" customHeight="1" x14ac:dyDescent="0.3">
      <c r="A344" s="747" t="s">
        <v>628</v>
      </c>
      <c r="B344" s="748" t="s">
        <v>629</v>
      </c>
      <c r="C344" s="749" t="s">
        <v>652</v>
      </c>
      <c r="D344" s="750" t="s">
        <v>653</v>
      </c>
      <c r="E344" s="751">
        <v>50113001</v>
      </c>
      <c r="F344" s="750" t="s">
        <v>688</v>
      </c>
      <c r="G344" s="749" t="s">
        <v>692</v>
      </c>
      <c r="H344" s="749">
        <v>846629</v>
      </c>
      <c r="I344" s="749">
        <v>100013</v>
      </c>
      <c r="J344" s="749" t="s">
        <v>1184</v>
      </c>
      <c r="K344" s="749" t="s">
        <v>1185</v>
      </c>
      <c r="L344" s="752">
        <v>37.400000000000006</v>
      </c>
      <c r="M344" s="752">
        <v>1</v>
      </c>
      <c r="N344" s="753">
        <v>37.400000000000006</v>
      </c>
    </row>
    <row r="345" spans="1:14" ht="14.4" customHeight="1" x14ac:dyDescent="0.3">
      <c r="A345" s="747" t="s">
        <v>628</v>
      </c>
      <c r="B345" s="748" t="s">
        <v>629</v>
      </c>
      <c r="C345" s="749" t="s">
        <v>652</v>
      </c>
      <c r="D345" s="750" t="s">
        <v>653</v>
      </c>
      <c r="E345" s="751">
        <v>50113001</v>
      </c>
      <c r="F345" s="750" t="s">
        <v>688</v>
      </c>
      <c r="G345" s="749" t="s">
        <v>692</v>
      </c>
      <c r="H345" s="749">
        <v>394712</v>
      </c>
      <c r="I345" s="749">
        <v>0</v>
      </c>
      <c r="J345" s="749" t="s">
        <v>818</v>
      </c>
      <c r="K345" s="749" t="s">
        <v>819</v>
      </c>
      <c r="L345" s="752">
        <v>23.700747909758743</v>
      </c>
      <c r="M345" s="752">
        <v>24</v>
      </c>
      <c r="N345" s="753">
        <v>568.8179498342098</v>
      </c>
    </row>
    <row r="346" spans="1:14" ht="14.4" customHeight="1" x14ac:dyDescent="0.3">
      <c r="A346" s="747" t="s">
        <v>628</v>
      </c>
      <c r="B346" s="748" t="s">
        <v>629</v>
      </c>
      <c r="C346" s="749" t="s">
        <v>652</v>
      </c>
      <c r="D346" s="750" t="s">
        <v>653</v>
      </c>
      <c r="E346" s="751">
        <v>50113001</v>
      </c>
      <c r="F346" s="750" t="s">
        <v>688</v>
      </c>
      <c r="G346" s="749" t="s">
        <v>692</v>
      </c>
      <c r="H346" s="749">
        <v>501676</v>
      </c>
      <c r="I346" s="749">
        <v>0</v>
      </c>
      <c r="J346" s="749" t="s">
        <v>1186</v>
      </c>
      <c r="K346" s="749" t="s">
        <v>1187</v>
      </c>
      <c r="L346" s="752">
        <v>115.90730385523395</v>
      </c>
      <c r="M346" s="752">
        <v>9</v>
      </c>
      <c r="N346" s="753">
        <v>1043.1657346971056</v>
      </c>
    </row>
    <row r="347" spans="1:14" ht="14.4" customHeight="1" x14ac:dyDescent="0.3">
      <c r="A347" s="747" t="s">
        <v>628</v>
      </c>
      <c r="B347" s="748" t="s">
        <v>629</v>
      </c>
      <c r="C347" s="749" t="s">
        <v>652</v>
      </c>
      <c r="D347" s="750" t="s">
        <v>653</v>
      </c>
      <c r="E347" s="751">
        <v>50113001</v>
      </c>
      <c r="F347" s="750" t="s">
        <v>688</v>
      </c>
      <c r="G347" s="749" t="s">
        <v>692</v>
      </c>
      <c r="H347" s="749">
        <v>100802</v>
      </c>
      <c r="I347" s="749">
        <v>1000</v>
      </c>
      <c r="J347" s="749" t="s">
        <v>820</v>
      </c>
      <c r="K347" s="749" t="s">
        <v>821</v>
      </c>
      <c r="L347" s="752">
        <v>73.288981237851829</v>
      </c>
      <c r="M347" s="752">
        <v>9</v>
      </c>
      <c r="N347" s="753">
        <v>659.6008311406664</v>
      </c>
    </row>
    <row r="348" spans="1:14" ht="14.4" customHeight="1" x14ac:dyDescent="0.3">
      <c r="A348" s="747" t="s">
        <v>628</v>
      </c>
      <c r="B348" s="748" t="s">
        <v>629</v>
      </c>
      <c r="C348" s="749" t="s">
        <v>652</v>
      </c>
      <c r="D348" s="750" t="s">
        <v>653</v>
      </c>
      <c r="E348" s="751">
        <v>50113001</v>
      </c>
      <c r="F348" s="750" t="s">
        <v>688</v>
      </c>
      <c r="G348" s="749" t="s">
        <v>692</v>
      </c>
      <c r="H348" s="749">
        <v>107121</v>
      </c>
      <c r="I348" s="749">
        <v>107121</v>
      </c>
      <c r="J348" s="749" t="s">
        <v>1188</v>
      </c>
      <c r="K348" s="749" t="s">
        <v>1189</v>
      </c>
      <c r="L348" s="752">
        <v>3181.72</v>
      </c>
      <c r="M348" s="752">
        <v>4</v>
      </c>
      <c r="N348" s="753">
        <v>12726.88</v>
      </c>
    </row>
    <row r="349" spans="1:14" ht="14.4" customHeight="1" x14ac:dyDescent="0.3">
      <c r="A349" s="747" t="s">
        <v>628</v>
      </c>
      <c r="B349" s="748" t="s">
        <v>629</v>
      </c>
      <c r="C349" s="749" t="s">
        <v>652</v>
      </c>
      <c r="D349" s="750" t="s">
        <v>653</v>
      </c>
      <c r="E349" s="751">
        <v>50113001</v>
      </c>
      <c r="F349" s="750" t="s">
        <v>688</v>
      </c>
      <c r="G349" s="749" t="s">
        <v>692</v>
      </c>
      <c r="H349" s="749">
        <v>117189</v>
      </c>
      <c r="I349" s="749">
        <v>17189</v>
      </c>
      <c r="J349" s="749" t="s">
        <v>1190</v>
      </c>
      <c r="K349" s="749" t="s">
        <v>1191</v>
      </c>
      <c r="L349" s="752">
        <v>41.14</v>
      </c>
      <c r="M349" s="752">
        <v>2</v>
      </c>
      <c r="N349" s="753">
        <v>82.28</v>
      </c>
    </row>
    <row r="350" spans="1:14" ht="14.4" customHeight="1" x14ac:dyDescent="0.3">
      <c r="A350" s="747" t="s">
        <v>628</v>
      </c>
      <c r="B350" s="748" t="s">
        <v>629</v>
      </c>
      <c r="C350" s="749" t="s">
        <v>652</v>
      </c>
      <c r="D350" s="750" t="s">
        <v>653</v>
      </c>
      <c r="E350" s="751">
        <v>50113001</v>
      </c>
      <c r="F350" s="750" t="s">
        <v>688</v>
      </c>
      <c r="G350" s="749" t="s">
        <v>692</v>
      </c>
      <c r="H350" s="749">
        <v>848725</v>
      </c>
      <c r="I350" s="749">
        <v>107677</v>
      </c>
      <c r="J350" s="749" t="s">
        <v>1192</v>
      </c>
      <c r="K350" s="749" t="s">
        <v>1193</v>
      </c>
      <c r="L350" s="752">
        <v>382.11</v>
      </c>
      <c r="M350" s="752">
        <v>1</v>
      </c>
      <c r="N350" s="753">
        <v>382.11</v>
      </c>
    </row>
    <row r="351" spans="1:14" ht="14.4" customHeight="1" x14ac:dyDescent="0.3">
      <c r="A351" s="747" t="s">
        <v>628</v>
      </c>
      <c r="B351" s="748" t="s">
        <v>629</v>
      </c>
      <c r="C351" s="749" t="s">
        <v>652</v>
      </c>
      <c r="D351" s="750" t="s">
        <v>653</v>
      </c>
      <c r="E351" s="751">
        <v>50113001</v>
      </c>
      <c r="F351" s="750" t="s">
        <v>688</v>
      </c>
      <c r="G351" s="749" t="s">
        <v>692</v>
      </c>
      <c r="H351" s="749">
        <v>100720</v>
      </c>
      <c r="I351" s="749">
        <v>720</v>
      </c>
      <c r="J351" s="749" t="s">
        <v>1194</v>
      </c>
      <c r="K351" s="749" t="s">
        <v>1195</v>
      </c>
      <c r="L351" s="752">
        <v>78.64</v>
      </c>
      <c r="M351" s="752">
        <v>2</v>
      </c>
      <c r="N351" s="753">
        <v>157.28</v>
      </c>
    </row>
    <row r="352" spans="1:14" ht="14.4" customHeight="1" x14ac:dyDescent="0.3">
      <c r="A352" s="747" t="s">
        <v>628</v>
      </c>
      <c r="B352" s="748" t="s">
        <v>629</v>
      </c>
      <c r="C352" s="749" t="s">
        <v>652</v>
      </c>
      <c r="D352" s="750" t="s">
        <v>653</v>
      </c>
      <c r="E352" s="751">
        <v>50113001</v>
      </c>
      <c r="F352" s="750" t="s">
        <v>688</v>
      </c>
      <c r="G352" s="749" t="s">
        <v>692</v>
      </c>
      <c r="H352" s="749">
        <v>841565</v>
      </c>
      <c r="I352" s="749">
        <v>0</v>
      </c>
      <c r="J352" s="749" t="s">
        <v>1196</v>
      </c>
      <c r="K352" s="749" t="s">
        <v>630</v>
      </c>
      <c r="L352" s="752">
        <v>96.869667593605428</v>
      </c>
      <c r="M352" s="752">
        <v>2</v>
      </c>
      <c r="N352" s="753">
        <v>193.73933518721086</v>
      </c>
    </row>
    <row r="353" spans="1:14" ht="14.4" customHeight="1" x14ac:dyDescent="0.3">
      <c r="A353" s="747" t="s">
        <v>628</v>
      </c>
      <c r="B353" s="748" t="s">
        <v>629</v>
      </c>
      <c r="C353" s="749" t="s">
        <v>652</v>
      </c>
      <c r="D353" s="750" t="s">
        <v>653</v>
      </c>
      <c r="E353" s="751">
        <v>50113001</v>
      </c>
      <c r="F353" s="750" t="s">
        <v>688</v>
      </c>
      <c r="G353" s="749" t="s">
        <v>692</v>
      </c>
      <c r="H353" s="749">
        <v>500326</v>
      </c>
      <c r="I353" s="749">
        <v>1000</v>
      </c>
      <c r="J353" s="749" t="s">
        <v>1197</v>
      </c>
      <c r="K353" s="749" t="s">
        <v>630</v>
      </c>
      <c r="L353" s="752">
        <v>130.76558456520507</v>
      </c>
      <c r="M353" s="752">
        <v>3</v>
      </c>
      <c r="N353" s="753">
        <v>392.29675369561522</v>
      </c>
    </row>
    <row r="354" spans="1:14" ht="14.4" customHeight="1" x14ac:dyDescent="0.3">
      <c r="A354" s="747" t="s">
        <v>628</v>
      </c>
      <c r="B354" s="748" t="s">
        <v>629</v>
      </c>
      <c r="C354" s="749" t="s">
        <v>652</v>
      </c>
      <c r="D354" s="750" t="s">
        <v>653</v>
      </c>
      <c r="E354" s="751">
        <v>50113001</v>
      </c>
      <c r="F354" s="750" t="s">
        <v>688</v>
      </c>
      <c r="G354" s="749" t="s">
        <v>692</v>
      </c>
      <c r="H354" s="749">
        <v>844350</v>
      </c>
      <c r="I354" s="749">
        <v>0</v>
      </c>
      <c r="J354" s="749" t="s">
        <v>1198</v>
      </c>
      <c r="K354" s="749" t="s">
        <v>630</v>
      </c>
      <c r="L354" s="752">
        <v>66.57088006479195</v>
      </c>
      <c r="M354" s="752">
        <v>2</v>
      </c>
      <c r="N354" s="753">
        <v>133.1417601295839</v>
      </c>
    </row>
    <row r="355" spans="1:14" ht="14.4" customHeight="1" x14ac:dyDescent="0.3">
      <c r="A355" s="747" t="s">
        <v>628</v>
      </c>
      <c r="B355" s="748" t="s">
        <v>629</v>
      </c>
      <c r="C355" s="749" t="s">
        <v>652</v>
      </c>
      <c r="D355" s="750" t="s">
        <v>653</v>
      </c>
      <c r="E355" s="751">
        <v>50113001</v>
      </c>
      <c r="F355" s="750" t="s">
        <v>688</v>
      </c>
      <c r="G355" s="749" t="s">
        <v>692</v>
      </c>
      <c r="H355" s="749">
        <v>900524</v>
      </c>
      <c r="I355" s="749">
        <v>0</v>
      </c>
      <c r="J355" s="749" t="s">
        <v>832</v>
      </c>
      <c r="K355" s="749" t="s">
        <v>630</v>
      </c>
      <c r="L355" s="752">
        <v>130.40095511286026</v>
      </c>
      <c r="M355" s="752">
        <v>31</v>
      </c>
      <c r="N355" s="753">
        <v>4042.4296084986681</v>
      </c>
    </row>
    <row r="356" spans="1:14" ht="14.4" customHeight="1" x14ac:dyDescent="0.3">
      <c r="A356" s="747" t="s">
        <v>628</v>
      </c>
      <c r="B356" s="748" t="s">
        <v>629</v>
      </c>
      <c r="C356" s="749" t="s">
        <v>652</v>
      </c>
      <c r="D356" s="750" t="s">
        <v>653</v>
      </c>
      <c r="E356" s="751">
        <v>50113001</v>
      </c>
      <c r="F356" s="750" t="s">
        <v>688</v>
      </c>
      <c r="G356" s="749" t="s">
        <v>692</v>
      </c>
      <c r="H356" s="749">
        <v>930670</v>
      </c>
      <c r="I356" s="749">
        <v>0</v>
      </c>
      <c r="J356" s="749" t="s">
        <v>1199</v>
      </c>
      <c r="K356" s="749" t="s">
        <v>1200</v>
      </c>
      <c r="L356" s="752">
        <v>173.5929926076019</v>
      </c>
      <c r="M356" s="752">
        <v>1</v>
      </c>
      <c r="N356" s="753">
        <v>173.5929926076019</v>
      </c>
    </row>
    <row r="357" spans="1:14" ht="14.4" customHeight="1" x14ac:dyDescent="0.3">
      <c r="A357" s="747" t="s">
        <v>628</v>
      </c>
      <c r="B357" s="748" t="s">
        <v>629</v>
      </c>
      <c r="C357" s="749" t="s">
        <v>652</v>
      </c>
      <c r="D357" s="750" t="s">
        <v>653</v>
      </c>
      <c r="E357" s="751">
        <v>50113001</v>
      </c>
      <c r="F357" s="750" t="s">
        <v>688</v>
      </c>
      <c r="G357" s="749" t="s">
        <v>692</v>
      </c>
      <c r="H357" s="749">
        <v>921017</v>
      </c>
      <c r="I357" s="749">
        <v>0</v>
      </c>
      <c r="J357" s="749" t="s">
        <v>1201</v>
      </c>
      <c r="K357" s="749" t="s">
        <v>630</v>
      </c>
      <c r="L357" s="752">
        <v>35.810874103306297</v>
      </c>
      <c r="M357" s="752">
        <v>1</v>
      </c>
      <c r="N357" s="753">
        <v>35.810874103306297</v>
      </c>
    </row>
    <row r="358" spans="1:14" ht="14.4" customHeight="1" x14ac:dyDescent="0.3">
      <c r="A358" s="747" t="s">
        <v>628</v>
      </c>
      <c r="B358" s="748" t="s">
        <v>629</v>
      </c>
      <c r="C358" s="749" t="s">
        <v>652</v>
      </c>
      <c r="D358" s="750" t="s">
        <v>653</v>
      </c>
      <c r="E358" s="751">
        <v>50113001</v>
      </c>
      <c r="F358" s="750" t="s">
        <v>688</v>
      </c>
      <c r="G358" s="749" t="s">
        <v>692</v>
      </c>
      <c r="H358" s="749">
        <v>394072</v>
      </c>
      <c r="I358" s="749">
        <v>1000</v>
      </c>
      <c r="J358" s="749" t="s">
        <v>834</v>
      </c>
      <c r="K358" s="749" t="s">
        <v>630</v>
      </c>
      <c r="L358" s="752">
        <v>295.37750210920404</v>
      </c>
      <c r="M358" s="752">
        <v>7</v>
      </c>
      <c r="N358" s="753">
        <v>2067.6425147644281</v>
      </c>
    </row>
    <row r="359" spans="1:14" ht="14.4" customHeight="1" x14ac:dyDescent="0.3">
      <c r="A359" s="747" t="s">
        <v>628</v>
      </c>
      <c r="B359" s="748" t="s">
        <v>629</v>
      </c>
      <c r="C359" s="749" t="s">
        <v>652</v>
      </c>
      <c r="D359" s="750" t="s">
        <v>653</v>
      </c>
      <c r="E359" s="751">
        <v>50113001</v>
      </c>
      <c r="F359" s="750" t="s">
        <v>688</v>
      </c>
      <c r="G359" s="749" t="s">
        <v>692</v>
      </c>
      <c r="H359" s="749">
        <v>397576</v>
      </c>
      <c r="I359" s="749">
        <v>0</v>
      </c>
      <c r="J359" s="749" t="s">
        <v>835</v>
      </c>
      <c r="K359" s="749" t="s">
        <v>630</v>
      </c>
      <c r="L359" s="752">
        <v>239.7286218129245</v>
      </c>
      <c r="M359" s="752">
        <v>1</v>
      </c>
      <c r="N359" s="753">
        <v>239.7286218129245</v>
      </c>
    </row>
    <row r="360" spans="1:14" ht="14.4" customHeight="1" x14ac:dyDescent="0.3">
      <c r="A360" s="747" t="s">
        <v>628</v>
      </c>
      <c r="B360" s="748" t="s">
        <v>629</v>
      </c>
      <c r="C360" s="749" t="s">
        <v>652</v>
      </c>
      <c r="D360" s="750" t="s">
        <v>653</v>
      </c>
      <c r="E360" s="751">
        <v>50113001</v>
      </c>
      <c r="F360" s="750" t="s">
        <v>688</v>
      </c>
      <c r="G360" s="749" t="s">
        <v>692</v>
      </c>
      <c r="H360" s="749">
        <v>900321</v>
      </c>
      <c r="I360" s="749">
        <v>0</v>
      </c>
      <c r="J360" s="749" t="s">
        <v>1202</v>
      </c>
      <c r="K360" s="749" t="s">
        <v>630</v>
      </c>
      <c r="L360" s="752">
        <v>108.49748347591046</v>
      </c>
      <c r="M360" s="752">
        <v>4</v>
      </c>
      <c r="N360" s="753">
        <v>433.98993390364183</v>
      </c>
    </row>
    <row r="361" spans="1:14" ht="14.4" customHeight="1" x14ac:dyDescent="0.3">
      <c r="A361" s="747" t="s">
        <v>628</v>
      </c>
      <c r="B361" s="748" t="s">
        <v>629</v>
      </c>
      <c r="C361" s="749" t="s">
        <v>652</v>
      </c>
      <c r="D361" s="750" t="s">
        <v>653</v>
      </c>
      <c r="E361" s="751">
        <v>50113001</v>
      </c>
      <c r="F361" s="750" t="s">
        <v>688</v>
      </c>
      <c r="G361" s="749" t="s">
        <v>692</v>
      </c>
      <c r="H361" s="749">
        <v>921494</v>
      </c>
      <c r="I361" s="749">
        <v>0</v>
      </c>
      <c r="J361" s="749" t="s">
        <v>838</v>
      </c>
      <c r="K361" s="749" t="s">
        <v>630</v>
      </c>
      <c r="L361" s="752">
        <v>181.22041072654349</v>
      </c>
      <c r="M361" s="752">
        <v>2</v>
      </c>
      <c r="N361" s="753">
        <v>362.44082145308698</v>
      </c>
    </row>
    <row r="362" spans="1:14" ht="14.4" customHeight="1" x14ac:dyDescent="0.3">
      <c r="A362" s="747" t="s">
        <v>628</v>
      </c>
      <c r="B362" s="748" t="s">
        <v>629</v>
      </c>
      <c r="C362" s="749" t="s">
        <v>652</v>
      </c>
      <c r="D362" s="750" t="s">
        <v>653</v>
      </c>
      <c r="E362" s="751">
        <v>50113001</v>
      </c>
      <c r="F362" s="750" t="s">
        <v>688</v>
      </c>
      <c r="G362" s="749" t="s">
        <v>692</v>
      </c>
      <c r="H362" s="749">
        <v>921350</v>
      </c>
      <c r="I362" s="749">
        <v>0</v>
      </c>
      <c r="J362" s="749" t="s">
        <v>839</v>
      </c>
      <c r="K362" s="749" t="s">
        <v>630</v>
      </c>
      <c r="L362" s="752">
        <v>104.68855906276653</v>
      </c>
      <c r="M362" s="752">
        <v>4</v>
      </c>
      <c r="N362" s="753">
        <v>418.75423625106612</v>
      </c>
    </row>
    <row r="363" spans="1:14" ht="14.4" customHeight="1" x14ac:dyDescent="0.3">
      <c r="A363" s="747" t="s">
        <v>628</v>
      </c>
      <c r="B363" s="748" t="s">
        <v>629</v>
      </c>
      <c r="C363" s="749" t="s">
        <v>652</v>
      </c>
      <c r="D363" s="750" t="s">
        <v>653</v>
      </c>
      <c r="E363" s="751">
        <v>50113001</v>
      </c>
      <c r="F363" s="750" t="s">
        <v>688</v>
      </c>
      <c r="G363" s="749" t="s">
        <v>692</v>
      </c>
      <c r="H363" s="749">
        <v>500994</v>
      </c>
      <c r="I363" s="749">
        <v>0</v>
      </c>
      <c r="J363" s="749" t="s">
        <v>1203</v>
      </c>
      <c r="K363" s="749" t="s">
        <v>630</v>
      </c>
      <c r="L363" s="752">
        <v>275.72057590318082</v>
      </c>
      <c r="M363" s="752">
        <v>1</v>
      </c>
      <c r="N363" s="753">
        <v>275.72057590318082</v>
      </c>
    </row>
    <row r="364" spans="1:14" ht="14.4" customHeight="1" x14ac:dyDescent="0.3">
      <c r="A364" s="747" t="s">
        <v>628</v>
      </c>
      <c r="B364" s="748" t="s">
        <v>629</v>
      </c>
      <c r="C364" s="749" t="s">
        <v>652</v>
      </c>
      <c r="D364" s="750" t="s">
        <v>653</v>
      </c>
      <c r="E364" s="751">
        <v>50113001</v>
      </c>
      <c r="F364" s="750" t="s">
        <v>688</v>
      </c>
      <c r="G364" s="749" t="s">
        <v>692</v>
      </c>
      <c r="H364" s="749">
        <v>900071</v>
      </c>
      <c r="I364" s="749">
        <v>0</v>
      </c>
      <c r="J364" s="749" t="s">
        <v>843</v>
      </c>
      <c r="K364" s="749" t="s">
        <v>630</v>
      </c>
      <c r="L364" s="752">
        <v>162.76265979011936</v>
      </c>
      <c r="M364" s="752">
        <v>5</v>
      </c>
      <c r="N364" s="753">
        <v>813.81329895059673</v>
      </c>
    </row>
    <row r="365" spans="1:14" ht="14.4" customHeight="1" x14ac:dyDescent="0.3">
      <c r="A365" s="747" t="s">
        <v>628</v>
      </c>
      <c r="B365" s="748" t="s">
        <v>629</v>
      </c>
      <c r="C365" s="749" t="s">
        <v>652</v>
      </c>
      <c r="D365" s="750" t="s">
        <v>653</v>
      </c>
      <c r="E365" s="751">
        <v>50113001</v>
      </c>
      <c r="F365" s="750" t="s">
        <v>688</v>
      </c>
      <c r="G365" s="749" t="s">
        <v>692</v>
      </c>
      <c r="H365" s="749">
        <v>921064</v>
      </c>
      <c r="I365" s="749">
        <v>0</v>
      </c>
      <c r="J365" s="749" t="s">
        <v>844</v>
      </c>
      <c r="K365" s="749" t="s">
        <v>630</v>
      </c>
      <c r="L365" s="752">
        <v>74.309242208836039</v>
      </c>
      <c r="M365" s="752">
        <v>4</v>
      </c>
      <c r="N365" s="753">
        <v>297.23696883534416</v>
      </c>
    </row>
    <row r="366" spans="1:14" ht="14.4" customHeight="1" x14ac:dyDescent="0.3">
      <c r="A366" s="747" t="s">
        <v>628</v>
      </c>
      <c r="B366" s="748" t="s">
        <v>629</v>
      </c>
      <c r="C366" s="749" t="s">
        <v>652</v>
      </c>
      <c r="D366" s="750" t="s">
        <v>653</v>
      </c>
      <c r="E366" s="751">
        <v>50113001</v>
      </c>
      <c r="F366" s="750" t="s">
        <v>688</v>
      </c>
      <c r="G366" s="749" t="s">
        <v>692</v>
      </c>
      <c r="H366" s="749">
        <v>500269</v>
      </c>
      <c r="I366" s="749">
        <v>0</v>
      </c>
      <c r="J366" s="749" t="s">
        <v>1204</v>
      </c>
      <c r="K366" s="749" t="s">
        <v>630</v>
      </c>
      <c r="L366" s="752">
        <v>137.04340257562191</v>
      </c>
      <c r="M366" s="752">
        <v>1</v>
      </c>
      <c r="N366" s="753">
        <v>137.04340257562191</v>
      </c>
    </row>
    <row r="367" spans="1:14" ht="14.4" customHeight="1" x14ac:dyDescent="0.3">
      <c r="A367" s="747" t="s">
        <v>628</v>
      </c>
      <c r="B367" s="748" t="s">
        <v>629</v>
      </c>
      <c r="C367" s="749" t="s">
        <v>652</v>
      </c>
      <c r="D367" s="750" t="s">
        <v>653</v>
      </c>
      <c r="E367" s="751">
        <v>50113001</v>
      </c>
      <c r="F367" s="750" t="s">
        <v>688</v>
      </c>
      <c r="G367" s="749" t="s">
        <v>692</v>
      </c>
      <c r="H367" s="749">
        <v>990947</v>
      </c>
      <c r="I367" s="749">
        <v>0</v>
      </c>
      <c r="J367" s="749" t="s">
        <v>1205</v>
      </c>
      <c r="K367" s="749" t="s">
        <v>630</v>
      </c>
      <c r="L367" s="752">
        <v>1408.74</v>
      </c>
      <c r="M367" s="752">
        <v>3</v>
      </c>
      <c r="N367" s="753">
        <v>4226.22</v>
      </c>
    </row>
    <row r="368" spans="1:14" ht="14.4" customHeight="1" x14ac:dyDescent="0.3">
      <c r="A368" s="747" t="s">
        <v>628</v>
      </c>
      <c r="B368" s="748" t="s">
        <v>629</v>
      </c>
      <c r="C368" s="749" t="s">
        <v>652</v>
      </c>
      <c r="D368" s="750" t="s">
        <v>653</v>
      </c>
      <c r="E368" s="751">
        <v>50113001</v>
      </c>
      <c r="F368" s="750" t="s">
        <v>688</v>
      </c>
      <c r="G368" s="749" t="s">
        <v>692</v>
      </c>
      <c r="H368" s="749">
        <v>920254</v>
      </c>
      <c r="I368" s="749">
        <v>0</v>
      </c>
      <c r="J368" s="749" t="s">
        <v>846</v>
      </c>
      <c r="K368" s="749" t="s">
        <v>630</v>
      </c>
      <c r="L368" s="752">
        <v>60.950000000000031</v>
      </c>
      <c r="M368" s="752">
        <v>1</v>
      </c>
      <c r="N368" s="753">
        <v>60.950000000000031</v>
      </c>
    </row>
    <row r="369" spans="1:14" ht="14.4" customHeight="1" x14ac:dyDescent="0.3">
      <c r="A369" s="747" t="s">
        <v>628</v>
      </c>
      <c r="B369" s="748" t="s">
        <v>629</v>
      </c>
      <c r="C369" s="749" t="s">
        <v>652</v>
      </c>
      <c r="D369" s="750" t="s">
        <v>653</v>
      </c>
      <c r="E369" s="751">
        <v>50113001</v>
      </c>
      <c r="F369" s="750" t="s">
        <v>688</v>
      </c>
      <c r="G369" s="749" t="s">
        <v>692</v>
      </c>
      <c r="H369" s="749">
        <v>67558</v>
      </c>
      <c r="I369" s="749">
        <v>67558</v>
      </c>
      <c r="J369" s="749" t="s">
        <v>1206</v>
      </c>
      <c r="K369" s="749" t="s">
        <v>1207</v>
      </c>
      <c r="L369" s="752">
        <v>27.510000000000009</v>
      </c>
      <c r="M369" s="752">
        <v>1</v>
      </c>
      <c r="N369" s="753">
        <v>27.510000000000009</v>
      </c>
    </row>
    <row r="370" spans="1:14" ht="14.4" customHeight="1" x14ac:dyDescent="0.3">
      <c r="A370" s="747" t="s">
        <v>628</v>
      </c>
      <c r="B370" s="748" t="s">
        <v>629</v>
      </c>
      <c r="C370" s="749" t="s">
        <v>652</v>
      </c>
      <c r="D370" s="750" t="s">
        <v>653</v>
      </c>
      <c r="E370" s="751">
        <v>50113001</v>
      </c>
      <c r="F370" s="750" t="s">
        <v>688</v>
      </c>
      <c r="G370" s="749" t="s">
        <v>692</v>
      </c>
      <c r="H370" s="749">
        <v>100498</v>
      </c>
      <c r="I370" s="749">
        <v>498</v>
      </c>
      <c r="J370" s="749" t="s">
        <v>852</v>
      </c>
      <c r="K370" s="749" t="s">
        <v>853</v>
      </c>
      <c r="L370" s="752">
        <v>96.765520278489987</v>
      </c>
      <c r="M370" s="752">
        <v>9</v>
      </c>
      <c r="N370" s="753">
        <v>870.88968250640994</v>
      </c>
    </row>
    <row r="371" spans="1:14" ht="14.4" customHeight="1" x14ac:dyDescent="0.3">
      <c r="A371" s="747" t="s">
        <v>628</v>
      </c>
      <c r="B371" s="748" t="s">
        <v>629</v>
      </c>
      <c r="C371" s="749" t="s">
        <v>652</v>
      </c>
      <c r="D371" s="750" t="s">
        <v>653</v>
      </c>
      <c r="E371" s="751">
        <v>50113001</v>
      </c>
      <c r="F371" s="750" t="s">
        <v>688</v>
      </c>
      <c r="G371" s="749" t="s">
        <v>692</v>
      </c>
      <c r="H371" s="749">
        <v>102684</v>
      </c>
      <c r="I371" s="749">
        <v>2684</v>
      </c>
      <c r="J371" s="749" t="s">
        <v>1208</v>
      </c>
      <c r="K371" s="749" t="s">
        <v>1209</v>
      </c>
      <c r="L371" s="752">
        <v>73.334285714285741</v>
      </c>
      <c r="M371" s="752">
        <v>7</v>
      </c>
      <c r="N371" s="753">
        <v>513.34000000000015</v>
      </c>
    </row>
    <row r="372" spans="1:14" ht="14.4" customHeight="1" x14ac:dyDescent="0.3">
      <c r="A372" s="747" t="s">
        <v>628</v>
      </c>
      <c r="B372" s="748" t="s">
        <v>629</v>
      </c>
      <c r="C372" s="749" t="s">
        <v>652</v>
      </c>
      <c r="D372" s="750" t="s">
        <v>653</v>
      </c>
      <c r="E372" s="751">
        <v>50113001</v>
      </c>
      <c r="F372" s="750" t="s">
        <v>688</v>
      </c>
      <c r="G372" s="749" t="s">
        <v>692</v>
      </c>
      <c r="H372" s="749">
        <v>166819</v>
      </c>
      <c r="I372" s="749">
        <v>66819</v>
      </c>
      <c r="J372" s="749" t="s">
        <v>1210</v>
      </c>
      <c r="K372" s="749" t="s">
        <v>1211</v>
      </c>
      <c r="L372" s="752">
        <v>91.6</v>
      </c>
      <c r="M372" s="752">
        <v>2</v>
      </c>
      <c r="N372" s="753">
        <v>183.2</v>
      </c>
    </row>
    <row r="373" spans="1:14" ht="14.4" customHeight="1" x14ac:dyDescent="0.3">
      <c r="A373" s="747" t="s">
        <v>628</v>
      </c>
      <c r="B373" s="748" t="s">
        <v>629</v>
      </c>
      <c r="C373" s="749" t="s">
        <v>652</v>
      </c>
      <c r="D373" s="750" t="s">
        <v>653</v>
      </c>
      <c r="E373" s="751">
        <v>50113001</v>
      </c>
      <c r="F373" s="750" t="s">
        <v>688</v>
      </c>
      <c r="G373" s="749" t="s">
        <v>692</v>
      </c>
      <c r="H373" s="749">
        <v>166820</v>
      </c>
      <c r="I373" s="749">
        <v>66820</v>
      </c>
      <c r="J373" s="749" t="s">
        <v>1210</v>
      </c>
      <c r="K373" s="749" t="s">
        <v>1212</v>
      </c>
      <c r="L373" s="752">
        <v>179.01000000000002</v>
      </c>
      <c r="M373" s="752">
        <v>2</v>
      </c>
      <c r="N373" s="753">
        <v>358.02000000000004</v>
      </c>
    </row>
    <row r="374" spans="1:14" ht="14.4" customHeight="1" x14ac:dyDescent="0.3">
      <c r="A374" s="747" t="s">
        <v>628</v>
      </c>
      <c r="B374" s="748" t="s">
        <v>629</v>
      </c>
      <c r="C374" s="749" t="s">
        <v>652</v>
      </c>
      <c r="D374" s="750" t="s">
        <v>653</v>
      </c>
      <c r="E374" s="751">
        <v>50113001</v>
      </c>
      <c r="F374" s="750" t="s">
        <v>688</v>
      </c>
      <c r="G374" s="749" t="s">
        <v>630</v>
      </c>
      <c r="H374" s="749">
        <v>102592</v>
      </c>
      <c r="I374" s="749">
        <v>2592</v>
      </c>
      <c r="J374" s="749" t="s">
        <v>860</v>
      </c>
      <c r="K374" s="749" t="s">
        <v>861</v>
      </c>
      <c r="L374" s="752">
        <v>63.050000000000011</v>
      </c>
      <c r="M374" s="752">
        <v>1</v>
      </c>
      <c r="N374" s="753">
        <v>63.050000000000011</v>
      </c>
    </row>
    <row r="375" spans="1:14" ht="14.4" customHeight="1" x14ac:dyDescent="0.3">
      <c r="A375" s="747" t="s">
        <v>628</v>
      </c>
      <c r="B375" s="748" t="s">
        <v>629</v>
      </c>
      <c r="C375" s="749" t="s">
        <v>652</v>
      </c>
      <c r="D375" s="750" t="s">
        <v>653</v>
      </c>
      <c r="E375" s="751">
        <v>50113001</v>
      </c>
      <c r="F375" s="750" t="s">
        <v>688</v>
      </c>
      <c r="G375" s="749" t="s">
        <v>692</v>
      </c>
      <c r="H375" s="749">
        <v>100283</v>
      </c>
      <c r="I375" s="749">
        <v>100283</v>
      </c>
      <c r="J375" s="749" t="s">
        <v>863</v>
      </c>
      <c r="K375" s="749" t="s">
        <v>864</v>
      </c>
      <c r="L375" s="752">
        <v>84.566666666666677</v>
      </c>
      <c r="M375" s="752">
        <v>3</v>
      </c>
      <c r="N375" s="753">
        <v>253.70000000000005</v>
      </c>
    </row>
    <row r="376" spans="1:14" ht="14.4" customHeight="1" x14ac:dyDescent="0.3">
      <c r="A376" s="747" t="s">
        <v>628</v>
      </c>
      <c r="B376" s="748" t="s">
        <v>629</v>
      </c>
      <c r="C376" s="749" t="s">
        <v>652</v>
      </c>
      <c r="D376" s="750" t="s">
        <v>653</v>
      </c>
      <c r="E376" s="751">
        <v>50113001</v>
      </c>
      <c r="F376" s="750" t="s">
        <v>688</v>
      </c>
      <c r="G376" s="749" t="s">
        <v>692</v>
      </c>
      <c r="H376" s="749">
        <v>118656</v>
      </c>
      <c r="I376" s="749">
        <v>118656</v>
      </c>
      <c r="J376" s="749" t="s">
        <v>865</v>
      </c>
      <c r="K376" s="749" t="s">
        <v>866</v>
      </c>
      <c r="L376" s="752">
        <v>665.01181901553093</v>
      </c>
      <c r="M376" s="752">
        <v>28</v>
      </c>
      <c r="N376" s="753">
        <v>18620.330932434867</v>
      </c>
    </row>
    <row r="377" spans="1:14" ht="14.4" customHeight="1" x14ac:dyDescent="0.3">
      <c r="A377" s="747" t="s">
        <v>628</v>
      </c>
      <c r="B377" s="748" t="s">
        <v>629</v>
      </c>
      <c r="C377" s="749" t="s">
        <v>652</v>
      </c>
      <c r="D377" s="750" t="s">
        <v>653</v>
      </c>
      <c r="E377" s="751">
        <v>50113001</v>
      </c>
      <c r="F377" s="750" t="s">
        <v>688</v>
      </c>
      <c r="G377" s="749" t="s">
        <v>692</v>
      </c>
      <c r="H377" s="749">
        <v>119686</v>
      </c>
      <c r="I377" s="749">
        <v>119686</v>
      </c>
      <c r="J377" s="749" t="s">
        <v>867</v>
      </c>
      <c r="K377" s="749" t="s">
        <v>868</v>
      </c>
      <c r="L377" s="752">
        <v>50.502727272727249</v>
      </c>
      <c r="M377" s="752">
        <v>11</v>
      </c>
      <c r="N377" s="753">
        <v>555.52999999999975</v>
      </c>
    </row>
    <row r="378" spans="1:14" ht="14.4" customHeight="1" x14ac:dyDescent="0.3">
      <c r="A378" s="747" t="s">
        <v>628</v>
      </c>
      <c r="B378" s="748" t="s">
        <v>629</v>
      </c>
      <c r="C378" s="749" t="s">
        <v>652</v>
      </c>
      <c r="D378" s="750" t="s">
        <v>653</v>
      </c>
      <c r="E378" s="751">
        <v>50113001</v>
      </c>
      <c r="F378" s="750" t="s">
        <v>688</v>
      </c>
      <c r="G378" s="749" t="s">
        <v>692</v>
      </c>
      <c r="H378" s="749">
        <v>119685</v>
      </c>
      <c r="I378" s="749">
        <v>119685</v>
      </c>
      <c r="J378" s="749" t="s">
        <v>869</v>
      </c>
      <c r="K378" s="749" t="s">
        <v>870</v>
      </c>
      <c r="L378" s="752">
        <v>51.286296296296285</v>
      </c>
      <c r="M378" s="752">
        <v>27</v>
      </c>
      <c r="N378" s="753">
        <v>1384.7299999999998</v>
      </c>
    </row>
    <row r="379" spans="1:14" ht="14.4" customHeight="1" x14ac:dyDescent="0.3">
      <c r="A379" s="747" t="s">
        <v>628</v>
      </c>
      <c r="B379" s="748" t="s">
        <v>629</v>
      </c>
      <c r="C379" s="749" t="s">
        <v>652</v>
      </c>
      <c r="D379" s="750" t="s">
        <v>653</v>
      </c>
      <c r="E379" s="751">
        <v>50113001</v>
      </c>
      <c r="F379" s="750" t="s">
        <v>688</v>
      </c>
      <c r="G379" s="749" t="s">
        <v>692</v>
      </c>
      <c r="H379" s="749">
        <v>109414</v>
      </c>
      <c r="I379" s="749">
        <v>119687</v>
      </c>
      <c r="J379" s="749" t="s">
        <v>1213</v>
      </c>
      <c r="K379" s="749" t="s">
        <v>870</v>
      </c>
      <c r="L379" s="752">
        <v>57.608666666666664</v>
      </c>
      <c r="M379" s="752">
        <v>30</v>
      </c>
      <c r="N379" s="753">
        <v>1728.26</v>
      </c>
    </row>
    <row r="380" spans="1:14" ht="14.4" customHeight="1" x14ac:dyDescent="0.3">
      <c r="A380" s="747" t="s">
        <v>628</v>
      </c>
      <c r="B380" s="748" t="s">
        <v>629</v>
      </c>
      <c r="C380" s="749" t="s">
        <v>652</v>
      </c>
      <c r="D380" s="750" t="s">
        <v>653</v>
      </c>
      <c r="E380" s="751">
        <v>50113001</v>
      </c>
      <c r="F380" s="750" t="s">
        <v>688</v>
      </c>
      <c r="G380" s="749" t="s">
        <v>689</v>
      </c>
      <c r="H380" s="749">
        <v>107981</v>
      </c>
      <c r="I380" s="749">
        <v>7981</v>
      </c>
      <c r="J380" s="749" t="s">
        <v>871</v>
      </c>
      <c r="K380" s="749" t="s">
        <v>872</v>
      </c>
      <c r="L380" s="752">
        <v>53.517272727272719</v>
      </c>
      <c r="M380" s="752">
        <v>44</v>
      </c>
      <c r="N380" s="753">
        <v>2354.7599999999998</v>
      </c>
    </row>
    <row r="381" spans="1:14" ht="14.4" customHeight="1" x14ac:dyDescent="0.3">
      <c r="A381" s="747" t="s">
        <v>628</v>
      </c>
      <c r="B381" s="748" t="s">
        <v>629</v>
      </c>
      <c r="C381" s="749" t="s">
        <v>652</v>
      </c>
      <c r="D381" s="750" t="s">
        <v>653</v>
      </c>
      <c r="E381" s="751">
        <v>50113001</v>
      </c>
      <c r="F381" s="750" t="s">
        <v>688</v>
      </c>
      <c r="G381" s="749" t="s">
        <v>689</v>
      </c>
      <c r="H381" s="749">
        <v>155823</v>
      </c>
      <c r="I381" s="749">
        <v>55823</v>
      </c>
      <c r="J381" s="749" t="s">
        <v>871</v>
      </c>
      <c r="K381" s="749" t="s">
        <v>1214</v>
      </c>
      <c r="L381" s="752">
        <v>36.647142857142853</v>
      </c>
      <c r="M381" s="752">
        <v>7</v>
      </c>
      <c r="N381" s="753">
        <v>256.52999999999997</v>
      </c>
    </row>
    <row r="382" spans="1:14" ht="14.4" customHeight="1" x14ac:dyDescent="0.3">
      <c r="A382" s="747" t="s">
        <v>628</v>
      </c>
      <c r="B382" s="748" t="s">
        <v>629</v>
      </c>
      <c r="C382" s="749" t="s">
        <v>652</v>
      </c>
      <c r="D382" s="750" t="s">
        <v>653</v>
      </c>
      <c r="E382" s="751">
        <v>50113001</v>
      </c>
      <c r="F382" s="750" t="s">
        <v>688</v>
      </c>
      <c r="G382" s="749" t="s">
        <v>692</v>
      </c>
      <c r="H382" s="749">
        <v>151561</v>
      </c>
      <c r="I382" s="749">
        <v>51561</v>
      </c>
      <c r="J382" s="749" t="s">
        <v>873</v>
      </c>
      <c r="K382" s="749" t="s">
        <v>874</v>
      </c>
      <c r="L382" s="752">
        <v>57.983999999999995</v>
      </c>
      <c r="M382" s="752">
        <v>10</v>
      </c>
      <c r="N382" s="753">
        <v>579.83999999999992</v>
      </c>
    </row>
    <row r="383" spans="1:14" ht="14.4" customHeight="1" x14ac:dyDescent="0.3">
      <c r="A383" s="747" t="s">
        <v>628</v>
      </c>
      <c r="B383" s="748" t="s">
        <v>629</v>
      </c>
      <c r="C383" s="749" t="s">
        <v>652</v>
      </c>
      <c r="D383" s="750" t="s">
        <v>653</v>
      </c>
      <c r="E383" s="751">
        <v>50113001</v>
      </c>
      <c r="F383" s="750" t="s">
        <v>688</v>
      </c>
      <c r="G383" s="749" t="s">
        <v>692</v>
      </c>
      <c r="H383" s="749">
        <v>152307</v>
      </c>
      <c r="I383" s="749">
        <v>52307</v>
      </c>
      <c r="J383" s="749" t="s">
        <v>875</v>
      </c>
      <c r="K383" s="749" t="s">
        <v>876</v>
      </c>
      <c r="L383" s="752">
        <v>76.271666666666661</v>
      </c>
      <c r="M383" s="752">
        <v>24</v>
      </c>
      <c r="N383" s="753">
        <v>1830.52</v>
      </c>
    </row>
    <row r="384" spans="1:14" ht="14.4" customHeight="1" x14ac:dyDescent="0.3">
      <c r="A384" s="747" t="s">
        <v>628</v>
      </c>
      <c r="B384" s="748" t="s">
        <v>629</v>
      </c>
      <c r="C384" s="749" t="s">
        <v>652</v>
      </c>
      <c r="D384" s="750" t="s">
        <v>653</v>
      </c>
      <c r="E384" s="751">
        <v>50113001</v>
      </c>
      <c r="F384" s="750" t="s">
        <v>688</v>
      </c>
      <c r="G384" s="749" t="s">
        <v>692</v>
      </c>
      <c r="H384" s="749">
        <v>150448</v>
      </c>
      <c r="I384" s="749">
        <v>50448</v>
      </c>
      <c r="J384" s="749" t="s">
        <v>877</v>
      </c>
      <c r="K384" s="749" t="s">
        <v>878</v>
      </c>
      <c r="L384" s="752">
        <v>45.204999999999998</v>
      </c>
      <c r="M384" s="752">
        <v>8</v>
      </c>
      <c r="N384" s="753">
        <v>361.64</v>
      </c>
    </row>
    <row r="385" spans="1:14" ht="14.4" customHeight="1" x14ac:dyDescent="0.3">
      <c r="A385" s="747" t="s">
        <v>628</v>
      </c>
      <c r="B385" s="748" t="s">
        <v>629</v>
      </c>
      <c r="C385" s="749" t="s">
        <v>652</v>
      </c>
      <c r="D385" s="750" t="s">
        <v>653</v>
      </c>
      <c r="E385" s="751">
        <v>50113001</v>
      </c>
      <c r="F385" s="750" t="s">
        <v>688</v>
      </c>
      <c r="G385" s="749" t="s">
        <v>692</v>
      </c>
      <c r="H385" s="749">
        <v>845031</v>
      </c>
      <c r="I385" s="749">
        <v>101113</v>
      </c>
      <c r="J385" s="749" t="s">
        <v>1215</v>
      </c>
      <c r="K385" s="749" t="s">
        <v>1216</v>
      </c>
      <c r="L385" s="752">
        <v>65.340000000000018</v>
      </c>
      <c r="M385" s="752">
        <v>4</v>
      </c>
      <c r="N385" s="753">
        <v>261.36000000000007</v>
      </c>
    </row>
    <row r="386" spans="1:14" ht="14.4" customHeight="1" x14ac:dyDescent="0.3">
      <c r="A386" s="747" t="s">
        <v>628</v>
      </c>
      <c r="B386" s="748" t="s">
        <v>629</v>
      </c>
      <c r="C386" s="749" t="s">
        <v>652</v>
      </c>
      <c r="D386" s="750" t="s">
        <v>653</v>
      </c>
      <c r="E386" s="751">
        <v>50113001</v>
      </c>
      <c r="F386" s="750" t="s">
        <v>688</v>
      </c>
      <c r="G386" s="749" t="s">
        <v>692</v>
      </c>
      <c r="H386" s="749">
        <v>162579</v>
      </c>
      <c r="I386" s="749">
        <v>162579</v>
      </c>
      <c r="J386" s="749" t="s">
        <v>1217</v>
      </c>
      <c r="K386" s="749" t="s">
        <v>1218</v>
      </c>
      <c r="L386" s="752">
        <v>44.879999999999995</v>
      </c>
      <c r="M386" s="752">
        <v>2</v>
      </c>
      <c r="N386" s="753">
        <v>89.759999999999991</v>
      </c>
    </row>
    <row r="387" spans="1:14" ht="14.4" customHeight="1" x14ac:dyDescent="0.3">
      <c r="A387" s="747" t="s">
        <v>628</v>
      </c>
      <c r="B387" s="748" t="s">
        <v>629</v>
      </c>
      <c r="C387" s="749" t="s">
        <v>652</v>
      </c>
      <c r="D387" s="750" t="s">
        <v>653</v>
      </c>
      <c r="E387" s="751">
        <v>50113001</v>
      </c>
      <c r="F387" s="750" t="s">
        <v>688</v>
      </c>
      <c r="G387" s="749" t="s">
        <v>689</v>
      </c>
      <c r="H387" s="749">
        <v>24550</v>
      </c>
      <c r="I387" s="749">
        <v>24550</v>
      </c>
      <c r="J387" s="749" t="s">
        <v>1219</v>
      </c>
      <c r="K387" s="749" t="s">
        <v>1220</v>
      </c>
      <c r="L387" s="752">
        <v>57.697500000000005</v>
      </c>
      <c r="M387" s="752">
        <v>2</v>
      </c>
      <c r="N387" s="753">
        <v>115.39500000000001</v>
      </c>
    </row>
    <row r="388" spans="1:14" ht="14.4" customHeight="1" x14ac:dyDescent="0.3">
      <c r="A388" s="747" t="s">
        <v>628</v>
      </c>
      <c r="B388" s="748" t="s">
        <v>629</v>
      </c>
      <c r="C388" s="749" t="s">
        <v>652</v>
      </c>
      <c r="D388" s="750" t="s">
        <v>653</v>
      </c>
      <c r="E388" s="751">
        <v>50113001</v>
      </c>
      <c r="F388" s="750" t="s">
        <v>688</v>
      </c>
      <c r="G388" s="749" t="s">
        <v>692</v>
      </c>
      <c r="H388" s="749">
        <v>100874</v>
      </c>
      <c r="I388" s="749">
        <v>874</v>
      </c>
      <c r="J388" s="749" t="s">
        <v>1221</v>
      </c>
      <c r="K388" s="749" t="s">
        <v>880</v>
      </c>
      <c r="L388" s="752">
        <v>48.720000000000013</v>
      </c>
      <c r="M388" s="752">
        <v>2</v>
      </c>
      <c r="N388" s="753">
        <v>97.440000000000026</v>
      </c>
    </row>
    <row r="389" spans="1:14" ht="14.4" customHeight="1" x14ac:dyDescent="0.3">
      <c r="A389" s="747" t="s">
        <v>628</v>
      </c>
      <c r="B389" s="748" t="s">
        <v>629</v>
      </c>
      <c r="C389" s="749" t="s">
        <v>652</v>
      </c>
      <c r="D389" s="750" t="s">
        <v>653</v>
      </c>
      <c r="E389" s="751">
        <v>50113001</v>
      </c>
      <c r="F389" s="750" t="s">
        <v>688</v>
      </c>
      <c r="G389" s="749" t="s">
        <v>692</v>
      </c>
      <c r="H389" s="749">
        <v>102668</v>
      </c>
      <c r="I389" s="749">
        <v>2668</v>
      </c>
      <c r="J389" s="749" t="s">
        <v>1222</v>
      </c>
      <c r="K389" s="749" t="s">
        <v>1223</v>
      </c>
      <c r="L389" s="752">
        <v>33.732000000000006</v>
      </c>
      <c r="M389" s="752">
        <v>5</v>
      </c>
      <c r="N389" s="753">
        <v>168.66000000000003</v>
      </c>
    </row>
    <row r="390" spans="1:14" ht="14.4" customHeight="1" x14ac:dyDescent="0.3">
      <c r="A390" s="747" t="s">
        <v>628</v>
      </c>
      <c r="B390" s="748" t="s">
        <v>629</v>
      </c>
      <c r="C390" s="749" t="s">
        <v>652</v>
      </c>
      <c r="D390" s="750" t="s">
        <v>653</v>
      </c>
      <c r="E390" s="751">
        <v>50113001</v>
      </c>
      <c r="F390" s="750" t="s">
        <v>688</v>
      </c>
      <c r="G390" s="749" t="s">
        <v>692</v>
      </c>
      <c r="H390" s="749">
        <v>100876</v>
      </c>
      <c r="I390" s="749">
        <v>876</v>
      </c>
      <c r="J390" s="749" t="s">
        <v>879</v>
      </c>
      <c r="K390" s="749" t="s">
        <v>880</v>
      </c>
      <c r="L390" s="752">
        <v>66.589999999999989</v>
      </c>
      <c r="M390" s="752">
        <v>3</v>
      </c>
      <c r="N390" s="753">
        <v>199.76999999999998</v>
      </c>
    </row>
    <row r="391" spans="1:14" ht="14.4" customHeight="1" x14ac:dyDescent="0.3">
      <c r="A391" s="747" t="s">
        <v>628</v>
      </c>
      <c r="B391" s="748" t="s">
        <v>629</v>
      </c>
      <c r="C391" s="749" t="s">
        <v>652</v>
      </c>
      <c r="D391" s="750" t="s">
        <v>653</v>
      </c>
      <c r="E391" s="751">
        <v>50113001</v>
      </c>
      <c r="F391" s="750" t="s">
        <v>688</v>
      </c>
      <c r="G391" s="749" t="s">
        <v>692</v>
      </c>
      <c r="H391" s="749">
        <v>987917</v>
      </c>
      <c r="I391" s="749">
        <v>192087</v>
      </c>
      <c r="J391" s="749" t="s">
        <v>1224</v>
      </c>
      <c r="K391" s="749" t="s">
        <v>1225</v>
      </c>
      <c r="L391" s="752">
        <v>85.01</v>
      </c>
      <c r="M391" s="752">
        <v>5</v>
      </c>
      <c r="N391" s="753">
        <v>425.05</v>
      </c>
    </row>
    <row r="392" spans="1:14" ht="14.4" customHeight="1" x14ac:dyDescent="0.3">
      <c r="A392" s="747" t="s">
        <v>628</v>
      </c>
      <c r="B392" s="748" t="s">
        <v>629</v>
      </c>
      <c r="C392" s="749" t="s">
        <v>652</v>
      </c>
      <c r="D392" s="750" t="s">
        <v>653</v>
      </c>
      <c r="E392" s="751">
        <v>50113001</v>
      </c>
      <c r="F392" s="750" t="s">
        <v>688</v>
      </c>
      <c r="G392" s="749" t="s">
        <v>689</v>
      </c>
      <c r="H392" s="749">
        <v>157871</v>
      </c>
      <c r="I392" s="749">
        <v>157871</v>
      </c>
      <c r="J392" s="749" t="s">
        <v>886</v>
      </c>
      <c r="K392" s="749" t="s">
        <v>887</v>
      </c>
      <c r="L392" s="752">
        <v>208.21428987742215</v>
      </c>
      <c r="M392" s="752">
        <v>21</v>
      </c>
      <c r="N392" s="753">
        <v>4372.5000874258649</v>
      </c>
    </row>
    <row r="393" spans="1:14" ht="14.4" customHeight="1" x14ac:dyDescent="0.3">
      <c r="A393" s="747" t="s">
        <v>628</v>
      </c>
      <c r="B393" s="748" t="s">
        <v>629</v>
      </c>
      <c r="C393" s="749" t="s">
        <v>652</v>
      </c>
      <c r="D393" s="750" t="s">
        <v>653</v>
      </c>
      <c r="E393" s="751">
        <v>50113001</v>
      </c>
      <c r="F393" s="750" t="s">
        <v>688</v>
      </c>
      <c r="G393" s="749" t="s">
        <v>689</v>
      </c>
      <c r="H393" s="749">
        <v>850729</v>
      </c>
      <c r="I393" s="749">
        <v>157875</v>
      </c>
      <c r="J393" s="749" t="s">
        <v>1226</v>
      </c>
      <c r="K393" s="749" t="s">
        <v>1227</v>
      </c>
      <c r="L393" s="752">
        <v>265.36399999999998</v>
      </c>
      <c r="M393" s="752">
        <v>15</v>
      </c>
      <c r="N393" s="753">
        <v>3980.46</v>
      </c>
    </row>
    <row r="394" spans="1:14" ht="14.4" customHeight="1" x14ac:dyDescent="0.3">
      <c r="A394" s="747" t="s">
        <v>628</v>
      </c>
      <c r="B394" s="748" t="s">
        <v>629</v>
      </c>
      <c r="C394" s="749" t="s">
        <v>652</v>
      </c>
      <c r="D394" s="750" t="s">
        <v>653</v>
      </c>
      <c r="E394" s="751">
        <v>50113001</v>
      </c>
      <c r="F394" s="750" t="s">
        <v>688</v>
      </c>
      <c r="G394" s="749" t="s">
        <v>692</v>
      </c>
      <c r="H394" s="749">
        <v>104343</v>
      </c>
      <c r="I394" s="749">
        <v>4343</v>
      </c>
      <c r="J394" s="749" t="s">
        <v>1228</v>
      </c>
      <c r="K394" s="749" t="s">
        <v>1229</v>
      </c>
      <c r="L394" s="752">
        <v>29.900061898221541</v>
      </c>
      <c r="M394" s="752">
        <v>11</v>
      </c>
      <c r="N394" s="753">
        <v>328.90068088043694</v>
      </c>
    </row>
    <row r="395" spans="1:14" ht="14.4" customHeight="1" x14ac:dyDescent="0.3">
      <c r="A395" s="747" t="s">
        <v>628</v>
      </c>
      <c r="B395" s="748" t="s">
        <v>629</v>
      </c>
      <c r="C395" s="749" t="s">
        <v>652</v>
      </c>
      <c r="D395" s="750" t="s">
        <v>653</v>
      </c>
      <c r="E395" s="751">
        <v>50113001</v>
      </c>
      <c r="F395" s="750" t="s">
        <v>688</v>
      </c>
      <c r="G395" s="749" t="s">
        <v>692</v>
      </c>
      <c r="H395" s="749">
        <v>849941</v>
      </c>
      <c r="I395" s="749">
        <v>162142</v>
      </c>
      <c r="J395" s="749" t="s">
        <v>888</v>
      </c>
      <c r="K395" s="749" t="s">
        <v>889</v>
      </c>
      <c r="L395" s="752">
        <v>28.330000000000005</v>
      </c>
      <c r="M395" s="752">
        <v>8</v>
      </c>
      <c r="N395" s="753">
        <v>226.64000000000004</v>
      </c>
    </row>
    <row r="396" spans="1:14" ht="14.4" customHeight="1" x14ac:dyDescent="0.3">
      <c r="A396" s="747" t="s">
        <v>628</v>
      </c>
      <c r="B396" s="748" t="s">
        <v>629</v>
      </c>
      <c r="C396" s="749" t="s">
        <v>652</v>
      </c>
      <c r="D396" s="750" t="s">
        <v>653</v>
      </c>
      <c r="E396" s="751">
        <v>50113001</v>
      </c>
      <c r="F396" s="750" t="s">
        <v>688</v>
      </c>
      <c r="G396" s="749" t="s">
        <v>692</v>
      </c>
      <c r="H396" s="749">
        <v>191249</v>
      </c>
      <c r="I396" s="749">
        <v>91249</v>
      </c>
      <c r="J396" s="749" t="s">
        <v>890</v>
      </c>
      <c r="K396" s="749" t="s">
        <v>891</v>
      </c>
      <c r="L396" s="752">
        <v>18.683499999999999</v>
      </c>
      <c r="M396" s="752">
        <v>20</v>
      </c>
      <c r="N396" s="753">
        <v>373.66999999999996</v>
      </c>
    </row>
    <row r="397" spans="1:14" ht="14.4" customHeight="1" x14ac:dyDescent="0.3">
      <c r="A397" s="747" t="s">
        <v>628</v>
      </c>
      <c r="B397" s="748" t="s">
        <v>629</v>
      </c>
      <c r="C397" s="749" t="s">
        <v>652</v>
      </c>
      <c r="D397" s="750" t="s">
        <v>653</v>
      </c>
      <c r="E397" s="751">
        <v>50113001</v>
      </c>
      <c r="F397" s="750" t="s">
        <v>688</v>
      </c>
      <c r="G397" s="749" t="s">
        <v>692</v>
      </c>
      <c r="H397" s="749">
        <v>197656</v>
      </c>
      <c r="I397" s="749">
        <v>97656</v>
      </c>
      <c r="J397" s="749" t="s">
        <v>890</v>
      </c>
      <c r="K397" s="749" t="s">
        <v>1230</v>
      </c>
      <c r="L397" s="752">
        <v>13</v>
      </c>
      <c r="M397" s="752">
        <v>4</v>
      </c>
      <c r="N397" s="753">
        <v>52</v>
      </c>
    </row>
    <row r="398" spans="1:14" ht="14.4" customHeight="1" x14ac:dyDescent="0.3">
      <c r="A398" s="747" t="s">
        <v>628</v>
      </c>
      <c r="B398" s="748" t="s">
        <v>629</v>
      </c>
      <c r="C398" s="749" t="s">
        <v>652</v>
      </c>
      <c r="D398" s="750" t="s">
        <v>653</v>
      </c>
      <c r="E398" s="751">
        <v>50113001</v>
      </c>
      <c r="F398" s="750" t="s">
        <v>688</v>
      </c>
      <c r="G398" s="749" t="s">
        <v>692</v>
      </c>
      <c r="H398" s="749">
        <v>166101</v>
      </c>
      <c r="I398" s="749">
        <v>66101</v>
      </c>
      <c r="J398" s="749" t="s">
        <v>892</v>
      </c>
      <c r="K398" s="749" t="s">
        <v>893</v>
      </c>
      <c r="L398" s="752">
        <v>67.275714285714272</v>
      </c>
      <c r="M398" s="752">
        <v>7</v>
      </c>
      <c r="N398" s="753">
        <v>470.92999999999995</v>
      </c>
    </row>
    <row r="399" spans="1:14" ht="14.4" customHeight="1" x14ac:dyDescent="0.3">
      <c r="A399" s="747" t="s">
        <v>628</v>
      </c>
      <c r="B399" s="748" t="s">
        <v>629</v>
      </c>
      <c r="C399" s="749" t="s">
        <v>652</v>
      </c>
      <c r="D399" s="750" t="s">
        <v>653</v>
      </c>
      <c r="E399" s="751">
        <v>50113001</v>
      </c>
      <c r="F399" s="750" t="s">
        <v>688</v>
      </c>
      <c r="G399" s="749" t="s">
        <v>692</v>
      </c>
      <c r="H399" s="749">
        <v>500706</v>
      </c>
      <c r="I399" s="749">
        <v>185181</v>
      </c>
      <c r="J399" s="749" t="s">
        <v>1231</v>
      </c>
      <c r="K399" s="749" t="s">
        <v>630</v>
      </c>
      <c r="L399" s="752">
        <v>50.839999999999996</v>
      </c>
      <c r="M399" s="752">
        <v>20</v>
      </c>
      <c r="N399" s="753">
        <v>1016.8</v>
      </c>
    </row>
    <row r="400" spans="1:14" ht="14.4" customHeight="1" x14ac:dyDescent="0.3">
      <c r="A400" s="747" t="s">
        <v>628</v>
      </c>
      <c r="B400" s="748" t="s">
        <v>629</v>
      </c>
      <c r="C400" s="749" t="s">
        <v>652</v>
      </c>
      <c r="D400" s="750" t="s">
        <v>653</v>
      </c>
      <c r="E400" s="751">
        <v>50113001</v>
      </c>
      <c r="F400" s="750" t="s">
        <v>688</v>
      </c>
      <c r="G400" s="749" t="s">
        <v>692</v>
      </c>
      <c r="H400" s="749">
        <v>183135</v>
      </c>
      <c r="I400" s="749">
        <v>83135</v>
      </c>
      <c r="J400" s="749" t="s">
        <v>1232</v>
      </c>
      <c r="K400" s="749" t="s">
        <v>1233</v>
      </c>
      <c r="L400" s="752">
        <v>822.29</v>
      </c>
      <c r="M400" s="752">
        <v>1</v>
      </c>
      <c r="N400" s="753">
        <v>822.29</v>
      </c>
    </row>
    <row r="401" spans="1:14" ht="14.4" customHeight="1" x14ac:dyDescent="0.3">
      <c r="A401" s="747" t="s">
        <v>628</v>
      </c>
      <c r="B401" s="748" t="s">
        <v>629</v>
      </c>
      <c r="C401" s="749" t="s">
        <v>652</v>
      </c>
      <c r="D401" s="750" t="s">
        <v>653</v>
      </c>
      <c r="E401" s="751">
        <v>50113001</v>
      </c>
      <c r="F401" s="750" t="s">
        <v>688</v>
      </c>
      <c r="G401" s="749" t="s">
        <v>692</v>
      </c>
      <c r="H401" s="749">
        <v>168578</v>
      </c>
      <c r="I401" s="749">
        <v>68578</v>
      </c>
      <c r="J401" s="749" t="s">
        <v>896</v>
      </c>
      <c r="K401" s="749" t="s">
        <v>897</v>
      </c>
      <c r="L401" s="752">
        <v>89.390000000000043</v>
      </c>
      <c r="M401" s="752">
        <v>1</v>
      </c>
      <c r="N401" s="753">
        <v>89.390000000000043</v>
      </c>
    </row>
    <row r="402" spans="1:14" ht="14.4" customHeight="1" x14ac:dyDescent="0.3">
      <c r="A402" s="747" t="s">
        <v>628</v>
      </c>
      <c r="B402" s="748" t="s">
        <v>629</v>
      </c>
      <c r="C402" s="749" t="s">
        <v>652</v>
      </c>
      <c r="D402" s="750" t="s">
        <v>653</v>
      </c>
      <c r="E402" s="751">
        <v>50113001</v>
      </c>
      <c r="F402" s="750" t="s">
        <v>688</v>
      </c>
      <c r="G402" s="749" t="s">
        <v>692</v>
      </c>
      <c r="H402" s="749">
        <v>850235</v>
      </c>
      <c r="I402" s="749">
        <v>160806</v>
      </c>
      <c r="J402" s="749" t="s">
        <v>1234</v>
      </c>
      <c r="K402" s="749" t="s">
        <v>1235</v>
      </c>
      <c r="L402" s="752">
        <v>196.77</v>
      </c>
      <c r="M402" s="752">
        <v>3</v>
      </c>
      <c r="N402" s="753">
        <v>590.31000000000006</v>
      </c>
    </row>
    <row r="403" spans="1:14" ht="14.4" customHeight="1" x14ac:dyDescent="0.3">
      <c r="A403" s="747" t="s">
        <v>628</v>
      </c>
      <c r="B403" s="748" t="s">
        <v>629</v>
      </c>
      <c r="C403" s="749" t="s">
        <v>652</v>
      </c>
      <c r="D403" s="750" t="s">
        <v>653</v>
      </c>
      <c r="E403" s="751">
        <v>50113001</v>
      </c>
      <c r="F403" s="750" t="s">
        <v>688</v>
      </c>
      <c r="G403" s="749" t="s">
        <v>692</v>
      </c>
      <c r="H403" s="749">
        <v>111696</v>
      </c>
      <c r="I403" s="749">
        <v>11696</v>
      </c>
      <c r="J403" s="749" t="s">
        <v>1236</v>
      </c>
      <c r="K403" s="749" t="s">
        <v>1237</v>
      </c>
      <c r="L403" s="752">
        <v>324.83</v>
      </c>
      <c r="M403" s="752">
        <v>1</v>
      </c>
      <c r="N403" s="753">
        <v>324.83</v>
      </c>
    </row>
    <row r="404" spans="1:14" ht="14.4" customHeight="1" x14ac:dyDescent="0.3">
      <c r="A404" s="747" t="s">
        <v>628</v>
      </c>
      <c r="B404" s="748" t="s">
        <v>629</v>
      </c>
      <c r="C404" s="749" t="s">
        <v>652</v>
      </c>
      <c r="D404" s="750" t="s">
        <v>653</v>
      </c>
      <c r="E404" s="751">
        <v>50113001</v>
      </c>
      <c r="F404" s="750" t="s">
        <v>688</v>
      </c>
      <c r="G404" s="749" t="s">
        <v>692</v>
      </c>
      <c r="H404" s="749">
        <v>102963</v>
      </c>
      <c r="I404" s="749">
        <v>2963</v>
      </c>
      <c r="J404" s="749" t="s">
        <v>898</v>
      </c>
      <c r="K404" s="749" t="s">
        <v>899</v>
      </c>
      <c r="L404" s="752">
        <v>97.553435267107844</v>
      </c>
      <c r="M404" s="752">
        <v>3</v>
      </c>
      <c r="N404" s="753">
        <v>292.66030580132355</v>
      </c>
    </row>
    <row r="405" spans="1:14" ht="14.4" customHeight="1" x14ac:dyDescent="0.3">
      <c r="A405" s="747" t="s">
        <v>628</v>
      </c>
      <c r="B405" s="748" t="s">
        <v>629</v>
      </c>
      <c r="C405" s="749" t="s">
        <v>652</v>
      </c>
      <c r="D405" s="750" t="s">
        <v>653</v>
      </c>
      <c r="E405" s="751">
        <v>50113001</v>
      </c>
      <c r="F405" s="750" t="s">
        <v>688</v>
      </c>
      <c r="G405" s="749" t="s">
        <v>692</v>
      </c>
      <c r="H405" s="749">
        <v>100269</v>
      </c>
      <c r="I405" s="749">
        <v>269</v>
      </c>
      <c r="J405" s="749" t="s">
        <v>900</v>
      </c>
      <c r="K405" s="749" t="s">
        <v>765</v>
      </c>
      <c r="L405" s="752">
        <v>40.58</v>
      </c>
      <c r="M405" s="752">
        <v>1</v>
      </c>
      <c r="N405" s="753">
        <v>40.58</v>
      </c>
    </row>
    <row r="406" spans="1:14" ht="14.4" customHeight="1" x14ac:dyDescent="0.3">
      <c r="A406" s="747" t="s">
        <v>628</v>
      </c>
      <c r="B406" s="748" t="s">
        <v>629</v>
      </c>
      <c r="C406" s="749" t="s">
        <v>652</v>
      </c>
      <c r="D406" s="750" t="s">
        <v>653</v>
      </c>
      <c r="E406" s="751">
        <v>50113001</v>
      </c>
      <c r="F406" s="750" t="s">
        <v>688</v>
      </c>
      <c r="G406" s="749" t="s">
        <v>692</v>
      </c>
      <c r="H406" s="749">
        <v>845758</v>
      </c>
      <c r="I406" s="749">
        <v>280</v>
      </c>
      <c r="J406" s="749" t="s">
        <v>1238</v>
      </c>
      <c r="K406" s="749" t="s">
        <v>1239</v>
      </c>
      <c r="L406" s="752">
        <v>34.329999999999984</v>
      </c>
      <c r="M406" s="752">
        <v>2</v>
      </c>
      <c r="N406" s="753">
        <v>68.659999999999968</v>
      </c>
    </row>
    <row r="407" spans="1:14" ht="14.4" customHeight="1" x14ac:dyDescent="0.3">
      <c r="A407" s="747" t="s">
        <v>628</v>
      </c>
      <c r="B407" s="748" t="s">
        <v>629</v>
      </c>
      <c r="C407" s="749" t="s">
        <v>652</v>
      </c>
      <c r="D407" s="750" t="s">
        <v>653</v>
      </c>
      <c r="E407" s="751">
        <v>50113001</v>
      </c>
      <c r="F407" s="750" t="s">
        <v>688</v>
      </c>
      <c r="G407" s="749" t="s">
        <v>692</v>
      </c>
      <c r="H407" s="749">
        <v>845827</v>
      </c>
      <c r="I407" s="749">
        <v>0</v>
      </c>
      <c r="J407" s="749" t="s">
        <v>1240</v>
      </c>
      <c r="K407" s="749" t="s">
        <v>630</v>
      </c>
      <c r="L407" s="752">
        <v>97.39</v>
      </c>
      <c r="M407" s="752">
        <v>1</v>
      </c>
      <c r="N407" s="753">
        <v>97.39</v>
      </c>
    </row>
    <row r="408" spans="1:14" ht="14.4" customHeight="1" x14ac:dyDescent="0.3">
      <c r="A408" s="747" t="s">
        <v>628</v>
      </c>
      <c r="B408" s="748" t="s">
        <v>629</v>
      </c>
      <c r="C408" s="749" t="s">
        <v>652</v>
      </c>
      <c r="D408" s="750" t="s">
        <v>653</v>
      </c>
      <c r="E408" s="751">
        <v>50113001</v>
      </c>
      <c r="F408" s="750" t="s">
        <v>688</v>
      </c>
      <c r="G408" s="749" t="s">
        <v>692</v>
      </c>
      <c r="H408" s="749">
        <v>159357</v>
      </c>
      <c r="I408" s="749">
        <v>59357</v>
      </c>
      <c r="J408" s="749" t="s">
        <v>1241</v>
      </c>
      <c r="K408" s="749" t="s">
        <v>1242</v>
      </c>
      <c r="L408" s="752">
        <v>188.88005109009745</v>
      </c>
      <c r="M408" s="752">
        <v>85</v>
      </c>
      <c r="N408" s="753">
        <v>16054.804342658283</v>
      </c>
    </row>
    <row r="409" spans="1:14" ht="14.4" customHeight="1" x14ac:dyDescent="0.3">
      <c r="A409" s="747" t="s">
        <v>628</v>
      </c>
      <c r="B409" s="748" t="s">
        <v>629</v>
      </c>
      <c r="C409" s="749" t="s">
        <v>652</v>
      </c>
      <c r="D409" s="750" t="s">
        <v>653</v>
      </c>
      <c r="E409" s="751">
        <v>50113001</v>
      </c>
      <c r="F409" s="750" t="s">
        <v>688</v>
      </c>
      <c r="G409" s="749" t="s">
        <v>692</v>
      </c>
      <c r="H409" s="749">
        <v>185256</v>
      </c>
      <c r="I409" s="749">
        <v>85256</v>
      </c>
      <c r="J409" s="749" t="s">
        <v>903</v>
      </c>
      <c r="K409" s="749" t="s">
        <v>904</v>
      </c>
      <c r="L409" s="752">
        <v>29.690000000000015</v>
      </c>
      <c r="M409" s="752">
        <v>1</v>
      </c>
      <c r="N409" s="753">
        <v>29.690000000000015</v>
      </c>
    </row>
    <row r="410" spans="1:14" ht="14.4" customHeight="1" x14ac:dyDescent="0.3">
      <c r="A410" s="747" t="s">
        <v>628</v>
      </c>
      <c r="B410" s="748" t="s">
        <v>629</v>
      </c>
      <c r="C410" s="749" t="s">
        <v>652</v>
      </c>
      <c r="D410" s="750" t="s">
        <v>653</v>
      </c>
      <c r="E410" s="751">
        <v>50113001</v>
      </c>
      <c r="F410" s="750" t="s">
        <v>688</v>
      </c>
      <c r="G410" s="749" t="s">
        <v>692</v>
      </c>
      <c r="H410" s="749">
        <v>122629</v>
      </c>
      <c r="I410" s="749">
        <v>122629</v>
      </c>
      <c r="J410" s="749" t="s">
        <v>905</v>
      </c>
      <c r="K410" s="749" t="s">
        <v>906</v>
      </c>
      <c r="L410" s="752">
        <v>75.375217391304346</v>
      </c>
      <c r="M410" s="752">
        <v>23</v>
      </c>
      <c r="N410" s="753">
        <v>1733.6299999999999</v>
      </c>
    </row>
    <row r="411" spans="1:14" ht="14.4" customHeight="1" x14ac:dyDescent="0.3">
      <c r="A411" s="747" t="s">
        <v>628</v>
      </c>
      <c r="B411" s="748" t="s">
        <v>629</v>
      </c>
      <c r="C411" s="749" t="s">
        <v>652</v>
      </c>
      <c r="D411" s="750" t="s">
        <v>653</v>
      </c>
      <c r="E411" s="751">
        <v>50113001</v>
      </c>
      <c r="F411" s="750" t="s">
        <v>688</v>
      </c>
      <c r="G411" s="749" t="s">
        <v>692</v>
      </c>
      <c r="H411" s="749">
        <v>144561</v>
      </c>
      <c r="I411" s="749">
        <v>44561</v>
      </c>
      <c r="J411" s="749" t="s">
        <v>1243</v>
      </c>
      <c r="K411" s="749" t="s">
        <v>709</v>
      </c>
      <c r="L411" s="752">
        <v>89.643333333333331</v>
      </c>
      <c r="M411" s="752">
        <v>3</v>
      </c>
      <c r="N411" s="753">
        <v>268.93</v>
      </c>
    </row>
    <row r="412" spans="1:14" ht="14.4" customHeight="1" x14ac:dyDescent="0.3">
      <c r="A412" s="747" t="s">
        <v>628</v>
      </c>
      <c r="B412" s="748" t="s">
        <v>629</v>
      </c>
      <c r="C412" s="749" t="s">
        <v>652</v>
      </c>
      <c r="D412" s="750" t="s">
        <v>653</v>
      </c>
      <c r="E412" s="751">
        <v>50113001</v>
      </c>
      <c r="F412" s="750" t="s">
        <v>688</v>
      </c>
      <c r="G412" s="749" t="s">
        <v>692</v>
      </c>
      <c r="H412" s="749">
        <v>194852</v>
      </c>
      <c r="I412" s="749">
        <v>94852</v>
      </c>
      <c r="J412" s="749" t="s">
        <v>1244</v>
      </c>
      <c r="K412" s="749" t="s">
        <v>1245</v>
      </c>
      <c r="L412" s="752">
        <v>1037.7500000000002</v>
      </c>
      <c r="M412" s="752">
        <v>1</v>
      </c>
      <c r="N412" s="753">
        <v>1037.7500000000002</v>
      </c>
    </row>
    <row r="413" spans="1:14" ht="14.4" customHeight="1" x14ac:dyDescent="0.3">
      <c r="A413" s="747" t="s">
        <v>628</v>
      </c>
      <c r="B413" s="748" t="s">
        <v>629</v>
      </c>
      <c r="C413" s="749" t="s">
        <v>652</v>
      </c>
      <c r="D413" s="750" t="s">
        <v>653</v>
      </c>
      <c r="E413" s="751">
        <v>50113001</v>
      </c>
      <c r="F413" s="750" t="s">
        <v>688</v>
      </c>
      <c r="G413" s="749" t="s">
        <v>692</v>
      </c>
      <c r="H413" s="749">
        <v>188900</v>
      </c>
      <c r="I413" s="749">
        <v>88900</v>
      </c>
      <c r="J413" s="749" t="s">
        <v>916</v>
      </c>
      <c r="K413" s="749" t="s">
        <v>936</v>
      </c>
      <c r="L413" s="752">
        <v>78.180000000000021</v>
      </c>
      <c r="M413" s="752">
        <v>1</v>
      </c>
      <c r="N413" s="753">
        <v>78.180000000000021</v>
      </c>
    </row>
    <row r="414" spans="1:14" ht="14.4" customHeight="1" x14ac:dyDescent="0.3">
      <c r="A414" s="747" t="s">
        <v>628</v>
      </c>
      <c r="B414" s="748" t="s">
        <v>629</v>
      </c>
      <c r="C414" s="749" t="s">
        <v>652</v>
      </c>
      <c r="D414" s="750" t="s">
        <v>653</v>
      </c>
      <c r="E414" s="751">
        <v>50113001</v>
      </c>
      <c r="F414" s="750" t="s">
        <v>688</v>
      </c>
      <c r="G414" s="749" t="s">
        <v>692</v>
      </c>
      <c r="H414" s="749">
        <v>188967</v>
      </c>
      <c r="I414" s="749">
        <v>88967</v>
      </c>
      <c r="J414" s="749" t="s">
        <v>916</v>
      </c>
      <c r="K414" s="749" t="s">
        <v>709</v>
      </c>
      <c r="L414" s="752">
        <v>104.86999999999993</v>
      </c>
      <c r="M414" s="752">
        <v>1</v>
      </c>
      <c r="N414" s="753">
        <v>104.86999999999993</v>
      </c>
    </row>
    <row r="415" spans="1:14" ht="14.4" customHeight="1" x14ac:dyDescent="0.3">
      <c r="A415" s="747" t="s">
        <v>628</v>
      </c>
      <c r="B415" s="748" t="s">
        <v>629</v>
      </c>
      <c r="C415" s="749" t="s">
        <v>652</v>
      </c>
      <c r="D415" s="750" t="s">
        <v>653</v>
      </c>
      <c r="E415" s="751">
        <v>50113001</v>
      </c>
      <c r="F415" s="750" t="s">
        <v>688</v>
      </c>
      <c r="G415" s="749" t="s">
        <v>692</v>
      </c>
      <c r="H415" s="749">
        <v>202821</v>
      </c>
      <c r="I415" s="749">
        <v>202821</v>
      </c>
      <c r="J415" s="749" t="s">
        <v>1246</v>
      </c>
      <c r="K415" s="749" t="s">
        <v>1247</v>
      </c>
      <c r="L415" s="752">
        <v>82.389999999999986</v>
      </c>
      <c r="M415" s="752">
        <v>1</v>
      </c>
      <c r="N415" s="753">
        <v>82.389999999999986</v>
      </c>
    </row>
    <row r="416" spans="1:14" ht="14.4" customHeight="1" x14ac:dyDescent="0.3">
      <c r="A416" s="747" t="s">
        <v>628</v>
      </c>
      <c r="B416" s="748" t="s">
        <v>629</v>
      </c>
      <c r="C416" s="749" t="s">
        <v>652</v>
      </c>
      <c r="D416" s="750" t="s">
        <v>653</v>
      </c>
      <c r="E416" s="751">
        <v>50113001</v>
      </c>
      <c r="F416" s="750" t="s">
        <v>688</v>
      </c>
      <c r="G416" s="749" t="s">
        <v>692</v>
      </c>
      <c r="H416" s="749">
        <v>988179</v>
      </c>
      <c r="I416" s="749">
        <v>0</v>
      </c>
      <c r="J416" s="749" t="s">
        <v>1248</v>
      </c>
      <c r="K416" s="749" t="s">
        <v>630</v>
      </c>
      <c r="L416" s="752">
        <v>88.990000000000052</v>
      </c>
      <c r="M416" s="752">
        <v>1</v>
      </c>
      <c r="N416" s="753">
        <v>88.990000000000052</v>
      </c>
    </row>
    <row r="417" spans="1:14" ht="14.4" customHeight="1" x14ac:dyDescent="0.3">
      <c r="A417" s="747" t="s">
        <v>628</v>
      </c>
      <c r="B417" s="748" t="s">
        <v>629</v>
      </c>
      <c r="C417" s="749" t="s">
        <v>652</v>
      </c>
      <c r="D417" s="750" t="s">
        <v>653</v>
      </c>
      <c r="E417" s="751">
        <v>50113001</v>
      </c>
      <c r="F417" s="750" t="s">
        <v>688</v>
      </c>
      <c r="G417" s="749" t="s">
        <v>692</v>
      </c>
      <c r="H417" s="749">
        <v>103688</v>
      </c>
      <c r="I417" s="749">
        <v>3688</v>
      </c>
      <c r="J417" s="749" t="s">
        <v>917</v>
      </c>
      <c r="K417" s="749" t="s">
        <v>918</v>
      </c>
      <c r="L417" s="752">
        <v>58.15000000000002</v>
      </c>
      <c r="M417" s="752">
        <v>4</v>
      </c>
      <c r="N417" s="753">
        <v>232.60000000000008</v>
      </c>
    </row>
    <row r="418" spans="1:14" ht="14.4" customHeight="1" x14ac:dyDescent="0.3">
      <c r="A418" s="747" t="s">
        <v>628</v>
      </c>
      <c r="B418" s="748" t="s">
        <v>629</v>
      </c>
      <c r="C418" s="749" t="s">
        <v>652</v>
      </c>
      <c r="D418" s="750" t="s">
        <v>653</v>
      </c>
      <c r="E418" s="751">
        <v>50113001</v>
      </c>
      <c r="F418" s="750" t="s">
        <v>688</v>
      </c>
      <c r="G418" s="749" t="s">
        <v>692</v>
      </c>
      <c r="H418" s="749">
        <v>846941</v>
      </c>
      <c r="I418" s="749">
        <v>0</v>
      </c>
      <c r="J418" s="749" t="s">
        <v>919</v>
      </c>
      <c r="K418" s="749" t="s">
        <v>630</v>
      </c>
      <c r="L418" s="752">
        <v>152.35411764705881</v>
      </c>
      <c r="M418" s="752">
        <v>17</v>
      </c>
      <c r="N418" s="753">
        <v>2590.02</v>
      </c>
    </row>
    <row r="419" spans="1:14" ht="14.4" customHeight="1" x14ac:dyDescent="0.3">
      <c r="A419" s="747" t="s">
        <v>628</v>
      </c>
      <c r="B419" s="748" t="s">
        <v>629</v>
      </c>
      <c r="C419" s="749" t="s">
        <v>652</v>
      </c>
      <c r="D419" s="750" t="s">
        <v>653</v>
      </c>
      <c r="E419" s="751">
        <v>50113001</v>
      </c>
      <c r="F419" s="750" t="s">
        <v>688</v>
      </c>
      <c r="G419" s="749" t="s">
        <v>692</v>
      </c>
      <c r="H419" s="749">
        <v>988930</v>
      </c>
      <c r="I419" s="749">
        <v>0</v>
      </c>
      <c r="J419" s="749" t="s">
        <v>1249</v>
      </c>
      <c r="K419" s="749" t="s">
        <v>630</v>
      </c>
      <c r="L419" s="752">
        <v>178.15411764705877</v>
      </c>
      <c r="M419" s="752">
        <v>17</v>
      </c>
      <c r="N419" s="753">
        <v>3028.619999999999</v>
      </c>
    </row>
    <row r="420" spans="1:14" ht="14.4" customHeight="1" x14ac:dyDescent="0.3">
      <c r="A420" s="747" t="s">
        <v>628</v>
      </c>
      <c r="B420" s="748" t="s">
        <v>629</v>
      </c>
      <c r="C420" s="749" t="s">
        <v>652</v>
      </c>
      <c r="D420" s="750" t="s">
        <v>653</v>
      </c>
      <c r="E420" s="751">
        <v>50113001</v>
      </c>
      <c r="F420" s="750" t="s">
        <v>688</v>
      </c>
      <c r="G420" s="749" t="s">
        <v>692</v>
      </c>
      <c r="H420" s="749">
        <v>100612</v>
      </c>
      <c r="I420" s="749">
        <v>612</v>
      </c>
      <c r="J420" s="749" t="s">
        <v>920</v>
      </c>
      <c r="K420" s="749" t="s">
        <v>921</v>
      </c>
      <c r="L420" s="752">
        <v>60.28</v>
      </c>
      <c r="M420" s="752">
        <v>1</v>
      </c>
      <c r="N420" s="753">
        <v>60.28</v>
      </c>
    </row>
    <row r="421" spans="1:14" ht="14.4" customHeight="1" x14ac:dyDescent="0.3">
      <c r="A421" s="747" t="s">
        <v>628</v>
      </c>
      <c r="B421" s="748" t="s">
        <v>629</v>
      </c>
      <c r="C421" s="749" t="s">
        <v>652</v>
      </c>
      <c r="D421" s="750" t="s">
        <v>653</v>
      </c>
      <c r="E421" s="751">
        <v>50113001</v>
      </c>
      <c r="F421" s="750" t="s">
        <v>688</v>
      </c>
      <c r="G421" s="749" t="s">
        <v>692</v>
      </c>
      <c r="H421" s="749">
        <v>395294</v>
      </c>
      <c r="I421" s="749">
        <v>180306</v>
      </c>
      <c r="J421" s="749" t="s">
        <v>924</v>
      </c>
      <c r="K421" s="749" t="s">
        <v>925</v>
      </c>
      <c r="L421" s="752">
        <v>173.77499999999995</v>
      </c>
      <c r="M421" s="752">
        <v>8</v>
      </c>
      <c r="N421" s="753">
        <v>1390.1999999999996</v>
      </c>
    </row>
    <row r="422" spans="1:14" ht="14.4" customHeight="1" x14ac:dyDescent="0.3">
      <c r="A422" s="747" t="s">
        <v>628</v>
      </c>
      <c r="B422" s="748" t="s">
        <v>629</v>
      </c>
      <c r="C422" s="749" t="s">
        <v>652</v>
      </c>
      <c r="D422" s="750" t="s">
        <v>653</v>
      </c>
      <c r="E422" s="751">
        <v>50113001</v>
      </c>
      <c r="F422" s="750" t="s">
        <v>688</v>
      </c>
      <c r="G422" s="749" t="s">
        <v>692</v>
      </c>
      <c r="H422" s="749">
        <v>157866</v>
      </c>
      <c r="I422" s="749">
        <v>57866</v>
      </c>
      <c r="J422" s="749" t="s">
        <v>1250</v>
      </c>
      <c r="K422" s="749" t="s">
        <v>1251</v>
      </c>
      <c r="L422" s="752">
        <v>59.950000000000031</v>
      </c>
      <c r="M422" s="752">
        <v>1</v>
      </c>
      <c r="N422" s="753">
        <v>59.950000000000031</v>
      </c>
    </row>
    <row r="423" spans="1:14" ht="14.4" customHeight="1" x14ac:dyDescent="0.3">
      <c r="A423" s="747" t="s">
        <v>628</v>
      </c>
      <c r="B423" s="748" t="s">
        <v>629</v>
      </c>
      <c r="C423" s="749" t="s">
        <v>652</v>
      </c>
      <c r="D423" s="750" t="s">
        <v>653</v>
      </c>
      <c r="E423" s="751">
        <v>50113001</v>
      </c>
      <c r="F423" s="750" t="s">
        <v>688</v>
      </c>
      <c r="G423" s="749" t="s">
        <v>692</v>
      </c>
      <c r="H423" s="749">
        <v>132083</v>
      </c>
      <c r="I423" s="749">
        <v>32083</v>
      </c>
      <c r="J423" s="749" t="s">
        <v>1252</v>
      </c>
      <c r="K423" s="749" t="s">
        <v>904</v>
      </c>
      <c r="L423" s="752">
        <v>28.25</v>
      </c>
      <c r="M423" s="752">
        <v>2</v>
      </c>
      <c r="N423" s="753">
        <v>56.5</v>
      </c>
    </row>
    <row r="424" spans="1:14" ht="14.4" customHeight="1" x14ac:dyDescent="0.3">
      <c r="A424" s="747" t="s">
        <v>628</v>
      </c>
      <c r="B424" s="748" t="s">
        <v>629</v>
      </c>
      <c r="C424" s="749" t="s">
        <v>652</v>
      </c>
      <c r="D424" s="750" t="s">
        <v>653</v>
      </c>
      <c r="E424" s="751">
        <v>50113001</v>
      </c>
      <c r="F424" s="750" t="s">
        <v>688</v>
      </c>
      <c r="G424" s="749" t="s">
        <v>692</v>
      </c>
      <c r="H424" s="749">
        <v>184262</v>
      </c>
      <c r="I424" s="749">
        <v>84262</v>
      </c>
      <c r="J424" s="749" t="s">
        <v>1252</v>
      </c>
      <c r="K424" s="749" t="s">
        <v>1253</v>
      </c>
      <c r="L424" s="752">
        <v>131.98000000000002</v>
      </c>
      <c r="M424" s="752">
        <v>1</v>
      </c>
      <c r="N424" s="753">
        <v>131.98000000000002</v>
      </c>
    </row>
    <row r="425" spans="1:14" ht="14.4" customHeight="1" x14ac:dyDescent="0.3">
      <c r="A425" s="747" t="s">
        <v>628</v>
      </c>
      <c r="B425" s="748" t="s">
        <v>629</v>
      </c>
      <c r="C425" s="749" t="s">
        <v>652</v>
      </c>
      <c r="D425" s="750" t="s">
        <v>653</v>
      </c>
      <c r="E425" s="751">
        <v>50113001</v>
      </c>
      <c r="F425" s="750" t="s">
        <v>688</v>
      </c>
      <c r="G425" s="749" t="s">
        <v>689</v>
      </c>
      <c r="H425" s="749">
        <v>56976</v>
      </c>
      <c r="I425" s="749">
        <v>56976</v>
      </c>
      <c r="J425" s="749" t="s">
        <v>1254</v>
      </c>
      <c r="K425" s="749" t="s">
        <v>1255</v>
      </c>
      <c r="L425" s="752">
        <v>12.060000000000004</v>
      </c>
      <c r="M425" s="752">
        <v>1</v>
      </c>
      <c r="N425" s="753">
        <v>12.060000000000004</v>
      </c>
    </row>
    <row r="426" spans="1:14" ht="14.4" customHeight="1" x14ac:dyDescent="0.3">
      <c r="A426" s="747" t="s">
        <v>628</v>
      </c>
      <c r="B426" s="748" t="s">
        <v>629</v>
      </c>
      <c r="C426" s="749" t="s">
        <v>652</v>
      </c>
      <c r="D426" s="750" t="s">
        <v>653</v>
      </c>
      <c r="E426" s="751">
        <v>50113001</v>
      </c>
      <c r="F426" s="750" t="s">
        <v>688</v>
      </c>
      <c r="G426" s="749" t="s">
        <v>692</v>
      </c>
      <c r="H426" s="749">
        <v>207076</v>
      </c>
      <c r="I426" s="749">
        <v>207076</v>
      </c>
      <c r="J426" s="749" t="s">
        <v>1256</v>
      </c>
      <c r="K426" s="749" t="s">
        <v>1257</v>
      </c>
      <c r="L426" s="752">
        <v>104.31</v>
      </c>
      <c r="M426" s="752">
        <v>1</v>
      </c>
      <c r="N426" s="753">
        <v>104.31</v>
      </c>
    </row>
    <row r="427" spans="1:14" ht="14.4" customHeight="1" x14ac:dyDescent="0.3">
      <c r="A427" s="747" t="s">
        <v>628</v>
      </c>
      <c r="B427" s="748" t="s">
        <v>629</v>
      </c>
      <c r="C427" s="749" t="s">
        <v>652</v>
      </c>
      <c r="D427" s="750" t="s">
        <v>653</v>
      </c>
      <c r="E427" s="751">
        <v>50113001</v>
      </c>
      <c r="F427" s="750" t="s">
        <v>688</v>
      </c>
      <c r="G427" s="749" t="s">
        <v>692</v>
      </c>
      <c r="H427" s="749">
        <v>130610</v>
      </c>
      <c r="I427" s="749">
        <v>130610</v>
      </c>
      <c r="J427" s="749" t="s">
        <v>939</v>
      </c>
      <c r="K427" s="749" t="s">
        <v>940</v>
      </c>
      <c r="L427" s="752">
        <v>573.41999999999985</v>
      </c>
      <c r="M427" s="752">
        <v>1</v>
      </c>
      <c r="N427" s="753">
        <v>573.41999999999985</v>
      </c>
    </row>
    <row r="428" spans="1:14" ht="14.4" customHeight="1" x14ac:dyDescent="0.3">
      <c r="A428" s="747" t="s">
        <v>628</v>
      </c>
      <c r="B428" s="748" t="s">
        <v>629</v>
      </c>
      <c r="C428" s="749" t="s">
        <v>652</v>
      </c>
      <c r="D428" s="750" t="s">
        <v>653</v>
      </c>
      <c r="E428" s="751">
        <v>50113001</v>
      </c>
      <c r="F428" s="750" t="s">
        <v>688</v>
      </c>
      <c r="G428" s="749" t="s">
        <v>689</v>
      </c>
      <c r="H428" s="749">
        <v>131934</v>
      </c>
      <c r="I428" s="749">
        <v>31934</v>
      </c>
      <c r="J428" s="749" t="s">
        <v>941</v>
      </c>
      <c r="K428" s="749" t="s">
        <v>942</v>
      </c>
      <c r="L428" s="752">
        <v>50.056666666666665</v>
      </c>
      <c r="M428" s="752">
        <v>6</v>
      </c>
      <c r="N428" s="753">
        <v>300.33999999999997</v>
      </c>
    </row>
    <row r="429" spans="1:14" ht="14.4" customHeight="1" x14ac:dyDescent="0.3">
      <c r="A429" s="747" t="s">
        <v>628</v>
      </c>
      <c r="B429" s="748" t="s">
        <v>629</v>
      </c>
      <c r="C429" s="749" t="s">
        <v>652</v>
      </c>
      <c r="D429" s="750" t="s">
        <v>653</v>
      </c>
      <c r="E429" s="751">
        <v>50113001</v>
      </c>
      <c r="F429" s="750" t="s">
        <v>688</v>
      </c>
      <c r="G429" s="749" t="s">
        <v>689</v>
      </c>
      <c r="H429" s="749">
        <v>158380</v>
      </c>
      <c r="I429" s="749">
        <v>58380</v>
      </c>
      <c r="J429" s="749" t="s">
        <v>943</v>
      </c>
      <c r="K429" s="749" t="s">
        <v>944</v>
      </c>
      <c r="L429" s="752">
        <v>81.263333333333335</v>
      </c>
      <c r="M429" s="752">
        <v>3</v>
      </c>
      <c r="N429" s="753">
        <v>243.79000000000002</v>
      </c>
    </row>
    <row r="430" spans="1:14" ht="14.4" customHeight="1" x14ac:dyDescent="0.3">
      <c r="A430" s="747" t="s">
        <v>628</v>
      </c>
      <c r="B430" s="748" t="s">
        <v>629</v>
      </c>
      <c r="C430" s="749" t="s">
        <v>652</v>
      </c>
      <c r="D430" s="750" t="s">
        <v>653</v>
      </c>
      <c r="E430" s="751">
        <v>50113001</v>
      </c>
      <c r="F430" s="750" t="s">
        <v>688</v>
      </c>
      <c r="G430" s="749" t="s">
        <v>692</v>
      </c>
      <c r="H430" s="749">
        <v>130434</v>
      </c>
      <c r="I430" s="749">
        <v>30434</v>
      </c>
      <c r="J430" s="749" t="s">
        <v>1258</v>
      </c>
      <c r="K430" s="749" t="s">
        <v>1259</v>
      </c>
      <c r="L430" s="752">
        <v>157.70999999999998</v>
      </c>
      <c r="M430" s="752">
        <v>1</v>
      </c>
      <c r="N430" s="753">
        <v>157.70999999999998</v>
      </c>
    </row>
    <row r="431" spans="1:14" ht="14.4" customHeight="1" x14ac:dyDescent="0.3">
      <c r="A431" s="747" t="s">
        <v>628</v>
      </c>
      <c r="B431" s="748" t="s">
        <v>629</v>
      </c>
      <c r="C431" s="749" t="s">
        <v>652</v>
      </c>
      <c r="D431" s="750" t="s">
        <v>653</v>
      </c>
      <c r="E431" s="751">
        <v>50113001</v>
      </c>
      <c r="F431" s="750" t="s">
        <v>688</v>
      </c>
      <c r="G431" s="749" t="s">
        <v>692</v>
      </c>
      <c r="H431" s="749">
        <v>112023</v>
      </c>
      <c r="I431" s="749">
        <v>12023</v>
      </c>
      <c r="J431" s="749" t="s">
        <v>949</v>
      </c>
      <c r="K431" s="749" t="s">
        <v>950</v>
      </c>
      <c r="L431" s="752">
        <v>71.029999999999987</v>
      </c>
      <c r="M431" s="752">
        <v>7</v>
      </c>
      <c r="N431" s="753">
        <v>497.20999999999992</v>
      </c>
    </row>
    <row r="432" spans="1:14" ht="14.4" customHeight="1" x14ac:dyDescent="0.3">
      <c r="A432" s="747" t="s">
        <v>628</v>
      </c>
      <c r="B432" s="748" t="s">
        <v>629</v>
      </c>
      <c r="C432" s="749" t="s">
        <v>652</v>
      </c>
      <c r="D432" s="750" t="s">
        <v>653</v>
      </c>
      <c r="E432" s="751">
        <v>50113001</v>
      </c>
      <c r="F432" s="750" t="s">
        <v>688</v>
      </c>
      <c r="G432" s="749" t="s">
        <v>692</v>
      </c>
      <c r="H432" s="749">
        <v>840155</v>
      </c>
      <c r="I432" s="749">
        <v>0</v>
      </c>
      <c r="J432" s="749" t="s">
        <v>1260</v>
      </c>
      <c r="K432" s="749" t="s">
        <v>630</v>
      </c>
      <c r="L432" s="752">
        <v>71.149999999999991</v>
      </c>
      <c r="M432" s="752">
        <v>3</v>
      </c>
      <c r="N432" s="753">
        <v>213.45</v>
      </c>
    </row>
    <row r="433" spans="1:14" ht="14.4" customHeight="1" x14ac:dyDescent="0.3">
      <c r="A433" s="747" t="s">
        <v>628</v>
      </c>
      <c r="B433" s="748" t="s">
        <v>629</v>
      </c>
      <c r="C433" s="749" t="s">
        <v>652</v>
      </c>
      <c r="D433" s="750" t="s">
        <v>653</v>
      </c>
      <c r="E433" s="751">
        <v>50113001</v>
      </c>
      <c r="F433" s="750" t="s">
        <v>688</v>
      </c>
      <c r="G433" s="749" t="s">
        <v>692</v>
      </c>
      <c r="H433" s="749">
        <v>100641</v>
      </c>
      <c r="I433" s="749">
        <v>641</v>
      </c>
      <c r="J433" s="749" t="s">
        <v>1261</v>
      </c>
      <c r="K433" s="749" t="s">
        <v>1262</v>
      </c>
      <c r="L433" s="752">
        <v>31.460000000000015</v>
      </c>
      <c r="M433" s="752">
        <v>1</v>
      </c>
      <c r="N433" s="753">
        <v>31.460000000000015</v>
      </c>
    </row>
    <row r="434" spans="1:14" ht="14.4" customHeight="1" x14ac:dyDescent="0.3">
      <c r="A434" s="747" t="s">
        <v>628</v>
      </c>
      <c r="B434" s="748" t="s">
        <v>629</v>
      </c>
      <c r="C434" s="749" t="s">
        <v>652</v>
      </c>
      <c r="D434" s="750" t="s">
        <v>653</v>
      </c>
      <c r="E434" s="751">
        <v>50113001</v>
      </c>
      <c r="F434" s="750" t="s">
        <v>688</v>
      </c>
      <c r="G434" s="749" t="s">
        <v>689</v>
      </c>
      <c r="H434" s="749">
        <v>199600</v>
      </c>
      <c r="I434" s="749">
        <v>99600</v>
      </c>
      <c r="J434" s="749" t="s">
        <v>1263</v>
      </c>
      <c r="K434" s="749" t="s">
        <v>1264</v>
      </c>
      <c r="L434" s="752">
        <v>99.965000000000003</v>
      </c>
      <c r="M434" s="752">
        <v>4</v>
      </c>
      <c r="N434" s="753">
        <v>399.86</v>
      </c>
    </row>
    <row r="435" spans="1:14" ht="14.4" customHeight="1" x14ac:dyDescent="0.3">
      <c r="A435" s="747" t="s">
        <v>628</v>
      </c>
      <c r="B435" s="748" t="s">
        <v>629</v>
      </c>
      <c r="C435" s="749" t="s">
        <v>652</v>
      </c>
      <c r="D435" s="750" t="s">
        <v>653</v>
      </c>
      <c r="E435" s="751">
        <v>50113001</v>
      </c>
      <c r="F435" s="750" t="s">
        <v>688</v>
      </c>
      <c r="G435" s="749" t="s">
        <v>689</v>
      </c>
      <c r="H435" s="749">
        <v>158834</v>
      </c>
      <c r="I435" s="749">
        <v>58834</v>
      </c>
      <c r="J435" s="749" t="s">
        <v>953</v>
      </c>
      <c r="K435" s="749" t="s">
        <v>954</v>
      </c>
      <c r="L435" s="752">
        <v>63.958571428571425</v>
      </c>
      <c r="M435" s="752">
        <v>7</v>
      </c>
      <c r="N435" s="753">
        <v>447.71</v>
      </c>
    </row>
    <row r="436" spans="1:14" ht="14.4" customHeight="1" x14ac:dyDescent="0.3">
      <c r="A436" s="747" t="s">
        <v>628</v>
      </c>
      <c r="B436" s="748" t="s">
        <v>629</v>
      </c>
      <c r="C436" s="749" t="s">
        <v>652</v>
      </c>
      <c r="D436" s="750" t="s">
        <v>653</v>
      </c>
      <c r="E436" s="751">
        <v>50113001</v>
      </c>
      <c r="F436" s="750" t="s">
        <v>688</v>
      </c>
      <c r="G436" s="749" t="s">
        <v>689</v>
      </c>
      <c r="H436" s="749">
        <v>153950</v>
      </c>
      <c r="I436" s="749">
        <v>53950</v>
      </c>
      <c r="J436" s="749" t="s">
        <v>1265</v>
      </c>
      <c r="K436" s="749" t="s">
        <v>1266</v>
      </c>
      <c r="L436" s="752">
        <v>92.169999999999987</v>
      </c>
      <c r="M436" s="752">
        <v>1</v>
      </c>
      <c r="N436" s="753">
        <v>92.169999999999987</v>
      </c>
    </row>
    <row r="437" spans="1:14" ht="14.4" customHeight="1" x14ac:dyDescent="0.3">
      <c r="A437" s="747" t="s">
        <v>628</v>
      </c>
      <c r="B437" s="748" t="s">
        <v>629</v>
      </c>
      <c r="C437" s="749" t="s">
        <v>652</v>
      </c>
      <c r="D437" s="750" t="s">
        <v>653</v>
      </c>
      <c r="E437" s="751">
        <v>50113002</v>
      </c>
      <c r="F437" s="750" t="s">
        <v>1267</v>
      </c>
      <c r="G437" s="749" t="s">
        <v>692</v>
      </c>
      <c r="H437" s="749">
        <v>397297</v>
      </c>
      <c r="I437" s="749">
        <v>192101</v>
      </c>
      <c r="J437" s="749" t="s">
        <v>1268</v>
      </c>
      <c r="K437" s="749" t="s">
        <v>1269</v>
      </c>
      <c r="L437" s="752">
        <v>1671.92</v>
      </c>
      <c r="M437" s="752">
        <v>1</v>
      </c>
      <c r="N437" s="753">
        <v>1671.92</v>
      </c>
    </row>
    <row r="438" spans="1:14" ht="14.4" customHeight="1" x14ac:dyDescent="0.3">
      <c r="A438" s="747" t="s">
        <v>628</v>
      </c>
      <c r="B438" s="748" t="s">
        <v>629</v>
      </c>
      <c r="C438" s="749" t="s">
        <v>652</v>
      </c>
      <c r="D438" s="750" t="s">
        <v>653</v>
      </c>
      <c r="E438" s="751">
        <v>50113002</v>
      </c>
      <c r="F438" s="750" t="s">
        <v>1267</v>
      </c>
      <c r="G438" s="749" t="s">
        <v>692</v>
      </c>
      <c r="H438" s="749">
        <v>107122</v>
      </c>
      <c r="I438" s="749">
        <v>107122</v>
      </c>
      <c r="J438" s="749" t="s">
        <v>1188</v>
      </c>
      <c r="K438" s="749" t="s">
        <v>1270</v>
      </c>
      <c r="L438" s="752">
        <v>3244.56</v>
      </c>
      <c r="M438" s="752">
        <v>1</v>
      </c>
      <c r="N438" s="753">
        <v>3244.56</v>
      </c>
    </row>
    <row r="439" spans="1:14" ht="14.4" customHeight="1" x14ac:dyDescent="0.3">
      <c r="A439" s="747" t="s">
        <v>628</v>
      </c>
      <c r="B439" s="748" t="s">
        <v>629</v>
      </c>
      <c r="C439" s="749" t="s">
        <v>652</v>
      </c>
      <c r="D439" s="750" t="s">
        <v>653</v>
      </c>
      <c r="E439" s="751">
        <v>50113002</v>
      </c>
      <c r="F439" s="750" t="s">
        <v>1267</v>
      </c>
      <c r="G439" s="749" t="s">
        <v>692</v>
      </c>
      <c r="H439" s="749">
        <v>396465</v>
      </c>
      <c r="I439" s="749">
        <v>157107</v>
      </c>
      <c r="J439" s="749" t="s">
        <v>1271</v>
      </c>
      <c r="K439" s="749" t="s">
        <v>1272</v>
      </c>
      <c r="L439" s="752">
        <v>3102</v>
      </c>
      <c r="M439" s="752">
        <v>1</v>
      </c>
      <c r="N439" s="753">
        <v>3102</v>
      </c>
    </row>
    <row r="440" spans="1:14" ht="14.4" customHeight="1" x14ac:dyDescent="0.3">
      <c r="A440" s="747" t="s">
        <v>628</v>
      </c>
      <c r="B440" s="748" t="s">
        <v>629</v>
      </c>
      <c r="C440" s="749" t="s">
        <v>652</v>
      </c>
      <c r="D440" s="750" t="s">
        <v>653</v>
      </c>
      <c r="E440" s="751">
        <v>50113004</v>
      </c>
      <c r="F440" s="750" t="s">
        <v>1273</v>
      </c>
      <c r="G440" s="749" t="s">
        <v>692</v>
      </c>
      <c r="H440" s="749">
        <v>501547</v>
      </c>
      <c r="I440" s="749">
        <v>0</v>
      </c>
      <c r="J440" s="749" t="s">
        <v>1274</v>
      </c>
      <c r="K440" s="749" t="s">
        <v>1275</v>
      </c>
      <c r="L440" s="752">
        <v>1457.5945999999997</v>
      </c>
      <c r="M440" s="752">
        <v>6</v>
      </c>
      <c r="N440" s="753">
        <v>8745.5675999999985</v>
      </c>
    </row>
    <row r="441" spans="1:14" ht="14.4" customHeight="1" x14ac:dyDescent="0.3">
      <c r="A441" s="747" t="s">
        <v>628</v>
      </c>
      <c r="B441" s="748" t="s">
        <v>629</v>
      </c>
      <c r="C441" s="749" t="s">
        <v>652</v>
      </c>
      <c r="D441" s="750" t="s">
        <v>653</v>
      </c>
      <c r="E441" s="751">
        <v>50113006</v>
      </c>
      <c r="F441" s="750" t="s">
        <v>955</v>
      </c>
      <c r="G441" s="749" t="s">
        <v>692</v>
      </c>
      <c r="H441" s="749">
        <v>217124</v>
      </c>
      <c r="I441" s="749">
        <v>217124</v>
      </c>
      <c r="J441" s="749" t="s">
        <v>1276</v>
      </c>
      <c r="K441" s="749" t="s">
        <v>1277</v>
      </c>
      <c r="L441" s="752">
        <v>1799.3700000000008</v>
      </c>
      <c r="M441" s="752">
        <v>1</v>
      </c>
      <c r="N441" s="753">
        <v>1799.3700000000008</v>
      </c>
    </row>
    <row r="442" spans="1:14" ht="14.4" customHeight="1" x14ac:dyDescent="0.3">
      <c r="A442" s="747" t="s">
        <v>628</v>
      </c>
      <c r="B442" s="748" t="s">
        <v>629</v>
      </c>
      <c r="C442" s="749" t="s">
        <v>652</v>
      </c>
      <c r="D442" s="750" t="s">
        <v>653</v>
      </c>
      <c r="E442" s="751">
        <v>50113006</v>
      </c>
      <c r="F442" s="750" t="s">
        <v>955</v>
      </c>
      <c r="G442" s="749" t="s">
        <v>689</v>
      </c>
      <c r="H442" s="749">
        <v>33938</v>
      </c>
      <c r="I442" s="749">
        <v>33938</v>
      </c>
      <c r="J442" s="749" t="s">
        <v>963</v>
      </c>
      <c r="K442" s="749" t="s">
        <v>964</v>
      </c>
      <c r="L442" s="752">
        <v>1872.7899999999997</v>
      </c>
      <c r="M442" s="752">
        <v>1</v>
      </c>
      <c r="N442" s="753">
        <v>1872.7899999999997</v>
      </c>
    </row>
    <row r="443" spans="1:14" ht="14.4" customHeight="1" x14ac:dyDescent="0.3">
      <c r="A443" s="747" t="s">
        <v>628</v>
      </c>
      <c r="B443" s="748" t="s">
        <v>629</v>
      </c>
      <c r="C443" s="749" t="s">
        <v>652</v>
      </c>
      <c r="D443" s="750" t="s">
        <v>653</v>
      </c>
      <c r="E443" s="751">
        <v>50113006</v>
      </c>
      <c r="F443" s="750" t="s">
        <v>955</v>
      </c>
      <c r="G443" s="749" t="s">
        <v>689</v>
      </c>
      <c r="H443" s="749">
        <v>33522</v>
      </c>
      <c r="I443" s="749">
        <v>33522</v>
      </c>
      <c r="J443" s="749" t="s">
        <v>1278</v>
      </c>
      <c r="K443" s="749" t="s">
        <v>1279</v>
      </c>
      <c r="L443" s="752">
        <v>1173.7</v>
      </c>
      <c r="M443" s="752">
        <v>2</v>
      </c>
      <c r="N443" s="753">
        <v>2347.4</v>
      </c>
    </row>
    <row r="444" spans="1:14" ht="14.4" customHeight="1" x14ac:dyDescent="0.3">
      <c r="A444" s="747" t="s">
        <v>628</v>
      </c>
      <c r="B444" s="748" t="s">
        <v>629</v>
      </c>
      <c r="C444" s="749" t="s">
        <v>652</v>
      </c>
      <c r="D444" s="750" t="s">
        <v>653</v>
      </c>
      <c r="E444" s="751">
        <v>50113006</v>
      </c>
      <c r="F444" s="750" t="s">
        <v>955</v>
      </c>
      <c r="G444" s="749" t="s">
        <v>689</v>
      </c>
      <c r="H444" s="749">
        <v>33859</v>
      </c>
      <c r="I444" s="749">
        <v>33859</v>
      </c>
      <c r="J444" s="749" t="s">
        <v>1280</v>
      </c>
      <c r="K444" s="749" t="s">
        <v>1281</v>
      </c>
      <c r="L444" s="752">
        <v>129.97</v>
      </c>
      <c r="M444" s="752">
        <v>6</v>
      </c>
      <c r="N444" s="753">
        <v>779.82</v>
      </c>
    </row>
    <row r="445" spans="1:14" ht="14.4" customHeight="1" x14ac:dyDescent="0.3">
      <c r="A445" s="747" t="s">
        <v>628</v>
      </c>
      <c r="B445" s="748" t="s">
        <v>629</v>
      </c>
      <c r="C445" s="749" t="s">
        <v>652</v>
      </c>
      <c r="D445" s="750" t="s">
        <v>653</v>
      </c>
      <c r="E445" s="751">
        <v>50113006</v>
      </c>
      <c r="F445" s="750" t="s">
        <v>955</v>
      </c>
      <c r="G445" s="749" t="s">
        <v>689</v>
      </c>
      <c r="H445" s="749">
        <v>33858</v>
      </c>
      <c r="I445" s="749">
        <v>33858</v>
      </c>
      <c r="J445" s="749" t="s">
        <v>1282</v>
      </c>
      <c r="K445" s="749" t="s">
        <v>1281</v>
      </c>
      <c r="L445" s="752">
        <v>129.96999999999997</v>
      </c>
      <c r="M445" s="752">
        <v>5</v>
      </c>
      <c r="N445" s="753">
        <v>649.84999999999991</v>
      </c>
    </row>
    <row r="446" spans="1:14" ht="14.4" customHeight="1" x14ac:dyDescent="0.3">
      <c r="A446" s="747" t="s">
        <v>628</v>
      </c>
      <c r="B446" s="748" t="s">
        <v>629</v>
      </c>
      <c r="C446" s="749" t="s">
        <v>652</v>
      </c>
      <c r="D446" s="750" t="s">
        <v>653</v>
      </c>
      <c r="E446" s="751">
        <v>50113006</v>
      </c>
      <c r="F446" s="750" t="s">
        <v>955</v>
      </c>
      <c r="G446" s="749" t="s">
        <v>689</v>
      </c>
      <c r="H446" s="749">
        <v>33848</v>
      </c>
      <c r="I446" s="749">
        <v>33848</v>
      </c>
      <c r="J446" s="749" t="s">
        <v>1283</v>
      </c>
      <c r="K446" s="749" t="s">
        <v>1281</v>
      </c>
      <c r="L446" s="752">
        <v>122.69</v>
      </c>
      <c r="M446" s="752">
        <v>9</v>
      </c>
      <c r="N446" s="753">
        <v>1104.21</v>
      </c>
    </row>
    <row r="447" spans="1:14" ht="14.4" customHeight="1" x14ac:dyDescent="0.3">
      <c r="A447" s="747" t="s">
        <v>628</v>
      </c>
      <c r="B447" s="748" t="s">
        <v>629</v>
      </c>
      <c r="C447" s="749" t="s">
        <v>652</v>
      </c>
      <c r="D447" s="750" t="s">
        <v>653</v>
      </c>
      <c r="E447" s="751">
        <v>50113006</v>
      </c>
      <c r="F447" s="750" t="s">
        <v>955</v>
      </c>
      <c r="G447" s="749" t="s">
        <v>689</v>
      </c>
      <c r="H447" s="749">
        <v>33847</v>
      </c>
      <c r="I447" s="749">
        <v>33847</v>
      </c>
      <c r="J447" s="749" t="s">
        <v>1284</v>
      </c>
      <c r="K447" s="749" t="s">
        <v>1281</v>
      </c>
      <c r="L447" s="752">
        <v>122.6900029302506</v>
      </c>
      <c r="M447" s="752">
        <v>6</v>
      </c>
      <c r="N447" s="753">
        <v>736.14001758150357</v>
      </c>
    </row>
    <row r="448" spans="1:14" ht="14.4" customHeight="1" x14ac:dyDescent="0.3">
      <c r="A448" s="747" t="s">
        <v>628</v>
      </c>
      <c r="B448" s="748" t="s">
        <v>629</v>
      </c>
      <c r="C448" s="749" t="s">
        <v>652</v>
      </c>
      <c r="D448" s="750" t="s">
        <v>653</v>
      </c>
      <c r="E448" s="751">
        <v>50113006</v>
      </c>
      <c r="F448" s="750" t="s">
        <v>955</v>
      </c>
      <c r="G448" s="749" t="s">
        <v>689</v>
      </c>
      <c r="H448" s="749">
        <v>133144</v>
      </c>
      <c r="I448" s="749">
        <v>33144</v>
      </c>
      <c r="J448" s="749" t="s">
        <v>995</v>
      </c>
      <c r="K448" s="749" t="s">
        <v>996</v>
      </c>
      <c r="L448" s="752">
        <v>87.098571428571418</v>
      </c>
      <c r="M448" s="752">
        <v>28</v>
      </c>
      <c r="N448" s="753">
        <v>2438.7599999999998</v>
      </c>
    </row>
    <row r="449" spans="1:14" ht="14.4" customHeight="1" x14ac:dyDescent="0.3">
      <c r="A449" s="747" t="s">
        <v>628</v>
      </c>
      <c r="B449" s="748" t="s">
        <v>629</v>
      </c>
      <c r="C449" s="749" t="s">
        <v>652</v>
      </c>
      <c r="D449" s="750" t="s">
        <v>653</v>
      </c>
      <c r="E449" s="751">
        <v>50113013</v>
      </c>
      <c r="F449" s="750" t="s">
        <v>1007</v>
      </c>
      <c r="G449" s="749" t="s">
        <v>689</v>
      </c>
      <c r="H449" s="749">
        <v>195147</v>
      </c>
      <c r="I449" s="749">
        <v>195147</v>
      </c>
      <c r="J449" s="749" t="s">
        <v>1285</v>
      </c>
      <c r="K449" s="749" t="s">
        <v>1286</v>
      </c>
      <c r="L449" s="752">
        <v>600.30857123470275</v>
      </c>
      <c r="M449" s="752">
        <v>4.7</v>
      </c>
      <c r="N449" s="753">
        <v>2821.4502848031029</v>
      </c>
    </row>
    <row r="450" spans="1:14" ht="14.4" customHeight="1" x14ac:dyDescent="0.3">
      <c r="A450" s="747" t="s">
        <v>628</v>
      </c>
      <c r="B450" s="748" t="s">
        <v>629</v>
      </c>
      <c r="C450" s="749" t="s">
        <v>652</v>
      </c>
      <c r="D450" s="750" t="s">
        <v>653</v>
      </c>
      <c r="E450" s="751">
        <v>50113013</v>
      </c>
      <c r="F450" s="750" t="s">
        <v>1007</v>
      </c>
      <c r="G450" s="749" t="s">
        <v>689</v>
      </c>
      <c r="H450" s="749">
        <v>185524</v>
      </c>
      <c r="I450" s="749">
        <v>85524</v>
      </c>
      <c r="J450" s="749" t="s">
        <v>1008</v>
      </c>
      <c r="K450" s="749" t="s">
        <v>1287</v>
      </c>
      <c r="L450" s="752">
        <v>101.42</v>
      </c>
      <c r="M450" s="752">
        <v>4</v>
      </c>
      <c r="N450" s="753">
        <v>405.68</v>
      </c>
    </row>
    <row r="451" spans="1:14" ht="14.4" customHeight="1" x14ac:dyDescent="0.3">
      <c r="A451" s="747" t="s">
        <v>628</v>
      </c>
      <c r="B451" s="748" t="s">
        <v>629</v>
      </c>
      <c r="C451" s="749" t="s">
        <v>652</v>
      </c>
      <c r="D451" s="750" t="s">
        <v>653</v>
      </c>
      <c r="E451" s="751">
        <v>50113013</v>
      </c>
      <c r="F451" s="750" t="s">
        <v>1007</v>
      </c>
      <c r="G451" s="749" t="s">
        <v>689</v>
      </c>
      <c r="H451" s="749">
        <v>185525</v>
      </c>
      <c r="I451" s="749">
        <v>85525</v>
      </c>
      <c r="J451" s="749" t="s">
        <v>1008</v>
      </c>
      <c r="K451" s="749" t="s">
        <v>1009</v>
      </c>
      <c r="L451" s="752">
        <v>111.31999999999998</v>
      </c>
      <c r="M451" s="752">
        <v>5</v>
      </c>
      <c r="N451" s="753">
        <v>556.59999999999991</v>
      </c>
    </row>
    <row r="452" spans="1:14" ht="14.4" customHeight="1" x14ac:dyDescent="0.3">
      <c r="A452" s="747" t="s">
        <v>628</v>
      </c>
      <c r="B452" s="748" t="s">
        <v>629</v>
      </c>
      <c r="C452" s="749" t="s">
        <v>652</v>
      </c>
      <c r="D452" s="750" t="s">
        <v>653</v>
      </c>
      <c r="E452" s="751">
        <v>50113013</v>
      </c>
      <c r="F452" s="750" t="s">
        <v>1007</v>
      </c>
      <c r="G452" s="749" t="s">
        <v>689</v>
      </c>
      <c r="H452" s="749">
        <v>203097</v>
      </c>
      <c r="I452" s="749">
        <v>203097</v>
      </c>
      <c r="J452" s="749" t="s">
        <v>1288</v>
      </c>
      <c r="K452" s="749" t="s">
        <v>1289</v>
      </c>
      <c r="L452" s="752">
        <v>166.57</v>
      </c>
      <c r="M452" s="752">
        <v>5</v>
      </c>
      <c r="N452" s="753">
        <v>832.85</v>
      </c>
    </row>
    <row r="453" spans="1:14" ht="14.4" customHeight="1" x14ac:dyDescent="0.3">
      <c r="A453" s="747" t="s">
        <v>628</v>
      </c>
      <c r="B453" s="748" t="s">
        <v>629</v>
      </c>
      <c r="C453" s="749" t="s">
        <v>652</v>
      </c>
      <c r="D453" s="750" t="s">
        <v>653</v>
      </c>
      <c r="E453" s="751">
        <v>50113013</v>
      </c>
      <c r="F453" s="750" t="s">
        <v>1007</v>
      </c>
      <c r="G453" s="749" t="s">
        <v>692</v>
      </c>
      <c r="H453" s="749">
        <v>172972</v>
      </c>
      <c r="I453" s="749">
        <v>72972</v>
      </c>
      <c r="J453" s="749" t="s">
        <v>1010</v>
      </c>
      <c r="K453" s="749" t="s">
        <v>1011</v>
      </c>
      <c r="L453" s="752">
        <v>181.60996015936243</v>
      </c>
      <c r="M453" s="752">
        <v>50.20000000000001</v>
      </c>
      <c r="N453" s="753">
        <v>9116.8199999999961</v>
      </c>
    </row>
    <row r="454" spans="1:14" ht="14.4" customHeight="1" x14ac:dyDescent="0.3">
      <c r="A454" s="747" t="s">
        <v>628</v>
      </c>
      <c r="B454" s="748" t="s">
        <v>629</v>
      </c>
      <c r="C454" s="749" t="s">
        <v>652</v>
      </c>
      <c r="D454" s="750" t="s">
        <v>653</v>
      </c>
      <c r="E454" s="751">
        <v>50113013</v>
      </c>
      <c r="F454" s="750" t="s">
        <v>1007</v>
      </c>
      <c r="G454" s="749" t="s">
        <v>689</v>
      </c>
      <c r="H454" s="749">
        <v>105951</v>
      </c>
      <c r="I454" s="749">
        <v>5951</v>
      </c>
      <c r="J454" s="749" t="s">
        <v>1290</v>
      </c>
      <c r="K454" s="749" t="s">
        <v>1291</v>
      </c>
      <c r="L454" s="752">
        <v>114.74166666666667</v>
      </c>
      <c r="M454" s="752">
        <v>6</v>
      </c>
      <c r="N454" s="753">
        <v>688.45</v>
      </c>
    </row>
    <row r="455" spans="1:14" ht="14.4" customHeight="1" x14ac:dyDescent="0.3">
      <c r="A455" s="747" t="s">
        <v>628</v>
      </c>
      <c r="B455" s="748" t="s">
        <v>629</v>
      </c>
      <c r="C455" s="749" t="s">
        <v>652</v>
      </c>
      <c r="D455" s="750" t="s">
        <v>653</v>
      </c>
      <c r="E455" s="751">
        <v>50113013</v>
      </c>
      <c r="F455" s="750" t="s">
        <v>1007</v>
      </c>
      <c r="G455" s="749" t="s">
        <v>689</v>
      </c>
      <c r="H455" s="749">
        <v>199366</v>
      </c>
      <c r="I455" s="749">
        <v>99366</v>
      </c>
      <c r="J455" s="749" t="s">
        <v>1014</v>
      </c>
      <c r="K455" s="749" t="s">
        <v>1015</v>
      </c>
      <c r="L455" s="752">
        <v>56.449473684210538</v>
      </c>
      <c r="M455" s="752">
        <v>19</v>
      </c>
      <c r="N455" s="753">
        <v>1072.5400000000002</v>
      </c>
    </row>
    <row r="456" spans="1:14" ht="14.4" customHeight="1" x14ac:dyDescent="0.3">
      <c r="A456" s="747" t="s">
        <v>628</v>
      </c>
      <c r="B456" s="748" t="s">
        <v>629</v>
      </c>
      <c r="C456" s="749" t="s">
        <v>652</v>
      </c>
      <c r="D456" s="750" t="s">
        <v>653</v>
      </c>
      <c r="E456" s="751">
        <v>50113013</v>
      </c>
      <c r="F456" s="750" t="s">
        <v>1007</v>
      </c>
      <c r="G456" s="749" t="s">
        <v>692</v>
      </c>
      <c r="H456" s="749">
        <v>72973</v>
      </c>
      <c r="I456" s="749">
        <v>72973</v>
      </c>
      <c r="J456" s="749" t="s">
        <v>1016</v>
      </c>
      <c r="K456" s="749" t="s">
        <v>1017</v>
      </c>
      <c r="L456" s="752">
        <v>154.06686274509798</v>
      </c>
      <c r="M456" s="752">
        <v>30.599999999999998</v>
      </c>
      <c r="N456" s="753">
        <v>4714.4459999999981</v>
      </c>
    </row>
    <row r="457" spans="1:14" ht="14.4" customHeight="1" x14ac:dyDescent="0.3">
      <c r="A457" s="747" t="s">
        <v>628</v>
      </c>
      <c r="B457" s="748" t="s">
        <v>629</v>
      </c>
      <c r="C457" s="749" t="s">
        <v>652</v>
      </c>
      <c r="D457" s="750" t="s">
        <v>653</v>
      </c>
      <c r="E457" s="751">
        <v>50113013</v>
      </c>
      <c r="F457" s="750" t="s">
        <v>1007</v>
      </c>
      <c r="G457" s="749" t="s">
        <v>692</v>
      </c>
      <c r="H457" s="749">
        <v>201958</v>
      </c>
      <c r="I457" s="749">
        <v>201958</v>
      </c>
      <c r="J457" s="749" t="s">
        <v>1018</v>
      </c>
      <c r="K457" s="749" t="s">
        <v>1019</v>
      </c>
      <c r="L457" s="752">
        <v>138.34999999999991</v>
      </c>
      <c r="M457" s="752">
        <v>0.6</v>
      </c>
      <c r="N457" s="753">
        <v>83.009999999999948</v>
      </c>
    </row>
    <row r="458" spans="1:14" ht="14.4" customHeight="1" x14ac:dyDescent="0.3">
      <c r="A458" s="747" t="s">
        <v>628</v>
      </c>
      <c r="B458" s="748" t="s">
        <v>629</v>
      </c>
      <c r="C458" s="749" t="s">
        <v>652</v>
      </c>
      <c r="D458" s="750" t="s">
        <v>653</v>
      </c>
      <c r="E458" s="751">
        <v>50113013</v>
      </c>
      <c r="F458" s="750" t="s">
        <v>1007</v>
      </c>
      <c r="G458" s="749" t="s">
        <v>692</v>
      </c>
      <c r="H458" s="749">
        <v>201961</v>
      </c>
      <c r="I458" s="749">
        <v>201961</v>
      </c>
      <c r="J458" s="749" t="s">
        <v>1292</v>
      </c>
      <c r="K458" s="749" t="s">
        <v>1293</v>
      </c>
      <c r="L458" s="752">
        <v>324.57</v>
      </c>
      <c r="M458" s="752">
        <v>1</v>
      </c>
      <c r="N458" s="753">
        <v>324.57</v>
      </c>
    </row>
    <row r="459" spans="1:14" ht="14.4" customHeight="1" x14ac:dyDescent="0.3">
      <c r="A459" s="747" t="s">
        <v>628</v>
      </c>
      <c r="B459" s="748" t="s">
        <v>629</v>
      </c>
      <c r="C459" s="749" t="s">
        <v>652</v>
      </c>
      <c r="D459" s="750" t="s">
        <v>653</v>
      </c>
      <c r="E459" s="751">
        <v>50113013</v>
      </c>
      <c r="F459" s="750" t="s">
        <v>1007</v>
      </c>
      <c r="G459" s="749" t="s">
        <v>692</v>
      </c>
      <c r="H459" s="749">
        <v>501761</v>
      </c>
      <c r="I459" s="749">
        <v>0</v>
      </c>
      <c r="J459" s="749" t="s">
        <v>1294</v>
      </c>
      <c r="K459" s="749" t="s">
        <v>630</v>
      </c>
      <c r="L459" s="752">
        <v>2980.1200000000003</v>
      </c>
      <c r="M459" s="752">
        <v>0.1</v>
      </c>
      <c r="N459" s="753">
        <v>298.01200000000006</v>
      </c>
    </row>
    <row r="460" spans="1:14" ht="14.4" customHeight="1" x14ac:dyDescent="0.3">
      <c r="A460" s="747" t="s">
        <v>628</v>
      </c>
      <c r="B460" s="748" t="s">
        <v>629</v>
      </c>
      <c r="C460" s="749" t="s">
        <v>652</v>
      </c>
      <c r="D460" s="750" t="s">
        <v>653</v>
      </c>
      <c r="E460" s="751">
        <v>50113013</v>
      </c>
      <c r="F460" s="750" t="s">
        <v>1007</v>
      </c>
      <c r="G460" s="749" t="s">
        <v>689</v>
      </c>
      <c r="H460" s="749">
        <v>183817</v>
      </c>
      <c r="I460" s="749">
        <v>183817</v>
      </c>
      <c r="J460" s="749" t="s">
        <v>1295</v>
      </c>
      <c r="K460" s="749" t="s">
        <v>751</v>
      </c>
      <c r="L460" s="752">
        <v>953.69999999999993</v>
      </c>
      <c r="M460" s="752">
        <v>7.2</v>
      </c>
      <c r="N460" s="753">
        <v>6866.6399999999994</v>
      </c>
    </row>
    <row r="461" spans="1:14" ht="14.4" customHeight="1" x14ac:dyDescent="0.3">
      <c r="A461" s="747" t="s">
        <v>628</v>
      </c>
      <c r="B461" s="748" t="s">
        <v>629</v>
      </c>
      <c r="C461" s="749" t="s">
        <v>652</v>
      </c>
      <c r="D461" s="750" t="s">
        <v>653</v>
      </c>
      <c r="E461" s="751">
        <v>50113013</v>
      </c>
      <c r="F461" s="750" t="s">
        <v>1007</v>
      </c>
      <c r="G461" s="749" t="s">
        <v>692</v>
      </c>
      <c r="H461" s="749">
        <v>164831</v>
      </c>
      <c r="I461" s="749">
        <v>64831</v>
      </c>
      <c r="J461" s="749" t="s">
        <v>1296</v>
      </c>
      <c r="K461" s="749" t="s">
        <v>1297</v>
      </c>
      <c r="L461" s="752">
        <v>198.88</v>
      </c>
      <c r="M461" s="752">
        <v>0.3</v>
      </c>
      <c r="N461" s="753">
        <v>59.663999999999994</v>
      </c>
    </row>
    <row r="462" spans="1:14" ht="14.4" customHeight="1" x14ac:dyDescent="0.3">
      <c r="A462" s="747" t="s">
        <v>628</v>
      </c>
      <c r="B462" s="748" t="s">
        <v>629</v>
      </c>
      <c r="C462" s="749" t="s">
        <v>652</v>
      </c>
      <c r="D462" s="750" t="s">
        <v>653</v>
      </c>
      <c r="E462" s="751">
        <v>50113013</v>
      </c>
      <c r="F462" s="750" t="s">
        <v>1007</v>
      </c>
      <c r="G462" s="749" t="s">
        <v>692</v>
      </c>
      <c r="H462" s="749">
        <v>164835</v>
      </c>
      <c r="I462" s="749">
        <v>64835</v>
      </c>
      <c r="J462" s="749" t="s">
        <v>1022</v>
      </c>
      <c r="K462" s="749" t="s">
        <v>1023</v>
      </c>
      <c r="L462" s="752">
        <v>143.66</v>
      </c>
      <c r="M462" s="752">
        <v>3.7</v>
      </c>
      <c r="N462" s="753">
        <v>531.54200000000003</v>
      </c>
    </row>
    <row r="463" spans="1:14" ht="14.4" customHeight="1" x14ac:dyDescent="0.3">
      <c r="A463" s="747" t="s">
        <v>628</v>
      </c>
      <c r="B463" s="748" t="s">
        <v>629</v>
      </c>
      <c r="C463" s="749" t="s">
        <v>652</v>
      </c>
      <c r="D463" s="750" t="s">
        <v>653</v>
      </c>
      <c r="E463" s="751">
        <v>50113013</v>
      </c>
      <c r="F463" s="750" t="s">
        <v>1007</v>
      </c>
      <c r="G463" s="749" t="s">
        <v>692</v>
      </c>
      <c r="H463" s="749">
        <v>183926</v>
      </c>
      <c r="I463" s="749">
        <v>183926</v>
      </c>
      <c r="J463" s="749" t="s">
        <v>1298</v>
      </c>
      <c r="K463" s="749" t="s">
        <v>751</v>
      </c>
      <c r="L463" s="752">
        <v>142.01677131551924</v>
      </c>
      <c r="M463" s="752">
        <v>4.5999999999999996</v>
      </c>
      <c r="N463" s="753">
        <v>653.27714805138839</v>
      </c>
    </row>
    <row r="464" spans="1:14" ht="14.4" customHeight="1" x14ac:dyDescent="0.3">
      <c r="A464" s="747" t="s">
        <v>628</v>
      </c>
      <c r="B464" s="748" t="s">
        <v>629</v>
      </c>
      <c r="C464" s="749" t="s">
        <v>652</v>
      </c>
      <c r="D464" s="750" t="s">
        <v>653</v>
      </c>
      <c r="E464" s="751">
        <v>50113013</v>
      </c>
      <c r="F464" s="750" t="s">
        <v>1007</v>
      </c>
      <c r="G464" s="749" t="s">
        <v>692</v>
      </c>
      <c r="H464" s="749">
        <v>190778</v>
      </c>
      <c r="I464" s="749">
        <v>90778</v>
      </c>
      <c r="J464" s="749" t="s">
        <v>1299</v>
      </c>
      <c r="K464" s="749" t="s">
        <v>1300</v>
      </c>
      <c r="L464" s="752">
        <v>82.97</v>
      </c>
      <c r="M464" s="752">
        <v>2</v>
      </c>
      <c r="N464" s="753">
        <v>165.94</v>
      </c>
    </row>
    <row r="465" spans="1:14" ht="14.4" customHeight="1" x14ac:dyDescent="0.3">
      <c r="A465" s="747" t="s">
        <v>628</v>
      </c>
      <c r="B465" s="748" t="s">
        <v>629</v>
      </c>
      <c r="C465" s="749" t="s">
        <v>652</v>
      </c>
      <c r="D465" s="750" t="s">
        <v>653</v>
      </c>
      <c r="E465" s="751">
        <v>50113013</v>
      </c>
      <c r="F465" s="750" t="s">
        <v>1007</v>
      </c>
      <c r="G465" s="749" t="s">
        <v>692</v>
      </c>
      <c r="H465" s="749">
        <v>103378</v>
      </c>
      <c r="I465" s="749">
        <v>3378</v>
      </c>
      <c r="J465" s="749" t="s">
        <v>1024</v>
      </c>
      <c r="K465" s="749" t="s">
        <v>1025</v>
      </c>
      <c r="L465" s="752">
        <v>21.959999999999997</v>
      </c>
      <c r="M465" s="752">
        <v>3</v>
      </c>
      <c r="N465" s="753">
        <v>65.88</v>
      </c>
    </row>
    <row r="466" spans="1:14" ht="14.4" customHeight="1" x14ac:dyDescent="0.3">
      <c r="A466" s="747" t="s">
        <v>628</v>
      </c>
      <c r="B466" s="748" t="s">
        <v>629</v>
      </c>
      <c r="C466" s="749" t="s">
        <v>652</v>
      </c>
      <c r="D466" s="750" t="s">
        <v>653</v>
      </c>
      <c r="E466" s="751">
        <v>50113013</v>
      </c>
      <c r="F466" s="750" t="s">
        <v>1007</v>
      </c>
      <c r="G466" s="749" t="s">
        <v>689</v>
      </c>
      <c r="H466" s="749">
        <v>111706</v>
      </c>
      <c r="I466" s="749">
        <v>11706</v>
      </c>
      <c r="J466" s="749" t="s">
        <v>743</v>
      </c>
      <c r="K466" s="749" t="s">
        <v>1301</v>
      </c>
      <c r="L466" s="752">
        <v>231.61999999999998</v>
      </c>
      <c r="M466" s="752">
        <v>2</v>
      </c>
      <c r="N466" s="753">
        <v>463.23999999999995</v>
      </c>
    </row>
    <row r="467" spans="1:14" ht="14.4" customHeight="1" x14ac:dyDescent="0.3">
      <c r="A467" s="747" t="s">
        <v>628</v>
      </c>
      <c r="B467" s="748" t="s">
        <v>629</v>
      </c>
      <c r="C467" s="749" t="s">
        <v>652</v>
      </c>
      <c r="D467" s="750" t="s">
        <v>653</v>
      </c>
      <c r="E467" s="751">
        <v>50113013</v>
      </c>
      <c r="F467" s="750" t="s">
        <v>1007</v>
      </c>
      <c r="G467" s="749" t="s">
        <v>692</v>
      </c>
      <c r="H467" s="749">
        <v>131654</v>
      </c>
      <c r="I467" s="749">
        <v>131654</v>
      </c>
      <c r="J467" s="749" t="s">
        <v>1026</v>
      </c>
      <c r="K467" s="749" t="s">
        <v>1027</v>
      </c>
      <c r="L467" s="752">
        <v>264</v>
      </c>
      <c r="M467" s="752">
        <v>1.4</v>
      </c>
      <c r="N467" s="753">
        <v>369.59999999999997</v>
      </c>
    </row>
    <row r="468" spans="1:14" ht="14.4" customHeight="1" x14ac:dyDescent="0.3">
      <c r="A468" s="747" t="s">
        <v>628</v>
      </c>
      <c r="B468" s="748" t="s">
        <v>629</v>
      </c>
      <c r="C468" s="749" t="s">
        <v>652</v>
      </c>
      <c r="D468" s="750" t="s">
        <v>653</v>
      </c>
      <c r="E468" s="751">
        <v>50113013</v>
      </c>
      <c r="F468" s="750" t="s">
        <v>1007</v>
      </c>
      <c r="G468" s="749" t="s">
        <v>692</v>
      </c>
      <c r="H468" s="749">
        <v>151458</v>
      </c>
      <c r="I468" s="749">
        <v>151458</v>
      </c>
      <c r="J468" s="749" t="s">
        <v>1302</v>
      </c>
      <c r="K468" s="749" t="s">
        <v>1303</v>
      </c>
      <c r="L468" s="752">
        <v>217.8</v>
      </c>
      <c r="M468" s="752">
        <v>1</v>
      </c>
      <c r="N468" s="753">
        <v>217.8</v>
      </c>
    </row>
    <row r="469" spans="1:14" ht="14.4" customHeight="1" x14ac:dyDescent="0.3">
      <c r="A469" s="747" t="s">
        <v>628</v>
      </c>
      <c r="B469" s="748" t="s">
        <v>629</v>
      </c>
      <c r="C469" s="749" t="s">
        <v>652</v>
      </c>
      <c r="D469" s="750" t="s">
        <v>653</v>
      </c>
      <c r="E469" s="751">
        <v>50113013</v>
      </c>
      <c r="F469" s="750" t="s">
        <v>1007</v>
      </c>
      <c r="G469" s="749" t="s">
        <v>692</v>
      </c>
      <c r="H469" s="749">
        <v>151460</v>
      </c>
      <c r="I469" s="749">
        <v>151460</v>
      </c>
      <c r="J469" s="749" t="s">
        <v>1030</v>
      </c>
      <c r="K469" s="749" t="s">
        <v>1031</v>
      </c>
      <c r="L469" s="752">
        <v>156.75</v>
      </c>
      <c r="M469" s="752">
        <v>11.299999999999999</v>
      </c>
      <c r="N469" s="753">
        <v>1771.2749999999999</v>
      </c>
    </row>
    <row r="470" spans="1:14" ht="14.4" customHeight="1" x14ac:dyDescent="0.3">
      <c r="A470" s="747" t="s">
        <v>628</v>
      </c>
      <c r="B470" s="748" t="s">
        <v>629</v>
      </c>
      <c r="C470" s="749" t="s">
        <v>652</v>
      </c>
      <c r="D470" s="750" t="s">
        <v>653</v>
      </c>
      <c r="E470" s="751">
        <v>50113013</v>
      </c>
      <c r="F470" s="750" t="s">
        <v>1007</v>
      </c>
      <c r="G470" s="749" t="s">
        <v>689</v>
      </c>
      <c r="H470" s="749">
        <v>849655</v>
      </c>
      <c r="I470" s="749">
        <v>129836</v>
      </c>
      <c r="J470" s="749" t="s">
        <v>1304</v>
      </c>
      <c r="K470" s="749" t="s">
        <v>1305</v>
      </c>
      <c r="L470" s="752">
        <v>262.89999999999998</v>
      </c>
      <c r="M470" s="752">
        <v>5.8</v>
      </c>
      <c r="N470" s="753">
        <v>1524.82</v>
      </c>
    </row>
    <row r="471" spans="1:14" ht="14.4" customHeight="1" x14ac:dyDescent="0.3">
      <c r="A471" s="747" t="s">
        <v>628</v>
      </c>
      <c r="B471" s="748" t="s">
        <v>629</v>
      </c>
      <c r="C471" s="749" t="s">
        <v>652</v>
      </c>
      <c r="D471" s="750" t="s">
        <v>653</v>
      </c>
      <c r="E471" s="751">
        <v>50113013</v>
      </c>
      <c r="F471" s="750" t="s">
        <v>1007</v>
      </c>
      <c r="G471" s="749" t="s">
        <v>689</v>
      </c>
      <c r="H471" s="749">
        <v>849887</v>
      </c>
      <c r="I471" s="749">
        <v>129834</v>
      </c>
      <c r="J471" s="749" t="s">
        <v>1306</v>
      </c>
      <c r="K471" s="749" t="s">
        <v>630</v>
      </c>
      <c r="L471" s="752">
        <v>155.1</v>
      </c>
      <c r="M471" s="752">
        <v>0.6</v>
      </c>
      <c r="N471" s="753">
        <v>93.059999999999988</v>
      </c>
    </row>
    <row r="472" spans="1:14" ht="14.4" customHeight="1" x14ac:dyDescent="0.3">
      <c r="A472" s="747" t="s">
        <v>628</v>
      </c>
      <c r="B472" s="748" t="s">
        <v>629</v>
      </c>
      <c r="C472" s="749" t="s">
        <v>652</v>
      </c>
      <c r="D472" s="750" t="s">
        <v>653</v>
      </c>
      <c r="E472" s="751">
        <v>50113013</v>
      </c>
      <c r="F472" s="750" t="s">
        <v>1007</v>
      </c>
      <c r="G472" s="749" t="s">
        <v>692</v>
      </c>
      <c r="H472" s="749">
        <v>844851</v>
      </c>
      <c r="I472" s="749">
        <v>107135</v>
      </c>
      <c r="J472" s="749" t="s">
        <v>1307</v>
      </c>
      <c r="K472" s="749" t="s">
        <v>1308</v>
      </c>
      <c r="L472" s="752">
        <v>64.819999999999993</v>
      </c>
      <c r="M472" s="752">
        <v>1</v>
      </c>
      <c r="N472" s="753">
        <v>64.819999999999993</v>
      </c>
    </row>
    <row r="473" spans="1:14" ht="14.4" customHeight="1" x14ac:dyDescent="0.3">
      <c r="A473" s="747" t="s">
        <v>628</v>
      </c>
      <c r="B473" s="748" t="s">
        <v>629</v>
      </c>
      <c r="C473" s="749" t="s">
        <v>652</v>
      </c>
      <c r="D473" s="750" t="s">
        <v>653</v>
      </c>
      <c r="E473" s="751">
        <v>50113013</v>
      </c>
      <c r="F473" s="750" t="s">
        <v>1007</v>
      </c>
      <c r="G473" s="749" t="s">
        <v>692</v>
      </c>
      <c r="H473" s="749">
        <v>162049</v>
      </c>
      <c r="I473" s="749">
        <v>62049</v>
      </c>
      <c r="J473" s="749" t="s">
        <v>1309</v>
      </c>
      <c r="K473" s="749" t="s">
        <v>1310</v>
      </c>
      <c r="L473" s="752">
        <v>43.89</v>
      </c>
      <c r="M473" s="752">
        <v>1</v>
      </c>
      <c r="N473" s="753">
        <v>43.89</v>
      </c>
    </row>
    <row r="474" spans="1:14" ht="14.4" customHeight="1" x14ac:dyDescent="0.3">
      <c r="A474" s="747" t="s">
        <v>628</v>
      </c>
      <c r="B474" s="748" t="s">
        <v>629</v>
      </c>
      <c r="C474" s="749" t="s">
        <v>652</v>
      </c>
      <c r="D474" s="750" t="s">
        <v>653</v>
      </c>
      <c r="E474" s="751">
        <v>50113013</v>
      </c>
      <c r="F474" s="750" t="s">
        <v>1007</v>
      </c>
      <c r="G474" s="749" t="s">
        <v>692</v>
      </c>
      <c r="H474" s="749">
        <v>162050</v>
      </c>
      <c r="I474" s="749">
        <v>62050</v>
      </c>
      <c r="J474" s="749" t="s">
        <v>1311</v>
      </c>
      <c r="K474" s="749" t="s">
        <v>1312</v>
      </c>
      <c r="L474" s="752">
        <v>54.929999999999964</v>
      </c>
      <c r="M474" s="752">
        <v>1</v>
      </c>
      <c r="N474" s="753">
        <v>54.929999999999964</v>
      </c>
    </row>
    <row r="475" spans="1:14" ht="14.4" customHeight="1" x14ac:dyDescent="0.3">
      <c r="A475" s="747" t="s">
        <v>628</v>
      </c>
      <c r="B475" s="748" t="s">
        <v>629</v>
      </c>
      <c r="C475" s="749" t="s">
        <v>652</v>
      </c>
      <c r="D475" s="750" t="s">
        <v>653</v>
      </c>
      <c r="E475" s="751">
        <v>50113013</v>
      </c>
      <c r="F475" s="750" t="s">
        <v>1007</v>
      </c>
      <c r="G475" s="749" t="s">
        <v>692</v>
      </c>
      <c r="H475" s="749">
        <v>102427</v>
      </c>
      <c r="I475" s="749">
        <v>2427</v>
      </c>
      <c r="J475" s="749" t="s">
        <v>1313</v>
      </c>
      <c r="K475" s="749" t="s">
        <v>1310</v>
      </c>
      <c r="L475" s="752">
        <v>25.629999999999992</v>
      </c>
      <c r="M475" s="752">
        <v>2</v>
      </c>
      <c r="N475" s="753">
        <v>51.259999999999984</v>
      </c>
    </row>
    <row r="476" spans="1:14" ht="14.4" customHeight="1" x14ac:dyDescent="0.3">
      <c r="A476" s="747" t="s">
        <v>628</v>
      </c>
      <c r="B476" s="748" t="s">
        <v>629</v>
      </c>
      <c r="C476" s="749" t="s">
        <v>652</v>
      </c>
      <c r="D476" s="750" t="s">
        <v>653</v>
      </c>
      <c r="E476" s="751">
        <v>50113013</v>
      </c>
      <c r="F476" s="750" t="s">
        <v>1007</v>
      </c>
      <c r="G476" s="749" t="s">
        <v>692</v>
      </c>
      <c r="H476" s="749">
        <v>101066</v>
      </c>
      <c r="I476" s="749">
        <v>1066</v>
      </c>
      <c r="J476" s="749" t="s">
        <v>1034</v>
      </c>
      <c r="K476" s="749" t="s">
        <v>1035</v>
      </c>
      <c r="L476" s="752">
        <v>50.912727272727267</v>
      </c>
      <c r="M476" s="752">
        <v>11</v>
      </c>
      <c r="N476" s="753">
        <v>560.04</v>
      </c>
    </row>
    <row r="477" spans="1:14" ht="14.4" customHeight="1" x14ac:dyDescent="0.3">
      <c r="A477" s="747" t="s">
        <v>628</v>
      </c>
      <c r="B477" s="748" t="s">
        <v>629</v>
      </c>
      <c r="C477" s="749" t="s">
        <v>652</v>
      </c>
      <c r="D477" s="750" t="s">
        <v>653</v>
      </c>
      <c r="E477" s="751">
        <v>50113013</v>
      </c>
      <c r="F477" s="750" t="s">
        <v>1007</v>
      </c>
      <c r="G477" s="749" t="s">
        <v>692</v>
      </c>
      <c r="H477" s="749">
        <v>184492</v>
      </c>
      <c r="I477" s="749">
        <v>84492</v>
      </c>
      <c r="J477" s="749" t="s">
        <v>1036</v>
      </c>
      <c r="K477" s="749" t="s">
        <v>1314</v>
      </c>
      <c r="L477" s="752">
        <v>51.809999999999981</v>
      </c>
      <c r="M477" s="752">
        <v>2</v>
      </c>
      <c r="N477" s="753">
        <v>103.61999999999996</v>
      </c>
    </row>
    <row r="478" spans="1:14" ht="14.4" customHeight="1" x14ac:dyDescent="0.3">
      <c r="A478" s="747" t="s">
        <v>628</v>
      </c>
      <c r="B478" s="748" t="s">
        <v>629</v>
      </c>
      <c r="C478" s="749" t="s">
        <v>652</v>
      </c>
      <c r="D478" s="750" t="s">
        <v>653</v>
      </c>
      <c r="E478" s="751">
        <v>50113013</v>
      </c>
      <c r="F478" s="750" t="s">
        <v>1007</v>
      </c>
      <c r="G478" s="749" t="s">
        <v>692</v>
      </c>
      <c r="H478" s="749">
        <v>196413</v>
      </c>
      <c r="I478" s="749">
        <v>96413</v>
      </c>
      <c r="J478" s="749" t="s">
        <v>1315</v>
      </c>
      <c r="K478" s="749" t="s">
        <v>1316</v>
      </c>
      <c r="L478" s="752">
        <v>59.820000000000007</v>
      </c>
      <c r="M478" s="752">
        <v>0.5</v>
      </c>
      <c r="N478" s="753">
        <v>29.910000000000004</v>
      </c>
    </row>
    <row r="479" spans="1:14" ht="14.4" customHeight="1" x14ac:dyDescent="0.3">
      <c r="A479" s="747" t="s">
        <v>628</v>
      </c>
      <c r="B479" s="748" t="s">
        <v>629</v>
      </c>
      <c r="C479" s="749" t="s">
        <v>652</v>
      </c>
      <c r="D479" s="750" t="s">
        <v>653</v>
      </c>
      <c r="E479" s="751">
        <v>50113013</v>
      </c>
      <c r="F479" s="750" t="s">
        <v>1007</v>
      </c>
      <c r="G479" s="749" t="s">
        <v>692</v>
      </c>
      <c r="H479" s="749">
        <v>847476</v>
      </c>
      <c r="I479" s="749">
        <v>112782</v>
      </c>
      <c r="J479" s="749" t="s">
        <v>1040</v>
      </c>
      <c r="K479" s="749" t="s">
        <v>1041</v>
      </c>
      <c r="L479" s="752">
        <v>674.31038749999993</v>
      </c>
      <c r="M479" s="752">
        <v>2</v>
      </c>
      <c r="N479" s="753">
        <v>1348.6207749999999</v>
      </c>
    </row>
    <row r="480" spans="1:14" ht="14.4" customHeight="1" x14ac:dyDescent="0.3">
      <c r="A480" s="747" t="s">
        <v>628</v>
      </c>
      <c r="B480" s="748" t="s">
        <v>629</v>
      </c>
      <c r="C480" s="749" t="s">
        <v>652</v>
      </c>
      <c r="D480" s="750" t="s">
        <v>653</v>
      </c>
      <c r="E480" s="751">
        <v>50113013</v>
      </c>
      <c r="F480" s="750" t="s">
        <v>1007</v>
      </c>
      <c r="G480" s="749" t="s">
        <v>692</v>
      </c>
      <c r="H480" s="749">
        <v>96414</v>
      </c>
      <c r="I480" s="749">
        <v>96414</v>
      </c>
      <c r="J480" s="749" t="s">
        <v>1042</v>
      </c>
      <c r="K480" s="749" t="s">
        <v>1043</v>
      </c>
      <c r="L480" s="752">
        <v>57.990194174757285</v>
      </c>
      <c r="M480" s="752">
        <v>10.299999999999999</v>
      </c>
      <c r="N480" s="753">
        <v>597.29899999999998</v>
      </c>
    </row>
    <row r="481" spans="1:14" ht="14.4" customHeight="1" x14ac:dyDescent="0.3">
      <c r="A481" s="747" t="s">
        <v>628</v>
      </c>
      <c r="B481" s="748" t="s">
        <v>629</v>
      </c>
      <c r="C481" s="749" t="s">
        <v>652</v>
      </c>
      <c r="D481" s="750" t="s">
        <v>653</v>
      </c>
      <c r="E481" s="751">
        <v>50113013</v>
      </c>
      <c r="F481" s="750" t="s">
        <v>1007</v>
      </c>
      <c r="G481" s="749" t="s">
        <v>692</v>
      </c>
      <c r="H481" s="749">
        <v>114877</v>
      </c>
      <c r="I481" s="749">
        <v>14877</v>
      </c>
      <c r="J481" s="749" t="s">
        <v>1044</v>
      </c>
      <c r="K481" s="749" t="s">
        <v>1045</v>
      </c>
      <c r="L481" s="752">
        <v>236.56000000000003</v>
      </c>
      <c r="M481" s="752">
        <v>4</v>
      </c>
      <c r="N481" s="753">
        <v>946.24000000000012</v>
      </c>
    </row>
    <row r="482" spans="1:14" ht="14.4" customHeight="1" x14ac:dyDescent="0.3">
      <c r="A482" s="747" t="s">
        <v>628</v>
      </c>
      <c r="B482" s="748" t="s">
        <v>629</v>
      </c>
      <c r="C482" s="749" t="s">
        <v>652</v>
      </c>
      <c r="D482" s="750" t="s">
        <v>653</v>
      </c>
      <c r="E482" s="751">
        <v>50113013</v>
      </c>
      <c r="F482" s="750" t="s">
        <v>1007</v>
      </c>
      <c r="G482" s="749" t="s">
        <v>689</v>
      </c>
      <c r="H482" s="749">
        <v>197000</v>
      </c>
      <c r="I482" s="749">
        <v>97000</v>
      </c>
      <c r="J482" s="749" t="s">
        <v>1054</v>
      </c>
      <c r="K482" s="749" t="s">
        <v>1055</v>
      </c>
      <c r="L482" s="752">
        <v>22.863750000000003</v>
      </c>
      <c r="M482" s="752">
        <v>88</v>
      </c>
      <c r="N482" s="753">
        <v>2012.0100000000002</v>
      </c>
    </row>
    <row r="483" spans="1:14" ht="14.4" customHeight="1" x14ac:dyDescent="0.3">
      <c r="A483" s="747" t="s">
        <v>628</v>
      </c>
      <c r="B483" s="748" t="s">
        <v>629</v>
      </c>
      <c r="C483" s="749" t="s">
        <v>652</v>
      </c>
      <c r="D483" s="750" t="s">
        <v>653</v>
      </c>
      <c r="E483" s="751">
        <v>50113013</v>
      </c>
      <c r="F483" s="750" t="s">
        <v>1007</v>
      </c>
      <c r="G483" s="749" t="s">
        <v>692</v>
      </c>
      <c r="H483" s="749">
        <v>101076</v>
      </c>
      <c r="I483" s="749">
        <v>1076</v>
      </c>
      <c r="J483" s="749" t="s">
        <v>1056</v>
      </c>
      <c r="K483" s="749" t="s">
        <v>880</v>
      </c>
      <c r="L483" s="752">
        <v>77.134285714285724</v>
      </c>
      <c r="M483" s="752">
        <v>14</v>
      </c>
      <c r="N483" s="753">
        <v>1079.8800000000001</v>
      </c>
    </row>
    <row r="484" spans="1:14" ht="14.4" customHeight="1" x14ac:dyDescent="0.3">
      <c r="A484" s="747" t="s">
        <v>628</v>
      </c>
      <c r="B484" s="748" t="s">
        <v>629</v>
      </c>
      <c r="C484" s="749" t="s">
        <v>652</v>
      </c>
      <c r="D484" s="750" t="s">
        <v>653</v>
      </c>
      <c r="E484" s="751">
        <v>50113013</v>
      </c>
      <c r="F484" s="750" t="s">
        <v>1007</v>
      </c>
      <c r="G484" s="749" t="s">
        <v>692</v>
      </c>
      <c r="H484" s="749">
        <v>101077</v>
      </c>
      <c r="I484" s="749">
        <v>1077</v>
      </c>
      <c r="J484" s="749" t="s">
        <v>1317</v>
      </c>
      <c r="K484" s="749" t="s">
        <v>880</v>
      </c>
      <c r="L484" s="752">
        <v>60.01</v>
      </c>
      <c r="M484" s="752">
        <v>2</v>
      </c>
      <c r="N484" s="753">
        <v>120.02</v>
      </c>
    </row>
    <row r="485" spans="1:14" ht="14.4" customHeight="1" x14ac:dyDescent="0.3">
      <c r="A485" s="747" t="s">
        <v>628</v>
      </c>
      <c r="B485" s="748" t="s">
        <v>629</v>
      </c>
      <c r="C485" s="749" t="s">
        <v>652</v>
      </c>
      <c r="D485" s="750" t="s">
        <v>653</v>
      </c>
      <c r="E485" s="751">
        <v>50113013</v>
      </c>
      <c r="F485" s="750" t="s">
        <v>1007</v>
      </c>
      <c r="G485" s="749" t="s">
        <v>692</v>
      </c>
      <c r="H485" s="749">
        <v>166366</v>
      </c>
      <c r="I485" s="749">
        <v>66366</v>
      </c>
      <c r="J485" s="749" t="s">
        <v>1057</v>
      </c>
      <c r="K485" s="749" t="s">
        <v>1058</v>
      </c>
      <c r="L485" s="752">
        <v>23.44142857142857</v>
      </c>
      <c r="M485" s="752">
        <v>14</v>
      </c>
      <c r="N485" s="753">
        <v>328.18</v>
      </c>
    </row>
    <row r="486" spans="1:14" ht="14.4" customHeight="1" x14ac:dyDescent="0.3">
      <c r="A486" s="747" t="s">
        <v>628</v>
      </c>
      <c r="B486" s="748" t="s">
        <v>629</v>
      </c>
      <c r="C486" s="749" t="s">
        <v>652</v>
      </c>
      <c r="D486" s="750" t="s">
        <v>653</v>
      </c>
      <c r="E486" s="751">
        <v>50113013</v>
      </c>
      <c r="F486" s="750" t="s">
        <v>1007</v>
      </c>
      <c r="G486" s="749" t="s">
        <v>692</v>
      </c>
      <c r="H486" s="749">
        <v>132557</v>
      </c>
      <c r="I486" s="749">
        <v>32557</v>
      </c>
      <c r="J486" s="749" t="s">
        <v>1318</v>
      </c>
      <c r="K486" s="749" t="s">
        <v>1319</v>
      </c>
      <c r="L486" s="752">
        <v>29.615000000000006</v>
      </c>
      <c r="M486" s="752">
        <v>14</v>
      </c>
      <c r="N486" s="753">
        <v>414.61000000000007</v>
      </c>
    </row>
    <row r="487" spans="1:14" ht="14.4" customHeight="1" x14ac:dyDescent="0.3">
      <c r="A487" s="747" t="s">
        <v>628</v>
      </c>
      <c r="B487" s="748" t="s">
        <v>629</v>
      </c>
      <c r="C487" s="749" t="s">
        <v>652</v>
      </c>
      <c r="D487" s="750" t="s">
        <v>653</v>
      </c>
      <c r="E487" s="751">
        <v>50113013</v>
      </c>
      <c r="F487" s="750" t="s">
        <v>1007</v>
      </c>
      <c r="G487" s="749" t="s">
        <v>689</v>
      </c>
      <c r="H487" s="749">
        <v>113453</v>
      </c>
      <c r="I487" s="749">
        <v>113453</v>
      </c>
      <c r="J487" s="749" t="s">
        <v>1066</v>
      </c>
      <c r="K487" s="749" t="s">
        <v>1067</v>
      </c>
      <c r="L487" s="752">
        <v>458.7</v>
      </c>
      <c r="M487" s="752">
        <v>4.8</v>
      </c>
      <c r="N487" s="753">
        <v>2201.7599999999998</v>
      </c>
    </row>
    <row r="488" spans="1:14" ht="14.4" customHeight="1" x14ac:dyDescent="0.3">
      <c r="A488" s="747" t="s">
        <v>628</v>
      </c>
      <c r="B488" s="748" t="s">
        <v>629</v>
      </c>
      <c r="C488" s="749" t="s">
        <v>652</v>
      </c>
      <c r="D488" s="750" t="s">
        <v>653</v>
      </c>
      <c r="E488" s="751">
        <v>50113013</v>
      </c>
      <c r="F488" s="750" t="s">
        <v>1007</v>
      </c>
      <c r="G488" s="749" t="s">
        <v>630</v>
      </c>
      <c r="H488" s="749">
        <v>141263</v>
      </c>
      <c r="I488" s="749">
        <v>141263</v>
      </c>
      <c r="J488" s="749" t="s">
        <v>1320</v>
      </c>
      <c r="K488" s="749" t="s">
        <v>1321</v>
      </c>
      <c r="L488" s="752">
        <v>156.70999999999998</v>
      </c>
      <c r="M488" s="752">
        <v>15</v>
      </c>
      <c r="N488" s="753">
        <v>2350.6499999999996</v>
      </c>
    </row>
    <row r="489" spans="1:14" ht="14.4" customHeight="1" x14ac:dyDescent="0.3">
      <c r="A489" s="747" t="s">
        <v>628</v>
      </c>
      <c r="B489" s="748" t="s">
        <v>629</v>
      </c>
      <c r="C489" s="749" t="s">
        <v>652</v>
      </c>
      <c r="D489" s="750" t="s">
        <v>653</v>
      </c>
      <c r="E489" s="751">
        <v>50113013</v>
      </c>
      <c r="F489" s="750" t="s">
        <v>1007</v>
      </c>
      <c r="G489" s="749" t="s">
        <v>692</v>
      </c>
      <c r="H489" s="749">
        <v>106264</v>
      </c>
      <c r="I489" s="749">
        <v>6264</v>
      </c>
      <c r="J489" s="749" t="s">
        <v>1070</v>
      </c>
      <c r="K489" s="749" t="s">
        <v>1322</v>
      </c>
      <c r="L489" s="752">
        <v>31.721764705882357</v>
      </c>
      <c r="M489" s="752">
        <v>17</v>
      </c>
      <c r="N489" s="753">
        <v>539.2700000000001</v>
      </c>
    </row>
    <row r="490" spans="1:14" ht="14.4" customHeight="1" x14ac:dyDescent="0.3">
      <c r="A490" s="747" t="s">
        <v>628</v>
      </c>
      <c r="B490" s="748" t="s">
        <v>629</v>
      </c>
      <c r="C490" s="749" t="s">
        <v>652</v>
      </c>
      <c r="D490" s="750" t="s">
        <v>653</v>
      </c>
      <c r="E490" s="751">
        <v>50113013</v>
      </c>
      <c r="F490" s="750" t="s">
        <v>1007</v>
      </c>
      <c r="G490" s="749" t="s">
        <v>692</v>
      </c>
      <c r="H490" s="749">
        <v>191291</v>
      </c>
      <c r="I490" s="749">
        <v>91291</v>
      </c>
      <c r="J490" s="749" t="s">
        <v>1070</v>
      </c>
      <c r="K490" s="749" t="s">
        <v>1071</v>
      </c>
      <c r="L490" s="752">
        <v>45.035000000000011</v>
      </c>
      <c r="M490" s="752">
        <v>26</v>
      </c>
      <c r="N490" s="753">
        <v>1170.9100000000003</v>
      </c>
    </row>
    <row r="491" spans="1:14" ht="14.4" customHeight="1" x14ac:dyDescent="0.3">
      <c r="A491" s="747" t="s">
        <v>628</v>
      </c>
      <c r="B491" s="748" t="s">
        <v>629</v>
      </c>
      <c r="C491" s="749" t="s">
        <v>652</v>
      </c>
      <c r="D491" s="750" t="s">
        <v>653</v>
      </c>
      <c r="E491" s="751">
        <v>50113013</v>
      </c>
      <c r="F491" s="750" t="s">
        <v>1007</v>
      </c>
      <c r="G491" s="749" t="s">
        <v>692</v>
      </c>
      <c r="H491" s="749">
        <v>193207</v>
      </c>
      <c r="I491" s="749">
        <v>93207</v>
      </c>
      <c r="J491" s="749" t="s">
        <v>1072</v>
      </c>
      <c r="K491" s="749" t="s">
        <v>1074</v>
      </c>
      <c r="L491" s="752">
        <v>43.849999999999994</v>
      </c>
      <c r="M491" s="752">
        <v>1</v>
      </c>
      <c r="N491" s="753">
        <v>43.849999999999994</v>
      </c>
    </row>
    <row r="492" spans="1:14" ht="14.4" customHeight="1" x14ac:dyDescent="0.3">
      <c r="A492" s="747" t="s">
        <v>628</v>
      </c>
      <c r="B492" s="748" t="s">
        <v>629</v>
      </c>
      <c r="C492" s="749" t="s">
        <v>652</v>
      </c>
      <c r="D492" s="750" t="s">
        <v>653</v>
      </c>
      <c r="E492" s="751">
        <v>50113013</v>
      </c>
      <c r="F492" s="750" t="s">
        <v>1007</v>
      </c>
      <c r="G492" s="749" t="s">
        <v>689</v>
      </c>
      <c r="H492" s="749">
        <v>126127</v>
      </c>
      <c r="I492" s="749">
        <v>26127</v>
      </c>
      <c r="J492" s="749" t="s">
        <v>1323</v>
      </c>
      <c r="K492" s="749" t="s">
        <v>1324</v>
      </c>
      <c r="L492" s="752">
        <v>12498.15</v>
      </c>
      <c r="M492" s="752">
        <v>2</v>
      </c>
      <c r="N492" s="753">
        <v>24996.3</v>
      </c>
    </row>
    <row r="493" spans="1:14" ht="14.4" customHeight="1" x14ac:dyDescent="0.3">
      <c r="A493" s="747" t="s">
        <v>628</v>
      </c>
      <c r="B493" s="748" t="s">
        <v>629</v>
      </c>
      <c r="C493" s="749" t="s">
        <v>652</v>
      </c>
      <c r="D493" s="750" t="s">
        <v>653</v>
      </c>
      <c r="E493" s="751">
        <v>50113013</v>
      </c>
      <c r="F493" s="750" t="s">
        <v>1007</v>
      </c>
      <c r="G493" s="749" t="s">
        <v>692</v>
      </c>
      <c r="H493" s="749">
        <v>201967</v>
      </c>
      <c r="I493" s="749">
        <v>201967</v>
      </c>
      <c r="J493" s="749" t="s">
        <v>1325</v>
      </c>
      <c r="K493" s="749" t="s">
        <v>1027</v>
      </c>
      <c r="L493" s="752">
        <v>294.03000000000003</v>
      </c>
      <c r="M493" s="752">
        <v>0.2</v>
      </c>
      <c r="N493" s="753">
        <v>58.806000000000012</v>
      </c>
    </row>
    <row r="494" spans="1:14" ht="14.4" customHeight="1" x14ac:dyDescent="0.3">
      <c r="A494" s="747" t="s">
        <v>628</v>
      </c>
      <c r="B494" s="748" t="s">
        <v>629</v>
      </c>
      <c r="C494" s="749" t="s">
        <v>652</v>
      </c>
      <c r="D494" s="750" t="s">
        <v>653</v>
      </c>
      <c r="E494" s="751">
        <v>50113013</v>
      </c>
      <c r="F494" s="750" t="s">
        <v>1007</v>
      </c>
      <c r="G494" s="749" t="s">
        <v>689</v>
      </c>
      <c r="H494" s="749">
        <v>850455</v>
      </c>
      <c r="I494" s="749">
        <v>169033</v>
      </c>
      <c r="J494" s="749" t="s">
        <v>1080</v>
      </c>
      <c r="K494" s="749" t="s">
        <v>1081</v>
      </c>
      <c r="L494" s="752">
        <v>202.17</v>
      </c>
      <c r="M494" s="752">
        <v>3</v>
      </c>
      <c r="N494" s="753">
        <v>606.51</v>
      </c>
    </row>
    <row r="495" spans="1:14" ht="14.4" customHeight="1" x14ac:dyDescent="0.3">
      <c r="A495" s="747" t="s">
        <v>628</v>
      </c>
      <c r="B495" s="748" t="s">
        <v>629</v>
      </c>
      <c r="C495" s="749" t="s">
        <v>652</v>
      </c>
      <c r="D495" s="750" t="s">
        <v>653</v>
      </c>
      <c r="E495" s="751">
        <v>50113013</v>
      </c>
      <c r="F495" s="750" t="s">
        <v>1007</v>
      </c>
      <c r="G495" s="749" t="s">
        <v>692</v>
      </c>
      <c r="H495" s="749">
        <v>142845</v>
      </c>
      <c r="I495" s="749">
        <v>42845</v>
      </c>
      <c r="J495" s="749" t="s">
        <v>1082</v>
      </c>
      <c r="K495" s="749" t="s">
        <v>1083</v>
      </c>
      <c r="L495" s="752">
        <v>100.67461538461536</v>
      </c>
      <c r="M495" s="752">
        <v>13</v>
      </c>
      <c r="N495" s="753">
        <v>1308.7699999999998</v>
      </c>
    </row>
    <row r="496" spans="1:14" ht="14.4" customHeight="1" x14ac:dyDescent="0.3">
      <c r="A496" s="747" t="s">
        <v>628</v>
      </c>
      <c r="B496" s="748" t="s">
        <v>629</v>
      </c>
      <c r="C496" s="749" t="s">
        <v>652</v>
      </c>
      <c r="D496" s="750" t="s">
        <v>653</v>
      </c>
      <c r="E496" s="751">
        <v>50113013</v>
      </c>
      <c r="F496" s="750" t="s">
        <v>1007</v>
      </c>
      <c r="G496" s="749" t="s">
        <v>692</v>
      </c>
      <c r="H496" s="749">
        <v>184895</v>
      </c>
      <c r="I496" s="749">
        <v>84895</v>
      </c>
      <c r="J496" s="749" t="s">
        <v>1082</v>
      </c>
      <c r="K496" s="749" t="s">
        <v>1084</v>
      </c>
      <c r="L496" s="752">
        <v>66.62</v>
      </c>
      <c r="M496" s="752">
        <v>1</v>
      </c>
      <c r="N496" s="753">
        <v>66.62</v>
      </c>
    </row>
    <row r="497" spans="1:14" ht="14.4" customHeight="1" x14ac:dyDescent="0.3">
      <c r="A497" s="747" t="s">
        <v>628</v>
      </c>
      <c r="B497" s="748" t="s">
        <v>629</v>
      </c>
      <c r="C497" s="749" t="s">
        <v>652</v>
      </c>
      <c r="D497" s="750" t="s">
        <v>653</v>
      </c>
      <c r="E497" s="751">
        <v>50113014</v>
      </c>
      <c r="F497" s="750" t="s">
        <v>1089</v>
      </c>
      <c r="G497" s="749" t="s">
        <v>692</v>
      </c>
      <c r="H497" s="749">
        <v>113798</v>
      </c>
      <c r="I497" s="749">
        <v>13798</v>
      </c>
      <c r="J497" s="749" t="s">
        <v>1326</v>
      </c>
      <c r="K497" s="749" t="s">
        <v>1327</v>
      </c>
      <c r="L497" s="752">
        <v>105.79999999999998</v>
      </c>
      <c r="M497" s="752">
        <v>7</v>
      </c>
      <c r="N497" s="753">
        <v>740.59999999999991</v>
      </c>
    </row>
    <row r="498" spans="1:14" ht="14.4" customHeight="1" x14ac:dyDescent="0.3">
      <c r="A498" s="747" t="s">
        <v>628</v>
      </c>
      <c r="B498" s="748" t="s">
        <v>629</v>
      </c>
      <c r="C498" s="749" t="s">
        <v>652</v>
      </c>
      <c r="D498" s="750" t="s">
        <v>653</v>
      </c>
      <c r="E498" s="751">
        <v>50113014</v>
      </c>
      <c r="F498" s="750" t="s">
        <v>1089</v>
      </c>
      <c r="G498" s="749" t="s">
        <v>689</v>
      </c>
      <c r="H498" s="749">
        <v>64942</v>
      </c>
      <c r="I498" s="749">
        <v>64942</v>
      </c>
      <c r="J498" s="749" t="s">
        <v>1328</v>
      </c>
      <c r="K498" s="749" t="s">
        <v>1329</v>
      </c>
      <c r="L498" s="752">
        <v>2113.96</v>
      </c>
      <c r="M498" s="752">
        <v>1</v>
      </c>
      <c r="N498" s="753">
        <v>2113.96</v>
      </c>
    </row>
    <row r="499" spans="1:14" ht="14.4" customHeight="1" x14ac:dyDescent="0.3">
      <c r="A499" s="747" t="s">
        <v>628</v>
      </c>
      <c r="B499" s="748" t="s">
        <v>629</v>
      </c>
      <c r="C499" s="749" t="s">
        <v>652</v>
      </c>
      <c r="D499" s="750" t="s">
        <v>653</v>
      </c>
      <c r="E499" s="751">
        <v>50113014</v>
      </c>
      <c r="F499" s="750" t="s">
        <v>1089</v>
      </c>
      <c r="G499" s="749" t="s">
        <v>689</v>
      </c>
      <c r="H499" s="749">
        <v>164401</v>
      </c>
      <c r="I499" s="749">
        <v>164401</v>
      </c>
      <c r="J499" s="749" t="s">
        <v>1090</v>
      </c>
      <c r="K499" s="749" t="s">
        <v>1091</v>
      </c>
      <c r="L499" s="752">
        <v>148.5</v>
      </c>
      <c r="M499" s="752">
        <v>0.5</v>
      </c>
      <c r="N499" s="753">
        <v>74.25</v>
      </c>
    </row>
    <row r="500" spans="1:14" ht="14.4" customHeight="1" x14ac:dyDescent="0.3">
      <c r="A500" s="747" t="s">
        <v>628</v>
      </c>
      <c r="B500" s="748" t="s">
        <v>629</v>
      </c>
      <c r="C500" s="749" t="s">
        <v>652</v>
      </c>
      <c r="D500" s="750" t="s">
        <v>653</v>
      </c>
      <c r="E500" s="751">
        <v>50113014</v>
      </c>
      <c r="F500" s="750" t="s">
        <v>1089</v>
      </c>
      <c r="G500" s="749" t="s">
        <v>692</v>
      </c>
      <c r="H500" s="749">
        <v>116895</v>
      </c>
      <c r="I500" s="749">
        <v>16895</v>
      </c>
      <c r="J500" s="749" t="s">
        <v>1092</v>
      </c>
      <c r="K500" s="749" t="s">
        <v>1093</v>
      </c>
      <c r="L500" s="752">
        <v>107.98999999999998</v>
      </c>
      <c r="M500" s="752">
        <v>2</v>
      </c>
      <c r="N500" s="753">
        <v>215.97999999999996</v>
      </c>
    </row>
    <row r="501" spans="1:14" ht="14.4" customHeight="1" x14ac:dyDescent="0.3">
      <c r="A501" s="747" t="s">
        <v>628</v>
      </c>
      <c r="B501" s="748" t="s">
        <v>629</v>
      </c>
      <c r="C501" s="749" t="s">
        <v>652</v>
      </c>
      <c r="D501" s="750" t="s">
        <v>653</v>
      </c>
      <c r="E501" s="751">
        <v>50113014</v>
      </c>
      <c r="F501" s="750" t="s">
        <v>1089</v>
      </c>
      <c r="G501" s="749" t="s">
        <v>692</v>
      </c>
      <c r="H501" s="749">
        <v>116896</v>
      </c>
      <c r="I501" s="749">
        <v>16896</v>
      </c>
      <c r="J501" s="749" t="s">
        <v>1094</v>
      </c>
      <c r="K501" s="749" t="s">
        <v>1095</v>
      </c>
      <c r="L501" s="752">
        <v>107.98999999999997</v>
      </c>
      <c r="M501" s="752">
        <v>2</v>
      </c>
      <c r="N501" s="753">
        <v>215.97999999999993</v>
      </c>
    </row>
    <row r="502" spans="1:14" ht="14.4" customHeight="1" x14ac:dyDescent="0.3">
      <c r="A502" s="747" t="s">
        <v>628</v>
      </c>
      <c r="B502" s="748" t="s">
        <v>629</v>
      </c>
      <c r="C502" s="749" t="s">
        <v>655</v>
      </c>
      <c r="D502" s="750" t="s">
        <v>656</v>
      </c>
      <c r="E502" s="751">
        <v>50113001</v>
      </c>
      <c r="F502" s="750" t="s">
        <v>688</v>
      </c>
      <c r="G502" s="749" t="s">
        <v>689</v>
      </c>
      <c r="H502" s="749">
        <v>210312</v>
      </c>
      <c r="I502" s="749">
        <v>210312</v>
      </c>
      <c r="J502" s="749" t="s">
        <v>1330</v>
      </c>
      <c r="K502" s="749" t="s">
        <v>1331</v>
      </c>
      <c r="L502" s="752">
        <v>2162.33</v>
      </c>
      <c r="M502" s="752">
        <v>1</v>
      </c>
      <c r="N502" s="753">
        <v>2162.33</v>
      </c>
    </row>
    <row r="503" spans="1:14" ht="14.4" customHeight="1" x14ac:dyDescent="0.3">
      <c r="A503" s="747" t="s">
        <v>628</v>
      </c>
      <c r="B503" s="748" t="s">
        <v>629</v>
      </c>
      <c r="C503" s="749" t="s">
        <v>655</v>
      </c>
      <c r="D503" s="750" t="s">
        <v>656</v>
      </c>
      <c r="E503" s="751">
        <v>50113001</v>
      </c>
      <c r="F503" s="750" t="s">
        <v>688</v>
      </c>
      <c r="G503" s="749" t="s">
        <v>689</v>
      </c>
      <c r="H503" s="749">
        <v>181090</v>
      </c>
      <c r="I503" s="749">
        <v>181090</v>
      </c>
      <c r="J503" s="749" t="s">
        <v>690</v>
      </c>
      <c r="K503" s="749" t="s">
        <v>691</v>
      </c>
      <c r="L503" s="752">
        <v>68.609999999999985</v>
      </c>
      <c r="M503" s="752">
        <v>4</v>
      </c>
      <c r="N503" s="753">
        <v>274.43999999999994</v>
      </c>
    </row>
    <row r="504" spans="1:14" ht="14.4" customHeight="1" x14ac:dyDescent="0.3">
      <c r="A504" s="747" t="s">
        <v>628</v>
      </c>
      <c r="B504" s="748" t="s">
        <v>629</v>
      </c>
      <c r="C504" s="749" t="s">
        <v>655</v>
      </c>
      <c r="D504" s="750" t="s">
        <v>656</v>
      </c>
      <c r="E504" s="751">
        <v>50113001</v>
      </c>
      <c r="F504" s="750" t="s">
        <v>688</v>
      </c>
      <c r="G504" s="749" t="s">
        <v>692</v>
      </c>
      <c r="H504" s="749">
        <v>176064</v>
      </c>
      <c r="I504" s="749">
        <v>76064</v>
      </c>
      <c r="J504" s="749" t="s">
        <v>693</v>
      </c>
      <c r="K504" s="749" t="s">
        <v>694</v>
      </c>
      <c r="L504" s="752">
        <v>71.14</v>
      </c>
      <c r="M504" s="752">
        <v>2</v>
      </c>
      <c r="N504" s="753">
        <v>142.28</v>
      </c>
    </row>
    <row r="505" spans="1:14" ht="14.4" customHeight="1" x14ac:dyDescent="0.3">
      <c r="A505" s="747" t="s">
        <v>628</v>
      </c>
      <c r="B505" s="748" t="s">
        <v>629</v>
      </c>
      <c r="C505" s="749" t="s">
        <v>655</v>
      </c>
      <c r="D505" s="750" t="s">
        <v>656</v>
      </c>
      <c r="E505" s="751">
        <v>50113001</v>
      </c>
      <c r="F505" s="750" t="s">
        <v>688</v>
      </c>
      <c r="G505" s="749" t="s">
        <v>689</v>
      </c>
      <c r="H505" s="749">
        <v>126486</v>
      </c>
      <c r="I505" s="749">
        <v>26486</v>
      </c>
      <c r="J505" s="749" t="s">
        <v>1332</v>
      </c>
      <c r="K505" s="749" t="s">
        <v>1333</v>
      </c>
      <c r="L505" s="752">
        <v>627.94800000000009</v>
      </c>
      <c r="M505" s="752">
        <v>5</v>
      </c>
      <c r="N505" s="753">
        <v>3139.7400000000002</v>
      </c>
    </row>
    <row r="506" spans="1:14" ht="14.4" customHeight="1" x14ac:dyDescent="0.3">
      <c r="A506" s="747" t="s">
        <v>628</v>
      </c>
      <c r="B506" s="748" t="s">
        <v>629</v>
      </c>
      <c r="C506" s="749" t="s">
        <v>655</v>
      </c>
      <c r="D506" s="750" t="s">
        <v>656</v>
      </c>
      <c r="E506" s="751">
        <v>50113001</v>
      </c>
      <c r="F506" s="750" t="s">
        <v>688</v>
      </c>
      <c r="G506" s="749" t="s">
        <v>692</v>
      </c>
      <c r="H506" s="749">
        <v>100362</v>
      </c>
      <c r="I506" s="749">
        <v>362</v>
      </c>
      <c r="J506" s="749" t="s">
        <v>695</v>
      </c>
      <c r="K506" s="749" t="s">
        <v>696</v>
      </c>
      <c r="L506" s="752">
        <v>86.714166666666657</v>
      </c>
      <c r="M506" s="752">
        <v>12</v>
      </c>
      <c r="N506" s="753">
        <v>1040.57</v>
      </c>
    </row>
    <row r="507" spans="1:14" ht="14.4" customHeight="1" x14ac:dyDescent="0.3">
      <c r="A507" s="747" t="s">
        <v>628</v>
      </c>
      <c r="B507" s="748" t="s">
        <v>629</v>
      </c>
      <c r="C507" s="749" t="s">
        <v>655</v>
      </c>
      <c r="D507" s="750" t="s">
        <v>656</v>
      </c>
      <c r="E507" s="751">
        <v>50113001</v>
      </c>
      <c r="F507" s="750" t="s">
        <v>688</v>
      </c>
      <c r="G507" s="749" t="s">
        <v>692</v>
      </c>
      <c r="H507" s="749">
        <v>128837</v>
      </c>
      <c r="I507" s="749">
        <v>28837</v>
      </c>
      <c r="J507" s="749" t="s">
        <v>697</v>
      </c>
      <c r="K507" s="749" t="s">
        <v>698</v>
      </c>
      <c r="L507" s="752">
        <v>79.950069118489267</v>
      </c>
      <c r="M507" s="752">
        <v>2</v>
      </c>
      <c r="N507" s="753">
        <v>159.90013823697853</v>
      </c>
    </row>
    <row r="508" spans="1:14" ht="14.4" customHeight="1" x14ac:dyDescent="0.3">
      <c r="A508" s="747" t="s">
        <v>628</v>
      </c>
      <c r="B508" s="748" t="s">
        <v>629</v>
      </c>
      <c r="C508" s="749" t="s">
        <v>655</v>
      </c>
      <c r="D508" s="750" t="s">
        <v>656</v>
      </c>
      <c r="E508" s="751">
        <v>50113001</v>
      </c>
      <c r="F508" s="750" t="s">
        <v>688</v>
      </c>
      <c r="G508" s="749" t="s">
        <v>692</v>
      </c>
      <c r="H508" s="749">
        <v>128839</v>
      </c>
      <c r="I508" s="749">
        <v>28839</v>
      </c>
      <c r="J508" s="749" t="s">
        <v>697</v>
      </c>
      <c r="K508" s="749" t="s">
        <v>699</v>
      </c>
      <c r="L508" s="752">
        <v>106.07</v>
      </c>
      <c r="M508" s="752">
        <v>1</v>
      </c>
      <c r="N508" s="753">
        <v>106.07</v>
      </c>
    </row>
    <row r="509" spans="1:14" ht="14.4" customHeight="1" x14ac:dyDescent="0.3">
      <c r="A509" s="747" t="s">
        <v>628</v>
      </c>
      <c r="B509" s="748" t="s">
        <v>629</v>
      </c>
      <c r="C509" s="749" t="s">
        <v>655</v>
      </c>
      <c r="D509" s="750" t="s">
        <v>656</v>
      </c>
      <c r="E509" s="751">
        <v>50113001</v>
      </c>
      <c r="F509" s="750" t="s">
        <v>688</v>
      </c>
      <c r="G509" s="749" t="s">
        <v>692</v>
      </c>
      <c r="H509" s="749">
        <v>28834</v>
      </c>
      <c r="I509" s="749">
        <v>28834</v>
      </c>
      <c r="J509" s="749" t="s">
        <v>700</v>
      </c>
      <c r="K509" s="749" t="s">
        <v>1334</v>
      </c>
      <c r="L509" s="752">
        <v>354.85972027930649</v>
      </c>
      <c r="M509" s="752">
        <v>1</v>
      </c>
      <c r="N509" s="753">
        <v>354.85972027930649</v>
      </c>
    </row>
    <row r="510" spans="1:14" ht="14.4" customHeight="1" x14ac:dyDescent="0.3">
      <c r="A510" s="747" t="s">
        <v>628</v>
      </c>
      <c r="B510" s="748" t="s">
        <v>629</v>
      </c>
      <c r="C510" s="749" t="s">
        <v>655</v>
      </c>
      <c r="D510" s="750" t="s">
        <v>656</v>
      </c>
      <c r="E510" s="751">
        <v>50113001</v>
      </c>
      <c r="F510" s="750" t="s">
        <v>688</v>
      </c>
      <c r="G510" s="749" t="s">
        <v>692</v>
      </c>
      <c r="H510" s="749">
        <v>202701</v>
      </c>
      <c r="I510" s="749">
        <v>202701</v>
      </c>
      <c r="J510" s="749" t="s">
        <v>702</v>
      </c>
      <c r="K510" s="749" t="s">
        <v>1098</v>
      </c>
      <c r="L510" s="752">
        <v>122.31857142857145</v>
      </c>
      <c r="M510" s="752">
        <v>7</v>
      </c>
      <c r="N510" s="753">
        <v>856.23000000000013</v>
      </c>
    </row>
    <row r="511" spans="1:14" ht="14.4" customHeight="1" x14ac:dyDescent="0.3">
      <c r="A511" s="747" t="s">
        <v>628</v>
      </c>
      <c r="B511" s="748" t="s">
        <v>629</v>
      </c>
      <c r="C511" s="749" t="s">
        <v>655</v>
      </c>
      <c r="D511" s="750" t="s">
        <v>656</v>
      </c>
      <c r="E511" s="751">
        <v>50113001</v>
      </c>
      <c r="F511" s="750" t="s">
        <v>688</v>
      </c>
      <c r="G511" s="749" t="s">
        <v>692</v>
      </c>
      <c r="H511" s="749">
        <v>845008</v>
      </c>
      <c r="I511" s="749">
        <v>107806</v>
      </c>
      <c r="J511" s="749" t="s">
        <v>702</v>
      </c>
      <c r="K511" s="749" t="s">
        <v>703</v>
      </c>
      <c r="L511" s="752">
        <v>67.389999999999986</v>
      </c>
      <c r="M511" s="752">
        <v>1</v>
      </c>
      <c r="N511" s="753">
        <v>67.389999999999986</v>
      </c>
    </row>
    <row r="512" spans="1:14" ht="14.4" customHeight="1" x14ac:dyDescent="0.3">
      <c r="A512" s="747" t="s">
        <v>628</v>
      </c>
      <c r="B512" s="748" t="s">
        <v>629</v>
      </c>
      <c r="C512" s="749" t="s">
        <v>655</v>
      </c>
      <c r="D512" s="750" t="s">
        <v>656</v>
      </c>
      <c r="E512" s="751">
        <v>50113001</v>
      </c>
      <c r="F512" s="750" t="s">
        <v>688</v>
      </c>
      <c r="G512" s="749" t="s">
        <v>692</v>
      </c>
      <c r="H512" s="749">
        <v>176954</v>
      </c>
      <c r="I512" s="749">
        <v>176954</v>
      </c>
      <c r="J512" s="749" t="s">
        <v>708</v>
      </c>
      <c r="K512" s="749" t="s">
        <v>709</v>
      </c>
      <c r="L512" s="752">
        <v>95.158000000000001</v>
      </c>
      <c r="M512" s="752">
        <v>7</v>
      </c>
      <c r="N512" s="753">
        <v>666.10599999999999</v>
      </c>
    </row>
    <row r="513" spans="1:14" ht="14.4" customHeight="1" x14ac:dyDescent="0.3">
      <c r="A513" s="747" t="s">
        <v>628</v>
      </c>
      <c r="B513" s="748" t="s">
        <v>629</v>
      </c>
      <c r="C513" s="749" t="s">
        <v>655</v>
      </c>
      <c r="D513" s="750" t="s">
        <v>656</v>
      </c>
      <c r="E513" s="751">
        <v>50113001</v>
      </c>
      <c r="F513" s="750" t="s">
        <v>688</v>
      </c>
      <c r="G513" s="749" t="s">
        <v>692</v>
      </c>
      <c r="H513" s="749">
        <v>167547</v>
      </c>
      <c r="I513" s="749">
        <v>67547</v>
      </c>
      <c r="J513" s="749" t="s">
        <v>1335</v>
      </c>
      <c r="K513" s="749" t="s">
        <v>1336</v>
      </c>
      <c r="L513" s="752">
        <v>47.44</v>
      </c>
      <c r="M513" s="752">
        <v>1</v>
      </c>
      <c r="N513" s="753">
        <v>47.44</v>
      </c>
    </row>
    <row r="514" spans="1:14" ht="14.4" customHeight="1" x14ac:dyDescent="0.3">
      <c r="A514" s="747" t="s">
        <v>628</v>
      </c>
      <c r="B514" s="748" t="s">
        <v>629</v>
      </c>
      <c r="C514" s="749" t="s">
        <v>655</v>
      </c>
      <c r="D514" s="750" t="s">
        <v>656</v>
      </c>
      <c r="E514" s="751">
        <v>50113001</v>
      </c>
      <c r="F514" s="750" t="s">
        <v>688</v>
      </c>
      <c r="G514" s="749" t="s">
        <v>630</v>
      </c>
      <c r="H514" s="749">
        <v>194918</v>
      </c>
      <c r="I514" s="749">
        <v>94918</v>
      </c>
      <c r="J514" s="749" t="s">
        <v>1337</v>
      </c>
      <c r="K514" s="749" t="s">
        <v>1338</v>
      </c>
      <c r="L514" s="752">
        <v>42.835000000000001</v>
      </c>
      <c r="M514" s="752">
        <v>4</v>
      </c>
      <c r="N514" s="753">
        <v>171.34</v>
      </c>
    </row>
    <row r="515" spans="1:14" ht="14.4" customHeight="1" x14ac:dyDescent="0.3">
      <c r="A515" s="747" t="s">
        <v>628</v>
      </c>
      <c r="B515" s="748" t="s">
        <v>629</v>
      </c>
      <c r="C515" s="749" t="s">
        <v>655</v>
      </c>
      <c r="D515" s="750" t="s">
        <v>656</v>
      </c>
      <c r="E515" s="751">
        <v>50113001</v>
      </c>
      <c r="F515" s="750" t="s">
        <v>688</v>
      </c>
      <c r="G515" s="749" t="s">
        <v>689</v>
      </c>
      <c r="H515" s="749">
        <v>202900</v>
      </c>
      <c r="I515" s="749">
        <v>202900</v>
      </c>
      <c r="J515" s="749" t="s">
        <v>1339</v>
      </c>
      <c r="K515" s="749" t="s">
        <v>1340</v>
      </c>
      <c r="L515" s="752">
        <v>33.999999999999993</v>
      </c>
      <c r="M515" s="752">
        <v>1</v>
      </c>
      <c r="N515" s="753">
        <v>33.999999999999993</v>
      </c>
    </row>
    <row r="516" spans="1:14" ht="14.4" customHeight="1" x14ac:dyDescent="0.3">
      <c r="A516" s="747" t="s">
        <v>628</v>
      </c>
      <c r="B516" s="748" t="s">
        <v>629</v>
      </c>
      <c r="C516" s="749" t="s">
        <v>655</v>
      </c>
      <c r="D516" s="750" t="s">
        <v>656</v>
      </c>
      <c r="E516" s="751">
        <v>50113001</v>
      </c>
      <c r="F516" s="750" t="s">
        <v>688</v>
      </c>
      <c r="G516" s="749" t="s">
        <v>692</v>
      </c>
      <c r="H516" s="749">
        <v>845369</v>
      </c>
      <c r="I516" s="749">
        <v>107987</v>
      </c>
      <c r="J516" s="749" t="s">
        <v>1341</v>
      </c>
      <c r="K516" s="749" t="s">
        <v>1342</v>
      </c>
      <c r="L516" s="752">
        <v>112.55800000000002</v>
      </c>
      <c r="M516" s="752">
        <v>5</v>
      </c>
      <c r="N516" s="753">
        <v>562.79000000000008</v>
      </c>
    </row>
    <row r="517" spans="1:14" ht="14.4" customHeight="1" x14ac:dyDescent="0.3">
      <c r="A517" s="747" t="s">
        <v>628</v>
      </c>
      <c r="B517" s="748" t="s">
        <v>629</v>
      </c>
      <c r="C517" s="749" t="s">
        <v>655</v>
      </c>
      <c r="D517" s="750" t="s">
        <v>656</v>
      </c>
      <c r="E517" s="751">
        <v>50113001</v>
      </c>
      <c r="F517" s="750" t="s">
        <v>688</v>
      </c>
      <c r="G517" s="749" t="s">
        <v>692</v>
      </c>
      <c r="H517" s="749">
        <v>196610</v>
      </c>
      <c r="I517" s="749">
        <v>96610</v>
      </c>
      <c r="J517" s="749" t="s">
        <v>712</v>
      </c>
      <c r="K517" s="749" t="s">
        <v>713</v>
      </c>
      <c r="L517" s="752">
        <v>46.160000000000011</v>
      </c>
      <c r="M517" s="752">
        <v>2</v>
      </c>
      <c r="N517" s="753">
        <v>92.320000000000022</v>
      </c>
    </row>
    <row r="518" spans="1:14" ht="14.4" customHeight="1" x14ac:dyDescent="0.3">
      <c r="A518" s="747" t="s">
        <v>628</v>
      </c>
      <c r="B518" s="748" t="s">
        <v>629</v>
      </c>
      <c r="C518" s="749" t="s">
        <v>655</v>
      </c>
      <c r="D518" s="750" t="s">
        <v>656</v>
      </c>
      <c r="E518" s="751">
        <v>50113001</v>
      </c>
      <c r="F518" s="750" t="s">
        <v>688</v>
      </c>
      <c r="G518" s="749" t="s">
        <v>692</v>
      </c>
      <c r="H518" s="749">
        <v>847713</v>
      </c>
      <c r="I518" s="749">
        <v>125526</v>
      </c>
      <c r="J518" s="749" t="s">
        <v>1104</v>
      </c>
      <c r="K518" s="749" t="s">
        <v>1105</v>
      </c>
      <c r="L518" s="752">
        <v>94.133333333333326</v>
      </c>
      <c r="M518" s="752">
        <v>3</v>
      </c>
      <c r="N518" s="753">
        <v>282.39999999999998</v>
      </c>
    </row>
    <row r="519" spans="1:14" ht="14.4" customHeight="1" x14ac:dyDescent="0.3">
      <c r="A519" s="747" t="s">
        <v>628</v>
      </c>
      <c r="B519" s="748" t="s">
        <v>629</v>
      </c>
      <c r="C519" s="749" t="s">
        <v>655</v>
      </c>
      <c r="D519" s="750" t="s">
        <v>656</v>
      </c>
      <c r="E519" s="751">
        <v>50113001</v>
      </c>
      <c r="F519" s="750" t="s">
        <v>688</v>
      </c>
      <c r="G519" s="749" t="s">
        <v>692</v>
      </c>
      <c r="H519" s="749">
        <v>10561</v>
      </c>
      <c r="I519" s="749">
        <v>10561</v>
      </c>
      <c r="J519" s="749" t="s">
        <v>714</v>
      </c>
      <c r="K519" s="749" t="s">
        <v>1343</v>
      </c>
      <c r="L519" s="752">
        <v>250.79999999999995</v>
      </c>
      <c r="M519" s="752">
        <v>1</v>
      </c>
      <c r="N519" s="753">
        <v>250.79999999999995</v>
      </c>
    </row>
    <row r="520" spans="1:14" ht="14.4" customHeight="1" x14ac:dyDescent="0.3">
      <c r="A520" s="747" t="s">
        <v>628</v>
      </c>
      <c r="B520" s="748" t="s">
        <v>629</v>
      </c>
      <c r="C520" s="749" t="s">
        <v>655</v>
      </c>
      <c r="D520" s="750" t="s">
        <v>656</v>
      </c>
      <c r="E520" s="751">
        <v>50113001</v>
      </c>
      <c r="F520" s="750" t="s">
        <v>688</v>
      </c>
      <c r="G520" s="749" t="s">
        <v>692</v>
      </c>
      <c r="H520" s="749">
        <v>110555</v>
      </c>
      <c r="I520" s="749">
        <v>10555</v>
      </c>
      <c r="J520" s="749" t="s">
        <v>714</v>
      </c>
      <c r="K520" s="749" t="s">
        <v>715</v>
      </c>
      <c r="L520" s="752">
        <v>254.98</v>
      </c>
      <c r="M520" s="752">
        <v>3</v>
      </c>
      <c r="N520" s="753">
        <v>764.93999999999994</v>
      </c>
    </row>
    <row r="521" spans="1:14" ht="14.4" customHeight="1" x14ac:dyDescent="0.3">
      <c r="A521" s="747" t="s">
        <v>628</v>
      </c>
      <c r="B521" s="748" t="s">
        <v>629</v>
      </c>
      <c r="C521" s="749" t="s">
        <v>655</v>
      </c>
      <c r="D521" s="750" t="s">
        <v>656</v>
      </c>
      <c r="E521" s="751">
        <v>50113001</v>
      </c>
      <c r="F521" s="750" t="s">
        <v>688</v>
      </c>
      <c r="G521" s="749" t="s">
        <v>692</v>
      </c>
      <c r="H521" s="749">
        <v>156926</v>
      </c>
      <c r="I521" s="749">
        <v>56926</v>
      </c>
      <c r="J521" s="749" t="s">
        <v>714</v>
      </c>
      <c r="K521" s="749" t="s">
        <v>1106</v>
      </c>
      <c r="L521" s="752">
        <v>48.399999403849421</v>
      </c>
      <c r="M521" s="752">
        <v>13</v>
      </c>
      <c r="N521" s="753">
        <v>629.19999225004244</v>
      </c>
    </row>
    <row r="522" spans="1:14" ht="14.4" customHeight="1" x14ac:dyDescent="0.3">
      <c r="A522" s="747" t="s">
        <v>628</v>
      </c>
      <c r="B522" s="748" t="s">
        <v>629</v>
      </c>
      <c r="C522" s="749" t="s">
        <v>655</v>
      </c>
      <c r="D522" s="750" t="s">
        <v>656</v>
      </c>
      <c r="E522" s="751">
        <v>50113001</v>
      </c>
      <c r="F522" s="750" t="s">
        <v>688</v>
      </c>
      <c r="G522" s="749" t="s">
        <v>692</v>
      </c>
      <c r="H522" s="749">
        <v>169667</v>
      </c>
      <c r="I522" s="749">
        <v>69667</v>
      </c>
      <c r="J522" s="749" t="s">
        <v>720</v>
      </c>
      <c r="K522" s="749" t="s">
        <v>721</v>
      </c>
      <c r="L522" s="752">
        <v>103.56999999999998</v>
      </c>
      <c r="M522" s="752">
        <v>2</v>
      </c>
      <c r="N522" s="753">
        <v>207.13999999999996</v>
      </c>
    </row>
    <row r="523" spans="1:14" ht="14.4" customHeight="1" x14ac:dyDescent="0.3">
      <c r="A523" s="747" t="s">
        <v>628</v>
      </c>
      <c r="B523" s="748" t="s">
        <v>629</v>
      </c>
      <c r="C523" s="749" t="s">
        <v>655</v>
      </c>
      <c r="D523" s="750" t="s">
        <v>656</v>
      </c>
      <c r="E523" s="751">
        <v>50113001</v>
      </c>
      <c r="F523" s="750" t="s">
        <v>688</v>
      </c>
      <c r="G523" s="749" t="s">
        <v>692</v>
      </c>
      <c r="H523" s="749">
        <v>169726</v>
      </c>
      <c r="I523" s="749">
        <v>69726</v>
      </c>
      <c r="J523" s="749" t="s">
        <v>722</v>
      </c>
      <c r="K523" s="749" t="s">
        <v>719</v>
      </c>
      <c r="L523" s="752">
        <v>16.61</v>
      </c>
      <c r="M523" s="752">
        <v>37</v>
      </c>
      <c r="N523" s="753">
        <v>614.56999999999994</v>
      </c>
    </row>
    <row r="524" spans="1:14" ht="14.4" customHeight="1" x14ac:dyDescent="0.3">
      <c r="A524" s="747" t="s">
        <v>628</v>
      </c>
      <c r="B524" s="748" t="s">
        <v>629</v>
      </c>
      <c r="C524" s="749" t="s">
        <v>655</v>
      </c>
      <c r="D524" s="750" t="s">
        <v>656</v>
      </c>
      <c r="E524" s="751">
        <v>50113001</v>
      </c>
      <c r="F524" s="750" t="s">
        <v>688</v>
      </c>
      <c r="G524" s="749" t="s">
        <v>692</v>
      </c>
      <c r="H524" s="749">
        <v>169686</v>
      </c>
      <c r="I524" s="749">
        <v>69686</v>
      </c>
      <c r="J524" s="749" t="s">
        <v>723</v>
      </c>
      <c r="K524" s="749" t="s">
        <v>724</v>
      </c>
      <c r="L524" s="752">
        <v>45.399457838894278</v>
      </c>
      <c r="M524" s="752">
        <v>780</v>
      </c>
      <c r="N524" s="753">
        <v>35411.577114337539</v>
      </c>
    </row>
    <row r="525" spans="1:14" ht="14.4" customHeight="1" x14ac:dyDescent="0.3">
      <c r="A525" s="747" t="s">
        <v>628</v>
      </c>
      <c r="B525" s="748" t="s">
        <v>629</v>
      </c>
      <c r="C525" s="749" t="s">
        <v>655</v>
      </c>
      <c r="D525" s="750" t="s">
        <v>656</v>
      </c>
      <c r="E525" s="751">
        <v>50113001</v>
      </c>
      <c r="F525" s="750" t="s">
        <v>688</v>
      </c>
      <c r="G525" s="749" t="s">
        <v>692</v>
      </c>
      <c r="H525" s="749">
        <v>173374</v>
      </c>
      <c r="I525" s="749">
        <v>173374</v>
      </c>
      <c r="J525" s="749" t="s">
        <v>723</v>
      </c>
      <c r="K525" s="749" t="s">
        <v>725</v>
      </c>
      <c r="L525" s="752">
        <v>453.97</v>
      </c>
      <c r="M525" s="752">
        <v>65</v>
      </c>
      <c r="N525" s="753">
        <v>29508.050000000003</v>
      </c>
    </row>
    <row r="526" spans="1:14" ht="14.4" customHeight="1" x14ac:dyDescent="0.3">
      <c r="A526" s="747" t="s">
        <v>628</v>
      </c>
      <c r="B526" s="748" t="s">
        <v>629</v>
      </c>
      <c r="C526" s="749" t="s">
        <v>655</v>
      </c>
      <c r="D526" s="750" t="s">
        <v>656</v>
      </c>
      <c r="E526" s="751">
        <v>50113001</v>
      </c>
      <c r="F526" s="750" t="s">
        <v>688</v>
      </c>
      <c r="G526" s="749" t="s">
        <v>692</v>
      </c>
      <c r="H526" s="749">
        <v>173379</v>
      </c>
      <c r="I526" s="749">
        <v>173379</v>
      </c>
      <c r="J526" s="749" t="s">
        <v>726</v>
      </c>
      <c r="K526" s="749" t="s">
        <v>727</v>
      </c>
      <c r="L526" s="752">
        <v>187.99</v>
      </c>
      <c r="M526" s="752">
        <v>6</v>
      </c>
      <c r="N526" s="753">
        <v>1127.94</v>
      </c>
    </row>
    <row r="527" spans="1:14" ht="14.4" customHeight="1" x14ac:dyDescent="0.3">
      <c r="A527" s="747" t="s">
        <v>628</v>
      </c>
      <c r="B527" s="748" t="s">
        <v>629</v>
      </c>
      <c r="C527" s="749" t="s">
        <v>655</v>
      </c>
      <c r="D527" s="750" t="s">
        <v>656</v>
      </c>
      <c r="E527" s="751">
        <v>50113001</v>
      </c>
      <c r="F527" s="750" t="s">
        <v>688</v>
      </c>
      <c r="G527" s="749" t="s">
        <v>692</v>
      </c>
      <c r="H527" s="749">
        <v>394942</v>
      </c>
      <c r="I527" s="749">
        <v>93527</v>
      </c>
      <c r="J527" s="749" t="s">
        <v>1344</v>
      </c>
      <c r="K527" s="749" t="s">
        <v>724</v>
      </c>
      <c r="L527" s="752">
        <v>36.160000000000004</v>
      </c>
      <c r="M527" s="752">
        <v>36</v>
      </c>
      <c r="N527" s="753">
        <v>1301.7600000000002</v>
      </c>
    </row>
    <row r="528" spans="1:14" ht="14.4" customHeight="1" x14ac:dyDescent="0.3">
      <c r="A528" s="747" t="s">
        <v>628</v>
      </c>
      <c r="B528" s="748" t="s">
        <v>629</v>
      </c>
      <c r="C528" s="749" t="s">
        <v>655</v>
      </c>
      <c r="D528" s="750" t="s">
        <v>656</v>
      </c>
      <c r="E528" s="751">
        <v>50113001</v>
      </c>
      <c r="F528" s="750" t="s">
        <v>688</v>
      </c>
      <c r="G528" s="749" t="s">
        <v>692</v>
      </c>
      <c r="H528" s="749">
        <v>169755</v>
      </c>
      <c r="I528" s="749">
        <v>69755</v>
      </c>
      <c r="J528" s="749" t="s">
        <v>1109</v>
      </c>
      <c r="K528" s="749" t="s">
        <v>719</v>
      </c>
      <c r="L528" s="752">
        <v>36.93</v>
      </c>
      <c r="M528" s="752">
        <v>7</v>
      </c>
      <c r="N528" s="753">
        <v>258.51</v>
      </c>
    </row>
    <row r="529" spans="1:14" ht="14.4" customHeight="1" x14ac:dyDescent="0.3">
      <c r="A529" s="747" t="s">
        <v>628</v>
      </c>
      <c r="B529" s="748" t="s">
        <v>629</v>
      </c>
      <c r="C529" s="749" t="s">
        <v>655</v>
      </c>
      <c r="D529" s="750" t="s">
        <v>656</v>
      </c>
      <c r="E529" s="751">
        <v>50113001</v>
      </c>
      <c r="F529" s="750" t="s">
        <v>688</v>
      </c>
      <c r="G529" s="749" t="s">
        <v>692</v>
      </c>
      <c r="H529" s="749">
        <v>208456</v>
      </c>
      <c r="I529" s="749">
        <v>208456</v>
      </c>
      <c r="J529" s="749" t="s">
        <v>1109</v>
      </c>
      <c r="K529" s="749" t="s">
        <v>1345</v>
      </c>
      <c r="L529" s="752">
        <v>738.53999999999985</v>
      </c>
      <c r="M529" s="752">
        <v>0.05</v>
      </c>
      <c r="N529" s="753">
        <v>36.926999999999992</v>
      </c>
    </row>
    <row r="530" spans="1:14" ht="14.4" customHeight="1" x14ac:dyDescent="0.3">
      <c r="A530" s="747" t="s">
        <v>628</v>
      </c>
      <c r="B530" s="748" t="s">
        <v>629</v>
      </c>
      <c r="C530" s="749" t="s">
        <v>655</v>
      </c>
      <c r="D530" s="750" t="s">
        <v>656</v>
      </c>
      <c r="E530" s="751">
        <v>50113001</v>
      </c>
      <c r="F530" s="750" t="s">
        <v>688</v>
      </c>
      <c r="G530" s="749" t="s">
        <v>692</v>
      </c>
      <c r="H530" s="749">
        <v>186990</v>
      </c>
      <c r="I530" s="749">
        <v>86990</v>
      </c>
      <c r="J530" s="749" t="s">
        <v>1346</v>
      </c>
      <c r="K530" s="749" t="s">
        <v>721</v>
      </c>
      <c r="L530" s="752">
        <v>41.2</v>
      </c>
      <c r="M530" s="752">
        <v>3</v>
      </c>
      <c r="N530" s="753">
        <v>123.60000000000001</v>
      </c>
    </row>
    <row r="531" spans="1:14" ht="14.4" customHeight="1" x14ac:dyDescent="0.3">
      <c r="A531" s="747" t="s">
        <v>628</v>
      </c>
      <c r="B531" s="748" t="s">
        <v>629</v>
      </c>
      <c r="C531" s="749" t="s">
        <v>655</v>
      </c>
      <c r="D531" s="750" t="s">
        <v>656</v>
      </c>
      <c r="E531" s="751">
        <v>50113001</v>
      </c>
      <c r="F531" s="750" t="s">
        <v>688</v>
      </c>
      <c r="G531" s="749" t="s">
        <v>692</v>
      </c>
      <c r="H531" s="749">
        <v>173394</v>
      </c>
      <c r="I531" s="749">
        <v>173394</v>
      </c>
      <c r="J531" s="749" t="s">
        <v>1347</v>
      </c>
      <c r="K531" s="749" t="s">
        <v>1348</v>
      </c>
      <c r="L531" s="752">
        <v>376.64</v>
      </c>
      <c r="M531" s="752">
        <v>1</v>
      </c>
      <c r="N531" s="753">
        <v>376.64</v>
      </c>
    </row>
    <row r="532" spans="1:14" ht="14.4" customHeight="1" x14ac:dyDescent="0.3">
      <c r="A532" s="747" t="s">
        <v>628</v>
      </c>
      <c r="B532" s="748" t="s">
        <v>629</v>
      </c>
      <c r="C532" s="749" t="s">
        <v>655</v>
      </c>
      <c r="D532" s="750" t="s">
        <v>656</v>
      </c>
      <c r="E532" s="751">
        <v>50113001</v>
      </c>
      <c r="F532" s="750" t="s">
        <v>688</v>
      </c>
      <c r="G532" s="749" t="s">
        <v>692</v>
      </c>
      <c r="H532" s="749">
        <v>203803</v>
      </c>
      <c r="I532" s="749">
        <v>203803</v>
      </c>
      <c r="J532" s="749" t="s">
        <v>1349</v>
      </c>
      <c r="K532" s="749" t="s">
        <v>1350</v>
      </c>
      <c r="L532" s="752">
        <v>514.38</v>
      </c>
      <c r="M532" s="752">
        <v>2</v>
      </c>
      <c r="N532" s="753">
        <v>1028.76</v>
      </c>
    </row>
    <row r="533" spans="1:14" ht="14.4" customHeight="1" x14ac:dyDescent="0.3">
      <c r="A533" s="747" t="s">
        <v>628</v>
      </c>
      <c r="B533" s="748" t="s">
        <v>629</v>
      </c>
      <c r="C533" s="749" t="s">
        <v>655</v>
      </c>
      <c r="D533" s="750" t="s">
        <v>656</v>
      </c>
      <c r="E533" s="751">
        <v>50113001</v>
      </c>
      <c r="F533" s="750" t="s">
        <v>688</v>
      </c>
      <c r="G533" s="749" t="s">
        <v>692</v>
      </c>
      <c r="H533" s="749">
        <v>196303</v>
      </c>
      <c r="I533" s="749">
        <v>96303</v>
      </c>
      <c r="J533" s="749" t="s">
        <v>730</v>
      </c>
      <c r="K533" s="749" t="s">
        <v>731</v>
      </c>
      <c r="L533" s="752">
        <v>41.16</v>
      </c>
      <c r="M533" s="752">
        <v>3</v>
      </c>
      <c r="N533" s="753">
        <v>123.47999999999999</v>
      </c>
    </row>
    <row r="534" spans="1:14" ht="14.4" customHeight="1" x14ac:dyDescent="0.3">
      <c r="A534" s="747" t="s">
        <v>628</v>
      </c>
      <c r="B534" s="748" t="s">
        <v>629</v>
      </c>
      <c r="C534" s="749" t="s">
        <v>655</v>
      </c>
      <c r="D534" s="750" t="s">
        <v>656</v>
      </c>
      <c r="E534" s="751">
        <v>50113001</v>
      </c>
      <c r="F534" s="750" t="s">
        <v>688</v>
      </c>
      <c r="G534" s="749" t="s">
        <v>689</v>
      </c>
      <c r="H534" s="749">
        <v>112891</v>
      </c>
      <c r="I534" s="749">
        <v>12891</v>
      </c>
      <c r="J534" s="749" t="s">
        <v>1110</v>
      </c>
      <c r="K534" s="749" t="s">
        <v>1111</v>
      </c>
      <c r="L534" s="752">
        <v>58.739999999999966</v>
      </c>
      <c r="M534" s="752">
        <v>2</v>
      </c>
      <c r="N534" s="753">
        <v>117.47999999999993</v>
      </c>
    </row>
    <row r="535" spans="1:14" ht="14.4" customHeight="1" x14ac:dyDescent="0.3">
      <c r="A535" s="747" t="s">
        <v>628</v>
      </c>
      <c r="B535" s="748" t="s">
        <v>629</v>
      </c>
      <c r="C535" s="749" t="s">
        <v>655</v>
      </c>
      <c r="D535" s="750" t="s">
        <v>656</v>
      </c>
      <c r="E535" s="751">
        <v>50113001</v>
      </c>
      <c r="F535" s="750" t="s">
        <v>688</v>
      </c>
      <c r="G535" s="749" t="s">
        <v>689</v>
      </c>
      <c r="H535" s="749">
        <v>112892</v>
      </c>
      <c r="I535" s="749">
        <v>12892</v>
      </c>
      <c r="J535" s="749" t="s">
        <v>1110</v>
      </c>
      <c r="K535" s="749" t="s">
        <v>1112</v>
      </c>
      <c r="L535" s="752">
        <v>104.35</v>
      </c>
      <c r="M535" s="752">
        <v>1</v>
      </c>
      <c r="N535" s="753">
        <v>104.35</v>
      </c>
    </row>
    <row r="536" spans="1:14" ht="14.4" customHeight="1" x14ac:dyDescent="0.3">
      <c r="A536" s="747" t="s">
        <v>628</v>
      </c>
      <c r="B536" s="748" t="s">
        <v>629</v>
      </c>
      <c r="C536" s="749" t="s">
        <v>655</v>
      </c>
      <c r="D536" s="750" t="s">
        <v>656</v>
      </c>
      <c r="E536" s="751">
        <v>50113001</v>
      </c>
      <c r="F536" s="750" t="s">
        <v>688</v>
      </c>
      <c r="G536" s="749" t="s">
        <v>692</v>
      </c>
      <c r="H536" s="749">
        <v>844257</v>
      </c>
      <c r="I536" s="749">
        <v>29816</v>
      </c>
      <c r="J536" s="749" t="s">
        <v>1351</v>
      </c>
      <c r="K536" s="749" t="s">
        <v>630</v>
      </c>
      <c r="L536" s="752">
        <v>177.86990979646777</v>
      </c>
      <c r="M536" s="752">
        <v>2</v>
      </c>
      <c r="N536" s="753">
        <v>355.73981959293553</v>
      </c>
    </row>
    <row r="537" spans="1:14" ht="14.4" customHeight="1" x14ac:dyDescent="0.3">
      <c r="A537" s="747" t="s">
        <v>628</v>
      </c>
      <c r="B537" s="748" t="s">
        <v>629</v>
      </c>
      <c r="C537" s="749" t="s">
        <v>655</v>
      </c>
      <c r="D537" s="750" t="s">
        <v>656</v>
      </c>
      <c r="E537" s="751">
        <v>50113001</v>
      </c>
      <c r="F537" s="750" t="s">
        <v>688</v>
      </c>
      <c r="G537" s="749" t="s">
        <v>692</v>
      </c>
      <c r="H537" s="749">
        <v>159714</v>
      </c>
      <c r="I537" s="749">
        <v>59714</v>
      </c>
      <c r="J537" s="749" t="s">
        <v>738</v>
      </c>
      <c r="K537" s="749" t="s">
        <v>739</v>
      </c>
      <c r="L537" s="752">
        <v>119.015</v>
      </c>
      <c r="M537" s="752">
        <v>4</v>
      </c>
      <c r="N537" s="753">
        <v>476.06</v>
      </c>
    </row>
    <row r="538" spans="1:14" ht="14.4" customHeight="1" x14ac:dyDescent="0.3">
      <c r="A538" s="747" t="s">
        <v>628</v>
      </c>
      <c r="B538" s="748" t="s">
        <v>629</v>
      </c>
      <c r="C538" s="749" t="s">
        <v>655</v>
      </c>
      <c r="D538" s="750" t="s">
        <v>656</v>
      </c>
      <c r="E538" s="751">
        <v>50113001</v>
      </c>
      <c r="F538" s="750" t="s">
        <v>688</v>
      </c>
      <c r="G538" s="749" t="s">
        <v>692</v>
      </c>
      <c r="H538" s="749">
        <v>102679</v>
      </c>
      <c r="I538" s="749">
        <v>2679</v>
      </c>
      <c r="J538" s="749" t="s">
        <v>740</v>
      </c>
      <c r="K538" s="749" t="s">
        <v>741</v>
      </c>
      <c r="L538" s="752">
        <v>164.48</v>
      </c>
      <c r="M538" s="752">
        <v>2</v>
      </c>
      <c r="N538" s="753">
        <v>328.96</v>
      </c>
    </row>
    <row r="539" spans="1:14" ht="14.4" customHeight="1" x14ac:dyDescent="0.3">
      <c r="A539" s="747" t="s">
        <v>628</v>
      </c>
      <c r="B539" s="748" t="s">
        <v>629</v>
      </c>
      <c r="C539" s="749" t="s">
        <v>655</v>
      </c>
      <c r="D539" s="750" t="s">
        <v>656</v>
      </c>
      <c r="E539" s="751">
        <v>50113001</v>
      </c>
      <c r="F539" s="750" t="s">
        <v>688</v>
      </c>
      <c r="G539" s="749" t="s">
        <v>692</v>
      </c>
      <c r="H539" s="749">
        <v>162317</v>
      </c>
      <c r="I539" s="749">
        <v>62317</v>
      </c>
      <c r="J539" s="749" t="s">
        <v>1115</v>
      </c>
      <c r="K539" s="749" t="s">
        <v>1116</v>
      </c>
      <c r="L539" s="752">
        <v>357.86</v>
      </c>
      <c r="M539" s="752">
        <v>2</v>
      </c>
      <c r="N539" s="753">
        <v>715.72</v>
      </c>
    </row>
    <row r="540" spans="1:14" ht="14.4" customHeight="1" x14ac:dyDescent="0.3">
      <c r="A540" s="747" t="s">
        <v>628</v>
      </c>
      <c r="B540" s="748" t="s">
        <v>629</v>
      </c>
      <c r="C540" s="749" t="s">
        <v>655</v>
      </c>
      <c r="D540" s="750" t="s">
        <v>656</v>
      </c>
      <c r="E540" s="751">
        <v>50113001</v>
      </c>
      <c r="F540" s="750" t="s">
        <v>688</v>
      </c>
      <c r="G540" s="749" t="s">
        <v>692</v>
      </c>
      <c r="H540" s="749">
        <v>988271</v>
      </c>
      <c r="I540" s="749">
        <v>0</v>
      </c>
      <c r="J540" s="749" t="s">
        <v>742</v>
      </c>
      <c r="K540" s="749" t="s">
        <v>630</v>
      </c>
      <c r="L540" s="752">
        <v>138.04999999999998</v>
      </c>
      <c r="M540" s="752">
        <v>1</v>
      </c>
      <c r="N540" s="753">
        <v>138.04999999999998</v>
      </c>
    </row>
    <row r="541" spans="1:14" ht="14.4" customHeight="1" x14ac:dyDescent="0.3">
      <c r="A541" s="747" t="s">
        <v>628</v>
      </c>
      <c r="B541" s="748" t="s">
        <v>629</v>
      </c>
      <c r="C541" s="749" t="s">
        <v>655</v>
      </c>
      <c r="D541" s="750" t="s">
        <v>656</v>
      </c>
      <c r="E541" s="751">
        <v>50113001</v>
      </c>
      <c r="F541" s="750" t="s">
        <v>688</v>
      </c>
      <c r="G541" s="749" t="s">
        <v>692</v>
      </c>
      <c r="H541" s="749">
        <v>847635</v>
      </c>
      <c r="I541" s="749">
        <v>0</v>
      </c>
      <c r="J541" s="749" t="s">
        <v>1352</v>
      </c>
      <c r="K541" s="749" t="s">
        <v>630</v>
      </c>
      <c r="L541" s="752">
        <v>339.84000000000003</v>
      </c>
      <c r="M541" s="752">
        <v>1</v>
      </c>
      <c r="N541" s="753">
        <v>339.84000000000003</v>
      </c>
    </row>
    <row r="542" spans="1:14" ht="14.4" customHeight="1" x14ac:dyDescent="0.3">
      <c r="A542" s="747" t="s">
        <v>628</v>
      </c>
      <c r="B542" s="748" t="s">
        <v>629</v>
      </c>
      <c r="C542" s="749" t="s">
        <v>655</v>
      </c>
      <c r="D542" s="750" t="s">
        <v>656</v>
      </c>
      <c r="E542" s="751">
        <v>50113001</v>
      </c>
      <c r="F542" s="750" t="s">
        <v>688</v>
      </c>
      <c r="G542" s="749" t="s">
        <v>692</v>
      </c>
      <c r="H542" s="749">
        <v>848172</v>
      </c>
      <c r="I542" s="749">
        <v>0</v>
      </c>
      <c r="J542" s="749" t="s">
        <v>1353</v>
      </c>
      <c r="K542" s="749" t="s">
        <v>630</v>
      </c>
      <c r="L542" s="752">
        <v>145.64999999999998</v>
      </c>
      <c r="M542" s="752">
        <v>3</v>
      </c>
      <c r="N542" s="753">
        <v>436.94999999999993</v>
      </c>
    </row>
    <row r="543" spans="1:14" ht="14.4" customHeight="1" x14ac:dyDescent="0.3">
      <c r="A543" s="747" t="s">
        <v>628</v>
      </c>
      <c r="B543" s="748" t="s">
        <v>629</v>
      </c>
      <c r="C543" s="749" t="s">
        <v>655</v>
      </c>
      <c r="D543" s="750" t="s">
        <v>656</v>
      </c>
      <c r="E543" s="751">
        <v>50113001</v>
      </c>
      <c r="F543" s="750" t="s">
        <v>688</v>
      </c>
      <c r="G543" s="749" t="s">
        <v>692</v>
      </c>
      <c r="H543" s="749">
        <v>850305</v>
      </c>
      <c r="I543" s="749">
        <v>0</v>
      </c>
      <c r="J543" s="749" t="s">
        <v>1354</v>
      </c>
      <c r="K543" s="749" t="s">
        <v>630</v>
      </c>
      <c r="L543" s="752">
        <v>339.84</v>
      </c>
      <c r="M543" s="752">
        <v>1</v>
      </c>
      <c r="N543" s="753">
        <v>339.84</v>
      </c>
    </row>
    <row r="544" spans="1:14" ht="14.4" customHeight="1" x14ac:dyDescent="0.3">
      <c r="A544" s="747" t="s">
        <v>628</v>
      </c>
      <c r="B544" s="748" t="s">
        <v>629</v>
      </c>
      <c r="C544" s="749" t="s">
        <v>655</v>
      </c>
      <c r="D544" s="750" t="s">
        <v>656</v>
      </c>
      <c r="E544" s="751">
        <v>50113001</v>
      </c>
      <c r="F544" s="750" t="s">
        <v>688</v>
      </c>
      <c r="G544" s="749" t="s">
        <v>692</v>
      </c>
      <c r="H544" s="749">
        <v>845329</v>
      </c>
      <c r="I544" s="749">
        <v>0</v>
      </c>
      <c r="J544" s="749" t="s">
        <v>1119</v>
      </c>
      <c r="K544" s="749" t="s">
        <v>630</v>
      </c>
      <c r="L544" s="752">
        <v>167.43567567567575</v>
      </c>
      <c r="M544" s="752">
        <v>37</v>
      </c>
      <c r="N544" s="753">
        <v>6195.1200000000026</v>
      </c>
    </row>
    <row r="545" spans="1:14" ht="14.4" customHeight="1" x14ac:dyDescent="0.3">
      <c r="A545" s="747" t="s">
        <v>628</v>
      </c>
      <c r="B545" s="748" t="s">
        <v>629</v>
      </c>
      <c r="C545" s="749" t="s">
        <v>655</v>
      </c>
      <c r="D545" s="750" t="s">
        <v>656</v>
      </c>
      <c r="E545" s="751">
        <v>50113001</v>
      </c>
      <c r="F545" s="750" t="s">
        <v>688</v>
      </c>
      <c r="G545" s="749" t="s">
        <v>692</v>
      </c>
      <c r="H545" s="749">
        <v>203954</v>
      </c>
      <c r="I545" s="749">
        <v>203954</v>
      </c>
      <c r="J545" s="749" t="s">
        <v>743</v>
      </c>
      <c r="K545" s="749" t="s">
        <v>744</v>
      </c>
      <c r="L545" s="752">
        <v>93.04</v>
      </c>
      <c r="M545" s="752">
        <v>6</v>
      </c>
      <c r="N545" s="753">
        <v>558.24</v>
      </c>
    </row>
    <row r="546" spans="1:14" ht="14.4" customHeight="1" x14ac:dyDescent="0.3">
      <c r="A546" s="747" t="s">
        <v>628</v>
      </c>
      <c r="B546" s="748" t="s">
        <v>629</v>
      </c>
      <c r="C546" s="749" t="s">
        <v>655</v>
      </c>
      <c r="D546" s="750" t="s">
        <v>656</v>
      </c>
      <c r="E546" s="751">
        <v>50113001</v>
      </c>
      <c r="F546" s="750" t="s">
        <v>688</v>
      </c>
      <c r="G546" s="749" t="s">
        <v>692</v>
      </c>
      <c r="H546" s="749">
        <v>500458</v>
      </c>
      <c r="I546" s="749">
        <v>0</v>
      </c>
      <c r="J546" s="749" t="s">
        <v>1355</v>
      </c>
      <c r="K546" s="749" t="s">
        <v>630</v>
      </c>
      <c r="L546" s="752">
        <v>123.72</v>
      </c>
      <c r="M546" s="752">
        <v>2</v>
      </c>
      <c r="N546" s="753">
        <v>247.44</v>
      </c>
    </row>
    <row r="547" spans="1:14" ht="14.4" customHeight="1" x14ac:dyDescent="0.3">
      <c r="A547" s="747" t="s">
        <v>628</v>
      </c>
      <c r="B547" s="748" t="s">
        <v>629</v>
      </c>
      <c r="C547" s="749" t="s">
        <v>655</v>
      </c>
      <c r="D547" s="750" t="s">
        <v>656</v>
      </c>
      <c r="E547" s="751">
        <v>50113001</v>
      </c>
      <c r="F547" s="750" t="s">
        <v>688</v>
      </c>
      <c r="G547" s="749" t="s">
        <v>692</v>
      </c>
      <c r="H547" s="749">
        <v>394130</v>
      </c>
      <c r="I547" s="749">
        <v>0</v>
      </c>
      <c r="J547" s="749" t="s">
        <v>1356</v>
      </c>
      <c r="K547" s="749" t="s">
        <v>630</v>
      </c>
      <c r="L547" s="752">
        <v>30.88</v>
      </c>
      <c r="M547" s="752">
        <v>13</v>
      </c>
      <c r="N547" s="753">
        <v>401.44</v>
      </c>
    </row>
    <row r="548" spans="1:14" ht="14.4" customHeight="1" x14ac:dyDescent="0.3">
      <c r="A548" s="747" t="s">
        <v>628</v>
      </c>
      <c r="B548" s="748" t="s">
        <v>629</v>
      </c>
      <c r="C548" s="749" t="s">
        <v>655</v>
      </c>
      <c r="D548" s="750" t="s">
        <v>656</v>
      </c>
      <c r="E548" s="751">
        <v>50113001</v>
      </c>
      <c r="F548" s="750" t="s">
        <v>688</v>
      </c>
      <c r="G548" s="749" t="s">
        <v>692</v>
      </c>
      <c r="H548" s="749">
        <v>16321</v>
      </c>
      <c r="I548" s="749">
        <v>16321</v>
      </c>
      <c r="J548" s="749" t="s">
        <v>1120</v>
      </c>
      <c r="K548" s="749" t="s">
        <v>1121</v>
      </c>
      <c r="L548" s="752">
        <v>240.95999999999995</v>
      </c>
      <c r="M548" s="752">
        <v>1</v>
      </c>
      <c r="N548" s="753">
        <v>240.95999999999995</v>
      </c>
    </row>
    <row r="549" spans="1:14" ht="14.4" customHeight="1" x14ac:dyDescent="0.3">
      <c r="A549" s="747" t="s">
        <v>628</v>
      </c>
      <c r="B549" s="748" t="s">
        <v>629</v>
      </c>
      <c r="C549" s="749" t="s">
        <v>655</v>
      </c>
      <c r="D549" s="750" t="s">
        <v>656</v>
      </c>
      <c r="E549" s="751">
        <v>50113001</v>
      </c>
      <c r="F549" s="750" t="s">
        <v>688</v>
      </c>
      <c r="G549" s="749" t="s">
        <v>692</v>
      </c>
      <c r="H549" s="749">
        <v>116320</v>
      </c>
      <c r="I549" s="749">
        <v>16320</v>
      </c>
      <c r="J549" s="749" t="s">
        <v>1120</v>
      </c>
      <c r="K549" s="749" t="s">
        <v>1122</v>
      </c>
      <c r="L549" s="752">
        <v>117.95980659190315</v>
      </c>
      <c r="M549" s="752">
        <v>2</v>
      </c>
      <c r="N549" s="753">
        <v>235.91961318380629</v>
      </c>
    </row>
    <row r="550" spans="1:14" ht="14.4" customHeight="1" x14ac:dyDescent="0.3">
      <c r="A550" s="747" t="s">
        <v>628</v>
      </c>
      <c r="B550" s="748" t="s">
        <v>629</v>
      </c>
      <c r="C550" s="749" t="s">
        <v>655</v>
      </c>
      <c r="D550" s="750" t="s">
        <v>656</v>
      </c>
      <c r="E550" s="751">
        <v>50113001</v>
      </c>
      <c r="F550" s="750" t="s">
        <v>688</v>
      </c>
      <c r="G550" s="749" t="s">
        <v>692</v>
      </c>
      <c r="H550" s="749">
        <v>141155</v>
      </c>
      <c r="I550" s="749">
        <v>41155</v>
      </c>
      <c r="J550" s="749" t="s">
        <v>1357</v>
      </c>
      <c r="K550" s="749" t="s">
        <v>1358</v>
      </c>
      <c r="L550" s="752">
        <v>50.45333333333334</v>
      </c>
      <c r="M550" s="752">
        <v>3</v>
      </c>
      <c r="N550" s="753">
        <v>151.36000000000001</v>
      </c>
    </row>
    <row r="551" spans="1:14" ht="14.4" customHeight="1" x14ac:dyDescent="0.3">
      <c r="A551" s="747" t="s">
        <v>628</v>
      </c>
      <c r="B551" s="748" t="s">
        <v>629</v>
      </c>
      <c r="C551" s="749" t="s">
        <v>655</v>
      </c>
      <c r="D551" s="750" t="s">
        <v>656</v>
      </c>
      <c r="E551" s="751">
        <v>50113001</v>
      </c>
      <c r="F551" s="750" t="s">
        <v>688</v>
      </c>
      <c r="G551" s="749" t="s">
        <v>692</v>
      </c>
      <c r="H551" s="749">
        <v>198169</v>
      </c>
      <c r="I551" s="749">
        <v>98169</v>
      </c>
      <c r="J551" s="749" t="s">
        <v>1357</v>
      </c>
      <c r="K551" s="749" t="s">
        <v>1359</v>
      </c>
      <c r="L551" s="752">
        <v>88.524999999999991</v>
      </c>
      <c r="M551" s="752">
        <v>4</v>
      </c>
      <c r="N551" s="753">
        <v>354.09999999999997</v>
      </c>
    </row>
    <row r="552" spans="1:14" ht="14.4" customHeight="1" x14ac:dyDescent="0.3">
      <c r="A552" s="747" t="s">
        <v>628</v>
      </c>
      <c r="B552" s="748" t="s">
        <v>629</v>
      </c>
      <c r="C552" s="749" t="s">
        <v>655</v>
      </c>
      <c r="D552" s="750" t="s">
        <v>656</v>
      </c>
      <c r="E552" s="751">
        <v>50113001</v>
      </c>
      <c r="F552" s="750" t="s">
        <v>688</v>
      </c>
      <c r="G552" s="749" t="s">
        <v>692</v>
      </c>
      <c r="H552" s="749">
        <v>188663</v>
      </c>
      <c r="I552" s="749">
        <v>17994</v>
      </c>
      <c r="J552" s="749" t="s">
        <v>745</v>
      </c>
      <c r="K552" s="749" t="s">
        <v>746</v>
      </c>
      <c r="L552" s="752">
        <v>112.75000000000001</v>
      </c>
      <c r="M552" s="752">
        <v>3</v>
      </c>
      <c r="N552" s="753">
        <v>338.25000000000006</v>
      </c>
    </row>
    <row r="553" spans="1:14" ht="14.4" customHeight="1" x14ac:dyDescent="0.3">
      <c r="A553" s="747" t="s">
        <v>628</v>
      </c>
      <c r="B553" s="748" t="s">
        <v>629</v>
      </c>
      <c r="C553" s="749" t="s">
        <v>655</v>
      </c>
      <c r="D553" s="750" t="s">
        <v>656</v>
      </c>
      <c r="E553" s="751">
        <v>50113001</v>
      </c>
      <c r="F553" s="750" t="s">
        <v>688</v>
      </c>
      <c r="G553" s="749" t="s">
        <v>692</v>
      </c>
      <c r="H553" s="749">
        <v>100407</v>
      </c>
      <c r="I553" s="749">
        <v>407</v>
      </c>
      <c r="J553" s="749" t="s">
        <v>747</v>
      </c>
      <c r="K553" s="749" t="s">
        <v>748</v>
      </c>
      <c r="L553" s="752">
        <v>185.25000000000009</v>
      </c>
      <c r="M553" s="752">
        <v>1</v>
      </c>
      <c r="N553" s="753">
        <v>185.25000000000009</v>
      </c>
    </row>
    <row r="554" spans="1:14" ht="14.4" customHeight="1" x14ac:dyDescent="0.3">
      <c r="A554" s="747" t="s">
        <v>628</v>
      </c>
      <c r="B554" s="748" t="s">
        <v>629</v>
      </c>
      <c r="C554" s="749" t="s">
        <v>655</v>
      </c>
      <c r="D554" s="750" t="s">
        <v>656</v>
      </c>
      <c r="E554" s="751">
        <v>50113001</v>
      </c>
      <c r="F554" s="750" t="s">
        <v>688</v>
      </c>
      <c r="G554" s="749" t="s">
        <v>692</v>
      </c>
      <c r="H554" s="749">
        <v>149317</v>
      </c>
      <c r="I554" s="749">
        <v>49317</v>
      </c>
      <c r="J554" s="749" t="s">
        <v>1360</v>
      </c>
      <c r="K554" s="749" t="s">
        <v>1361</v>
      </c>
      <c r="L554" s="752">
        <v>298.99995088146414</v>
      </c>
      <c r="M554" s="752">
        <v>3</v>
      </c>
      <c r="N554" s="753">
        <v>896.99985264439249</v>
      </c>
    </row>
    <row r="555" spans="1:14" ht="14.4" customHeight="1" x14ac:dyDescent="0.3">
      <c r="A555" s="747" t="s">
        <v>628</v>
      </c>
      <c r="B555" s="748" t="s">
        <v>629</v>
      </c>
      <c r="C555" s="749" t="s">
        <v>655</v>
      </c>
      <c r="D555" s="750" t="s">
        <v>656</v>
      </c>
      <c r="E555" s="751">
        <v>50113001</v>
      </c>
      <c r="F555" s="750" t="s">
        <v>688</v>
      </c>
      <c r="G555" s="749" t="s">
        <v>692</v>
      </c>
      <c r="H555" s="749">
        <v>841498</v>
      </c>
      <c r="I555" s="749">
        <v>0</v>
      </c>
      <c r="J555" s="749" t="s">
        <v>1123</v>
      </c>
      <c r="K555" s="749" t="s">
        <v>630</v>
      </c>
      <c r="L555" s="752">
        <v>44.210000000000008</v>
      </c>
      <c r="M555" s="752">
        <v>3</v>
      </c>
      <c r="N555" s="753">
        <v>132.63000000000002</v>
      </c>
    </row>
    <row r="556" spans="1:14" ht="14.4" customHeight="1" x14ac:dyDescent="0.3">
      <c r="A556" s="747" t="s">
        <v>628</v>
      </c>
      <c r="B556" s="748" t="s">
        <v>629</v>
      </c>
      <c r="C556" s="749" t="s">
        <v>655</v>
      </c>
      <c r="D556" s="750" t="s">
        <v>656</v>
      </c>
      <c r="E556" s="751">
        <v>50113001</v>
      </c>
      <c r="F556" s="750" t="s">
        <v>688</v>
      </c>
      <c r="G556" s="749" t="s">
        <v>692</v>
      </c>
      <c r="H556" s="749">
        <v>182977</v>
      </c>
      <c r="I556" s="749">
        <v>182977</v>
      </c>
      <c r="J556" s="749" t="s">
        <v>750</v>
      </c>
      <c r="K556" s="749" t="s">
        <v>751</v>
      </c>
      <c r="L556" s="752">
        <v>145.86000000000001</v>
      </c>
      <c r="M556" s="752">
        <v>1</v>
      </c>
      <c r="N556" s="753">
        <v>145.86000000000001</v>
      </c>
    </row>
    <row r="557" spans="1:14" ht="14.4" customHeight="1" x14ac:dyDescent="0.3">
      <c r="A557" s="747" t="s">
        <v>628</v>
      </c>
      <c r="B557" s="748" t="s">
        <v>629</v>
      </c>
      <c r="C557" s="749" t="s">
        <v>655</v>
      </c>
      <c r="D557" s="750" t="s">
        <v>656</v>
      </c>
      <c r="E557" s="751">
        <v>50113001</v>
      </c>
      <c r="F557" s="750" t="s">
        <v>688</v>
      </c>
      <c r="G557" s="749" t="s">
        <v>692</v>
      </c>
      <c r="H557" s="749">
        <v>176188</v>
      </c>
      <c r="I557" s="749">
        <v>76188</v>
      </c>
      <c r="J557" s="749" t="s">
        <v>1124</v>
      </c>
      <c r="K557" s="749" t="s">
        <v>1125</v>
      </c>
      <c r="L557" s="752">
        <v>37.385999999999996</v>
      </c>
      <c r="M557" s="752">
        <v>15</v>
      </c>
      <c r="N557" s="753">
        <v>560.79</v>
      </c>
    </row>
    <row r="558" spans="1:14" ht="14.4" customHeight="1" x14ac:dyDescent="0.3">
      <c r="A558" s="747" t="s">
        <v>628</v>
      </c>
      <c r="B558" s="748" t="s">
        <v>629</v>
      </c>
      <c r="C558" s="749" t="s">
        <v>655</v>
      </c>
      <c r="D558" s="750" t="s">
        <v>656</v>
      </c>
      <c r="E558" s="751">
        <v>50113001</v>
      </c>
      <c r="F558" s="750" t="s">
        <v>688</v>
      </c>
      <c r="G558" s="749" t="s">
        <v>692</v>
      </c>
      <c r="H558" s="749">
        <v>189831</v>
      </c>
      <c r="I558" s="749">
        <v>89831</v>
      </c>
      <c r="J558" s="749" t="s">
        <v>1362</v>
      </c>
      <c r="K558" s="749" t="s">
        <v>1363</v>
      </c>
      <c r="L558" s="752">
        <v>76.53</v>
      </c>
      <c r="M558" s="752">
        <v>1</v>
      </c>
      <c r="N558" s="753">
        <v>76.53</v>
      </c>
    </row>
    <row r="559" spans="1:14" ht="14.4" customHeight="1" x14ac:dyDescent="0.3">
      <c r="A559" s="747" t="s">
        <v>628</v>
      </c>
      <c r="B559" s="748" t="s">
        <v>629</v>
      </c>
      <c r="C559" s="749" t="s">
        <v>655</v>
      </c>
      <c r="D559" s="750" t="s">
        <v>656</v>
      </c>
      <c r="E559" s="751">
        <v>50113001</v>
      </c>
      <c r="F559" s="750" t="s">
        <v>688</v>
      </c>
      <c r="G559" s="749" t="s">
        <v>692</v>
      </c>
      <c r="H559" s="749">
        <v>115646</v>
      </c>
      <c r="I559" s="749">
        <v>15646</v>
      </c>
      <c r="J559" s="749" t="s">
        <v>1364</v>
      </c>
      <c r="K559" s="749" t="s">
        <v>1365</v>
      </c>
      <c r="L559" s="752">
        <v>72.73</v>
      </c>
      <c r="M559" s="752">
        <v>2</v>
      </c>
      <c r="N559" s="753">
        <v>145.46</v>
      </c>
    </row>
    <row r="560" spans="1:14" ht="14.4" customHeight="1" x14ac:dyDescent="0.3">
      <c r="A560" s="747" t="s">
        <v>628</v>
      </c>
      <c r="B560" s="748" t="s">
        <v>629</v>
      </c>
      <c r="C560" s="749" t="s">
        <v>655</v>
      </c>
      <c r="D560" s="750" t="s">
        <v>656</v>
      </c>
      <c r="E560" s="751">
        <v>50113001</v>
      </c>
      <c r="F560" s="750" t="s">
        <v>688</v>
      </c>
      <c r="G560" s="749" t="s">
        <v>692</v>
      </c>
      <c r="H560" s="749">
        <v>202891</v>
      </c>
      <c r="I560" s="749">
        <v>202891</v>
      </c>
      <c r="J560" s="749" t="s">
        <v>1366</v>
      </c>
      <c r="K560" s="749" t="s">
        <v>1367</v>
      </c>
      <c r="L560" s="752">
        <v>109.46999999999997</v>
      </c>
      <c r="M560" s="752">
        <v>2</v>
      </c>
      <c r="N560" s="753">
        <v>218.93999999999994</v>
      </c>
    </row>
    <row r="561" spans="1:14" ht="14.4" customHeight="1" x14ac:dyDescent="0.3">
      <c r="A561" s="747" t="s">
        <v>628</v>
      </c>
      <c r="B561" s="748" t="s">
        <v>629</v>
      </c>
      <c r="C561" s="749" t="s">
        <v>655</v>
      </c>
      <c r="D561" s="750" t="s">
        <v>656</v>
      </c>
      <c r="E561" s="751">
        <v>50113001</v>
      </c>
      <c r="F561" s="750" t="s">
        <v>688</v>
      </c>
      <c r="G561" s="749" t="s">
        <v>692</v>
      </c>
      <c r="H561" s="749">
        <v>216104</v>
      </c>
      <c r="I561" s="749">
        <v>216104</v>
      </c>
      <c r="J561" s="749" t="s">
        <v>1366</v>
      </c>
      <c r="K561" s="749" t="s">
        <v>1368</v>
      </c>
      <c r="L561" s="752">
        <v>184.00999999999991</v>
      </c>
      <c r="M561" s="752">
        <v>3</v>
      </c>
      <c r="N561" s="753">
        <v>552.02999999999975</v>
      </c>
    </row>
    <row r="562" spans="1:14" ht="14.4" customHeight="1" x14ac:dyDescent="0.3">
      <c r="A562" s="747" t="s">
        <v>628</v>
      </c>
      <c r="B562" s="748" t="s">
        <v>629</v>
      </c>
      <c r="C562" s="749" t="s">
        <v>655</v>
      </c>
      <c r="D562" s="750" t="s">
        <v>656</v>
      </c>
      <c r="E562" s="751">
        <v>50113001</v>
      </c>
      <c r="F562" s="750" t="s">
        <v>688</v>
      </c>
      <c r="G562" s="749" t="s">
        <v>692</v>
      </c>
      <c r="H562" s="749">
        <v>847085</v>
      </c>
      <c r="I562" s="749">
        <v>115401</v>
      </c>
      <c r="J562" s="749" t="s">
        <v>754</v>
      </c>
      <c r="K562" s="749" t="s">
        <v>1131</v>
      </c>
      <c r="L562" s="752">
        <v>606.69185544929996</v>
      </c>
      <c r="M562" s="752">
        <v>3</v>
      </c>
      <c r="N562" s="753">
        <v>1820.0755663478999</v>
      </c>
    </row>
    <row r="563" spans="1:14" ht="14.4" customHeight="1" x14ac:dyDescent="0.3">
      <c r="A563" s="747" t="s">
        <v>628</v>
      </c>
      <c r="B563" s="748" t="s">
        <v>629</v>
      </c>
      <c r="C563" s="749" t="s">
        <v>655</v>
      </c>
      <c r="D563" s="750" t="s">
        <v>656</v>
      </c>
      <c r="E563" s="751">
        <v>50113001</v>
      </c>
      <c r="F563" s="750" t="s">
        <v>688</v>
      </c>
      <c r="G563" s="749" t="s">
        <v>692</v>
      </c>
      <c r="H563" s="749">
        <v>848209</v>
      </c>
      <c r="I563" s="749">
        <v>115402</v>
      </c>
      <c r="J563" s="749" t="s">
        <v>754</v>
      </c>
      <c r="K563" s="749" t="s">
        <v>1132</v>
      </c>
      <c r="L563" s="752">
        <v>762.86666666666656</v>
      </c>
      <c r="M563" s="752">
        <v>1</v>
      </c>
      <c r="N563" s="753">
        <v>762.86666666666656</v>
      </c>
    </row>
    <row r="564" spans="1:14" ht="14.4" customHeight="1" x14ac:dyDescent="0.3">
      <c r="A564" s="747" t="s">
        <v>628</v>
      </c>
      <c r="B564" s="748" t="s">
        <v>629</v>
      </c>
      <c r="C564" s="749" t="s">
        <v>655</v>
      </c>
      <c r="D564" s="750" t="s">
        <v>656</v>
      </c>
      <c r="E564" s="751">
        <v>50113001</v>
      </c>
      <c r="F564" s="750" t="s">
        <v>688</v>
      </c>
      <c r="G564" s="749" t="s">
        <v>692</v>
      </c>
      <c r="H564" s="749">
        <v>848783</v>
      </c>
      <c r="I564" s="749">
        <v>115400</v>
      </c>
      <c r="J564" s="749" t="s">
        <v>754</v>
      </c>
      <c r="K564" s="749" t="s">
        <v>755</v>
      </c>
      <c r="L564" s="752">
        <v>309.44099999999997</v>
      </c>
      <c r="M564" s="752">
        <v>1</v>
      </c>
      <c r="N564" s="753">
        <v>309.44099999999997</v>
      </c>
    </row>
    <row r="565" spans="1:14" ht="14.4" customHeight="1" x14ac:dyDescent="0.3">
      <c r="A565" s="747" t="s">
        <v>628</v>
      </c>
      <c r="B565" s="748" t="s">
        <v>629</v>
      </c>
      <c r="C565" s="749" t="s">
        <v>655</v>
      </c>
      <c r="D565" s="750" t="s">
        <v>656</v>
      </c>
      <c r="E565" s="751">
        <v>50113001</v>
      </c>
      <c r="F565" s="750" t="s">
        <v>688</v>
      </c>
      <c r="G565" s="749" t="s">
        <v>692</v>
      </c>
      <c r="H565" s="749">
        <v>849302</v>
      </c>
      <c r="I565" s="749">
        <v>115403</v>
      </c>
      <c r="J565" s="749" t="s">
        <v>754</v>
      </c>
      <c r="K565" s="749" t="s">
        <v>1369</v>
      </c>
      <c r="L565" s="752">
        <v>1019.47</v>
      </c>
      <c r="M565" s="752">
        <v>1</v>
      </c>
      <c r="N565" s="753">
        <v>1019.47</v>
      </c>
    </row>
    <row r="566" spans="1:14" ht="14.4" customHeight="1" x14ac:dyDescent="0.3">
      <c r="A566" s="747" t="s">
        <v>628</v>
      </c>
      <c r="B566" s="748" t="s">
        <v>629</v>
      </c>
      <c r="C566" s="749" t="s">
        <v>655</v>
      </c>
      <c r="D566" s="750" t="s">
        <v>656</v>
      </c>
      <c r="E566" s="751">
        <v>50113001</v>
      </c>
      <c r="F566" s="750" t="s">
        <v>688</v>
      </c>
      <c r="G566" s="749" t="s">
        <v>692</v>
      </c>
      <c r="H566" s="749">
        <v>156992</v>
      </c>
      <c r="I566" s="749">
        <v>56992</v>
      </c>
      <c r="J566" s="749" t="s">
        <v>756</v>
      </c>
      <c r="K566" s="749" t="s">
        <v>757</v>
      </c>
      <c r="L566" s="752">
        <v>61.586649762313677</v>
      </c>
      <c r="M566" s="752">
        <v>6</v>
      </c>
      <c r="N566" s="753">
        <v>369.51989857388207</v>
      </c>
    </row>
    <row r="567" spans="1:14" ht="14.4" customHeight="1" x14ac:dyDescent="0.3">
      <c r="A567" s="747" t="s">
        <v>628</v>
      </c>
      <c r="B567" s="748" t="s">
        <v>629</v>
      </c>
      <c r="C567" s="749" t="s">
        <v>655</v>
      </c>
      <c r="D567" s="750" t="s">
        <v>656</v>
      </c>
      <c r="E567" s="751">
        <v>50113001</v>
      </c>
      <c r="F567" s="750" t="s">
        <v>688</v>
      </c>
      <c r="G567" s="749" t="s">
        <v>692</v>
      </c>
      <c r="H567" s="749">
        <v>156993</v>
      </c>
      <c r="I567" s="749">
        <v>56993</v>
      </c>
      <c r="J567" s="749" t="s">
        <v>1370</v>
      </c>
      <c r="K567" s="749" t="s">
        <v>1371</v>
      </c>
      <c r="L567" s="752">
        <v>73.660000000000011</v>
      </c>
      <c r="M567" s="752">
        <v>2</v>
      </c>
      <c r="N567" s="753">
        <v>147.32000000000002</v>
      </c>
    </row>
    <row r="568" spans="1:14" ht="14.4" customHeight="1" x14ac:dyDescent="0.3">
      <c r="A568" s="747" t="s">
        <v>628</v>
      </c>
      <c r="B568" s="748" t="s">
        <v>629</v>
      </c>
      <c r="C568" s="749" t="s">
        <v>655</v>
      </c>
      <c r="D568" s="750" t="s">
        <v>656</v>
      </c>
      <c r="E568" s="751">
        <v>50113001</v>
      </c>
      <c r="F568" s="750" t="s">
        <v>688</v>
      </c>
      <c r="G568" s="749" t="s">
        <v>692</v>
      </c>
      <c r="H568" s="749">
        <v>130511</v>
      </c>
      <c r="I568" s="749">
        <v>130511</v>
      </c>
      <c r="J568" s="749" t="s">
        <v>1372</v>
      </c>
      <c r="K568" s="749" t="s">
        <v>1373</v>
      </c>
      <c r="L568" s="752">
        <v>155.07</v>
      </c>
      <c r="M568" s="752">
        <v>1</v>
      </c>
      <c r="N568" s="753">
        <v>155.07</v>
      </c>
    </row>
    <row r="569" spans="1:14" ht="14.4" customHeight="1" x14ac:dyDescent="0.3">
      <c r="A569" s="747" t="s">
        <v>628</v>
      </c>
      <c r="B569" s="748" t="s">
        <v>629</v>
      </c>
      <c r="C569" s="749" t="s">
        <v>655</v>
      </c>
      <c r="D569" s="750" t="s">
        <v>656</v>
      </c>
      <c r="E569" s="751">
        <v>50113001</v>
      </c>
      <c r="F569" s="750" t="s">
        <v>688</v>
      </c>
      <c r="G569" s="749" t="s">
        <v>692</v>
      </c>
      <c r="H569" s="749">
        <v>193104</v>
      </c>
      <c r="I569" s="749">
        <v>93104</v>
      </c>
      <c r="J569" s="749" t="s">
        <v>1137</v>
      </c>
      <c r="K569" s="749" t="s">
        <v>1138</v>
      </c>
      <c r="L569" s="752">
        <v>47.650000000000041</v>
      </c>
      <c r="M569" s="752">
        <v>1</v>
      </c>
      <c r="N569" s="753">
        <v>47.650000000000041</v>
      </c>
    </row>
    <row r="570" spans="1:14" ht="14.4" customHeight="1" x14ac:dyDescent="0.3">
      <c r="A570" s="747" t="s">
        <v>628</v>
      </c>
      <c r="B570" s="748" t="s">
        <v>629</v>
      </c>
      <c r="C570" s="749" t="s">
        <v>655</v>
      </c>
      <c r="D570" s="750" t="s">
        <v>656</v>
      </c>
      <c r="E570" s="751">
        <v>50113001</v>
      </c>
      <c r="F570" s="750" t="s">
        <v>688</v>
      </c>
      <c r="G570" s="749" t="s">
        <v>689</v>
      </c>
      <c r="H570" s="749">
        <v>847134</v>
      </c>
      <c r="I570" s="749">
        <v>151050</v>
      </c>
      <c r="J570" s="749" t="s">
        <v>760</v>
      </c>
      <c r="K570" s="749" t="s">
        <v>1374</v>
      </c>
      <c r="L570" s="752">
        <v>501.85999999999996</v>
      </c>
      <c r="M570" s="752">
        <v>1</v>
      </c>
      <c r="N570" s="753">
        <v>501.85999999999996</v>
      </c>
    </row>
    <row r="571" spans="1:14" ht="14.4" customHeight="1" x14ac:dyDescent="0.3">
      <c r="A571" s="747" t="s">
        <v>628</v>
      </c>
      <c r="B571" s="748" t="s">
        <v>629</v>
      </c>
      <c r="C571" s="749" t="s">
        <v>655</v>
      </c>
      <c r="D571" s="750" t="s">
        <v>656</v>
      </c>
      <c r="E571" s="751">
        <v>50113001</v>
      </c>
      <c r="F571" s="750" t="s">
        <v>688</v>
      </c>
      <c r="G571" s="749" t="s">
        <v>689</v>
      </c>
      <c r="H571" s="749">
        <v>144997</v>
      </c>
      <c r="I571" s="749">
        <v>44997</v>
      </c>
      <c r="J571" s="749" t="s">
        <v>1375</v>
      </c>
      <c r="K571" s="749" t="s">
        <v>1376</v>
      </c>
      <c r="L571" s="752">
        <v>135.8899999999999</v>
      </c>
      <c r="M571" s="752">
        <v>1</v>
      </c>
      <c r="N571" s="753">
        <v>135.8899999999999</v>
      </c>
    </row>
    <row r="572" spans="1:14" ht="14.4" customHeight="1" x14ac:dyDescent="0.3">
      <c r="A572" s="747" t="s">
        <v>628</v>
      </c>
      <c r="B572" s="748" t="s">
        <v>629</v>
      </c>
      <c r="C572" s="749" t="s">
        <v>655</v>
      </c>
      <c r="D572" s="750" t="s">
        <v>656</v>
      </c>
      <c r="E572" s="751">
        <v>50113001</v>
      </c>
      <c r="F572" s="750" t="s">
        <v>688</v>
      </c>
      <c r="G572" s="749" t="s">
        <v>692</v>
      </c>
      <c r="H572" s="749">
        <v>100843</v>
      </c>
      <c r="I572" s="749">
        <v>843</v>
      </c>
      <c r="J572" s="749" t="s">
        <v>1377</v>
      </c>
      <c r="K572" s="749" t="s">
        <v>1378</v>
      </c>
      <c r="L572" s="752">
        <v>89.880000000000052</v>
      </c>
      <c r="M572" s="752">
        <v>1</v>
      </c>
      <c r="N572" s="753">
        <v>89.880000000000052</v>
      </c>
    </row>
    <row r="573" spans="1:14" ht="14.4" customHeight="1" x14ac:dyDescent="0.3">
      <c r="A573" s="747" t="s">
        <v>628</v>
      </c>
      <c r="B573" s="748" t="s">
        <v>629</v>
      </c>
      <c r="C573" s="749" t="s">
        <v>655</v>
      </c>
      <c r="D573" s="750" t="s">
        <v>656</v>
      </c>
      <c r="E573" s="751">
        <v>50113001</v>
      </c>
      <c r="F573" s="750" t="s">
        <v>688</v>
      </c>
      <c r="G573" s="749" t="s">
        <v>692</v>
      </c>
      <c r="H573" s="749">
        <v>394926</v>
      </c>
      <c r="I573" s="749">
        <v>0</v>
      </c>
      <c r="J573" s="749" t="s">
        <v>1379</v>
      </c>
      <c r="K573" s="749" t="s">
        <v>630</v>
      </c>
      <c r="L573" s="752">
        <v>72.599999999999994</v>
      </c>
      <c r="M573" s="752">
        <v>1</v>
      </c>
      <c r="N573" s="753">
        <v>72.599999999999994</v>
      </c>
    </row>
    <row r="574" spans="1:14" ht="14.4" customHeight="1" x14ac:dyDescent="0.3">
      <c r="A574" s="747" t="s">
        <v>628</v>
      </c>
      <c r="B574" s="748" t="s">
        <v>629</v>
      </c>
      <c r="C574" s="749" t="s">
        <v>655</v>
      </c>
      <c r="D574" s="750" t="s">
        <v>656</v>
      </c>
      <c r="E574" s="751">
        <v>50113001</v>
      </c>
      <c r="F574" s="750" t="s">
        <v>688</v>
      </c>
      <c r="G574" s="749" t="s">
        <v>692</v>
      </c>
      <c r="H574" s="749">
        <v>184090</v>
      </c>
      <c r="I574" s="749">
        <v>84090</v>
      </c>
      <c r="J574" s="749" t="s">
        <v>762</v>
      </c>
      <c r="K574" s="749" t="s">
        <v>763</v>
      </c>
      <c r="L574" s="752">
        <v>60.140000000000008</v>
      </c>
      <c r="M574" s="752">
        <v>5</v>
      </c>
      <c r="N574" s="753">
        <v>300.70000000000005</v>
      </c>
    </row>
    <row r="575" spans="1:14" ht="14.4" customHeight="1" x14ac:dyDescent="0.3">
      <c r="A575" s="747" t="s">
        <v>628</v>
      </c>
      <c r="B575" s="748" t="s">
        <v>629</v>
      </c>
      <c r="C575" s="749" t="s">
        <v>655</v>
      </c>
      <c r="D575" s="750" t="s">
        <v>656</v>
      </c>
      <c r="E575" s="751">
        <v>50113001</v>
      </c>
      <c r="F575" s="750" t="s">
        <v>688</v>
      </c>
      <c r="G575" s="749" t="s">
        <v>692</v>
      </c>
      <c r="H575" s="749">
        <v>169417</v>
      </c>
      <c r="I575" s="749">
        <v>69417</v>
      </c>
      <c r="J575" s="749" t="s">
        <v>1380</v>
      </c>
      <c r="K575" s="749" t="s">
        <v>1381</v>
      </c>
      <c r="L575" s="752">
        <v>104.28000000000002</v>
      </c>
      <c r="M575" s="752">
        <v>2</v>
      </c>
      <c r="N575" s="753">
        <v>208.56000000000003</v>
      </c>
    </row>
    <row r="576" spans="1:14" ht="14.4" customHeight="1" x14ac:dyDescent="0.3">
      <c r="A576" s="747" t="s">
        <v>628</v>
      </c>
      <c r="B576" s="748" t="s">
        <v>629</v>
      </c>
      <c r="C576" s="749" t="s">
        <v>655</v>
      </c>
      <c r="D576" s="750" t="s">
        <v>656</v>
      </c>
      <c r="E576" s="751">
        <v>50113001</v>
      </c>
      <c r="F576" s="750" t="s">
        <v>688</v>
      </c>
      <c r="G576" s="749" t="s">
        <v>692</v>
      </c>
      <c r="H576" s="749">
        <v>169418</v>
      </c>
      <c r="I576" s="749">
        <v>69418</v>
      </c>
      <c r="J576" s="749" t="s">
        <v>1380</v>
      </c>
      <c r="K576" s="749" t="s">
        <v>1382</v>
      </c>
      <c r="L576" s="752">
        <v>135.16000000000003</v>
      </c>
      <c r="M576" s="752">
        <v>1</v>
      </c>
      <c r="N576" s="753">
        <v>135.16000000000003</v>
      </c>
    </row>
    <row r="577" spans="1:14" ht="14.4" customHeight="1" x14ac:dyDescent="0.3">
      <c r="A577" s="747" t="s">
        <v>628</v>
      </c>
      <c r="B577" s="748" t="s">
        <v>629</v>
      </c>
      <c r="C577" s="749" t="s">
        <v>655</v>
      </c>
      <c r="D577" s="750" t="s">
        <v>656</v>
      </c>
      <c r="E577" s="751">
        <v>50113001</v>
      </c>
      <c r="F577" s="750" t="s">
        <v>688</v>
      </c>
      <c r="G577" s="749" t="s">
        <v>692</v>
      </c>
      <c r="H577" s="749">
        <v>102477</v>
      </c>
      <c r="I577" s="749">
        <v>2477</v>
      </c>
      <c r="J577" s="749" t="s">
        <v>764</v>
      </c>
      <c r="K577" s="749" t="s">
        <v>765</v>
      </c>
      <c r="L577" s="752">
        <v>40.17</v>
      </c>
      <c r="M577" s="752">
        <v>2</v>
      </c>
      <c r="N577" s="753">
        <v>80.34</v>
      </c>
    </row>
    <row r="578" spans="1:14" ht="14.4" customHeight="1" x14ac:dyDescent="0.3">
      <c r="A578" s="747" t="s">
        <v>628</v>
      </c>
      <c r="B578" s="748" t="s">
        <v>629</v>
      </c>
      <c r="C578" s="749" t="s">
        <v>655</v>
      </c>
      <c r="D578" s="750" t="s">
        <v>656</v>
      </c>
      <c r="E578" s="751">
        <v>50113001</v>
      </c>
      <c r="F578" s="750" t="s">
        <v>688</v>
      </c>
      <c r="G578" s="749" t="s">
        <v>692</v>
      </c>
      <c r="H578" s="749">
        <v>117011</v>
      </c>
      <c r="I578" s="749">
        <v>17011</v>
      </c>
      <c r="J578" s="749" t="s">
        <v>1141</v>
      </c>
      <c r="K578" s="749" t="s">
        <v>1142</v>
      </c>
      <c r="L578" s="752">
        <v>148.4343703973895</v>
      </c>
      <c r="M578" s="752">
        <v>7</v>
      </c>
      <c r="N578" s="753">
        <v>1039.0405927817264</v>
      </c>
    </row>
    <row r="579" spans="1:14" ht="14.4" customHeight="1" x14ac:dyDescent="0.3">
      <c r="A579" s="747" t="s">
        <v>628</v>
      </c>
      <c r="B579" s="748" t="s">
        <v>629</v>
      </c>
      <c r="C579" s="749" t="s">
        <v>655</v>
      </c>
      <c r="D579" s="750" t="s">
        <v>656</v>
      </c>
      <c r="E579" s="751">
        <v>50113001</v>
      </c>
      <c r="F579" s="750" t="s">
        <v>688</v>
      </c>
      <c r="G579" s="749" t="s">
        <v>692</v>
      </c>
      <c r="H579" s="749">
        <v>102479</v>
      </c>
      <c r="I579" s="749">
        <v>2479</v>
      </c>
      <c r="J579" s="749" t="s">
        <v>766</v>
      </c>
      <c r="K579" s="749" t="s">
        <v>767</v>
      </c>
      <c r="L579" s="752">
        <v>65.772857142857134</v>
      </c>
      <c r="M579" s="752">
        <v>7</v>
      </c>
      <c r="N579" s="753">
        <v>460.40999999999997</v>
      </c>
    </row>
    <row r="580" spans="1:14" ht="14.4" customHeight="1" x14ac:dyDescent="0.3">
      <c r="A580" s="747" t="s">
        <v>628</v>
      </c>
      <c r="B580" s="748" t="s">
        <v>629</v>
      </c>
      <c r="C580" s="749" t="s">
        <v>655</v>
      </c>
      <c r="D580" s="750" t="s">
        <v>656</v>
      </c>
      <c r="E580" s="751">
        <v>50113001</v>
      </c>
      <c r="F580" s="750" t="s">
        <v>688</v>
      </c>
      <c r="G580" s="749" t="s">
        <v>692</v>
      </c>
      <c r="H580" s="749">
        <v>104071</v>
      </c>
      <c r="I580" s="749">
        <v>4071</v>
      </c>
      <c r="J580" s="749" t="s">
        <v>766</v>
      </c>
      <c r="K580" s="749" t="s">
        <v>768</v>
      </c>
      <c r="L580" s="752">
        <v>153.19800000000001</v>
      </c>
      <c r="M580" s="752">
        <v>5</v>
      </c>
      <c r="N580" s="753">
        <v>765.99</v>
      </c>
    </row>
    <row r="581" spans="1:14" ht="14.4" customHeight="1" x14ac:dyDescent="0.3">
      <c r="A581" s="747" t="s">
        <v>628</v>
      </c>
      <c r="B581" s="748" t="s">
        <v>629</v>
      </c>
      <c r="C581" s="749" t="s">
        <v>655</v>
      </c>
      <c r="D581" s="750" t="s">
        <v>656</v>
      </c>
      <c r="E581" s="751">
        <v>50113001</v>
      </c>
      <c r="F581" s="750" t="s">
        <v>688</v>
      </c>
      <c r="G581" s="749" t="s">
        <v>692</v>
      </c>
      <c r="H581" s="749">
        <v>114723</v>
      </c>
      <c r="I581" s="749">
        <v>14723</v>
      </c>
      <c r="J581" s="749" t="s">
        <v>1383</v>
      </c>
      <c r="K581" s="749" t="s">
        <v>936</v>
      </c>
      <c r="L581" s="752">
        <v>71.139999999999986</v>
      </c>
      <c r="M581" s="752">
        <v>1</v>
      </c>
      <c r="N581" s="753">
        <v>71.139999999999986</v>
      </c>
    </row>
    <row r="582" spans="1:14" ht="14.4" customHeight="1" x14ac:dyDescent="0.3">
      <c r="A582" s="747" t="s">
        <v>628</v>
      </c>
      <c r="B582" s="748" t="s">
        <v>629</v>
      </c>
      <c r="C582" s="749" t="s">
        <v>655</v>
      </c>
      <c r="D582" s="750" t="s">
        <v>656</v>
      </c>
      <c r="E582" s="751">
        <v>50113001</v>
      </c>
      <c r="F582" s="750" t="s">
        <v>688</v>
      </c>
      <c r="G582" s="749" t="s">
        <v>692</v>
      </c>
      <c r="H582" s="749">
        <v>114724</v>
      </c>
      <c r="I582" s="749">
        <v>14724</v>
      </c>
      <c r="J582" s="749" t="s">
        <v>1383</v>
      </c>
      <c r="K582" s="749" t="s">
        <v>709</v>
      </c>
      <c r="L582" s="752">
        <v>102.33000000000003</v>
      </c>
      <c r="M582" s="752">
        <v>1</v>
      </c>
      <c r="N582" s="753">
        <v>102.33000000000003</v>
      </c>
    </row>
    <row r="583" spans="1:14" ht="14.4" customHeight="1" x14ac:dyDescent="0.3">
      <c r="A583" s="747" t="s">
        <v>628</v>
      </c>
      <c r="B583" s="748" t="s">
        <v>629</v>
      </c>
      <c r="C583" s="749" t="s">
        <v>655</v>
      </c>
      <c r="D583" s="750" t="s">
        <v>656</v>
      </c>
      <c r="E583" s="751">
        <v>50113001</v>
      </c>
      <c r="F583" s="750" t="s">
        <v>688</v>
      </c>
      <c r="G583" s="749" t="s">
        <v>689</v>
      </c>
      <c r="H583" s="749">
        <v>115010</v>
      </c>
      <c r="I583" s="749">
        <v>15010</v>
      </c>
      <c r="J583" s="749" t="s">
        <v>1147</v>
      </c>
      <c r="K583" s="749" t="s">
        <v>1148</v>
      </c>
      <c r="L583" s="752">
        <v>90.37999999999991</v>
      </c>
      <c r="M583" s="752">
        <v>1</v>
      </c>
      <c r="N583" s="753">
        <v>90.37999999999991</v>
      </c>
    </row>
    <row r="584" spans="1:14" ht="14.4" customHeight="1" x14ac:dyDescent="0.3">
      <c r="A584" s="747" t="s">
        <v>628</v>
      </c>
      <c r="B584" s="748" t="s">
        <v>629</v>
      </c>
      <c r="C584" s="749" t="s">
        <v>655</v>
      </c>
      <c r="D584" s="750" t="s">
        <v>656</v>
      </c>
      <c r="E584" s="751">
        <v>50113001</v>
      </c>
      <c r="F584" s="750" t="s">
        <v>688</v>
      </c>
      <c r="G584" s="749" t="s">
        <v>689</v>
      </c>
      <c r="H584" s="749">
        <v>115013</v>
      </c>
      <c r="I584" s="749">
        <v>15013</v>
      </c>
      <c r="J584" s="749" t="s">
        <v>1149</v>
      </c>
      <c r="K584" s="749" t="s">
        <v>1150</v>
      </c>
      <c r="L584" s="752">
        <v>60.080000000000013</v>
      </c>
      <c r="M584" s="752">
        <v>1</v>
      </c>
      <c r="N584" s="753">
        <v>60.080000000000013</v>
      </c>
    </row>
    <row r="585" spans="1:14" ht="14.4" customHeight="1" x14ac:dyDescent="0.3">
      <c r="A585" s="747" t="s">
        <v>628</v>
      </c>
      <c r="B585" s="748" t="s">
        <v>629</v>
      </c>
      <c r="C585" s="749" t="s">
        <v>655</v>
      </c>
      <c r="D585" s="750" t="s">
        <v>656</v>
      </c>
      <c r="E585" s="751">
        <v>50113001</v>
      </c>
      <c r="F585" s="750" t="s">
        <v>688</v>
      </c>
      <c r="G585" s="749" t="s">
        <v>692</v>
      </c>
      <c r="H585" s="749">
        <v>840312</v>
      </c>
      <c r="I585" s="749">
        <v>0</v>
      </c>
      <c r="J585" s="749" t="s">
        <v>1384</v>
      </c>
      <c r="K585" s="749" t="s">
        <v>630</v>
      </c>
      <c r="L585" s="752">
        <v>34.13000000000001</v>
      </c>
      <c r="M585" s="752">
        <v>1</v>
      </c>
      <c r="N585" s="753">
        <v>34.13000000000001</v>
      </c>
    </row>
    <row r="586" spans="1:14" ht="14.4" customHeight="1" x14ac:dyDescent="0.3">
      <c r="A586" s="747" t="s">
        <v>628</v>
      </c>
      <c r="B586" s="748" t="s">
        <v>629</v>
      </c>
      <c r="C586" s="749" t="s">
        <v>655</v>
      </c>
      <c r="D586" s="750" t="s">
        <v>656</v>
      </c>
      <c r="E586" s="751">
        <v>50113001</v>
      </c>
      <c r="F586" s="750" t="s">
        <v>688</v>
      </c>
      <c r="G586" s="749" t="s">
        <v>689</v>
      </c>
      <c r="H586" s="749">
        <v>181456</v>
      </c>
      <c r="I586" s="749">
        <v>81456</v>
      </c>
      <c r="J586" s="749" t="s">
        <v>1385</v>
      </c>
      <c r="K586" s="749" t="s">
        <v>1386</v>
      </c>
      <c r="L586" s="752">
        <v>66.730000000000018</v>
      </c>
      <c r="M586" s="752">
        <v>1</v>
      </c>
      <c r="N586" s="753">
        <v>66.730000000000018</v>
      </c>
    </row>
    <row r="587" spans="1:14" ht="14.4" customHeight="1" x14ac:dyDescent="0.3">
      <c r="A587" s="747" t="s">
        <v>628</v>
      </c>
      <c r="B587" s="748" t="s">
        <v>629</v>
      </c>
      <c r="C587" s="749" t="s">
        <v>655</v>
      </c>
      <c r="D587" s="750" t="s">
        <v>656</v>
      </c>
      <c r="E587" s="751">
        <v>50113001</v>
      </c>
      <c r="F587" s="750" t="s">
        <v>688</v>
      </c>
      <c r="G587" s="749" t="s">
        <v>692</v>
      </c>
      <c r="H587" s="749">
        <v>905098</v>
      </c>
      <c r="I587" s="749">
        <v>23989</v>
      </c>
      <c r="J587" s="749" t="s">
        <v>1151</v>
      </c>
      <c r="K587" s="749" t="s">
        <v>630</v>
      </c>
      <c r="L587" s="752">
        <v>416.98994551937801</v>
      </c>
      <c r="M587" s="752">
        <v>4</v>
      </c>
      <c r="N587" s="753">
        <v>1667.959782077512</v>
      </c>
    </row>
    <row r="588" spans="1:14" ht="14.4" customHeight="1" x14ac:dyDescent="0.3">
      <c r="A588" s="747" t="s">
        <v>628</v>
      </c>
      <c r="B588" s="748" t="s">
        <v>629</v>
      </c>
      <c r="C588" s="749" t="s">
        <v>655</v>
      </c>
      <c r="D588" s="750" t="s">
        <v>656</v>
      </c>
      <c r="E588" s="751">
        <v>50113001</v>
      </c>
      <c r="F588" s="750" t="s">
        <v>688</v>
      </c>
      <c r="G588" s="749" t="s">
        <v>692</v>
      </c>
      <c r="H588" s="749">
        <v>930043</v>
      </c>
      <c r="I588" s="749">
        <v>0</v>
      </c>
      <c r="J588" s="749" t="s">
        <v>1387</v>
      </c>
      <c r="K588" s="749" t="s">
        <v>630</v>
      </c>
      <c r="L588" s="752">
        <v>31.871333333333336</v>
      </c>
      <c r="M588" s="752">
        <v>2</v>
      </c>
      <c r="N588" s="753">
        <v>63.742666666666672</v>
      </c>
    </row>
    <row r="589" spans="1:14" ht="14.4" customHeight="1" x14ac:dyDescent="0.3">
      <c r="A589" s="747" t="s">
        <v>628</v>
      </c>
      <c r="B589" s="748" t="s">
        <v>629</v>
      </c>
      <c r="C589" s="749" t="s">
        <v>655</v>
      </c>
      <c r="D589" s="750" t="s">
        <v>656</v>
      </c>
      <c r="E589" s="751">
        <v>50113001</v>
      </c>
      <c r="F589" s="750" t="s">
        <v>688</v>
      </c>
      <c r="G589" s="749" t="s">
        <v>692</v>
      </c>
      <c r="H589" s="749">
        <v>900240</v>
      </c>
      <c r="I589" s="749">
        <v>0</v>
      </c>
      <c r="J589" s="749" t="s">
        <v>1388</v>
      </c>
      <c r="K589" s="749" t="s">
        <v>630</v>
      </c>
      <c r="L589" s="752">
        <v>67.759999999999991</v>
      </c>
      <c r="M589" s="752">
        <v>2</v>
      </c>
      <c r="N589" s="753">
        <v>135.51999999999998</v>
      </c>
    </row>
    <row r="590" spans="1:14" ht="14.4" customHeight="1" x14ac:dyDescent="0.3">
      <c r="A590" s="747" t="s">
        <v>628</v>
      </c>
      <c r="B590" s="748" t="s">
        <v>629</v>
      </c>
      <c r="C590" s="749" t="s">
        <v>655</v>
      </c>
      <c r="D590" s="750" t="s">
        <v>656</v>
      </c>
      <c r="E590" s="751">
        <v>50113001</v>
      </c>
      <c r="F590" s="750" t="s">
        <v>688</v>
      </c>
      <c r="G590" s="749" t="s">
        <v>692</v>
      </c>
      <c r="H590" s="749">
        <v>158793</v>
      </c>
      <c r="I590" s="749">
        <v>58793</v>
      </c>
      <c r="J590" s="749" t="s">
        <v>1389</v>
      </c>
      <c r="K590" s="749" t="s">
        <v>1390</v>
      </c>
      <c r="L590" s="752">
        <v>272.79000000000002</v>
      </c>
      <c r="M590" s="752">
        <v>1</v>
      </c>
      <c r="N590" s="753">
        <v>272.79000000000002</v>
      </c>
    </row>
    <row r="591" spans="1:14" ht="14.4" customHeight="1" x14ac:dyDescent="0.3">
      <c r="A591" s="747" t="s">
        <v>628</v>
      </c>
      <c r="B591" s="748" t="s">
        <v>629</v>
      </c>
      <c r="C591" s="749" t="s">
        <v>655</v>
      </c>
      <c r="D591" s="750" t="s">
        <v>656</v>
      </c>
      <c r="E591" s="751">
        <v>50113001</v>
      </c>
      <c r="F591" s="750" t="s">
        <v>688</v>
      </c>
      <c r="G591" s="749" t="s">
        <v>692</v>
      </c>
      <c r="H591" s="749">
        <v>159976</v>
      </c>
      <c r="I591" s="749">
        <v>59976</v>
      </c>
      <c r="J591" s="749" t="s">
        <v>773</v>
      </c>
      <c r="K591" s="749" t="s">
        <v>774</v>
      </c>
      <c r="L591" s="752">
        <v>47.22999999999999</v>
      </c>
      <c r="M591" s="752">
        <v>1</v>
      </c>
      <c r="N591" s="753">
        <v>47.22999999999999</v>
      </c>
    </row>
    <row r="592" spans="1:14" ht="14.4" customHeight="1" x14ac:dyDescent="0.3">
      <c r="A592" s="747" t="s">
        <v>628</v>
      </c>
      <c r="B592" s="748" t="s">
        <v>629</v>
      </c>
      <c r="C592" s="749" t="s">
        <v>655</v>
      </c>
      <c r="D592" s="750" t="s">
        <v>656</v>
      </c>
      <c r="E592" s="751">
        <v>50113001</v>
      </c>
      <c r="F592" s="750" t="s">
        <v>688</v>
      </c>
      <c r="G592" s="749" t="s">
        <v>692</v>
      </c>
      <c r="H592" s="749">
        <v>145273</v>
      </c>
      <c r="I592" s="749">
        <v>45273</v>
      </c>
      <c r="J592" s="749" t="s">
        <v>1154</v>
      </c>
      <c r="K592" s="749" t="s">
        <v>1146</v>
      </c>
      <c r="L592" s="752">
        <v>48.130000000000024</v>
      </c>
      <c r="M592" s="752">
        <v>1</v>
      </c>
      <c r="N592" s="753">
        <v>48.130000000000024</v>
      </c>
    </row>
    <row r="593" spans="1:14" ht="14.4" customHeight="1" x14ac:dyDescent="0.3">
      <c r="A593" s="747" t="s">
        <v>628</v>
      </c>
      <c r="B593" s="748" t="s">
        <v>629</v>
      </c>
      <c r="C593" s="749" t="s">
        <v>655</v>
      </c>
      <c r="D593" s="750" t="s">
        <v>656</v>
      </c>
      <c r="E593" s="751">
        <v>50113001</v>
      </c>
      <c r="F593" s="750" t="s">
        <v>688</v>
      </c>
      <c r="G593" s="749" t="s">
        <v>692</v>
      </c>
      <c r="H593" s="749">
        <v>147033</v>
      </c>
      <c r="I593" s="749">
        <v>47033</v>
      </c>
      <c r="J593" s="749" t="s">
        <v>1391</v>
      </c>
      <c r="K593" s="749" t="s">
        <v>1051</v>
      </c>
      <c r="L593" s="752">
        <v>106.69004627351016</v>
      </c>
      <c r="M593" s="752">
        <v>4</v>
      </c>
      <c r="N593" s="753">
        <v>426.76018509404065</v>
      </c>
    </row>
    <row r="594" spans="1:14" ht="14.4" customHeight="1" x14ac:dyDescent="0.3">
      <c r="A594" s="747" t="s">
        <v>628</v>
      </c>
      <c r="B594" s="748" t="s">
        <v>629</v>
      </c>
      <c r="C594" s="749" t="s">
        <v>655</v>
      </c>
      <c r="D594" s="750" t="s">
        <v>656</v>
      </c>
      <c r="E594" s="751">
        <v>50113001</v>
      </c>
      <c r="F594" s="750" t="s">
        <v>688</v>
      </c>
      <c r="G594" s="749" t="s">
        <v>692</v>
      </c>
      <c r="H594" s="749">
        <v>199680</v>
      </c>
      <c r="I594" s="749">
        <v>199680</v>
      </c>
      <c r="J594" s="749" t="s">
        <v>1391</v>
      </c>
      <c r="K594" s="749" t="s">
        <v>1392</v>
      </c>
      <c r="L594" s="752">
        <v>363.98714285714289</v>
      </c>
      <c r="M594" s="752">
        <v>7</v>
      </c>
      <c r="N594" s="753">
        <v>2547.9100000000003</v>
      </c>
    </row>
    <row r="595" spans="1:14" ht="14.4" customHeight="1" x14ac:dyDescent="0.3">
      <c r="A595" s="747" t="s">
        <v>628</v>
      </c>
      <c r="B595" s="748" t="s">
        <v>629</v>
      </c>
      <c r="C595" s="749" t="s">
        <v>655</v>
      </c>
      <c r="D595" s="750" t="s">
        <v>656</v>
      </c>
      <c r="E595" s="751">
        <v>50113001</v>
      </c>
      <c r="F595" s="750" t="s">
        <v>688</v>
      </c>
      <c r="G595" s="749" t="s">
        <v>692</v>
      </c>
      <c r="H595" s="749">
        <v>157586</v>
      </c>
      <c r="I595" s="749">
        <v>57586</v>
      </c>
      <c r="J595" s="749" t="s">
        <v>1393</v>
      </c>
      <c r="K595" s="749" t="s">
        <v>1394</v>
      </c>
      <c r="L595" s="752">
        <v>73.789999999999992</v>
      </c>
      <c r="M595" s="752">
        <v>2</v>
      </c>
      <c r="N595" s="753">
        <v>147.57999999999998</v>
      </c>
    </row>
    <row r="596" spans="1:14" ht="14.4" customHeight="1" x14ac:dyDescent="0.3">
      <c r="A596" s="747" t="s">
        <v>628</v>
      </c>
      <c r="B596" s="748" t="s">
        <v>629</v>
      </c>
      <c r="C596" s="749" t="s">
        <v>655</v>
      </c>
      <c r="D596" s="750" t="s">
        <v>656</v>
      </c>
      <c r="E596" s="751">
        <v>50113001</v>
      </c>
      <c r="F596" s="750" t="s">
        <v>688</v>
      </c>
      <c r="G596" s="749" t="s">
        <v>692</v>
      </c>
      <c r="H596" s="749">
        <v>846413</v>
      </c>
      <c r="I596" s="749">
        <v>57585</v>
      </c>
      <c r="J596" s="749" t="s">
        <v>1155</v>
      </c>
      <c r="K596" s="749" t="s">
        <v>1156</v>
      </c>
      <c r="L596" s="752">
        <v>132.63999999999999</v>
      </c>
      <c r="M596" s="752">
        <v>1</v>
      </c>
      <c r="N596" s="753">
        <v>132.63999999999999</v>
      </c>
    </row>
    <row r="597" spans="1:14" ht="14.4" customHeight="1" x14ac:dyDescent="0.3">
      <c r="A597" s="747" t="s">
        <v>628</v>
      </c>
      <c r="B597" s="748" t="s">
        <v>629</v>
      </c>
      <c r="C597" s="749" t="s">
        <v>655</v>
      </c>
      <c r="D597" s="750" t="s">
        <v>656</v>
      </c>
      <c r="E597" s="751">
        <v>50113001</v>
      </c>
      <c r="F597" s="750" t="s">
        <v>688</v>
      </c>
      <c r="G597" s="749" t="s">
        <v>692</v>
      </c>
      <c r="H597" s="749">
        <v>850308</v>
      </c>
      <c r="I597" s="749">
        <v>130719</v>
      </c>
      <c r="J597" s="749" t="s">
        <v>775</v>
      </c>
      <c r="K597" s="749" t="s">
        <v>630</v>
      </c>
      <c r="L597" s="752">
        <v>115.65</v>
      </c>
      <c r="M597" s="752">
        <v>1</v>
      </c>
      <c r="N597" s="753">
        <v>115.65</v>
      </c>
    </row>
    <row r="598" spans="1:14" ht="14.4" customHeight="1" x14ac:dyDescent="0.3">
      <c r="A598" s="747" t="s">
        <v>628</v>
      </c>
      <c r="B598" s="748" t="s">
        <v>629</v>
      </c>
      <c r="C598" s="749" t="s">
        <v>655</v>
      </c>
      <c r="D598" s="750" t="s">
        <v>656</v>
      </c>
      <c r="E598" s="751">
        <v>50113001</v>
      </c>
      <c r="F598" s="750" t="s">
        <v>688</v>
      </c>
      <c r="G598" s="749" t="s">
        <v>692</v>
      </c>
      <c r="H598" s="749">
        <v>848560</v>
      </c>
      <c r="I598" s="749">
        <v>125752</v>
      </c>
      <c r="J598" s="749" t="s">
        <v>1395</v>
      </c>
      <c r="K598" s="749" t="s">
        <v>1396</v>
      </c>
      <c r="L598" s="752">
        <v>187.67000000000002</v>
      </c>
      <c r="M598" s="752">
        <v>1</v>
      </c>
      <c r="N598" s="753">
        <v>187.67000000000002</v>
      </c>
    </row>
    <row r="599" spans="1:14" ht="14.4" customHeight="1" x14ac:dyDescent="0.3">
      <c r="A599" s="747" t="s">
        <v>628</v>
      </c>
      <c r="B599" s="748" t="s">
        <v>629</v>
      </c>
      <c r="C599" s="749" t="s">
        <v>655</v>
      </c>
      <c r="D599" s="750" t="s">
        <v>656</v>
      </c>
      <c r="E599" s="751">
        <v>50113001</v>
      </c>
      <c r="F599" s="750" t="s">
        <v>688</v>
      </c>
      <c r="G599" s="749" t="s">
        <v>689</v>
      </c>
      <c r="H599" s="749">
        <v>147466</v>
      </c>
      <c r="I599" s="749">
        <v>147466</v>
      </c>
      <c r="J599" s="749" t="s">
        <v>1397</v>
      </c>
      <c r="K599" s="749" t="s">
        <v>1398</v>
      </c>
      <c r="L599" s="752">
        <v>128.91999999999996</v>
      </c>
      <c r="M599" s="752">
        <v>1</v>
      </c>
      <c r="N599" s="753">
        <v>128.91999999999996</v>
      </c>
    </row>
    <row r="600" spans="1:14" ht="14.4" customHeight="1" x14ac:dyDescent="0.3">
      <c r="A600" s="747" t="s">
        <v>628</v>
      </c>
      <c r="B600" s="748" t="s">
        <v>629</v>
      </c>
      <c r="C600" s="749" t="s">
        <v>655</v>
      </c>
      <c r="D600" s="750" t="s">
        <v>656</v>
      </c>
      <c r="E600" s="751">
        <v>50113001</v>
      </c>
      <c r="F600" s="750" t="s">
        <v>688</v>
      </c>
      <c r="G600" s="749" t="s">
        <v>689</v>
      </c>
      <c r="H600" s="749">
        <v>169189</v>
      </c>
      <c r="I600" s="749">
        <v>69189</v>
      </c>
      <c r="J600" s="749" t="s">
        <v>1157</v>
      </c>
      <c r="K600" s="749" t="s">
        <v>1158</v>
      </c>
      <c r="L600" s="752">
        <v>61.325000000000003</v>
      </c>
      <c r="M600" s="752">
        <v>2</v>
      </c>
      <c r="N600" s="753">
        <v>122.65</v>
      </c>
    </row>
    <row r="601" spans="1:14" ht="14.4" customHeight="1" x14ac:dyDescent="0.3">
      <c r="A601" s="747" t="s">
        <v>628</v>
      </c>
      <c r="B601" s="748" t="s">
        <v>629</v>
      </c>
      <c r="C601" s="749" t="s">
        <v>655</v>
      </c>
      <c r="D601" s="750" t="s">
        <v>656</v>
      </c>
      <c r="E601" s="751">
        <v>50113001</v>
      </c>
      <c r="F601" s="750" t="s">
        <v>688</v>
      </c>
      <c r="G601" s="749" t="s">
        <v>692</v>
      </c>
      <c r="H601" s="749">
        <v>116462</v>
      </c>
      <c r="I601" s="749">
        <v>16462</v>
      </c>
      <c r="J601" s="749" t="s">
        <v>1399</v>
      </c>
      <c r="K601" s="749" t="s">
        <v>1400</v>
      </c>
      <c r="L601" s="752">
        <v>134.01000000000002</v>
      </c>
      <c r="M601" s="752">
        <v>1</v>
      </c>
      <c r="N601" s="753">
        <v>134.01000000000002</v>
      </c>
    </row>
    <row r="602" spans="1:14" ht="14.4" customHeight="1" x14ac:dyDescent="0.3">
      <c r="A602" s="747" t="s">
        <v>628</v>
      </c>
      <c r="B602" s="748" t="s">
        <v>629</v>
      </c>
      <c r="C602" s="749" t="s">
        <v>655</v>
      </c>
      <c r="D602" s="750" t="s">
        <v>656</v>
      </c>
      <c r="E602" s="751">
        <v>50113001</v>
      </c>
      <c r="F602" s="750" t="s">
        <v>688</v>
      </c>
      <c r="G602" s="749" t="s">
        <v>692</v>
      </c>
      <c r="H602" s="749">
        <v>119378</v>
      </c>
      <c r="I602" s="749">
        <v>19378</v>
      </c>
      <c r="J602" s="749" t="s">
        <v>1401</v>
      </c>
      <c r="K602" s="749" t="s">
        <v>1402</v>
      </c>
      <c r="L602" s="752">
        <v>110.71999999999993</v>
      </c>
      <c r="M602" s="752">
        <v>2</v>
      </c>
      <c r="N602" s="753">
        <v>221.43999999999986</v>
      </c>
    </row>
    <row r="603" spans="1:14" ht="14.4" customHeight="1" x14ac:dyDescent="0.3">
      <c r="A603" s="747" t="s">
        <v>628</v>
      </c>
      <c r="B603" s="748" t="s">
        <v>629</v>
      </c>
      <c r="C603" s="749" t="s">
        <v>655</v>
      </c>
      <c r="D603" s="750" t="s">
        <v>656</v>
      </c>
      <c r="E603" s="751">
        <v>50113001</v>
      </c>
      <c r="F603" s="750" t="s">
        <v>688</v>
      </c>
      <c r="G603" s="749" t="s">
        <v>692</v>
      </c>
      <c r="H603" s="749">
        <v>103588</v>
      </c>
      <c r="I603" s="749">
        <v>169882</v>
      </c>
      <c r="J603" s="749" t="s">
        <v>778</v>
      </c>
      <c r="K603" s="749" t="s">
        <v>1403</v>
      </c>
      <c r="L603" s="752">
        <v>190.53000000000003</v>
      </c>
      <c r="M603" s="752">
        <v>2</v>
      </c>
      <c r="N603" s="753">
        <v>381.06000000000006</v>
      </c>
    </row>
    <row r="604" spans="1:14" ht="14.4" customHeight="1" x14ac:dyDescent="0.3">
      <c r="A604" s="747" t="s">
        <v>628</v>
      </c>
      <c r="B604" s="748" t="s">
        <v>629</v>
      </c>
      <c r="C604" s="749" t="s">
        <v>655</v>
      </c>
      <c r="D604" s="750" t="s">
        <v>656</v>
      </c>
      <c r="E604" s="751">
        <v>50113001</v>
      </c>
      <c r="F604" s="750" t="s">
        <v>688</v>
      </c>
      <c r="G604" s="749" t="s">
        <v>692</v>
      </c>
      <c r="H604" s="749">
        <v>115520</v>
      </c>
      <c r="I604" s="749">
        <v>15520</v>
      </c>
      <c r="J604" s="749" t="s">
        <v>778</v>
      </c>
      <c r="K604" s="749" t="s">
        <v>779</v>
      </c>
      <c r="L604" s="752">
        <v>119.35749999999999</v>
      </c>
      <c r="M604" s="752">
        <v>4</v>
      </c>
      <c r="N604" s="753">
        <v>477.42999999999995</v>
      </c>
    </row>
    <row r="605" spans="1:14" ht="14.4" customHeight="1" x14ac:dyDescent="0.3">
      <c r="A605" s="747" t="s">
        <v>628</v>
      </c>
      <c r="B605" s="748" t="s">
        <v>629</v>
      </c>
      <c r="C605" s="749" t="s">
        <v>655</v>
      </c>
      <c r="D605" s="750" t="s">
        <v>656</v>
      </c>
      <c r="E605" s="751">
        <v>50113001</v>
      </c>
      <c r="F605" s="750" t="s">
        <v>688</v>
      </c>
      <c r="G605" s="749" t="s">
        <v>692</v>
      </c>
      <c r="H605" s="749">
        <v>155379</v>
      </c>
      <c r="I605" s="749">
        <v>155379</v>
      </c>
      <c r="J605" s="749" t="s">
        <v>1404</v>
      </c>
      <c r="K605" s="749" t="s">
        <v>1405</v>
      </c>
      <c r="L605" s="752">
        <v>2547.9100000000003</v>
      </c>
      <c r="M605" s="752">
        <v>2</v>
      </c>
      <c r="N605" s="753">
        <v>5095.8200000000006</v>
      </c>
    </row>
    <row r="606" spans="1:14" ht="14.4" customHeight="1" x14ac:dyDescent="0.3">
      <c r="A606" s="747" t="s">
        <v>628</v>
      </c>
      <c r="B606" s="748" t="s">
        <v>629</v>
      </c>
      <c r="C606" s="749" t="s">
        <v>655</v>
      </c>
      <c r="D606" s="750" t="s">
        <v>656</v>
      </c>
      <c r="E606" s="751">
        <v>50113001</v>
      </c>
      <c r="F606" s="750" t="s">
        <v>688</v>
      </c>
      <c r="G606" s="749" t="s">
        <v>630</v>
      </c>
      <c r="H606" s="749">
        <v>394327</v>
      </c>
      <c r="I606" s="749">
        <v>124372</v>
      </c>
      <c r="J606" s="749" t="s">
        <v>1406</v>
      </c>
      <c r="K606" s="749" t="s">
        <v>630</v>
      </c>
      <c r="L606" s="752">
        <v>36.25</v>
      </c>
      <c r="M606" s="752">
        <v>1</v>
      </c>
      <c r="N606" s="753">
        <v>36.25</v>
      </c>
    </row>
    <row r="607" spans="1:14" ht="14.4" customHeight="1" x14ac:dyDescent="0.3">
      <c r="A607" s="747" t="s">
        <v>628</v>
      </c>
      <c r="B607" s="748" t="s">
        <v>629</v>
      </c>
      <c r="C607" s="749" t="s">
        <v>655</v>
      </c>
      <c r="D607" s="750" t="s">
        <v>656</v>
      </c>
      <c r="E607" s="751">
        <v>50113001</v>
      </c>
      <c r="F607" s="750" t="s">
        <v>688</v>
      </c>
      <c r="G607" s="749" t="s">
        <v>692</v>
      </c>
      <c r="H607" s="749">
        <v>848802</v>
      </c>
      <c r="I607" s="749">
        <v>163138</v>
      </c>
      <c r="J607" s="749" t="s">
        <v>782</v>
      </c>
      <c r="K607" s="749" t="s">
        <v>783</v>
      </c>
      <c r="L607" s="752">
        <v>166.64999999999998</v>
      </c>
      <c r="M607" s="752">
        <v>1</v>
      </c>
      <c r="N607" s="753">
        <v>166.64999999999998</v>
      </c>
    </row>
    <row r="608" spans="1:14" ht="14.4" customHeight="1" x14ac:dyDescent="0.3">
      <c r="A608" s="747" t="s">
        <v>628</v>
      </c>
      <c r="B608" s="748" t="s">
        <v>629</v>
      </c>
      <c r="C608" s="749" t="s">
        <v>655</v>
      </c>
      <c r="D608" s="750" t="s">
        <v>656</v>
      </c>
      <c r="E608" s="751">
        <v>50113001</v>
      </c>
      <c r="F608" s="750" t="s">
        <v>688</v>
      </c>
      <c r="G608" s="749" t="s">
        <v>689</v>
      </c>
      <c r="H608" s="749">
        <v>195604</v>
      </c>
      <c r="I608" s="749">
        <v>95604</v>
      </c>
      <c r="J608" s="749" t="s">
        <v>784</v>
      </c>
      <c r="K608" s="749" t="s">
        <v>785</v>
      </c>
      <c r="L608" s="752">
        <v>89.54</v>
      </c>
      <c r="M608" s="752">
        <v>1</v>
      </c>
      <c r="N608" s="753">
        <v>89.54</v>
      </c>
    </row>
    <row r="609" spans="1:14" ht="14.4" customHeight="1" x14ac:dyDescent="0.3">
      <c r="A609" s="747" t="s">
        <v>628</v>
      </c>
      <c r="B609" s="748" t="s">
        <v>629</v>
      </c>
      <c r="C609" s="749" t="s">
        <v>655</v>
      </c>
      <c r="D609" s="750" t="s">
        <v>656</v>
      </c>
      <c r="E609" s="751">
        <v>50113001</v>
      </c>
      <c r="F609" s="750" t="s">
        <v>688</v>
      </c>
      <c r="G609" s="749" t="s">
        <v>630</v>
      </c>
      <c r="H609" s="749">
        <v>165649</v>
      </c>
      <c r="I609" s="749">
        <v>165649</v>
      </c>
      <c r="J609" s="749" t="s">
        <v>1407</v>
      </c>
      <c r="K609" s="749" t="s">
        <v>1408</v>
      </c>
      <c r="L609" s="752">
        <v>516.2700000000001</v>
      </c>
      <c r="M609" s="752">
        <v>1</v>
      </c>
      <c r="N609" s="753">
        <v>516.2700000000001</v>
      </c>
    </row>
    <row r="610" spans="1:14" ht="14.4" customHeight="1" x14ac:dyDescent="0.3">
      <c r="A610" s="747" t="s">
        <v>628</v>
      </c>
      <c r="B610" s="748" t="s">
        <v>629</v>
      </c>
      <c r="C610" s="749" t="s">
        <v>655</v>
      </c>
      <c r="D610" s="750" t="s">
        <v>656</v>
      </c>
      <c r="E610" s="751">
        <v>50113001</v>
      </c>
      <c r="F610" s="750" t="s">
        <v>688</v>
      </c>
      <c r="G610" s="749" t="s">
        <v>692</v>
      </c>
      <c r="H610" s="749">
        <v>184035</v>
      </c>
      <c r="I610" s="749">
        <v>184035</v>
      </c>
      <c r="J610" s="749" t="s">
        <v>790</v>
      </c>
      <c r="K610" s="749" t="s">
        <v>792</v>
      </c>
      <c r="L610" s="752">
        <v>123.06</v>
      </c>
      <c r="M610" s="752">
        <v>3</v>
      </c>
      <c r="N610" s="753">
        <v>369.18</v>
      </c>
    </row>
    <row r="611" spans="1:14" ht="14.4" customHeight="1" x14ac:dyDescent="0.3">
      <c r="A611" s="747" t="s">
        <v>628</v>
      </c>
      <c r="B611" s="748" t="s">
        <v>629</v>
      </c>
      <c r="C611" s="749" t="s">
        <v>655</v>
      </c>
      <c r="D611" s="750" t="s">
        <v>656</v>
      </c>
      <c r="E611" s="751">
        <v>50113001</v>
      </c>
      <c r="F611" s="750" t="s">
        <v>688</v>
      </c>
      <c r="G611" s="749" t="s">
        <v>692</v>
      </c>
      <c r="H611" s="749">
        <v>849036</v>
      </c>
      <c r="I611" s="749">
        <v>19049</v>
      </c>
      <c r="J611" s="749" t="s">
        <v>790</v>
      </c>
      <c r="K611" s="749" t="s">
        <v>791</v>
      </c>
      <c r="L611" s="752">
        <v>103.75000000000001</v>
      </c>
      <c r="M611" s="752">
        <v>2</v>
      </c>
      <c r="N611" s="753">
        <v>207.50000000000003</v>
      </c>
    </row>
    <row r="612" spans="1:14" ht="14.4" customHeight="1" x14ac:dyDescent="0.3">
      <c r="A612" s="747" t="s">
        <v>628</v>
      </c>
      <c r="B612" s="748" t="s">
        <v>629</v>
      </c>
      <c r="C612" s="749" t="s">
        <v>655</v>
      </c>
      <c r="D612" s="750" t="s">
        <v>656</v>
      </c>
      <c r="E612" s="751">
        <v>50113001</v>
      </c>
      <c r="F612" s="750" t="s">
        <v>688</v>
      </c>
      <c r="G612" s="749" t="s">
        <v>692</v>
      </c>
      <c r="H612" s="749">
        <v>849041</v>
      </c>
      <c r="I612" s="749">
        <v>19053</v>
      </c>
      <c r="J612" s="749" t="s">
        <v>790</v>
      </c>
      <c r="K612" s="749" t="s">
        <v>792</v>
      </c>
      <c r="L612" s="752">
        <v>123.78000000000002</v>
      </c>
      <c r="M612" s="752">
        <v>8</v>
      </c>
      <c r="N612" s="753">
        <v>990.24000000000012</v>
      </c>
    </row>
    <row r="613" spans="1:14" ht="14.4" customHeight="1" x14ac:dyDescent="0.3">
      <c r="A613" s="747" t="s">
        <v>628</v>
      </c>
      <c r="B613" s="748" t="s">
        <v>629</v>
      </c>
      <c r="C613" s="749" t="s">
        <v>655</v>
      </c>
      <c r="D613" s="750" t="s">
        <v>656</v>
      </c>
      <c r="E613" s="751">
        <v>50113001</v>
      </c>
      <c r="F613" s="750" t="s">
        <v>688</v>
      </c>
      <c r="G613" s="749" t="s">
        <v>692</v>
      </c>
      <c r="H613" s="749">
        <v>152334</v>
      </c>
      <c r="I613" s="749">
        <v>52334</v>
      </c>
      <c r="J613" s="749" t="s">
        <v>1409</v>
      </c>
      <c r="K613" s="749" t="s">
        <v>1410</v>
      </c>
      <c r="L613" s="752">
        <v>290.50000000000006</v>
      </c>
      <c r="M613" s="752">
        <v>1</v>
      </c>
      <c r="N613" s="753">
        <v>290.50000000000006</v>
      </c>
    </row>
    <row r="614" spans="1:14" ht="14.4" customHeight="1" x14ac:dyDescent="0.3">
      <c r="A614" s="747" t="s">
        <v>628</v>
      </c>
      <c r="B614" s="748" t="s">
        <v>629</v>
      </c>
      <c r="C614" s="749" t="s">
        <v>655</v>
      </c>
      <c r="D614" s="750" t="s">
        <v>656</v>
      </c>
      <c r="E614" s="751">
        <v>50113001</v>
      </c>
      <c r="F614" s="750" t="s">
        <v>688</v>
      </c>
      <c r="G614" s="749" t="s">
        <v>692</v>
      </c>
      <c r="H614" s="749">
        <v>158827</v>
      </c>
      <c r="I614" s="749">
        <v>58827</v>
      </c>
      <c r="J614" s="749" t="s">
        <v>1160</v>
      </c>
      <c r="K614" s="749" t="s">
        <v>1161</v>
      </c>
      <c r="L614" s="752">
        <v>177.40906249999998</v>
      </c>
      <c r="M614" s="752">
        <v>64</v>
      </c>
      <c r="N614" s="753">
        <v>11354.179999999998</v>
      </c>
    </row>
    <row r="615" spans="1:14" ht="14.4" customHeight="1" x14ac:dyDescent="0.3">
      <c r="A615" s="747" t="s">
        <v>628</v>
      </c>
      <c r="B615" s="748" t="s">
        <v>629</v>
      </c>
      <c r="C615" s="749" t="s">
        <v>655</v>
      </c>
      <c r="D615" s="750" t="s">
        <v>656</v>
      </c>
      <c r="E615" s="751">
        <v>50113001</v>
      </c>
      <c r="F615" s="750" t="s">
        <v>688</v>
      </c>
      <c r="G615" s="749" t="s">
        <v>689</v>
      </c>
      <c r="H615" s="749">
        <v>213494</v>
      </c>
      <c r="I615" s="749">
        <v>213494</v>
      </c>
      <c r="J615" s="749" t="s">
        <v>1162</v>
      </c>
      <c r="K615" s="749" t="s">
        <v>1163</v>
      </c>
      <c r="L615" s="752">
        <v>408.95</v>
      </c>
      <c r="M615" s="752">
        <v>1</v>
      </c>
      <c r="N615" s="753">
        <v>408.95</v>
      </c>
    </row>
    <row r="616" spans="1:14" ht="14.4" customHeight="1" x14ac:dyDescent="0.3">
      <c r="A616" s="747" t="s">
        <v>628</v>
      </c>
      <c r="B616" s="748" t="s">
        <v>629</v>
      </c>
      <c r="C616" s="749" t="s">
        <v>655</v>
      </c>
      <c r="D616" s="750" t="s">
        <v>656</v>
      </c>
      <c r="E616" s="751">
        <v>50113001</v>
      </c>
      <c r="F616" s="750" t="s">
        <v>688</v>
      </c>
      <c r="G616" s="749" t="s">
        <v>630</v>
      </c>
      <c r="H616" s="749">
        <v>198219</v>
      </c>
      <c r="I616" s="749">
        <v>98219</v>
      </c>
      <c r="J616" s="749" t="s">
        <v>1164</v>
      </c>
      <c r="K616" s="749" t="s">
        <v>1165</v>
      </c>
      <c r="L616" s="752">
        <v>60.299999316048243</v>
      </c>
      <c r="M616" s="752">
        <v>1</v>
      </c>
      <c r="N616" s="753">
        <v>60.299999316048243</v>
      </c>
    </row>
    <row r="617" spans="1:14" ht="14.4" customHeight="1" x14ac:dyDescent="0.3">
      <c r="A617" s="747" t="s">
        <v>628</v>
      </c>
      <c r="B617" s="748" t="s">
        <v>629</v>
      </c>
      <c r="C617" s="749" t="s">
        <v>655</v>
      </c>
      <c r="D617" s="750" t="s">
        <v>656</v>
      </c>
      <c r="E617" s="751">
        <v>50113001</v>
      </c>
      <c r="F617" s="750" t="s">
        <v>688</v>
      </c>
      <c r="G617" s="749" t="s">
        <v>689</v>
      </c>
      <c r="H617" s="749">
        <v>156804</v>
      </c>
      <c r="I617" s="749">
        <v>56804</v>
      </c>
      <c r="J617" s="749" t="s">
        <v>1411</v>
      </c>
      <c r="K617" s="749" t="s">
        <v>1165</v>
      </c>
      <c r="L617" s="752">
        <v>31.650000000000006</v>
      </c>
      <c r="M617" s="752">
        <v>1</v>
      </c>
      <c r="N617" s="753">
        <v>31.650000000000006</v>
      </c>
    </row>
    <row r="618" spans="1:14" ht="14.4" customHeight="1" x14ac:dyDescent="0.3">
      <c r="A618" s="747" t="s">
        <v>628</v>
      </c>
      <c r="B618" s="748" t="s">
        <v>629</v>
      </c>
      <c r="C618" s="749" t="s">
        <v>655</v>
      </c>
      <c r="D618" s="750" t="s">
        <v>656</v>
      </c>
      <c r="E618" s="751">
        <v>50113001</v>
      </c>
      <c r="F618" s="750" t="s">
        <v>688</v>
      </c>
      <c r="G618" s="749" t="s">
        <v>692</v>
      </c>
      <c r="H618" s="749">
        <v>111242</v>
      </c>
      <c r="I618" s="749">
        <v>11242</v>
      </c>
      <c r="J618" s="749" t="s">
        <v>1412</v>
      </c>
      <c r="K618" s="749" t="s">
        <v>1413</v>
      </c>
      <c r="L618" s="752">
        <v>113.96999999999993</v>
      </c>
      <c r="M618" s="752">
        <v>1</v>
      </c>
      <c r="N618" s="753">
        <v>113.96999999999993</v>
      </c>
    </row>
    <row r="619" spans="1:14" ht="14.4" customHeight="1" x14ac:dyDescent="0.3">
      <c r="A619" s="747" t="s">
        <v>628</v>
      </c>
      <c r="B619" s="748" t="s">
        <v>629</v>
      </c>
      <c r="C619" s="749" t="s">
        <v>655</v>
      </c>
      <c r="D619" s="750" t="s">
        <v>656</v>
      </c>
      <c r="E619" s="751">
        <v>50113001</v>
      </c>
      <c r="F619" s="750" t="s">
        <v>688</v>
      </c>
      <c r="G619" s="749" t="s">
        <v>692</v>
      </c>
      <c r="H619" s="749">
        <v>183741</v>
      </c>
      <c r="I619" s="749">
        <v>83741</v>
      </c>
      <c r="J619" s="749" t="s">
        <v>1414</v>
      </c>
      <c r="K619" s="749" t="s">
        <v>1415</v>
      </c>
      <c r="L619" s="752">
        <v>359.11</v>
      </c>
      <c r="M619" s="752">
        <v>1</v>
      </c>
      <c r="N619" s="753">
        <v>359.11</v>
      </c>
    </row>
    <row r="620" spans="1:14" ht="14.4" customHeight="1" x14ac:dyDescent="0.3">
      <c r="A620" s="747" t="s">
        <v>628</v>
      </c>
      <c r="B620" s="748" t="s">
        <v>629</v>
      </c>
      <c r="C620" s="749" t="s">
        <v>655</v>
      </c>
      <c r="D620" s="750" t="s">
        <v>656</v>
      </c>
      <c r="E620" s="751">
        <v>50113001</v>
      </c>
      <c r="F620" s="750" t="s">
        <v>688</v>
      </c>
      <c r="G620" s="749" t="s">
        <v>692</v>
      </c>
      <c r="H620" s="749">
        <v>31915</v>
      </c>
      <c r="I620" s="749">
        <v>31915</v>
      </c>
      <c r="J620" s="749" t="s">
        <v>1168</v>
      </c>
      <c r="K620" s="749" t="s">
        <v>1169</v>
      </c>
      <c r="L620" s="752">
        <v>173.68999999999997</v>
      </c>
      <c r="M620" s="752">
        <v>1</v>
      </c>
      <c r="N620" s="753">
        <v>173.68999999999997</v>
      </c>
    </row>
    <row r="621" spans="1:14" ht="14.4" customHeight="1" x14ac:dyDescent="0.3">
      <c r="A621" s="747" t="s">
        <v>628</v>
      </c>
      <c r="B621" s="748" t="s">
        <v>629</v>
      </c>
      <c r="C621" s="749" t="s">
        <v>655</v>
      </c>
      <c r="D621" s="750" t="s">
        <v>656</v>
      </c>
      <c r="E621" s="751">
        <v>50113001</v>
      </c>
      <c r="F621" s="750" t="s">
        <v>688</v>
      </c>
      <c r="G621" s="749" t="s">
        <v>692</v>
      </c>
      <c r="H621" s="749">
        <v>47247</v>
      </c>
      <c r="I621" s="749">
        <v>47247</v>
      </c>
      <c r="J621" s="749" t="s">
        <v>1172</v>
      </c>
      <c r="K621" s="749" t="s">
        <v>1416</v>
      </c>
      <c r="L621" s="752">
        <v>287.10000000000002</v>
      </c>
      <c r="M621" s="752">
        <v>2</v>
      </c>
      <c r="N621" s="753">
        <v>574.20000000000005</v>
      </c>
    </row>
    <row r="622" spans="1:14" ht="14.4" customHeight="1" x14ac:dyDescent="0.3">
      <c r="A622" s="747" t="s">
        <v>628</v>
      </c>
      <c r="B622" s="748" t="s">
        <v>629</v>
      </c>
      <c r="C622" s="749" t="s">
        <v>655</v>
      </c>
      <c r="D622" s="750" t="s">
        <v>656</v>
      </c>
      <c r="E622" s="751">
        <v>50113001</v>
      </c>
      <c r="F622" s="750" t="s">
        <v>688</v>
      </c>
      <c r="G622" s="749" t="s">
        <v>692</v>
      </c>
      <c r="H622" s="749">
        <v>47256</v>
      </c>
      <c r="I622" s="749">
        <v>47256</v>
      </c>
      <c r="J622" s="749" t="s">
        <v>1172</v>
      </c>
      <c r="K622" s="749" t="s">
        <v>1173</v>
      </c>
      <c r="L622" s="752">
        <v>222.20000000000002</v>
      </c>
      <c r="M622" s="752">
        <v>1</v>
      </c>
      <c r="N622" s="753">
        <v>222.20000000000002</v>
      </c>
    </row>
    <row r="623" spans="1:14" ht="14.4" customHeight="1" x14ac:dyDescent="0.3">
      <c r="A623" s="747" t="s">
        <v>628</v>
      </c>
      <c r="B623" s="748" t="s">
        <v>629</v>
      </c>
      <c r="C623" s="749" t="s">
        <v>655</v>
      </c>
      <c r="D623" s="750" t="s">
        <v>656</v>
      </c>
      <c r="E623" s="751">
        <v>50113001</v>
      </c>
      <c r="F623" s="750" t="s">
        <v>688</v>
      </c>
      <c r="G623" s="749" t="s">
        <v>692</v>
      </c>
      <c r="H623" s="749">
        <v>194234</v>
      </c>
      <c r="I623" s="749">
        <v>94234</v>
      </c>
      <c r="J623" s="749" t="s">
        <v>1174</v>
      </c>
      <c r="K623" s="749" t="s">
        <v>1175</v>
      </c>
      <c r="L623" s="752">
        <v>62.421249999999993</v>
      </c>
      <c r="M623" s="752">
        <v>8</v>
      </c>
      <c r="N623" s="753">
        <v>499.36999999999995</v>
      </c>
    </row>
    <row r="624" spans="1:14" ht="14.4" customHeight="1" x14ac:dyDescent="0.3">
      <c r="A624" s="747" t="s">
        <v>628</v>
      </c>
      <c r="B624" s="748" t="s">
        <v>629</v>
      </c>
      <c r="C624" s="749" t="s">
        <v>655</v>
      </c>
      <c r="D624" s="750" t="s">
        <v>656</v>
      </c>
      <c r="E624" s="751">
        <v>50113001</v>
      </c>
      <c r="F624" s="750" t="s">
        <v>688</v>
      </c>
      <c r="G624" s="749" t="s">
        <v>692</v>
      </c>
      <c r="H624" s="749">
        <v>158249</v>
      </c>
      <c r="I624" s="749">
        <v>58249</v>
      </c>
      <c r="J624" s="749" t="s">
        <v>1176</v>
      </c>
      <c r="K624" s="749" t="s">
        <v>630</v>
      </c>
      <c r="L624" s="752">
        <v>202.90333333333339</v>
      </c>
      <c r="M624" s="752">
        <v>3</v>
      </c>
      <c r="N624" s="753">
        <v>608.71000000000015</v>
      </c>
    </row>
    <row r="625" spans="1:14" ht="14.4" customHeight="1" x14ac:dyDescent="0.3">
      <c r="A625" s="747" t="s">
        <v>628</v>
      </c>
      <c r="B625" s="748" t="s">
        <v>629</v>
      </c>
      <c r="C625" s="749" t="s">
        <v>655</v>
      </c>
      <c r="D625" s="750" t="s">
        <v>656</v>
      </c>
      <c r="E625" s="751">
        <v>50113001</v>
      </c>
      <c r="F625" s="750" t="s">
        <v>688</v>
      </c>
      <c r="G625" s="749" t="s">
        <v>630</v>
      </c>
      <c r="H625" s="749">
        <v>131739</v>
      </c>
      <c r="I625" s="749">
        <v>31739</v>
      </c>
      <c r="J625" s="749" t="s">
        <v>796</v>
      </c>
      <c r="K625" s="749" t="s">
        <v>630</v>
      </c>
      <c r="L625" s="752">
        <v>72.040000000000006</v>
      </c>
      <c r="M625" s="752">
        <v>75</v>
      </c>
      <c r="N625" s="753">
        <v>5403</v>
      </c>
    </row>
    <row r="626" spans="1:14" ht="14.4" customHeight="1" x14ac:dyDescent="0.3">
      <c r="A626" s="747" t="s">
        <v>628</v>
      </c>
      <c r="B626" s="748" t="s">
        <v>629</v>
      </c>
      <c r="C626" s="749" t="s">
        <v>655</v>
      </c>
      <c r="D626" s="750" t="s">
        <v>656</v>
      </c>
      <c r="E626" s="751">
        <v>50113001</v>
      </c>
      <c r="F626" s="750" t="s">
        <v>688</v>
      </c>
      <c r="G626" s="749" t="s">
        <v>692</v>
      </c>
      <c r="H626" s="749">
        <v>215608</v>
      </c>
      <c r="I626" s="749">
        <v>215608</v>
      </c>
      <c r="J626" s="749" t="s">
        <v>797</v>
      </c>
      <c r="K626" s="749" t="s">
        <v>798</v>
      </c>
      <c r="L626" s="752">
        <v>23.565000000000005</v>
      </c>
      <c r="M626" s="752">
        <v>2</v>
      </c>
      <c r="N626" s="753">
        <v>47.13000000000001</v>
      </c>
    </row>
    <row r="627" spans="1:14" ht="14.4" customHeight="1" x14ac:dyDescent="0.3">
      <c r="A627" s="747" t="s">
        <v>628</v>
      </c>
      <c r="B627" s="748" t="s">
        <v>629</v>
      </c>
      <c r="C627" s="749" t="s">
        <v>655</v>
      </c>
      <c r="D627" s="750" t="s">
        <v>656</v>
      </c>
      <c r="E627" s="751">
        <v>50113001</v>
      </c>
      <c r="F627" s="750" t="s">
        <v>688</v>
      </c>
      <c r="G627" s="749" t="s">
        <v>692</v>
      </c>
      <c r="H627" s="749">
        <v>215605</v>
      </c>
      <c r="I627" s="749">
        <v>215605</v>
      </c>
      <c r="J627" s="749" t="s">
        <v>1177</v>
      </c>
      <c r="K627" s="749" t="s">
        <v>1417</v>
      </c>
      <c r="L627" s="752">
        <v>28.200000000000006</v>
      </c>
      <c r="M627" s="752">
        <v>1</v>
      </c>
      <c r="N627" s="753">
        <v>28.200000000000006</v>
      </c>
    </row>
    <row r="628" spans="1:14" ht="14.4" customHeight="1" x14ac:dyDescent="0.3">
      <c r="A628" s="747" t="s">
        <v>628</v>
      </c>
      <c r="B628" s="748" t="s">
        <v>629</v>
      </c>
      <c r="C628" s="749" t="s">
        <v>655</v>
      </c>
      <c r="D628" s="750" t="s">
        <v>656</v>
      </c>
      <c r="E628" s="751">
        <v>50113001</v>
      </c>
      <c r="F628" s="750" t="s">
        <v>688</v>
      </c>
      <c r="G628" s="749" t="s">
        <v>692</v>
      </c>
      <c r="H628" s="749">
        <v>215606</v>
      </c>
      <c r="I628" s="749">
        <v>215606</v>
      </c>
      <c r="J628" s="749" t="s">
        <v>1177</v>
      </c>
      <c r="K628" s="749" t="s">
        <v>1178</v>
      </c>
      <c r="L628" s="752">
        <v>72.474538361923564</v>
      </c>
      <c r="M628" s="752">
        <v>11</v>
      </c>
      <c r="N628" s="753">
        <v>797.21992198115913</v>
      </c>
    </row>
    <row r="629" spans="1:14" ht="14.4" customHeight="1" x14ac:dyDescent="0.3">
      <c r="A629" s="747" t="s">
        <v>628</v>
      </c>
      <c r="B629" s="748" t="s">
        <v>629</v>
      </c>
      <c r="C629" s="749" t="s">
        <v>655</v>
      </c>
      <c r="D629" s="750" t="s">
        <v>656</v>
      </c>
      <c r="E629" s="751">
        <v>50113001</v>
      </c>
      <c r="F629" s="750" t="s">
        <v>688</v>
      </c>
      <c r="G629" s="749" t="s">
        <v>692</v>
      </c>
      <c r="H629" s="749">
        <v>193746</v>
      </c>
      <c r="I629" s="749">
        <v>93746</v>
      </c>
      <c r="J629" s="749" t="s">
        <v>799</v>
      </c>
      <c r="K629" s="749" t="s">
        <v>800</v>
      </c>
      <c r="L629" s="752">
        <v>374.02774229033207</v>
      </c>
      <c r="M629" s="752">
        <v>13</v>
      </c>
      <c r="N629" s="753">
        <v>4862.3606497743167</v>
      </c>
    </row>
    <row r="630" spans="1:14" ht="14.4" customHeight="1" x14ac:dyDescent="0.3">
      <c r="A630" s="747" t="s">
        <v>628</v>
      </c>
      <c r="B630" s="748" t="s">
        <v>629</v>
      </c>
      <c r="C630" s="749" t="s">
        <v>655</v>
      </c>
      <c r="D630" s="750" t="s">
        <v>656</v>
      </c>
      <c r="E630" s="751">
        <v>50113001</v>
      </c>
      <c r="F630" s="750" t="s">
        <v>688</v>
      </c>
      <c r="G630" s="749" t="s">
        <v>630</v>
      </c>
      <c r="H630" s="749">
        <v>103575</v>
      </c>
      <c r="I630" s="749">
        <v>3575</v>
      </c>
      <c r="J630" s="749" t="s">
        <v>1418</v>
      </c>
      <c r="K630" s="749" t="s">
        <v>1378</v>
      </c>
      <c r="L630" s="752">
        <v>66.329999999999984</v>
      </c>
      <c r="M630" s="752">
        <v>2</v>
      </c>
      <c r="N630" s="753">
        <v>132.65999999999997</v>
      </c>
    </row>
    <row r="631" spans="1:14" ht="14.4" customHeight="1" x14ac:dyDescent="0.3">
      <c r="A631" s="747" t="s">
        <v>628</v>
      </c>
      <c r="B631" s="748" t="s">
        <v>629</v>
      </c>
      <c r="C631" s="749" t="s">
        <v>655</v>
      </c>
      <c r="D631" s="750" t="s">
        <v>656</v>
      </c>
      <c r="E631" s="751">
        <v>50113001</v>
      </c>
      <c r="F631" s="750" t="s">
        <v>688</v>
      </c>
      <c r="G631" s="749" t="s">
        <v>692</v>
      </c>
      <c r="H631" s="749">
        <v>849045</v>
      </c>
      <c r="I631" s="749">
        <v>155938</v>
      </c>
      <c r="J631" s="749" t="s">
        <v>1419</v>
      </c>
      <c r="K631" s="749" t="s">
        <v>1420</v>
      </c>
      <c r="L631" s="752">
        <v>180.15</v>
      </c>
      <c r="M631" s="752">
        <v>2</v>
      </c>
      <c r="N631" s="753">
        <v>360.3</v>
      </c>
    </row>
    <row r="632" spans="1:14" ht="14.4" customHeight="1" x14ac:dyDescent="0.3">
      <c r="A632" s="747" t="s">
        <v>628</v>
      </c>
      <c r="B632" s="748" t="s">
        <v>629</v>
      </c>
      <c r="C632" s="749" t="s">
        <v>655</v>
      </c>
      <c r="D632" s="750" t="s">
        <v>656</v>
      </c>
      <c r="E632" s="751">
        <v>50113001</v>
      </c>
      <c r="F632" s="750" t="s">
        <v>688</v>
      </c>
      <c r="G632" s="749" t="s">
        <v>689</v>
      </c>
      <c r="H632" s="749">
        <v>155939</v>
      </c>
      <c r="I632" s="749">
        <v>155939</v>
      </c>
      <c r="J632" s="749" t="s">
        <v>801</v>
      </c>
      <c r="K632" s="749" t="s">
        <v>802</v>
      </c>
      <c r="L632" s="752">
        <v>590.18249999999978</v>
      </c>
      <c r="M632" s="752">
        <v>4</v>
      </c>
      <c r="N632" s="753">
        <v>2360.7299999999991</v>
      </c>
    </row>
    <row r="633" spans="1:14" ht="14.4" customHeight="1" x14ac:dyDescent="0.3">
      <c r="A633" s="747" t="s">
        <v>628</v>
      </c>
      <c r="B633" s="748" t="s">
        <v>629</v>
      </c>
      <c r="C633" s="749" t="s">
        <v>655</v>
      </c>
      <c r="D633" s="750" t="s">
        <v>656</v>
      </c>
      <c r="E633" s="751">
        <v>50113001</v>
      </c>
      <c r="F633" s="750" t="s">
        <v>688</v>
      </c>
      <c r="G633" s="749" t="s">
        <v>692</v>
      </c>
      <c r="H633" s="749">
        <v>155936</v>
      </c>
      <c r="I633" s="749">
        <v>155936</v>
      </c>
      <c r="J633" s="749" t="s">
        <v>1421</v>
      </c>
      <c r="K633" s="749" t="s">
        <v>1422</v>
      </c>
      <c r="L633" s="752">
        <v>249.90999999999997</v>
      </c>
      <c r="M633" s="752">
        <v>1</v>
      </c>
      <c r="N633" s="753">
        <v>249.90999999999997</v>
      </c>
    </row>
    <row r="634" spans="1:14" ht="14.4" customHeight="1" x14ac:dyDescent="0.3">
      <c r="A634" s="747" t="s">
        <v>628</v>
      </c>
      <c r="B634" s="748" t="s">
        <v>629</v>
      </c>
      <c r="C634" s="749" t="s">
        <v>655</v>
      </c>
      <c r="D634" s="750" t="s">
        <v>656</v>
      </c>
      <c r="E634" s="751">
        <v>50113001</v>
      </c>
      <c r="F634" s="750" t="s">
        <v>688</v>
      </c>
      <c r="G634" s="749" t="s">
        <v>689</v>
      </c>
      <c r="H634" s="749">
        <v>100308</v>
      </c>
      <c r="I634" s="749">
        <v>100308</v>
      </c>
      <c r="J634" s="749" t="s">
        <v>804</v>
      </c>
      <c r="K634" s="749" t="s">
        <v>1179</v>
      </c>
      <c r="L634" s="752">
        <v>72.961773793965278</v>
      </c>
      <c r="M634" s="752">
        <v>6</v>
      </c>
      <c r="N634" s="753">
        <v>437.77064276379167</v>
      </c>
    </row>
    <row r="635" spans="1:14" ht="14.4" customHeight="1" x14ac:dyDescent="0.3">
      <c r="A635" s="747" t="s">
        <v>628</v>
      </c>
      <c r="B635" s="748" t="s">
        <v>629</v>
      </c>
      <c r="C635" s="749" t="s">
        <v>655</v>
      </c>
      <c r="D635" s="750" t="s">
        <v>656</v>
      </c>
      <c r="E635" s="751">
        <v>50113001</v>
      </c>
      <c r="F635" s="750" t="s">
        <v>688</v>
      </c>
      <c r="G635" s="749" t="s">
        <v>689</v>
      </c>
      <c r="H635" s="749">
        <v>846694</v>
      </c>
      <c r="I635" s="749">
        <v>100311</v>
      </c>
      <c r="J635" s="749" t="s">
        <v>1423</v>
      </c>
      <c r="K635" s="749" t="s">
        <v>1179</v>
      </c>
      <c r="L635" s="752">
        <v>106.06333333333335</v>
      </c>
      <c r="M635" s="752">
        <v>3</v>
      </c>
      <c r="N635" s="753">
        <v>318.19000000000005</v>
      </c>
    </row>
    <row r="636" spans="1:14" ht="14.4" customHeight="1" x14ac:dyDescent="0.3">
      <c r="A636" s="747" t="s">
        <v>628</v>
      </c>
      <c r="B636" s="748" t="s">
        <v>629</v>
      </c>
      <c r="C636" s="749" t="s">
        <v>655</v>
      </c>
      <c r="D636" s="750" t="s">
        <v>656</v>
      </c>
      <c r="E636" s="751">
        <v>50113001</v>
      </c>
      <c r="F636" s="750" t="s">
        <v>688</v>
      </c>
      <c r="G636" s="749" t="s">
        <v>692</v>
      </c>
      <c r="H636" s="749">
        <v>125592</v>
      </c>
      <c r="I636" s="749">
        <v>25592</v>
      </c>
      <c r="J636" s="749" t="s">
        <v>1424</v>
      </c>
      <c r="K636" s="749" t="s">
        <v>1425</v>
      </c>
      <c r="L636" s="752">
        <v>538.32000000000005</v>
      </c>
      <c r="M636" s="752">
        <v>1</v>
      </c>
      <c r="N636" s="753">
        <v>538.32000000000005</v>
      </c>
    </row>
    <row r="637" spans="1:14" ht="14.4" customHeight="1" x14ac:dyDescent="0.3">
      <c r="A637" s="747" t="s">
        <v>628</v>
      </c>
      <c r="B637" s="748" t="s">
        <v>629</v>
      </c>
      <c r="C637" s="749" t="s">
        <v>655</v>
      </c>
      <c r="D637" s="750" t="s">
        <v>656</v>
      </c>
      <c r="E637" s="751">
        <v>50113001</v>
      </c>
      <c r="F637" s="750" t="s">
        <v>688</v>
      </c>
      <c r="G637" s="749" t="s">
        <v>692</v>
      </c>
      <c r="H637" s="749">
        <v>100858</v>
      </c>
      <c r="I637" s="749">
        <v>858</v>
      </c>
      <c r="J637" s="749" t="s">
        <v>1426</v>
      </c>
      <c r="K637" s="749" t="s">
        <v>1427</v>
      </c>
      <c r="L637" s="752">
        <v>29.060000000000009</v>
      </c>
      <c r="M637" s="752">
        <v>5</v>
      </c>
      <c r="N637" s="753">
        <v>145.30000000000004</v>
      </c>
    </row>
    <row r="638" spans="1:14" ht="14.4" customHeight="1" x14ac:dyDescent="0.3">
      <c r="A638" s="747" t="s">
        <v>628</v>
      </c>
      <c r="B638" s="748" t="s">
        <v>629</v>
      </c>
      <c r="C638" s="749" t="s">
        <v>655</v>
      </c>
      <c r="D638" s="750" t="s">
        <v>656</v>
      </c>
      <c r="E638" s="751">
        <v>50113001</v>
      </c>
      <c r="F638" s="750" t="s">
        <v>688</v>
      </c>
      <c r="G638" s="749" t="s">
        <v>692</v>
      </c>
      <c r="H638" s="749">
        <v>124067</v>
      </c>
      <c r="I638" s="749">
        <v>124067</v>
      </c>
      <c r="J638" s="749" t="s">
        <v>806</v>
      </c>
      <c r="K638" s="749" t="s">
        <v>807</v>
      </c>
      <c r="L638" s="752">
        <v>36.556666666666679</v>
      </c>
      <c r="M638" s="752">
        <v>15</v>
      </c>
      <c r="N638" s="753">
        <v>548.35000000000014</v>
      </c>
    </row>
    <row r="639" spans="1:14" ht="14.4" customHeight="1" x14ac:dyDescent="0.3">
      <c r="A639" s="747" t="s">
        <v>628</v>
      </c>
      <c r="B639" s="748" t="s">
        <v>629</v>
      </c>
      <c r="C639" s="749" t="s">
        <v>655</v>
      </c>
      <c r="D639" s="750" t="s">
        <v>656</v>
      </c>
      <c r="E639" s="751">
        <v>50113001</v>
      </c>
      <c r="F639" s="750" t="s">
        <v>688</v>
      </c>
      <c r="G639" s="749" t="s">
        <v>692</v>
      </c>
      <c r="H639" s="749">
        <v>216572</v>
      </c>
      <c r="I639" s="749">
        <v>216572</v>
      </c>
      <c r="J639" s="749" t="s">
        <v>806</v>
      </c>
      <c r="K639" s="749" t="s">
        <v>807</v>
      </c>
      <c r="L639" s="752">
        <v>36.369999999999997</v>
      </c>
      <c r="M639" s="752">
        <v>30</v>
      </c>
      <c r="N639" s="753">
        <v>1091.0999999999999</v>
      </c>
    </row>
    <row r="640" spans="1:14" ht="14.4" customHeight="1" x14ac:dyDescent="0.3">
      <c r="A640" s="747" t="s">
        <v>628</v>
      </c>
      <c r="B640" s="748" t="s">
        <v>629</v>
      </c>
      <c r="C640" s="749" t="s">
        <v>655</v>
      </c>
      <c r="D640" s="750" t="s">
        <v>656</v>
      </c>
      <c r="E640" s="751">
        <v>50113001</v>
      </c>
      <c r="F640" s="750" t="s">
        <v>688</v>
      </c>
      <c r="G640" s="749" t="s">
        <v>692</v>
      </c>
      <c r="H640" s="749">
        <v>842703</v>
      </c>
      <c r="I640" s="749">
        <v>0</v>
      </c>
      <c r="J640" s="749" t="s">
        <v>1428</v>
      </c>
      <c r="K640" s="749" t="s">
        <v>630</v>
      </c>
      <c r="L640" s="752">
        <v>60.949999999999996</v>
      </c>
      <c r="M640" s="752">
        <v>7</v>
      </c>
      <c r="N640" s="753">
        <v>426.65</v>
      </c>
    </row>
    <row r="641" spans="1:14" ht="14.4" customHeight="1" x14ac:dyDescent="0.3">
      <c r="A641" s="747" t="s">
        <v>628</v>
      </c>
      <c r="B641" s="748" t="s">
        <v>629</v>
      </c>
      <c r="C641" s="749" t="s">
        <v>655</v>
      </c>
      <c r="D641" s="750" t="s">
        <v>656</v>
      </c>
      <c r="E641" s="751">
        <v>50113001</v>
      </c>
      <c r="F641" s="750" t="s">
        <v>688</v>
      </c>
      <c r="G641" s="749" t="s">
        <v>692</v>
      </c>
      <c r="H641" s="749">
        <v>100750</v>
      </c>
      <c r="I641" s="749">
        <v>162390</v>
      </c>
      <c r="J641" s="749" t="s">
        <v>1181</v>
      </c>
      <c r="K641" s="749" t="s">
        <v>711</v>
      </c>
      <c r="L641" s="752">
        <v>111.72000000000001</v>
      </c>
      <c r="M641" s="752">
        <v>1</v>
      </c>
      <c r="N641" s="753">
        <v>111.72000000000001</v>
      </c>
    </row>
    <row r="642" spans="1:14" ht="14.4" customHeight="1" x14ac:dyDescent="0.3">
      <c r="A642" s="747" t="s">
        <v>628</v>
      </c>
      <c r="B642" s="748" t="s">
        <v>629</v>
      </c>
      <c r="C642" s="749" t="s">
        <v>655</v>
      </c>
      <c r="D642" s="750" t="s">
        <v>656</v>
      </c>
      <c r="E642" s="751">
        <v>50113001</v>
      </c>
      <c r="F642" s="750" t="s">
        <v>688</v>
      </c>
      <c r="G642" s="749" t="s">
        <v>692</v>
      </c>
      <c r="H642" s="749">
        <v>51366</v>
      </c>
      <c r="I642" s="749">
        <v>51366</v>
      </c>
      <c r="J642" s="749" t="s">
        <v>808</v>
      </c>
      <c r="K642" s="749" t="s">
        <v>809</v>
      </c>
      <c r="L642" s="752">
        <v>171.59999998960006</v>
      </c>
      <c r="M642" s="752">
        <v>206</v>
      </c>
      <c r="N642" s="753">
        <v>35349.599997857615</v>
      </c>
    </row>
    <row r="643" spans="1:14" ht="14.4" customHeight="1" x14ac:dyDescent="0.3">
      <c r="A643" s="747" t="s">
        <v>628</v>
      </c>
      <c r="B643" s="748" t="s">
        <v>629</v>
      </c>
      <c r="C643" s="749" t="s">
        <v>655</v>
      </c>
      <c r="D643" s="750" t="s">
        <v>656</v>
      </c>
      <c r="E643" s="751">
        <v>50113001</v>
      </c>
      <c r="F643" s="750" t="s">
        <v>688</v>
      </c>
      <c r="G643" s="749" t="s">
        <v>692</v>
      </c>
      <c r="H643" s="749">
        <v>51367</v>
      </c>
      <c r="I643" s="749">
        <v>51367</v>
      </c>
      <c r="J643" s="749" t="s">
        <v>808</v>
      </c>
      <c r="K643" s="749" t="s">
        <v>810</v>
      </c>
      <c r="L643" s="752">
        <v>92.949999713367035</v>
      </c>
      <c r="M643" s="752">
        <v>35</v>
      </c>
      <c r="N643" s="753">
        <v>3253.249989967846</v>
      </c>
    </row>
    <row r="644" spans="1:14" ht="14.4" customHeight="1" x14ac:dyDescent="0.3">
      <c r="A644" s="747" t="s">
        <v>628</v>
      </c>
      <c r="B644" s="748" t="s">
        <v>629</v>
      </c>
      <c r="C644" s="749" t="s">
        <v>655</v>
      </c>
      <c r="D644" s="750" t="s">
        <v>656</v>
      </c>
      <c r="E644" s="751">
        <v>50113001</v>
      </c>
      <c r="F644" s="750" t="s">
        <v>688</v>
      </c>
      <c r="G644" s="749" t="s">
        <v>692</v>
      </c>
      <c r="H644" s="749">
        <v>51383</v>
      </c>
      <c r="I644" s="749">
        <v>51383</v>
      </c>
      <c r="J644" s="749" t="s">
        <v>808</v>
      </c>
      <c r="K644" s="749" t="s">
        <v>811</v>
      </c>
      <c r="L644" s="752">
        <v>93.5</v>
      </c>
      <c r="M644" s="752">
        <v>7</v>
      </c>
      <c r="N644" s="753">
        <v>654.5</v>
      </c>
    </row>
    <row r="645" spans="1:14" ht="14.4" customHeight="1" x14ac:dyDescent="0.3">
      <c r="A645" s="747" t="s">
        <v>628</v>
      </c>
      <c r="B645" s="748" t="s">
        <v>629</v>
      </c>
      <c r="C645" s="749" t="s">
        <v>655</v>
      </c>
      <c r="D645" s="750" t="s">
        <v>656</v>
      </c>
      <c r="E645" s="751">
        <v>50113001</v>
      </c>
      <c r="F645" s="750" t="s">
        <v>688</v>
      </c>
      <c r="G645" s="749" t="s">
        <v>692</v>
      </c>
      <c r="H645" s="749">
        <v>846618</v>
      </c>
      <c r="I645" s="749">
        <v>100014</v>
      </c>
      <c r="J645" s="749" t="s">
        <v>812</v>
      </c>
      <c r="K645" s="749" t="s">
        <v>813</v>
      </c>
      <c r="L645" s="752">
        <v>29.816363636363644</v>
      </c>
      <c r="M645" s="752">
        <v>33</v>
      </c>
      <c r="N645" s="753">
        <v>983.94000000000028</v>
      </c>
    </row>
    <row r="646" spans="1:14" ht="14.4" customHeight="1" x14ac:dyDescent="0.3">
      <c r="A646" s="747" t="s">
        <v>628</v>
      </c>
      <c r="B646" s="748" t="s">
        <v>629</v>
      </c>
      <c r="C646" s="749" t="s">
        <v>655</v>
      </c>
      <c r="D646" s="750" t="s">
        <v>656</v>
      </c>
      <c r="E646" s="751">
        <v>50113001</v>
      </c>
      <c r="F646" s="750" t="s">
        <v>688</v>
      </c>
      <c r="G646" s="749" t="s">
        <v>692</v>
      </c>
      <c r="H646" s="749">
        <v>132082</v>
      </c>
      <c r="I646" s="749">
        <v>32082</v>
      </c>
      <c r="J646" s="749" t="s">
        <v>1182</v>
      </c>
      <c r="K646" s="749" t="s">
        <v>1183</v>
      </c>
      <c r="L646" s="752">
        <v>82.597499999999982</v>
      </c>
      <c r="M646" s="752">
        <v>4</v>
      </c>
      <c r="N646" s="753">
        <v>330.38999999999993</v>
      </c>
    </row>
    <row r="647" spans="1:14" ht="14.4" customHeight="1" x14ac:dyDescent="0.3">
      <c r="A647" s="747" t="s">
        <v>628</v>
      </c>
      <c r="B647" s="748" t="s">
        <v>629</v>
      </c>
      <c r="C647" s="749" t="s">
        <v>655</v>
      </c>
      <c r="D647" s="750" t="s">
        <v>656</v>
      </c>
      <c r="E647" s="751">
        <v>50113001</v>
      </c>
      <c r="F647" s="750" t="s">
        <v>688</v>
      </c>
      <c r="G647" s="749" t="s">
        <v>692</v>
      </c>
      <c r="H647" s="749">
        <v>846629</v>
      </c>
      <c r="I647" s="749">
        <v>100013</v>
      </c>
      <c r="J647" s="749" t="s">
        <v>1184</v>
      </c>
      <c r="K647" s="749" t="s">
        <v>1185</v>
      </c>
      <c r="L647" s="752">
        <v>37.19</v>
      </c>
      <c r="M647" s="752">
        <v>2</v>
      </c>
      <c r="N647" s="753">
        <v>74.38</v>
      </c>
    </row>
    <row r="648" spans="1:14" ht="14.4" customHeight="1" x14ac:dyDescent="0.3">
      <c r="A648" s="747" t="s">
        <v>628</v>
      </c>
      <c r="B648" s="748" t="s">
        <v>629</v>
      </c>
      <c r="C648" s="749" t="s">
        <v>655</v>
      </c>
      <c r="D648" s="750" t="s">
        <v>656</v>
      </c>
      <c r="E648" s="751">
        <v>50113001</v>
      </c>
      <c r="F648" s="750" t="s">
        <v>688</v>
      </c>
      <c r="G648" s="749" t="s">
        <v>692</v>
      </c>
      <c r="H648" s="749">
        <v>849829</v>
      </c>
      <c r="I648" s="749">
        <v>162673</v>
      </c>
      <c r="J648" s="749" t="s">
        <v>1429</v>
      </c>
      <c r="K648" s="749" t="s">
        <v>1430</v>
      </c>
      <c r="L648" s="752">
        <v>55.809999999999988</v>
      </c>
      <c r="M648" s="752">
        <v>2</v>
      </c>
      <c r="N648" s="753">
        <v>111.61999999999998</v>
      </c>
    </row>
    <row r="649" spans="1:14" ht="14.4" customHeight="1" x14ac:dyDescent="0.3">
      <c r="A649" s="747" t="s">
        <v>628</v>
      </c>
      <c r="B649" s="748" t="s">
        <v>629</v>
      </c>
      <c r="C649" s="749" t="s">
        <v>655</v>
      </c>
      <c r="D649" s="750" t="s">
        <v>656</v>
      </c>
      <c r="E649" s="751">
        <v>50113001</v>
      </c>
      <c r="F649" s="750" t="s">
        <v>688</v>
      </c>
      <c r="G649" s="749" t="s">
        <v>692</v>
      </c>
      <c r="H649" s="749">
        <v>111063</v>
      </c>
      <c r="I649" s="749">
        <v>11063</v>
      </c>
      <c r="J649" s="749" t="s">
        <v>1431</v>
      </c>
      <c r="K649" s="749" t="s">
        <v>1432</v>
      </c>
      <c r="L649" s="752">
        <v>73.774999999999977</v>
      </c>
      <c r="M649" s="752">
        <v>4</v>
      </c>
      <c r="N649" s="753">
        <v>295.09999999999991</v>
      </c>
    </row>
    <row r="650" spans="1:14" ht="14.4" customHeight="1" x14ac:dyDescent="0.3">
      <c r="A650" s="747" t="s">
        <v>628</v>
      </c>
      <c r="B650" s="748" t="s">
        <v>629</v>
      </c>
      <c r="C650" s="749" t="s">
        <v>655</v>
      </c>
      <c r="D650" s="750" t="s">
        <v>656</v>
      </c>
      <c r="E650" s="751">
        <v>50113001</v>
      </c>
      <c r="F650" s="750" t="s">
        <v>688</v>
      </c>
      <c r="G650" s="749" t="s">
        <v>692</v>
      </c>
      <c r="H650" s="749">
        <v>146117</v>
      </c>
      <c r="I650" s="749">
        <v>146117</v>
      </c>
      <c r="J650" s="749" t="s">
        <v>1433</v>
      </c>
      <c r="K650" s="749" t="s">
        <v>1434</v>
      </c>
      <c r="L650" s="752">
        <v>74.450000000000017</v>
      </c>
      <c r="M650" s="752">
        <v>1</v>
      </c>
      <c r="N650" s="753">
        <v>74.450000000000017</v>
      </c>
    </row>
    <row r="651" spans="1:14" ht="14.4" customHeight="1" x14ac:dyDescent="0.3">
      <c r="A651" s="747" t="s">
        <v>628</v>
      </c>
      <c r="B651" s="748" t="s">
        <v>629</v>
      </c>
      <c r="C651" s="749" t="s">
        <v>655</v>
      </c>
      <c r="D651" s="750" t="s">
        <v>656</v>
      </c>
      <c r="E651" s="751">
        <v>50113001</v>
      </c>
      <c r="F651" s="750" t="s">
        <v>688</v>
      </c>
      <c r="G651" s="749" t="s">
        <v>692</v>
      </c>
      <c r="H651" s="749">
        <v>159982</v>
      </c>
      <c r="I651" s="749">
        <v>59982</v>
      </c>
      <c r="J651" s="749" t="s">
        <v>1435</v>
      </c>
      <c r="K651" s="749" t="s">
        <v>1378</v>
      </c>
      <c r="L651" s="752">
        <v>49.53</v>
      </c>
      <c r="M651" s="752">
        <v>1</v>
      </c>
      <c r="N651" s="753">
        <v>49.53</v>
      </c>
    </row>
    <row r="652" spans="1:14" ht="14.4" customHeight="1" x14ac:dyDescent="0.3">
      <c r="A652" s="747" t="s">
        <v>628</v>
      </c>
      <c r="B652" s="748" t="s">
        <v>629</v>
      </c>
      <c r="C652" s="749" t="s">
        <v>655</v>
      </c>
      <c r="D652" s="750" t="s">
        <v>656</v>
      </c>
      <c r="E652" s="751">
        <v>50113001</v>
      </c>
      <c r="F652" s="750" t="s">
        <v>688</v>
      </c>
      <c r="G652" s="749" t="s">
        <v>692</v>
      </c>
      <c r="H652" s="749">
        <v>116467</v>
      </c>
      <c r="I652" s="749">
        <v>16467</v>
      </c>
      <c r="J652" s="749" t="s">
        <v>1436</v>
      </c>
      <c r="K652" s="749" t="s">
        <v>1437</v>
      </c>
      <c r="L652" s="752">
        <v>58.88000000000001</v>
      </c>
      <c r="M652" s="752">
        <v>1</v>
      </c>
      <c r="N652" s="753">
        <v>58.88000000000001</v>
      </c>
    </row>
    <row r="653" spans="1:14" ht="14.4" customHeight="1" x14ac:dyDescent="0.3">
      <c r="A653" s="747" t="s">
        <v>628</v>
      </c>
      <c r="B653" s="748" t="s">
        <v>629</v>
      </c>
      <c r="C653" s="749" t="s">
        <v>655</v>
      </c>
      <c r="D653" s="750" t="s">
        <v>656</v>
      </c>
      <c r="E653" s="751">
        <v>50113001</v>
      </c>
      <c r="F653" s="750" t="s">
        <v>688</v>
      </c>
      <c r="G653" s="749" t="s">
        <v>689</v>
      </c>
      <c r="H653" s="749">
        <v>213021</v>
      </c>
      <c r="I653" s="749">
        <v>213021</v>
      </c>
      <c r="J653" s="749" t="s">
        <v>1438</v>
      </c>
      <c r="K653" s="749" t="s">
        <v>1439</v>
      </c>
      <c r="L653" s="752">
        <v>238.93999999999994</v>
      </c>
      <c r="M653" s="752">
        <v>1</v>
      </c>
      <c r="N653" s="753">
        <v>238.93999999999994</v>
      </c>
    </row>
    <row r="654" spans="1:14" ht="14.4" customHeight="1" x14ac:dyDescent="0.3">
      <c r="A654" s="747" t="s">
        <v>628</v>
      </c>
      <c r="B654" s="748" t="s">
        <v>629</v>
      </c>
      <c r="C654" s="749" t="s">
        <v>655</v>
      </c>
      <c r="D654" s="750" t="s">
        <v>656</v>
      </c>
      <c r="E654" s="751">
        <v>50113001</v>
      </c>
      <c r="F654" s="750" t="s">
        <v>688</v>
      </c>
      <c r="G654" s="749" t="s">
        <v>692</v>
      </c>
      <c r="H654" s="749">
        <v>132272</v>
      </c>
      <c r="I654" s="749">
        <v>146257</v>
      </c>
      <c r="J654" s="749" t="s">
        <v>1440</v>
      </c>
      <c r="K654" s="749" t="s">
        <v>1441</v>
      </c>
      <c r="L654" s="752">
        <v>76.017500000000013</v>
      </c>
      <c r="M654" s="752">
        <v>4</v>
      </c>
      <c r="N654" s="753">
        <v>304.07000000000005</v>
      </c>
    </row>
    <row r="655" spans="1:14" ht="14.4" customHeight="1" x14ac:dyDescent="0.3">
      <c r="A655" s="747" t="s">
        <v>628</v>
      </c>
      <c r="B655" s="748" t="s">
        <v>629</v>
      </c>
      <c r="C655" s="749" t="s">
        <v>655</v>
      </c>
      <c r="D655" s="750" t="s">
        <v>656</v>
      </c>
      <c r="E655" s="751">
        <v>50113001</v>
      </c>
      <c r="F655" s="750" t="s">
        <v>688</v>
      </c>
      <c r="G655" s="749" t="s">
        <v>692</v>
      </c>
      <c r="H655" s="749">
        <v>152266</v>
      </c>
      <c r="I655" s="749">
        <v>52266</v>
      </c>
      <c r="J655" s="749" t="s">
        <v>1442</v>
      </c>
      <c r="K655" s="749" t="s">
        <v>1443</v>
      </c>
      <c r="L655" s="752">
        <v>40.660000000000004</v>
      </c>
      <c r="M655" s="752">
        <v>5</v>
      </c>
      <c r="N655" s="753">
        <v>203.3</v>
      </c>
    </row>
    <row r="656" spans="1:14" ht="14.4" customHeight="1" x14ac:dyDescent="0.3">
      <c r="A656" s="747" t="s">
        <v>628</v>
      </c>
      <c r="B656" s="748" t="s">
        <v>629</v>
      </c>
      <c r="C656" s="749" t="s">
        <v>655</v>
      </c>
      <c r="D656" s="750" t="s">
        <v>656</v>
      </c>
      <c r="E656" s="751">
        <v>50113001</v>
      </c>
      <c r="F656" s="750" t="s">
        <v>688</v>
      </c>
      <c r="G656" s="749" t="s">
        <v>689</v>
      </c>
      <c r="H656" s="749">
        <v>125677</v>
      </c>
      <c r="I656" s="749">
        <v>25677</v>
      </c>
      <c r="J656" s="749" t="s">
        <v>1444</v>
      </c>
      <c r="K656" s="749" t="s">
        <v>1445</v>
      </c>
      <c r="L656" s="752">
        <v>635.03655227454112</v>
      </c>
      <c r="M656" s="752">
        <v>1</v>
      </c>
      <c r="N656" s="753">
        <v>635.03655227454112</v>
      </c>
    </row>
    <row r="657" spans="1:14" ht="14.4" customHeight="1" x14ac:dyDescent="0.3">
      <c r="A657" s="747" t="s">
        <v>628</v>
      </c>
      <c r="B657" s="748" t="s">
        <v>629</v>
      </c>
      <c r="C657" s="749" t="s">
        <v>655</v>
      </c>
      <c r="D657" s="750" t="s">
        <v>656</v>
      </c>
      <c r="E657" s="751">
        <v>50113001</v>
      </c>
      <c r="F657" s="750" t="s">
        <v>688</v>
      </c>
      <c r="G657" s="749" t="s">
        <v>692</v>
      </c>
      <c r="H657" s="749">
        <v>394712</v>
      </c>
      <c r="I657" s="749">
        <v>0</v>
      </c>
      <c r="J657" s="749" t="s">
        <v>818</v>
      </c>
      <c r="K657" s="749" t="s">
        <v>819</v>
      </c>
      <c r="L657" s="752">
        <v>23.700749291739708</v>
      </c>
      <c r="M657" s="752">
        <v>24</v>
      </c>
      <c r="N657" s="753">
        <v>568.81798300175296</v>
      </c>
    </row>
    <row r="658" spans="1:14" ht="14.4" customHeight="1" x14ac:dyDescent="0.3">
      <c r="A658" s="747" t="s">
        <v>628</v>
      </c>
      <c r="B658" s="748" t="s">
        <v>629</v>
      </c>
      <c r="C658" s="749" t="s">
        <v>655</v>
      </c>
      <c r="D658" s="750" t="s">
        <v>656</v>
      </c>
      <c r="E658" s="751">
        <v>50113001</v>
      </c>
      <c r="F658" s="750" t="s">
        <v>688</v>
      </c>
      <c r="G658" s="749" t="s">
        <v>692</v>
      </c>
      <c r="H658" s="749">
        <v>501075</v>
      </c>
      <c r="I658" s="749">
        <v>0</v>
      </c>
      <c r="J658" s="749" t="s">
        <v>1446</v>
      </c>
      <c r="K658" s="749" t="s">
        <v>1447</v>
      </c>
      <c r="L658" s="752">
        <v>95.8</v>
      </c>
      <c r="M658" s="752">
        <v>12</v>
      </c>
      <c r="N658" s="753">
        <v>1149.5999999999999</v>
      </c>
    </row>
    <row r="659" spans="1:14" ht="14.4" customHeight="1" x14ac:dyDescent="0.3">
      <c r="A659" s="747" t="s">
        <v>628</v>
      </c>
      <c r="B659" s="748" t="s">
        <v>629</v>
      </c>
      <c r="C659" s="749" t="s">
        <v>655</v>
      </c>
      <c r="D659" s="750" t="s">
        <v>656</v>
      </c>
      <c r="E659" s="751">
        <v>50113001</v>
      </c>
      <c r="F659" s="750" t="s">
        <v>688</v>
      </c>
      <c r="G659" s="749" t="s">
        <v>692</v>
      </c>
      <c r="H659" s="749">
        <v>501676</v>
      </c>
      <c r="I659" s="749">
        <v>0</v>
      </c>
      <c r="J659" s="749" t="s">
        <v>1186</v>
      </c>
      <c r="K659" s="749" t="s">
        <v>1187</v>
      </c>
      <c r="L659" s="752">
        <v>104.63363964850983</v>
      </c>
      <c r="M659" s="752">
        <v>10</v>
      </c>
      <c r="N659" s="753">
        <v>1046.3363964850982</v>
      </c>
    </row>
    <row r="660" spans="1:14" ht="14.4" customHeight="1" x14ac:dyDescent="0.3">
      <c r="A660" s="747" t="s">
        <v>628</v>
      </c>
      <c r="B660" s="748" t="s">
        <v>629</v>
      </c>
      <c r="C660" s="749" t="s">
        <v>655</v>
      </c>
      <c r="D660" s="750" t="s">
        <v>656</v>
      </c>
      <c r="E660" s="751">
        <v>50113001</v>
      </c>
      <c r="F660" s="750" t="s">
        <v>688</v>
      </c>
      <c r="G660" s="749" t="s">
        <v>692</v>
      </c>
      <c r="H660" s="749">
        <v>100802</v>
      </c>
      <c r="I660" s="749">
        <v>1000</v>
      </c>
      <c r="J660" s="749" t="s">
        <v>820</v>
      </c>
      <c r="K660" s="749" t="s">
        <v>821</v>
      </c>
      <c r="L660" s="752">
        <v>74.062612962635271</v>
      </c>
      <c r="M660" s="752">
        <v>29</v>
      </c>
      <c r="N660" s="753">
        <v>2147.8157759164228</v>
      </c>
    </row>
    <row r="661" spans="1:14" ht="14.4" customHeight="1" x14ac:dyDescent="0.3">
      <c r="A661" s="747" t="s">
        <v>628</v>
      </c>
      <c r="B661" s="748" t="s">
        <v>629</v>
      </c>
      <c r="C661" s="749" t="s">
        <v>655</v>
      </c>
      <c r="D661" s="750" t="s">
        <v>656</v>
      </c>
      <c r="E661" s="751">
        <v>50113001</v>
      </c>
      <c r="F661" s="750" t="s">
        <v>688</v>
      </c>
      <c r="G661" s="749" t="s">
        <v>692</v>
      </c>
      <c r="H661" s="749">
        <v>901073</v>
      </c>
      <c r="I661" s="749">
        <v>0</v>
      </c>
      <c r="J661" s="749" t="s">
        <v>822</v>
      </c>
      <c r="K661" s="749" t="s">
        <v>823</v>
      </c>
      <c r="L661" s="752">
        <v>79.458949775845568</v>
      </c>
      <c r="M661" s="752">
        <v>5</v>
      </c>
      <c r="N661" s="753">
        <v>397.29474887922783</v>
      </c>
    </row>
    <row r="662" spans="1:14" ht="14.4" customHeight="1" x14ac:dyDescent="0.3">
      <c r="A662" s="747" t="s">
        <v>628</v>
      </c>
      <c r="B662" s="748" t="s">
        <v>629</v>
      </c>
      <c r="C662" s="749" t="s">
        <v>655</v>
      </c>
      <c r="D662" s="750" t="s">
        <v>656</v>
      </c>
      <c r="E662" s="751">
        <v>50113001</v>
      </c>
      <c r="F662" s="750" t="s">
        <v>688</v>
      </c>
      <c r="G662" s="749" t="s">
        <v>692</v>
      </c>
      <c r="H662" s="749">
        <v>134824</v>
      </c>
      <c r="I662" s="749">
        <v>134824</v>
      </c>
      <c r="J662" s="749" t="s">
        <v>1448</v>
      </c>
      <c r="K662" s="749" t="s">
        <v>1449</v>
      </c>
      <c r="L662" s="752">
        <v>199.98</v>
      </c>
      <c r="M662" s="752">
        <v>2</v>
      </c>
      <c r="N662" s="753">
        <v>399.96</v>
      </c>
    </row>
    <row r="663" spans="1:14" ht="14.4" customHeight="1" x14ac:dyDescent="0.3">
      <c r="A663" s="747" t="s">
        <v>628</v>
      </c>
      <c r="B663" s="748" t="s">
        <v>629</v>
      </c>
      <c r="C663" s="749" t="s">
        <v>655</v>
      </c>
      <c r="D663" s="750" t="s">
        <v>656</v>
      </c>
      <c r="E663" s="751">
        <v>50113001</v>
      </c>
      <c r="F663" s="750" t="s">
        <v>688</v>
      </c>
      <c r="G663" s="749" t="s">
        <v>692</v>
      </c>
      <c r="H663" s="749">
        <v>107121</v>
      </c>
      <c r="I663" s="749">
        <v>107121</v>
      </c>
      <c r="J663" s="749" t="s">
        <v>1188</v>
      </c>
      <c r="K663" s="749" t="s">
        <v>1189</v>
      </c>
      <c r="L663" s="752">
        <v>3181.72</v>
      </c>
      <c r="M663" s="752">
        <v>9</v>
      </c>
      <c r="N663" s="753">
        <v>28635.48</v>
      </c>
    </row>
    <row r="664" spans="1:14" ht="14.4" customHeight="1" x14ac:dyDescent="0.3">
      <c r="A664" s="747" t="s">
        <v>628</v>
      </c>
      <c r="B664" s="748" t="s">
        <v>629</v>
      </c>
      <c r="C664" s="749" t="s">
        <v>655</v>
      </c>
      <c r="D664" s="750" t="s">
        <v>656</v>
      </c>
      <c r="E664" s="751">
        <v>50113001</v>
      </c>
      <c r="F664" s="750" t="s">
        <v>688</v>
      </c>
      <c r="G664" s="749" t="s">
        <v>692</v>
      </c>
      <c r="H664" s="749">
        <v>117189</v>
      </c>
      <c r="I664" s="749">
        <v>17189</v>
      </c>
      <c r="J664" s="749" t="s">
        <v>1190</v>
      </c>
      <c r="K664" s="749" t="s">
        <v>1191</v>
      </c>
      <c r="L664" s="752">
        <v>41.14</v>
      </c>
      <c r="M664" s="752">
        <v>1</v>
      </c>
      <c r="N664" s="753">
        <v>41.14</v>
      </c>
    </row>
    <row r="665" spans="1:14" ht="14.4" customHeight="1" x14ac:dyDescent="0.3">
      <c r="A665" s="747" t="s">
        <v>628</v>
      </c>
      <c r="B665" s="748" t="s">
        <v>629</v>
      </c>
      <c r="C665" s="749" t="s">
        <v>655</v>
      </c>
      <c r="D665" s="750" t="s">
        <v>656</v>
      </c>
      <c r="E665" s="751">
        <v>50113001</v>
      </c>
      <c r="F665" s="750" t="s">
        <v>688</v>
      </c>
      <c r="G665" s="749" t="s">
        <v>692</v>
      </c>
      <c r="H665" s="749">
        <v>102486</v>
      </c>
      <c r="I665" s="749">
        <v>2486</v>
      </c>
      <c r="J665" s="749" t="s">
        <v>826</v>
      </c>
      <c r="K665" s="749" t="s">
        <v>827</v>
      </c>
      <c r="L665" s="752">
        <v>116.62571428571432</v>
      </c>
      <c r="M665" s="752">
        <v>7</v>
      </c>
      <c r="N665" s="753">
        <v>816.38000000000022</v>
      </c>
    </row>
    <row r="666" spans="1:14" ht="14.4" customHeight="1" x14ac:dyDescent="0.3">
      <c r="A666" s="747" t="s">
        <v>628</v>
      </c>
      <c r="B666" s="748" t="s">
        <v>629</v>
      </c>
      <c r="C666" s="749" t="s">
        <v>655</v>
      </c>
      <c r="D666" s="750" t="s">
        <v>656</v>
      </c>
      <c r="E666" s="751">
        <v>50113001</v>
      </c>
      <c r="F666" s="750" t="s">
        <v>688</v>
      </c>
      <c r="G666" s="749" t="s">
        <v>692</v>
      </c>
      <c r="H666" s="749">
        <v>100720</v>
      </c>
      <c r="I666" s="749">
        <v>720</v>
      </c>
      <c r="J666" s="749" t="s">
        <v>1194</v>
      </c>
      <c r="K666" s="749" t="s">
        <v>1195</v>
      </c>
      <c r="L666" s="752">
        <v>78.640000000000015</v>
      </c>
      <c r="M666" s="752">
        <v>2</v>
      </c>
      <c r="N666" s="753">
        <v>157.28000000000003</v>
      </c>
    </row>
    <row r="667" spans="1:14" ht="14.4" customHeight="1" x14ac:dyDescent="0.3">
      <c r="A667" s="747" t="s">
        <v>628</v>
      </c>
      <c r="B667" s="748" t="s">
        <v>629</v>
      </c>
      <c r="C667" s="749" t="s">
        <v>655</v>
      </c>
      <c r="D667" s="750" t="s">
        <v>656</v>
      </c>
      <c r="E667" s="751">
        <v>50113001</v>
      </c>
      <c r="F667" s="750" t="s">
        <v>688</v>
      </c>
      <c r="G667" s="749" t="s">
        <v>692</v>
      </c>
      <c r="H667" s="749">
        <v>117996</v>
      </c>
      <c r="I667" s="749">
        <v>17996</v>
      </c>
      <c r="J667" s="749" t="s">
        <v>1450</v>
      </c>
      <c r="K667" s="749" t="s">
        <v>1451</v>
      </c>
      <c r="L667" s="752">
        <v>73.570000000000007</v>
      </c>
      <c r="M667" s="752">
        <v>1</v>
      </c>
      <c r="N667" s="753">
        <v>73.570000000000007</v>
      </c>
    </row>
    <row r="668" spans="1:14" ht="14.4" customHeight="1" x14ac:dyDescent="0.3">
      <c r="A668" s="747" t="s">
        <v>628</v>
      </c>
      <c r="B668" s="748" t="s">
        <v>629</v>
      </c>
      <c r="C668" s="749" t="s">
        <v>655</v>
      </c>
      <c r="D668" s="750" t="s">
        <v>656</v>
      </c>
      <c r="E668" s="751">
        <v>50113001</v>
      </c>
      <c r="F668" s="750" t="s">
        <v>688</v>
      </c>
      <c r="G668" s="749" t="s">
        <v>692</v>
      </c>
      <c r="H668" s="749">
        <v>930661</v>
      </c>
      <c r="I668" s="749">
        <v>0</v>
      </c>
      <c r="J668" s="749" t="s">
        <v>1452</v>
      </c>
      <c r="K668" s="749" t="s">
        <v>630</v>
      </c>
      <c r="L668" s="752">
        <v>316.9167224397512</v>
      </c>
      <c r="M668" s="752">
        <v>2</v>
      </c>
      <c r="N668" s="753">
        <v>633.83344487950239</v>
      </c>
    </row>
    <row r="669" spans="1:14" ht="14.4" customHeight="1" x14ac:dyDescent="0.3">
      <c r="A669" s="747" t="s">
        <v>628</v>
      </c>
      <c r="B669" s="748" t="s">
        <v>629</v>
      </c>
      <c r="C669" s="749" t="s">
        <v>655</v>
      </c>
      <c r="D669" s="750" t="s">
        <v>656</v>
      </c>
      <c r="E669" s="751">
        <v>50113001</v>
      </c>
      <c r="F669" s="750" t="s">
        <v>688</v>
      </c>
      <c r="G669" s="749" t="s">
        <v>692</v>
      </c>
      <c r="H669" s="749">
        <v>930035</v>
      </c>
      <c r="I669" s="749">
        <v>0</v>
      </c>
      <c r="J669" s="749" t="s">
        <v>1453</v>
      </c>
      <c r="K669" s="749" t="s">
        <v>630</v>
      </c>
      <c r="L669" s="752">
        <v>50.587186133838458</v>
      </c>
      <c r="M669" s="752">
        <v>2</v>
      </c>
      <c r="N669" s="753">
        <v>101.17437226767692</v>
      </c>
    </row>
    <row r="670" spans="1:14" ht="14.4" customHeight="1" x14ac:dyDescent="0.3">
      <c r="A670" s="747" t="s">
        <v>628</v>
      </c>
      <c r="B670" s="748" t="s">
        <v>629</v>
      </c>
      <c r="C670" s="749" t="s">
        <v>655</v>
      </c>
      <c r="D670" s="750" t="s">
        <v>656</v>
      </c>
      <c r="E670" s="751">
        <v>50113001</v>
      </c>
      <c r="F670" s="750" t="s">
        <v>688</v>
      </c>
      <c r="G670" s="749" t="s">
        <v>692</v>
      </c>
      <c r="H670" s="749">
        <v>844879</v>
      </c>
      <c r="I670" s="749">
        <v>0</v>
      </c>
      <c r="J670" s="749" t="s">
        <v>1454</v>
      </c>
      <c r="K670" s="749" t="s">
        <v>630</v>
      </c>
      <c r="L670" s="752">
        <v>55.879797271044737</v>
      </c>
      <c r="M670" s="752">
        <v>1</v>
      </c>
      <c r="N670" s="753">
        <v>55.879797271044737</v>
      </c>
    </row>
    <row r="671" spans="1:14" ht="14.4" customHeight="1" x14ac:dyDescent="0.3">
      <c r="A671" s="747" t="s">
        <v>628</v>
      </c>
      <c r="B671" s="748" t="s">
        <v>629</v>
      </c>
      <c r="C671" s="749" t="s">
        <v>655</v>
      </c>
      <c r="D671" s="750" t="s">
        <v>656</v>
      </c>
      <c r="E671" s="751">
        <v>50113001</v>
      </c>
      <c r="F671" s="750" t="s">
        <v>688</v>
      </c>
      <c r="G671" s="749" t="s">
        <v>692</v>
      </c>
      <c r="H671" s="749">
        <v>900543</v>
      </c>
      <c r="I671" s="749">
        <v>0</v>
      </c>
      <c r="J671" s="749" t="s">
        <v>1455</v>
      </c>
      <c r="K671" s="749" t="s">
        <v>630</v>
      </c>
      <c r="L671" s="752">
        <v>168.01110227769317</v>
      </c>
      <c r="M671" s="752">
        <v>1</v>
      </c>
      <c r="N671" s="753">
        <v>168.01110227769317</v>
      </c>
    </row>
    <row r="672" spans="1:14" ht="14.4" customHeight="1" x14ac:dyDescent="0.3">
      <c r="A672" s="747" t="s">
        <v>628</v>
      </c>
      <c r="B672" s="748" t="s">
        <v>629</v>
      </c>
      <c r="C672" s="749" t="s">
        <v>655</v>
      </c>
      <c r="D672" s="750" t="s">
        <v>656</v>
      </c>
      <c r="E672" s="751">
        <v>50113001</v>
      </c>
      <c r="F672" s="750" t="s">
        <v>688</v>
      </c>
      <c r="G672" s="749" t="s">
        <v>692</v>
      </c>
      <c r="H672" s="749">
        <v>394072</v>
      </c>
      <c r="I672" s="749">
        <v>1000</v>
      </c>
      <c r="J672" s="749" t="s">
        <v>834</v>
      </c>
      <c r="K672" s="749" t="s">
        <v>630</v>
      </c>
      <c r="L672" s="752">
        <v>280.70837613592977</v>
      </c>
      <c r="M672" s="752">
        <v>4</v>
      </c>
      <c r="N672" s="753">
        <v>1122.8335045437191</v>
      </c>
    </row>
    <row r="673" spans="1:14" ht="14.4" customHeight="1" x14ac:dyDescent="0.3">
      <c r="A673" s="747" t="s">
        <v>628</v>
      </c>
      <c r="B673" s="748" t="s">
        <v>629</v>
      </c>
      <c r="C673" s="749" t="s">
        <v>655</v>
      </c>
      <c r="D673" s="750" t="s">
        <v>656</v>
      </c>
      <c r="E673" s="751">
        <v>50113001</v>
      </c>
      <c r="F673" s="750" t="s">
        <v>688</v>
      </c>
      <c r="G673" s="749" t="s">
        <v>692</v>
      </c>
      <c r="H673" s="749">
        <v>397576</v>
      </c>
      <c r="I673" s="749">
        <v>0</v>
      </c>
      <c r="J673" s="749" t="s">
        <v>835</v>
      </c>
      <c r="K673" s="749" t="s">
        <v>630</v>
      </c>
      <c r="L673" s="752">
        <v>261.58383112679576</v>
      </c>
      <c r="M673" s="752">
        <v>1</v>
      </c>
      <c r="N673" s="753">
        <v>261.58383112679576</v>
      </c>
    </row>
    <row r="674" spans="1:14" ht="14.4" customHeight="1" x14ac:dyDescent="0.3">
      <c r="A674" s="747" t="s">
        <v>628</v>
      </c>
      <c r="B674" s="748" t="s">
        <v>629</v>
      </c>
      <c r="C674" s="749" t="s">
        <v>655</v>
      </c>
      <c r="D674" s="750" t="s">
        <v>656</v>
      </c>
      <c r="E674" s="751">
        <v>50113001</v>
      </c>
      <c r="F674" s="750" t="s">
        <v>688</v>
      </c>
      <c r="G674" s="749" t="s">
        <v>692</v>
      </c>
      <c r="H674" s="749">
        <v>921117</v>
      </c>
      <c r="I674" s="749">
        <v>0</v>
      </c>
      <c r="J674" s="749" t="s">
        <v>1456</v>
      </c>
      <c r="K674" s="749" t="s">
        <v>630</v>
      </c>
      <c r="L674" s="752">
        <v>72.422089080237356</v>
      </c>
      <c r="M674" s="752">
        <v>1</v>
      </c>
      <c r="N674" s="753">
        <v>72.422089080237356</v>
      </c>
    </row>
    <row r="675" spans="1:14" ht="14.4" customHeight="1" x14ac:dyDescent="0.3">
      <c r="A675" s="747" t="s">
        <v>628</v>
      </c>
      <c r="B675" s="748" t="s">
        <v>629</v>
      </c>
      <c r="C675" s="749" t="s">
        <v>655</v>
      </c>
      <c r="D675" s="750" t="s">
        <v>656</v>
      </c>
      <c r="E675" s="751">
        <v>50113001</v>
      </c>
      <c r="F675" s="750" t="s">
        <v>688</v>
      </c>
      <c r="G675" s="749" t="s">
        <v>692</v>
      </c>
      <c r="H675" s="749">
        <v>900034</v>
      </c>
      <c r="I675" s="749">
        <v>0</v>
      </c>
      <c r="J675" s="749" t="s">
        <v>1457</v>
      </c>
      <c r="K675" s="749" t="s">
        <v>630</v>
      </c>
      <c r="L675" s="752">
        <v>91.612616047082653</v>
      </c>
      <c r="M675" s="752">
        <v>1</v>
      </c>
      <c r="N675" s="753">
        <v>91.612616047082653</v>
      </c>
    </row>
    <row r="676" spans="1:14" ht="14.4" customHeight="1" x14ac:dyDescent="0.3">
      <c r="A676" s="747" t="s">
        <v>628</v>
      </c>
      <c r="B676" s="748" t="s">
        <v>629</v>
      </c>
      <c r="C676" s="749" t="s">
        <v>655</v>
      </c>
      <c r="D676" s="750" t="s">
        <v>656</v>
      </c>
      <c r="E676" s="751">
        <v>50113001</v>
      </c>
      <c r="F676" s="750" t="s">
        <v>688</v>
      </c>
      <c r="G676" s="749" t="s">
        <v>692</v>
      </c>
      <c r="H676" s="749">
        <v>900321</v>
      </c>
      <c r="I676" s="749">
        <v>0</v>
      </c>
      <c r="J676" s="749" t="s">
        <v>1202</v>
      </c>
      <c r="K676" s="749" t="s">
        <v>630</v>
      </c>
      <c r="L676" s="752">
        <v>95.281356531795197</v>
      </c>
      <c r="M676" s="752">
        <v>3</v>
      </c>
      <c r="N676" s="753">
        <v>285.84406959538558</v>
      </c>
    </row>
    <row r="677" spans="1:14" ht="14.4" customHeight="1" x14ac:dyDescent="0.3">
      <c r="A677" s="747" t="s">
        <v>628</v>
      </c>
      <c r="B677" s="748" t="s">
        <v>629</v>
      </c>
      <c r="C677" s="749" t="s">
        <v>655</v>
      </c>
      <c r="D677" s="750" t="s">
        <v>656</v>
      </c>
      <c r="E677" s="751">
        <v>50113001</v>
      </c>
      <c r="F677" s="750" t="s">
        <v>688</v>
      </c>
      <c r="G677" s="749" t="s">
        <v>692</v>
      </c>
      <c r="H677" s="749">
        <v>921494</v>
      </c>
      <c r="I677" s="749">
        <v>0</v>
      </c>
      <c r="J677" s="749" t="s">
        <v>838</v>
      </c>
      <c r="K677" s="749" t="s">
        <v>630</v>
      </c>
      <c r="L677" s="752">
        <v>144.54324088286981</v>
      </c>
      <c r="M677" s="752">
        <v>1</v>
      </c>
      <c r="N677" s="753">
        <v>144.54324088286981</v>
      </c>
    </row>
    <row r="678" spans="1:14" ht="14.4" customHeight="1" x14ac:dyDescent="0.3">
      <c r="A678" s="747" t="s">
        <v>628</v>
      </c>
      <c r="B678" s="748" t="s">
        <v>629</v>
      </c>
      <c r="C678" s="749" t="s">
        <v>655</v>
      </c>
      <c r="D678" s="750" t="s">
        <v>656</v>
      </c>
      <c r="E678" s="751">
        <v>50113001</v>
      </c>
      <c r="F678" s="750" t="s">
        <v>688</v>
      </c>
      <c r="G678" s="749" t="s">
        <v>692</v>
      </c>
      <c r="H678" s="749">
        <v>500261</v>
      </c>
      <c r="I678" s="749">
        <v>0</v>
      </c>
      <c r="J678" s="749" t="s">
        <v>1458</v>
      </c>
      <c r="K678" s="749" t="s">
        <v>630</v>
      </c>
      <c r="L678" s="752">
        <v>111.99173426323183</v>
      </c>
      <c r="M678" s="752">
        <v>1</v>
      </c>
      <c r="N678" s="753">
        <v>111.99173426323183</v>
      </c>
    </row>
    <row r="679" spans="1:14" ht="14.4" customHeight="1" x14ac:dyDescent="0.3">
      <c r="A679" s="747" t="s">
        <v>628</v>
      </c>
      <c r="B679" s="748" t="s">
        <v>629</v>
      </c>
      <c r="C679" s="749" t="s">
        <v>655</v>
      </c>
      <c r="D679" s="750" t="s">
        <v>656</v>
      </c>
      <c r="E679" s="751">
        <v>50113001</v>
      </c>
      <c r="F679" s="750" t="s">
        <v>688</v>
      </c>
      <c r="G679" s="749" t="s">
        <v>692</v>
      </c>
      <c r="H679" s="749">
        <v>921392</v>
      </c>
      <c r="I679" s="749">
        <v>0</v>
      </c>
      <c r="J679" s="749" t="s">
        <v>1459</v>
      </c>
      <c r="K679" s="749" t="s">
        <v>1460</v>
      </c>
      <c r="L679" s="752">
        <v>144.20469160486374</v>
      </c>
      <c r="M679" s="752">
        <v>1</v>
      </c>
      <c r="N679" s="753">
        <v>144.20469160486374</v>
      </c>
    </row>
    <row r="680" spans="1:14" ht="14.4" customHeight="1" x14ac:dyDescent="0.3">
      <c r="A680" s="747" t="s">
        <v>628</v>
      </c>
      <c r="B680" s="748" t="s">
        <v>629</v>
      </c>
      <c r="C680" s="749" t="s">
        <v>655</v>
      </c>
      <c r="D680" s="750" t="s">
        <v>656</v>
      </c>
      <c r="E680" s="751">
        <v>50113001</v>
      </c>
      <c r="F680" s="750" t="s">
        <v>688</v>
      </c>
      <c r="G680" s="749" t="s">
        <v>692</v>
      </c>
      <c r="H680" s="749">
        <v>900071</v>
      </c>
      <c r="I680" s="749">
        <v>0</v>
      </c>
      <c r="J680" s="749" t="s">
        <v>843</v>
      </c>
      <c r="K680" s="749" t="s">
        <v>630</v>
      </c>
      <c r="L680" s="752">
        <v>163.30272482021135</v>
      </c>
      <c r="M680" s="752">
        <v>17</v>
      </c>
      <c r="N680" s="753">
        <v>2776.1463219435932</v>
      </c>
    </row>
    <row r="681" spans="1:14" ht="14.4" customHeight="1" x14ac:dyDescent="0.3">
      <c r="A681" s="747" t="s">
        <v>628</v>
      </c>
      <c r="B681" s="748" t="s">
        <v>629</v>
      </c>
      <c r="C681" s="749" t="s">
        <v>655</v>
      </c>
      <c r="D681" s="750" t="s">
        <v>656</v>
      </c>
      <c r="E681" s="751">
        <v>50113001</v>
      </c>
      <c r="F681" s="750" t="s">
        <v>688</v>
      </c>
      <c r="G681" s="749" t="s">
        <v>692</v>
      </c>
      <c r="H681" s="749">
        <v>921134</v>
      </c>
      <c r="I681" s="749">
        <v>0</v>
      </c>
      <c r="J681" s="749" t="s">
        <v>1461</v>
      </c>
      <c r="K681" s="749" t="s">
        <v>630</v>
      </c>
      <c r="L681" s="752">
        <v>178.56487177354492</v>
      </c>
      <c r="M681" s="752">
        <v>2</v>
      </c>
      <c r="N681" s="753">
        <v>357.12974354708984</v>
      </c>
    </row>
    <row r="682" spans="1:14" ht="14.4" customHeight="1" x14ac:dyDescent="0.3">
      <c r="A682" s="747" t="s">
        <v>628</v>
      </c>
      <c r="B682" s="748" t="s">
        <v>629</v>
      </c>
      <c r="C682" s="749" t="s">
        <v>655</v>
      </c>
      <c r="D682" s="750" t="s">
        <v>656</v>
      </c>
      <c r="E682" s="751">
        <v>50113001</v>
      </c>
      <c r="F682" s="750" t="s">
        <v>688</v>
      </c>
      <c r="G682" s="749" t="s">
        <v>692</v>
      </c>
      <c r="H682" s="749">
        <v>921089</v>
      </c>
      <c r="I682" s="749">
        <v>0</v>
      </c>
      <c r="J682" s="749" t="s">
        <v>1462</v>
      </c>
      <c r="K682" s="749" t="s">
        <v>630</v>
      </c>
      <c r="L682" s="752">
        <v>54.571005627823759</v>
      </c>
      <c r="M682" s="752">
        <v>1</v>
      </c>
      <c r="N682" s="753">
        <v>54.571005627823759</v>
      </c>
    </row>
    <row r="683" spans="1:14" ht="14.4" customHeight="1" x14ac:dyDescent="0.3">
      <c r="A683" s="747" t="s">
        <v>628</v>
      </c>
      <c r="B683" s="748" t="s">
        <v>629</v>
      </c>
      <c r="C683" s="749" t="s">
        <v>655</v>
      </c>
      <c r="D683" s="750" t="s">
        <v>656</v>
      </c>
      <c r="E683" s="751">
        <v>50113001</v>
      </c>
      <c r="F683" s="750" t="s">
        <v>688</v>
      </c>
      <c r="G683" s="749" t="s">
        <v>692</v>
      </c>
      <c r="H683" s="749">
        <v>921184</v>
      </c>
      <c r="I683" s="749">
        <v>0</v>
      </c>
      <c r="J683" s="749" t="s">
        <v>1463</v>
      </c>
      <c r="K683" s="749" t="s">
        <v>630</v>
      </c>
      <c r="L683" s="752">
        <v>115.54281758506487</v>
      </c>
      <c r="M683" s="752">
        <v>1</v>
      </c>
      <c r="N683" s="753">
        <v>115.54281758506487</v>
      </c>
    </row>
    <row r="684" spans="1:14" ht="14.4" customHeight="1" x14ac:dyDescent="0.3">
      <c r="A684" s="747" t="s">
        <v>628</v>
      </c>
      <c r="B684" s="748" t="s">
        <v>629</v>
      </c>
      <c r="C684" s="749" t="s">
        <v>655</v>
      </c>
      <c r="D684" s="750" t="s">
        <v>656</v>
      </c>
      <c r="E684" s="751">
        <v>50113001</v>
      </c>
      <c r="F684" s="750" t="s">
        <v>688</v>
      </c>
      <c r="G684" s="749" t="s">
        <v>692</v>
      </c>
      <c r="H684" s="749">
        <v>216185</v>
      </c>
      <c r="I684" s="749">
        <v>216185</v>
      </c>
      <c r="J684" s="749" t="s">
        <v>1464</v>
      </c>
      <c r="K684" s="749" t="s">
        <v>1465</v>
      </c>
      <c r="L684" s="752">
        <v>65.599999999999994</v>
      </c>
      <c r="M684" s="752">
        <v>1</v>
      </c>
      <c r="N684" s="753">
        <v>65.599999999999994</v>
      </c>
    </row>
    <row r="685" spans="1:14" ht="14.4" customHeight="1" x14ac:dyDescent="0.3">
      <c r="A685" s="747" t="s">
        <v>628</v>
      </c>
      <c r="B685" s="748" t="s">
        <v>629</v>
      </c>
      <c r="C685" s="749" t="s">
        <v>655</v>
      </c>
      <c r="D685" s="750" t="s">
        <v>656</v>
      </c>
      <c r="E685" s="751">
        <v>50113001</v>
      </c>
      <c r="F685" s="750" t="s">
        <v>688</v>
      </c>
      <c r="G685" s="749" t="s">
        <v>692</v>
      </c>
      <c r="H685" s="749">
        <v>990947</v>
      </c>
      <c r="I685" s="749">
        <v>0</v>
      </c>
      <c r="J685" s="749" t="s">
        <v>1205</v>
      </c>
      <c r="K685" s="749" t="s">
        <v>630</v>
      </c>
      <c r="L685" s="752">
        <v>1286.8892744438904</v>
      </c>
      <c r="M685" s="752">
        <v>4</v>
      </c>
      <c r="N685" s="753">
        <v>5147.5570977755615</v>
      </c>
    </row>
    <row r="686" spans="1:14" ht="14.4" customHeight="1" x14ac:dyDescent="0.3">
      <c r="A686" s="747" t="s">
        <v>628</v>
      </c>
      <c r="B686" s="748" t="s">
        <v>629</v>
      </c>
      <c r="C686" s="749" t="s">
        <v>655</v>
      </c>
      <c r="D686" s="750" t="s">
        <v>656</v>
      </c>
      <c r="E686" s="751">
        <v>50113001</v>
      </c>
      <c r="F686" s="750" t="s">
        <v>688</v>
      </c>
      <c r="G686" s="749" t="s">
        <v>692</v>
      </c>
      <c r="H686" s="749">
        <v>215168</v>
      </c>
      <c r="I686" s="749">
        <v>215168</v>
      </c>
      <c r="J686" s="749" t="s">
        <v>1466</v>
      </c>
      <c r="K686" s="749" t="s">
        <v>1467</v>
      </c>
      <c r="L686" s="752">
        <v>180.19999999999993</v>
      </c>
      <c r="M686" s="752">
        <v>2</v>
      </c>
      <c r="N686" s="753">
        <v>360.39999999999986</v>
      </c>
    </row>
    <row r="687" spans="1:14" ht="14.4" customHeight="1" x14ac:dyDescent="0.3">
      <c r="A687" s="747" t="s">
        <v>628</v>
      </c>
      <c r="B687" s="748" t="s">
        <v>629</v>
      </c>
      <c r="C687" s="749" t="s">
        <v>655</v>
      </c>
      <c r="D687" s="750" t="s">
        <v>656</v>
      </c>
      <c r="E687" s="751">
        <v>50113001</v>
      </c>
      <c r="F687" s="750" t="s">
        <v>688</v>
      </c>
      <c r="G687" s="749" t="s">
        <v>692</v>
      </c>
      <c r="H687" s="749">
        <v>394281</v>
      </c>
      <c r="I687" s="749">
        <v>14813</v>
      </c>
      <c r="J687" s="749" t="s">
        <v>1466</v>
      </c>
      <c r="K687" s="749" t="s">
        <v>1468</v>
      </c>
      <c r="L687" s="752">
        <v>75.494005412001897</v>
      </c>
      <c r="M687" s="752">
        <v>1</v>
      </c>
      <c r="N687" s="753">
        <v>75.494005412001897</v>
      </c>
    </row>
    <row r="688" spans="1:14" ht="14.4" customHeight="1" x14ac:dyDescent="0.3">
      <c r="A688" s="747" t="s">
        <v>628</v>
      </c>
      <c r="B688" s="748" t="s">
        <v>629</v>
      </c>
      <c r="C688" s="749" t="s">
        <v>655</v>
      </c>
      <c r="D688" s="750" t="s">
        <v>656</v>
      </c>
      <c r="E688" s="751">
        <v>50113001</v>
      </c>
      <c r="F688" s="750" t="s">
        <v>688</v>
      </c>
      <c r="G688" s="749" t="s">
        <v>692</v>
      </c>
      <c r="H688" s="749">
        <v>215172</v>
      </c>
      <c r="I688" s="749">
        <v>215172</v>
      </c>
      <c r="J688" s="749" t="s">
        <v>1469</v>
      </c>
      <c r="K688" s="749" t="s">
        <v>1467</v>
      </c>
      <c r="L688" s="752">
        <v>282.36999999999995</v>
      </c>
      <c r="M688" s="752">
        <v>21</v>
      </c>
      <c r="N688" s="753">
        <v>5929.7699999999986</v>
      </c>
    </row>
    <row r="689" spans="1:14" ht="14.4" customHeight="1" x14ac:dyDescent="0.3">
      <c r="A689" s="747" t="s">
        <v>628</v>
      </c>
      <c r="B689" s="748" t="s">
        <v>629</v>
      </c>
      <c r="C689" s="749" t="s">
        <v>655</v>
      </c>
      <c r="D689" s="750" t="s">
        <v>656</v>
      </c>
      <c r="E689" s="751">
        <v>50113001</v>
      </c>
      <c r="F689" s="750" t="s">
        <v>688</v>
      </c>
      <c r="G689" s="749" t="s">
        <v>692</v>
      </c>
      <c r="H689" s="749">
        <v>920254</v>
      </c>
      <c r="I689" s="749">
        <v>0</v>
      </c>
      <c r="J689" s="749" t="s">
        <v>846</v>
      </c>
      <c r="K689" s="749" t="s">
        <v>630</v>
      </c>
      <c r="L689" s="752">
        <v>60.95000000000001</v>
      </c>
      <c r="M689" s="752">
        <v>4</v>
      </c>
      <c r="N689" s="753">
        <v>243.80000000000004</v>
      </c>
    </row>
    <row r="690" spans="1:14" ht="14.4" customHeight="1" x14ac:dyDescent="0.3">
      <c r="A690" s="747" t="s">
        <v>628</v>
      </c>
      <c r="B690" s="748" t="s">
        <v>629</v>
      </c>
      <c r="C690" s="749" t="s">
        <v>655</v>
      </c>
      <c r="D690" s="750" t="s">
        <v>656</v>
      </c>
      <c r="E690" s="751">
        <v>50113001</v>
      </c>
      <c r="F690" s="750" t="s">
        <v>688</v>
      </c>
      <c r="G690" s="749" t="s">
        <v>689</v>
      </c>
      <c r="H690" s="749">
        <v>117135</v>
      </c>
      <c r="I690" s="749">
        <v>17135</v>
      </c>
      <c r="J690" s="749" t="s">
        <v>1470</v>
      </c>
      <c r="K690" s="749" t="s">
        <v>1471</v>
      </c>
      <c r="L690" s="752">
        <v>40.409999999999997</v>
      </c>
      <c r="M690" s="752">
        <v>1</v>
      </c>
      <c r="N690" s="753">
        <v>40.409999999999997</v>
      </c>
    </row>
    <row r="691" spans="1:14" ht="14.4" customHeight="1" x14ac:dyDescent="0.3">
      <c r="A691" s="747" t="s">
        <v>628</v>
      </c>
      <c r="B691" s="748" t="s">
        <v>629</v>
      </c>
      <c r="C691" s="749" t="s">
        <v>655</v>
      </c>
      <c r="D691" s="750" t="s">
        <v>656</v>
      </c>
      <c r="E691" s="751">
        <v>50113001</v>
      </c>
      <c r="F691" s="750" t="s">
        <v>688</v>
      </c>
      <c r="G691" s="749" t="s">
        <v>692</v>
      </c>
      <c r="H691" s="749">
        <v>127506</v>
      </c>
      <c r="I691" s="749">
        <v>27506</v>
      </c>
      <c r="J691" s="749" t="s">
        <v>1472</v>
      </c>
      <c r="K691" s="749" t="s">
        <v>1473</v>
      </c>
      <c r="L691" s="752">
        <v>1056.1299999999999</v>
      </c>
      <c r="M691" s="752">
        <v>3</v>
      </c>
      <c r="N691" s="753">
        <v>3168.3899999999994</v>
      </c>
    </row>
    <row r="692" spans="1:14" ht="14.4" customHeight="1" x14ac:dyDescent="0.3">
      <c r="A692" s="747" t="s">
        <v>628</v>
      </c>
      <c r="B692" s="748" t="s">
        <v>629</v>
      </c>
      <c r="C692" s="749" t="s">
        <v>655</v>
      </c>
      <c r="D692" s="750" t="s">
        <v>656</v>
      </c>
      <c r="E692" s="751">
        <v>50113001</v>
      </c>
      <c r="F692" s="750" t="s">
        <v>688</v>
      </c>
      <c r="G692" s="749" t="s">
        <v>692</v>
      </c>
      <c r="H692" s="749">
        <v>127953</v>
      </c>
      <c r="I692" s="749">
        <v>27953</v>
      </c>
      <c r="J692" s="749" t="s">
        <v>1474</v>
      </c>
      <c r="K692" s="749" t="s">
        <v>1475</v>
      </c>
      <c r="L692" s="752">
        <v>1052.58</v>
      </c>
      <c r="M692" s="752">
        <v>1</v>
      </c>
      <c r="N692" s="753">
        <v>1052.58</v>
      </c>
    </row>
    <row r="693" spans="1:14" ht="14.4" customHeight="1" x14ac:dyDescent="0.3">
      <c r="A693" s="747" t="s">
        <v>628</v>
      </c>
      <c r="B693" s="748" t="s">
        <v>629</v>
      </c>
      <c r="C693" s="749" t="s">
        <v>655</v>
      </c>
      <c r="D693" s="750" t="s">
        <v>656</v>
      </c>
      <c r="E693" s="751">
        <v>50113001</v>
      </c>
      <c r="F693" s="750" t="s">
        <v>688</v>
      </c>
      <c r="G693" s="749" t="s">
        <v>689</v>
      </c>
      <c r="H693" s="749">
        <v>187425</v>
      </c>
      <c r="I693" s="749">
        <v>187425</v>
      </c>
      <c r="J693" s="749" t="s">
        <v>1476</v>
      </c>
      <c r="K693" s="749" t="s">
        <v>1477</v>
      </c>
      <c r="L693" s="752">
        <v>49.719999999999985</v>
      </c>
      <c r="M693" s="752">
        <v>1</v>
      </c>
      <c r="N693" s="753">
        <v>49.719999999999985</v>
      </c>
    </row>
    <row r="694" spans="1:14" ht="14.4" customHeight="1" x14ac:dyDescent="0.3">
      <c r="A694" s="747" t="s">
        <v>628</v>
      </c>
      <c r="B694" s="748" t="s">
        <v>629</v>
      </c>
      <c r="C694" s="749" t="s">
        <v>655</v>
      </c>
      <c r="D694" s="750" t="s">
        <v>656</v>
      </c>
      <c r="E694" s="751">
        <v>50113001</v>
      </c>
      <c r="F694" s="750" t="s">
        <v>688</v>
      </c>
      <c r="G694" s="749" t="s">
        <v>692</v>
      </c>
      <c r="H694" s="749">
        <v>848953</v>
      </c>
      <c r="I694" s="749">
        <v>119924</v>
      </c>
      <c r="J694" s="749" t="s">
        <v>1478</v>
      </c>
      <c r="K694" s="749" t="s">
        <v>1479</v>
      </c>
      <c r="L694" s="752">
        <v>142.44999999999993</v>
      </c>
      <c r="M694" s="752">
        <v>1</v>
      </c>
      <c r="N694" s="753">
        <v>142.44999999999993</v>
      </c>
    </row>
    <row r="695" spans="1:14" ht="14.4" customHeight="1" x14ac:dyDescent="0.3">
      <c r="A695" s="747" t="s">
        <v>628</v>
      </c>
      <c r="B695" s="748" t="s">
        <v>629</v>
      </c>
      <c r="C695" s="749" t="s">
        <v>655</v>
      </c>
      <c r="D695" s="750" t="s">
        <v>656</v>
      </c>
      <c r="E695" s="751">
        <v>50113001</v>
      </c>
      <c r="F695" s="750" t="s">
        <v>688</v>
      </c>
      <c r="G695" s="749" t="s">
        <v>692</v>
      </c>
      <c r="H695" s="749">
        <v>100498</v>
      </c>
      <c r="I695" s="749">
        <v>498</v>
      </c>
      <c r="J695" s="749" t="s">
        <v>852</v>
      </c>
      <c r="K695" s="749" t="s">
        <v>853</v>
      </c>
      <c r="L695" s="752">
        <v>96.591661239044569</v>
      </c>
      <c r="M695" s="752">
        <v>34</v>
      </c>
      <c r="N695" s="753">
        <v>3284.1164821275152</v>
      </c>
    </row>
    <row r="696" spans="1:14" ht="14.4" customHeight="1" x14ac:dyDescent="0.3">
      <c r="A696" s="747" t="s">
        <v>628</v>
      </c>
      <c r="B696" s="748" t="s">
        <v>629</v>
      </c>
      <c r="C696" s="749" t="s">
        <v>655</v>
      </c>
      <c r="D696" s="750" t="s">
        <v>656</v>
      </c>
      <c r="E696" s="751">
        <v>50113001</v>
      </c>
      <c r="F696" s="750" t="s">
        <v>688</v>
      </c>
      <c r="G696" s="749" t="s">
        <v>692</v>
      </c>
      <c r="H696" s="749">
        <v>102546</v>
      </c>
      <c r="I696" s="749">
        <v>2546</v>
      </c>
      <c r="J696" s="749" t="s">
        <v>1480</v>
      </c>
      <c r="K696" s="749" t="s">
        <v>1481</v>
      </c>
      <c r="L696" s="752">
        <v>65.03</v>
      </c>
      <c r="M696" s="752">
        <v>4</v>
      </c>
      <c r="N696" s="753">
        <v>260.12</v>
      </c>
    </row>
    <row r="697" spans="1:14" ht="14.4" customHeight="1" x14ac:dyDescent="0.3">
      <c r="A697" s="747" t="s">
        <v>628</v>
      </c>
      <c r="B697" s="748" t="s">
        <v>629</v>
      </c>
      <c r="C697" s="749" t="s">
        <v>655</v>
      </c>
      <c r="D697" s="750" t="s">
        <v>656</v>
      </c>
      <c r="E697" s="751">
        <v>50113001</v>
      </c>
      <c r="F697" s="750" t="s">
        <v>688</v>
      </c>
      <c r="G697" s="749" t="s">
        <v>692</v>
      </c>
      <c r="H697" s="749">
        <v>102547</v>
      </c>
      <c r="I697" s="749">
        <v>2547</v>
      </c>
      <c r="J697" s="749" t="s">
        <v>1480</v>
      </c>
      <c r="K697" s="749" t="s">
        <v>1482</v>
      </c>
      <c r="L697" s="752">
        <v>45.464000000000006</v>
      </c>
      <c r="M697" s="752">
        <v>5</v>
      </c>
      <c r="N697" s="753">
        <v>227.32000000000002</v>
      </c>
    </row>
    <row r="698" spans="1:14" ht="14.4" customHeight="1" x14ac:dyDescent="0.3">
      <c r="A698" s="747" t="s">
        <v>628</v>
      </c>
      <c r="B698" s="748" t="s">
        <v>629</v>
      </c>
      <c r="C698" s="749" t="s">
        <v>655</v>
      </c>
      <c r="D698" s="750" t="s">
        <v>656</v>
      </c>
      <c r="E698" s="751">
        <v>50113001</v>
      </c>
      <c r="F698" s="750" t="s">
        <v>688</v>
      </c>
      <c r="G698" s="749" t="s">
        <v>689</v>
      </c>
      <c r="H698" s="749">
        <v>140373</v>
      </c>
      <c r="I698" s="749">
        <v>40373</v>
      </c>
      <c r="J698" s="749" t="s">
        <v>1483</v>
      </c>
      <c r="K698" s="749" t="s">
        <v>1484</v>
      </c>
      <c r="L698" s="752">
        <v>181.88999999999987</v>
      </c>
      <c r="M698" s="752">
        <v>1</v>
      </c>
      <c r="N698" s="753">
        <v>181.88999999999987</v>
      </c>
    </row>
    <row r="699" spans="1:14" ht="14.4" customHeight="1" x14ac:dyDescent="0.3">
      <c r="A699" s="747" t="s">
        <v>628</v>
      </c>
      <c r="B699" s="748" t="s">
        <v>629</v>
      </c>
      <c r="C699" s="749" t="s">
        <v>655</v>
      </c>
      <c r="D699" s="750" t="s">
        <v>656</v>
      </c>
      <c r="E699" s="751">
        <v>50113001</v>
      </c>
      <c r="F699" s="750" t="s">
        <v>688</v>
      </c>
      <c r="G699" s="749" t="s">
        <v>692</v>
      </c>
      <c r="H699" s="749">
        <v>102684</v>
      </c>
      <c r="I699" s="749">
        <v>2684</v>
      </c>
      <c r="J699" s="749" t="s">
        <v>1208</v>
      </c>
      <c r="K699" s="749" t="s">
        <v>1209</v>
      </c>
      <c r="L699" s="752">
        <v>73.897333420117064</v>
      </c>
      <c r="M699" s="752">
        <v>8</v>
      </c>
      <c r="N699" s="753">
        <v>591.17866736093652</v>
      </c>
    </row>
    <row r="700" spans="1:14" ht="14.4" customHeight="1" x14ac:dyDescent="0.3">
      <c r="A700" s="747" t="s">
        <v>628</v>
      </c>
      <c r="B700" s="748" t="s">
        <v>629</v>
      </c>
      <c r="C700" s="749" t="s">
        <v>655</v>
      </c>
      <c r="D700" s="750" t="s">
        <v>656</v>
      </c>
      <c r="E700" s="751">
        <v>50113001</v>
      </c>
      <c r="F700" s="750" t="s">
        <v>688</v>
      </c>
      <c r="G700" s="749" t="s">
        <v>689</v>
      </c>
      <c r="H700" s="749">
        <v>127737</v>
      </c>
      <c r="I700" s="749">
        <v>127737</v>
      </c>
      <c r="J700" s="749" t="s">
        <v>856</v>
      </c>
      <c r="K700" s="749" t="s">
        <v>857</v>
      </c>
      <c r="L700" s="752">
        <v>67.319999999999979</v>
      </c>
      <c r="M700" s="752">
        <v>11</v>
      </c>
      <c r="N700" s="753">
        <v>740.51999999999975</v>
      </c>
    </row>
    <row r="701" spans="1:14" ht="14.4" customHeight="1" x14ac:dyDescent="0.3">
      <c r="A701" s="747" t="s">
        <v>628</v>
      </c>
      <c r="B701" s="748" t="s">
        <v>629</v>
      </c>
      <c r="C701" s="749" t="s">
        <v>655</v>
      </c>
      <c r="D701" s="750" t="s">
        <v>656</v>
      </c>
      <c r="E701" s="751">
        <v>50113001</v>
      </c>
      <c r="F701" s="750" t="s">
        <v>688</v>
      </c>
      <c r="G701" s="749" t="s">
        <v>630</v>
      </c>
      <c r="H701" s="749">
        <v>130187</v>
      </c>
      <c r="I701" s="749">
        <v>30187</v>
      </c>
      <c r="J701" s="749" t="s">
        <v>1485</v>
      </c>
      <c r="K701" s="749" t="s">
        <v>1486</v>
      </c>
      <c r="L701" s="752">
        <v>126.65</v>
      </c>
      <c r="M701" s="752">
        <v>1</v>
      </c>
      <c r="N701" s="753">
        <v>126.65</v>
      </c>
    </row>
    <row r="702" spans="1:14" ht="14.4" customHeight="1" x14ac:dyDescent="0.3">
      <c r="A702" s="747" t="s">
        <v>628</v>
      </c>
      <c r="B702" s="748" t="s">
        <v>629</v>
      </c>
      <c r="C702" s="749" t="s">
        <v>655</v>
      </c>
      <c r="D702" s="750" t="s">
        <v>656</v>
      </c>
      <c r="E702" s="751">
        <v>50113001</v>
      </c>
      <c r="F702" s="750" t="s">
        <v>688</v>
      </c>
      <c r="G702" s="749" t="s">
        <v>689</v>
      </c>
      <c r="H702" s="749">
        <v>170760</v>
      </c>
      <c r="I702" s="749">
        <v>170760</v>
      </c>
      <c r="J702" s="749" t="s">
        <v>1487</v>
      </c>
      <c r="K702" s="749" t="s">
        <v>1488</v>
      </c>
      <c r="L702" s="752">
        <v>105.47333333333334</v>
      </c>
      <c r="M702" s="752">
        <v>3</v>
      </c>
      <c r="N702" s="753">
        <v>316.42</v>
      </c>
    </row>
    <row r="703" spans="1:14" ht="14.4" customHeight="1" x14ac:dyDescent="0.3">
      <c r="A703" s="747" t="s">
        <v>628</v>
      </c>
      <c r="B703" s="748" t="s">
        <v>629</v>
      </c>
      <c r="C703" s="749" t="s">
        <v>655</v>
      </c>
      <c r="D703" s="750" t="s">
        <v>656</v>
      </c>
      <c r="E703" s="751">
        <v>50113001</v>
      </c>
      <c r="F703" s="750" t="s">
        <v>688</v>
      </c>
      <c r="G703" s="749" t="s">
        <v>692</v>
      </c>
      <c r="H703" s="749">
        <v>144849</v>
      </c>
      <c r="I703" s="749">
        <v>44849</v>
      </c>
      <c r="J703" s="749" t="s">
        <v>1489</v>
      </c>
      <c r="K703" s="749" t="s">
        <v>1490</v>
      </c>
      <c r="L703" s="752">
        <v>85.085833333333326</v>
      </c>
      <c r="M703" s="752">
        <v>12</v>
      </c>
      <c r="N703" s="753">
        <v>1021.03</v>
      </c>
    </row>
    <row r="704" spans="1:14" ht="14.4" customHeight="1" x14ac:dyDescent="0.3">
      <c r="A704" s="747" t="s">
        <v>628</v>
      </c>
      <c r="B704" s="748" t="s">
        <v>629</v>
      </c>
      <c r="C704" s="749" t="s">
        <v>655</v>
      </c>
      <c r="D704" s="750" t="s">
        <v>656</v>
      </c>
      <c r="E704" s="751">
        <v>50113001</v>
      </c>
      <c r="F704" s="750" t="s">
        <v>688</v>
      </c>
      <c r="G704" s="749" t="s">
        <v>692</v>
      </c>
      <c r="H704" s="749">
        <v>843905</v>
      </c>
      <c r="I704" s="749">
        <v>103391</v>
      </c>
      <c r="J704" s="749" t="s">
        <v>1491</v>
      </c>
      <c r="K704" s="749" t="s">
        <v>1492</v>
      </c>
      <c r="L704" s="752">
        <v>73.439999999999984</v>
      </c>
      <c r="M704" s="752">
        <v>1</v>
      </c>
      <c r="N704" s="753">
        <v>73.439999999999984</v>
      </c>
    </row>
    <row r="705" spans="1:14" ht="14.4" customHeight="1" x14ac:dyDescent="0.3">
      <c r="A705" s="747" t="s">
        <v>628</v>
      </c>
      <c r="B705" s="748" t="s">
        <v>629</v>
      </c>
      <c r="C705" s="749" t="s">
        <v>655</v>
      </c>
      <c r="D705" s="750" t="s">
        <v>656</v>
      </c>
      <c r="E705" s="751">
        <v>50113001</v>
      </c>
      <c r="F705" s="750" t="s">
        <v>688</v>
      </c>
      <c r="G705" s="749" t="s">
        <v>692</v>
      </c>
      <c r="H705" s="749">
        <v>100283</v>
      </c>
      <c r="I705" s="749">
        <v>100283</v>
      </c>
      <c r="J705" s="749" t="s">
        <v>863</v>
      </c>
      <c r="K705" s="749" t="s">
        <v>864</v>
      </c>
      <c r="L705" s="752">
        <v>83.433333333333323</v>
      </c>
      <c r="M705" s="752">
        <v>6</v>
      </c>
      <c r="N705" s="753">
        <v>500.59999999999991</v>
      </c>
    </row>
    <row r="706" spans="1:14" ht="14.4" customHeight="1" x14ac:dyDescent="0.3">
      <c r="A706" s="747" t="s">
        <v>628</v>
      </c>
      <c r="B706" s="748" t="s">
        <v>629</v>
      </c>
      <c r="C706" s="749" t="s">
        <v>655</v>
      </c>
      <c r="D706" s="750" t="s">
        <v>656</v>
      </c>
      <c r="E706" s="751">
        <v>50113001</v>
      </c>
      <c r="F706" s="750" t="s">
        <v>688</v>
      </c>
      <c r="G706" s="749" t="s">
        <v>692</v>
      </c>
      <c r="H706" s="749">
        <v>157525</v>
      </c>
      <c r="I706" s="749">
        <v>57525</v>
      </c>
      <c r="J706" s="749" t="s">
        <v>1493</v>
      </c>
      <c r="K706" s="749" t="s">
        <v>1494</v>
      </c>
      <c r="L706" s="752">
        <v>97.875000000000028</v>
      </c>
      <c r="M706" s="752">
        <v>2</v>
      </c>
      <c r="N706" s="753">
        <v>195.75000000000006</v>
      </c>
    </row>
    <row r="707" spans="1:14" ht="14.4" customHeight="1" x14ac:dyDescent="0.3">
      <c r="A707" s="747" t="s">
        <v>628</v>
      </c>
      <c r="B707" s="748" t="s">
        <v>629</v>
      </c>
      <c r="C707" s="749" t="s">
        <v>655</v>
      </c>
      <c r="D707" s="750" t="s">
        <v>656</v>
      </c>
      <c r="E707" s="751">
        <v>50113001</v>
      </c>
      <c r="F707" s="750" t="s">
        <v>688</v>
      </c>
      <c r="G707" s="749" t="s">
        <v>692</v>
      </c>
      <c r="H707" s="749">
        <v>118656</v>
      </c>
      <c r="I707" s="749">
        <v>118656</v>
      </c>
      <c r="J707" s="749" t="s">
        <v>865</v>
      </c>
      <c r="K707" s="749" t="s">
        <v>866</v>
      </c>
      <c r="L707" s="752">
        <v>665.66</v>
      </c>
      <c r="M707" s="752">
        <v>6</v>
      </c>
      <c r="N707" s="753">
        <v>3993.9599999999996</v>
      </c>
    </row>
    <row r="708" spans="1:14" ht="14.4" customHeight="1" x14ac:dyDescent="0.3">
      <c r="A708" s="747" t="s">
        <v>628</v>
      </c>
      <c r="B708" s="748" t="s">
        <v>629</v>
      </c>
      <c r="C708" s="749" t="s">
        <v>655</v>
      </c>
      <c r="D708" s="750" t="s">
        <v>656</v>
      </c>
      <c r="E708" s="751">
        <v>50113001</v>
      </c>
      <c r="F708" s="750" t="s">
        <v>688</v>
      </c>
      <c r="G708" s="749" t="s">
        <v>692</v>
      </c>
      <c r="H708" s="749">
        <v>119686</v>
      </c>
      <c r="I708" s="749">
        <v>119686</v>
      </c>
      <c r="J708" s="749" t="s">
        <v>867</v>
      </c>
      <c r="K708" s="749" t="s">
        <v>868</v>
      </c>
      <c r="L708" s="752">
        <v>52.29</v>
      </c>
      <c r="M708" s="752">
        <v>1</v>
      </c>
      <c r="N708" s="753">
        <v>52.29</v>
      </c>
    </row>
    <row r="709" spans="1:14" ht="14.4" customHeight="1" x14ac:dyDescent="0.3">
      <c r="A709" s="747" t="s">
        <v>628</v>
      </c>
      <c r="B709" s="748" t="s">
        <v>629</v>
      </c>
      <c r="C709" s="749" t="s">
        <v>655</v>
      </c>
      <c r="D709" s="750" t="s">
        <v>656</v>
      </c>
      <c r="E709" s="751">
        <v>50113001</v>
      </c>
      <c r="F709" s="750" t="s">
        <v>688</v>
      </c>
      <c r="G709" s="749" t="s">
        <v>692</v>
      </c>
      <c r="H709" s="749">
        <v>119685</v>
      </c>
      <c r="I709" s="749">
        <v>119685</v>
      </c>
      <c r="J709" s="749" t="s">
        <v>869</v>
      </c>
      <c r="K709" s="749" t="s">
        <v>870</v>
      </c>
      <c r="L709" s="752">
        <v>51.560434782608688</v>
      </c>
      <c r="M709" s="752">
        <v>23</v>
      </c>
      <c r="N709" s="753">
        <v>1185.8899999999999</v>
      </c>
    </row>
    <row r="710" spans="1:14" ht="14.4" customHeight="1" x14ac:dyDescent="0.3">
      <c r="A710" s="747" t="s">
        <v>628</v>
      </c>
      <c r="B710" s="748" t="s">
        <v>629</v>
      </c>
      <c r="C710" s="749" t="s">
        <v>655</v>
      </c>
      <c r="D710" s="750" t="s">
        <v>656</v>
      </c>
      <c r="E710" s="751">
        <v>50113001</v>
      </c>
      <c r="F710" s="750" t="s">
        <v>688</v>
      </c>
      <c r="G710" s="749" t="s">
        <v>692</v>
      </c>
      <c r="H710" s="749">
        <v>109414</v>
      </c>
      <c r="I710" s="749">
        <v>119687</v>
      </c>
      <c r="J710" s="749" t="s">
        <v>1213</v>
      </c>
      <c r="K710" s="749" t="s">
        <v>870</v>
      </c>
      <c r="L710" s="752">
        <v>57.562663777214347</v>
      </c>
      <c r="M710" s="752">
        <v>38</v>
      </c>
      <c r="N710" s="753">
        <v>2187.3812235341452</v>
      </c>
    </row>
    <row r="711" spans="1:14" ht="14.4" customHeight="1" x14ac:dyDescent="0.3">
      <c r="A711" s="747" t="s">
        <v>628</v>
      </c>
      <c r="B711" s="748" t="s">
        <v>629</v>
      </c>
      <c r="C711" s="749" t="s">
        <v>655</v>
      </c>
      <c r="D711" s="750" t="s">
        <v>656</v>
      </c>
      <c r="E711" s="751">
        <v>50113001</v>
      </c>
      <c r="F711" s="750" t="s">
        <v>688</v>
      </c>
      <c r="G711" s="749" t="s">
        <v>692</v>
      </c>
      <c r="H711" s="749">
        <v>109415</v>
      </c>
      <c r="I711" s="749">
        <v>119683</v>
      </c>
      <c r="J711" s="749" t="s">
        <v>1213</v>
      </c>
      <c r="K711" s="749" t="s">
        <v>1495</v>
      </c>
      <c r="L711" s="752">
        <v>67.099999999999994</v>
      </c>
      <c r="M711" s="752">
        <v>2</v>
      </c>
      <c r="N711" s="753">
        <v>134.19999999999999</v>
      </c>
    </row>
    <row r="712" spans="1:14" ht="14.4" customHeight="1" x14ac:dyDescent="0.3">
      <c r="A712" s="747" t="s">
        <v>628</v>
      </c>
      <c r="B712" s="748" t="s">
        <v>629</v>
      </c>
      <c r="C712" s="749" t="s">
        <v>655</v>
      </c>
      <c r="D712" s="750" t="s">
        <v>656</v>
      </c>
      <c r="E712" s="751">
        <v>50113001</v>
      </c>
      <c r="F712" s="750" t="s">
        <v>688</v>
      </c>
      <c r="G712" s="749" t="s">
        <v>692</v>
      </c>
      <c r="H712" s="749">
        <v>100513</v>
      </c>
      <c r="I712" s="749">
        <v>513</v>
      </c>
      <c r="J712" s="749" t="s">
        <v>1496</v>
      </c>
      <c r="K712" s="749" t="s">
        <v>853</v>
      </c>
      <c r="L712" s="752">
        <v>57.119999999999983</v>
      </c>
      <c r="M712" s="752">
        <v>2</v>
      </c>
      <c r="N712" s="753">
        <v>114.23999999999997</v>
      </c>
    </row>
    <row r="713" spans="1:14" ht="14.4" customHeight="1" x14ac:dyDescent="0.3">
      <c r="A713" s="747" t="s">
        <v>628</v>
      </c>
      <c r="B713" s="748" t="s">
        <v>629</v>
      </c>
      <c r="C713" s="749" t="s">
        <v>655</v>
      </c>
      <c r="D713" s="750" t="s">
        <v>656</v>
      </c>
      <c r="E713" s="751">
        <v>50113001</v>
      </c>
      <c r="F713" s="750" t="s">
        <v>688</v>
      </c>
      <c r="G713" s="749" t="s">
        <v>692</v>
      </c>
      <c r="H713" s="749">
        <v>88156</v>
      </c>
      <c r="I713" s="749">
        <v>88156</v>
      </c>
      <c r="J713" s="749" t="s">
        <v>1497</v>
      </c>
      <c r="K713" s="749" t="s">
        <v>1498</v>
      </c>
      <c r="L713" s="752">
        <v>147.95999999999987</v>
      </c>
      <c r="M713" s="752">
        <v>1</v>
      </c>
      <c r="N713" s="753">
        <v>147.95999999999987</v>
      </c>
    </row>
    <row r="714" spans="1:14" ht="14.4" customHeight="1" x14ac:dyDescent="0.3">
      <c r="A714" s="747" t="s">
        <v>628</v>
      </c>
      <c r="B714" s="748" t="s">
        <v>629</v>
      </c>
      <c r="C714" s="749" t="s">
        <v>655</v>
      </c>
      <c r="D714" s="750" t="s">
        <v>656</v>
      </c>
      <c r="E714" s="751">
        <v>50113001</v>
      </c>
      <c r="F714" s="750" t="s">
        <v>688</v>
      </c>
      <c r="G714" s="749" t="s">
        <v>689</v>
      </c>
      <c r="H714" s="749">
        <v>107981</v>
      </c>
      <c r="I714" s="749">
        <v>7981</v>
      </c>
      <c r="J714" s="749" t="s">
        <v>871</v>
      </c>
      <c r="K714" s="749" t="s">
        <v>872</v>
      </c>
      <c r="L714" s="752">
        <v>52.816967009267898</v>
      </c>
      <c r="M714" s="752">
        <v>46</v>
      </c>
      <c r="N714" s="753">
        <v>2429.5804824263232</v>
      </c>
    </row>
    <row r="715" spans="1:14" ht="14.4" customHeight="1" x14ac:dyDescent="0.3">
      <c r="A715" s="747" t="s">
        <v>628</v>
      </c>
      <c r="B715" s="748" t="s">
        <v>629</v>
      </c>
      <c r="C715" s="749" t="s">
        <v>655</v>
      </c>
      <c r="D715" s="750" t="s">
        <v>656</v>
      </c>
      <c r="E715" s="751">
        <v>50113001</v>
      </c>
      <c r="F715" s="750" t="s">
        <v>688</v>
      </c>
      <c r="G715" s="749" t="s">
        <v>689</v>
      </c>
      <c r="H715" s="749">
        <v>155823</v>
      </c>
      <c r="I715" s="749">
        <v>55823</v>
      </c>
      <c r="J715" s="749" t="s">
        <v>871</v>
      </c>
      <c r="K715" s="749" t="s">
        <v>1214</v>
      </c>
      <c r="L715" s="752">
        <v>37.163333333333334</v>
      </c>
      <c r="M715" s="752">
        <v>6</v>
      </c>
      <c r="N715" s="753">
        <v>222.98000000000002</v>
      </c>
    </row>
    <row r="716" spans="1:14" ht="14.4" customHeight="1" x14ac:dyDescent="0.3">
      <c r="A716" s="747" t="s">
        <v>628</v>
      </c>
      <c r="B716" s="748" t="s">
        <v>629</v>
      </c>
      <c r="C716" s="749" t="s">
        <v>655</v>
      </c>
      <c r="D716" s="750" t="s">
        <v>656</v>
      </c>
      <c r="E716" s="751">
        <v>50113001</v>
      </c>
      <c r="F716" s="750" t="s">
        <v>688</v>
      </c>
      <c r="G716" s="749" t="s">
        <v>689</v>
      </c>
      <c r="H716" s="749">
        <v>126786</v>
      </c>
      <c r="I716" s="749">
        <v>26786</v>
      </c>
      <c r="J716" s="749" t="s">
        <v>1499</v>
      </c>
      <c r="K716" s="749" t="s">
        <v>1405</v>
      </c>
      <c r="L716" s="752">
        <v>407.03285714285721</v>
      </c>
      <c r="M716" s="752">
        <v>7</v>
      </c>
      <c r="N716" s="753">
        <v>2849.2300000000005</v>
      </c>
    </row>
    <row r="717" spans="1:14" ht="14.4" customHeight="1" x14ac:dyDescent="0.3">
      <c r="A717" s="747" t="s">
        <v>628</v>
      </c>
      <c r="B717" s="748" t="s">
        <v>629</v>
      </c>
      <c r="C717" s="749" t="s">
        <v>655</v>
      </c>
      <c r="D717" s="750" t="s">
        <v>656</v>
      </c>
      <c r="E717" s="751">
        <v>50113001</v>
      </c>
      <c r="F717" s="750" t="s">
        <v>688</v>
      </c>
      <c r="G717" s="749" t="s">
        <v>689</v>
      </c>
      <c r="H717" s="749">
        <v>126789</v>
      </c>
      <c r="I717" s="749">
        <v>26789</v>
      </c>
      <c r="J717" s="749" t="s">
        <v>1500</v>
      </c>
      <c r="K717" s="749" t="s">
        <v>1333</v>
      </c>
      <c r="L717" s="752">
        <v>671.71499999999992</v>
      </c>
      <c r="M717" s="752">
        <v>2</v>
      </c>
      <c r="N717" s="753">
        <v>1343.4299999999998</v>
      </c>
    </row>
    <row r="718" spans="1:14" ht="14.4" customHeight="1" x14ac:dyDescent="0.3">
      <c r="A718" s="747" t="s">
        <v>628</v>
      </c>
      <c r="B718" s="748" t="s">
        <v>629</v>
      </c>
      <c r="C718" s="749" t="s">
        <v>655</v>
      </c>
      <c r="D718" s="750" t="s">
        <v>656</v>
      </c>
      <c r="E718" s="751">
        <v>50113001</v>
      </c>
      <c r="F718" s="750" t="s">
        <v>688</v>
      </c>
      <c r="G718" s="749" t="s">
        <v>692</v>
      </c>
      <c r="H718" s="749">
        <v>151561</v>
      </c>
      <c r="I718" s="749">
        <v>51561</v>
      </c>
      <c r="J718" s="749" t="s">
        <v>873</v>
      </c>
      <c r="K718" s="749" t="s">
        <v>874</v>
      </c>
      <c r="L718" s="752">
        <v>58.11999999999999</v>
      </c>
      <c r="M718" s="752">
        <v>1</v>
      </c>
      <c r="N718" s="753">
        <v>58.11999999999999</v>
      </c>
    </row>
    <row r="719" spans="1:14" ht="14.4" customHeight="1" x14ac:dyDescent="0.3">
      <c r="A719" s="747" t="s">
        <v>628</v>
      </c>
      <c r="B719" s="748" t="s">
        <v>629</v>
      </c>
      <c r="C719" s="749" t="s">
        <v>655</v>
      </c>
      <c r="D719" s="750" t="s">
        <v>656</v>
      </c>
      <c r="E719" s="751">
        <v>50113001</v>
      </c>
      <c r="F719" s="750" t="s">
        <v>688</v>
      </c>
      <c r="G719" s="749" t="s">
        <v>692</v>
      </c>
      <c r="H719" s="749">
        <v>152307</v>
      </c>
      <c r="I719" s="749">
        <v>52307</v>
      </c>
      <c r="J719" s="749" t="s">
        <v>875</v>
      </c>
      <c r="K719" s="749" t="s">
        <v>876</v>
      </c>
      <c r="L719" s="752">
        <v>74.051999999999992</v>
      </c>
      <c r="M719" s="752">
        <v>10</v>
      </c>
      <c r="N719" s="753">
        <v>740.52</v>
      </c>
    </row>
    <row r="720" spans="1:14" ht="14.4" customHeight="1" x14ac:dyDescent="0.3">
      <c r="A720" s="747" t="s">
        <v>628</v>
      </c>
      <c r="B720" s="748" t="s">
        <v>629</v>
      </c>
      <c r="C720" s="749" t="s">
        <v>655</v>
      </c>
      <c r="D720" s="750" t="s">
        <v>656</v>
      </c>
      <c r="E720" s="751">
        <v>50113001</v>
      </c>
      <c r="F720" s="750" t="s">
        <v>688</v>
      </c>
      <c r="G720" s="749" t="s">
        <v>692</v>
      </c>
      <c r="H720" s="749">
        <v>147943</v>
      </c>
      <c r="I720" s="749">
        <v>147943</v>
      </c>
      <c r="J720" s="749" t="s">
        <v>1501</v>
      </c>
      <c r="K720" s="749" t="s">
        <v>1502</v>
      </c>
      <c r="L720" s="752">
        <v>128.9799999999999</v>
      </c>
      <c r="M720" s="752">
        <v>1</v>
      </c>
      <c r="N720" s="753">
        <v>128.9799999999999</v>
      </c>
    </row>
    <row r="721" spans="1:14" ht="14.4" customHeight="1" x14ac:dyDescent="0.3">
      <c r="A721" s="747" t="s">
        <v>628</v>
      </c>
      <c r="B721" s="748" t="s">
        <v>629</v>
      </c>
      <c r="C721" s="749" t="s">
        <v>655</v>
      </c>
      <c r="D721" s="750" t="s">
        <v>656</v>
      </c>
      <c r="E721" s="751">
        <v>50113001</v>
      </c>
      <c r="F721" s="750" t="s">
        <v>688</v>
      </c>
      <c r="G721" s="749" t="s">
        <v>692</v>
      </c>
      <c r="H721" s="749">
        <v>845031</v>
      </c>
      <c r="I721" s="749">
        <v>101113</v>
      </c>
      <c r="J721" s="749" t="s">
        <v>1215</v>
      </c>
      <c r="K721" s="749" t="s">
        <v>1216</v>
      </c>
      <c r="L721" s="752">
        <v>65.340000000000018</v>
      </c>
      <c r="M721" s="752">
        <v>6</v>
      </c>
      <c r="N721" s="753">
        <v>392.04000000000013</v>
      </c>
    </row>
    <row r="722" spans="1:14" ht="14.4" customHeight="1" x14ac:dyDescent="0.3">
      <c r="A722" s="747" t="s">
        <v>628</v>
      </c>
      <c r="B722" s="748" t="s">
        <v>629</v>
      </c>
      <c r="C722" s="749" t="s">
        <v>655</v>
      </c>
      <c r="D722" s="750" t="s">
        <v>656</v>
      </c>
      <c r="E722" s="751">
        <v>50113001</v>
      </c>
      <c r="F722" s="750" t="s">
        <v>688</v>
      </c>
      <c r="G722" s="749" t="s">
        <v>692</v>
      </c>
      <c r="H722" s="749">
        <v>162579</v>
      </c>
      <c r="I722" s="749">
        <v>162579</v>
      </c>
      <c r="J722" s="749" t="s">
        <v>1217</v>
      </c>
      <c r="K722" s="749" t="s">
        <v>1218</v>
      </c>
      <c r="L722" s="752">
        <v>50.490000000000009</v>
      </c>
      <c r="M722" s="752">
        <v>2</v>
      </c>
      <c r="N722" s="753">
        <v>100.98000000000002</v>
      </c>
    </row>
    <row r="723" spans="1:14" ht="14.4" customHeight="1" x14ac:dyDescent="0.3">
      <c r="A723" s="747" t="s">
        <v>628</v>
      </c>
      <c r="B723" s="748" t="s">
        <v>629</v>
      </c>
      <c r="C723" s="749" t="s">
        <v>655</v>
      </c>
      <c r="D723" s="750" t="s">
        <v>656</v>
      </c>
      <c r="E723" s="751">
        <v>50113001</v>
      </c>
      <c r="F723" s="750" t="s">
        <v>688</v>
      </c>
      <c r="G723" s="749" t="s">
        <v>692</v>
      </c>
      <c r="H723" s="749">
        <v>100874</v>
      </c>
      <c r="I723" s="749">
        <v>874</v>
      </c>
      <c r="J723" s="749" t="s">
        <v>1221</v>
      </c>
      <c r="K723" s="749" t="s">
        <v>880</v>
      </c>
      <c r="L723" s="752">
        <v>48.496000000000009</v>
      </c>
      <c r="M723" s="752">
        <v>5</v>
      </c>
      <c r="N723" s="753">
        <v>242.48000000000005</v>
      </c>
    </row>
    <row r="724" spans="1:14" ht="14.4" customHeight="1" x14ac:dyDescent="0.3">
      <c r="A724" s="747" t="s">
        <v>628</v>
      </c>
      <c r="B724" s="748" t="s">
        <v>629</v>
      </c>
      <c r="C724" s="749" t="s">
        <v>655</v>
      </c>
      <c r="D724" s="750" t="s">
        <v>656</v>
      </c>
      <c r="E724" s="751">
        <v>50113001</v>
      </c>
      <c r="F724" s="750" t="s">
        <v>688</v>
      </c>
      <c r="G724" s="749" t="s">
        <v>692</v>
      </c>
      <c r="H724" s="749">
        <v>100876</v>
      </c>
      <c r="I724" s="749">
        <v>876</v>
      </c>
      <c r="J724" s="749" t="s">
        <v>879</v>
      </c>
      <c r="K724" s="749" t="s">
        <v>880</v>
      </c>
      <c r="L724" s="752">
        <v>66.459999999999994</v>
      </c>
      <c r="M724" s="752">
        <v>3</v>
      </c>
      <c r="N724" s="753">
        <v>199.38</v>
      </c>
    </row>
    <row r="725" spans="1:14" ht="14.4" customHeight="1" x14ac:dyDescent="0.3">
      <c r="A725" s="747" t="s">
        <v>628</v>
      </c>
      <c r="B725" s="748" t="s">
        <v>629</v>
      </c>
      <c r="C725" s="749" t="s">
        <v>655</v>
      </c>
      <c r="D725" s="750" t="s">
        <v>656</v>
      </c>
      <c r="E725" s="751">
        <v>50113001</v>
      </c>
      <c r="F725" s="750" t="s">
        <v>688</v>
      </c>
      <c r="G725" s="749" t="s">
        <v>630</v>
      </c>
      <c r="H725" s="749">
        <v>157709</v>
      </c>
      <c r="I725" s="749">
        <v>57709</v>
      </c>
      <c r="J725" s="749" t="s">
        <v>1503</v>
      </c>
      <c r="K725" s="749" t="s">
        <v>1504</v>
      </c>
      <c r="L725" s="752">
        <v>0</v>
      </c>
      <c r="M725" s="752">
        <v>0</v>
      </c>
      <c r="N725" s="753">
        <v>0</v>
      </c>
    </row>
    <row r="726" spans="1:14" ht="14.4" customHeight="1" x14ac:dyDescent="0.3">
      <c r="A726" s="747" t="s">
        <v>628</v>
      </c>
      <c r="B726" s="748" t="s">
        <v>629</v>
      </c>
      <c r="C726" s="749" t="s">
        <v>655</v>
      </c>
      <c r="D726" s="750" t="s">
        <v>656</v>
      </c>
      <c r="E726" s="751">
        <v>50113001</v>
      </c>
      <c r="F726" s="750" t="s">
        <v>688</v>
      </c>
      <c r="G726" s="749" t="s">
        <v>692</v>
      </c>
      <c r="H726" s="749">
        <v>184700</v>
      </c>
      <c r="I726" s="749">
        <v>84700</v>
      </c>
      <c r="J726" s="749" t="s">
        <v>883</v>
      </c>
      <c r="K726" s="749" t="s">
        <v>884</v>
      </c>
      <c r="L726" s="752">
        <v>111.89999999999999</v>
      </c>
      <c r="M726" s="752">
        <v>6</v>
      </c>
      <c r="N726" s="753">
        <v>671.4</v>
      </c>
    </row>
    <row r="727" spans="1:14" ht="14.4" customHeight="1" x14ac:dyDescent="0.3">
      <c r="A727" s="747" t="s">
        <v>628</v>
      </c>
      <c r="B727" s="748" t="s">
        <v>629</v>
      </c>
      <c r="C727" s="749" t="s">
        <v>655</v>
      </c>
      <c r="D727" s="750" t="s">
        <v>656</v>
      </c>
      <c r="E727" s="751">
        <v>50113001</v>
      </c>
      <c r="F727" s="750" t="s">
        <v>688</v>
      </c>
      <c r="G727" s="749" t="s">
        <v>692</v>
      </c>
      <c r="H727" s="749">
        <v>195613</v>
      </c>
      <c r="I727" s="749">
        <v>95613</v>
      </c>
      <c r="J727" s="749" t="s">
        <v>1505</v>
      </c>
      <c r="K727" s="749" t="s">
        <v>1506</v>
      </c>
      <c r="L727" s="752">
        <v>43.255000000000003</v>
      </c>
      <c r="M727" s="752">
        <v>4</v>
      </c>
      <c r="N727" s="753">
        <v>173.02</v>
      </c>
    </row>
    <row r="728" spans="1:14" ht="14.4" customHeight="1" x14ac:dyDescent="0.3">
      <c r="A728" s="747" t="s">
        <v>628</v>
      </c>
      <c r="B728" s="748" t="s">
        <v>629</v>
      </c>
      <c r="C728" s="749" t="s">
        <v>655</v>
      </c>
      <c r="D728" s="750" t="s">
        <v>656</v>
      </c>
      <c r="E728" s="751">
        <v>50113001</v>
      </c>
      <c r="F728" s="750" t="s">
        <v>688</v>
      </c>
      <c r="G728" s="749" t="s">
        <v>692</v>
      </c>
      <c r="H728" s="749">
        <v>208143</v>
      </c>
      <c r="I728" s="749">
        <v>208143</v>
      </c>
      <c r="J728" s="749" t="s">
        <v>1224</v>
      </c>
      <c r="K728" s="749" t="s">
        <v>1507</v>
      </c>
      <c r="L728" s="752">
        <v>87.305000000000007</v>
      </c>
      <c r="M728" s="752">
        <v>2</v>
      </c>
      <c r="N728" s="753">
        <v>174.61</v>
      </c>
    </row>
    <row r="729" spans="1:14" ht="14.4" customHeight="1" x14ac:dyDescent="0.3">
      <c r="A729" s="747" t="s">
        <v>628</v>
      </c>
      <c r="B729" s="748" t="s">
        <v>629</v>
      </c>
      <c r="C729" s="749" t="s">
        <v>655</v>
      </c>
      <c r="D729" s="750" t="s">
        <v>656</v>
      </c>
      <c r="E729" s="751">
        <v>50113001</v>
      </c>
      <c r="F729" s="750" t="s">
        <v>688</v>
      </c>
      <c r="G729" s="749" t="s">
        <v>692</v>
      </c>
      <c r="H729" s="749">
        <v>987917</v>
      </c>
      <c r="I729" s="749">
        <v>192087</v>
      </c>
      <c r="J729" s="749" t="s">
        <v>1224</v>
      </c>
      <c r="K729" s="749" t="s">
        <v>1225</v>
      </c>
      <c r="L729" s="752">
        <v>85.01</v>
      </c>
      <c r="M729" s="752">
        <v>2</v>
      </c>
      <c r="N729" s="753">
        <v>170.02</v>
      </c>
    </row>
    <row r="730" spans="1:14" ht="14.4" customHeight="1" x14ac:dyDescent="0.3">
      <c r="A730" s="747" t="s">
        <v>628</v>
      </c>
      <c r="B730" s="748" t="s">
        <v>629</v>
      </c>
      <c r="C730" s="749" t="s">
        <v>655</v>
      </c>
      <c r="D730" s="750" t="s">
        <v>656</v>
      </c>
      <c r="E730" s="751">
        <v>50113001</v>
      </c>
      <c r="F730" s="750" t="s">
        <v>688</v>
      </c>
      <c r="G730" s="749" t="s">
        <v>689</v>
      </c>
      <c r="H730" s="749">
        <v>157871</v>
      </c>
      <c r="I730" s="749">
        <v>157871</v>
      </c>
      <c r="J730" s="749" t="s">
        <v>886</v>
      </c>
      <c r="K730" s="749" t="s">
        <v>887</v>
      </c>
      <c r="L730" s="752">
        <v>198.97058823529412</v>
      </c>
      <c r="M730" s="752">
        <v>17</v>
      </c>
      <c r="N730" s="753">
        <v>3382.5</v>
      </c>
    </row>
    <row r="731" spans="1:14" ht="14.4" customHeight="1" x14ac:dyDescent="0.3">
      <c r="A731" s="747" t="s">
        <v>628</v>
      </c>
      <c r="B731" s="748" t="s">
        <v>629</v>
      </c>
      <c r="C731" s="749" t="s">
        <v>655</v>
      </c>
      <c r="D731" s="750" t="s">
        <v>656</v>
      </c>
      <c r="E731" s="751">
        <v>50113001</v>
      </c>
      <c r="F731" s="750" t="s">
        <v>688</v>
      </c>
      <c r="G731" s="749" t="s">
        <v>689</v>
      </c>
      <c r="H731" s="749">
        <v>850729</v>
      </c>
      <c r="I731" s="749">
        <v>157875</v>
      </c>
      <c r="J731" s="749" t="s">
        <v>1226</v>
      </c>
      <c r="K731" s="749" t="s">
        <v>1227</v>
      </c>
      <c r="L731" s="752">
        <v>279.16307692307691</v>
      </c>
      <c r="M731" s="752">
        <v>13</v>
      </c>
      <c r="N731" s="753">
        <v>3629.12</v>
      </c>
    </row>
    <row r="732" spans="1:14" ht="14.4" customHeight="1" x14ac:dyDescent="0.3">
      <c r="A732" s="747" t="s">
        <v>628</v>
      </c>
      <c r="B732" s="748" t="s">
        <v>629</v>
      </c>
      <c r="C732" s="749" t="s">
        <v>655</v>
      </c>
      <c r="D732" s="750" t="s">
        <v>656</v>
      </c>
      <c r="E732" s="751">
        <v>50113001</v>
      </c>
      <c r="F732" s="750" t="s">
        <v>688</v>
      </c>
      <c r="G732" s="749" t="s">
        <v>692</v>
      </c>
      <c r="H732" s="749">
        <v>848950</v>
      </c>
      <c r="I732" s="749">
        <v>155148</v>
      </c>
      <c r="J732" s="749" t="s">
        <v>888</v>
      </c>
      <c r="K732" s="749" t="s">
        <v>1508</v>
      </c>
      <c r="L732" s="752">
        <v>18.669999999999998</v>
      </c>
      <c r="M732" s="752">
        <v>1</v>
      </c>
      <c r="N732" s="753">
        <v>18.669999999999998</v>
      </c>
    </row>
    <row r="733" spans="1:14" ht="14.4" customHeight="1" x14ac:dyDescent="0.3">
      <c r="A733" s="747" t="s">
        <v>628</v>
      </c>
      <c r="B733" s="748" t="s">
        <v>629</v>
      </c>
      <c r="C733" s="749" t="s">
        <v>655</v>
      </c>
      <c r="D733" s="750" t="s">
        <v>656</v>
      </c>
      <c r="E733" s="751">
        <v>50113001</v>
      </c>
      <c r="F733" s="750" t="s">
        <v>688</v>
      </c>
      <c r="G733" s="749" t="s">
        <v>692</v>
      </c>
      <c r="H733" s="749">
        <v>849941</v>
      </c>
      <c r="I733" s="749">
        <v>162142</v>
      </c>
      <c r="J733" s="749" t="s">
        <v>888</v>
      </c>
      <c r="K733" s="749" t="s">
        <v>889</v>
      </c>
      <c r="L733" s="752">
        <v>28.299230769230771</v>
      </c>
      <c r="M733" s="752">
        <v>13</v>
      </c>
      <c r="N733" s="753">
        <v>367.89000000000004</v>
      </c>
    </row>
    <row r="734" spans="1:14" ht="14.4" customHeight="1" x14ac:dyDescent="0.3">
      <c r="A734" s="747" t="s">
        <v>628</v>
      </c>
      <c r="B734" s="748" t="s">
        <v>629</v>
      </c>
      <c r="C734" s="749" t="s">
        <v>655</v>
      </c>
      <c r="D734" s="750" t="s">
        <v>656</v>
      </c>
      <c r="E734" s="751">
        <v>50113001</v>
      </c>
      <c r="F734" s="750" t="s">
        <v>688</v>
      </c>
      <c r="G734" s="749" t="s">
        <v>692</v>
      </c>
      <c r="H734" s="749">
        <v>191249</v>
      </c>
      <c r="I734" s="749">
        <v>91249</v>
      </c>
      <c r="J734" s="749" t="s">
        <v>890</v>
      </c>
      <c r="K734" s="749" t="s">
        <v>891</v>
      </c>
      <c r="L734" s="752">
        <v>18.560000000000002</v>
      </c>
      <c r="M734" s="752">
        <v>1</v>
      </c>
      <c r="N734" s="753">
        <v>18.560000000000002</v>
      </c>
    </row>
    <row r="735" spans="1:14" ht="14.4" customHeight="1" x14ac:dyDescent="0.3">
      <c r="A735" s="747" t="s">
        <v>628</v>
      </c>
      <c r="B735" s="748" t="s">
        <v>629</v>
      </c>
      <c r="C735" s="749" t="s">
        <v>655</v>
      </c>
      <c r="D735" s="750" t="s">
        <v>656</v>
      </c>
      <c r="E735" s="751">
        <v>50113001</v>
      </c>
      <c r="F735" s="750" t="s">
        <v>688</v>
      </c>
      <c r="G735" s="749" t="s">
        <v>692</v>
      </c>
      <c r="H735" s="749">
        <v>197656</v>
      </c>
      <c r="I735" s="749">
        <v>97656</v>
      </c>
      <c r="J735" s="749" t="s">
        <v>890</v>
      </c>
      <c r="K735" s="749" t="s">
        <v>1230</v>
      </c>
      <c r="L735" s="752">
        <v>13.339999999999998</v>
      </c>
      <c r="M735" s="752">
        <v>1</v>
      </c>
      <c r="N735" s="753">
        <v>13.339999999999998</v>
      </c>
    </row>
    <row r="736" spans="1:14" ht="14.4" customHeight="1" x14ac:dyDescent="0.3">
      <c r="A736" s="747" t="s">
        <v>628</v>
      </c>
      <c r="B736" s="748" t="s">
        <v>629</v>
      </c>
      <c r="C736" s="749" t="s">
        <v>655</v>
      </c>
      <c r="D736" s="750" t="s">
        <v>656</v>
      </c>
      <c r="E736" s="751">
        <v>50113001</v>
      </c>
      <c r="F736" s="750" t="s">
        <v>688</v>
      </c>
      <c r="G736" s="749" t="s">
        <v>692</v>
      </c>
      <c r="H736" s="749">
        <v>850235</v>
      </c>
      <c r="I736" s="749">
        <v>160806</v>
      </c>
      <c r="J736" s="749" t="s">
        <v>1234</v>
      </c>
      <c r="K736" s="749" t="s">
        <v>1235</v>
      </c>
      <c r="L736" s="752">
        <v>197.11800000000008</v>
      </c>
      <c r="M736" s="752">
        <v>10</v>
      </c>
      <c r="N736" s="753">
        <v>1971.1800000000007</v>
      </c>
    </row>
    <row r="737" spans="1:14" ht="14.4" customHeight="1" x14ac:dyDescent="0.3">
      <c r="A737" s="747" t="s">
        <v>628</v>
      </c>
      <c r="B737" s="748" t="s">
        <v>629</v>
      </c>
      <c r="C737" s="749" t="s">
        <v>655</v>
      </c>
      <c r="D737" s="750" t="s">
        <v>656</v>
      </c>
      <c r="E737" s="751">
        <v>50113001</v>
      </c>
      <c r="F737" s="750" t="s">
        <v>688</v>
      </c>
      <c r="G737" s="749" t="s">
        <v>692</v>
      </c>
      <c r="H737" s="749">
        <v>102963</v>
      </c>
      <c r="I737" s="749">
        <v>2963</v>
      </c>
      <c r="J737" s="749" t="s">
        <v>898</v>
      </c>
      <c r="K737" s="749" t="s">
        <v>899</v>
      </c>
      <c r="L737" s="752">
        <v>97.40356115175085</v>
      </c>
      <c r="M737" s="752">
        <v>17</v>
      </c>
      <c r="N737" s="753">
        <v>1655.8605395797645</v>
      </c>
    </row>
    <row r="738" spans="1:14" ht="14.4" customHeight="1" x14ac:dyDescent="0.3">
      <c r="A738" s="747" t="s">
        <v>628</v>
      </c>
      <c r="B738" s="748" t="s">
        <v>629</v>
      </c>
      <c r="C738" s="749" t="s">
        <v>655</v>
      </c>
      <c r="D738" s="750" t="s">
        <v>656</v>
      </c>
      <c r="E738" s="751">
        <v>50113001</v>
      </c>
      <c r="F738" s="750" t="s">
        <v>688</v>
      </c>
      <c r="G738" s="749" t="s">
        <v>692</v>
      </c>
      <c r="H738" s="749">
        <v>100269</v>
      </c>
      <c r="I738" s="749">
        <v>269</v>
      </c>
      <c r="J738" s="749" t="s">
        <v>900</v>
      </c>
      <c r="K738" s="749" t="s">
        <v>765</v>
      </c>
      <c r="L738" s="752">
        <v>40.531999999999996</v>
      </c>
      <c r="M738" s="752">
        <v>5</v>
      </c>
      <c r="N738" s="753">
        <v>202.66</v>
      </c>
    </row>
    <row r="739" spans="1:14" ht="14.4" customHeight="1" x14ac:dyDescent="0.3">
      <c r="A739" s="747" t="s">
        <v>628</v>
      </c>
      <c r="B739" s="748" t="s">
        <v>629</v>
      </c>
      <c r="C739" s="749" t="s">
        <v>655</v>
      </c>
      <c r="D739" s="750" t="s">
        <v>656</v>
      </c>
      <c r="E739" s="751">
        <v>50113001</v>
      </c>
      <c r="F739" s="750" t="s">
        <v>688</v>
      </c>
      <c r="G739" s="749" t="s">
        <v>692</v>
      </c>
      <c r="H739" s="749">
        <v>172476</v>
      </c>
      <c r="I739" s="749">
        <v>172476</v>
      </c>
      <c r="J739" s="749" t="s">
        <v>901</v>
      </c>
      <c r="K739" s="749" t="s">
        <v>902</v>
      </c>
      <c r="L739" s="752">
        <v>40.430000000000007</v>
      </c>
      <c r="M739" s="752">
        <v>3</v>
      </c>
      <c r="N739" s="753">
        <v>121.29000000000002</v>
      </c>
    </row>
    <row r="740" spans="1:14" ht="14.4" customHeight="1" x14ac:dyDescent="0.3">
      <c r="A740" s="747" t="s">
        <v>628</v>
      </c>
      <c r="B740" s="748" t="s">
        <v>629</v>
      </c>
      <c r="C740" s="749" t="s">
        <v>655</v>
      </c>
      <c r="D740" s="750" t="s">
        <v>656</v>
      </c>
      <c r="E740" s="751">
        <v>50113001</v>
      </c>
      <c r="F740" s="750" t="s">
        <v>688</v>
      </c>
      <c r="G740" s="749" t="s">
        <v>689</v>
      </c>
      <c r="H740" s="749">
        <v>130652</v>
      </c>
      <c r="I740" s="749">
        <v>30652</v>
      </c>
      <c r="J740" s="749" t="s">
        <v>1509</v>
      </c>
      <c r="K740" s="749" t="s">
        <v>1510</v>
      </c>
      <c r="L740" s="752">
        <v>104.49999999999997</v>
      </c>
      <c r="M740" s="752">
        <v>2</v>
      </c>
      <c r="N740" s="753">
        <v>208.99999999999994</v>
      </c>
    </row>
    <row r="741" spans="1:14" ht="14.4" customHeight="1" x14ac:dyDescent="0.3">
      <c r="A741" s="747" t="s">
        <v>628</v>
      </c>
      <c r="B741" s="748" t="s">
        <v>629</v>
      </c>
      <c r="C741" s="749" t="s">
        <v>655</v>
      </c>
      <c r="D741" s="750" t="s">
        <v>656</v>
      </c>
      <c r="E741" s="751">
        <v>50113001</v>
      </c>
      <c r="F741" s="750" t="s">
        <v>688</v>
      </c>
      <c r="G741" s="749" t="s">
        <v>692</v>
      </c>
      <c r="H741" s="749">
        <v>118304</v>
      </c>
      <c r="I741" s="749">
        <v>18304</v>
      </c>
      <c r="J741" s="749" t="s">
        <v>1511</v>
      </c>
      <c r="K741" s="749" t="s">
        <v>1512</v>
      </c>
      <c r="L741" s="752">
        <v>185.60999999999999</v>
      </c>
      <c r="M741" s="752">
        <v>1</v>
      </c>
      <c r="N741" s="753">
        <v>185.60999999999999</v>
      </c>
    </row>
    <row r="742" spans="1:14" ht="14.4" customHeight="1" x14ac:dyDescent="0.3">
      <c r="A742" s="747" t="s">
        <v>628</v>
      </c>
      <c r="B742" s="748" t="s">
        <v>629</v>
      </c>
      <c r="C742" s="749" t="s">
        <v>655</v>
      </c>
      <c r="D742" s="750" t="s">
        <v>656</v>
      </c>
      <c r="E742" s="751">
        <v>50113001</v>
      </c>
      <c r="F742" s="750" t="s">
        <v>688</v>
      </c>
      <c r="G742" s="749" t="s">
        <v>692</v>
      </c>
      <c r="H742" s="749">
        <v>159357</v>
      </c>
      <c r="I742" s="749">
        <v>59357</v>
      </c>
      <c r="J742" s="749" t="s">
        <v>1241</v>
      </c>
      <c r="K742" s="749" t="s">
        <v>1242</v>
      </c>
      <c r="L742" s="752">
        <v>188.88</v>
      </c>
      <c r="M742" s="752">
        <v>3</v>
      </c>
      <c r="N742" s="753">
        <v>566.64</v>
      </c>
    </row>
    <row r="743" spans="1:14" ht="14.4" customHeight="1" x14ac:dyDescent="0.3">
      <c r="A743" s="747" t="s">
        <v>628</v>
      </c>
      <c r="B743" s="748" t="s">
        <v>629</v>
      </c>
      <c r="C743" s="749" t="s">
        <v>655</v>
      </c>
      <c r="D743" s="750" t="s">
        <v>656</v>
      </c>
      <c r="E743" s="751">
        <v>50113001</v>
      </c>
      <c r="F743" s="750" t="s">
        <v>688</v>
      </c>
      <c r="G743" s="749" t="s">
        <v>692</v>
      </c>
      <c r="H743" s="749">
        <v>122629</v>
      </c>
      <c r="I743" s="749">
        <v>122629</v>
      </c>
      <c r="J743" s="749" t="s">
        <v>905</v>
      </c>
      <c r="K743" s="749" t="s">
        <v>906</v>
      </c>
      <c r="L743" s="752">
        <v>75.05</v>
      </c>
      <c r="M743" s="752">
        <v>1</v>
      </c>
      <c r="N743" s="753">
        <v>75.05</v>
      </c>
    </row>
    <row r="744" spans="1:14" ht="14.4" customHeight="1" x14ac:dyDescent="0.3">
      <c r="A744" s="747" t="s">
        <v>628</v>
      </c>
      <c r="B744" s="748" t="s">
        <v>629</v>
      </c>
      <c r="C744" s="749" t="s">
        <v>655</v>
      </c>
      <c r="D744" s="750" t="s">
        <v>656</v>
      </c>
      <c r="E744" s="751">
        <v>50113001</v>
      </c>
      <c r="F744" s="750" t="s">
        <v>688</v>
      </c>
      <c r="G744" s="749" t="s">
        <v>692</v>
      </c>
      <c r="H744" s="749">
        <v>146408</v>
      </c>
      <c r="I744" s="749">
        <v>46408</v>
      </c>
      <c r="J744" s="749" t="s">
        <v>907</v>
      </c>
      <c r="K744" s="749" t="s">
        <v>908</v>
      </c>
      <c r="L744" s="752">
        <v>1033.8600000000001</v>
      </c>
      <c r="M744" s="752">
        <v>1</v>
      </c>
      <c r="N744" s="753">
        <v>1033.8600000000001</v>
      </c>
    </row>
    <row r="745" spans="1:14" ht="14.4" customHeight="1" x14ac:dyDescent="0.3">
      <c r="A745" s="747" t="s">
        <v>628</v>
      </c>
      <c r="B745" s="748" t="s">
        <v>629</v>
      </c>
      <c r="C745" s="749" t="s">
        <v>655</v>
      </c>
      <c r="D745" s="750" t="s">
        <v>656</v>
      </c>
      <c r="E745" s="751">
        <v>50113001</v>
      </c>
      <c r="F745" s="750" t="s">
        <v>688</v>
      </c>
      <c r="G745" s="749" t="s">
        <v>692</v>
      </c>
      <c r="H745" s="749">
        <v>175567</v>
      </c>
      <c r="I745" s="749">
        <v>75567</v>
      </c>
      <c r="J745" s="749" t="s">
        <v>1513</v>
      </c>
      <c r="K745" s="749" t="s">
        <v>1514</v>
      </c>
      <c r="L745" s="752">
        <v>572.38979170546622</v>
      </c>
      <c r="M745" s="752">
        <v>2</v>
      </c>
      <c r="N745" s="753">
        <v>1144.7795834109324</v>
      </c>
    </row>
    <row r="746" spans="1:14" ht="14.4" customHeight="1" x14ac:dyDescent="0.3">
      <c r="A746" s="747" t="s">
        <v>628</v>
      </c>
      <c r="B746" s="748" t="s">
        <v>629</v>
      </c>
      <c r="C746" s="749" t="s">
        <v>655</v>
      </c>
      <c r="D746" s="750" t="s">
        <v>656</v>
      </c>
      <c r="E746" s="751">
        <v>50113001</v>
      </c>
      <c r="F746" s="750" t="s">
        <v>688</v>
      </c>
      <c r="G746" s="749" t="s">
        <v>692</v>
      </c>
      <c r="H746" s="749">
        <v>159940</v>
      </c>
      <c r="I746" s="749">
        <v>59940</v>
      </c>
      <c r="J746" s="749" t="s">
        <v>911</v>
      </c>
      <c r="K746" s="749" t="s">
        <v>912</v>
      </c>
      <c r="L746" s="752">
        <v>101.35000000000001</v>
      </c>
      <c r="M746" s="752">
        <v>2</v>
      </c>
      <c r="N746" s="753">
        <v>202.70000000000002</v>
      </c>
    </row>
    <row r="747" spans="1:14" ht="14.4" customHeight="1" x14ac:dyDescent="0.3">
      <c r="A747" s="747" t="s">
        <v>628</v>
      </c>
      <c r="B747" s="748" t="s">
        <v>629</v>
      </c>
      <c r="C747" s="749" t="s">
        <v>655</v>
      </c>
      <c r="D747" s="750" t="s">
        <v>656</v>
      </c>
      <c r="E747" s="751">
        <v>50113001</v>
      </c>
      <c r="F747" s="750" t="s">
        <v>688</v>
      </c>
      <c r="G747" s="749" t="s">
        <v>689</v>
      </c>
      <c r="H747" s="749">
        <v>109709</v>
      </c>
      <c r="I747" s="749">
        <v>9709</v>
      </c>
      <c r="J747" s="749" t="s">
        <v>913</v>
      </c>
      <c r="K747" s="749" t="s">
        <v>914</v>
      </c>
      <c r="L747" s="752">
        <v>49.42711111111111</v>
      </c>
      <c r="M747" s="752">
        <v>45</v>
      </c>
      <c r="N747" s="753">
        <v>2224.2199999999998</v>
      </c>
    </row>
    <row r="748" spans="1:14" ht="14.4" customHeight="1" x14ac:dyDescent="0.3">
      <c r="A748" s="747" t="s">
        <v>628</v>
      </c>
      <c r="B748" s="748" t="s">
        <v>629</v>
      </c>
      <c r="C748" s="749" t="s">
        <v>655</v>
      </c>
      <c r="D748" s="750" t="s">
        <v>656</v>
      </c>
      <c r="E748" s="751">
        <v>50113001</v>
      </c>
      <c r="F748" s="750" t="s">
        <v>688</v>
      </c>
      <c r="G748" s="749" t="s">
        <v>689</v>
      </c>
      <c r="H748" s="749">
        <v>109712</v>
      </c>
      <c r="I748" s="749">
        <v>9712</v>
      </c>
      <c r="J748" s="749" t="s">
        <v>913</v>
      </c>
      <c r="K748" s="749" t="s">
        <v>1515</v>
      </c>
      <c r="L748" s="752">
        <v>259.89999999999998</v>
      </c>
      <c r="M748" s="752">
        <v>8</v>
      </c>
      <c r="N748" s="753">
        <v>2079.1999999999998</v>
      </c>
    </row>
    <row r="749" spans="1:14" ht="14.4" customHeight="1" x14ac:dyDescent="0.3">
      <c r="A749" s="747" t="s">
        <v>628</v>
      </c>
      <c r="B749" s="748" t="s">
        <v>629</v>
      </c>
      <c r="C749" s="749" t="s">
        <v>655</v>
      </c>
      <c r="D749" s="750" t="s">
        <v>656</v>
      </c>
      <c r="E749" s="751">
        <v>50113001</v>
      </c>
      <c r="F749" s="750" t="s">
        <v>688</v>
      </c>
      <c r="G749" s="749" t="s">
        <v>689</v>
      </c>
      <c r="H749" s="749">
        <v>194882</v>
      </c>
      <c r="I749" s="749">
        <v>94882</v>
      </c>
      <c r="J749" s="749" t="s">
        <v>913</v>
      </c>
      <c r="K749" s="749" t="s">
        <v>915</v>
      </c>
      <c r="L749" s="752">
        <v>142.49</v>
      </c>
      <c r="M749" s="752">
        <v>1</v>
      </c>
      <c r="N749" s="753">
        <v>142.49</v>
      </c>
    </row>
    <row r="750" spans="1:14" ht="14.4" customHeight="1" x14ac:dyDescent="0.3">
      <c r="A750" s="747" t="s">
        <v>628</v>
      </c>
      <c r="B750" s="748" t="s">
        <v>629</v>
      </c>
      <c r="C750" s="749" t="s">
        <v>655</v>
      </c>
      <c r="D750" s="750" t="s">
        <v>656</v>
      </c>
      <c r="E750" s="751">
        <v>50113001</v>
      </c>
      <c r="F750" s="750" t="s">
        <v>688</v>
      </c>
      <c r="G750" s="749" t="s">
        <v>692</v>
      </c>
      <c r="H750" s="749">
        <v>194852</v>
      </c>
      <c r="I750" s="749">
        <v>94852</v>
      </c>
      <c r="J750" s="749" t="s">
        <v>1244</v>
      </c>
      <c r="K750" s="749" t="s">
        <v>1245</v>
      </c>
      <c r="L750" s="752">
        <v>1037.7500000000005</v>
      </c>
      <c r="M750" s="752">
        <v>2</v>
      </c>
      <c r="N750" s="753">
        <v>2075.5000000000009</v>
      </c>
    </row>
    <row r="751" spans="1:14" ht="14.4" customHeight="1" x14ac:dyDescent="0.3">
      <c r="A751" s="747" t="s">
        <v>628</v>
      </c>
      <c r="B751" s="748" t="s">
        <v>629</v>
      </c>
      <c r="C751" s="749" t="s">
        <v>655</v>
      </c>
      <c r="D751" s="750" t="s">
        <v>656</v>
      </c>
      <c r="E751" s="751">
        <v>50113001</v>
      </c>
      <c r="F751" s="750" t="s">
        <v>688</v>
      </c>
      <c r="G751" s="749" t="s">
        <v>692</v>
      </c>
      <c r="H751" s="749">
        <v>115518</v>
      </c>
      <c r="I751" s="749">
        <v>187418</v>
      </c>
      <c r="J751" s="749" t="s">
        <v>1516</v>
      </c>
      <c r="K751" s="749" t="s">
        <v>938</v>
      </c>
      <c r="L751" s="752">
        <v>62.469999999999978</v>
      </c>
      <c r="M751" s="752">
        <v>1</v>
      </c>
      <c r="N751" s="753">
        <v>62.469999999999978</v>
      </c>
    </row>
    <row r="752" spans="1:14" ht="14.4" customHeight="1" x14ac:dyDescent="0.3">
      <c r="A752" s="747" t="s">
        <v>628</v>
      </c>
      <c r="B752" s="748" t="s">
        <v>629</v>
      </c>
      <c r="C752" s="749" t="s">
        <v>655</v>
      </c>
      <c r="D752" s="750" t="s">
        <v>656</v>
      </c>
      <c r="E752" s="751">
        <v>50113001</v>
      </c>
      <c r="F752" s="750" t="s">
        <v>688</v>
      </c>
      <c r="G752" s="749" t="s">
        <v>692</v>
      </c>
      <c r="H752" s="749">
        <v>188900</v>
      </c>
      <c r="I752" s="749">
        <v>88900</v>
      </c>
      <c r="J752" s="749" t="s">
        <v>916</v>
      </c>
      <c r="K752" s="749" t="s">
        <v>936</v>
      </c>
      <c r="L752" s="752">
        <v>77.664999999999992</v>
      </c>
      <c r="M752" s="752">
        <v>4</v>
      </c>
      <c r="N752" s="753">
        <v>310.65999999999997</v>
      </c>
    </row>
    <row r="753" spans="1:14" ht="14.4" customHeight="1" x14ac:dyDescent="0.3">
      <c r="A753" s="747" t="s">
        <v>628</v>
      </c>
      <c r="B753" s="748" t="s">
        <v>629</v>
      </c>
      <c r="C753" s="749" t="s">
        <v>655</v>
      </c>
      <c r="D753" s="750" t="s">
        <v>656</v>
      </c>
      <c r="E753" s="751">
        <v>50113001</v>
      </c>
      <c r="F753" s="750" t="s">
        <v>688</v>
      </c>
      <c r="G753" s="749" t="s">
        <v>692</v>
      </c>
      <c r="H753" s="749">
        <v>188967</v>
      </c>
      <c r="I753" s="749">
        <v>88967</v>
      </c>
      <c r="J753" s="749" t="s">
        <v>916</v>
      </c>
      <c r="K753" s="749" t="s">
        <v>709</v>
      </c>
      <c r="L753" s="752">
        <v>104.87</v>
      </c>
      <c r="M753" s="752">
        <v>3</v>
      </c>
      <c r="N753" s="753">
        <v>314.61</v>
      </c>
    </row>
    <row r="754" spans="1:14" ht="14.4" customHeight="1" x14ac:dyDescent="0.3">
      <c r="A754" s="747" t="s">
        <v>628</v>
      </c>
      <c r="B754" s="748" t="s">
        <v>629</v>
      </c>
      <c r="C754" s="749" t="s">
        <v>655</v>
      </c>
      <c r="D754" s="750" t="s">
        <v>656</v>
      </c>
      <c r="E754" s="751">
        <v>50113001</v>
      </c>
      <c r="F754" s="750" t="s">
        <v>688</v>
      </c>
      <c r="G754" s="749" t="s">
        <v>692</v>
      </c>
      <c r="H754" s="749">
        <v>103688</v>
      </c>
      <c r="I754" s="749">
        <v>3688</v>
      </c>
      <c r="J754" s="749" t="s">
        <v>917</v>
      </c>
      <c r="K754" s="749" t="s">
        <v>918</v>
      </c>
      <c r="L754" s="752">
        <v>58.123000000000005</v>
      </c>
      <c r="M754" s="752">
        <v>10</v>
      </c>
      <c r="N754" s="753">
        <v>581.23</v>
      </c>
    </row>
    <row r="755" spans="1:14" ht="14.4" customHeight="1" x14ac:dyDescent="0.3">
      <c r="A755" s="747" t="s">
        <v>628</v>
      </c>
      <c r="B755" s="748" t="s">
        <v>629</v>
      </c>
      <c r="C755" s="749" t="s">
        <v>655</v>
      </c>
      <c r="D755" s="750" t="s">
        <v>656</v>
      </c>
      <c r="E755" s="751">
        <v>50113001</v>
      </c>
      <c r="F755" s="750" t="s">
        <v>688</v>
      </c>
      <c r="G755" s="749" t="s">
        <v>689</v>
      </c>
      <c r="H755" s="749">
        <v>180087</v>
      </c>
      <c r="I755" s="749">
        <v>180087</v>
      </c>
      <c r="J755" s="749" t="s">
        <v>1517</v>
      </c>
      <c r="K755" s="749" t="s">
        <v>1518</v>
      </c>
      <c r="L755" s="752">
        <v>680.26</v>
      </c>
      <c r="M755" s="752">
        <v>2</v>
      </c>
      <c r="N755" s="753">
        <v>1360.52</v>
      </c>
    </row>
    <row r="756" spans="1:14" ht="14.4" customHeight="1" x14ac:dyDescent="0.3">
      <c r="A756" s="747" t="s">
        <v>628</v>
      </c>
      <c r="B756" s="748" t="s">
        <v>629</v>
      </c>
      <c r="C756" s="749" t="s">
        <v>655</v>
      </c>
      <c r="D756" s="750" t="s">
        <v>656</v>
      </c>
      <c r="E756" s="751">
        <v>50113001</v>
      </c>
      <c r="F756" s="750" t="s">
        <v>688</v>
      </c>
      <c r="G756" s="749" t="s">
        <v>692</v>
      </c>
      <c r="H756" s="749">
        <v>100612</v>
      </c>
      <c r="I756" s="749">
        <v>612</v>
      </c>
      <c r="J756" s="749" t="s">
        <v>920</v>
      </c>
      <c r="K756" s="749" t="s">
        <v>921</v>
      </c>
      <c r="L756" s="752">
        <v>59.88</v>
      </c>
      <c r="M756" s="752">
        <v>1</v>
      </c>
      <c r="N756" s="753">
        <v>59.88</v>
      </c>
    </row>
    <row r="757" spans="1:14" ht="14.4" customHeight="1" x14ac:dyDescent="0.3">
      <c r="A757" s="747" t="s">
        <v>628</v>
      </c>
      <c r="B757" s="748" t="s">
        <v>629</v>
      </c>
      <c r="C757" s="749" t="s">
        <v>655</v>
      </c>
      <c r="D757" s="750" t="s">
        <v>656</v>
      </c>
      <c r="E757" s="751">
        <v>50113001</v>
      </c>
      <c r="F757" s="750" t="s">
        <v>688</v>
      </c>
      <c r="G757" s="749" t="s">
        <v>692</v>
      </c>
      <c r="H757" s="749">
        <v>153940</v>
      </c>
      <c r="I757" s="749">
        <v>53940</v>
      </c>
      <c r="J757" s="749" t="s">
        <v>920</v>
      </c>
      <c r="K757" s="749" t="s">
        <v>1519</v>
      </c>
      <c r="L757" s="752">
        <v>65.100000000000023</v>
      </c>
      <c r="M757" s="752">
        <v>1</v>
      </c>
      <c r="N757" s="753">
        <v>65.100000000000023</v>
      </c>
    </row>
    <row r="758" spans="1:14" ht="14.4" customHeight="1" x14ac:dyDescent="0.3">
      <c r="A758" s="747" t="s">
        <v>628</v>
      </c>
      <c r="B758" s="748" t="s">
        <v>629</v>
      </c>
      <c r="C758" s="749" t="s">
        <v>655</v>
      </c>
      <c r="D758" s="750" t="s">
        <v>656</v>
      </c>
      <c r="E758" s="751">
        <v>50113001</v>
      </c>
      <c r="F758" s="750" t="s">
        <v>688</v>
      </c>
      <c r="G758" s="749" t="s">
        <v>692</v>
      </c>
      <c r="H758" s="749">
        <v>621370</v>
      </c>
      <c r="I758" s="749">
        <v>0</v>
      </c>
      <c r="J758" s="749" t="s">
        <v>922</v>
      </c>
      <c r="K758" s="749" t="s">
        <v>923</v>
      </c>
      <c r="L758" s="752">
        <v>25.600000000000023</v>
      </c>
      <c r="M758" s="752">
        <v>3</v>
      </c>
      <c r="N758" s="753">
        <v>76.800000000000068</v>
      </c>
    </row>
    <row r="759" spans="1:14" ht="14.4" customHeight="1" x14ac:dyDescent="0.3">
      <c r="A759" s="747" t="s">
        <v>628</v>
      </c>
      <c r="B759" s="748" t="s">
        <v>629</v>
      </c>
      <c r="C759" s="749" t="s">
        <v>655</v>
      </c>
      <c r="D759" s="750" t="s">
        <v>656</v>
      </c>
      <c r="E759" s="751">
        <v>50113001</v>
      </c>
      <c r="F759" s="750" t="s">
        <v>688</v>
      </c>
      <c r="G759" s="749" t="s">
        <v>692</v>
      </c>
      <c r="H759" s="749">
        <v>395294</v>
      </c>
      <c r="I759" s="749">
        <v>180306</v>
      </c>
      <c r="J759" s="749" t="s">
        <v>924</v>
      </c>
      <c r="K759" s="749" t="s">
        <v>925</v>
      </c>
      <c r="L759" s="752">
        <v>174.65199999999996</v>
      </c>
      <c r="M759" s="752">
        <v>20</v>
      </c>
      <c r="N759" s="753">
        <v>3493.0399999999991</v>
      </c>
    </row>
    <row r="760" spans="1:14" ht="14.4" customHeight="1" x14ac:dyDescent="0.3">
      <c r="A760" s="747" t="s">
        <v>628</v>
      </c>
      <c r="B760" s="748" t="s">
        <v>629</v>
      </c>
      <c r="C760" s="749" t="s">
        <v>655</v>
      </c>
      <c r="D760" s="750" t="s">
        <v>656</v>
      </c>
      <c r="E760" s="751">
        <v>50113001</v>
      </c>
      <c r="F760" s="750" t="s">
        <v>688</v>
      </c>
      <c r="G760" s="749" t="s">
        <v>692</v>
      </c>
      <c r="H760" s="749">
        <v>157866</v>
      </c>
      <c r="I760" s="749">
        <v>57866</v>
      </c>
      <c r="J760" s="749" t="s">
        <v>1250</v>
      </c>
      <c r="K760" s="749" t="s">
        <v>1251</v>
      </c>
      <c r="L760" s="752">
        <v>60.257499999999986</v>
      </c>
      <c r="M760" s="752">
        <v>4</v>
      </c>
      <c r="N760" s="753">
        <v>241.02999999999994</v>
      </c>
    </row>
    <row r="761" spans="1:14" ht="14.4" customHeight="1" x14ac:dyDescent="0.3">
      <c r="A761" s="747" t="s">
        <v>628</v>
      </c>
      <c r="B761" s="748" t="s">
        <v>629</v>
      </c>
      <c r="C761" s="749" t="s">
        <v>655</v>
      </c>
      <c r="D761" s="750" t="s">
        <v>656</v>
      </c>
      <c r="E761" s="751">
        <v>50113001</v>
      </c>
      <c r="F761" s="750" t="s">
        <v>688</v>
      </c>
      <c r="G761" s="749" t="s">
        <v>692</v>
      </c>
      <c r="H761" s="749">
        <v>114479</v>
      </c>
      <c r="I761" s="749">
        <v>14479</v>
      </c>
      <c r="J761" s="749" t="s">
        <v>928</v>
      </c>
      <c r="K761" s="749" t="s">
        <v>929</v>
      </c>
      <c r="L761" s="752">
        <v>66.314999999999998</v>
      </c>
      <c r="M761" s="752">
        <v>2</v>
      </c>
      <c r="N761" s="753">
        <v>132.63</v>
      </c>
    </row>
    <row r="762" spans="1:14" ht="14.4" customHeight="1" x14ac:dyDescent="0.3">
      <c r="A762" s="747" t="s">
        <v>628</v>
      </c>
      <c r="B762" s="748" t="s">
        <v>629</v>
      </c>
      <c r="C762" s="749" t="s">
        <v>655</v>
      </c>
      <c r="D762" s="750" t="s">
        <v>656</v>
      </c>
      <c r="E762" s="751">
        <v>50113001</v>
      </c>
      <c r="F762" s="750" t="s">
        <v>688</v>
      </c>
      <c r="G762" s="749" t="s">
        <v>692</v>
      </c>
      <c r="H762" s="749">
        <v>115845</v>
      </c>
      <c r="I762" s="749">
        <v>15845</v>
      </c>
      <c r="J762" s="749" t="s">
        <v>932</v>
      </c>
      <c r="K762" s="749" t="s">
        <v>931</v>
      </c>
      <c r="L762" s="752">
        <v>372.93999999999994</v>
      </c>
      <c r="M762" s="752">
        <v>1</v>
      </c>
      <c r="N762" s="753">
        <v>372.93999999999994</v>
      </c>
    </row>
    <row r="763" spans="1:14" ht="14.4" customHeight="1" x14ac:dyDescent="0.3">
      <c r="A763" s="747" t="s">
        <v>628</v>
      </c>
      <c r="B763" s="748" t="s">
        <v>629</v>
      </c>
      <c r="C763" s="749" t="s">
        <v>655</v>
      </c>
      <c r="D763" s="750" t="s">
        <v>656</v>
      </c>
      <c r="E763" s="751">
        <v>50113001</v>
      </c>
      <c r="F763" s="750" t="s">
        <v>688</v>
      </c>
      <c r="G763" s="749" t="s">
        <v>692</v>
      </c>
      <c r="H763" s="749">
        <v>109847</v>
      </c>
      <c r="I763" s="749">
        <v>9847</v>
      </c>
      <c r="J763" s="749" t="s">
        <v>1520</v>
      </c>
      <c r="K763" s="749" t="s">
        <v>1521</v>
      </c>
      <c r="L763" s="752">
        <v>41.429999999999993</v>
      </c>
      <c r="M763" s="752">
        <v>1</v>
      </c>
      <c r="N763" s="753">
        <v>41.429999999999993</v>
      </c>
    </row>
    <row r="764" spans="1:14" ht="14.4" customHeight="1" x14ac:dyDescent="0.3">
      <c r="A764" s="747" t="s">
        <v>628</v>
      </c>
      <c r="B764" s="748" t="s">
        <v>629</v>
      </c>
      <c r="C764" s="749" t="s">
        <v>655</v>
      </c>
      <c r="D764" s="750" t="s">
        <v>656</v>
      </c>
      <c r="E764" s="751">
        <v>50113001</v>
      </c>
      <c r="F764" s="750" t="s">
        <v>688</v>
      </c>
      <c r="G764" s="749" t="s">
        <v>692</v>
      </c>
      <c r="H764" s="749">
        <v>214616</v>
      </c>
      <c r="I764" s="749">
        <v>214616</v>
      </c>
      <c r="J764" s="749" t="s">
        <v>1522</v>
      </c>
      <c r="K764" s="749" t="s">
        <v>1523</v>
      </c>
      <c r="L764" s="752">
        <v>47.609999999999992</v>
      </c>
      <c r="M764" s="752">
        <v>1</v>
      </c>
      <c r="N764" s="753">
        <v>47.609999999999992</v>
      </c>
    </row>
    <row r="765" spans="1:14" ht="14.4" customHeight="1" x14ac:dyDescent="0.3">
      <c r="A765" s="747" t="s">
        <v>628</v>
      </c>
      <c r="B765" s="748" t="s">
        <v>629</v>
      </c>
      <c r="C765" s="749" t="s">
        <v>655</v>
      </c>
      <c r="D765" s="750" t="s">
        <v>656</v>
      </c>
      <c r="E765" s="751">
        <v>50113001</v>
      </c>
      <c r="F765" s="750" t="s">
        <v>688</v>
      </c>
      <c r="G765" s="749" t="s">
        <v>692</v>
      </c>
      <c r="H765" s="749">
        <v>214619</v>
      </c>
      <c r="I765" s="749">
        <v>214619</v>
      </c>
      <c r="J765" s="749" t="s">
        <v>1524</v>
      </c>
      <c r="K765" s="749" t="s">
        <v>1525</v>
      </c>
      <c r="L765" s="752">
        <v>224.4</v>
      </c>
      <c r="M765" s="752">
        <v>1</v>
      </c>
      <c r="N765" s="753">
        <v>224.4</v>
      </c>
    </row>
    <row r="766" spans="1:14" ht="14.4" customHeight="1" x14ac:dyDescent="0.3">
      <c r="A766" s="747" t="s">
        <v>628</v>
      </c>
      <c r="B766" s="748" t="s">
        <v>629</v>
      </c>
      <c r="C766" s="749" t="s">
        <v>655</v>
      </c>
      <c r="D766" s="750" t="s">
        <v>656</v>
      </c>
      <c r="E766" s="751">
        <v>50113001</v>
      </c>
      <c r="F766" s="750" t="s">
        <v>688</v>
      </c>
      <c r="G766" s="749" t="s">
        <v>692</v>
      </c>
      <c r="H766" s="749">
        <v>849317</v>
      </c>
      <c r="I766" s="749">
        <v>109821</v>
      </c>
      <c r="J766" s="749" t="s">
        <v>937</v>
      </c>
      <c r="K766" s="749" t="s">
        <v>938</v>
      </c>
      <c r="L766" s="752">
        <v>88.984599418249715</v>
      </c>
      <c r="M766" s="752">
        <v>2</v>
      </c>
      <c r="N766" s="753">
        <v>177.96919883649943</v>
      </c>
    </row>
    <row r="767" spans="1:14" ht="14.4" customHeight="1" x14ac:dyDescent="0.3">
      <c r="A767" s="747" t="s">
        <v>628</v>
      </c>
      <c r="B767" s="748" t="s">
        <v>629</v>
      </c>
      <c r="C767" s="749" t="s">
        <v>655</v>
      </c>
      <c r="D767" s="750" t="s">
        <v>656</v>
      </c>
      <c r="E767" s="751">
        <v>50113001</v>
      </c>
      <c r="F767" s="750" t="s">
        <v>688</v>
      </c>
      <c r="G767" s="749" t="s">
        <v>692</v>
      </c>
      <c r="H767" s="749">
        <v>113808</v>
      </c>
      <c r="I767" s="749">
        <v>13808</v>
      </c>
      <c r="J767" s="749" t="s">
        <v>1526</v>
      </c>
      <c r="K767" s="749" t="s">
        <v>1527</v>
      </c>
      <c r="L767" s="752">
        <v>600.90999999999985</v>
      </c>
      <c r="M767" s="752">
        <v>1</v>
      </c>
      <c r="N767" s="753">
        <v>600.90999999999985</v>
      </c>
    </row>
    <row r="768" spans="1:14" ht="14.4" customHeight="1" x14ac:dyDescent="0.3">
      <c r="A768" s="747" t="s">
        <v>628</v>
      </c>
      <c r="B768" s="748" t="s">
        <v>629</v>
      </c>
      <c r="C768" s="749" t="s">
        <v>655</v>
      </c>
      <c r="D768" s="750" t="s">
        <v>656</v>
      </c>
      <c r="E768" s="751">
        <v>50113001</v>
      </c>
      <c r="F768" s="750" t="s">
        <v>688</v>
      </c>
      <c r="G768" s="749" t="s">
        <v>689</v>
      </c>
      <c r="H768" s="749">
        <v>131934</v>
      </c>
      <c r="I768" s="749">
        <v>31934</v>
      </c>
      <c r="J768" s="749" t="s">
        <v>941</v>
      </c>
      <c r="K768" s="749" t="s">
        <v>942</v>
      </c>
      <c r="L768" s="752">
        <v>49.8888888888889</v>
      </c>
      <c r="M768" s="752">
        <v>9</v>
      </c>
      <c r="N768" s="753">
        <v>449.00000000000011</v>
      </c>
    </row>
    <row r="769" spans="1:14" ht="14.4" customHeight="1" x14ac:dyDescent="0.3">
      <c r="A769" s="747" t="s">
        <v>628</v>
      </c>
      <c r="B769" s="748" t="s">
        <v>629</v>
      </c>
      <c r="C769" s="749" t="s">
        <v>655</v>
      </c>
      <c r="D769" s="750" t="s">
        <v>656</v>
      </c>
      <c r="E769" s="751">
        <v>50113001</v>
      </c>
      <c r="F769" s="750" t="s">
        <v>688</v>
      </c>
      <c r="G769" s="749" t="s">
        <v>689</v>
      </c>
      <c r="H769" s="749">
        <v>158380</v>
      </c>
      <c r="I769" s="749">
        <v>58380</v>
      </c>
      <c r="J769" s="749" t="s">
        <v>943</v>
      </c>
      <c r="K769" s="749" t="s">
        <v>944</v>
      </c>
      <c r="L769" s="752">
        <v>81.525000000000006</v>
      </c>
      <c r="M769" s="752">
        <v>2</v>
      </c>
      <c r="N769" s="753">
        <v>163.05000000000001</v>
      </c>
    </row>
    <row r="770" spans="1:14" ht="14.4" customHeight="1" x14ac:dyDescent="0.3">
      <c r="A770" s="747" t="s">
        <v>628</v>
      </c>
      <c r="B770" s="748" t="s">
        <v>629</v>
      </c>
      <c r="C770" s="749" t="s">
        <v>655</v>
      </c>
      <c r="D770" s="750" t="s">
        <v>656</v>
      </c>
      <c r="E770" s="751">
        <v>50113001</v>
      </c>
      <c r="F770" s="750" t="s">
        <v>688</v>
      </c>
      <c r="G770" s="749" t="s">
        <v>692</v>
      </c>
      <c r="H770" s="749">
        <v>846948</v>
      </c>
      <c r="I770" s="749">
        <v>122198</v>
      </c>
      <c r="J770" s="749" t="s">
        <v>945</v>
      </c>
      <c r="K770" s="749" t="s">
        <v>946</v>
      </c>
      <c r="L770" s="752">
        <v>36.38000000000001</v>
      </c>
      <c r="M770" s="752">
        <v>2</v>
      </c>
      <c r="N770" s="753">
        <v>72.760000000000019</v>
      </c>
    </row>
    <row r="771" spans="1:14" ht="14.4" customHeight="1" x14ac:dyDescent="0.3">
      <c r="A771" s="747" t="s">
        <v>628</v>
      </c>
      <c r="B771" s="748" t="s">
        <v>629</v>
      </c>
      <c r="C771" s="749" t="s">
        <v>655</v>
      </c>
      <c r="D771" s="750" t="s">
        <v>656</v>
      </c>
      <c r="E771" s="751">
        <v>50113001</v>
      </c>
      <c r="F771" s="750" t="s">
        <v>688</v>
      </c>
      <c r="G771" s="749" t="s">
        <v>692</v>
      </c>
      <c r="H771" s="749">
        <v>184785</v>
      </c>
      <c r="I771" s="749">
        <v>84785</v>
      </c>
      <c r="J771" s="749" t="s">
        <v>947</v>
      </c>
      <c r="K771" s="749" t="s">
        <v>948</v>
      </c>
      <c r="L771" s="752">
        <v>194.29999999999998</v>
      </c>
      <c r="M771" s="752">
        <v>1</v>
      </c>
      <c r="N771" s="753">
        <v>194.29999999999998</v>
      </c>
    </row>
    <row r="772" spans="1:14" ht="14.4" customHeight="1" x14ac:dyDescent="0.3">
      <c r="A772" s="747" t="s">
        <v>628</v>
      </c>
      <c r="B772" s="748" t="s">
        <v>629</v>
      </c>
      <c r="C772" s="749" t="s">
        <v>655</v>
      </c>
      <c r="D772" s="750" t="s">
        <v>656</v>
      </c>
      <c r="E772" s="751">
        <v>50113001</v>
      </c>
      <c r="F772" s="750" t="s">
        <v>688</v>
      </c>
      <c r="G772" s="749" t="s">
        <v>692</v>
      </c>
      <c r="H772" s="749">
        <v>142595</v>
      </c>
      <c r="I772" s="749">
        <v>42595</v>
      </c>
      <c r="J772" s="749" t="s">
        <v>1528</v>
      </c>
      <c r="K772" s="749" t="s">
        <v>1529</v>
      </c>
      <c r="L772" s="752">
        <v>943.7700000000001</v>
      </c>
      <c r="M772" s="752">
        <v>1</v>
      </c>
      <c r="N772" s="753">
        <v>943.7700000000001</v>
      </c>
    </row>
    <row r="773" spans="1:14" ht="14.4" customHeight="1" x14ac:dyDescent="0.3">
      <c r="A773" s="747" t="s">
        <v>628</v>
      </c>
      <c r="B773" s="748" t="s">
        <v>629</v>
      </c>
      <c r="C773" s="749" t="s">
        <v>655</v>
      </c>
      <c r="D773" s="750" t="s">
        <v>656</v>
      </c>
      <c r="E773" s="751">
        <v>50113001</v>
      </c>
      <c r="F773" s="750" t="s">
        <v>688</v>
      </c>
      <c r="G773" s="749" t="s">
        <v>692</v>
      </c>
      <c r="H773" s="749">
        <v>207598</v>
      </c>
      <c r="I773" s="749">
        <v>207598</v>
      </c>
      <c r="J773" s="749" t="s">
        <v>1530</v>
      </c>
      <c r="K773" s="749" t="s">
        <v>1531</v>
      </c>
      <c r="L773" s="752">
        <v>75.650000000000006</v>
      </c>
      <c r="M773" s="752">
        <v>2</v>
      </c>
      <c r="N773" s="753">
        <v>151.30000000000001</v>
      </c>
    </row>
    <row r="774" spans="1:14" ht="14.4" customHeight="1" x14ac:dyDescent="0.3">
      <c r="A774" s="747" t="s">
        <v>628</v>
      </c>
      <c r="B774" s="748" t="s">
        <v>629</v>
      </c>
      <c r="C774" s="749" t="s">
        <v>655</v>
      </c>
      <c r="D774" s="750" t="s">
        <v>656</v>
      </c>
      <c r="E774" s="751">
        <v>50113001</v>
      </c>
      <c r="F774" s="750" t="s">
        <v>688</v>
      </c>
      <c r="G774" s="749" t="s">
        <v>692</v>
      </c>
      <c r="H774" s="749">
        <v>100643</v>
      </c>
      <c r="I774" s="749">
        <v>643</v>
      </c>
      <c r="J774" s="749" t="s">
        <v>951</v>
      </c>
      <c r="K774" s="749" t="s">
        <v>952</v>
      </c>
      <c r="L774" s="752">
        <v>43.61999999999999</v>
      </c>
      <c r="M774" s="752">
        <v>1</v>
      </c>
      <c r="N774" s="753">
        <v>43.61999999999999</v>
      </c>
    </row>
    <row r="775" spans="1:14" ht="14.4" customHeight="1" x14ac:dyDescent="0.3">
      <c r="A775" s="747" t="s">
        <v>628</v>
      </c>
      <c r="B775" s="748" t="s">
        <v>629</v>
      </c>
      <c r="C775" s="749" t="s">
        <v>655</v>
      </c>
      <c r="D775" s="750" t="s">
        <v>656</v>
      </c>
      <c r="E775" s="751">
        <v>50113001</v>
      </c>
      <c r="F775" s="750" t="s">
        <v>688</v>
      </c>
      <c r="G775" s="749" t="s">
        <v>692</v>
      </c>
      <c r="H775" s="749">
        <v>100641</v>
      </c>
      <c r="I775" s="749">
        <v>641</v>
      </c>
      <c r="J775" s="749" t="s">
        <v>1261</v>
      </c>
      <c r="K775" s="749" t="s">
        <v>1262</v>
      </c>
      <c r="L775" s="752">
        <v>31.250000000000007</v>
      </c>
      <c r="M775" s="752">
        <v>1</v>
      </c>
      <c r="N775" s="753">
        <v>31.250000000000007</v>
      </c>
    </row>
    <row r="776" spans="1:14" ht="14.4" customHeight="1" x14ac:dyDescent="0.3">
      <c r="A776" s="747" t="s">
        <v>628</v>
      </c>
      <c r="B776" s="748" t="s">
        <v>629</v>
      </c>
      <c r="C776" s="749" t="s">
        <v>655</v>
      </c>
      <c r="D776" s="750" t="s">
        <v>656</v>
      </c>
      <c r="E776" s="751">
        <v>50113001</v>
      </c>
      <c r="F776" s="750" t="s">
        <v>688</v>
      </c>
      <c r="G776" s="749" t="s">
        <v>692</v>
      </c>
      <c r="H776" s="749">
        <v>842996</v>
      </c>
      <c r="I776" s="749">
        <v>10430</v>
      </c>
      <c r="J776" s="749" t="s">
        <v>1532</v>
      </c>
      <c r="K776" s="749" t="s">
        <v>630</v>
      </c>
      <c r="L776" s="752">
        <v>47.950000000000031</v>
      </c>
      <c r="M776" s="752">
        <v>2</v>
      </c>
      <c r="N776" s="753">
        <v>95.900000000000063</v>
      </c>
    </row>
    <row r="777" spans="1:14" ht="14.4" customHeight="1" x14ac:dyDescent="0.3">
      <c r="A777" s="747" t="s">
        <v>628</v>
      </c>
      <c r="B777" s="748" t="s">
        <v>629</v>
      </c>
      <c r="C777" s="749" t="s">
        <v>655</v>
      </c>
      <c r="D777" s="750" t="s">
        <v>656</v>
      </c>
      <c r="E777" s="751">
        <v>50113001</v>
      </c>
      <c r="F777" s="750" t="s">
        <v>688</v>
      </c>
      <c r="G777" s="749" t="s">
        <v>692</v>
      </c>
      <c r="H777" s="749">
        <v>158127</v>
      </c>
      <c r="I777" s="749">
        <v>10432</v>
      </c>
      <c r="J777" s="749" t="s">
        <v>1533</v>
      </c>
      <c r="K777" s="749" t="s">
        <v>1534</v>
      </c>
      <c r="L777" s="752">
        <v>119.60999999999991</v>
      </c>
      <c r="M777" s="752">
        <v>1</v>
      </c>
      <c r="N777" s="753">
        <v>119.60999999999991</v>
      </c>
    </row>
    <row r="778" spans="1:14" ht="14.4" customHeight="1" x14ac:dyDescent="0.3">
      <c r="A778" s="747" t="s">
        <v>628</v>
      </c>
      <c r="B778" s="748" t="s">
        <v>629</v>
      </c>
      <c r="C778" s="749" t="s">
        <v>655</v>
      </c>
      <c r="D778" s="750" t="s">
        <v>656</v>
      </c>
      <c r="E778" s="751">
        <v>50113001</v>
      </c>
      <c r="F778" s="750" t="s">
        <v>688</v>
      </c>
      <c r="G778" s="749" t="s">
        <v>692</v>
      </c>
      <c r="H778" s="749">
        <v>186160</v>
      </c>
      <c r="I778" s="749">
        <v>186160</v>
      </c>
      <c r="J778" s="749" t="s">
        <v>1535</v>
      </c>
      <c r="K778" s="749" t="s">
        <v>1536</v>
      </c>
      <c r="L778" s="752">
        <v>84.54000000000002</v>
      </c>
      <c r="M778" s="752">
        <v>1</v>
      </c>
      <c r="N778" s="753">
        <v>84.54000000000002</v>
      </c>
    </row>
    <row r="779" spans="1:14" ht="14.4" customHeight="1" x14ac:dyDescent="0.3">
      <c r="A779" s="747" t="s">
        <v>628</v>
      </c>
      <c r="B779" s="748" t="s">
        <v>629</v>
      </c>
      <c r="C779" s="749" t="s">
        <v>655</v>
      </c>
      <c r="D779" s="750" t="s">
        <v>656</v>
      </c>
      <c r="E779" s="751">
        <v>50113001</v>
      </c>
      <c r="F779" s="750" t="s">
        <v>688</v>
      </c>
      <c r="G779" s="749" t="s">
        <v>692</v>
      </c>
      <c r="H779" s="749">
        <v>148675</v>
      </c>
      <c r="I779" s="749">
        <v>148675</v>
      </c>
      <c r="J779" s="749" t="s">
        <v>1537</v>
      </c>
      <c r="K779" s="749" t="s">
        <v>1538</v>
      </c>
      <c r="L779" s="752">
        <v>177.35999999999999</v>
      </c>
      <c r="M779" s="752">
        <v>1</v>
      </c>
      <c r="N779" s="753">
        <v>177.35999999999999</v>
      </c>
    </row>
    <row r="780" spans="1:14" ht="14.4" customHeight="1" x14ac:dyDescent="0.3">
      <c r="A780" s="747" t="s">
        <v>628</v>
      </c>
      <c r="B780" s="748" t="s">
        <v>629</v>
      </c>
      <c r="C780" s="749" t="s">
        <v>655</v>
      </c>
      <c r="D780" s="750" t="s">
        <v>656</v>
      </c>
      <c r="E780" s="751">
        <v>50113001</v>
      </c>
      <c r="F780" s="750" t="s">
        <v>688</v>
      </c>
      <c r="G780" s="749" t="s">
        <v>689</v>
      </c>
      <c r="H780" s="749">
        <v>105496</v>
      </c>
      <c r="I780" s="749">
        <v>5496</v>
      </c>
      <c r="J780" s="749" t="s">
        <v>1263</v>
      </c>
      <c r="K780" s="749" t="s">
        <v>1539</v>
      </c>
      <c r="L780" s="752">
        <v>75.039999999999992</v>
      </c>
      <c r="M780" s="752">
        <v>1</v>
      </c>
      <c r="N780" s="753">
        <v>75.039999999999992</v>
      </c>
    </row>
    <row r="781" spans="1:14" ht="14.4" customHeight="1" x14ac:dyDescent="0.3">
      <c r="A781" s="747" t="s">
        <v>628</v>
      </c>
      <c r="B781" s="748" t="s">
        <v>629</v>
      </c>
      <c r="C781" s="749" t="s">
        <v>655</v>
      </c>
      <c r="D781" s="750" t="s">
        <v>656</v>
      </c>
      <c r="E781" s="751">
        <v>50113001</v>
      </c>
      <c r="F781" s="750" t="s">
        <v>688</v>
      </c>
      <c r="G781" s="749" t="s">
        <v>689</v>
      </c>
      <c r="H781" s="749">
        <v>199600</v>
      </c>
      <c r="I781" s="749">
        <v>99600</v>
      </c>
      <c r="J781" s="749" t="s">
        <v>1263</v>
      </c>
      <c r="K781" s="749" t="s">
        <v>1264</v>
      </c>
      <c r="L781" s="752">
        <v>100.83818171394441</v>
      </c>
      <c r="M781" s="752">
        <v>11</v>
      </c>
      <c r="N781" s="753">
        <v>1109.2199988533885</v>
      </c>
    </row>
    <row r="782" spans="1:14" ht="14.4" customHeight="1" x14ac:dyDescent="0.3">
      <c r="A782" s="747" t="s">
        <v>628</v>
      </c>
      <c r="B782" s="748" t="s">
        <v>629</v>
      </c>
      <c r="C782" s="749" t="s">
        <v>655</v>
      </c>
      <c r="D782" s="750" t="s">
        <v>656</v>
      </c>
      <c r="E782" s="751">
        <v>50113001</v>
      </c>
      <c r="F782" s="750" t="s">
        <v>688</v>
      </c>
      <c r="G782" s="749" t="s">
        <v>689</v>
      </c>
      <c r="H782" s="749">
        <v>158834</v>
      </c>
      <c r="I782" s="749">
        <v>58834</v>
      </c>
      <c r="J782" s="749" t="s">
        <v>953</v>
      </c>
      <c r="K782" s="749" t="s">
        <v>954</v>
      </c>
      <c r="L782" s="752">
        <v>64.23</v>
      </c>
      <c r="M782" s="752">
        <v>2</v>
      </c>
      <c r="N782" s="753">
        <v>128.46</v>
      </c>
    </row>
    <row r="783" spans="1:14" ht="14.4" customHeight="1" x14ac:dyDescent="0.3">
      <c r="A783" s="747" t="s">
        <v>628</v>
      </c>
      <c r="B783" s="748" t="s">
        <v>629</v>
      </c>
      <c r="C783" s="749" t="s">
        <v>655</v>
      </c>
      <c r="D783" s="750" t="s">
        <v>656</v>
      </c>
      <c r="E783" s="751">
        <v>50113002</v>
      </c>
      <c r="F783" s="750" t="s">
        <v>1267</v>
      </c>
      <c r="G783" s="749" t="s">
        <v>692</v>
      </c>
      <c r="H783" s="749">
        <v>500831</v>
      </c>
      <c r="I783" s="749">
        <v>157109</v>
      </c>
      <c r="J783" s="749" t="s">
        <v>1540</v>
      </c>
      <c r="K783" s="749" t="s">
        <v>1541</v>
      </c>
      <c r="L783" s="752">
        <v>3665.2</v>
      </c>
      <c r="M783" s="752">
        <v>1</v>
      </c>
      <c r="N783" s="753">
        <v>3665.2</v>
      </c>
    </row>
    <row r="784" spans="1:14" ht="14.4" customHeight="1" x14ac:dyDescent="0.3">
      <c r="A784" s="747" t="s">
        <v>628</v>
      </c>
      <c r="B784" s="748" t="s">
        <v>629</v>
      </c>
      <c r="C784" s="749" t="s">
        <v>655</v>
      </c>
      <c r="D784" s="750" t="s">
        <v>656</v>
      </c>
      <c r="E784" s="751">
        <v>50113004</v>
      </c>
      <c r="F784" s="750" t="s">
        <v>1273</v>
      </c>
      <c r="G784" s="749" t="s">
        <v>692</v>
      </c>
      <c r="H784" s="749">
        <v>501547</v>
      </c>
      <c r="I784" s="749">
        <v>0</v>
      </c>
      <c r="J784" s="749" t="s">
        <v>1274</v>
      </c>
      <c r="K784" s="749" t="s">
        <v>1275</v>
      </c>
      <c r="L784" s="752">
        <v>2028.140625</v>
      </c>
      <c r="M784" s="752">
        <v>1</v>
      </c>
      <c r="N784" s="753">
        <v>2028.140625</v>
      </c>
    </row>
    <row r="785" spans="1:14" ht="14.4" customHeight="1" x14ac:dyDescent="0.3">
      <c r="A785" s="747" t="s">
        <v>628</v>
      </c>
      <c r="B785" s="748" t="s">
        <v>629</v>
      </c>
      <c r="C785" s="749" t="s">
        <v>655</v>
      </c>
      <c r="D785" s="750" t="s">
        <v>656</v>
      </c>
      <c r="E785" s="751">
        <v>50113004</v>
      </c>
      <c r="F785" s="750" t="s">
        <v>1273</v>
      </c>
      <c r="G785" s="749" t="s">
        <v>692</v>
      </c>
      <c r="H785" s="749">
        <v>501562</v>
      </c>
      <c r="I785" s="749">
        <v>0</v>
      </c>
      <c r="J785" s="749" t="s">
        <v>1542</v>
      </c>
      <c r="K785" s="749" t="s">
        <v>1543</v>
      </c>
      <c r="L785" s="752">
        <v>1186.4735000000001</v>
      </c>
      <c r="M785" s="752">
        <v>2</v>
      </c>
      <c r="N785" s="753">
        <v>2372.9470000000001</v>
      </c>
    </row>
    <row r="786" spans="1:14" ht="14.4" customHeight="1" x14ac:dyDescent="0.3">
      <c r="A786" s="747" t="s">
        <v>628</v>
      </c>
      <c r="B786" s="748" t="s">
        <v>629</v>
      </c>
      <c r="C786" s="749" t="s">
        <v>655</v>
      </c>
      <c r="D786" s="750" t="s">
        <v>656</v>
      </c>
      <c r="E786" s="751">
        <v>50113006</v>
      </c>
      <c r="F786" s="750" t="s">
        <v>955</v>
      </c>
      <c r="G786" s="749" t="s">
        <v>692</v>
      </c>
      <c r="H786" s="749">
        <v>217108</v>
      </c>
      <c r="I786" s="749">
        <v>217108</v>
      </c>
      <c r="J786" s="749" t="s">
        <v>1544</v>
      </c>
      <c r="K786" s="749" t="s">
        <v>1281</v>
      </c>
      <c r="L786" s="752">
        <v>164.73</v>
      </c>
      <c r="M786" s="752">
        <v>1</v>
      </c>
      <c r="N786" s="753">
        <v>164.73</v>
      </c>
    </row>
    <row r="787" spans="1:14" ht="14.4" customHeight="1" x14ac:dyDescent="0.3">
      <c r="A787" s="747" t="s">
        <v>628</v>
      </c>
      <c r="B787" s="748" t="s">
        <v>629</v>
      </c>
      <c r="C787" s="749" t="s">
        <v>655</v>
      </c>
      <c r="D787" s="750" t="s">
        <v>656</v>
      </c>
      <c r="E787" s="751">
        <v>50113006</v>
      </c>
      <c r="F787" s="750" t="s">
        <v>955</v>
      </c>
      <c r="G787" s="749" t="s">
        <v>689</v>
      </c>
      <c r="H787" s="749">
        <v>133342</v>
      </c>
      <c r="I787" s="749">
        <v>33342</v>
      </c>
      <c r="J787" s="749" t="s">
        <v>1545</v>
      </c>
      <c r="K787" s="749" t="s">
        <v>1546</v>
      </c>
      <c r="L787" s="752">
        <v>41.18</v>
      </c>
      <c r="M787" s="752">
        <v>8</v>
      </c>
      <c r="N787" s="753">
        <v>329.44</v>
      </c>
    </row>
    <row r="788" spans="1:14" ht="14.4" customHeight="1" x14ac:dyDescent="0.3">
      <c r="A788" s="747" t="s">
        <v>628</v>
      </c>
      <c r="B788" s="748" t="s">
        <v>629</v>
      </c>
      <c r="C788" s="749" t="s">
        <v>655</v>
      </c>
      <c r="D788" s="750" t="s">
        <v>656</v>
      </c>
      <c r="E788" s="751">
        <v>50113006</v>
      </c>
      <c r="F788" s="750" t="s">
        <v>955</v>
      </c>
      <c r="G788" s="749" t="s">
        <v>689</v>
      </c>
      <c r="H788" s="749">
        <v>217109</v>
      </c>
      <c r="I788" s="749">
        <v>217109</v>
      </c>
      <c r="J788" s="749" t="s">
        <v>1547</v>
      </c>
      <c r="K788" s="749" t="s">
        <v>1281</v>
      </c>
      <c r="L788" s="752">
        <v>164.73</v>
      </c>
      <c r="M788" s="752">
        <v>3</v>
      </c>
      <c r="N788" s="753">
        <v>494.18999999999994</v>
      </c>
    </row>
    <row r="789" spans="1:14" ht="14.4" customHeight="1" x14ac:dyDescent="0.3">
      <c r="A789" s="747" t="s">
        <v>628</v>
      </c>
      <c r="B789" s="748" t="s">
        <v>629</v>
      </c>
      <c r="C789" s="749" t="s">
        <v>655</v>
      </c>
      <c r="D789" s="750" t="s">
        <v>656</v>
      </c>
      <c r="E789" s="751">
        <v>50113006</v>
      </c>
      <c r="F789" s="750" t="s">
        <v>955</v>
      </c>
      <c r="G789" s="749" t="s">
        <v>689</v>
      </c>
      <c r="H789" s="749">
        <v>133343</v>
      </c>
      <c r="I789" s="749">
        <v>33343</v>
      </c>
      <c r="J789" s="749" t="s">
        <v>1548</v>
      </c>
      <c r="K789" s="749" t="s">
        <v>1546</v>
      </c>
      <c r="L789" s="752">
        <v>41.18</v>
      </c>
      <c r="M789" s="752">
        <v>9</v>
      </c>
      <c r="N789" s="753">
        <v>370.62</v>
      </c>
    </row>
    <row r="790" spans="1:14" ht="14.4" customHeight="1" x14ac:dyDescent="0.3">
      <c r="A790" s="747" t="s">
        <v>628</v>
      </c>
      <c r="B790" s="748" t="s">
        <v>629</v>
      </c>
      <c r="C790" s="749" t="s">
        <v>655</v>
      </c>
      <c r="D790" s="750" t="s">
        <v>656</v>
      </c>
      <c r="E790" s="751">
        <v>50113006</v>
      </c>
      <c r="F790" s="750" t="s">
        <v>955</v>
      </c>
      <c r="G790" s="749" t="s">
        <v>689</v>
      </c>
      <c r="H790" s="749">
        <v>133341</v>
      </c>
      <c r="I790" s="749">
        <v>33341</v>
      </c>
      <c r="J790" s="749" t="s">
        <v>1549</v>
      </c>
      <c r="K790" s="749" t="s">
        <v>1546</v>
      </c>
      <c r="L790" s="752">
        <v>41.18</v>
      </c>
      <c r="M790" s="752">
        <v>4</v>
      </c>
      <c r="N790" s="753">
        <v>164.72</v>
      </c>
    </row>
    <row r="791" spans="1:14" ht="14.4" customHeight="1" x14ac:dyDescent="0.3">
      <c r="A791" s="747" t="s">
        <v>628</v>
      </c>
      <c r="B791" s="748" t="s">
        <v>629</v>
      </c>
      <c r="C791" s="749" t="s">
        <v>655</v>
      </c>
      <c r="D791" s="750" t="s">
        <v>656</v>
      </c>
      <c r="E791" s="751">
        <v>50113006</v>
      </c>
      <c r="F791" s="750" t="s">
        <v>955</v>
      </c>
      <c r="G791" s="749" t="s">
        <v>630</v>
      </c>
      <c r="H791" s="749">
        <v>33461</v>
      </c>
      <c r="I791" s="749">
        <v>33461</v>
      </c>
      <c r="J791" s="749" t="s">
        <v>1550</v>
      </c>
      <c r="K791" s="749" t="s">
        <v>983</v>
      </c>
      <c r="L791" s="752">
        <v>304.98000000000008</v>
      </c>
      <c r="M791" s="752">
        <v>14</v>
      </c>
      <c r="N791" s="753">
        <v>4269.7200000000012</v>
      </c>
    </row>
    <row r="792" spans="1:14" ht="14.4" customHeight="1" x14ac:dyDescent="0.3">
      <c r="A792" s="747" t="s">
        <v>628</v>
      </c>
      <c r="B792" s="748" t="s">
        <v>629</v>
      </c>
      <c r="C792" s="749" t="s">
        <v>655</v>
      </c>
      <c r="D792" s="750" t="s">
        <v>656</v>
      </c>
      <c r="E792" s="751">
        <v>50113006</v>
      </c>
      <c r="F792" s="750" t="s">
        <v>955</v>
      </c>
      <c r="G792" s="749" t="s">
        <v>689</v>
      </c>
      <c r="H792" s="749">
        <v>33742</v>
      </c>
      <c r="I792" s="749">
        <v>33742</v>
      </c>
      <c r="J792" s="749" t="s">
        <v>1551</v>
      </c>
      <c r="K792" s="749" t="s">
        <v>1552</v>
      </c>
      <c r="L792" s="752">
        <v>148.95999999999998</v>
      </c>
      <c r="M792" s="752">
        <v>2</v>
      </c>
      <c r="N792" s="753">
        <v>297.91999999999996</v>
      </c>
    </row>
    <row r="793" spans="1:14" ht="14.4" customHeight="1" x14ac:dyDescent="0.3">
      <c r="A793" s="747" t="s">
        <v>628</v>
      </c>
      <c r="B793" s="748" t="s">
        <v>629</v>
      </c>
      <c r="C793" s="749" t="s">
        <v>655</v>
      </c>
      <c r="D793" s="750" t="s">
        <v>656</v>
      </c>
      <c r="E793" s="751">
        <v>50113006</v>
      </c>
      <c r="F793" s="750" t="s">
        <v>955</v>
      </c>
      <c r="G793" s="749" t="s">
        <v>689</v>
      </c>
      <c r="H793" s="749">
        <v>846764</v>
      </c>
      <c r="I793" s="749">
        <v>33418</v>
      </c>
      <c r="J793" s="749" t="s">
        <v>1553</v>
      </c>
      <c r="K793" s="749" t="s">
        <v>1552</v>
      </c>
      <c r="L793" s="752">
        <v>135.6</v>
      </c>
      <c r="M793" s="752">
        <v>1</v>
      </c>
      <c r="N793" s="753">
        <v>135.6</v>
      </c>
    </row>
    <row r="794" spans="1:14" ht="14.4" customHeight="1" x14ac:dyDescent="0.3">
      <c r="A794" s="747" t="s">
        <v>628</v>
      </c>
      <c r="B794" s="748" t="s">
        <v>629</v>
      </c>
      <c r="C794" s="749" t="s">
        <v>655</v>
      </c>
      <c r="D794" s="750" t="s">
        <v>656</v>
      </c>
      <c r="E794" s="751">
        <v>50113006</v>
      </c>
      <c r="F794" s="750" t="s">
        <v>955</v>
      </c>
      <c r="G794" s="749" t="s">
        <v>689</v>
      </c>
      <c r="H794" s="749">
        <v>846765</v>
      </c>
      <c r="I794" s="749">
        <v>33421</v>
      </c>
      <c r="J794" s="749" t="s">
        <v>1554</v>
      </c>
      <c r="K794" s="749" t="s">
        <v>1552</v>
      </c>
      <c r="L794" s="752">
        <v>135.9114693621664</v>
      </c>
      <c r="M794" s="752">
        <v>12</v>
      </c>
      <c r="N794" s="753">
        <v>1630.9376323459969</v>
      </c>
    </row>
    <row r="795" spans="1:14" ht="14.4" customHeight="1" x14ac:dyDescent="0.3">
      <c r="A795" s="747" t="s">
        <v>628</v>
      </c>
      <c r="B795" s="748" t="s">
        <v>629</v>
      </c>
      <c r="C795" s="749" t="s">
        <v>655</v>
      </c>
      <c r="D795" s="750" t="s">
        <v>656</v>
      </c>
      <c r="E795" s="751">
        <v>50113006</v>
      </c>
      <c r="F795" s="750" t="s">
        <v>955</v>
      </c>
      <c r="G795" s="749" t="s">
        <v>689</v>
      </c>
      <c r="H795" s="749">
        <v>33865</v>
      </c>
      <c r="I795" s="749">
        <v>33865</v>
      </c>
      <c r="J795" s="749" t="s">
        <v>1555</v>
      </c>
      <c r="K795" s="749" t="s">
        <v>1552</v>
      </c>
      <c r="L795" s="752">
        <v>135.6</v>
      </c>
      <c r="M795" s="752">
        <v>7</v>
      </c>
      <c r="N795" s="753">
        <v>949.2</v>
      </c>
    </row>
    <row r="796" spans="1:14" ht="14.4" customHeight="1" x14ac:dyDescent="0.3">
      <c r="A796" s="747" t="s">
        <v>628</v>
      </c>
      <c r="B796" s="748" t="s">
        <v>629</v>
      </c>
      <c r="C796" s="749" t="s">
        <v>655</v>
      </c>
      <c r="D796" s="750" t="s">
        <v>656</v>
      </c>
      <c r="E796" s="751">
        <v>50113006</v>
      </c>
      <c r="F796" s="750" t="s">
        <v>955</v>
      </c>
      <c r="G796" s="749" t="s">
        <v>689</v>
      </c>
      <c r="H796" s="749">
        <v>395579</v>
      </c>
      <c r="I796" s="749">
        <v>33752</v>
      </c>
      <c r="J796" s="749" t="s">
        <v>1556</v>
      </c>
      <c r="K796" s="749" t="s">
        <v>1557</v>
      </c>
      <c r="L796" s="752">
        <v>111.95</v>
      </c>
      <c r="M796" s="752">
        <v>1</v>
      </c>
      <c r="N796" s="753">
        <v>111.95</v>
      </c>
    </row>
    <row r="797" spans="1:14" ht="14.4" customHeight="1" x14ac:dyDescent="0.3">
      <c r="A797" s="747" t="s">
        <v>628</v>
      </c>
      <c r="B797" s="748" t="s">
        <v>629</v>
      </c>
      <c r="C797" s="749" t="s">
        <v>655</v>
      </c>
      <c r="D797" s="750" t="s">
        <v>656</v>
      </c>
      <c r="E797" s="751">
        <v>50113006</v>
      </c>
      <c r="F797" s="750" t="s">
        <v>955</v>
      </c>
      <c r="G797" s="749" t="s">
        <v>689</v>
      </c>
      <c r="H797" s="749">
        <v>33859</v>
      </c>
      <c r="I797" s="749">
        <v>33859</v>
      </c>
      <c r="J797" s="749" t="s">
        <v>1280</v>
      </c>
      <c r="K797" s="749" t="s">
        <v>1281</v>
      </c>
      <c r="L797" s="752">
        <v>129.97</v>
      </c>
      <c r="M797" s="752">
        <v>27</v>
      </c>
      <c r="N797" s="753">
        <v>3509.19</v>
      </c>
    </row>
    <row r="798" spans="1:14" ht="14.4" customHeight="1" x14ac:dyDescent="0.3">
      <c r="A798" s="747" t="s">
        <v>628</v>
      </c>
      <c r="B798" s="748" t="s">
        <v>629</v>
      </c>
      <c r="C798" s="749" t="s">
        <v>655</v>
      </c>
      <c r="D798" s="750" t="s">
        <v>656</v>
      </c>
      <c r="E798" s="751">
        <v>50113006</v>
      </c>
      <c r="F798" s="750" t="s">
        <v>955</v>
      </c>
      <c r="G798" s="749" t="s">
        <v>689</v>
      </c>
      <c r="H798" s="749">
        <v>33858</v>
      </c>
      <c r="I798" s="749">
        <v>33858</v>
      </c>
      <c r="J798" s="749" t="s">
        <v>1282</v>
      </c>
      <c r="K798" s="749" t="s">
        <v>1281</v>
      </c>
      <c r="L798" s="752">
        <v>129.97</v>
      </c>
      <c r="M798" s="752">
        <v>16</v>
      </c>
      <c r="N798" s="753">
        <v>2079.52</v>
      </c>
    </row>
    <row r="799" spans="1:14" ht="14.4" customHeight="1" x14ac:dyDescent="0.3">
      <c r="A799" s="747" t="s">
        <v>628</v>
      </c>
      <c r="B799" s="748" t="s">
        <v>629</v>
      </c>
      <c r="C799" s="749" t="s">
        <v>655</v>
      </c>
      <c r="D799" s="750" t="s">
        <v>656</v>
      </c>
      <c r="E799" s="751">
        <v>50113006</v>
      </c>
      <c r="F799" s="750" t="s">
        <v>955</v>
      </c>
      <c r="G799" s="749" t="s">
        <v>689</v>
      </c>
      <c r="H799" s="749">
        <v>33848</v>
      </c>
      <c r="I799" s="749">
        <v>33848</v>
      </c>
      <c r="J799" s="749" t="s">
        <v>1283</v>
      </c>
      <c r="K799" s="749" t="s">
        <v>1281</v>
      </c>
      <c r="L799" s="752">
        <v>122.69</v>
      </c>
      <c r="M799" s="752">
        <v>63</v>
      </c>
      <c r="N799" s="753">
        <v>7729.47</v>
      </c>
    </row>
    <row r="800" spans="1:14" ht="14.4" customHeight="1" x14ac:dyDescent="0.3">
      <c r="A800" s="747" t="s">
        <v>628</v>
      </c>
      <c r="B800" s="748" t="s">
        <v>629</v>
      </c>
      <c r="C800" s="749" t="s">
        <v>655</v>
      </c>
      <c r="D800" s="750" t="s">
        <v>656</v>
      </c>
      <c r="E800" s="751">
        <v>50113006</v>
      </c>
      <c r="F800" s="750" t="s">
        <v>955</v>
      </c>
      <c r="G800" s="749" t="s">
        <v>689</v>
      </c>
      <c r="H800" s="749">
        <v>33856</v>
      </c>
      <c r="I800" s="749">
        <v>33856</v>
      </c>
      <c r="J800" s="749" t="s">
        <v>1558</v>
      </c>
      <c r="K800" s="749" t="s">
        <v>1281</v>
      </c>
      <c r="L800" s="752">
        <v>130.30809523809523</v>
      </c>
      <c r="M800" s="752">
        <v>21</v>
      </c>
      <c r="N800" s="753">
        <v>2736.47</v>
      </c>
    </row>
    <row r="801" spans="1:14" ht="14.4" customHeight="1" x14ac:dyDescent="0.3">
      <c r="A801" s="747" t="s">
        <v>628</v>
      </c>
      <c r="B801" s="748" t="s">
        <v>629</v>
      </c>
      <c r="C801" s="749" t="s">
        <v>655</v>
      </c>
      <c r="D801" s="750" t="s">
        <v>656</v>
      </c>
      <c r="E801" s="751">
        <v>50113006</v>
      </c>
      <c r="F801" s="750" t="s">
        <v>955</v>
      </c>
      <c r="G801" s="749" t="s">
        <v>689</v>
      </c>
      <c r="H801" s="749">
        <v>33857</v>
      </c>
      <c r="I801" s="749">
        <v>33857</v>
      </c>
      <c r="J801" s="749" t="s">
        <v>1559</v>
      </c>
      <c r="K801" s="749" t="s">
        <v>1281</v>
      </c>
      <c r="L801" s="752">
        <v>129.97</v>
      </c>
      <c r="M801" s="752">
        <v>3</v>
      </c>
      <c r="N801" s="753">
        <v>389.90999999999997</v>
      </c>
    </row>
    <row r="802" spans="1:14" ht="14.4" customHeight="1" x14ac:dyDescent="0.3">
      <c r="A802" s="747" t="s">
        <v>628</v>
      </c>
      <c r="B802" s="748" t="s">
        <v>629</v>
      </c>
      <c r="C802" s="749" t="s">
        <v>655</v>
      </c>
      <c r="D802" s="750" t="s">
        <v>656</v>
      </c>
      <c r="E802" s="751">
        <v>50113006</v>
      </c>
      <c r="F802" s="750" t="s">
        <v>955</v>
      </c>
      <c r="G802" s="749" t="s">
        <v>689</v>
      </c>
      <c r="H802" s="749">
        <v>133144</v>
      </c>
      <c r="I802" s="749">
        <v>33144</v>
      </c>
      <c r="J802" s="749" t="s">
        <v>995</v>
      </c>
      <c r="K802" s="749" t="s">
        <v>996</v>
      </c>
      <c r="L802" s="752">
        <v>87.247777777777785</v>
      </c>
      <c r="M802" s="752">
        <v>9</v>
      </c>
      <c r="N802" s="753">
        <v>785.23</v>
      </c>
    </row>
    <row r="803" spans="1:14" ht="14.4" customHeight="1" x14ac:dyDescent="0.3">
      <c r="A803" s="747" t="s">
        <v>628</v>
      </c>
      <c r="B803" s="748" t="s">
        <v>629</v>
      </c>
      <c r="C803" s="749" t="s">
        <v>655</v>
      </c>
      <c r="D803" s="750" t="s">
        <v>656</v>
      </c>
      <c r="E803" s="751">
        <v>50113006</v>
      </c>
      <c r="F803" s="750" t="s">
        <v>955</v>
      </c>
      <c r="G803" s="749" t="s">
        <v>692</v>
      </c>
      <c r="H803" s="749">
        <v>217054</v>
      </c>
      <c r="I803" s="749">
        <v>217054</v>
      </c>
      <c r="J803" s="749" t="s">
        <v>1560</v>
      </c>
      <c r="K803" s="749" t="s">
        <v>1561</v>
      </c>
      <c r="L803" s="752">
        <v>1109.04</v>
      </c>
      <c r="M803" s="752">
        <v>3</v>
      </c>
      <c r="N803" s="753">
        <v>3327.12</v>
      </c>
    </row>
    <row r="804" spans="1:14" ht="14.4" customHeight="1" x14ac:dyDescent="0.3">
      <c r="A804" s="747" t="s">
        <v>628</v>
      </c>
      <c r="B804" s="748" t="s">
        <v>629</v>
      </c>
      <c r="C804" s="749" t="s">
        <v>655</v>
      </c>
      <c r="D804" s="750" t="s">
        <v>656</v>
      </c>
      <c r="E804" s="751">
        <v>50113006</v>
      </c>
      <c r="F804" s="750" t="s">
        <v>955</v>
      </c>
      <c r="G804" s="749" t="s">
        <v>692</v>
      </c>
      <c r="H804" s="749">
        <v>33955</v>
      </c>
      <c r="I804" s="749">
        <v>33955</v>
      </c>
      <c r="J804" s="749" t="s">
        <v>997</v>
      </c>
      <c r="K804" s="749" t="s">
        <v>998</v>
      </c>
      <c r="L804" s="752">
        <v>167.74000000000004</v>
      </c>
      <c r="M804" s="752">
        <v>9</v>
      </c>
      <c r="N804" s="753">
        <v>1509.6600000000003</v>
      </c>
    </row>
    <row r="805" spans="1:14" ht="14.4" customHeight="1" x14ac:dyDescent="0.3">
      <c r="A805" s="747" t="s">
        <v>628</v>
      </c>
      <c r="B805" s="748" t="s">
        <v>629</v>
      </c>
      <c r="C805" s="749" t="s">
        <v>655</v>
      </c>
      <c r="D805" s="750" t="s">
        <v>656</v>
      </c>
      <c r="E805" s="751">
        <v>50113008</v>
      </c>
      <c r="F805" s="750" t="s">
        <v>1001</v>
      </c>
      <c r="G805" s="749"/>
      <c r="H805" s="749"/>
      <c r="I805" s="749">
        <v>90099</v>
      </c>
      <c r="J805" s="749" t="s">
        <v>1562</v>
      </c>
      <c r="K805" s="749" t="s">
        <v>1563</v>
      </c>
      <c r="L805" s="752">
        <v>6812.080078125</v>
      </c>
      <c r="M805" s="752">
        <v>4</v>
      </c>
      <c r="N805" s="753">
        <v>27248.3203125</v>
      </c>
    </row>
    <row r="806" spans="1:14" ht="14.4" customHeight="1" x14ac:dyDescent="0.3">
      <c r="A806" s="747" t="s">
        <v>628</v>
      </c>
      <c r="B806" s="748" t="s">
        <v>629</v>
      </c>
      <c r="C806" s="749" t="s">
        <v>655</v>
      </c>
      <c r="D806" s="750" t="s">
        <v>656</v>
      </c>
      <c r="E806" s="751">
        <v>50113008</v>
      </c>
      <c r="F806" s="750" t="s">
        <v>1001</v>
      </c>
      <c r="G806" s="749"/>
      <c r="H806" s="749"/>
      <c r="I806" s="749">
        <v>17376</v>
      </c>
      <c r="J806" s="749" t="s">
        <v>1564</v>
      </c>
      <c r="K806" s="749" t="s">
        <v>1565</v>
      </c>
      <c r="L806" s="752">
        <v>14960</v>
      </c>
      <c r="M806" s="752">
        <v>6</v>
      </c>
      <c r="N806" s="753">
        <v>89760</v>
      </c>
    </row>
    <row r="807" spans="1:14" ht="14.4" customHeight="1" x14ac:dyDescent="0.3">
      <c r="A807" s="747" t="s">
        <v>628</v>
      </c>
      <c r="B807" s="748" t="s">
        <v>629</v>
      </c>
      <c r="C807" s="749" t="s">
        <v>655</v>
      </c>
      <c r="D807" s="750" t="s">
        <v>656</v>
      </c>
      <c r="E807" s="751">
        <v>50113008</v>
      </c>
      <c r="F807" s="750" t="s">
        <v>1001</v>
      </c>
      <c r="G807" s="749"/>
      <c r="H807" s="749"/>
      <c r="I807" s="749">
        <v>17377</v>
      </c>
      <c r="J807" s="749" t="s">
        <v>1564</v>
      </c>
      <c r="K807" s="749" t="s">
        <v>1566</v>
      </c>
      <c r="L807" s="752">
        <v>7463.5</v>
      </c>
      <c r="M807" s="752">
        <v>4</v>
      </c>
      <c r="N807" s="753">
        <v>29854</v>
      </c>
    </row>
    <row r="808" spans="1:14" ht="14.4" customHeight="1" x14ac:dyDescent="0.3">
      <c r="A808" s="747" t="s">
        <v>628</v>
      </c>
      <c r="B808" s="748" t="s">
        <v>629</v>
      </c>
      <c r="C808" s="749" t="s">
        <v>655</v>
      </c>
      <c r="D808" s="750" t="s">
        <v>656</v>
      </c>
      <c r="E808" s="751">
        <v>50113008</v>
      </c>
      <c r="F808" s="750" t="s">
        <v>1001</v>
      </c>
      <c r="G808" s="749"/>
      <c r="H808" s="749"/>
      <c r="I808" s="749">
        <v>26041</v>
      </c>
      <c r="J808" s="749" t="s">
        <v>1004</v>
      </c>
      <c r="K808" s="749" t="s">
        <v>1006</v>
      </c>
      <c r="L808" s="752">
        <v>4779.5</v>
      </c>
      <c r="M808" s="752">
        <v>2</v>
      </c>
      <c r="N808" s="753">
        <v>9559</v>
      </c>
    </row>
    <row r="809" spans="1:14" ht="14.4" customHeight="1" x14ac:dyDescent="0.3">
      <c r="A809" s="747" t="s">
        <v>628</v>
      </c>
      <c r="B809" s="748" t="s">
        <v>629</v>
      </c>
      <c r="C809" s="749" t="s">
        <v>655</v>
      </c>
      <c r="D809" s="750" t="s">
        <v>656</v>
      </c>
      <c r="E809" s="751">
        <v>50113008</v>
      </c>
      <c r="F809" s="750" t="s">
        <v>1001</v>
      </c>
      <c r="G809" s="749"/>
      <c r="H809" s="749"/>
      <c r="I809" s="749">
        <v>26039</v>
      </c>
      <c r="J809" s="749" t="s">
        <v>1004</v>
      </c>
      <c r="K809" s="749" t="s">
        <v>1005</v>
      </c>
      <c r="L809" s="752">
        <v>955.9000244140625</v>
      </c>
      <c r="M809" s="752">
        <v>4</v>
      </c>
      <c r="N809" s="753">
        <v>3823.60009765625</v>
      </c>
    </row>
    <row r="810" spans="1:14" ht="14.4" customHeight="1" x14ac:dyDescent="0.3">
      <c r="A810" s="747" t="s">
        <v>628</v>
      </c>
      <c r="B810" s="748" t="s">
        <v>629</v>
      </c>
      <c r="C810" s="749" t="s">
        <v>655</v>
      </c>
      <c r="D810" s="750" t="s">
        <v>656</v>
      </c>
      <c r="E810" s="751">
        <v>50113008</v>
      </c>
      <c r="F810" s="750" t="s">
        <v>1001</v>
      </c>
      <c r="G810" s="749"/>
      <c r="H810" s="749"/>
      <c r="I810" s="749">
        <v>26042</v>
      </c>
      <c r="J810" s="749" t="s">
        <v>1004</v>
      </c>
      <c r="K810" s="749" t="s">
        <v>1567</v>
      </c>
      <c r="L810" s="752">
        <v>9559</v>
      </c>
      <c r="M810" s="752">
        <v>12</v>
      </c>
      <c r="N810" s="753">
        <v>114708</v>
      </c>
    </row>
    <row r="811" spans="1:14" ht="14.4" customHeight="1" x14ac:dyDescent="0.3">
      <c r="A811" s="747" t="s">
        <v>628</v>
      </c>
      <c r="B811" s="748" t="s">
        <v>629</v>
      </c>
      <c r="C811" s="749" t="s">
        <v>655</v>
      </c>
      <c r="D811" s="750" t="s">
        <v>656</v>
      </c>
      <c r="E811" s="751">
        <v>50113013</v>
      </c>
      <c r="F811" s="750" t="s">
        <v>1007</v>
      </c>
      <c r="G811" s="749" t="s">
        <v>689</v>
      </c>
      <c r="H811" s="749">
        <v>195147</v>
      </c>
      <c r="I811" s="749">
        <v>195147</v>
      </c>
      <c r="J811" s="749" t="s">
        <v>1285</v>
      </c>
      <c r="K811" s="749" t="s">
        <v>1286</v>
      </c>
      <c r="L811" s="752">
        <v>565.19261829652999</v>
      </c>
      <c r="M811" s="752">
        <v>31.7</v>
      </c>
      <c r="N811" s="753">
        <v>17916.606</v>
      </c>
    </row>
    <row r="812" spans="1:14" ht="14.4" customHeight="1" x14ac:dyDescent="0.3">
      <c r="A812" s="747" t="s">
        <v>628</v>
      </c>
      <c r="B812" s="748" t="s">
        <v>629</v>
      </c>
      <c r="C812" s="749" t="s">
        <v>655</v>
      </c>
      <c r="D812" s="750" t="s">
        <v>656</v>
      </c>
      <c r="E812" s="751">
        <v>50113013</v>
      </c>
      <c r="F812" s="750" t="s">
        <v>1007</v>
      </c>
      <c r="G812" s="749" t="s">
        <v>689</v>
      </c>
      <c r="H812" s="749">
        <v>185524</v>
      </c>
      <c r="I812" s="749">
        <v>85524</v>
      </c>
      <c r="J812" s="749" t="s">
        <v>1008</v>
      </c>
      <c r="K812" s="749" t="s">
        <v>1287</v>
      </c>
      <c r="L812" s="752">
        <v>100.42</v>
      </c>
      <c r="M812" s="752">
        <v>1</v>
      </c>
      <c r="N812" s="753">
        <v>100.42</v>
      </c>
    </row>
    <row r="813" spans="1:14" ht="14.4" customHeight="1" x14ac:dyDescent="0.3">
      <c r="A813" s="747" t="s">
        <v>628</v>
      </c>
      <c r="B813" s="748" t="s">
        <v>629</v>
      </c>
      <c r="C813" s="749" t="s">
        <v>655</v>
      </c>
      <c r="D813" s="750" t="s">
        <v>656</v>
      </c>
      <c r="E813" s="751">
        <v>50113013</v>
      </c>
      <c r="F813" s="750" t="s">
        <v>1007</v>
      </c>
      <c r="G813" s="749" t="s">
        <v>689</v>
      </c>
      <c r="H813" s="749">
        <v>185525</v>
      </c>
      <c r="I813" s="749">
        <v>85525</v>
      </c>
      <c r="J813" s="749" t="s">
        <v>1008</v>
      </c>
      <c r="K813" s="749" t="s">
        <v>1009</v>
      </c>
      <c r="L813" s="752">
        <v>111.31999999999995</v>
      </c>
      <c r="M813" s="752">
        <v>2</v>
      </c>
      <c r="N813" s="753">
        <v>222.6399999999999</v>
      </c>
    </row>
    <row r="814" spans="1:14" ht="14.4" customHeight="1" x14ac:dyDescent="0.3">
      <c r="A814" s="747" t="s">
        <v>628</v>
      </c>
      <c r="B814" s="748" t="s">
        <v>629</v>
      </c>
      <c r="C814" s="749" t="s">
        <v>655</v>
      </c>
      <c r="D814" s="750" t="s">
        <v>656</v>
      </c>
      <c r="E814" s="751">
        <v>50113013</v>
      </c>
      <c r="F814" s="750" t="s">
        <v>1007</v>
      </c>
      <c r="G814" s="749" t="s">
        <v>689</v>
      </c>
      <c r="H814" s="749">
        <v>203097</v>
      </c>
      <c r="I814" s="749">
        <v>203097</v>
      </c>
      <c r="J814" s="749" t="s">
        <v>1288</v>
      </c>
      <c r="K814" s="749" t="s">
        <v>1289</v>
      </c>
      <c r="L814" s="752">
        <v>166.73500000000001</v>
      </c>
      <c r="M814" s="752">
        <v>10</v>
      </c>
      <c r="N814" s="753">
        <v>1667.3500000000001</v>
      </c>
    </row>
    <row r="815" spans="1:14" ht="14.4" customHeight="1" x14ac:dyDescent="0.3">
      <c r="A815" s="747" t="s">
        <v>628</v>
      </c>
      <c r="B815" s="748" t="s">
        <v>629</v>
      </c>
      <c r="C815" s="749" t="s">
        <v>655</v>
      </c>
      <c r="D815" s="750" t="s">
        <v>656</v>
      </c>
      <c r="E815" s="751">
        <v>50113013</v>
      </c>
      <c r="F815" s="750" t="s">
        <v>1007</v>
      </c>
      <c r="G815" s="749" t="s">
        <v>692</v>
      </c>
      <c r="H815" s="749">
        <v>172972</v>
      </c>
      <c r="I815" s="749">
        <v>72972</v>
      </c>
      <c r="J815" s="749" t="s">
        <v>1010</v>
      </c>
      <c r="K815" s="749" t="s">
        <v>1011</v>
      </c>
      <c r="L815" s="752">
        <v>181.60830564784061</v>
      </c>
      <c r="M815" s="752">
        <v>180.6</v>
      </c>
      <c r="N815" s="753">
        <v>32798.460000000014</v>
      </c>
    </row>
    <row r="816" spans="1:14" ht="14.4" customHeight="1" x14ac:dyDescent="0.3">
      <c r="A816" s="747" t="s">
        <v>628</v>
      </c>
      <c r="B816" s="748" t="s">
        <v>629</v>
      </c>
      <c r="C816" s="749" t="s">
        <v>655</v>
      </c>
      <c r="D816" s="750" t="s">
        <v>656</v>
      </c>
      <c r="E816" s="751">
        <v>50113013</v>
      </c>
      <c r="F816" s="750" t="s">
        <v>1007</v>
      </c>
      <c r="G816" s="749" t="s">
        <v>689</v>
      </c>
      <c r="H816" s="749">
        <v>105951</v>
      </c>
      <c r="I816" s="749">
        <v>5951</v>
      </c>
      <c r="J816" s="749" t="s">
        <v>1290</v>
      </c>
      <c r="K816" s="749" t="s">
        <v>1291</v>
      </c>
      <c r="L816" s="752">
        <v>114.92992308958632</v>
      </c>
      <c r="M816" s="752">
        <v>16</v>
      </c>
      <c r="N816" s="753">
        <v>1838.8787694333812</v>
      </c>
    </row>
    <row r="817" spans="1:14" ht="14.4" customHeight="1" x14ac:dyDescent="0.3">
      <c r="A817" s="747" t="s">
        <v>628</v>
      </c>
      <c r="B817" s="748" t="s">
        <v>629</v>
      </c>
      <c r="C817" s="749" t="s">
        <v>655</v>
      </c>
      <c r="D817" s="750" t="s">
        <v>656</v>
      </c>
      <c r="E817" s="751">
        <v>50113013</v>
      </c>
      <c r="F817" s="750" t="s">
        <v>1007</v>
      </c>
      <c r="G817" s="749" t="s">
        <v>689</v>
      </c>
      <c r="H817" s="749">
        <v>199366</v>
      </c>
      <c r="I817" s="749">
        <v>99366</v>
      </c>
      <c r="J817" s="749" t="s">
        <v>1014</v>
      </c>
      <c r="K817" s="749" t="s">
        <v>1015</v>
      </c>
      <c r="L817" s="752">
        <v>56.486666666666679</v>
      </c>
      <c r="M817" s="752">
        <v>6</v>
      </c>
      <c r="N817" s="753">
        <v>338.92000000000007</v>
      </c>
    </row>
    <row r="818" spans="1:14" ht="14.4" customHeight="1" x14ac:dyDescent="0.3">
      <c r="A818" s="747" t="s">
        <v>628</v>
      </c>
      <c r="B818" s="748" t="s">
        <v>629</v>
      </c>
      <c r="C818" s="749" t="s">
        <v>655</v>
      </c>
      <c r="D818" s="750" t="s">
        <v>656</v>
      </c>
      <c r="E818" s="751">
        <v>50113013</v>
      </c>
      <c r="F818" s="750" t="s">
        <v>1007</v>
      </c>
      <c r="G818" s="749" t="s">
        <v>692</v>
      </c>
      <c r="H818" s="749">
        <v>72973</v>
      </c>
      <c r="I818" s="749">
        <v>72973</v>
      </c>
      <c r="J818" s="749" t="s">
        <v>1016</v>
      </c>
      <c r="K818" s="749" t="s">
        <v>1017</v>
      </c>
      <c r="L818" s="752">
        <v>160.08565656565656</v>
      </c>
      <c r="M818" s="752">
        <v>19.799999999999997</v>
      </c>
      <c r="N818" s="753">
        <v>3169.6959999999995</v>
      </c>
    </row>
    <row r="819" spans="1:14" ht="14.4" customHeight="1" x14ac:dyDescent="0.3">
      <c r="A819" s="747" t="s">
        <v>628</v>
      </c>
      <c r="B819" s="748" t="s">
        <v>629</v>
      </c>
      <c r="C819" s="749" t="s">
        <v>655</v>
      </c>
      <c r="D819" s="750" t="s">
        <v>656</v>
      </c>
      <c r="E819" s="751">
        <v>50113013</v>
      </c>
      <c r="F819" s="750" t="s">
        <v>1007</v>
      </c>
      <c r="G819" s="749" t="s">
        <v>689</v>
      </c>
      <c r="H819" s="749">
        <v>196416</v>
      </c>
      <c r="I819" s="749">
        <v>96416</v>
      </c>
      <c r="J819" s="749" t="s">
        <v>1568</v>
      </c>
      <c r="K819" s="749" t="s">
        <v>1569</v>
      </c>
      <c r="L819" s="752">
        <v>85.829999999999984</v>
      </c>
      <c r="M819" s="752">
        <v>2</v>
      </c>
      <c r="N819" s="753">
        <v>171.65999999999997</v>
      </c>
    </row>
    <row r="820" spans="1:14" ht="14.4" customHeight="1" x14ac:dyDescent="0.3">
      <c r="A820" s="747" t="s">
        <v>628</v>
      </c>
      <c r="B820" s="748" t="s">
        <v>629</v>
      </c>
      <c r="C820" s="749" t="s">
        <v>655</v>
      </c>
      <c r="D820" s="750" t="s">
        <v>656</v>
      </c>
      <c r="E820" s="751">
        <v>50113013</v>
      </c>
      <c r="F820" s="750" t="s">
        <v>1007</v>
      </c>
      <c r="G820" s="749" t="s">
        <v>689</v>
      </c>
      <c r="H820" s="749">
        <v>183817</v>
      </c>
      <c r="I820" s="749">
        <v>183817</v>
      </c>
      <c r="J820" s="749" t="s">
        <v>1295</v>
      </c>
      <c r="K820" s="749" t="s">
        <v>751</v>
      </c>
      <c r="L820" s="752">
        <v>930.39</v>
      </c>
      <c r="M820" s="752">
        <v>18.2</v>
      </c>
      <c r="N820" s="753">
        <v>16933.097999999998</v>
      </c>
    </row>
    <row r="821" spans="1:14" ht="14.4" customHeight="1" x14ac:dyDescent="0.3">
      <c r="A821" s="747" t="s">
        <v>628</v>
      </c>
      <c r="B821" s="748" t="s">
        <v>629</v>
      </c>
      <c r="C821" s="749" t="s">
        <v>655</v>
      </c>
      <c r="D821" s="750" t="s">
        <v>656</v>
      </c>
      <c r="E821" s="751">
        <v>50113013</v>
      </c>
      <c r="F821" s="750" t="s">
        <v>1007</v>
      </c>
      <c r="G821" s="749" t="s">
        <v>689</v>
      </c>
      <c r="H821" s="749">
        <v>183812</v>
      </c>
      <c r="I821" s="749">
        <v>183812</v>
      </c>
      <c r="J821" s="749" t="s">
        <v>1020</v>
      </c>
      <c r="K821" s="749" t="s">
        <v>1021</v>
      </c>
      <c r="L821" s="752">
        <v>539.54</v>
      </c>
      <c r="M821" s="752">
        <v>6.3000000000000007</v>
      </c>
      <c r="N821" s="753">
        <v>3399.1019999999999</v>
      </c>
    </row>
    <row r="822" spans="1:14" ht="14.4" customHeight="1" x14ac:dyDescent="0.3">
      <c r="A822" s="747" t="s">
        <v>628</v>
      </c>
      <c r="B822" s="748" t="s">
        <v>629</v>
      </c>
      <c r="C822" s="749" t="s">
        <v>655</v>
      </c>
      <c r="D822" s="750" t="s">
        <v>656</v>
      </c>
      <c r="E822" s="751">
        <v>50113013</v>
      </c>
      <c r="F822" s="750" t="s">
        <v>1007</v>
      </c>
      <c r="G822" s="749" t="s">
        <v>692</v>
      </c>
      <c r="H822" s="749">
        <v>164831</v>
      </c>
      <c r="I822" s="749">
        <v>64831</v>
      </c>
      <c r="J822" s="749" t="s">
        <v>1296</v>
      </c>
      <c r="K822" s="749" t="s">
        <v>1297</v>
      </c>
      <c r="L822" s="752">
        <v>198.88000000000002</v>
      </c>
      <c r="M822" s="752">
        <v>19.3</v>
      </c>
      <c r="N822" s="753">
        <v>3838.3840000000005</v>
      </c>
    </row>
    <row r="823" spans="1:14" ht="14.4" customHeight="1" x14ac:dyDescent="0.3">
      <c r="A823" s="747" t="s">
        <v>628</v>
      </c>
      <c r="B823" s="748" t="s">
        <v>629</v>
      </c>
      <c r="C823" s="749" t="s">
        <v>655</v>
      </c>
      <c r="D823" s="750" t="s">
        <v>656</v>
      </c>
      <c r="E823" s="751">
        <v>50113013</v>
      </c>
      <c r="F823" s="750" t="s">
        <v>1007</v>
      </c>
      <c r="G823" s="749" t="s">
        <v>692</v>
      </c>
      <c r="H823" s="749">
        <v>164835</v>
      </c>
      <c r="I823" s="749">
        <v>64835</v>
      </c>
      <c r="J823" s="749" t="s">
        <v>1022</v>
      </c>
      <c r="K823" s="749" t="s">
        <v>1023</v>
      </c>
      <c r="L823" s="752">
        <v>143.65999999999997</v>
      </c>
      <c r="M823" s="752">
        <v>8.9</v>
      </c>
      <c r="N823" s="753">
        <v>1278.5739999999998</v>
      </c>
    </row>
    <row r="824" spans="1:14" ht="14.4" customHeight="1" x14ac:dyDescent="0.3">
      <c r="A824" s="747" t="s">
        <v>628</v>
      </c>
      <c r="B824" s="748" t="s">
        <v>629</v>
      </c>
      <c r="C824" s="749" t="s">
        <v>655</v>
      </c>
      <c r="D824" s="750" t="s">
        <v>656</v>
      </c>
      <c r="E824" s="751">
        <v>50113013</v>
      </c>
      <c r="F824" s="750" t="s">
        <v>1007</v>
      </c>
      <c r="G824" s="749" t="s">
        <v>692</v>
      </c>
      <c r="H824" s="749">
        <v>183926</v>
      </c>
      <c r="I824" s="749">
        <v>183926</v>
      </c>
      <c r="J824" s="749" t="s">
        <v>1298</v>
      </c>
      <c r="K824" s="749" t="s">
        <v>751</v>
      </c>
      <c r="L824" s="752">
        <v>132.66000000000003</v>
      </c>
      <c r="M824" s="752">
        <v>1.2</v>
      </c>
      <c r="N824" s="753">
        <v>159.19200000000001</v>
      </c>
    </row>
    <row r="825" spans="1:14" ht="14.4" customHeight="1" x14ac:dyDescent="0.3">
      <c r="A825" s="747" t="s">
        <v>628</v>
      </c>
      <c r="B825" s="748" t="s">
        <v>629</v>
      </c>
      <c r="C825" s="749" t="s">
        <v>655</v>
      </c>
      <c r="D825" s="750" t="s">
        <v>656</v>
      </c>
      <c r="E825" s="751">
        <v>50113013</v>
      </c>
      <c r="F825" s="750" t="s">
        <v>1007</v>
      </c>
      <c r="G825" s="749" t="s">
        <v>689</v>
      </c>
      <c r="H825" s="749">
        <v>153913</v>
      </c>
      <c r="I825" s="749">
        <v>53913</v>
      </c>
      <c r="J825" s="749" t="s">
        <v>1570</v>
      </c>
      <c r="K825" s="749" t="s">
        <v>1571</v>
      </c>
      <c r="L825" s="752">
        <v>78.007894736842104</v>
      </c>
      <c r="M825" s="752">
        <v>19</v>
      </c>
      <c r="N825" s="753">
        <v>1482.1499999999999</v>
      </c>
    </row>
    <row r="826" spans="1:14" ht="14.4" customHeight="1" x14ac:dyDescent="0.3">
      <c r="A826" s="747" t="s">
        <v>628</v>
      </c>
      <c r="B826" s="748" t="s">
        <v>629</v>
      </c>
      <c r="C826" s="749" t="s">
        <v>655</v>
      </c>
      <c r="D826" s="750" t="s">
        <v>656</v>
      </c>
      <c r="E826" s="751">
        <v>50113013</v>
      </c>
      <c r="F826" s="750" t="s">
        <v>1007</v>
      </c>
      <c r="G826" s="749" t="s">
        <v>689</v>
      </c>
      <c r="H826" s="749">
        <v>145010</v>
      </c>
      <c r="I826" s="749">
        <v>45010</v>
      </c>
      <c r="J826" s="749" t="s">
        <v>1572</v>
      </c>
      <c r="K826" s="749" t="s">
        <v>1573</v>
      </c>
      <c r="L826" s="752">
        <v>41.903999999999996</v>
      </c>
      <c r="M826" s="752">
        <v>5</v>
      </c>
      <c r="N826" s="753">
        <v>209.51999999999998</v>
      </c>
    </row>
    <row r="827" spans="1:14" ht="14.4" customHeight="1" x14ac:dyDescent="0.3">
      <c r="A827" s="747" t="s">
        <v>628</v>
      </c>
      <c r="B827" s="748" t="s">
        <v>629</v>
      </c>
      <c r="C827" s="749" t="s">
        <v>655</v>
      </c>
      <c r="D827" s="750" t="s">
        <v>656</v>
      </c>
      <c r="E827" s="751">
        <v>50113013</v>
      </c>
      <c r="F827" s="750" t="s">
        <v>1007</v>
      </c>
      <c r="G827" s="749" t="s">
        <v>692</v>
      </c>
      <c r="H827" s="749">
        <v>131654</v>
      </c>
      <c r="I827" s="749">
        <v>131654</v>
      </c>
      <c r="J827" s="749" t="s">
        <v>1026</v>
      </c>
      <c r="K827" s="749" t="s">
        <v>1027</v>
      </c>
      <c r="L827" s="752">
        <v>264</v>
      </c>
      <c r="M827" s="752">
        <v>32.800000000000004</v>
      </c>
      <c r="N827" s="753">
        <v>8659.2000000000007</v>
      </c>
    </row>
    <row r="828" spans="1:14" ht="14.4" customHeight="1" x14ac:dyDescent="0.3">
      <c r="A828" s="747" t="s">
        <v>628</v>
      </c>
      <c r="B828" s="748" t="s">
        <v>629</v>
      </c>
      <c r="C828" s="749" t="s">
        <v>655</v>
      </c>
      <c r="D828" s="750" t="s">
        <v>656</v>
      </c>
      <c r="E828" s="751">
        <v>50113013</v>
      </c>
      <c r="F828" s="750" t="s">
        <v>1007</v>
      </c>
      <c r="G828" s="749" t="s">
        <v>692</v>
      </c>
      <c r="H828" s="749">
        <v>131656</v>
      </c>
      <c r="I828" s="749">
        <v>131656</v>
      </c>
      <c r="J828" s="749" t="s">
        <v>1574</v>
      </c>
      <c r="K828" s="749" t="s">
        <v>1575</v>
      </c>
      <c r="L828" s="752">
        <v>517</v>
      </c>
      <c r="M828" s="752">
        <v>26.200000000000003</v>
      </c>
      <c r="N828" s="753">
        <v>13545.400000000001</v>
      </c>
    </row>
    <row r="829" spans="1:14" ht="14.4" customHeight="1" x14ac:dyDescent="0.3">
      <c r="A829" s="747" t="s">
        <v>628</v>
      </c>
      <c r="B829" s="748" t="s">
        <v>629</v>
      </c>
      <c r="C829" s="749" t="s">
        <v>655</v>
      </c>
      <c r="D829" s="750" t="s">
        <v>656</v>
      </c>
      <c r="E829" s="751">
        <v>50113013</v>
      </c>
      <c r="F829" s="750" t="s">
        <v>1007</v>
      </c>
      <c r="G829" s="749" t="s">
        <v>692</v>
      </c>
      <c r="H829" s="749">
        <v>206609</v>
      </c>
      <c r="I829" s="749">
        <v>206609</v>
      </c>
      <c r="J829" s="749" t="s">
        <v>1028</v>
      </c>
      <c r="K829" s="749" t="s">
        <v>1029</v>
      </c>
      <c r="L829" s="752">
        <v>246.83999999999995</v>
      </c>
      <c r="M829" s="752">
        <v>6.8000000000000007</v>
      </c>
      <c r="N829" s="753">
        <v>1678.5119999999997</v>
      </c>
    </row>
    <row r="830" spans="1:14" ht="14.4" customHeight="1" x14ac:dyDescent="0.3">
      <c r="A830" s="747" t="s">
        <v>628</v>
      </c>
      <c r="B830" s="748" t="s">
        <v>629</v>
      </c>
      <c r="C830" s="749" t="s">
        <v>655</v>
      </c>
      <c r="D830" s="750" t="s">
        <v>656</v>
      </c>
      <c r="E830" s="751">
        <v>50113013</v>
      </c>
      <c r="F830" s="750" t="s">
        <v>1007</v>
      </c>
      <c r="G830" s="749" t="s">
        <v>692</v>
      </c>
      <c r="H830" s="749">
        <v>151458</v>
      </c>
      <c r="I830" s="749">
        <v>151458</v>
      </c>
      <c r="J830" s="749" t="s">
        <v>1302</v>
      </c>
      <c r="K830" s="749" t="s">
        <v>1303</v>
      </c>
      <c r="L830" s="752">
        <v>217.8</v>
      </c>
      <c r="M830" s="752">
        <v>5.5</v>
      </c>
      <c r="N830" s="753">
        <v>1197.9000000000001</v>
      </c>
    </row>
    <row r="831" spans="1:14" ht="14.4" customHeight="1" x14ac:dyDescent="0.3">
      <c r="A831" s="747" t="s">
        <v>628</v>
      </c>
      <c r="B831" s="748" t="s">
        <v>629</v>
      </c>
      <c r="C831" s="749" t="s">
        <v>655</v>
      </c>
      <c r="D831" s="750" t="s">
        <v>656</v>
      </c>
      <c r="E831" s="751">
        <v>50113013</v>
      </c>
      <c r="F831" s="750" t="s">
        <v>1007</v>
      </c>
      <c r="G831" s="749" t="s">
        <v>692</v>
      </c>
      <c r="H831" s="749">
        <v>151460</v>
      </c>
      <c r="I831" s="749">
        <v>151460</v>
      </c>
      <c r="J831" s="749" t="s">
        <v>1030</v>
      </c>
      <c r="K831" s="749" t="s">
        <v>1031</v>
      </c>
      <c r="L831" s="752">
        <v>156.75</v>
      </c>
      <c r="M831" s="752">
        <v>5.5</v>
      </c>
      <c r="N831" s="753">
        <v>862.125</v>
      </c>
    </row>
    <row r="832" spans="1:14" ht="14.4" customHeight="1" x14ac:dyDescent="0.3">
      <c r="A832" s="747" t="s">
        <v>628</v>
      </c>
      <c r="B832" s="748" t="s">
        <v>629</v>
      </c>
      <c r="C832" s="749" t="s">
        <v>655</v>
      </c>
      <c r="D832" s="750" t="s">
        <v>656</v>
      </c>
      <c r="E832" s="751">
        <v>50113013</v>
      </c>
      <c r="F832" s="750" t="s">
        <v>1007</v>
      </c>
      <c r="G832" s="749" t="s">
        <v>692</v>
      </c>
      <c r="H832" s="749">
        <v>115653</v>
      </c>
      <c r="I832" s="749">
        <v>15653</v>
      </c>
      <c r="J832" s="749" t="s">
        <v>1576</v>
      </c>
      <c r="K832" s="749" t="s">
        <v>1086</v>
      </c>
      <c r="L832" s="752">
        <v>37.309999999999995</v>
      </c>
      <c r="M832" s="752">
        <v>1</v>
      </c>
      <c r="N832" s="753">
        <v>37.309999999999995</v>
      </c>
    </row>
    <row r="833" spans="1:14" ht="14.4" customHeight="1" x14ac:dyDescent="0.3">
      <c r="A833" s="747" t="s">
        <v>628</v>
      </c>
      <c r="B833" s="748" t="s">
        <v>629</v>
      </c>
      <c r="C833" s="749" t="s">
        <v>655</v>
      </c>
      <c r="D833" s="750" t="s">
        <v>656</v>
      </c>
      <c r="E833" s="751">
        <v>50113013</v>
      </c>
      <c r="F833" s="750" t="s">
        <v>1007</v>
      </c>
      <c r="G833" s="749" t="s">
        <v>692</v>
      </c>
      <c r="H833" s="749">
        <v>115658</v>
      </c>
      <c r="I833" s="749">
        <v>15658</v>
      </c>
      <c r="J833" s="749" t="s">
        <v>1577</v>
      </c>
      <c r="K833" s="749" t="s">
        <v>1088</v>
      </c>
      <c r="L833" s="752">
        <v>58.720000000000006</v>
      </c>
      <c r="M833" s="752">
        <v>2</v>
      </c>
      <c r="N833" s="753">
        <v>117.44000000000001</v>
      </c>
    </row>
    <row r="834" spans="1:14" ht="14.4" customHeight="1" x14ac:dyDescent="0.3">
      <c r="A834" s="747" t="s">
        <v>628</v>
      </c>
      <c r="B834" s="748" t="s">
        <v>629</v>
      </c>
      <c r="C834" s="749" t="s">
        <v>655</v>
      </c>
      <c r="D834" s="750" t="s">
        <v>656</v>
      </c>
      <c r="E834" s="751">
        <v>50113013</v>
      </c>
      <c r="F834" s="750" t="s">
        <v>1007</v>
      </c>
      <c r="G834" s="749" t="s">
        <v>692</v>
      </c>
      <c r="H834" s="749">
        <v>162187</v>
      </c>
      <c r="I834" s="749">
        <v>162187</v>
      </c>
      <c r="J834" s="749" t="s">
        <v>1578</v>
      </c>
      <c r="K834" s="749" t="s">
        <v>1579</v>
      </c>
      <c r="L834" s="752">
        <v>286</v>
      </c>
      <c r="M834" s="752">
        <v>4</v>
      </c>
      <c r="N834" s="753">
        <v>1144</v>
      </c>
    </row>
    <row r="835" spans="1:14" ht="14.4" customHeight="1" x14ac:dyDescent="0.3">
      <c r="A835" s="747" t="s">
        <v>628</v>
      </c>
      <c r="B835" s="748" t="s">
        <v>629</v>
      </c>
      <c r="C835" s="749" t="s">
        <v>655</v>
      </c>
      <c r="D835" s="750" t="s">
        <v>656</v>
      </c>
      <c r="E835" s="751">
        <v>50113013</v>
      </c>
      <c r="F835" s="750" t="s">
        <v>1007</v>
      </c>
      <c r="G835" s="749" t="s">
        <v>689</v>
      </c>
      <c r="H835" s="749">
        <v>849655</v>
      </c>
      <c r="I835" s="749">
        <v>129836</v>
      </c>
      <c r="J835" s="749" t="s">
        <v>1304</v>
      </c>
      <c r="K835" s="749" t="s">
        <v>1305</v>
      </c>
      <c r="L835" s="752">
        <v>262.89999999999998</v>
      </c>
      <c r="M835" s="752">
        <v>5</v>
      </c>
      <c r="N835" s="753">
        <v>1314.5</v>
      </c>
    </row>
    <row r="836" spans="1:14" ht="14.4" customHeight="1" x14ac:dyDescent="0.3">
      <c r="A836" s="747" t="s">
        <v>628</v>
      </c>
      <c r="B836" s="748" t="s">
        <v>629</v>
      </c>
      <c r="C836" s="749" t="s">
        <v>655</v>
      </c>
      <c r="D836" s="750" t="s">
        <v>656</v>
      </c>
      <c r="E836" s="751">
        <v>50113013</v>
      </c>
      <c r="F836" s="750" t="s">
        <v>1007</v>
      </c>
      <c r="G836" s="749" t="s">
        <v>692</v>
      </c>
      <c r="H836" s="749">
        <v>120605</v>
      </c>
      <c r="I836" s="749">
        <v>20605</v>
      </c>
      <c r="J836" s="749" t="s">
        <v>1580</v>
      </c>
      <c r="K836" s="749" t="s">
        <v>1063</v>
      </c>
      <c r="L836" s="752">
        <v>606.72746987951803</v>
      </c>
      <c r="M836" s="752">
        <v>16.600000000000001</v>
      </c>
      <c r="N836" s="753">
        <v>10071.675999999999</v>
      </c>
    </row>
    <row r="837" spans="1:14" ht="14.4" customHeight="1" x14ac:dyDescent="0.3">
      <c r="A837" s="747" t="s">
        <v>628</v>
      </c>
      <c r="B837" s="748" t="s">
        <v>629</v>
      </c>
      <c r="C837" s="749" t="s">
        <v>655</v>
      </c>
      <c r="D837" s="750" t="s">
        <v>656</v>
      </c>
      <c r="E837" s="751">
        <v>50113013</v>
      </c>
      <c r="F837" s="750" t="s">
        <v>1007</v>
      </c>
      <c r="G837" s="749" t="s">
        <v>692</v>
      </c>
      <c r="H837" s="749">
        <v>844576</v>
      </c>
      <c r="I837" s="749">
        <v>100339</v>
      </c>
      <c r="J837" s="749" t="s">
        <v>1581</v>
      </c>
      <c r="K837" s="749" t="s">
        <v>1582</v>
      </c>
      <c r="L837" s="752">
        <v>97.61</v>
      </c>
      <c r="M837" s="752">
        <v>1</v>
      </c>
      <c r="N837" s="753">
        <v>97.61</v>
      </c>
    </row>
    <row r="838" spans="1:14" ht="14.4" customHeight="1" x14ac:dyDescent="0.3">
      <c r="A838" s="747" t="s">
        <v>628</v>
      </c>
      <c r="B838" s="748" t="s">
        <v>629</v>
      </c>
      <c r="C838" s="749" t="s">
        <v>655</v>
      </c>
      <c r="D838" s="750" t="s">
        <v>656</v>
      </c>
      <c r="E838" s="751">
        <v>50113013</v>
      </c>
      <c r="F838" s="750" t="s">
        <v>1007</v>
      </c>
      <c r="G838" s="749" t="s">
        <v>692</v>
      </c>
      <c r="H838" s="749">
        <v>197654</v>
      </c>
      <c r="I838" s="749">
        <v>97654</v>
      </c>
      <c r="J838" s="749" t="s">
        <v>1583</v>
      </c>
      <c r="K838" s="749" t="s">
        <v>1584</v>
      </c>
      <c r="L838" s="752">
        <v>34.883333333333347</v>
      </c>
      <c r="M838" s="752">
        <v>3</v>
      </c>
      <c r="N838" s="753">
        <v>104.65000000000003</v>
      </c>
    </row>
    <row r="839" spans="1:14" ht="14.4" customHeight="1" x14ac:dyDescent="0.3">
      <c r="A839" s="747" t="s">
        <v>628</v>
      </c>
      <c r="B839" s="748" t="s">
        <v>629</v>
      </c>
      <c r="C839" s="749" t="s">
        <v>655</v>
      </c>
      <c r="D839" s="750" t="s">
        <v>656</v>
      </c>
      <c r="E839" s="751">
        <v>50113013</v>
      </c>
      <c r="F839" s="750" t="s">
        <v>1007</v>
      </c>
      <c r="G839" s="749" t="s">
        <v>692</v>
      </c>
      <c r="H839" s="749">
        <v>104013</v>
      </c>
      <c r="I839" s="749">
        <v>4013</v>
      </c>
      <c r="J839" s="749" t="s">
        <v>1585</v>
      </c>
      <c r="K839" s="749" t="s">
        <v>1586</v>
      </c>
      <c r="L839" s="752">
        <v>92.88</v>
      </c>
      <c r="M839" s="752">
        <v>3</v>
      </c>
      <c r="N839" s="753">
        <v>278.64</v>
      </c>
    </row>
    <row r="840" spans="1:14" ht="14.4" customHeight="1" x14ac:dyDescent="0.3">
      <c r="A840" s="747" t="s">
        <v>628</v>
      </c>
      <c r="B840" s="748" t="s">
        <v>629</v>
      </c>
      <c r="C840" s="749" t="s">
        <v>655</v>
      </c>
      <c r="D840" s="750" t="s">
        <v>656</v>
      </c>
      <c r="E840" s="751">
        <v>50113013</v>
      </c>
      <c r="F840" s="750" t="s">
        <v>1007</v>
      </c>
      <c r="G840" s="749" t="s">
        <v>692</v>
      </c>
      <c r="H840" s="749">
        <v>102427</v>
      </c>
      <c r="I840" s="749">
        <v>2427</v>
      </c>
      <c r="J840" s="749" t="s">
        <v>1313</v>
      </c>
      <c r="K840" s="749" t="s">
        <v>1310</v>
      </c>
      <c r="L840" s="752">
        <v>25.53263462537527</v>
      </c>
      <c r="M840" s="752">
        <v>23</v>
      </c>
      <c r="N840" s="753">
        <v>587.2505963836312</v>
      </c>
    </row>
    <row r="841" spans="1:14" ht="14.4" customHeight="1" x14ac:dyDescent="0.3">
      <c r="A841" s="747" t="s">
        <v>628</v>
      </c>
      <c r="B841" s="748" t="s">
        <v>629</v>
      </c>
      <c r="C841" s="749" t="s">
        <v>655</v>
      </c>
      <c r="D841" s="750" t="s">
        <v>656</v>
      </c>
      <c r="E841" s="751">
        <v>50113013</v>
      </c>
      <c r="F841" s="750" t="s">
        <v>1007</v>
      </c>
      <c r="G841" s="749" t="s">
        <v>692</v>
      </c>
      <c r="H841" s="749">
        <v>101066</v>
      </c>
      <c r="I841" s="749">
        <v>1066</v>
      </c>
      <c r="J841" s="749" t="s">
        <v>1034</v>
      </c>
      <c r="K841" s="749" t="s">
        <v>1035</v>
      </c>
      <c r="L841" s="752">
        <v>50.851538461538453</v>
      </c>
      <c r="M841" s="752">
        <v>13</v>
      </c>
      <c r="N841" s="753">
        <v>661.06999999999994</v>
      </c>
    </row>
    <row r="842" spans="1:14" ht="14.4" customHeight="1" x14ac:dyDescent="0.3">
      <c r="A842" s="747" t="s">
        <v>628</v>
      </c>
      <c r="B842" s="748" t="s">
        <v>629</v>
      </c>
      <c r="C842" s="749" t="s">
        <v>655</v>
      </c>
      <c r="D842" s="750" t="s">
        <v>656</v>
      </c>
      <c r="E842" s="751">
        <v>50113013</v>
      </c>
      <c r="F842" s="750" t="s">
        <v>1007</v>
      </c>
      <c r="G842" s="749" t="s">
        <v>692</v>
      </c>
      <c r="H842" s="749">
        <v>184492</v>
      </c>
      <c r="I842" s="749">
        <v>84492</v>
      </c>
      <c r="J842" s="749" t="s">
        <v>1036</v>
      </c>
      <c r="K842" s="749" t="s">
        <v>1314</v>
      </c>
      <c r="L842" s="752">
        <v>52.27</v>
      </c>
      <c r="M842" s="752">
        <v>2</v>
      </c>
      <c r="N842" s="753">
        <v>104.54</v>
      </c>
    </row>
    <row r="843" spans="1:14" ht="14.4" customHeight="1" x14ac:dyDescent="0.3">
      <c r="A843" s="747" t="s">
        <v>628</v>
      </c>
      <c r="B843" s="748" t="s">
        <v>629</v>
      </c>
      <c r="C843" s="749" t="s">
        <v>655</v>
      </c>
      <c r="D843" s="750" t="s">
        <v>656</v>
      </c>
      <c r="E843" s="751">
        <v>50113013</v>
      </c>
      <c r="F843" s="750" t="s">
        <v>1007</v>
      </c>
      <c r="G843" s="749" t="s">
        <v>692</v>
      </c>
      <c r="H843" s="749">
        <v>394618</v>
      </c>
      <c r="I843" s="749">
        <v>112786</v>
      </c>
      <c r="J843" s="749" t="s">
        <v>1038</v>
      </c>
      <c r="K843" s="749" t="s">
        <v>1039</v>
      </c>
      <c r="L843" s="752">
        <v>310</v>
      </c>
      <c r="M843" s="752">
        <v>2.25</v>
      </c>
      <c r="N843" s="753">
        <v>697.5</v>
      </c>
    </row>
    <row r="844" spans="1:14" ht="14.4" customHeight="1" x14ac:dyDescent="0.3">
      <c r="A844" s="747" t="s">
        <v>628</v>
      </c>
      <c r="B844" s="748" t="s">
        <v>629</v>
      </c>
      <c r="C844" s="749" t="s">
        <v>655</v>
      </c>
      <c r="D844" s="750" t="s">
        <v>656</v>
      </c>
      <c r="E844" s="751">
        <v>50113013</v>
      </c>
      <c r="F844" s="750" t="s">
        <v>1007</v>
      </c>
      <c r="G844" s="749" t="s">
        <v>692</v>
      </c>
      <c r="H844" s="749">
        <v>847476</v>
      </c>
      <c r="I844" s="749">
        <v>112782</v>
      </c>
      <c r="J844" s="749" t="s">
        <v>1040</v>
      </c>
      <c r="K844" s="749" t="s">
        <v>1041</v>
      </c>
      <c r="L844" s="752">
        <v>666.2807214285715</v>
      </c>
      <c r="M844" s="752">
        <v>3.4999999999999996</v>
      </c>
      <c r="N844" s="753">
        <v>2331.9825249999999</v>
      </c>
    </row>
    <row r="845" spans="1:14" ht="14.4" customHeight="1" x14ac:dyDescent="0.3">
      <c r="A845" s="747" t="s">
        <v>628</v>
      </c>
      <c r="B845" s="748" t="s">
        <v>629</v>
      </c>
      <c r="C845" s="749" t="s">
        <v>655</v>
      </c>
      <c r="D845" s="750" t="s">
        <v>656</v>
      </c>
      <c r="E845" s="751">
        <v>50113013</v>
      </c>
      <c r="F845" s="750" t="s">
        <v>1007</v>
      </c>
      <c r="G845" s="749" t="s">
        <v>692</v>
      </c>
      <c r="H845" s="749">
        <v>96414</v>
      </c>
      <c r="I845" s="749">
        <v>96414</v>
      </c>
      <c r="J845" s="749" t="s">
        <v>1042</v>
      </c>
      <c r="K845" s="749" t="s">
        <v>1043</v>
      </c>
      <c r="L845" s="752">
        <v>57.989999999999995</v>
      </c>
      <c r="M845" s="752">
        <v>31.1</v>
      </c>
      <c r="N845" s="753">
        <v>1803.489</v>
      </c>
    </row>
    <row r="846" spans="1:14" ht="14.4" customHeight="1" x14ac:dyDescent="0.3">
      <c r="A846" s="747" t="s">
        <v>628</v>
      </c>
      <c r="B846" s="748" t="s">
        <v>629</v>
      </c>
      <c r="C846" s="749" t="s">
        <v>655</v>
      </c>
      <c r="D846" s="750" t="s">
        <v>656</v>
      </c>
      <c r="E846" s="751">
        <v>50113013</v>
      </c>
      <c r="F846" s="750" t="s">
        <v>1007</v>
      </c>
      <c r="G846" s="749" t="s">
        <v>692</v>
      </c>
      <c r="H846" s="749">
        <v>114875</v>
      </c>
      <c r="I846" s="749">
        <v>14875</v>
      </c>
      <c r="J846" s="749" t="s">
        <v>1044</v>
      </c>
      <c r="K846" s="749" t="s">
        <v>1587</v>
      </c>
      <c r="L846" s="752">
        <v>88.210000000000051</v>
      </c>
      <c r="M846" s="752">
        <v>1</v>
      </c>
      <c r="N846" s="753">
        <v>88.210000000000051</v>
      </c>
    </row>
    <row r="847" spans="1:14" ht="14.4" customHeight="1" x14ac:dyDescent="0.3">
      <c r="A847" s="747" t="s">
        <v>628</v>
      </c>
      <c r="B847" s="748" t="s">
        <v>629</v>
      </c>
      <c r="C847" s="749" t="s">
        <v>655</v>
      </c>
      <c r="D847" s="750" t="s">
        <v>656</v>
      </c>
      <c r="E847" s="751">
        <v>50113013</v>
      </c>
      <c r="F847" s="750" t="s">
        <v>1007</v>
      </c>
      <c r="G847" s="749" t="s">
        <v>692</v>
      </c>
      <c r="H847" s="749">
        <v>114877</v>
      </c>
      <c r="I847" s="749">
        <v>14877</v>
      </c>
      <c r="J847" s="749" t="s">
        <v>1044</v>
      </c>
      <c r="K847" s="749" t="s">
        <v>1045</v>
      </c>
      <c r="L847" s="752">
        <v>237.36511294102209</v>
      </c>
      <c r="M847" s="752">
        <v>2</v>
      </c>
      <c r="N847" s="753">
        <v>474.73022588204418</v>
      </c>
    </row>
    <row r="848" spans="1:14" ht="14.4" customHeight="1" x14ac:dyDescent="0.3">
      <c r="A848" s="747" t="s">
        <v>628</v>
      </c>
      <c r="B848" s="748" t="s">
        <v>629</v>
      </c>
      <c r="C848" s="749" t="s">
        <v>655</v>
      </c>
      <c r="D848" s="750" t="s">
        <v>656</v>
      </c>
      <c r="E848" s="751">
        <v>50113013</v>
      </c>
      <c r="F848" s="750" t="s">
        <v>1007</v>
      </c>
      <c r="G848" s="749" t="s">
        <v>692</v>
      </c>
      <c r="H848" s="749">
        <v>216191</v>
      </c>
      <c r="I848" s="749">
        <v>216191</v>
      </c>
      <c r="J848" s="749" t="s">
        <v>1048</v>
      </c>
      <c r="K848" s="749" t="s">
        <v>1049</v>
      </c>
      <c r="L848" s="752">
        <v>85.37</v>
      </c>
      <c r="M848" s="752">
        <v>1</v>
      </c>
      <c r="N848" s="753">
        <v>85.37</v>
      </c>
    </row>
    <row r="849" spans="1:14" ht="14.4" customHeight="1" x14ac:dyDescent="0.3">
      <c r="A849" s="747" t="s">
        <v>628</v>
      </c>
      <c r="B849" s="748" t="s">
        <v>629</v>
      </c>
      <c r="C849" s="749" t="s">
        <v>655</v>
      </c>
      <c r="D849" s="750" t="s">
        <v>656</v>
      </c>
      <c r="E849" s="751">
        <v>50113013</v>
      </c>
      <c r="F849" s="750" t="s">
        <v>1007</v>
      </c>
      <c r="G849" s="749" t="s">
        <v>692</v>
      </c>
      <c r="H849" s="749">
        <v>216196</v>
      </c>
      <c r="I849" s="749">
        <v>216196</v>
      </c>
      <c r="J849" s="749" t="s">
        <v>1588</v>
      </c>
      <c r="K849" s="749" t="s">
        <v>1589</v>
      </c>
      <c r="L849" s="752">
        <v>70.81</v>
      </c>
      <c r="M849" s="752">
        <v>2</v>
      </c>
      <c r="N849" s="753">
        <v>141.62</v>
      </c>
    </row>
    <row r="850" spans="1:14" ht="14.4" customHeight="1" x14ac:dyDescent="0.3">
      <c r="A850" s="747" t="s">
        <v>628</v>
      </c>
      <c r="B850" s="748" t="s">
        <v>629</v>
      </c>
      <c r="C850" s="749" t="s">
        <v>655</v>
      </c>
      <c r="D850" s="750" t="s">
        <v>656</v>
      </c>
      <c r="E850" s="751">
        <v>50113013</v>
      </c>
      <c r="F850" s="750" t="s">
        <v>1007</v>
      </c>
      <c r="G850" s="749" t="s">
        <v>692</v>
      </c>
      <c r="H850" s="749">
        <v>203303</v>
      </c>
      <c r="I850" s="749">
        <v>203303</v>
      </c>
      <c r="J850" s="749" t="s">
        <v>1050</v>
      </c>
      <c r="K850" s="749" t="s">
        <v>1051</v>
      </c>
      <c r="L850" s="752">
        <v>184.49</v>
      </c>
      <c r="M850" s="752">
        <v>3</v>
      </c>
      <c r="N850" s="753">
        <v>553.47</v>
      </c>
    </row>
    <row r="851" spans="1:14" ht="14.4" customHeight="1" x14ac:dyDescent="0.3">
      <c r="A851" s="747" t="s">
        <v>628</v>
      </c>
      <c r="B851" s="748" t="s">
        <v>629</v>
      </c>
      <c r="C851" s="749" t="s">
        <v>655</v>
      </c>
      <c r="D851" s="750" t="s">
        <v>656</v>
      </c>
      <c r="E851" s="751">
        <v>50113013</v>
      </c>
      <c r="F851" s="750" t="s">
        <v>1007</v>
      </c>
      <c r="G851" s="749" t="s">
        <v>692</v>
      </c>
      <c r="H851" s="749">
        <v>216195</v>
      </c>
      <c r="I851" s="749">
        <v>216195</v>
      </c>
      <c r="J851" s="749" t="s">
        <v>1050</v>
      </c>
      <c r="K851" s="749" t="s">
        <v>1051</v>
      </c>
      <c r="L851" s="752">
        <v>184.49</v>
      </c>
      <c r="M851" s="752">
        <v>2</v>
      </c>
      <c r="N851" s="753">
        <v>368.98</v>
      </c>
    </row>
    <row r="852" spans="1:14" ht="14.4" customHeight="1" x14ac:dyDescent="0.3">
      <c r="A852" s="747" t="s">
        <v>628</v>
      </c>
      <c r="B852" s="748" t="s">
        <v>629</v>
      </c>
      <c r="C852" s="749" t="s">
        <v>655</v>
      </c>
      <c r="D852" s="750" t="s">
        <v>656</v>
      </c>
      <c r="E852" s="751">
        <v>50113013</v>
      </c>
      <c r="F852" s="750" t="s">
        <v>1007</v>
      </c>
      <c r="G852" s="749" t="s">
        <v>692</v>
      </c>
      <c r="H852" s="749">
        <v>216199</v>
      </c>
      <c r="I852" s="749">
        <v>216199</v>
      </c>
      <c r="J852" s="749" t="s">
        <v>1590</v>
      </c>
      <c r="K852" s="749" t="s">
        <v>1591</v>
      </c>
      <c r="L852" s="752">
        <v>100.21666666666665</v>
      </c>
      <c r="M852" s="752">
        <v>9</v>
      </c>
      <c r="N852" s="753">
        <v>901.94999999999993</v>
      </c>
    </row>
    <row r="853" spans="1:14" ht="14.4" customHeight="1" x14ac:dyDescent="0.3">
      <c r="A853" s="747" t="s">
        <v>628</v>
      </c>
      <c r="B853" s="748" t="s">
        <v>629</v>
      </c>
      <c r="C853" s="749" t="s">
        <v>655</v>
      </c>
      <c r="D853" s="750" t="s">
        <v>656</v>
      </c>
      <c r="E853" s="751">
        <v>50113013</v>
      </c>
      <c r="F853" s="750" t="s">
        <v>1007</v>
      </c>
      <c r="G853" s="749" t="s">
        <v>692</v>
      </c>
      <c r="H853" s="749">
        <v>216183</v>
      </c>
      <c r="I853" s="749">
        <v>216183</v>
      </c>
      <c r="J853" s="749" t="s">
        <v>1052</v>
      </c>
      <c r="K853" s="749" t="s">
        <v>1053</v>
      </c>
      <c r="L853" s="752">
        <v>251.16</v>
      </c>
      <c r="M853" s="752">
        <v>20</v>
      </c>
      <c r="N853" s="753">
        <v>5023.2</v>
      </c>
    </row>
    <row r="854" spans="1:14" ht="14.4" customHeight="1" x14ac:dyDescent="0.3">
      <c r="A854" s="747" t="s">
        <v>628</v>
      </c>
      <c r="B854" s="748" t="s">
        <v>629</v>
      </c>
      <c r="C854" s="749" t="s">
        <v>655</v>
      </c>
      <c r="D854" s="750" t="s">
        <v>656</v>
      </c>
      <c r="E854" s="751">
        <v>50113013</v>
      </c>
      <c r="F854" s="750" t="s">
        <v>1007</v>
      </c>
      <c r="G854" s="749" t="s">
        <v>692</v>
      </c>
      <c r="H854" s="749">
        <v>132546</v>
      </c>
      <c r="I854" s="749">
        <v>32546</v>
      </c>
      <c r="J854" s="749" t="s">
        <v>1464</v>
      </c>
      <c r="K854" s="749" t="s">
        <v>1592</v>
      </c>
      <c r="L854" s="752">
        <v>125.69999999999999</v>
      </c>
      <c r="M854" s="752">
        <v>2</v>
      </c>
      <c r="N854" s="753">
        <v>251.39999999999998</v>
      </c>
    </row>
    <row r="855" spans="1:14" ht="14.4" customHeight="1" x14ac:dyDescent="0.3">
      <c r="A855" s="747" t="s">
        <v>628</v>
      </c>
      <c r="B855" s="748" t="s">
        <v>629</v>
      </c>
      <c r="C855" s="749" t="s">
        <v>655</v>
      </c>
      <c r="D855" s="750" t="s">
        <v>656</v>
      </c>
      <c r="E855" s="751">
        <v>50113013</v>
      </c>
      <c r="F855" s="750" t="s">
        <v>1007</v>
      </c>
      <c r="G855" s="749" t="s">
        <v>689</v>
      </c>
      <c r="H855" s="749">
        <v>197000</v>
      </c>
      <c r="I855" s="749">
        <v>97000</v>
      </c>
      <c r="J855" s="749" t="s">
        <v>1054</v>
      </c>
      <c r="K855" s="749" t="s">
        <v>1055</v>
      </c>
      <c r="L855" s="752">
        <v>21.112297297297296</v>
      </c>
      <c r="M855" s="752">
        <v>148</v>
      </c>
      <c r="N855" s="753">
        <v>3124.62</v>
      </c>
    </row>
    <row r="856" spans="1:14" ht="14.4" customHeight="1" x14ac:dyDescent="0.3">
      <c r="A856" s="747" t="s">
        <v>628</v>
      </c>
      <c r="B856" s="748" t="s">
        <v>629</v>
      </c>
      <c r="C856" s="749" t="s">
        <v>655</v>
      </c>
      <c r="D856" s="750" t="s">
        <v>656</v>
      </c>
      <c r="E856" s="751">
        <v>50113013</v>
      </c>
      <c r="F856" s="750" t="s">
        <v>1007</v>
      </c>
      <c r="G856" s="749" t="s">
        <v>692</v>
      </c>
      <c r="H856" s="749">
        <v>101076</v>
      </c>
      <c r="I856" s="749">
        <v>1076</v>
      </c>
      <c r="J856" s="749" t="s">
        <v>1056</v>
      </c>
      <c r="K856" s="749" t="s">
        <v>880</v>
      </c>
      <c r="L856" s="752">
        <v>74.86666666666666</v>
      </c>
      <c r="M856" s="752">
        <v>6</v>
      </c>
      <c r="N856" s="753">
        <v>449.2</v>
      </c>
    </row>
    <row r="857" spans="1:14" ht="14.4" customHeight="1" x14ac:dyDescent="0.3">
      <c r="A857" s="747" t="s">
        <v>628</v>
      </c>
      <c r="B857" s="748" t="s">
        <v>629</v>
      </c>
      <c r="C857" s="749" t="s">
        <v>655</v>
      </c>
      <c r="D857" s="750" t="s">
        <v>656</v>
      </c>
      <c r="E857" s="751">
        <v>50113013</v>
      </c>
      <c r="F857" s="750" t="s">
        <v>1007</v>
      </c>
      <c r="G857" s="749" t="s">
        <v>692</v>
      </c>
      <c r="H857" s="749">
        <v>101077</v>
      </c>
      <c r="I857" s="749">
        <v>1077</v>
      </c>
      <c r="J857" s="749" t="s">
        <v>1317</v>
      </c>
      <c r="K857" s="749" t="s">
        <v>880</v>
      </c>
      <c r="L857" s="752">
        <v>60.008261656271827</v>
      </c>
      <c r="M857" s="752">
        <v>1</v>
      </c>
      <c r="N857" s="753">
        <v>60.008261656271827</v>
      </c>
    </row>
    <row r="858" spans="1:14" ht="14.4" customHeight="1" x14ac:dyDescent="0.3">
      <c r="A858" s="747" t="s">
        <v>628</v>
      </c>
      <c r="B858" s="748" t="s">
        <v>629</v>
      </c>
      <c r="C858" s="749" t="s">
        <v>655</v>
      </c>
      <c r="D858" s="750" t="s">
        <v>656</v>
      </c>
      <c r="E858" s="751">
        <v>50113013</v>
      </c>
      <c r="F858" s="750" t="s">
        <v>1007</v>
      </c>
      <c r="G858" s="749" t="s">
        <v>692</v>
      </c>
      <c r="H858" s="749">
        <v>132559</v>
      </c>
      <c r="I858" s="749">
        <v>32559</v>
      </c>
      <c r="J858" s="749" t="s">
        <v>1593</v>
      </c>
      <c r="K858" s="749" t="s">
        <v>1594</v>
      </c>
      <c r="L858" s="752">
        <v>66.949999999999989</v>
      </c>
      <c r="M858" s="752">
        <v>2</v>
      </c>
      <c r="N858" s="753">
        <v>133.89999999999998</v>
      </c>
    </row>
    <row r="859" spans="1:14" ht="14.4" customHeight="1" x14ac:dyDescent="0.3">
      <c r="A859" s="747" t="s">
        <v>628</v>
      </c>
      <c r="B859" s="748" t="s">
        <v>629</v>
      </c>
      <c r="C859" s="749" t="s">
        <v>655</v>
      </c>
      <c r="D859" s="750" t="s">
        <v>656</v>
      </c>
      <c r="E859" s="751">
        <v>50113013</v>
      </c>
      <c r="F859" s="750" t="s">
        <v>1007</v>
      </c>
      <c r="G859" s="749" t="s">
        <v>692</v>
      </c>
      <c r="H859" s="749">
        <v>145997</v>
      </c>
      <c r="I859" s="749">
        <v>45997</v>
      </c>
      <c r="J859" s="749" t="s">
        <v>1595</v>
      </c>
      <c r="K859" s="749" t="s">
        <v>1596</v>
      </c>
      <c r="L859" s="752">
        <v>140.9975</v>
      </c>
      <c r="M859" s="752">
        <v>4</v>
      </c>
      <c r="N859" s="753">
        <v>563.99</v>
      </c>
    </row>
    <row r="860" spans="1:14" ht="14.4" customHeight="1" x14ac:dyDescent="0.3">
      <c r="A860" s="747" t="s">
        <v>628</v>
      </c>
      <c r="B860" s="748" t="s">
        <v>629</v>
      </c>
      <c r="C860" s="749" t="s">
        <v>655</v>
      </c>
      <c r="D860" s="750" t="s">
        <v>656</v>
      </c>
      <c r="E860" s="751">
        <v>50113013</v>
      </c>
      <c r="F860" s="750" t="s">
        <v>1007</v>
      </c>
      <c r="G860" s="749" t="s">
        <v>692</v>
      </c>
      <c r="H860" s="749">
        <v>145998</v>
      </c>
      <c r="I860" s="749">
        <v>45998</v>
      </c>
      <c r="J860" s="749" t="s">
        <v>1597</v>
      </c>
      <c r="K860" s="749" t="s">
        <v>1598</v>
      </c>
      <c r="L860" s="752">
        <v>180.2</v>
      </c>
      <c r="M860" s="752">
        <v>1</v>
      </c>
      <c r="N860" s="753">
        <v>180.2</v>
      </c>
    </row>
    <row r="861" spans="1:14" ht="14.4" customHeight="1" x14ac:dyDescent="0.3">
      <c r="A861" s="747" t="s">
        <v>628</v>
      </c>
      <c r="B861" s="748" t="s">
        <v>629</v>
      </c>
      <c r="C861" s="749" t="s">
        <v>655</v>
      </c>
      <c r="D861" s="750" t="s">
        <v>656</v>
      </c>
      <c r="E861" s="751">
        <v>50113013</v>
      </c>
      <c r="F861" s="750" t="s">
        <v>1007</v>
      </c>
      <c r="G861" s="749" t="s">
        <v>692</v>
      </c>
      <c r="H861" s="749">
        <v>149549</v>
      </c>
      <c r="I861" s="749">
        <v>49549</v>
      </c>
      <c r="J861" s="749" t="s">
        <v>1059</v>
      </c>
      <c r="K861" s="749" t="s">
        <v>761</v>
      </c>
      <c r="L861" s="752">
        <v>100.78333333333335</v>
      </c>
      <c r="M861" s="752">
        <v>3</v>
      </c>
      <c r="N861" s="753">
        <v>302.35000000000002</v>
      </c>
    </row>
    <row r="862" spans="1:14" ht="14.4" customHeight="1" x14ac:dyDescent="0.3">
      <c r="A862" s="747" t="s">
        <v>628</v>
      </c>
      <c r="B862" s="748" t="s">
        <v>629</v>
      </c>
      <c r="C862" s="749" t="s">
        <v>655</v>
      </c>
      <c r="D862" s="750" t="s">
        <v>656</v>
      </c>
      <c r="E862" s="751">
        <v>50113013</v>
      </c>
      <c r="F862" s="750" t="s">
        <v>1007</v>
      </c>
      <c r="G862" s="749" t="s">
        <v>692</v>
      </c>
      <c r="H862" s="749">
        <v>145996</v>
      </c>
      <c r="I862" s="749">
        <v>45996</v>
      </c>
      <c r="J862" s="749" t="s">
        <v>1599</v>
      </c>
      <c r="K862" s="749" t="s">
        <v>1600</v>
      </c>
      <c r="L862" s="752">
        <v>72.710000000000008</v>
      </c>
      <c r="M862" s="752">
        <v>1</v>
      </c>
      <c r="N862" s="753">
        <v>72.710000000000008</v>
      </c>
    </row>
    <row r="863" spans="1:14" ht="14.4" customHeight="1" x14ac:dyDescent="0.3">
      <c r="A863" s="747" t="s">
        <v>628</v>
      </c>
      <c r="B863" s="748" t="s">
        <v>629</v>
      </c>
      <c r="C863" s="749" t="s">
        <v>655</v>
      </c>
      <c r="D863" s="750" t="s">
        <v>656</v>
      </c>
      <c r="E863" s="751">
        <v>50113013</v>
      </c>
      <c r="F863" s="750" t="s">
        <v>1007</v>
      </c>
      <c r="G863" s="749" t="s">
        <v>692</v>
      </c>
      <c r="H863" s="749">
        <v>201970</v>
      </c>
      <c r="I863" s="749">
        <v>201970</v>
      </c>
      <c r="J863" s="749" t="s">
        <v>1060</v>
      </c>
      <c r="K863" s="749" t="s">
        <v>1061</v>
      </c>
      <c r="L863" s="752">
        <v>72.480000000000018</v>
      </c>
      <c r="M863" s="752">
        <v>8</v>
      </c>
      <c r="N863" s="753">
        <v>579.84000000000015</v>
      </c>
    </row>
    <row r="864" spans="1:14" ht="14.4" customHeight="1" x14ac:dyDescent="0.3">
      <c r="A864" s="747" t="s">
        <v>628</v>
      </c>
      <c r="B864" s="748" t="s">
        <v>629</v>
      </c>
      <c r="C864" s="749" t="s">
        <v>655</v>
      </c>
      <c r="D864" s="750" t="s">
        <v>656</v>
      </c>
      <c r="E864" s="751">
        <v>50113013</v>
      </c>
      <c r="F864" s="750" t="s">
        <v>1007</v>
      </c>
      <c r="G864" s="749" t="s">
        <v>692</v>
      </c>
      <c r="H864" s="749">
        <v>201974</v>
      </c>
      <c r="I864" s="749">
        <v>201974</v>
      </c>
      <c r="J864" s="749" t="s">
        <v>1062</v>
      </c>
      <c r="K864" s="749" t="s">
        <v>1063</v>
      </c>
      <c r="L864" s="752">
        <v>193.87015674693365</v>
      </c>
      <c r="M864" s="752">
        <v>6</v>
      </c>
      <c r="N864" s="753">
        <v>1163.2209404816019</v>
      </c>
    </row>
    <row r="865" spans="1:14" ht="14.4" customHeight="1" x14ac:dyDescent="0.3">
      <c r="A865" s="747" t="s">
        <v>628</v>
      </c>
      <c r="B865" s="748" t="s">
        <v>629</v>
      </c>
      <c r="C865" s="749" t="s">
        <v>655</v>
      </c>
      <c r="D865" s="750" t="s">
        <v>656</v>
      </c>
      <c r="E865" s="751">
        <v>50113013</v>
      </c>
      <c r="F865" s="750" t="s">
        <v>1007</v>
      </c>
      <c r="G865" s="749" t="s">
        <v>689</v>
      </c>
      <c r="H865" s="749">
        <v>113453</v>
      </c>
      <c r="I865" s="749">
        <v>113453</v>
      </c>
      <c r="J865" s="749" t="s">
        <v>1066</v>
      </c>
      <c r="K865" s="749" t="s">
        <v>1067</v>
      </c>
      <c r="L865" s="752">
        <v>459.50487804878054</v>
      </c>
      <c r="M865" s="752">
        <v>16.399999999999999</v>
      </c>
      <c r="N865" s="753">
        <v>7535.88</v>
      </c>
    </row>
    <row r="866" spans="1:14" ht="14.4" customHeight="1" x14ac:dyDescent="0.3">
      <c r="A866" s="747" t="s">
        <v>628</v>
      </c>
      <c r="B866" s="748" t="s">
        <v>629</v>
      </c>
      <c r="C866" s="749" t="s">
        <v>655</v>
      </c>
      <c r="D866" s="750" t="s">
        <v>656</v>
      </c>
      <c r="E866" s="751">
        <v>50113013</v>
      </c>
      <c r="F866" s="750" t="s">
        <v>1007</v>
      </c>
      <c r="G866" s="749" t="s">
        <v>692</v>
      </c>
      <c r="H866" s="749">
        <v>106264</v>
      </c>
      <c r="I866" s="749">
        <v>6264</v>
      </c>
      <c r="J866" s="749" t="s">
        <v>1070</v>
      </c>
      <c r="K866" s="749" t="s">
        <v>1322</v>
      </c>
      <c r="L866" s="752">
        <v>31.779995123057795</v>
      </c>
      <c r="M866" s="752">
        <v>14</v>
      </c>
      <c r="N866" s="753">
        <v>444.91993172280911</v>
      </c>
    </row>
    <row r="867" spans="1:14" ht="14.4" customHeight="1" x14ac:dyDescent="0.3">
      <c r="A867" s="747" t="s">
        <v>628</v>
      </c>
      <c r="B867" s="748" t="s">
        <v>629</v>
      </c>
      <c r="C867" s="749" t="s">
        <v>655</v>
      </c>
      <c r="D867" s="750" t="s">
        <v>656</v>
      </c>
      <c r="E867" s="751">
        <v>50113013</v>
      </c>
      <c r="F867" s="750" t="s">
        <v>1007</v>
      </c>
      <c r="G867" s="749" t="s">
        <v>692</v>
      </c>
      <c r="H867" s="749">
        <v>186264</v>
      </c>
      <c r="I867" s="749">
        <v>86264</v>
      </c>
      <c r="J867" s="749" t="s">
        <v>1072</v>
      </c>
      <c r="K867" s="749" t="s">
        <v>1073</v>
      </c>
      <c r="L867" s="752">
        <v>46.519999999999968</v>
      </c>
      <c r="M867" s="752">
        <v>1</v>
      </c>
      <c r="N867" s="753">
        <v>46.519999999999968</v>
      </c>
    </row>
    <row r="868" spans="1:14" ht="14.4" customHeight="1" x14ac:dyDescent="0.3">
      <c r="A868" s="747" t="s">
        <v>628</v>
      </c>
      <c r="B868" s="748" t="s">
        <v>629</v>
      </c>
      <c r="C868" s="749" t="s">
        <v>655</v>
      </c>
      <c r="D868" s="750" t="s">
        <v>656</v>
      </c>
      <c r="E868" s="751">
        <v>50113013</v>
      </c>
      <c r="F868" s="750" t="s">
        <v>1007</v>
      </c>
      <c r="G868" s="749" t="s">
        <v>692</v>
      </c>
      <c r="H868" s="749">
        <v>193207</v>
      </c>
      <c r="I868" s="749">
        <v>93207</v>
      </c>
      <c r="J868" s="749" t="s">
        <v>1072</v>
      </c>
      <c r="K868" s="749" t="s">
        <v>1074</v>
      </c>
      <c r="L868" s="752">
        <v>43.889999999999993</v>
      </c>
      <c r="M868" s="752">
        <v>1</v>
      </c>
      <c r="N868" s="753">
        <v>43.889999999999993</v>
      </c>
    </row>
    <row r="869" spans="1:14" ht="14.4" customHeight="1" x14ac:dyDescent="0.3">
      <c r="A869" s="747" t="s">
        <v>628</v>
      </c>
      <c r="B869" s="748" t="s">
        <v>629</v>
      </c>
      <c r="C869" s="749" t="s">
        <v>655</v>
      </c>
      <c r="D869" s="750" t="s">
        <v>656</v>
      </c>
      <c r="E869" s="751">
        <v>50113013</v>
      </c>
      <c r="F869" s="750" t="s">
        <v>1007</v>
      </c>
      <c r="G869" s="749" t="s">
        <v>692</v>
      </c>
      <c r="H869" s="749">
        <v>116600</v>
      </c>
      <c r="I869" s="749">
        <v>16600</v>
      </c>
      <c r="J869" s="749" t="s">
        <v>1601</v>
      </c>
      <c r="K869" s="749" t="s">
        <v>1602</v>
      </c>
      <c r="L869" s="752">
        <v>23.56</v>
      </c>
      <c r="M869" s="752">
        <v>109</v>
      </c>
      <c r="N869" s="753">
        <v>2568.04</v>
      </c>
    </row>
    <row r="870" spans="1:14" ht="14.4" customHeight="1" x14ac:dyDescent="0.3">
      <c r="A870" s="747" t="s">
        <v>628</v>
      </c>
      <c r="B870" s="748" t="s">
        <v>629</v>
      </c>
      <c r="C870" s="749" t="s">
        <v>655</v>
      </c>
      <c r="D870" s="750" t="s">
        <v>656</v>
      </c>
      <c r="E870" s="751">
        <v>50113013</v>
      </c>
      <c r="F870" s="750" t="s">
        <v>1007</v>
      </c>
      <c r="G870" s="749" t="s">
        <v>692</v>
      </c>
      <c r="H870" s="749">
        <v>117149</v>
      </c>
      <c r="I870" s="749">
        <v>17149</v>
      </c>
      <c r="J870" s="749" t="s">
        <v>1601</v>
      </c>
      <c r="K870" s="749" t="s">
        <v>1603</v>
      </c>
      <c r="L870" s="752">
        <v>163.32999999999998</v>
      </c>
      <c r="M870" s="752">
        <v>2</v>
      </c>
      <c r="N870" s="753">
        <v>326.65999999999997</v>
      </c>
    </row>
    <row r="871" spans="1:14" ht="14.4" customHeight="1" x14ac:dyDescent="0.3">
      <c r="A871" s="747" t="s">
        <v>628</v>
      </c>
      <c r="B871" s="748" t="s">
        <v>629</v>
      </c>
      <c r="C871" s="749" t="s">
        <v>655</v>
      </c>
      <c r="D871" s="750" t="s">
        <v>656</v>
      </c>
      <c r="E871" s="751">
        <v>50113013</v>
      </c>
      <c r="F871" s="750" t="s">
        <v>1007</v>
      </c>
      <c r="G871" s="749" t="s">
        <v>689</v>
      </c>
      <c r="H871" s="749">
        <v>166265</v>
      </c>
      <c r="I871" s="749">
        <v>166265</v>
      </c>
      <c r="J871" s="749" t="s">
        <v>1077</v>
      </c>
      <c r="K871" s="749" t="s">
        <v>1053</v>
      </c>
      <c r="L871" s="752">
        <v>38.571666666666665</v>
      </c>
      <c r="M871" s="752">
        <v>12</v>
      </c>
      <c r="N871" s="753">
        <v>462.86</v>
      </c>
    </row>
    <row r="872" spans="1:14" ht="14.4" customHeight="1" x14ac:dyDescent="0.3">
      <c r="A872" s="747" t="s">
        <v>628</v>
      </c>
      <c r="B872" s="748" t="s">
        <v>629</v>
      </c>
      <c r="C872" s="749" t="s">
        <v>655</v>
      </c>
      <c r="D872" s="750" t="s">
        <v>656</v>
      </c>
      <c r="E872" s="751">
        <v>50113013</v>
      </c>
      <c r="F872" s="750" t="s">
        <v>1007</v>
      </c>
      <c r="G872" s="749" t="s">
        <v>689</v>
      </c>
      <c r="H872" s="749">
        <v>118547</v>
      </c>
      <c r="I872" s="749">
        <v>18547</v>
      </c>
      <c r="J872" s="749" t="s">
        <v>1078</v>
      </c>
      <c r="K872" s="749" t="s">
        <v>1079</v>
      </c>
      <c r="L872" s="752">
        <v>123.49999999999997</v>
      </c>
      <c r="M872" s="752">
        <v>1</v>
      </c>
      <c r="N872" s="753">
        <v>123.49999999999997</v>
      </c>
    </row>
    <row r="873" spans="1:14" ht="14.4" customHeight="1" x14ac:dyDescent="0.3">
      <c r="A873" s="747" t="s">
        <v>628</v>
      </c>
      <c r="B873" s="748" t="s">
        <v>629</v>
      </c>
      <c r="C873" s="749" t="s">
        <v>655</v>
      </c>
      <c r="D873" s="750" t="s">
        <v>656</v>
      </c>
      <c r="E873" s="751">
        <v>50113013</v>
      </c>
      <c r="F873" s="750" t="s">
        <v>1007</v>
      </c>
      <c r="G873" s="749" t="s">
        <v>689</v>
      </c>
      <c r="H873" s="749">
        <v>850455</v>
      </c>
      <c r="I873" s="749">
        <v>169033</v>
      </c>
      <c r="J873" s="749" t="s">
        <v>1080</v>
      </c>
      <c r="K873" s="749" t="s">
        <v>1081</v>
      </c>
      <c r="L873" s="752">
        <v>202.17</v>
      </c>
      <c r="M873" s="752">
        <v>2</v>
      </c>
      <c r="N873" s="753">
        <v>404.34</v>
      </c>
    </row>
    <row r="874" spans="1:14" ht="14.4" customHeight="1" x14ac:dyDescent="0.3">
      <c r="A874" s="747" t="s">
        <v>628</v>
      </c>
      <c r="B874" s="748" t="s">
        <v>629</v>
      </c>
      <c r="C874" s="749" t="s">
        <v>655</v>
      </c>
      <c r="D874" s="750" t="s">
        <v>656</v>
      </c>
      <c r="E874" s="751">
        <v>50113013</v>
      </c>
      <c r="F874" s="750" t="s">
        <v>1007</v>
      </c>
      <c r="G874" s="749" t="s">
        <v>692</v>
      </c>
      <c r="H874" s="749">
        <v>142845</v>
      </c>
      <c r="I874" s="749">
        <v>42845</v>
      </c>
      <c r="J874" s="749" t="s">
        <v>1082</v>
      </c>
      <c r="K874" s="749" t="s">
        <v>1083</v>
      </c>
      <c r="L874" s="752">
        <v>100.38000000000001</v>
      </c>
      <c r="M874" s="752">
        <v>3</v>
      </c>
      <c r="N874" s="753">
        <v>301.14000000000004</v>
      </c>
    </row>
    <row r="875" spans="1:14" ht="14.4" customHeight="1" x14ac:dyDescent="0.3">
      <c r="A875" s="747" t="s">
        <v>628</v>
      </c>
      <c r="B875" s="748" t="s">
        <v>629</v>
      </c>
      <c r="C875" s="749" t="s">
        <v>655</v>
      </c>
      <c r="D875" s="750" t="s">
        <v>656</v>
      </c>
      <c r="E875" s="751">
        <v>50113013</v>
      </c>
      <c r="F875" s="750" t="s">
        <v>1007</v>
      </c>
      <c r="G875" s="749" t="s">
        <v>692</v>
      </c>
      <c r="H875" s="749">
        <v>184895</v>
      </c>
      <c r="I875" s="749">
        <v>84895</v>
      </c>
      <c r="J875" s="749" t="s">
        <v>1082</v>
      </c>
      <c r="K875" s="749" t="s">
        <v>1084</v>
      </c>
      <c r="L875" s="752">
        <v>66.620000000000033</v>
      </c>
      <c r="M875" s="752">
        <v>1</v>
      </c>
      <c r="N875" s="753">
        <v>66.620000000000033</v>
      </c>
    </row>
    <row r="876" spans="1:14" ht="14.4" customHeight="1" x14ac:dyDescent="0.3">
      <c r="A876" s="747" t="s">
        <v>628</v>
      </c>
      <c r="B876" s="748" t="s">
        <v>629</v>
      </c>
      <c r="C876" s="749" t="s">
        <v>655</v>
      </c>
      <c r="D876" s="750" t="s">
        <v>656</v>
      </c>
      <c r="E876" s="751">
        <v>50113013</v>
      </c>
      <c r="F876" s="750" t="s">
        <v>1007</v>
      </c>
      <c r="G876" s="749" t="s">
        <v>630</v>
      </c>
      <c r="H876" s="749">
        <v>147725</v>
      </c>
      <c r="I876" s="749">
        <v>47725</v>
      </c>
      <c r="J876" s="749" t="s">
        <v>1085</v>
      </c>
      <c r="K876" s="749" t="s">
        <v>1086</v>
      </c>
      <c r="L876" s="752">
        <v>63.704023398929849</v>
      </c>
      <c r="M876" s="752">
        <v>5</v>
      </c>
      <c r="N876" s="753">
        <v>318.52011699464924</v>
      </c>
    </row>
    <row r="877" spans="1:14" ht="14.4" customHeight="1" x14ac:dyDescent="0.3">
      <c r="A877" s="747" t="s">
        <v>628</v>
      </c>
      <c r="B877" s="748" t="s">
        <v>629</v>
      </c>
      <c r="C877" s="749" t="s">
        <v>655</v>
      </c>
      <c r="D877" s="750" t="s">
        <v>656</v>
      </c>
      <c r="E877" s="751">
        <v>50113013</v>
      </c>
      <c r="F877" s="750" t="s">
        <v>1007</v>
      </c>
      <c r="G877" s="749" t="s">
        <v>630</v>
      </c>
      <c r="H877" s="749">
        <v>147727</v>
      </c>
      <c r="I877" s="749">
        <v>47727</v>
      </c>
      <c r="J877" s="749" t="s">
        <v>1087</v>
      </c>
      <c r="K877" s="749" t="s">
        <v>1088</v>
      </c>
      <c r="L877" s="752">
        <v>127.17</v>
      </c>
      <c r="M877" s="752">
        <v>8</v>
      </c>
      <c r="N877" s="753">
        <v>1017.36</v>
      </c>
    </row>
    <row r="878" spans="1:14" ht="14.4" customHeight="1" x14ac:dyDescent="0.3">
      <c r="A878" s="747" t="s">
        <v>628</v>
      </c>
      <c r="B878" s="748" t="s">
        <v>629</v>
      </c>
      <c r="C878" s="749" t="s">
        <v>655</v>
      </c>
      <c r="D878" s="750" t="s">
        <v>656</v>
      </c>
      <c r="E878" s="751">
        <v>50113014</v>
      </c>
      <c r="F878" s="750" t="s">
        <v>1089</v>
      </c>
      <c r="G878" s="749" t="s">
        <v>689</v>
      </c>
      <c r="H878" s="749">
        <v>64942</v>
      </c>
      <c r="I878" s="749">
        <v>64942</v>
      </c>
      <c r="J878" s="749" t="s">
        <v>1328</v>
      </c>
      <c r="K878" s="749" t="s">
        <v>1329</v>
      </c>
      <c r="L878" s="752">
        <v>284.82000000000005</v>
      </c>
      <c r="M878" s="752">
        <v>4</v>
      </c>
      <c r="N878" s="753">
        <v>1139.2800000000002</v>
      </c>
    </row>
    <row r="879" spans="1:14" ht="14.4" customHeight="1" x14ac:dyDescent="0.3">
      <c r="A879" s="747" t="s">
        <v>628</v>
      </c>
      <c r="B879" s="748" t="s">
        <v>629</v>
      </c>
      <c r="C879" s="749" t="s">
        <v>655</v>
      </c>
      <c r="D879" s="750" t="s">
        <v>656</v>
      </c>
      <c r="E879" s="751">
        <v>50113014</v>
      </c>
      <c r="F879" s="750" t="s">
        <v>1089</v>
      </c>
      <c r="G879" s="749" t="s">
        <v>692</v>
      </c>
      <c r="H879" s="749">
        <v>116896</v>
      </c>
      <c r="I879" s="749">
        <v>16896</v>
      </c>
      <c r="J879" s="749" t="s">
        <v>1094</v>
      </c>
      <c r="K879" s="749" t="s">
        <v>1095</v>
      </c>
      <c r="L879" s="752">
        <v>108.63</v>
      </c>
      <c r="M879" s="752">
        <v>2</v>
      </c>
      <c r="N879" s="753">
        <v>217.26</v>
      </c>
    </row>
    <row r="880" spans="1:14" ht="14.4" customHeight="1" x14ac:dyDescent="0.3">
      <c r="A880" s="747" t="s">
        <v>628</v>
      </c>
      <c r="B880" s="748" t="s">
        <v>629</v>
      </c>
      <c r="C880" s="749" t="s">
        <v>655</v>
      </c>
      <c r="D880" s="750" t="s">
        <v>656</v>
      </c>
      <c r="E880" s="751">
        <v>50113014</v>
      </c>
      <c r="F880" s="750" t="s">
        <v>1089</v>
      </c>
      <c r="G880" s="749" t="s">
        <v>689</v>
      </c>
      <c r="H880" s="749">
        <v>189220</v>
      </c>
      <c r="I880" s="749">
        <v>189220</v>
      </c>
      <c r="J880" s="749" t="s">
        <v>1604</v>
      </c>
      <c r="K880" s="749" t="s">
        <v>1605</v>
      </c>
      <c r="L880" s="752">
        <v>9271.7199999999993</v>
      </c>
      <c r="M880" s="752">
        <v>4</v>
      </c>
      <c r="N880" s="753">
        <v>37086.879999999997</v>
      </c>
    </row>
    <row r="881" spans="1:14" ht="14.4" customHeight="1" x14ac:dyDescent="0.3">
      <c r="A881" s="747" t="s">
        <v>628</v>
      </c>
      <c r="B881" s="748" t="s">
        <v>629</v>
      </c>
      <c r="C881" s="749" t="s">
        <v>658</v>
      </c>
      <c r="D881" s="750" t="s">
        <v>659</v>
      </c>
      <c r="E881" s="751">
        <v>50113001</v>
      </c>
      <c r="F881" s="750" t="s">
        <v>688</v>
      </c>
      <c r="G881" s="749" t="s">
        <v>692</v>
      </c>
      <c r="H881" s="749">
        <v>182977</v>
      </c>
      <c r="I881" s="749">
        <v>182977</v>
      </c>
      <c r="J881" s="749" t="s">
        <v>750</v>
      </c>
      <c r="K881" s="749" t="s">
        <v>751</v>
      </c>
      <c r="L881" s="752">
        <v>145.86000000000001</v>
      </c>
      <c r="M881" s="752">
        <v>4</v>
      </c>
      <c r="N881" s="753">
        <v>583.44000000000005</v>
      </c>
    </row>
    <row r="882" spans="1:14" ht="14.4" customHeight="1" x14ac:dyDescent="0.3">
      <c r="A882" s="747" t="s">
        <v>628</v>
      </c>
      <c r="B882" s="748" t="s">
        <v>629</v>
      </c>
      <c r="C882" s="749" t="s">
        <v>658</v>
      </c>
      <c r="D882" s="750" t="s">
        <v>659</v>
      </c>
      <c r="E882" s="751">
        <v>50113008</v>
      </c>
      <c r="F882" s="750" t="s">
        <v>1001</v>
      </c>
      <c r="G882" s="749"/>
      <c r="H882" s="749"/>
      <c r="I882" s="749">
        <v>129056</v>
      </c>
      <c r="J882" s="749" t="s">
        <v>1606</v>
      </c>
      <c r="K882" s="749" t="s">
        <v>1607</v>
      </c>
      <c r="L882" s="752">
        <v>2557.1800537109375</v>
      </c>
      <c r="M882" s="752">
        <v>8</v>
      </c>
      <c r="N882" s="753">
        <v>20457.4404296875</v>
      </c>
    </row>
    <row r="883" spans="1:14" ht="14.4" customHeight="1" x14ac:dyDescent="0.3">
      <c r="A883" s="747" t="s">
        <v>628</v>
      </c>
      <c r="B883" s="748" t="s">
        <v>629</v>
      </c>
      <c r="C883" s="749" t="s">
        <v>658</v>
      </c>
      <c r="D883" s="750" t="s">
        <v>659</v>
      </c>
      <c r="E883" s="751">
        <v>50113008</v>
      </c>
      <c r="F883" s="750" t="s">
        <v>1001</v>
      </c>
      <c r="G883" s="749"/>
      <c r="H883" s="749"/>
      <c r="I883" s="749">
        <v>90099</v>
      </c>
      <c r="J883" s="749" t="s">
        <v>1562</v>
      </c>
      <c r="K883" s="749" t="s">
        <v>1563</v>
      </c>
      <c r="L883" s="752">
        <v>6812.080078125</v>
      </c>
      <c r="M883" s="752">
        <v>8</v>
      </c>
      <c r="N883" s="753">
        <v>54496.640625</v>
      </c>
    </row>
    <row r="884" spans="1:14" ht="14.4" customHeight="1" x14ac:dyDescent="0.3">
      <c r="A884" s="747" t="s">
        <v>628</v>
      </c>
      <c r="B884" s="748" t="s">
        <v>629</v>
      </c>
      <c r="C884" s="749" t="s">
        <v>658</v>
      </c>
      <c r="D884" s="750" t="s">
        <v>659</v>
      </c>
      <c r="E884" s="751">
        <v>50113008</v>
      </c>
      <c r="F884" s="750" t="s">
        <v>1001</v>
      </c>
      <c r="G884" s="749"/>
      <c r="H884" s="749"/>
      <c r="I884" s="749">
        <v>29980</v>
      </c>
      <c r="J884" s="749" t="s">
        <v>1608</v>
      </c>
      <c r="K884" s="749" t="s">
        <v>1609</v>
      </c>
      <c r="L884" s="752">
        <v>9570</v>
      </c>
      <c r="M884" s="752">
        <v>1</v>
      </c>
      <c r="N884" s="753">
        <v>9570</v>
      </c>
    </row>
    <row r="885" spans="1:14" ht="14.4" customHeight="1" x14ac:dyDescent="0.3">
      <c r="A885" s="747" t="s">
        <v>628</v>
      </c>
      <c r="B885" s="748" t="s">
        <v>629</v>
      </c>
      <c r="C885" s="749" t="s">
        <v>658</v>
      </c>
      <c r="D885" s="750" t="s">
        <v>659</v>
      </c>
      <c r="E885" s="751">
        <v>50113008</v>
      </c>
      <c r="F885" s="750" t="s">
        <v>1001</v>
      </c>
      <c r="G885" s="749"/>
      <c r="H885" s="749"/>
      <c r="I885" s="749">
        <v>62464</v>
      </c>
      <c r="J885" s="749" t="s">
        <v>1610</v>
      </c>
      <c r="K885" s="749" t="s">
        <v>1611</v>
      </c>
      <c r="L885" s="752">
        <v>9157.759765625</v>
      </c>
      <c r="M885" s="752">
        <v>3</v>
      </c>
      <c r="N885" s="753">
        <v>27473.279296875</v>
      </c>
    </row>
    <row r="886" spans="1:14" ht="14.4" customHeight="1" x14ac:dyDescent="0.3">
      <c r="A886" s="747" t="s">
        <v>628</v>
      </c>
      <c r="B886" s="748" t="s">
        <v>629</v>
      </c>
      <c r="C886" s="749" t="s">
        <v>658</v>
      </c>
      <c r="D886" s="750" t="s">
        <v>659</v>
      </c>
      <c r="E886" s="751">
        <v>50113011</v>
      </c>
      <c r="F886" s="750" t="s">
        <v>1612</v>
      </c>
      <c r="G886" s="749"/>
      <c r="H886" s="749"/>
      <c r="I886" s="749">
        <v>173181</v>
      </c>
      <c r="J886" s="749" t="s">
        <v>1613</v>
      </c>
      <c r="K886" s="749" t="s">
        <v>1614</v>
      </c>
      <c r="L886" s="752">
        <v>8505.2001953125</v>
      </c>
      <c r="M886" s="752">
        <v>2</v>
      </c>
      <c r="N886" s="753">
        <v>17010.400390625</v>
      </c>
    </row>
    <row r="887" spans="1:14" ht="14.4" customHeight="1" x14ac:dyDescent="0.3">
      <c r="A887" s="747" t="s">
        <v>628</v>
      </c>
      <c r="B887" s="748" t="s">
        <v>629</v>
      </c>
      <c r="C887" s="749" t="s">
        <v>658</v>
      </c>
      <c r="D887" s="750" t="s">
        <v>659</v>
      </c>
      <c r="E887" s="751">
        <v>50113013</v>
      </c>
      <c r="F887" s="750" t="s">
        <v>1007</v>
      </c>
      <c r="G887" s="749" t="s">
        <v>692</v>
      </c>
      <c r="H887" s="749">
        <v>172972</v>
      </c>
      <c r="I887" s="749">
        <v>72972</v>
      </c>
      <c r="J887" s="749" t="s">
        <v>1010</v>
      </c>
      <c r="K887" s="749" t="s">
        <v>1011</v>
      </c>
      <c r="L887" s="752">
        <v>181.61666666666667</v>
      </c>
      <c r="M887" s="752">
        <v>9</v>
      </c>
      <c r="N887" s="753">
        <v>1634.55</v>
      </c>
    </row>
    <row r="888" spans="1:14" ht="14.4" customHeight="1" x14ac:dyDescent="0.3">
      <c r="A888" s="747" t="s">
        <v>628</v>
      </c>
      <c r="B888" s="748" t="s">
        <v>629</v>
      </c>
      <c r="C888" s="749" t="s">
        <v>658</v>
      </c>
      <c r="D888" s="750" t="s">
        <v>659</v>
      </c>
      <c r="E888" s="751">
        <v>50113013</v>
      </c>
      <c r="F888" s="750" t="s">
        <v>1007</v>
      </c>
      <c r="G888" s="749" t="s">
        <v>692</v>
      </c>
      <c r="H888" s="749">
        <v>72973</v>
      </c>
      <c r="I888" s="749">
        <v>72973</v>
      </c>
      <c r="J888" s="749" t="s">
        <v>1016</v>
      </c>
      <c r="K888" s="749" t="s">
        <v>1017</v>
      </c>
      <c r="L888" s="752">
        <v>159.72052631578947</v>
      </c>
      <c r="M888" s="752">
        <v>3.8</v>
      </c>
      <c r="N888" s="753">
        <v>606.93799999999999</v>
      </c>
    </row>
    <row r="889" spans="1:14" ht="14.4" customHeight="1" x14ac:dyDescent="0.3">
      <c r="A889" s="747" t="s">
        <v>628</v>
      </c>
      <c r="B889" s="748" t="s">
        <v>629</v>
      </c>
      <c r="C889" s="749" t="s">
        <v>658</v>
      </c>
      <c r="D889" s="750" t="s">
        <v>659</v>
      </c>
      <c r="E889" s="751">
        <v>50113013</v>
      </c>
      <c r="F889" s="750" t="s">
        <v>1007</v>
      </c>
      <c r="G889" s="749" t="s">
        <v>692</v>
      </c>
      <c r="H889" s="749">
        <v>201958</v>
      </c>
      <c r="I889" s="749">
        <v>201958</v>
      </c>
      <c r="J889" s="749" t="s">
        <v>1018</v>
      </c>
      <c r="K889" s="749" t="s">
        <v>1019</v>
      </c>
      <c r="L889" s="752">
        <v>239.91</v>
      </c>
      <c r="M889" s="752">
        <v>2</v>
      </c>
      <c r="N889" s="753">
        <v>479.82</v>
      </c>
    </row>
    <row r="890" spans="1:14" ht="14.4" customHeight="1" x14ac:dyDescent="0.3">
      <c r="A890" s="747" t="s">
        <v>628</v>
      </c>
      <c r="B890" s="748" t="s">
        <v>629</v>
      </c>
      <c r="C890" s="749" t="s">
        <v>658</v>
      </c>
      <c r="D890" s="750" t="s">
        <v>659</v>
      </c>
      <c r="E890" s="751">
        <v>50113013</v>
      </c>
      <c r="F890" s="750" t="s">
        <v>1007</v>
      </c>
      <c r="G890" s="749" t="s">
        <v>692</v>
      </c>
      <c r="H890" s="749">
        <v>164835</v>
      </c>
      <c r="I890" s="749">
        <v>64835</v>
      </c>
      <c r="J890" s="749" t="s">
        <v>1022</v>
      </c>
      <c r="K890" s="749" t="s">
        <v>1023</v>
      </c>
      <c r="L890" s="752">
        <v>143.66</v>
      </c>
      <c r="M890" s="752">
        <v>1.9</v>
      </c>
      <c r="N890" s="753">
        <v>272.95400000000001</v>
      </c>
    </row>
    <row r="891" spans="1:14" ht="14.4" customHeight="1" x14ac:dyDescent="0.3">
      <c r="A891" s="747" t="s">
        <v>628</v>
      </c>
      <c r="B891" s="748" t="s">
        <v>629</v>
      </c>
      <c r="C891" s="749" t="s">
        <v>658</v>
      </c>
      <c r="D891" s="750" t="s">
        <v>659</v>
      </c>
      <c r="E891" s="751">
        <v>50113013</v>
      </c>
      <c r="F891" s="750" t="s">
        <v>1007</v>
      </c>
      <c r="G891" s="749" t="s">
        <v>692</v>
      </c>
      <c r="H891" s="749">
        <v>183926</v>
      </c>
      <c r="I891" s="749">
        <v>183926</v>
      </c>
      <c r="J891" s="749" t="s">
        <v>1298</v>
      </c>
      <c r="K891" s="749" t="s">
        <v>751</v>
      </c>
      <c r="L891" s="752">
        <v>138.26051612903228</v>
      </c>
      <c r="M891" s="752">
        <v>15.500000000000002</v>
      </c>
      <c r="N891" s="753">
        <v>2143.0380000000005</v>
      </c>
    </row>
    <row r="892" spans="1:14" ht="14.4" customHeight="1" x14ac:dyDescent="0.3">
      <c r="A892" s="747" t="s">
        <v>628</v>
      </c>
      <c r="B892" s="748" t="s">
        <v>629</v>
      </c>
      <c r="C892" s="749" t="s">
        <v>658</v>
      </c>
      <c r="D892" s="750" t="s">
        <v>659</v>
      </c>
      <c r="E892" s="751">
        <v>50113013</v>
      </c>
      <c r="F892" s="750" t="s">
        <v>1007</v>
      </c>
      <c r="G892" s="749" t="s">
        <v>689</v>
      </c>
      <c r="H892" s="749">
        <v>849655</v>
      </c>
      <c r="I892" s="749">
        <v>129836</v>
      </c>
      <c r="J892" s="749" t="s">
        <v>1304</v>
      </c>
      <c r="K892" s="749" t="s">
        <v>1305</v>
      </c>
      <c r="L892" s="752">
        <v>262.89999999999998</v>
      </c>
      <c r="M892" s="752">
        <v>2</v>
      </c>
      <c r="N892" s="753">
        <v>525.79999999999995</v>
      </c>
    </row>
    <row r="893" spans="1:14" ht="14.4" customHeight="1" x14ac:dyDescent="0.3">
      <c r="A893" s="747" t="s">
        <v>628</v>
      </c>
      <c r="B893" s="748" t="s">
        <v>629</v>
      </c>
      <c r="C893" s="749" t="s">
        <v>658</v>
      </c>
      <c r="D893" s="750" t="s">
        <v>659</v>
      </c>
      <c r="E893" s="751">
        <v>50113013</v>
      </c>
      <c r="F893" s="750" t="s">
        <v>1007</v>
      </c>
      <c r="G893" s="749" t="s">
        <v>689</v>
      </c>
      <c r="H893" s="749">
        <v>849887</v>
      </c>
      <c r="I893" s="749">
        <v>129834</v>
      </c>
      <c r="J893" s="749" t="s">
        <v>1306</v>
      </c>
      <c r="K893" s="749" t="s">
        <v>630</v>
      </c>
      <c r="L893" s="752">
        <v>154</v>
      </c>
      <c r="M893" s="752">
        <v>1</v>
      </c>
      <c r="N893" s="753">
        <v>154</v>
      </c>
    </row>
    <row r="894" spans="1:14" ht="14.4" customHeight="1" x14ac:dyDescent="0.3">
      <c r="A894" s="747" t="s">
        <v>628</v>
      </c>
      <c r="B894" s="748" t="s">
        <v>629</v>
      </c>
      <c r="C894" s="749" t="s">
        <v>658</v>
      </c>
      <c r="D894" s="750" t="s">
        <v>659</v>
      </c>
      <c r="E894" s="751">
        <v>50113013</v>
      </c>
      <c r="F894" s="750" t="s">
        <v>1007</v>
      </c>
      <c r="G894" s="749" t="s">
        <v>692</v>
      </c>
      <c r="H894" s="749">
        <v>844576</v>
      </c>
      <c r="I894" s="749">
        <v>100339</v>
      </c>
      <c r="J894" s="749" t="s">
        <v>1581</v>
      </c>
      <c r="K894" s="749" t="s">
        <v>1582</v>
      </c>
      <c r="L894" s="752">
        <v>97.61</v>
      </c>
      <c r="M894" s="752">
        <v>1</v>
      </c>
      <c r="N894" s="753">
        <v>97.61</v>
      </c>
    </row>
    <row r="895" spans="1:14" ht="14.4" customHeight="1" x14ac:dyDescent="0.3">
      <c r="A895" s="747" t="s">
        <v>628</v>
      </c>
      <c r="B895" s="748" t="s">
        <v>629</v>
      </c>
      <c r="C895" s="749" t="s">
        <v>658</v>
      </c>
      <c r="D895" s="750" t="s">
        <v>659</v>
      </c>
      <c r="E895" s="751">
        <v>50113013</v>
      </c>
      <c r="F895" s="750" t="s">
        <v>1007</v>
      </c>
      <c r="G895" s="749" t="s">
        <v>692</v>
      </c>
      <c r="H895" s="749">
        <v>216183</v>
      </c>
      <c r="I895" s="749">
        <v>216183</v>
      </c>
      <c r="J895" s="749" t="s">
        <v>1052</v>
      </c>
      <c r="K895" s="749" t="s">
        <v>1053</v>
      </c>
      <c r="L895" s="752">
        <v>250.82</v>
      </c>
      <c r="M895" s="752">
        <v>15</v>
      </c>
      <c r="N895" s="753">
        <v>3762.2999999999997</v>
      </c>
    </row>
    <row r="896" spans="1:14" ht="14.4" customHeight="1" x14ac:dyDescent="0.3">
      <c r="A896" s="747" t="s">
        <v>628</v>
      </c>
      <c r="B896" s="748" t="s">
        <v>629</v>
      </c>
      <c r="C896" s="749" t="s">
        <v>658</v>
      </c>
      <c r="D896" s="750" t="s">
        <v>659</v>
      </c>
      <c r="E896" s="751">
        <v>50113013</v>
      </c>
      <c r="F896" s="750" t="s">
        <v>1007</v>
      </c>
      <c r="G896" s="749" t="s">
        <v>689</v>
      </c>
      <c r="H896" s="749">
        <v>113453</v>
      </c>
      <c r="I896" s="749">
        <v>113453</v>
      </c>
      <c r="J896" s="749" t="s">
        <v>1066</v>
      </c>
      <c r="K896" s="749" t="s">
        <v>1067</v>
      </c>
      <c r="L896" s="752">
        <v>458.7</v>
      </c>
      <c r="M896" s="752">
        <v>4</v>
      </c>
      <c r="N896" s="753">
        <v>1834.8</v>
      </c>
    </row>
    <row r="897" spans="1:14" ht="14.4" customHeight="1" x14ac:dyDescent="0.3">
      <c r="A897" s="747" t="s">
        <v>628</v>
      </c>
      <c r="B897" s="748" t="s">
        <v>629</v>
      </c>
      <c r="C897" s="749" t="s">
        <v>658</v>
      </c>
      <c r="D897" s="750" t="s">
        <v>659</v>
      </c>
      <c r="E897" s="751">
        <v>50113013</v>
      </c>
      <c r="F897" s="750" t="s">
        <v>1007</v>
      </c>
      <c r="G897" s="749" t="s">
        <v>692</v>
      </c>
      <c r="H897" s="749">
        <v>116600</v>
      </c>
      <c r="I897" s="749">
        <v>16600</v>
      </c>
      <c r="J897" s="749" t="s">
        <v>1601</v>
      </c>
      <c r="K897" s="749" t="s">
        <v>1602</v>
      </c>
      <c r="L897" s="752">
        <v>23.56</v>
      </c>
      <c r="M897" s="752">
        <v>6</v>
      </c>
      <c r="N897" s="753">
        <v>141.35999999999999</v>
      </c>
    </row>
    <row r="898" spans="1:14" ht="14.4" customHeight="1" x14ac:dyDescent="0.3">
      <c r="A898" s="747" t="s">
        <v>628</v>
      </c>
      <c r="B898" s="748" t="s">
        <v>629</v>
      </c>
      <c r="C898" s="749" t="s">
        <v>658</v>
      </c>
      <c r="D898" s="750" t="s">
        <v>659</v>
      </c>
      <c r="E898" s="751">
        <v>50113014</v>
      </c>
      <c r="F898" s="750" t="s">
        <v>1089</v>
      </c>
      <c r="G898" s="749" t="s">
        <v>692</v>
      </c>
      <c r="H898" s="749">
        <v>198417</v>
      </c>
      <c r="I898" s="749">
        <v>198417</v>
      </c>
      <c r="J898" s="749" t="s">
        <v>1615</v>
      </c>
      <c r="K898" s="749" t="s">
        <v>1616</v>
      </c>
      <c r="L898" s="752">
        <v>26381.16</v>
      </c>
      <c r="M898" s="752">
        <v>1.5</v>
      </c>
      <c r="N898" s="753">
        <v>39571.74</v>
      </c>
    </row>
    <row r="899" spans="1:14" ht="14.4" customHeight="1" x14ac:dyDescent="0.3">
      <c r="A899" s="747" t="s">
        <v>628</v>
      </c>
      <c r="B899" s="748" t="s">
        <v>629</v>
      </c>
      <c r="C899" s="749" t="s">
        <v>658</v>
      </c>
      <c r="D899" s="750" t="s">
        <v>659</v>
      </c>
      <c r="E899" s="751">
        <v>50113014</v>
      </c>
      <c r="F899" s="750" t="s">
        <v>1089</v>
      </c>
      <c r="G899" s="749" t="s">
        <v>689</v>
      </c>
      <c r="H899" s="749">
        <v>845130</v>
      </c>
      <c r="I899" s="749">
        <v>25449</v>
      </c>
      <c r="J899" s="749" t="s">
        <v>1617</v>
      </c>
      <c r="K899" s="749" t="s">
        <v>1618</v>
      </c>
      <c r="L899" s="752">
        <v>9929.6999999999989</v>
      </c>
      <c r="M899" s="752">
        <v>7</v>
      </c>
      <c r="N899" s="753">
        <v>69507.899999999994</v>
      </c>
    </row>
    <row r="900" spans="1:14" ht="14.4" customHeight="1" x14ac:dyDescent="0.3">
      <c r="A900" s="747" t="s">
        <v>628</v>
      </c>
      <c r="B900" s="748" t="s">
        <v>629</v>
      </c>
      <c r="C900" s="749" t="s">
        <v>661</v>
      </c>
      <c r="D900" s="750" t="s">
        <v>662</v>
      </c>
      <c r="E900" s="751">
        <v>50113001</v>
      </c>
      <c r="F900" s="750" t="s">
        <v>688</v>
      </c>
      <c r="G900" s="749" t="s">
        <v>692</v>
      </c>
      <c r="H900" s="749">
        <v>196886</v>
      </c>
      <c r="I900" s="749">
        <v>96886</v>
      </c>
      <c r="J900" s="749" t="s">
        <v>1096</v>
      </c>
      <c r="K900" s="749" t="s">
        <v>1097</v>
      </c>
      <c r="L900" s="752">
        <v>50.16</v>
      </c>
      <c r="M900" s="752">
        <v>21</v>
      </c>
      <c r="N900" s="753">
        <v>1053.3599999999999</v>
      </c>
    </row>
    <row r="901" spans="1:14" ht="14.4" customHeight="1" x14ac:dyDescent="0.3">
      <c r="A901" s="747" t="s">
        <v>628</v>
      </c>
      <c r="B901" s="748" t="s">
        <v>629</v>
      </c>
      <c r="C901" s="749" t="s">
        <v>661</v>
      </c>
      <c r="D901" s="750" t="s">
        <v>662</v>
      </c>
      <c r="E901" s="751">
        <v>50113001</v>
      </c>
      <c r="F901" s="750" t="s">
        <v>688</v>
      </c>
      <c r="G901" s="749" t="s">
        <v>689</v>
      </c>
      <c r="H901" s="749">
        <v>181090</v>
      </c>
      <c r="I901" s="749">
        <v>181090</v>
      </c>
      <c r="J901" s="749" t="s">
        <v>690</v>
      </c>
      <c r="K901" s="749" t="s">
        <v>691</v>
      </c>
      <c r="L901" s="752">
        <v>73.780000000000015</v>
      </c>
      <c r="M901" s="752">
        <v>1</v>
      </c>
      <c r="N901" s="753">
        <v>73.780000000000015</v>
      </c>
    </row>
    <row r="902" spans="1:14" ht="14.4" customHeight="1" x14ac:dyDescent="0.3">
      <c r="A902" s="747" t="s">
        <v>628</v>
      </c>
      <c r="B902" s="748" t="s">
        <v>629</v>
      </c>
      <c r="C902" s="749" t="s">
        <v>661</v>
      </c>
      <c r="D902" s="750" t="s">
        <v>662</v>
      </c>
      <c r="E902" s="751">
        <v>50113001</v>
      </c>
      <c r="F902" s="750" t="s">
        <v>688</v>
      </c>
      <c r="G902" s="749" t="s">
        <v>692</v>
      </c>
      <c r="H902" s="749">
        <v>100362</v>
      </c>
      <c r="I902" s="749">
        <v>362</v>
      </c>
      <c r="J902" s="749" t="s">
        <v>695</v>
      </c>
      <c r="K902" s="749" t="s">
        <v>696</v>
      </c>
      <c r="L902" s="752">
        <v>86.81</v>
      </c>
      <c r="M902" s="752">
        <v>13</v>
      </c>
      <c r="N902" s="753">
        <v>1128.53</v>
      </c>
    </row>
    <row r="903" spans="1:14" ht="14.4" customHeight="1" x14ac:dyDescent="0.3">
      <c r="A903" s="747" t="s">
        <v>628</v>
      </c>
      <c r="B903" s="748" t="s">
        <v>629</v>
      </c>
      <c r="C903" s="749" t="s">
        <v>661</v>
      </c>
      <c r="D903" s="750" t="s">
        <v>662</v>
      </c>
      <c r="E903" s="751">
        <v>50113001</v>
      </c>
      <c r="F903" s="750" t="s">
        <v>688</v>
      </c>
      <c r="G903" s="749" t="s">
        <v>692</v>
      </c>
      <c r="H903" s="749">
        <v>128837</v>
      </c>
      <c r="I903" s="749">
        <v>28837</v>
      </c>
      <c r="J903" s="749" t="s">
        <v>697</v>
      </c>
      <c r="K903" s="749" t="s">
        <v>698</v>
      </c>
      <c r="L903" s="752">
        <v>79.950000000000017</v>
      </c>
      <c r="M903" s="752">
        <v>1</v>
      </c>
      <c r="N903" s="753">
        <v>79.950000000000017</v>
      </c>
    </row>
    <row r="904" spans="1:14" ht="14.4" customHeight="1" x14ac:dyDescent="0.3">
      <c r="A904" s="747" t="s">
        <v>628</v>
      </c>
      <c r="B904" s="748" t="s">
        <v>629</v>
      </c>
      <c r="C904" s="749" t="s">
        <v>661</v>
      </c>
      <c r="D904" s="750" t="s">
        <v>662</v>
      </c>
      <c r="E904" s="751">
        <v>50113001</v>
      </c>
      <c r="F904" s="750" t="s">
        <v>688</v>
      </c>
      <c r="G904" s="749" t="s">
        <v>692</v>
      </c>
      <c r="H904" s="749">
        <v>128831</v>
      </c>
      <c r="I904" s="749">
        <v>28831</v>
      </c>
      <c r="J904" s="749" t="s">
        <v>700</v>
      </c>
      <c r="K904" s="749" t="s">
        <v>701</v>
      </c>
      <c r="L904" s="752">
        <v>163.74999999999997</v>
      </c>
      <c r="M904" s="752">
        <v>4</v>
      </c>
      <c r="N904" s="753">
        <v>654.99999999999989</v>
      </c>
    </row>
    <row r="905" spans="1:14" ht="14.4" customHeight="1" x14ac:dyDescent="0.3">
      <c r="A905" s="747" t="s">
        <v>628</v>
      </c>
      <c r="B905" s="748" t="s">
        <v>629</v>
      </c>
      <c r="C905" s="749" t="s">
        <v>661</v>
      </c>
      <c r="D905" s="750" t="s">
        <v>662</v>
      </c>
      <c r="E905" s="751">
        <v>50113001</v>
      </c>
      <c r="F905" s="750" t="s">
        <v>688</v>
      </c>
      <c r="G905" s="749" t="s">
        <v>692</v>
      </c>
      <c r="H905" s="749">
        <v>845008</v>
      </c>
      <c r="I905" s="749">
        <v>107806</v>
      </c>
      <c r="J905" s="749" t="s">
        <v>702</v>
      </c>
      <c r="K905" s="749" t="s">
        <v>703</v>
      </c>
      <c r="L905" s="752">
        <v>64.623333333333335</v>
      </c>
      <c r="M905" s="752">
        <v>12</v>
      </c>
      <c r="N905" s="753">
        <v>775.48</v>
      </c>
    </row>
    <row r="906" spans="1:14" ht="14.4" customHeight="1" x14ac:dyDescent="0.3">
      <c r="A906" s="747" t="s">
        <v>628</v>
      </c>
      <c r="B906" s="748" t="s">
        <v>629</v>
      </c>
      <c r="C906" s="749" t="s">
        <v>661</v>
      </c>
      <c r="D906" s="750" t="s">
        <v>662</v>
      </c>
      <c r="E906" s="751">
        <v>50113001</v>
      </c>
      <c r="F906" s="750" t="s">
        <v>688</v>
      </c>
      <c r="G906" s="749" t="s">
        <v>692</v>
      </c>
      <c r="H906" s="749">
        <v>199138</v>
      </c>
      <c r="I906" s="749">
        <v>99138</v>
      </c>
      <c r="J906" s="749" t="s">
        <v>706</v>
      </c>
      <c r="K906" s="749" t="s">
        <v>707</v>
      </c>
      <c r="L906" s="752">
        <v>33.890000000000008</v>
      </c>
      <c r="M906" s="752">
        <v>1</v>
      </c>
      <c r="N906" s="753">
        <v>33.890000000000008</v>
      </c>
    </row>
    <row r="907" spans="1:14" ht="14.4" customHeight="1" x14ac:dyDescent="0.3">
      <c r="A907" s="747" t="s">
        <v>628</v>
      </c>
      <c r="B907" s="748" t="s">
        <v>629</v>
      </c>
      <c r="C907" s="749" t="s">
        <v>661</v>
      </c>
      <c r="D907" s="750" t="s">
        <v>662</v>
      </c>
      <c r="E907" s="751">
        <v>50113001</v>
      </c>
      <c r="F907" s="750" t="s">
        <v>688</v>
      </c>
      <c r="G907" s="749" t="s">
        <v>692</v>
      </c>
      <c r="H907" s="749">
        <v>176954</v>
      </c>
      <c r="I907" s="749">
        <v>176954</v>
      </c>
      <c r="J907" s="749" t="s">
        <v>708</v>
      </c>
      <c r="K907" s="749" t="s">
        <v>709</v>
      </c>
      <c r="L907" s="752">
        <v>95.564999999999998</v>
      </c>
      <c r="M907" s="752">
        <v>2</v>
      </c>
      <c r="N907" s="753">
        <v>191.13</v>
      </c>
    </row>
    <row r="908" spans="1:14" ht="14.4" customHeight="1" x14ac:dyDescent="0.3">
      <c r="A908" s="747" t="s">
        <v>628</v>
      </c>
      <c r="B908" s="748" t="s">
        <v>629</v>
      </c>
      <c r="C908" s="749" t="s">
        <v>661</v>
      </c>
      <c r="D908" s="750" t="s">
        <v>662</v>
      </c>
      <c r="E908" s="751">
        <v>50113001</v>
      </c>
      <c r="F908" s="750" t="s">
        <v>688</v>
      </c>
      <c r="G908" s="749" t="s">
        <v>692</v>
      </c>
      <c r="H908" s="749">
        <v>167547</v>
      </c>
      <c r="I908" s="749">
        <v>67547</v>
      </c>
      <c r="J908" s="749" t="s">
        <v>1335</v>
      </c>
      <c r="K908" s="749" t="s">
        <v>1336</v>
      </c>
      <c r="L908" s="752">
        <v>47.120000000000019</v>
      </c>
      <c r="M908" s="752">
        <v>1</v>
      </c>
      <c r="N908" s="753">
        <v>47.120000000000019</v>
      </c>
    </row>
    <row r="909" spans="1:14" ht="14.4" customHeight="1" x14ac:dyDescent="0.3">
      <c r="A909" s="747" t="s">
        <v>628</v>
      </c>
      <c r="B909" s="748" t="s">
        <v>629</v>
      </c>
      <c r="C909" s="749" t="s">
        <v>661</v>
      </c>
      <c r="D909" s="750" t="s">
        <v>662</v>
      </c>
      <c r="E909" s="751">
        <v>50113001</v>
      </c>
      <c r="F909" s="750" t="s">
        <v>688</v>
      </c>
      <c r="G909" s="749" t="s">
        <v>689</v>
      </c>
      <c r="H909" s="749">
        <v>127260</v>
      </c>
      <c r="I909" s="749">
        <v>127260</v>
      </c>
      <c r="J909" s="749" t="s">
        <v>1619</v>
      </c>
      <c r="K909" s="749" t="s">
        <v>1620</v>
      </c>
      <c r="L909" s="752">
        <v>18.949999999999996</v>
      </c>
      <c r="M909" s="752">
        <v>1</v>
      </c>
      <c r="N909" s="753">
        <v>18.949999999999996</v>
      </c>
    </row>
    <row r="910" spans="1:14" ht="14.4" customHeight="1" x14ac:dyDescent="0.3">
      <c r="A910" s="747" t="s">
        <v>628</v>
      </c>
      <c r="B910" s="748" t="s">
        <v>629</v>
      </c>
      <c r="C910" s="749" t="s">
        <v>661</v>
      </c>
      <c r="D910" s="750" t="s">
        <v>662</v>
      </c>
      <c r="E910" s="751">
        <v>50113001</v>
      </c>
      <c r="F910" s="750" t="s">
        <v>688</v>
      </c>
      <c r="G910" s="749" t="s">
        <v>692</v>
      </c>
      <c r="H910" s="749">
        <v>196610</v>
      </c>
      <c r="I910" s="749">
        <v>96610</v>
      </c>
      <c r="J910" s="749" t="s">
        <v>712</v>
      </c>
      <c r="K910" s="749" t="s">
        <v>713</v>
      </c>
      <c r="L910" s="752">
        <v>46.319999999999993</v>
      </c>
      <c r="M910" s="752">
        <v>2</v>
      </c>
      <c r="N910" s="753">
        <v>92.639999999999986</v>
      </c>
    </row>
    <row r="911" spans="1:14" ht="14.4" customHeight="1" x14ac:dyDescent="0.3">
      <c r="A911" s="747" t="s">
        <v>628</v>
      </c>
      <c r="B911" s="748" t="s">
        <v>629</v>
      </c>
      <c r="C911" s="749" t="s">
        <v>661</v>
      </c>
      <c r="D911" s="750" t="s">
        <v>662</v>
      </c>
      <c r="E911" s="751">
        <v>50113001</v>
      </c>
      <c r="F911" s="750" t="s">
        <v>688</v>
      </c>
      <c r="G911" s="749" t="s">
        <v>692</v>
      </c>
      <c r="H911" s="749">
        <v>847974</v>
      </c>
      <c r="I911" s="749">
        <v>125525</v>
      </c>
      <c r="J911" s="749" t="s">
        <v>1104</v>
      </c>
      <c r="K911" s="749" t="s">
        <v>1621</v>
      </c>
      <c r="L911" s="752">
        <v>45.85</v>
      </c>
      <c r="M911" s="752">
        <v>6</v>
      </c>
      <c r="N911" s="753">
        <v>275.10000000000002</v>
      </c>
    </row>
    <row r="912" spans="1:14" ht="14.4" customHeight="1" x14ac:dyDescent="0.3">
      <c r="A912" s="747" t="s">
        <v>628</v>
      </c>
      <c r="B912" s="748" t="s">
        <v>629</v>
      </c>
      <c r="C912" s="749" t="s">
        <v>661</v>
      </c>
      <c r="D912" s="750" t="s">
        <v>662</v>
      </c>
      <c r="E912" s="751">
        <v>50113001</v>
      </c>
      <c r="F912" s="750" t="s">
        <v>688</v>
      </c>
      <c r="G912" s="749" t="s">
        <v>692</v>
      </c>
      <c r="H912" s="749">
        <v>110555</v>
      </c>
      <c r="I912" s="749">
        <v>10555</v>
      </c>
      <c r="J912" s="749" t="s">
        <v>714</v>
      </c>
      <c r="K912" s="749" t="s">
        <v>715</v>
      </c>
      <c r="L912" s="752">
        <v>254.97999999999996</v>
      </c>
      <c r="M912" s="752">
        <v>4</v>
      </c>
      <c r="N912" s="753">
        <v>1019.9199999999998</v>
      </c>
    </row>
    <row r="913" spans="1:14" ht="14.4" customHeight="1" x14ac:dyDescent="0.3">
      <c r="A913" s="747" t="s">
        <v>628</v>
      </c>
      <c r="B913" s="748" t="s">
        <v>629</v>
      </c>
      <c r="C913" s="749" t="s">
        <v>661</v>
      </c>
      <c r="D913" s="750" t="s">
        <v>662</v>
      </c>
      <c r="E913" s="751">
        <v>50113001</v>
      </c>
      <c r="F913" s="750" t="s">
        <v>688</v>
      </c>
      <c r="G913" s="749" t="s">
        <v>692</v>
      </c>
      <c r="H913" s="749">
        <v>156926</v>
      </c>
      <c r="I913" s="749">
        <v>56926</v>
      </c>
      <c r="J913" s="749" t="s">
        <v>714</v>
      </c>
      <c r="K913" s="749" t="s">
        <v>1106</v>
      </c>
      <c r="L913" s="752">
        <v>48.400000000000006</v>
      </c>
      <c r="M913" s="752">
        <v>9</v>
      </c>
      <c r="N913" s="753">
        <v>435.60000000000008</v>
      </c>
    </row>
    <row r="914" spans="1:14" ht="14.4" customHeight="1" x14ac:dyDescent="0.3">
      <c r="A914" s="747" t="s">
        <v>628</v>
      </c>
      <c r="B914" s="748" t="s">
        <v>629</v>
      </c>
      <c r="C914" s="749" t="s">
        <v>661</v>
      </c>
      <c r="D914" s="750" t="s">
        <v>662</v>
      </c>
      <c r="E914" s="751">
        <v>50113001</v>
      </c>
      <c r="F914" s="750" t="s">
        <v>688</v>
      </c>
      <c r="G914" s="749" t="s">
        <v>692</v>
      </c>
      <c r="H914" s="749">
        <v>169686</v>
      </c>
      <c r="I914" s="749">
        <v>69686</v>
      </c>
      <c r="J914" s="749" t="s">
        <v>723</v>
      </c>
      <c r="K914" s="749" t="s">
        <v>724</v>
      </c>
      <c r="L914" s="752">
        <v>45.399999999999991</v>
      </c>
      <c r="M914" s="752">
        <v>421</v>
      </c>
      <c r="N914" s="753">
        <v>19113.399999999998</v>
      </c>
    </row>
    <row r="915" spans="1:14" ht="14.4" customHeight="1" x14ac:dyDescent="0.3">
      <c r="A915" s="747" t="s">
        <v>628</v>
      </c>
      <c r="B915" s="748" t="s">
        <v>629</v>
      </c>
      <c r="C915" s="749" t="s">
        <v>661</v>
      </c>
      <c r="D915" s="750" t="s">
        <v>662</v>
      </c>
      <c r="E915" s="751">
        <v>50113001</v>
      </c>
      <c r="F915" s="750" t="s">
        <v>688</v>
      </c>
      <c r="G915" s="749" t="s">
        <v>692</v>
      </c>
      <c r="H915" s="749">
        <v>173374</v>
      </c>
      <c r="I915" s="749">
        <v>173374</v>
      </c>
      <c r="J915" s="749" t="s">
        <v>723</v>
      </c>
      <c r="K915" s="749" t="s">
        <v>725</v>
      </c>
      <c r="L915" s="752">
        <v>453.97000000000014</v>
      </c>
      <c r="M915" s="752">
        <v>33</v>
      </c>
      <c r="N915" s="753">
        <v>14981.010000000004</v>
      </c>
    </row>
    <row r="916" spans="1:14" ht="14.4" customHeight="1" x14ac:dyDescent="0.3">
      <c r="A916" s="747" t="s">
        <v>628</v>
      </c>
      <c r="B916" s="748" t="s">
        <v>629</v>
      </c>
      <c r="C916" s="749" t="s">
        <v>661</v>
      </c>
      <c r="D916" s="750" t="s">
        <v>662</v>
      </c>
      <c r="E916" s="751">
        <v>50113001</v>
      </c>
      <c r="F916" s="750" t="s">
        <v>688</v>
      </c>
      <c r="G916" s="749" t="s">
        <v>692</v>
      </c>
      <c r="H916" s="749">
        <v>189793</v>
      </c>
      <c r="I916" s="749">
        <v>89793</v>
      </c>
      <c r="J916" s="749" t="s">
        <v>723</v>
      </c>
      <c r="K916" s="749" t="s">
        <v>717</v>
      </c>
      <c r="L916" s="752">
        <v>37.310000000000009</v>
      </c>
      <c r="M916" s="752">
        <v>72</v>
      </c>
      <c r="N916" s="753">
        <v>2686.3200000000006</v>
      </c>
    </row>
    <row r="917" spans="1:14" ht="14.4" customHeight="1" x14ac:dyDescent="0.3">
      <c r="A917" s="747" t="s">
        <v>628</v>
      </c>
      <c r="B917" s="748" t="s">
        <v>629</v>
      </c>
      <c r="C917" s="749" t="s">
        <v>661</v>
      </c>
      <c r="D917" s="750" t="s">
        <v>662</v>
      </c>
      <c r="E917" s="751">
        <v>50113001</v>
      </c>
      <c r="F917" s="750" t="s">
        <v>688</v>
      </c>
      <c r="G917" s="749" t="s">
        <v>692</v>
      </c>
      <c r="H917" s="749">
        <v>189802</v>
      </c>
      <c r="I917" s="749">
        <v>89802</v>
      </c>
      <c r="J917" s="749" t="s">
        <v>726</v>
      </c>
      <c r="K917" s="749" t="s">
        <v>717</v>
      </c>
      <c r="L917" s="752">
        <v>18.800000263051828</v>
      </c>
      <c r="M917" s="752">
        <v>80</v>
      </c>
      <c r="N917" s="753">
        <v>1504.0000210441463</v>
      </c>
    </row>
    <row r="918" spans="1:14" ht="14.4" customHeight="1" x14ac:dyDescent="0.3">
      <c r="A918" s="747" t="s">
        <v>628</v>
      </c>
      <c r="B918" s="748" t="s">
        <v>629</v>
      </c>
      <c r="C918" s="749" t="s">
        <v>661</v>
      </c>
      <c r="D918" s="750" t="s">
        <v>662</v>
      </c>
      <c r="E918" s="751">
        <v>50113001</v>
      </c>
      <c r="F918" s="750" t="s">
        <v>688</v>
      </c>
      <c r="G918" s="749" t="s">
        <v>692</v>
      </c>
      <c r="H918" s="749">
        <v>186968</v>
      </c>
      <c r="I918" s="749">
        <v>86968</v>
      </c>
      <c r="J918" s="749" t="s">
        <v>1107</v>
      </c>
      <c r="K918" s="749" t="s">
        <v>717</v>
      </c>
      <c r="L918" s="752">
        <v>20.39</v>
      </c>
      <c r="M918" s="752">
        <v>30</v>
      </c>
      <c r="N918" s="753">
        <v>611.70000000000005</v>
      </c>
    </row>
    <row r="919" spans="1:14" ht="14.4" customHeight="1" x14ac:dyDescent="0.3">
      <c r="A919" s="747" t="s">
        <v>628</v>
      </c>
      <c r="B919" s="748" t="s">
        <v>629</v>
      </c>
      <c r="C919" s="749" t="s">
        <v>661</v>
      </c>
      <c r="D919" s="750" t="s">
        <v>662</v>
      </c>
      <c r="E919" s="751">
        <v>50113001</v>
      </c>
      <c r="F919" s="750" t="s">
        <v>688</v>
      </c>
      <c r="G919" s="749" t="s">
        <v>692</v>
      </c>
      <c r="H919" s="749">
        <v>169755</v>
      </c>
      <c r="I919" s="749">
        <v>69755</v>
      </c>
      <c r="J919" s="749" t="s">
        <v>1109</v>
      </c>
      <c r="K919" s="749" t="s">
        <v>719</v>
      </c>
      <c r="L919" s="752">
        <v>36.93</v>
      </c>
      <c r="M919" s="752">
        <v>4</v>
      </c>
      <c r="N919" s="753">
        <v>147.72</v>
      </c>
    </row>
    <row r="920" spans="1:14" ht="14.4" customHeight="1" x14ac:dyDescent="0.3">
      <c r="A920" s="747" t="s">
        <v>628</v>
      </c>
      <c r="B920" s="748" t="s">
        <v>629</v>
      </c>
      <c r="C920" s="749" t="s">
        <v>661</v>
      </c>
      <c r="D920" s="750" t="s">
        <v>662</v>
      </c>
      <c r="E920" s="751">
        <v>50113001</v>
      </c>
      <c r="F920" s="750" t="s">
        <v>688</v>
      </c>
      <c r="G920" s="749" t="s">
        <v>689</v>
      </c>
      <c r="H920" s="749">
        <v>112892</v>
      </c>
      <c r="I920" s="749">
        <v>12892</v>
      </c>
      <c r="J920" s="749" t="s">
        <v>1110</v>
      </c>
      <c r="K920" s="749" t="s">
        <v>1112</v>
      </c>
      <c r="L920" s="752">
        <v>102.3</v>
      </c>
      <c r="M920" s="752">
        <v>1</v>
      </c>
      <c r="N920" s="753">
        <v>102.3</v>
      </c>
    </row>
    <row r="921" spans="1:14" ht="14.4" customHeight="1" x14ac:dyDescent="0.3">
      <c r="A921" s="747" t="s">
        <v>628</v>
      </c>
      <c r="B921" s="748" t="s">
        <v>629</v>
      </c>
      <c r="C921" s="749" t="s">
        <v>661</v>
      </c>
      <c r="D921" s="750" t="s">
        <v>662</v>
      </c>
      <c r="E921" s="751">
        <v>50113001</v>
      </c>
      <c r="F921" s="750" t="s">
        <v>688</v>
      </c>
      <c r="G921" s="749" t="s">
        <v>692</v>
      </c>
      <c r="H921" s="749">
        <v>197580</v>
      </c>
      <c r="I921" s="749">
        <v>97580</v>
      </c>
      <c r="J921" s="749" t="s">
        <v>1622</v>
      </c>
      <c r="K921" s="749" t="s">
        <v>1623</v>
      </c>
      <c r="L921" s="752">
        <v>117.67000000000002</v>
      </c>
      <c r="M921" s="752">
        <v>2</v>
      </c>
      <c r="N921" s="753">
        <v>235.34000000000003</v>
      </c>
    </row>
    <row r="922" spans="1:14" ht="14.4" customHeight="1" x14ac:dyDescent="0.3">
      <c r="A922" s="747" t="s">
        <v>628</v>
      </c>
      <c r="B922" s="748" t="s">
        <v>629</v>
      </c>
      <c r="C922" s="749" t="s">
        <v>661</v>
      </c>
      <c r="D922" s="750" t="s">
        <v>662</v>
      </c>
      <c r="E922" s="751">
        <v>50113001</v>
      </c>
      <c r="F922" s="750" t="s">
        <v>688</v>
      </c>
      <c r="G922" s="749" t="s">
        <v>692</v>
      </c>
      <c r="H922" s="749">
        <v>102679</v>
      </c>
      <c r="I922" s="749">
        <v>2679</v>
      </c>
      <c r="J922" s="749" t="s">
        <v>740</v>
      </c>
      <c r="K922" s="749" t="s">
        <v>741</v>
      </c>
      <c r="L922" s="752">
        <v>164.48</v>
      </c>
      <c r="M922" s="752">
        <v>1</v>
      </c>
      <c r="N922" s="753">
        <v>164.48</v>
      </c>
    </row>
    <row r="923" spans="1:14" ht="14.4" customHeight="1" x14ac:dyDescent="0.3">
      <c r="A923" s="747" t="s">
        <v>628</v>
      </c>
      <c r="B923" s="748" t="s">
        <v>629</v>
      </c>
      <c r="C923" s="749" t="s">
        <v>661</v>
      </c>
      <c r="D923" s="750" t="s">
        <v>662</v>
      </c>
      <c r="E923" s="751">
        <v>50113001</v>
      </c>
      <c r="F923" s="750" t="s">
        <v>688</v>
      </c>
      <c r="G923" s="749" t="s">
        <v>692</v>
      </c>
      <c r="H923" s="749">
        <v>162320</v>
      </c>
      <c r="I923" s="749">
        <v>62320</v>
      </c>
      <c r="J923" s="749" t="s">
        <v>1113</v>
      </c>
      <c r="K923" s="749" t="s">
        <v>1114</v>
      </c>
      <c r="L923" s="752">
        <v>74.430000000000007</v>
      </c>
      <c r="M923" s="752">
        <v>3</v>
      </c>
      <c r="N923" s="753">
        <v>223.29000000000002</v>
      </c>
    </row>
    <row r="924" spans="1:14" ht="14.4" customHeight="1" x14ac:dyDescent="0.3">
      <c r="A924" s="747" t="s">
        <v>628</v>
      </c>
      <c r="B924" s="748" t="s">
        <v>629</v>
      </c>
      <c r="C924" s="749" t="s">
        <v>661</v>
      </c>
      <c r="D924" s="750" t="s">
        <v>662</v>
      </c>
      <c r="E924" s="751">
        <v>50113001</v>
      </c>
      <c r="F924" s="750" t="s">
        <v>688</v>
      </c>
      <c r="G924" s="749" t="s">
        <v>692</v>
      </c>
      <c r="H924" s="749">
        <v>162317</v>
      </c>
      <c r="I924" s="749">
        <v>62317</v>
      </c>
      <c r="J924" s="749" t="s">
        <v>1115</v>
      </c>
      <c r="K924" s="749" t="s">
        <v>1116</v>
      </c>
      <c r="L924" s="752">
        <v>285.99999999999994</v>
      </c>
      <c r="M924" s="752">
        <v>1</v>
      </c>
      <c r="N924" s="753">
        <v>285.99999999999994</v>
      </c>
    </row>
    <row r="925" spans="1:14" ht="14.4" customHeight="1" x14ac:dyDescent="0.3">
      <c r="A925" s="747" t="s">
        <v>628</v>
      </c>
      <c r="B925" s="748" t="s">
        <v>629</v>
      </c>
      <c r="C925" s="749" t="s">
        <v>661</v>
      </c>
      <c r="D925" s="750" t="s">
        <v>662</v>
      </c>
      <c r="E925" s="751">
        <v>50113001</v>
      </c>
      <c r="F925" s="750" t="s">
        <v>688</v>
      </c>
      <c r="G925" s="749" t="s">
        <v>692</v>
      </c>
      <c r="H925" s="749">
        <v>988271</v>
      </c>
      <c r="I925" s="749">
        <v>0</v>
      </c>
      <c r="J925" s="749" t="s">
        <v>742</v>
      </c>
      <c r="K925" s="749" t="s">
        <v>630</v>
      </c>
      <c r="L925" s="752">
        <v>159.90000000000003</v>
      </c>
      <c r="M925" s="752">
        <v>5</v>
      </c>
      <c r="N925" s="753">
        <v>799.50000000000011</v>
      </c>
    </row>
    <row r="926" spans="1:14" ht="14.4" customHeight="1" x14ac:dyDescent="0.3">
      <c r="A926" s="747" t="s">
        <v>628</v>
      </c>
      <c r="B926" s="748" t="s">
        <v>629</v>
      </c>
      <c r="C926" s="749" t="s">
        <v>661</v>
      </c>
      <c r="D926" s="750" t="s">
        <v>662</v>
      </c>
      <c r="E926" s="751">
        <v>50113001</v>
      </c>
      <c r="F926" s="750" t="s">
        <v>688</v>
      </c>
      <c r="G926" s="749" t="s">
        <v>692</v>
      </c>
      <c r="H926" s="749">
        <v>989607</v>
      </c>
      <c r="I926" s="749">
        <v>0</v>
      </c>
      <c r="J926" s="749" t="s">
        <v>1624</v>
      </c>
      <c r="K926" s="749" t="s">
        <v>630</v>
      </c>
      <c r="L926" s="752">
        <v>38.61</v>
      </c>
      <c r="M926" s="752">
        <v>2</v>
      </c>
      <c r="N926" s="753">
        <v>77.22</v>
      </c>
    </row>
    <row r="927" spans="1:14" ht="14.4" customHeight="1" x14ac:dyDescent="0.3">
      <c r="A927" s="747" t="s">
        <v>628</v>
      </c>
      <c r="B927" s="748" t="s">
        <v>629</v>
      </c>
      <c r="C927" s="749" t="s">
        <v>661</v>
      </c>
      <c r="D927" s="750" t="s">
        <v>662</v>
      </c>
      <c r="E927" s="751">
        <v>50113001</v>
      </c>
      <c r="F927" s="750" t="s">
        <v>688</v>
      </c>
      <c r="G927" s="749" t="s">
        <v>692</v>
      </c>
      <c r="H927" s="749">
        <v>394130</v>
      </c>
      <c r="I927" s="749">
        <v>0</v>
      </c>
      <c r="J927" s="749" t="s">
        <v>1356</v>
      </c>
      <c r="K927" s="749" t="s">
        <v>630</v>
      </c>
      <c r="L927" s="752">
        <v>30.88</v>
      </c>
      <c r="M927" s="752">
        <v>3</v>
      </c>
      <c r="N927" s="753">
        <v>92.64</v>
      </c>
    </row>
    <row r="928" spans="1:14" ht="14.4" customHeight="1" x14ac:dyDescent="0.3">
      <c r="A928" s="747" t="s">
        <v>628</v>
      </c>
      <c r="B928" s="748" t="s">
        <v>629</v>
      </c>
      <c r="C928" s="749" t="s">
        <v>661</v>
      </c>
      <c r="D928" s="750" t="s">
        <v>662</v>
      </c>
      <c r="E928" s="751">
        <v>50113001</v>
      </c>
      <c r="F928" s="750" t="s">
        <v>688</v>
      </c>
      <c r="G928" s="749" t="s">
        <v>692</v>
      </c>
      <c r="H928" s="749">
        <v>116320</v>
      </c>
      <c r="I928" s="749">
        <v>16320</v>
      </c>
      <c r="J928" s="749" t="s">
        <v>1120</v>
      </c>
      <c r="K928" s="749" t="s">
        <v>1122</v>
      </c>
      <c r="L928" s="752">
        <v>117.81399999999999</v>
      </c>
      <c r="M928" s="752">
        <v>5</v>
      </c>
      <c r="N928" s="753">
        <v>589.06999999999994</v>
      </c>
    </row>
    <row r="929" spans="1:14" ht="14.4" customHeight="1" x14ac:dyDescent="0.3">
      <c r="A929" s="747" t="s">
        <v>628</v>
      </c>
      <c r="B929" s="748" t="s">
        <v>629</v>
      </c>
      <c r="C929" s="749" t="s">
        <v>661</v>
      </c>
      <c r="D929" s="750" t="s">
        <v>662</v>
      </c>
      <c r="E929" s="751">
        <v>50113001</v>
      </c>
      <c r="F929" s="750" t="s">
        <v>688</v>
      </c>
      <c r="G929" s="749" t="s">
        <v>692</v>
      </c>
      <c r="H929" s="749">
        <v>141155</v>
      </c>
      <c r="I929" s="749">
        <v>41155</v>
      </c>
      <c r="J929" s="749" t="s">
        <v>1357</v>
      </c>
      <c r="K929" s="749" t="s">
        <v>1358</v>
      </c>
      <c r="L929" s="752">
        <v>50.509999999999991</v>
      </c>
      <c r="M929" s="752">
        <v>2</v>
      </c>
      <c r="N929" s="753">
        <v>101.01999999999998</v>
      </c>
    </row>
    <row r="930" spans="1:14" ht="14.4" customHeight="1" x14ac:dyDescent="0.3">
      <c r="A930" s="747" t="s">
        <v>628</v>
      </c>
      <c r="B930" s="748" t="s">
        <v>629</v>
      </c>
      <c r="C930" s="749" t="s">
        <v>661</v>
      </c>
      <c r="D930" s="750" t="s">
        <v>662</v>
      </c>
      <c r="E930" s="751">
        <v>50113001</v>
      </c>
      <c r="F930" s="750" t="s">
        <v>688</v>
      </c>
      <c r="G930" s="749" t="s">
        <v>692</v>
      </c>
      <c r="H930" s="749">
        <v>198169</v>
      </c>
      <c r="I930" s="749">
        <v>98169</v>
      </c>
      <c r="J930" s="749" t="s">
        <v>1357</v>
      </c>
      <c r="K930" s="749" t="s">
        <v>1359</v>
      </c>
      <c r="L930" s="752">
        <v>88.219999999999956</v>
      </c>
      <c r="M930" s="752">
        <v>7</v>
      </c>
      <c r="N930" s="753">
        <v>617.53999999999974</v>
      </c>
    </row>
    <row r="931" spans="1:14" ht="14.4" customHeight="1" x14ac:dyDescent="0.3">
      <c r="A931" s="747" t="s">
        <v>628</v>
      </c>
      <c r="B931" s="748" t="s">
        <v>629</v>
      </c>
      <c r="C931" s="749" t="s">
        <v>661</v>
      </c>
      <c r="D931" s="750" t="s">
        <v>662</v>
      </c>
      <c r="E931" s="751">
        <v>50113001</v>
      </c>
      <c r="F931" s="750" t="s">
        <v>688</v>
      </c>
      <c r="G931" s="749" t="s">
        <v>689</v>
      </c>
      <c r="H931" s="749">
        <v>104062</v>
      </c>
      <c r="I931" s="749">
        <v>4062</v>
      </c>
      <c r="J931" s="749" t="s">
        <v>749</v>
      </c>
      <c r="K931" s="749" t="s">
        <v>713</v>
      </c>
      <c r="L931" s="752">
        <v>111.89999999999999</v>
      </c>
      <c r="M931" s="752">
        <v>2</v>
      </c>
      <c r="N931" s="753">
        <v>223.79999999999998</v>
      </c>
    </row>
    <row r="932" spans="1:14" ht="14.4" customHeight="1" x14ac:dyDescent="0.3">
      <c r="A932" s="747" t="s">
        <v>628</v>
      </c>
      <c r="B932" s="748" t="s">
        <v>629</v>
      </c>
      <c r="C932" s="749" t="s">
        <v>661</v>
      </c>
      <c r="D932" s="750" t="s">
        <v>662</v>
      </c>
      <c r="E932" s="751">
        <v>50113001</v>
      </c>
      <c r="F932" s="750" t="s">
        <v>688</v>
      </c>
      <c r="G932" s="749" t="s">
        <v>692</v>
      </c>
      <c r="H932" s="749">
        <v>176188</v>
      </c>
      <c r="I932" s="749">
        <v>76188</v>
      </c>
      <c r="J932" s="749" t="s">
        <v>1124</v>
      </c>
      <c r="K932" s="749" t="s">
        <v>1125</v>
      </c>
      <c r="L932" s="752">
        <v>37.513333333333335</v>
      </c>
      <c r="M932" s="752">
        <v>3</v>
      </c>
      <c r="N932" s="753">
        <v>112.54</v>
      </c>
    </row>
    <row r="933" spans="1:14" ht="14.4" customHeight="1" x14ac:dyDescent="0.3">
      <c r="A933" s="747" t="s">
        <v>628</v>
      </c>
      <c r="B933" s="748" t="s">
        <v>629</v>
      </c>
      <c r="C933" s="749" t="s">
        <v>661</v>
      </c>
      <c r="D933" s="750" t="s">
        <v>662</v>
      </c>
      <c r="E933" s="751">
        <v>50113001</v>
      </c>
      <c r="F933" s="750" t="s">
        <v>688</v>
      </c>
      <c r="G933" s="749" t="s">
        <v>692</v>
      </c>
      <c r="H933" s="749">
        <v>178277</v>
      </c>
      <c r="I933" s="749">
        <v>78277</v>
      </c>
      <c r="J933" s="749" t="s">
        <v>1124</v>
      </c>
      <c r="K933" s="749" t="s">
        <v>1126</v>
      </c>
      <c r="L933" s="752">
        <v>37.20000000000001</v>
      </c>
      <c r="M933" s="752">
        <v>3</v>
      </c>
      <c r="N933" s="753">
        <v>111.60000000000002</v>
      </c>
    </row>
    <row r="934" spans="1:14" ht="14.4" customHeight="1" x14ac:dyDescent="0.3">
      <c r="A934" s="747" t="s">
        <v>628</v>
      </c>
      <c r="B934" s="748" t="s">
        <v>629</v>
      </c>
      <c r="C934" s="749" t="s">
        <v>661</v>
      </c>
      <c r="D934" s="750" t="s">
        <v>662</v>
      </c>
      <c r="E934" s="751">
        <v>50113001</v>
      </c>
      <c r="F934" s="750" t="s">
        <v>688</v>
      </c>
      <c r="G934" s="749" t="s">
        <v>689</v>
      </c>
      <c r="H934" s="749">
        <v>846446</v>
      </c>
      <c r="I934" s="749">
        <v>124343</v>
      </c>
      <c r="J934" s="749" t="s">
        <v>752</v>
      </c>
      <c r="K934" s="749" t="s">
        <v>753</v>
      </c>
      <c r="L934" s="752">
        <v>43.76</v>
      </c>
      <c r="M934" s="752">
        <v>1</v>
      </c>
      <c r="N934" s="753">
        <v>43.76</v>
      </c>
    </row>
    <row r="935" spans="1:14" ht="14.4" customHeight="1" x14ac:dyDescent="0.3">
      <c r="A935" s="747" t="s">
        <v>628</v>
      </c>
      <c r="B935" s="748" t="s">
        <v>629</v>
      </c>
      <c r="C935" s="749" t="s">
        <v>661</v>
      </c>
      <c r="D935" s="750" t="s">
        <v>662</v>
      </c>
      <c r="E935" s="751">
        <v>50113001</v>
      </c>
      <c r="F935" s="750" t="s">
        <v>688</v>
      </c>
      <c r="G935" s="749" t="s">
        <v>692</v>
      </c>
      <c r="H935" s="749">
        <v>189831</v>
      </c>
      <c r="I935" s="749">
        <v>89831</v>
      </c>
      <c r="J935" s="749" t="s">
        <v>1362</v>
      </c>
      <c r="K935" s="749" t="s">
        <v>1363</v>
      </c>
      <c r="L935" s="752">
        <v>76.53</v>
      </c>
      <c r="M935" s="752">
        <v>1</v>
      </c>
      <c r="N935" s="753">
        <v>76.53</v>
      </c>
    </row>
    <row r="936" spans="1:14" ht="14.4" customHeight="1" x14ac:dyDescent="0.3">
      <c r="A936" s="747" t="s">
        <v>628</v>
      </c>
      <c r="B936" s="748" t="s">
        <v>629</v>
      </c>
      <c r="C936" s="749" t="s">
        <v>661</v>
      </c>
      <c r="D936" s="750" t="s">
        <v>662</v>
      </c>
      <c r="E936" s="751">
        <v>50113001</v>
      </c>
      <c r="F936" s="750" t="s">
        <v>688</v>
      </c>
      <c r="G936" s="749" t="s">
        <v>692</v>
      </c>
      <c r="H936" s="749">
        <v>847085</v>
      </c>
      <c r="I936" s="749">
        <v>115401</v>
      </c>
      <c r="J936" s="749" t="s">
        <v>754</v>
      </c>
      <c r="K936" s="749" t="s">
        <v>1131</v>
      </c>
      <c r="L936" s="752">
        <v>606.69000000000005</v>
      </c>
      <c r="M936" s="752">
        <v>1</v>
      </c>
      <c r="N936" s="753">
        <v>606.69000000000005</v>
      </c>
    </row>
    <row r="937" spans="1:14" ht="14.4" customHeight="1" x14ac:dyDescent="0.3">
      <c r="A937" s="747" t="s">
        <v>628</v>
      </c>
      <c r="B937" s="748" t="s">
        <v>629</v>
      </c>
      <c r="C937" s="749" t="s">
        <v>661</v>
      </c>
      <c r="D937" s="750" t="s">
        <v>662</v>
      </c>
      <c r="E937" s="751">
        <v>50113001</v>
      </c>
      <c r="F937" s="750" t="s">
        <v>688</v>
      </c>
      <c r="G937" s="749" t="s">
        <v>692</v>
      </c>
      <c r="H937" s="749">
        <v>848209</v>
      </c>
      <c r="I937" s="749">
        <v>115402</v>
      </c>
      <c r="J937" s="749" t="s">
        <v>754</v>
      </c>
      <c r="K937" s="749" t="s">
        <v>1132</v>
      </c>
      <c r="L937" s="752">
        <v>762.86444317505709</v>
      </c>
      <c r="M937" s="752">
        <v>3</v>
      </c>
      <c r="N937" s="753">
        <v>2288.5933295251712</v>
      </c>
    </row>
    <row r="938" spans="1:14" ht="14.4" customHeight="1" x14ac:dyDescent="0.3">
      <c r="A938" s="747" t="s">
        <v>628</v>
      </c>
      <c r="B938" s="748" t="s">
        <v>629</v>
      </c>
      <c r="C938" s="749" t="s">
        <v>661</v>
      </c>
      <c r="D938" s="750" t="s">
        <v>662</v>
      </c>
      <c r="E938" s="751">
        <v>50113001</v>
      </c>
      <c r="F938" s="750" t="s">
        <v>688</v>
      </c>
      <c r="G938" s="749" t="s">
        <v>692</v>
      </c>
      <c r="H938" s="749">
        <v>848783</v>
      </c>
      <c r="I938" s="749">
        <v>115400</v>
      </c>
      <c r="J938" s="749" t="s">
        <v>754</v>
      </c>
      <c r="K938" s="749" t="s">
        <v>755</v>
      </c>
      <c r="L938" s="752">
        <v>309.44</v>
      </c>
      <c r="M938" s="752">
        <v>1</v>
      </c>
      <c r="N938" s="753">
        <v>309.44</v>
      </c>
    </row>
    <row r="939" spans="1:14" ht="14.4" customHeight="1" x14ac:dyDescent="0.3">
      <c r="A939" s="747" t="s">
        <v>628</v>
      </c>
      <c r="B939" s="748" t="s">
        <v>629</v>
      </c>
      <c r="C939" s="749" t="s">
        <v>661</v>
      </c>
      <c r="D939" s="750" t="s">
        <v>662</v>
      </c>
      <c r="E939" s="751">
        <v>50113001</v>
      </c>
      <c r="F939" s="750" t="s">
        <v>688</v>
      </c>
      <c r="G939" s="749" t="s">
        <v>692</v>
      </c>
      <c r="H939" s="749">
        <v>107951</v>
      </c>
      <c r="I939" s="749">
        <v>107951</v>
      </c>
      <c r="J939" s="749" t="s">
        <v>1625</v>
      </c>
      <c r="K939" s="749" t="s">
        <v>1626</v>
      </c>
      <c r="L939" s="752">
        <v>1994.73</v>
      </c>
      <c r="M939" s="752">
        <v>1</v>
      </c>
      <c r="N939" s="753">
        <v>1994.73</v>
      </c>
    </row>
    <row r="940" spans="1:14" ht="14.4" customHeight="1" x14ac:dyDescent="0.3">
      <c r="A940" s="747" t="s">
        <v>628</v>
      </c>
      <c r="B940" s="748" t="s">
        <v>629</v>
      </c>
      <c r="C940" s="749" t="s">
        <v>661</v>
      </c>
      <c r="D940" s="750" t="s">
        <v>662</v>
      </c>
      <c r="E940" s="751">
        <v>50113001</v>
      </c>
      <c r="F940" s="750" t="s">
        <v>688</v>
      </c>
      <c r="G940" s="749" t="s">
        <v>692</v>
      </c>
      <c r="H940" s="749">
        <v>850147</v>
      </c>
      <c r="I940" s="749">
        <v>107950</v>
      </c>
      <c r="J940" s="749" t="s">
        <v>1625</v>
      </c>
      <c r="K940" s="749" t="s">
        <v>1627</v>
      </c>
      <c r="L940" s="752">
        <v>1585.43</v>
      </c>
      <c r="M940" s="752">
        <v>1</v>
      </c>
      <c r="N940" s="753">
        <v>1585.43</v>
      </c>
    </row>
    <row r="941" spans="1:14" ht="14.4" customHeight="1" x14ac:dyDescent="0.3">
      <c r="A941" s="747" t="s">
        <v>628</v>
      </c>
      <c r="B941" s="748" t="s">
        <v>629</v>
      </c>
      <c r="C941" s="749" t="s">
        <v>661</v>
      </c>
      <c r="D941" s="750" t="s">
        <v>662</v>
      </c>
      <c r="E941" s="751">
        <v>50113001</v>
      </c>
      <c r="F941" s="750" t="s">
        <v>688</v>
      </c>
      <c r="G941" s="749" t="s">
        <v>692</v>
      </c>
      <c r="H941" s="749">
        <v>130511</v>
      </c>
      <c r="I941" s="749">
        <v>130511</v>
      </c>
      <c r="J941" s="749" t="s">
        <v>1372</v>
      </c>
      <c r="K941" s="749" t="s">
        <v>1373</v>
      </c>
      <c r="L941" s="752">
        <v>153.87</v>
      </c>
      <c r="M941" s="752">
        <v>2</v>
      </c>
      <c r="N941" s="753">
        <v>307.74</v>
      </c>
    </row>
    <row r="942" spans="1:14" ht="14.4" customHeight="1" x14ac:dyDescent="0.3">
      <c r="A942" s="747" t="s">
        <v>628</v>
      </c>
      <c r="B942" s="748" t="s">
        <v>629</v>
      </c>
      <c r="C942" s="749" t="s">
        <v>661</v>
      </c>
      <c r="D942" s="750" t="s">
        <v>662</v>
      </c>
      <c r="E942" s="751">
        <v>50113001</v>
      </c>
      <c r="F942" s="750" t="s">
        <v>688</v>
      </c>
      <c r="G942" s="749" t="s">
        <v>689</v>
      </c>
      <c r="H942" s="749">
        <v>176378</v>
      </c>
      <c r="I942" s="749">
        <v>76378</v>
      </c>
      <c r="J942" s="749" t="s">
        <v>760</v>
      </c>
      <c r="K942" s="749" t="s">
        <v>761</v>
      </c>
      <c r="L942" s="752">
        <v>105.24000000000002</v>
      </c>
      <c r="M942" s="752">
        <v>1</v>
      </c>
      <c r="N942" s="753">
        <v>105.24000000000002</v>
      </c>
    </row>
    <row r="943" spans="1:14" ht="14.4" customHeight="1" x14ac:dyDescent="0.3">
      <c r="A943" s="747" t="s">
        <v>628</v>
      </c>
      <c r="B943" s="748" t="s">
        <v>629</v>
      </c>
      <c r="C943" s="749" t="s">
        <v>661</v>
      </c>
      <c r="D943" s="750" t="s">
        <v>662</v>
      </c>
      <c r="E943" s="751">
        <v>50113001</v>
      </c>
      <c r="F943" s="750" t="s">
        <v>688</v>
      </c>
      <c r="G943" s="749" t="s">
        <v>689</v>
      </c>
      <c r="H943" s="749">
        <v>192034</v>
      </c>
      <c r="I943" s="749">
        <v>92034</v>
      </c>
      <c r="J943" s="749" t="s">
        <v>1628</v>
      </c>
      <c r="K943" s="749" t="s">
        <v>1629</v>
      </c>
      <c r="L943" s="752">
        <v>126.89</v>
      </c>
      <c r="M943" s="752">
        <v>1</v>
      </c>
      <c r="N943" s="753">
        <v>126.89</v>
      </c>
    </row>
    <row r="944" spans="1:14" ht="14.4" customHeight="1" x14ac:dyDescent="0.3">
      <c r="A944" s="747" t="s">
        <v>628</v>
      </c>
      <c r="B944" s="748" t="s">
        <v>629</v>
      </c>
      <c r="C944" s="749" t="s">
        <v>661</v>
      </c>
      <c r="D944" s="750" t="s">
        <v>662</v>
      </c>
      <c r="E944" s="751">
        <v>50113001</v>
      </c>
      <c r="F944" s="750" t="s">
        <v>688</v>
      </c>
      <c r="G944" s="749" t="s">
        <v>692</v>
      </c>
      <c r="H944" s="749">
        <v>100843</v>
      </c>
      <c r="I944" s="749">
        <v>843</v>
      </c>
      <c r="J944" s="749" t="s">
        <v>1377</v>
      </c>
      <c r="K944" s="749" t="s">
        <v>1378</v>
      </c>
      <c r="L944" s="752">
        <v>89.880000000000052</v>
      </c>
      <c r="M944" s="752">
        <v>1</v>
      </c>
      <c r="N944" s="753">
        <v>89.880000000000052</v>
      </c>
    </row>
    <row r="945" spans="1:14" ht="14.4" customHeight="1" x14ac:dyDescent="0.3">
      <c r="A945" s="747" t="s">
        <v>628</v>
      </c>
      <c r="B945" s="748" t="s">
        <v>629</v>
      </c>
      <c r="C945" s="749" t="s">
        <v>661</v>
      </c>
      <c r="D945" s="750" t="s">
        <v>662</v>
      </c>
      <c r="E945" s="751">
        <v>50113001</v>
      </c>
      <c r="F945" s="750" t="s">
        <v>688</v>
      </c>
      <c r="G945" s="749" t="s">
        <v>692</v>
      </c>
      <c r="H945" s="749">
        <v>116470</v>
      </c>
      <c r="I945" s="749">
        <v>16470</v>
      </c>
      <c r="J945" s="749" t="s">
        <v>1630</v>
      </c>
      <c r="K945" s="749" t="s">
        <v>1631</v>
      </c>
      <c r="L945" s="752">
        <v>700.16</v>
      </c>
      <c r="M945" s="752">
        <v>1</v>
      </c>
      <c r="N945" s="753">
        <v>700.16</v>
      </c>
    </row>
    <row r="946" spans="1:14" ht="14.4" customHeight="1" x14ac:dyDescent="0.3">
      <c r="A946" s="747" t="s">
        <v>628</v>
      </c>
      <c r="B946" s="748" t="s">
        <v>629</v>
      </c>
      <c r="C946" s="749" t="s">
        <v>661</v>
      </c>
      <c r="D946" s="750" t="s">
        <v>662</v>
      </c>
      <c r="E946" s="751">
        <v>50113001</v>
      </c>
      <c r="F946" s="750" t="s">
        <v>688</v>
      </c>
      <c r="G946" s="749" t="s">
        <v>692</v>
      </c>
      <c r="H946" s="749">
        <v>184090</v>
      </c>
      <c r="I946" s="749">
        <v>84090</v>
      </c>
      <c r="J946" s="749" t="s">
        <v>762</v>
      </c>
      <c r="K946" s="749" t="s">
        <v>763</v>
      </c>
      <c r="L946" s="752">
        <v>60.140000000000008</v>
      </c>
      <c r="M946" s="752">
        <v>5</v>
      </c>
      <c r="N946" s="753">
        <v>300.70000000000005</v>
      </c>
    </row>
    <row r="947" spans="1:14" ht="14.4" customHeight="1" x14ac:dyDescent="0.3">
      <c r="A947" s="747" t="s">
        <v>628</v>
      </c>
      <c r="B947" s="748" t="s">
        <v>629</v>
      </c>
      <c r="C947" s="749" t="s">
        <v>661</v>
      </c>
      <c r="D947" s="750" t="s">
        <v>662</v>
      </c>
      <c r="E947" s="751">
        <v>50113001</v>
      </c>
      <c r="F947" s="750" t="s">
        <v>688</v>
      </c>
      <c r="G947" s="749" t="s">
        <v>692</v>
      </c>
      <c r="H947" s="749">
        <v>169417</v>
      </c>
      <c r="I947" s="749">
        <v>69417</v>
      </c>
      <c r="J947" s="749" t="s">
        <v>1380</v>
      </c>
      <c r="K947" s="749" t="s">
        <v>1381</v>
      </c>
      <c r="L947" s="752">
        <v>104.99999999999997</v>
      </c>
      <c r="M947" s="752">
        <v>1</v>
      </c>
      <c r="N947" s="753">
        <v>104.99999999999997</v>
      </c>
    </row>
    <row r="948" spans="1:14" ht="14.4" customHeight="1" x14ac:dyDescent="0.3">
      <c r="A948" s="747" t="s">
        <v>628</v>
      </c>
      <c r="B948" s="748" t="s">
        <v>629</v>
      </c>
      <c r="C948" s="749" t="s">
        <v>661</v>
      </c>
      <c r="D948" s="750" t="s">
        <v>662</v>
      </c>
      <c r="E948" s="751">
        <v>50113001</v>
      </c>
      <c r="F948" s="750" t="s">
        <v>688</v>
      </c>
      <c r="G948" s="749" t="s">
        <v>692</v>
      </c>
      <c r="H948" s="749">
        <v>102477</v>
      </c>
      <c r="I948" s="749">
        <v>2477</v>
      </c>
      <c r="J948" s="749" t="s">
        <v>764</v>
      </c>
      <c r="K948" s="749" t="s">
        <v>765</v>
      </c>
      <c r="L948" s="752">
        <v>40.170000000000009</v>
      </c>
      <c r="M948" s="752">
        <v>6</v>
      </c>
      <c r="N948" s="753">
        <v>241.02000000000004</v>
      </c>
    </row>
    <row r="949" spans="1:14" ht="14.4" customHeight="1" x14ac:dyDescent="0.3">
      <c r="A949" s="747" t="s">
        <v>628</v>
      </c>
      <c r="B949" s="748" t="s">
        <v>629</v>
      </c>
      <c r="C949" s="749" t="s">
        <v>661</v>
      </c>
      <c r="D949" s="750" t="s">
        <v>662</v>
      </c>
      <c r="E949" s="751">
        <v>50113001</v>
      </c>
      <c r="F949" s="750" t="s">
        <v>688</v>
      </c>
      <c r="G949" s="749" t="s">
        <v>692</v>
      </c>
      <c r="H949" s="749">
        <v>101807</v>
      </c>
      <c r="I949" s="749">
        <v>40538</v>
      </c>
      <c r="J949" s="749" t="s">
        <v>1632</v>
      </c>
      <c r="K949" s="749" t="s">
        <v>1633</v>
      </c>
      <c r="L949" s="752">
        <v>855.97999999999979</v>
      </c>
      <c r="M949" s="752">
        <v>1</v>
      </c>
      <c r="N949" s="753">
        <v>855.97999999999979</v>
      </c>
    </row>
    <row r="950" spans="1:14" ht="14.4" customHeight="1" x14ac:dyDescent="0.3">
      <c r="A950" s="747" t="s">
        <v>628</v>
      </c>
      <c r="B950" s="748" t="s">
        <v>629</v>
      </c>
      <c r="C950" s="749" t="s">
        <v>661</v>
      </c>
      <c r="D950" s="750" t="s">
        <v>662</v>
      </c>
      <c r="E950" s="751">
        <v>50113001</v>
      </c>
      <c r="F950" s="750" t="s">
        <v>688</v>
      </c>
      <c r="G950" s="749" t="s">
        <v>692</v>
      </c>
      <c r="H950" s="749">
        <v>117011</v>
      </c>
      <c r="I950" s="749">
        <v>17011</v>
      </c>
      <c r="J950" s="749" t="s">
        <v>1141</v>
      </c>
      <c r="K950" s="749" t="s">
        <v>1142</v>
      </c>
      <c r="L950" s="752">
        <v>146.9364705882353</v>
      </c>
      <c r="M950" s="752">
        <v>34</v>
      </c>
      <c r="N950" s="753">
        <v>4995.84</v>
      </c>
    </row>
    <row r="951" spans="1:14" ht="14.4" customHeight="1" x14ac:dyDescent="0.3">
      <c r="A951" s="747" t="s">
        <v>628</v>
      </c>
      <c r="B951" s="748" t="s">
        <v>629</v>
      </c>
      <c r="C951" s="749" t="s">
        <v>661</v>
      </c>
      <c r="D951" s="750" t="s">
        <v>662</v>
      </c>
      <c r="E951" s="751">
        <v>50113001</v>
      </c>
      <c r="F951" s="750" t="s">
        <v>688</v>
      </c>
      <c r="G951" s="749" t="s">
        <v>692</v>
      </c>
      <c r="H951" s="749">
        <v>100113</v>
      </c>
      <c r="I951" s="749">
        <v>113</v>
      </c>
      <c r="J951" s="749" t="s">
        <v>1634</v>
      </c>
      <c r="K951" s="749" t="s">
        <v>1310</v>
      </c>
      <c r="L951" s="752">
        <v>46.04999999999999</v>
      </c>
      <c r="M951" s="752">
        <v>1</v>
      </c>
      <c r="N951" s="753">
        <v>46.04999999999999</v>
      </c>
    </row>
    <row r="952" spans="1:14" ht="14.4" customHeight="1" x14ac:dyDescent="0.3">
      <c r="A952" s="747" t="s">
        <v>628</v>
      </c>
      <c r="B952" s="748" t="s">
        <v>629</v>
      </c>
      <c r="C952" s="749" t="s">
        <v>661</v>
      </c>
      <c r="D952" s="750" t="s">
        <v>662</v>
      </c>
      <c r="E952" s="751">
        <v>50113001</v>
      </c>
      <c r="F952" s="750" t="s">
        <v>688</v>
      </c>
      <c r="G952" s="749" t="s">
        <v>692</v>
      </c>
      <c r="H952" s="749">
        <v>102479</v>
      </c>
      <c r="I952" s="749">
        <v>2479</v>
      </c>
      <c r="J952" s="749" t="s">
        <v>766</v>
      </c>
      <c r="K952" s="749" t="s">
        <v>767</v>
      </c>
      <c r="L952" s="752">
        <v>65.58</v>
      </c>
      <c r="M952" s="752">
        <v>1</v>
      </c>
      <c r="N952" s="753">
        <v>65.58</v>
      </c>
    </row>
    <row r="953" spans="1:14" ht="14.4" customHeight="1" x14ac:dyDescent="0.3">
      <c r="A953" s="747" t="s">
        <v>628</v>
      </c>
      <c r="B953" s="748" t="s">
        <v>629</v>
      </c>
      <c r="C953" s="749" t="s">
        <v>661</v>
      </c>
      <c r="D953" s="750" t="s">
        <v>662</v>
      </c>
      <c r="E953" s="751">
        <v>50113001</v>
      </c>
      <c r="F953" s="750" t="s">
        <v>688</v>
      </c>
      <c r="G953" s="749" t="s">
        <v>692</v>
      </c>
      <c r="H953" s="749">
        <v>104071</v>
      </c>
      <c r="I953" s="749">
        <v>4071</v>
      </c>
      <c r="J953" s="749" t="s">
        <v>766</v>
      </c>
      <c r="K953" s="749" t="s">
        <v>768</v>
      </c>
      <c r="L953" s="752">
        <v>153.84090909090909</v>
      </c>
      <c r="M953" s="752">
        <v>11</v>
      </c>
      <c r="N953" s="753">
        <v>1692.25</v>
      </c>
    </row>
    <row r="954" spans="1:14" ht="14.4" customHeight="1" x14ac:dyDescent="0.3">
      <c r="A954" s="747" t="s">
        <v>628</v>
      </c>
      <c r="B954" s="748" t="s">
        <v>629</v>
      </c>
      <c r="C954" s="749" t="s">
        <v>661</v>
      </c>
      <c r="D954" s="750" t="s">
        <v>662</v>
      </c>
      <c r="E954" s="751">
        <v>50113001</v>
      </c>
      <c r="F954" s="750" t="s">
        <v>688</v>
      </c>
      <c r="G954" s="749" t="s">
        <v>689</v>
      </c>
      <c r="H954" s="749">
        <v>115010</v>
      </c>
      <c r="I954" s="749">
        <v>15010</v>
      </c>
      <c r="J954" s="749" t="s">
        <v>1147</v>
      </c>
      <c r="K954" s="749" t="s">
        <v>1148</v>
      </c>
      <c r="L954" s="752">
        <v>90.298611111111057</v>
      </c>
      <c r="M954" s="752">
        <v>36</v>
      </c>
      <c r="N954" s="753">
        <v>3250.7499999999982</v>
      </c>
    </row>
    <row r="955" spans="1:14" ht="14.4" customHeight="1" x14ac:dyDescent="0.3">
      <c r="A955" s="747" t="s">
        <v>628</v>
      </c>
      <c r="B955" s="748" t="s">
        <v>629</v>
      </c>
      <c r="C955" s="749" t="s">
        <v>661</v>
      </c>
      <c r="D955" s="750" t="s">
        <v>662</v>
      </c>
      <c r="E955" s="751">
        <v>50113001</v>
      </c>
      <c r="F955" s="750" t="s">
        <v>688</v>
      </c>
      <c r="G955" s="749" t="s">
        <v>689</v>
      </c>
      <c r="H955" s="749">
        <v>115013</v>
      </c>
      <c r="I955" s="749">
        <v>15013</v>
      </c>
      <c r="J955" s="749" t="s">
        <v>1149</v>
      </c>
      <c r="K955" s="749" t="s">
        <v>1150</v>
      </c>
      <c r="L955" s="752">
        <v>60.313333333333325</v>
      </c>
      <c r="M955" s="752">
        <v>15</v>
      </c>
      <c r="N955" s="753">
        <v>904.69999999999993</v>
      </c>
    </row>
    <row r="956" spans="1:14" ht="14.4" customHeight="1" x14ac:dyDescent="0.3">
      <c r="A956" s="747" t="s">
        <v>628</v>
      </c>
      <c r="B956" s="748" t="s">
        <v>629</v>
      </c>
      <c r="C956" s="749" t="s">
        <v>661</v>
      </c>
      <c r="D956" s="750" t="s">
        <v>662</v>
      </c>
      <c r="E956" s="751">
        <v>50113001</v>
      </c>
      <c r="F956" s="750" t="s">
        <v>688</v>
      </c>
      <c r="G956" s="749" t="s">
        <v>692</v>
      </c>
      <c r="H956" s="749">
        <v>905098</v>
      </c>
      <c r="I956" s="749">
        <v>23989</v>
      </c>
      <c r="J956" s="749" t="s">
        <v>1151</v>
      </c>
      <c r="K956" s="749" t="s">
        <v>630</v>
      </c>
      <c r="L956" s="752">
        <v>416.98996589518231</v>
      </c>
      <c r="M956" s="752">
        <v>5</v>
      </c>
      <c r="N956" s="753">
        <v>2084.9498294759114</v>
      </c>
    </row>
    <row r="957" spans="1:14" ht="14.4" customHeight="1" x14ac:dyDescent="0.3">
      <c r="A957" s="747" t="s">
        <v>628</v>
      </c>
      <c r="B957" s="748" t="s">
        <v>629</v>
      </c>
      <c r="C957" s="749" t="s">
        <v>661</v>
      </c>
      <c r="D957" s="750" t="s">
        <v>662</v>
      </c>
      <c r="E957" s="751">
        <v>50113001</v>
      </c>
      <c r="F957" s="750" t="s">
        <v>688</v>
      </c>
      <c r="G957" s="749" t="s">
        <v>692</v>
      </c>
      <c r="H957" s="749">
        <v>501596</v>
      </c>
      <c r="I957" s="749">
        <v>0</v>
      </c>
      <c r="J957" s="749" t="s">
        <v>1635</v>
      </c>
      <c r="K957" s="749" t="s">
        <v>1636</v>
      </c>
      <c r="L957" s="752">
        <v>115.43</v>
      </c>
      <c r="M957" s="752">
        <v>2</v>
      </c>
      <c r="N957" s="753">
        <v>230.86</v>
      </c>
    </row>
    <row r="958" spans="1:14" ht="14.4" customHeight="1" x14ac:dyDescent="0.3">
      <c r="A958" s="747" t="s">
        <v>628</v>
      </c>
      <c r="B958" s="748" t="s">
        <v>629</v>
      </c>
      <c r="C958" s="749" t="s">
        <v>661</v>
      </c>
      <c r="D958" s="750" t="s">
        <v>662</v>
      </c>
      <c r="E958" s="751">
        <v>50113001</v>
      </c>
      <c r="F958" s="750" t="s">
        <v>688</v>
      </c>
      <c r="G958" s="749" t="s">
        <v>692</v>
      </c>
      <c r="H958" s="749">
        <v>850308</v>
      </c>
      <c r="I958" s="749">
        <v>130719</v>
      </c>
      <c r="J958" s="749" t="s">
        <v>775</v>
      </c>
      <c r="K958" s="749" t="s">
        <v>630</v>
      </c>
      <c r="L958" s="752">
        <v>115.99499999999996</v>
      </c>
      <c r="M958" s="752">
        <v>4</v>
      </c>
      <c r="N958" s="753">
        <v>463.97999999999985</v>
      </c>
    </row>
    <row r="959" spans="1:14" ht="14.4" customHeight="1" x14ac:dyDescent="0.3">
      <c r="A959" s="747" t="s">
        <v>628</v>
      </c>
      <c r="B959" s="748" t="s">
        <v>629</v>
      </c>
      <c r="C959" s="749" t="s">
        <v>661</v>
      </c>
      <c r="D959" s="750" t="s">
        <v>662</v>
      </c>
      <c r="E959" s="751">
        <v>50113001</v>
      </c>
      <c r="F959" s="750" t="s">
        <v>688</v>
      </c>
      <c r="G959" s="749" t="s">
        <v>692</v>
      </c>
      <c r="H959" s="749">
        <v>500618</v>
      </c>
      <c r="I959" s="749">
        <v>125753</v>
      </c>
      <c r="J959" s="749" t="s">
        <v>1637</v>
      </c>
      <c r="K959" s="749" t="s">
        <v>1638</v>
      </c>
      <c r="L959" s="752">
        <v>263.37999999999994</v>
      </c>
      <c r="M959" s="752">
        <v>1</v>
      </c>
      <c r="N959" s="753">
        <v>263.37999999999994</v>
      </c>
    </row>
    <row r="960" spans="1:14" ht="14.4" customHeight="1" x14ac:dyDescent="0.3">
      <c r="A960" s="747" t="s">
        <v>628</v>
      </c>
      <c r="B960" s="748" t="s">
        <v>629</v>
      </c>
      <c r="C960" s="749" t="s">
        <v>661</v>
      </c>
      <c r="D960" s="750" t="s">
        <v>662</v>
      </c>
      <c r="E960" s="751">
        <v>50113001</v>
      </c>
      <c r="F960" s="750" t="s">
        <v>688</v>
      </c>
      <c r="G960" s="749" t="s">
        <v>692</v>
      </c>
      <c r="H960" s="749">
        <v>848560</v>
      </c>
      <c r="I960" s="749">
        <v>125752</v>
      </c>
      <c r="J960" s="749" t="s">
        <v>1395</v>
      </c>
      <c r="K960" s="749" t="s">
        <v>1396</v>
      </c>
      <c r="L960" s="752">
        <v>187.30199999999996</v>
      </c>
      <c r="M960" s="752">
        <v>5</v>
      </c>
      <c r="N960" s="753">
        <v>936.50999999999976</v>
      </c>
    </row>
    <row r="961" spans="1:14" ht="14.4" customHeight="1" x14ac:dyDescent="0.3">
      <c r="A961" s="747" t="s">
        <v>628</v>
      </c>
      <c r="B961" s="748" t="s">
        <v>629</v>
      </c>
      <c r="C961" s="749" t="s">
        <v>661</v>
      </c>
      <c r="D961" s="750" t="s">
        <v>662</v>
      </c>
      <c r="E961" s="751">
        <v>50113001</v>
      </c>
      <c r="F961" s="750" t="s">
        <v>688</v>
      </c>
      <c r="G961" s="749" t="s">
        <v>689</v>
      </c>
      <c r="H961" s="749">
        <v>169189</v>
      </c>
      <c r="I961" s="749">
        <v>69189</v>
      </c>
      <c r="J961" s="749" t="s">
        <v>1157</v>
      </c>
      <c r="K961" s="749" t="s">
        <v>1158</v>
      </c>
      <c r="L961" s="752">
        <v>61.11999999999999</v>
      </c>
      <c r="M961" s="752">
        <v>1</v>
      </c>
      <c r="N961" s="753">
        <v>61.11999999999999</v>
      </c>
    </row>
    <row r="962" spans="1:14" ht="14.4" customHeight="1" x14ac:dyDescent="0.3">
      <c r="A962" s="747" t="s">
        <v>628</v>
      </c>
      <c r="B962" s="748" t="s">
        <v>629</v>
      </c>
      <c r="C962" s="749" t="s">
        <v>661</v>
      </c>
      <c r="D962" s="750" t="s">
        <v>662</v>
      </c>
      <c r="E962" s="751">
        <v>50113001</v>
      </c>
      <c r="F962" s="750" t="s">
        <v>688</v>
      </c>
      <c r="G962" s="749" t="s">
        <v>692</v>
      </c>
      <c r="H962" s="749">
        <v>115520</v>
      </c>
      <c r="I962" s="749">
        <v>15520</v>
      </c>
      <c r="J962" s="749" t="s">
        <v>778</v>
      </c>
      <c r="K962" s="749" t="s">
        <v>779</v>
      </c>
      <c r="L962" s="752">
        <v>120.20000000000003</v>
      </c>
      <c r="M962" s="752">
        <v>1</v>
      </c>
      <c r="N962" s="753">
        <v>120.20000000000003</v>
      </c>
    </row>
    <row r="963" spans="1:14" ht="14.4" customHeight="1" x14ac:dyDescent="0.3">
      <c r="A963" s="747" t="s">
        <v>628</v>
      </c>
      <c r="B963" s="748" t="s">
        <v>629</v>
      </c>
      <c r="C963" s="749" t="s">
        <v>661</v>
      </c>
      <c r="D963" s="750" t="s">
        <v>662</v>
      </c>
      <c r="E963" s="751">
        <v>50113001</v>
      </c>
      <c r="F963" s="750" t="s">
        <v>688</v>
      </c>
      <c r="G963" s="749" t="s">
        <v>692</v>
      </c>
      <c r="H963" s="749">
        <v>173498</v>
      </c>
      <c r="I963" s="749">
        <v>173498</v>
      </c>
      <c r="J963" s="749" t="s">
        <v>778</v>
      </c>
      <c r="K963" s="749" t="s">
        <v>780</v>
      </c>
      <c r="L963" s="752">
        <v>191.65</v>
      </c>
      <c r="M963" s="752">
        <v>2</v>
      </c>
      <c r="N963" s="753">
        <v>383.3</v>
      </c>
    </row>
    <row r="964" spans="1:14" ht="14.4" customHeight="1" x14ac:dyDescent="0.3">
      <c r="A964" s="747" t="s">
        <v>628</v>
      </c>
      <c r="B964" s="748" t="s">
        <v>629</v>
      </c>
      <c r="C964" s="749" t="s">
        <v>661</v>
      </c>
      <c r="D964" s="750" t="s">
        <v>662</v>
      </c>
      <c r="E964" s="751">
        <v>50113001</v>
      </c>
      <c r="F964" s="750" t="s">
        <v>688</v>
      </c>
      <c r="G964" s="749" t="s">
        <v>692</v>
      </c>
      <c r="H964" s="749">
        <v>173500</v>
      </c>
      <c r="I964" s="749">
        <v>173500</v>
      </c>
      <c r="J964" s="749" t="s">
        <v>778</v>
      </c>
      <c r="K964" s="749" t="s">
        <v>781</v>
      </c>
      <c r="L964" s="752">
        <v>130.85</v>
      </c>
      <c r="M964" s="752">
        <v>2</v>
      </c>
      <c r="N964" s="753">
        <v>261.7</v>
      </c>
    </row>
    <row r="965" spans="1:14" ht="14.4" customHeight="1" x14ac:dyDescent="0.3">
      <c r="A965" s="747" t="s">
        <v>628</v>
      </c>
      <c r="B965" s="748" t="s">
        <v>629</v>
      </c>
      <c r="C965" s="749" t="s">
        <v>661</v>
      </c>
      <c r="D965" s="750" t="s">
        <v>662</v>
      </c>
      <c r="E965" s="751">
        <v>50113001</v>
      </c>
      <c r="F965" s="750" t="s">
        <v>688</v>
      </c>
      <c r="G965" s="749" t="s">
        <v>689</v>
      </c>
      <c r="H965" s="749">
        <v>142463</v>
      </c>
      <c r="I965" s="749">
        <v>42463</v>
      </c>
      <c r="J965" s="749" t="s">
        <v>1639</v>
      </c>
      <c r="K965" s="749" t="s">
        <v>1640</v>
      </c>
      <c r="L965" s="752">
        <v>91.319999999999979</v>
      </c>
      <c r="M965" s="752">
        <v>1</v>
      </c>
      <c r="N965" s="753">
        <v>91.319999999999979</v>
      </c>
    </row>
    <row r="966" spans="1:14" ht="14.4" customHeight="1" x14ac:dyDescent="0.3">
      <c r="A966" s="747" t="s">
        <v>628</v>
      </c>
      <c r="B966" s="748" t="s">
        <v>629</v>
      </c>
      <c r="C966" s="749" t="s">
        <v>661</v>
      </c>
      <c r="D966" s="750" t="s">
        <v>662</v>
      </c>
      <c r="E966" s="751">
        <v>50113001</v>
      </c>
      <c r="F966" s="750" t="s">
        <v>688</v>
      </c>
      <c r="G966" s="749" t="s">
        <v>692</v>
      </c>
      <c r="H966" s="749">
        <v>193779</v>
      </c>
      <c r="I966" s="749">
        <v>93779</v>
      </c>
      <c r="J966" s="749" t="s">
        <v>786</v>
      </c>
      <c r="K966" s="749" t="s">
        <v>787</v>
      </c>
      <c r="L966" s="752">
        <v>67</v>
      </c>
      <c r="M966" s="752">
        <v>2</v>
      </c>
      <c r="N966" s="753">
        <v>134</v>
      </c>
    </row>
    <row r="967" spans="1:14" ht="14.4" customHeight="1" x14ac:dyDescent="0.3">
      <c r="A967" s="747" t="s">
        <v>628</v>
      </c>
      <c r="B967" s="748" t="s">
        <v>629</v>
      </c>
      <c r="C967" s="749" t="s">
        <v>661</v>
      </c>
      <c r="D967" s="750" t="s">
        <v>662</v>
      </c>
      <c r="E967" s="751">
        <v>50113001</v>
      </c>
      <c r="F967" s="750" t="s">
        <v>688</v>
      </c>
      <c r="G967" s="749" t="s">
        <v>689</v>
      </c>
      <c r="H967" s="749">
        <v>114439</v>
      </c>
      <c r="I967" s="749">
        <v>14439</v>
      </c>
      <c r="J967" s="749" t="s">
        <v>1641</v>
      </c>
      <c r="K967" s="749" t="s">
        <v>1642</v>
      </c>
      <c r="L967" s="752">
        <v>75.03000000000003</v>
      </c>
      <c r="M967" s="752">
        <v>3</v>
      </c>
      <c r="N967" s="753">
        <v>225.09000000000009</v>
      </c>
    </row>
    <row r="968" spans="1:14" ht="14.4" customHeight="1" x14ac:dyDescent="0.3">
      <c r="A968" s="747" t="s">
        <v>628</v>
      </c>
      <c r="B968" s="748" t="s">
        <v>629</v>
      </c>
      <c r="C968" s="749" t="s">
        <v>661</v>
      </c>
      <c r="D968" s="750" t="s">
        <v>662</v>
      </c>
      <c r="E968" s="751">
        <v>50113001</v>
      </c>
      <c r="F968" s="750" t="s">
        <v>688</v>
      </c>
      <c r="G968" s="749" t="s">
        <v>692</v>
      </c>
      <c r="H968" s="749">
        <v>184035</v>
      </c>
      <c r="I968" s="749">
        <v>184035</v>
      </c>
      <c r="J968" s="749" t="s">
        <v>790</v>
      </c>
      <c r="K968" s="749" t="s">
        <v>792</v>
      </c>
      <c r="L968" s="752">
        <v>123.78</v>
      </c>
      <c r="M968" s="752">
        <v>1</v>
      </c>
      <c r="N968" s="753">
        <v>123.78</v>
      </c>
    </row>
    <row r="969" spans="1:14" ht="14.4" customHeight="1" x14ac:dyDescent="0.3">
      <c r="A969" s="747" t="s">
        <v>628</v>
      </c>
      <c r="B969" s="748" t="s">
        <v>629</v>
      </c>
      <c r="C969" s="749" t="s">
        <v>661</v>
      </c>
      <c r="D969" s="750" t="s">
        <v>662</v>
      </c>
      <c r="E969" s="751">
        <v>50113001</v>
      </c>
      <c r="F969" s="750" t="s">
        <v>688</v>
      </c>
      <c r="G969" s="749" t="s">
        <v>692</v>
      </c>
      <c r="H969" s="749">
        <v>849041</v>
      </c>
      <c r="I969" s="749">
        <v>19053</v>
      </c>
      <c r="J969" s="749" t="s">
        <v>790</v>
      </c>
      <c r="K969" s="749" t="s">
        <v>792</v>
      </c>
      <c r="L969" s="752">
        <v>123.77999999999999</v>
      </c>
      <c r="M969" s="752">
        <v>1</v>
      </c>
      <c r="N969" s="753">
        <v>123.77999999999999</v>
      </c>
    </row>
    <row r="970" spans="1:14" ht="14.4" customHeight="1" x14ac:dyDescent="0.3">
      <c r="A970" s="747" t="s">
        <v>628</v>
      </c>
      <c r="B970" s="748" t="s">
        <v>629</v>
      </c>
      <c r="C970" s="749" t="s">
        <v>661</v>
      </c>
      <c r="D970" s="750" t="s">
        <v>662</v>
      </c>
      <c r="E970" s="751">
        <v>50113001</v>
      </c>
      <c r="F970" s="750" t="s">
        <v>688</v>
      </c>
      <c r="G970" s="749" t="s">
        <v>689</v>
      </c>
      <c r="H970" s="749">
        <v>33836</v>
      </c>
      <c r="I970" s="749">
        <v>33836</v>
      </c>
      <c r="J970" s="749" t="s">
        <v>1643</v>
      </c>
      <c r="K970" s="749" t="s">
        <v>1546</v>
      </c>
      <c r="L970" s="752">
        <v>62.49</v>
      </c>
      <c r="M970" s="752">
        <v>15</v>
      </c>
      <c r="N970" s="753">
        <v>937.35</v>
      </c>
    </row>
    <row r="971" spans="1:14" ht="14.4" customHeight="1" x14ac:dyDescent="0.3">
      <c r="A971" s="747" t="s">
        <v>628</v>
      </c>
      <c r="B971" s="748" t="s">
        <v>629</v>
      </c>
      <c r="C971" s="749" t="s">
        <v>661</v>
      </c>
      <c r="D971" s="750" t="s">
        <v>662</v>
      </c>
      <c r="E971" s="751">
        <v>50113001</v>
      </c>
      <c r="F971" s="750" t="s">
        <v>688</v>
      </c>
      <c r="G971" s="749" t="s">
        <v>692</v>
      </c>
      <c r="H971" s="749">
        <v>158827</v>
      </c>
      <c r="I971" s="749">
        <v>58827</v>
      </c>
      <c r="J971" s="749" t="s">
        <v>1160</v>
      </c>
      <c r="K971" s="749" t="s">
        <v>1161</v>
      </c>
      <c r="L971" s="752">
        <v>170.30384615384614</v>
      </c>
      <c r="M971" s="752">
        <v>13</v>
      </c>
      <c r="N971" s="753">
        <v>2213.9499999999998</v>
      </c>
    </row>
    <row r="972" spans="1:14" ht="14.4" customHeight="1" x14ac:dyDescent="0.3">
      <c r="A972" s="747" t="s">
        <v>628</v>
      </c>
      <c r="B972" s="748" t="s">
        <v>629</v>
      </c>
      <c r="C972" s="749" t="s">
        <v>661</v>
      </c>
      <c r="D972" s="750" t="s">
        <v>662</v>
      </c>
      <c r="E972" s="751">
        <v>50113001</v>
      </c>
      <c r="F972" s="750" t="s">
        <v>688</v>
      </c>
      <c r="G972" s="749" t="s">
        <v>689</v>
      </c>
      <c r="H972" s="749">
        <v>132063</v>
      </c>
      <c r="I972" s="749">
        <v>32063</v>
      </c>
      <c r="J972" s="749" t="s">
        <v>1162</v>
      </c>
      <c r="K972" s="749" t="s">
        <v>1644</v>
      </c>
      <c r="L972" s="752">
        <v>721.2</v>
      </c>
      <c r="M972" s="752">
        <v>1</v>
      </c>
      <c r="N972" s="753">
        <v>721.2</v>
      </c>
    </row>
    <row r="973" spans="1:14" ht="14.4" customHeight="1" x14ac:dyDescent="0.3">
      <c r="A973" s="747" t="s">
        <v>628</v>
      </c>
      <c r="B973" s="748" t="s">
        <v>629</v>
      </c>
      <c r="C973" s="749" t="s">
        <v>661</v>
      </c>
      <c r="D973" s="750" t="s">
        <v>662</v>
      </c>
      <c r="E973" s="751">
        <v>50113001</v>
      </c>
      <c r="F973" s="750" t="s">
        <v>688</v>
      </c>
      <c r="G973" s="749" t="s">
        <v>689</v>
      </c>
      <c r="H973" s="749">
        <v>213487</v>
      </c>
      <c r="I973" s="749">
        <v>213487</v>
      </c>
      <c r="J973" s="749" t="s">
        <v>1162</v>
      </c>
      <c r="K973" s="749" t="s">
        <v>1645</v>
      </c>
      <c r="L973" s="752">
        <v>271.84999999999997</v>
      </c>
      <c r="M973" s="752">
        <v>1</v>
      </c>
      <c r="N973" s="753">
        <v>271.84999999999997</v>
      </c>
    </row>
    <row r="974" spans="1:14" ht="14.4" customHeight="1" x14ac:dyDescent="0.3">
      <c r="A974" s="747" t="s">
        <v>628</v>
      </c>
      <c r="B974" s="748" t="s">
        <v>629</v>
      </c>
      <c r="C974" s="749" t="s">
        <v>661</v>
      </c>
      <c r="D974" s="750" t="s">
        <v>662</v>
      </c>
      <c r="E974" s="751">
        <v>50113001</v>
      </c>
      <c r="F974" s="750" t="s">
        <v>688</v>
      </c>
      <c r="G974" s="749" t="s">
        <v>689</v>
      </c>
      <c r="H974" s="749">
        <v>213489</v>
      </c>
      <c r="I974" s="749">
        <v>213489</v>
      </c>
      <c r="J974" s="749" t="s">
        <v>1162</v>
      </c>
      <c r="K974" s="749" t="s">
        <v>1646</v>
      </c>
      <c r="L974" s="752">
        <v>630.66000000000008</v>
      </c>
      <c r="M974" s="752">
        <v>1</v>
      </c>
      <c r="N974" s="753">
        <v>630.66000000000008</v>
      </c>
    </row>
    <row r="975" spans="1:14" ht="14.4" customHeight="1" x14ac:dyDescent="0.3">
      <c r="A975" s="747" t="s">
        <v>628</v>
      </c>
      <c r="B975" s="748" t="s">
        <v>629</v>
      </c>
      <c r="C975" s="749" t="s">
        <v>661</v>
      </c>
      <c r="D975" s="750" t="s">
        <v>662</v>
      </c>
      <c r="E975" s="751">
        <v>50113001</v>
      </c>
      <c r="F975" s="750" t="s">
        <v>688</v>
      </c>
      <c r="G975" s="749" t="s">
        <v>689</v>
      </c>
      <c r="H975" s="749">
        <v>213494</v>
      </c>
      <c r="I975" s="749">
        <v>213494</v>
      </c>
      <c r="J975" s="749" t="s">
        <v>1162</v>
      </c>
      <c r="K975" s="749" t="s">
        <v>1163</v>
      </c>
      <c r="L975" s="752">
        <v>408.95</v>
      </c>
      <c r="M975" s="752">
        <v>1</v>
      </c>
      <c r="N975" s="753">
        <v>408.95</v>
      </c>
    </row>
    <row r="976" spans="1:14" ht="14.4" customHeight="1" x14ac:dyDescent="0.3">
      <c r="A976" s="747" t="s">
        <v>628</v>
      </c>
      <c r="B976" s="748" t="s">
        <v>629</v>
      </c>
      <c r="C976" s="749" t="s">
        <v>661</v>
      </c>
      <c r="D976" s="750" t="s">
        <v>662</v>
      </c>
      <c r="E976" s="751">
        <v>50113001</v>
      </c>
      <c r="F976" s="750" t="s">
        <v>688</v>
      </c>
      <c r="G976" s="749" t="s">
        <v>692</v>
      </c>
      <c r="H976" s="749">
        <v>111242</v>
      </c>
      <c r="I976" s="749">
        <v>11242</v>
      </c>
      <c r="J976" s="749" t="s">
        <v>1412</v>
      </c>
      <c r="K976" s="749" t="s">
        <v>1413</v>
      </c>
      <c r="L976" s="752">
        <v>113.63999999999999</v>
      </c>
      <c r="M976" s="752">
        <v>2</v>
      </c>
      <c r="N976" s="753">
        <v>227.27999999999997</v>
      </c>
    </row>
    <row r="977" spans="1:14" ht="14.4" customHeight="1" x14ac:dyDescent="0.3">
      <c r="A977" s="747" t="s">
        <v>628</v>
      </c>
      <c r="B977" s="748" t="s">
        <v>629</v>
      </c>
      <c r="C977" s="749" t="s">
        <v>661</v>
      </c>
      <c r="D977" s="750" t="s">
        <v>662</v>
      </c>
      <c r="E977" s="751">
        <v>50113001</v>
      </c>
      <c r="F977" s="750" t="s">
        <v>688</v>
      </c>
      <c r="G977" s="749" t="s">
        <v>692</v>
      </c>
      <c r="H977" s="749">
        <v>47256</v>
      </c>
      <c r="I977" s="749">
        <v>47256</v>
      </c>
      <c r="J977" s="749" t="s">
        <v>1172</v>
      </c>
      <c r="K977" s="749" t="s">
        <v>1173</v>
      </c>
      <c r="L977" s="752">
        <v>222.20000000000002</v>
      </c>
      <c r="M977" s="752">
        <v>1</v>
      </c>
      <c r="N977" s="753">
        <v>222.20000000000002</v>
      </c>
    </row>
    <row r="978" spans="1:14" ht="14.4" customHeight="1" x14ac:dyDescent="0.3">
      <c r="A978" s="747" t="s">
        <v>628</v>
      </c>
      <c r="B978" s="748" t="s">
        <v>629</v>
      </c>
      <c r="C978" s="749" t="s">
        <v>661</v>
      </c>
      <c r="D978" s="750" t="s">
        <v>662</v>
      </c>
      <c r="E978" s="751">
        <v>50113001</v>
      </c>
      <c r="F978" s="750" t="s">
        <v>688</v>
      </c>
      <c r="G978" s="749" t="s">
        <v>630</v>
      </c>
      <c r="H978" s="749">
        <v>131739</v>
      </c>
      <c r="I978" s="749">
        <v>31739</v>
      </c>
      <c r="J978" s="749" t="s">
        <v>796</v>
      </c>
      <c r="K978" s="749" t="s">
        <v>630</v>
      </c>
      <c r="L978" s="752">
        <v>72.039999999999992</v>
      </c>
      <c r="M978" s="752">
        <v>13</v>
      </c>
      <c r="N978" s="753">
        <v>936.52</v>
      </c>
    </row>
    <row r="979" spans="1:14" ht="14.4" customHeight="1" x14ac:dyDescent="0.3">
      <c r="A979" s="747" t="s">
        <v>628</v>
      </c>
      <c r="B979" s="748" t="s">
        <v>629</v>
      </c>
      <c r="C979" s="749" t="s">
        <v>661</v>
      </c>
      <c r="D979" s="750" t="s">
        <v>662</v>
      </c>
      <c r="E979" s="751">
        <v>50113001</v>
      </c>
      <c r="F979" s="750" t="s">
        <v>688</v>
      </c>
      <c r="G979" s="749" t="s">
        <v>692</v>
      </c>
      <c r="H979" s="749">
        <v>125361</v>
      </c>
      <c r="I979" s="749">
        <v>25361</v>
      </c>
      <c r="J979" s="749" t="s">
        <v>797</v>
      </c>
      <c r="K979" s="749" t="s">
        <v>1647</v>
      </c>
      <c r="L979" s="752">
        <v>17.999999999999996</v>
      </c>
      <c r="M979" s="752">
        <v>1</v>
      </c>
      <c r="N979" s="753">
        <v>17.999999999999996</v>
      </c>
    </row>
    <row r="980" spans="1:14" ht="14.4" customHeight="1" x14ac:dyDescent="0.3">
      <c r="A980" s="747" t="s">
        <v>628</v>
      </c>
      <c r="B980" s="748" t="s">
        <v>629</v>
      </c>
      <c r="C980" s="749" t="s">
        <v>661</v>
      </c>
      <c r="D980" s="750" t="s">
        <v>662</v>
      </c>
      <c r="E980" s="751">
        <v>50113001</v>
      </c>
      <c r="F980" s="750" t="s">
        <v>688</v>
      </c>
      <c r="G980" s="749" t="s">
        <v>692</v>
      </c>
      <c r="H980" s="749">
        <v>215608</v>
      </c>
      <c r="I980" s="749">
        <v>215608</v>
      </c>
      <c r="J980" s="749" t="s">
        <v>797</v>
      </c>
      <c r="K980" s="749" t="s">
        <v>798</v>
      </c>
      <c r="L980" s="752">
        <v>23.530000000000005</v>
      </c>
      <c r="M980" s="752">
        <v>1</v>
      </c>
      <c r="N980" s="753">
        <v>23.530000000000005</v>
      </c>
    </row>
    <row r="981" spans="1:14" ht="14.4" customHeight="1" x14ac:dyDescent="0.3">
      <c r="A981" s="747" t="s">
        <v>628</v>
      </c>
      <c r="B981" s="748" t="s">
        <v>629</v>
      </c>
      <c r="C981" s="749" t="s">
        <v>661</v>
      </c>
      <c r="D981" s="750" t="s">
        <v>662</v>
      </c>
      <c r="E981" s="751">
        <v>50113001</v>
      </c>
      <c r="F981" s="750" t="s">
        <v>688</v>
      </c>
      <c r="G981" s="749" t="s">
        <v>692</v>
      </c>
      <c r="H981" s="749">
        <v>115308</v>
      </c>
      <c r="I981" s="749">
        <v>215604</v>
      </c>
      <c r="J981" s="749" t="s">
        <v>1177</v>
      </c>
      <c r="K981" s="749" t="s">
        <v>1648</v>
      </c>
      <c r="L981" s="752">
        <v>18.72</v>
      </c>
      <c r="M981" s="752">
        <v>1</v>
      </c>
      <c r="N981" s="753">
        <v>18.72</v>
      </c>
    </row>
    <row r="982" spans="1:14" ht="14.4" customHeight="1" x14ac:dyDescent="0.3">
      <c r="A982" s="747" t="s">
        <v>628</v>
      </c>
      <c r="B982" s="748" t="s">
        <v>629</v>
      </c>
      <c r="C982" s="749" t="s">
        <v>661</v>
      </c>
      <c r="D982" s="750" t="s">
        <v>662</v>
      </c>
      <c r="E982" s="751">
        <v>50113001</v>
      </c>
      <c r="F982" s="750" t="s">
        <v>688</v>
      </c>
      <c r="G982" s="749" t="s">
        <v>692</v>
      </c>
      <c r="H982" s="749">
        <v>215605</v>
      </c>
      <c r="I982" s="749">
        <v>215605</v>
      </c>
      <c r="J982" s="749" t="s">
        <v>1177</v>
      </c>
      <c r="K982" s="749" t="s">
        <v>1417</v>
      </c>
      <c r="L982" s="752">
        <v>28.200000000000006</v>
      </c>
      <c r="M982" s="752">
        <v>2</v>
      </c>
      <c r="N982" s="753">
        <v>56.400000000000013</v>
      </c>
    </row>
    <row r="983" spans="1:14" ht="14.4" customHeight="1" x14ac:dyDescent="0.3">
      <c r="A983" s="747" t="s">
        <v>628</v>
      </c>
      <c r="B983" s="748" t="s">
        <v>629</v>
      </c>
      <c r="C983" s="749" t="s">
        <v>661</v>
      </c>
      <c r="D983" s="750" t="s">
        <v>662</v>
      </c>
      <c r="E983" s="751">
        <v>50113001</v>
      </c>
      <c r="F983" s="750" t="s">
        <v>688</v>
      </c>
      <c r="G983" s="749" t="s">
        <v>692</v>
      </c>
      <c r="H983" s="749">
        <v>193746</v>
      </c>
      <c r="I983" s="749">
        <v>93746</v>
      </c>
      <c r="J983" s="749" t="s">
        <v>799</v>
      </c>
      <c r="K983" s="749" t="s">
        <v>800</v>
      </c>
      <c r="L983" s="752">
        <v>373.24</v>
      </c>
      <c r="M983" s="752">
        <v>1</v>
      </c>
      <c r="N983" s="753">
        <v>373.24</v>
      </c>
    </row>
    <row r="984" spans="1:14" ht="14.4" customHeight="1" x14ac:dyDescent="0.3">
      <c r="A984" s="747" t="s">
        <v>628</v>
      </c>
      <c r="B984" s="748" t="s">
        <v>629</v>
      </c>
      <c r="C984" s="749" t="s">
        <v>661</v>
      </c>
      <c r="D984" s="750" t="s">
        <v>662</v>
      </c>
      <c r="E984" s="751">
        <v>50113001</v>
      </c>
      <c r="F984" s="750" t="s">
        <v>688</v>
      </c>
      <c r="G984" s="749" t="s">
        <v>689</v>
      </c>
      <c r="H984" s="749">
        <v>155939</v>
      </c>
      <c r="I984" s="749">
        <v>155939</v>
      </c>
      <c r="J984" s="749" t="s">
        <v>801</v>
      </c>
      <c r="K984" s="749" t="s">
        <v>802</v>
      </c>
      <c r="L984" s="752">
        <v>589.40999999999951</v>
      </c>
      <c r="M984" s="752">
        <v>2</v>
      </c>
      <c r="N984" s="753">
        <v>1178.819999999999</v>
      </c>
    </row>
    <row r="985" spans="1:14" ht="14.4" customHeight="1" x14ac:dyDescent="0.3">
      <c r="A985" s="747" t="s">
        <v>628</v>
      </c>
      <c r="B985" s="748" t="s">
        <v>629</v>
      </c>
      <c r="C985" s="749" t="s">
        <v>661</v>
      </c>
      <c r="D985" s="750" t="s">
        <v>662</v>
      </c>
      <c r="E985" s="751">
        <v>50113001</v>
      </c>
      <c r="F985" s="750" t="s">
        <v>688</v>
      </c>
      <c r="G985" s="749" t="s">
        <v>689</v>
      </c>
      <c r="H985" s="749">
        <v>100308</v>
      </c>
      <c r="I985" s="749">
        <v>100308</v>
      </c>
      <c r="J985" s="749" t="s">
        <v>804</v>
      </c>
      <c r="K985" s="749" t="s">
        <v>1179</v>
      </c>
      <c r="L985" s="752">
        <v>69.263333333333321</v>
      </c>
      <c r="M985" s="752">
        <v>3</v>
      </c>
      <c r="N985" s="753">
        <v>207.78999999999996</v>
      </c>
    </row>
    <row r="986" spans="1:14" ht="14.4" customHeight="1" x14ac:dyDescent="0.3">
      <c r="A986" s="747" t="s">
        <v>628</v>
      </c>
      <c r="B986" s="748" t="s">
        <v>629</v>
      </c>
      <c r="C986" s="749" t="s">
        <v>661</v>
      </c>
      <c r="D986" s="750" t="s">
        <v>662</v>
      </c>
      <c r="E986" s="751">
        <v>50113001</v>
      </c>
      <c r="F986" s="750" t="s">
        <v>688</v>
      </c>
      <c r="G986" s="749" t="s">
        <v>689</v>
      </c>
      <c r="H986" s="749">
        <v>845593</v>
      </c>
      <c r="I986" s="749">
        <v>100304</v>
      </c>
      <c r="J986" s="749" t="s">
        <v>804</v>
      </c>
      <c r="K986" s="749" t="s">
        <v>805</v>
      </c>
      <c r="L986" s="752">
        <v>73.153356550331452</v>
      </c>
      <c r="M986" s="752">
        <v>3</v>
      </c>
      <c r="N986" s="753">
        <v>219.46006965099434</v>
      </c>
    </row>
    <row r="987" spans="1:14" ht="14.4" customHeight="1" x14ac:dyDescent="0.3">
      <c r="A987" s="747" t="s">
        <v>628</v>
      </c>
      <c r="B987" s="748" t="s">
        <v>629</v>
      </c>
      <c r="C987" s="749" t="s">
        <v>661</v>
      </c>
      <c r="D987" s="750" t="s">
        <v>662</v>
      </c>
      <c r="E987" s="751">
        <v>50113001</v>
      </c>
      <c r="F987" s="750" t="s">
        <v>688</v>
      </c>
      <c r="G987" s="749" t="s">
        <v>692</v>
      </c>
      <c r="H987" s="749">
        <v>124067</v>
      </c>
      <c r="I987" s="749">
        <v>124067</v>
      </c>
      <c r="J987" s="749" t="s">
        <v>806</v>
      </c>
      <c r="K987" s="749" t="s">
        <v>807</v>
      </c>
      <c r="L987" s="752">
        <v>36.548548830560165</v>
      </c>
      <c r="M987" s="752">
        <v>43</v>
      </c>
      <c r="N987" s="753">
        <v>1571.587599714087</v>
      </c>
    </row>
    <row r="988" spans="1:14" ht="14.4" customHeight="1" x14ac:dyDescent="0.3">
      <c r="A988" s="747" t="s">
        <v>628</v>
      </c>
      <c r="B988" s="748" t="s">
        <v>629</v>
      </c>
      <c r="C988" s="749" t="s">
        <v>661</v>
      </c>
      <c r="D988" s="750" t="s">
        <v>662</v>
      </c>
      <c r="E988" s="751">
        <v>50113001</v>
      </c>
      <c r="F988" s="750" t="s">
        <v>688</v>
      </c>
      <c r="G988" s="749" t="s">
        <v>692</v>
      </c>
      <c r="H988" s="749">
        <v>216572</v>
      </c>
      <c r="I988" s="749">
        <v>216572</v>
      </c>
      <c r="J988" s="749" t="s">
        <v>806</v>
      </c>
      <c r="K988" s="749" t="s">
        <v>807</v>
      </c>
      <c r="L988" s="752">
        <v>36.338000000000008</v>
      </c>
      <c r="M988" s="752">
        <v>50</v>
      </c>
      <c r="N988" s="753">
        <v>1816.9000000000003</v>
      </c>
    </row>
    <row r="989" spans="1:14" ht="14.4" customHeight="1" x14ac:dyDescent="0.3">
      <c r="A989" s="747" t="s">
        <v>628</v>
      </c>
      <c r="B989" s="748" t="s">
        <v>629</v>
      </c>
      <c r="C989" s="749" t="s">
        <v>661</v>
      </c>
      <c r="D989" s="750" t="s">
        <v>662</v>
      </c>
      <c r="E989" s="751">
        <v>50113001</v>
      </c>
      <c r="F989" s="750" t="s">
        <v>688</v>
      </c>
      <c r="G989" s="749" t="s">
        <v>692</v>
      </c>
      <c r="H989" s="749">
        <v>842500</v>
      </c>
      <c r="I989" s="749">
        <v>162391</v>
      </c>
      <c r="J989" s="749" t="s">
        <v>1649</v>
      </c>
      <c r="K989" s="749" t="s">
        <v>1650</v>
      </c>
      <c r="L989" s="752">
        <v>61.97</v>
      </c>
      <c r="M989" s="752">
        <v>2</v>
      </c>
      <c r="N989" s="753">
        <v>123.94</v>
      </c>
    </row>
    <row r="990" spans="1:14" ht="14.4" customHeight="1" x14ac:dyDescent="0.3">
      <c r="A990" s="747" t="s">
        <v>628</v>
      </c>
      <c r="B990" s="748" t="s">
        <v>629</v>
      </c>
      <c r="C990" s="749" t="s">
        <v>661</v>
      </c>
      <c r="D990" s="750" t="s">
        <v>662</v>
      </c>
      <c r="E990" s="751">
        <v>50113001</v>
      </c>
      <c r="F990" s="750" t="s">
        <v>688</v>
      </c>
      <c r="G990" s="749" t="s">
        <v>692</v>
      </c>
      <c r="H990" s="749">
        <v>100750</v>
      </c>
      <c r="I990" s="749">
        <v>162390</v>
      </c>
      <c r="J990" s="749" t="s">
        <v>1181</v>
      </c>
      <c r="K990" s="749" t="s">
        <v>711</v>
      </c>
      <c r="L990" s="752">
        <v>109.42</v>
      </c>
      <c r="M990" s="752">
        <v>1</v>
      </c>
      <c r="N990" s="753">
        <v>109.42</v>
      </c>
    </row>
    <row r="991" spans="1:14" ht="14.4" customHeight="1" x14ac:dyDescent="0.3">
      <c r="A991" s="747" t="s">
        <v>628</v>
      </c>
      <c r="B991" s="748" t="s">
        <v>629</v>
      </c>
      <c r="C991" s="749" t="s">
        <v>661</v>
      </c>
      <c r="D991" s="750" t="s">
        <v>662</v>
      </c>
      <c r="E991" s="751">
        <v>50113001</v>
      </c>
      <c r="F991" s="750" t="s">
        <v>688</v>
      </c>
      <c r="G991" s="749" t="s">
        <v>692</v>
      </c>
      <c r="H991" s="749">
        <v>51366</v>
      </c>
      <c r="I991" s="749">
        <v>51366</v>
      </c>
      <c r="J991" s="749" t="s">
        <v>808</v>
      </c>
      <c r="K991" s="749" t="s">
        <v>809</v>
      </c>
      <c r="L991" s="752">
        <v>171.59999996429343</v>
      </c>
      <c r="M991" s="752">
        <v>36</v>
      </c>
      <c r="N991" s="753">
        <v>6177.5999987145633</v>
      </c>
    </row>
    <row r="992" spans="1:14" ht="14.4" customHeight="1" x14ac:dyDescent="0.3">
      <c r="A992" s="747" t="s">
        <v>628</v>
      </c>
      <c r="B992" s="748" t="s">
        <v>629</v>
      </c>
      <c r="C992" s="749" t="s">
        <v>661</v>
      </c>
      <c r="D992" s="750" t="s">
        <v>662</v>
      </c>
      <c r="E992" s="751">
        <v>50113001</v>
      </c>
      <c r="F992" s="750" t="s">
        <v>688</v>
      </c>
      <c r="G992" s="749" t="s">
        <v>692</v>
      </c>
      <c r="H992" s="749">
        <v>51367</v>
      </c>
      <c r="I992" s="749">
        <v>51367</v>
      </c>
      <c r="J992" s="749" t="s">
        <v>808</v>
      </c>
      <c r="K992" s="749" t="s">
        <v>810</v>
      </c>
      <c r="L992" s="752">
        <v>92.949999423439422</v>
      </c>
      <c r="M992" s="752">
        <v>29</v>
      </c>
      <c r="N992" s="753">
        <v>2695.5499832797432</v>
      </c>
    </row>
    <row r="993" spans="1:14" ht="14.4" customHeight="1" x14ac:dyDescent="0.3">
      <c r="A993" s="747" t="s">
        <v>628</v>
      </c>
      <c r="B993" s="748" t="s">
        <v>629</v>
      </c>
      <c r="C993" s="749" t="s">
        <v>661</v>
      </c>
      <c r="D993" s="750" t="s">
        <v>662</v>
      </c>
      <c r="E993" s="751">
        <v>50113001</v>
      </c>
      <c r="F993" s="750" t="s">
        <v>688</v>
      </c>
      <c r="G993" s="749" t="s">
        <v>692</v>
      </c>
      <c r="H993" s="749">
        <v>51383</v>
      </c>
      <c r="I993" s="749">
        <v>51383</v>
      </c>
      <c r="J993" s="749" t="s">
        <v>808</v>
      </c>
      <c r="K993" s="749" t="s">
        <v>811</v>
      </c>
      <c r="L993" s="752">
        <v>93.5</v>
      </c>
      <c r="M993" s="752">
        <v>4</v>
      </c>
      <c r="N993" s="753">
        <v>374</v>
      </c>
    </row>
    <row r="994" spans="1:14" ht="14.4" customHeight="1" x14ac:dyDescent="0.3">
      <c r="A994" s="747" t="s">
        <v>628</v>
      </c>
      <c r="B994" s="748" t="s">
        <v>629</v>
      </c>
      <c r="C994" s="749" t="s">
        <v>661</v>
      </c>
      <c r="D994" s="750" t="s">
        <v>662</v>
      </c>
      <c r="E994" s="751">
        <v>50113001</v>
      </c>
      <c r="F994" s="750" t="s">
        <v>688</v>
      </c>
      <c r="G994" s="749" t="s">
        <v>692</v>
      </c>
      <c r="H994" s="749">
        <v>846618</v>
      </c>
      <c r="I994" s="749">
        <v>100014</v>
      </c>
      <c r="J994" s="749" t="s">
        <v>812</v>
      </c>
      <c r="K994" s="749" t="s">
        <v>813</v>
      </c>
      <c r="L994" s="752">
        <v>29.919999999999998</v>
      </c>
      <c r="M994" s="752">
        <v>3</v>
      </c>
      <c r="N994" s="753">
        <v>89.759999999999991</v>
      </c>
    </row>
    <row r="995" spans="1:14" ht="14.4" customHeight="1" x14ac:dyDescent="0.3">
      <c r="A995" s="747" t="s">
        <v>628</v>
      </c>
      <c r="B995" s="748" t="s">
        <v>629</v>
      </c>
      <c r="C995" s="749" t="s">
        <v>661</v>
      </c>
      <c r="D995" s="750" t="s">
        <v>662</v>
      </c>
      <c r="E995" s="751">
        <v>50113001</v>
      </c>
      <c r="F995" s="750" t="s">
        <v>688</v>
      </c>
      <c r="G995" s="749" t="s">
        <v>692</v>
      </c>
      <c r="H995" s="749">
        <v>132082</v>
      </c>
      <c r="I995" s="749">
        <v>32082</v>
      </c>
      <c r="J995" s="749" t="s">
        <v>1182</v>
      </c>
      <c r="K995" s="749" t="s">
        <v>1183</v>
      </c>
      <c r="L995" s="752">
        <v>82.640000000000015</v>
      </c>
      <c r="M995" s="752">
        <v>2</v>
      </c>
      <c r="N995" s="753">
        <v>165.28000000000003</v>
      </c>
    </row>
    <row r="996" spans="1:14" ht="14.4" customHeight="1" x14ac:dyDescent="0.3">
      <c r="A996" s="747" t="s">
        <v>628</v>
      </c>
      <c r="B996" s="748" t="s">
        <v>629</v>
      </c>
      <c r="C996" s="749" t="s">
        <v>661</v>
      </c>
      <c r="D996" s="750" t="s">
        <v>662</v>
      </c>
      <c r="E996" s="751">
        <v>50113001</v>
      </c>
      <c r="F996" s="750" t="s">
        <v>688</v>
      </c>
      <c r="G996" s="749" t="s">
        <v>692</v>
      </c>
      <c r="H996" s="749">
        <v>849829</v>
      </c>
      <c r="I996" s="749">
        <v>162673</v>
      </c>
      <c r="J996" s="749" t="s">
        <v>1429</v>
      </c>
      <c r="K996" s="749" t="s">
        <v>1430</v>
      </c>
      <c r="L996" s="752">
        <v>55.876000000000019</v>
      </c>
      <c r="M996" s="752">
        <v>5</v>
      </c>
      <c r="N996" s="753">
        <v>279.38000000000011</v>
      </c>
    </row>
    <row r="997" spans="1:14" ht="14.4" customHeight="1" x14ac:dyDescent="0.3">
      <c r="A997" s="747" t="s">
        <v>628</v>
      </c>
      <c r="B997" s="748" t="s">
        <v>629</v>
      </c>
      <c r="C997" s="749" t="s">
        <v>661</v>
      </c>
      <c r="D997" s="750" t="s">
        <v>662</v>
      </c>
      <c r="E997" s="751">
        <v>50113001</v>
      </c>
      <c r="F997" s="750" t="s">
        <v>688</v>
      </c>
      <c r="G997" s="749" t="s">
        <v>692</v>
      </c>
      <c r="H997" s="749">
        <v>205850</v>
      </c>
      <c r="I997" s="749">
        <v>205850</v>
      </c>
      <c r="J997" s="749" t="s">
        <v>1651</v>
      </c>
      <c r="K997" s="749" t="s">
        <v>1502</v>
      </c>
      <c r="L997" s="752">
        <v>111.72000000000001</v>
      </c>
      <c r="M997" s="752">
        <v>3</v>
      </c>
      <c r="N997" s="753">
        <v>335.16</v>
      </c>
    </row>
    <row r="998" spans="1:14" ht="14.4" customHeight="1" x14ac:dyDescent="0.3">
      <c r="A998" s="747" t="s">
        <v>628</v>
      </c>
      <c r="B998" s="748" t="s">
        <v>629</v>
      </c>
      <c r="C998" s="749" t="s">
        <v>661</v>
      </c>
      <c r="D998" s="750" t="s">
        <v>662</v>
      </c>
      <c r="E998" s="751">
        <v>50113001</v>
      </c>
      <c r="F998" s="750" t="s">
        <v>688</v>
      </c>
      <c r="G998" s="749" t="s">
        <v>689</v>
      </c>
      <c r="H998" s="749">
        <v>213015</v>
      </c>
      <c r="I998" s="749">
        <v>213015</v>
      </c>
      <c r="J998" s="749" t="s">
        <v>1652</v>
      </c>
      <c r="K998" s="749" t="s">
        <v>1653</v>
      </c>
      <c r="L998" s="752">
        <v>189.77999999999997</v>
      </c>
      <c r="M998" s="752">
        <v>1</v>
      </c>
      <c r="N998" s="753">
        <v>189.77999999999997</v>
      </c>
    </row>
    <row r="999" spans="1:14" ht="14.4" customHeight="1" x14ac:dyDescent="0.3">
      <c r="A999" s="747" t="s">
        <v>628</v>
      </c>
      <c r="B999" s="748" t="s">
        <v>629</v>
      </c>
      <c r="C999" s="749" t="s">
        <v>661</v>
      </c>
      <c r="D999" s="750" t="s">
        <v>662</v>
      </c>
      <c r="E999" s="751">
        <v>50113001</v>
      </c>
      <c r="F999" s="750" t="s">
        <v>688</v>
      </c>
      <c r="G999" s="749" t="s">
        <v>689</v>
      </c>
      <c r="H999" s="749">
        <v>213021</v>
      </c>
      <c r="I999" s="749">
        <v>213021</v>
      </c>
      <c r="J999" s="749" t="s">
        <v>1438</v>
      </c>
      <c r="K999" s="749" t="s">
        <v>1439</v>
      </c>
      <c r="L999" s="752">
        <v>238.93999999999994</v>
      </c>
      <c r="M999" s="752">
        <v>1</v>
      </c>
      <c r="N999" s="753">
        <v>238.93999999999994</v>
      </c>
    </row>
    <row r="1000" spans="1:14" ht="14.4" customHeight="1" x14ac:dyDescent="0.3">
      <c r="A1000" s="747" t="s">
        <v>628</v>
      </c>
      <c r="B1000" s="748" t="s">
        <v>629</v>
      </c>
      <c r="C1000" s="749" t="s">
        <v>661</v>
      </c>
      <c r="D1000" s="750" t="s">
        <v>662</v>
      </c>
      <c r="E1000" s="751">
        <v>50113001</v>
      </c>
      <c r="F1000" s="750" t="s">
        <v>688</v>
      </c>
      <c r="G1000" s="749" t="s">
        <v>692</v>
      </c>
      <c r="H1000" s="749">
        <v>152266</v>
      </c>
      <c r="I1000" s="749">
        <v>52266</v>
      </c>
      <c r="J1000" s="749" t="s">
        <v>1442</v>
      </c>
      <c r="K1000" s="749" t="s">
        <v>1443</v>
      </c>
      <c r="L1000" s="752">
        <v>40.831428571428596</v>
      </c>
      <c r="M1000" s="752">
        <v>7</v>
      </c>
      <c r="N1000" s="753">
        <v>285.82000000000016</v>
      </c>
    </row>
    <row r="1001" spans="1:14" ht="14.4" customHeight="1" x14ac:dyDescent="0.3">
      <c r="A1001" s="747" t="s">
        <v>628</v>
      </c>
      <c r="B1001" s="748" t="s">
        <v>629</v>
      </c>
      <c r="C1001" s="749" t="s">
        <v>661</v>
      </c>
      <c r="D1001" s="750" t="s">
        <v>662</v>
      </c>
      <c r="E1001" s="751">
        <v>50113001</v>
      </c>
      <c r="F1001" s="750" t="s">
        <v>688</v>
      </c>
      <c r="G1001" s="749" t="s">
        <v>692</v>
      </c>
      <c r="H1001" s="749">
        <v>394712</v>
      </c>
      <c r="I1001" s="749">
        <v>0</v>
      </c>
      <c r="J1001" s="749" t="s">
        <v>818</v>
      </c>
      <c r="K1001" s="749" t="s">
        <v>819</v>
      </c>
      <c r="L1001" s="752">
        <v>23.700367255545235</v>
      </c>
      <c r="M1001" s="752">
        <v>18</v>
      </c>
      <c r="N1001" s="753">
        <v>426.60661059981425</v>
      </c>
    </row>
    <row r="1002" spans="1:14" ht="14.4" customHeight="1" x14ac:dyDescent="0.3">
      <c r="A1002" s="747" t="s">
        <v>628</v>
      </c>
      <c r="B1002" s="748" t="s">
        <v>629</v>
      </c>
      <c r="C1002" s="749" t="s">
        <v>661</v>
      </c>
      <c r="D1002" s="750" t="s">
        <v>662</v>
      </c>
      <c r="E1002" s="751">
        <v>50113001</v>
      </c>
      <c r="F1002" s="750" t="s">
        <v>688</v>
      </c>
      <c r="G1002" s="749" t="s">
        <v>692</v>
      </c>
      <c r="H1002" s="749">
        <v>920020</v>
      </c>
      <c r="I1002" s="749">
        <v>1000</v>
      </c>
      <c r="J1002" s="749" t="s">
        <v>1654</v>
      </c>
      <c r="K1002" s="749" t="s">
        <v>1655</v>
      </c>
      <c r="L1002" s="752">
        <v>161.43662670168888</v>
      </c>
      <c r="M1002" s="752">
        <v>1</v>
      </c>
      <c r="N1002" s="753">
        <v>161.43662670168888</v>
      </c>
    </row>
    <row r="1003" spans="1:14" ht="14.4" customHeight="1" x14ac:dyDescent="0.3">
      <c r="A1003" s="747" t="s">
        <v>628</v>
      </c>
      <c r="B1003" s="748" t="s">
        <v>629</v>
      </c>
      <c r="C1003" s="749" t="s">
        <v>661</v>
      </c>
      <c r="D1003" s="750" t="s">
        <v>662</v>
      </c>
      <c r="E1003" s="751">
        <v>50113001</v>
      </c>
      <c r="F1003" s="750" t="s">
        <v>688</v>
      </c>
      <c r="G1003" s="749" t="s">
        <v>692</v>
      </c>
      <c r="H1003" s="749">
        <v>100802</v>
      </c>
      <c r="I1003" s="749">
        <v>1000</v>
      </c>
      <c r="J1003" s="749" t="s">
        <v>820</v>
      </c>
      <c r="K1003" s="749" t="s">
        <v>821</v>
      </c>
      <c r="L1003" s="752">
        <v>74.893982226085882</v>
      </c>
      <c r="M1003" s="752">
        <v>23</v>
      </c>
      <c r="N1003" s="753">
        <v>1722.5615911999753</v>
      </c>
    </row>
    <row r="1004" spans="1:14" ht="14.4" customHeight="1" x14ac:dyDescent="0.3">
      <c r="A1004" s="747" t="s">
        <v>628</v>
      </c>
      <c r="B1004" s="748" t="s">
        <v>629</v>
      </c>
      <c r="C1004" s="749" t="s">
        <v>661</v>
      </c>
      <c r="D1004" s="750" t="s">
        <v>662</v>
      </c>
      <c r="E1004" s="751">
        <v>50113001</v>
      </c>
      <c r="F1004" s="750" t="s">
        <v>688</v>
      </c>
      <c r="G1004" s="749" t="s">
        <v>692</v>
      </c>
      <c r="H1004" s="749">
        <v>107121</v>
      </c>
      <c r="I1004" s="749">
        <v>107121</v>
      </c>
      <c r="J1004" s="749" t="s">
        <v>1188</v>
      </c>
      <c r="K1004" s="749" t="s">
        <v>1189</v>
      </c>
      <c r="L1004" s="752">
        <v>3181.72</v>
      </c>
      <c r="M1004" s="752">
        <v>3</v>
      </c>
      <c r="N1004" s="753">
        <v>9545.16</v>
      </c>
    </row>
    <row r="1005" spans="1:14" ht="14.4" customHeight="1" x14ac:dyDescent="0.3">
      <c r="A1005" s="747" t="s">
        <v>628</v>
      </c>
      <c r="B1005" s="748" t="s">
        <v>629</v>
      </c>
      <c r="C1005" s="749" t="s">
        <v>661</v>
      </c>
      <c r="D1005" s="750" t="s">
        <v>662</v>
      </c>
      <c r="E1005" s="751">
        <v>50113001</v>
      </c>
      <c r="F1005" s="750" t="s">
        <v>688</v>
      </c>
      <c r="G1005" s="749" t="s">
        <v>692</v>
      </c>
      <c r="H1005" s="749">
        <v>117189</v>
      </c>
      <c r="I1005" s="749">
        <v>17189</v>
      </c>
      <c r="J1005" s="749" t="s">
        <v>1190</v>
      </c>
      <c r="K1005" s="749" t="s">
        <v>1191</v>
      </c>
      <c r="L1005" s="752">
        <v>41.140000000000036</v>
      </c>
      <c r="M1005" s="752">
        <v>1</v>
      </c>
      <c r="N1005" s="753">
        <v>41.140000000000036</v>
      </c>
    </row>
    <row r="1006" spans="1:14" ht="14.4" customHeight="1" x14ac:dyDescent="0.3">
      <c r="A1006" s="747" t="s">
        <v>628</v>
      </c>
      <c r="B1006" s="748" t="s">
        <v>629</v>
      </c>
      <c r="C1006" s="749" t="s">
        <v>661</v>
      </c>
      <c r="D1006" s="750" t="s">
        <v>662</v>
      </c>
      <c r="E1006" s="751">
        <v>50113001</v>
      </c>
      <c r="F1006" s="750" t="s">
        <v>688</v>
      </c>
      <c r="G1006" s="749" t="s">
        <v>692</v>
      </c>
      <c r="H1006" s="749">
        <v>102486</v>
      </c>
      <c r="I1006" s="749">
        <v>2486</v>
      </c>
      <c r="J1006" s="749" t="s">
        <v>826</v>
      </c>
      <c r="K1006" s="749" t="s">
        <v>827</v>
      </c>
      <c r="L1006" s="752">
        <v>117.88333333333331</v>
      </c>
      <c r="M1006" s="752">
        <v>6</v>
      </c>
      <c r="N1006" s="753">
        <v>707.29999999999984</v>
      </c>
    </row>
    <row r="1007" spans="1:14" ht="14.4" customHeight="1" x14ac:dyDescent="0.3">
      <c r="A1007" s="747" t="s">
        <v>628</v>
      </c>
      <c r="B1007" s="748" t="s">
        <v>629</v>
      </c>
      <c r="C1007" s="749" t="s">
        <v>661</v>
      </c>
      <c r="D1007" s="750" t="s">
        <v>662</v>
      </c>
      <c r="E1007" s="751">
        <v>50113001</v>
      </c>
      <c r="F1007" s="750" t="s">
        <v>688</v>
      </c>
      <c r="G1007" s="749" t="s">
        <v>692</v>
      </c>
      <c r="H1007" s="749">
        <v>117996</v>
      </c>
      <c r="I1007" s="749">
        <v>17996</v>
      </c>
      <c r="J1007" s="749" t="s">
        <v>1450</v>
      </c>
      <c r="K1007" s="749" t="s">
        <v>1451</v>
      </c>
      <c r="L1007" s="752">
        <v>74.000000000000014</v>
      </c>
      <c r="M1007" s="752">
        <v>1</v>
      </c>
      <c r="N1007" s="753">
        <v>74.000000000000014</v>
      </c>
    </row>
    <row r="1008" spans="1:14" ht="14.4" customHeight="1" x14ac:dyDescent="0.3">
      <c r="A1008" s="747" t="s">
        <v>628</v>
      </c>
      <c r="B1008" s="748" t="s">
        <v>629</v>
      </c>
      <c r="C1008" s="749" t="s">
        <v>661</v>
      </c>
      <c r="D1008" s="750" t="s">
        <v>662</v>
      </c>
      <c r="E1008" s="751">
        <v>50113001</v>
      </c>
      <c r="F1008" s="750" t="s">
        <v>688</v>
      </c>
      <c r="G1008" s="749" t="s">
        <v>692</v>
      </c>
      <c r="H1008" s="749">
        <v>900524</v>
      </c>
      <c r="I1008" s="749">
        <v>0</v>
      </c>
      <c r="J1008" s="749" t="s">
        <v>832</v>
      </c>
      <c r="K1008" s="749" t="s">
        <v>630</v>
      </c>
      <c r="L1008" s="752">
        <v>126.03709271754143</v>
      </c>
      <c r="M1008" s="752">
        <v>31</v>
      </c>
      <c r="N1008" s="753">
        <v>3907.1498742437843</v>
      </c>
    </row>
    <row r="1009" spans="1:14" ht="14.4" customHeight="1" x14ac:dyDescent="0.3">
      <c r="A1009" s="747" t="s">
        <v>628</v>
      </c>
      <c r="B1009" s="748" t="s">
        <v>629</v>
      </c>
      <c r="C1009" s="749" t="s">
        <v>661</v>
      </c>
      <c r="D1009" s="750" t="s">
        <v>662</v>
      </c>
      <c r="E1009" s="751">
        <v>50113001</v>
      </c>
      <c r="F1009" s="750" t="s">
        <v>688</v>
      </c>
      <c r="G1009" s="749" t="s">
        <v>692</v>
      </c>
      <c r="H1009" s="749">
        <v>394072</v>
      </c>
      <c r="I1009" s="749">
        <v>1000</v>
      </c>
      <c r="J1009" s="749" t="s">
        <v>834</v>
      </c>
      <c r="K1009" s="749" t="s">
        <v>630</v>
      </c>
      <c r="L1009" s="752">
        <v>1474.5176196789791</v>
      </c>
      <c r="M1009" s="752">
        <v>2</v>
      </c>
      <c r="N1009" s="753">
        <v>2949.0352393579583</v>
      </c>
    </row>
    <row r="1010" spans="1:14" ht="14.4" customHeight="1" x14ac:dyDescent="0.3">
      <c r="A1010" s="747" t="s">
        <v>628</v>
      </c>
      <c r="B1010" s="748" t="s">
        <v>629</v>
      </c>
      <c r="C1010" s="749" t="s">
        <v>661</v>
      </c>
      <c r="D1010" s="750" t="s">
        <v>662</v>
      </c>
      <c r="E1010" s="751">
        <v>50113001</v>
      </c>
      <c r="F1010" s="750" t="s">
        <v>688</v>
      </c>
      <c r="G1010" s="749" t="s">
        <v>692</v>
      </c>
      <c r="H1010" s="749">
        <v>900321</v>
      </c>
      <c r="I1010" s="749">
        <v>0</v>
      </c>
      <c r="J1010" s="749" t="s">
        <v>1202</v>
      </c>
      <c r="K1010" s="749" t="s">
        <v>630</v>
      </c>
      <c r="L1010" s="752">
        <v>216.34651070218115</v>
      </c>
      <c r="M1010" s="752">
        <v>3</v>
      </c>
      <c r="N1010" s="753">
        <v>649.03953210654345</v>
      </c>
    </row>
    <row r="1011" spans="1:14" ht="14.4" customHeight="1" x14ac:dyDescent="0.3">
      <c r="A1011" s="747" t="s">
        <v>628</v>
      </c>
      <c r="B1011" s="748" t="s">
        <v>629</v>
      </c>
      <c r="C1011" s="749" t="s">
        <v>661</v>
      </c>
      <c r="D1011" s="750" t="s">
        <v>662</v>
      </c>
      <c r="E1011" s="751">
        <v>50113001</v>
      </c>
      <c r="F1011" s="750" t="s">
        <v>688</v>
      </c>
      <c r="G1011" s="749" t="s">
        <v>692</v>
      </c>
      <c r="H1011" s="749">
        <v>900071</v>
      </c>
      <c r="I1011" s="749">
        <v>0</v>
      </c>
      <c r="J1011" s="749" t="s">
        <v>843</v>
      </c>
      <c r="K1011" s="749" t="s">
        <v>630</v>
      </c>
      <c r="L1011" s="752">
        <v>165.4843364188373</v>
      </c>
      <c r="M1011" s="752">
        <v>4</v>
      </c>
      <c r="N1011" s="753">
        <v>661.93734567534921</v>
      </c>
    </row>
    <row r="1012" spans="1:14" ht="14.4" customHeight="1" x14ac:dyDescent="0.3">
      <c r="A1012" s="747" t="s">
        <v>628</v>
      </c>
      <c r="B1012" s="748" t="s">
        <v>629</v>
      </c>
      <c r="C1012" s="749" t="s">
        <v>661</v>
      </c>
      <c r="D1012" s="750" t="s">
        <v>662</v>
      </c>
      <c r="E1012" s="751">
        <v>50113001</v>
      </c>
      <c r="F1012" s="750" t="s">
        <v>688</v>
      </c>
      <c r="G1012" s="749" t="s">
        <v>692</v>
      </c>
      <c r="H1012" s="749">
        <v>990947</v>
      </c>
      <c r="I1012" s="749">
        <v>0</v>
      </c>
      <c r="J1012" s="749" t="s">
        <v>1205</v>
      </c>
      <c r="K1012" s="749" t="s">
        <v>630</v>
      </c>
      <c r="L1012" s="752">
        <v>1344.5783333333336</v>
      </c>
      <c r="M1012" s="752">
        <v>6</v>
      </c>
      <c r="N1012" s="753">
        <v>8067.4700000000012</v>
      </c>
    </row>
    <row r="1013" spans="1:14" ht="14.4" customHeight="1" x14ac:dyDescent="0.3">
      <c r="A1013" s="747" t="s">
        <v>628</v>
      </c>
      <c r="B1013" s="748" t="s">
        <v>629</v>
      </c>
      <c r="C1013" s="749" t="s">
        <v>661</v>
      </c>
      <c r="D1013" s="750" t="s">
        <v>662</v>
      </c>
      <c r="E1013" s="751">
        <v>50113001</v>
      </c>
      <c r="F1013" s="750" t="s">
        <v>688</v>
      </c>
      <c r="G1013" s="749" t="s">
        <v>692</v>
      </c>
      <c r="H1013" s="749">
        <v>394281</v>
      </c>
      <c r="I1013" s="749">
        <v>14813</v>
      </c>
      <c r="J1013" s="749" t="s">
        <v>1466</v>
      </c>
      <c r="K1013" s="749" t="s">
        <v>1468</v>
      </c>
      <c r="L1013" s="752">
        <v>75.489999999999995</v>
      </c>
      <c r="M1013" s="752">
        <v>1</v>
      </c>
      <c r="N1013" s="753">
        <v>75.489999999999995</v>
      </c>
    </row>
    <row r="1014" spans="1:14" ht="14.4" customHeight="1" x14ac:dyDescent="0.3">
      <c r="A1014" s="747" t="s">
        <v>628</v>
      </c>
      <c r="B1014" s="748" t="s">
        <v>629</v>
      </c>
      <c r="C1014" s="749" t="s">
        <v>661</v>
      </c>
      <c r="D1014" s="750" t="s">
        <v>662</v>
      </c>
      <c r="E1014" s="751">
        <v>50113001</v>
      </c>
      <c r="F1014" s="750" t="s">
        <v>688</v>
      </c>
      <c r="G1014" s="749" t="s">
        <v>689</v>
      </c>
      <c r="H1014" s="749">
        <v>117135</v>
      </c>
      <c r="I1014" s="749">
        <v>17135</v>
      </c>
      <c r="J1014" s="749" t="s">
        <v>1470</v>
      </c>
      <c r="K1014" s="749" t="s">
        <v>1471</v>
      </c>
      <c r="L1014" s="752">
        <v>40.410000000000011</v>
      </c>
      <c r="M1014" s="752">
        <v>1</v>
      </c>
      <c r="N1014" s="753">
        <v>40.410000000000011</v>
      </c>
    </row>
    <row r="1015" spans="1:14" ht="14.4" customHeight="1" x14ac:dyDescent="0.3">
      <c r="A1015" s="747" t="s">
        <v>628</v>
      </c>
      <c r="B1015" s="748" t="s">
        <v>629</v>
      </c>
      <c r="C1015" s="749" t="s">
        <v>661</v>
      </c>
      <c r="D1015" s="750" t="s">
        <v>662</v>
      </c>
      <c r="E1015" s="751">
        <v>50113001</v>
      </c>
      <c r="F1015" s="750" t="s">
        <v>688</v>
      </c>
      <c r="G1015" s="749" t="s">
        <v>692</v>
      </c>
      <c r="H1015" s="749">
        <v>188217</v>
      </c>
      <c r="I1015" s="749">
        <v>88217</v>
      </c>
      <c r="J1015" s="749" t="s">
        <v>1656</v>
      </c>
      <c r="K1015" s="749" t="s">
        <v>1657</v>
      </c>
      <c r="L1015" s="752">
        <v>125.33000000000003</v>
      </c>
      <c r="M1015" s="752">
        <v>1</v>
      </c>
      <c r="N1015" s="753">
        <v>125.33000000000003</v>
      </c>
    </row>
    <row r="1016" spans="1:14" ht="14.4" customHeight="1" x14ac:dyDescent="0.3">
      <c r="A1016" s="747" t="s">
        <v>628</v>
      </c>
      <c r="B1016" s="748" t="s">
        <v>629</v>
      </c>
      <c r="C1016" s="749" t="s">
        <v>661</v>
      </c>
      <c r="D1016" s="750" t="s">
        <v>662</v>
      </c>
      <c r="E1016" s="751">
        <v>50113001</v>
      </c>
      <c r="F1016" s="750" t="s">
        <v>688</v>
      </c>
      <c r="G1016" s="749" t="s">
        <v>692</v>
      </c>
      <c r="H1016" s="749">
        <v>188219</v>
      </c>
      <c r="I1016" s="749">
        <v>88219</v>
      </c>
      <c r="J1016" s="749" t="s">
        <v>1658</v>
      </c>
      <c r="K1016" s="749" t="s">
        <v>1659</v>
      </c>
      <c r="L1016" s="752">
        <v>140.06999999999996</v>
      </c>
      <c r="M1016" s="752">
        <v>1</v>
      </c>
      <c r="N1016" s="753">
        <v>140.06999999999996</v>
      </c>
    </row>
    <row r="1017" spans="1:14" ht="14.4" customHeight="1" x14ac:dyDescent="0.3">
      <c r="A1017" s="747" t="s">
        <v>628</v>
      </c>
      <c r="B1017" s="748" t="s">
        <v>629</v>
      </c>
      <c r="C1017" s="749" t="s">
        <v>661</v>
      </c>
      <c r="D1017" s="750" t="s">
        <v>662</v>
      </c>
      <c r="E1017" s="751">
        <v>50113001</v>
      </c>
      <c r="F1017" s="750" t="s">
        <v>688</v>
      </c>
      <c r="G1017" s="749" t="s">
        <v>692</v>
      </c>
      <c r="H1017" s="749">
        <v>100498</v>
      </c>
      <c r="I1017" s="749">
        <v>498</v>
      </c>
      <c r="J1017" s="749" t="s">
        <v>852</v>
      </c>
      <c r="K1017" s="749" t="s">
        <v>853</v>
      </c>
      <c r="L1017" s="752">
        <v>96.671000000000021</v>
      </c>
      <c r="M1017" s="752">
        <v>20</v>
      </c>
      <c r="N1017" s="753">
        <v>1933.4200000000005</v>
      </c>
    </row>
    <row r="1018" spans="1:14" ht="14.4" customHeight="1" x14ac:dyDescent="0.3">
      <c r="A1018" s="747" t="s">
        <v>628</v>
      </c>
      <c r="B1018" s="748" t="s">
        <v>629</v>
      </c>
      <c r="C1018" s="749" t="s">
        <v>661</v>
      </c>
      <c r="D1018" s="750" t="s">
        <v>662</v>
      </c>
      <c r="E1018" s="751">
        <v>50113001</v>
      </c>
      <c r="F1018" s="750" t="s">
        <v>688</v>
      </c>
      <c r="G1018" s="749" t="s">
        <v>692</v>
      </c>
      <c r="H1018" s="749">
        <v>102547</v>
      </c>
      <c r="I1018" s="749">
        <v>2547</v>
      </c>
      <c r="J1018" s="749" t="s">
        <v>1480</v>
      </c>
      <c r="K1018" s="749" t="s">
        <v>1482</v>
      </c>
      <c r="L1018" s="752">
        <v>45.650000000000006</v>
      </c>
      <c r="M1018" s="752">
        <v>2</v>
      </c>
      <c r="N1018" s="753">
        <v>91.300000000000011</v>
      </c>
    </row>
    <row r="1019" spans="1:14" ht="14.4" customHeight="1" x14ac:dyDescent="0.3">
      <c r="A1019" s="747" t="s">
        <v>628</v>
      </c>
      <c r="B1019" s="748" t="s">
        <v>629</v>
      </c>
      <c r="C1019" s="749" t="s">
        <v>661</v>
      </c>
      <c r="D1019" s="750" t="s">
        <v>662</v>
      </c>
      <c r="E1019" s="751">
        <v>50113001</v>
      </c>
      <c r="F1019" s="750" t="s">
        <v>688</v>
      </c>
      <c r="G1019" s="749" t="s">
        <v>692</v>
      </c>
      <c r="H1019" s="749">
        <v>102684</v>
      </c>
      <c r="I1019" s="749">
        <v>2684</v>
      </c>
      <c r="J1019" s="749" t="s">
        <v>1208</v>
      </c>
      <c r="K1019" s="749" t="s">
        <v>1209</v>
      </c>
      <c r="L1019" s="752">
        <v>71.347999999999985</v>
      </c>
      <c r="M1019" s="752">
        <v>5</v>
      </c>
      <c r="N1019" s="753">
        <v>356.7399999999999</v>
      </c>
    </row>
    <row r="1020" spans="1:14" ht="14.4" customHeight="1" x14ac:dyDescent="0.3">
      <c r="A1020" s="747" t="s">
        <v>628</v>
      </c>
      <c r="B1020" s="748" t="s">
        <v>629</v>
      </c>
      <c r="C1020" s="749" t="s">
        <v>661</v>
      </c>
      <c r="D1020" s="750" t="s">
        <v>662</v>
      </c>
      <c r="E1020" s="751">
        <v>50113001</v>
      </c>
      <c r="F1020" s="750" t="s">
        <v>688</v>
      </c>
      <c r="G1020" s="749" t="s">
        <v>689</v>
      </c>
      <c r="H1020" s="749">
        <v>127737</v>
      </c>
      <c r="I1020" s="749">
        <v>127737</v>
      </c>
      <c r="J1020" s="749" t="s">
        <v>856</v>
      </c>
      <c r="K1020" s="749" t="s">
        <v>857</v>
      </c>
      <c r="L1020" s="752">
        <v>67.319999999999993</v>
      </c>
      <c r="M1020" s="752">
        <v>2</v>
      </c>
      <c r="N1020" s="753">
        <v>134.63999999999999</v>
      </c>
    </row>
    <row r="1021" spans="1:14" ht="14.4" customHeight="1" x14ac:dyDescent="0.3">
      <c r="A1021" s="747" t="s">
        <v>628</v>
      </c>
      <c r="B1021" s="748" t="s">
        <v>629</v>
      </c>
      <c r="C1021" s="749" t="s">
        <v>661</v>
      </c>
      <c r="D1021" s="750" t="s">
        <v>662</v>
      </c>
      <c r="E1021" s="751">
        <v>50113001</v>
      </c>
      <c r="F1021" s="750" t="s">
        <v>688</v>
      </c>
      <c r="G1021" s="749" t="s">
        <v>692</v>
      </c>
      <c r="H1021" s="749">
        <v>113816</v>
      </c>
      <c r="I1021" s="749">
        <v>13816</v>
      </c>
      <c r="J1021" s="749" t="s">
        <v>1660</v>
      </c>
      <c r="K1021" s="749" t="s">
        <v>1661</v>
      </c>
      <c r="L1021" s="752">
        <v>247.17000000000004</v>
      </c>
      <c r="M1021" s="752">
        <v>1</v>
      </c>
      <c r="N1021" s="753">
        <v>247.17000000000004</v>
      </c>
    </row>
    <row r="1022" spans="1:14" ht="14.4" customHeight="1" x14ac:dyDescent="0.3">
      <c r="A1022" s="747" t="s">
        <v>628</v>
      </c>
      <c r="B1022" s="748" t="s">
        <v>629</v>
      </c>
      <c r="C1022" s="749" t="s">
        <v>661</v>
      </c>
      <c r="D1022" s="750" t="s">
        <v>662</v>
      </c>
      <c r="E1022" s="751">
        <v>50113001</v>
      </c>
      <c r="F1022" s="750" t="s">
        <v>688</v>
      </c>
      <c r="G1022" s="749" t="s">
        <v>692</v>
      </c>
      <c r="H1022" s="749">
        <v>118656</v>
      </c>
      <c r="I1022" s="749">
        <v>118656</v>
      </c>
      <c r="J1022" s="749" t="s">
        <v>865</v>
      </c>
      <c r="K1022" s="749" t="s">
        <v>866</v>
      </c>
      <c r="L1022" s="752">
        <v>665.20379546881338</v>
      </c>
      <c r="M1022" s="752">
        <v>15</v>
      </c>
      <c r="N1022" s="753">
        <v>9978.0569320322011</v>
      </c>
    </row>
    <row r="1023" spans="1:14" ht="14.4" customHeight="1" x14ac:dyDescent="0.3">
      <c r="A1023" s="747" t="s">
        <v>628</v>
      </c>
      <c r="B1023" s="748" t="s">
        <v>629</v>
      </c>
      <c r="C1023" s="749" t="s">
        <v>661</v>
      </c>
      <c r="D1023" s="750" t="s">
        <v>662</v>
      </c>
      <c r="E1023" s="751">
        <v>50113001</v>
      </c>
      <c r="F1023" s="750" t="s">
        <v>688</v>
      </c>
      <c r="G1023" s="749" t="s">
        <v>692</v>
      </c>
      <c r="H1023" s="749">
        <v>119686</v>
      </c>
      <c r="I1023" s="749">
        <v>119686</v>
      </c>
      <c r="J1023" s="749" t="s">
        <v>867</v>
      </c>
      <c r="K1023" s="749" t="s">
        <v>868</v>
      </c>
      <c r="L1023" s="752">
        <v>51.644545454545458</v>
      </c>
      <c r="M1023" s="752">
        <v>11</v>
      </c>
      <c r="N1023" s="753">
        <v>568.09</v>
      </c>
    </row>
    <row r="1024" spans="1:14" ht="14.4" customHeight="1" x14ac:dyDescent="0.3">
      <c r="A1024" s="747" t="s">
        <v>628</v>
      </c>
      <c r="B1024" s="748" t="s">
        <v>629</v>
      </c>
      <c r="C1024" s="749" t="s">
        <v>661</v>
      </c>
      <c r="D1024" s="750" t="s">
        <v>662</v>
      </c>
      <c r="E1024" s="751">
        <v>50113001</v>
      </c>
      <c r="F1024" s="750" t="s">
        <v>688</v>
      </c>
      <c r="G1024" s="749" t="s">
        <v>692</v>
      </c>
      <c r="H1024" s="749">
        <v>119685</v>
      </c>
      <c r="I1024" s="749">
        <v>119685</v>
      </c>
      <c r="J1024" s="749" t="s">
        <v>869</v>
      </c>
      <c r="K1024" s="749" t="s">
        <v>870</v>
      </c>
      <c r="L1024" s="752">
        <v>50.677272727272729</v>
      </c>
      <c r="M1024" s="752">
        <v>11</v>
      </c>
      <c r="N1024" s="753">
        <v>557.45000000000005</v>
      </c>
    </row>
    <row r="1025" spans="1:14" ht="14.4" customHeight="1" x14ac:dyDescent="0.3">
      <c r="A1025" s="747" t="s">
        <v>628</v>
      </c>
      <c r="B1025" s="748" t="s">
        <v>629</v>
      </c>
      <c r="C1025" s="749" t="s">
        <v>661</v>
      </c>
      <c r="D1025" s="750" t="s">
        <v>662</v>
      </c>
      <c r="E1025" s="751">
        <v>50113001</v>
      </c>
      <c r="F1025" s="750" t="s">
        <v>688</v>
      </c>
      <c r="G1025" s="749" t="s">
        <v>692</v>
      </c>
      <c r="H1025" s="749">
        <v>109414</v>
      </c>
      <c r="I1025" s="749">
        <v>119687</v>
      </c>
      <c r="J1025" s="749" t="s">
        <v>1213</v>
      </c>
      <c r="K1025" s="749" t="s">
        <v>870</v>
      </c>
      <c r="L1025" s="752">
        <v>59.780833333333334</v>
      </c>
      <c r="M1025" s="752">
        <v>12</v>
      </c>
      <c r="N1025" s="753">
        <v>717.37</v>
      </c>
    </row>
    <row r="1026" spans="1:14" ht="14.4" customHeight="1" x14ac:dyDescent="0.3">
      <c r="A1026" s="747" t="s">
        <v>628</v>
      </c>
      <c r="B1026" s="748" t="s">
        <v>629</v>
      </c>
      <c r="C1026" s="749" t="s">
        <v>661</v>
      </c>
      <c r="D1026" s="750" t="s">
        <v>662</v>
      </c>
      <c r="E1026" s="751">
        <v>50113001</v>
      </c>
      <c r="F1026" s="750" t="s">
        <v>688</v>
      </c>
      <c r="G1026" s="749" t="s">
        <v>692</v>
      </c>
      <c r="H1026" s="749">
        <v>158408</v>
      </c>
      <c r="I1026" s="749">
        <v>58408</v>
      </c>
      <c r="J1026" s="749" t="s">
        <v>1662</v>
      </c>
      <c r="K1026" s="749" t="s">
        <v>1663</v>
      </c>
      <c r="L1026" s="752">
        <v>75.12</v>
      </c>
      <c r="M1026" s="752">
        <v>1</v>
      </c>
      <c r="N1026" s="753">
        <v>75.12</v>
      </c>
    </row>
    <row r="1027" spans="1:14" ht="14.4" customHeight="1" x14ac:dyDescent="0.3">
      <c r="A1027" s="747" t="s">
        <v>628</v>
      </c>
      <c r="B1027" s="748" t="s">
        <v>629</v>
      </c>
      <c r="C1027" s="749" t="s">
        <v>661</v>
      </c>
      <c r="D1027" s="750" t="s">
        <v>662</v>
      </c>
      <c r="E1027" s="751">
        <v>50113001</v>
      </c>
      <c r="F1027" s="750" t="s">
        <v>688</v>
      </c>
      <c r="G1027" s="749" t="s">
        <v>692</v>
      </c>
      <c r="H1027" s="749">
        <v>130685</v>
      </c>
      <c r="I1027" s="749">
        <v>30685</v>
      </c>
      <c r="J1027" s="749" t="s">
        <v>1664</v>
      </c>
      <c r="K1027" s="749" t="s">
        <v>1665</v>
      </c>
      <c r="L1027" s="752">
        <v>110.31999999999995</v>
      </c>
      <c r="M1027" s="752">
        <v>1</v>
      </c>
      <c r="N1027" s="753">
        <v>110.31999999999995</v>
      </c>
    </row>
    <row r="1028" spans="1:14" ht="14.4" customHeight="1" x14ac:dyDescent="0.3">
      <c r="A1028" s="747" t="s">
        <v>628</v>
      </c>
      <c r="B1028" s="748" t="s">
        <v>629</v>
      </c>
      <c r="C1028" s="749" t="s">
        <v>661</v>
      </c>
      <c r="D1028" s="750" t="s">
        <v>662</v>
      </c>
      <c r="E1028" s="751">
        <v>50113001</v>
      </c>
      <c r="F1028" s="750" t="s">
        <v>688</v>
      </c>
      <c r="G1028" s="749" t="s">
        <v>692</v>
      </c>
      <c r="H1028" s="749">
        <v>100514</v>
      </c>
      <c r="I1028" s="749">
        <v>514</v>
      </c>
      <c r="J1028" s="749" t="s">
        <v>1666</v>
      </c>
      <c r="K1028" s="749" t="s">
        <v>1301</v>
      </c>
      <c r="L1028" s="752">
        <v>88.119999999999948</v>
      </c>
      <c r="M1028" s="752">
        <v>3</v>
      </c>
      <c r="N1028" s="753">
        <v>264.35999999999984</v>
      </c>
    </row>
    <row r="1029" spans="1:14" ht="14.4" customHeight="1" x14ac:dyDescent="0.3">
      <c r="A1029" s="747" t="s">
        <v>628</v>
      </c>
      <c r="B1029" s="748" t="s">
        <v>629</v>
      </c>
      <c r="C1029" s="749" t="s">
        <v>661</v>
      </c>
      <c r="D1029" s="750" t="s">
        <v>662</v>
      </c>
      <c r="E1029" s="751">
        <v>50113001</v>
      </c>
      <c r="F1029" s="750" t="s">
        <v>688</v>
      </c>
      <c r="G1029" s="749" t="s">
        <v>689</v>
      </c>
      <c r="H1029" s="749">
        <v>107981</v>
      </c>
      <c r="I1029" s="749">
        <v>7981</v>
      </c>
      <c r="J1029" s="749" t="s">
        <v>871</v>
      </c>
      <c r="K1029" s="749" t="s">
        <v>872</v>
      </c>
      <c r="L1029" s="752">
        <v>54.081290322580656</v>
      </c>
      <c r="M1029" s="752">
        <v>31</v>
      </c>
      <c r="N1029" s="753">
        <v>1676.5200000000004</v>
      </c>
    </row>
    <row r="1030" spans="1:14" ht="14.4" customHeight="1" x14ac:dyDescent="0.3">
      <c r="A1030" s="747" t="s">
        <v>628</v>
      </c>
      <c r="B1030" s="748" t="s">
        <v>629</v>
      </c>
      <c r="C1030" s="749" t="s">
        <v>661</v>
      </c>
      <c r="D1030" s="750" t="s">
        <v>662</v>
      </c>
      <c r="E1030" s="751">
        <v>50113001</v>
      </c>
      <c r="F1030" s="750" t="s">
        <v>688</v>
      </c>
      <c r="G1030" s="749" t="s">
        <v>689</v>
      </c>
      <c r="H1030" s="749">
        <v>155823</v>
      </c>
      <c r="I1030" s="749">
        <v>55823</v>
      </c>
      <c r="J1030" s="749" t="s">
        <v>871</v>
      </c>
      <c r="K1030" s="749" t="s">
        <v>1214</v>
      </c>
      <c r="L1030" s="752">
        <v>44.59</v>
      </c>
      <c r="M1030" s="752">
        <v>3</v>
      </c>
      <c r="N1030" s="753">
        <v>133.77000000000001</v>
      </c>
    </row>
    <row r="1031" spans="1:14" ht="14.4" customHeight="1" x14ac:dyDescent="0.3">
      <c r="A1031" s="747" t="s">
        <v>628</v>
      </c>
      <c r="B1031" s="748" t="s">
        <v>629</v>
      </c>
      <c r="C1031" s="749" t="s">
        <v>661</v>
      </c>
      <c r="D1031" s="750" t="s">
        <v>662</v>
      </c>
      <c r="E1031" s="751">
        <v>50113001</v>
      </c>
      <c r="F1031" s="750" t="s">
        <v>688</v>
      </c>
      <c r="G1031" s="749" t="s">
        <v>689</v>
      </c>
      <c r="H1031" s="749">
        <v>155824</v>
      </c>
      <c r="I1031" s="749">
        <v>55824</v>
      </c>
      <c r="J1031" s="749" t="s">
        <v>871</v>
      </c>
      <c r="K1031" s="749" t="s">
        <v>1667</v>
      </c>
      <c r="L1031" s="752">
        <v>50.640000000000008</v>
      </c>
      <c r="M1031" s="752">
        <v>7</v>
      </c>
      <c r="N1031" s="753">
        <v>354.48000000000008</v>
      </c>
    </row>
    <row r="1032" spans="1:14" ht="14.4" customHeight="1" x14ac:dyDescent="0.3">
      <c r="A1032" s="747" t="s">
        <v>628</v>
      </c>
      <c r="B1032" s="748" t="s">
        <v>629</v>
      </c>
      <c r="C1032" s="749" t="s">
        <v>661</v>
      </c>
      <c r="D1032" s="750" t="s">
        <v>662</v>
      </c>
      <c r="E1032" s="751">
        <v>50113001</v>
      </c>
      <c r="F1032" s="750" t="s">
        <v>688</v>
      </c>
      <c r="G1032" s="749" t="s">
        <v>692</v>
      </c>
      <c r="H1032" s="749">
        <v>152307</v>
      </c>
      <c r="I1032" s="749">
        <v>52307</v>
      </c>
      <c r="J1032" s="749" t="s">
        <v>875</v>
      </c>
      <c r="K1032" s="749" t="s">
        <v>876</v>
      </c>
      <c r="L1032" s="752">
        <v>76.467999999999989</v>
      </c>
      <c r="M1032" s="752">
        <v>10</v>
      </c>
      <c r="N1032" s="753">
        <v>764.68</v>
      </c>
    </row>
    <row r="1033" spans="1:14" ht="14.4" customHeight="1" x14ac:dyDescent="0.3">
      <c r="A1033" s="747" t="s">
        <v>628</v>
      </c>
      <c r="B1033" s="748" t="s">
        <v>629</v>
      </c>
      <c r="C1033" s="749" t="s">
        <v>661</v>
      </c>
      <c r="D1033" s="750" t="s">
        <v>662</v>
      </c>
      <c r="E1033" s="751">
        <v>50113001</v>
      </c>
      <c r="F1033" s="750" t="s">
        <v>688</v>
      </c>
      <c r="G1033" s="749" t="s">
        <v>692</v>
      </c>
      <c r="H1033" s="749">
        <v>150448</v>
      </c>
      <c r="I1033" s="749">
        <v>50448</v>
      </c>
      <c r="J1033" s="749" t="s">
        <v>877</v>
      </c>
      <c r="K1033" s="749" t="s">
        <v>878</v>
      </c>
      <c r="L1033" s="752">
        <v>45.280000000000008</v>
      </c>
      <c r="M1033" s="752">
        <v>2</v>
      </c>
      <c r="N1033" s="753">
        <v>90.560000000000016</v>
      </c>
    </row>
    <row r="1034" spans="1:14" ht="14.4" customHeight="1" x14ac:dyDescent="0.3">
      <c r="A1034" s="747" t="s">
        <v>628</v>
      </c>
      <c r="B1034" s="748" t="s">
        <v>629</v>
      </c>
      <c r="C1034" s="749" t="s">
        <v>661</v>
      </c>
      <c r="D1034" s="750" t="s">
        <v>662</v>
      </c>
      <c r="E1034" s="751">
        <v>50113001</v>
      </c>
      <c r="F1034" s="750" t="s">
        <v>688</v>
      </c>
      <c r="G1034" s="749" t="s">
        <v>692</v>
      </c>
      <c r="H1034" s="749">
        <v>845031</v>
      </c>
      <c r="I1034" s="749">
        <v>101113</v>
      </c>
      <c r="J1034" s="749" t="s">
        <v>1215</v>
      </c>
      <c r="K1034" s="749" t="s">
        <v>1216</v>
      </c>
      <c r="L1034" s="752">
        <v>77.504999999999995</v>
      </c>
      <c r="M1034" s="752">
        <v>4</v>
      </c>
      <c r="N1034" s="753">
        <v>310.02</v>
      </c>
    </row>
    <row r="1035" spans="1:14" ht="14.4" customHeight="1" x14ac:dyDescent="0.3">
      <c r="A1035" s="747" t="s">
        <v>628</v>
      </c>
      <c r="B1035" s="748" t="s">
        <v>629</v>
      </c>
      <c r="C1035" s="749" t="s">
        <v>661</v>
      </c>
      <c r="D1035" s="750" t="s">
        <v>662</v>
      </c>
      <c r="E1035" s="751">
        <v>50113001</v>
      </c>
      <c r="F1035" s="750" t="s">
        <v>688</v>
      </c>
      <c r="G1035" s="749" t="s">
        <v>692</v>
      </c>
      <c r="H1035" s="749">
        <v>208116</v>
      </c>
      <c r="I1035" s="749">
        <v>208116</v>
      </c>
      <c r="J1035" s="749" t="s">
        <v>1668</v>
      </c>
      <c r="K1035" s="749" t="s">
        <v>1669</v>
      </c>
      <c r="L1035" s="752">
        <v>207.86</v>
      </c>
      <c r="M1035" s="752">
        <v>1</v>
      </c>
      <c r="N1035" s="753">
        <v>207.86</v>
      </c>
    </row>
    <row r="1036" spans="1:14" ht="14.4" customHeight="1" x14ac:dyDescent="0.3">
      <c r="A1036" s="747" t="s">
        <v>628</v>
      </c>
      <c r="B1036" s="748" t="s">
        <v>629</v>
      </c>
      <c r="C1036" s="749" t="s">
        <v>661</v>
      </c>
      <c r="D1036" s="750" t="s">
        <v>662</v>
      </c>
      <c r="E1036" s="751">
        <v>50113001</v>
      </c>
      <c r="F1036" s="750" t="s">
        <v>688</v>
      </c>
      <c r="G1036" s="749" t="s">
        <v>692</v>
      </c>
      <c r="H1036" s="749">
        <v>186186</v>
      </c>
      <c r="I1036" s="749">
        <v>186186</v>
      </c>
      <c r="J1036" s="749" t="s">
        <v>1670</v>
      </c>
      <c r="K1036" s="749" t="s">
        <v>1671</v>
      </c>
      <c r="L1036" s="752">
        <v>72.92</v>
      </c>
      <c r="M1036" s="752">
        <v>1</v>
      </c>
      <c r="N1036" s="753">
        <v>72.92</v>
      </c>
    </row>
    <row r="1037" spans="1:14" ht="14.4" customHeight="1" x14ac:dyDescent="0.3">
      <c r="A1037" s="747" t="s">
        <v>628</v>
      </c>
      <c r="B1037" s="748" t="s">
        <v>629</v>
      </c>
      <c r="C1037" s="749" t="s">
        <v>661</v>
      </c>
      <c r="D1037" s="750" t="s">
        <v>662</v>
      </c>
      <c r="E1037" s="751">
        <v>50113001</v>
      </c>
      <c r="F1037" s="750" t="s">
        <v>688</v>
      </c>
      <c r="G1037" s="749" t="s">
        <v>689</v>
      </c>
      <c r="H1037" s="749">
        <v>187607</v>
      </c>
      <c r="I1037" s="749">
        <v>187607</v>
      </c>
      <c r="J1037" s="749" t="s">
        <v>1672</v>
      </c>
      <c r="K1037" s="749" t="s">
        <v>1673</v>
      </c>
      <c r="L1037" s="752">
        <v>273.89999999999998</v>
      </c>
      <c r="M1037" s="752">
        <v>2</v>
      </c>
      <c r="N1037" s="753">
        <v>547.79999999999995</v>
      </c>
    </row>
    <row r="1038" spans="1:14" ht="14.4" customHeight="1" x14ac:dyDescent="0.3">
      <c r="A1038" s="747" t="s">
        <v>628</v>
      </c>
      <c r="B1038" s="748" t="s">
        <v>629</v>
      </c>
      <c r="C1038" s="749" t="s">
        <v>661</v>
      </c>
      <c r="D1038" s="750" t="s">
        <v>662</v>
      </c>
      <c r="E1038" s="751">
        <v>50113001</v>
      </c>
      <c r="F1038" s="750" t="s">
        <v>688</v>
      </c>
      <c r="G1038" s="749" t="s">
        <v>692</v>
      </c>
      <c r="H1038" s="749">
        <v>100876</v>
      </c>
      <c r="I1038" s="749">
        <v>876</v>
      </c>
      <c r="J1038" s="749" t="s">
        <v>879</v>
      </c>
      <c r="K1038" s="749" t="s">
        <v>880</v>
      </c>
      <c r="L1038" s="752">
        <v>66.718898939104605</v>
      </c>
      <c r="M1038" s="752">
        <v>2</v>
      </c>
      <c r="N1038" s="753">
        <v>133.43779787820921</v>
      </c>
    </row>
    <row r="1039" spans="1:14" ht="14.4" customHeight="1" x14ac:dyDescent="0.3">
      <c r="A1039" s="747" t="s">
        <v>628</v>
      </c>
      <c r="B1039" s="748" t="s">
        <v>629</v>
      </c>
      <c r="C1039" s="749" t="s">
        <v>661</v>
      </c>
      <c r="D1039" s="750" t="s">
        <v>662</v>
      </c>
      <c r="E1039" s="751">
        <v>50113001</v>
      </c>
      <c r="F1039" s="750" t="s">
        <v>688</v>
      </c>
      <c r="G1039" s="749" t="s">
        <v>692</v>
      </c>
      <c r="H1039" s="749">
        <v>214055</v>
      </c>
      <c r="I1039" s="749">
        <v>214055</v>
      </c>
      <c r="J1039" s="749" t="s">
        <v>1674</v>
      </c>
      <c r="K1039" s="749" t="s">
        <v>1675</v>
      </c>
      <c r="L1039" s="752">
        <v>101.78000000000002</v>
      </c>
      <c r="M1039" s="752">
        <v>1</v>
      </c>
      <c r="N1039" s="753">
        <v>101.78000000000002</v>
      </c>
    </row>
    <row r="1040" spans="1:14" ht="14.4" customHeight="1" x14ac:dyDescent="0.3">
      <c r="A1040" s="747" t="s">
        <v>628</v>
      </c>
      <c r="B1040" s="748" t="s">
        <v>629</v>
      </c>
      <c r="C1040" s="749" t="s">
        <v>661</v>
      </c>
      <c r="D1040" s="750" t="s">
        <v>662</v>
      </c>
      <c r="E1040" s="751">
        <v>50113001</v>
      </c>
      <c r="F1040" s="750" t="s">
        <v>688</v>
      </c>
      <c r="G1040" s="749" t="s">
        <v>689</v>
      </c>
      <c r="H1040" s="749">
        <v>150702</v>
      </c>
      <c r="I1040" s="749">
        <v>50702</v>
      </c>
      <c r="J1040" s="749" t="s">
        <v>1676</v>
      </c>
      <c r="K1040" s="749" t="s">
        <v>1677</v>
      </c>
      <c r="L1040" s="752">
        <v>1861.08</v>
      </c>
      <c r="M1040" s="752">
        <v>2</v>
      </c>
      <c r="N1040" s="753">
        <v>3722.16</v>
      </c>
    </row>
    <row r="1041" spans="1:14" ht="14.4" customHeight="1" x14ac:dyDescent="0.3">
      <c r="A1041" s="747" t="s">
        <v>628</v>
      </c>
      <c r="B1041" s="748" t="s">
        <v>629</v>
      </c>
      <c r="C1041" s="749" t="s">
        <v>661</v>
      </c>
      <c r="D1041" s="750" t="s">
        <v>662</v>
      </c>
      <c r="E1041" s="751">
        <v>50113001</v>
      </c>
      <c r="F1041" s="750" t="s">
        <v>688</v>
      </c>
      <c r="G1041" s="749" t="s">
        <v>692</v>
      </c>
      <c r="H1041" s="749">
        <v>987917</v>
      </c>
      <c r="I1041" s="749">
        <v>192087</v>
      </c>
      <c r="J1041" s="749" t="s">
        <v>1224</v>
      </c>
      <c r="K1041" s="749" t="s">
        <v>1225</v>
      </c>
      <c r="L1041" s="752">
        <v>85.009999999999991</v>
      </c>
      <c r="M1041" s="752">
        <v>2</v>
      </c>
      <c r="N1041" s="753">
        <v>170.01999999999998</v>
      </c>
    </row>
    <row r="1042" spans="1:14" ht="14.4" customHeight="1" x14ac:dyDescent="0.3">
      <c r="A1042" s="747" t="s">
        <v>628</v>
      </c>
      <c r="B1042" s="748" t="s">
        <v>629</v>
      </c>
      <c r="C1042" s="749" t="s">
        <v>661</v>
      </c>
      <c r="D1042" s="750" t="s">
        <v>662</v>
      </c>
      <c r="E1042" s="751">
        <v>50113001</v>
      </c>
      <c r="F1042" s="750" t="s">
        <v>688</v>
      </c>
      <c r="G1042" s="749" t="s">
        <v>692</v>
      </c>
      <c r="H1042" s="749">
        <v>187406</v>
      </c>
      <c r="I1042" s="749">
        <v>187406</v>
      </c>
      <c r="J1042" s="749" t="s">
        <v>1678</v>
      </c>
      <c r="K1042" s="749" t="s">
        <v>1679</v>
      </c>
      <c r="L1042" s="752">
        <v>193.14000000000004</v>
      </c>
      <c r="M1042" s="752">
        <v>1</v>
      </c>
      <c r="N1042" s="753">
        <v>193.14000000000004</v>
      </c>
    </row>
    <row r="1043" spans="1:14" ht="14.4" customHeight="1" x14ac:dyDescent="0.3">
      <c r="A1043" s="747" t="s">
        <v>628</v>
      </c>
      <c r="B1043" s="748" t="s">
        <v>629</v>
      </c>
      <c r="C1043" s="749" t="s">
        <v>661</v>
      </c>
      <c r="D1043" s="750" t="s">
        <v>662</v>
      </c>
      <c r="E1043" s="751">
        <v>50113001</v>
      </c>
      <c r="F1043" s="750" t="s">
        <v>688</v>
      </c>
      <c r="G1043" s="749" t="s">
        <v>689</v>
      </c>
      <c r="H1043" s="749">
        <v>157871</v>
      </c>
      <c r="I1043" s="749">
        <v>157871</v>
      </c>
      <c r="J1043" s="749" t="s">
        <v>886</v>
      </c>
      <c r="K1043" s="749" t="s">
        <v>887</v>
      </c>
      <c r="L1043" s="752">
        <v>201.09375</v>
      </c>
      <c r="M1043" s="752">
        <v>16</v>
      </c>
      <c r="N1043" s="753">
        <v>3217.5</v>
      </c>
    </row>
    <row r="1044" spans="1:14" ht="14.4" customHeight="1" x14ac:dyDescent="0.3">
      <c r="A1044" s="747" t="s">
        <v>628</v>
      </c>
      <c r="B1044" s="748" t="s">
        <v>629</v>
      </c>
      <c r="C1044" s="749" t="s">
        <v>661</v>
      </c>
      <c r="D1044" s="750" t="s">
        <v>662</v>
      </c>
      <c r="E1044" s="751">
        <v>50113001</v>
      </c>
      <c r="F1044" s="750" t="s">
        <v>688</v>
      </c>
      <c r="G1044" s="749" t="s">
        <v>689</v>
      </c>
      <c r="H1044" s="749">
        <v>850729</v>
      </c>
      <c r="I1044" s="749">
        <v>157875</v>
      </c>
      <c r="J1044" s="749" t="s">
        <v>1226</v>
      </c>
      <c r="K1044" s="749" t="s">
        <v>1227</v>
      </c>
      <c r="L1044" s="752">
        <v>280.86666666666662</v>
      </c>
      <c r="M1044" s="752">
        <v>9</v>
      </c>
      <c r="N1044" s="753">
        <v>2527.7999999999997</v>
      </c>
    </row>
    <row r="1045" spans="1:14" ht="14.4" customHeight="1" x14ac:dyDescent="0.3">
      <c r="A1045" s="747" t="s">
        <v>628</v>
      </c>
      <c r="B1045" s="748" t="s">
        <v>629</v>
      </c>
      <c r="C1045" s="749" t="s">
        <v>661</v>
      </c>
      <c r="D1045" s="750" t="s">
        <v>662</v>
      </c>
      <c r="E1045" s="751">
        <v>50113001</v>
      </c>
      <c r="F1045" s="750" t="s">
        <v>688</v>
      </c>
      <c r="G1045" s="749" t="s">
        <v>692</v>
      </c>
      <c r="H1045" s="749">
        <v>849941</v>
      </c>
      <c r="I1045" s="749">
        <v>162142</v>
      </c>
      <c r="J1045" s="749" t="s">
        <v>888</v>
      </c>
      <c r="K1045" s="749" t="s">
        <v>889</v>
      </c>
      <c r="L1045" s="752">
        <v>28.33000000000002</v>
      </c>
      <c r="M1045" s="752">
        <v>4</v>
      </c>
      <c r="N1045" s="753">
        <v>113.32000000000008</v>
      </c>
    </row>
    <row r="1046" spans="1:14" ht="14.4" customHeight="1" x14ac:dyDescent="0.3">
      <c r="A1046" s="747" t="s">
        <v>628</v>
      </c>
      <c r="B1046" s="748" t="s">
        <v>629</v>
      </c>
      <c r="C1046" s="749" t="s">
        <v>661</v>
      </c>
      <c r="D1046" s="750" t="s">
        <v>662</v>
      </c>
      <c r="E1046" s="751">
        <v>50113001</v>
      </c>
      <c r="F1046" s="750" t="s">
        <v>688</v>
      </c>
      <c r="G1046" s="749" t="s">
        <v>692</v>
      </c>
      <c r="H1046" s="749">
        <v>191249</v>
      </c>
      <c r="I1046" s="749">
        <v>91249</v>
      </c>
      <c r="J1046" s="749" t="s">
        <v>890</v>
      </c>
      <c r="K1046" s="749" t="s">
        <v>891</v>
      </c>
      <c r="L1046" s="752">
        <v>18.615000000000006</v>
      </c>
      <c r="M1046" s="752">
        <v>6</v>
      </c>
      <c r="N1046" s="753">
        <v>111.69000000000003</v>
      </c>
    </row>
    <row r="1047" spans="1:14" ht="14.4" customHeight="1" x14ac:dyDescent="0.3">
      <c r="A1047" s="747" t="s">
        <v>628</v>
      </c>
      <c r="B1047" s="748" t="s">
        <v>629</v>
      </c>
      <c r="C1047" s="749" t="s">
        <v>661</v>
      </c>
      <c r="D1047" s="750" t="s">
        <v>662</v>
      </c>
      <c r="E1047" s="751">
        <v>50113001</v>
      </c>
      <c r="F1047" s="750" t="s">
        <v>688</v>
      </c>
      <c r="G1047" s="749" t="s">
        <v>692</v>
      </c>
      <c r="H1047" s="749">
        <v>166101</v>
      </c>
      <c r="I1047" s="749">
        <v>66101</v>
      </c>
      <c r="J1047" s="749" t="s">
        <v>892</v>
      </c>
      <c r="K1047" s="749" t="s">
        <v>893</v>
      </c>
      <c r="L1047" s="752">
        <v>66.989999999999995</v>
      </c>
      <c r="M1047" s="752">
        <v>1</v>
      </c>
      <c r="N1047" s="753">
        <v>66.989999999999995</v>
      </c>
    </row>
    <row r="1048" spans="1:14" ht="14.4" customHeight="1" x14ac:dyDescent="0.3">
      <c r="A1048" s="747" t="s">
        <v>628</v>
      </c>
      <c r="B1048" s="748" t="s">
        <v>629</v>
      </c>
      <c r="C1048" s="749" t="s">
        <v>661</v>
      </c>
      <c r="D1048" s="750" t="s">
        <v>662</v>
      </c>
      <c r="E1048" s="751">
        <v>50113001</v>
      </c>
      <c r="F1048" s="750" t="s">
        <v>688</v>
      </c>
      <c r="G1048" s="749" t="s">
        <v>692</v>
      </c>
      <c r="H1048" s="749">
        <v>850235</v>
      </c>
      <c r="I1048" s="749">
        <v>160806</v>
      </c>
      <c r="J1048" s="749" t="s">
        <v>1234</v>
      </c>
      <c r="K1048" s="749" t="s">
        <v>1235</v>
      </c>
      <c r="L1048" s="752">
        <v>196.77000000000004</v>
      </c>
      <c r="M1048" s="752">
        <v>5</v>
      </c>
      <c r="N1048" s="753">
        <v>983.85000000000014</v>
      </c>
    </row>
    <row r="1049" spans="1:14" ht="14.4" customHeight="1" x14ac:dyDescent="0.3">
      <c r="A1049" s="747" t="s">
        <v>628</v>
      </c>
      <c r="B1049" s="748" t="s">
        <v>629</v>
      </c>
      <c r="C1049" s="749" t="s">
        <v>661</v>
      </c>
      <c r="D1049" s="750" t="s">
        <v>662</v>
      </c>
      <c r="E1049" s="751">
        <v>50113001</v>
      </c>
      <c r="F1049" s="750" t="s">
        <v>688</v>
      </c>
      <c r="G1049" s="749" t="s">
        <v>692</v>
      </c>
      <c r="H1049" s="749">
        <v>102963</v>
      </c>
      <c r="I1049" s="749">
        <v>2963</v>
      </c>
      <c r="J1049" s="749" t="s">
        <v>898</v>
      </c>
      <c r="K1049" s="749" t="s">
        <v>899</v>
      </c>
      <c r="L1049" s="752">
        <v>97.35</v>
      </c>
      <c r="M1049" s="752">
        <v>2</v>
      </c>
      <c r="N1049" s="753">
        <v>194.7</v>
      </c>
    </row>
    <row r="1050" spans="1:14" ht="14.4" customHeight="1" x14ac:dyDescent="0.3">
      <c r="A1050" s="747" t="s">
        <v>628</v>
      </c>
      <c r="B1050" s="748" t="s">
        <v>629</v>
      </c>
      <c r="C1050" s="749" t="s">
        <v>661</v>
      </c>
      <c r="D1050" s="750" t="s">
        <v>662</v>
      </c>
      <c r="E1050" s="751">
        <v>50113001</v>
      </c>
      <c r="F1050" s="750" t="s">
        <v>688</v>
      </c>
      <c r="G1050" s="749" t="s">
        <v>692</v>
      </c>
      <c r="H1050" s="749">
        <v>845758</v>
      </c>
      <c r="I1050" s="749">
        <v>280</v>
      </c>
      <c r="J1050" s="749" t="s">
        <v>1238</v>
      </c>
      <c r="K1050" s="749" t="s">
        <v>1239</v>
      </c>
      <c r="L1050" s="752">
        <v>34.330000000000013</v>
      </c>
      <c r="M1050" s="752">
        <v>1</v>
      </c>
      <c r="N1050" s="753">
        <v>34.330000000000013</v>
      </c>
    </row>
    <row r="1051" spans="1:14" ht="14.4" customHeight="1" x14ac:dyDescent="0.3">
      <c r="A1051" s="747" t="s">
        <v>628</v>
      </c>
      <c r="B1051" s="748" t="s">
        <v>629</v>
      </c>
      <c r="C1051" s="749" t="s">
        <v>661</v>
      </c>
      <c r="D1051" s="750" t="s">
        <v>662</v>
      </c>
      <c r="E1051" s="751">
        <v>50113001</v>
      </c>
      <c r="F1051" s="750" t="s">
        <v>688</v>
      </c>
      <c r="G1051" s="749" t="s">
        <v>692</v>
      </c>
      <c r="H1051" s="749">
        <v>159357</v>
      </c>
      <c r="I1051" s="749">
        <v>59357</v>
      </c>
      <c r="J1051" s="749" t="s">
        <v>1241</v>
      </c>
      <c r="K1051" s="749" t="s">
        <v>1242</v>
      </c>
      <c r="L1051" s="752">
        <v>188.88</v>
      </c>
      <c r="M1051" s="752">
        <v>9</v>
      </c>
      <c r="N1051" s="753">
        <v>1699.92</v>
      </c>
    </row>
    <row r="1052" spans="1:14" ht="14.4" customHeight="1" x14ac:dyDescent="0.3">
      <c r="A1052" s="747" t="s">
        <v>628</v>
      </c>
      <c r="B1052" s="748" t="s">
        <v>629</v>
      </c>
      <c r="C1052" s="749" t="s">
        <v>661</v>
      </c>
      <c r="D1052" s="750" t="s">
        <v>662</v>
      </c>
      <c r="E1052" s="751">
        <v>50113001</v>
      </c>
      <c r="F1052" s="750" t="s">
        <v>688</v>
      </c>
      <c r="G1052" s="749" t="s">
        <v>692</v>
      </c>
      <c r="H1052" s="749">
        <v>122629</v>
      </c>
      <c r="I1052" s="749">
        <v>122629</v>
      </c>
      <c r="J1052" s="749" t="s">
        <v>905</v>
      </c>
      <c r="K1052" s="749" t="s">
        <v>906</v>
      </c>
      <c r="L1052" s="752">
        <v>75.360011932538043</v>
      </c>
      <c r="M1052" s="752">
        <v>12</v>
      </c>
      <c r="N1052" s="753">
        <v>904.32014319045652</v>
      </c>
    </row>
    <row r="1053" spans="1:14" ht="14.4" customHeight="1" x14ac:dyDescent="0.3">
      <c r="A1053" s="747" t="s">
        <v>628</v>
      </c>
      <c r="B1053" s="748" t="s">
        <v>629</v>
      </c>
      <c r="C1053" s="749" t="s">
        <v>661</v>
      </c>
      <c r="D1053" s="750" t="s">
        <v>662</v>
      </c>
      <c r="E1053" s="751">
        <v>50113001</v>
      </c>
      <c r="F1053" s="750" t="s">
        <v>688</v>
      </c>
      <c r="G1053" s="749" t="s">
        <v>692</v>
      </c>
      <c r="H1053" s="749">
        <v>146408</v>
      </c>
      <c r="I1053" s="749">
        <v>46408</v>
      </c>
      <c r="J1053" s="749" t="s">
        <v>907</v>
      </c>
      <c r="K1053" s="749" t="s">
        <v>908</v>
      </c>
      <c r="L1053" s="752">
        <v>1033.8599999999999</v>
      </c>
      <c r="M1053" s="752">
        <v>1</v>
      </c>
      <c r="N1053" s="753">
        <v>1033.8599999999999</v>
      </c>
    </row>
    <row r="1054" spans="1:14" ht="14.4" customHeight="1" x14ac:dyDescent="0.3">
      <c r="A1054" s="747" t="s">
        <v>628</v>
      </c>
      <c r="B1054" s="748" t="s">
        <v>629</v>
      </c>
      <c r="C1054" s="749" t="s">
        <v>661</v>
      </c>
      <c r="D1054" s="750" t="s">
        <v>662</v>
      </c>
      <c r="E1054" s="751">
        <v>50113001</v>
      </c>
      <c r="F1054" s="750" t="s">
        <v>688</v>
      </c>
      <c r="G1054" s="749" t="s">
        <v>692</v>
      </c>
      <c r="H1054" s="749">
        <v>100810</v>
      </c>
      <c r="I1054" s="749">
        <v>810</v>
      </c>
      <c r="J1054" s="749" t="s">
        <v>1680</v>
      </c>
      <c r="K1054" s="749" t="s">
        <v>1681</v>
      </c>
      <c r="L1054" s="752">
        <v>52.910000000000004</v>
      </c>
      <c r="M1054" s="752">
        <v>3</v>
      </c>
      <c r="N1054" s="753">
        <v>158.73000000000002</v>
      </c>
    </row>
    <row r="1055" spans="1:14" ht="14.4" customHeight="1" x14ac:dyDescent="0.3">
      <c r="A1055" s="747" t="s">
        <v>628</v>
      </c>
      <c r="B1055" s="748" t="s">
        <v>629</v>
      </c>
      <c r="C1055" s="749" t="s">
        <v>661</v>
      </c>
      <c r="D1055" s="750" t="s">
        <v>662</v>
      </c>
      <c r="E1055" s="751">
        <v>50113001</v>
      </c>
      <c r="F1055" s="750" t="s">
        <v>688</v>
      </c>
      <c r="G1055" s="749" t="s">
        <v>692</v>
      </c>
      <c r="H1055" s="749">
        <v>847855</v>
      </c>
      <c r="I1055" s="749">
        <v>107826</v>
      </c>
      <c r="J1055" s="749" t="s">
        <v>909</v>
      </c>
      <c r="K1055" s="749" t="s">
        <v>910</v>
      </c>
      <c r="L1055" s="752">
        <v>510.22</v>
      </c>
      <c r="M1055" s="752">
        <v>1</v>
      </c>
      <c r="N1055" s="753">
        <v>510.22</v>
      </c>
    </row>
    <row r="1056" spans="1:14" ht="14.4" customHeight="1" x14ac:dyDescent="0.3">
      <c r="A1056" s="747" t="s">
        <v>628</v>
      </c>
      <c r="B1056" s="748" t="s">
        <v>629</v>
      </c>
      <c r="C1056" s="749" t="s">
        <v>661</v>
      </c>
      <c r="D1056" s="750" t="s">
        <v>662</v>
      </c>
      <c r="E1056" s="751">
        <v>50113001</v>
      </c>
      <c r="F1056" s="750" t="s">
        <v>688</v>
      </c>
      <c r="G1056" s="749" t="s">
        <v>689</v>
      </c>
      <c r="H1056" s="749">
        <v>109709</v>
      </c>
      <c r="I1056" s="749">
        <v>9709</v>
      </c>
      <c r="J1056" s="749" t="s">
        <v>913</v>
      </c>
      <c r="K1056" s="749" t="s">
        <v>914</v>
      </c>
      <c r="L1056" s="752">
        <v>86.49</v>
      </c>
      <c r="M1056" s="752">
        <v>10</v>
      </c>
      <c r="N1056" s="753">
        <v>864.9</v>
      </c>
    </row>
    <row r="1057" spans="1:14" ht="14.4" customHeight="1" x14ac:dyDescent="0.3">
      <c r="A1057" s="747" t="s">
        <v>628</v>
      </c>
      <c r="B1057" s="748" t="s">
        <v>629</v>
      </c>
      <c r="C1057" s="749" t="s">
        <v>661</v>
      </c>
      <c r="D1057" s="750" t="s">
        <v>662</v>
      </c>
      <c r="E1057" s="751">
        <v>50113001</v>
      </c>
      <c r="F1057" s="750" t="s">
        <v>688</v>
      </c>
      <c r="G1057" s="749" t="s">
        <v>689</v>
      </c>
      <c r="H1057" s="749">
        <v>109711</v>
      </c>
      <c r="I1057" s="749">
        <v>9711</v>
      </c>
      <c r="J1057" s="749" t="s">
        <v>913</v>
      </c>
      <c r="K1057" s="749" t="s">
        <v>1682</v>
      </c>
      <c r="L1057" s="752">
        <v>171.67000000000002</v>
      </c>
      <c r="M1057" s="752">
        <v>4</v>
      </c>
      <c r="N1057" s="753">
        <v>686.68000000000006</v>
      </c>
    </row>
    <row r="1058" spans="1:14" ht="14.4" customHeight="1" x14ac:dyDescent="0.3">
      <c r="A1058" s="747" t="s">
        <v>628</v>
      </c>
      <c r="B1058" s="748" t="s">
        <v>629</v>
      </c>
      <c r="C1058" s="749" t="s">
        <v>661</v>
      </c>
      <c r="D1058" s="750" t="s">
        <v>662</v>
      </c>
      <c r="E1058" s="751">
        <v>50113001</v>
      </c>
      <c r="F1058" s="750" t="s">
        <v>688</v>
      </c>
      <c r="G1058" s="749" t="s">
        <v>692</v>
      </c>
      <c r="H1058" s="749">
        <v>848866</v>
      </c>
      <c r="I1058" s="749">
        <v>119654</v>
      </c>
      <c r="J1058" s="749" t="s">
        <v>1683</v>
      </c>
      <c r="K1058" s="749" t="s">
        <v>1684</v>
      </c>
      <c r="L1058" s="752">
        <v>255.41999999999996</v>
      </c>
      <c r="M1058" s="752">
        <v>1</v>
      </c>
      <c r="N1058" s="753">
        <v>255.41999999999996</v>
      </c>
    </row>
    <row r="1059" spans="1:14" ht="14.4" customHeight="1" x14ac:dyDescent="0.3">
      <c r="A1059" s="747" t="s">
        <v>628</v>
      </c>
      <c r="B1059" s="748" t="s">
        <v>629</v>
      </c>
      <c r="C1059" s="749" t="s">
        <v>661</v>
      </c>
      <c r="D1059" s="750" t="s">
        <v>662</v>
      </c>
      <c r="E1059" s="751">
        <v>50113001</v>
      </c>
      <c r="F1059" s="750" t="s">
        <v>688</v>
      </c>
      <c r="G1059" s="749" t="s">
        <v>692</v>
      </c>
      <c r="H1059" s="749">
        <v>187416</v>
      </c>
      <c r="I1059" s="749">
        <v>187416</v>
      </c>
      <c r="J1059" s="749" t="s">
        <v>1685</v>
      </c>
      <c r="K1059" s="749" t="s">
        <v>1686</v>
      </c>
      <c r="L1059" s="752">
        <v>76.760000000000019</v>
      </c>
      <c r="M1059" s="752">
        <v>1</v>
      </c>
      <c r="N1059" s="753">
        <v>76.760000000000019</v>
      </c>
    </row>
    <row r="1060" spans="1:14" ht="14.4" customHeight="1" x14ac:dyDescent="0.3">
      <c r="A1060" s="747" t="s">
        <v>628</v>
      </c>
      <c r="B1060" s="748" t="s">
        <v>629</v>
      </c>
      <c r="C1060" s="749" t="s">
        <v>661</v>
      </c>
      <c r="D1060" s="750" t="s">
        <v>662</v>
      </c>
      <c r="E1060" s="751">
        <v>50113001</v>
      </c>
      <c r="F1060" s="750" t="s">
        <v>688</v>
      </c>
      <c r="G1060" s="749" t="s">
        <v>692</v>
      </c>
      <c r="H1060" s="749">
        <v>115518</v>
      </c>
      <c r="I1060" s="749">
        <v>187418</v>
      </c>
      <c r="J1060" s="749" t="s">
        <v>1516</v>
      </c>
      <c r="K1060" s="749" t="s">
        <v>938</v>
      </c>
      <c r="L1060" s="752">
        <v>62.469999999999992</v>
      </c>
      <c r="M1060" s="752">
        <v>2</v>
      </c>
      <c r="N1060" s="753">
        <v>124.93999999999998</v>
      </c>
    </row>
    <row r="1061" spans="1:14" ht="14.4" customHeight="1" x14ac:dyDescent="0.3">
      <c r="A1061" s="747" t="s">
        <v>628</v>
      </c>
      <c r="B1061" s="748" t="s">
        <v>629</v>
      </c>
      <c r="C1061" s="749" t="s">
        <v>661</v>
      </c>
      <c r="D1061" s="750" t="s">
        <v>662</v>
      </c>
      <c r="E1061" s="751">
        <v>50113001</v>
      </c>
      <c r="F1061" s="750" t="s">
        <v>688</v>
      </c>
      <c r="G1061" s="749" t="s">
        <v>692</v>
      </c>
      <c r="H1061" s="749">
        <v>103688</v>
      </c>
      <c r="I1061" s="749">
        <v>3688</v>
      </c>
      <c r="J1061" s="749" t="s">
        <v>917</v>
      </c>
      <c r="K1061" s="749" t="s">
        <v>918</v>
      </c>
      <c r="L1061" s="752">
        <v>58.320000000000022</v>
      </c>
      <c r="M1061" s="752">
        <v>2</v>
      </c>
      <c r="N1061" s="753">
        <v>116.64000000000004</v>
      </c>
    </row>
    <row r="1062" spans="1:14" ht="14.4" customHeight="1" x14ac:dyDescent="0.3">
      <c r="A1062" s="747" t="s">
        <v>628</v>
      </c>
      <c r="B1062" s="748" t="s">
        <v>629</v>
      </c>
      <c r="C1062" s="749" t="s">
        <v>661</v>
      </c>
      <c r="D1062" s="750" t="s">
        <v>662</v>
      </c>
      <c r="E1062" s="751">
        <v>50113001</v>
      </c>
      <c r="F1062" s="750" t="s">
        <v>688</v>
      </c>
      <c r="G1062" s="749" t="s">
        <v>692</v>
      </c>
      <c r="H1062" s="749">
        <v>846941</v>
      </c>
      <c r="I1062" s="749">
        <v>0</v>
      </c>
      <c r="J1062" s="749" t="s">
        <v>919</v>
      </c>
      <c r="K1062" s="749" t="s">
        <v>630</v>
      </c>
      <c r="L1062" s="752">
        <v>151.91555555555556</v>
      </c>
      <c r="M1062" s="752">
        <v>9</v>
      </c>
      <c r="N1062" s="753">
        <v>1367.24</v>
      </c>
    </row>
    <row r="1063" spans="1:14" ht="14.4" customHeight="1" x14ac:dyDescent="0.3">
      <c r="A1063" s="747" t="s">
        <v>628</v>
      </c>
      <c r="B1063" s="748" t="s">
        <v>629</v>
      </c>
      <c r="C1063" s="749" t="s">
        <v>661</v>
      </c>
      <c r="D1063" s="750" t="s">
        <v>662</v>
      </c>
      <c r="E1063" s="751">
        <v>50113001</v>
      </c>
      <c r="F1063" s="750" t="s">
        <v>688</v>
      </c>
      <c r="G1063" s="749" t="s">
        <v>692</v>
      </c>
      <c r="H1063" s="749">
        <v>988930</v>
      </c>
      <c r="I1063" s="749">
        <v>0</v>
      </c>
      <c r="J1063" s="749" t="s">
        <v>1249</v>
      </c>
      <c r="K1063" s="749" t="s">
        <v>630</v>
      </c>
      <c r="L1063" s="752">
        <v>177.58411764705878</v>
      </c>
      <c r="M1063" s="752">
        <v>17</v>
      </c>
      <c r="N1063" s="753">
        <v>3018.9299999999994</v>
      </c>
    </row>
    <row r="1064" spans="1:14" ht="14.4" customHeight="1" x14ac:dyDescent="0.3">
      <c r="A1064" s="747" t="s">
        <v>628</v>
      </c>
      <c r="B1064" s="748" t="s">
        <v>629</v>
      </c>
      <c r="C1064" s="749" t="s">
        <v>661</v>
      </c>
      <c r="D1064" s="750" t="s">
        <v>662</v>
      </c>
      <c r="E1064" s="751">
        <v>50113001</v>
      </c>
      <c r="F1064" s="750" t="s">
        <v>688</v>
      </c>
      <c r="G1064" s="749" t="s">
        <v>692</v>
      </c>
      <c r="H1064" s="749">
        <v>395293</v>
      </c>
      <c r="I1064" s="749">
        <v>180305</v>
      </c>
      <c r="J1064" s="749" t="s">
        <v>924</v>
      </c>
      <c r="K1064" s="749" t="s">
        <v>1687</v>
      </c>
      <c r="L1064" s="752">
        <v>114.92999999999998</v>
      </c>
      <c r="M1064" s="752">
        <v>1</v>
      </c>
      <c r="N1064" s="753">
        <v>114.92999999999998</v>
      </c>
    </row>
    <row r="1065" spans="1:14" ht="14.4" customHeight="1" x14ac:dyDescent="0.3">
      <c r="A1065" s="747" t="s">
        <v>628</v>
      </c>
      <c r="B1065" s="748" t="s">
        <v>629</v>
      </c>
      <c r="C1065" s="749" t="s">
        <v>661</v>
      </c>
      <c r="D1065" s="750" t="s">
        <v>662</v>
      </c>
      <c r="E1065" s="751">
        <v>50113001</v>
      </c>
      <c r="F1065" s="750" t="s">
        <v>688</v>
      </c>
      <c r="G1065" s="749" t="s">
        <v>692</v>
      </c>
      <c r="H1065" s="749">
        <v>395294</v>
      </c>
      <c r="I1065" s="749">
        <v>180306</v>
      </c>
      <c r="J1065" s="749" t="s">
        <v>924</v>
      </c>
      <c r="K1065" s="749" t="s">
        <v>925</v>
      </c>
      <c r="L1065" s="752">
        <v>174.71363636363637</v>
      </c>
      <c r="M1065" s="752">
        <v>11</v>
      </c>
      <c r="N1065" s="753">
        <v>1921.85</v>
      </c>
    </row>
    <row r="1066" spans="1:14" ht="14.4" customHeight="1" x14ac:dyDescent="0.3">
      <c r="A1066" s="747" t="s">
        <v>628</v>
      </c>
      <c r="B1066" s="748" t="s">
        <v>629</v>
      </c>
      <c r="C1066" s="749" t="s">
        <v>661</v>
      </c>
      <c r="D1066" s="750" t="s">
        <v>662</v>
      </c>
      <c r="E1066" s="751">
        <v>50113001</v>
      </c>
      <c r="F1066" s="750" t="s">
        <v>688</v>
      </c>
      <c r="G1066" s="749" t="s">
        <v>692</v>
      </c>
      <c r="H1066" s="749">
        <v>132083</v>
      </c>
      <c r="I1066" s="749">
        <v>32083</v>
      </c>
      <c r="J1066" s="749" t="s">
        <v>1252</v>
      </c>
      <c r="K1066" s="749" t="s">
        <v>904</v>
      </c>
      <c r="L1066" s="752">
        <v>28.25</v>
      </c>
      <c r="M1066" s="752">
        <v>2</v>
      </c>
      <c r="N1066" s="753">
        <v>56.5</v>
      </c>
    </row>
    <row r="1067" spans="1:14" ht="14.4" customHeight="1" x14ac:dyDescent="0.3">
      <c r="A1067" s="747" t="s">
        <v>628</v>
      </c>
      <c r="B1067" s="748" t="s">
        <v>629</v>
      </c>
      <c r="C1067" s="749" t="s">
        <v>661</v>
      </c>
      <c r="D1067" s="750" t="s">
        <v>662</v>
      </c>
      <c r="E1067" s="751">
        <v>50113001</v>
      </c>
      <c r="F1067" s="750" t="s">
        <v>688</v>
      </c>
      <c r="G1067" s="749" t="s">
        <v>692</v>
      </c>
      <c r="H1067" s="749">
        <v>214616</v>
      </c>
      <c r="I1067" s="749">
        <v>214616</v>
      </c>
      <c r="J1067" s="749" t="s">
        <v>1522</v>
      </c>
      <c r="K1067" s="749" t="s">
        <v>1523</v>
      </c>
      <c r="L1067" s="752">
        <v>47.61</v>
      </c>
      <c r="M1067" s="752">
        <v>1</v>
      </c>
      <c r="N1067" s="753">
        <v>47.61</v>
      </c>
    </row>
    <row r="1068" spans="1:14" ht="14.4" customHeight="1" x14ac:dyDescent="0.3">
      <c r="A1068" s="747" t="s">
        <v>628</v>
      </c>
      <c r="B1068" s="748" t="s">
        <v>629</v>
      </c>
      <c r="C1068" s="749" t="s">
        <v>661</v>
      </c>
      <c r="D1068" s="750" t="s">
        <v>662</v>
      </c>
      <c r="E1068" s="751">
        <v>50113001</v>
      </c>
      <c r="F1068" s="750" t="s">
        <v>688</v>
      </c>
      <c r="G1068" s="749" t="s">
        <v>692</v>
      </c>
      <c r="H1068" s="749">
        <v>104160</v>
      </c>
      <c r="I1068" s="749">
        <v>4160</v>
      </c>
      <c r="J1068" s="749" t="s">
        <v>1688</v>
      </c>
      <c r="K1068" s="749" t="s">
        <v>1689</v>
      </c>
      <c r="L1068" s="752">
        <v>64.159999999999982</v>
      </c>
      <c r="M1068" s="752">
        <v>1</v>
      </c>
      <c r="N1068" s="753">
        <v>64.159999999999982</v>
      </c>
    </row>
    <row r="1069" spans="1:14" ht="14.4" customHeight="1" x14ac:dyDescent="0.3">
      <c r="A1069" s="747" t="s">
        <v>628</v>
      </c>
      <c r="B1069" s="748" t="s">
        <v>629</v>
      </c>
      <c r="C1069" s="749" t="s">
        <v>661</v>
      </c>
      <c r="D1069" s="750" t="s">
        <v>662</v>
      </c>
      <c r="E1069" s="751">
        <v>50113001</v>
      </c>
      <c r="F1069" s="750" t="s">
        <v>688</v>
      </c>
      <c r="G1069" s="749" t="s">
        <v>692</v>
      </c>
      <c r="H1069" s="749">
        <v>850072</v>
      </c>
      <c r="I1069" s="749">
        <v>162502</v>
      </c>
      <c r="J1069" s="749" t="s">
        <v>1690</v>
      </c>
      <c r="K1069" s="749" t="s">
        <v>1691</v>
      </c>
      <c r="L1069" s="752">
        <v>55.54999999999999</v>
      </c>
      <c r="M1069" s="752">
        <v>1</v>
      </c>
      <c r="N1069" s="753">
        <v>55.54999999999999</v>
      </c>
    </row>
    <row r="1070" spans="1:14" ht="14.4" customHeight="1" x14ac:dyDescent="0.3">
      <c r="A1070" s="747" t="s">
        <v>628</v>
      </c>
      <c r="B1070" s="748" t="s">
        <v>629</v>
      </c>
      <c r="C1070" s="749" t="s">
        <v>661</v>
      </c>
      <c r="D1070" s="750" t="s">
        <v>662</v>
      </c>
      <c r="E1070" s="751">
        <v>50113001</v>
      </c>
      <c r="F1070" s="750" t="s">
        <v>688</v>
      </c>
      <c r="G1070" s="749" t="s">
        <v>689</v>
      </c>
      <c r="H1070" s="749">
        <v>56976</v>
      </c>
      <c r="I1070" s="749">
        <v>56976</v>
      </c>
      <c r="J1070" s="749" t="s">
        <v>1254</v>
      </c>
      <c r="K1070" s="749" t="s">
        <v>1255</v>
      </c>
      <c r="L1070" s="752">
        <v>11.839999999999998</v>
      </c>
      <c r="M1070" s="752">
        <v>1</v>
      </c>
      <c r="N1070" s="753">
        <v>11.839999999999998</v>
      </c>
    </row>
    <row r="1071" spans="1:14" ht="14.4" customHeight="1" x14ac:dyDescent="0.3">
      <c r="A1071" s="747" t="s">
        <v>628</v>
      </c>
      <c r="B1071" s="748" t="s">
        <v>629</v>
      </c>
      <c r="C1071" s="749" t="s">
        <v>661</v>
      </c>
      <c r="D1071" s="750" t="s">
        <v>662</v>
      </c>
      <c r="E1071" s="751">
        <v>50113001</v>
      </c>
      <c r="F1071" s="750" t="s">
        <v>688</v>
      </c>
      <c r="G1071" s="749" t="s">
        <v>692</v>
      </c>
      <c r="H1071" s="749">
        <v>130610</v>
      </c>
      <c r="I1071" s="749">
        <v>130610</v>
      </c>
      <c r="J1071" s="749" t="s">
        <v>939</v>
      </c>
      <c r="K1071" s="749" t="s">
        <v>940</v>
      </c>
      <c r="L1071" s="752">
        <v>573.41999999999985</v>
      </c>
      <c r="M1071" s="752">
        <v>1</v>
      </c>
      <c r="N1071" s="753">
        <v>573.41999999999985</v>
      </c>
    </row>
    <row r="1072" spans="1:14" ht="14.4" customHeight="1" x14ac:dyDescent="0.3">
      <c r="A1072" s="747" t="s">
        <v>628</v>
      </c>
      <c r="B1072" s="748" t="s">
        <v>629</v>
      </c>
      <c r="C1072" s="749" t="s">
        <v>661</v>
      </c>
      <c r="D1072" s="750" t="s">
        <v>662</v>
      </c>
      <c r="E1072" s="751">
        <v>50113001</v>
      </c>
      <c r="F1072" s="750" t="s">
        <v>688</v>
      </c>
      <c r="G1072" s="749" t="s">
        <v>692</v>
      </c>
      <c r="H1072" s="749">
        <v>197864</v>
      </c>
      <c r="I1072" s="749">
        <v>97864</v>
      </c>
      <c r="J1072" s="749" t="s">
        <v>1526</v>
      </c>
      <c r="K1072" s="749" t="s">
        <v>1692</v>
      </c>
      <c r="L1072" s="752">
        <v>300.75</v>
      </c>
      <c r="M1072" s="752">
        <v>1</v>
      </c>
      <c r="N1072" s="753">
        <v>300.75</v>
      </c>
    </row>
    <row r="1073" spans="1:14" ht="14.4" customHeight="1" x14ac:dyDescent="0.3">
      <c r="A1073" s="747" t="s">
        <v>628</v>
      </c>
      <c r="B1073" s="748" t="s">
        <v>629</v>
      </c>
      <c r="C1073" s="749" t="s">
        <v>661</v>
      </c>
      <c r="D1073" s="750" t="s">
        <v>662</v>
      </c>
      <c r="E1073" s="751">
        <v>50113001</v>
      </c>
      <c r="F1073" s="750" t="s">
        <v>688</v>
      </c>
      <c r="G1073" s="749" t="s">
        <v>689</v>
      </c>
      <c r="H1073" s="749">
        <v>131934</v>
      </c>
      <c r="I1073" s="749">
        <v>31934</v>
      </c>
      <c r="J1073" s="749" t="s">
        <v>941</v>
      </c>
      <c r="K1073" s="749" t="s">
        <v>942</v>
      </c>
      <c r="L1073" s="752">
        <v>49.830000000000013</v>
      </c>
      <c r="M1073" s="752">
        <v>1</v>
      </c>
      <c r="N1073" s="753">
        <v>49.830000000000013</v>
      </c>
    </row>
    <row r="1074" spans="1:14" ht="14.4" customHeight="1" x14ac:dyDescent="0.3">
      <c r="A1074" s="747" t="s">
        <v>628</v>
      </c>
      <c r="B1074" s="748" t="s">
        <v>629</v>
      </c>
      <c r="C1074" s="749" t="s">
        <v>661</v>
      </c>
      <c r="D1074" s="750" t="s">
        <v>662</v>
      </c>
      <c r="E1074" s="751">
        <v>50113001</v>
      </c>
      <c r="F1074" s="750" t="s">
        <v>688</v>
      </c>
      <c r="G1074" s="749" t="s">
        <v>692</v>
      </c>
      <c r="H1074" s="749">
        <v>184325</v>
      </c>
      <c r="I1074" s="749">
        <v>84325</v>
      </c>
      <c r="J1074" s="749" t="s">
        <v>947</v>
      </c>
      <c r="K1074" s="749" t="s">
        <v>1693</v>
      </c>
      <c r="L1074" s="752">
        <v>77.014999999999986</v>
      </c>
      <c r="M1074" s="752">
        <v>2</v>
      </c>
      <c r="N1074" s="753">
        <v>154.02999999999997</v>
      </c>
    </row>
    <row r="1075" spans="1:14" ht="14.4" customHeight="1" x14ac:dyDescent="0.3">
      <c r="A1075" s="747" t="s">
        <v>628</v>
      </c>
      <c r="B1075" s="748" t="s">
        <v>629</v>
      </c>
      <c r="C1075" s="749" t="s">
        <v>661</v>
      </c>
      <c r="D1075" s="750" t="s">
        <v>662</v>
      </c>
      <c r="E1075" s="751">
        <v>50113001</v>
      </c>
      <c r="F1075" s="750" t="s">
        <v>688</v>
      </c>
      <c r="G1075" s="749" t="s">
        <v>692</v>
      </c>
      <c r="H1075" s="749">
        <v>112023</v>
      </c>
      <c r="I1075" s="749">
        <v>12023</v>
      </c>
      <c r="J1075" s="749" t="s">
        <v>949</v>
      </c>
      <c r="K1075" s="749" t="s">
        <v>950</v>
      </c>
      <c r="L1075" s="752">
        <v>70.510000000000005</v>
      </c>
      <c r="M1075" s="752">
        <v>5</v>
      </c>
      <c r="N1075" s="753">
        <v>352.55</v>
      </c>
    </row>
    <row r="1076" spans="1:14" ht="14.4" customHeight="1" x14ac:dyDescent="0.3">
      <c r="A1076" s="747" t="s">
        <v>628</v>
      </c>
      <c r="B1076" s="748" t="s">
        <v>629</v>
      </c>
      <c r="C1076" s="749" t="s">
        <v>661</v>
      </c>
      <c r="D1076" s="750" t="s">
        <v>662</v>
      </c>
      <c r="E1076" s="751">
        <v>50113001</v>
      </c>
      <c r="F1076" s="750" t="s">
        <v>688</v>
      </c>
      <c r="G1076" s="749" t="s">
        <v>692</v>
      </c>
      <c r="H1076" s="749">
        <v>840155</v>
      </c>
      <c r="I1076" s="749">
        <v>0</v>
      </c>
      <c r="J1076" s="749" t="s">
        <v>1260</v>
      </c>
      <c r="K1076" s="749" t="s">
        <v>630</v>
      </c>
      <c r="L1076" s="752">
        <v>62.849999999999987</v>
      </c>
      <c r="M1076" s="752">
        <v>4</v>
      </c>
      <c r="N1076" s="753">
        <v>251.39999999999995</v>
      </c>
    </row>
    <row r="1077" spans="1:14" ht="14.4" customHeight="1" x14ac:dyDescent="0.3">
      <c r="A1077" s="747" t="s">
        <v>628</v>
      </c>
      <c r="B1077" s="748" t="s">
        <v>629</v>
      </c>
      <c r="C1077" s="749" t="s">
        <v>661</v>
      </c>
      <c r="D1077" s="750" t="s">
        <v>662</v>
      </c>
      <c r="E1077" s="751">
        <v>50113001</v>
      </c>
      <c r="F1077" s="750" t="s">
        <v>688</v>
      </c>
      <c r="G1077" s="749" t="s">
        <v>692</v>
      </c>
      <c r="H1077" s="749">
        <v>100347</v>
      </c>
      <c r="I1077" s="749">
        <v>347</v>
      </c>
      <c r="J1077" s="749" t="s">
        <v>1694</v>
      </c>
      <c r="K1077" s="749" t="s">
        <v>1695</v>
      </c>
      <c r="L1077" s="752">
        <v>45.46</v>
      </c>
      <c r="M1077" s="752">
        <v>1</v>
      </c>
      <c r="N1077" s="753">
        <v>45.46</v>
      </c>
    </row>
    <row r="1078" spans="1:14" ht="14.4" customHeight="1" x14ac:dyDescent="0.3">
      <c r="A1078" s="747" t="s">
        <v>628</v>
      </c>
      <c r="B1078" s="748" t="s">
        <v>629</v>
      </c>
      <c r="C1078" s="749" t="s">
        <v>661</v>
      </c>
      <c r="D1078" s="750" t="s">
        <v>662</v>
      </c>
      <c r="E1078" s="751">
        <v>50113001</v>
      </c>
      <c r="F1078" s="750" t="s">
        <v>688</v>
      </c>
      <c r="G1078" s="749" t="s">
        <v>692</v>
      </c>
      <c r="H1078" s="749">
        <v>100641</v>
      </c>
      <c r="I1078" s="749">
        <v>641</v>
      </c>
      <c r="J1078" s="749" t="s">
        <v>1261</v>
      </c>
      <c r="K1078" s="749" t="s">
        <v>1262</v>
      </c>
      <c r="L1078" s="752">
        <v>31.249999999999993</v>
      </c>
      <c r="M1078" s="752">
        <v>1</v>
      </c>
      <c r="N1078" s="753">
        <v>31.249999999999993</v>
      </c>
    </row>
    <row r="1079" spans="1:14" ht="14.4" customHeight="1" x14ac:dyDescent="0.3">
      <c r="A1079" s="747" t="s">
        <v>628</v>
      </c>
      <c r="B1079" s="748" t="s">
        <v>629</v>
      </c>
      <c r="C1079" s="749" t="s">
        <v>661</v>
      </c>
      <c r="D1079" s="750" t="s">
        <v>662</v>
      </c>
      <c r="E1079" s="751">
        <v>50113001</v>
      </c>
      <c r="F1079" s="750" t="s">
        <v>688</v>
      </c>
      <c r="G1079" s="749" t="s">
        <v>689</v>
      </c>
      <c r="H1079" s="749">
        <v>199600</v>
      </c>
      <c r="I1079" s="749">
        <v>99600</v>
      </c>
      <c r="J1079" s="749" t="s">
        <v>1263</v>
      </c>
      <c r="K1079" s="749" t="s">
        <v>1264</v>
      </c>
      <c r="L1079" s="752">
        <v>101.09000000000006</v>
      </c>
      <c r="M1079" s="752">
        <v>1</v>
      </c>
      <c r="N1079" s="753">
        <v>101.09000000000006</v>
      </c>
    </row>
    <row r="1080" spans="1:14" ht="14.4" customHeight="1" x14ac:dyDescent="0.3">
      <c r="A1080" s="747" t="s">
        <v>628</v>
      </c>
      <c r="B1080" s="748" t="s">
        <v>629</v>
      </c>
      <c r="C1080" s="749" t="s">
        <v>661</v>
      </c>
      <c r="D1080" s="750" t="s">
        <v>662</v>
      </c>
      <c r="E1080" s="751">
        <v>50113001</v>
      </c>
      <c r="F1080" s="750" t="s">
        <v>688</v>
      </c>
      <c r="G1080" s="749" t="s">
        <v>689</v>
      </c>
      <c r="H1080" s="749">
        <v>153950</v>
      </c>
      <c r="I1080" s="749">
        <v>53950</v>
      </c>
      <c r="J1080" s="749" t="s">
        <v>1265</v>
      </c>
      <c r="K1080" s="749" t="s">
        <v>1266</v>
      </c>
      <c r="L1080" s="752">
        <v>92.169999999999987</v>
      </c>
      <c r="M1080" s="752">
        <v>1</v>
      </c>
      <c r="N1080" s="753">
        <v>92.169999999999987</v>
      </c>
    </row>
    <row r="1081" spans="1:14" ht="14.4" customHeight="1" x14ac:dyDescent="0.3">
      <c r="A1081" s="747" t="s">
        <v>628</v>
      </c>
      <c r="B1081" s="748" t="s">
        <v>629</v>
      </c>
      <c r="C1081" s="749" t="s">
        <v>661</v>
      </c>
      <c r="D1081" s="750" t="s">
        <v>662</v>
      </c>
      <c r="E1081" s="751">
        <v>50113002</v>
      </c>
      <c r="F1081" s="750" t="s">
        <v>1267</v>
      </c>
      <c r="G1081" s="749" t="s">
        <v>692</v>
      </c>
      <c r="H1081" s="749">
        <v>158628</v>
      </c>
      <c r="I1081" s="749">
        <v>58628</v>
      </c>
      <c r="J1081" s="749" t="s">
        <v>1696</v>
      </c>
      <c r="K1081" s="749" t="s">
        <v>724</v>
      </c>
      <c r="L1081" s="752">
        <v>297</v>
      </c>
      <c r="M1081" s="752">
        <v>6</v>
      </c>
      <c r="N1081" s="753">
        <v>1782</v>
      </c>
    </row>
    <row r="1082" spans="1:14" ht="14.4" customHeight="1" x14ac:dyDescent="0.3">
      <c r="A1082" s="747" t="s">
        <v>628</v>
      </c>
      <c r="B1082" s="748" t="s">
        <v>629</v>
      </c>
      <c r="C1082" s="749" t="s">
        <v>661</v>
      </c>
      <c r="D1082" s="750" t="s">
        <v>662</v>
      </c>
      <c r="E1082" s="751">
        <v>50113002</v>
      </c>
      <c r="F1082" s="750" t="s">
        <v>1267</v>
      </c>
      <c r="G1082" s="749" t="s">
        <v>692</v>
      </c>
      <c r="H1082" s="749">
        <v>396465</v>
      </c>
      <c r="I1082" s="749">
        <v>157107</v>
      </c>
      <c r="J1082" s="749" t="s">
        <v>1271</v>
      </c>
      <c r="K1082" s="749" t="s">
        <v>1272</v>
      </c>
      <c r="L1082" s="752">
        <v>3102</v>
      </c>
      <c r="M1082" s="752">
        <v>2</v>
      </c>
      <c r="N1082" s="753">
        <v>6204</v>
      </c>
    </row>
    <row r="1083" spans="1:14" ht="14.4" customHeight="1" x14ac:dyDescent="0.3">
      <c r="A1083" s="747" t="s">
        <v>628</v>
      </c>
      <c r="B1083" s="748" t="s">
        <v>629</v>
      </c>
      <c r="C1083" s="749" t="s">
        <v>661</v>
      </c>
      <c r="D1083" s="750" t="s">
        <v>662</v>
      </c>
      <c r="E1083" s="751">
        <v>50113006</v>
      </c>
      <c r="F1083" s="750" t="s">
        <v>955</v>
      </c>
      <c r="G1083" s="749" t="s">
        <v>689</v>
      </c>
      <c r="H1083" s="749">
        <v>33839</v>
      </c>
      <c r="I1083" s="749">
        <v>33839</v>
      </c>
      <c r="J1083" s="749" t="s">
        <v>1697</v>
      </c>
      <c r="K1083" s="749" t="s">
        <v>1546</v>
      </c>
      <c r="L1083" s="752">
        <v>62.49</v>
      </c>
      <c r="M1083" s="752">
        <v>1</v>
      </c>
      <c r="N1083" s="753">
        <v>62.49</v>
      </c>
    </row>
    <row r="1084" spans="1:14" ht="14.4" customHeight="1" x14ac:dyDescent="0.3">
      <c r="A1084" s="747" t="s">
        <v>628</v>
      </c>
      <c r="B1084" s="748" t="s">
        <v>629</v>
      </c>
      <c r="C1084" s="749" t="s">
        <v>661</v>
      </c>
      <c r="D1084" s="750" t="s">
        <v>662</v>
      </c>
      <c r="E1084" s="751">
        <v>50113006</v>
      </c>
      <c r="F1084" s="750" t="s">
        <v>955</v>
      </c>
      <c r="G1084" s="749" t="s">
        <v>689</v>
      </c>
      <c r="H1084" s="749">
        <v>33859</v>
      </c>
      <c r="I1084" s="749">
        <v>33859</v>
      </c>
      <c r="J1084" s="749" t="s">
        <v>1280</v>
      </c>
      <c r="K1084" s="749" t="s">
        <v>1281</v>
      </c>
      <c r="L1084" s="752">
        <v>129.97</v>
      </c>
      <c r="M1084" s="752">
        <v>14</v>
      </c>
      <c r="N1084" s="753">
        <v>1819.58</v>
      </c>
    </row>
    <row r="1085" spans="1:14" ht="14.4" customHeight="1" x14ac:dyDescent="0.3">
      <c r="A1085" s="747" t="s">
        <v>628</v>
      </c>
      <c r="B1085" s="748" t="s">
        <v>629</v>
      </c>
      <c r="C1085" s="749" t="s">
        <v>661</v>
      </c>
      <c r="D1085" s="750" t="s">
        <v>662</v>
      </c>
      <c r="E1085" s="751">
        <v>50113006</v>
      </c>
      <c r="F1085" s="750" t="s">
        <v>955</v>
      </c>
      <c r="G1085" s="749" t="s">
        <v>689</v>
      </c>
      <c r="H1085" s="749">
        <v>33858</v>
      </c>
      <c r="I1085" s="749">
        <v>33858</v>
      </c>
      <c r="J1085" s="749" t="s">
        <v>1282</v>
      </c>
      <c r="K1085" s="749" t="s">
        <v>1281</v>
      </c>
      <c r="L1085" s="752">
        <v>129.96999999999997</v>
      </c>
      <c r="M1085" s="752">
        <v>26</v>
      </c>
      <c r="N1085" s="753">
        <v>3379.2199999999993</v>
      </c>
    </row>
    <row r="1086" spans="1:14" ht="14.4" customHeight="1" x14ac:dyDescent="0.3">
      <c r="A1086" s="747" t="s">
        <v>628</v>
      </c>
      <c r="B1086" s="748" t="s">
        <v>629</v>
      </c>
      <c r="C1086" s="749" t="s">
        <v>661</v>
      </c>
      <c r="D1086" s="750" t="s">
        <v>662</v>
      </c>
      <c r="E1086" s="751">
        <v>50113006</v>
      </c>
      <c r="F1086" s="750" t="s">
        <v>955</v>
      </c>
      <c r="G1086" s="749" t="s">
        <v>689</v>
      </c>
      <c r="H1086" s="749">
        <v>33848</v>
      </c>
      <c r="I1086" s="749">
        <v>33848</v>
      </c>
      <c r="J1086" s="749" t="s">
        <v>1283</v>
      </c>
      <c r="K1086" s="749" t="s">
        <v>1281</v>
      </c>
      <c r="L1086" s="752">
        <v>122.69000000000004</v>
      </c>
      <c r="M1086" s="752">
        <v>7</v>
      </c>
      <c r="N1086" s="753">
        <v>858.83000000000027</v>
      </c>
    </row>
    <row r="1087" spans="1:14" ht="14.4" customHeight="1" x14ac:dyDescent="0.3">
      <c r="A1087" s="747" t="s">
        <v>628</v>
      </c>
      <c r="B1087" s="748" t="s">
        <v>629</v>
      </c>
      <c r="C1087" s="749" t="s">
        <v>661</v>
      </c>
      <c r="D1087" s="750" t="s">
        <v>662</v>
      </c>
      <c r="E1087" s="751">
        <v>50113006</v>
      </c>
      <c r="F1087" s="750" t="s">
        <v>955</v>
      </c>
      <c r="G1087" s="749" t="s">
        <v>689</v>
      </c>
      <c r="H1087" s="749">
        <v>33847</v>
      </c>
      <c r="I1087" s="749">
        <v>33847</v>
      </c>
      <c r="J1087" s="749" t="s">
        <v>1284</v>
      </c>
      <c r="K1087" s="749" t="s">
        <v>1281</v>
      </c>
      <c r="L1087" s="752">
        <v>122.68999999999997</v>
      </c>
      <c r="M1087" s="752">
        <v>7</v>
      </c>
      <c r="N1087" s="753">
        <v>858.82999999999981</v>
      </c>
    </row>
    <row r="1088" spans="1:14" ht="14.4" customHeight="1" x14ac:dyDescent="0.3">
      <c r="A1088" s="747" t="s">
        <v>628</v>
      </c>
      <c r="B1088" s="748" t="s">
        <v>629</v>
      </c>
      <c r="C1088" s="749" t="s">
        <v>661</v>
      </c>
      <c r="D1088" s="750" t="s">
        <v>662</v>
      </c>
      <c r="E1088" s="751">
        <v>50113006</v>
      </c>
      <c r="F1088" s="750" t="s">
        <v>955</v>
      </c>
      <c r="G1088" s="749" t="s">
        <v>689</v>
      </c>
      <c r="H1088" s="749">
        <v>133144</v>
      </c>
      <c r="I1088" s="749">
        <v>33144</v>
      </c>
      <c r="J1088" s="749" t="s">
        <v>995</v>
      </c>
      <c r="K1088" s="749" t="s">
        <v>996</v>
      </c>
      <c r="L1088" s="752">
        <v>86.830000000000013</v>
      </c>
      <c r="M1088" s="752">
        <v>7</v>
      </c>
      <c r="N1088" s="753">
        <v>607.81000000000006</v>
      </c>
    </row>
    <row r="1089" spans="1:14" ht="14.4" customHeight="1" x14ac:dyDescent="0.3">
      <c r="A1089" s="747" t="s">
        <v>628</v>
      </c>
      <c r="B1089" s="748" t="s">
        <v>629</v>
      </c>
      <c r="C1089" s="749" t="s">
        <v>661</v>
      </c>
      <c r="D1089" s="750" t="s">
        <v>662</v>
      </c>
      <c r="E1089" s="751">
        <v>50113006</v>
      </c>
      <c r="F1089" s="750" t="s">
        <v>955</v>
      </c>
      <c r="G1089" s="749" t="s">
        <v>689</v>
      </c>
      <c r="H1089" s="749">
        <v>33527</v>
      </c>
      <c r="I1089" s="749">
        <v>33527</v>
      </c>
      <c r="J1089" s="749" t="s">
        <v>1560</v>
      </c>
      <c r="K1089" s="749" t="s">
        <v>998</v>
      </c>
      <c r="L1089" s="752">
        <v>54.38</v>
      </c>
      <c r="M1089" s="752">
        <v>4</v>
      </c>
      <c r="N1089" s="753">
        <v>217.52</v>
      </c>
    </row>
    <row r="1090" spans="1:14" ht="14.4" customHeight="1" x14ac:dyDescent="0.3">
      <c r="A1090" s="747" t="s">
        <v>628</v>
      </c>
      <c r="B1090" s="748" t="s">
        <v>629</v>
      </c>
      <c r="C1090" s="749" t="s">
        <v>661</v>
      </c>
      <c r="D1090" s="750" t="s">
        <v>662</v>
      </c>
      <c r="E1090" s="751">
        <v>50113006</v>
      </c>
      <c r="F1090" s="750" t="s">
        <v>955</v>
      </c>
      <c r="G1090" s="749" t="s">
        <v>692</v>
      </c>
      <c r="H1090" s="749">
        <v>846016</v>
      </c>
      <c r="I1090" s="749">
        <v>0</v>
      </c>
      <c r="J1090" s="749" t="s">
        <v>1698</v>
      </c>
      <c r="K1090" s="749" t="s">
        <v>1699</v>
      </c>
      <c r="L1090" s="752">
        <v>185.64000000000001</v>
      </c>
      <c r="M1090" s="752">
        <v>2</v>
      </c>
      <c r="N1090" s="753">
        <v>371.28000000000003</v>
      </c>
    </row>
    <row r="1091" spans="1:14" ht="14.4" customHeight="1" x14ac:dyDescent="0.3">
      <c r="A1091" s="747" t="s">
        <v>628</v>
      </c>
      <c r="B1091" s="748" t="s">
        <v>629</v>
      </c>
      <c r="C1091" s="749" t="s">
        <v>661</v>
      </c>
      <c r="D1091" s="750" t="s">
        <v>662</v>
      </c>
      <c r="E1091" s="751">
        <v>50113013</v>
      </c>
      <c r="F1091" s="750" t="s">
        <v>1007</v>
      </c>
      <c r="G1091" s="749" t="s">
        <v>689</v>
      </c>
      <c r="H1091" s="749">
        <v>185524</v>
      </c>
      <c r="I1091" s="749">
        <v>85524</v>
      </c>
      <c r="J1091" s="749" t="s">
        <v>1008</v>
      </c>
      <c r="K1091" s="749" t="s">
        <v>1287</v>
      </c>
      <c r="L1091" s="752">
        <v>101.42000000000003</v>
      </c>
      <c r="M1091" s="752">
        <v>3</v>
      </c>
      <c r="N1091" s="753">
        <v>304.2600000000001</v>
      </c>
    </row>
    <row r="1092" spans="1:14" ht="14.4" customHeight="1" x14ac:dyDescent="0.3">
      <c r="A1092" s="747" t="s">
        <v>628</v>
      </c>
      <c r="B1092" s="748" t="s">
        <v>629</v>
      </c>
      <c r="C1092" s="749" t="s">
        <v>661</v>
      </c>
      <c r="D1092" s="750" t="s">
        <v>662</v>
      </c>
      <c r="E1092" s="751">
        <v>50113013</v>
      </c>
      <c r="F1092" s="750" t="s">
        <v>1007</v>
      </c>
      <c r="G1092" s="749" t="s">
        <v>689</v>
      </c>
      <c r="H1092" s="749">
        <v>185525</v>
      </c>
      <c r="I1092" s="749">
        <v>85525</v>
      </c>
      <c r="J1092" s="749" t="s">
        <v>1008</v>
      </c>
      <c r="K1092" s="749" t="s">
        <v>1009</v>
      </c>
      <c r="L1092" s="752">
        <v>111.31999999999998</v>
      </c>
      <c r="M1092" s="752">
        <v>4</v>
      </c>
      <c r="N1092" s="753">
        <v>445.27999999999992</v>
      </c>
    </row>
    <row r="1093" spans="1:14" ht="14.4" customHeight="1" x14ac:dyDescent="0.3">
      <c r="A1093" s="747" t="s">
        <v>628</v>
      </c>
      <c r="B1093" s="748" t="s">
        <v>629</v>
      </c>
      <c r="C1093" s="749" t="s">
        <v>661</v>
      </c>
      <c r="D1093" s="750" t="s">
        <v>662</v>
      </c>
      <c r="E1093" s="751">
        <v>50113013</v>
      </c>
      <c r="F1093" s="750" t="s">
        <v>1007</v>
      </c>
      <c r="G1093" s="749" t="s">
        <v>689</v>
      </c>
      <c r="H1093" s="749">
        <v>203097</v>
      </c>
      <c r="I1093" s="749">
        <v>203097</v>
      </c>
      <c r="J1093" s="749" t="s">
        <v>1288</v>
      </c>
      <c r="K1093" s="749" t="s">
        <v>1289</v>
      </c>
      <c r="L1093" s="752">
        <v>167.56</v>
      </c>
      <c r="M1093" s="752">
        <v>2</v>
      </c>
      <c r="N1093" s="753">
        <v>335.12</v>
      </c>
    </row>
    <row r="1094" spans="1:14" ht="14.4" customHeight="1" x14ac:dyDescent="0.3">
      <c r="A1094" s="747" t="s">
        <v>628</v>
      </c>
      <c r="B1094" s="748" t="s">
        <v>629</v>
      </c>
      <c r="C1094" s="749" t="s">
        <v>661</v>
      </c>
      <c r="D1094" s="750" t="s">
        <v>662</v>
      </c>
      <c r="E1094" s="751">
        <v>50113013</v>
      </c>
      <c r="F1094" s="750" t="s">
        <v>1007</v>
      </c>
      <c r="G1094" s="749" t="s">
        <v>692</v>
      </c>
      <c r="H1094" s="749">
        <v>172972</v>
      </c>
      <c r="I1094" s="749">
        <v>72972</v>
      </c>
      <c r="J1094" s="749" t="s">
        <v>1010</v>
      </c>
      <c r="K1094" s="749" t="s">
        <v>1011</v>
      </c>
      <c r="L1094" s="752">
        <v>181.64999999999998</v>
      </c>
      <c r="M1094" s="752">
        <v>39.4</v>
      </c>
      <c r="N1094" s="753">
        <v>7157.0099999999993</v>
      </c>
    </row>
    <row r="1095" spans="1:14" ht="14.4" customHeight="1" x14ac:dyDescent="0.3">
      <c r="A1095" s="747" t="s">
        <v>628</v>
      </c>
      <c r="B1095" s="748" t="s">
        <v>629</v>
      </c>
      <c r="C1095" s="749" t="s">
        <v>661</v>
      </c>
      <c r="D1095" s="750" t="s">
        <v>662</v>
      </c>
      <c r="E1095" s="751">
        <v>50113013</v>
      </c>
      <c r="F1095" s="750" t="s">
        <v>1007</v>
      </c>
      <c r="G1095" s="749" t="s">
        <v>689</v>
      </c>
      <c r="H1095" s="749">
        <v>105951</v>
      </c>
      <c r="I1095" s="749">
        <v>5951</v>
      </c>
      <c r="J1095" s="749" t="s">
        <v>1290</v>
      </c>
      <c r="K1095" s="749" t="s">
        <v>1291</v>
      </c>
      <c r="L1095" s="752">
        <v>114.36500000000002</v>
      </c>
      <c r="M1095" s="752">
        <v>4</v>
      </c>
      <c r="N1095" s="753">
        <v>457.46000000000009</v>
      </c>
    </row>
    <row r="1096" spans="1:14" ht="14.4" customHeight="1" x14ac:dyDescent="0.3">
      <c r="A1096" s="747" t="s">
        <v>628</v>
      </c>
      <c r="B1096" s="748" t="s">
        <v>629</v>
      </c>
      <c r="C1096" s="749" t="s">
        <v>661</v>
      </c>
      <c r="D1096" s="750" t="s">
        <v>662</v>
      </c>
      <c r="E1096" s="751">
        <v>50113013</v>
      </c>
      <c r="F1096" s="750" t="s">
        <v>1007</v>
      </c>
      <c r="G1096" s="749" t="s">
        <v>689</v>
      </c>
      <c r="H1096" s="749">
        <v>199366</v>
      </c>
      <c r="I1096" s="749">
        <v>99366</v>
      </c>
      <c r="J1096" s="749" t="s">
        <v>1014</v>
      </c>
      <c r="K1096" s="749" t="s">
        <v>1015</v>
      </c>
      <c r="L1096" s="752">
        <v>56.558888888888902</v>
      </c>
      <c r="M1096" s="752">
        <v>9</v>
      </c>
      <c r="N1096" s="753">
        <v>509.03000000000014</v>
      </c>
    </row>
    <row r="1097" spans="1:14" ht="14.4" customHeight="1" x14ac:dyDescent="0.3">
      <c r="A1097" s="747" t="s">
        <v>628</v>
      </c>
      <c r="B1097" s="748" t="s">
        <v>629</v>
      </c>
      <c r="C1097" s="749" t="s">
        <v>661</v>
      </c>
      <c r="D1097" s="750" t="s">
        <v>662</v>
      </c>
      <c r="E1097" s="751">
        <v>50113013</v>
      </c>
      <c r="F1097" s="750" t="s">
        <v>1007</v>
      </c>
      <c r="G1097" s="749" t="s">
        <v>692</v>
      </c>
      <c r="H1097" s="749">
        <v>72973</v>
      </c>
      <c r="I1097" s="749">
        <v>72973</v>
      </c>
      <c r="J1097" s="749" t="s">
        <v>1016</v>
      </c>
      <c r="K1097" s="749" t="s">
        <v>1017</v>
      </c>
      <c r="L1097" s="752">
        <v>168.22329946922778</v>
      </c>
      <c r="M1097" s="752">
        <v>20</v>
      </c>
      <c r="N1097" s="753">
        <v>3364.4659893845555</v>
      </c>
    </row>
    <row r="1098" spans="1:14" ht="14.4" customHeight="1" x14ac:dyDescent="0.3">
      <c r="A1098" s="747" t="s">
        <v>628</v>
      </c>
      <c r="B1098" s="748" t="s">
        <v>629</v>
      </c>
      <c r="C1098" s="749" t="s">
        <v>661</v>
      </c>
      <c r="D1098" s="750" t="s">
        <v>662</v>
      </c>
      <c r="E1098" s="751">
        <v>50113013</v>
      </c>
      <c r="F1098" s="750" t="s">
        <v>1007</v>
      </c>
      <c r="G1098" s="749" t="s">
        <v>689</v>
      </c>
      <c r="H1098" s="749">
        <v>196416</v>
      </c>
      <c r="I1098" s="749">
        <v>96416</v>
      </c>
      <c r="J1098" s="749" t="s">
        <v>1568</v>
      </c>
      <c r="K1098" s="749" t="s">
        <v>1569</v>
      </c>
      <c r="L1098" s="752">
        <v>85.830000000000041</v>
      </c>
      <c r="M1098" s="752">
        <v>1</v>
      </c>
      <c r="N1098" s="753">
        <v>85.830000000000041</v>
      </c>
    </row>
    <row r="1099" spans="1:14" ht="14.4" customHeight="1" x14ac:dyDescent="0.3">
      <c r="A1099" s="747" t="s">
        <v>628</v>
      </c>
      <c r="B1099" s="748" t="s">
        <v>629</v>
      </c>
      <c r="C1099" s="749" t="s">
        <v>661</v>
      </c>
      <c r="D1099" s="750" t="s">
        <v>662</v>
      </c>
      <c r="E1099" s="751">
        <v>50113013</v>
      </c>
      <c r="F1099" s="750" t="s">
        <v>1007</v>
      </c>
      <c r="G1099" s="749" t="s">
        <v>692</v>
      </c>
      <c r="H1099" s="749">
        <v>201958</v>
      </c>
      <c r="I1099" s="749">
        <v>201958</v>
      </c>
      <c r="J1099" s="749" t="s">
        <v>1018</v>
      </c>
      <c r="K1099" s="749" t="s">
        <v>1019</v>
      </c>
      <c r="L1099" s="752">
        <v>138.34999999999991</v>
      </c>
      <c r="M1099" s="752">
        <v>1</v>
      </c>
      <c r="N1099" s="753">
        <v>138.34999999999991</v>
      </c>
    </row>
    <row r="1100" spans="1:14" ht="14.4" customHeight="1" x14ac:dyDescent="0.3">
      <c r="A1100" s="747" t="s">
        <v>628</v>
      </c>
      <c r="B1100" s="748" t="s">
        <v>629</v>
      </c>
      <c r="C1100" s="749" t="s">
        <v>661</v>
      </c>
      <c r="D1100" s="750" t="s">
        <v>662</v>
      </c>
      <c r="E1100" s="751">
        <v>50113013</v>
      </c>
      <c r="F1100" s="750" t="s">
        <v>1007</v>
      </c>
      <c r="G1100" s="749" t="s">
        <v>692</v>
      </c>
      <c r="H1100" s="749">
        <v>168998</v>
      </c>
      <c r="I1100" s="749">
        <v>68998</v>
      </c>
      <c r="J1100" s="749" t="s">
        <v>1292</v>
      </c>
      <c r="K1100" s="749" t="s">
        <v>1293</v>
      </c>
      <c r="L1100" s="752">
        <v>234.06</v>
      </c>
      <c r="M1100" s="752">
        <v>2</v>
      </c>
      <c r="N1100" s="753">
        <v>468.12</v>
      </c>
    </row>
    <row r="1101" spans="1:14" ht="14.4" customHeight="1" x14ac:dyDescent="0.3">
      <c r="A1101" s="747" t="s">
        <v>628</v>
      </c>
      <c r="B1101" s="748" t="s">
        <v>629</v>
      </c>
      <c r="C1101" s="749" t="s">
        <v>661</v>
      </c>
      <c r="D1101" s="750" t="s">
        <v>662</v>
      </c>
      <c r="E1101" s="751">
        <v>50113013</v>
      </c>
      <c r="F1101" s="750" t="s">
        <v>1007</v>
      </c>
      <c r="G1101" s="749" t="s">
        <v>692</v>
      </c>
      <c r="H1101" s="749">
        <v>201961</v>
      </c>
      <c r="I1101" s="749">
        <v>201961</v>
      </c>
      <c r="J1101" s="749" t="s">
        <v>1292</v>
      </c>
      <c r="K1101" s="749" t="s">
        <v>1293</v>
      </c>
      <c r="L1101" s="752">
        <v>322.64999999999998</v>
      </c>
      <c r="M1101" s="752">
        <v>4</v>
      </c>
      <c r="N1101" s="753">
        <v>1290.5999999999999</v>
      </c>
    </row>
    <row r="1102" spans="1:14" ht="14.4" customHeight="1" x14ac:dyDescent="0.3">
      <c r="A1102" s="747" t="s">
        <v>628</v>
      </c>
      <c r="B1102" s="748" t="s">
        <v>629</v>
      </c>
      <c r="C1102" s="749" t="s">
        <v>661</v>
      </c>
      <c r="D1102" s="750" t="s">
        <v>662</v>
      </c>
      <c r="E1102" s="751">
        <v>50113013</v>
      </c>
      <c r="F1102" s="750" t="s">
        <v>1007</v>
      </c>
      <c r="G1102" s="749" t="s">
        <v>689</v>
      </c>
      <c r="H1102" s="749">
        <v>183812</v>
      </c>
      <c r="I1102" s="749">
        <v>183812</v>
      </c>
      <c r="J1102" s="749" t="s">
        <v>1020</v>
      </c>
      <c r="K1102" s="749" t="s">
        <v>1021</v>
      </c>
      <c r="L1102" s="752">
        <v>539.54</v>
      </c>
      <c r="M1102" s="752">
        <v>2.1</v>
      </c>
      <c r="N1102" s="753">
        <v>1133.0339999999999</v>
      </c>
    </row>
    <row r="1103" spans="1:14" ht="14.4" customHeight="1" x14ac:dyDescent="0.3">
      <c r="A1103" s="747" t="s">
        <v>628</v>
      </c>
      <c r="B1103" s="748" t="s">
        <v>629</v>
      </c>
      <c r="C1103" s="749" t="s">
        <v>661</v>
      </c>
      <c r="D1103" s="750" t="s">
        <v>662</v>
      </c>
      <c r="E1103" s="751">
        <v>50113013</v>
      </c>
      <c r="F1103" s="750" t="s">
        <v>1007</v>
      </c>
      <c r="G1103" s="749" t="s">
        <v>692</v>
      </c>
      <c r="H1103" s="749">
        <v>164831</v>
      </c>
      <c r="I1103" s="749">
        <v>64831</v>
      </c>
      <c r="J1103" s="749" t="s">
        <v>1296</v>
      </c>
      <c r="K1103" s="749" t="s">
        <v>1297</v>
      </c>
      <c r="L1103" s="752">
        <v>198.88000000000002</v>
      </c>
      <c r="M1103" s="752">
        <v>3.8</v>
      </c>
      <c r="N1103" s="753">
        <v>755.74400000000003</v>
      </c>
    </row>
    <row r="1104" spans="1:14" ht="14.4" customHeight="1" x14ac:dyDescent="0.3">
      <c r="A1104" s="747" t="s">
        <v>628</v>
      </c>
      <c r="B1104" s="748" t="s">
        <v>629</v>
      </c>
      <c r="C1104" s="749" t="s">
        <v>661</v>
      </c>
      <c r="D1104" s="750" t="s">
        <v>662</v>
      </c>
      <c r="E1104" s="751">
        <v>50113013</v>
      </c>
      <c r="F1104" s="750" t="s">
        <v>1007</v>
      </c>
      <c r="G1104" s="749" t="s">
        <v>692</v>
      </c>
      <c r="H1104" s="749">
        <v>164835</v>
      </c>
      <c r="I1104" s="749">
        <v>64835</v>
      </c>
      <c r="J1104" s="749" t="s">
        <v>1022</v>
      </c>
      <c r="K1104" s="749" t="s">
        <v>1023</v>
      </c>
      <c r="L1104" s="752">
        <v>143.66000000000003</v>
      </c>
      <c r="M1104" s="752">
        <v>3.3</v>
      </c>
      <c r="N1104" s="753">
        <v>474.07800000000009</v>
      </c>
    </row>
    <row r="1105" spans="1:14" ht="14.4" customHeight="1" x14ac:dyDescent="0.3">
      <c r="A1105" s="747" t="s">
        <v>628</v>
      </c>
      <c r="B1105" s="748" t="s">
        <v>629</v>
      </c>
      <c r="C1105" s="749" t="s">
        <v>661</v>
      </c>
      <c r="D1105" s="750" t="s">
        <v>662</v>
      </c>
      <c r="E1105" s="751">
        <v>50113013</v>
      </c>
      <c r="F1105" s="750" t="s">
        <v>1007</v>
      </c>
      <c r="G1105" s="749" t="s">
        <v>692</v>
      </c>
      <c r="H1105" s="749">
        <v>183926</v>
      </c>
      <c r="I1105" s="749">
        <v>183926</v>
      </c>
      <c r="J1105" s="749" t="s">
        <v>1298</v>
      </c>
      <c r="K1105" s="749" t="s">
        <v>751</v>
      </c>
      <c r="L1105" s="752">
        <v>138.67588235294119</v>
      </c>
      <c r="M1105" s="752">
        <v>3.4</v>
      </c>
      <c r="N1105" s="753">
        <v>471.49800000000005</v>
      </c>
    </row>
    <row r="1106" spans="1:14" ht="14.4" customHeight="1" x14ac:dyDescent="0.3">
      <c r="A1106" s="747" t="s">
        <v>628</v>
      </c>
      <c r="B1106" s="748" t="s">
        <v>629</v>
      </c>
      <c r="C1106" s="749" t="s">
        <v>661</v>
      </c>
      <c r="D1106" s="750" t="s">
        <v>662</v>
      </c>
      <c r="E1106" s="751">
        <v>50113013</v>
      </c>
      <c r="F1106" s="750" t="s">
        <v>1007</v>
      </c>
      <c r="G1106" s="749" t="s">
        <v>689</v>
      </c>
      <c r="H1106" s="749">
        <v>111706</v>
      </c>
      <c r="I1106" s="749">
        <v>11706</v>
      </c>
      <c r="J1106" s="749" t="s">
        <v>743</v>
      </c>
      <c r="K1106" s="749" t="s">
        <v>1301</v>
      </c>
      <c r="L1106" s="752">
        <v>229.51999999999998</v>
      </c>
      <c r="M1106" s="752">
        <v>3</v>
      </c>
      <c r="N1106" s="753">
        <v>688.56</v>
      </c>
    </row>
    <row r="1107" spans="1:14" ht="14.4" customHeight="1" x14ac:dyDescent="0.3">
      <c r="A1107" s="747" t="s">
        <v>628</v>
      </c>
      <c r="B1107" s="748" t="s">
        <v>629</v>
      </c>
      <c r="C1107" s="749" t="s">
        <v>661</v>
      </c>
      <c r="D1107" s="750" t="s">
        <v>662</v>
      </c>
      <c r="E1107" s="751">
        <v>50113013</v>
      </c>
      <c r="F1107" s="750" t="s">
        <v>1007</v>
      </c>
      <c r="G1107" s="749" t="s">
        <v>630</v>
      </c>
      <c r="H1107" s="749">
        <v>203855</v>
      </c>
      <c r="I1107" s="749">
        <v>203855</v>
      </c>
      <c r="J1107" s="749" t="s">
        <v>1700</v>
      </c>
      <c r="K1107" s="749" t="s">
        <v>1701</v>
      </c>
      <c r="L1107" s="752">
        <v>316.03000000000003</v>
      </c>
      <c r="M1107" s="752">
        <v>1</v>
      </c>
      <c r="N1107" s="753">
        <v>316.03000000000003</v>
      </c>
    </row>
    <row r="1108" spans="1:14" ht="14.4" customHeight="1" x14ac:dyDescent="0.3">
      <c r="A1108" s="747" t="s">
        <v>628</v>
      </c>
      <c r="B1108" s="748" t="s">
        <v>629</v>
      </c>
      <c r="C1108" s="749" t="s">
        <v>661</v>
      </c>
      <c r="D1108" s="750" t="s">
        <v>662</v>
      </c>
      <c r="E1108" s="751">
        <v>50113013</v>
      </c>
      <c r="F1108" s="750" t="s">
        <v>1007</v>
      </c>
      <c r="G1108" s="749" t="s">
        <v>692</v>
      </c>
      <c r="H1108" s="749">
        <v>131654</v>
      </c>
      <c r="I1108" s="749">
        <v>131654</v>
      </c>
      <c r="J1108" s="749" t="s">
        <v>1026</v>
      </c>
      <c r="K1108" s="749" t="s">
        <v>1027</v>
      </c>
      <c r="L1108" s="752">
        <v>264</v>
      </c>
      <c r="M1108" s="752">
        <v>2</v>
      </c>
      <c r="N1108" s="753">
        <v>528</v>
      </c>
    </row>
    <row r="1109" spans="1:14" ht="14.4" customHeight="1" x14ac:dyDescent="0.3">
      <c r="A1109" s="747" t="s">
        <v>628</v>
      </c>
      <c r="B1109" s="748" t="s">
        <v>629</v>
      </c>
      <c r="C1109" s="749" t="s">
        <v>661</v>
      </c>
      <c r="D1109" s="750" t="s">
        <v>662</v>
      </c>
      <c r="E1109" s="751">
        <v>50113013</v>
      </c>
      <c r="F1109" s="750" t="s">
        <v>1007</v>
      </c>
      <c r="G1109" s="749" t="s">
        <v>692</v>
      </c>
      <c r="H1109" s="749">
        <v>206609</v>
      </c>
      <c r="I1109" s="749">
        <v>206609</v>
      </c>
      <c r="J1109" s="749" t="s">
        <v>1028</v>
      </c>
      <c r="K1109" s="749" t="s">
        <v>1029</v>
      </c>
      <c r="L1109" s="752">
        <v>246.83999999999997</v>
      </c>
      <c r="M1109" s="752">
        <v>9.6000000000000014</v>
      </c>
      <c r="N1109" s="753">
        <v>2369.6640000000002</v>
      </c>
    </row>
    <row r="1110" spans="1:14" ht="14.4" customHeight="1" x14ac:dyDescent="0.3">
      <c r="A1110" s="747" t="s">
        <v>628</v>
      </c>
      <c r="B1110" s="748" t="s">
        <v>629</v>
      </c>
      <c r="C1110" s="749" t="s">
        <v>661</v>
      </c>
      <c r="D1110" s="750" t="s">
        <v>662</v>
      </c>
      <c r="E1110" s="751">
        <v>50113013</v>
      </c>
      <c r="F1110" s="750" t="s">
        <v>1007</v>
      </c>
      <c r="G1110" s="749" t="s">
        <v>692</v>
      </c>
      <c r="H1110" s="749">
        <v>151460</v>
      </c>
      <c r="I1110" s="749">
        <v>151460</v>
      </c>
      <c r="J1110" s="749" t="s">
        <v>1030</v>
      </c>
      <c r="K1110" s="749" t="s">
        <v>1031</v>
      </c>
      <c r="L1110" s="752">
        <v>156.75</v>
      </c>
      <c r="M1110" s="752">
        <v>5</v>
      </c>
      <c r="N1110" s="753">
        <v>783.75</v>
      </c>
    </row>
    <row r="1111" spans="1:14" ht="14.4" customHeight="1" x14ac:dyDescent="0.3">
      <c r="A1111" s="747" t="s">
        <v>628</v>
      </c>
      <c r="B1111" s="748" t="s">
        <v>629</v>
      </c>
      <c r="C1111" s="749" t="s">
        <v>661</v>
      </c>
      <c r="D1111" s="750" t="s">
        <v>662</v>
      </c>
      <c r="E1111" s="751">
        <v>50113013</v>
      </c>
      <c r="F1111" s="750" t="s">
        <v>1007</v>
      </c>
      <c r="G1111" s="749" t="s">
        <v>689</v>
      </c>
      <c r="H1111" s="749">
        <v>849655</v>
      </c>
      <c r="I1111" s="749">
        <v>129836</v>
      </c>
      <c r="J1111" s="749" t="s">
        <v>1304</v>
      </c>
      <c r="K1111" s="749" t="s">
        <v>1305</v>
      </c>
      <c r="L1111" s="752">
        <v>262.89999999999998</v>
      </c>
      <c r="M1111" s="752">
        <v>5</v>
      </c>
      <c r="N1111" s="753">
        <v>1314.5</v>
      </c>
    </row>
    <row r="1112" spans="1:14" ht="14.4" customHeight="1" x14ac:dyDescent="0.3">
      <c r="A1112" s="747" t="s">
        <v>628</v>
      </c>
      <c r="B1112" s="748" t="s">
        <v>629</v>
      </c>
      <c r="C1112" s="749" t="s">
        <v>661</v>
      </c>
      <c r="D1112" s="750" t="s">
        <v>662</v>
      </c>
      <c r="E1112" s="751">
        <v>50113013</v>
      </c>
      <c r="F1112" s="750" t="s">
        <v>1007</v>
      </c>
      <c r="G1112" s="749" t="s">
        <v>689</v>
      </c>
      <c r="H1112" s="749">
        <v>849887</v>
      </c>
      <c r="I1112" s="749">
        <v>129834</v>
      </c>
      <c r="J1112" s="749" t="s">
        <v>1306</v>
      </c>
      <c r="K1112" s="749" t="s">
        <v>630</v>
      </c>
      <c r="L1112" s="752">
        <v>154</v>
      </c>
      <c r="M1112" s="752">
        <v>2.4</v>
      </c>
      <c r="N1112" s="753">
        <v>369.59999999999997</v>
      </c>
    </row>
    <row r="1113" spans="1:14" ht="14.4" customHeight="1" x14ac:dyDescent="0.3">
      <c r="A1113" s="747" t="s">
        <v>628</v>
      </c>
      <c r="B1113" s="748" t="s">
        <v>629</v>
      </c>
      <c r="C1113" s="749" t="s">
        <v>661</v>
      </c>
      <c r="D1113" s="750" t="s">
        <v>662</v>
      </c>
      <c r="E1113" s="751">
        <v>50113013</v>
      </c>
      <c r="F1113" s="750" t="s">
        <v>1007</v>
      </c>
      <c r="G1113" s="749" t="s">
        <v>692</v>
      </c>
      <c r="H1113" s="749">
        <v>844576</v>
      </c>
      <c r="I1113" s="749">
        <v>100339</v>
      </c>
      <c r="J1113" s="749" t="s">
        <v>1581</v>
      </c>
      <c r="K1113" s="749" t="s">
        <v>1582</v>
      </c>
      <c r="L1113" s="752">
        <v>97.610000000000028</v>
      </c>
      <c r="M1113" s="752">
        <v>2</v>
      </c>
      <c r="N1113" s="753">
        <v>195.22000000000006</v>
      </c>
    </row>
    <row r="1114" spans="1:14" ht="14.4" customHeight="1" x14ac:dyDescent="0.3">
      <c r="A1114" s="747" t="s">
        <v>628</v>
      </c>
      <c r="B1114" s="748" t="s">
        <v>629</v>
      </c>
      <c r="C1114" s="749" t="s">
        <v>661</v>
      </c>
      <c r="D1114" s="750" t="s">
        <v>662</v>
      </c>
      <c r="E1114" s="751">
        <v>50113013</v>
      </c>
      <c r="F1114" s="750" t="s">
        <v>1007</v>
      </c>
      <c r="G1114" s="749" t="s">
        <v>692</v>
      </c>
      <c r="H1114" s="749">
        <v>197654</v>
      </c>
      <c r="I1114" s="749">
        <v>97654</v>
      </c>
      <c r="J1114" s="749" t="s">
        <v>1583</v>
      </c>
      <c r="K1114" s="749" t="s">
        <v>1584</v>
      </c>
      <c r="L1114" s="752">
        <v>35.049999999999976</v>
      </c>
      <c r="M1114" s="752">
        <v>2</v>
      </c>
      <c r="N1114" s="753">
        <v>70.099999999999952</v>
      </c>
    </row>
    <row r="1115" spans="1:14" ht="14.4" customHeight="1" x14ac:dyDescent="0.3">
      <c r="A1115" s="747" t="s">
        <v>628</v>
      </c>
      <c r="B1115" s="748" t="s">
        <v>629</v>
      </c>
      <c r="C1115" s="749" t="s">
        <v>661</v>
      </c>
      <c r="D1115" s="750" t="s">
        <v>662</v>
      </c>
      <c r="E1115" s="751">
        <v>50113013</v>
      </c>
      <c r="F1115" s="750" t="s">
        <v>1007</v>
      </c>
      <c r="G1115" s="749" t="s">
        <v>692</v>
      </c>
      <c r="H1115" s="749">
        <v>101066</v>
      </c>
      <c r="I1115" s="749">
        <v>1066</v>
      </c>
      <c r="J1115" s="749" t="s">
        <v>1034</v>
      </c>
      <c r="K1115" s="749" t="s">
        <v>1035</v>
      </c>
      <c r="L1115" s="752">
        <v>50.689999999999991</v>
      </c>
      <c r="M1115" s="752">
        <v>10</v>
      </c>
      <c r="N1115" s="753">
        <v>506.89999999999992</v>
      </c>
    </row>
    <row r="1116" spans="1:14" ht="14.4" customHeight="1" x14ac:dyDescent="0.3">
      <c r="A1116" s="747" t="s">
        <v>628</v>
      </c>
      <c r="B1116" s="748" t="s">
        <v>629</v>
      </c>
      <c r="C1116" s="749" t="s">
        <v>661</v>
      </c>
      <c r="D1116" s="750" t="s">
        <v>662</v>
      </c>
      <c r="E1116" s="751">
        <v>50113013</v>
      </c>
      <c r="F1116" s="750" t="s">
        <v>1007</v>
      </c>
      <c r="G1116" s="749" t="s">
        <v>692</v>
      </c>
      <c r="H1116" s="749">
        <v>196413</v>
      </c>
      <c r="I1116" s="749">
        <v>96413</v>
      </c>
      <c r="J1116" s="749" t="s">
        <v>1315</v>
      </c>
      <c r="K1116" s="749" t="s">
        <v>1316</v>
      </c>
      <c r="L1116" s="752">
        <v>59.902640755687393</v>
      </c>
      <c r="M1116" s="752">
        <v>3</v>
      </c>
      <c r="N1116" s="753">
        <v>179.70792226706217</v>
      </c>
    </row>
    <row r="1117" spans="1:14" ht="14.4" customHeight="1" x14ac:dyDescent="0.3">
      <c r="A1117" s="747" t="s">
        <v>628</v>
      </c>
      <c r="B1117" s="748" t="s">
        <v>629</v>
      </c>
      <c r="C1117" s="749" t="s">
        <v>661</v>
      </c>
      <c r="D1117" s="750" t="s">
        <v>662</v>
      </c>
      <c r="E1117" s="751">
        <v>50113013</v>
      </c>
      <c r="F1117" s="750" t="s">
        <v>1007</v>
      </c>
      <c r="G1117" s="749" t="s">
        <v>692</v>
      </c>
      <c r="H1117" s="749">
        <v>394618</v>
      </c>
      <c r="I1117" s="749">
        <v>112786</v>
      </c>
      <c r="J1117" s="749" t="s">
        <v>1038</v>
      </c>
      <c r="K1117" s="749" t="s">
        <v>1039</v>
      </c>
      <c r="L1117" s="752">
        <v>310</v>
      </c>
      <c r="M1117" s="752">
        <v>0.1</v>
      </c>
      <c r="N1117" s="753">
        <v>31</v>
      </c>
    </row>
    <row r="1118" spans="1:14" ht="14.4" customHeight="1" x14ac:dyDescent="0.3">
      <c r="A1118" s="747" t="s">
        <v>628</v>
      </c>
      <c r="B1118" s="748" t="s">
        <v>629</v>
      </c>
      <c r="C1118" s="749" t="s">
        <v>661</v>
      </c>
      <c r="D1118" s="750" t="s">
        <v>662</v>
      </c>
      <c r="E1118" s="751">
        <v>50113013</v>
      </c>
      <c r="F1118" s="750" t="s">
        <v>1007</v>
      </c>
      <c r="G1118" s="749" t="s">
        <v>692</v>
      </c>
      <c r="H1118" s="749">
        <v>847476</v>
      </c>
      <c r="I1118" s="749">
        <v>112782</v>
      </c>
      <c r="J1118" s="749" t="s">
        <v>1040</v>
      </c>
      <c r="K1118" s="749" t="s">
        <v>1041</v>
      </c>
      <c r="L1118" s="752">
        <v>674.31037500000002</v>
      </c>
      <c r="M1118" s="752">
        <v>0.4</v>
      </c>
      <c r="N1118" s="753">
        <v>269.72415000000001</v>
      </c>
    </row>
    <row r="1119" spans="1:14" ht="14.4" customHeight="1" x14ac:dyDescent="0.3">
      <c r="A1119" s="747" t="s">
        <v>628</v>
      </c>
      <c r="B1119" s="748" t="s">
        <v>629</v>
      </c>
      <c r="C1119" s="749" t="s">
        <v>661</v>
      </c>
      <c r="D1119" s="750" t="s">
        <v>662</v>
      </c>
      <c r="E1119" s="751">
        <v>50113013</v>
      </c>
      <c r="F1119" s="750" t="s">
        <v>1007</v>
      </c>
      <c r="G1119" s="749" t="s">
        <v>692</v>
      </c>
      <c r="H1119" s="749">
        <v>96414</v>
      </c>
      <c r="I1119" s="749">
        <v>96414</v>
      </c>
      <c r="J1119" s="749" t="s">
        <v>1042</v>
      </c>
      <c r="K1119" s="749" t="s">
        <v>1043</v>
      </c>
      <c r="L1119" s="752">
        <v>57.990000000000009</v>
      </c>
      <c r="M1119" s="752">
        <v>4.3999999999999995</v>
      </c>
      <c r="N1119" s="753">
        <v>255.15600000000001</v>
      </c>
    </row>
    <row r="1120" spans="1:14" ht="14.4" customHeight="1" x14ac:dyDescent="0.3">
      <c r="A1120" s="747" t="s">
        <v>628</v>
      </c>
      <c r="B1120" s="748" t="s">
        <v>629</v>
      </c>
      <c r="C1120" s="749" t="s">
        <v>661</v>
      </c>
      <c r="D1120" s="750" t="s">
        <v>662</v>
      </c>
      <c r="E1120" s="751">
        <v>50113013</v>
      </c>
      <c r="F1120" s="750" t="s">
        <v>1007</v>
      </c>
      <c r="G1120" s="749" t="s">
        <v>692</v>
      </c>
      <c r="H1120" s="749">
        <v>114875</v>
      </c>
      <c r="I1120" s="749">
        <v>14875</v>
      </c>
      <c r="J1120" s="749" t="s">
        <v>1044</v>
      </c>
      <c r="K1120" s="749" t="s">
        <v>1587</v>
      </c>
      <c r="L1120" s="752">
        <v>87.6</v>
      </c>
      <c r="M1120" s="752">
        <v>1</v>
      </c>
      <c r="N1120" s="753">
        <v>87.6</v>
      </c>
    </row>
    <row r="1121" spans="1:14" ht="14.4" customHeight="1" x14ac:dyDescent="0.3">
      <c r="A1121" s="747" t="s">
        <v>628</v>
      </c>
      <c r="B1121" s="748" t="s">
        <v>629</v>
      </c>
      <c r="C1121" s="749" t="s">
        <v>661</v>
      </c>
      <c r="D1121" s="750" t="s">
        <v>662</v>
      </c>
      <c r="E1121" s="751">
        <v>50113013</v>
      </c>
      <c r="F1121" s="750" t="s">
        <v>1007</v>
      </c>
      <c r="G1121" s="749" t="s">
        <v>692</v>
      </c>
      <c r="H1121" s="749">
        <v>114877</v>
      </c>
      <c r="I1121" s="749">
        <v>14877</v>
      </c>
      <c r="J1121" s="749" t="s">
        <v>1044</v>
      </c>
      <c r="K1121" s="749" t="s">
        <v>1045</v>
      </c>
      <c r="L1121" s="752">
        <v>236.56</v>
      </c>
      <c r="M1121" s="752">
        <v>5</v>
      </c>
      <c r="N1121" s="753">
        <v>1182.8</v>
      </c>
    </row>
    <row r="1122" spans="1:14" ht="14.4" customHeight="1" x14ac:dyDescent="0.3">
      <c r="A1122" s="747" t="s">
        <v>628</v>
      </c>
      <c r="B1122" s="748" t="s">
        <v>629</v>
      </c>
      <c r="C1122" s="749" t="s">
        <v>661</v>
      </c>
      <c r="D1122" s="750" t="s">
        <v>662</v>
      </c>
      <c r="E1122" s="751">
        <v>50113013</v>
      </c>
      <c r="F1122" s="750" t="s">
        <v>1007</v>
      </c>
      <c r="G1122" s="749" t="s">
        <v>692</v>
      </c>
      <c r="H1122" s="749">
        <v>216196</v>
      </c>
      <c r="I1122" s="749">
        <v>216196</v>
      </c>
      <c r="J1122" s="749" t="s">
        <v>1588</v>
      </c>
      <c r="K1122" s="749" t="s">
        <v>1589</v>
      </c>
      <c r="L1122" s="752">
        <v>71.29000000000002</v>
      </c>
      <c r="M1122" s="752">
        <v>3</v>
      </c>
      <c r="N1122" s="753">
        <v>213.87000000000006</v>
      </c>
    </row>
    <row r="1123" spans="1:14" ht="14.4" customHeight="1" x14ac:dyDescent="0.3">
      <c r="A1123" s="747" t="s">
        <v>628</v>
      </c>
      <c r="B1123" s="748" t="s">
        <v>629</v>
      </c>
      <c r="C1123" s="749" t="s">
        <v>661</v>
      </c>
      <c r="D1123" s="750" t="s">
        <v>662</v>
      </c>
      <c r="E1123" s="751">
        <v>50113013</v>
      </c>
      <c r="F1123" s="750" t="s">
        <v>1007</v>
      </c>
      <c r="G1123" s="749" t="s">
        <v>692</v>
      </c>
      <c r="H1123" s="749">
        <v>216199</v>
      </c>
      <c r="I1123" s="749">
        <v>216199</v>
      </c>
      <c r="J1123" s="749" t="s">
        <v>1590</v>
      </c>
      <c r="K1123" s="749" t="s">
        <v>1591</v>
      </c>
      <c r="L1123" s="752">
        <v>100.60000000000002</v>
      </c>
      <c r="M1123" s="752">
        <v>1</v>
      </c>
      <c r="N1123" s="753">
        <v>100.60000000000002</v>
      </c>
    </row>
    <row r="1124" spans="1:14" ht="14.4" customHeight="1" x14ac:dyDescent="0.3">
      <c r="A1124" s="747" t="s">
        <v>628</v>
      </c>
      <c r="B1124" s="748" t="s">
        <v>629</v>
      </c>
      <c r="C1124" s="749" t="s">
        <v>661</v>
      </c>
      <c r="D1124" s="750" t="s">
        <v>662</v>
      </c>
      <c r="E1124" s="751">
        <v>50113013</v>
      </c>
      <c r="F1124" s="750" t="s">
        <v>1007</v>
      </c>
      <c r="G1124" s="749" t="s">
        <v>689</v>
      </c>
      <c r="H1124" s="749">
        <v>197000</v>
      </c>
      <c r="I1124" s="749">
        <v>97000</v>
      </c>
      <c r="J1124" s="749" t="s">
        <v>1054</v>
      </c>
      <c r="K1124" s="749" t="s">
        <v>1055</v>
      </c>
      <c r="L1124" s="752">
        <v>18.96</v>
      </c>
      <c r="M1124" s="752">
        <v>20</v>
      </c>
      <c r="N1124" s="753">
        <v>379.20000000000005</v>
      </c>
    </row>
    <row r="1125" spans="1:14" ht="14.4" customHeight="1" x14ac:dyDescent="0.3">
      <c r="A1125" s="747" t="s">
        <v>628</v>
      </c>
      <c r="B1125" s="748" t="s">
        <v>629</v>
      </c>
      <c r="C1125" s="749" t="s">
        <v>661</v>
      </c>
      <c r="D1125" s="750" t="s">
        <v>662</v>
      </c>
      <c r="E1125" s="751">
        <v>50113013</v>
      </c>
      <c r="F1125" s="750" t="s">
        <v>1007</v>
      </c>
      <c r="G1125" s="749" t="s">
        <v>692</v>
      </c>
      <c r="H1125" s="749">
        <v>101076</v>
      </c>
      <c r="I1125" s="749">
        <v>1076</v>
      </c>
      <c r="J1125" s="749" t="s">
        <v>1056</v>
      </c>
      <c r="K1125" s="749" t="s">
        <v>880</v>
      </c>
      <c r="L1125" s="752">
        <v>75.884761904761916</v>
      </c>
      <c r="M1125" s="752">
        <v>21</v>
      </c>
      <c r="N1125" s="753">
        <v>1593.5800000000002</v>
      </c>
    </row>
    <row r="1126" spans="1:14" ht="14.4" customHeight="1" x14ac:dyDescent="0.3">
      <c r="A1126" s="747" t="s">
        <v>628</v>
      </c>
      <c r="B1126" s="748" t="s">
        <v>629</v>
      </c>
      <c r="C1126" s="749" t="s">
        <v>661</v>
      </c>
      <c r="D1126" s="750" t="s">
        <v>662</v>
      </c>
      <c r="E1126" s="751">
        <v>50113013</v>
      </c>
      <c r="F1126" s="750" t="s">
        <v>1007</v>
      </c>
      <c r="G1126" s="749" t="s">
        <v>692</v>
      </c>
      <c r="H1126" s="749">
        <v>166366</v>
      </c>
      <c r="I1126" s="749">
        <v>66366</v>
      </c>
      <c r="J1126" s="749" t="s">
        <v>1057</v>
      </c>
      <c r="K1126" s="749" t="s">
        <v>1058</v>
      </c>
      <c r="L1126" s="752">
        <v>23.400000000000002</v>
      </c>
      <c r="M1126" s="752">
        <v>8</v>
      </c>
      <c r="N1126" s="753">
        <v>187.20000000000002</v>
      </c>
    </row>
    <row r="1127" spans="1:14" ht="14.4" customHeight="1" x14ac:dyDescent="0.3">
      <c r="A1127" s="747" t="s">
        <v>628</v>
      </c>
      <c r="B1127" s="748" t="s">
        <v>629</v>
      </c>
      <c r="C1127" s="749" t="s">
        <v>661</v>
      </c>
      <c r="D1127" s="750" t="s">
        <v>662</v>
      </c>
      <c r="E1127" s="751">
        <v>50113013</v>
      </c>
      <c r="F1127" s="750" t="s">
        <v>1007</v>
      </c>
      <c r="G1127" s="749" t="s">
        <v>692</v>
      </c>
      <c r="H1127" s="749">
        <v>132557</v>
      </c>
      <c r="I1127" s="749">
        <v>32557</v>
      </c>
      <c r="J1127" s="749" t="s">
        <v>1318</v>
      </c>
      <c r="K1127" s="749" t="s">
        <v>1319</v>
      </c>
      <c r="L1127" s="752">
        <v>29.719999999999992</v>
      </c>
      <c r="M1127" s="752">
        <v>1</v>
      </c>
      <c r="N1127" s="753">
        <v>29.719999999999992</v>
      </c>
    </row>
    <row r="1128" spans="1:14" ht="14.4" customHeight="1" x14ac:dyDescent="0.3">
      <c r="A1128" s="747" t="s">
        <v>628</v>
      </c>
      <c r="B1128" s="748" t="s">
        <v>629</v>
      </c>
      <c r="C1128" s="749" t="s">
        <v>661</v>
      </c>
      <c r="D1128" s="750" t="s">
        <v>662</v>
      </c>
      <c r="E1128" s="751">
        <v>50113013</v>
      </c>
      <c r="F1128" s="750" t="s">
        <v>1007</v>
      </c>
      <c r="G1128" s="749" t="s">
        <v>692</v>
      </c>
      <c r="H1128" s="749">
        <v>149549</v>
      </c>
      <c r="I1128" s="749">
        <v>49549</v>
      </c>
      <c r="J1128" s="749" t="s">
        <v>1059</v>
      </c>
      <c r="K1128" s="749" t="s">
        <v>761</v>
      </c>
      <c r="L1128" s="752">
        <v>100.33000000000001</v>
      </c>
      <c r="M1128" s="752">
        <v>2</v>
      </c>
      <c r="N1128" s="753">
        <v>200.66000000000003</v>
      </c>
    </row>
    <row r="1129" spans="1:14" ht="14.4" customHeight="1" x14ac:dyDescent="0.3">
      <c r="A1129" s="747" t="s">
        <v>628</v>
      </c>
      <c r="B1129" s="748" t="s">
        <v>629</v>
      </c>
      <c r="C1129" s="749" t="s">
        <v>661</v>
      </c>
      <c r="D1129" s="750" t="s">
        <v>662</v>
      </c>
      <c r="E1129" s="751">
        <v>50113013</v>
      </c>
      <c r="F1129" s="750" t="s">
        <v>1007</v>
      </c>
      <c r="G1129" s="749" t="s">
        <v>692</v>
      </c>
      <c r="H1129" s="749">
        <v>145996</v>
      </c>
      <c r="I1129" s="749">
        <v>45996</v>
      </c>
      <c r="J1129" s="749" t="s">
        <v>1599</v>
      </c>
      <c r="K1129" s="749" t="s">
        <v>1600</v>
      </c>
      <c r="L1129" s="752">
        <v>72.709999999999965</v>
      </c>
      <c r="M1129" s="752">
        <v>1</v>
      </c>
      <c r="N1129" s="753">
        <v>72.709999999999965</v>
      </c>
    </row>
    <row r="1130" spans="1:14" ht="14.4" customHeight="1" x14ac:dyDescent="0.3">
      <c r="A1130" s="747" t="s">
        <v>628</v>
      </c>
      <c r="B1130" s="748" t="s">
        <v>629</v>
      </c>
      <c r="C1130" s="749" t="s">
        <v>661</v>
      </c>
      <c r="D1130" s="750" t="s">
        <v>662</v>
      </c>
      <c r="E1130" s="751">
        <v>50113013</v>
      </c>
      <c r="F1130" s="750" t="s">
        <v>1007</v>
      </c>
      <c r="G1130" s="749" t="s">
        <v>692</v>
      </c>
      <c r="H1130" s="749">
        <v>201970</v>
      </c>
      <c r="I1130" s="749">
        <v>201970</v>
      </c>
      <c r="J1130" s="749" t="s">
        <v>1060</v>
      </c>
      <c r="K1130" s="749" t="s">
        <v>1061</v>
      </c>
      <c r="L1130" s="752">
        <v>72.190000000000012</v>
      </c>
      <c r="M1130" s="752">
        <v>3</v>
      </c>
      <c r="N1130" s="753">
        <v>216.57000000000005</v>
      </c>
    </row>
    <row r="1131" spans="1:14" ht="14.4" customHeight="1" x14ac:dyDescent="0.3">
      <c r="A1131" s="747" t="s">
        <v>628</v>
      </c>
      <c r="B1131" s="748" t="s">
        <v>629</v>
      </c>
      <c r="C1131" s="749" t="s">
        <v>661</v>
      </c>
      <c r="D1131" s="750" t="s">
        <v>662</v>
      </c>
      <c r="E1131" s="751">
        <v>50113013</v>
      </c>
      <c r="F1131" s="750" t="s">
        <v>1007</v>
      </c>
      <c r="G1131" s="749" t="s">
        <v>689</v>
      </c>
      <c r="H1131" s="749">
        <v>113453</v>
      </c>
      <c r="I1131" s="749">
        <v>113453</v>
      </c>
      <c r="J1131" s="749" t="s">
        <v>1066</v>
      </c>
      <c r="K1131" s="749" t="s">
        <v>1067</v>
      </c>
      <c r="L1131" s="752">
        <v>458.69999999999993</v>
      </c>
      <c r="M1131" s="752">
        <v>3.5</v>
      </c>
      <c r="N1131" s="753">
        <v>1605.4499999999998</v>
      </c>
    </row>
    <row r="1132" spans="1:14" ht="14.4" customHeight="1" x14ac:dyDescent="0.3">
      <c r="A1132" s="747" t="s">
        <v>628</v>
      </c>
      <c r="B1132" s="748" t="s">
        <v>629</v>
      </c>
      <c r="C1132" s="749" t="s">
        <v>661</v>
      </c>
      <c r="D1132" s="750" t="s">
        <v>662</v>
      </c>
      <c r="E1132" s="751">
        <v>50113013</v>
      </c>
      <c r="F1132" s="750" t="s">
        <v>1007</v>
      </c>
      <c r="G1132" s="749" t="s">
        <v>692</v>
      </c>
      <c r="H1132" s="749">
        <v>106264</v>
      </c>
      <c r="I1132" s="749">
        <v>6264</v>
      </c>
      <c r="J1132" s="749" t="s">
        <v>1070</v>
      </c>
      <c r="K1132" s="749" t="s">
        <v>1322</v>
      </c>
      <c r="L1132" s="752">
        <v>31.76166666666667</v>
      </c>
      <c r="M1132" s="752">
        <v>12</v>
      </c>
      <c r="N1132" s="753">
        <v>381.14000000000004</v>
      </c>
    </row>
    <row r="1133" spans="1:14" ht="14.4" customHeight="1" x14ac:dyDescent="0.3">
      <c r="A1133" s="747" t="s">
        <v>628</v>
      </c>
      <c r="B1133" s="748" t="s">
        <v>629</v>
      </c>
      <c r="C1133" s="749" t="s">
        <v>661</v>
      </c>
      <c r="D1133" s="750" t="s">
        <v>662</v>
      </c>
      <c r="E1133" s="751">
        <v>50113013</v>
      </c>
      <c r="F1133" s="750" t="s">
        <v>1007</v>
      </c>
      <c r="G1133" s="749" t="s">
        <v>692</v>
      </c>
      <c r="H1133" s="749">
        <v>191291</v>
      </c>
      <c r="I1133" s="749">
        <v>91291</v>
      </c>
      <c r="J1133" s="749" t="s">
        <v>1070</v>
      </c>
      <c r="K1133" s="749" t="s">
        <v>1071</v>
      </c>
      <c r="L1133" s="752">
        <v>44.88000000000001</v>
      </c>
      <c r="M1133" s="752">
        <v>5</v>
      </c>
      <c r="N1133" s="753">
        <v>224.40000000000006</v>
      </c>
    </row>
    <row r="1134" spans="1:14" ht="14.4" customHeight="1" x14ac:dyDescent="0.3">
      <c r="A1134" s="747" t="s">
        <v>628</v>
      </c>
      <c r="B1134" s="748" t="s">
        <v>629</v>
      </c>
      <c r="C1134" s="749" t="s">
        <v>661</v>
      </c>
      <c r="D1134" s="750" t="s">
        <v>662</v>
      </c>
      <c r="E1134" s="751">
        <v>50113013</v>
      </c>
      <c r="F1134" s="750" t="s">
        <v>1007</v>
      </c>
      <c r="G1134" s="749" t="s">
        <v>692</v>
      </c>
      <c r="H1134" s="749">
        <v>116600</v>
      </c>
      <c r="I1134" s="749">
        <v>16600</v>
      </c>
      <c r="J1134" s="749" t="s">
        <v>1601</v>
      </c>
      <c r="K1134" s="749" t="s">
        <v>1602</v>
      </c>
      <c r="L1134" s="752">
        <v>23.56</v>
      </c>
      <c r="M1134" s="752">
        <v>3</v>
      </c>
      <c r="N1134" s="753">
        <v>70.679999999999993</v>
      </c>
    </row>
    <row r="1135" spans="1:14" ht="14.4" customHeight="1" x14ac:dyDescent="0.3">
      <c r="A1135" s="747" t="s">
        <v>628</v>
      </c>
      <c r="B1135" s="748" t="s">
        <v>629</v>
      </c>
      <c r="C1135" s="749" t="s">
        <v>661</v>
      </c>
      <c r="D1135" s="750" t="s">
        <v>662</v>
      </c>
      <c r="E1135" s="751">
        <v>50113013</v>
      </c>
      <c r="F1135" s="750" t="s">
        <v>1007</v>
      </c>
      <c r="G1135" s="749" t="s">
        <v>689</v>
      </c>
      <c r="H1135" s="749">
        <v>166265</v>
      </c>
      <c r="I1135" s="749">
        <v>166265</v>
      </c>
      <c r="J1135" s="749" t="s">
        <v>1077</v>
      </c>
      <c r="K1135" s="749" t="s">
        <v>1053</v>
      </c>
      <c r="L1135" s="752">
        <v>33.39</v>
      </c>
      <c r="M1135" s="752">
        <v>10</v>
      </c>
      <c r="N1135" s="753">
        <v>333.9</v>
      </c>
    </row>
    <row r="1136" spans="1:14" ht="14.4" customHeight="1" x14ac:dyDescent="0.3">
      <c r="A1136" s="747" t="s">
        <v>628</v>
      </c>
      <c r="B1136" s="748" t="s">
        <v>629</v>
      </c>
      <c r="C1136" s="749" t="s">
        <v>661</v>
      </c>
      <c r="D1136" s="750" t="s">
        <v>662</v>
      </c>
      <c r="E1136" s="751">
        <v>50113013</v>
      </c>
      <c r="F1136" s="750" t="s">
        <v>1007</v>
      </c>
      <c r="G1136" s="749" t="s">
        <v>689</v>
      </c>
      <c r="H1136" s="749">
        <v>118523</v>
      </c>
      <c r="I1136" s="749">
        <v>18523</v>
      </c>
      <c r="J1136" s="749" t="s">
        <v>1702</v>
      </c>
      <c r="K1136" s="749" t="s">
        <v>1703</v>
      </c>
      <c r="L1136" s="752">
        <v>65.539999999999978</v>
      </c>
      <c r="M1136" s="752">
        <v>2</v>
      </c>
      <c r="N1136" s="753">
        <v>131.07999999999996</v>
      </c>
    </row>
    <row r="1137" spans="1:14" ht="14.4" customHeight="1" x14ac:dyDescent="0.3">
      <c r="A1137" s="747" t="s">
        <v>628</v>
      </c>
      <c r="B1137" s="748" t="s">
        <v>629</v>
      </c>
      <c r="C1137" s="749" t="s">
        <v>661</v>
      </c>
      <c r="D1137" s="750" t="s">
        <v>662</v>
      </c>
      <c r="E1137" s="751">
        <v>50113013</v>
      </c>
      <c r="F1137" s="750" t="s">
        <v>1007</v>
      </c>
      <c r="G1137" s="749" t="s">
        <v>689</v>
      </c>
      <c r="H1137" s="749">
        <v>118547</v>
      </c>
      <c r="I1137" s="749">
        <v>18547</v>
      </c>
      <c r="J1137" s="749" t="s">
        <v>1078</v>
      </c>
      <c r="K1137" s="749" t="s">
        <v>1079</v>
      </c>
      <c r="L1137" s="752">
        <v>123.5</v>
      </c>
      <c r="M1137" s="752">
        <v>2</v>
      </c>
      <c r="N1137" s="753">
        <v>247</v>
      </c>
    </row>
    <row r="1138" spans="1:14" ht="14.4" customHeight="1" x14ac:dyDescent="0.3">
      <c r="A1138" s="747" t="s">
        <v>628</v>
      </c>
      <c r="B1138" s="748" t="s">
        <v>629</v>
      </c>
      <c r="C1138" s="749" t="s">
        <v>661</v>
      </c>
      <c r="D1138" s="750" t="s">
        <v>662</v>
      </c>
      <c r="E1138" s="751">
        <v>50113013</v>
      </c>
      <c r="F1138" s="750" t="s">
        <v>1007</v>
      </c>
      <c r="G1138" s="749" t="s">
        <v>689</v>
      </c>
      <c r="H1138" s="749">
        <v>850455</v>
      </c>
      <c r="I1138" s="749">
        <v>169033</v>
      </c>
      <c r="J1138" s="749" t="s">
        <v>1080</v>
      </c>
      <c r="K1138" s="749" t="s">
        <v>1081</v>
      </c>
      <c r="L1138" s="752">
        <v>204.17</v>
      </c>
      <c r="M1138" s="752">
        <v>1</v>
      </c>
      <c r="N1138" s="753">
        <v>204.17</v>
      </c>
    </row>
    <row r="1139" spans="1:14" ht="14.4" customHeight="1" x14ac:dyDescent="0.3">
      <c r="A1139" s="747" t="s">
        <v>628</v>
      </c>
      <c r="B1139" s="748" t="s">
        <v>629</v>
      </c>
      <c r="C1139" s="749" t="s">
        <v>661</v>
      </c>
      <c r="D1139" s="750" t="s">
        <v>662</v>
      </c>
      <c r="E1139" s="751">
        <v>50113013</v>
      </c>
      <c r="F1139" s="750" t="s">
        <v>1007</v>
      </c>
      <c r="G1139" s="749" t="s">
        <v>692</v>
      </c>
      <c r="H1139" s="749">
        <v>142845</v>
      </c>
      <c r="I1139" s="749">
        <v>42845</v>
      </c>
      <c r="J1139" s="749" t="s">
        <v>1082</v>
      </c>
      <c r="K1139" s="749" t="s">
        <v>1083</v>
      </c>
      <c r="L1139" s="752">
        <v>100.55250000000001</v>
      </c>
      <c r="M1139" s="752">
        <v>4</v>
      </c>
      <c r="N1139" s="753">
        <v>402.21000000000004</v>
      </c>
    </row>
    <row r="1140" spans="1:14" ht="14.4" customHeight="1" x14ac:dyDescent="0.3">
      <c r="A1140" s="747" t="s">
        <v>628</v>
      </c>
      <c r="B1140" s="748" t="s">
        <v>629</v>
      </c>
      <c r="C1140" s="749" t="s">
        <v>661</v>
      </c>
      <c r="D1140" s="750" t="s">
        <v>662</v>
      </c>
      <c r="E1140" s="751">
        <v>50113013</v>
      </c>
      <c r="F1140" s="750" t="s">
        <v>1007</v>
      </c>
      <c r="G1140" s="749" t="s">
        <v>692</v>
      </c>
      <c r="H1140" s="749">
        <v>184895</v>
      </c>
      <c r="I1140" s="749">
        <v>84895</v>
      </c>
      <c r="J1140" s="749" t="s">
        <v>1082</v>
      </c>
      <c r="K1140" s="749" t="s">
        <v>1084</v>
      </c>
      <c r="L1140" s="752">
        <v>66.62</v>
      </c>
      <c r="M1140" s="752">
        <v>2</v>
      </c>
      <c r="N1140" s="753">
        <v>133.24</v>
      </c>
    </row>
    <row r="1141" spans="1:14" ht="14.4" customHeight="1" x14ac:dyDescent="0.3">
      <c r="A1141" s="747" t="s">
        <v>628</v>
      </c>
      <c r="B1141" s="748" t="s">
        <v>629</v>
      </c>
      <c r="C1141" s="749" t="s">
        <v>661</v>
      </c>
      <c r="D1141" s="750" t="s">
        <v>662</v>
      </c>
      <c r="E1141" s="751">
        <v>50113013</v>
      </c>
      <c r="F1141" s="750" t="s">
        <v>1007</v>
      </c>
      <c r="G1141" s="749" t="s">
        <v>630</v>
      </c>
      <c r="H1141" s="749">
        <v>147727</v>
      </c>
      <c r="I1141" s="749">
        <v>47727</v>
      </c>
      <c r="J1141" s="749" t="s">
        <v>1087</v>
      </c>
      <c r="K1141" s="749" t="s">
        <v>1088</v>
      </c>
      <c r="L1141" s="752">
        <v>126.95</v>
      </c>
      <c r="M1141" s="752">
        <v>2</v>
      </c>
      <c r="N1141" s="753">
        <v>253.9</v>
      </c>
    </row>
    <row r="1142" spans="1:14" ht="14.4" customHeight="1" x14ac:dyDescent="0.3">
      <c r="A1142" s="747" t="s">
        <v>628</v>
      </c>
      <c r="B1142" s="748" t="s">
        <v>629</v>
      </c>
      <c r="C1142" s="749" t="s">
        <v>661</v>
      </c>
      <c r="D1142" s="750" t="s">
        <v>662</v>
      </c>
      <c r="E1142" s="751">
        <v>50113014</v>
      </c>
      <c r="F1142" s="750" t="s">
        <v>1089</v>
      </c>
      <c r="G1142" s="749" t="s">
        <v>692</v>
      </c>
      <c r="H1142" s="749">
        <v>113798</v>
      </c>
      <c r="I1142" s="749">
        <v>13798</v>
      </c>
      <c r="J1142" s="749" t="s">
        <v>1326</v>
      </c>
      <c r="K1142" s="749" t="s">
        <v>1327</v>
      </c>
      <c r="L1142" s="752">
        <v>105.1733333333333</v>
      </c>
      <c r="M1142" s="752">
        <v>3</v>
      </c>
      <c r="N1142" s="753">
        <v>315.51999999999992</v>
      </c>
    </row>
    <row r="1143" spans="1:14" ht="14.4" customHeight="1" x14ac:dyDescent="0.3">
      <c r="A1143" s="747" t="s">
        <v>628</v>
      </c>
      <c r="B1143" s="748" t="s">
        <v>629</v>
      </c>
      <c r="C1143" s="749" t="s">
        <v>661</v>
      </c>
      <c r="D1143" s="750" t="s">
        <v>662</v>
      </c>
      <c r="E1143" s="751">
        <v>50113014</v>
      </c>
      <c r="F1143" s="750" t="s">
        <v>1089</v>
      </c>
      <c r="G1143" s="749" t="s">
        <v>689</v>
      </c>
      <c r="H1143" s="749">
        <v>164941</v>
      </c>
      <c r="I1143" s="749">
        <v>64941</v>
      </c>
      <c r="J1143" s="749" t="s">
        <v>1704</v>
      </c>
      <c r="K1143" s="749" t="s">
        <v>1705</v>
      </c>
      <c r="L1143" s="752">
        <v>36.136666666666656</v>
      </c>
      <c r="M1143" s="752">
        <v>3</v>
      </c>
      <c r="N1143" s="753">
        <v>108.40999999999997</v>
      </c>
    </row>
    <row r="1144" spans="1:14" ht="14.4" customHeight="1" x14ac:dyDescent="0.3">
      <c r="A1144" s="747" t="s">
        <v>628</v>
      </c>
      <c r="B1144" s="748" t="s">
        <v>629</v>
      </c>
      <c r="C1144" s="749" t="s">
        <v>661</v>
      </c>
      <c r="D1144" s="750" t="s">
        <v>662</v>
      </c>
      <c r="E1144" s="751">
        <v>50113014</v>
      </c>
      <c r="F1144" s="750" t="s">
        <v>1089</v>
      </c>
      <c r="G1144" s="749" t="s">
        <v>689</v>
      </c>
      <c r="H1144" s="749">
        <v>164401</v>
      </c>
      <c r="I1144" s="749">
        <v>164401</v>
      </c>
      <c r="J1144" s="749" t="s">
        <v>1090</v>
      </c>
      <c r="K1144" s="749" t="s">
        <v>1091</v>
      </c>
      <c r="L1144" s="752">
        <v>148.5</v>
      </c>
      <c r="M1144" s="752">
        <v>2.5</v>
      </c>
      <c r="N1144" s="753">
        <v>371.25</v>
      </c>
    </row>
    <row r="1145" spans="1:14" ht="14.4" customHeight="1" x14ac:dyDescent="0.3">
      <c r="A1145" s="747" t="s">
        <v>628</v>
      </c>
      <c r="B1145" s="748" t="s">
        <v>629</v>
      </c>
      <c r="C1145" s="749" t="s">
        <v>661</v>
      </c>
      <c r="D1145" s="750" t="s">
        <v>662</v>
      </c>
      <c r="E1145" s="751">
        <v>50113014</v>
      </c>
      <c r="F1145" s="750" t="s">
        <v>1089</v>
      </c>
      <c r="G1145" s="749" t="s">
        <v>692</v>
      </c>
      <c r="H1145" s="749">
        <v>116895</v>
      </c>
      <c r="I1145" s="749">
        <v>16895</v>
      </c>
      <c r="J1145" s="749" t="s">
        <v>1092</v>
      </c>
      <c r="K1145" s="749" t="s">
        <v>1093</v>
      </c>
      <c r="L1145" s="752">
        <v>108.46999999999998</v>
      </c>
      <c r="M1145" s="752">
        <v>4</v>
      </c>
      <c r="N1145" s="753">
        <v>433.87999999999994</v>
      </c>
    </row>
    <row r="1146" spans="1:14" ht="14.4" customHeight="1" x14ac:dyDescent="0.3">
      <c r="A1146" s="747" t="s">
        <v>628</v>
      </c>
      <c r="B1146" s="748" t="s">
        <v>629</v>
      </c>
      <c r="C1146" s="749" t="s">
        <v>661</v>
      </c>
      <c r="D1146" s="750" t="s">
        <v>662</v>
      </c>
      <c r="E1146" s="751">
        <v>50113014</v>
      </c>
      <c r="F1146" s="750" t="s">
        <v>1089</v>
      </c>
      <c r="G1146" s="749" t="s">
        <v>692</v>
      </c>
      <c r="H1146" s="749">
        <v>116896</v>
      </c>
      <c r="I1146" s="749">
        <v>16896</v>
      </c>
      <c r="J1146" s="749" t="s">
        <v>1094</v>
      </c>
      <c r="K1146" s="749" t="s">
        <v>1095</v>
      </c>
      <c r="L1146" s="752">
        <v>108.63000000000002</v>
      </c>
      <c r="M1146" s="752">
        <v>2</v>
      </c>
      <c r="N1146" s="753">
        <v>217.26000000000005</v>
      </c>
    </row>
    <row r="1147" spans="1:14" ht="14.4" customHeight="1" x14ac:dyDescent="0.3">
      <c r="A1147" s="747" t="s">
        <v>628</v>
      </c>
      <c r="B1147" s="748" t="s">
        <v>629</v>
      </c>
      <c r="C1147" s="749" t="s">
        <v>664</v>
      </c>
      <c r="D1147" s="750" t="s">
        <v>665</v>
      </c>
      <c r="E1147" s="751">
        <v>50113001</v>
      </c>
      <c r="F1147" s="750" t="s">
        <v>688</v>
      </c>
      <c r="G1147" s="749" t="s">
        <v>692</v>
      </c>
      <c r="H1147" s="749">
        <v>196886</v>
      </c>
      <c r="I1147" s="749">
        <v>96886</v>
      </c>
      <c r="J1147" s="749" t="s">
        <v>1096</v>
      </c>
      <c r="K1147" s="749" t="s">
        <v>1097</v>
      </c>
      <c r="L1147" s="752">
        <v>50.160001129630707</v>
      </c>
      <c r="M1147" s="752">
        <v>52</v>
      </c>
      <c r="N1147" s="753">
        <v>2608.3200587407969</v>
      </c>
    </row>
    <row r="1148" spans="1:14" ht="14.4" customHeight="1" x14ac:dyDescent="0.3">
      <c r="A1148" s="747" t="s">
        <v>628</v>
      </c>
      <c r="B1148" s="748" t="s">
        <v>629</v>
      </c>
      <c r="C1148" s="749" t="s">
        <v>664</v>
      </c>
      <c r="D1148" s="750" t="s">
        <v>665</v>
      </c>
      <c r="E1148" s="751">
        <v>50113001</v>
      </c>
      <c r="F1148" s="750" t="s">
        <v>688</v>
      </c>
      <c r="G1148" s="749" t="s">
        <v>692</v>
      </c>
      <c r="H1148" s="749">
        <v>196887</v>
      </c>
      <c r="I1148" s="749">
        <v>96887</v>
      </c>
      <c r="J1148" s="749" t="s">
        <v>1096</v>
      </c>
      <c r="K1148" s="749" t="s">
        <v>1706</v>
      </c>
      <c r="L1148" s="752">
        <v>69.37712311698489</v>
      </c>
      <c r="M1148" s="752">
        <v>2</v>
      </c>
      <c r="N1148" s="753">
        <v>138.75424623396978</v>
      </c>
    </row>
    <row r="1149" spans="1:14" ht="14.4" customHeight="1" x14ac:dyDescent="0.3">
      <c r="A1149" s="747" t="s">
        <v>628</v>
      </c>
      <c r="B1149" s="748" t="s">
        <v>629</v>
      </c>
      <c r="C1149" s="749" t="s">
        <v>664</v>
      </c>
      <c r="D1149" s="750" t="s">
        <v>665</v>
      </c>
      <c r="E1149" s="751">
        <v>50113001</v>
      </c>
      <c r="F1149" s="750" t="s">
        <v>688</v>
      </c>
      <c r="G1149" s="749" t="s">
        <v>689</v>
      </c>
      <c r="H1149" s="749">
        <v>126486</v>
      </c>
      <c r="I1149" s="749">
        <v>26486</v>
      </c>
      <c r="J1149" s="749" t="s">
        <v>1332</v>
      </c>
      <c r="K1149" s="749" t="s">
        <v>1333</v>
      </c>
      <c r="L1149" s="752">
        <v>629.66000000000008</v>
      </c>
      <c r="M1149" s="752">
        <v>1</v>
      </c>
      <c r="N1149" s="753">
        <v>629.66000000000008</v>
      </c>
    </row>
    <row r="1150" spans="1:14" ht="14.4" customHeight="1" x14ac:dyDescent="0.3">
      <c r="A1150" s="747" t="s">
        <v>628</v>
      </c>
      <c r="B1150" s="748" t="s">
        <v>629</v>
      </c>
      <c r="C1150" s="749" t="s">
        <v>664</v>
      </c>
      <c r="D1150" s="750" t="s">
        <v>665</v>
      </c>
      <c r="E1150" s="751">
        <v>50113001</v>
      </c>
      <c r="F1150" s="750" t="s">
        <v>688</v>
      </c>
      <c r="G1150" s="749" t="s">
        <v>692</v>
      </c>
      <c r="H1150" s="749">
        <v>100362</v>
      </c>
      <c r="I1150" s="749">
        <v>362</v>
      </c>
      <c r="J1150" s="749" t="s">
        <v>695</v>
      </c>
      <c r="K1150" s="749" t="s">
        <v>696</v>
      </c>
      <c r="L1150" s="752">
        <v>86.746696437781935</v>
      </c>
      <c r="M1150" s="752">
        <v>88</v>
      </c>
      <c r="N1150" s="753">
        <v>7633.7092865248105</v>
      </c>
    </row>
    <row r="1151" spans="1:14" ht="14.4" customHeight="1" x14ac:dyDescent="0.3">
      <c r="A1151" s="747" t="s">
        <v>628</v>
      </c>
      <c r="B1151" s="748" t="s">
        <v>629</v>
      </c>
      <c r="C1151" s="749" t="s">
        <v>664</v>
      </c>
      <c r="D1151" s="750" t="s">
        <v>665</v>
      </c>
      <c r="E1151" s="751">
        <v>50113001</v>
      </c>
      <c r="F1151" s="750" t="s">
        <v>688</v>
      </c>
      <c r="G1151" s="749" t="s">
        <v>692</v>
      </c>
      <c r="H1151" s="749">
        <v>142267</v>
      </c>
      <c r="I1151" s="749">
        <v>42267</v>
      </c>
      <c r="J1151" s="749" t="s">
        <v>1707</v>
      </c>
      <c r="K1151" s="749" t="s">
        <v>1708</v>
      </c>
      <c r="L1151" s="752">
        <v>301.7465241630037</v>
      </c>
      <c r="M1151" s="752">
        <v>19.190999999999999</v>
      </c>
      <c r="N1151" s="753">
        <v>5790.8175452122041</v>
      </c>
    </row>
    <row r="1152" spans="1:14" ht="14.4" customHeight="1" x14ac:dyDescent="0.3">
      <c r="A1152" s="747" t="s">
        <v>628</v>
      </c>
      <c r="B1152" s="748" t="s">
        <v>629</v>
      </c>
      <c r="C1152" s="749" t="s">
        <v>664</v>
      </c>
      <c r="D1152" s="750" t="s">
        <v>665</v>
      </c>
      <c r="E1152" s="751">
        <v>50113001</v>
      </c>
      <c r="F1152" s="750" t="s">
        <v>688</v>
      </c>
      <c r="G1152" s="749" t="s">
        <v>692</v>
      </c>
      <c r="H1152" s="749">
        <v>142270</v>
      </c>
      <c r="I1152" s="749">
        <v>42270</v>
      </c>
      <c r="J1152" s="749" t="s">
        <v>1707</v>
      </c>
      <c r="K1152" s="749" t="s">
        <v>1709</v>
      </c>
      <c r="L1152" s="752">
        <v>224.74029408288152</v>
      </c>
      <c r="M1152" s="752">
        <v>1.01</v>
      </c>
      <c r="N1152" s="753">
        <v>226.98769702371033</v>
      </c>
    </row>
    <row r="1153" spans="1:14" ht="14.4" customHeight="1" x14ac:dyDescent="0.3">
      <c r="A1153" s="747" t="s">
        <v>628</v>
      </c>
      <c r="B1153" s="748" t="s">
        <v>629</v>
      </c>
      <c r="C1153" s="749" t="s">
        <v>664</v>
      </c>
      <c r="D1153" s="750" t="s">
        <v>665</v>
      </c>
      <c r="E1153" s="751">
        <v>50113001</v>
      </c>
      <c r="F1153" s="750" t="s">
        <v>688</v>
      </c>
      <c r="G1153" s="749" t="s">
        <v>692</v>
      </c>
      <c r="H1153" s="749">
        <v>845008</v>
      </c>
      <c r="I1153" s="749">
        <v>107806</v>
      </c>
      <c r="J1153" s="749" t="s">
        <v>702</v>
      </c>
      <c r="K1153" s="749" t="s">
        <v>703</v>
      </c>
      <c r="L1153" s="752">
        <v>63.69</v>
      </c>
      <c r="M1153" s="752">
        <v>4</v>
      </c>
      <c r="N1153" s="753">
        <v>254.76</v>
      </c>
    </row>
    <row r="1154" spans="1:14" ht="14.4" customHeight="1" x14ac:dyDescent="0.3">
      <c r="A1154" s="747" t="s">
        <v>628</v>
      </c>
      <c r="B1154" s="748" t="s">
        <v>629</v>
      </c>
      <c r="C1154" s="749" t="s">
        <v>664</v>
      </c>
      <c r="D1154" s="750" t="s">
        <v>665</v>
      </c>
      <c r="E1154" s="751">
        <v>50113001</v>
      </c>
      <c r="F1154" s="750" t="s">
        <v>688</v>
      </c>
      <c r="G1154" s="749" t="s">
        <v>692</v>
      </c>
      <c r="H1154" s="749">
        <v>159622</v>
      </c>
      <c r="I1154" s="749">
        <v>59622</v>
      </c>
      <c r="J1154" s="749" t="s">
        <v>1710</v>
      </c>
      <c r="K1154" s="749" t="s">
        <v>1711</v>
      </c>
      <c r="L1154" s="752">
        <v>35.61</v>
      </c>
      <c r="M1154" s="752">
        <v>1</v>
      </c>
      <c r="N1154" s="753">
        <v>35.61</v>
      </c>
    </row>
    <row r="1155" spans="1:14" ht="14.4" customHeight="1" x14ac:dyDescent="0.3">
      <c r="A1155" s="747" t="s">
        <v>628</v>
      </c>
      <c r="B1155" s="748" t="s">
        <v>629</v>
      </c>
      <c r="C1155" s="749" t="s">
        <v>664</v>
      </c>
      <c r="D1155" s="750" t="s">
        <v>665</v>
      </c>
      <c r="E1155" s="751">
        <v>50113001</v>
      </c>
      <c r="F1155" s="750" t="s">
        <v>688</v>
      </c>
      <c r="G1155" s="749" t="s">
        <v>692</v>
      </c>
      <c r="H1155" s="749">
        <v>113873</v>
      </c>
      <c r="I1155" s="749">
        <v>13873</v>
      </c>
      <c r="J1155" s="749" t="s">
        <v>1712</v>
      </c>
      <c r="K1155" s="749" t="s">
        <v>1713</v>
      </c>
      <c r="L1155" s="752">
        <v>251.29985179541043</v>
      </c>
      <c r="M1155" s="752">
        <v>3.1E-2</v>
      </c>
      <c r="N1155" s="753">
        <v>7.7902954056577229</v>
      </c>
    </row>
    <row r="1156" spans="1:14" ht="14.4" customHeight="1" x14ac:dyDescent="0.3">
      <c r="A1156" s="747" t="s">
        <v>628</v>
      </c>
      <c r="B1156" s="748" t="s">
        <v>629</v>
      </c>
      <c r="C1156" s="749" t="s">
        <v>664</v>
      </c>
      <c r="D1156" s="750" t="s">
        <v>665</v>
      </c>
      <c r="E1156" s="751">
        <v>50113001</v>
      </c>
      <c r="F1156" s="750" t="s">
        <v>688</v>
      </c>
      <c r="G1156" s="749" t="s">
        <v>692</v>
      </c>
      <c r="H1156" s="749">
        <v>153626</v>
      </c>
      <c r="I1156" s="749">
        <v>53626</v>
      </c>
      <c r="J1156" s="749" t="s">
        <v>1714</v>
      </c>
      <c r="K1156" s="749" t="s">
        <v>1715</v>
      </c>
      <c r="L1156" s="752">
        <v>338.51</v>
      </c>
      <c r="M1156" s="752">
        <v>27</v>
      </c>
      <c r="N1156" s="753">
        <v>9139.77</v>
      </c>
    </row>
    <row r="1157" spans="1:14" ht="14.4" customHeight="1" x14ac:dyDescent="0.3">
      <c r="A1157" s="747" t="s">
        <v>628</v>
      </c>
      <c r="B1157" s="748" t="s">
        <v>629</v>
      </c>
      <c r="C1157" s="749" t="s">
        <v>664</v>
      </c>
      <c r="D1157" s="750" t="s">
        <v>665</v>
      </c>
      <c r="E1157" s="751">
        <v>50113001</v>
      </c>
      <c r="F1157" s="750" t="s">
        <v>688</v>
      </c>
      <c r="G1157" s="749" t="s">
        <v>692</v>
      </c>
      <c r="H1157" s="749">
        <v>845369</v>
      </c>
      <c r="I1157" s="749">
        <v>107987</v>
      </c>
      <c r="J1157" s="749" t="s">
        <v>1341</v>
      </c>
      <c r="K1157" s="749" t="s">
        <v>1342</v>
      </c>
      <c r="L1157" s="752">
        <v>112.28999999999999</v>
      </c>
      <c r="M1157" s="752">
        <v>1</v>
      </c>
      <c r="N1157" s="753">
        <v>112.28999999999999</v>
      </c>
    </row>
    <row r="1158" spans="1:14" ht="14.4" customHeight="1" x14ac:dyDescent="0.3">
      <c r="A1158" s="747" t="s">
        <v>628</v>
      </c>
      <c r="B1158" s="748" t="s">
        <v>629</v>
      </c>
      <c r="C1158" s="749" t="s">
        <v>664</v>
      </c>
      <c r="D1158" s="750" t="s">
        <v>665</v>
      </c>
      <c r="E1158" s="751">
        <v>50113001</v>
      </c>
      <c r="F1158" s="750" t="s">
        <v>688</v>
      </c>
      <c r="G1158" s="749" t="s">
        <v>692</v>
      </c>
      <c r="H1158" s="749">
        <v>196610</v>
      </c>
      <c r="I1158" s="749">
        <v>96610</v>
      </c>
      <c r="J1158" s="749" t="s">
        <v>712</v>
      </c>
      <c r="K1158" s="749" t="s">
        <v>713</v>
      </c>
      <c r="L1158" s="752">
        <v>46.236666666666672</v>
      </c>
      <c r="M1158" s="752">
        <v>3</v>
      </c>
      <c r="N1158" s="753">
        <v>138.71</v>
      </c>
    </row>
    <row r="1159" spans="1:14" ht="14.4" customHeight="1" x14ac:dyDescent="0.3">
      <c r="A1159" s="747" t="s">
        <v>628</v>
      </c>
      <c r="B1159" s="748" t="s">
        <v>629</v>
      </c>
      <c r="C1159" s="749" t="s">
        <v>664</v>
      </c>
      <c r="D1159" s="750" t="s">
        <v>665</v>
      </c>
      <c r="E1159" s="751">
        <v>50113001</v>
      </c>
      <c r="F1159" s="750" t="s">
        <v>688</v>
      </c>
      <c r="G1159" s="749" t="s">
        <v>692</v>
      </c>
      <c r="H1159" s="749">
        <v>110555</v>
      </c>
      <c r="I1159" s="749">
        <v>10555</v>
      </c>
      <c r="J1159" s="749" t="s">
        <v>714</v>
      </c>
      <c r="K1159" s="749" t="s">
        <v>715</v>
      </c>
      <c r="L1159" s="752">
        <v>254.98</v>
      </c>
      <c r="M1159" s="752">
        <v>1</v>
      </c>
      <c r="N1159" s="753">
        <v>254.98</v>
      </c>
    </row>
    <row r="1160" spans="1:14" ht="14.4" customHeight="1" x14ac:dyDescent="0.3">
      <c r="A1160" s="747" t="s">
        <v>628</v>
      </c>
      <c r="B1160" s="748" t="s">
        <v>629</v>
      </c>
      <c r="C1160" s="749" t="s">
        <v>664</v>
      </c>
      <c r="D1160" s="750" t="s">
        <v>665</v>
      </c>
      <c r="E1160" s="751">
        <v>50113001</v>
      </c>
      <c r="F1160" s="750" t="s">
        <v>688</v>
      </c>
      <c r="G1160" s="749" t="s">
        <v>692</v>
      </c>
      <c r="H1160" s="749">
        <v>169726</v>
      </c>
      <c r="I1160" s="749">
        <v>69726</v>
      </c>
      <c r="J1160" s="749" t="s">
        <v>722</v>
      </c>
      <c r="K1160" s="749" t="s">
        <v>719</v>
      </c>
      <c r="L1160" s="752">
        <v>16.61</v>
      </c>
      <c r="M1160" s="752">
        <v>5</v>
      </c>
      <c r="N1160" s="753">
        <v>83.05</v>
      </c>
    </row>
    <row r="1161" spans="1:14" ht="14.4" customHeight="1" x14ac:dyDescent="0.3">
      <c r="A1161" s="747" t="s">
        <v>628</v>
      </c>
      <c r="B1161" s="748" t="s">
        <v>629</v>
      </c>
      <c r="C1161" s="749" t="s">
        <v>664</v>
      </c>
      <c r="D1161" s="750" t="s">
        <v>665</v>
      </c>
      <c r="E1161" s="751">
        <v>50113001</v>
      </c>
      <c r="F1161" s="750" t="s">
        <v>688</v>
      </c>
      <c r="G1161" s="749" t="s">
        <v>692</v>
      </c>
      <c r="H1161" s="749">
        <v>169686</v>
      </c>
      <c r="I1161" s="749">
        <v>69686</v>
      </c>
      <c r="J1161" s="749" t="s">
        <v>723</v>
      </c>
      <c r="K1161" s="749" t="s">
        <v>724</v>
      </c>
      <c r="L1161" s="752">
        <v>45.4</v>
      </c>
      <c r="M1161" s="752">
        <v>36</v>
      </c>
      <c r="N1161" s="753">
        <v>1634.3999999999999</v>
      </c>
    </row>
    <row r="1162" spans="1:14" ht="14.4" customHeight="1" x14ac:dyDescent="0.3">
      <c r="A1162" s="747" t="s">
        <v>628</v>
      </c>
      <c r="B1162" s="748" t="s">
        <v>629</v>
      </c>
      <c r="C1162" s="749" t="s">
        <v>664</v>
      </c>
      <c r="D1162" s="750" t="s">
        <v>665</v>
      </c>
      <c r="E1162" s="751">
        <v>50113001</v>
      </c>
      <c r="F1162" s="750" t="s">
        <v>688</v>
      </c>
      <c r="G1162" s="749" t="s">
        <v>692</v>
      </c>
      <c r="H1162" s="749">
        <v>173374</v>
      </c>
      <c r="I1162" s="749">
        <v>173374</v>
      </c>
      <c r="J1162" s="749" t="s">
        <v>723</v>
      </c>
      <c r="K1162" s="749" t="s">
        <v>725</v>
      </c>
      <c r="L1162" s="752">
        <v>453.97</v>
      </c>
      <c r="M1162" s="752">
        <v>1</v>
      </c>
      <c r="N1162" s="753">
        <v>453.97</v>
      </c>
    </row>
    <row r="1163" spans="1:14" ht="14.4" customHeight="1" x14ac:dyDescent="0.3">
      <c r="A1163" s="747" t="s">
        <v>628</v>
      </c>
      <c r="B1163" s="748" t="s">
        <v>629</v>
      </c>
      <c r="C1163" s="749" t="s">
        <v>664</v>
      </c>
      <c r="D1163" s="750" t="s">
        <v>665</v>
      </c>
      <c r="E1163" s="751">
        <v>50113001</v>
      </c>
      <c r="F1163" s="750" t="s">
        <v>688</v>
      </c>
      <c r="G1163" s="749" t="s">
        <v>692</v>
      </c>
      <c r="H1163" s="749">
        <v>189793</v>
      </c>
      <c r="I1163" s="749">
        <v>89793</v>
      </c>
      <c r="J1163" s="749" t="s">
        <v>723</v>
      </c>
      <c r="K1163" s="749" t="s">
        <v>717</v>
      </c>
      <c r="L1163" s="752">
        <v>37.310000000000016</v>
      </c>
      <c r="M1163" s="752">
        <v>20</v>
      </c>
      <c r="N1163" s="753">
        <v>746.20000000000027</v>
      </c>
    </row>
    <row r="1164" spans="1:14" ht="14.4" customHeight="1" x14ac:dyDescent="0.3">
      <c r="A1164" s="747" t="s">
        <v>628</v>
      </c>
      <c r="B1164" s="748" t="s">
        <v>629</v>
      </c>
      <c r="C1164" s="749" t="s">
        <v>664</v>
      </c>
      <c r="D1164" s="750" t="s">
        <v>665</v>
      </c>
      <c r="E1164" s="751">
        <v>50113001</v>
      </c>
      <c r="F1164" s="750" t="s">
        <v>688</v>
      </c>
      <c r="G1164" s="749" t="s">
        <v>692</v>
      </c>
      <c r="H1164" s="749">
        <v>189802</v>
      </c>
      <c r="I1164" s="749">
        <v>89802</v>
      </c>
      <c r="J1164" s="749" t="s">
        <v>726</v>
      </c>
      <c r="K1164" s="749" t="s">
        <v>717</v>
      </c>
      <c r="L1164" s="752">
        <v>18.8</v>
      </c>
      <c r="M1164" s="752">
        <v>60</v>
      </c>
      <c r="N1164" s="753">
        <v>1128</v>
      </c>
    </row>
    <row r="1165" spans="1:14" ht="14.4" customHeight="1" x14ac:dyDescent="0.3">
      <c r="A1165" s="747" t="s">
        <v>628</v>
      </c>
      <c r="B1165" s="748" t="s">
        <v>629</v>
      </c>
      <c r="C1165" s="749" t="s">
        <v>664</v>
      </c>
      <c r="D1165" s="750" t="s">
        <v>665</v>
      </c>
      <c r="E1165" s="751">
        <v>50113001</v>
      </c>
      <c r="F1165" s="750" t="s">
        <v>688</v>
      </c>
      <c r="G1165" s="749" t="s">
        <v>692</v>
      </c>
      <c r="H1165" s="749">
        <v>162320</v>
      </c>
      <c r="I1165" s="749">
        <v>62320</v>
      </c>
      <c r="J1165" s="749" t="s">
        <v>1113</v>
      </c>
      <c r="K1165" s="749" t="s">
        <v>1114</v>
      </c>
      <c r="L1165" s="752">
        <v>74.681428571428583</v>
      </c>
      <c r="M1165" s="752">
        <v>7</v>
      </c>
      <c r="N1165" s="753">
        <v>522.7700000000001</v>
      </c>
    </row>
    <row r="1166" spans="1:14" ht="14.4" customHeight="1" x14ac:dyDescent="0.3">
      <c r="A1166" s="747" t="s">
        <v>628</v>
      </c>
      <c r="B1166" s="748" t="s">
        <v>629</v>
      </c>
      <c r="C1166" s="749" t="s">
        <v>664</v>
      </c>
      <c r="D1166" s="750" t="s">
        <v>665</v>
      </c>
      <c r="E1166" s="751">
        <v>50113001</v>
      </c>
      <c r="F1166" s="750" t="s">
        <v>688</v>
      </c>
      <c r="G1166" s="749" t="s">
        <v>692</v>
      </c>
      <c r="H1166" s="749">
        <v>162318</v>
      </c>
      <c r="I1166" s="749">
        <v>62318</v>
      </c>
      <c r="J1166" s="749" t="s">
        <v>1117</v>
      </c>
      <c r="K1166" s="749" t="s">
        <v>1118</v>
      </c>
      <c r="L1166" s="752">
        <v>88.739836018581428</v>
      </c>
      <c r="M1166" s="752">
        <v>1</v>
      </c>
      <c r="N1166" s="753">
        <v>88.739836018581428</v>
      </c>
    </row>
    <row r="1167" spans="1:14" ht="14.4" customHeight="1" x14ac:dyDescent="0.3">
      <c r="A1167" s="747" t="s">
        <v>628</v>
      </c>
      <c r="B1167" s="748" t="s">
        <v>629</v>
      </c>
      <c r="C1167" s="749" t="s">
        <v>664</v>
      </c>
      <c r="D1167" s="750" t="s">
        <v>665</v>
      </c>
      <c r="E1167" s="751">
        <v>50113001</v>
      </c>
      <c r="F1167" s="750" t="s">
        <v>688</v>
      </c>
      <c r="G1167" s="749" t="s">
        <v>692</v>
      </c>
      <c r="H1167" s="749">
        <v>988271</v>
      </c>
      <c r="I1167" s="749">
        <v>0</v>
      </c>
      <c r="J1167" s="749" t="s">
        <v>742</v>
      </c>
      <c r="K1167" s="749" t="s">
        <v>630</v>
      </c>
      <c r="L1167" s="752">
        <v>140.91000000000003</v>
      </c>
      <c r="M1167" s="752">
        <v>2</v>
      </c>
      <c r="N1167" s="753">
        <v>281.82000000000005</v>
      </c>
    </row>
    <row r="1168" spans="1:14" ht="14.4" customHeight="1" x14ac:dyDescent="0.3">
      <c r="A1168" s="747" t="s">
        <v>628</v>
      </c>
      <c r="B1168" s="748" t="s">
        <v>629</v>
      </c>
      <c r="C1168" s="749" t="s">
        <v>664</v>
      </c>
      <c r="D1168" s="750" t="s">
        <v>665</v>
      </c>
      <c r="E1168" s="751">
        <v>50113001</v>
      </c>
      <c r="F1168" s="750" t="s">
        <v>688</v>
      </c>
      <c r="G1168" s="749" t="s">
        <v>692</v>
      </c>
      <c r="H1168" s="749">
        <v>203954</v>
      </c>
      <c r="I1168" s="749">
        <v>203954</v>
      </c>
      <c r="J1168" s="749" t="s">
        <v>743</v>
      </c>
      <c r="K1168" s="749" t="s">
        <v>744</v>
      </c>
      <c r="L1168" s="752">
        <v>73.099880144694126</v>
      </c>
      <c r="M1168" s="752">
        <v>1</v>
      </c>
      <c r="N1168" s="753">
        <v>73.099880144694126</v>
      </c>
    </row>
    <row r="1169" spans="1:14" ht="14.4" customHeight="1" x14ac:dyDescent="0.3">
      <c r="A1169" s="747" t="s">
        <v>628</v>
      </c>
      <c r="B1169" s="748" t="s">
        <v>629</v>
      </c>
      <c r="C1169" s="749" t="s">
        <v>664</v>
      </c>
      <c r="D1169" s="750" t="s">
        <v>665</v>
      </c>
      <c r="E1169" s="751">
        <v>50113001</v>
      </c>
      <c r="F1169" s="750" t="s">
        <v>688</v>
      </c>
      <c r="G1169" s="749" t="s">
        <v>692</v>
      </c>
      <c r="H1169" s="749">
        <v>848273</v>
      </c>
      <c r="I1169" s="749">
        <v>125298</v>
      </c>
      <c r="J1169" s="749" t="s">
        <v>1716</v>
      </c>
      <c r="K1169" s="749" t="s">
        <v>1717</v>
      </c>
      <c r="L1169" s="752">
        <v>111.00021838263132</v>
      </c>
      <c r="M1169" s="752">
        <v>4.4273937999999999</v>
      </c>
      <c r="N1169" s="753">
        <v>491.44167866590789</v>
      </c>
    </row>
    <row r="1170" spans="1:14" ht="14.4" customHeight="1" x14ac:dyDescent="0.3">
      <c r="A1170" s="747" t="s">
        <v>628</v>
      </c>
      <c r="B1170" s="748" t="s">
        <v>629</v>
      </c>
      <c r="C1170" s="749" t="s">
        <v>664</v>
      </c>
      <c r="D1170" s="750" t="s">
        <v>665</v>
      </c>
      <c r="E1170" s="751">
        <v>50113001</v>
      </c>
      <c r="F1170" s="750" t="s">
        <v>688</v>
      </c>
      <c r="G1170" s="749" t="s">
        <v>692</v>
      </c>
      <c r="H1170" s="749">
        <v>849363</v>
      </c>
      <c r="I1170" s="749">
        <v>122494</v>
      </c>
      <c r="J1170" s="749" t="s">
        <v>1716</v>
      </c>
      <c r="K1170" s="749" t="s">
        <v>1718</v>
      </c>
      <c r="L1170" s="752">
        <v>246.93899999999999</v>
      </c>
      <c r="M1170" s="752">
        <v>9.2999999999999999E-2</v>
      </c>
      <c r="N1170" s="753">
        <v>22.965326999999998</v>
      </c>
    </row>
    <row r="1171" spans="1:14" ht="14.4" customHeight="1" x14ac:dyDescent="0.3">
      <c r="A1171" s="747" t="s">
        <v>628</v>
      </c>
      <c r="B1171" s="748" t="s">
        <v>629</v>
      </c>
      <c r="C1171" s="749" t="s">
        <v>664</v>
      </c>
      <c r="D1171" s="750" t="s">
        <v>665</v>
      </c>
      <c r="E1171" s="751">
        <v>50113001</v>
      </c>
      <c r="F1171" s="750" t="s">
        <v>688</v>
      </c>
      <c r="G1171" s="749" t="s">
        <v>692</v>
      </c>
      <c r="H1171" s="749">
        <v>841498</v>
      </c>
      <c r="I1171" s="749">
        <v>0</v>
      </c>
      <c r="J1171" s="749" t="s">
        <v>1123</v>
      </c>
      <c r="K1171" s="749" t="s">
        <v>630</v>
      </c>
      <c r="L1171" s="752">
        <v>46.017999999999994</v>
      </c>
      <c r="M1171" s="752">
        <v>5</v>
      </c>
      <c r="N1171" s="753">
        <v>230.08999999999997</v>
      </c>
    </row>
    <row r="1172" spans="1:14" ht="14.4" customHeight="1" x14ac:dyDescent="0.3">
      <c r="A1172" s="747" t="s">
        <v>628</v>
      </c>
      <c r="B1172" s="748" t="s">
        <v>629</v>
      </c>
      <c r="C1172" s="749" t="s">
        <v>664</v>
      </c>
      <c r="D1172" s="750" t="s">
        <v>665</v>
      </c>
      <c r="E1172" s="751">
        <v>50113001</v>
      </c>
      <c r="F1172" s="750" t="s">
        <v>688</v>
      </c>
      <c r="G1172" s="749" t="s">
        <v>692</v>
      </c>
      <c r="H1172" s="749">
        <v>843217</v>
      </c>
      <c r="I1172" s="749">
        <v>0</v>
      </c>
      <c r="J1172" s="749" t="s">
        <v>1719</v>
      </c>
      <c r="K1172" s="749" t="s">
        <v>1720</v>
      </c>
      <c r="L1172" s="752">
        <v>194.15</v>
      </c>
      <c r="M1172" s="752">
        <v>2</v>
      </c>
      <c r="N1172" s="753">
        <v>388.3</v>
      </c>
    </row>
    <row r="1173" spans="1:14" ht="14.4" customHeight="1" x14ac:dyDescent="0.3">
      <c r="A1173" s="747" t="s">
        <v>628</v>
      </c>
      <c r="B1173" s="748" t="s">
        <v>629</v>
      </c>
      <c r="C1173" s="749" t="s">
        <v>664</v>
      </c>
      <c r="D1173" s="750" t="s">
        <v>665</v>
      </c>
      <c r="E1173" s="751">
        <v>50113001</v>
      </c>
      <c r="F1173" s="750" t="s">
        <v>688</v>
      </c>
      <c r="G1173" s="749" t="s">
        <v>692</v>
      </c>
      <c r="H1173" s="749">
        <v>156992</v>
      </c>
      <c r="I1173" s="749">
        <v>56992</v>
      </c>
      <c r="J1173" s="749" t="s">
        <v>756</v>
      </c>
      <c r="K1173" s="749" t="s">
        <v>757</v>
      </c>
      <c r="L1173" s="752">
        <v>61.552487321735249</v>
      </c>
      <c r="M1173" s="752">
        <v>8</v>
      </c>
      <c r="N1173" s="753">
        <v>492.41989857388199</v>
      </c>
    </row>
    <row r="1174" spans="1:14" ht="14.4" customHeight="1" x14ac:dyDescent="0.3">
      <c r="A1174" s="747" t="s">
        <v>628</v>
      </c>
      <c r="B1174" s="748" t="s">
        <v>629</v>
      </c>
      <c r="C1174" s="749" t="s">
        <v>664</v>
      </c>
      <c r="D1174" s="750" t="s">
        <v>665</v>
      </c>
      <c r="E1174" s="751">
        <v>50113001</v>
      </c>
      <c r="F1174" s="750" t="s">
        <v>688</v>
      </c>
      <c r="G1174" s="749" t="s">
        <v>692</v>
      </c>
      <c r="H1174" s="749">
        <v>178955</v>
      </c>
      <c r="I1174" s="749">
        <v>178955</v>
      </c>
      <c r="J1174" s="749" t="s">
        <v>1721</v>
      </c>
      <c r="K1174" s="749" t="s">
        <v>1722</v>
      </c>
      <c r="L1174" s="752">
        <v>100.0010135135135</v>
      </c>
      <c r="M1174" s="752">
        <v>1.7994406000000001</v>
      </c>
      <c r="N1174" s="753">
        <v>179.94588375736484</v>
      </c>
    </row>
    <row r="1175" spans="1:14" ht="14.4" customHeight="1" x14ac:dyDescent="0.3">
      <c r="A1175" s="747" t="s">
        <v>628</v>
      </c>
      <c r="B1175" s="748" t="s">
        <v>629</v>
      </c>
      <c r="C1175" s="749" t="s">
        <v>664</v>
      </c>
      <c r="D1175" s="750" t="s">
        <v>665</v>
      </c>
      <c r="E1175" s="751">
        <v>50113001</v>
      </c>
      <c r="F1175" s="750" t="s">
        <v>688</v>
      </c>
      <c r="G1175" s="749" t="s">
        <v>692</v>
      </c>
      <c r="H1175" s="749">
        <v>195769</v>
      </c>
      <c r="I1175" s="749">
        <v>195769</v>
      </c>
      <c r="J1175" s="749" t="s">
        <v>1723</v>
      </c>
      <c r="K1175" s="749" t="s">
        <v>1724</v>
      </c>
      <c r="L1175" s="752">
        <v>179.52008883414368</v>
      </c>
      <c r="M1175" s="752">
        <v>1.6774120000000003</v>
      </c>
      <c r="N1175" s="753">
        <v>301.12915125145867</v>
      </c>
    </row>
    <row r="1176" spans="1:14" ht="14.4" customHeight="1" x14ac:dyDescent="0.3">
      <c r="A1176" s="747" t="s">
        <v>628</v>
      </c>
      <c r="B1176" s="748" t="s">
        <v>629</v>
      </c>
      <c r="C1176" s="749" t="s">
        <v>664</v>
      </c>
      <c r="D1176" s="750" t="s">
        <v>665</v>
      </c>
      <c r="E1176" s="751">
        <v>50113001</v>
      </c>
      <c r="F1176" s="750" t="s">
        <v>688</v>
      </c>
      <c r="G1176" s="749" t="s">
        <v>692</v>
      </c>
      <c r="H1176" s="749">
        <v>195770</v>
      </c>
      <c r="I1176" s="749">
        <v>195770</v>
      </c>
      <c r="J1176" s="749" t="s">
        <v>1723</v>
      </c>
      <c r="K1176" s="749" t="s">
        <v>1725</v>
      </c>
      <c r="L1176" s="752">
        <v>302.94005217591689</v>
      </c>
      <c r="M1176" s="752">
        <v>0.1211564</v>
      </c>
      <c r="N1176" s="753">
        <v>36.703126137446255</v>
      </c>
    </row>
    <row r="1177" spans="1:14" ht="14.4" customHeight="1" x14ac:dyDescent="0.3">
      <c r="A1177" s="747" t="s">
        <v>628</v>
      </c>
      <c r="B1177" s="748" t="s">
        <v>629</v>
      </c>
      <c r="C1177" s="749" t="s">
        <v>664</v>
      </c>
      <c r="D1177" s="750" t="s">
        <v>665</v>
      </c>
      <c r="E1177" s="751">
        <v>50113001</v>
      </c>
      <c r="F1177" s="750" t="s">
        <v>688</v>
      </c>
      <c r="G1177" s="749" t="s">
        <v>692</v>
      </c>
      <c r="H1177" s="749">
        <v>849053</v>
      </c>
      <c r="I1177" s="749">
        <v>9999999</v>
      </c>
      <c r="J1177" s="749" t="s">
        <v>1726</v>
      </c>
      <c r="K1177" s="749" t="s">
        <v>630</v>
      </c>
      <c r="L1177" s="752">
        <v>2.5079915871757033</v>
      </c>
      <c r="M1177" s="752">
        <v>21</v>
      </c>
      <c r="N1177" s="753">
        <v>52.667823330689771</v>
      </c>
    </row>
    <row r="1178" spans="1:14" ht="14.4" customHeight="1" x14ac:dyDescent="0.3">
      <c r="A1178" s="747" t="s">
        <v>628</v>
      </c>
      <c r="B1178" s="748" t="s">
        <v>629</v>
      </c>
      <c r="C1178" s="749" t="s">
        <v>664</v>
      </c>
      <c r="D1178" s="750" t="s">
        <v>665</v>
      </c>
      <c r="E1178" s="751">
        <v>50113001</v>
      </c>
      <c r="F1178" s="750" t="s">
        <v>688</v>
      </c>
      <c r="G1178" s="749" t="s">
        <v>692</v>
      </c>
      <c r="H1178" s="749">
        <v>216852</v>
      </c>
      <c r="I1178" s="749">
        <v>216852</v>
      </c>
      <c r="J1178" s="749" t="s">
        <v>1727</v>
      </c>
      <c r="K1178" s="749" t="s">
        <v>1728</v>
      </c>
      <c r="L1178" s="752">
        <v>2299.4400000000005</v>
      </c>
      <c r="M1178" s="752">
        <v>11</v>
      </c>
      <c r="N1178" s="753">
        <v>25293.840000000004</v>
      </c>
    </row>
    <row r="1179" spans="1:14" ht="14.4" customHeight="1" x14ac:dyDescent="0.3">
      <c r="A1179" s="747" t="s">
        <v>628</v>
      </c>
      <c r="B1179" s="748" t="s">
        <v>629</v>
      </c>
      <c r="C1179" s="749" t="s">
        <v>664</v>
      </c>
      <c r="D1179" s="750" t="s">
        <v>665</v>
      </c>
      <c r="E1179" s="751">
        <v>50113001</v>
      </c>
      <c r="F1179" s="750" t="s">
        <v>688</v>
      </c>
      <c r="G1179" s="749" t="s">
        <v>692</v>
      </c>
      <c r="H1179" s="749">
        <v>193105</v>
      </c>
      <c r="I1179" s="749">
        <v>93105</v>
      </c>
      <c r="J1179" s="749" t="s">
        <v>1137</v>
      </c>
      <c r="K1179" s="749" t="s">
        <v>1139</v>
      </c>
      <c r="L1179" s="752">
        <v>210.01999999999995</v>
      </c>
      <c r="M1179" s="752">
        <v>1</v>
      </c>
      <c r="N1179" s="753">
        <v>210.01999999999995</v>
      </c>
    </row>
    <row r="1180" spans="1:14" ht="14.4" customHeight="1" x14ac:dyDescent="0.3">
      <c r="A1180" s="747" t="s">
        <v>628</v>
      </c>
      <c r="B1180" s="748" t="s">
        <v>629</v>
      </c>
      <c r="C1180" s="749" t="s">
        <v>664</v>
      </c>
      <c r="D1180" s="750" t="s">
        <v>665</v>
      </c>
      <c r="E1180" s="751">
        <v>50113001</v>
      </c>
      <c r="F1180" s="750" t="s">
        <v>688</v>
      </c>
      <c r="G1180" s="749" t="s">
        <v>692</v>
      </c>
      <c r="H1180" s="749">
        <v>990474</v>
      </c>
      <c r="I1180" s="749">
        <v>0</v>
      </c>
      <c r="J1180" s="749" t="s">
        <v>1729</v>
      </c>
      <c r="K1180" s="749" t="s">
        <v>630</v>
      </c>
      <c r="L1180" s="752">
        <v>490.05</v>
      </c>
      <c r="M1180" s="752">
        <v>1</v>
      </c>
      <c r="N1180" s="753">
        <v>490.05</v>
      </c>
    </row>
    <row r="1181" spans="1:14" ht="14.4" customHeight="1" x14ac:dyDescent="0.3">
      <c r="A1181" s="747" t="s">
        <v>628</v>
      </c>
      <c r="B1181" s="748" t="s">
        <v>629</v>
      </c>
      <c r="C1181" s="749" t="s">
        <v>664</v>
      </c>
      <c r="D1181" s="750" t="s">
        <v>665</v>
      </c>
      <c r="E1181" s="751">
        <v>50113001</v>
      </c>
      <c r="F1181" s="750" t="s">
        <v>688</v>
      </c>
      <c r="G1181" s="749" t="s">
        <v>692</v>
      </c>
      <c r="H1181" s="749">
        <v>184090</v>
      </c>
      <c r="I1181" s="749">
        <v>84090</v>
      </c>
      <c r="J1181" s="749" t="s">
        <v>762</v>
      </c>
      <c r="K1181" s="749" t="s">
        <v>763</v>
      </c>
      <c r="L1181" s="752">
        <v>60.140000000000015</v>
      </c>
      <c r="M1181" s="752">
        <v>1</v>
      </c>
      <c r="N1181" s="753">
        <v>60.140000000000015</v>
      </c>
    </row>
    <row r="1182" spans="1:14" ht="14.4" customHeight="1" x14ac:dyDescent="0.3">
      <c r="A1182" s="747" t="s">
        <v>628</v>
      </c>
      <c r="B1182" s="748" t="s">
        <v>629</v>
      </c>
      <c r="C1182" s="749" t="s">
        <v>664</v>
      </c>
      <c r="D1182" s="750" t="s">
        <v>665</v>
      </c>
      <c r="E1182" s="751">
        <v>50113001</v>
      </c>
      <c r="F1182" s="750" t="s">
        <v>688</v>
      </c>
      <c r="G1182" s="749" t="s">
        <v>692</v>
      </c>
      <c r="H1182" s="749">
        <v>169417</v>
      </c>
      <c r="I1182" s="749">
        <v>69417</v>
      </c>
      <c r="J1182" s="749" t="s">
        <v>1380</v>
      </c>
      <c r="K1182" s="749" t="s">
        <v>1381</v>
      </c>
      <c r="L1182" s="752">
        <v>104.64000000000001</v>
      </c>
      <c r="M1182" s="752">
        <v>2</v>
      </c>
      <c r="N1182" s="753">
        <v>209.28000000000003</v>
      </c>
    </row>
    <row r="1183" spans="1:14" ht="14.4" customHeight="1" x14ac:dyDescent="0.3">
      <c r="A1183" s="747" t="s">
        <v>628</v>
      </c>
      <c r="B1183" s="748" t="s">
        <v>629</v>
      </c>
      <c r="C1183" s="749" t="s">
        <v>664</v>
      </c>
      <c r="D1183" s="750" t="s">
        <v>665</v>
      </c>
      <c r="E1183" s="751">
        <v>50113001</v>
      </c>
      <c r="F1183" s="750" t="s">
        <v>688</v>
      </c>
      <c r="G1183" s="749" t="s">
        <v>692</v>
      </c>
      <c r="H1183" s="749">
        <v>169418</v>
      </c>
      <c r="I1183" s="749">
        <v>69418</v>
      </c>
      <c r="J1183" s="749" t="s">
        <v>1380</v>
      </c>
      <c r="K1183" s="749" t="s">
        <v>1382</v>
      </c>
      <c r="L1183" s="752">
        <v>136.07999999999996</v>
      </c>
      <c r="M1183" s="752">
        <v>1</v>
      </c>
      <c r="N1183" s="753">
        <v>136.07999999999996</v>
      </c>
    </row>
    <row r="1184" spans="1:14" ht="14.4" customHeight="1" x14ac:dyDescent="0.3">
      <c r="A1184" s="747" t="s">
        <v>628</v>
      </c>
      <c r="B1184" s="748" t="s">
        <v>629</v>
      </c>
      <c r="C1184" s="749" t="s">
        <v>664</v>
      </c>
      <c r="D1184" s="750" t="s">
        <v>665</v>
      </c>
      <c r="E1184" s="751">
        <v>50113001</v>
      </c>
      <c r="F1184" s="750" t="s">
        <v>688</v>
      </c>
      <c r="G1184" s="749" t="s">
        <v>692</v>
      </c>
      <c r="H1184" s="749">
        <v>117011</v>
      </c>
      <c r="I1184" s="749">
        <v>17011</v>
      </c>
      <c r="J1184" s="749" t="s">
        <v>1141</v>
      </c>
      <c r="K1184" s="749" t="s">
        <v>1142</v>
      </c>
      <c r="L1184" s="752">
        <v>145.63999999999999</v>
      </c>
      <c r="M1184" s="752">
        <v>1</v>
      </c>
      <c r="N1184" s="753">
        <v>145.63999999999999</v>
      </c>
    </row>
    <row r="1185" spans="1:14" ht="14.4" customHeight="1" x14ac:dyDescent="0.3">
      <c r="A1185" s="747" t="s">
        <v>628</v>
      </c>
      <c r="B1185" s="748" t="s">
        <v>629</v>
      </c>
      <c r="C1185" s="749" t="s">
        <v>664</v>
      </c>
      <c r="D1185" s="750" t="s">
        <v>665</v>
      </c>
      <c r="E1185" s="751">
        <v>50113001</v>
      </c>
      <c r="F1185" s="750" t="s">
        <v>688</v>
      </c>
      <c r="G1185" s="749" t="s">
        <v>692</v>
      </c>
      <c r="H1185" s="749">
        <v>211816</v>
      </c>
      <c r="I1185" s="749">
        <v>211816</v>
      </c>
      <c r="J1185" s="749" t="s">
        <v>1730</v>
      </c>
      <c r="K1185" s="749" t="s">
        <v>1731</v>
      </c>
      <c r="L1185" s="752">
        <v>5367.6329560971226</v>
      </c>
      <c r="M1185" s="752">
        <v>49</v>
      </c>
      <c r="N1185" s="753">
        <v>263014.01484875899</v>
      </c>
    </row>
    <row r="1186" spans="1:14" ht="14.4" customHeight="1" x14ac:dyDescent="0.3">
      <c r="A1186" s="747" t="s">
        <v>628</v>
      </c>
      <c r="B1186" s="748" t="s">
        <v>629</v>
      </c>
      <c r="C1186" s="749" t="s">
        <v>664</v>
      </c>
      <c r="D1186" s="750" t="s">
        <v>665</v>
      </c>
      <c r="E1186" s="751">
        <v>50113001</v>
      </c>
      <c r="F1186" s="750" t="s">
        <v>688</v>
      </c>
      <c r="G1186" s="749" t="s">
        <v>692</v>
      </c>
      <c r="H1186" s="749">
        <v>101656</v>
      </c>
      <c r="I1186" s="749">
        <v>1656</v>
      </c>
      <c r="J1186" s="749" t="s">
        <v>1732</v>
      </c>
      <c r="K1186" s="749" t="s">
        <v>1733</v>
      </c>
      <c r="L1186" s="752">
        <v>3198.3999999999987</v>
      </c>
      <c r="M1186" s="752">
        <v>39</v>
      </c>
      <c r="N1186" s="753">
        <v>124737.59999999995</v>
      </c>
    </row>
    <row r="1187" spans="1:14" ht="14.4" customHeight="1" x14ac:dyDescent="0.3">
      <c r="A1187" s="747" t="s">
        <v>628</v>
      </c>
      <c r="B1187" s="748" t="s">
        <v>629</v>
      </c>
      <c r="C1187" s="749" t="s">
        <v>664</v>
      </c>
      <c r="D1187" s="750" t="s">
        <v>665</v>
      </c>
      <c r="E1187" s="751">
        <v>50113001</v>
      </c>
      <c r="F1187" s="750" t="s">
        <v>688</v>
      </c>
      <c r="G1187" s="749" t="s">
        <v>692</v>
      </c>
      <c r="H1187" s="749">
        <v>102479</v>
      </c>
      <c r="I1187" s="749">
        <v>2479</v>
      </c>
      <c r="J1187" s="749" t="s">
        <v>766</v>
      </c>
      <c r="K1187" s="749" t="s">
        <v>767</v>
      </c>
      <c r="L1187" s="752">
        <v>65.78000000000003</v>
      </c>
      <c r="M1187" s="752">
        <v>9</v>
      </c>
      <c r="N1187" s="753">
        <v>592.02000000000021</v>
      </c>
    </row>
    <row r="1188" spans="1:14" ht="14.4" customHeight="1" x14ac:dyDescent="0.3">
      <c r="A1188" s="747" t="s">
        <v>628</v>
      </c>
      <c r="B1188" s="748" t="s">
        <v>629</v>
      </c>
      <c r="C1188" s="749" t="s">
        <v>664</v>
      </c>
      <c r="D1188" s="750" t="s">
        <v>665</v>
      </c>
      <c r="E1188" s="751">
        <v>50113001</v>
      </c>
      <c r="F1188" s="750" t="s">
        <v>688</v>
      </c>
      <c r="G1188" s="749" t="s">
        <v>692</v>
      </c>
      <c r="H1188" s="749">
        <v>104071</v>
      </c>
      <c r="I1188" s="749">
        <v>4071</v>
      </c>
      <c r="J1188" s="749" t="s">
        <v>766</v>
      </c>
      <c r="K1188" s="749" t="s">
        <v>768</v>
      </c>
      <c r="L1188" s="752">
        <v>152.99000000000004</v>
      </c>
      <c r="M1188" s="752">
        <v>4</v>
      </c>
      <c r="N1188" s="753">
        <v>611.96000000000015</v>
      </c>
    </row>
    <row r="1189" spans="1:14" ht="14.4" customHeight="1" x14ac:dyDescent="0.3">
      <c r="A1189" s="747" t="s">
        <v>628</v>
      </c>
      <c r="B1189" s="748" t="s">
        <v>629</v>
      </c>
      <c r="C1189" s="749" t="s">
        <v>664</v>
      </c>
      <c r="D1189" s="750" t="s">
        <v>665</v>
      </c>
      <c r="E1189" s="751">
        <v>50113001</v>
      </c>
      <c r="F1189" s="750" t="s">
        <v>688</v>
      </c>
      <c r="G1189" s="749" t="s">
        <v>689</v>
      </c>
      <c r="H1189" s="749">
        <v>115010</v>
      </c>
      <c r="I1189" s="749">
        <v>15010</v>
      </c>
      <c r="J1189" s="749" t="s">
        <v>1147</v>
      </c>
      <c r="K1189" s="749" t="s">
        <v>1148</v>
      </c>
      <c r="L1189" s="752">
        <v>89.84999999999998</v>
      </c>
      <c r="M1189" s="752">
        <v>1</v>
      </c>
      <c r="N1189" s="753">
        <v>89.84999999999998</v>
      </c>
    </row>
    <row r="1190" spans="1:14" ht="14.4" customHeight="1" x14ac:dyDescent="0.3">
      <c r="A1190" s="747" t="s">
        <v>628</v>
      </c>
      <c r="B1190" s="748" t="s">
        <v>629</v>
      </c>
      <c r="C1190" s="749" t="s">
        <v>664</v>
      </c>
      <c r="D1190" s="750" t="s">
        <v>665</v>
      </c>
      <c r="E1190" s="751">
        <v>50113001</v>
      </c>
      <c r="F1190" s="750" t="s">
        <v>688</v>
      </c>
      <c r="G1190" s="749" t="s">
        <v>689</v>
      </c>
      <c r="H1190" s="749">
        <v>115013</v>
      </c>
      <c r="I1190" s="749">
        <v>15013</v>
      </c>
      <c r="J1190" s="749" t="s">
        <v>1149</v>
      </c>
      <c r="K1190" s="749" t="s">
        <v>1150</v>
      </c>
      <c r="L1190" s="752">
        <v>60.08</v>
      </c>
      <c r="M1190" s="752">
        <v>1</v>
      </c>
      <c r="N1190" s="753">
        <v>60.08</v>
      </c>
    </row>
    <row r="1191" spans="1:14" ht="14.4" customHeight="1" x14ac:dyDescent="0.3">
      <c r="A1191" s="747" t="s">
        <v>628</v>
      </c>
      <c r="B1191" s="748" t="s">
        <v>629</v>
      </c>
      <c r="C1191" s="749" t="s">
        <v>664</v>
      </c>
      <c r="D1191" s="750" t="s">
        <v>665</v>
      </c>
      <c r="E1191" s="751">
        <v>50113001</v>
      </c>
      <c r="F1191" s="750" t="s">
        <v>688</v>
      </c>
      <c r="G1191" s="749" t="s">
        <v>692</v>
      </c>
      <c r="H1191" s="749">
        <v>23987</v>
      </c>
      <c r="I1191" s="749">
        <v>23987</v>
      </c>
      <c r="J1191" s="749" t="s">
        <v>771</v>
      </c>
      <c r="K1191" s="749" t="s">
        <v>772</v>
      </c>
      <c r="L1191" s="752">
        <v>175.03332068029732</v>
      </c>
      <c r="M1191" s="752">
        <v>11</v>
      </c>
      <c r="N1191" s="753">
        <v>1925.3665274832706</v>
      </c>
    </row>
    <row r="1192" spans="1:14" ht="14.4" customHeight="1" x14ac:dyDescent="0.3">
      <c r="A1192" s="747" t="s">
        <v>628</v>
      </c>
      <c r="B1192" s="748" t="s">
        <v>629</v>
      </c>
      <c r="C1192" s="749" t="s">
        <v>664</v>
      </c>
      <c r="D1192" s="750" t="s">
        <v>665</v>
      </c>
      <c r="E1192" s="751">
        <v>50113001</v>
      </c>
      <c r="F1192" s="750" t="s">
        <v>688</v>
      </c>
      <c r="G1192" s="749" t="s">
        <v>692</v>
      </c>
      <c r="H1192" s="749">
        <v>184231</v>
      </c>
      <c r="I1192" s="749">
        <v>84231</v>
      </c>
      <c r="J1192" s="749" t="s">
        <v>1734</v>
      </c>
      <c r="K1192" s="749" t="s">
        <v>1069</v>
      </c>
      <c r="L1192" s="752">
        <v>373.29662159743935</v>
      </c>
      <c r="M1192" s="752">
        <v>0.34143079999999998</v>
      </c>
      <c r="N1192" s="753">
        <v>127.454964149311</v>
      </c>
    </row>
    <row r="1193" spans="1:14" ht="14.4" customHeight="1" x14ac:dyDescent="0.3">
      <c r="A1193" s="747" t="s">
        <v>628</v>
      </c>
      <c r="B1193" s="748" t="s">
        <v>629</v>
      </c>
      <c r="C1193" s="749" t="s">
        <v>664</v>
      </c>
      <c r="D1193" s="750" t="s">
        <v>665</v>
      </c>
      <c r="E1193" s="751">
        <v>50113001</v>
      </c>
      <c r="F1193" s="750" t="s">
        <v>688</v>
      </c>
      <c r="G1193" s="749" t="s">
        <v>692</v>
      </c>
      <c r="H1193" s="749">
        <v>184229</v>
      </c>
      <c r="I1193" s="749">
        <v>84229</v>
      </c>
      <c r="J1193" s="749" t="s">
        <v>1735</v>
      </c>
      <c r="K1193" s="749" t="s">
        <v>1736</v>
      </c>
      <c r="L1193" s="752">
        <v>887.26964039448421</v>
      </c>
      <c r="M1193" s="752">
        <v>1.9075674000000002</v>
      </c>
      <c r="N1193" s="753">
        <v>1692.5266410262414</v>
      </c>
    </row>
    <row r="1194" spans="1:14" ht="14.4" customHeight="1" x14ac:dyDescent="0.3">
      <c r="A1194" s="747" t="s">
        <v>628</v>
      </c>
      <c r="B1194" s="748" t="s">
        <v>629</v>
      </c>
      <c r="C1194" s="749" t="s">
        <v>664</v>
      </c>
      <c r="D1194" s="750" t="s">
        <v>665</v>
      </c>
      <c r="E1194" s="751">
        <v>50113001</v>
      </c>
      <c r="F1194" s="750" t="s">
        <v>688</v>
      </c>
      <c r="G1194" s="749" t="s">
        <v>692</v>
      </c>
      <c r="H1194" s="749">
        <v>184230</v>
      </c>
      <c r="I1194" s="749">
        <v>84230</v>
      </c>
      <c r="J1194" s="749" t="s">
        <v>1737</v>
      </c>
      <c r="K1194" s="749" t="s">
        <v>1738</v>
      </c>
      <c r="L1194" s="752">
        <v>196.06428485332239</v>
      </c>
      <c r="M1194" s="752">
        <v>1.9014696</v>
      </c>
      <c r="N1194" s="753">
        <v>372.81027729433299</v>
      </c>
    </row>
    <row r="1195" spans="1:14" ht="14.4" customHeight="1" x14ac:dyDescent="0.3">
      <c r="A1195" s="747" t="s">
        <v>628</v>
      </c>
      <c r="B1195" s="748" t="s">
        <v>629</v>
      </c>
      <c r="C1195" s="749" t="s">
        <v>664</v>
      </c>
      <c r="D1195" s="750" t="s">
        <v>665</v>
      </c>
      <c r="E1195" s="751">
        <v>50113001</v>
      </c>
      <c r="F1195" s="750" t="s">
        <v>688</v>
      </c>
      <c r="G1195" s="749" t="s">
        <v>689</v>
      </c>
      <c r="H1195" s="749">
        <v>112669</v>
      </c>
      <c r="I1195" s="749">
        <v>12669</v>
      </c>
      <c r="J1195" s="749" t="s">
        <v>1739</v>
      </c>
      <c r="K1195" s="749" t="s">
        <v>1740</v>
      </c>
      <c r="L1195" s="752">
        <v>104.50014893645138</v>
      </c>
      <c r="M1195" s="752">
        <v>6.2576937000000008</v>
      </c>
      <c r="N1195" s="753">
        <v>653.9299236486936</v>
      </c>
    </row>
    <row r="1196" spans="1:14" ht="14.4" customHeight="1" x14ac:dyDescent="0.3">
      <c r="A1196" s="747" t="s">
        <v>628</v>
      </c>
      <c r="B1196" s="748" t="s">
        <v>629</v>
      </c>
      <c r="C1196" s="749" t="s">
        <v>664</v>
      </c>
      <c r="D1196" s="750" t="s">
        <v>665</v>
      </c>
      <c r="E1196" s="751">
        <v>50113001</v>
      </c>
      <c r="F1196" s="750" t="s">
        <v>688</v>
      </c>
      <c r="G1196" s="749" t="s">
        <v>692</v>
      </c>
      <c r="H1196" s="749">
        <v>103588</v>
      </c>
      <c r="I1196" s="749">
        <v>169882</v>
      </c>
      <c r="J1196" s="749" t="s">
        <v>778</v>
      </c>
      <c r="K1196" s="749" t="s">
        <v>1403</v>
      </c>
      <c r="L1196" s="752">
        <v>190.53000000000003</v>
      </c>
      <c r="M1196" s="752">
        <v>1</v>
      </c>
      <c r="N1196" s="753">
        <v>190.53000000000003</v>
      </c>
    </row>
    <row r="1197" spans="1:14" ht="14.4" customHeight="1" x14ac:dyDescent="0.3">
      <c r="A1197" s="747" t="s">
        <v>628</v>
      </c>
      <c r="B1197" s="748" t="s">
        <v>629</v>
      </c>
      <c r="C1197" s="749" t="s">
        <v>664</v>
      </c>
      <c r="D1197" s="750" t="s">
        <v>665</v>
      </c>
      <c r="E1197" s="751">
        <v>50113001</v>
      </c>
      <c r="F1197" s="750" t="s">
        <v>688</v>
      </c>
      <c r="G1197" s="749" t="s">
        <v>692</v>
      </c>
      <c r="H1197" s="749">
        <v>115520</v>
      </c>
      <c r="I1197" s="749">
        <v>15520</v>
      </c>
      <c r="J1197" s="749" t="s">
        <v>778</v>
      </c>
      <c r="K1197" s="749" t="s">
        <v>779</v>
      </c>
      <c r="L1197" s="752">
        <v>118.32</v>
      </c>
      <c r="M1197" s="752">
        <v>3</v>
      </c>
      <c r="N1197" s="753">
        <v>354.96</v>
      </c>
    </row>
    <row r="1198" spans="1:14" ht="14.4" customHeight="1" x14ac:dyDescent="0.3">
      <c r="A1198" s="747" t="s">
        <v>628</v>
      </c>
      <c r="B1198" s="748" t="s">
        <v>629</v>
      </c>
      <c r="C1198" s="749" t="s">
        <v>664</v>
      </c>
      <c r="D1198" s="750" t="s">
        <v>665</v>
      </c>
      <c r="E1198" s="751">
        <v>50113001</v>
      </c>
      <c r="F1198" s="750" t="s">
        <v>688</v>
      </c>
      <c r="G1198" s="749" t="s">
        <v>692</v>
      </c>
      <c r="H1198" s="749">
        <v>173498</v>
      </c>
      <c r="I1198" s="749">
        <v>173498</v>
      </c>
      <c r="J1198" s="749" t="s">
        <v>778</v>
      </c>
      <c r="K1198" s="749" t="s">
        <v>780</v>
      </c>
      <c r="L1198" s="752">
        <v>190.52999999999997</v>
      </c>
      <c r="M1198" s="752">
        <v>1</v>
      </c>
      <c r="N1198" s="753">
        <v>190.52999999999997</v>
      </c>
    </row>
    <row r="1199" spans="1:14" ht="14.4" customHeight="1" x14ac:dyDescent="0.3">
      <c r="A1199" s="747" t="s">
        <v>628</v>
      </c>
      <c r="B1199" s="748" t="s">
        <v>629</v>
      </c>
      <c r="C1199" s="749" t="s">
        <v>664</v>
      </c>
      <c r="D1199" s="750" t="s">
        <v>665</v>
      </c>
      <c r="E1199" s="751">
        <v>50113001</v>
      </c>
      <c r="F1199" s="750" t="s">
        <v>688</v>
      </c>
      <c r="G1199" s="749" t="s">
        <v>692</v>
      </c>
      <c r="H1199" s="749">
        <v>152334</v>
      </c>
      <c r="I1199" s="749">
        <v>52334</v>
      </c>
      <c r="J1199" s="749" t="s">
        <v>1409</v>
      </c>
      <c r="K1199" s="749" t="s">
        <v>1410</v>
      </c>
      <c r="L1199" s="752">
        <v>258.73999999999995</v>
      </c>
      <c r="M1199" s="752">
        <v>6</v>
      </c>
      <c r="N1199" s="753">
        <v>1552.4399999999998</v>
      </c>
    </row>
    <row r="1200" spans="1:14" ht="14.4" customHeight="1" x14ac:dyDescent="0.3">
      <c r="A1200" s="747" t="s">
        <v>628</v>
      </c>
      <c r="B1200" s="748" t="s">
        <v>629</v>
      </c>
      <c r="C1200" s="749" t="s">
        <v>664</v>
      </c>
      <c r="D1200" s="750" t="s">
        <v>665</v>
      </c>
      <c r="E1200" s="751">
        <v>50113001</v>
      </c>
      <c r="F1200" s="750" t="s">
        <v>688</v>
      </c>
      <c r="G1200" s="749" t="s">
        <v>692</v>
      </c>
      <c r="H1200" s="749">
        <v>183741</v>
      </c>
      <c r="I1200" s="749">
        <v>83741</v>
      </c>
      <c r="J1200" s="749" t="s">
        <v>1414</v>
      </c>
      <c r="K1200" s="749" t="s">
        <v>1415</v>
      </c>
      <c r="L1200" s="752">
        <v>356.66</v>
      </c>
      <c r="M1200" s="752">
        <v>1</v>
      </c>
      <c r="N1200" s="753">
        <v>356.66</v>
      </c>
    </row>
    <row r="1201" spans="1:14" ht="14.4" customHeight="1" x14ac:dyDescent="0.3">
      <c r="A1201" s="747" t="s">
        <v>628</v>
      </c>
      <c r="B1201" s="748" t="s">
        <v>629</v>
      </c>
      <c r="C1201" s="749" t="s">
        <v>664</v>
      </c>
      <c r="D1201" s="750" t="s">
        <v>665</v>
      </c>
      <c r="E1201" s="751">
        <v>50113001</v>
      </c>
      <c r="F1201" s="750" t="s">
        <v>688</v>
      </c>
      <c r="G1201" s="749" t="s">
        <v>692</v>
      </c>
      <c r="H1201" s="749">
        <v>196873</v>
      </c>
      <c r="I1201" s="749">
        <v>96873</v>
      </c>
      <c r="J1201" s="749" t="s">
        <v>1741</v>
      </c>
      <c r="K1201" s="749" t="s">
        <v>1742</v>
      </c>
      <c r="L1201" s="752">
        <v>14.299865825900916</v>
      </c>
      <c r="M1201" s="752">
        <v>4</v>
      </c>
      <c r="N1201" s="753">
        <v>57.199463303603665</v>
      </c>
    </row>
    <row r="1202" spans="1:14" ht="14.4" customHeight="1" x14ac:dyDescent="0.3">
      <c r="A1202" s="747" t="s">
        <v>628</v>
      </c>
      <c r="B1202" s="748" t="s">
        <v>629</v>
      </c>
      <c r="C1202" s="749" t="s">
        <v>664</v>
      </c>
      <c r="D1202" s="750" t="s">
        <v>665</v>
      </c>
      <c r="E1202" s="751">
        <v>50113001</v>
      </c>
      <c r="F1202" s="750" t="s">
        <v>688</v>
      </c>
      <c r="G1202" s="749" t="s">
        <v>692</v>
      </c>
      <c r="H1202" s="749">
        <v>31915</v>
      </c>
      <c r="I1202" s="749">
        <v>31915</v>
      </c>
      <c r="J1202" s="749" t="s">
        <v>1168</v>
      </c>
      <c r="K1202" s="749" t="s">
        <v>1169</v>
      </c>
      <c r="L1202" s="752">
        <v>173.69</v>
      </c>
      <c r="M1202" s="752">
        <v>1</v>
      </c>
      <c r="N1202" s="753">
        <v>173.69</v>
      </c>
    </row>
    <row r="1203" spans="1:14" ht="14.4" customHeight="1" x14ac:dyDescent="0.3">
      <c r="A1203" s="747" t="s">
        <v>628</v>
      </c>
      <c r="B1203" s="748" t="s">
        <v>629</v>
      </c>
      <c r="C1203" s="749" t="s">
        <v>664</v>
      </c>
      <c r="D1203" s="750" t="s">
        <v>665</v>
      </c>
      <c r="E1203" s="751">
        <v>50113001</v>
      </c>
      <c r="F1203" s="750" t="s">
        <v>688</v>
      </c>
      <c r="G1203" s="749" t="s">
        <v>692</v>
      </c>
      <c r="H1203" s="749">
        <v>102587</v>
      </c>
      <c r="I1203" s="749">
        <v>2587</v>
      </c>
      <c r="J1203" s="749" t="s">
        <v>1170</v>
      </c>
      <c r="K1203" s="749" t="s">
        <v>1171</v>
      </c>
      <c r="L1203" s="752">
        <v>151.28449999999998</v>
      </c>
      <c r="M1203" s="752">
        <v>10</v>
      </c>
      <c r="N1203" s="753">
        <v>1512.8449999999998</v>
      </c>
    </row>
    <row r="1204" spans="1:14" ht="14.4" customHeight="1" x14ac:dyDescent="0.3">
      <c r="A1204" s="747" t="s">
        <v>628</v>
      </c>
      <c r="B1204" s="748" t="s">
        <v>629</v>
      </c>
      <c r="C1204" s="749" t="s">
        <v>664</v>
      </c>
      <c r="D1204" s="750" t="s">
        <v>665</v>
      </c>
      <c r="E1204" s="751">
        <v>50113001</v>
      </c>
      <c r="F1204" s="750" t="s">
        <v>688</v>
      </c>
      <c r="G1204" s="749" t="s">
        <v>692</v>
      </c>
      <c r="H1204" s="749">
        <v>47249</v>
      </c>
      <c r="I1204" s="749">
        <v>47249</v>
      </c>
      <c r="J1204" s="749" t="s">
        <v>1172</v>
      </c>
      <c r="K1204" s="749" t="s">
        <v>1743</v>
      </c>
      <c r="L1204" s="752">
        <v>126.5</v>
      </c>
      <c r="M1204" s="752">
        <v>1</v>
      </c>
      <c r="N1204" s="753">
        <v>126.5</v>
      </c>
    </row>
    <row r="1205" spans="1:14" ht="14.4" customHeight="1" x14ac:dyDescent="0.3">
      <c r="A1205" s="747" t="s">
        <v>628</v>
      </c>
      <c r="B1205" s="748" t="s">
        <v>629</v>
      </c>
      <c r="C1205" s="749" t="s">
        <v>664</v>
      </c>
      <c r="D1205" s="750" t="s">
        <v>665</v>
      </c>
      <c r="E1205" s="751">
        <v>50113001</v>
      </c>
      <c r="F1205" s="750" t="s">
        <v>688</v>
      </c>
      <c r="G1205" s="749" t="s">
        <v>692</v>
      </c>
      <c r="H1205" s="749">
        <v>47256</v>
      </c>
      <c r="I1205" s="749">
        <v>47256</v>
      </c>
      <c r="J1205" s="749" t="s">
        <v>1172</v>
      </c>
      <c r="K1205" s="749" t="s">
        <v>1173</v>
      </c>
      <c r="L1205" s="752">
        <v>222.20000000000002</v>
      </c>
      <c r="M1205" s="752">
        <v>2</v>
      </c>
      <c r="N1205" s="753">
        <v>444.40000000000003</v>
      </c>
    </row>
    <row r="1206" spans="1:14" ht="14.4" customHeight="1" x14ac:dyDescent="0.3">
      <c r="A1206" s="747" t="s">
        <v>628</v>
      </c>
      <c r="B1206" s="748" t="s">
        <v>629</v>
      </c>
      <c r="C1206" s="749" t="s">
        <v>664</v>
      </c>
      <c r="D1206" s="750" t="s">
        <v>665</v>
      </c>
      <c r="E1206" s="751">
        <v>50113001</v>
      </c>
      <c r="F1206" s="750" t="s">
        <v>688</v>
      </c>
      <c r="G1206" s="749" t="s">
        <v>692</v>
      </c>
      <c r="H1206" s="749">
        <v>196872</v>
      </c>
      <c r="I1206" s="749">
        <v>96872</v>
      </c>
      <c r="J1206" s="749" t="s">
        <v>1744</v>
      </c>
      <c r="K1206" s="749" t="s">
        <v>1745</v>
      </c>
      <c r="L1206" s="752">
        <v>12.650125323525915</v>
      </c>
      <c r="M1206" s="752">
        <v>6</v>
      </c>
      <c r="N1206" s="753">
        <v>75.900751941155491</v>
      </c>
    </row>
    <row r="1207" spans="1:14" ht="14.4" customHeight="1" x14ac:dyDescent="0.3">
      <c r="A1207" s="747" t="s">
        <v>628</v>
      </c>
      <c r="B1207" s="748" t="s">
        <v>629</v>
      </c>
      <c r="C1207" s="749" t="s">
        <v>664</v>
      </c>
      <c r="D1207" s="750" t="s">
        <v>665</v>
      </c>
      <c r="E1207" s="751">
        <v>50113001</v>
      </c>
      <c r="F1207" s="750" t="s">
        <v>688</v>
      </c>
      <c r="G1207" s="749" t="s">
        <v>692</v>
      </c>
      <c r="H1207" s="749">
        <v>147252</v>
      </c>
      <c r="I1207" s="749">
        <v>47252</v>
      </c>
      <c r="J1207" s="749" t="s">
        <v>1746</v>
      </c>
      <c r="K1207" s="749" t="s">
        <v>1747</v>
      </c>
      <c r="L1207" s="752">
        <v>11.110022133641928</v>
      </c>
      <c r="M1207" s="752">
        <v>5</v>
      </c>
      <c r="N1207" s="753">
        <v>55.550110668209641</v>
      </c>
    </row>
    <row r="1208" spans="1:14" ht="14.4" customHeight="1" x14ac:dyDescent="0.3">
      <c r="A1208" s="747" t="s">
        <v>628</v>
      </c>
      <c r="B1208" s="748" t="s">
        <v>629</v>
      </c>
      <c r="C1208" s="749" t="s">
        <v>664</v>
      </c>
      <c r="D1208" s="750" t="s">
        <v>665</v>
      </c>
      <c r="E1208" s="751">
        <v>50113001</v>
      </c>
      <c r="F1208" s="750" t="s">
        <v>688</v>
      </c>
      <c r="G1208" s="749" t="s">
        <v>692</v>
      </c>
      <c r="H1208" s="749">
        <v>849143</v>
      </c>
      <c r="I1208" s="749">
        <v>155940</v>
      </c>
      <c r="J1208" s="749" t="s">
        <v>803</v>
      </c>
      <c r="K1208" s="749" t="s">
        <v>630</v>
      </c>
      <c r="L1208" s="752">
        <v>111.83815433677246</v>
      </c>
      <c r="M1208" s="752">
        <v>1</v>
      </c>
      <c r="N1208" s="753">
        <v>111.83815433677246</v>
      </c>
    </row>
    <row r="1209" spans="1:14" ht="14.4" customHeight="1" x14ac:dyDescent="0.3">
      <c r="A1209" s="747" t="s">
        <v>628</v>
      </c>
      <c r="B1209" s="748" t="s">
        <v>629</v>
      </c>
      <c r="C1209" s="749" t="s">
        <v>664</v>
      </c>
      <c r="D1209" s="750" t="s">
        <v>665</v>
      </c>
      <c r="E1209" s="751">
        <v>50113001</v>
      </c>
      <c r="F1209" s="750" t="s">
        <v>688</v>
      </c>
      <c r="G1209" s="749" t="s">
        <v>689</v>
      </c>
      <c r="H1209" s="749">
        <v>845593</v>
      </c>
      <c r="I1209" s="749">
        <v>100304</v>
      </c>
      <c r="J1209" s="749" t="s">
        <v>804</v>
      </c>
      <c r="K1209" s="749" t="s">
        <v>805</v>
      </c>
      <c r="L1209" s="752">
        <v>73.225000000000023</v>
      </c>
      <c r="M1209" s="752">
        <v>2</v>
      </c>
      <c r="N1209" s="753">
        <v>146.45000000000005</v>
      </c>
    </row>
    <row r="1210" spans="1:14" ht="14.4" customHeight="1" x14ac:dyDescent="0.3">
      <c r="A1210" s="747" t="s">
        <v>628</v>
      </c>
      <c r="B1210" s="748" t="s">
        <v>629</v>
      </c>
      <c r="C1210" s="749" t="s">
        <v>664</v>
      </c>
      <c r="D1210" s="750" t="s">
        <v>665</v>
      </c>
      <c r="E1210" s="751">
        <v>50113001</v>
      </c>
      <c r="F1210" s="750" t="s">
        <v>688</v>
      </c>
      <c r="G1210" s="749" t="s">
        <v>692</v>
      </c>
      <c r="H1210" s="749">
        <v>149983</v>
      </c>
      <c r="I1210" s="749">
        <v>49983</v>
      </c>
      <c r="J1210" s="749" t="s">
        <v>1748</v>
      </c>
      <c r="K1210" s="749" t="s">
        <v>1069</v>
      </c>
      <c r="L1210" s="752">
        <v>941.54747534795524</v>
      </c>
      <c r="M1210" s="752">
        <v>7.8261022999999996</v>
      </c>
      <c r="N1210" s="753">
        <v>7368.6468623798255</v>
      </c>
    </row>
    <row r="1211" spans="1:14" ht="14.4" customHeight="1" x14ac:dyDescent="0.3">
      <c r="A1211" s="747" t="s">
        <v>628</v>
      </c>
      <c r="B1211" s="748" t="s">
        <v>629</v>
      </c>
      <c r="C1211" s="749" t="s">
        <v>664</v>
      </c>
      <c r="D1211" s="750" t="s">
        <v>665</v>
      </c>
      <c r="E1211" s="751">
        <v>50113001</v>
      </c>
      <c r="F1211" s="750" t="s">
        <v>688</v>
      </c>
      <c r="G1211" s="749" t="s">
        <v>692</v>
      </c>
      <c r="H1211" s="749">
        <v>149984</v>
      </c>
      <c r="I1211" s="749">
        <v>49984</v>
      </c>
      <c r="J1211" s="749" t="s">
        <v>1749</v>
      </c>
      <c r="K1211" s="749" t="s">
        <v>1750</v>
      </c>
      <c r="L1211" s="752">
        <v>1867.5758179976472</v>
      </c>
      <c r="M1211" s="752">
        <v>0.2207365</v>
      </c>
      <c r="N1211" s="753">
        <v>412.24214954943767</v>
      </c>
    </row>
    <row r="1212" spans="1:14" ht="14.4" customHeight="1" x14ac:dyDescent="0.3">
      <c r="A1212" s="747" t="s">
        <v>628</v>
      </c>
      <c r="B1212" s="748" t="s">
        <v>629</v>
      </c>
      <c r="C1212" s="749" t="s">
        <v>664</v>
      </c>
      <c r="D1212" s="750" t="s">
        <v>665</v>
      </c>
      <c r="E1212" s="751">
        <v>50113001</v>
      </c>
      <c r="F1212" s="750" t="s">
        <v>688</v>
      </c>
      <c r="G1212" s="749" t="s">
        <v>692</v>
      </c>
      <c r="H1212" s="749">
        <v>149982</v>
      </c>
      <c r="I1212" s="749">
        <v>49982</v>
      </c>
      <c r="J1212" s="749" t="s">
        <v>1751</v>
      </c>
      <c r="K1212" s="749" t="s">
        <v>1738</v>
      </c>
      <c r="L1212" s="752">
        <v>549.41618523598061</v>
      </c>
      <c r="M1212" s="752">
        <v>6.8299681999999997</v>
      </c>
      <c r="N1212" s="753">
        <v>3752.4950737270569</v>
      </c>
    </row>
    <row r="1213" spans="1:14" ht="14.4" customHeight="1" x14ac:dyDescent="0.3">
      <c r="A1213" s="747" t="s">
        <v>628</v>
      </c>
      <c r="B1213" s="748" t="s">
        <v>629</v>
      </c>
      <c r="C1213" s="749" t="s">
        <v>664</v>
      </c>
      <c r="D1213" s="750" t="s">
        <v>665</v>
      </c>
      <c r="E1213" s="751">
        <v>50113001</v>
      </c>
      <c r="F1213" s="750" t="s">
        <v>688</v>
      </c>
      <c r="G1213" s="749" t="s">
        <v>692</v>
      </c>
      <c r="H1213" s="749">
        <v>124067</v>
      </c>
      <c r="I1213" s="749">
        <v>124067</v>
      </c>
      <c r="J1213" s="749" t="s">
        <v>806</v>
      </c>
      <c r="K1213" s="749" t="s">
        <v>807</v>
      </c>
      <c r="L1213" s="752">
        <v>36.53</v>
      </c>
      <c r="M1213" s="752">
        <v>4</v>
      </c>
      <c r="N1213" s="753">
        <v>146.12</v>
      </c>
    </row>
    <row r="1214" spans="1:14" ht="14.4" customHeight="1" x14ac:dyDescent="0.3">
      <c r="A1214" s="747" t="s">
        <v>628</v>
      </c>
      <c r="B1214" s="748" t="s">
        <v>629</v>
      </c>
      <c r="C1214" s="749" t="s">
        <v>664</v>
      </c>
      <c r="D1214" s="750" t="s">
        <v>665</v>
      </c>
      <c r="E1214" s="751">
        <v>50113001</v>
      </c>
      <c r="F1214" s="750" t="s">
        <v>688</v>
      </c>
      <c r="G1214" s="749" t="s">
        <v>692</v>
      </c>
      <c r="H1214" s="749">
        <v>216572</v>
      </c>
      <c r="I1214" s="749">
        <v>216572</v>
      </c>
      <c r="J1214" s="749" t="s">
        <v>806</v>
      </c>
      <c r="K1214" s="749" t="s">
        <v>807</v>
      </c>
      <c r="L1214" s="752">
        <v>36.289999999999992</v>
      </c>
      <c r="M1214" s="752">
        <v>23</v>
      </c>
      <c r="N1214" s="753">
        <v>834.66999999999985</v>
      </c>
    </row>
    <row r="1215" spans="1:14" ht="14.4" customHeight="1" x14ac:dyDescent="0.3">
      <c r="A1215" s="747" t="s">
        <v>628</v>
      </c>
      <c r="B1215" s="748" t="s">
        <v>629</v>
      </c>
      <c r="C1215" s="749" t="s">
        <v>664</v>
      </c>
      <c r="D1215" s="750" t="s">
        <v>665</v>
      </c>
      <c r="E1215" s="751">
        <v>50113001</v>
      </c>
      <c r="F1215" s="750" t="s">
        <v>688</v>
      </c>
      <c r="G1215" s="749" t="s">
        <v>692</v>
      </c>
      <c r="H1215" s="749">
        <v>51366</v>
      </c>
      <c r="I1215" s="749">
        <v>51366</v>
      </c>
      <c r="J1215" s="749" t="s">
        <v>808</v>
      </c>
      <c r="K1215" s="749" t="s">
        <v>809</v>
      </c>
      <c r="L1215" s="752">
        <v>171.59999999999994</v>
      </c>
      <c r="M1215" s="752">
        <v>11</v>
      </c>
      <c r="N1215" s="753">
        <v>1887.5999999999995</v>
      </c>
    </row>
    <row r="1216" spans="1:14" ht="14.4" customHeight="1" x14ac:dyDescent="0.3">
      <c r="A1216" s="747" t="s">
        <v>628</v>
      </c>
      <c r="B1216" s="748" t="s">
        <v>629</v>
      </c>
      <c r="C1216" s="749" t="s">
        <v>664</v>
      </c>
      <c r="D1216" s="750" t="s">
        <v>665</v>
      </c>
      <c r="E1216" s="751">
        <v>50113001</v>
      </c>
      <c r="F1216" s="750" t="s">
        <v>688</v>
      </c>
      <c r="G1216" s="749" t="s">
        <v>692</v>
      </c>
      <c r="H1216" s="749">
        <v>51367</v>
      </c>
      <c r="I1216" s="749">
        <v>51367</v>
      </c>
      <c r="J1216" s="749" t="s">
        <v>808</v>
      </c>
      <c r="K1216" s="749" t="s">
        <v>810</v>
      </c>
      <c r="L1216" s="752">
        <v>92.95</v>
      </c>
      <c r="M1216" s="752">
        <v>6</v>
      </c>
      <c r="N1216" s="753">
        <v>557.70000000000005</v>
      </c>
    </row>
    <row r="1217" spans="1:14" ht="14.4" customHeight="1" x14ac:dyDescent="0.3">
      <c r="A1217" s="747" t="s">
        <v>628</v>
      </c>
      <c r="B1217" s="748" t="s">
        <v>629</v>
      </c>
      <c r="C1217" s="749" t="s">
        <v>664</v>
      </c>
      <c r="D1217" s="750" t="s">
        <v>665</v>
      </c>
      <c r="E1217" s="751">
        <v>50113001</v>
      </c>
      <c r="F1217" s="750" t="s">
        <v>688</v>
      </c>
      <c r="G1217" s="749" t="s">
        <v>692</v>
      </c>
      <c r="H1217" s="749">
        <v>51383</v>
      </c>
      <c r="I1217" s="749">
        <v>51383</v>
      </c>
      <c r="J1217" s="749" t="s">
        <v>808</v>
      </c>
      <c r="K1217" s="749" t="s">
        <v>811</v>
      </c>
      <c r="L1217" s="752">
        <v>93.5</v>
      </c>
      <c r="M1217" s="752">
        <v>7</v>
      </c>
      <c r="N1217" s="753">
        <v>654.5</v>
      </c>
    </row>
    <row r="1218" spans="1:14" ht="14.4" customHeight="1" x14ac:dyDescent="0.3">
      <c r="A1218" s="747" t="s">
        <v>628</v>
      </c>
      <c r="B1218" s="748" t="s">
        <v>629</v>
      </c>
      <c r="C1218" s="749" t="s">
        <v>664</v>
      </c>
      <c r="D1218" s="750" t="s">
        <v>665</v>
      </c>
      <c r="E1218" s="751">
        <v>50113001</v>
      </c>
      <c r="F1218" s="750" t="s">
        <v>688</v>
      </c>
      <c r="G1218" s="749" t="s">
        <v>692</v>
      </c>
      <c r="H1218" s="749">
        <v>151365</v>
      </c>
      <c r="I1218" s="749">
        <v>51365</v>
      </c>
      <c r="J1218" s="749" t="s">
        <v>1752</v>
      </c>
      <c r="K1218" s="749" t="s">
        <v>1753</v>
      </c>
      <c r="L1218" s="752">
        <v>8.5800025955998738</v>
      </c>
      <c r="M1218" s="752">
        <v>61</v>
      </c>
      <c r="N1218" s="753">
        <v>523.38015833159227</v>
      </c>
    </row>
    <row r="1219" spans="1:14" ht="14.4" customHeight="1" x14ac:dyDescent="0.3">
      <c r="A1219" s="747" t="s">
        <v>628</v>
      </c>
      <c r="B1219" s="748" t="s">
        <v>629</v>
      </c>
      <c r="C1219" s="749" t="s">
        <v>664</v>
      </c>
      <c r="D1219" s="750" t="s">
        <v>665</v>
      </c>
      <c r="E1219" s="751">
        <v>50113001</v>
      </c>
      <c r="F1219" s="750" t="s">
        <v>688</v>
      </c>
      <c r="G1219" s="749" t="s">
        <v>692</v>
      </c>
      <c r="H1219" s="749">
        <v>197682</v>
      </c>
      <c r="I1219" s="749">
        <v>97682</v>
      </c>
      <c r="J1219" s="749" t="s">
        <v>1754</v>
      </c>
      <c r="K1219" s="749" t="s">
        <v>1755</v>
      </c>
      <c r="L1219" s="752">
        <v>9.2949271852048678</v>
      </c>
      <c r="M1219" s="752">
        <v>2</v>
      </c>
      <c r="N1219" s="753">
        <v>18.589854370409736</v>
      </c>
    </row>
    <row r="1220" spans="1:14" ht="14.4" customHeight="1" x14ac:dyDescent="0.3">
      <c r="A1220" s="747" t="s">
        <v>628</v>
      </c>
      <c r="B1220" s="748" t="s">
        <v>629</v>
      </c>
      <c r="C1220" s="749" t="s">
        <v>664</v>
      </c>
      <c r="D1220" s="750" t="s">
        <v>665</v>
      </c>
      <c r="E1220" s="751">
        <v>50113001</v>
      </c>
      <c r="F1220" s="750" t="s">
        <v>688</v>
      </c>
      <c r="G1220" s="749" t="s">
        <v>692</v>
      </c>
      <c r="H1220" s="749">
        <v>846618</v>
      </c>
      <c r="I1220" s="749">
        <v>100014</v>
      </c>
      <c r="J1220" s="749" t="s">
        <v>812</v>
      </c>
      <c r="K1220" s="749" t="s">
        <v>813</v>
      </c>
      <c r="L1220" s="752">
        <v>29.848000000000003</v>
      </c>
      <c r="M1220" s="752">
        <v>5</v>
      </c>
      <c r="N1220" s="753">
        <v>149.24</v>
      </c>
    </row>
    <row r="1221" spans="1:14" ht="14.4" customHeight="1" x14ac:dyDescent="0.3">
      <c r="A1221" s="747" t="s">
        <v>628</v>
      </c>
      <c r="B1221" s="748" t="s">
        <v>629</v>
      </c>
      <c r="C1221" s="749" t="s">
        <v>664</v>
      </c>
      <c r="D1221" s="750" t="s">
        <v>665</v>
      </c>
      <c r="E1221" s="751">
        <v>50113001</v>
      </c>
      <c r="F1221" s="750" t="s">
        <v>688</v>
      </c>
      <c r="G1221" s="749" t="s">
        <v>692</v>
      </c>
      <c r="H1221" s="749">
        <v>846629</v>
      </c>
      <c r="I1221" s="749">
        <v>100013</v>
      </c>
      <c r="J1221" s="749" t="s">
        <v>1184</v>
      </c>
      <c r="K1221" s="749" t="s">
        <v>1185</v>
      </c>
      <c r="L1221" s="752">
        <v>37.306666666666658</v>
      </c>
      <c r="M1221" s="752">
        <v>9</v>
      </c>
      <c r="N1221" s="753">
        <v>335.75999999999993</v>
      </c>
    </row>
    <row r="1222" spans="1:14" ht="14.4" customHeight="1" x14ac:dyDescent="0.3">
      <c r="A1222" s="747" t="s">
        <v>628</v>
      </c>
      <c r="B1222" s="748" t="s">
        <v>629</v>
      </c>
      <c r="C1222" s="749" t="s">
        <v>664</v>
      </c>
      <c r="D1222" s="750" t="s">
        <v>665</v>
      </c>
      <c r="E1222" s="751">
        <v>50113001</v>
      </c>
      <c r="F1222" s="750" t="s">
        <v>688</v>
      </c>
      <c r="G1222" s="749" t="s">
        <v>692</v>
      </c>
      <c r="H1222" s="749">
        <v>394712</v>
      </c>
      <c r="I1222" s="749">
        <v>0</v>
      </c>
      <c r="J1222" s="749" t="s">
        <v>818</v>
      </c>
      <c r="K1222" s="749" t="s">
        <v>819</v>
      </c>
      <c r="L1222" s="752">
        <v>23.700457661968905</v>
      </c>
      <c r="M1222" s="752">
        <v>132</v>
      </c>
      <c r="N1222" s="753">
        <v>3128.4604113798955</v>
      </c>
    </row>
    <row r="1223" spans="1:14" ht="14.4" customHeight="1" x14ac:dyDescent="0.3">
      <c r="A1223" s="747" t="s">
        <v>628</v>
      </c>
      <c r="B1223" s="748" t="s">
        <v>629</v>
      </c>
      <c r="C1223" s="749" t="s">
        <v>664</v>
      </c>
      <c r="D1223" s="750" t="s">
        <v>665</v>
      </c>
      <c r="E1223" s="751">
        <v>50113001</v>
      </c>
      <c r="F1223" s="750" t="s">
        <v>688</v>
      </c>
      <c r="G1223" s="749" t="s">
        <v>692</v>
      </c>
      <c r="H1223" s="749">
        <v>901176</v>
      </c>
      <c r="I1223" s="749">
        <v>1000</v>
      </c>
      <c r="J1223" s="749" t="s">
        <v>1756</v>
      </c>
      <c r="K1223" s="749" t="s">
        <v>1757</v>
      </c>
      <c r="L1223" s="752">
        <v>63.38216230161381</v>
      </c>
      <c r="M1223" s="752">
        <v>2</v>
      </c>
      <c r="N1223" s="753">
        <v>126.76432460322762</v>
      </c>
    </row>
    <row r="1224" spans="1:14" ht="14.4" customHeight="1" x14ac:dyDescent="0.3">
      <c r="A1224" s="747" t="s">
        <v>628</v>
      </c>
      <c r="B1224" s="748" t="s">
        <v>629</v>
      </c>
      <c r="C1224" s="749" t="s">
        <v>664</v>
      </c>
      <c r="D1224" s="750" t="s">
        <v>665</v>
      </c>
      <c r="E1224" s="751">
        <v>50113001</v>
      </c>
      <c r="F1224" s="750" t="s">
        <v>688</v>
      </c>
      <c r="G1224" s="749" t="s">
        <v>692</v>
      </c>
      <c r="H1224" s="749">
        <v>107121</v>
      </c>
      <c r="I1224" s="749">
        <v>107121</v>
      </c>
      <c r="J1224" s="749" t="s">
        <v>1188</v>
      </c>
      <c r="K1224" s="749" t="s">
        <v>1189</v>
      </c>
      <c r="L1224" s="752">
        <v>3181.7200000000007</v>
      </c>
      <c r="M1224" s="752">
        <v>3</v>
      </c>
      <c r="N1224" s="753">
        <v>9545.1600000000017</v>
      </c>
    </row>
    <row r="1225" spans="1:14" ht="14.4" customHeight="1" x14ac:dyDescent="0.3">
      <c r="A1225" s="747" t="s">
        <v>628</v>
      </c>
      <c r="B1225" s="748" t="s">
        <v>629</v>
      </c>
      <c r="C1225" s="749" t="s">
        <v>664</v>
      </c>
      <c r="D1225" s="750" t="s">
        <v>665</v>
      </c>
      <c r="E1225" s="751">
        <v>50113001</v>
      </c>
      <c r="F1225" s="750" t="s">
        <v>688</v>
      </c>
      <c r="G1225" s="749" t="s">
        <v>692</v>
      </c>
      <c r="H1225" s="749">
        <v>117996</v>
      </c>
      <c r="I1225" s="749">
        <v>17996</v>
      </c>
      <c r="J1225" s="749" t="s">
        <v>1450</v>
      </c>
      <c r="K1225" s="749" t="s">
        <v>1451</v>
      </c>
      <c r="L1225" s="752">
        <v>73.569999999999993</v>
      </c>
      <c r="M1225" s="752">
        <v>1</v>
      </c>
      <c r="N1225" s="753">
        <v>73.569999999999993</v>
      </c>
    </row>
    <row r="1226" spans="1:14" ht="14.4" customHeight="1" x14ac:dyDescent="0.3">
      <c r="A1226" s="747" t="s">
        <v>628</v>
      </c>
      <c r="B1226" s="748" t="s">
        <v>629</v>
      </c>
      <c r="C1226" s="749" t="s">
        <v>664</v>
      </c>
      <c r="D1226" s="750" t="s">
        <v>665</v>
      </c>
      <c r="E1226" s="751">
        <v>50113001</v>
      </c>
      <c r="F1226" s="750" t="s">
        <v>688</v>
      </c>
      <c r="G1226" s="749" t="s">
        <v>692</v>
      </c>
      <c r="H1226" s="749">
        <v>844940</v>
      </c>
      <c r="I1226" s="749">
        <v>0</v>
      </c>
      <c r="J1226" s="749" t="s">
        <v>1758</v>
      </c>
      <c r="K1226" s="749" t="s">
        <v>630</v>
      </c>
      <c r="L1226" s="752">
        <v>111.25046098096431</v>
      </c>
      <c r="M1226" s="752">
        <v>3</v>
      </c>
      <c r="N1226" s="753">
        <v>333.75138294289292</v>
      </c>
    </row>
    <row r="1227" spans="1:14" ht="14.4" customHeight="1" x14ac:dyDescent="0.3">
      <c r="A1227" s="747" t="s">
        <v>628</v>
      </c>
      <c r="B1227" s="748" t="s">
        <v>629</v>
      </c>
      <c r="C1227" s="749" t="s">
        <v>664</v>
      </c>
      <c r="D1227" s="750" t="s">
        <v>665</v>
      </c>
      <c r="E1227" s="751">
        <v>50113001</v>
      </c>
      <c r="F1227" s="750" t="s">
        <v>688</v>
      </c>
      <c r="G1227" s="749" t="s">
        <v>692</v>
      </c>
      <c r="H1227" s="749">
        <v>921331</v>
      </c>
      <c r="I1227" s="749">
        <v>0</v>
      </c>
      <c r="J1227" s="749" t="s">
        <v>1759</v>
      </c>
      <c r="K1227" s="749" t="s">
        <v>630</v>
      </c>
      <c r="L1227" s="752">
        <v>319.31329035411261</v>
      </c>
      <c r="M1227" s="752">
        <v>1</v>
      </c>
      <c r="N1227" s="753">
        <v>319.31329035411261</v>
      </c>
    </row>
    <row r="1228" spans="1:14" ht="14.4" customHeight="1" x14ac:dyDescent="0.3">
      <c r="A1228" s="747" t="s">
        <v>628</v>
      </c>
      <c r="B1228" s="748" t="s">
        <v>629</v>
      </c>
      <c r="C1228" s="749" t="s">
        <v>664</v>
      </c>
      <c r="D1228" s="750" t="s">
        <v>665</v>
      </c>
      <c r="E1228" s="751">
        <v>50113001</v>
      </c>
      <c r="F1228" s="750" t="s">
        <v>688</v>
      </c>
      <c r="G1228" s="749" t="s">
        <v>692</v>
      </c>
      <c r="H1228" s="749">
        <v>921458</v>
      </c>
      <c r="I1228" s="749">
        <v>0</v>
      </c>
      <c r="J1228" s="749" t="s">
        <v>1760</v>
      </c>
      <c r="K1228" s="749" t="s">
        <v>630</v>
      </c>
      <c r="L1228" s="752">
        <v>98.652892335393673</v>
      </c>
      <c r="M1228" s="752">
        <v>2</v>
      </c>
      <c r="N1228" s="753">
        <v>197.30578467078735</v>
      </c>
    </row>
    <row r="1229" spans="1:14" ht="14.4" customHeight="1" x14ac:dyDescent="0.3">
      <c r="A1229" s="747" t="s">
        <v>628</v>
      </c>
      <c r="B1229" s="748" t="s">
        <v>629</v>
      </c>
      <c r="C1229" s="749" t="s">
        <v>664</v>
      </c>
      <c r="D1229" s="750" t="s">
        <v>665</v>
      </c>
      <c r="E1229" s="751">
        <v>50113001</v>
      </c>
      <c r="F1229" s="750" t="s">
        <v>688</v>
      </c>
      <c r="G1229" s="749" t="s">
        <v>692</v>
      </c>
      <c r="H1229" s="749">
        <v>930636</v>
      </c>
      <c r="I1229" s="749">
        <v>0</v>
      </c>
      <c r="J1229" s="749" t="s">
        <v>1761</v>
      </c>
      <c r="K1229" s="749" t="s">
        <v>630</v>
      </c>
      <c r="L1229" s="752">
        <v>73.071100000000001</v>
      </c>
      <c r="M1229" s="752">
        <v>1</v>
      </c>
      <c r="N1229" s="753">
        <v>73.071100000000001</v>
      </c>
    </row>
    <row r="1230" spans="1:14" ht="14.4" customHeight="1" x14ac:dyDescent="0.3">
      <c r="A1230" s="747" t="s">
        <v>628</v>
      </c>
      <c r="B1230" s="748" t="s">
        <v>629</v>
      </c>
      <c r="C1230" s="749" t="s">
        <v>664</v>
      </c>
      <c r="D1230" s="750" t="s">
        <v>665</v>
      </c>
      <c r="E1230" s="751">
        <v>50113001</v>
      </c>
      <c r="F1230" s="750" t="s">
        <v>688</v>
      </c>
      <c r="G1230" s="749" t="s">
        <v>692</v>
      </c>
      <c r="H1230" s="749">
        <v>900524</v>
      </c>
      <c r="I1230" s="749">
        <v>0</v>
      </c>
      <c r="J1230" s="749" t="s">
        <v>832</v>
      </c>
      <c r="K1230" s="749" t="s">
        <v>630</v>
      </c>
      <c r="L1230" s="752">
        <v>115.64599951001892</v>
      </c>
      <c r="M1230" s="752">
        <v>1</v>
      </c>
      <c r="N1230" s="753">
        <v>115.64599951001892</v>
      </c>
    </row>
    <row r="1231" spans="1:14" ht="14.4" customHeight="1" x14ac:dyDescent="0.3">
      <c r="A1231" s="747" t="s">
        <v>628</v>
      </c>
      <c r="B1231" s="748" t="s">
        <v>629</v>
      </c>
      <c r="C1231" s="749" t="s">
        <v>664</v>
      </c>
      <c r="D1231" s="750" t="s">
        <v>665</v>
      </c>
      <c r="E1231" s="751">
        <v>50113001</v>
      </c>
      <c r="F1231" s="750" t="s">
        <v>688</v>
      </c>
      <c r="G1231" s="749" t="s">
        <v>692</v>
      </c>
      <c r="H1231" s="749">
        <v>900543</v>
      </c>
      <c r="I1231" s="749">
        <v>0</v>
      </c>
      <c r="J1231" s="749" t="s">
        <v>1455</v>
      </c>
      <c r="K1231" s="749" t="s">
        <v>630</v>
      </c>
      <c r="L1231" s="752">
        <v>159.6877924236538</v>
      </c>
      <c r="M1231" s="752">
        <v>40</v>
      </c>
      <c r="N1231" s="753">
        <v>6387.5116969461524</v>
      </c>
    </row>
    <row r="1232" spans="1:14" ht="14.4" customHeight="1" x14ac:dyDescent="0.3">
      <c r="A1232" s="747" t="s">
        <v>628</v>
      </c>
      <c r="B1232" s="748" t="s">
        <v>629</v>
      </c>
      <c r="C1232" s="749" t="s">
        <v>664</v>
      </c>
      <c r="D1232" s="750" t="s">
        <v>665</v>
      </c>
      <c r="E1232" s="751">
        <v>50113001</v>
      </c>
      <c r="F1232" s="750" t="s">
        <v>688</v>
      </c>
      <c r="G1232" s="749" t="s">
        <v>692</v>
      </c>
      <c r="H1232" s="749">
        <v>394072</v>
      </c>
      <c r="I1232" s="749">
        <v>1000</v>
      </c>
      <c r="J1232" s="749" t="s">
        <v>834</v>
      </c>
      <c r="K1232" s="749" t="s">
        <v>630</v>
      </c>
      <c r="L1232" s="752">
        <v>343.30069124905992</v>
      </c>
      <c r="M1232" s="752">
        <v>1</v>
      </c>
      <c r="N1232" s="753">
        <v>343.30069124905992</v>
      </c>
    </row>
    <row r="1233" spans="1:14" ht="14.4" customHeight="1" x14ac:dyDescent="0.3">
      <c r="A1233" s="747" t="s">
        <v>628</v>
      </c>
      <c r="B1233" s="748" t="s">
        <v>629</v>
      </c>
      <c r="C1233" s="749" t="s">
        <v>664</v>
      </c>
      <c r="D1233" s="750" t="s">
        <v>665</v>
      </c>
      <c r="E1233" s="751">
        <v>50113001</v>
      </c>
      <c r="F1233" s="750" t="s">
        <v>688</v>
      </c>
      <c r="G1233" s="749" t="s">
        <v>692</v>
      </c>
      <c r="H1233" s="749">
        <v>900496</v>
      </c>
      <c r="I1233" s="749">
        <v>0</v>
      </c>
      <c r="J1233" s="749" t="s">
        <v>1762</v>
      </c>
      <c r="K1233" s="749" t="s">
        <v>630</v>
      </c>
      <c r="L1233" s="752">
        <v>56.750126879179668</v>
      </c>
      <c r="M1233" s="752">
        <v>3</v>
      </c>
      <c r="N1233" s="753">
        <v>170.250380637539</v>
      </c>
    </row>
    <row r="1234" spans="1:14" ht="14.4" customHeight="1" x14ac:dyDescent="0.3">
      <c r="A1234" s="747" t="s">
        <v>628</v>
      </c>
      <c r="B1234" s="748" t="s">
        <v>629</v>
      </c>
      <c r="C1234" s="749" t="s">
        <v>664</v>
      </c>
      <c r="D1234" s="750" t="s">
        <v>665</v>
      </c>
      <c r="E1234" s="751">
        <v>50113001</v>
      </c>
      <c r="F1234" s="750" t="s">
        <v>688</v>
      </c>
      <c r="G1234" s="749" t="s">
        <v>692</v>
      </c>
      <c r="H1234" s="749">
        <v>900321</v>
      </c>
      <c r="I1234" s="749">
        <v>0</v>
      </c>
      <c r="J1234" s="749" t="s">
        <v>1202</v>
      </c>
      <c r="K1234" s="749" t="s">
        <v>630</v>
      </c>
      <c r="L1234" s="752">
        <v>125.18404886564186</v>
      </c>
      <c r="M1234" s="752">
        <v>32</v>
      </c>
      <c r="N1234" s="753">
        <v>4005.8895637005394</v>
      </c>
    </row>
    <row r="1235" spans="1:14" ht="14.4" customHeight="1" x14ac:dyDescent="0.3">
      <c r="A1235" s="747" t="s">
        <v>628</v>
      </c>
      <c r="B1235" s="748" t="s">
        <v>629</v>
      </c>
      <c r="C1235" s="749" t="s">
        <v>664</v>
      </c>
      <c r="D1235" s="750" t="s">
        <v>665</v>
      </c>
      <c r="E1235" s="751">
        <v>50113001</v>
      </c>
      <c r="F1235" s="750" t="s">
        <v>688</v>
      </c>
      <c r="G1235" s="749" t="s">
        <v>692</v>
      </c>
      <c r="H1235" s="749">
        <v>921308</v>
      </c>
      <c r="I1235" s="749">
        <v>0</v>
      </c>
      <c r="J1235" s="749" t="s">
        <v>1763</v>
      </c>
      <c r="K1235" s="749" t="s">
        <v>630</v>
      </c>
      <c r="L1235" s="752">
        <v>184.43808113045301</v>
      </c>
      <c r="M1235" s="752">
        <v>1</v>
      </c>
      <c r="N1235" s="753">
        <v>184.43808113045301</v>
      </c>
    </row>
    <row r="1236" spans="1:14" ht="14.4" customHeight="1" x14ac:dyDescent="0.3">
      <c r="A1236" s="747" t="s">
        <v>628</v>
      </c>
      <c r="B1236" s="748" t="s">
        <v>629</v>
      </c>
      <c r="C1236" s="749" t="s">
        <v>664</v>
      </c>
      <c r="D1236" s="750" t="s">
        <v>665</v>
      </c>
      <c r="E1236" s="751">
        <v>50113001</v>
      </c>
      <c r="F1236" s="750" t="s">
        <v>688</v>
      </c>
      <c r="G1236" s="749" t="s">
        <v>692</v>
      </c>
      <c r="H1236" s="749">
        <v>900007</v>
      </c>
      <c r="I1236" s="749">
        <v>0</v>
      </c>
      <c r="J1236" s="749" t="s">
        <v>1764</v>
      </c>
      <c r="K1236" s="749" t="s">
        <v>630</v>
      </c>
      <c r="L1236" s="752">
        <v>57.353909066503135</v>
      </c>
      <c r="M1236" s="752">
        <v>1</v>
      </c>
      <c r="N1236" s="753">
        <v>57.353909066503135</v>
      </c>
    </row>
    <row r="1237" spans="1:14" ht="14.4" customHeight="1" x14ac:dyDescent="0.3">
      <c r="A1237" s="747" t="s">
        <v>628</v>
      </c>
      <c r="B1237" s="748" t="s">
        <v>629</v>
      </c>
      <c r="C1237" s="749" t="s">
        <v>664</v>
      </c>
      <c r="D1237" s="750" t="s">
        <v>665</v>
      </c>
      <c r="E1237" s="751">
        <v>50113001</v>
      </c>
      <c r="F1237" s="750" t="s">
        <v>688</v>
      </c>
      <c r="G1237" s="749" t="s">
        <v>692</v>
      </c>
      <c r="H1237" s="749">
        <v>921351</v>
      </c>
      <c r="I1237" s="749">
        <v>0</v>
      </c>
      <c r="J1237" s="749" t="s">
        <v>840</v>
      </c>
      <c r="K1237" s="749" t="s">
        <v>630</v>
      </c>
      <c r="L1237" s="752">
        <v>157.24187682211138</v>
      </c>
      <c r="M1237" s="752">
        <v>4</v>
      </c>
      <c r="N1237" s="753">
        <v>628.96750728844552</v>
      </c>
    </row>
    <row r="1238" spans="1:14" ht="14.4" customHeight="1" x14ac:dyDescent="0.3">
      <c r="A1238" s="747" t="s">
        <v>628</v>
      </c>
      <c r="B1238" s="748" t="s">
        <v>629</v>
      </c>
      <c r="C1238" s="749" t="s">
        <v>664</v>
      </c>
      <c r="D1238" s="750" t="s">
        <v>665</v>
      </c>
      <c r="E1238" s="751">
        <v>50113001</v>
      </c>
      <c r="F1238" s="750" t="s">
        <v>688</v>
      </c>
      <c r="G1238" s="749" t="s">
        <v>692</v>
      </c>
      <c r="H1238" s="749">
        <v>921352</v>
      </c>
      <c r="I1238" s="749">
        <v>0</v>
      </c>
      <c r="J1238" s="749" t="s">
        <v>841</v>
      </c>
      <c r="K1238" s="749" t="s">
        <v>630</v>
      </c>
      <c r="L1238" s="752">
        <v>206.80252218043751</v>
      </c>
      <c r="M1238" s="752">
        <v>1</v>
      </c>
      <c r="N1238" s="753">
        <v>206.80252218043751</v>
      </c>
    </row>
    <row r="1239" spans="1:14" ht="14.4" customHeight="1" x14ac:dyDescent="0.3">
      <c r="A1239" s="747" t="s">
        <v>628</v>
      </c>
      <c r="B1239" s="748" t="s">
        <v>629</v>
      </c>
      <c r="C1239" s="749" t="s">
        <v>664</v>
      </c>
      <c r="D1239" s="750" t="s">
        <v>665</v>
      </c>
      <c r="E1239" s="751">
        <v>50113001</v>
      </c>
      <c r="F1239" s="750" t="s">
        <v>688</v>
      </c>
      <c r="G1239" s="749" t="s">
        <v>692</v>
      </c>
      <c r="H1239" s="749">
        <v>921380</v>
      </c>
      <c r="I1239" s="749">
        <v>0</v>
      </c>
      <c r="J1239" s="749" t="s">
        <v>1765</v>
      </c>
      <c r="K1239" s="749" t="s">
        <v>630</v>
      </c>
      <c r="L1239" s="752">
        <v>137.83726635906419</v>
      </c>
      <c r="M1239" s="752">
        <v>4</v>
      </c>
      <c r="N1239" s="753">
        <v>551.34906543625675</v>
      </c>
    </row>
    <row r="1240" spans="1:14" ht="14.4" customHeight="1" x14ac:dyDescent="0.3">
      <c r="A1240" s="747" t="s">
        <v>628</v>
      </c>
      <c r="B1240" s="748" t="s">
        <v>629</v>
      </c>
      <c r="C1240" s="749" t="s">
        <v>664</v>
      </c>
      <c r="D1240" s="750" t="s">
        <v>665</v>
      </c>
      <c r="E1240" s="751">
        <v>50113001</v>
      </c>
      <c r="F1240" s="750" t="s">
        <v>688</v>
      </c>
      <c r="G1240" s="749" t="s">
        <v>692</v>
      </c>
      <c r="H1240" s="749">
        <v>921319</v>
      </c>
      <c r="I1240" s="749">
        <v>0</v>
      </c>
      <c r="J1240" s="749" t="s">
        <v>842</v>
      </c>
      <c r="K1240" s="749" t="s">
        <v>630</v>
      </c>
      <c r="L1240" s="752">
        <v>836.14053576307253</v>
      </c>
      <c r="M1240" s="752">
        <v>6</v>
      </c>
      <c r="N1240" s="753">
        <v>5016.8432145784354</v>
      </c>
    </row>
    <row r="1241" spans="1:14" ht="14.4" customHeight="1" x14ac:dyDescent="0.3">
      <c r="A1241" s="747" t="s">
        <v>628</v>
      </c>
      <c r="B1241" s="748" t="s">
        <v>629</v>
      </c>
      <c r="C1241" s="749" t="s">
        <v>664</v>
      </c>
      <c r="D1241" s="750" t="s">
        <v>665</v>
      </c>
      <c r="E1241" s="751">
        <v>50113001</v>
      </c>
      <c r="F1241" s="750" t="s">
        <v>688</v>
      </c>
      <c r="G1241" s="749" t="s">
        <v>692</v>
      </c>
      <c r="H1241" s="749">
        <v>114772</v>
      </c>
      <c r="I1241" s="749">
        <v>14772</v>
      </c>
      <c r="J1241" s="749" t="s">
        <v>1766</v>
      </c>
      <c r="K1241" s="749" t="s">
        <v>1767</v>
      </c>
      <c r="L1241" s="752">
        <v>491.40999999999997</v>
      </c>
      <c r="M1241" s="752">
        <v>7</v>
      </c>
      <c r="N1241" s="753">
        <v>3439.87</v>
      </c>
    </row>
    <row r="1242" spans="1:14" ht="14.4" customHeight="1" x14ac:dyDescent="0.3">
      <c r="A1242" s="747" t="s">
        <v>628</v>
      </c>
      <c r="B1242" s="748" t="s">
        <v>629</v>
      </c>
      <c r="C1242" s="749" t="s">
        <v>664</v>
      </c>
      <c r="D1242" s="750" t="s">
        <v>665</v>
      </c>
      <c r="E1242" s="751">
        <v>50113001</v>
      </c>
      <c r="F1242" s="750" t="s">
        <v>688</v>
      </c>
      <c r="G1242" s="749" t="s">
        <v>692</v>
      </c>
      <c r="H1242" s="749">
        <v>100498</v>
      </c>
      <c r="I1242" s="749">
        <v>498</v>
      </c>
      <c r="J1242" s="749" t="s">
        <v>852</v>
      </c>
      <c r="K1242" s="749" t="s">
        <v>853</v>
      </c>
      <c r="L1242" s="752">
        <v>96.578314877153744</v>
      </c>
      <c r="M1242" s="752">
        <v>12</v>
      </c>
      <c r="N1242" s="753">
        <v>1158.939778525845</v>
      </c>
    </row>
    <row r="1243" spans="1:14" ht="14.4" customHeight="1" x14ac:dyDescent="0.3">
      <c r="A1243" s="747" t="s">
        <v>628</v>
      </c>
      <c r="B1243" s="748" t="s">
        <v>629</v>
      </c>
      <c r="C1243" s="749" t="s">
        <v>664</v>
      </c>
      <c r="D1243" s="750" t="s">
        <v>665</v>
      </c>
      <c r="E1243" s="751">
        <v>50113001</v>
      </c>
      <c r="F1243" s="750" t="s">
        <v>688</v>
      </c>
      <c r="G1243" s="749" t="s">
        <v>692</v>
      </c>
      <c r="H1243" s="749">
        <v>100499</v>
      </c>
      <c r="I1243" s="749">
        <v>499</v>
      </c>
      <c r="J1243" s="749" t="s">
        <v>852</v>
      </c>
      <c r="K1243" s="749" t="s">
        <v>1768</v>
      </c>
      <c r="L1243" s="752">
        <v>100.76000000000003</v>
      </c>
      <c r="M1243" s="752">
        <v>1</v>
      </c>
      <c r="N1243" s="753">
        <v>100.76000000000003</v>
      </c>
    </row>
    <row r="1244" spans="1:14" ht="14.4" customHeight="1" x14ac:dyDescent="0.3">
      <c r="A1244" s="747" t="s">
        <v>628</v>
      </c>
      <c r="B1244" s="748" t="s">
        <v>629</v>
      </c>
      <c r="C1244" s="749" t="s">
        <v>664</v>
      </c>
      <c r="D1244" s="750" t="s">
        <v>665</v>
      </c>
      <c r="E1244" s="751">
        <v>50113001</v>
      </c>
      <c r="F1244" s="750" t="s">
        <v>688</v>
      </c>
      <c r="G1244" s="749" t="s">
        <v>692</v>
      </c>
      <c r="H1244" s="749">
        <v>102684</v>
      </c>
      <c r="I1244" s="749">
        <v>2684</v>
      </c>
      <c r="J1244" s="749" t="s">
        <v>1208</v>
      </c>
      <c r="K1244" s="749" t="s">
        <v>1209</v>
      </c>
      <c r="L1244" s="752">
        <v>73.290833333333339</v>
      </c>
      <c r="M1244" s="752">
        <v>24</v>
      </c>
      <c r="N1244" s="753">
        <v>1758.98</v>
      </c>
    </row>
    <row r="1245" spans="1:14" ht="14.4" customHeight="1" x14ac:dyDescent="0.3">
      <c r="A1245" s="747" t="s">
        <v>628</v>
      </c>
      <c r="B1245" s="748" t="s">
        <v>629</v>
      </c>
      <c r="C1245" s="749" t="s">
        <v>664</v>
      </c>
      <c r="D1245" s="750" t="s">
        <v>665</v>
      </c>
      <c r="E1245" s="751">
        <v>50113001</v>
      </c>
      <c r="F1245" s="750" t="s">
        <v>688</v>
      </c>
      <c r="G1245" s="749" t="s">
        <v>692</v>
      </c>
      <c r="H1245" s="749">
        <v>192012</v>
      </c>
      <c r="I1245" s="749">
        <v>92012</v>
      </c>
      <c r="J1245" s="749" t="s">
        <v>1769</v>
      </c>
      <c r="K1245" s="749" t="s">
        <v>1770</v>
      </c>
      <c r="L1245" s="752">
        <v>1996.8419867057819</v>
      </c>
      <c r="M1245" s="752">
        <v>9.0723848</v>
      </c>
      <c r="N1245" s="753">
        <v>18116.118888191337</v>
      </c>
    </row>
    <row r="1246" spans="1:14" ht="14.4" customHeight="1" x14ac:dyDescent="0.3">
      <c r="A1246" s="747" t="s">
        <v>628</v>
      </c>
      <c r="B1246" s="748" t="s">
        <v>629</v>
      </c>
      <c r="C1246" s="749" t="s">
        <v>664</v>
      </c>
      <c r="D1246" s="750" t="s">
        <v>665</v>
      </c>
      <c r="E1246" s="751">
        <v>50113001</v>
      </c>
      <c r="F1246" s="750" t="s">
        <v>688</v>
      </c>
      <c r="G1246" s="749" t="s">
        <v>692</v>
      </c>
      <c r="H1246" s="749">
        <v>99968</v>
      </c>
      <c r="I1246" s="749">
        <v>0</v>
      </c>
      <c r="J1246" s="749" t="s">
        <v>1771</v>
      </c>
      <c r="K1246" s="749" t="s">
        <v>1772</v>
      </c>
      <c r="L1246" s="752">
        <v>173.2028733858622</v>
      </c>
      <c r="M1246" s="752">
        <v>6.8541856000000001</v>
      </c>
      <c r="N1246" s="753">
        <v>1187.16464064</v>
      </c>
    </row>
    <row r="1247" spans="1:14" ht="14.4" customHeight="1" x14ac:dyDescent="0.3">
      <c r="A1247" s="747" t="s">
        <v>628</v>
      </c>
      <c r="B1247" s="748" t="s">
        <v>629</v>
      </c>
      <c r="C1247" s="749" t="s">
        <v>664</v>
      </c>
      <c r="D1247" s="750" t="s">
        <v>665</v>
      </c>
      <c r="E1247" s="751">
        <v>50113001</v>
      </c>
      <c r="F1247" s="750" t="s">
        <v>688</v>
      </c>
      <c r="G1247" s="749" t="s">
        <v>689</v>
      </c>
      <c r="H1247" s="749">
        <v>127737</v>
      </c>
      <c r="I1247" s="749">
        <v>127737</v>
      </c>
      <c r="J1247" s="749" t="s">
        <v>856</v>
      </c>
      <c r="K1247" s="749" t="s">
        <v>857</v>
      </c>
      <c r="L1247" s="752">
        <v>67.335569341314468</v>
      </c>
      <c r="M1247" s="752">
        <v>9</v>
      </c>
      <c r="N1247" s="753">
        <v>606.0201240718302</v>
      </c>
    </row>
    <row r="1248" spans="1:14" ht="14.4" customHeight="1" x14ac:dyDescent="0.3">
      <c r="A1248" s="747" t="s">
        <v>628</v>
      </c>
      <c r="B1248" s="748" t="s">
        <v>629</v>
      </c>
      <c r="C1248" s="749" t="s">
        <v>664</v>
      </c>
      <c r="D1248" s="750" t="s">
        <v>665</v>
      </c>
      <c r="E1248" s="751">
        <v>50113001</v>
      </c>
      <c r="F1248" s="750" t="s">
        <v>688</v>
      </c>
      <c r="G1248" s="749" t="s">
        <v>630</v>
      </c>
      <c r="H1248" s="749">
        <v>130187</v>
      </c>
      <c r="I1248" s="749">
        <v>30187</v>
      </c>
      <c r="J1248" s="749" t="s">
        <v>1485</v>
      </c>
      <c r="K1248" s="749" t="s">
        <v>1486</v>
      </c>
      <c r="L1248" s="752">
        <v>126.65000000000002</v>
      </c>
      <c r="M1248" s="752">
        <v>1</v>
      </c>
      <c r="N1248" s="753">
        <v>126.65000000000002</v>
      </c>
    </row>
    <row r="1249" spans="1:14" ht="14.4" customHeight="1" x14ac:dyDescent="0.3">
      <c r="A1249" s="747" t="s">
        <v>628</v>
      </c>
      <c r="B1249" s="748" t="s">
        <v>629</v>
      </c>
      <c r="C1249" s="749" t="s">
        <v>664</v>
      </c>
      <c r="D1249" s="750" t="s">
        <v>665</v>
      </c>
      <c r="E1249" s="751">
        <v>50113001</v>
      </c>
      <c r="F1249" s="750" t="s">
        <v>688</v>
      </c>
      <c r="G1249" s="749" t="s">
        <v>692</v>
      </c>
      <c r="H1249" s="749">
        <v>217044</v>
      </c>
      <c r="I1249" s="749">
        <v>217044</v>
      </c>
      <c r="J1249" s="749" t="s">
        <v>1773</v>
      </c>
      <c r="K1249" s="749" t="s">
        <v>1774</v>
      </c>
      <c r="L1249" s="752">
        <v>5766.2000000000007</v>
      </c>
      <c r="M1249" s="752">
        <v>9</v>
      </c>
      <c r="N1249" s="753">
        <v>51895.8</v>
      </c>
    </row>
    <row r="1250" spans="1:14" ht="14.4" customHeight="1" x14ac:dyDescent="0.3">
      <c r="A1250" s="747" t="s">
        <v>628</v>
      </c>
      <c r="B1250" s="748" t="s">
        <v>629</v>
      </c>
      <c r="C1250" s="749" t="s">
        <v>664</v>
      </c>
      <c r="D1250" s="750" t="s">
        <v>665</v>
      </c>
      <c r="E1250" s="751">
        <v>50113001</v>
      </c>
      <c r="F1250" s="750" t="s">
        <v>688</v>
      </c>
      <c r="G1250" s="749" t="s">
        <v>689</v>
      </c>
      <c r="H1250" s="749">
        <v>33764</v>
      </c>
      <c r="I1250" s="749">
        <v>33764</v>
      </c>
      <c r="J1250" s="749" t="s">
        <v>1775</v>
      </c>
      <c r="K1250" s="749" t="s">
        <v>1774</v>
      </c>
      <c r="L1250" s="752">
        <v>5703.5</v>
      </c>
      <c r="M1250" s="752">
        <v>6</v>
      </c>
      <c r="N1250" s="753">
        <v>34221</v>
      </c>
    </row>
    <row r="1251" spans="1:14" ht="14.4" customHeight="1" x14ac:dyDescent="0.3">
      <c r="A1251" s="747" t="s">
        <v>628</v>
      </c>
      <c r="B1251" s="748" t="s">
        <v>629</v>
      </c>
      <c r="C1251" s="749" t="s">
        <v>664</v>
      </c>
      <c r="D1251" s="750" t="s">
        <v>665</v>
      </c>
      <c r="E1251" s="751">
        <v>50113001</v>
      </c>
      <c r="F1251" s="750" t="s">
        <v>688</v>
      </c>
      <c r="G1251" s="749" t="s">
        <v>692</v>
      </c>
      <c r="H1251" s="749">
        <v>119686</v>
      </c>
      <c r="I1251" s="749">
        <v>119686</v>
      </c>
      <c r="J1251" s="749" t="s">
        <v>867</v>
      </c>
      <c r="K1251" s="749" t="s">
        <v>868</v>
      </c>
      <c r="L1251" s="752">
        <v>50.799999999999983</v>
      </c>
      <c r="M1251" s="752">
        <v>2</v>
      </c>
      <c r="N1251" s="753">
        <v>101.59999999999997</v>
      </c>
    </row>
    <row r="1252" spans="1:14" ht="14.4" customHeight="1" x14ac:dyDescent="0.3">
      <c r="A1252" s="747" t="s">
        <v>628</v>
      </c>
      <c r="B1252" s="748" t="s">
        <v>629</v>
      </c>
      <c r="C1252" s="749" t="s">
        <v>664</v>
      </c>
      <c r="D1252" s="750" t="s">
        <v>665</v>
      </c>
      <c r="E1252" s="751">
        <v>50113001</v>
      </c>
      <c r="F1252" s="750" t="s">
        <v>688</v>
      </c>
      <c r="G1252" s="749" t="s">
        <v>692</v>
      </c>
      <c r="H1252" s="749">
        <v>109414</v>
      </c>
      <c r="I1252" s="749">
        <v>119687</v>
      </c>
      <c r="J1252" s="749" t="s">
        <v>1213</v>
      </c>
      <c r="K1252" s="749" t="s">
        <v>870</v>
      </c>
      <c r="L1252" s="752">
        <v>55.350000000000037</v>
      </c>
      <c r="M1252" s="752">
        <v>1</v>
      </c>
      <c r="N1252" s="753">
        <v>55.350000000000037</v>
      </c>
    </row>
    <row r="1253" spans="1:14" ht="14.4" customHeight="1" x14ac:dyDescent="0.3">
      <c r="A1253" s="747" t="s">
        <v>628</v>
      </c>
      <c r="B1253" s="748" t="s">
        <v>629</v>
      </c>
      <c r="C1253" s="749" t="s">
        <v>664</v>
      </c>
      <c r="D1253" s="750" t="s">
        <v>665</v>
      </c>
      <c r="E1253" s="751">
        <v>50113001</v>
      </c>
      <c r="F1253" s="750" t="s">
        <v>688</v>
      </c>
      <c r="G1253" s="749" t="s">
        <v>692</v>
      </c>
      <c r="H1253" s="749">
        <v>849252</v>
      </c>
      <c r="I1253" s="749">
        <v>141762</v>
      </c>
      <c r="J1253" s="749" t="s">
        <v>1776</v>
      </c>
      <c r="K1253" s="749" t="s">
        <v>1777</v>
      </c>
      <c r="L1253" s="752">
        <v>74.599999999999994</v>
      </c>
      <c r="M1253" s="752">
        <v>1</v>
      </c>
      <c r="N1253" s="753">
        <v>74.599999999999994</v>
      </c>
    </row>
    <row r="1254" spans="1:14" ht="14.4" customHeight="1" x14ac:dyDescent="0.3">
      <c r="A1254" s="747" t="s">
        <v>628</v>
      </c>
      <c r="B1254" s="748" t="s">
        <v>629</v>
      </c>
      <c r="C1254" s="749" t="s">
        <v>664</v>
      </c>
      <c r="D1254" s="750" t="s">
        <v>665</v>
      </c>
      <c r="E1254" s="751">
        <v>50113001</v>
      </c>
      <c r="F1254" s="750" t="s">
        <v>688</v>
      </c>
      <c r="G1254" s="749" t="s">
        <v>692</v>
      </c>
      <c r="H1254" s="749">
        <v>26704</v>
      </c>
      <c r="I1254" s="749">
        <v>26704</v>
      </c>
      <c r="J1254" s="749" t="s">
        <v>1778</v>
      </c>
      <c r="K1254" s="749" t="s">
        <v>1779</v>
      </c>
      <c r="L1254" s="752">
        <v>888.875</v>
      </c>
      <c r="M1254" s="752">
        <v>16</v>
      </c>
      <c r="N1254" s="753">
        <v>14222</v>
      </c>
    </row>
    <row r="1255" spans="1:14" ht="14.4" customHeight="1" x14ac:dyDescent="0.3">
      <c r="A1255" s="747" t="s">
        <v>628</v>
      </c>
      <c r="B1255" s="748" t="s">
        <v>629</v>
      </c>
      <c r="C1255" s="749" t="s">
        <v>664</v>
      </c>
      <c r="D1255" s="750" t="s">
        <v>665</v>
      </c>
      <c r="E1255" s="751">
        <v>50113001</v>
      </c>
      <c r="F1255" s="750" t="s">
        <v>688</v>
      </c>
      <c r="G1255" s="749" t="s">
        <v>692</v>
      </c>
      <c r="H1255" s="749">
        <v>26716</v>
      </c>
      <c r="I1255" s="749">
        <v>26716</v>
      </c>
      <c r="J1255" s="749" t="s">
        <v>1780</v>
      </c>
      <c r="K1255" s="749" t="s">
        <v>1779</v>
      </c>
      <c r="L1255" s="752">
        <v>0</v>
      </c>
      <c r="M1255" s="752">
        <v>0</v>
      </c>
      <c r="N1255" s="753">
        <v>0</v>
      </c>
    </row>
    <row r="1256" spans="1:14" ht="14.4" customHeight="1" x14ac:dyDescent="0.3">
      <c r="A1256" s="747" t="s">
        <v>628</v>
      </c>
      <c r="B1256" s="748" t="s">
        <v>629</v>
      </c>
      <c r="C1256" s="749" t="s">
        <v>664</v>
      </c>
      <c r="D1256" s="750" t="s">
        <v>665</v>
      </c>
      <c r="E1256" s="751">
        <v>50113001</v>
      </c>
      <c r="F1256" s="750" t="s">
        <v>688</v>
      </c>
      <c r="G1256" s="749" t="s">
        <v>689</v>
      </c>
      <c r="H1256" s="749">
        <v>107981</v>
      </c>
      <c r="I1256" s="749">
        <v>7981</v>
      </c>
      <c r="J1256" s="749" t="s">
        <v>871</v>
      </c>
      <c r="K1256" s="749" t="s">
        <v>872</v>
      </c>
      <c r="L1256" s="752">
        <v>53.136000000000003</v>
      </c>
      <c r="M1256" s="752">
        <v>5</v>
      </c>
      <c r="N1256" s="753">
        <v>265.68</v>
      </c>
    </row>
    <row r="1257" spans="1:14" ht="14.4" customHeight="1" x14ac:dyDescent="0.3">
      <c r="A1257" s="747" t="s">
        <v>628</v>
      </c>
      <c r="B1257" s="748" t="s">
        <v>629</v>
      </c>
      <c r="C1257" s="749" t="s">
        <v>664</v>
      </c>
      <c r="D1257" s="750" t="s">
        <v>665</v>
      </c>
      <c r="E1257" s="751">
        <v>50113001</v>
      </c>
      <c r="F1257" s="750" t="s">
        <v>688</v>
      </c>
      <c r="G1257" s="749" t="s">
        <v>692</v>
      </c>
      <c r="H1257" s="749">
        <v>162543</v>
      </c>
      <c r="I1257" s="749">
        <v>62543</v>
      </c>
      <c r="J1257" s="749" t="s">
        <v>1781</v>
      </c>
      <c r="K1257" s="749" t="s">
        <v>1782</v>
      </c>
      <c r="L1257" s="752">
        <v>40.780000000000008</v>
      </c>
      <c r="M1257" s="752">
        <v>2</v>
      </c>
      <c r="N1257" s="753">
        <v>81.560000000000016</v>
      </c>
    </row>
    <row r="1258" spans="1:14" ht="14.4" customHeight="1" x14ac:dyDescent="0.3">
      <c r="A1258" s="747" t="s">
        <v>628</v>
      </c>
      <c r="B1258" s="748" t="s">
        <v>629</v>
      </c>
      <c r="C1258" s="749" t="s">
        <v>664</v>
      </c>
      <c r="D1258" s="750" t="s">
        <v>665</v>
      </c>
      <c r="E1258" s="751">
        <v>50113001</v>
      </c>
      <c r="F1258" s="750" t="s">
        <v>688</v>
      </c>
      <c r="G1258" s="749" t="s">
        <v>692</v>
      </c>
      <c r="H1258" s="749">
        <v>151561</v>
      </c>
      <c r="I1258" s="749">
        <v>51561</v>
      </c>
      <c r="J1258" s="749" t="s">
        <v>873</v>
      </c>
      <c r="K1258" s="749" t="s">
        <v>874</v>
      </c>
      <c r="L1258" s="752">
        <v>58.277857142857137</v>
      </c>
      <c r="M1258" s="752">
        <v>14</v>
      </c>
      <c r="N1258" s="753">
        <v>815.88999999999987</v>
      </c>
    </row>
    <row r="1259" spans="1:14" ht="14.4" customHeight="1" x14ac:dyDescent="0.3">
      <c r="A1259" s="747" t="s">
        <v>628</v>
      </c>
      <c r="B1259" s="748" t="s">
        <v>629</v>
      </c>
      <c r="C1259" s="749" t="s">
        <v>664</v>
      </c>
      <c r="D1259" s="750" t="s">
        <v>665</v>
      </c>
      <c r="E1259" s="751">
        <v>50113001</v>
      </c>
      <c r="F1259" s="750" t="s">
        <v>688</v>
      </c>
      <c r="G1259" s="749" t="s">
        <v>692</v>
      </c>
      <c r="H1259" s="749">
        <v>152307</v>
      </c>
      <c r="I1259" s="749">
        <v>52307</v>
      </c>
      <c r="J1259" s="749" t="s">
        <v>875</v>
      </c>
      <c r="K1259" s="749" t="s">
        <v>876</v>
      </c>
      <c r="L1259" s="752">
        <v>67.702500000000001</v>
      </c>
      <c r="M1259" s="752">
        <v>8</v>
      </c>
      <c r="N1259" s="753">
        <v>541.62</v>
      </c>
    </row>
    <row r="1260" spans="1:14" ht="14.4" customHeight="1" x14ac:dyDescent="0.3">
      <c r="A1260" s="747" t="s">
        <v>628</v>
      </c>
      <c r="B1260" s="748" t="s">
        <v>629</v>
      </c>
      <c r="C1260" s="749" t="s">
        <v>664</v>
      </c>
      <c r="D1260" s="750" t="s">
        <v>665</v>
      </c>
      <c r="E1260" s="751">
        <v>50113001</v>
      </c>
      <c r="F1260" s="750" t="s">
        <v>688</v>
      </c>
      <c r="G1260" s="749" t="s">
        <v>692</v>
      </c>
      <c r="H1260" s="749">
        <v>147939</v>
      </c>
      <c r="I1260" s="749">
        <v>147939</v>
      </c>
      <c r="J1260" s="749" t="s">
        <v>1783</v>
      </c>
      <c r="K1260" s="749" t="s">
        <v>1502</v>
      </c>
      <c r="L1260" s="752">
        <v>135.43</v>
      </c>
      <c r="M1260" s="752">
        <v>2</v>
      </c>
      <c r="N1260" s="753">
        <v>270.86</v>
      </c>
    </row>
    <row r="1261" spans="1:14" ht="14.4" customHeight="1" x14ac:dyDescent="0.3">
      <c r="A1261" s="747" t="s">
        <v>628</v>
      </c>
      <c r="B1261" s="748" t="s">
        <v>629</v>
      </c>
      <c r="C1261" s="749" t="s">
        <v>664</v>
      </c>
      <c r="D1261" s="750" t="s">
        <v>665</v>
      </c>
      <c r="E1261" s="751">
        <v>50113001</v>
      </c>
      <c r="F1261" s="750" t="s">
        <v>688</v>
      </c>
      <c r="G1261" s="749" t="s">
        <v>692</v>
      </c>
      <c r="H1261" s="749">
        <v>150448</v>
      </c>
      <c r="I1261" s="749">
        <v>50448</v>
      </c>
      <c r="J1261" s="749" t="s">
        <v>877</v>
      </c>
      <c r="K1261" s="749" t="s">
        <v>878</v>
      </c>
      <c r="L1261" s="752">
        <v>45.236153846153861</v>
      </c>
      <c r="M1261" s="752">
        <v>13</v>
      </c>
      <c r="N1261" s="753">
        <v>588.07000000000016</v>
      </c>
    </row>
    <row r="1262" spans="1:14" ht="14.4" customHeight="1" x14ac:dyDescent="0.3">
      <c r="A1262" s="747" t="s">
        <v>628</v>
      </c>
      <c r="B1262" s="748" t="s">
        <v>629</v>
      </c>
      <c r="C1262" s="749" t="s">
        <v>664</v>
      </c>
      <c r="D1262" s="750" t="s">
        <v>665</v>
      </c>
      <c r="E1262" s="751">
        <v>50113001</v>
      </c>
      <c r="F1262" s="750" t="s">
        <v>688</v>
      </c>
      <c r="G1262" s="749" t="s">
        <v>692</v>
      </c>
      <c r="H1262" s="749">
        <v>845031</v>
      </c>
      <c r="I1262" s="749">
        <v>101113</v>
      </c>
      <c r="J1262" s="749" t="s">
        <v>1215</v>
      </c>
      <c r="K1262" s="749" t="s">
        <v>1216</v>
      </c>
      <c r="L1262" s="752">
        <v>76.22</v>
      </c>
      <c r="M1262" s="752">
        <v>1</v>
      </c>
      <c r="N1262" s="753">
        <v>76.22</v>
      </c>
    </row>
    <row r="1263" spans="1:14" ht="14.4" customHeight="1" x14ac:dyDescent="0.3">
      <c r="A1263" s="747" t="s">
        <v>628</v>
      </c>
      <c r="B1263" s="748" t="s">
        <v>629</v>
      </c>
      <c r="C1263" s="749" t="s">
        <v>664</v>
      </c>
      <c r="D1263" s="750" t="s">
        <v>665</v>
      </c>
      <c r="E1263" s="751">
        <v>50113001</v>
      </c>
      <c r="F1263" s="750" t="s">
        <v>688</v>
      </c>
      <c r="G1263" s="749" t="s">
        <v>692</v>
      </c>
      <c r="H1263" s="749">
        <v>840634</v>
      </c>
      <c r="I1263" s="749">
        <v>209132</v>
      </c>
      <c r="J1263" s="749" t="s">
        <v>1784</v>
      </c>
      <c r="K1263" s="749" t="s">
        <v>1785</v>
      </c>
      <c r="L1263" s="752">
        <v>44483.485000000001</v>
      </c>
      <c r="M1263" s="752">
        <v>1</v>
      </c>
      <c r="N1263" s="753">
        <v>44483.485000000001</v>
      </c>
    </row>
    <row r="1264" spans="1:14" ht="14.4" customHeight="1" x14ac:dyDescent="0.3">
      <c r="A1264" s="747" t="s">
        <v>628</v>
      </c>
      <c r="B1264" s="748" t="s">
        <v>629</v>
      </c>
      <c r="C1264" s="749" t="s">
        <v>664</v>
      </c>
      <c r="D1264" s="750" t="s">
        <v>665</v>
      </c>
      <c r="E1264" s="751">
        <v>50113001</v>
      </c>
      <c r="F1264" s="750" t="s">
        <v>688</v>
      </c>
      <c r="G1264" s="749" t="s">
        <v>692</v>
      </c>
      <c r="H1264" s="749">
        <v>195611</v>
      </c>
      <c r="I1264" s="749">
        <v>95611</v>
      </c>
      <c r="J1264" s="749" t="s">
        <v>885</v>
      </c>
      <c r="K1264" s="749" t="s">
        <v>874</v>
      </c>
      <c r="L1264" s="752">
        <v>40.590000000000003</v>
      </c>
      <c r="M1264" s="752">
        <v>6</v>
      </c>
      <c r="N1264" s="753">
        <v>243.54000000000002</v>
      </c>
    </row>
    <row r="1265" spans="1:14" ht="14.4" customHeight="1" x14ac:dyDescent="0.3">
      <c r="A1265" s="747" t="s">
        <v>628</v>
      </c>
      <c r="B1265" s="748" t="s">
        <v>629</v>
      </c>
      <c r="C1265" s="749" t="s">
        <v>664</v>
      </c>
      <c r="D1265" s="750" t="s">
        <v>665</v>
      </c>
      <c r="E1265" s="751">
        <v>50113001</v>
      </c>
      <c r="F1265" s="750" t="s">
        <v>688</v>
      </c>
      <c r="G1265" s="749" t="s">
        <v>692</v>
      </c>
      <c r="H1265" s="749">
        <v>195613</v>
      </c>
      <c r="I1265" s="749">
        <v>95613</v>
      </c>
      <c r="J1265" s="749" t="s">
        <v>1505</v>
      </c>
      <c r="K1265" s="749" t="s">
        <v>1506</v>
      </c>
      <c r="L1265" s="752">
        <v>43.25500000000001</v>
      </c>
      <c r="M1265" s="752">
        <v>4</v>
      </c>
      <c r="N1265" s="753">
        <v>173.02000000000004</v>
      </c>
    </row>
    <row r="1266" spans="1:14" ht="14.4" customHeight="1" x14ac:dyDescent="0.3">
      <c r="A1266" s="747" t="s">
        <v>628</v>
      </c>
      <c r="B1266" s="748" t="s">
        <v>629</v>
      </c>
      <c r="C1266" s="749" t="s">
        <v>664</v>
      </c>
      <c r="D1266" s="750" t="s">
        <v>665</v>
      </c>
      <c r="E1266" s="751">
        <v>50113001</v>
      </c>
      <c r="F1266" s="750" t="s">
        <v>688</v>
      </c>
      <c r="G1266" s="749" t="s">
        <v>692</v>
      </c>
      <c r="H1266" s="749">
        <v>104343</v>
      </c>
      <c r="I1266" s="749">
        <v>4343</v>
      </c>
      <c r="J1266" s="749" t="s">
        <v>1228</v>
      </c>
      <c r="K1266" s="749" t="s">
        <v>1229</v>
      </c>
      <c r="L1266" s="752">
        <v>29.793749999999996</v>
      </c>
      <c r="M1266" s="752">
        <v>8</v>
      </c>
      <c r="N1266" s="753">
        <v>238.34999999999997</v>
      </c>
    </row>
    <row r="1267" spans="1:14" ht="14.4" customHeight="1" x14ac:dyDescent="0.3">
      <c r="A1267" s="747" t="s">
        <v>628</v>
      </c>
      <c r="B1267" s="748" t="s">
        <v>629</v>
      </c>
      <c r="C1267" s="749" t="s">
        <v>664</v>
      </c>
      <c r="D1267" s="750" t="s">
        <v>665</v>
      </c>
      <c r="E1267" s="751">
        <v>50113001</v>
      </c>
      <c r="F1267" s="750" t="s">
        <v>688</v>
      </c>
      <c r="G1267" s="749" t="s">
        <v>692</v>
      </c>
      <c r="H1267" s="749">
        <v>849941</v>
      </c>
      <c r="I1267" s="749">
        <v>162142</v>
      </c>
      <c r="J1267" s="749" t="s">
        <v>888</v>
      </c>
      <c r="K1267" s="749" t="s">
        <v>889</v>
      </c>
      <c r="L1267" s="752">
        <v>28.352857142857147</v>
      </c>
      <c r="M1267" s="752">
        <v>14</v>
      </c>
      <c r="N1267" s="753">
        <v>396.94000000000005</v>
      </c>
    </row>
    <row r="1268" spans="1:14" ht="14.4" customHeight="1" x14ac:dyDescent="0.3">
      <c r="A1268" s="747" t="s">
        <v>628</v>
      </c>
      <c r="B1268" s="748" t="s">
        <v>629</v>
      </c>
      <c r="C1268" s="749" t="s">
        <v>664</v>
      </c>
      <c r="D1268" s="750" t="s">
        <v>665</v>
      </c>
      <c r="E1268" s="751">
        <v>50113001</v>
      </c>
      <c r="F1268" s="750" t="s">
        <v>688</v>
      </c>
      <c r="G1268" s="749" t="s">
        <v>692</v>
      </c>
      <c r="H1268" s="749">
        <v>191249</v>
      </c>
      <c r="I1268" s="749">
        <v>91249</v>
      </c>
      <c r="J1268" s="749" t="s">
        <v>890</v>
      </c>
      <c r="K1268" s="749" t="s">
        <v>891</v>
      </c>
      <c r="L1268" s="752">
        <v>18.657419354838709</v>
      </c>
      <c r="M1268" s="752">
        <v>31</v>
      </c>
      <c r="N1268" s="753">
        <v>578.38</v>
      </c>
    </row>
    <row r="1269" spans="1:14" ht="14.4" customHeight="1" x14ac:dyDescent="0.3">
      <c r="A1269" s="747" t="s">
        <v>628</v>
      </c>
      <c r="B1269" s="748" t="s">
        <v>629</v>
      </c>
      <c r="C1269" s="749" t="s">
        <v>664</v>
      </c>
      <c r="D1269" s="750" t="s">
        <v>665</v>
      </c>
      <c r="E1269" s="751">
        <v>50113001</v>
      </c>
      <c r="F1269" s="750" t="s">
        <v>688</v>
      </c>
      <c r="G1269" s="749" t="s">
        <v>692</v>
      </c>
      <c r="H1269" s="749">
        <v>197656</v>
      </c>
      <c r="I1269" s="749">
        <v>97656</v>
      </c>
      <c r="J1269" s="749" t="s">
        <v>890</v>
      </c>
      <c r="K1269" s="749" t="s">
        <v>1230</v>
      </c>
      <c r="L1269" s="752">
        <v>13.425603215783884</v>
      </c>
      <c r="M1269" s="752">
        <v>7</v>
      </c>
      <c r="N1269" s="753">
        <v>93.97922251048719</v>
      </c>
    </row>
    <row r="1270" spans="1:14" ht="14.4" customHeight="1" x14ac:dyDescent="0.3">
      <c r="A1270" s="747" t="s">
        <v>628</v>
      </c>
      <c r="B1270" s="748" t="s">
        <v>629</v>
      </c>
      <c r="C1270" s="749" t="s">
        <v>664</v>
      </c>
      <c r="D1270" s="750" t="s">
        <v>665</v>
      </c>
      <c r="E1270" s="751">
        <v>50113001</v>
      </c>
      <c r="F1270" s="750" t="s">
        <v>688</v>
      </c>
      <c r="G1270" s="749" t="s">
        <v>692</v>
      </c>
      <c r="H1270" s="749">
        <v>166101</v>
      </c>
      <c r="I1270" s="749">
        <v>66101</v>
      </c>
      <c r="J1270" s="749" t="s">
        <v>892</v>
      </c>
      <c r="K1270" s="749" t="s">
        <v>893</v>
      </c>
      <c r="L1270" s="752">
        <v>67.292727272727262</v>
      </c>
      <c r="M1270" s="752">
        <v>11</v>
      </c>
      <c r="N1270" s="753">
        <v>740.21999999999991</v>
      </c>
    </row>
    <row r="1271" spans="1:14" ht="14.4" customHeight="1" x14ac:dyDescent="0.3">
      <c r="A1271" s="747" t="s">
        <v>628</v>
      </c>
      <c r="B1271" s="748" t="s">
        <v>629</v>
      </c>
      <c r="C1271" s="749" t="s">
        <v>664</v>
      </c>
      <c r="D1271" s="750" t="s">
        <v>665</v>
      </c>
      <c r="E1271" s="751">
        <v>50113001</v>
      </c>
      <c r="F1271" s="750" t="s">
        <v>688</v>
      </c>
      <c r="G1271" s="749" t="s">
        <v>692</v>
      </c>
      <c r="H1271" s="749">
        <v>846114</v>
      </c>
      <c r="I1271" s="749">
        <v>13622</v>
      </c>
      <c r="J1271" s="749" t="s">
        <v>1786</v>
      </c>
      <c r="K1271" s="749" t="s">
        <v>1787</v>
      </c>
      <c r="L1271" s="752">
        <v>23.14</v>
      </c>
      <c r="M1271" s="752">
        <v>1</v>
      </c>
      <c r="N1271" s="753">
        <v>23.14</v>
      </c>
    </row>
    <row r="1272" spans="1:14" ht="14.4" customHeight="1" x14ac:dyDescent="0.3">
      <c r="A1272" s="747" t="s">
        <v>628</v>
      </c>
      <c r="B1272" s="748" t="s">
        <v>629</v>
      </c>
      <c r="C1272" s="749" t="s">
        <v>664</v>
      </c>
      <c r="D1272" s="750" t="s">
        <v>665</v>
      </c>
      <c r="E1272" s="751">
        <v>50113001</v>
      </c>
      <c r="F1272" s="750" t="s">
        <v>688</v>
      </c>
      <c r="G1272" s="749" t="s">
        <v>692</v>
      </c>
      <c r="H1272" s="749">
        <v>155911</v>
      </c>
      <c r="I1272" s="749">
        <v>55911</v>
      </c>
      <c r="J1272" s="749" t="s">
        <v>1788</v>
      </c>
      <c r="K1272" s="749" t="s">
        <v>1789</v>
      </c>
      <c r="L1272" s="752">
        <v>35.520000000000003</v>
      </c>
      <c r="M1272" s="752">
        <v>3</v>
      </c>
      <c r="N1272" s="753">
        <v>106.56000000000002</v>
      </c>
    </row>
    <row r="1273" spans="1:14" ht="14.4" customHeight="1" x14ac:dyDescent="0.3">
      <c r="A1273" s="747" t="s">
        <v>628</v>
      </c>
      <c r="B1273" s="748" t="s">
        <v>629</v>
      </c>
      <c r="C1273" s="749" t="s">
        <v>664</v>
      </c>
      <c r="D1273" s="750" t="s">
        <v>665</v>
      </c>
      <c r="E1273" s="751">
        <v>50113001</v>
      </c>
      <c r="F1273" s="750" t="s">
        <v>688</v>
      </c>
      <c r="G1273" s="749" t="s">
        <v>692</v>
      </c>
      <c r="H1273" s="749">
        <v>102963</v>
      </c>
      <c r="I1273" s="749">
        <v>2963</v>
      </c>
      <c r="J1273" s="749" t="s">
        <v>898</v>
      </c>
      <c r="K1273" s="749" t="s">
        <v>899</v>
      </c>
      <c r="L1273" s="752">
        <v>97.59</v>
      </c>
      <c r="M1273" s="752">
        <v>1</v>
      </c>
      <c r="N1273" s="753">
        <v>97.59</v>
      </c>
    </row>
    <row r="1274" spans="1:14" ht="14.4" customHeight="1" x14ac:dyDescent="0.3">
      <c r="A1274" s="747" t="s">
        <v>628</v>
      </c>
      <c r="B1274" s="748" t="s">
        <v>629</v>
      </c>
      <c r="C1274" s="749" t="s">
        <v>664</v>
      </c>
      <c r="D1274" s="750" t="s">
        <v>665</v>
      </c>
      <c r="E1274" s="751">
        <v>50113001</v>
      </c>
      <c r="F1274" s="750" t="s">
        <v>688</v>
      </c>
      <c r="G1274" s="749" t="s">
        <v>692</v>
      </c>
      <c r="H1274" s="749">
        <v>100269</v>
      </c>
      <c r="I1274" s="749">
        <v>269</v>
      </c>
      <c r="J1274" s="749" t="s">
        <v>900</v>
      </c>
      <c r="K1274" s="749" t="s">
        <v>765</v>
      </c>
      <c r="L1274" s="752">
        <v>40.779999999999994</v>
      </c>
      <c r="M1274" s="752">
        <v>1</v>
      </c>
      <c r="N1274" s="753">
        <v>40.779999999999994</v>
      </c>
    </row>
    <row r="1275" spans="1:14" ht="14.4" customHeight="1" x14ac:dyDescent="0.3">
      <c r="A1275" s="747" t="s">
        <v>628</v>
      </c>
      <c r="B1275" s="748" t="s">
        <v>629</v>
      </c>
      <c r="C1275" s="749" t="s">
        <v>664</v>
      </c>
      <c r="D1275" s="750" t="s">
        <v>665</v>
      </c>
      <c r="E1275" s="751">
        <v>50113001</v>
      </c>
      <c r="F1275" s="750" t="s">
        <v>688</v>
      </c>
      <c r="G1275" s="749" t="s">
        <v>692</v>
      </c>
      <c r="H1275" s="749">
        <v>172476</v>
      </c>
      <c r="I1275" s="749">
        <v>172476</v>
      </c>
      <c r="J1275" s="749" t="s">
        <v>901</v>
      </c>
      <c r="K1275" s="749" t="s">
        <v>902</v>
      </c>
      <c r="L1275" s="752">
        <v>40.48142857142858</v>
      </c>
      <c r="M1275" s="752">
        <v>7</v>
      </c>
      <c r="N1275" s="753">
        <v>283.37000000000006</v>
      </c>
    </row>
    <row r="1276" spans="1:14" ht="14.4" customHeight="1" x14ac:dyDescent="0.3">
      <c r="A1276" s="747" t="s">
        <v>628</v>
      </c>
      <c r="B1276" s="748" t="s">
        <v>629</v>
      </c>
      <c r="C1276" s="749" t="s">
        <v>664</v>
      </c>
      <c r="D1276" s="750" t="s">
        <v>665</v>
      </c>
      <c r="E1276" s="751">
        <v>50113001</v>
      </c>
      <c r="F1276" s="750" t="s">
        <v>688</v>
      </c>
      <c r="G1276" s="749" t="s">
        <v>692</v>
      </c>
      <c r="H1276" s="749">
        <v>103688</v>
      </c>
      <c r="I1276" s="749">
        <v>3688</v>
      </c>
      <c r="J1276" s="749" t="s">
        <v>917</v>
      </c>
      <c r="K1276" s="749" t="s">
        <v>918</v>
      </c>
      <c r="L1276" s="752">
        <v>57.776666666666664</v>
      </c>
      <c r="M1276" s="752">
        <v>3</v>
      </c>
      <c r="N1276" s="753">
        <v>173.32999999999998</v>
      </c>
    </row>
    <row r="1277" spans="1:14" ht="14.4" customHeight="1" x14ac:dyDescent="0.3">
      <c r="A1277" s="747" t="s">
        <v>628</v>
      </c>
      <c r="B1277" s="748" t="s">
        <v>629</v>
      </c>
      <c r="C1277" s="749" t="s">
        <v>664</v>
      </c>
      <c r="D1277" s="750" t="s">
        <v>665</v>
      </c>
      <c r="E1277" s="751">
        <v>50113001</v>
      </c>
      <c r="F1277" s="750" t="s">
        <v>688</v>
      </c>
      <c r="G1277" s="749" t="s">
        <v>692</v>
      </c>
      <c r="H1277" s="749">
        <v>501708</v>
      </c>
      <c r="I1277" s="749">
        <v>0</v>
      </c>
      <c r="J1277" s="749" t="s">
        <v>1790</v>
      </c>
      <c r="K1277" s="749" t="s">
        <v>1791</v>
      </c>
      <c r="L1277" s="752">
        <v>628.82000000000005</v>
      </c>
      <c r="M1277" s="752">
        <v>1</v>
      </c>
      <c r="N1277" s="753">
        <v>628.82000000000005</v>
      </c>
    </row>
    <row r="1278" spans="1:14" ht="14.4" customHeight="1" x14ac:dyDescent="0.3">
      <c r="A1278" s="747" t="s">
        <v>628</v>
      </c>
      <c r="B1278" s="748" t="s">
        <v>629</v>
      </c>
      <c r="C1278" s="749" t="s">
        <v>664</v>
      </c>
      <c r="D1278" s="750" t="s">
        <v>665</v>
      </c>
      <c r="E1278" s="751">
        <v>50113001</v>
      </c>
      <c r="F1278" s="750" t="s">
        <v>688</v>
      </c>
      <c r="G1278" s="749" t="s">
        <v>692</v>
      </c>
      <c r="H1278" s="749">
        <v>109847</v>
      </c>
      <c r="I1278" s="749">
        <v>9847</v>
      </c>
      <c r="J1278" s="749" t="s">
        <v>1520</v>
      </c>
      <c r="K1278" s="749" t="s">
        <v>1521</v>
      </c>
      <c r="L1278" s="752">
        <v>41.349999999999994</v>
      </c>
      <c r="M1278" s="752">
        <v>2</v>
      </c>
      <c r="N1278" s="753">
        <v>82.699999999999989</v>
      </c>
    </row>
    <row r="1279" spans="1:14" ht="14.4" customHeight="1" x14ac:dyDescent="0.3">
      <c r="A1279" s="747" t="s">
        <v>628</v>
      </c>
      <c r="B1279" s="748" t="s">
        <v>629</v>
      </c>
      <c r="C1279" s="749" t="s">
        <v>664</v>
      </c>
      <c r="D1279" s="750" t="s">
        <v>665</v>
      </c>
      <c r="E1279" s="751">
        <v>50113001</v>
      </c>
      <c r="F1279" s="750" t="s">
        <v>688</v>
      </c>
      <c r="G1279" s="749" t="s">
        <v>692</v>
      </c>
      <c r="H1279" s="749">
        <v>132083</v>
      </c>
      <c r="I1279" s="749">
        <v>32083</v>
      </c>
      <c r="J1279" s="749" t="s">
        <v>1252</v>
      </c>
      <c r="K1279" s="749" t="s">
        <v>904</v>
      </c>
      <c r="L1279" s="752">
        <v>28.250000000000007</v>
      </c>
      <c r="M1279" s="752">
        <v>1</v>
      </c>
      <c r="N1279" s="753">
        <v>28.250000000000007</v>
      </c>
    </row>
    <row r="1280" spans="1:14" ht="14.4" customHeight="1" x14ac:dyDescent="0.3">
      <c r="A1280" s="747" t="s">
        <v>628</v>
      </c>
      <c r="B1280" s="748" t="s">
        <v>629</v>
      </c>
      <c r="C1280" s="749" t="s">
        <v>664</v>
      </c>
      <c r="D1280" s="750" t="s">
        <v>665</v>
      </c>
      <c r="E1280" s="751">
        <v>50113001</v>
      </c>
      <c r="F1280" s="750" t="s">
        <v>688</v>
      </c>
      <c r="G1280" s="749" t="s">
        <v>692</v>
      </c>
      <c r="H1280" s="749">
        <v>184262</v>
      </c>
      <c r="I1280" s="749">
        <v>84262</v>
      </c>
      <c r="J1280" s="749" t="s">
        <v>1252</v>
      </c>
      <c r="K1280" s="749" t="s">
        <v>1253</v>
      </c>
      <c r="L1280" s="752">
        <v>134.13</v>
      </c>
      <c r="M1280" s="752">
        <v>-1</v>
      </c>
      <c r="N1280" s="753">
        <v>-134.13</v>
      </c>
    </row>
    <row r="1281" spans="1:14" ht="14.4" customHeight="1" x14ac:dyDescent="0.3">
      <c r="A1281" s="747" t="s">
        <v>628</v>
      </c>
      <c r="B1281" s="748" t="s">
        <v>629</v>
      </c>
      <c r="C1281" s="749" t="s">
        <v>664</v>
      </c>
      <c r="D1281" s="750" t="s">
        <v>665</v>
      </c>
      <c r="E1281" s="751">
        <v>50113001</v>
      </c>
      <c r="F1281" s="750" t="s">
        <v>688</v>
      </c>
      <c r="G1281" s="749" t="s">
        <v>689</v>
      </c>
      <c r="H1281" s="749">
        <v>131934</v>
      </c>
      <c r="I1281" s="749">
        <v>31934</v>
      </c>
      <c r="J1281" s="749" t="s">
        <v>941</v>
      </c>
      <c r="K1281" s="749" t="s">
        <v>942</v>
      </c>
      <c r="L1281" s="752">
        <v>49.960769230769252</v>
      </c>
      <c r="M1281" s="752">
        <v>13</v>
      </c>
      <c r="N1281" s="753">
        <v>649.49000000000024</v>
      </c>
    </row>
    <row r="1282" spans="1:14" ht="14.4" customHeight="1" x14ac:dyDescent="0.3">
      <c r="A1282" s="747" t="s">
        <v>628</v>
      </c>
      <c r="B1282" s="748" t="s">
        <v>629</v>
      </c>
      <c r="C1282" s="749" t="s">
        <v>664</v>
      </c>
      <c r="D1282" s="750" t="s">
        <v>665</v>
      </c>
      <c r="E1282" s="751">
        <v>50113001</v>
      </c>
      <c r="F1282" s="750" t="s">
        <v>688</v>
      </c>
      <c r="G1282" s="749" t="s">
        <v>689</v>
      </c>
      <c r="H1282" s="749">
        <v>158380</v>
      </c>
      <c r="I1282" s="749">
        <v>58380</v>
      </c>
      <c r="J1282" s="749" t="s">
        <v>943</v>
      </c>
      <c r="K1282" s="749" t="s">
        <v>944</v>
      </c>
      <c r="L1282" s="752">
        <v>81.293750000000003</v>
      </c>
      <c r="M1282" s="752">
        <v>16</v>
      </c>
      <c r="N1282" s="753">
        <v>1300.7</v>
      </c>
    </row>
    <row r="1283" spans="1:14" ht="14.4" customHeight="1" x14ac:dyDescent="0.3">
      <c r="A1283" s="747" t="s">
        <v>628</v>
      </c>
      <c r="B1283" s="748" t="s">
        <v>629</v>
      </c>
      <c r="C1283" s="749" t="s">
        <v>664</v>
      </c>
      <c r="D1283" s="750" t="s">
        <v>665</v>
      </c>
      <c r="E1283" s="751">
        <v>50113001</v>
      </c>
      <c r="F1283" s="750" t="s">
        <v>688</v>
      </c>
      <c r="G1283" s="749" t="s">
        <v>692</v>
      </c>
      <c r="H1283" s="749">
        <v>111420</v>
      </c>
      <c r="I1283" s="749">
        <v>11420</v>
      </c>
      <c r="J1283" s="749" t="s">
        <v>1792</v>
      </c>
      <c r="K1283" s="749" t="s">
        <v>1793</v>
      </c>
      <c r="L1283" s="752">
        <v>179.63040065962764</v>
      </c>
      <c r="M1283" s="752">
        <v>2.835</v>
      </c>
      <c r="N1283" s="753">
        <v>509.25218587004434</v>
      </c>
    </row>
    <row r="1284" spans="1:14" ht="14.4" customHeight="1" x14ac:dyDescent="0.3">
      <c r="A1284" s="747" t="s">
        <v>628</v>
      </c>
      <c r="B1284" s="748" t="s">
        <v>629</v>
      </c>
      <c r="C1284" s="749" t="s">
        <v>664</v>
      </c>
      <c r="D1284" s="750" t="s">
        <v>665</v>
      </c>
      <c r="E1284" s="751">
        <v>50113001</v>
      </c>
      <c r="F1284" s="750" t="s">
        <v>688</v>
      </c>
      <c r="G1284" s="749" t="s">
        <v>692</v>
      </c>
      <c r="H1284" s="749">
        <v>111421</v>
      </c>
      <c r="I1284" s="749">
        <v>11421</v>
      </c>
      <c r="J1284" s="749" t="s">
        <v>1792</v>
      </c>
      <c r="K1284" s="749" t="s">
        <v>1794</v>
      </c>
      <c r="L1284" s="752">
        <v>357.30109998819864</v>
      </c>
      <c r="M1284" s="752">
        <v>1.2709999999999999</v>
      </c>
      <c r="N1284" s="753">
        <v>454.12969808500043</v>
      </c>
    </row>
    <row r="1285" spans="1:14" ht="14.4" customHeight="1" x14ac:dyDescent="0.3">
      <c r="A1285" s="747" t="s">
        <v>628</v>
      </c>
      <c r="B1285" s="748" t="s">
        <v>629</v>
      </c>
      <c r="C1285" s="749" t="s">
        <v>664</v>
      </c>
      <c r="D1285" s="750" t="s">
        <v>665</v>
      </c>
      <c r="E1285" s="751">
        <v>50113001</v>
      </c>
      <c r="F1285" s="750" t="s">
        <v>688</v>
      </c>
      <c r="G1285" s="749" t="s">
        <v>692</v>
      </c>
      <c r="H1285" s="749">
        <v>186161</v>
      </c>
      <c r="I1285" s="749">
        <v>186161</v>
      </c>
      <c r="J1285" s="749" t="s">
        <v>1795</v>
      </c>
      <c r="K1285" s="749" t="s">
        <v>1796</v>
      </c>
      <c r="L1285" s="752">
        <v>62.82</v>
      </c>
      <c r="M1285" s="752">
        <v>1</v>
      </c>
      <c r="N1285" s="753">
        <v>62.82</v>
      </c>
    </row>
    <row r="1286" spans="1:14" ht="14.4" customHeight="1" x14ac:dyDescent="0.3">
      <c r="A1286" s="747" t="s">
        <v>628</v>
      </c>
      <c r="B1286" s="748" t="s">
        <v>629</v>
      </c>
      <c r="C1286" s="749" t="s">
        <v>664</v>
      </c>
      <c r="D1286" s="750" t="s">
        <v>665</v>
      </c>
      <c r="E1286" s="751">
        <v>50113001</v>
      </c>
      <c r="F1286" s="750" t="s">
        <v>688</v>
      </c>
      <c r="G1286" s="749" t="s">
        <v>689</v>
      </c>
      <c r="H1286" s="749">
        <v>500566</v>
      </c>
      <c r="I1286" s="749">
        <v>500566</v>
      </c>
      <c r="J1286" s="749" t="s">
        <v>1797</v>
      </c>
      <c r="K1286" s="749" t="s">
        <v>1798</v>
      </c>
      <c r="L1286" s="752">
        <v>834.66999999999985</v>
      </c>
      <c r="M1286" s="752">
        <v>5</v>
      </c>
      <c r="N1286" s="753">
        <v>4173.3499999999995</v>
      </c>
    </row>
    <row r="1287" spans="1:14" ht="14.4" customHeight="1" x14ac:dyDescent="0.3">
      <c r="A1287" s="747" t="s">
        <v>628</v>
      </c>
      <c r="B1287" s="748" t="s">
        <v>629</v>
      </c>
      <c r="C1287" s="749" t="s">
        <v>664</v>
      </c>
      <c r="D1287" s="750" t="s">
        <v>665</v>
      </c>
      <c r="E1287" s="751">
        <v>50113001</v>
      </c>
      <c r="F1287" s="750" t="s">
        <v>688</v>
      </c>
      <c r="G1287" s="749" t="s">
        <v>689</v>
      </c>
      <c r="H1287" s="749">
        <v>105496</v>
      </c>
      <c r="I1287" s="749">
        <v>5496</v>
      </c>
      <c r="J1287" s="749" t="s">
        <v>1263</v>
      </c>
      <c r="K1287" s="749" t="s">
        <v>1539</v>
      </c>
      <c r="L1287" s="752">
        <v>75.47999999999999</v>
      </c>
      <c r="M1287" s="752">
        <v>2</v>
      </c>
      <c r="N1287" s="753">
        <v>150.95999999999998</v>
      </c>
    </row>
    <row r="1288" spans="1:14" ht="14.4" customHeight="1" x14ac:dyDescent="0.3">
      <c r="A1288" s="747" t="s">
        <v>628</v>
      </c>
      <c r="B1288" s="748" t="s">
        <v>629</v>
      </c>
      <c r="C1288" s="749" t="s">
        <v>664</v>
      </c>
      <c r="D1288" s="750" t="s">
        <v>665</v>
      </c>
      <c r="E1288" s="751">
        <v>50113001</v>
      </c>
      <c r="F1288" s="750" t="s">
        <v>688</v>
      </c>
      <c r="G1288" s="749" t="s">
        <v>689</v>
      </c>
      <c r="H1288" s="749">
        <v>166030</v>
      </c>
      <c r="I1288" s="749">
        <v>66030</v>
      </c>
      <c r="J1288" s="749" t="s">
        <v>1263</v>
      </c>
      <c r="K1288" s="749" t="s">
        <v>1799</v>
      </c>
      <c r="L1288" s="752">
        <v>30.072500000000002</v>
      </c>
      <c r="M1288" s="752">
        <v>8</v>
      </c>
      <c r="N1288" s="753">
        <v>240.58</v>
      </c>
    </row>
    <row r="1289" spans="1:14" ht="14.4" customHeight="1" x14ac:dyDescent="0.3">
      <c r="A1289" s="747" t="s">
        <v>628</v>
      </c>
      <c r="B1289" s="748" t="s">
        <v>629</v>
      </c>
      <c r="C1289" s="749" t="s">
        <v>664</v>
      </c>
      <c r="D1289" s="750" t="s">
        <v>665</v>
      </c>
      <c r="E1289" s="751">
        <v>50113001</v>
      </c>
      <c r="F1289" s="750" t="s">
        <v>688</v>
      </c>
      <c r="G1289" s="749" t="s">
        <v>689</v>
      </c>
      <c r="H1289" s="749">
        <v>158834</v>
      </c>
      <c r="I1289" s="749">
        <v>58834</v>
      </c>
      <c r="J1289" s="749" t="s">
        <v>953</v>
      </c>
      <c r="K1289" s="749" t="s">
        <v>954</v>
      </c>
      <c r="L1289" s="752">
        <v>64.230000000000018</v>
      </c>
      <c r="M1289" s="752">
        <v>1</v>
      </c>
      <c r="N1289" s="753">
        <v>64.230000000000018</v>
      </c>
    </row>
    <row r="1290" spans="1:14" ht="14.4" customHeight="1" x14ac:dyDescent="0.3">
      <c r="A1290" s="747" t="s">
        <v>628</v>
      </c>
      <c r="B1290" s="748" t="s">
        <v>629</v>
      </c>
      <c r="C1290" s="749" t="s">
        <v>664</v>
      </c>
      <c r="D1290" s="750" t="s">
        <v>665</v>
      </c>
      <c r="E1290" s="751">
        <v>50113006</v>
      </c>
      <c r="F1290" s="750" t="s">
        <v>955</v>
      </c>
      <c r="G1290" s="749" t="s">
        <v>689</v>
      </c>
      <c r="H1290" s="749">
        <v>33522</v>
      </c>
      <c r="I1290" s="749">
        <v>33522</v>
      </c>
      <c r="J1290" s="749" t="s">
        <v>1278</v>
      </c>
      <c r="K1290" s="749" t="s">
        <v>1279</v>
      </c>
      <c r="L1290" s="752">
        <v>1173.7</v>
      </c>
      <c r="M1290" s="752">
        <v>5</v>
      </c>
      <c r="N1290" s="753">
        <v>5868.5</v>
      </c>
    </row>
    <row r="1291" spans="1:14" ht="14.4" customHeight="1" x14ac:dyDescent="0.3">
      <c r="A1291" s="747" t="s">
        <v>628</v>
      </c>
      <c r="B1291" s="748" t="s">
        <v>629</v>
      </c>
      <c r="C1291" s="749" t="s">
        <v>664</v>
      </c>
      <c r="D1291" s="750" t="s">
        <v>665</v>
      </c>
      <c r="E1291" s="751">
        <v>50113007</v>
      </c>
      <c r="F1291" s="750" t="s">
        <v>1800</v>
      </c>
      <c r="G1291" s="749" t="s">
        <v>692</v>
      </c>
      <c r="H1291" s="749">
        <v>27197</v>
      </c>
      <c r="I1291" s="749">
        <v>27197</v>
      </c>
      <c r="J1291" s="749" t="s">
        <v>1801</v>
      </c>
      <c r="K1291" s="749" t="s">
        <v>1802</v>
      </c>
      <c r="L1291" s="752">
        <v>0</v>
      </c>
      <c r="M1291" s="752">
        <v>0</v>
      </c>
      <c r="N1291" s="753">
        <v>0</v>
      </c>
    </row>
    <row r="1292" spans="1:14" ht="14.4" customHeight="1" x14ac:dyDescent="0.3">
      <c r="A1292" s="747" t="s">
        <v>628</v>
      </c>
      <c r="B1292" s="748" t="s">
        <v>629</v>
      </c>
      <c r="C1292" s="749" t="s">
        <v>664</v>
      </c>
      <c r="D1292" s="750" t="s">
        <v>665</v>
      </c>
      <c r="E1292" s="751">
        <v>50113007</v>
      </c>
      <c r="F1292" s="750" t="s">
        <v>1800</v>
      </c>
      <c r="G1292" s="749" t="s">
        <v>692</v>
      </c>
      <c r="H1292" s="749">
        <v>27195</v>
      </c>
      <c r="I1292" s="749">
        <v>27195</v>
      </c>
      <c r="J1292" s="749" t="s">
        <v>1803</v>
      </c>
      <c r="K1292" s="749" t="s">
        <v>1804</v>
      </c>
      <c r="L1292" s="752">
        <v>0</v>
      </c>
      <c r="M1292" s="752">
        <v>0</v>
      </c>
      <c r="N1292" s="753">
        <v>0</v>
      </c>
    </row>
    <row r="1293" spans="1:14" ht="14.4" customHeight="1" x14ac:dyDescent="0.3">
      <c r="A1293" s="747" t="s">
        <v>628</v>
      </c>
      <c r="B1293" s="748" t="s">
        <v>629</v>
      </c>
      <c r="C1293" s="749" t="s">
        <v>664</v>
      </c>
      <c r="D1293" s="750" t="s">
        <v>665</v>
      </c>
      <c r="E1293" s="751">
        <v>50113007</v>
      </c>
      <c r="F1293" s="750" t="s">
        <v>1800</v>
      </c>
      <c r="G1293" s="749" t="s">
        <v>692</v>
      </c>
      <c r="H1293" s="749">
        <v>168223</v>
      </c>
      <c r="I1293" s="749">
        <v>168223</v>
      </c>
      <c r="J1293" s="749" t="s">
        <v>1805</v>
      </c>
      <c r="K1293" s="749" t="s">
        <v>1806</v>
      </c>
      <c r="L1293" s="752">
        <v>8629.8140000000003</v>
      </c>
      <c r="M1293" s="752">
        <v>100</v>
      </c>
      <c r="N1293" s="753">
        <v>862981.4</v>
      </c>
    </row>
    <row r="1294" spans="1:14" ht="14.4" customHeight="1" x14ac:dyDescent="0.3">
      <c r="A1294" s="747" t="s">
        <v>628</v>
      </c>
      <c r="B1294" s="748" t="s">
        <v>629</v>
      </c>
      <c r="C1294" s="749" t="s">
        <v>664</v>
      </c>
      <c r="D1294" s="750" t="s">
        <v>665</v>
      </c>
      <c r="E1294" s="751">
        <v>50113007</v>
      </c>
      <c r="F1294" s="750" t="s">
        <v>1800</v>
      </c>
      <c r="G1294" s="749" t="s">
        <v>692</v>
      </c>
      <c r="H1294" s="749">
        <v>168222</v>
      </c>
      <c r="I1294" s="749">
        <v>168222</v>
      </c>
      <c r="J1294" s="749" t="s">
        <v>1807</v>
      </c>
      <c r="K1294" s="749" t="s">
        <v>1808</v>
      </c>
      <c r="L1294" s="752">
        <v>4314.8711999999996</v>
      </c>
      <c r="M1294" s="752">
        <v>100</v>
      </c>
      <c r="N1294" s="753">
        <v>431487.12</v>
      </c>
    </row>
    <row r="1295" spans="1:14" ht="14.4" customHeight="1" x14ac:dyDescent="0.3">
      <c r="A1295" s="747" t="s">
        <v>628</v>
      </c>
      <c r="B1295" s="748" t="s">
        <v>629</v>
      </c>
      <c r="C1295" s="749" t="s">
        <v>664</v>
      </c>
      <c r="D1295" s="750" t="s">
        <v>665</v>
      </c>
      <c r="E1295" s="751">
        <v>50113008</v>
      </c>
      <c r="F1295" s="750" t="s">
        <v>1001</v>
      </c>
      <c r="G1295" s="749"/>
      <c r="H1295" s="749"/>
      <c r="I1295" s="749">
        <v>129057</v>
      </c>
      <c r="J1295" s="749" t="s">
        <v>1606</v>
      </c>
      <c r="K1295" s="749" t="s">
        <v>1809</v>
      </c>
      <c r="L1295" s="752">
        <v>5722.2001953125</v>
      </c>
      <c r="M1295" s="752">
        <v>2</v>
      </c>
      <c r="N1295" s="753">
        <v>11444.400390625</v>
      </c>
    </row>
    <row r="1296" spans="1:14" ht="14.4" customHeight="1" x14ac:dyDescent="0.3">
      <c r="A1296" s="747" t="s">
        <v>628</v>
      </c>
      <c r="B1296" s="748" t="s">
        <v>629</v>
      </c>
      <c r="C1296" s="749" t="s">
        <v>664</v>
      </c>
      <c r="D1296" s="750" t="s">
        <v>665</v>
      </c>
      <c r="E1296" s="751">
        <v>50113008</v>
      </c>
      <c r="F1296" s="750" t="s">
        <v>1001</v>
      </c>
      <c r="G1296" s="749"/>
      <c r="H1296" s="749"/>
      <c r="I1296" s="749">
        <v>129056</v>
      </c>
      <c r="J1296" s="749" t="s">
        <v>1606</v>
      </c>
      <c r="K1296" s="749" t="s">
        <v>1607</v>
      </c>
      <c r="L1296" s="752">
        <v>2572.126985990084</v>
      </c>
      <c r="M1296" s="752">
        <v>52</v>
      </c>
      <c r="N1296" s="753">
        <v>133750.60327148437</v>
      </c>
    </row>
    <row r="1297" spans="1:14" ht="14.4" customHeight="1" x14ac:dyDescent="0.3">
      <c r="A1297" s="747" t="s">
        <v>628</v>
      </c>
      <c r="B1297" s="748" t="s">
        <v>629</v>
      </c>
      <c r="C1297" s="749" t="s">
        <v>664</v>
      </c>
      <c r="D1297" s="750" t="s">
        <v>665</v>
      </c>
      <c r="E1297" s="751">
        <v>50113008</v>
      </c>
      <c r="F1297" s="750" t="s">
        <v>1001</v>
      </c>
      <c r="G1297" s="749"/>
      <c r="H1297" s="749"/>
      <c r="I1297" s="749">
        <v>173178</v>
      </c>
      <c r="J1297" s="749" t="s">
        <v>1564</v>
      </c>
      <c r="K1297" s="749" t="s">
        <v>1565</v>
      </c>
      <c r="L1297" s="752">
        <v>14960</v>
      </c>
      <c r="M1297" s="752">
        <v>13</v>
      </c>
      <c r="N1297" s="753">
        <v>194480</v>
      </c>
    </row>
    <row r="1298" spans="1:14" ht="14.4" customHeight="1" x14ac:dyDescent="0.3">
      <c r="A1298" s="747" t="s">
        <v>628</v>
      </c>
      <c r="B1298" s="748" t="s">
        <v>629</v>
      </c>
      <c r="C1298" s="749" t="s">
        <v>664</v>
      </c>
      <c r="D1298" s="750" t="s">
        <v>665</v>
      </c>
      <c r="E1298" s="751">
        <v>50113008</v>
      </c>
      <c r="F1298" s="750" t="s">
        <v>1001</v>
      </c>
      <c r="G1298" s="749"/>
      <c r="H1298" s="749"/>
      <c r="I1298" s="749">
        <v>17376</v>
      </c>
      <c r="J1298" s="749" t="s">
        <v>1564</v>
      </c>
      <c r="K1298" s="749" t="s">
        <v>1565</v>
      </c>
      <c r="L1298" s="752">
        <v>14960</v>
      </c>
      <c r="M1298" s="752">
        <v>3</v>
      </c>
      <c r="N1298" s="753">
        <v>44880</v>
      </c>
    </row>
    <row r="1299" spans="1:14" ht="14.4" customHeight="1" x14ac:dyDescent="0.3">
      <c r="A1299" s="747" t="s">
        <v>628</v>
      </c>
      <c r="B1299" s="748" t="s">
        <v>629</v>
      </c>
      <c r="C1299" s="749" t="s">
        <v>664</v>
      </c>
      <c r="D1299" s="750" t="s">
        <v>665</v>
      </c>
      <c r="E1299" s="751">
        <v>50113008</v>
      </c>
      <c r="F1299" s="750" t="s">
        <v>1001</v>
      </c>
      <c r="G1299" s="749"/>
      <c r="H1299" s="749"/>
      <c r="I1299" s="749">
        <v>62464</v>
      </c>
      <c r="J1299" s="749" t="s">
        <v>1610</v>
      </c>
      <c r="K1299" s="749" t="s">
        <v>1611</v>
      </c>
      <c r="L1299" s="752">
        <v>9157.759765625</v>
      </c>
      <c r="M1299" s="752">
        <v>1</v>
      </c>
      <c r="N1299" s="753">
        <v>9157.759765625</v>
      </c>
    </row>
    <row r="1300" spans="1:14" ht="14.4" customHeight="1" x14ac:dyDescent="0.3">
      <c r="A1300" s="747" t="s">
        <v>628</v>
      </c>
      <c r="B1300" s="748" t="s">
        <v>629</v>
      </c>
      <c r="C1300" s="749" t="s">
        <v>664</v>
      </c>
      <c r="D1300" s="750" t="s">
        <v>665</v>
      </c>
      <c r="E1300" s="751">
        <v>50113008</v>
      </c>
      <c r="F1300" s="750" t="s">
        <v>1001</v>
      </c>
      <c r="G1300" s="749"/>
      <c r="H1300" s="749"/>
      <c r="I1300" s="749">
        <v>26042</v>
      </c>
      <c r="J1300" s="749" t="s">
        <v>1004</v>
      </c>
      <c r="K1300" s="749" t="s">
        <v>1567</v>
      </c>
      <c r="L1300" s="752">
        <v>9559</v>
      </c>
      <c r="M1300" s="752">
        <v>8</v>
      </c>
      <c r="N1300" s="753">
        <v>76472</v>
      </c>
    </row>
    <row r="1301" spans="1:14" ht="14.4" customHeight="1" x14ac:dyDescent="0.3">
      <c r="A1301" s="747" t="s">
        <v>628</v>
      </c>
      <c r="B1301" s="748" t="s">
        <v>629</v>
      </c>
      <c r="C1301" s="749" t="s">
        <v>664</v>
      </c>
      <c r="D1301" s="750" t="s">
        <v>665</v>
      </c>
      <c r="E1301" s="751">
        <v>50113008</v>
      </c>
      <c r="F1301" s="750" t="s">
        <v>1001</v>
      </c>
      <c r="G1301" s="749"/>
      <c r="H1301" s="749"/>
      <c r="I1301" s="749">
        <v>26039</v>
      </c>
      <c r="J1301" s="749" t="s">
        <v>1004</v>
      </c>
      <c r="K1301" s="749" t="s">
        <v>1005</v>
      </c>
      <c r="L1301" s="752">
        <v>955.90000697544644</v>
      </c>
      <c r="M1301" s="752">
        <v>42</v>
      </c>
      <c r="N1301" s="753">
        <v>40147.80029296875</v>
      </c>
    </row>
    <row r="1302" spans="1:14" ht="14.4" customHeight="1" x14ac:dyDescent="0.3">
      <c r="A1302" s="747" t="s">
        <v>628</v>
      </c>
      <c r="B1302" s="748" t="s">
        <v>629</v>
      </c>
      <c r="C1302" s="749" t="s">
        <v>664</v>
      </c>
      <c r="D1302" s="750" t="s">
        <v>665</v>
      </c>
      <c r="E1302" s="751">
        <v>50113008</v>
      </c>
      <c r="F1302" s="750" t="s">
        <v>1001</v>
      </c>
      <c r="G1302" s="749"/>
      <c r="H1302" s="749"/>
      <c r="I1302" s="749">
        <v>26041</v>
      </c>
      <c r="J1302" s="749" t="s">
        <v>1004</v>
      </c>
      <c r="K1302" s="749" t="s">
        <v>1006</v>
      </c>
      <c r="L1302" s="752">
        <v>4779.5</v>
      </c>
      <c r="M1302" s="752">
        <v>15</v>
      </c>
      <c r="N1302" s="753">
        <v>71692.5</v>
      </c>
    </row>
    <row r="1303" spans="1:14" ht="14.4" customHeight="1" x14ac:dyDescent="0.3">
      <c r="A1303" s="747" t="s">
        <v>628</v>
      </c>
      <c r="B1303" s="748" t="s">
        <v>629</v>
      </c>
      <c r="C1303" s="749" t="s">
        <v>664</v>
      </c>
      <c r="D1303" s="750" t="s">
        <v>665</v>
      </c>
      <c r="E1303" s="751">
        <v>50113008</v>
      </c>
      <c r="F1303" s="750" t="s">
        <v>1001</v>
      </c>
      <c r="G1303" s="749"/>
      <c r="H1303" s="749"/>
      <c r="I1303" s="749">
        <v>26040</v>
      </c>
      <c r="J1303" s="749" t="s">
        <v>1004</v>
      </c>
      <c r="K1303" s="749" t="s">
        <v>1810</v>
      </c>
      <c r="L1303" s="752">
        <v>2390.300048828125</v>
      </c>
      <c r="M1303" s="752">
        <v>4</v>
      </c>
      <c r="N1303" s="753">
        <v>9561.2001953125</v>
      </c>
    </row>
    <row r="1304" spans="1:14" ht="14.4" customHeight="1" x14ac:dyDescent="0.3">
      <c r="A1304" s="747" t="s">
        <v>628</v>
      </c>
      <c r="B1304" s="748" t="s">
        <v>629</v>
      </c>
      <c r="C1304" s="749" t="s">
        <v>664</v>
      </c>
      <c r="D1304" s="750" t="s">
        <v>665</v>
      </c>
      <c r="E1304" s="751">
        <v>50113010</v>
      </c>
      <c r="F1304" s="750" t="s">
        <v>1811</v>
      </c>
      <c r="G1304" s="749" t="s">
        <v>692</v>
      </c>
      <c r="H1304" s="749">
        <v>165476</v>
      </c>
      <c r="I1304" s="749">
        <v>165476</v>
      </c>
      <c r="J1304" s="749" t="s">
        <v>1812</v>
      </c>
      <c r="K1304" s="749" t="s">
        <v>1813</v>
      </c>
      <c r="L1304" s="752">
        <v>4130.1625000000004</v>
      </c>
      <c r="M1304" s="752">
        <v>12</v>
      </c>
      <c r="N1304" s="753">
        <v>49561.950000000004</v>
      </c>
    </row>
    <row r="1305" spans="1:14" ht="14.4" customHeight="1" x14ac:dyDescent="0.3">
      <c r="A1305" s="747" t="s">
        <v>628</v>
      </c>
      <c r="B1305" s="748" t="s">
        <v>629</v>
      </c>
      <c r="C1305" s="749" t="s">
        <v>664</v>
      </c>
      <c r="D1305" s="750" t="s">
        <v>665</v>
      </c>
      <c r="E1305" s="751">
        <v>50113010</v>
      </c>
      <c r="F1305" s="750" t="s">
        <v>1811</v>
      </c>
      <c r="G1305" s="749" t="s">
        <v>692</v>
      </c>
      <c r="H1305" s="749">
        <v>215805</v>
      </c>
      <c r="I1305" s="749">
        <v>215805</v>
      </c>
      <c r="J1305" s="749" t="s">
        <v>1814</v>
      </c>
      <c r="K1305" s="749" t="s">
        <v>1815</v>
      </c>
      <c r="L1305" s="752">
        <v>5829.2900000000009</v>
      </c>
      <c r="M1305" s="752">
        <v>12</v>
      </c>
      <c r="N1305" s="753">
        <v>69951.48000000001</v>
      </c>
    </row>
    <row r="1306" spans="1:14" ht="14.4" customHeight="1" x14ac:dyDescent="0.3">
      <c r="A1306" s="747" t="s">
        <v>628</v>
      </c>
      <c r="B1306" s="748" t="s">
        <v>629</v>
      </c>
      <c r="C1306" s="749" t="s">
        <v>664</v>
      </c>
      <c r="D1306" s="750" t="s">
        <v>665</v>
      </c>
      <c r="E1306" s="751">
        <v>50113011</v>
      </c>
      <c r="F1306" s="750" t="s">
        <v>1612</v>
      </c>
      <c r="G1306" s="749"/>
      <c r="H1306" s="749"/>
      <c r="I1306" s="749">
        <v>168929</v>
      </c>
      <c r="J1306" s="749" t="s">
        <v>1816</v>
      </c>
      <c r="K1306" s="749" t="s">
        <v>1817</v>
      </c>
      <c r="L1306" s="752">
        <v>23430</v>
      </c>
      <c r="M1306" s="752">
        <v>80</v>
      </c>
      <c r="N1306" s="753">
        <v>1874400</v>
      </c>
    </row>
    <row r="1307" spans="1:14" ht="14.4" customHeight="1" x14ac:dyDescent="0.3">
      <c r="A1307" s="747" t="s">
        <v>628</v>
      </c>
      <c r="B1307" s="748" t="s">
        <v>629</v>
      </c>
      <c r="C1307" s="749" t="s">
        <v>664</v>
      </c>
      <c r="D1307" s="750" t="s">
        <v>665</v>
      </c>
      <c r="E1307" s="751">
        <v>50113011</v>
      </c>
      <c r="F1307" s="750" t="s">
        <v>1612</v>
      </c>
      <c r="G1307" s="749"/>
      <c r="H1307" s="749"/>
      <c r="I1307" s="749">
        <v>168926</v>
      </c>
      <c r="J1307" s="749" t="s">
        <v>1816</v>
      </c>
      <c r="K1307" s="749" t="s">
        <v>1818</v>
      </c>
      <c r="L1307" s="752">
        <v>4053.5</v>
      </c>
      <c r="M1307" s="752">
        <v>110</v>
      </c>
      <c r="N1307" s="753">
        <v>445885</v>
      </c>
    </row>
    <row r="1308" spans="1:14" ht="14.4" customHeight="1" x14ac:dyDescent="0.3">
      <c r="A1308" s="747" t="s">
        <v>628</v>
      </c>
      <c r="B1308" s="748" t="s">
        <v>629</v>
      </c>
      <c r="C1308" s="749" t="s">
        <v>664</v>
      </c>
      <c r="D1308" s="750" t="s">
        <v>665</v>
      </c>
      <c r="E1308" s="751">
        <v>50113011</v>
      </c>
      <c r="F1308" s="750" t="s">
        <v>1612</v>
      </c>
      <c r="G1308" s="749"/>
      <c r="H1308" s="749"/>
      <c r="I1308" s="749">
        <v>168927</v>
      </c>
      <c r="J1308" s="749" t="s">
        <v>1816</v>
      </c>
      <c r="K1308" s="749" t="s">
        <v>1819</v>
      </c>
      <c r="L1308" s="752">
        <v>8109.2001378676468</v>
      </c>
      <c r="M1308" s="752">
        <v>68</v>
      </c>
      <c r="N1308" s="753">
        <v>551425.609375</v>
      </c>
    </row>
    <row r="1309" spans="1:14" ht="14.4" customHeight="1" x14ac:dyDescent="0.3">
      <c r="A1309" s="747" t="s">
        <v>628</v>
      </c>
      <c r="B1309" s="748" t="s">
        <v>629</v>
      </c>
      <c r="C1309" s="749" t="s">
        <v>664</v>
      </c>
      <c r="D1309" s="750" t="s">
        <v>665</v>
      </c>
      <c r="E1309" s="751">
        <v>50113011</v>
      </c>
      <c r="F1309" s="750" t="s">
        <v>1612</v>
      </c>
      <c r="G1309" s="749"/>
      <c r="H1309" s="749"/>
      <c r="I1309" s="749">
        <v>88337</v>
      </c>
      <c r="J1309" s="749" t="s">
        <v>1820</v>
      </c>
      <c r="K1309" s="749" t="s">
        <v>1821</v>
      </c>
      <c r="L1309" s="752">
        <v>13302.4296875</v>
      </c>
      <c r="M1309" s="752">
        <v>2</v>
      </c>
      <c r="N1309" s="753">
        <v>26604.859375</v>
      </c>
    </row>
    <row r="1310" spans="1:14" ht="14.4" customHeight="1" x14ac:dyDescent="0.3">
      <c r="A1310" s="747" t="s">
        <v>628</v>
      </c>
      <c r="B1310" s="748" t="s">
        <v>629</v>
      </c>
      <c r="C1310" s="749" t="s">
        <v>664</v>
      </c>
      <c r="D1310" s="750" t="s">
        <v>665</v>
      </c>
      <c r="E1310" s="751">
        <v>50113011</v>
      </c>
      <c r="F1310" s="750" t="s">
        <v>1612</v>
      </c>
      <c r="G1310" s="749"/>
      <c r="H1310" s="749"/>
      <c r="I1310" s="749">
        <v>173181</v>
      </c>
      <c r="J1310" s="749" t="s">
        <v>1613</v>
      </c>
      <c r="K1310" s="749" t="s">
        <v>1614</v>
      </c>
      <c r="L1310" s="752">
        <v>8505.2000000000007</v>
      </c>
      <c r="M1310" s="752">
        <v>5</v>
      </c>
      <c r="N1310" s="753">
        <v>42526</v>
      </c>
    </row>
    <row r="1311" spans="1:14" ht="14.4" customHeight="1" x14ac:dyDescent="0.3">
      <c r="A1311" s="747" t="s">
        <v>628</v>
      </c>
      <c r="B1311" s="748" t="s">
        <v>629</v>
      </c>
      <c r="C1311" s="749" t="s">
        <v>664</v>
      </c>
      <c r="D1311" s="750" t="s">
        <v>665</v>
      </c>
      <c r="E1311" s="751">
        <v>50113011</v>
      </c>
      <c r="F1311" s="750" t="s">
        <v>1612</v>
      </c>
      <c r="G1311" s="749"/>
      <c r="H1311" s="749"/>
      <c r="I1311" s="749">
        <v>173183</v>
      </c>
      <c r="J1311" s="749" t="s">
        <v>1822</v>
      </c>
      <c r="K1311" s="749" t="s">
        <v>1823</v>
      </c>
      <c r="L1311" s="752">
        <v>4252.60009765625</v>
      </c>
      <c r="M1311" s="752">
        <v>1</v>
      </c>
      <c r="N1311" s="753">
        <v>4252.60009765625</v>
      </c>
    </row>
    <row r="1312" spans="1:14" ht="14.4" customHeight="1" x14ac:dyDescent="0.3">
      <c r="A1312" s="747" t="s">
        <v>628</v>
      </c>
      <c r="B1312" s="748" t="s">
        <v>629</v>
      </c>
      <c r="C1312" s="749" t="s">
        <v>664</v>
      </c>
      <c r="D1312" s="750" t="s">
        <v>665</v>
      </c>
      <c r="E1312" s="751">
        <v>50113011</v>
      </c>
      <c r="F1312" s="750" t="s">
        <v>1612</v>
      </c>
      <c r="G1312" s="749"/>
      <c r="H1312" s="749"/>
      <c r="I1312" s="749">
        <v>171966</v>
      </c>
      <c r="J1312" s="749" t="s">
        <v>1824</v>
      </c>
      <c r="K1312" s="749" t="s">
        <v>1825</v>
      </c>
      <c r="L1312" s="752">
        <v>12916.2001953125</v>
      </c>
      <c r="M1312" s="752">
        <v>3</v>
      </c>
      <c r="N1312" s="753">
        <v>38748.6005859375</v>
      </c>
    </row>
    <row r="1313" spans="1:14" ht="14.4" customHeight="1" x14ac:dyDescent="0.3">
      <c r="A1313" s="747" t="s">
        <v>628</v>
      </c>
      <c r="B1313" s="748" t="s">
        <v>629</v>
      </c>
      <c r="C1313" s="749" t="s">
        <v>664</v>
      </c>
      <c r="D1313" s="750" t="s">
        <v>665</v>
      </c>
      <c r="E1313" s="751">
        <v>50113011</v>
      </c>
      <c r="F1313" s="750" t="s">
        <v>1612</v>
      </c>
      <c r="G1313" s="749"/>
      <c r="H1313" s="749"/>
      <c r="I1313" s="749">
        <v>171965</v>
      </c>
      <c r="J1313" s="749" t="s">
        <v>1826</v>
      </c>
      <c r="K1313" s="749" t="s">
        <v>1827</v>
      </c>
      <c r="L1313" s="752">
        <v>6458.1002502441406</v>
      </c>
      <c r="M1313" s="752">
        <v>16</v>
      </c>
      <c r="N1313" s="753">
        <v>103329.60400390625</v>
      </c>
    </row>
    <row r="1314" spans="1:14" ht="14.4" customHeight="1" x14ac:dyDescent="0.3">
      <c r="A1314" s="747" t="s">
        <v>628</v>
      </c>
      <c r="B1314" s="748" t="s">
        <v>629</v>
      </c>
      <c r="C1314" s="749" t="s">
        <v>664</v>
      </c>
      <c r="D1314" s="750" t="s">
        <v>665</v>
      </c>
      <c r="E1314" s="751">
        <v>50113013</v>
      </c>
      <c r="F1314" s="750" t="s">
        <v>1007</v>
      </c>
      <c r="G1314" s="749" t="s">
        <v>692</v>
      </c>
      <c r="H1314" s="749">
        <v>101066</v>
      </c>
      <c r="I1314" s="749">
        <v>1066</v>
      </c>
      <c r="J1314" s="749" t="s">
        <v>1034</v>
      </c>
      <c r="K1314" s="749" t="s">
        <v>1035</v>
      </c>
      <c r="L1314" s="752">
        <v>50.923333333333325</v>
      </c>
      <c r="M1314" s="752">
        <v>3</v>
      </c>
      <c r="N1314" s="753">
        <v>152.76999999999998</v>
      </c>
    </row>
    <row r="1315" spans="1:14" ht="14.4" customHeight="1" x14ac:dyDescent="0.3">
      <c r="A1315" s="747" t="s">
        <v>628</v>
      </c>
      <c r="B1315" s="748" t="s">
        <v>629</v>
      </c>
      <c r="C1315" s="749" t="s">
        <v>664</v>
      </c>
      <c r="D1315" s="750" t="s">
        <v>665</v>
      </c>
      <c r="E1315" s="751">
        <v>50113013</v>
      </c>
      <c r="F1315" s="750" t="s">
        <v>1007</v>
      </c>
      <c r="G1315" s="749" t="s">
        <v>630</v>
      </c>
      <c r="H1315" s="749">
        <v>147725</v>
      </c>
      <c r="I1315" s="749">
        <v>47725</v>
      </c>
      <c r="J1315" s="749" t="s">
        <v>1085</v>
      </c>
      <c r="K1315" s="749" t="s">
        <v>1086</v>
      </c>
      <c r="L1315" s="752">
        <v>63.480000000000025</v>
      </c>
      <c r="M1315" s="752">
        <v>1</v>
      </c>
      <c r="N1315" s="753">
        <v>63.480000000000025</v>
      </c>
    </row>
    <row r="1316" spans="1:14" ht="14.4" customHeight="1" x14ac:dyDescent="0.3">
      <c r="A1316" s="747" t="s">
        <v>628</v>
      </c>
      <c r="B1316" s="748" t="s">
        <v>629</v>
      </c>
      <c r="C1316" s="749" t="s">
        <v>664</v>
      </c>
      <c r="D1316" s="750" t="s">
        <v>665</v>
      </c>
      <c r="E1316" s="751">
        <v>50113017</v>
      </c>
      <c r="F1316" s="750" t="s">
        <v>1828</v>
      </c>
      <c r="G1316" s="749" t="s">
        <v>692</v>
      </c>
      <c r="H1316" s="749">
        <v>185304</v>
      </c>
      <c r="I1316" s="749">
        <v>185304</v>
      </c>
      <c r="J1316" s="749" t="s">
        <v>1829</v>
      </c>
      <c r="K1316" s="749" t="s">
        <v>1830</v>
      </c>
      <c r="L1316" s="752">
        <v>462893.20000000007</v>
      </c>
      <c r="M1316" s="752">
        <v>9</v>
      </c>
      <c r="N1316" s="753">
        <v>4166038.8000000007</v>
      </c>
    </row>
    <row r="1317" spans="1:14" ht="14.4" customHeight="1" x14ac:dyDescent="0.3">
      <c r="A1317" s="747" t="s">
        <v>628</v>
      </c>
      <c r="B1317" s="748" t="s">
        <v>629</v>
      </c>
      <c r="C1317" s="749" t="s">
        <v>664</v>
      </c>
      <c r="D1317" s="750" t="s">
        <v>665</v>
      </c>
      <c r="E1317" s="751">
        <v>50113017</v>
      </c>
      <c r="F1317" s="750" t="s">
        <v>1828</v>
      </c>
      <c r="G1317" s="749" t="s">
        <v>692</v>
      </c>
      <c r="H1317" s="749">
        <v>999999</v>
      </c>
      <c r="I1317" s="749">
        <v>9999999</v>
      </c>
      <c r="J1317" s="749" t="s">
        <v>1831</v>
      </c>
      <c r="K1317" s="749" t="s">
        <v>630</v>
      </c>
      <c r="L1317" s="752">
        <v>2767.0200000000004</v>
      </c>
      <c r="M1317" s="752">
        <v>12</v>
      </c>
      <c r="N1317" s="753">
        <v>33204.240000000005</v>
      </c>
    </row>
    <row r="1318" spans="1:14" ht="14.4" customHeight="1" x14ac:dyDescent="0.3">
      <c r="A1318" s="747" t="s">
        <v>628</v>
      </c>
      <c r="B1318" s="748" t="s">
        <v>629</v>
      </c>
      <c r="C1318" s="749" t="s">
        <v>664</v>
      </c>
      <c r="D1318" s="750" t="s">
        <v>665</v>
      </c>
      <c r="E1318" s="751">
        <v>50113017</v>
      </c>
      <c r="F1318" s="750" t="s">
        <v>1828</v>
      </c>
      <c r="G1318" s="749" t="s">
        <v>692</v>
      </c>
      <c r="H1318" s="749">
        <v>28940</v>
      </c>
      <c r="I1318" s="749">
        <v>28940</v>
      </c>
      <c r="J1318" s="749" t="s">
        <v>1832</v>
      </c>
      <c r="K1318" s="749" t="s">
        <v>1833</v>
      </c>
      <c r="L1318" s="752">
        <v>115449.01</v>
      </c>
      <c r="M1318" s="752">
        <v>1</v>
      </c>
      <c r="N1318" s="753">
        <v>115449.01</v>
      </c>
    </row>
    <row r="1319" spans="1:14" ht="14.4" customHeight="1" x14ac:dyDescent="0.3">
      <c r="A1319" s="747" t="s">
        <v>628</v>
      </c>
      <c r="B1319" s="748" t="s">
        <v>629</v>
      </c>
      <c r="C1319" s="749" t="s">
        <v>667</v>
      </c>
      <c r="D1319" s="750" t="s">
        <v>668</v>
      </c>
      <c r="E1319" s="751">
        <v>50113001</v>
      </c>
      <c r="F1319" s="750" t="s">
        <v>688</v>
      </c>
      <c r="G1319" s="749" t="s">
        <v>692</v>
      </c>
      <c r="H1319" s="749">
        <v>196886</v>
      </c>
      <c r="I1319" s="749">
        <v>96886</v>
      </c>
      <c r="J1319" s="749" t="s">
        <v>1096</v>
      </c>
      <c r="K1319" s="749" t="s">
        <v>1097</v>
      </c>
      <c r="L1319" s="752">
        <v>50.159994805670351</v>
      </c>
      <c r="M1319" s="752">
        <v>16</v>
      </c>
      <c r="N1319" s="753">
        <v>802.55991689072562</v>
      </c>
    </row>
    <row r="1320" spans="1:14" ht="14.4" customHeight="1" x14ac:dyDescent="0.3">
      <c r="A1320" s="747" t="s">
        <v>628</v>
      </c>
      <c r="B1320" s="748" t="s">
        <v>629</v>
      </c>
      <c r="C1320" s="749" t="s">
        <v>667</v>
      </c>
      <c r="D1320" s="750" t="s">
        <v>668</v>
      </c>
      <c r="E1320" s="751">
        <v>50113001</v>
      </c>
      <c r="F1320" s="750" t="s">
        <v>688</v>
      </c>
      <c r="G1320" s="749" t="s">
        <v>692</v>
      </c>
      <c r="H1320" s="749">
        <v>100362</v>
      </c>
      <c r="I1320" s="749">
        <v>362</v>
      </c>
      <c r="J1320" s="749" t="s">
        <v>695</v>
      </c>
      <c r="K1320" s="749" t="s">
        <v>696</v>
      </c>
      <c r="L1320" s="752">
        <v>86.815172413793121</v>
      </c>
      <c r="M1320" s="752">
        <v>29</v>
      </c>
      <c r="N1320" s="753">
        <v>2517.6400000000003</v>
      </c>
    </row>
    <row r="1321" spans="1:14" ht="14.4" customHeight="1" x14ac:dyDescent="0.3">
      <c r="A1321" s="747" t="s">
        <v>628</v>
      </c>
      <c r="B1321" s="748" t="s">
        <v>629</v>
      </c>
      <c r="C1321" s="749" t="s">
        <v>667</v>
      </c>
      <c r="D1321" s="750" t="s">
        <v>668</v>
      </c>
      <c r="E1321" s="751">
        <v>50113001</v>
      </c>
      <c r="F1321" s="750" t="s">
        <v>688</v>
      </c>
      <c r="G1321" s="749" t="s">
        <v>692</v>
      </c>
      <c r="H1321" s="749">
        <v>845008</v>
      </c>
      <c r="I1321" s="749">
        <v>107806</v>
      </c>
      <c r="J1321" s="749" t="s">
        <v>702</v>
      </c>
      <c r="K1321" s="749" t="s">
        <v>703</v>
      </c>
      <c r="L1321" s="752">
        <v>52.59</v>
      </c>
      <c r="M1321" s="752">
        <v>2</v>
      </c>
      <c r="N1321" s="753">
        <v>105.18</v>
      </c>
    </row>
    <row r="1322" spans="1:14" ht="14.4" customHeight="1" x14ac:dyDescent="0.3">
      <c r="A1322" s="747" t="s">
        <v>628</v>
      </c>
      <c r="B1322" s="748" t="s">
        <v>629</v>
      </c>
      <c r="C1322" s="749" t="s">
        <v>667</v>
      </c>
      <c r="D1322" s="750" t="s">
        <v>668</v>
      </c>
      <c r="E1322" s="751">
        <v>50113001</v>
      </c>
      <c r="F1322" s="750" t="s">
        <v>688</v>
      </c>
      <c r="G1322" s="749" t="s">
        <v>692</v>
      </c>
      <c r="H1322" s="749">
        <v>845369</v>
      </c>
      <c r="I1322" s="749">
        <v>107987</v>
      </c>
      <c r="J1322" s="749" t="s">
        <v>1341</v>
      </c>
      <c r="K1322" s="749" t="s">
        <v>1342</v>
      </c>
      <c r="L1322" s="752">
        <v>112.28999999999998</v>
      </c>
      <c r="M1322" s="752">
        <v>1</v>
      </c>
      <c r="N1322" s="753">
        <v>112.28999999999998</v>
      </c>
    </row>
    <row r="1323" spans="1:14" ht="14.4" customHeight="1" x14ac:dyDescent="0.3">
      <c r="A1323" s="747" t="s">
        <v>628</v>
      </c>
      <c r="B1323" s="748" t="s">
        <v>629</v>
      </c>
      <c r="C1323" s="749" t="s">
        <v>667</v>
      </c>
      <c r="D1323" s="750" t="s">
        <v>668</v>
      </c>
      <c r="E1323" s="751">
        <v>50113001</v>
      </c>
      <c r="F1323" s="750" t="s">
        <v>688</v>
      </c>
      <c r="G1323" s="749" t="s">
        <v>692</v>
      </c>
      <c r="H1323" s="749">
        <v>156926</v>
      </c>
      <c r="I1323" s="749">
        <v>56926</v>
      </c>
      <c r="J1323" s="749" t="s">
        <v>714</v>
      </c>
      <c r="K1323" s="749" t="s">
        <v>1106</v>
      </c>
      <c r="L1323" s="752">
        <v>48.4</v>
      </c>
      <c r="M1323" s="752">
        <v>1</v>
      </c>
      <c r="N1323" s="753">
        <v>48.4</v>
      </c>
    </row>
    <row r="1324" spans="1:14" ht="14.4" customHeight="1" x14ac:dyDescent="0.3">
      <c r="A1324" s="747" t="s">
        <v>628</v>
      </c>
      <c r="B1324" s="748" t="s">
        <v>629</v>
      </c>
      <c r="C1324" s="749" t="s">
        <v>667</v>
      </c>
      <c r="D1324" s="750" t="s">
        <v>668</v>
      </c>
      <c r="E1324" s="751">
        <v>50113001</v>
      </c>
      <c r="F1324" s="750" t="s">
        <v>688</v>
      </c>
      <c r="G1324" s="749" t="s">
        <v>630</v>
      </c>
      <c r="H1324" s="749">
        <v>94933</v>
      </c>
      <c r="I1324" s="749">
        <v>94933</v>
      </c>
      <c r="J1324" s="749" t="s">
        <v>1834</v>
      </c>
      <c r="K1324" s="749" t="s">
        <v>1835</v>
      </c>
      <c r="L1324" s="752">
        <v>115.72000000000006</v>
      </c>
      <c r="M1324" s="752">
        <v>1</v>
      </c>
      <c r="N1324" s="753">
        <v>115.72000000000006</v>
      </c>
    </row>
    <row r="1325" spans="1:14" ht="14.4" customHeight="1" x14ac:dyDescent="0.3">
      <c r="A1325" s="747" t="s">
        <v>628</v>
      </c>
      <c r="B1325" s="748" t="s">
        <v>629</v>
      </c>
      <c r="C1325" s="749" t="s">
        <v>667</v>
      </c>
      <c r="D1325" s="750" t="s">
        <v>668</v>
      </c>
      <c r="E1325" s="751">
        <v>50113001</v>
      </c>
      <c r="F1325" s="750" t="s">
        <v>688</v>
      </c>
      <c r="G1325" s="749" t="s">
        <v>692</v>
      </c>
      <c r="H1325" s="749">
        <v>203323</v>
      </c>
      <c r="I1325" s="749">
        <v>203323</v>
      </c>
      <c r="J1325" s="749" t="s">
        <v>1113</v>
      </c>
      <c r="K1325" s="749" t="s">
        <v>1836</v>
      </c>
      <c r="L1325" s="752">
        <v>248.25000000000011</v>
      </c>
      <c r="M1325" s="752">
        <v>1</v>
      </c>
      <c r="N1325" s="753">
        <v>248.25000000000011</v>
      </c>
    </row>
    <row r="1326" spans="1:14" ht="14.4" customHeight="1" x14ac:dyDescent="0.3">
      <c r="A1326" s="747" t="s">
        <v>628</v>
      </c>
      <c r="B1326" s="748" t="s">
        <v>629</v>
      </c>
      <c r="C1326" s="749" t="s">
        <v>667</v>
      </c>
      <c r="D1326" s="750" t="s">
        <v>668</v>
      </c>
      <c r="E1326" s="751">
        <v>50113001</v>
      </c>
      <c r="F1326" s="750" t="s">
        <v>688</v>
      </c>
      <c r="G1326" s="749" t="s">
        <v>692</v>
      </c>
      <c r="H1326" s="749">
        <v>162315</v>
      </c>
      <c r="I1326" s="749">
        <v>62315</v>
      </c>
      <c r="J1326" s="749" t="s">
        <v>1115</v>
      </c>
      <c r="K1326" s="749" t="s">
        <v>1837</v>
      </c>
      <c r="L1326" s="752">
        <v>74.429999999999993</v>
      </c>
      <c r="M1326" s="752">
        <v>1</v>
      </c>
      <c r="N1326" s="753">
        <v>74.429999999999993</v>
      </c>
    </row>
    <row r="1327" spans="1:14" ht="14.4" customHeight="1" x14ac:dyDescent="0.3">
      <c r="A1327" s="747" t="s">
        <v>628</v>
      </c>
      <c r="B1327" s="748" t="s">
        <v>629</v>
      </c>
      <c r="C1327" s="749" t="s">
        <v>667</v>
      </c>
      <c r="D1327" s="750" t="s">
        <v>668</v>
      </c>
      <c r="E1327" s="751">
        <v>50113001</v>
      </c>
      <c r="F1327" s="750" t="s">
        <v>688</v>
      </c>
      <c r="G1327" s="749" t="s">
        <v>692</v>
      </c>
      <c r="H1327" s="749">
        <v>990585</v>
      </c>
      <c r="I1327" s="749">
        <v>0</v>
      </c>
      <c r="J1327" s="749" t="s">
        <v>1838</v>
      </c>
      <c r="K1327" s="749" t="s">
        <v>630</v>
      </c>
      <c r="L1327" s="752">
        <v>49.779999999999994</v>
      </c>
      <c r="M1327" s="752">
        <v>1</v>
      </c>
      <c r="N1327" s="753">
        <v>49.779999999999994</v>
      </c>
    </row>
    <row r="1328" spans="1:14" ht="14.4" customHeight="1" x14ac:dyDescent="0.3">
      <c r="A1328" s="747" t="s">
        <v>628</v>
      </c>
      <c r="B1328" s="748" t="s">
        <v>629</v>
      </c>
      <c r="C1328" s="749" t="s">
        <v>667</v>
      </c>
      <c r="D1328" s="750" t="s">
        <v>668</v>
      </c>
      <c r="E1328" s="751">
        <v>50113001</v>
      </c>
      <c r="F1328" s="750" t="s">
        <v>688</v>
      </c>
      <c r="G1328" s="749" t="s">
        <v>692</v>
      </c>
      <c r="H1328" s="749">
        <v>156992</v>
      </c>
      <c r="I1328" s="749">
        <v>56992</v>
      </c>
      <c r="J1328" s="749" t="s">
        <v>756</v>
      </c>
      <c r="K1328" s="749" t="s">
        <v>757</v>
      </c>
      <c r="L1328" s="752">
        <v>61.450000000000017</v>
      </c>
      <c r="M1328" s="752">
        <v>1</v>
      </c>
      <c r="N1328" s="753">
        <v>61.450000000000017</v>
      </c>
    </row>
    <row r="1329" spans="1:14" ht="14.4" customHeight="1" x14ac:dyDescent="0.3">
      <c r="A1329" s="747" t="s">
        <v>628</v>
      </c>
      <c r="B1329" s="748" t="s">
        <v>629</v>
      </c>
      <c r="C1329" s="749" t="s">
        <v>667</v>
      </c>
      <c r="D1329" s="750" t="s">
        <v>668</v>
      </c>
      <c r="E1329" s="751">
        <v>50113001</v>
      </c>
      <c r="F1329" s="750" t="s">
        <v>688</v>
      </c>
      <c r="G1329" s="749" t="s">
        <v>692</v>
      </c>
      <c r="H1329" s="749">
        <v>193105</v>
      </c>
      <c r="I1329" s="749">
        <v>93105</v>
      </c>
      <c r="J1329" s="749" t="s">
        <v>1137</v>
      </c>
      <c r="K1329" s="749" t="s">
        <v>1139</v>
      </c>
      <c r="L1329" s="752">
        <v>209.30500000000004</v>
      </c>
      <c r="M1329" s="752">
        <v>2</v>
      </c>
      <c r="N1329" s="753">
        <v>418.61000000000007</v>
      </c>
    </row>
    <row r="1330" spans="1:14" ht="14.4" customHeight="1" x14ac:dyDescent="0.3">
      <c r="A1330" s="747" t="s">
        <v>628</v>
      </c>
      <c r="B1330" s="748" t="s">
        <v>629</v>
      </c>
      <c r="C1330" s="749" t="s">
        <v>667</v>
      </c>
      <c r="D1330" s="750" t="s">
        <v>668</v>
      </c>
      <c r="E1330" s="751">
        <v>50113001</v>
      </c>
      <c r="F1330" s="750" t="s">
        <v>688</v>
      </c>
      <c r="G1330" s="749" t="s">
        <v>692</v>
      </c>
      <c r="H1330" s="749">
        <v>184090</v>
      </c>
      <c r="I1330" s="749">
        <v>84090</v>
      </c>
      <c r="J1330" s="749" t="s">
        <v>762</v>
      </c>
      <c r="K1330" s="749" t="s">
        <v>763</v>
      </c>
      <c r="L1330" s="752">
        <v>60.14</v>
      </c>
      <c r="M1330" s="752">
        <v>2</v>
      </c>
      <c r="N1330" s="753">
        <v>120.28</v>
      </c>
    </row>
    <row r="1331" spans="1:14" ht="14.4" customHeight="1" x14ac:dyDescent="0.3">
      <c r="A1331" s="747" t="s">
        <v>628</v>
      </c>
      <c r="B1331" s="748" t="s">
        <v>629</v>
      </c>
      <c r="C1331" s="749" t="s">
        <v>667</v>
      </c>
      <c r="D1331" s="750" t="s">
        <v>668</v>
      </c>
      <c r="E1331" s="751">
        <v>50113001</v>
      </c>
      <c r="F1331" s="750" t="s">
        <v>688</v>
      </c>
      <c r="G1331" s="749" t="s">
        <v>692</v>
      </c>
      <c r="H1331" s="749">
        <v>208694</v>
      </c>
      <c r="I1331" s="749">
        <v>208694</v>
      </c>
      <c r="J1331" s="749" t="s">
        <v>764</v>
      </c>
      <c r="K1331" s="749" t="s">
        <v>765</v>
      </c>
      <c r="L1331" s="752">
        <v>39.9</v>
      </c>
      <c r="M1331" s="752">
        <v>1</v>
      </c>
      <c r="N1331" s="753">
        <v>39.9</v>
      </c>
    </row>
    <row r="1332" spans="1:14" ht="14.4" customHeight="1" x14ac:dyDescent="0.3">
      <c r="A1332" s="747" t="s">
        <v>628</v>
      </c>
      <c r="B1332" s="748" t="s">
        <v>629</v>
      </c>
      <c r="C1332" s="749" t="s">
        <v>667</v>
      </c>
      <c r="D1332" s="750" t="s">
        <v>668</v>
      </c>
      <c r="E1332" s="751">
        <v>50113001</v>
      </c>
      <c r="F1332" s="750" t="s">
        <v>688</v>
      </c>
      <c r="G1332" s="749" t="s">
        <v>692</v>
      </c>
      <c r="H1332" s="749">
        <v>102479</v>
      </c>
      <c r="I1332" s="749">
        <v>2479</v>
      </c>
      <c r="J1332" s="749" t="s">
        <v>766</v>
      </c>
      <c r="K1332" s="749" t="s">
        <v>767</v>
      </c>
      <c r="L1332" s="752">
        <v>65.88</v>
      </c>
      <c r="M1332" s="752">
        <v>6</v>
      </c>
      <c r="N1332" s="753">
        <v>395.28</v>
      </c>
    </row>
    <row r="1333" spans="1:14" ht="14.4" customHeight="1" x14ac:dyDescent="0.3">
      <c r="A1333" s="747" t="s">
        <v>628</v>
      </c>
      <c r="B1333" s="748" t="s">
        <v>629</v>
      </c>
      <c r="C1333" s="749" t="s">
        <v>667</v>
      </c>
      <c r="D1333" s="750" t="s">
        <v>668</v>
      </c>
      <c r="E1333" s="751">
        <v>50113001</v>
      </c>
      <c r="F1333" s="750" t="s">
        <v>688</v>
      </c>
      <c r="G1333" s="749" t="s">
        <v>692</v>
      </c>
      <c r="H1333" s="749">
        <v>185656</v>
      </c>
      <c r="I1333" s="749">
        <v>85656</v>
      </c>
      <c r="J1333" s="749" t="s">
        <v>1839</v>
      </c>
      <c r="K1333" s="749" t="s">
        <v>1840</v>
      </c>
      <c r="L1333" s="752">
        <v>70.389999999999986</v>
      </c>
      <c r="M1333" s="752">
        <v>1</v>
      </c>
      <c r="N1333" s="753">
        <v>70.389999999999986</v>
      </c>
    </row>
    <row r="1334" spans="1:14" ht="14.4" customHeight="1" x14ac:dyDescent="0.3">
      <c r="A1334" s="747" t="s">
        <v>628</v>
      </c>
      <c r="B1334" s="748" t="s">
        <v>629</v>
      </c>
      <c r="C1334" s="749" t="s">
        <v>667</v>
      </c>
      <c r="D1334" s="750" t="s">
        <v>668</v>
      </c>
      <c r="E1334" s="751">
        <v>50113001</v>
      </c>
      <c r="F1334" s="750" t="s">
        <v>688</v>
      </c>
      <c r="G1334" s="749" t="s">
        <v>692</v>
      </c>
      <c r="H1334" s="749">
        <v>152334</v>
      </c>
      <c r="I1334" s="749">
        <v>52334</v>
      </c>
      <c r="J1334" s="749" t="s">
        <v>1409</v>
      </c>
      <c r="K1334" s="749" t="s">
        <v>1410</v>
      </c>
      <c r="L1334" s="752">
        <v>280.67500000000001</v>
      </c>
      <c r="M1334" s="752">
        <v>10</v>
      </c>
      <c r="N1334" s="753">
        <v>2806.75</v>
      </c>
    </row>
    <row r="1335" spans="1:14" ht="14.4" customHeight="1" x14ac:dyDescent="0.3">
      <c r="A1335" s="747" t="s">
        <v>628</v>
      </c>
      <c r="B1335" s="748" t="s">
        <v>629</v>
      </c>
      <c r="C1335" s="749" t="s">
        <v>667</v>
      </c>
      <c r="D1335" s="750" t="s">
        <v>668</v>
      </c>
      <c r="E1335" s="751">
        <v>50113001</v>
      </c>
      <c r="F1335" s="750" t="s">
        <v>688</v>
      </c>
      <c r="G1335" s="749" t="s">
        <v>692</v>
      </c>
      <c r="H1335" s="749">
        <v>124067</v>
      </c>
      <c r="I1335" s="749">
        <v>124067</v>
      </c>
      <c r="J1335" s="749" t="s">
        <v>806</v>
      </c>
      <c r="K1335" s="749" t="s">
        <v>807</v>
      </c>
      <c r="L1335" s="752">
        <v>36.561999999999998</v>
      </c>
      <c r="M1335" s="752">
        <v>5</v>
      </c>
      <c r="N1335" s="753">
        <v>182.80999999999997</v>
      </c>
    </row>
    <row r="1336" spans="1:14" ht="14.4" customHeight="1" x14ac:dyDescent="0.3">
      <c r="A1336" s="747" t="s">
        <v>628</v>
      </c>
      <c r="B1336" s="748" t="s">
        <v>629</v>
      </c>
      <c r="C1336" s="749" t="s">
        <v>667</v>
      </c>
      <c r="D1336" s="750" t="s">
        <v>668</v>
      </c>
      <c r="E1336" s="751">
        <v>50113001</v>
      </c>
      <c r="F1336" s="750" t="s">
        <v>688</v>
      </c>
      <c r="G1336" s="749" t="s">
        <v>692</v>
      </c>
      <c r="H1336" s="749">
        <v>216572</v>
      </c>
      <c r="I1336" s="749">
        <v>216572</v>
      </c>
      <c r="J1336" s="749" t="s">
        <v>806</v>
      </c>
      <c r="K1336" s="749" t="s">
        <v>807</v>
      </c>
      <c r="L1336" s="752">
        <v>36.392857142857132</v>
      </c>
      <c r="M1336" s="752">
        <v>7</v>
      </c>
      <c r="N1336" s="753">
        <v>254.74999999999994</v>
      </c>
    </row>
    <row r="1337" spans="1:14" ht="14.4" customHeight="1" x14ac:dyDescent="0.3">
      <c r="A1337" s="747" t="s">
        <v>628</v>
      </c>
      <c r="B1337" s="748" t="s">
        <v>629</v>
      </c>
      <c r="C1337" s="749" t="s">
        <v>667</v>
      </c>
      <c r="D1337" s="750" t="s">
        <v>668</v>
      </c>
      <c r="E1337" s="751">
        <v>50113001</v>
      </c>
      <c r="F1337" s="750" t="s">
        <v>688</v>
      </c>
      <c r="G1337" s="749" t="s">
        <v>692</v>
      </c>
      <c r="H1337" s="749">
        <v>846618</v>
      </c>
      <c r="I1337" s="749">
        <v>100014</v>
      </c>
      <c r="J1337" s="749" t="s">
        <v>812</v>
      </c>
      <c r="K1337" s="749" t="s">
        <v>813</v>
      </c>
      <c r="L1337" s="752">
        <v>29.830000000000005</v>
      </c>
      <c r="M1337" s="752">
        <v>2</v>
      </c>
      <c r="N1337" s="753">
        <v>59.660000000000011</v>
      </c>
    </row>
    <row r="1338" spans="1:14" ht="14.4" customHeight="1" x14ac:dyDescent="0.3">
      <c r="A1338" s="747" t="s">
        <v>628</v>
      </c>
      <c r="B1338" s="748" t="s">
        <v>629</v>
      </c>
      <c r="C1338" s="749" t="s">
        <v>667</v>
      </c>
      <c r="D1338" s="750" t="s">
        <v>668</v>
      </c>
      <c r="E1338" s="751">
        <v>50113001</v>
      </c>
      <c r="F1338" s="750" t="s">
        <v>688</v>
      </c>
      <c r="G1338" s="749" t="s">
        <v>692</v>
      </c>
      <c r="H1338" s="749">
        <v>846629</v>
      </c>
      <c r="I1338" s="749">
        <v>100013</v>
      </c>
      <c r="J1338" s="749" t="s">
        <v>1184</v>
      </c>
      <c r="K1338" s="749" t="s">
        <v>1185</v>
      </c>
      <c r="L1338" s="752">
        <v>37.400000000000013</v>
      </c>
      <c r="M1338" s="752">
        <v>1</v>
      </c>
      <c r="N1338" s="753">
        <v>37.400000000000013</v>
      </c>
    </row>
    <row r="1339" spans="1:14" ht="14.4" customHeight="1" x14ac:dyDescent="0.3">
      <c r="A1339" s="747" t="s">
        <v>628</v>
      </c>
      <c r="B1339" s="748" t="s">
        <v>629</v>
      </c>
      <c r="C1339" s="749" t="s">
        <v>667</v>
      </c>
      <c r="D1339" s="750" t="s">
        <v>668</v>
      </c>
      <c r="E1339" s="751">
        <v>50113001</v>
      </c>
      <c r="F1339" s="750" t="s">
        <v>688</v>
      </c>
      <c r="G1339" s="749" t="s">
        <v>692</v>
      </c>
      <c r="H1339" s="749">
        <v>394712</v>
      </c>
      <c r="I1339" s="749">
        <v>0</v>
      </c>
      <c r="J1339" s="749" t="s">
        <v>818</v>
      </c>
      <c r="K1339" s="749" t="s">
        <v>819</v>
      </c>
      <c r="L1339" s="752">
        <v>23.700650087528782</v>
      </c>
      <c r="M1339" s="752">
        <v>48</v>
      </c>
      <c r="N1339" s="753">
        <v>1137.6312042013815</v>
      </c>
    </row>
    <row r="1340" spans="1:14" ht="14.4" customHeight="1" x14ac:dyDescent="0.3">
      <c r="A1340" s="747" t="s">
        <v>628</v>
      </c>
      <c r="B1340" s="748" t="s">
        <v>629</v>
      </c>
      <c r="C1340" s="749" t="s">
        <v>667</v>
      </c>
      <c r="D1340" s="750" t="s">
        <v>668</v>
      </c>
      <c r="E1340" s="751">
        <v>50113001</v>
      </c>
      <c r="F1340" s="750" t="s">
        <v>688</v>
      </c>
      <c r="G1340" s="749" t="s">
        <v>692</v>
      </c>
      <c r="H1340" s="749">
        <v>117996</v>
      </c>
      <c r="I1340" s="749">
        <v>17996</v>
      </c>
      <c r="J1340" s="749" t="s">
        <v>1450</v>
      </c>
      <c r="K1340" s="749" t="s">
        <v>1451</v>
      </c>
      <c r="L1340" s="752">
        <v>73.39</v>
      </c>
      <c r="M1340" s="752">
        <v>2</v>
      </c>
      <c r="N1340" s="753">
        <v>146.78</v>
      </c>
    </row>
    <row r="1341" spans="1:14" ht="14.4" customHeight="1" x14ac:dyDescent="0.3">
      <c r="A1341" s="747" t="s">
        <v>628</v>
      </c>
      <c r="B1341" s="748" t="s">
        <v>629</v>
      </c>
      <c r="C1341" s="749" t="s">
        <v>667</v>
      </c>
      <c r="D1341" s="750" t="s">
        <v>668</v>
      </c>
      <c r="E1341" s="751">
        <v>50113001</v>
      </c>
      <c r="F1341" s="750" t="s">
        <v>688</v>
      </c>
      <c r="G1341" s="749" t="s">
        <v>692</v>
      </c>
      <c r="H1341" s="749">
        <v>900881</v>
      </c>
      <c r="I1341" s="749">
        <v>0</v>
      </c>
      <c r="J1341" s="749" t="s">
        <v>1841</v>
      </c>
      <c r="K1341" s="749" t="s">
        <v>630</v>
      </c>
      <c r="L1341" s="752">
        <v>142.97514558988732</v>
      </c>
      <c r="M1341" s="752">
        <v>4</v>
      </c>
      <c r="N1341" s="753">
        <v>571.90058235954928</v>
      </c>
    </row>
    <row r="1342" spans="1:14" ht="14.4" customHeight="1" x14ac:dyDescent="0.3">
      <c r="A1342" s="747" t="s">
        <v>628</v>
      </c>
      <c r="B1342" s="748" t="s">
        <v>629</v>
      </c>
      <c r="C1342" s="749" t="s">
        <v>667</v>
      </c>
      <c r="D1342" s="750" t="s">
        <v>668</v>
      </c>
      <c r="E1342" s="751">
        <v>50113001</v>
      </c>
      <c r="F1342" s="750" t="s">
        <v>688</v>
      </c>
      <c r="G1342" s="749" t="s">
        <v>692</v>
      </c>
      <c r="H1342" s="749">
        <v>921351</v>
      </c>
      <c r="I1342" s="749">
        <v>0</v>
      </c>
      <c r="J1342" s="749" t="s">
        <v>840</v>
      </c>
      <c r="K1342" s="749" t="s">
        <v>630</v>
      </c>
      <c r="L1342" s="752">
        <v>152.65310303708134</v>
      </c>
      <c r="M1342" s="752">
        <v>4</v>
      </c>
      <c r="N1342" s="753">
        <v>610.61241214832535</v>
      </c>
    </row>
    <row r="1343" spans="1:14" ht="14.4" customHeight="1" x14ac:dyDescent="0.3">
      <c r="A1343" s="747" t="s">
        <v>628</v>
      </c>
      <c r="B1343" s="748" t="s">
        <v>629</v>
      </c>
      <c r="C1343" s="749" t="s">
        <v>667</v>
      </c>
      <c r="D1343" s="750" t="s">
        <v>668</v>
      </c>
      <c r="E1343" s="751">
        <v>50113001</v>
      </c>
      <c r="F1343" s="750" t="s">
        <v>688</v>
      </c>
      <c r="G1343" s="749" t="s">
        <v>692</v>
      </c>
      <c r="H1343" s="749">
        <v>100498</v>
      </c>
      <c r="I1343" s="749">
        <v>498</v>
      </c>
      <c r="J1343" s="749" t="s">
        <v>852</v>
      </c>
      <c r="K1343" s="749" t="s">
        <v>853</v>
      </c>
      <c r="L1343" s="752">
        <v>96.58799999999998</v>
      </c>
      <c r="M1343" s="752">
        <v>5</v>
      </c>
      <c r="N1343" s="753">
        <v>482.93999999999988</v>
      </c>
    </row>
    <row r="1344" spans="1:14" ht="14.4" customHeight="1" x14ac:dyDescent="0.3">
      <c r="A1344" s="747" t="s">
        <v>628</v>
      </c>
      <c r="B1344" s="748" t="s">
        <v>629</v>
      </c>
      <c r="C1344" s="749" t="s">
        <v>667</v>
      </c>
      <c r="D1344" s="750" t="s">
        <v>668</v>
      </c>
      <c r="E1344" s="751">
        <v>50113001</v>
      </c>
      <c r="F1344" s="750" t="s">
        <v>688</v>
      </c>
      <c r="G1344" s="749" t="s">
        <v>692</v>
      </c>
      <c r="H1344" s="749">
        <v>102684</v>
      </c>
      <c r="I1344" s="749">
        <v>2684</v>
      </c>
      <c r="J1344" s="749" t="s">
        <v>1208</v>
      </c>
      <c r="K1344" s="749" t="s">
        <v>1209</v>
      </c>
      <c r="L1344" s="752">
        <v>72.433333333333337</v>
      </c>
      <c r="M1344" s="752">
        <v>3</v>
      </c>
      <c r="N1344" s="753">
        <v>217.3</v>
      </c>
    </row>
    <row r="1345" spans="1:14" ht="14.4" customHeight="1" x14ac:dyDescent="0.3">
      <c r="A1345" s="747" t="s">
        <v>628</v>
      </c>
      <c r="B1345" s="748" t="s">
        <v>629</v>
      </c>
      <c r="C1345" s="749" t="s">
        <v>667</v>
      </c>
      <c r="D1345" s="750" t="s">
        <v>668</v>
      </c>
      <c r="E1345" s="751">
        <v>50113001</v>
      </c>
      <c r="F1345" s="750" t="s">
        <v>688</v>
      </c>
      <c r="G1345" s="749" t="s">
        <v>689</v>
      </c>
      <c r="H1345" s="749">
        <v>107981</v>
      </c>
      <c r="I1345" s="749">
        <v>7981</v>
      </c>
      <c r="J1345" s="749" t="s">
        <v>871</v>
      </c>
      <c r="K1345" s="749" t="s">
        <v>872</v>
      </c>
      <c r="L1345" s="752">
        <v>50.640000000000008</v>
      </c>
      <c r="M1345" s="752">
        <v>2</v>
      </c>
      <c r="N1345" s="753">
        <v>101.28000000000002</v>
      </c>
    </row>
    <row r="1346" spans="1:14" ht="14.4" customHeight="1" x14ac:dyDescent="0.3">
      <c r="A1346" s="747" t="s">
        <v>628</v>
      </c>
      <c r="B1346" s="748" t="s">
        <v>629</v>
      </c>
      <c r="C1346" s="749" t="s">
        <v>667</v>
      </c>
      <c r="D1346" s="750" t="s">
        <v>668</v>
      </c>
      <c r="E1346" s="751">
        <v>50113001</v>
      </c>
      <c r="F1346" s="750" t="s">
        <v>688</v>
      </c>
      <c r="G1346" s="749" t="s">
        <v>692</v>
      </c>
      <c r="H1346" s="749">
        <v>151561</v>
      </c>
      <c r="I1346" s="749">
        <v>51561</v>
      </c>
      <c r="J1346" s="749" t="s">
        <v>873</v>
      </c>
      <c r="K1346" s="749" t="s">
        <v>874</v>
      </c>
      <c r="L1346" s="752">
        <v>58.375000000000007</v>
      </c>
      <c r="M1346" s="752">
        <v>4</v>
      </c>
      <c r="N1346" s="753">
        <v>233.50000000000003</v>
      </c>
    </row>
    <row r="1347" spans="1:14" ht="14.4" customHeight="1" x14ac:dyDescent="0.3">
      <c r="A1347" s="747" t="s">
        <v>628</v>
      </c>
      <c r="B1347" s="748" t="s">
        <v>629</v>
      </c>
      <c r="C1347" s="749" t="s">
        <v>667</v>
      </c>
      <c r="D1347" s="750" t="s">
        <v>668</v>
      </c>
      <c r="E1347" s="751">
        <v>50113001</v>
      </c>
      <c r="F1347" s="750" t="s">
        <v>688</v>
      </c>
      <c r="G1347" s="749" t="s">
        <v>692</v>
      </c>
      <c r="H1347" s="749">
        <v>152307</v>
      </c>
      <c r="I1347" s="749">
        <v>52307</v>
      </c>
      <c r="J1347" s="749" t="s">
        <v>875</v>
      </c>
      <c r="K1347" s="749" t="s">
        <v>876</v>
      </c>
      <c r="L1347" s="752">
        <v>65.340000000000018</v>
      </c>
      <c r="M1347" s="752">
        <v>1</v>
      </c>
      <c r="N1347" s="753">
        <v>65.340000000000018</v>
      </c>
    </row>
    <row r="1348" spans="1:14" ht="14.4" customHeight="1" x14ac:dyDescent="0.3">
      <c r="A1348" s="747" t="s">
        <v>628</v>
      </c>
      <c r="B1348" s="748" t="s">
        <v>629</v>
      </c>
      <c r="C1348" s="749" t="s">
        <v>667</v>
      </c>
      <c r="D1348" s="750" t="s">
        <v>668</v>
      </c>
      <c r="E1348" s="751">
        <v>50113001</v>
      </c>
      <c r="F1348" s="750" t="s">
        <v>688</v>
      </c>
      <c r="G1348" s="749" t="s">
        <v>692</v>
      </c>
      <c r="H1348" s="749">
        <v>147943</v>
      </c>
      <c r="I1348" s="749">
        <v>147943</v>
      </c>
      <c r="J1348" s="749" t="s">
        <v>1501</v>
      </c>
      <c r="K1348" s="749" t="s">
        <v>1502</v>
      </c>
      <c r="L1348" s="752">
        <v>135.43000000000004</v>
      </c>
      <c r="M1348" s="752">
        <v>1</v>
      </c>
      <c r="N1348" s="753">
        <v>135.43000000000004</v>
      </c>
    </row>
    <row r="1349" spans="1:14" ht="14.4" customHeight="1" x14ac:dyDescent="0.3">
      <c r="A1349" s="747" t="s">
        <v>628</v>
      </c>
      <c r="B1349" s="748" t="s">
        <v>629</v>
      </c>
      <c r="C1349" s="749" t="s">
        <v>667</v>
      </c>
      <c r="D1349" s="750" t="s">
        <v>668</v>
      </c>
      <c r="E1349" s="751">
        <v>50113001</v>
      </c>
      <c r="F1349" s="750" t="s">
        <v>688</v>
      </c>
      <c r="G1349" s="749" t="s">
        <v>692</v>
      </c>
      <c r="H1349" s="749">
        <v>150448</v>
      </c>
      <c r="I1349" s="749">
        <v>50448</v>
      </c>
      <c r="J1349" s="749" t="s">
        <v>877</v>
      </c>
      <c r="K1349" s="749" t="s">
        <v>878</v>
      </c>
      <c r="L1349" s="752">
        <v>45.453999999999994</v>
      </c>
      <c r="M1349" s="752">
        <v>5</v>
      </c>
      <c r="N1349" s="753">
        <v>227.26999999999998</v>
      </c>
    </row>
    <row r="1350" spans="1:14" ht="14.4" customHeight="1" x14ac:dyDescent="0.3">
      <c r="A1350" s="747" t="s">
        <v>628</v>
      </c>
      <c r="B1350" s="748" t="s">
        <v>629</v>
      </c>
      <c r="C1350" s="749" t="s">
        <v>667</v>
      </c>
      <c r="D1350" s="750" t="s">
        <v>668</v>
      </c>
      <c r="E1350" s="751">
        <v>50113001</v>
      </c>
      <c r="F1350" s="750" t="s">
        <v>688</v>
      </c>
      <c r="G1350" s="749" t="s">
        <v>692</v>
      </c>
      <c r="H1350" s="749">
        <v>845031</v>
      </c>
      <c r="I1350" s="749">
        <v>101113</v>
      </c>
      <c r="J1350" s="749" t="s">
        <v>1215</v>
      </c>
      <c r="K1350" s="749" t="s">
        <v>1216</v>
      </c>
      <c r="L1350" s="752">
        <v>65.34</v>
      </c>
      <c r="M1350" s="752">
        <v>2</v>
      </c>
      <c r="N1350" s="753">
        <v>130.68</v>
      </c>
    </row>
    <row r="1351" spans="1:14" ht="14.4" customHeight="1" x14ac:dyDescent="0.3">
      <c r="A1351" s="747" t="s">
        <v>628</v>
      </c>
      <c r="B1351" s="748" t="s">
        <v>629</v>
      </c>
      <c r="C1351" s="749" t="s">
        <v>667</v>
      </c>
      <c r="D1351" s="750" t="s">
        <v>668</v>
      </c>
      <c r="E1351" s="751">
        <v>50113001</v>
      </c>
      <c r="F1351" s="750" t="s">
        <v>688</v>
      </c>
      <c r="G1351" s="749" t="s">
        <v>692</v>
      </c>
      <c r="H1351" s="749">
        <v>195611</v>
      </c>
      <c r="I1351" s="749">
        <v>95611</v>
      </c>
      <c r="J1351" s="749" t="s">
        <v>885</v>
      </c>
      <c r="K1351" s="749" t="s">
        <v>874</v>
      </c>
      <c r="L1351" s="752">
        <v>41.21</v>
      </c>
      <c r="M1351" s="752">
        <v>3</v>
      </c>
      <c r="N1351" s="753">
        <v>123.63000000000001</v>
      </c>
    </row>
    <row r="1352" spans="1:14" ht="14.4" customHeight="1" x14ac:dyDescent="0.3">
      <c r="A1352" s="747" t="s">
        <v>628</v>
      </c>
      <c r="B1352" s="748" t="s">
        <v>629</v>
      </c>
      <c r="C1352" s="749" t="s">
        <v>667</v>
      </c>
      <c r="D1352" s="750" t="s">
        <v>668</v>
      </c>
      <c r="E1352" s="751">
        <v>50113001</v>
      </c>
      <c r="F1352" s="750" t="s">
        <v>688</v>
      </c>
      <c r="G1352" s="749" t="s">
        <v>692</v>
      </c>
      <c r="H1352" s="749">
        <v>195613</v>
      </c>
      <c r="I1352" s="749">
        <v>95613</v>
      </c>
      <c r="J1352" s="749" t="s">
        <v>1505</v>
      </c>
      <c r="K1352" s="749" t="s">
        <v>1506</v>
      </c>
      <c r="L1352" s="752">
        <v>43.569999999999993</v>
      </c>
      <c r="M1352" s="752">
        <v>1</v>
      </c>
      <c r="N1352" s="753">
        <v>43.569999999999993</v>
      </c>
    </row>
    <row r="1353" spans="1:14" ht="14.4" customHeight="1" x14ac:dyDescent="0.3">
      <c r="A1353" s="747" t="s">
        <v>628</v>
      </c>
      <c r="B1353" s="748" t="s">
        <v>629</v>
      </c>
      <c r="C1353" s="749" t="s">
        <v>667</v>
      </c>
      <c r="D1353" s="750" t="s">
        <v>668</v>
      </c>
      <c r="E1353" s="751">
        <v>50113001</v>
      </c>
      <c r="F1353" s="750" t="s">
        <v>688</v>
      </c>
      <c r="G1353" s="749" t="s">
        <v>692</v>
      </c>
      <c r="H1353" s="749">
        <v>849941</v>
      </c>
      <c r="I1353" s="749">
        <v>162142</v>
      </c>
      <c r="J1353" s="749" t="s">
        <v>888</v>
      </c>
      <c r="K1353" s="749" t="s">
        <v>889</v>
      </c>
      <c r="L1353" s="752">
        <v>28.25</v>
      </c>
      <c r="M1353" s="752">
        <v>2</v>
      </c>
      <c r="N1353" s="753">
        <v>56.5</v>
      </c>
    </row>
    <row r="1354" spans="1:14" ht="14.4" customHeight="1" x14ac:dyDescent="0.3">
      <c r="A1354" s="747" t="s">
        <v>628</v>
      </c>
      <c r="B1354" s="748" t="s">
        <v>629</v>
      </c>
      <c r="C1354" s="749" t="s">
        <v>667</v>
      </c>
      <c r="D1354" s="750" t="s">
        <v>668</v>
      </c>
      <c r="E1354" s="751">
        <v>50113001</v>
      </c>
      <c r="F1354" s="750" t="s">
        <v>688</v>
      </c>
      <c r="G1354" s="749" t="s">
        <v>692</v>
      </c>
      <c r="H1354" s="749">
        <v>191249</v>
      </c>
      <c r="I1354" s="749">
        <v>91249</v>
      </c>
      <c r="J1354" s="749" t="s">
        <v>890</v>
      </c>
      <c r="K1354" s="749" t="s">
        <v>891</v>
      </c>
      <c r="L1354" s="752">
        <v>18.63333333333334</v>
      </c>
      <c r="M1354" s="752">
        <v>6</v>
      </c>
      <c r="N1354" s="753">
        <v>111.80000000000004</v>
      </c>
    </row>
    <row r="1355" spans="1:14" ht="14.4" customHeight="1" x14ac:dyDescent="0.3">
      <c r="A1355" s="747" t="s">
        <v>628</v>
      </c>
      <c r="B1355" s="748" t="s">
        <v>629</v>
      </c>
      <c r="C1355" s="749" t="s">
        <v>667</v>
      </c>
      <c r="D1355" s="750" t="s">
        <v>668</v>
      </c>
      <c r="E1355" s="751">
        <v>50113001</v>
      </c>
      <c r="F1355" s="750" t="s">
        <v>688</v>
      </c>
      <c r="G1355" s="749" t="s">
        <v>692</v>
      </c>
      <c r="H1355" s="749">
        <v>166101</v>
      </c>
      <c r="I1355" s="749">
        <v>66101</v>
      </c>
      <c r="J1355" s="749" t="s">
        <v>892</v>
      </c>
      <c r="K1355" s="749" t="s">
        <v>893</v>
      </c>
      <c r="L1355" s="752">
        <v>66.990000000000009</v>
      </c>
      <c r="M1355" s="752">
        <v>1</v>
      </c>
      <c r="N1355" s="753">
        <v>66.990000000000009</v>
      </c>
    </row>
    <row r="1356" spans="1:14" ht="14.4" customHeight="1" x14ac:dyDescent="0.3">
      <c r="A1356" s="747" t="s">
        <v>628</v>
      </c>
      <c r="B1356" s="748" t="s">
        <v>629</v>
      </c>
      <c r="C1356" s="749" t="s">
        <v>667</v>
      </c>
      <c r="D1356" s="750" t="s">
        <v>668</v>
      </c>
      <c r="E1356" s="751">
        <v>50113001</v>
      </c>
      <c r="F1356" s="750" t="s">
        <v>688</v>
      </c>
      <c r="G1356" s="749" t="s">
        <v>692</v>
      </c>
      <c r="H1356" s="749">
        <v>102963</v>
      </c>
      <c r="I1356" s="749">
        <v>2963</v>
      </c>
      <c r="J1356" s="749" t="s">
        <v>898</v>
      </c>
      <c r="K1356" s="749" t="s">
        <v>899</v>
      </c>
      <c r="L1356" s="752">
        <v>97.480000000000032</v>
      </c>
      <c r="M1356" s="752">
        <v>1</v>
      </c>
      <c r="N1356" s="753">
        <v>97.480000000000032</v>
      </c>
    </row>
    <row r="1357" spans="1:14" ht="14.4" customHeight="1" x14ac:dyDescent="0.3">
      <c r="A1357" s="747" t="s">
        <v>628</v>
      </c>
      <c r="B1357" s="748" t="s">
        <v>629</v>
      </c>
      <c r="C1357" s="749" t="s">
        <v>667</v>
      </c>
      <c r="D1357" s="750" t="s">
        <v>668</v>
      </c>
      <c r="E1357" s="751">
        <v>50113001</v>
      </c>
      <c r="F1357" s="750" t="s">
        <v>688</v>
      </c>
      <c r="G1357" s="749" t="s">
        <v>692</v>
      </c>
      <c r="H1357" s="749">
        <v>100269</v>
      </c>
      <c r="I1357" s="749">
        <v>269</v>
      </c>
      <c r="J1357" s="749" t="s">
        <v>900</v>
      </c>
      <c r="K1357" s="749" t="s">
        <v>765</v>
      </c>
      <c r="L1357" s="752">
        <v>40.580000000000005</v>
      </c>
      <c r="M1357" s="752">
        <v>1</v>
      </c>
      <c r="N1357" s="753">
        <v>40.580000000000005</v>
      </c>
    </row>
    <row r="1358" spans="1:14" ht="14.4" customHeight="1" x14ac:dyDescent="0.3">
      <c r="A1358" s="747" t="s">
        <v>628</v>
      </c>
      <c r="B1358" s="748" t="s">
        <v>629</v>
      </c>
      <c r="C1358" s="749" t="s">
        <v>667</v>
      </c>
      <c r="D1358" s="750" t="s">
        <v>668</v>
      </c>
      <c r="E1358" s="751">
        <v>50113001</v>
      </c>
      <c r="F1358" s="750" t="s">
        <v>688</v>
      </c>
      <c r="G1358" s="749" t="s">
        <v>692</v>
      </c>
      <c r="H1358" s="749">
        <v>172476</v>
      </c>
      <c r="I1358" s="749">
        <v>172476</v>
      </c>
      <c r="J1358" s="749" t="s">
        <v>901</v>
      </c>
      <c r="K1358" s="749" t="s">
        <v>902</v>
      </c>
      <c r="L1358" s="752">
        <v>40.385000000000005</v>
      </c>
      <c r="M1358" s="752">
        <v>2</v>
      </c>
      <c r="N1358" s="753">
        <v>80.77000000000001</v>
      </c>
    </row>
    <row r="1359" spans="1:14" ht="14.4" customHeight="1" x14ac:dyDescent="0.3">
      <c r="A1359" s="747" t="s">
        <v>628</v>
      </c>
      <c r="B1359" s="748" t="s">
        <v>629</v>
      </c>
      <c r="C1359" s="749" t="s">
        <v>667</v>
      </c>
      <c r="D1359" s="750" t="s">
        <v>668</v>
      </c>
      <c r="E1359" s="751">
        <v>50113001</v>
      </c>
      <c r="F1359" s="750" t="s">
        <v>688</v>
      </c>
      <c r="G1359" s="749" t="s">
        <v>692</v>
      </c>
      <c r="H1359" s="749">
        <v>987648</v>
      </c>
      <c r="I1359" s="749">
        <v>185390</v>
      </c>
      <c r="J1359" s="749" t="s">
        <v>1842</v>
      </c>
      <c r="K1359" s="749" t="s">
        <v>1843</v>
      </c>
      <c r="L1359" s="752">
        <v>109.89</v>
      </c>
      <c r="M1359" s="752">
        <v>3</v>
      </c>
      <c r="N1359" s="753">
        <v>329.67</v>
      </c>
    </row>
    <row r="1360" spans="1:14" ht="14.4" customHeight="1" x14ac:dyDescent="0.3">
      <c r="A1360" s="747" t="s">
        <v>628</v>
      </c>
      <c r="B1360" s="748" t="s">
        <v>629</v>
      </c>
      <c r="C1360" s="749" t="s">
        <v>667</v>
      </c>
      <c r="D1360" s="750" t="s">
        <v>668</v>
      </c>
      <c r="E1360" s="751">
        <v>50113001</v>
      </c>
      <c r="F1360" s="750" t="s">
        <v>688</v>
      </c>
      <c r="G1360" s="749" t="s">
        <v>692</v>
      </c>
      <c r="H1360" s="749">
        <v>988179</v>
      </c>
      <c r="I1360" s="749">
        <v>0</v>
      </c>
      <c r="J1360" s="749" t="s">
        <v>1248</v>
      </c>
      <c r="K1360" s="749" t="s">
        <v>630</v>
      </c>
      <c r="L1360" s="752">
        <v>88.99</v>
      </c>
      <c r="M1360" s="752">
        <v>1</v>
      </c>
      <c r="N1360" s="753">
        <v>88.99</v>
      </c>
    </row>
    <row r="1361" spans="1:14" ht="14.4" customHeight="1" x14ac:dyDescent="0.3">
      <c r="A1361" s="747" t="s">
        <v>628</v>
      </c>
      <c r="B1361" s="748" t="s">
        <v>629</v>
      </c>
      <c r="C1361" s="749" t="s">
        <v>667</v>
      </c>
      <c r="D1361" s="750" t="s">
        <v>668</v>
      </c>
      <c r="E1361" s="751">
        <v>50113001</v>
      </c>
      <c r="F1361" s="750" t="s">
        <v>688</v>
      </c>
      <c r="G1361" s="749" t="s">
        <v>692</v>
      </c>
      <c r="H1361" s="749">
        <v>397057</v>
      </c>
      <c r="I1361" s="749">
        <v>0</v>
      </c>
      <c r="J1361" s="749" t="s">
        <v>1844</v>
      </c>
      <c r="K1361" s="749" t="s">
        <v>630</v>
      </c>
      <c r="L1361" s="752">
        <v>56.070000000000014</v>
      </c>
      <c r="M1361" s="752">
        <v>2</v>
      </c>
      <c r="N1361" s="753">
        <v>112.14000000000003</v>
      </c>
    </row>
    <row r="1362" spans="1:14" ht="14.4" customHeight="1" x14ac:dyDescent="0.3">
      <c r="A1362" s="747" t="s">
        <v>628</v>
      </c>
      <c r="B1362" s="748" t="s">
        <v>629</v>
      </c>
      <c r="C1362" s="749" t="s">
        <v>667</v>
      </c>
      <c r="D1362" s="750" t="s">
        <v>668</v>
      </c>
      <c r="E1362" s="751">
        <v>50113001</v>
      </c>
      <c r="F1362" s="750" t="s">
        <v>688</v>
      </c>
      <c r="G1362" s="749" t="s">
        <v>692</v>
      </c>
      <c r="H1362" s="749">
        <v>100610</v>
      </c>
      <c r="I1362" s="749">
        <v>610</v>
      </c>
      <c r="J1362" s="749" t="s">
        <v>1845</v>
      </c>
      <c r="K1362" s="749" t="s">
        <v>1846</v>
      </c>
      <c r="L1362" s="752">
        <v>64.540000000000006</v>
      </c>
      <c r="M1362" s="752">
        <v>1</v>
      </c>
      <c r="N1362" s="753">
        <v>64.540000000000006</v>
      </c>
    </row>
    <row r="1363" spans="1:14" ht="14.4" customHeight="1" x14ac:dyDescent="0.3">
      <c r="A1363" s="747" t="s">
        <v>628</v>
      </c>
      <c r="B1363" s="748" t="s">
        <v>629</v>
      </c>
      <c r="C1363" s="749" t="s">
        <v>667</v>
      </c>
      <c r="D1363" s="750" t="s">
        <v>668</v>
      </c>
      <c r="E1363" s="751">
        <v>50113001</v>
      </c>
      <c r="F1363" s="750" t="s">
        <v>688</v>
      </c>
      <c r="G1363" s="749" t="s">
        <v>689</v>
      </c>
      <c r="H1363" s="749">
        <v>158380</v>
      </c>
      <c r="I1363" s="749">
        <v>58380</v>
      </c>
      <c r="J1363" s="749" t="s">
        <v>943</v>
      </c>
      <c r="K1363" s="749" t="s">
        <v>944</v>
      </c>
      <c r="L1363" s="752">
        <v>81.23</v>
      </c>
      <c r="M1363" s="752">
        <v>4</v>
      </c>
      <c r="N1363" s="753">
        <v>324.92</v>
      </c>
    </row>
    <row r="1364" spans="1:14" ht="14.4" customHeight="1" x14ac:dyDescent="0.3">
      <c r="A1364" s="747" t="s">
        <v>628</v>
      </c>
      <c r="B1364" s="748" t="s">
        <v>629</v>
      </c>
      <c r="C1364" s="749" t="s">
        <v>667</v>
      </c>
      <c r="D1364" s="750" t="s">
        <v>668</v>
      </c>
      <c r="E1364" s="751">
        <v>50113001</v>
      </c>
      <c r="F1364" s="750" t="s">
        <v>688</v>
      </c>
      <c r="G1364" s="749" t="s">
        <v>689</v>
      </c>
      <c r="H1364" s="749">
        <v>166029</v>
      </c>
      <c r="I1364" s="749">
        <v>66029</v>
      </c>
      <c r="J1364" s="749" t="s">
        <v>1263</v>
      </c>
      <c r="K1364" s="749" t="s">
        <v>1847</v>
      </c>
      <c r="L1364" s="752">
        <v>29.27</v>
      </c>
      <c r="M1364" s="752">
        <v>1</v>
      </c>
      <c r="N1364" s="753">
        <v>29.27</v>
      </c>
    </row>
    <row r="1365" spans="1:14" ht="14.4" customHeight="1" x14ac:dyDescent="0.3">
      <c r="A1365" s="747" t="s">
        <v>628</v>
      </c>
      <c r="B1365" s="748" t="s">
        <v>629</v>
      </c>
      <c r="C1365" s="749" t="s">
        <v>667</v>
      </c>
      <c r="D1365" s="750" t="s">
        <v>668</v>
      </c>
      <c r="E1365" s="751">
        <v>50113013</v>
      </c>
      <c r="F1365" s="750" t="s">
        <v>1007</v>
      </c>
      <c r="G1365" s="749" t="s">
        <v>692</v>
      </c>
      <c r="H1365" s="749">
        <v>145998</v>
      </c>
      <c r="I1365" s="749">
        <v>45998</v>
      </c>
      <c r="J1365" s="749" t="s">
        <v>1597</v>
      </c>
      <c r="K1365" s="749" t="s">
        <v>1598</v>
      </c>
      <c r="L1365" s="752">
        <v>178.96999999999994</v>
      </c>
      <c r="M1365" s="752">
        <v>1</v>
      </c>
      <c r="N1365" s="753">
        <v>178.96999999999994</v>
      </c>
    </row>
    <row r="1366" spans="1:14" ht="14.4" customHeight="1" x14ac:dyDescent="0.3">
      <c r="A1366" s="747" t="s">
        <v>628</v>
      </c>
      <c r="B1366" s="748" t="s">
        <v>629</v>
      </c>
      <c r="C1366" s="749" t="s">
        <v>667</v>
      </c>
      <c r="D1366" s="750" t="s">
        <v>668</v>
      </c>
      <c r="E1366" s="751">
        <v>50113013</v>
      </c>
      <c r="F1366" s="750" t="s">
        <v>1007</v>
      </c>
      <c r="G1366" s="749" t="s">
        <v>692</v>
      </c>
      <c r="H1366" s="749">
        <v>145996</v>
      </c>
      <c r="I1366" s="749">
        <v>45996</v>
      </c>
      <c r="J1366" s="749" t="s">
        <v>1599</v>
      </c>
      <c r="K1366" s="749" t="s">
        <v>1600</v>
      </c>
      <c r="L1366" s="752">
        <v>72.220000000000027</v>
      </c>
      <c r="M1366" s="752">
        <v>1</v>
      </c>
      <c r="N1366" s="753">
        <v>72.220000000000027</v>
      </c>
    </row>
    <row r="1367" spans="1:14" ht="14.4" customHeight="1" x14ac:dyDescent="0.3">
      <c r="A1367" s="747" t="s">
        <v>628</v>
      </c>
      <c r="B1367" s="748" t="s">
        <v>629</v>
      </c>
      <c r="C1367" s="749" t="s">
        <v>670</v>
      </c>
      <c r="D1367" s="750" t="s">
        <v>671</v>
      </c>
      <c r="E1367" s="751">
        <v>50113001</v>
      </c>
      <c r="F1367" s="750" t="s">
        <v>688</v>
      </c>
      <c r="G1367" s="749" t="s">
        <v>692</v>
      </c>
      <c r="H1367" s="749">
        <v>196886</v>
      </c>
      <c r="I1367" s="749">
        <v>96886</v>
      </c>
      <c r="J1367" s="749" t="s">
        <v>1096</v>
      </c>
      <c r="K1367" s="749" t="s">
        <v>1097</v>
      </c>
      <c r="L1367" s="752">
        <v>50.159987533608849</v>
      </c>
      <c r="M1367" s="752">
        <v>5</v>
      </c>
      <c r="N1367" s="753">
        <v>250.79993766804424</v>
      </c>
    </row>
    <row r="1368" spans="1:14" ht="14.4" customHeight="1" x14ac:dyDescent="0.3">
      <c r="A1368" s="747" t="s">
        <v>628</v>
      </c>
      <c r="B1368" s="748" t="s">
        <v>629</v>
      </c>
      <c r="C1368" s="749" t="s">
        <v>670</v>
      </c>
      <c r="D1368" s="750" t="s">
        <v>671</v>
      </c>
      <c r="E1368" s="751">
        <v>50113001</v>
      </c>
      <c r="F1368" s="750" t="s">
        <v>688</v>
      </c>
      <c r="G1368" s="749" t="s">
        <v>692</v>
      </c>
      <c r="H1368" s="749">
        <v>196887</v>
      </c>
      <c r="I1368" s="749">
        <v>96887</v>
      </c>
      <c r="J1368" s="749" t="s">
        <v>1096</v>
      </c>
      <c r="K1368" s="749" t="s">
        <v>1706</v>
      </c>
      <c r="L1368" s="752">
        <v>0</v>
      </c>
      <c r="M1368" s="752">
        <v>0</v>
      </c>
      <c r="N1368" s="753">
        <v>0</v>
      </c>
    </row>
    <row r="1369" spans="1:14" ht="14.4" customHeight="1" x14ac:dyDescent="0.3">
      <c r="A1369" s="747" t="s">
        <v>628</v>
      </c>
      <c r="B1369" s="748" t="s">
        <v>629</v>
      </c>
      <c r="C1369" s="749" t="s">
        <v>670</v>
      </c>
      <c r="D1369" s="750" t="s">
        <v>671</v>
      </c>
      <c r="E1369" s="751">
        <v>50113001</v>
      </c>
      <c r="F1369" s="750" t="s">
        <v>688</v>
      </c>
      <c r="G1369" s="749" t="s">
        <v>692</v>
      </c>
      <c r="H1369" s="749">
        <v>100362</v>
      </c>
      <c r="I1369" s="749">
        <v>362</v>
      </c>
      <c r="J1369" s="749" t="s">
        <v>695</v>
      </c>
      <c r="K1369" s="749" t="s">
        <v>696</v>
      </c>
      <c r="L1369" s="752">
        <v>86.861428571428561</v>
      </c>
      <c r="M1369" s="752">
        <v>14</v>
      </c>
      <c r="N1369" s="753">
        <v>1216.06</v>
      </c>
    </row>
    <row r="1370" spans="1:14" ht="14.4" customHeight="1" x14ac:dyDescent="0.3">
      <c r="A1370" s="747" t="s">
        <v>628</v>
      </c>
      <c r="B1370" s="748" t="s">
        <v>629</v>
      </c>
      <c r="C1370" s="749" t="s">
        <v>670</v>
      </c>
      <c r="D1370" s="750" t="s">
        <v>671</v>
      </c>
      <c r="E1370" s="751">
        <v>50113001</v>
      </c>
      <c r="F1370" s="750" t="s">
        <v>688</v>
      </c>
      <c r="G1370" s="749" t="s">
        <v>692</v>
      </c>
      <c r="H1370" s="749">
        <v>845008</v>
      </c>
      <c r="I1370" s="749">
        <v>107806</v>
      </c>
      <c r="J1370" s="749" t="s">
        <v>702</v>
      </c>
      <c r="K1370" s="749" t="s">
        <v>703</v>
      </c>
      <c r="L1370" s="752">
        <v>67.390000000000029</v>
      </c>
      <c r="M1370" s="752">
        <v>1</v>
      </c>
      <c r="N1370" s="753">
        <v>67.390000000000029</v>
      </c>
    </row>
    <row r="1371" spans="1:14" ht="14.4" customHeight="1" x14ac:dyDescent="0.3">
      <c r="A1371" s="747" t="s">
        <v>628</v>
      </c>
      <c r="B1371" s="748" t="s">
        <v>629</v>
      </c>
      <c r="C1371" s="749" t="s">
        <v>670</v>
      </c>
      <c r="D1371" s="750" t="s">
        <v>671</v>
      </c>
      <c r="E1371" s="751">
        <v>50113001</v>
      </c>
      <c r="F1371" s="750" t="s">
        <v>688</v>
      </c>
      <c r="G1371" s="749" t="s">
        <v>692</v>
      </c>
      <c r="H1371" s="749">
        <v>156926</v>
      </c>
      <c r="I1371" s="749">
        <v>56926</v>
      </c>
      <c r="J1371" s="749" t="s">
        <v>714</v>
      </c>
      <c r="K1371" s="749" t="s">
        <v>1106</v>
      </c>
      <c r="L1371" s="752">
        <v>48.4</v>
      </c>
      <c r="M1371" s="752">
        <v>2</v>
      </c>
      <c r="N1371" s="753">
        <v>96.8</v>
      </c>
    </row>
    <row r="1372" spans="1:14" ht="14.4" customHeight="1" x14ac:dyDescent="0.3">
      <c r="A1372" s="747" t="s">
        <v>628</v>
      </c>
      <c r="B1372" s="748" t="s">
        <v>629</v>
      </c>
      <c r="C1372" s="749" t="s">
        <v>670</v>
      </c>
      <c r="D1372" s="750" t="s">
        <v>671</v>
      </c>
      <c r="E1372" s="751">
        <v>50113001</v>
      </c>
      <c r="F1372" s="750" t="s">
        <v>688</v>
      </c>
      <c r="G1372" s="749" t="s">
        <v>692</v>
      </c>
      <c r="H1372" s="749">
        <v>990585</v>
      </c>
      <c r="I1372" s="749">
        <v>0</v>
      </c>
      <c r="J1372" s="749" t="s">
        <v>1838</v>
      </c>
      <c r="K1372" s="749" t="s">
        <v>630</v>
      </c>
      <c r="L1372" s="752">
        <v>49.400082938020624</v>
      </c>
      <c r="M1372" s="752">
        <v>1</v>
      </c>
      <c r="N1372" s="753">
        <v>49.400082938020624</v>
      </c>
    </row>
    <row r="1373" spans="1:14" ht="14.4" customHeight="1" x14ac:dyDescent="0.3">
      <c r="A1373" s="747" t="s">
        <v>628</v>
      </c>
      <c r="B1373" s="748" t="s">
        <v>629</v>
      </c>
      <c r="C1373" s="749" t="s">
        <v>670</v>
      </c>
      <c r="D1373" s="750" t="s">
        <v>671</v>
      </c>
      <c r="E1373" s="751">
        <v>50113001</v>
      </c>
      <c r="F1373" s="750" t="s">
        <v>688</v>
      </c>
      <c r="G1373" s="749" t="s">
        <v>692</v>
      </c>
      <c r="H1373" s="749">
        <v>844958</v>
      </c>
      <c r="I1373" s="749">
        <v>29163</v>
      </c>
      <c r="J1373" s="749" t="s">
        <v>1848</v>
      </c>
      <c r="K1373" s="749" t="s">
        <v>630</v>
      </c>
      <c r="L1373" s="752">
        <v>1439.8114512673189</v>
      </c>
      <c r="M1373" s="752">
        <v>3</v>
      </c>
      <c r="N1373" s="753">
        <v>4319.4343538019566</v>
      </c>
    </row>
    <row r="1374" spans="1:14" ht="14.4" customHeight="1" x14ac:dyDescent="0.3">
      <c r="A1374" s="747" t="s">
        <v>628</v>
      </c>
      <c r="B1374" s="748" t="s">
        <v>629</v>
      </c>
      <c r="C1374" s="749" t="s">
        <v>670</v>
      </c>
      <c r="D1374" s="750" t="s">
        <v>671</v>
      </c>
      <c r="E1374" s="751">
        <v>50113001</v>
      </c>
      <c r="F1374" s="750" t="s">
        <v>688</v>
      </c>
      <c r="G1374" s="749" t="s">
        <v>692</v>
      </c>
      <c r="H1374" s="749">
        <v>156992</v>
      </c>
      <c r="I1374" s="749">
        <v>56992</v>
      </c>
      <c r="J1374" s="749" t="s">
        <v>756</v>
      </c>
      <c r="K1374" s="749" t="s">
        <v>757</v>
      </c>
      <c r="L1374" s="752">
        <v>61.86</v>
      </c>
      <c r="M1374" s="752">
        <v>1</v>
      </c>
      <c r="N1374" s="753">
        <v>61.86</v>
      </c>
    </row>
    <row r="1375" spans="1:14" ht="14.4" customHeight="1" x14ac:dyDescent="0.3">
      <c r="A1375" s="747" t="s">
        <v>628</v>
      </c>
      <c r="B1375" s="748" t="s">
        <v>629</v>
      </c>
      <c r="C1375" s="749" t="s">
        <v>670</v>
      </c>
      <c r="D1375" s="750" t="s">
        <v>671</v>
      </c>
      <c r="E1375" s="751">
        <v>50113001</v>
      </c>
      <c r="F1375" s="750" t="s">
        <v>688</v>
      </c>
      <c r="G1375" s="749" t="s">
        <v>692</v>
      </c>
      <c r="H1375" s="749">
        <v>184090</v>
      </c>
      <c r="I1375" s="749">
        <v>84090</v>
      </c>
      <c r="J1375" s="749" t="s">
        <v>762</v>
      </c>
      <c r="K1375" s="749" t="s">
        <v>763</v>
      </c>
      <c r="L1375" s="752">
        <v>60.140000000000008</v>
      </c>
      <c r="M1375" s="752">
        <v>2</v>
      </c>
      <c r="N1375" s="753">
        <v>120.28000000000002</v>
      </c>
    </row>
    <row r="1376" spans="1:14" ht="14.4" customHeight="1" x14ac:dyDescent="0.3">
      <c r="A1376" s="747" t="s">
        <v>628</v>
      </c>
      <c r="B1376" s="748" t="s">
        <v>629</v>
      </c>
      <c r="C1376" s="749" t="s">
        <v>670</v>
      </c>
      <c r="D1376" s="750" t="s">
        <v>671</v>
      </c>
      <c r="E1376" s="751">
        <v>50113001</v>
      </c>
      <c r="F1376" s="750" t="s">
        <v>688</v>
      </c>
      <c r="G1376" s="749" t="s">
        <v>692</v>
      </c>
      <c r="H1376" s="749">
        <v>102479</v>
      </c>
      <c r="I1376" s="749">
        <v>2479</v>
      </c>
      <c r="J1376" s="749" t="s">
        <v>766</v>
      </c>
      <c r="K1376" s="749" t="s">
        <v>767</v>
      </c>
      <c r="L1376" s="752">
        <v>65.73</v>
      </c>
      <c r="M1376" s="752">
        <v>3</v>
      </c>
      <c r="N1376" s="753">
        <v>197.19</v>
      </c>
    </row>
    <row r="1377" spans="1:14" ht="14.4" customHeight="1" x14ac:dyDescent="0.3">
      <c r="A1377" s="747" t="s">
        <v>628</v>
      </c>
      <c r="B1377" s="748" t="s">
        <v>629</v>
      </c>
      <c r="C1377" s="749" t="s">
        <v>670</v>
      </c>
      <c r="D1377" s="750" t="s">
        <v>671</v>
      </c>
      <c r="E1377" s="751">
        <v>50113001</v>
      </c>
      <c r="F1377" s="750" t="s">
        <v>688</v>
      </c>
      <c r="G1377" s="749" t="s">
        <v>692</v>
      </c>
      <c r="H1377" s="749">
        <v>115520</v>
      </c>
      <c r="I1377" s="749">
        <v>15520</v>
      </c>
      <c r="J1377" s="749" t="s">
        <v>778</v>
      </c>
      <c r="K1377" s="749" t="s">
        <v>779</v>
      </c>
      <c r="L1377" s="752">
        <v>120.89999999999999</v>
      </c>
      <c r="M1377" s="752">
        <v>1</v>
      </c>
      <c r="N1377" s="753">
        <v>120.89999999999999</v>
      </c>
    </row>
    <row r="1378" spans="1:14" ht="14.4" customHeight="1" x14ac:dyDescent="0.3">
      <c r="A1378" s="747" t="s">
        <v>628</v>
      </c>
      <c r="B1378" s="748" t="s">
        <v>629</v>
      </c>
      <c r="C1378" s="749" t="s">
        <v>670</v>
      </c>
      <c r="D1378" s="750" t="s">
        <v>671</v>
      </c>
      <c r="E1378" s="751">
        <v>50113001</v>
      </c>
      <c r="F1378" s="750" t="s">
        <v>688</v>
      </c>
      <c r="G1378" s="749" t="s">
        <v>692</v>
      </c>
      <c r="H1378" s="749">
        <v>152334</v>
      </c>
      <c r="I1378" s="749">
        <v>52334</v>
      </c>
      <c r="J1378" s="749" t="s">
        <v>1409</v>
      </c>
      <c r="K1378" s="749" t="s">
        <v>1410</v>
      </c>
      <c r="L1378" s="752">
        <v>289.51</v>
      </c>
      <c r="M1378" s="752">
        <v>4</v>
      </c>
      <c r="N1378" s="753">
        <v>1158.04</v>
      </c>
    </row>
    <row r="1379" spans="1:14" ht="14.4" customHeight="1" x14ac:dyDescent="0.3">
      <c r="A1379" s="747" t="s">
        <v>628</v>
      </c>
      <c r="B1379" s="748" t="s">
        <v>629</v>
      </c>
      <c r="C1379" s="749" t="s">
        <v>670</v>
      </c>
      <c r="D1379" s="750" t="s">
        <v>671</v>
      </c>
      <c r="E1379" s="751">
        <v>50113001</v>
      </c>
      <c r="F1379" s="750" t="s">
        <v>688</v>
      </c>
      <c r="G1379" s="749" t="s">
        <v>692</v>
      </c>
      <c r="H1379" s="749">
        <v>846629</v>
      </c>
      <c r="I1379" s="749">
        <v>100013</v>
      </c>
      <c r="J1379" s="749" t="s">
        <v>1184</v>
      </c>
      <c r="K1379" s="749" t="s">
        <v>1185</v>
      </c>
      <c r="L1379" s="752">
        <v>37.400000000000006</v>
      </c>
      <c r="M1379" s="752">
        <v>1</v>
      </c>
      <c r="N1379" s="753">
        <v>37.400000000000006</v>
      </c>
    </row>
    <row r="1380" spans="1:14" ht="14.4" customHeight="1" x14ac:dyDescent="0.3">
      <c r="A1380" s="747" t="s">
        <v>628</v>
      </c>
      <c r="B1380" s="748" t="s">
        <v>629</v>
      </c>
      <c r="C1380" s="749" t="s">
        <v>670</v>
      </c>
      <c r="D1380" s="750" t="s">
        <v>671</v>
      </c>
      <c r="E1380" s="751">
        <v>50113001</v>
      </c>
      <c r="F1380" s="750" t="s">
        <v>688</v>
      </c>
      <c r="G1380" s="749" t="s">
        <v>692</v>
      </c>
      <c r="H1380" s="749">
        <v>849829</v>
      </c>
      <c r="I1380" s="749">
        <v>162673</v>
      </c>
      <c r="J1380" s="749" t="s">
        <v>1429</v>
      </c>
      <c r="K1380" s="749" t="s">
        <v>1430</v>
      </c>
      <c r="L1380" s="752">
        <v>55.81</v>
      </c>
      <c r="M1380" s="752">
        <v>1</v>
      </c>
      <c r="N1380" s="753">
        <v>55.81</v>
      </c>
    </row>
    <row r="1381" spans="1:14" ht="14.4" customHeight="1" x14ac:dyDescent="0.3">
      <c r="A1381" s="747" t="s">
        <v>628</v>
      </c>
      <c r="B1381" s="748" t="s">
        <v>629</v>
      </c>
      <c r="C1381" s="749" t="s">
        <v>670</v>
      </c>
      <c r="D1381" s="750" t="s">
        <v>671</v>
      </c>
      <c r="E1381" s="751">
        <v>50113001</v>
      </c>
      <c r="F1381" s="750" t="s">
        <v>688</v>
      </c>
      <c r="G1381" s="749" t="s">
        <v>692</v>
      </c>
      <c r="H1381" s="749">
        <v>117996</v>
      </c>
      <c r="I1381" s="749">
        <v>17996</v>
      </c>
      <c r="J1381" s="749" t="s">
        <v>1450</v>
      </c>
      <c r="K1381" s="749" t="s">
        <v>1451</v>
      </c>
      <c r="L1381" s="752">
        <v>74.000000000000014</v>
      </c>
      <c r="M1381" s="752">
        <v>1</v>
      </c>
      <c r="N1381" s="753">
        <v>74.000000000000014</v>
      </c>
    </row>
    <row r="1382" spans="1:14" ht="14.4" customHeight="1" x14ac:dyDescent="0.3">
      <c r="A1382" s="747" t="s">
        <v>628</v>
      </c>
      <c r="B1382" s="748" t="s">
        <v>629</v>
      </c>
      <c r="C1382" s="749" t="s">
        <v>670</v>
      </c>
      <c r="D1382" s="750" t="s">
        <v>671</v>
      </c>
      <c r="E1382" s="751">
        <v>50113001</v>
      </c>
      <c r="F1382" s="750" t="s">
        <v>688</v>
      </c>
      <c r="G1382" s="749" t="s">
        <v>692</v>
      </c>
      <c r="H1382" s="749">
        <v>900543</v>
      </c>
      <c r="I1382" s="749">
        <v>0</v>
      </c>
      <c r="J1382" s="749" t="s">
        <v>1455</v>
      </c>
      <c r="K1382" s="749" t="s">
        <v>630</v>
      </c>
      <c r="L1382" s="752">
        <v>159.44220631241791</v>
      </c>
      <c r="M1382" s="752">
        <v>1</v>
      </c>
      <c r="N1382" s="753">
        <v>159.44220631241791</v>
      </c>
    </row>
    <row r="1383" spans="1:14" ht="14.4" customHeight="1" x14ac:dyDescent="0.3">
      <c r="A1383" s="747" t="s">
        <v>628</v>
      </c>
      <c r="B1383" s="748" t="s">
        <v>629</v>
      </c>
      <c r="C1383" s="749" t="s">
        <v>670</v>
      </c>
      <c r="D1383" s="750" t="s">
        <v>671</v>
      </c>
      <c r="E1383" s="751">
        <v>50113001</v>
      </c>
      <c r="F1383" s="750" t="s">
        <v>688</v>
      </c>
      <c r="G1383" s="749" t="s">
        <v>692</v>
      </c>
      <c r="H1383" s="749">
        <v>921351</v>
      </c>
      <c r="I1383" s="749">
        <v>0</v>
      </c>
      <c r="J1383" s="749" t="s">
        <v>840</v>
      </c>
      <c r="K1383" s="749" t="s">
        <v>630</v>
      </c>
      <c r="L1383" s="752">
        <v>159.10510623010151</v>
      </c>
      <c r="M1383" s="752">
        <v>3</v>
      </c>
      <c r="N1383" s="753">
        <v>477.31531869030454</v>
      </c>
    </row>
    <row r="1384" spans="1:14" ht="14.4" customHeight="1" x14ac:dyDescent="0.3">
      <c r="A1384" s="747" t="s">
        <v>628</v>
      </c>
      <c r="B1384" s="748" t="s">
        <v>629</v>
      </c>
      <c r="C1384" s="749" t="s">
        <v>670</v>
      </c>
      <c r="D1384" s="750" t="s">
        <v>671</v>
      </c>
      <c r="E1384" s="751">
        <v>50113001</v>
      </c>
      <c r="F1384" s="750" t="s">
        <v>688</v>
      </c>
      <c r="G1384" s="749" t="s">
        <v>692</v>
      </c>
      <c r="H1384" s="749">
        <v>100498</v>
      </c>
      <c r="I1384" s="749">
        <v>498</v>
      </c>
      <c r="J1384" s="749" t="s">
        <v>852</v>
      </c>
      <c r="K1384" s="749" t="s">
        <v>853</v>
      </c>
      <c r="L1384" s="752">
        <v>96.820000000000007</v>
      </c>
      <c r="M1384" s="752">
        <v>5</v>
      </c>
      <c r="N1384" s="753">
        <v>484.1</v>
      </c>
    </row>
    <row r="1385" spans="1:14" ht="14.4" customHeight="1" x14ac:dyDescent="0.3">
      <c r="A1385" s="747" t="s">
        <v>628</v>
      </c>
      <c r="B1385" s="748" t="s">
        <v>629</v>
      </c>
      <c r="C1385" s="749" t="s">
        <v>670</v>
      </c>
      <c r="D1385" s="750" t="s">
        <v>671</v>
      </c>
      <c r="E1385" s="751">
        <v>50113001</v>
      </c>
      <c r="F1385" s="750" t="s">
        <v>688</v>
      </c>
      <c r="G1385" s="749" t="s">
        <v>692</v>
      </c>
      <c r="H1385" s="749">
        <v>102684</v>
      </c>
      <c r="I1385" s="749">
        <v>2684</v>
      </c>
      <c r="J1385" s="749" t="s">
        <v>1208</v>
      </c>
      <c r="K1385" s="749" t="s">
        <v>1209</v>
      </c>
      <c r="L1385" s="752">
        <v>74.21999999999997</v>
      </c>
      <c r="M1385" s="752">
        <v>2</v>
      </c>
      <c r="N1385" s="753">
        <v>148.43999999999994</v>
      </c>
    </row>
    <row r="1386" spans="1:14" ht="14.4" customHeight="1" x14ac:dyDescent="0.3">
      <c r="A1386" s="747" t="s">
        <v>628</v>
      </c>
      <c r="B1386" s="748" t="s">
        <v>629</v>
      </c>
      <c r="C1386" s="749" t="s">
        <v>670</v>
      </c>
      <c r="D1386" s="750" t="s">
        <v>671</v>
      </c>
      <c r="E1386" s="751">
        <v>50113001</v>
      </c>
      <c r="F1386" s="750" t="s">
        <v>688</v>
      </c>
      <c r="G1386" s="749" t="s">
        <v>689</v>
      </c>
      <c r="H1386" s="749">
        <v>107981</v>
      </c>
      <c r="I1386" s="749">
        <v>7981</v>
      </c>
      <c r="J1386" s="749" t="s">
        <v>871</v>
      </c>
      <c r="K1386" s="749" t="s">
        <v>872</v>
      </c>
      <c r="L1386" s="752">
        <v>50.64</v>
      </c>
      <c r="M1386" s="752">
        <v>1</v>
      </c>
      <c r="N1386" s="753">
        <v>50.64</v>
      </c>
    </row>
    <row r="1387" spans="1:14" ht="14.4" customHeight="1" x14ac:dyDescent="0.3">
      <c r="A1387" s="747" t="s">
        <v>628</v>
      </c>
      <c r="B1387" s="748" t="s">
        <v>629</v>
      </c>
      <c r="C1387" s="749" t="s">
        <v>670</v>
      </c>
      <c r="D1387" s="750" t="s">
        <v>671</v>
      </c>
      <c r="E1387" s="751">
        <v>50113001</v>
      </c>
      <c r="F1387" s="750" t="s">
        <v>688</v>
      </c>
      <c r="G1387" s="749" t="s">
        <v>692</v>
      </c>
      <c r="H1387" s="749">
        <v>151561</v>
      </c>
      <c r="I1387" s="749">
        <v>51561</v>
      </c>
      <c r="J1387" s="749" t="s">
        <v>873</v>
      </c>
      <c r="K1387" s="749" t="s">
        <v>874</v>
      </c>
      <c r="L1387" s="752">
        <v>58.11999999999999</v>
      </c>
      <c r="M1387" s="752">
        <v>4</v>
      </c>
      <c r="N1387" s="753">
        <v>232.47999999999996</v>
      </c>
    </row>
    <row r="1388" spans="1:14" ht="14.4" customHeight="1" x14ac:dyDescent="0.3">
      <c r="A1388" s="747" t="s">
        <v>628</v>
      </c>
      <c r="B1388" s="748" t="s">
        <v>629</v>
      </c>
      <c r="C1388" s="749" t="s">
        <v>670</v>
      </c>
      <c r="D1388" s="750" t="s">
        <v>671</v>
      </c>
      <c r="E1388" s="751">
        <v>50113001</v>
      </c>
      <c r="F1388" s="750" t="s">
        <v>688</v>
      </c>
      <c r="G1388" s="749" t="s">
        <v>692</v>
      </c>
      <c r="H1388" s="749">
        <v>150448</v>
      </c>
      <c r="I1388" s="749">
        <v>50448</v>
      </c>
      <c r="J1388" s="749" t="s">
        <v>877</v>
      </c>
      <c r="K1388" s="749" t="s">
        <v>878</v>
      </c>
      <c r="L1388" s="752">
        <v>45.85</v>
      </c>
      <c r="M1388" s="752">
        <v>1</v>
      </c>
      <c r="N1388" s="753">
        <v>45.85</v>
      </c>
    </row>
    <row r="1389" spans="1:14" ht="14.4" customHeight="1" x14ac:dyDescent="0.3">
      <c r="A1389" s="747" t="s">
        <v>628</v>
      </c>
      <c r="B1389" s="748" t="s">
        <v>629</v>
      </c>
      <c r="C1389" s="749" t="s">
        <v>670</v>
      </c>
      <c r="D1389" s="750" t="s">
        <v>671</v>
      </c>
      <c r="E1389" s="751">
        <v>50113001</v>
      </c>
      <c r="F1389" s="750" t="s">
        <v>688</v>
      </c>
      <c r="G1389" s="749" t="s">
        <v>692</v>
      </c>
      <c r="H1389" s="749">
        <v>845031</v>
      </c>
      <c r="I1389" s="749">
        <v>101113</v>
      </c>
      <c r="J1389" s="749" t="s">
        <v>1215</v>
      </c>
      <c r="K1389" s="749" t="s">
        <v>1216</v>
      </c>
      <c r="L1389" s="752">
        <v>70.78</v>
      </c>
      <c r="M1389" s="752">
        <v>2</v>
      </c>
      <c r="N1389" s="753">
        <v>141.56</v>
      </c>
    </row>
    <row r="1390" spans="1:14" ht="14.4" customHeight="1" x14ac:dyDescent="0.3">
      <c r="A1390" s="747" t="s">
        <v>628</v>
      </c>
      <c r="B1390" s="748" t="s">
        <v>629</v>
      </c>
      <c r="C1390" s="749" t="s">
        <v>670</v>
      </c>
      <c r="D1390" s="750" t="s">
        <v>671</v>
      </c>
      <c r="E1390" s="751">
        <v>50113001</v>
      </c>
      <c r="F1390" s="750" t="s">
        <v>688</v>
      </c>
      <c r="G1390" s="749" t="s">
        <v>692</v>
      </c>
      <c r="H1390" s="749">
        <v>195611</v>
      </c>
      <c r="I1390" s="749">
        <v>95611</v>
      </c>
      <c r="J1390" s="749" t="s">
        <v>885</v>
      </c>
      <c r="K1390" s="749" t="s">
        <v>874</v>
      </c>
      <c r="L1390" s="752">
        <v>41.179999999999993</v>
      </c>
      <c r="M1390" s="752">
        <v>2</v>
      </c>
      <c r="N1390" s="753">
        <v>82.359999999999985</v>
      </c>
    </row>
    <row r="1391" spans="1:14" ht="14.4" customHeight="1" x14ac:dyDescent="0.3">
      <c r="A1391" s="747" t="s">
        <v>628</v>
      </c>
      <c r="B1391" s="748" t="s">
        <v>629</v>
      </c>
      <c r="C1391" s="749" t="s">
        <v>670</v>
      </c>
      <c r="D1391" s="750" t="s">
        <v>671</v>
      </c>
      <c r="E1391" s="751">
        <v>50113001</v>
      </c>
      <c r="F1391" s="750" t="s">
        <v>688</v>
      </c>
      <c r="G1391" s="749" t="s">
        <v>692</v>
      </c>
      <c r="H1391" s="749">
        <v>191249</v>
      </c>
      <c r="I1391" s="749">
        <v>91249</v>
      </c>
      <c r="J1391" s="749" t="s">
        <v>890</v>
      </c>
      <c r="K1391" s="749" t="s">
        <v>891</v>
      </c>
      <c r="L1391" s="752">
        <v>18.93</v>
      </c>
      <c r="M1391" s="752">
        <v>1</v>
      </c>
      <c r="N1391" s="753">
        <v>18.93</v>
      </c>
    </row>
    <row r="1392" spans="1:14" ht="14.4" customHeight="1" x14ac:dyDescent="0.3">
      <c r="A1392" s="747" t="s">
        <v>628</v>
      </c>
      <c r="B1392" s="748" t="s">
        <v>629</v>
      </c>
      <c r="C1392" s="749" t="s">
        <v>670</v>
      </c>
      <c r="D1392" s="750" t="s">
        <v>671</v>
      </c>
      <c r="E1392" s="751">
        <v>50113001</v>
      </c>
      <c r="F1392" s="750" t="s">
        <v>688</v>
      </c>
      <c r="G1392" s="749" t="s">
        <v>692</v>
      </c>
      <c r="H1392" s="749">
        <v>197656</v>
      </c>
      <c r="I1392" s="749">
        <v>97656</v>
      </c>
      <c r="J1392" s="749" t="s">
        <v>890</v>
      </c>
      <c r="K1392" s="749" t="s">
        <v>1230</v>
      </c>
      <c r="L1392" s="752">
        <v>12.659999999999997</v>
      </c>
      <c r="M1392" s="752">
        <v>2</v>
      </c>
      <c r="N1392" s="753">
        <v>25.319999999999993</v>
      </c>
    </row>
    <row r="1393" spans="1:14" ht="14.4" customHeight="1" x14ac:dyDescent="0.3">
      <c r="A1393" s="747" t="s">
        <v>628</v>
      </c>
      <c r="B1393" s="748" t="s">
        <v>629</v>
      </c>
      <c r="C1393" s="749" t="s">
        <v>670</v>
      </c>
      <c r="D1393" s="750" t="s">
        <v>671</v>
      </c>
      <c r="E1393" s="751">
        <v>50113001</v>
      </c>
      <c r="F1393" s="750" t="s">
        <v>688</v>
      </c>
      <c r="G1393" s="749" t="s">
        <v>692</v>
      </c>
      <c r="H1393" s="749">
        <v>166101</v>
      </c>
      <c r="I1393" s="749">
        <v>66101</v>
      </c>
      <c r="J1393" s="749" t="s">
        <v>892</v>
      </c>
      <c r="K1393" s="749" t="s">
        <v>893</v>
      </c>
      <c r="L1393" s="752">
        <v>67.389999999999972</v>
      </c>
      <c r="M1393" s="752">
        <v>1</v>
      </c>
      <c r="N1393" s="753">
        <v>67.389999999999972</v>
      </c>
    </row>
    <row r="1394" spans="1:14" ht="14.4" customHeight="1" x14ac:dyDescent="0.3">
      <c r="A1394" s="747" t="s">
        <v>628</v>
      </c>
      <c r="B1394" s="748" t="s">
        <v>629</v>
      </c>
      <c r="C1394" s="749" t="s">
        <v>670</v>
      </c>
      <c r="D1394" s="750" t="s">
        <v>671</v>
      </c>
      <c r="E1394" s="751">
        <v>50113001</v>
      </c>
      <c r="F1394" s="750" t="s">
        <v>688</v>
      </c>
      <c r="G1394" s="749" t="s">
        <v>692</v>
      </c>
      <c r="H1394" s="749">
        <v>155911</v>
      </c>
      <c r="I1394" s="749">
        <v>55911</v>
      </c>
      <c r="J1394" s="749" t="s">
        <v>1788</v>
      </c>
      <c r="K1394" s="749" t="s">
        <v>1789</v>
      </c>
      <c r="L1394" s="752">
        <v>35.38000000000001</v>
      </c>
      <c r="M1394" s="752">
        <v>1</v>
      </c>
      <c r="N1394" s="753">
        <v>35.38000000000001</v>
      </c>
    </row>
    <row r="1395" spans="1:14" ht="14.4" customHeight="1" x14ac:dyDescent="0.3">
      <c r="A1395" s="747" t="s">
        <v>628</v>
      </c>
      <c r="B1395" s="748" t="s">
        <v>629</v>
      </c>
      <c r="C1395" s="749" t="s">
        <v>670</v>
      </c>
      <c r="D1395" s="750" t="s">
        <v>671</v>
      </c>
      <c r="E1395" s="751">
        <v>50113001</v>
      </c>
      <c r="F1395" s="750" t="s">
        <v>688</v>
      </c>
      <c r="G1395" s="749" t="s">
        <v>692</v>
      </c>
      <c r="H1395" s="749">
        <v>102963</v>
      </c>
      <c r="I1395" s="749">
        <v>2963</v>
      </c>
      <c r="J1395" s="749" t="s">
        <v>898</v>
      </c>
      <c r="K1395" s="749" t="s">
        <v>899</v>
      </c>
      <c r="L1395" s="752">
        <v>97.589999999999975</v>
      </c>
      <c r="M1395" s="752">
        <v>1</v>
      </c>
      <c r="N1395" s="753">
        <v>97.589999999999975</v>
      </c>
    </row>
    <row r="1396" spans="1:14" ht="14.4" customHeight="1" x14ac:dyDescent="0.3">
      <c r="A1396" s="747" t="s">
        <v>628</v>
      </c>
      <c r="B1396" s="748" t="s">
        <v>629</v>
      </c>
      <c r="C1396" s="749" t="s">
        <v>670</v>
      </c>
      <c r="D1396" s="750" t="s">
        <v>671</v>
      </c>
      <c r="E1396" s="751">
        <v>50113001</v>
      </c>
      <c r="F1396" s="750" t="s">
        <v>688</v>
      </c>
      <c r="G1396" s="749" t="s">
        <v>692</v>
      </c>
      <c r="H1396" s="749">
        <v>100269</v>
      </c>
      <c r="I1396" s="749">
        <v>269</v>
      </c>
      <c r="J1396" s="749" t="s">
        <v>900</v>
      </c>
      <c r="K1396" s="749" t="s">
        <v>765</v>
      </c>
      <c r="L1396" s="752">
        <v>40.780000000000022</v>
      </c>
      <c r="M1396" s="752">
        <v>1</v>
      </c>
      <c r="N1396" s="753">
        <v>40.780000000000022</v>
      </c>
    </row>
    <row r="1397" spans="1:14" ht="14.4" customHeight="1" x14ac:dyDescent="0.3">
      <c r="A1397" s="747" t="s">
        <v>628</v>
      </c>
      <c r="B1397" s="748" t="s">
        <v>629</v>
      </c>
      <c r="C1397" s="749" t="s">
        <v>670</v>
      </c>
      <c r="D1397" s="750" t="s">
        <v>671</v>
      </c>
      <c r="E1397" s="751">
        <v>50113001</v>
      </c>
      <c r="F1397" s="750" t="s">
        <v>688</v>
      </c>
      <c r="G1397" s="749" t="s">
        <v>692</v>
      </c>
      <c r="H1397" s="749">
        <v>847983</v>
      </c>
      <c r="I1397" s="749">
        <v>149868</v>
      </c>
      <c r="J1397" s="749" t="s">
        <v>1849</v>
      </c>
      <c r="K1397" s="749" t="s">
        <v>630</v>
      </c>
      <c r="L1397" s="752">
        <v>1235.222101130378</v>
      </c>
      <c r="M1397" s="752">
        <v>21</v>
      </c>
      <c r="N1397" s="753">
        <v>25939.664123737937</v>
      </c>
    </row>
    <row r="1398" spans="1:14" ht="14.4" customHeight="1" x14ac:dyDescent="0.3">
      <c r="A1398" s="747" t="s">
        <v>628</v>
      </c>
      <c r="B1398" s="748" t="s">
        <v>629</v>
      </c>
      <c r="C1398" s="749" t="s">
        <v>670</v>
      </c>
      <c r="D1398" s="750" t="s">
        <v>671</v>
      </c>
      <c r="E1398" s="751">
        <v>50113001</v>
      </c>
      <c r="F1398" s="750" t="s">
        <v>688</v>
      </c>
      <c r="G1398" s="749" t="s">
        <v>692</v>
      </c>
      <c r="H1398" s="749">
        <v>172476</v>
      </c>
      <c r="I1398" s="749">
        <v>172476</v>
      </c>
      <c r="J1398" s="749" t="s">
        <v>901</v>
      </c>
      <c r="K1398" s="749" t="s">
        <v>902</v>
      </c>
      <c r="L1398" s="752">
        <v>40.52000000000001</v>
      </c>
      <c r="M1398" s="752">
        <v>1</v>
      </c>
      <c r="N1398" s="753">
        <v>40.52000000000001</v>
      </c>
    </row>
    <row r="1399" spans="1:14" ht="14.4" customHeight="1" x14ac:dyDescent="0.3">
      <c r="A1399" s="747" t="s">
        <v>628</v>
      </c>
      <c r="B1399" s="748" t="s">
        <v>629</v>
      </c>
      <c r="C1399" s="749" t="s">
        <v>670</v>
      </c>
      <c r="D1399" s="750" t="s">
        <v>671</v>
      </c>
      <c r="E1399" s="751">
        <v>50113001</v>
      </c>
      <c r="F1399" s="750" t="s">
        <v>688</v>
      </c>
      <c r="G1399" s="749" t="s">
        <v>692</v>
      </c>
      <c r="H1399" s="749">
        <v>846588</v>
      </c>
      <c r="I1399" s="749">
        <v>149034</v>
      </c>
      <c r="J1399" s="749" t="s">
        <v>1850</v>
      </c>
      <c r="K1399" s="749" t="s">
        <v>630</v>
      </c>
      <c r="L1399" s="752">
        <v>810.9305538123225</v>
      </c>
      <c r="M1399" s="752">
        <v>3</v>
      </c>
      <c r="N1399" s="753">
        <v>2432.7916614369674</v>
      </c>
    </row>
    <row r="1400" spans="1:14" ht="14.4" customHeight="1" x14ac:dyDescent="0.3">
      <c r="A1400" s="747" t="s">
        <v>628</v>
      </c>
      <c r="B1400" s="748" t="s">
        <v>629</v>
      </c>
      <c r="C1400" s="749" t="s">
        <v>670</v>
      </c>
      <c r="D1400" s="750" t="s">
        <v>671</v>
      </c>
      <c r="E1400" s="751">
        <v>50113001</v>
      </c>
      <c r="F1400" s="750" t="s">
        <v>688</v>
      </c>
      <c r="G1400" s="749" t="s">
        <v>689</v>
      </c>
      <c r="H1400" s="749">
        <v>158380</v>
      </c>
      <c r="I1400" s="749">
        <v>58380</v>
      </c>
      <c r="J1400" s="749" t="s">
        <v>943</v>
      </c>
      <c r="K1400" s="749" t="s">
        <v>944</v>
      </c>
      <c r="L1400" s="752">
        <v>81.25</v>
      </c>
      <c r="M1400" s="752">
        <v>4</v>
      </c>
      <c r="N1400" s="753">
        <v>325</v>
      </c>
    </row>
    <row r="1401" spans="1:14" ht="14.4" customHeight="1" x14ac:dyDescent="0.3">
      <c r="A1401" s="747" t="s">
        <v>628</v>
      </c>
      <c r="B1401" s="748" t="s">
        <v>629</v>
      </c>
      <c r="C1401" s="749" t="s">
        <v>673</v>
      </c>
      <c r="D1401" s="750" t="s">
        <v>674</v>
      </c>
      <c r="E1401" s="751">
        <v>50113001</v>
      </c>
      <c r="F1401" s="750" t="s">
        <v>688</v>
      </c>
      <c r="G1401" s="749" t="s">
        <v>692</v>
      </c>
      <c r="H1401" s="749">
        <v>196886</v>
      </c>
      <c r="I1401" s="749">
        <v>96886</v>
      </c>
      <c r="J1401" s="749" t="s">
        <v>1096</v>
      </c>
      <c r="K1401" s="749" t="s">
        <v>1097</v>
      </c>
      <c r="L1401" s="752">
        <v>50.160000788306341</v>
      </c>
      <c r="M1401" s="752">
        <v>135</v>
      </c>
      <c r="N1401" s="753">
        <v>6771.600106421356</v>
      </c>
    </row>
    <row r="1402" spans="1:14" ht="14.4" customHeight="1" x14ac:dyDescent="0.3">
      <c r="A1402" s="747" t="s">
        <v>628</v>
      </c>
      <c r="B1402" s="748" t="s">
        <v>629</v>
      </c>
      <c r="C1402" s="749" t="s">
        <v>673</v>
      </c>
      <c r="D1402" s="750" t="s">
        <v>674</v>
      </c>
      <c r="E1402" s="751">
        <v>50113001</v>
      </c>
      <c r="F1402" s="750" t="s">
        <v>688</v>
      </c>
      <c r="G1402" s="749" t="s">
        <v>692</v>
      </c>
      <c r="H1402" s="749">
        <v>196887</v>
      </c>
      <c r="I1402" s="749">
        <v>96887</v>
      </c>
      <c r="J1402" s="749" t="s">
        <v>1096</v>
      </c>
      <c r="K1402" s="749" t="s">
        <v>1706</v>
      </c>
      <c r="L1402" s="752">
        <v>69.455629493801055</v>
      </c>
      <c r="M1402" s="752">
        <v>165</v>
      </c>
      <c r="N1402" s="753">
        <v>11460.178866477174</v>
      </c>
    </row>
    <row r="1403" spans="1:14" ht="14.4" customHeight="1" x14ac:dyDescent="0.3">
      <c r="A1403" s="747" t="s">
        <v>628</v>
      </c>
      <c r="B1403" s="748" t="s">
        <v>629</v>
      </c>
      <c r="C1403" s="749" t="s">
        <v>673</v>
      </c>
      <c r="D1403" s="750" t="s">
        <v>674</v>
      </c>
      <c r="E1403" s="751">
        <v>50113001</v>
      </c>
      <c r="F1403" s="750" t="s">
        <v>688</v>
      </c>
      <c r="G1403" s="749" t="s">
        <v>692</v>
      </c>
      <c r="H1403" s="749">
        <v>196884</v>
      </c>
      <c r="I1403" s="749">
        <v>96884</v>
      </c>
      <c r="J1403" s="749" t="s">
        <v>1851</v>
      </c>
      <c r="K1403" s="749" t="s">
        <v>1852</v>
      </c>
      <c r="L1403" s="752">
        <v>10.129137194460936</v>
      </c>
      <c r="M1403" s="752">
        <v>12</v>
      </c>
      <c r="N1403" s="753">
        <v>121.54964633353124</v>
      </c>
    </row>
    <row r="1404" spans="1:14" ht="14.4" customHeight="1" x14ac:dyDescent="0.3">
      <c r="A1404" s="747" t="s">
        <v>628</v>
      </c>
      <c r="B1404" s="748" t="s">
        <v>629</v>
      </c>
      <c r="C1404" s="749" t="s">
        <v>673</v>
      </c>
      <c r="D1404" s="750" t="s">
        <v>674</v>
      </c>
      <c r="E1404" s="751">
        <v>50113001</v>
      </c>
      <c r="F1404" s="750" t="s">
        <v>688</v>
      </c>
      <c r="G1404" s="749" t="s">
        <v>689</v>
      </c>
      <c r="H1404" s="749">
        <v>181090</v>
      </c>
      <c r="I1404" s="749">
        <v>181090</v>
      </c>
      <c r="J1404" s="749" t="s">
        <v>690</v>
      </c>
      <c r="K1404" s="749" t="s">
        <v>691</v>
      </c>
      <c r="L1404" s="752">
        <v>51.94</v>
      </c>
      <c r="M1404" s="752">
        <v>2</v>
      </c>
      <c r="N1404" s="753">
        <v>103.88</v>
      </c>
    </row>
    <row r="1405" spans="1:14" ht="14.4" customHeight="1" x14ac:dyDescent="0.3">
      <c r="A1405" s="747" t="s">
        <v>628</v>
      </c>
      <c r="B1405" s="748" t="s">
        <v>629</v>
      </c>
      <c r="C1405" s="749" t="s">
        <v>673</v>
      </c>
      <c r="D1405" s="750" t="s">
        <v>674</v>
      </c>
      <c r="E1405" s="751">
        <v>50113001</v>
      </c>
      <c r="F1405" s="750" t="s">
        <v>688</v>
      </c>
      <c r="G1405" s="749" t="s">
        <v>692</v>
      </c>
      <c r="H1405" s="749">
        <v>192729</v>
      </c>
      <c r="I1405" s="749">
        <v>92729</v>
      </c>
      <c r="J1405" s="749" t="s">
        <v>1853</v>
      </c>
      <c r="K1405" s="749" t="s">
        <v>1854</v>
      </c>
      <c r="L1405" s="752">
        <v>48.680000000000007</v>
      </c>
      <c r="M1405" s="752">
        <v>2</v>
      </c>
      <c r="N1405" s="753">
        <v>97.360000000000014</v>
      </c>
    </row>
    <row r="1406" spans="1:14" ht="14.4" customHeight="1" x14ac:dyDescent="0.3">
      <c r="A1406" s="747" t="s">
        <v>628</v>
      </c>
      <c r="B1406" s="748" t="s">
        <v>629</v>
      </c>
      <c r="C1406" s="749" t="s">
        <v>673</v>
      </c>
      <c r="D1406" s="750" t="s">
        <v>674</v>
      </c>
      <c r="E1406" s="751">
        <v>50113001</v>
      </c>
      <c r="F1406" s="750" t="s">
        <v>688</v>
      </c>
      <c r="G1406" s="749" t="s">
        <v>692</v>
      </c>
      <c r="H1406" s="749">
        <v>176064</v>
      </c>
      <c r="I1406" s="749">
        <v>76064</v>
      </c>
      <c r="J1406" s="749" t="s">
        <v>693</v>
      </c>
      <c r="K1406" s="749" t="s">
        <v>694</v>
      </c>
      <c r="L1406" s="752">
        <v>83.960000000000036</v>
      </c>
      <c r="M1406" s="752">
        <v>3</v>
      </c>
      <c r="N1406" s="753">
        <v>251.88000000000011</v>
      </c>
    </row>
    <row r="1407" spans="1:14" ht="14.4" customHeight="1" x14ac:dyDescent="0.3">
      <c r="A1407" s="747" t="s">
        <v>628</v>
      </c>
      <c r="B1407" s="748" t="s">
        <v>629</v>
      </c>
      <c r="C1407" s="749" t="s">
        <v>673</v>
      </c>
      <c r="D1407" s="750" t="s">
        <v>674</v>
      </c>
      <c r="E1407" s="751">
        <v>50113001</v>
      </c>
      <c r="F1407" s="750" t="s">
        <v>688</v>
      </c>
      <c r="G1407" s="749" t="s">
        <v>692</v>
      </c>
      <c r="H1407" s="749">
        <v>100362</v>
      </c>
      <c r="I1407" s="749">
        <v>362</v>
      </c>
      <c r="J1407" s="749" t="s">
        <v>695</v>
      </c>
      <c r="K1407" s="749" t="s">
        <v>696</v>
      </c>
      <c r="L1407" s="752">
        <v>86.676000000000002</v>
      </c>
      <c r="M1407" s="752">
        <v>5</v>
      </c>
      <c r="N1407" s="753">
        <v>433.38</v>
      </c>
    </row>
    <row r="1408" spans="1:14" ht="14.4" customHeight="1" x14ac:dyDescent="0.3">
      <c r="A1408" s="747" t="s">
        <v>628</v>
      </c>
      <c r="B1408" s="748" t="s">
        <v>629</v>
      </c>
      <c r="C1408" s="749" t="s">
        <v>673</v>
      </c>
      <c r="D1408" s="750" t="s">
        <v>674</v>
      </c>
      <c r="E1408" s="751">
        <v>50113001</v>
      </c>
      <c r="F1408" s="750" t="s">
        <v>688</v>
      </c>
      <c r="G1408" s="749" t="s">
        <v>692</v>
      </c>
      <c r="H1408" s="749">
        <v>142267</v>
      </c>
      <c r="I1408" s="749">
        <v>42267</v>
      </c>
      <c r="J1408" s="749" t="s">
        <v>1707</v>
      </c>
      <c r="K1408" s="749" t="s">
        <v>1708</v>
      </c>
      <c r="L1408" s="752">
        <v>333.75610067135273</v>
      </c>
      <c r="M1408" s="752">
        <v>22.953000000000003</v>
      </c>
      <c r="N1408" s="753">
        <v>7660.7037787095605</v>
      </c>
    </row>
    <row r="1409" spans="1:14" ht="14.4" customHeight="1" x14ac:dyDescent="0.3">
      <c r="A1409" s="747" t="s">
        <v>628</v>
      </c>
      <c r="B1409" s="748" t="s">
        <v>629</v>
      </c>
      <c r="C1409" s="749" t="s">
        <v>673</v>
      </c>
      <c r="D1409" s="750" t="s">
        <v>674</v>
      </c>
      <c r="E1409" s="751">
        <v>50113001</v>
      </c>
      <c r="F1409" s="750" t="s">
        <v>688</v>
      </c>
      <c r="G1409" s="749" t="s">
        <v>692</v>
      </c>
      <c r="H1409" s="749">
        <v>142270</v>
      </c>
      <c r="I1409" s="749">
        <v>42270</v>
      </c>
      <c r="J1409" s="749" t="s">
        <v>1707</v>
      </c>
      <c r="K1409" s="749" t="s">
        <v>1709</v>
      </c>
      <c r="L1409" s="752">
        <v>224.78122654520436</v>
      </c>
      <c r="M1409" s="752">
        <v>6.5640000000000001</v>
      </c>
      <c r="N1409" s="753">
        <v>1475.4639710427214</v>
      </c>
    </row>
    <row r="1410" spans="1:14" ht="14.4" customHeight="1" x14ac:dyDescent="0.3">
      <c r="A1410" s="747" t="s">
        <v>628</v>
      </c>
      <c r="B1410" s="748" t="s">
        <v>629</v>
      </c>
      <c r="C1410" s="749" t="s">
        <v>673</v>
      </c>
      <c r="D1410" s="750" t="s">
        <v>674</v>
      </c>
      <c r="E1410" s="751">
        <v>50113001</v>
      </c>
      <c r="F1410" s="750" t="s">
        <v>688</v>
      </c>
      <c r="G1410" s="749" t="s">
        <v>692</v>
      </c>
      <c r="H1410" s="749">
        <v>128831</v>
      </c>
      <c r="I1410" s="749">
        <v>28831</v>
      </c>
      <c r="J1410" s="749" t="s">
        <v>700</v>
      </c>
      <c r="K1410" s="749" t="s">
        <v>701</v>
      </c>
      <c r="L1410" s="752">
        <v>164.03</v>
      </c>
      <c r="M1410" s="752">
        <v>2</v>
      </c>
      <c r="N1410" s="753">
        <v>328.06</v>
      </c>
    </row>
    <row r="1411" spans="1:14" ht="14.4" customHeight="1" x14ac:dyDescent="0.3">
      <c r="A1411" s="747" t="s">
        <v>628</v>
      </c>
      <c r="B1411" s="748" t="s">
        <v>629</v>
      </c>
      <c r="C1411" s="749" t="s">
        <v>673</v>
      </c>
      <c r="D1411" s="750" t="s">
        <v>674</v>
      </c>
      <c r="E1411" s="751">
        <v>50113001</v>
      </c>
      <c r="F1411" s="750" t="s">
        <v>688</v>
      </c>
      <c r="G1411" s="749" t="s">
        <v>692</v>
      </c>
      <c r="H1411" s="749">
        <v>202701</v>
      </c>
      <c r="I1411" s="749">
        <v>202701</v>
      </c>
      <c r="J1411" s="749" t="s">
        <v>702</v>
      </c>
      <c r="K1411" s="749" t="s">
        <v>1098</v>
      </c>
      <c r="L1411" s="752">
        <v>118.95399999999999</v>
      </c>
      <c r="M1411" s="752">
        <v>5</v>
      </c>
      <c r="N1411" s="753">
        <v>594.77</v>
      </c>
    </row>
    <row r="1412" spans="1:14" ht="14.4" customHeight="1" x14ac:dyDescent="0.3">
      <c r="A1412" s="747" t="s">
        <v>628</v>
      </c>
      <c r="B1412" s="748" t="s">
        <v>629</v>
      </c>
      <c r="C1412" s="749" t="s">
        <v>673</v>
      </c>
      <c r="D1412" s="750" t="s">
        <v>674</v>
      </c>
      <c r="E1412" s="751">
        <v>50113001</v>
      </c>
      <c r="F1412" s="750" t="s">
        <v>688</v>
      </c>
      <c r="G1412" s="749" t="s">
        <v>692</v>
      </c>
      <c r="H1412" s="749">
        <v>845008</v>
      </c>
      <c r="I1412" s="749">
        <v>107806</v>
      </c>
      <c r="J1412" s="749" t="s">
        <v>702</v>
      </c>
      <c r="K1412" s="749" t="s">
        <v>703</v>
      </c>
      <c r="L1412" s="752">
        <v>59.923333333333325</v>
      </c>
      <c r="M1412" s="752">
        <v>6</v>
      </c>
      <c r="N1412" s="753">
        <v>359.53999999999996</v>
      </c>
    </row>
    <row r="1413" spans="1:14" ht="14.4" customHeight="1" x14ac:dyDescent="0.3">
      <c r="A1413" s="747" t="s">
        <v>628</v>
      </c>
      <c r="B1413" s="748" t="s">
        <v>629</v>
      </c>
      <c r="C1413" s="749" t="s">
        <v>673</v>
      </c>
      <c r="D1413" s="750" t="s">
        <v>674</v>
      </c>
      <c r="E1413" s="751">
        <v>50113001</v>
      </c>
      <c r="F1413" s="750" t="s">
        <v>688</v>
      </c>
      <c r="G1413" s="749" t="s">
        <v>692</v>
      </c>
      <c r="H1413" s="749">
        <v>153200</v>
      </c>
      <c r="I1413" s="749">
        <v>53200</v>
      </c>
      <c r="J1413" s="749" t="s">
        <v>1855</v>
      </c>
      <c r="K1413" s="749" t="s">
        <v>1856</v>
      </c>
      <c r="L1413" s="752">
        <v>41.44</v>
      </c>
      <c r="M1413" s="752">
        <v>1</v>
      </c>
      <c r="N1413" s="753">
        <v>41.44</v>
      </c>
    </row>
    <row r="1414" spans="1:14" ht="14.4" customHeight="1" x14ac:dyDescent="0.3">
      <c r="A1414" s="747" t="s">
        <v>628</v>
      </c>
      <c r="B1414" s="748" t="s">
        <v>629</v>
      </c>
      <c r="C1414" s="749" t="s">
        <v>673</v>
      </c>
      <c r="D1414" s="750" t="s">
        <v>674</v>
      </c>
      <c r="E1414" s="751">
        <v>50113001</v>
      </c>
      <c r="F1414" s="750" t="s">
        <v>688</v>
      </c>
      <c r="G1414" s="749" t="s">
        <v>692</v>
      </c>
      <c r="H1414" s="749">
        <v>197514</v>
      </c>
      <c r="I1414" s="749">
        <v>97514</v>
      </c>
      <c r="J1414" s="749" t="s">
        <v>1857</v>
      </c>
      <c r="K1414" s="749" t="s">
        <v>1858</v>
      </c>
      <c r="L1414" s="752">
        <v>158.17000000000002</v>
      </c>
      <c r="M1414" s="752">
        <v>2</v>
      </c>
      <c r="N1414" s="753">
        <v>316.34000000000003</v>
      </c>
    </row>
    <row r="1415" spans="1:14" ht="14.4" customHeight="1" x14ac:dyDescent="0.3">
      <c r="A1415" s="747" t="s">
        <v>628</v>
      </c>
      <c r="B1415" s="748" t="s">
        <v>629</v>
      </c>
      <c r="C1415" s="749" t="s">
        <v>673</v>
      </c>
      <c r="D1415" s="750" t="s">
        <v>674</v>
      </c>
      <c r="E1415" s="751">
        <v>50113001</v>
      </c>
      <c r="F1415" s="750" t="s">
        <v>688</v>
      </c>
      <c r="G1415" s="749" t="s">
        <v>692</v>
      </c>
      <c r="H1415" s="749">
        <v>199138</v>
      </c>
      <c r="I1415" s="749">
        <v>99138</v>
      </c>
      <c r="J1415" s="749" t="s">
        <v>706</v>
      </c>
      <c r="K1415" s="749" t="s">
        <v>707</v>
      </c>
      <c r="L1415" s="752">
        <v>33.660000000000011</v>
      </c>
      <c r="M1415" s="752">
        <v>1</v>
      </c>
      <c r="N1415" s="753">
        <v>33.660000000000011</v>
      </c>
    </row>
    <row r="1416" spans="1:14" ht="14.4" customHeight="1" x14ac:dyDescent="0.3">
      <c r="A1416" s="747" t="s">
        <v>628</v>
      </c>
      <c r="B1416" s="748" t="s">
        <v>629</v>
      </c>
      <c r="C1416" s="749" t="s">
        <v>673</v>
      </c>
      <c r="D1416" s="750" t="s">
        <v>674</v>
      </c>
      <c r="E1416" s="751">
        <v>50113001</v>
      </c>
      <c r="F1416" s="750" t="s">
        <v>688</v>
      </c>
      <c r="G1416" s="749" t="s">
        <v>692</v>
      </c>
      <c r="H1416" s="749">
        <v>113873</v>
      </c>
      <c r="I1416" s="749">
        <v>13873</v>
      </c>
      <c r="J1416" s="749" t="s">
        <v>1712</v>
      </c>
      <c r="K1416" s="749" t="s">
        <v>1713</v>
      </c>
      <c r="L1416" s="752">
        <v>252.71277961314627</v>
      </c>
      <c r="M1416" s="752">
        <v>5.334295599999999</v>
      </c>
      <c r="N1416" s="753">
        <v>1348.0446683541757</v>
      </c>
    </row>
    <row r="1417" spans="1:14" ht="14.4" customHeight="1" x14ac:dyDescent="0.3">
      <c r="A1417" s="747" t="s">
        <v>628</v>
      </c>
      <c r="B1417" s="748" t="s">
        <v>629</v>
      </c>
      <c r="C1417" s="749" t="s">
        <v>673</v>
      </c>
      <c r="D1417" s="750" t="s">
        <v>674</v>
      </c>
      <c r="E1417" s="751">
        <v>50113001</v>
      </c>
      <c r="F1417" s="750" t="s">
        <v>688</v>
      </c>
      <c r="G1417" s="749" t="s">
        <v>692</v>
      </c>
      <c r="H1417" s="749">
        <v>176954</v>
      </c>
      <c r="I1417" s="749">
        <v>176954</v>
      </c>
      <c r="J1417" s="749" t="s">
        <v>708</v>
      </c>
      <c r="K1417" s="749" t="s">
        <v>709</v>
      </c>
      <c r="L1417" s="752">
        <v>95.036000000000001</v>
      </c>
      <c r="M1417" s="752">
        <v>6</v>
      </c>
      <c r="N1417" s="753">
        <v>570.21600000000001</v>
      </c>
    </row>
    <row r="1418" spans="1:14" ht="14.4" customHeight="1" x14ac:dyDescent="0.3">
      <c r="A1418" s="747" t="s">
        <v>628</v>
      </c>
      <c r="B1418" s="748" t="s">
        <v>629</v>
      </c>
      <c r="C1418" s="749" t="s">
        <v>673</v>
      </c>
      <c r="D1418" s="750" t="s">
        <v>674</v>
      </c>
      <c r="E1418" s="751">
        <v>50113001</v>
      </c>
      <c r="F1418" s="750" t="s">
        <v>688</v>
      </c>
      <c r="G1418" s="749" t="s">
        <v>689</v>
      </c>
      <c r="H1418" s="749">
        <v>127260</v>
      </c>
      <c r="I1418" s="749">
        <v>127260</v>
      </c>
      <c r="J1418" s="749" t="s">
        <v>1619</v>
      </c>
      <c r="K1418" s="749" t="s">
        <v>1620</v>
      </c>
      <c r="L1418" s="752">
        <v>19.139999999999993</v>
      </c>
      <c r="M1418" s="752">
        <v>1</v>
      </c>
      <c r="N1418" s="753">
        <v>19.139999999999993</v>
      </c>
    </row>
    <row r="1419" spans="1:14" ht="14.4" customHeight="1" x14ac:dyDescent="0.3">
      <c r="A1419" s="747" t="s">
        <v>628</v>
      </c>
      <c r="B1419" s="748" t="s">
        <v>629</v>
      </c>
      <c r="C1419" s="749" t="s">
        <v>673</v>
      </c>
      <c r="D1419" s="750" t="s">
        <v>674</v>
      </c>
      <c r="E1419" s="751">
        <v>50113001</v>
      </c>
      <c r="F1419" s="750" t="s">
        <v>688</v>
      </c>
      <c r="G1419" s="749" t="s">
        <v>689</v>
      </c>
      <c r="H1419" s="749">
        <v>127263</v>
      </c>
      <c r="I1419" s="749">
        <v>127263</v>
      </c>
      <c r="J1419" s="749" t="s">
        <v>1619</v>
      </c>
      <c r="K1419" s="749" t="s">
        <v>1859</v>
      </c>
      <c r="L1419" s="752">
        <v>63.810000000000016</v>
      </c>
      <c r="M1419" s="752">
        <v>1</v>
      </c>
      <c r="N1419" s="753">
        <v>63.810000000000016</v>
      </c>
    </row>
    <row r="1420" spans="1:14" ht="14.4" customHeight="1" x14ac:dyDescent="0.3">
      <c r="A1420" s="747" t="s">
        <v>628</v>
      </c>
      <c r="B1420" s="748" t="s">
        <v>629</v>
      </c>
      <c r="C1420" s="749" t="s">
        <v>673</v>
      </c>
      <c r="D1420" s="750" t="s">
        <v>674</v>
      </c>
      <c r="E1420" s="751">
        <v>50113001</v>
      </c>
      <c r="F1420" s="750" t="s">
        <v>688</v>
      </c>
      <c r="G1420" s="749" t="s">
        <v>630</v>
      </c>
      <c r="H1420" s="749">
        <v>194918</v>
      </c>
      <c r="I1420" s="749">
        <v>94918</v>
      </c>
      <c r="J1420" s="749" t="s">
        <v>1337</v>
      </c>
      <c r="K1420" s="749" t="s">
        <v>1338</v>
      </c>
      <c r="L1420" s="752">
        <v>42.930000000000007</v>
      </c>
      <c r="M1420" s="752">
        <v>3</v>
      </c>
      <c r="N1420" s="753">
        <v>128.79000000000002</v>
      </c>
    </row>
    <row r="1421" spans="1:14" ht="14.4" customHeight="1" x14ac:dyDescent="0.3">
      <c r="A1421" s="747" t="s">
        <v>628</v>
      </c>
      <c r="B1421" s="748" t="s">
        <v>629</v>
      </c>
      <c r="C1421" s="749" t="s">
        <v>673</v>
      </c>
      <c r="D1421" s="750" t="s">
        <v>674</v>
      </c>
      <c r="E1421" s="751">
        <v>50113001</v>
      </c>
      <c r="F1421" s="750" t="s">
        <v>688</v>
      </c>
      <c r="G1421" s="749" t="s">
        <v>692</v>
      </c>
      <c r="H1421" s="749">
        <v>988727</v>
      </c>
      <c r="I1421" s="749">
        <v>192247</v>
      </c>
      <c r="J1421" s="749" t="s">
        <v>1860</v>
      </c>
      <c r="K1421" s="749" t="s">
        <v>1861</v>
      </c>
      <c r="L1421" s="752">
        <v>74.596666666666664</v>
      </c>
      <c r="M1421" s="752">
        <v>3</v>
      </c>
      <c r="N1421" s="753">
        <v>223.79</v>
      </c>
    </row>
    <row r="1422" spans="1:14" ht="14.4" customHeight="1" x14ac:dyDescent="0.3">
      <c r="A1422" s="747" t="s">
        <v>628</v>
      </c>
      <c r="B1422" s="748" t="s">
        <v>629</v>
      </c>
      <c r="C1422" s="749" t="s">
        <v>673</v>
      </c>
      <c r="D1422" s="750" t="s">
        <v>674</v>
      </c>
      <c r="E1422" s="751">
        <v>50113001</v>
      </c>
      <c r="F1422" s="750" t="s">
        <v>688</v>
      </c>
      <c r="G1422" s="749" t="s">
        <v>692</v>
      </c>
      <c r="H1422" s="749">
        <v>199295</v>
      </c>
      <c r="I1422" s="749">
        <v>99295</v>
      </c>
      <c r="J1422" s="749" t="s">
        <v>1102</v>
      </c>
      <c r="K1422" s="749" t="s">
        <v>1103</v>
      </c>
      <c r="L1422" s="752">
        <v>26.1</v>
      </c>
      <c r="M1422" s="752">
        <v>1</v>
      </c>
      <c r="N1422" s="753">
        <v>26.1</v>
      </c>
    </row>
    <row r="1423" spans="1:14" ht="14.4" customHeight="1" x14ac:dyDescent="0.3">
      <c r="A1423" s="747" t="s">
        <v>628</v>
      </c>
      <c r="B1423" s="748" t="s">
        <v>629</v>
      </c>
      <c r="C1423" s="749" t="s">
        <v>673</v>
      </c>
      <c r="D1423" s="750" t="s">
        <v>674</v>
      </c>
      <c r="E1423" s="751">
        <v>50113001</v>
      </c>
      <c r="F1423" s="750" t="s">
        <v>688</v>
      </c>
      <c r="G1423" s="749" t="s">
        <v>630</v>
      </c>
      <c r="H1423" s="749">
        <v>847488</v>
      </c>
      <c r="I1423" s="749">
        <v>107869</v>
      </c>
      <c r="J1423" s="749" t="s">
        <v>1862</v>
      </c>
      <c r="K1423" s="749" t="s">
        <v>1863</v>
      </c>
      <c r="L1423" s="752">
        <v>68.549999999999983</v>
      </c>
      <c r="M1423" s="752">
        <v>2</v>
      </c>
      <c r="N1423" s="753">
        <v>137.09999999999997</v>
      </c>
    </row>
    <row r="1424" spans="1:14" ht="14.4" customHeight="1" x14ac:dyDescent="0.3">
      <c r="A1424" s="747" t="s">
        <v>628</v>
      </c>
      <c r="B1424" s="748" t="s">
        <v>629</v>
      </c>
      <c r="C1424" s="749" t="s">
        <v>673</v>
      </c>
      <c r="D1424" s="750" t="s">
        <v>674</v>
      </c>
      <c r="E1424" s="751">
        <v>50113001</v>
      </c>
      <c r="F1424" s="750" t="s">
        <v>688</v>
      </c>
      <c r="G1424" s="749" t="s">
        <v>692</v>
      </c>
      <c r="H1424" s="749">
        <v>847713</v>
      </c>
      <c r="I1424" s="749">
        <v>125526</v>
      </c>
      <c r="J1424" s="749" t="s">
        <v>1104</v>
      </c>
      <c r="K1424" s="749" t="s">
        <v>1105</v>
      </c>
      <c r="L1424" s="752">
        <v>95.446023074037058</v>
      </c>
      <c r="M1424" s="752">
        <v>15</v>
      </c>
      <c r="N1424" s="753">
        <v>1431.6903461105558</v>
      </c>
    </row>
    <row r="1425" spans="1:14" ht="14.4" customHeight="1" x14ac:dyDescent="0.3">
      <c r="A1425" s="747" t="s">
        <v>628</v>
      </c>
      <c r="B1425" s="748" t="s">
        <v>629</v>
      </c>
      <c r="C1425" s="749" t="s">
        <v>673</v>
      </c>
      <c r="D1425" s="750" t="s">
        <v>674</v>
      </c>
      <c r="E1425" s="751">
        <v>50113001</v>
      </c>
      <c r="F1425" s="750" t="s">
        <v>688</v>
      </c>
      <c r="G1425" s="749" t="s">
        <v>692</v>
      </c>
      <c r="H1425" s="749">
        <v>841306</v>
      </c>
      <c r="I1425" s="749">
        <v>0</v>
      </c>
      <c r="J1425" s="749" t="s">
        <v>1864</v>
      </c>
      <c r="K1425" s="749" t="s">
        <v>630</v>
      </c>
      <c r="L1425" s="752">
        <v>21.94</v>
      </c>
      <c r="M1425" s="752">
        <v>2</v>
      </c>
      <c r="N1425" s="753">
        <v>43.88</v>
      </c>
    </row>
    <row r="1426" spans="1:14" ht="14.4" customHeight="1" x14ac:dyDescent="0.3">
      <c r="A1426" s="747" t="s">
        <v>628</v>
      </c>
      <c r="B1426" s="748" t="s">
        <v>629</v>
      </c>
      <c r="C1426" s="749" t="s">
        <v>673</v>
      </c>
      <c r="D1426" s="750" t="s">
        <v>674</v>
      </c>
      <c r="E1426" s="751">
        <v>50113001</v>
      </c>
      <c r="F1426" s="750" t="s">
        <v>688</v>
      </c>
      <c r="G1426" s="749" t="s">
        <v>692</v>
      </c>
      <c r="H1426" s="749">
        <v>189244</v>
      </c>
      <c r="I1426" s="749">
        <v>89244</v>
      </c>
      <c r="J1426" s="749" t="s">
        <v>1865</v>
      </c>
      <c r="K1426" s="749" t="s">
        <v>717</v>
      </c>
      <c r="L1426" s="752">
        <v>20.759550000000004</v>
      </c>
      <c r="M1426" s="752">
        <v>100</v>
      </c>
      <c r="N1426" s="753">
        <v>2075.9550000000004</v>
      </c>
    </row>
    <row r="1427" spans="1:14" ht="14.4" customHeight="1" x14ac:dyDescent="0.3">
      <c r="A1427" s="747" t="s">
        <v>628</v>
      </c>
      <c r="B1427" s="748" t="s">
        <v>629</v>
      </c>
      <c r="C1427" s="749" t="s">
        <v>673</v>
      </c>
      <c r="D1427" s="750" t="s">
        <v>674</v>
      </c>
      <c r="E1427" s="751">
        <v>50113001</v>
      </c>
      <c r="F1427" s="750" t="s">
        <v>688</v>
      </c>
      <c r="G1427" s="749" t="s">
        <v>692</v>
      </c>
      <c r="H1427" s="749">
        <v>110555</v>
      </c>
      <c r="I1427" s="749">
        <v>10555</v>
      </c>
      <c r="J1427" s="749" t="s">
        <v>714</v>
      </c>
      <c r="K1427" s="749" t="s">
        <v>715</v>
      </c>
      <c r="L1427" s="752">
        <v>254.97999803938302</v>
      </c>
      <c r="M1427" s="752">
        <v>11</v>
      </c>
      <c r="N1427" s="753">
        <v>2804.7799784332133</v>
      </c>
    </row>
    <row r="1428" spans="1:14" ht="14.4" customHeight="1" x14ac:dyDescent="0.3">
      <c r="A1428" s="747" t="s">
        <v>628</v>
      </c>
      <c r="B1428" s="748" t="s">
        <v>629</v>
      </c>
      <c r="C1428" s="749" t="s">
        <v>673</v>
      </c>
      <c r="D1428" s="750" t="s">
        <v>674</v>
      </c>
      <c r="E1428" s="751">
        <v>50113001</v>
      </c>
      <c r="F1428" s="750" t="s">
        <v>688</v>
      </c>
      <c r="G1428" s="749" t="s">
        <v>692</v>
      </c>
      <c r="H1428" s="749">
        <v>156926</v>
      </c>
      <c r="I1428" s="749">
        <v>56926</v>
      </c>
      <c r="J1428" s="749" t="s">
        <v>714</v>
      </c>
      <c r="K1428" s="749" t="s">
        <v>1106</v>
      </c>
      <c r="L1428" s="752">
        <v>48.399995456594105</v>
      </c>
      <c r="M1428" s="752">
        <v>21</v>
      </c>
      <c r="N1428" s="753">
        <v>1016.3999045884761</v>
      </c>
    </row>
    <row r="1429" spans="1:14" ht="14.4" customHeight="1" x14ac:dyDescent="0.3">
      <c r="A1429" s="747" t="s">
        <v>628</v>
      </c>
      <c r="B1429" s="748" t="s">
        <v>629</v>
      </c>
      <c r="C1429" s="749" t="s">
        <v>673</v>
      </c>
      <c r="D1429" s="750" t="s">
        <v>674</v>
      </c>
      <c r="E1429" s="751">
        <v>50113001</v>
      </c>
      <c r="F1429" s="750" t="s">
        <v>688</v>
      </c>
      <c r="G1429" s="749" t="s">
        <v>692</v>
      </c>
      <c r="H1429" s="749">
        <v>169660</v>
      </c>
      <c r="I1429" s="749">
        <v>69660</v>
      </c>
      <c r="J1429" s="749" t="s">
        <v>1866</v>
      </c>
      <c r="K1429" s="749" t="s">
        <v>724</v>
      </c>
      <c r="L1429" s="752">
        <v>43.340000000000011</v>
      </c>
      <c r="M1429" s="752">
        <v>624</v>
      </c>
      <c r="N1429" s="753">
        <v>27044.160000000007</v>
      </c>
    </row>
    <row r="1430" spans="1:14" ht="14.4" customHeight="1" x14ac:dyDescent="0.3">
      <c r="A1430" s="747" t="s">
        <v>628</v>
      </c>
      <c r="B1430" s="748" t="s">
        <v>629</v>
      </c>
      <c r="C1430" s="749" t="s">
        <v>673</v>
      </c>
      <c r="D1430" s="750" t="s">
        <v>674</v>
      </c>
      <c r="E1430" s="751">
        <v>50113001</v>
      </c>
      <c r="F1430" s="750" t="s">
        <v>688</v>
      </c>
      <c r="G1430" s="749" t="s">
        <v>692</v>
      </c>
      <c r="H1430" s="749">
        <v>173347</v>
      </c>
      <c r="I1430" s="749">
        <v>173347</v>
      </c>
      <c r="J1430" s="749" t="s">
        <v>1866</v>
      </c>
      <c r="K1430" s="749" t="s">
        <v>1867</v>
      </c>
      <c r="L1430" s="752">
        <v>433.40000077005521</v>
      </c>
      <c r="M1430" s="752">
        <v>63</v>
      </c>
      <c r="N1430" s="753">
        <v>27304.200048513478</v>
      </c>
    </row>
    <row r="1431" spans="1:14" ht="14.4" customHeight="1" x14ac:dyDescent="0.3">
      <c r="A1431" s="747" t="s">
        <v>628</v>
      </c>
      <c r="B1431" s="748" t="s">
        <v>629</v>
      </c>
      <c r="C1431" s="749" t="s">
        <v>673</v>
      </c>
      <c r="D1431" s="750" t="s">
        <v>674</v>
      </c>
      <c r="E1431" s="751">
        <v>50113001</v>
      </c>
      <c r="F1431" s="750" t="s">
        <v>688</v>
      </c>
      <c r="G1431" s="749" t="s">
        <v>692</v>
      </c>
      <c r="H1431" s="749">
        <v>185481</v>
      </c>
      <c r="I1431" s="749">
        <v>85481</v>
      </c>
      <c r="J1431" s="749" t="s">
        <v>1866</v>
      </c>
      <c r="K1431" s="749" t="s">
        <v>717</v>
      </c>
      <c r="L1431" s="752">
        <v>36.26</v>
      </c>
      <c r="M1431" s="752">
        <v>110</v>
      </c>
      <c r="N1431" s="753">
        <v>3988.5999999999995</v>
      </c>
    </row>
    <row r="1432" spans="1:14" ht="14.4" customHeight="1" x14ac:dyDescent="0.3">
      <c r="A1432" s="747" t="s">
        <v>628</v>
      </c>
      <c r="B1432" s="748" t="s">
        <v>629</v>
      </c>
      <c r="C1432" s="749" t="s">
        <v>673</v>
      </c>
      <c r="D1432" s="750" t="s">
        <v>674</v>
      </c>
      <c r="E1432" s="751">
        <v>50113001</v>
      </c>
      <c r="F1432" s="750" t="s">
        <v>688</v>
      </c>
      <c r="G1432" s="749" t="s">
        <v>692</v>
      </c>
      <c r="H1432" s="749">
        <v>187825</v>
      </c>
      <c r="I1432" s="749">
        <v>87825</v>
      </c>
      <c r="J1432" s="749" t="s">
        <v>718</v>
      </c>
      <c r="K1432" s="749" t="s">
        <v>721</v>
      </c>
      <c r="L1432" s="752">
        <v>80.368914285714283</v>
      </c>
      <c r="M1432" s="752">
        <v>70</v>
      </c>
      <c r="N1432" s="753">
        <v>5625.8239999999996</v>
      </c>
    </row>
    <row r="1433" spans="1:14" ht="14.4" customHeight="1" x14ac:dyDescent="0.3">
      <c r="A1433" s="747" t="s">
        <v>628</v>
      </c>
      <c r="B1433" s="748" t="s">
        <v>629</v>
      </c>
      <c r="C1433" s="749" t="s">
        <v>673</v>
      </c>
      <c r="D1433" s="750" t="s">
        <v>674</v>
      </c>
      <c r="E1433" s="751">
        <v>50113001</v>
      </c>
      <c r="F1433" s="750" t="s">
        <v>688</v>
      </c>
      <c r="G1433" s="749" t="s">
        <v>692</v>
      </c>
      <c r="H1433" s="749">
        <v>173367</v>
      </c>
      <c r="I1433" s="749">
        <v>173367</v>
      </c>
      <c r="J1433" s="749" t="s">
        <v>1868</v>
      </c>
      <c r="K1433" s="749" t="s">
        <v>1869</v>
      </c>
      <c r="L1433" s="752">
        <v>1035.6500000000001</v>
      </c>
      <c r="M1433" s="752">
        <v>2</v>
      </c>
      <c r="N1433" s="753">
        <v>2071.3000000000002</v>
      </c>
    </row>
    <row r="1434" spans="1:14" ht="14.4" customHeight="1" x14ac:dyDescent="0.3">
      <c r="A1434" s="747" t="s">
        <v>628</v>
      </c>
      <c r="B1434" s="748" t="s">
        <v>629</v>
      </c>
      <c r="C1434" s="749" t="s">
        <v>673</v>
      </c>
      <c r="D1434" s="750" t="s">
        <v>674</v>
      </c>
      <c r="E1434" s="751">
        <v>50113001</v>
      </c>
      <c r="F1434" s="750" t="s">
        <v>688</v>
      </c>
      <c r="G1434" s="749" t="s">
        <v>692</v>
      </c>
      <c r="H1434" s="749">
        <v>169667</v>
      </c>
      <c r="I1434" s="749">
        <v>69667</v>
      </c>
      <c r="J1434" s="749" t="s">
        <v>720</v>
      </c>
      <c r="K1434" s="749" t="s">
        <v>721</v>
      </c>
      <c r="L1434" s="752">
        <v>103.56999999999996</v>
      </c>
      <c r="M1434" s="752">
        <v>10</v>
      </c>
      <c r="N1434" s="753">
        <v>1035.6999999999996</v>
      </c>
    </row>
    <row r="1435" spans="1:14" ht="14.4" customHeight="1" x14ac:dyDescent="0.3">
      <c r="A1435" s="747" t="s">
        <v>628</v>
      </c>
      <c r="B1435" s="748" t="s">
        <v>629</v>
      </c>
      <c r="C1435" s="749" t="s">
        <v>673</v>
      </c>
      <c r="D1435" s="750" t="s">
        <v>674</v>
      </c>
      <c r="E1435" s="751">
        <v>50113001</v>
      </c>
      <c r="F1435" s="750" t="s">
        <v>688</v>
      </c>
      <c r="G1435" s="749" t="s">
        <v>692</v>
      </c>
      <c r="H1435" s="749">
        <v>169726</v>
      </c>
      <c r="I1435" s="749">
        <v>69726</v>
      </c>
      <c r="J1435" s="749" t="s">
        <v>722</v>
      </c>
      <c r="K1435" s="749" t="s">
        <v>719</v>
      </c>
      <c r="L1435" s="752">
        <v>16.609999999999996</v>
      </c>
      <c r="M1435" s="752">
        <v>140</v>
      </c>
      <c r="N1435" s="753">
        <v>2325.3999999999996</v>
      </c>
    </row>
    <row r="1436" spans="1:14" ht="14.4" customHeight="1" x14ac:dyDescent="0.3">
      <c r="A1436" s="747" t="s">
        <v>628</v>
      </c>
      <c r="B1436" s="748" t="s">
        <v>629</v>
      </c>
      <c r="C1436" s="749" t="s">
        <v>673</v>
      </c>
      <c r="D1436" s="750" t="s">
        <v>674</v>
      </c>
      <c r="E1436" s="751">
        <v>50113001</v>
      </c>
      <c r="F1436" s="750" t="s">
        <v>688</v>
      </c>
      <c r="G1436" s="749" t="s">
        <v>692</v>
      </c>
      <c r="H1436" s="749">
        <v>169686</v>
      </c>
      <c r="I1436" s="749">
        <v>69686</v>
      </c>
      <c r="J1436" s="749" t="s">
        <v>723</v>
      </c>
      <c r="K1436" s="749" t="s">
        <v>724</v>
      </c>
      <c r="L1436" s="752">
        <v>45.400000000000006</v>
      </c>
      <c r="M1436" s="752">
        <v>120</v>
      </c>
      <c r="N1436" s="753">
        <v>5448.0000000000009</v>
      </c>
    </row>
    <row r="1437" spans="1:14" ht="14.4" customHeight="1" x14ac:dyDescent="0.3">
      <c r="A1437" s="747" t="s">
        <v>628</v>
      </c>
      <c r="B1437" s="748" t="s">
        <v>629</v>
      </c>
      <c r="C1437" s="749" t="s">
        <v>673</v>
      </c>
      <c r="D1437" s="750" t="s">
        <v>674</v>
      </c>
      <c r="E1437" s="751">
        <v>50113001</v>
      </c>
      <c r="F1437" s="750" t="s">
        <v>688</v>
      </c>
      <c r="G1437" s="749" t="s">
        <v>692</v>
      </c>
      <c r="H1437" s="749">
        <v>173374</v>
      </c>
      <c r="I1437" s="749">
        <v>173374</v>
      </c>
      <c r="J1437" s="749" t="s">
        <v>723</v>
      </c>
      <c r="K1437" s="749" t="s">
        <v>725</v>
      </c>
      <c r="L1437" s="752">
        <v>453.97000000000014</v>
      </c>
      <c r="M1437" s="752">
        <v>20</v>
      </c>
      <c r="N1437" s="753">
        <v>9079.4000000000033</v>
      </c>
    </row>
    <row r="1438" spans="1:14" ht="14.4" customHeight="1" x14ac:dyDescent="0.3">
      <c r="A1438" s="747" t="s">
        <v>628</v>
      </c>
      <c r="B1438" s="748" t="s">
        <v>629</v>
      </c>
      <c r="C1438" s="749" t="s">
        <v>673</v>
      </c>
      <c r="D1438" s="750" t="s">
        <v>674</v>
      </c>
      <c r="E1438" s="751">
        <v>50113001</v>
      </c>
      <c r="F1438" s="750" t="s">
        <v>688</v>
      </c>
      <c r="G1438" s="749" t="s">
        <v>692</v>
      </c>
      <c r="H1438" s="749">
        <v>189793</v>
      </c>
      <c r="I1438" s="749">
        <v>89793</v>
      </c>
      <c r="J1438" s="749" t="s">
        <v>723</v>
      </c>
      <c r="K1438" s="749" t="s">
        <v>717</v>
      </c>
      <c r="L1438" s="752">
        <v>37.31</v>
      </c>
      <c r="M1438" s="752">
        <v>70</v>
      </c>
      <c r="N1438" s="753">
        <v>2611.7000000000003</v>
      </c>
    </row>
    <row r="1439" spans="1:14" ht="14.4" customHeight="1" x14ac:dyDescent="0.3">
      <c r="A1439" s="747" t="s">
        <v>628</v>
      </c>
      <c r="B1439" s="748" t="s">
        <v>629</v>
      </c>
      <c r="C1439" s="749" t="s">
        <v>673</v>
      </c>
      <c r="D1439" s="750" t="s">
        <v>674</v>
      </c>
      <c r="E1439" s="751">
        <v>50113001</v>
      </c>
      <c r="F1439" s="750" t="s">
        <v>688</v>
      </c>
      <c r="G1439" s="749" t="s">
        <v>692</v>
      </c>
      <c r="H1439" s="749">
        <v>173379</v>
      </c>
      <c r="I1439" s="749">
        <v>173379</v>
      </c>
      <c r="J1439" s="749" t="s">
        <v>726</v>
      </c>
      <c r="K1439" s="749" t="s">
        <v>727</v>
      </c>
      <c r="L1439" s="752">
        <v>187.99</v>
      </c>
      <c r="M1439" s="752">
        <v>4</v>
      </c>
      <c r="N1439" s="753">
        <v>751.96</v>
      </c>
    </row>
    <row r="1440" spans="1:14" ht="14.4" customHeight="1" x14ac:dyDescent="0.3">
      <c r="A1440" s="747" t="s">
        <v>628</v>
      </c>
      <c r="B1440" s="748" t="s">
        <v>629</v>
      </c>
      <c r="C1440" s="749" t="s">
        <v>673</v>
      </c>
      <c r="D1440" s="750" t="s">
        <v>674</v>
      </c>
      <c r="E1440" s="751">
        <v>50113001</v>
      </c>
      <c r="F1440" s="750" t="s">
        <v>688</v>
      </c>
      <c r="G1440" s="749" t="s">
        <v>692</v>
      </c>
      <c r="H1440" s="749">
        <v>189802</v>
      </c>
      <c r="I1440" s="749">
        <v>89802</v>
      </c>
      <c r="J1440" s="749" t="s">
        <v>726</v>
      </c>
      <c r="K1440" s="749" t="s">
        <v>717</v>
      </c>
      <c r="L1440" s="752">
        <v>18.8</v>
      </c>
      <c r="M1440" s="752">
        <v>20</v>
      </c>
      <c r="N1440" s="753">
        <v>376</v>
      </c>
    </row>
    <row r="1441" spans="1:14" ht="14.4" customHeight="1" x14ac:dyDescent="0.3">
      <c r="A1441" s="747" t="s">
        <v>628</v>
      </c>
      <c r="B1441" s="748" t="s">
        <v>629</v>
      </c>
      <c r="C1441" s="749" t="s">
        <v>673</v>
      </c>
      <c r="D1441" s="750" t="s">
        <v>674</v>
      </c>
      <c r="E1441" s="751">
        <v>50113001</v>
      </c>
      <c r="F1441" s="750" t="s">
        <v>688</v>
      </c>
      <c r="G1441" s="749" t="s">
        <v>692</v>
      </c>
      <c r="H1441" s="749">
        <v>85833</v>
      </c>
      <c r="I1441" s="749">
        <v>85833</v>
      </c>
      <c r="J1441" s="749" t="s">
        <v>1870</v>
      </c>
      <c r="K1441" s="749" t="s">
        <v>1871</v>
      </c>
      <c r="L1441" s="752">
        <v>32.430061576559936</v>
      </c>
      <c r="M1441" s="752">
        <v>5</v>
      </c>
      <c r="N1441" s="753">
        <v>162.15030788279969</v>
      </c>
    </row>
    <row r="1442" spans="1:14" ht="14.4" customHeight="1" x14ac:dyDescent="0.3">
      <c r="A1442" s="747" t="s">
        <v>628</v>
      </c>
      <c r="B1442" s="748" t="s">
        <v>629</v>
      </c>
      <c r="C1442" s="749" t="s">
        <v>673</v>
      </c>
      <c r="D1442" s="750" t="s">
        <v>674</v>
      </c>
      <c r="E1442" s="751">
        <v>50113001</v>
      </c>
      <c r="F1442" s="750" t="s">
        <v>688</v>
      </c>
      <c r="G1442" s="749" t="s">
        <v>692</v>
      </c>
      <c r="H1442" s="749">
        <v>169747</v>
      </c>
      <c r="I1442" s="749">
        <v>69747</v>
      </c>
      <c r="J1442" s="749" t="s">
        <v>1107</v>
      </c>
      <c r="K1442" s="749" t="s">
        <v>719</v>
      </c>
      <c r="L1442" s="752">
        <v>18.059999999999999</v>
      </c>
      <c r="M1442" s="752">
        <v>20</v>
      </c>
      <c r="N1442" s="753">
        <v>361.2</v>
      </c>
    </row>
    <row r="1443" spans="1:14" ht="14.4" customHeight="1" x14ac:dyDescent="0.3">
      <c r="A1443" s="747" t="s">
        <v>628</v>
      </c>
      <c r="B1443" s="748" t="s">
        <v>629</v>
      </c>
      <c r="C1443" s="749" t="s">
        <v>673</v>
      </c>
      <c r="D1443" s="750" t="s">
        <v>674</v>
      </c>
      <c r="E1443" s="751">
        <v>50113001</v>
      </c>
      <c r="F1443" s="750" t="s">
        <v>688</v>
      </c>
      <c r="G1443" s="749" t="s">
        <v>692</v>
      </c>
      <c r="H1443" s="749">
        <v>172490</v>
      </c>
      <c r="I1443" s="749">
        <v>172490</v>
      </c>
      <c r="J1443" s="749" t="s">
        <v>1107</v>
      </c>
      <c r="K1443" s="749" t="s">
        <v>1872</v>
      </c>
      <c r="L1443" s="752">
        <v>361.24</v>
      </c>
      <c r="M1443" s="752">
        <v>1</v>
      </c>
      <c r="N1443" s="753">
        <v>361.24</v>
      </c>
    </row>
    <row r="1444" spans="1:14" ht="14.4" customHeight="1" x14ac:dyDescent="0.3">
      <c r="A1444" s="747" t="s">
        <v>628</v>
      </c>
      <c r="B1444" s="748" t="s">
        <v>629</v>
      </c>
      <c r="C1444" s="749" t="s">
        <v>673</v>
      </c>
      <c r="D1444" s="750" t="s">
        <v>674</v>
      </c>
      <c r="E1444" s="751">
        <v>50113001</v>
      </c>
      <c r="F1444" s="750" t="s">
        <v>688</v>
      </c>
      <c r="G1444" s="749" t="s">
        <v>692</v>
      </c>
      <c r="H1444" s="749">
        <v>172492</v>
      </c>
      <c r="I1444" s="749">
        <v>172492</v>
      </c>
      <c r="J1444" s="749" t="s">
        <v>1107</v>
      </c>
      <c r="K1444" s="749" t="s">
        <v>1108</v>
      </c>
      <c r="L1444" s="752">
        <v>203.94</v>
      </c>
      <c r="M1444" s="752">
        <v>4</v>
      </c>
      <c r="N1444" s="753">
        <v>815.76</v>
      </c>
    </row>
    <row r="1445" spans="1:14" ht="14.4" customHeight="1" x14ac:dyDescent="0.3">
      <c r="A1445" s="747" t="s">
        <v>628</v>
      </c>
      <c r="B1445" s="748" t="s">
        <v>629</v>
      </c>
      <c r="C1445" s="749" t="s">
        <v>673</v>
      </c>
      <c r="D1445" s="750" t="s">
        <v>674</v>
      </c>
      <c r="E1445" s="751">
        <v>50113001</v>
      </c>
      <c r="F1445" s="750" t="s">
        <v>688</v>
      </c>
      <c r="G1445" s="749" t="s">
        <v>692</v>
      </c>
      <c r="H1445" s="749">
        <v>186968</v>
      </c>
      <c r="I1445" s="749">
        <v>86968</v>
      </c>
      <c r="J1445" s="749" t="s">
        <v>1107</v>
      </c>
      <c r="K1445" s="749" t="s">
        <v>717</v>
      </c>
      <c r="L1445" s="752">
        <v>20.39</v>
      </c>
      <c r="M1445" s="752">
        <v>50</v>
      </c>
      <c r="N1445" s="753">
        <v>1019.5</v>
      </c>
    </row>
    <row r="1446" spans="1:14" ht="14.4" customHeight="1" x14ac:dyDescent="0.3">
      <c r="A1446" s="747" t="s">
        <v>628</v>
      </c>
      <c r="B1446" s="748" t="s">
        <v>629</v>
      </c>
      <c r="C1446" s="749" t="s">
        <v>673</v>
      </c>
      <c r="D1446" s="750" t="s">
        <v>674</v>
      </c>
      <c r="E1446" s="751">
        <v>50113001</v>
      </c>
      <c r="F1446" s="750" t="s">
        <v>688</v>
      </c>
      <c r="G1446" s="749" t="s">
        <v>692</v>
      </c>
      <c r="H1446" s="749">
        <v>186970</v>
      </c>
      <c r="I1446" s="749">
        <v>86970</v>
      </c>
      <c r="J1446" s="749" t="s">
        <v>1873</v>
      </c>
      <c r="K1446" s="749" t="s">
        <v>1871</v>
      </c>
      <c r="L1446" s="752">
        <v>36.26</v>
      </c>
      <c r="M1446" s="752">
        <v>10</v>
      </c>
      <c r="N1446" s="753">
        <v>362.59999999999997</v>
      </c>
    </row>
    <row r="1447" spans="1:14" ht="14.4" customHeight="1" x14ac:dyDescent="0.3">
      <c r="A1447" s="747" t="s">
        <v>628</v>
      </c>
      <c r="B1447" s="748" t="s">
        <v>629</v>
      </c>
      <c r="C1447" s="749" t="s">
        <v>673</v>
      </c>
      <c r="D1447" s="750" t="s">
        <v>674</v>
      </c>
      <c r="E1447" s="751">
        <v>50113001</v>
      </c>
      <c r="F1447" s="750" t="s">
        <v>688</v>
      </c>
      <c r="G1447" s="749" t="s">
        <v>692</v>
      </c>
      <c r="H1447" s="749">
        <v>196303</v>
      </c>
      <c r="I1447" s="749">
        <v>96303</v>
      </c>
      <c r="J1447" s="749" t="s">
        <v>730</v>
      </c>
      <c r="K1447" s="749" t="s">
        <v>731</v>
      </c>
      <c r="L1447" s="752">
        <v>41.000000000000007</v>
      </c>
      <c r="M1447" s="752">
        <v>5</v>
      </c>
      <c r="N1447" s="753">
        <v>205.00000000000003</v>
      </c>
    </row>
    <row r="1448" spans="1:14" ht="14.4" customHeight="1" x14ac:dyDescent="0.3">
      <c r="A1448" s="747" t="s">
        <v>628</v>
      </c>
      <c r="B1448" s="748" t="s">
        <v>629</v>
      </c>
      <c r="C1448" s="749" t="s">
        <v>673</v>
      </c>
      <c r="D1448" s="750" t="s">
        <v>674</v>
      </c>
      <c r="E1448" s="751">
        <v>50113001</v>
      </c>
      <c r="F1448" s="750" t="s">
        <v>688</v>
      </c>
      <c r="G1448" s="749" t="s">
        <v>692</v>
      </c>
      <c r="H1448" s="749">
        <v>842453</v>
      </c>
      <c r="I1448" s="749">
        <v>9999999</v>
      </c>
      <c r="J1448" s="749" t="s">
        <v>1874</v>
      </c>
      <c r="K1448" s="749" t="s">
        <v>1875</v>
      </c>
      <c r="L1448" s="752">
        <v>11366.114134992658</v>
      </c>
      <c r="M1448" s="752">
        <v>4.2000000000000011</v>
      </c>
      <c r="N1448" s="753">
        <v>47737.679366969176</v>
      </c>
    </row>
    <row r="1449" spans="1:14" ht="14.4" customHeight="1" x14ac:dyDescent="0.3">
      <c r="A1449" s="747" t="s">
        <v>628</v>
      </c>
      <c r="B1449" s="748" t="s">
        <v>629</v>
      </c>
      <c r="C1449" s="749" t="s">
        <v>673</v>
      </c>
      <c r="D1449" s="750" t="s">
        <v>674</v>
      </c>
      <c r="E1449" s="751">
        <v>50113001</v>
      </c>
      <c r="F1449" s="750" t="s">
        <v>688</v>
      </c>
      <c r="G1449" s="749" t="s">
        <v>692</v>
      </c>
      <c r="H1449" s="749">
        <v>991619</v>
      </c>
      <c r="I1449" s="749">
        <v>9999999</v>
      </c>
      <c r="J1449" s="749" t="s">
        <v>1876</v>
      </c>
      <c r="K1449" s="749" t="s">
        <v>630</v>
      </c>
      <c r="L1449" s="752">
        <v>8124.7326330308078</v>
      </c>
      <c r="M1449" s="752">
        <v>1</v>
      </c>
      <c r="N1449" s="753">
        <v>8124.7326330308078</v>
      </c>
    </row>
    <row r="1450" spans="1:14" ht="14.4" customHeight="1" x14ac:dyDescent="0.3">
      <c r="A1450" s="747" t="s">
        <v>628</v>
      </c>
      <c r="B1450" s="748" t="s">
        <v>629</v>
      </c>
      <c r="C1450" s="749" t="s">
        <v>673</v>
      </c>
      <c r="D1450" s="750" t="s">
        <v>674</v>
      </c>
      <c r="E1450" s="751">
        <v>50113001</v>
      </c>
      <c r="F1450" s="750" t="s">
        <v>688</v>
      </c>
      <c r="G1450" s="749" t="s">
        <v>692</v>
      </c>
      <c r="H1450" s="749">
        <v>991086</v>
      </c>
      <c r="I1450" s="749">
        <v>0</v>
      </c>
      <c r="J1450" s="749" t="s">
        <v>1877</v>
      </c>
      <c r="K1450" s="749" t="s">
        <v>630</v>
      </c>
      <c r="L1450" s="752">
        <v>65631.010000000009</v>
      </c>
      <c r="M1450" s="752">
        <v>8</v>
      </c>
      <c r="N1450" s="753">
        <v>525048.08000000007</v>
      </c>
    </row>
    <row r="1451" spans="1:14" ht="14.4" customHeight="1" x14ac:dyDescent="0.3">
      <c r="A1451" s="747" t="s">
        <v>628</v>
      </c>
      <c r="B1451" s="748" t="s">
        <v>629</v>
      </c>
      <c r="C1451" s="749" t="s">
        <v>673</v>
      </c>
      <c r="D1451" s="750" t="s">
        <v>674</v>
      </c>
      <c r="E1451" s="751">
        <v>50113001</v>
      </c>
      <c r="F1451" s="750" t="s">
        <v>688</v>
      </c>
      <c r="G1451" s="749" t="s">
        <v>630</v>
      </c>
      <c r="H1451" s="749">
        <v>94933</v>
      </c>
      <c r="I1451" s="749">
        <v>94933</v>
      </c>
      <c r="J1451" s="749" t="s">
        <v>1834</v>
      </c>
      <c r="K1451" s="749" t="s">
        <v>1835</v>
      </c>
      <c r="L1451" s="752">
        <v>115.72000000000007</v>
      </c>
      <c r="M1451" s="752">
        <v>1</v>
      </c>
      <c r="N1451" s="753">
        <v>115.72000000000007</v>
      </c>
    </row>
    <row r="1452" spans="1:14" ht="14.4" customHeight="1" x14ac:dyDescent="0.3">
      <c r="A1452" s="747" t="s">
        <v>628</v>
      </c>
      <c r="B1452" s="748" t="s">
        <v>629</v>
      </c>
      <c r="C1452" s="749" t="s">
        <v>673</v>
      </c>
      <c r="D1452" s="750" t="s">
        <v>674</v>
      </c>
      <c r="E1452" s="751">
        <v>50113001</v>
      </c>
      <c r="F1452" s="750" t="s">
        <v>688</v>
      </c>
      <c r="G1452" s="749" t="s">
        <v>630</v>
      </c>
      <c r="H1452" s="749">
        <v>132853</v>
      </c>
      <c r="I1452" s="749">
        <v>132853</v>
      </c>
      <c r="J1452" s="749" t="s">
        <v>1110</v>
      </c>
      <c r="K1452" s="749" t="s">
        <v>1112</v>
      </c>
      <c r="L1452" s="752">
        <v>103.31999999999998</v>
      </c>
      <c r="M1452" s="752">
        <v>1</v>
      </c>
      <c r="N1452" s="753">
        <v>103.31999999999998</v>
      </c>
    </row>
    <row r="1453" spans="1:14" ht="14.4" customHeight="1" x14ac:dyDescent="0.3">
      <c r="A1453" s="747" t="s">
        <v>628</v>
      </c>
      <c r="B1453" s="748" t="s">
        <v>629</v>
      </c>
      <c r="C1453" s="749" t="s">
        <v>673</v>
      </c>
      <c r="D1453" s="750" t="s">
        <v>674</v>
      </c>
      <c r="E1453" s="751">
        <v>50113001</v>
      </c>
      <c r="F1453" s="750" t="s">
        <v>688</v>
      </c>
      <c r="G1453" s="749" t="s">
        <v>692</v>
      </c>
      <c r="H1453" s="749">
        <v>112894</v>
      </c>
      <c r="I1453" s="749">
        <v>12894</v>
      </c>
      <c r="J1453" s="749" t="s">
        <v>1110</v>
      </c>
      <c r="K1453" s="749" t="s">
        <v>1878</v>
      </c>
      <c r="L1453" s="752">
        <v>60.590000000000025</v>
      </c>
      <c r="M1453" s="752">
        <v>1</v>
      </c>
      <c r="N1453" s="753">
        <v>60.590000000000025</v>
      </c>
    </row>
    <row r="1454" spans="1:14" ht="14.4" customHeight="1" x14ac:dyDescent="0.3">
      <c r="A1454" s="747" t="s">
        <v>628</v>
      </c>
      <c r="B1454" s="748" t="s">
        <v>629</v>
      </c>
      <c r="C1454" s="749" t="s">
        <v>673</v>
      </c>
      <c r="D1454" s="750" t="s">
        <v>674</v>
      </c>
      <c r="E1454" s="751">
        <v>50113001</v>
      </c>
      <c r="F1454" s="750" t="s">
        <v>688</v>
      </c>
      <c r="G1454" s="749" t="s">
        <v>692</v>
      </c>
      <c r="H1454" s="749">
        <v>112895</v>
      </c>
      <c r="I1454" s="749">
        <v>12895</v>
      </c>
      <c r="J1454" s="749" t="s">
        <v>1110</v>
      </c>
      <c r="K1454" s="749" t="s">
        <v>1879</v>
      </c>
      <c r="L1454" s="752">
        <v>106.83666666666663</v>
      </c>
      <c r="M1454" s="752">
        <v>3</v>
      </c>
      <c r="N1454" s="753">
        <v>320.50999999999988</v>
      </c>
    </row>
    <row r="1455" spans="1:14" ht="14.4" customHeight="1" x14ac:dyDescent="0.3">
      <c r="A1455" s="747" t="s">
        <v>628</v>
      </c>
      <c r="B1455" s="748" t="s">
        <v>629</v>
      </c>
      <c r="C1455" s="749" t="s">
        <v>673</v>
      </c>
      <c r="D1455" s="750" t="s">
        <v>674</v>
      </c>
      <c r="E1455" s="751">
        <v>50113001</v>
      </c>
      <c r="F1455" s="750" t="s">
        <v>688</v>
      </c>
      <c r="G1455" s="749" t="s">
        <v>689</v>
      </c>
      <c r="H1455" s="749">
        <v>112891</v>
      </c>
      <c r="I1455" s="749">
        <v>12891</v>
      </c>
      <c r="J1455" s="749" t="s">
        <v>1110</v>
      </c>
      <c r="K1455" s="749" t="s">
        <v>1111</v>
      </c>
      <c r="L1455" s="752">
        <v>58.739999999999995</v>
      </c>
      <c r="M1455" s="752">
        <v>2</v>
      </c>
      <c r="N1455" s="753">
        <v>117.47999999999999</v>
      </c>
    </row>
    <row r="1456" spans="1:14" ht="14.4" customHeight="1" x14ac:dyDescent="0.3">
      <c r="A1456" s="747" t="s">
        <v>628</v>
      </c>
      <c r="B1456" s="748" t="s">
        <v>629</v>
      </c>
      <c r="C1456" s="749" t="s">
        <v>673</v>
      </c>
      <c r="D1456" s="750" t="s">
        <v>674</v>
      </c>
      <c r="E1456" s="751">
        <v>50113001</v>
      </c>
      <c r="F1456" s="750" t="s">
        <v>688</v>
      </c>
      <c r="G1456" s="749" t="s">
        <v>689</v>
      </c>
      <c r="H1456" s="749">
        <v>112892</v>
      </c>
      <c r="I1456" s="749">
        <v>12892</v>
      </c>
      <c r="J1456" s="749" t="s">
        <v>1110</v>
      </c>
      <c r="K1456" s="749" t="s">
        <v>1112</v>
      </c>
      <c r="L1456" s="752">
        <v>104.26416666666667</v>
      </c>
      <c r="M1456" s="752">
        <v>12</v>
      </c>
      <c r="N1456" s="753">
        <v>1251.17</v>
      </c>
    </row>
    <row r="1457" spans="1:14" ht="14.4" customHeight="1" x14ac:dyDescent="0.3">
      <c r="A1457" s="747" t="s">
        <v>628</v>
      </c>
      <c r="B1457" s="748" t="s">
        <v>629</v>
      </c>
      <c r="C1457" s="749" t="s">
        <v>673</v>
      </c>
      <c r="D1457" s="750" t="s">
        <v>674</v>
      </c>
      <c r="E1457" s="751">
        <v>50113001</v>
      </c>
      <c r="F1457" s="750" t="s">
        <v>688</v>
      </c>
      <c r="G1457" s="749" t="s">
        <v>692</v>
      </c>
      <c r="H1457" s="749">
        <v>162317</v>
      </c>
      <c r="I1457" s="749">
        <v>62317</v>
      </c>
      <c r="J1457" s="749" t="s">
        <v>1115</v>
      </c>
      <c r="K1457" s="749" t="s">
        <v>1116</v>
      </c>
      <c r="L1457" s="752">
        <v>286.00000000000006</v>
      </c>
      <c r="M1457" s="752">
        <v>1</v>
      </c>
      <c r="N1457" s="753">
        <v>286.00000000000006</v>
      </c>
    </row>
    <row r="1458" spans="1:14" ht="14.4" customHeight="1" x14ac:dyDescent="0.3">
      <c r="A1458" s="747" t="s">
        <v>628</v>
      </c>
      <c r="B1458" s="748" t="s">
        <v>629</v>
      </c>
      <c r="C1458" s="749" t="s">
        <v>673</v>
      </c>
      <c r="D1458" s="750" t="s">
        <v>674</v>
      </c>
      <c r="E1458" s="751">
        <v>50113001</v>
      </c>
      <c r="F1458" s="750" t="s">
        <v>688</v>
      </c>
      <c r="G1458" s="749" t="s">
        <v>692</v>
      </c>
      <c r="H1458" s="749">
        <v>189786</v>
      </c>
      <c r="I1458" s="749">
        <v>89786</v>
      </c>
      <c r="J1458" s="749" t="s">
        <v>1880</v>
      </c>
      <c r="K1458" s="749" t="s">
        <v>1881</v>
      </c>
      <c r="L1458" s="752">
        <v>114.05</v>
      </c>
      <c r="M1458" s="752">
        <v>1</v>
      </c>
      <c r="N1458" s="753">
        <v>114.05</v>
      </c>
    </row>
    <row r="1459" spans="1:14" ht="14.4" customHeight="1" x14ac:dyDescent="0.3">
      <c r="A1459" s="747" t="s">
        <v>628</v>
      </c>
      <c r="B1459" s="748" t="s">
        <v>629</v>
      </c>
      <c r="C1459" s="749" t="s">
        <v>673</v>
      </c>
      <c r="D1459" s="750" t="s">
        <v>674</v>
      </c>
      <c r="E1459" s="751">
        <v>50113001</v>
      </c>
      <c r="F1459" s="750" t="s">
        <v>688</v>
      </c>
      <c r="G1459" s="749" t="s">
        <v>692</v>
      </c>
      <c r="H1459" s="749">
        <v>848172</v>
      </c>
      <c r="I1459" s="749">
        <v>0</v>
      </c>
      <c r="J1459" s="749" t="s">
        <v>1353</v>
      </c>
      <c r="K1459" s="749" t="s">
        <v>630</v>
      </c>
      <c r="L1459" s="752">
        <v>145.65</v>
      </c>
      <c r="M1459" s="752">
        <v>1</v>
      </c>
      <c r="N1459" s="753">
        <v>145.65</v>
      </c>
    </row>
    <row r="1460" spans="1:14" ht="14.4" customHeight="1" x14ac:dyDescent="0.3">
      <c r="A1460" s="747" t="s">
        <v>628</v>
      </c>
      <c r="B1460" s="748" t="s">
        <v>629</v>
      </c>
      <c r="C1460" s="749" t="s">
        <v>673</v>
      </c>
      <c r="D1460" s="750" t="s">
        <v>674</v>
      </c>
      <c r="E1460" s="751">
        <v>50113001</v>
      </c>
      <c r="F1460" s="750" t="s">
        <v>688</v>
      </c>
      <c r="G1460" s="749" t="s">
        <v>692</v>
      </c>
      <c r="H1460" s="749">
        <v>845329</v>
      </c>
      <c r="I1460" s="749">
        <v>0</v>
      </c>
      <c r="J1460" s="749" t="s">
        <v>1119</v>
      </c>
      <c r="K1460" s="749" t="s">
        <v>630</v>
      </c>
      <c r="L1460" s="752">
        <v>169.92</v>
      </c>
      <c r="M1460" s="752">
        <v>3</v>
      </c>
      <c r="N1460" s="753">
        <v>509.76</v>
      </c>
    </row>
    <row r="1461" spans="1:14" ht="14.4" customHeight="1" x14ac:dyDescent="0.3">
      <c r="A1461" s="747" t="s">
        <v>628</v>
      </c>
      <c r="B1461" s="748" t="s">
        <v>629</v>
      </c>
      <c r="C1461" s="749" t="s">
        <v>673</v>
      </c>
      <c r="D1461" s="750" t="s">
        <v>674</v>
      </c>
      <c r="E1461" s="751">
        <v>50113001</v>
      </c>
      <c r="F1461" s="750" t="s">
        <v>688</v>
      </c>
      <c r="G1461" s="749" t="s">
        <v>692</v>
      </c>
      <c r="H1461" s="749">
        <v>849107</v>
      </c>
      <c r="I1461" s="749">
        <v>0</v>
      </c>
      <c r="J1461" s="749" t="s">
        <v>1882</v>
      </c>
      <c r="K1461" s="749" t="s">
        <v>630</v>
      </c>
      <c r="L1461" s="752">
        <v>41.94</v>
      </c>
      <c r="M1461" s="752">
        <v>1</v>
      </c>
      <c r="N1461" s="753">
        <v>41.94</v>
      </c>
    </row>
    <row r="1462" spans="1:14" ht="14.4" customHeight="1" x14ac:dyDescent="0.3">
      <c r="A1462" s="747" t="s">
        <v>628</v>
      </c>
      <c r="B1462" s="748" t="s">
        <v>629</v>
      </c>
      <c r="C1462" s="749" t="s">
        <v>673</v>
      </c>
      <c r="D1462" s="750" t="s">
        <v>674</v>
      </c>
      <c r="E1462" s="751">
        <v>50113001</v>
      </c>
      <c r="F1462" s="750" t="s">
        <v>688</v>
      </c>
      <c r="G1462" s="749" t="s">
        <v>692</v>
      </c>
      <c r="H1462" s="749">
        <v>394130</v>
      </c>
      <c r="I1462" s="749">
        <v>0</v>
      </c>
      <c r="J1462" s="749" t="s">
        <v>1356</v>
      </c>
      <c r="K1462" s="749" t="s">
        <v>630</v>
      </c>
      <c r="L1462" s="752">
        <v>30.880000000000006</v>
      </c>
      <c r="M1462" s="752">
        <v>5</v>
      </c>
      <c r="N1462" s="753">
        <v>154.40000000000003</v>
      </c>
    </row>
    <row r="1463" spans="1:14" ht="14.4" customHeight="1" x14ac:dyDescent="0.3">
      <c r="A1463" s="747" t="s">
        <v>628</v>
      </c>
      <c r="B1463" s="748" t="s">
        <v>629</v>
      </c>
      <c r="C1463" s="749" t="s">
        <v>673</v>
      </c>
      <c r="D1463" s="750" t="s">
        <v>674</v>
      </c>
      <c r="E1463" s="751">
        <v>50113001</v>
      </c>
      <c r="F1463" s="750" t="s">
        <v>688</v>
      </c>
      <c r="G1463" s="749" t="s">
        <v>692</v>
      </c>
      <c r="H1463" s="749">
        <v>116319</v>
      </c>
      <c r="I1463" s="749">
        <v>16319</v>
      </c>
      <c r="J1463" s="749" t="s">
        <v>1120</v>
      </c>
      <c r="K1463" s="749" t="s">
        <v>1883</v>
      </c>
      <c r="L1463" s="752">
        <v>47.77</v>
      </c>
      <c r="M1463" s="752">
        <v>3</v>
      </c>
      <c r="N1463" s="753">
        <v>143.31</v>
      </c>
    </row>
    <row r="1464" spans="1:14" ht="14.4" customHeight="1" x14ac:dyDescent="0.3">
      <c r="A1464" s="747" t="s">
        <v>628</v>
      </c>
      <c r="B1464" s="748" t="s">
        <v>629</v>
      </c>
      <c r="C1464" s="749" t="s">
        <v>673</v>
      </c>
      <c r="D1464" s="750" t="s">
        <v>674</v>
      </c>
      <c r="E1464" s="751">
        <v>50113001</v>
      </c>
      <c r="F1464" s="750" t="s">
        <v>688</v>
      </c>
      <c r="G1464" s="749" t="s">
        <v>692</v>
      </c>
      <c r="H1464" s="749">
        <v>116320</v>
      </c>
      <c r="I1464" s="749">
        <v>16320</v>
      </c>
      <c r="J1464" s="749" t="s">
        <v>1120</v>
      </c>
      <c r="K1464" s="749" t="s">
        <v>1122</v>
      </c>
      <c r="L1464" s="752">
        <v>117.23000000000003</v>
      </c>
      <c r="M1464" s="752">
        <v>2</v>
      </c>
      <c r="N1464" s="753">
        <v>234.46000000000006</v>
      </c>
    </row>
    <row r="1465" spans="1:14" ht="14.4" customHeight="1" x14ac:dyDescent="0.3">
      <c r="A1465" s="747" t="s">
        <v>628</v>
      </c>
      <c r="B1465" s="748" t="s">
        <v>629</v>
      </c>
      <c r="C1465" s="749" t="s">
        <v>673</v>
      </c>
      <c r="D1465" s="750" t="s">
        <v>674</v>
      </c>
      <c r="E1465" s="751">
        <v>50113001</v>
      </c>
      <c r="F1465" s="750" t="s">
        <v>688</v>
      </c>
      <c r="G1465" s="749" t="s">
        <v>692</v>
      </c>
      <c r="H1465" s="749">
        <v>185625</v>
      </c>
      <c r="I1465" s="749">
        <v>185625</v>
      </c>
      <c r="J1465" s="749" t="s">
        <v>1884</v>
      </c>
      <c r="K1465" s="749" t="s">
        <v>1621</v>
      </c>
      <c r="L1465" s="752">
        <v>50.229999999999976</v>
      </c>
      <c r="M1465" s="752">
        <v>1</v>
      </c>
      <c r="N1465" s="753">
        <v>50.229999999999976</v>
      </c>
    </row>
    <row r="1466" spans="1:14" ht="14.4" customHeight="1" x14ac:dyDescent="0.3">
      <c r="A1466" s="747" t="s">
        <v>628</v>
      </c>
      <c r="B1466" s="748" t="s">
        <v>629</v>
      </c>
      <c r="C1466" s="749" t="s">
        <v>673</v>
      </c>
      <c r="D1466" s="750" t="s">
        <v>674</v>
      </c>
      <c r="E1466" s="751">
        <v>50113001</v>
      </c>
      <c r="F1466" s="750" t="s">
        <v>688</v>
      </c>
      <c r="G1466" s="749" t="s">
        <v>692</v>
      </c>
      <c r="H1466" s="749">
        <v>198169</v>
      </c>
      <c r="I1466" s="749">
        <v>98169</v>
      </c>
      <c r="J1466" s="749" t="s">
        <v>1357</v>
      </c>
      <c r="K1466" s="749" t="s">
        <v>1359</v>
      </c>
      <c r="L1466" s="752">
        <v>88.22</v>
      </c>
      <c r="M1466" s="752">
        <v>2</v>
      </c>
      <c r="N1466" s="753">
        <v>176.44</v>
      </c>
    </row>
    <row r="1467" spans="1:14" ht="14.4" customHeight="1" x14ac:dyDescent="0.3">
      <c r="A1467" s="747" t="s">
        <v>628</v>
      </c>
      <c r="B1467" s="748" t="s">
        <v>629</v>
      </c>
      <c r="C1467" s="749" t="s">
        <v>673</v>
      </c>
      <c r="D1467" s="750" t="s">
        <v>674</v>
      </c>
      <c r="E1467" s="751">
        <v>50113001</v>
      </c>
      <c r="F1467" s="750" t="s">
        <v>688</v>
      </c>
      <c r="G1467" s="749" t="s">
        <v>692</v>
      </c>
      <c r="H1467" s="749">
        <v>188663</v>
      </c>
      <c r="I1467" s="749">
        <v>17994</v>
      </c>
      <c r="J1467" s="749" t="s">
        <v>745</v>
      </c>
      <c r="K1467" s="749" t="s">
        <v>746</v>
      </c>
      <c r="L1467" s="752">
        <v>112.74999999999996</v>
      </c>
      <c r="M1467" s="752">
        <v>6</v>
      </c>
      <c r="N1467" s="753">
        <v>676.49999999999977</v>
      </c>
    </row>
    <row r="1468" spans="1:14" ht="14.4" customHeight="1" x14ac:dyDescent="0.3">
      <c r="A1468" s="747" t="s">
        <v>628</v>
      </c>
      <c r="B1468" s="748" t="s">
        <v>629</v>
      </c>
      <c r="C1468" s="749" t="s">
        <v>673</v>
      </c>
      <c r="D1468" s="750" t="s">
        <v>674</v>
      </c>
      <c r="E1468" s="751">
        <v>50113001</v>
      </c>
      <c r="F1468" s="750" t="s">
        <v>688</v>
      </c>
      <c r="G1468" s="749" t="s">
        <v>692</v>
      </c>
      <c r="H1468" s="749">
        <v>149317</v>
      </c>
      <c r="I1468" s="749">
        <v>49317</v>
      </c>
      <c r="J1468" s="749" t="s">
        <v>1360</v>
      </c>
      <c r="K1468" s="749" t="s">
        <v>1361</v>
      </c>
      <c r="L1468" s="752">
        <v>299.00062412650237</v>
      </c>
      <c r="M1468" s="752">
        <v>29</v>
      </c>
      <c r="N1468" s="753">
        <v>8671.0180996685685</v>
      </c>
    </row>
    <row r="1469" spans="1:14" ht="14.4" customHeight="1" x14ac:dyDescent="0.3">
      <c r="A1469" s="747" t="s">
        <v>628</v>
      </c>
      <c r="B1469" s="748" t="s">
        <v>629</v>
      </c>
      <c r="C1469" s="749" t="s">
        <v>673</v>
      </c>
      <c r="D1469" s="750" t="s">
        <v>674</v>
      </c>
      <c r="E1469" s="751">
        <v>50113001</v>
      </c>
      <c r="F1469" s="750" t="s">
        <v>688</v>
      </c>
      <c r="G1469" s="749" t="s">
        <v>692</v>
      </c>
      <c r="H1469" s="749">
        <v>848273</v>
      </c>
      <c r="I1469" s="749">
        <v>125298</v>
      </c>
      <c r="J1469" s="749" t="s">
        <v>1716</v>
      </c>
      <c r="K1469" s="749" t="s">
        <v>1717</v>
      </c>
      <c r="L1469" s="752">
        <v>111.00007087909388</v>
      </c>
      <c r="M1469" s="752">
        <v>13.2453512</v>
      </c>
      <c r="N1469" s="753">
        <v>1470.2349220184913</v>
      </c>
    </row>
    <row r="1470" spans="1:14" ht="14.4" customHeight="1" x14ac:dyDescent="0.3">
      <c r="A1470" s="747" t="s">
        <v>628</v>
      </c>
      <c r="B1470" s="748" t="s">
        <v>629</v>
      </c>
      <c r="C1470" s="749" t="s">
        <v>673</v>
      </c>
      <c r="D1470" s="750" t="s">
        <v>674</v>
      </c>
      <c r="E1470" s="751">
        <v>50113001</v>
      </c>
      <c r="F1470" s="750" t="s">
        <v>688</v>
      </c>
      <c r="G1470" s="749" t="s">
        <v>692</v>
      </c>
      <c r="H1470" s="749">
        <v>849363</v>
      </c>
      <c r="I1470" s="749">
        <v>122494</v>
      </c>
      <c r="J1470" s="749" t="s">
        <v>1716</v>
      </c>
      <c r="K1470" s="749" t="s">
        <v>1718</v>
      </c>
      <c r="L1470" s="752">
        <v>295.99354316643439</v>
      </c>
      <c r="M1470" s="752">
        <v>1.1031942000000003</v>
      </c>
      <c r="N1470" s="753">
        <v>326.53836005866015</v>
      </c>
    </row>
    <row r="1471" spans="1:14" ht="14.4" customHeight="1" x14ac:dyDescent="0.3">
      <c r="A1471" s="747" t="s">
        <v>628</v>
      </c>
      <c r="B1471" s="748" t="s">
        <v>629</v>
      </c>
      <c r="C1471" s="749" t="s">
        <v>673</v>
      </c>
      <c r="D1471" s="750" t="s">
        <v>674</v>
      </c>
      <c r="E1471" s="751">
        <v>50113001</v>
      </c>
      <c r="F1471" s="750" t="s">
        <v>688</v>
      </c>
      <c r="G1471" s="749" t="s">
        <v>692</v>
      </c>
      <c r="H1471" s="749">
        <v>176188</v>
      </c>
      <c r="I1471" s="749">
        <v>76188</v>
      </c>
      <c r="J1471" s="749" t="s">
        <v>1124</v>
      </c>
      <c r="K1471" s="749" t="s">
        <v>1125</v>
      </c>
      <c r="L1471" s="752">
        <v>37.253</v>
      </c>
      <c r="M1471" s="752">
        <v>10</v>
      </c>
      <c r="N1471" s="753">
        <v>372.53</v>
      </c>
    </row>
    <row r="1472" spans="1:14" ht="14.4" customHeight="1" x14ac:dyDescent="0.3">
      <c r="A1472" s="747" t="s">
        <v>628</v>
      </c>
      <c r="B1472" s="748" t="s">
        <v>629</v>
      </c>
      <c r="C1472" s="749" t="s">
        <v>673</v>
      </c>
      <c r="D1472" s="750" t="s">
        <v>674</v>
      </c>
      <c r="E1472" s="751">
        <v>50113001</v>
      </c>
      <c r="F1472" s="750" t="s">
        <v>688</v>
      </c>
      <c r="G1472" s="749" t="s">
        <v>692</v>
      </c>
      <c r="H1472" s="749">
        <v>178277</v>
      </c>
      <c r="I1472" s="749">
        <v>78277</v>
      </c>
      <c r="J1472" s="749" t="s">
        <v>1124</v>
      </c>
      <c r="K1472" s="749" t="s">
        <v>1126</v>
      </c>
      <c r="L1472" s="752">
        <v>37.414285714285711</v>
      </c>
      <c r="M1472" s="752">
        <v>14</v>
      </c>
      <c r="N1472" s="753">
        <v>523.79999999999995</v>
      </c>
    </row>
    <row r="1473" spans="1:14" ht="14.4" customHeight="1" x14ac:dyDescent="0.3">
      <c r="A1473" s="747" t="s">
        <v>628</v>
      </c>
      <c r="B1473" s="748" t="s">
        <v>629</v>
      </c>
      <c r="C1473" s="749" t="s">
        <v>673</v>
      </c>
      <c r="D1473" s="750" t="s">
        <v>674</v>
      </c>
      <c r="E1473" s="751">
        <v>50113001</v>
      </c>
      <c r="F1473" s="750" t="s">
        <v>688</v>
      </c>
      <c r="G1473" s="749" t="s">
        <v>692</v>
      </c>
      <c r="H1473" s="749">
        <v>123286</v>
      </c>
      <c r="I1473" s="749">
        <v>23286</v>
      </c>
      <c r="J1473" s="749" t="s">
        <v>1885</v>
      </c>
      <c r="K1473" s="749" t="s">
        <v>630</v>
      </c>
      <c r="L1473" s="752">
        <v>89.396666666666661</v>
      </c>
      <c r="M1473" s="752">
        <v>3</v>
      </c>
      <c r="N1473" s="753">
        <v>268.19</v>
      </c>
    </row>
    <row r="1474" spans="1:14" ht="14.4" customHeight="1" x14ac:dyDescent="0.3">
      <c r="A1474" s="747" t="s">
        <v>628</v>
      </c>
      <c r="B1474" s="748" t="s">
        <v>629</v>
      </c>
      <c r="C1474" s="749" t="s">
        <v>673</v>
      </c>
      <c r="D1474" s="750" t="s">
        <v>674</v>
      </c>
      <c r="E1474" s="751">
        <v>50113001</v>
      </c>
      <c r="F1474" s="750" t="s">
        <v>688</v>
      </c>
      <c r="G1474" s="749" t="s">
        <v>692</v>
      </c>
      <c r="H1474" s="749">
        <v>848412</v>
      </c>
      <c r="I1474" s="749">
        <v>30776</v>
      </c>
      <c r="J1474" s="749" t="s">
        <v>1886</v>
      </c>
      <c r="K1474" s="749" t="s">
        <v>1887</v>
      </c>
      <c r="L1474" s="752">
        <v>104.86999999999998</v>
      </c>
      <c r="M1474" s="752">
        <v>2</v>
      </c>
      <c r="N1474" s="753">
        <v>209.73999999999995</v>
      </c>
    </row>
    <row r="1475" spans="1:14" ht="14.4" customHeight="1" x14ac:dyDescent="0.3">
      <c r="A1475" s="747" t="s">
        <v>628</v>
      </c>
      <c r="B1475" s="748" t="s">
        <v>629</v>
      </c>
      <c r="C1475" s="749" t="s">
        <v>673</v>
      </c>
      <c r="D1475" s="750" t="s">
        <v>674</v>
      </c>
      <c r="E1475" s="751">
        <v>50113001</v>
      </c>
      <c r="F1475" s="750" t="s">
        <v>688</v>
      </c>
      <c r="G1475" s="749" t="s">
        <v>692</v>
      </c>
      <c r="H1475" s="749">
        <v>850007</v>
      </c>
      <c r="I1475" s="749">
        <v>30778</v>
      </c>
      <c r="J1475" s="749" t="s">
        <v>1888</v>
      </c>
      <c r="K1475" s="749" t="s">
        <v>630</v>
      </c>
      <c r="L1475" s="752">
        <v>164.66600000000003</v>
      </c>
      <c r="M1475" s="752">
        <v>5</v>
      </c>
      <c r="N1475" s="753">
        <v>823.33000000000015</v>
      </c>
    </row>
    <row r="1476" spans="1:14" ht="14.4" customHeight="1" x14ac:dyDescent="0.3">
      <c r="A1476" s="747" t="s">
        <v>628</v>
      </c>
      <c r="B1476" s="748" t="s">
        <v>629</v>
      </c>
      <c r="C1476" s="749" t="s">
        <v>673</v>
      </c>
      <c r="D1476" s="750" t="s">
        <v>674</v>
      </c>
      <c r="E1476" s="751">
        <v>50113001</v>
      </c>
      <c r="F1476" s="750" t="s">
        <v>688</v>
      </c>
      <c r="G1476" s="749" t="s">
        <v>689</v>
      </c>
      <c r="H1476" s="749">
        <v>846446</v>
      </c>
      <c r="I1476" s="749">
        <v>124343</v>
      </c>
      <c r="J1476" s="749" t="s">
        <v>752</v>
      </c>
      <c r="K1476" s="749" t="s">
        <v>753</v>
      </c>
      <c r="L1476" s="752">
        <v>49.146666666666668</v>
      </c>
      <c r="M1476" s="752">
        <v>3</v>
      </c>
      <c r="N1476" s="753">
        <v>147.44</v>
      </c>
    </row>
    <row r="1477" spans="1:14" ht="14.4" customHeight="1" x14ac:dyDescent="0.3">
      <c r="A1477" s="747" t="s">
        <v>628</v>
      </c>
      <c r="B1477" s="748" t="s">
        <v>629</v>
      </c>
      <c r="C1477" s="749" t="s">
        <v>673</v>
      </c>
      <c r="D1477" s="750" t="s">
        <v>674</v>
      </c>
      <c r="E1477" s="751">
        <v>50113001</v>
      </c>
      <c r="F1477" s="750" t="s">
        <v>688</v>
      </c>
      <c r="G1477" s="749" t="s">
        <v>689</v>
      </c>
      <c r="H1477" s="749">
        <v>848477</v>
      </c>
      <c r="I1477" s="749">
        <v>124346</v>
      </c>
      <c r="J1477" s="749" t="s">
        <v>752</v>
      </c>
      <c r="K1477" s="749" t="s">
        <v>1889</v>
      </c>
      <c r="L1477" s="752">
        <v>131.29</v>
      </c>
      <c r="M1477" s="752">
        <v>3</v>
      </c>
      <c r="N1477" s="753">
        <v>393.87</v>
      </c>
    </row>
    <row r="1478" spans="1:14" ht="14.4" customHeight="1" x14ac:dyDescent="0.3">
      <c r="A1478" s="747" t="s">
        <v>628</v>
      </c>
      <c r="B1478" s="748" t="s">
        <v>629</v>
      </c>
      <c r="C1478" s="749" t="s">
        <v>673</v>
      </c>
      <c r="D1478" s="750" t="s">
        <v>674</v>
      </c>
      <c r="E1478" s="751">
        <v>50113001</v>
      </c>
      <c r="F1478" s="750" t="s">
        <v>688</v>
      </c>
      <c r="G1478" s="749" t="s">
        <v>689</v>
      </c>
      <c r="H1478" s="749">
        <v>117425</v>
      </c>
      <c r="I1478" s="749">
        <v>17425</v>
      </c>
      <c r="J1478" s="749" t="s">
        <v>1890</v>
      </c>
      <c r="K1478" s="749" t="s">
        <v>1891</v>
      </c>
      <c r="L1478" s="752">
        <v>20.060000000000002</v>
      </c>
      <c r="M1478" s="752">
        <v>3</v>
      </c>
      <c r="N1478" s="753">
        <v>60.180000000000007</v>
      </c>
    </row>
    <row r="1479" spans="1:14" ht="14.4" customHeight="1" x14ac:dyDescent="0.3">
      <c r="A1479" s="747" t="s">
        <v>628</v>
      </c>
      <c r="B1479" s="748" t="s">
        <v>629</v>
      </c>
      <c r="C1479" s="749" t="s">
        <v>673</v>
      </c>
      <c r="D1479" s="750" t="s">
        <v>674</v>
      </c>
      <c r="E1479" s="751">
        <v>50113001</v>
      </c>
      <c r="F1479" s="750" t="s">
        <v>688</v>
      </c>
      <c r="G1479" s="749" t="s">
        <v>692</v>
      </c>
      <c r="H1479" s="749">
        <v>847085</v>
      </c>
      <c r="I1479" s="749">
        <v>115401</v>
      </c>
      <c r="J1479" s="749" t="s">
        <v>754</v>
      </c>
      <c r="K1479" s="749" t="s">
        <v>1131</v>
      </c>
      <c r="L1479" s="752">
        <v>606.69081506042323</v>
      </c>
      <c r="M1479" s="752">
        <v>3</v>
      </c>
      <c r="N1479" s="753">
        <v>1820.0724451812696</v>
      </c>
    </row>
    <row r="1480" spans="1:14" ht="14.4" customHeight="1" x14ac:dyDescent="0.3">
      <c r="A1480" s="747" t="s">
        <v>628</v>
      </c>
      <c r="B1480" s="748" t="s">
        <v>629</v>
      </c>
      <c r="C1480" s="749" t="s">
        <v>673</v>
      </c>
      <c r="D1480" s="750" t="s">
        <v>674</v>
      </c>
      <c r="E1480" s="751">
        <v>50113001</v>
      </c>
      <c r="F1480" s="750" t="s">
        <v>688</v>
      </c>
      <c r="G1480" s="749" t="s">
        <v>692</v>
      </c>
      <c r="H1480" s="749">
        <v>848783</v>
      </c>
      <c r="I1480" s="749">
        <v>115400</v>
      </c>
      <c r="J1480" s="749" t="s">
        <v>754</v>
      </c>
      <c r="K1480" s="749" t="s">
        <v>755</v>
      </c>
      <c r="L1480" s="752">
        <v>309.44</v>
      </c>
      <c r="M1480" s="752">
        <v>2</v>
      </c>
      <c r="N1480" s="753">
        <v>618.88</v>
      </c>
    </row>
    <row r="1481" spans="1:14" ht="14.4" customHeight="1" x14ac:dyDescent="0.3">
      <c r="A1481" s="747" t="s">
        <v>628</v>
      </c>
      <c r="B1481" s="748" t="s">
        <v>629</v>
      </c>
      <c r="C1481" s="749" t="s">
        <v>673</v>
      </c>
      <c r="D1481" s="750" t="s">
        <v>674</v>
      </c>
      <c r="E1481" s="751">
        <v>50113001</v>
      </c>
      <c r="F1481" s="750" t="s">
        <v>688</v>
      </c>
      <c r="G1481" s="749" t="s">
        <v>692</v>
      </c>
      <c r="H1481" s="749">
        <v>849302</v>
      </c>
      <c r="I1481" s="749">
        <v>115403</v>
      </c>
      <c r="J1481" s="749" t="s">
        <v>754</v>
      </c>
      <c r="K1481" s="749" t="s">
        <v>1369</v>
      </c>
      <c r="L1481" s="752">
        <v>1019.4699999999999</v>
      </c>
      <c r="M1481" s="752">
        <v>1</v>
      </c>
      <c r="N1481" s="753">
        <v>1019.4699999999999</v>
      </c>
    </row>
    <row r="1482" spans="1:14" ht="14.4" customHeight="1" x14ac:dyDescent="0.3">
      <c r="A1482" s="747" t="s">
        <v>628</v>
      </c>
      <c r="B1482" s="748" t="s">
        <v>629</v>
      </c>
      <c r="C1482" s="749" t="s">
        <v>673</v>
      </c>
      <c r="D1482" s="750" t="s">
        <v>674</v>
      </c>
      <c r="E1482" s="751">
        <v>50113001</v>
      </c>
      <c r="F1482" s="750" t="s">
        <v>688</v>
      </c>
      <c r="G1482" s="749" t="s">
        <v>692</v>
      </c>
      <c r="H1482" s="749">
        <v>156992</v>
      </c>
      <c r="I1482" s="749">
        <v>56992</v>
      </c>
      <c r="J1482" s="749" t="s">
        <v>756</v>
      </c>
      <c r="K1482" s="749" t="s">
        <v>757</v>
      </c>
      <c r="L1482" s="752">
        <v>61.599090909090926</v>
      </c>
      <c r="M1482" s="752">
        <v>11</v>
      </c>
      <c r="N1482" s="753">
        <v>677.59000000000015</v>
      </c>
    </row>
    <row r="1483" spans="1:14" ht="14.4" customHeight="1" x14ac:dyDescent="0.3">
      <c r="A1483" s="747" t="s">
        <v>628</v>
      </c>
      <c r="B1483" s="748" t="s">
        <v>629</v>
      </c>
      <c r="C1483" s="749" t="s">
        <v>673</v>
      </c>
      <c r="D1483" s="750" t="s">
        <v>674</v>
      </c>
      <c r="E1483" s="751">
        <v>50113001</v>
      </c>
      <c r="F1483" s="750" t="s">
        <v>688</v>
      </c>
      <c r="G1483" s="749" t="s">
        <v>692</v>
      </c>
      <c r="H1483" s="749">
        <v>156993</v>
      </c>
      <c r="I1483" s="749">
        <v>56993</v>
      </c>
      <c r="J1483" s="749" t="s">
        <v>1370</v>
      </c>
      <c r="K1483" s="749" t="s">
        <v>1371</v>
      </c>
      <c r="L1483" s="752">
        <v>73.514191243991405</v>
      </c>
      <c r="M1483" s="752">
        <v>7</v>
      </c>
      <c r="N1483" s="753">
        <v>514.59933870793986</v>
      </c>
    </row>
    <row r="1484" spans="1:14" ht="14.4" customHeight="1" x14ac:dyDescent="0.3">
      <c r="A1484" s="747" t="s">
        <v>628</v>
      </c>
      <c r="B1484" s="748" t="s">
        <v>629</v>
      </c>
      <c r="C1484" s="749" t="s">
        <v>673</v>
      </c>
      <c r="D1484" s="750" t="s">
        <v>674</v>
      </c>
      <c r="E1484" s="751">
        <v>50113001</v>
      </c>
      <c r="F1484" s="750" t="s">
        <v>688</v>
      </c>
      <c r="G1484" s="749" t="s">
        <v>689</v>
      </c>
      <c r="H1484" s="749">
        <v>848765</v>
      </c>
      <c r="I1484" s="749">
        <v>107938</v>
      </c>
      <c r="J1484" s="749" t="s">
        <v>1133</v>
      </c>
      <c r="K1484" s="749" t="s">
        <v>1134</v>
      </c>
      <c r="L1484" s="752">
        <v>129.32999999999996</v>
      </c>
      <c r="M1484" s="752">
        <v>1</v>
      </c>
      <c r="N1484" s="753">
        <v>129.32999999999996</v>
      </c>
    </row>
    <row r="1485" spans="1:14" ht="14.4" customHeight="1" x14ac:dyDescent="0.3">
      <c r="A1485" s="747" t="s">
        <v>628</v>
      </c>
      <c r="B1485" s="748" t="s">
        <v>629</v>
      </c>
      <c r="C1485" s="749" t="s">
        <v>673</v>
      </c>
      <c r="D1485" s="750" t="s">
        <v>674</v>
      </c>
      <c r="E1485" s="751">
        <v>50113001</v>
      </c>
      <c r="F1485" s="750" t="s">
        <v>688</v>
      </c>
      <c r="G1485" s="749" t="s">
        <v>692</v>
      </c>
      <c r="H1485" s="749">
        <v>199360</v>
      </c>
      <c r="I1485" s="749">
        <v>199360</v>
      </c>
      <c r="J1485" s="749" t="s">
        <v>1892</v>
      </c>
      <c r="K1485" s="749" t="s">
        <v>1053</v>
      </c>
      <c r="L1485" s="752">
        <v>2865.4999999999995</v>
      </c>
      <c r="M1485" s="752">
        <v>7.4750000000000005</v>
      </c>
      <c r="N1485" s="753">
        <v>21419.612499999999</v>
      </c>
    </row>
    <row r="1486" spans="1:14" ht="14.4" customHeight="1" x14ac:dyDescent="0.3">
      <c r="A1486" s="747" t="s">
        <v>628</v>
      </c>
      <c r="B1486" s="748" t="s">
        <v>629</v>
      </c>
      <c r="C1486" s="749" t="s">
        <v>673</v>
      </c>
      <c r="D1486" s="750" t="s">
        <v>674</v>
      </c>
      <c r="E1486" s="751">
        <v>50113001</v>
      </c>
      <c r="F1486" s="750" t="s">
        <v>688</v>
      </c>
      <c r="G1486" s="749" t="s">
        <v>692</v>
      </c>
      <c r="H1486" s="749">
        <v>178955</v>
      </c>
      <c r="I1486" s="749">
        <v>178955</v>
      </c>
      <c r="J1486" s="749" t="s">
        <v>1721</v>
      </c>
      <c r="K1486" s="749" t="s">
        <v>1722</v>
      </c>
      <c r="L1486" s="752">
        <v>100.0010135135135</v>
      </c>
      <c r="M1486" s="752">
        <v>1.4832049999999999</v>
      </c>
      <c r="N1486" s="753">
        <v>148.32200324831078</v>
      </c>
    </row>
    <row r="1487" spans="1:14" ht="14.4" customHeight="1" x14ac:dyDescent="0.3">
      <c r="A1487" s="747" t="s">
        <v>628</v>
      </c>
      <c r="B1487" s="748" t="s">
        <v>629</v>
      </c>
      <c r="C1487" s="749" t="s">
        <v>673</v>
      </c>
      <c r="D1487" s="750" t="s">
        <v>674</v>
      </c>
      <c r="E1487" s="751">
        <v>50113001</v>
      </c>
      <c r="F1487" s="750" t="s">
        <v>688</v>
      </c>
      <c r="G1487" s="749" t="s">
        <v>692</v>
      </c>
      <c r="H1487" s="749">
        <v>195769</v>
      </c>
      <c r="I1487" s="749">
        <v>195769</v>
      </c>
      <c r="J1487" s="749" t="s">
        <v>1723</v>
      </c>
      <c r="K1487" s="749" t="s">
        <v>1724</v>
      </c>
      <c r="L1487" s="752">
        <v>179.52003318324699</v>
      </c>
      <c r="M1487" s="752">
        <v>10.888277600000015</v>
      </c>
      <c r="N1487" s="753">
        <v>1954.6639560604076</v>
      </c>
    </row>
    <row r="1488" spans="1:14" ht="14.4" customHeight="1" x14ac:dyDescent="0.3">
      <c r="A1488" s="747" t="s">
        <v>628</v>
      </c>
      <c r="B1488" s="748" t="s">
        <v>629</v>
      </c>
      <c r="C1488" s="749" t="s">
        <v>673</v>
      </c>
      <c r="D1488" s="750" t="s">
        <v>674</v>
      </c>
      <c r="E1488" s="751">
        <v>50113001</v>
      </c>
      <c r="F1488" s="750" t="s">
        <v>688</v>
      </c>
      <c r="G1488" s="749" t="s">
        <v>692</v>
      </c>
      <c r="H1488" s="749">
        <v>195770</v>
      </c>
      <c r="I1488" s="749">
        <v>195770</v>
      </c>
      <c r="J1488" s="749" t="s">
        <v>1723</v>
      </c>
      <c r="K1488" s="749" t="s">
        <v>1725</v>
      </c>
      <c r="L1488" s="752">
        <v>302.94049155927632</v>
      </c>
      <c r="M1488" s="752">
        <v>8.120539100000002</v>
      </c>
      <c r="N1488" s="753">
        <v>2460.0401066803238</v>
      </c>
    </row>
    <row r="1489" spans="1:14" ht="14.4" customHeight="1" x14ac:dyDescent="0.3">
      <c r="A1489" s="747" t="s">
        <v>628</v>
      </c>
      <c r="B1489" s="748" t="s">
        <v>629</v>
      </c>
      <c r="C1489" s="749" t="s">
        <v>673</v>
      </c>
      <c r="D1489" s="750" t="s">
        <v>674</v>
      </c>
      <c r="E1489" s="751">
        <v>50113001</v>
      </c>
      <c r="F1489" s="750" t="s">
        <v>688</v>
      </c>
      <c r="G1489" s="749" t="s">
        <v>692</v>
      </c>
      <c r="H1489" s="749">
        <v>849053</v>
      </c>
      <c r="I1489" s="749">
        <v>9999999</v>
      </c>
      <c r="J1489" s="749" t="s">
        <v>1726</v>
      </c>
      <c r="K1489" s="749" t="s">
        <v>630</v>
      </c>
      <c r="L1489" s="752">
        <v>2.5221643535974811</v>
      </c>
      <c r="M1489" s="752">
        <v>177</v>
      </c>
      <c r="N1489" s="753">
        <v>446.4230905867542</v>
      </c>
    </row>
    <row r="1490" spans="1:14" ht="14.4" customHeight="1" x14ac:dyDescent="0.3">
      <c r="A1490" s="747" t="s">
        <v>628</v>
      </c>
      <c r="B1490" s="748" t="s">
        <v>629</v>
      </c>
      <c r="C1490" s="749" t="s">
        <v>673</v>
      </c>
      <c r="D1490" s="750" t="s">
        <v>674</v>
      </c>
      <c r="E1490" s="751">
        <v>50113001</v>
      </c>
      <c r="F1490" s="750" t="s">
        <v>688</v>
      </c>
      <c r="G1490" s="749" t="s">
        <v>692</v>
      </c>
      <c r="H1490" s="749">
        <v>848746</v>
      </c>
      <c r="I1490" s="749">
        <v>9999999</v>
      </c>
      <c r="J1490" s="749" t="s">
        <v>1893</v>
      </c>
      <c r="K1490" s="749" t="s">
        <v>630</v>
      </c>
      <c r="L1490" s="752">
        <v>3.8187511145232884</v>
      </c>
      <c r="M1490" s="752">
        <v>4</v>
      </c>
      <c r="N1490" s="753">
        <v>15.275004458093154</v>
      </c>
    </row>
    <row r="1491" spans="1:14" ht="14.4" customHeight="1" x14ac:dyDescent="0.3">
      <c r="A1491" s="747" t="s">
        <v>628</v>
      </c>
      <c r="B1491" s="748" t="s">
        <v>629</v>
      </c>
      <c r="C1491" s="749" t="s">
        <v>673</v>
      </c>
      <c r="D1491" s="750" t="s">
        <v>674</v>
      </c>
      <c r="E1491" s="751">
        <v>50113001</v>
      </c>
      <c r="F1491" s="750" t="s">
        <v>688</v>
      </c>
      <c r="G1491" s="749" t="s">
        <v>692</v>
      </c>
      <c r="H1491" s="749">
        <v>841310</v>
      </c>
      <c r="I1491" s="749">
        <v>9999999</v>
      </c>
      <c r="J1491" s="749" t="s">
        <v>1894</v>
      </c>
      <c r="K1491" s="749" t="s">
        <v>1895</v>
      </c>
      <c r="L1491" s="752">
        <v>353.14688036329613</v>
      </c>
      <c r="M1491" s="752">
        <v>23.059139300000005</v>
      </c>
      <c r="N1491" s="753">
        <v>8143.2631076576827</v>
      </c>
    </row>
    <row r="1492" spans="1:14" ht="14.4" customHeight="1" x14ac:dyDescent="0.3">
      <c r="A1492" s="747" t="s">
        <v>628</v>
      </c>
      <c r="B1492" s="748" t="s">
        <v>629</v>
      </c>
      <c r="C1492" s="749" t="s">
        <v>673</v>
      </c>
      <c r="D1492" s="750" t="s">
        <v>674</v>
      </c>
      <c r="E1492" s="751">
        <v>50113001</v>
      </c>
      <c r="F1492" s="750" t="s">
        <v>688</v>
      </c>
      <c r="G1492" s="749" t="s">
        <v>692</v>
      </c>
      <c r="H1492" s="749">
        <v>193105</v>
      </c>
      <c r="I1492" s="749">
        <v>93105</v>
      </c>
      <c r="J1492" s="749" t="s">
        <v>1137</v>
      </c>
      <c r="K1492" s="749" t="s">
        <v>1139</v>
      </c>
      <c r="L1492" s="752">
        <v>208.285</v>
      </c>
      <c r="M1492" s="752">
        <v>2</v>
      </c>
      <c r="N1492" s="753">
        <v>416.57</v>
      </c>
    </row>
    <row r="1493" spans="1:14" ht="14.4" customHeight="1" x14ac:dyDescent="0.3">
      <c r="A1493" s="747" t="s">
        <v>628</v>
      </c>
      <c r="B1493" s="748" t="s">
        <v>629</v>
      </c>
      <c r="C1493" s="749" t="s">
        <v>673</v>
      </c>
      <c r="D1493" s="750" t="s">
        <v>674</v>
      </c>
      <c r="E1493" s="751">
        <v>50113001</v>
      </c>
      <c r="F1493" s="750" t="s">
        <v>688</v>
      </c>
      <c r="G1493" s="749" t="s">
        <v>689</v>
      </c>
      <c r="H1493" s="749">
        <v>192587</v>
      </c>
      <c r="I1493" s="749">
        <v>92587</v>
      </c>
      <c r="J1493" s="749" t="s">
        <v>1896</v>
      </c>
      <c r="K1493" s="749" t="s">
        <v>1897</v>
      </c>
      <c r="L1493" s="752">
        <v>44.03</v>
      </c>
      <c r="M1493" s="752">
        <v>1</v>
      </c>
      <c r="N1493" s="753">
        <v>44.03</v>
      </c>
    </row>
    <row r="1494" spans="1:14" ht="14.4" customHeight="1" x14ac:dyDescent="0.3">
      <c r="A1494" s="747" t="s">
        <v>628</v>
      </c>
      <c r="B1494" s="748" t="s">
        <v>629</v>
      </c>
      <c r="C1494" s="749" t="s">
        <v>673</v>
      </c>
      <c r="D1494" s="750" t="s">
        <v>674</v>
      </c>
      <c r="E1494" s="751">
        <v>50113001</v>
      </c>
      <c r="F1494" s="750" t="s">
        <v>688</v>
      </c>
      <c r="G1494" s="749" t="s">
        <v>692</v>
      </c>
      <c r="H1494" s="749">
        <v>100843</v>
      </c>
      <c r="I1494" s="749">
        <v>843</v>
      </c>
      <c r="J1494" s="749" t="s">
        <v>1377</v>
      </c>
      <c r="K1494" s="749" t="s">
        <v>1378</v>
      </c>
      <c r="L1494" s="752">
        <v>89.88</v>
      </c>
      <c r="M1494" s="752">
        <v>6</v>
      </c>
      <c r="N1494" s="753">
        <v>539.28</v>
      </c>
    </row>
    <row r="1495" spans="1:14" ht="14.4" customHeight="1" x14ac:dyDescent="0.3">
      <c r="A1495" s="747" t="s">
        <v>628</v>
      </c>
      <c r="B1495" s="748" t="s">
        <v>629</v>
      </c>
      <c r="C1495" s="749" t="s">
        <v>673</v>
      </c>
      <c r="D1495" s="750" t="s">
        <v>674</v>
      </c>
      <c r="E1495" s="751">
        <v>50113001</v>
      </c>
      <c r="F1495" s="750" t="s">
        <v>688</v>
      </c>
      <c r="G1495" s="749" t="s">
        <v>692</v>
      </c>
      <c r="H1495" s="749">
        <v>116470</v>
      </c>
      <c r="I1495" s="749">
        <v>16470</v>
      </c>
      <c r="J1495" s="749" t="s">
        <v>1630</v>
      </c>
      <c r="K1495" s="749" t="s">
        <v>1631</v>
      </c>
      <c r="L1495" s="752">
        <v>700.16</v>
      </c>
      <c r="M1495" s="752">
        <v>20</v>
      </c>
      <c r="N1495" s="753">
        <v>14003.199999999999</v>
      </c>
    </row>
    <row r="1496" spans="1:14" ht="14.4" customHeight="1" x14ac:dyDescent="0.3">
      <c r="A1496" s="747" t="s">
        <v>628</v>
      </c>
      <c r="B1496" s="748" t="s">
        <v>629</v>
      </c>
      <c r="C1496" s="749" t="s">
        <v>673</v>
      </c>
      <c r="D1496" s="750" t="s">
        <v>674</v>
      </c>
      <c r="E1496" s="751">
        <v>50113001</v>
      </c>
      <c r="F1496" s="750" t="s">
        <v>688</v>
      </c>
      <c r="G1496" s="749" t="s">
        <v>692</v>
      </c>
      <c r="H1496" s="749">
        <v>197522</v>
      </c>
      <c r="I1496" s="749">
        <v>97522</v>
      </c>
      <c r="J1496" s="749" t="s">
        <v>1898</v>
      </c>
      <c r="K1496" s="749" t="s">
        <v>1899</v>
      </c>
      <c r="L1496" s="752">
        <v>159.20999999999989</v>
      </c>
      <c r="M1496" s="752">
        <v>1</v>
      </c>
      <c r="N1496" s="753">
        <v>159.20999999999989</v>
      </c>
    </row>
    <row r="1497" spans="1:14" ht="14.4" customHeight="1" x14ac:dyDescent="0.3">
      <c r="A1497" s="747" t="s">
        <v>628</v>
      </c>
      <c r="B1497" s="748" t="s">
        <v>629</v>
      </c>
      <c r="C1497" s="749" t="s">
        <v>673</v>
      </c>
      <c r="D1497" s="750" t="s">
        <v>674</v>
      </c>
      <c r="E1497" s="751">
        <v>50113001</v>
      </c>
      <c r="F1497" s="750" t="s">
        <v>688</v>
      </c>
      <c r="G1497" s="749" t="s">
        <v>692</v>
      </c>
      <c r="H1497" s="749">
        <v>184090</v>
      </c>
      <c r="I1497" s="749">
        <v>84090</v>
      </c>
      <c r="J1497" s="749" t="s">
        <v>762</v>
      </c>
      <c r="K1497" s="749" t="s">
        <v>763</v>
      </c>
      <c r="L1497" s="752">
        <v>60.140000000000015</v>
      </c>
      <c r="M1497" s="752">
        <v>2</v>
      </c>
      <c r="N1497" s="753">
        <v>120.28000000000003</v>
      </c>
    </row>
    <row r="1498" spans="1:14" ht="14.4" customHeight="1" x14ac:dyDescent="0.3">
      <c r="A1498" s="747" t="s">
        <v>628</v>
      </c>
      <c r="B1498" s="748" t="s">
        <v>629</v>
      </c>
      <c r="C1498" s="749" t="s">
        <v>673</v>
      </c>
      <c r="D1498" s="750" t="s">
        <v>674</v>
      </c>
      <c r="E1498" s="751">
        <v>50113001</v>
      </c>
      <c r="F1498" s="750" t="s">
        <v>688</v>
      </c>
      <c r="G1498" s="749" t="s">
        <v>692</v>
      </c>
      <c r="H1498" s="749">
        <v>121698</v>
      </c>
      <c r="I1498" s="749">
        <v>21698</v>
      </c>
      <c r="J1498" s="749" t="s">
        <v>1900</v>
      </c>
      <c r="K1498" s="749" t="s">
        <v>1901</v>
      </c>
      <c r="L1498" s="752">
        <v>28.839999999999989</v>
      </c>
      <c r="M1498" s="752">
        <v>2</v>
      </c>
      <c r="N1498" s="753">
        <v>57.679999999999978</v>
      </c>
    </row>
    <row r="1499" spans="1:14" ht="14.4" customHeight="1" x14ac:dyDescent="0.3">
      <c r="A1499" s="747" t="s">
        <v>628</v>
      </c>
      <c r="B1499" s="748" t="s">
        <v>629</v>
      </c>
      <c r="C1499" s="749" t="s">
        <v>673</v>
      </c>
      <c r="D1499" s="750" t="s">
        <v>674</v>
      </c>
      <c r="E1499" s="751">
        <v>50113001</v>
      </c>
      <c r="F1499" s="750" t="s">
        <v>688</v>
      </c>
      <c r="G1499" s="749" t="s">
        <v>692</v>
      </c>
      <c r="H1499" s="749">
        <v>102477</v>
      </c>
      <c r="I1499" s="749">
        <v>2477</v>
      </c>
      <c r="J1499" s="749" t="s">
        <v>764</v>
      </c>
      <c r="K1499" s="749" t="s">
        <v>765</v>
      </c>
      <c r="L1499" s="752">
        <v>40.17</v>
      </c>
      <c r="M1499" s="752">
        <v>16</v>
      </c>
      <c r="N1499" s="753">
        <v>642.72</v>
      </c>
    </row>
    <row r="1500" spans="1:14" ht="14.4" customHeight="1" x14ac:dyDescent="0.3">
      <c r="A1500" s="747" t="s">
        <v>628</v>
      </c>
      <c r="B1500" s="748" t="s">
        <v>629</v>
      </c>
      <c r="C1500" s="749" t="s">
        <v>673</v>
      </c>
      <c r="D1500" s="750" t="s">
        <v>674</v>
      </c>
      <c r="E1500" s="751">
        <v>50113001</v>
      </c>
      <c r="F1500" s="750" t="s">
        <v>688</v>
      </c>
      <c r="G1500" s="749" t="s">
        <v>692</v>
      </c>
      <c r="H1500" s="749">
        <v>102478</v>
      </c>
      <c r="I1500" s="749">
        <v>2478</v>
      </c>
      <c r="J1500" s="749" t="s">
        <v>764</v>
      </c>
      <c r="K1500" s="749" t="s">
        <v>1140</v>
      </c>
      <c r="L1500" s="752">
        <v>77.569230769230757</v>
      </c>
      <c r="M1500" s="752">
        <v>13</v>
      </c>
      <c r="N1500" s="753">
        <v>1008.3999999999999</v>
      </c>
    </row>
    <row r="1501" spans="1:14" ht="14.4" customHeight="1" x14ac:dyDescent="0.3">
      <c r="A1501" s="747" t="s">
        <v>628</v>
      </c>
      <c r="B1501" s="748" t="s">
        <v>629</v>
      </c>
      <c r="C1501" s="749" t="s">
        <v>673</v>
      </c>
      <c r="D1501" s="750" t="s">
        <v>674</v>
      </c>
      <c r="E1501" s="751">
        <v>50113001</v>
      </c>
      <c r="F1501" s="750" t="s">
        <v>688</v>
      </c>
      <c r="G1501" s="749" t="s">
        <v>692</v>
      </c>
      <c r="H1501" s="749">
        <v>208694</v>
      </c>
      <c r="I1501" s="749">
        <v>208694</v>
      </c>
      <c r="J1501" s="749" t="s">
        <v>764</v>
      </c>
      <c r="K1501" s="749" t="s">
        <v>765</v>
      </c>
      <c r="L1501" s="752">
        <v>39.900000000000006</v>
      </c>
      <c r="M1501" s="752">
        <v>2</v>
      </c>
      <c r="N1501" s="753">
        <v>79.800000000000011</v>
      </c>
    </row>
    <row r="1502" spans="1:14" ht="14.4" customHeight="1" x14ac:dyDescent="0.3">
      <c r="A1502" s="747" t="s">
        <v>628</v>
      </c>
      <c r="B1502" s="748" t="s">
        <v>629</v>
      </c>
      <c r="C1502" s="749" t="s">
        <v>673</v>
      </c>
      <c r="D1502" s="750" t="s">
        <v>674</v>
      </c>
      <c r="E1502" s="751">
        <v>50113001</v>
      </c>
      <c r="F1502" s="750" t="s">
        <v>688</v>
      </c>
      <c r="G1502" s="749" t="s">
        <v>692</v>
      </c>
      <c r="H1502" s="749">
        <v>208695</v>
      </c>
      <c r="I1502" s="749">
        <v>208695</v>
      </c>
      <c r="J1502" s="749" t="s">
        <v>764</v>
      </c>
      <c r="K1502" s="749" t="s">
        <v>1140</v>
      </c>
      <c r="L1502" s="752">
        <v>77.419999999999987</v>
      </c>
      <c r="M1502" s="752">
        <v>4</v>
      </c>
      <c r="N1502" s="753">
        <v>309.67999999999995</v>
      </c>
    </row>
    <row r="1503" spans="1:14" ht="14.4" customHeight="1" x14ac:dyDescent="0.3">
      <c r="A1503" s="747" t="s">
        <v>628</v>
      </c>
      <c r="B1503" s="748" t="s">
        <v>629</v>
      </c>
      <c r="C1503" s="749" t="s">
        <v>673</v>
      </c>
      <c r="D1503" s="750" t="s">
        <v>674</v>
      </c>
      <c r="E1503" s="751">
        <v>50113001</v>
      </c>
      <c r="F1503" s="750" t="s">
        <v>688</v>
      </c>
      <c r="G1503" s="749" t="s">
        <v>692</v>
      </c>
      <c r="H1503" s="749">
        <v>101807</v>
      </c>
      <c r="I1503" s="749">
        <v>40538</v>
      </c>
      <c r="J1503" s="749" t="s">
        <v>1632</v>
      </c>
      <c r="K1503" s="749" t="s">
        <v>1633</v>
      </c>
      <c r="L1503" s="752">
        <v>845.87333333333333</v>
      </c>
      <c r="M1503" s="752">
        <v>3</v>
      </c>
      <c r="N1503" s="753">
        <v>2537.62</v>
      </c>
    </row>
    <row r="1504" spans="1:14" ht="14.4" customHeight="1" x14ac:dyDescent="0.3">
      <c r="A1504" s="747" t="s">
        <v>628</v>
      </c>
      <c r="B1504" s="748" t="s">
        <v>629</v>
      </c>
      <c r="C1504" s="749" t="s">
        <v>673</v>
      </c>
      <c r="D1504" s="750" t="s">
        <v>674</v>
      </c>
      <c r="E1504" s="751">
        <v>50113001</v>
      </c>
      <c r="F1504" s="750" t="s">
        <v>688</v>
      </c>
      <c r="G1504" s="749" t="s">
        <v>692</v>
      </c>
      <c r="H1504" s="749">
        <v>117011</v>
      </c>
      <c r="I1504" s="749">
        <v>17011</v>
      </c>
      <c r="J1504" s="749" t="s">
        <v>1141</v>
      </c>
      <c r="K1504" s="749" t="s">
        <v>1142</v>
      </c>
      <c r="L1504" s="752">
        <v>148.00363636363639</v>
      </c>
      <c r="M1504" s="752">
        <v>22</v>
      </c>
      <c r="N1504" s="753">
        <v>3256.0800000000004</v>
      </c>
    </row>
    <row r="1505" spans="1:14" ht="14.4" customHeight="1" x14ac:dyDescent="0.3">
      <c r="A1505" s="747" t="s">
        <v>628</v>
      </c>
      <c r="B1505" s="748" t="s">
        <v>629</v>
      </c>
      <c r="C1505" s="749" t="s">
        <v>673</v>
      </c>
      <c r="D1505" s="750" t="s">
        <v>674</v>
      </c>
      <c r="E1505" s="751">
        <v>50113001</v>
      </c>
      <c r="F1505" s="750" t="s">
        <v>688</v>
      </c>
      <c r="G1505" s="749" t="s">
        <v>692</v>
      </c>
      <c r="H1505" s="749">
        <v>844591</v>
      </c>
      <c r="I1505" s="749">
        <v>107161</v>
      </c>
      <c r="J1505" s="749" t="s">
        <v>1902</v>
      </c>
      <c r="K1505" s="749" t="s">
        <v>1903</v>
      </c>
      <c r="L1505" s="752">
        <v>935</v>
      </c>
      <c r="M1505" s="752">
        <v>10</v>
      </c>
      <c r="N1505" s="753">
        <v>9350</v>
      </c>
    </row>
    <row r="1506" spans="1:14" ht="14.4" customHeight="1" x14ac:dyDescent="0.3">
      <c r="A1506" s="747" t="s">
        <v>628</v>
      </c>
      <c r="B1506" s="748" t="s">
        <v>629</v>
      </c>
      <c r="C1506" s="749" t="s">
        <v>673</v>
      </c>
      <c r="D1506" s="750" t="s">
        <v>674</v>
      </c>
      <c r="E1506" s="751">
        <v>50113001</v>
      </c>
      <c r="F1506" s="750" t="s">
        <v>688</v>
      </c>
      <c r="G1506" s="749" t="s">
        <v>692</v>
      </c>
      <c r="H1506" s="749">
        <v>108499</v>
      </c>
      <c r="I1506" s="749">
        <v>8499</v>
      </c>
      <c r="J1506" s="749" t="s">
        <v>1143</v>
      </c>
      <c r="K1506" s="749" t="s">
        <v>1144</v>
      </c>
      <c r="L1506" s="752">
        <v>111.52000000000001</v>
      </c>
      <c r="M1506" s="752">
        <v>8</v>
      </c>
      <c r="N1506" s="753">
        <v>892.16000000000008</v>
      </c>
    </row>
    <row r="1507" spans="1:14" ht="14.4" customHeight="1" x14ac:dyDescent="0.3">
      <c r="A1507" s="747" t="s">
        <v>628</v>
      </c>
      <c r="B1507" s="748" t="s">
        <v>629</v>
      </c>
      <c r="C1507" s="749" t="s">
        <v>673</v>
      </c>
      <c r="D1507" s="750" t="s">
        <v>674</v>
      </c>
      <c r="E1507" s="751">
        <v>50113001</v>
      </c>
      <c r="F1507" s="750" t="s">
        <v>688</v>
      </c>
      <c r="G1507" s="749" t="s">
        <v>692</v>
      </c>
      <c r="H1507" s="749">
        <v>102479</v>
      </c>
      <c r="I1507" s="749">
        <v>2479</v>
      </c>
      <c r="J1507" s="749" t="s">
        <v>766</v>
      </c>
      <c r="K1507" s="749" t="s">
        <v>767</v>
      </c>
      <c r="L1507" s="752">
        <v>65.680000000000007</v>
      </c>
      <c r="M1507" s="752">
        <v>9</v>
      </c>
      <c r="N1507" s="753">
        <v>591.12</v>
      </c>
    </row>
    <row r="1508" spans="1:14" ht="14.4" customHeight="1" x14ac:dyDescent="0.3">
      <c r="A1508" s="747" t="s">
        <v>628</v>
      </c>
      <c r="B1508" s="748" t="s">
        <v>629</v>
      </c>
      <c r="C1508" s="749" t="s">
        <v>673</v>
      </c>
      <c r="D1508" s="750" t="s">
        <v>674</v>
      </c>
      <c r="E1508" s="751">
        <v>50113001</v>
      </c>
      <c r="F1508" s="750" t="s">
        <v>688</v>
      </c>
      <c r="G1508" s="749" t="s">
        <v>692</v>
      </c>
      <c r="H1508" s="749">
        <v>104071</v>
      </c>
      <c r="I1508" s="749">
        <v>4071</v>
      </c>
      <c r="J1508" s="749" t="s">
        <v>766</v>
      </c>
      <c r="K1508" s="749" t="s">
        <v>768</v>
      </c>
      <c r="L1508" s="752">
        <v>153.68333333333328</v>
      </c>
      <c r="M1508" s="752">
        <v>9</v>
      </c>
      <c r="N1508" s="753">
        <v>1383.1499999999996</v>
      </c>
    </row>
    <row r="1509" spans="1:14" ht="14.4" customHeight="1" x14ac:dyDescent="0.3">
      <c r="A1509" s="747" t="s">
        <v>628</v>
      </c>
      <c r="B1509" s="748" t="s">
        <v>629</v>
      </c>
      <c r="C1509" s="749" t="s">
        <v>673</v>
      </c>
      <c r="D1509" s="750" t="s">
        <v>674</v>
      </c>
      <c r="E1509" s="751">
        <v>50113001</v>
      </c>
      <c r="F1509" s="750" t="s">
        <v>688</v>
      </c>
      <c r="G1509" s="749" t="s">
        <v>692</v>
      </c>
      <c r="H1509" s="749">
        <v>846599</v>
      </c>
      <c r="I1509" s="749">
        <v>107754</v>
      </c>
      <c r="J1509" s="749" t="s">
        <v>1904</v>
      </c>
      <c r="K1509" s="749" t="s">
        <v>630</v>
      </c>
      <c r="L1509" s="752">
        <v>131.41000000000003</v>
      </c>
      <c r="M1509" s="752">
        <v>2</v>
      </c>
      <c r="N1509" s="753">
        <v>262.82000000000005</v>
      </c>
    </row>
    <row r="1510" spans="1:14" ht="14.4" customHeight="1" x14ac:dyDescent="0.3">
      <c r="A1510" s="747" t="s">
        <v>628</v>
      </c>
      <c r="B1510" s="748" t="s">
        <v>629</v>
      </c>
      <c r="C1510" s="749" t="s">
        <v>673</v>
      </c>
      <c r="D1510" s="750" t="s">
        <v>674</v>
      </c>
      <c r="E1510" s="751">
        <v>50113001</v>
      </c>
      <c r="F1510" s="750" t="s">
        <v>688</v>
      </c>
      <c r="G1510" s="749" t="s">
        <v>692</v>
      </c>
      <c r="H1510" s="749">
        <v>989383</v>
      </c>
      <c r="I1510" s="749">
        <v>0</v>
      </c>
      <c r="J1510" s="749" t="s">
        <v>1905</v>
      </c>
      <c r="K1510" s="749" t="s">
        <v>630</v>
      </c>
      <c r="L1510" s="752">
        <v>127.57501868345159</v>
      </c>
      <c r="M1510" s="752">
        <v>61</v>
      </c>
      <c r="N1510" s="753">
        <v>7782.0761396905473</v>
      </c>
    </row>
    <row r="1511" spans="1:14" ht="14.4" customHeight="1" x14ac:dyDescent="0.3">
      <c r="A1511" s="747" t="s">
        <v>628</v>
      </c>
      <c r="B1511" s="748" t="s">
        <v>629</v>
      </c>
      <c r="C1511" s="749" t="s">
        <v>673</v>
      </c>
      <c r="D1511" s="750" t="s">
        <v>674</v>
      </c>
      <c r="E1511" s="751">
        <v>50113001</v>
      </c>
      <c r="F1511" s="750" t="s">
        <v>688</v>
      </c>
      <c r="G1511" s="749" t="s">
        <v>692</v>
      </c>
      <c r="H1511" s="749">
        <v>175289</v>
      </c>
      <c r="I1511" s="749">
        <v>75289</v>
      </c>
      <c r="J1511" s="749" t="s">
        <v>1906</v>
      </c>
      <c r="K1511" s="749" t="s">
        <v>1907</v>
      </c>
      <c r="L1511" s="752">
        <v>99.99</v>
      </c>
      <c r="M1511" s="752">
        <v>1</v>
      </c>
      <c r="N1511" s="753">
        <v>99.99</v>
      </c>
    </row>
    <row r="1512" spans="1:14" ht="14.4" customHeight="1" x14ac:dyDescent="0.3">
      <c r="A1512" s="747" t="s">
        <v>628</v>
      </c>
      <c r="B1512" s="748" t="s">
        <v>629</v>
      </c>
      <c r="C1512" s="749" t="s">
        <v>673</v>
      </c>
      <c r="D1512" s="750" t="s">
        <v>674</v>
      </c>
      <c r="E1512" s="751">
        <v>50113001</v>
      </c>
      <c r="F1512" s="750" t="s">
        <v>688</v>
      </c>
      <c r="G1512" s="749" t="s">
        <v>692</v>
      </c>
      <c r="H1512" s="749">
        <v>191587</v>
      </c>
      <c r="I1512" s="749">
        <v>91587</v>
      </c>
      <c r="J1512" s="749" t="s">
        <v>1906</v>
      </c>
      <c r="K1512" s="749" t="s">
        <v>1908</v>
      </c>
      <c r="L1512" s="752">
        <v>61.915000000000013</v>
      </c>
      <c r="M1512" s="752">
        <v>4</v>
      </c>
      <c r="N1512" s="753">
        <v>247.66000000000005</v>
      </c>
    </row>
    <row r="1513" spans="1:14" ht="14.4" customHeight="1" x14ac:dyDescent="0.3">
      <c r="A1513" s="747" t="s">
        <v>628</v>
      </c>
      <c r="B1513" s="748" t="s">
        <v>629</v>
      </c>
      <c r="C1513" s="749" t="s">
        <v>673</v>
      </c>
      <c r="D1513" s="750" t="s">
        <v>674</v>
      </c>
      <c r="E1513" s="751">
        <v>50113001</v>
      </c>
      <c r="F1513" s="750" t="s">
        <v>688</v>
      </c>
      <c r="G1513" s="749" t="s">
        <v>692</v>
      </c>
      <c r="H1513" s="749">
        <v>157542</v>
      </c>
      <c r="I1513" s="749">
        <v>57542</v>
      </c>
      <c r="J1513" s="749" t="s">
        <v>1909</v>
      </c>
      <c r="K1513" s="749" t="s">
        <v>1910</v>
      </c>
      <c r="L1513" s="752">
        <v>60.750000000000007</v>
      </c>
      <c r="M1513" s="752">
        <v>2</v>
      </c>
      <c r="N1513" s="753">
        <v>121.50000000000001</v>
      </c>
    </row>
    <row r="1514" spans="1:14" ht="14.4" customHeight="1" x14ac:dyDescent="0.3">
      <c r="A1514" s="747" t="s">
        <v>628</v>
      </c>
      <c r="B1514" s="748" t="s">
        <v>629</v>
      </c>
      <c r="C1514" s="749" t="s">
        <v>673</v>
      </c>
      <c r="D1514" s="750" t="s">
        <v>674</v>
      </c>
      <c r="E1514" s="751">
        <v>50113001</v>
      </c>
      <c r="F1514" s="750" t="s">
        <v>688</v>
      </c>
      <c r="G1514" s="749" t="s">
        <v>692</v>
      </c>
      <c r="H1514" s="749">
        <v>846023</v>
      </c>
      <c r="I1514" s="749">
        <v>125266</v>
      </c>
      <c r="J1514" s="749" t="s">
        <v>1911</v>
      </c>
      <c r="K1514" s="749" t="s">
        <v>1912</v>
      </c>
      <c r="L1514" s="752">
        <v>167.03</v>
      </c>
      <c r="M1514" s="752">
        <v>3</v>
      </c>
      <c r="N1514" s="753">
        <v>501.09000000000003</v>
      </c>
    </row>
    <row r="1515" spans="1:14" ht="14.4" customHeight="1" x14ac:dyDescent="0.3">
      <c r="A1515" s="747" t="s">
        <v>628</v>
      </c>
      <c r="B1515" s="748" t="s">
        <v>629</v>
      </c>
      <c r="C1515" s="749" t="s">
        <v>673</v>
      </c>
      <c r="D1515" s="750" t="s">
        <v>674</v>
      </c>
      <c r="E1515" s="751">
        <v>50113001</v>
      </c>
      <c r="F1515" s="750" t="s">
        <v>688</v>
      </c>
      <c r="G1515" s="749" t="s">
        <v>689</v>
      </c>
      <c r="H1515" s="749">
        <v>115010</v>
      </c>
      <c r="I1515" s="749">
        <v>15010</v>
      </c>
      <c r="J1515" s="749" t="s">
        <v>1147</v>
      </c>
      <c r="K1515" s="749" t="s">
        <v>1148</v>
      </c>
      <c r="L1515" s="752">
        <v>90.423333333333304</v>
      </c>
      <c r="M1515" s="752">
        <v>6</v>
      </c>
      <c r="N1515" s="753">
        <v>542.53999999999985</v>
      </c>
    </row>
    <row r="1516" spans="1:14" ht="14.4" customHeight="1" x14ac:dyDescent="0.3">
      <c r="A1516" s="747" t="s">
        <v>628</v>
      </c>
      <c r="B1516" s="748" t="s">
        <v>629</v>
      </c>
      <c r="C1516" s="749" t="s">
        <v>673</v>
      </c>
      <c r="D1516" s="750" t="s">
        <v>674</v>
      </c>
      <c r="E1516" s="751">
        <v>50113001</v>
      </c>
      <c r="F1516" s="750" t="s">
        <v>688</v>
      </c>
      <c r="G1516" s="749" t="s">
        <v>689</v>
      </c>
      <c r="H1516" s="749">
        <v>115013</v>
      </c>
      <c r="I1516" s="749">
        <v>15013</v>
      </c>
      <c r="J1516" s="749" t="s">
        <v>1149</v>
      </c>
      <c r="K1516" s="749" t="s">
        <v>1150</v>
      </c>
      <c r="L1516" s="752">
        <v>60.313333333333333</v>
      </c>
      <c r="M1516" s="752">
        <v>3</v>
      </c>
      <c r="N1516" s="753">
        <v>180.94</v>
      </c>
    </row>
    <row r="1517" spans="1:14" ht="14.4" customHeight="1" x14ac:dyDescent="0.3">
      <c r="A1517" s="747" t="s">
        <v>628</v>
      </c>
      <c r="B1517" s="748" t="s">
        <v>629</v>
      </c>
      <c r="C1517" s="749" t="s">
        <v>673</v>
      </c>
      <c r="D1517" s="750" t="s">
        <v>674</v>
      </c>
      <c r="E1517" s="751">
        <v>50113001</v>
      </c>
      <c r="F1517" s="750" t="s">
        <v>688</v>
      </c>
      <c r="G1517" s="749" t="s">
        <v>692</v>
      </c>
      <c r="H1517" s="749">
        <v>204622</v>
      </c>
      <c r="I1517" s="749">
        <v>204622</v>
      </c>
      <c r="J1517" s="749" t="s">
        <v>1913</v>
      </c>
      <c r="K1517" s="749" t="s">
        <v>1914</v>
      </c>
      <c r="L1517" s="752">
        <v>72.93003231557276</v>
      </c>
      <c r="M1517" s="752">
        <v>6.7919999999999998</v>
      </c>
      <c r="N1517" s="753">
        <v>495.34077948737018</v>
      </c>
    </row>
    <row r="1518" spans="1:14" ht="14.4" customHeight="1" x14ac:dyDescent="0.3">
      <c r="A1518" s="747" t="s">
        <v>628</v>
      </c>
      <c r="B1518" s="748" t="s">
        <v>629</v>
      </c>
      <c r="C1518" s="749" t="s">
        <v>673</v>
      </c>
      <c r="D1518" s="750" t="s">
        <v>674</v>
      </c>
      <c r="E1518" s="751">
        <v>50113001</v>
      </c>
      <c r="F1518" s="750" t="s">
        <v>688</v>
      </c>
      <c r="G1518" s="749" t="s">
        <v>692</v>
      </c>
      <c r="H1518" s="749">
        <v>204626</v>
      </c>
      <c r="I1518" s="749">
        <v>204626</v>
      </c>
      <c r="J1518" s="749" t="s">
        <v>1913</v>
      </c>
      <c r="K1518" s="749" t="s">
        <v>1915</v>
      </c>
      <c r="L1518" s="752">
        <v>213.18000000000006</v>
      </c>
      <c r="M1518" s="752">
        <v>0.46800000000000003</v>
      </c>
      <c r="N1518" s="753">
        <v>99.768240000000034</v>
      </c>
    </row>
    <row r="1519" spans="1:14" ht="14.4" customHeight="1" x14ac:dyDescent="0.3">
      <c r="A1519" s="747" t="s">
        <v>628</v>
      </c>
      <c r="B1519" s="748" t="s">
        <v>629</v>
      </c>
      <c r="C1519" s="749" t="s">
        <v>673</v>
      </c>
      <c r="D1519" s="750" t="s">
        <v>674</v>
      </c>
      <c r="E1519" s="751">
        <v>50113001</v>
      </c>
      <c r="F1519" s="750" t="s">
        <v>688</v>
      </c>
      <c r="G1519" s="749" t="s">
        <v>692</v>
      </c>
      <c r="H1519" s="749">
        <v>930535</v>
      </c>
      <c r="I1519" s="749">
        <v>0</v>
      </c>
      <c r="J1519" s="749" t="s">
        <v>1916</v>
      </c>
      <c r="K1519" s="749" t="s">
        <v>630</v>
      </c>
      <c r="L1519" s="752">
        <v>157.09833187023915</v>
      </c>
      <c r="M1519" s="752">
        <v>3</v>
      </c>
      <c r="N1519" s="753">
        <v>471.29499561071748</v>
      </c>
    </row>
    <row r="1520" spans="1:14" ht="14.4" customHeight="1" x14ac:dyDescent="0.3">
      <c r="A1520" s="747" t="s">
        <v>628</v>
      </c>
      <c r="B1520" s="748" t="s">
        <v>629</v>
      </c>
      <c r="C1520" s="749" t="s">
        <v>673</v>
      </c>
      <c r="D1520" s="750" t="s">
        <v>674</v>
      </c>
      <c r="E1520" s="751">
        <v>50113001</v>
      </c>
      <c r="F1520" s="750" t="s">
        <v>688</v>
      </c>
      <c r="G1520" s="749" t="s">
        <v>692</v>
      </c>
      <c r="H1520" s="749">
        <v>905098</v>
      </c>
      <c r="I1520" s="749">
        <v>23989</v>
      </c>
      <c r="J1520" s="749" t="s">
        <v>1151</v>
      </c>
      <c r="K1520" s="749" t="s">
        <v>630</v>
      </c>
      <c r="L1520" s="752">
        <v>416.98996698172931</v>
      </c>
      <c r="M1520" s="752">
        <v>13</v>
      </c>
      <c r="N1520" s="753">
        <v>5420.8695707624811</v>
      </c>
    </row>
    <row r="1521" spans="1:14" ht="14.4" customHeight="1" x14ac:dyDescent="0.3">
      <c r="A1521" s="747" t="s">
        <v>628</v>
      </c>
      <c r="B1521" s="748" t="s">
        <v>629</v>
      </c>
      <c r="C1521" s="749" t="s">
        <v>673</v>
      </c>
      <c r="D1521" s="750" t="s">
        <v>674</v>
      </c>
      <c r="E1521" s="751">
        <v>50113001</v>
      </c>
      <c r="F1521" s="750" t="s">
        <v>688</v>
      </c>
      <c r="G1521" s="749" t="s">
        <v>692</v>
      </c>
      <c r="H1521" s="749">
        <v>23987</v>
      </c>
      <c r="I1521" s="749">
        <v>23987</v>
      </c>
      <c r="J1521" s="749" t="s">
        <v>771</v>
      </c>
      <c r="K1521" s="749" t="s">
        <v>772</v>
      </c>
      <c r="L1521" s="752">
        <v>175.03009571464131</v>
      </c>
      <c r="M1521" s="752">
        <v>8</v>
      </c>
      <c r="N1521" s="753">
        <v>1400.2407657171304</v>
      </c>
    </row>
    <row r="1522" spans="1:14" ht="14.4" customHeight="1" x14ac:dyDescent="0.3">
      <c r="A1522" s="747" t="s">
        <v>628</v>
      </c>
      <c r="B1522" s="748" t="s">
        <v>629</v>
      </c>
      <c r="C1522" s="749" t="s">
        <v>673</v>
      </c>
      <c r="D1522" s="750" t="s">
        <v>674</v>
      </c>
      <c r="E1522" s="751">
        <v>50113001</v>
      </c>
      <c r="F1522" s="750" t="s">
        <v>688</v>
      </c>
      <c r="G1522" s="749" t="s">
        <v>692</v>
      </c>
      <c r="H1522" s="749">
        <v>840144</v>
      </c>
      <c r="I1522" s="749">
        <v>9999999</v>
      </c>
      <c r="J1522" s="749" t="s">
        <v>1917</v>
      </c>
      <c r="K1522" s="749" t="s">
        <v>1918</v>
      </c>
      <c r="L1522" s="752">
        <v>3953.775105555555</v>
      </c>
      <c r="M1522" s="752">
        <v>3</v>
      </c>
      <c r="N1522" s="753">
        <v>11861.325316666665</v>
      </c>
    </row>
    <row r="1523" spans="1:14" ht="14.4" customHeight="1" x14ac:dyDescent="0.3">
      <c r="A1523" s="747" t="s">
        <v>628</v>
      </c>
      <c r="B1523" s="748" t="s">
        <v>629</v>
      </c>
      <c r="C1523" s="749" t="s">
        <v>673</v>
      </c>
      <c r="D1523" s="750" t="s">
        <v>674</v>
      </c>
      <c r="E1523" s="751">
        <v>50113001</v>
      </c>
      <c r="F1523" s="750" t="s">
        <v>688</v>
      </c>
      <c r="G1523" s="749" t="s">
        <v>692</v>
      </c>
      <c r="H1523" s="749">
        <v>101681</v>
      </c>
      <c r="I1523" s="749">
        <v>1681</v>
      </c>
      <c r="J1523" s="749" t="s">
        <v>1153</v>
      </c>
      <c r="K1523" s="749" t="s">
        <v>739</v>
      </c>
      <c r="L1523" s="752">
        <v>590.88675621839673</v>
      </c>
      <c r="M1523" s="752">
        <v>6</v>
      </c>
      <c r="N1523" s="753">
        <v>3545.3205373103806</v>
      </c>
    </row>
    <row r="1524" spans="1:14" ht="14.4" customHeight="1" x14ac:dyDescent="0.3">
      <c r="A1524" s="747" t="s">
        <v>628</v>
      </c>
      <c r="B1524" s="748" t="s">
        <v>629</v>
      </c>
      <c r="C1524" s="749" t="s">
        <v>673</v>
      </c>
      <c r="D1524" s="750" t="s">
        <v>674</v>
      </c>
      <c r="E1524" s="751">
        <v>50113001</v>
      </c>
      <c r="F1524" s="750" t="s">
        <v>688</v>
      </c>
      <c r="G1524" s="749" t="s">
        <v>692</v>
      </c>
      <c r="H1524" s="749">
        <v>159642</v>
      </c>
      <c r="I1524" s="749">
        <v>59642</v>
      </c>
      <c r="J1524" s="749" t="s">
        <v>1919</v>
      </c>
      <c r="K1524" s="749" t="s">
        <v>1920</v>
      </c>
      <c r="L1524" s="752">
        <v>158.11000000000001</v>
      </c>
      <c r="M1524" s="752">
        <v>3</v>
      </c>
      <c r="N1524" s="753">
        <v>474.33000000000004</v>
      </c>
    </row>
    <row r="1525" spans="1:14" ht="14.4" customHeight="1" x14ac:dyDescent="0.3">
      <c r="A1525" s="747" t="s">
        <v>628</v>
      </c>
      <c r="B1525" s="748" t="s">
        <v>629</v>
      </c>
      <c r="C1525" s="749" t="s">
        <v>673</v>
      </c>
      <c r="D1525" s="750" t="s">
        <v>674</v>
      </c>
      <c r="E1525" s="751">
        <v>50113001</v>
      </c>
      <c r="F1525" s="750" t="s">
        <v>688</v>
      </c>
      <c r="G1525" s="749" t="s">
        <v>692</v>
      </c>
      <c r="H1525" s="749">
        <v>159976</v>
      </c>
      <c r="I1525" s="749">
        <v>59976</v>
      </c>
      <c r="J1525" s="749" t="s">
        <v>773</v>
      </c>
      <c r="K1525" s="749" t="s">
        <v>774</v>
      </c>
      <c r="L1525" s="752">
        <v>47.23</v>
      </c>
      <c r="M1525" s="752">
        <v>15</v>
      </c>
      <c r="N1525" s="753">
        <v>708.44999999999993</v>
      </c>
    </row>
    <row r="1526" spans="1:14" ht="14.4" customHeight="1" x14ac:dyDescent="0.3">
      <c r="A1526" s="747" t="s">
        <v>628</v>
      </c>
      <c r="B1526" s="748" t="s">
        <v>629</v>
      </c>
      <c r="C1526" s="749" t="s">
        <v>673</v>
      </c>
      <c r="D1526" s="750" t="s">
        <v>674</v>
      </c>
      <c r="E1526" s="751">
        <v>50113001</v>
      </c>
      <c r="F1526" s="750" t="s">
        <v>688</v>
      </c>
      <c r="G1526" s="749" t="s">
        <v>692</v>
      </c>
      <c r="H1526" s="749">
        <v>145273</v>
      </c>
      <c r="I1526" s="749">
        <v>45273</v>
      </c>
      <c r="J1526" s="749" t="s">
        <v>1154</v>
      </c>
      <c r="K1526" s="749" t="s">
        <v>1146</v>
      </c>
      <c r="L1526" s="752">
        <v>50.240000000000009</v>
      </c>
      <c r="M1526" s="752">
        <v>2</v>
      </c>
      <c r="N1526" s="753">
        <v>100.48000000000002</v>
      </c>
    </row>
    <row r="1527" spans="1:14" ht="14.4" customHeight="1" x14ac:dyDescent="0.3">
      <c r="A1527" s="747" t="s">
        <v>628</v>
      </c>
      <c r="B1527" s="748" t="s">
        <v>629</v>
      </c>
      <c r="C1527" s="749" t="s">
        <v>673</v>
      </c>
      <c r="D1527" s="750" t="s">
        <v>674</v>
      </c>
      <c r="E1527" s="751">
        <v>50113001</v>
      </c>
      <c r="F1527" s="750" t="s">
        <v>688</v>
      </c>
      <c r="G1527" s="749" t="s">
        <v>692</v>
      </c>
      <c r="H1527" s="749">
        <v>159643</v>
      </c>
      <c r="I1527" s="749">
        <v>59643</v>
      </c>
      <c r="J1527" s="749" t="s">
        <v>1154</v>
      </c>
      <c r="K1527" s="749" t="s">
        <v>1921</v>
      </c>
      <c r="L1527" s="752">
        <v>146.0925</v>
      </c>
      <c r="M1527" s="752">
        <v>8</v>
      </c>
      <c r="N1527" s="753">
        <v>1168.74</v>
      </c>
    </row>
    <row r="1528" spans="1:14" ht="14.4" customHeight="1" x14ac:dyDescent="0.3">
      <c r="A1528" s="747" t="s">
        <v>628</v>
      </c>
      <c r="B1528" s="748" t="s">
        <v>629</v>
      </c>
      <c r="C1528" s="749" t="s">
        <v>673</v>
      </c>
      <c r="D1528" s="750" t="s">
        <v>674</v>
      </c>
      <c r="E1528" s="751">
        <v>50113001</v>
      </c>
      <c r="F1528" s="750" t="s">
        <v>688</v>
      </c>
      <c r="G1528" s="749" t="s">
        <v>692</v>
      </c>
      <c r="H1528" s="749">
        <v>184231</v>
      </c>
      <c r="I1528" s="749">
        <v>84231</v>
      </c>
      <c r="J1528" s="749" t="s">
        <v>1734</v>
      </c>
      <c r="K1528" s="749" t="s">
        <v>1069</v>
      </c>
      <c r="L1528" s="752">
        <v>373.29597299558611</v>
      </c>
      <c r="M1528" s="752">
        <v>4.7933168000000004</v>
      </c>
      <c r="N1528" s="753">
        <v>1789.3258587320893</v>
      </c>
    </row>
    <row r="1529" spans="1:14" ht="14.4" customHeight="1" x14ac:dyDescent="0.3">
      <c r="A1529" s="747" t="s">
        <v>628</v>
      </c>
      <c r="B1529" s="748" t="s">
        <v>629</v>
      </c>
      <c r="C1529" s="749" t="s">
        <v>673</v>
      </c>
      <c r="D1529" s="750" t="s">
        <v>674</v>
      </c>
      <c r="E1529" s="751">
        <v>50113001</v>
      </c>
      <c r="F1529" s="750" t="s">
        <v>688</v>
      </c>
      <c r="G1529" s="749" t="s">
        <v>692</v>
      </c>
      <c r="H1529" s="749">
        <v>184229</v>
      </c>
      <c r="I1529" s="749">
        <v>84229</v>
      </c>
      <c r="J1529" s="749" t="s">
        <v>1735</v>
      </c>
      <c r="K1529" s="749" t="s">
        <v>1736</v>
      </c>
      <c r="L1529" s="752">
        <v>887.27071557318845</v>
      </c>
      <c r="M1529" s="752">
        <v>3.5249652000000005</v>
      </c>
      <c r="N1529" s="753">
        <v>3127.5983953745877</v>
      </c>
    </row>
    <row r="1530" spans="1:14" ht="14.4" customHeight="1" x14ac:dyDescent="0.3">
      <c r="A1530" s="747" t="s">
        <v>628</v>
      </c>
      <c r="B1530" s="748" t="s">
        <v>629</v>
      </c>
      <c r="C1530" s="749" t="s">
        <v>673</v>
      </c>
      <c r="D1530" s="750" t="s">
        <v>674</v>
      </c>
      <c r="E1530" s="751">
        <v>50113001</v>
      </c>
      <c r="F1530" s="750" t="s">
        <v>688</v>
      </c>
      <c r="G1530" s="749" t="s">
        <v>692</v>
      </c>
      <c r="H1530" s="749">
        <v>184230</v>
      </c>
      <c r="I1530" s="749">
        <v>84230</v>
      </c>
      <c r="J1530" s="749" t="s">
        <v>1737</v>
      </c>
      <c r="K1530" s="749" t="s">
        <v>1738</v>
      </c>
      <c r="L1530" s="752">
        <v>196.06374136056712</v>
      </c>
      <c r="M1530" s="752">
        <v>7.382421700000001</v>
      </c>
      <c r="N1530" s="753">
        <v>1447.4252188034384</v>
      </c>
    </row>
    <row r="1531" spans="1:14" ht="14.4" customHeight="1" x14ac:dyDescent="0.3">
      <c r="A1531" s="747" t="s">
        <v>628</v>
      </c>
      <c r="B1531" s="748" t="s">
        <v>629</v>
      </c>
      <c r="C1531" s="749" t="s">
        <v>673</v>
      </c>
      <c r="D1531" s="750" t="s">
        <v>674</v>
      </c>
      <c r="E1531" s="751">
        <v>50113001</v>
      </c>
      <c r="F1531" s="750" t="s">
        <v>688</v>
      </c>
      <c r="G1531" s="749" t="s">
        <v>692</v>
      </c>
      <c r="H1531" s="749">
        <v>147033</v>
      </c>
      <c r="I1531" s="749">
        <v>47033</v>
      </c>
      <c r="J1531" s="749" t="s">
        <v>1391</v>
      </c>
      <c r="K1531" s="749" t="s">
        <v>1051</v>
      </c>
      <c r="L1531" s="752">
        <v>106.86999999999995</v>
      </c>
      <c r="M1531" s="752">
        <v>4</v>
      </c>
      <c r="N1531" s="753">
        <v>427.47999999999979</v>
      </c>
    </row>
    <row r="1532" spans="1:14" ht="14.4" customHeight="1" x14ac:dyDescent="0.3">
      <c r="A1532" s="747" t="s">
        <v>628</v>
      </c>
      <c r="B1532" s="748" t="s">
        <v>629</v>
      </c>
      <c r="C1532" s="749" t="s">
        <v>673</v>
      </c>
      <c r="D1532" s="750" t="s">
        <v>674</v>
      </c>
      <c r="E1532" s="751">
        <v>50113001</v>
      </c>
      <c r="F1532" s="750" t="s">
        <v>688</v>
      </c>
      <c r="G1532" s="749" t="s">
        <v>692</v>
      </c>
      <c r="H1532" s="749">
        <v>187076</v>
      </c>
      <c r="I1532" s="749">
        <v>87076</v>
      </c>
      <c r="J1532" s="749" t="s">
        <v>1922</v>
      </c>
      <c r="K1532" s="749" t="s">
        <v>1923</v>
      </c>
      <c r="L1532" s="752">
        <v>128.70499999999998</v>
      </c>
      <c r="M1532" s="752">
        <v>2</v>
      </c>
      <c r="N1532" s="753">
        <v>257.40999999999997</v>
      </c>
    </row>
    <row r="1533" spans="1:14" ht="14.4" customHeight="1" x14ac:dyDescent="0.3">
      <c r="A1533" s="747" t="s">
        <v>628</v>
      </c>
      <c r="B1533" s="748" t="s">
        <v>629</v>
      </c>
      <c r="C1533" s="749" t="s">
        <v>673</v>
      </c>
      <c r="D1533" s="750" t="s">
        <v>674</v>
      </c>
      <c r="E1533" s="751">
        <v>50113001</v>
      </c>
      <c r="F1533" s="750" t="s">
        <v>688</v>
      </c>
      <c r="G1533" s="749" t="s">
        <v>692</v>
      </c>
      <c r="H1533" s="749">
        <v>192757</v>
      </c>
      <c r="I1533" s="749">
        <v>92757</v>
      </c>
      <c r="J1533" s="749" t="s">
        <v>1922</v>
      </c>
      <c r="K1533" s="749" t="s">
        <v>1924</v>
      </c>
      <c r="L1533" s="752">
        <v>74.859861306302008</v>
      </c>
      <c r="M1533" s="752">
        <v>1</v>
      </c>
      <c r="N1533" s="753">
        <v>74.859861306302008</v>
      </c>
    </row>
    <row r="1534" spans="1:14" ht="14.4" customHeight="1" x14ac:dyDescent="0.3">
      <c r="A1534" s="747" t="s">
        <v>628</v>
      </c>
      <c r="B1534" s="748" t="s">
        <v>629</v>
      </c>
      <c r="C1534" s="749" t="s">
        <v>673</v>
      </c>
      <c r="D1534" s="750" t="s">
        <v>674</v>
      </c>
      <c r="E1534" s="751">
        <v>50113001</v>
      </c>
      <c r="F1534" s="750" t="s">
        <v>688</v>
      </c>
      <c r="G1534" s="749" t="s">
        <v>692</v>
      </c>
      <c r="H1534" s="749">
        <v>846413</v>
      </c>
      <c r="I1534" s="749">
        <v>57585</v>
      </c>
      <c r="J1534" s="749" t="s">
        <v>1155</v>
      </c>
      <c r="K1534" s="749" t="s">
        <v>1156</v>
      </c>
      <c r="L1534" s="752">
        <v>134.05199999999999</v>
      </c>
      <c r="M1534" s="752">
        <v>5</v>
      </c>
      <c r="N1534" s="753">
        <v>670.26</v>
      </c>
    </row>
    <row r="1535" spans="1:14" ht="14.4" customHeight="1" x14ac:dyDescent="0.3">
      <c r="A1535" s="747" t="s">
        <v>628</v>
      </c>
      <c r="B1535" s="748" t="s">
        <v>629</v>
      </c>
      <c r="C1535" s="749" t="s">
        <v>673</v>
      </c>
      <c r="D1535" s="750" t="s">
        <v>674</v>
      </c>
      <c r="E1535" s="751">
        <v>50113001</v>
      </c>
      <c r="F1535" s="750" t="s">
        <v>688</v>
      </c>
      <c r="G1535" s="749" t="s">
        <v>692</v>
      </c>
      <c r="H1535" s="749">
        <v>850308</v>
      </c>
      <c r="I1535" s="749">
        <v>130719</v>
      </c>
      <c r="J1535" s="749" t="s">
        <v>775</v>
      </c>
      <c r="K1535" s="749" t="s">
        <v>630</v>
      </c>
      <c r="L1535" s="752">
        <v>115.995</v>
      </c>
      <c r="M1535" s="752">
        <v>10</v>
      </c>
      <c r="N1535" s="753">
        <v>1159.95</v>
      </c>
    </row>
    <row r="1536" spans="1:14" ht="14.4" customHeight="1" x14ac:dyDescent="0.3">
      <c r="A1536" s="747" t="s">
        <v>628</v>
      </c>
      <c r="B1536" s="748" t="s">
        <v>629</v>
      </c>
      <c r="C1536" s="749" t="s">
        <v>673</v>
      </c>
      <c r="D1536" s="750" t="s">
        <v>674</v>
      </c>
      <c r="E1536" s="751">
        <v>50113001</v>
      </c>
      <c r="F1536" s="750" t="s">
        <v>688</v>
      </c>
      <c r="G1536" s="749" t="s">
        <v>692</v>
      </c>
      <c r="H1536" s="749">
        <v>500618</v>
      </c>
      <c r="I1536" s="749">
        <v>125753</v>
      </c>
      <c r="J1536" s="749" t="s">
        <v>1637</v>
      </c>
      <c r="K1536" s="749" t="s">
        <v>1638</v>
      </c>
      <c r="L1536" s="752">
        <v>259.48999999999995</v>
      </c>
      <c r="M1536" s="752">
        <v>11</v>
      </c>
      <c r="N1536" s="753">
        <v>2854.3899999999994</v>
      </c>
    </row>
    <row r="1537" spans="1:14" ht="14.4" customHeight="1" x14ac:dyDescent="0.3">
      <c r="A1537" s="747" t="s">
        <v>628</v>
      </c>
      <c r="B1537" s="748" t="s">
        <v>629</v>
      </c>
      <c r="C1537" s="749" t="s">
        <v>673</v>
      </c>
      <c r="D1537" s="750" t="s">
        <v>674</v>
      </c>
      <c r="E1537" s="751">
        <v>50113001</v>
      </c>
      <c r="F1537" s="750" t="s">
        <v>688</v>
      </c>
      <c r="G1537" s="749" t="s">
        <v>689</v>
      </c>
      <c r="H1537" s="749">
        <v>12670</v>
      </c>
      <c r="I1537" s="749">
        <v>12670</v>
      </c>
      <c r="J1537" s="749" t="s">
        <v>1739</v>
      </c>
      <c r="K1537" s="749" t="s">
        <v>1925</v>
      </c>
      <c r="L1537" s="752">
        <v>158.40004736822516</v>
      </c>
      <c r="M1537" s="752">
        <v>2.7831264000000004</v>
      </c>
      <c r="N1537" s="753">
        <v>440.84735359175806</v>
      </c>
    </row>
    <row r="1538" spans="1:14" ht="14.4" customHeight="1" x14ac:dyDescent="0.3">
      <c r="A1538" s="747" t="s">
        <v>628</v>
      </c>
      <c r="B1538" s="748" t="s">
        <v>629</v>
      </c>
      <c r="C1538" s="749" t="s">
        <v>673</v>
      </c>
      <c r="D1538" s="750" t="s">
        <v>674</v>
      </c>
      <c r="E1538" s="751">
        <v>50113001</v>
      </c>
      <c r="F1538" s="750" t="s">
        <v>688</v>
      </c>
      <c r="G1538" s="749" t="s">
        <v>689</v>
      </c>
      <c r="H1538" s="749">
        <v>112669</v>
      </c>
      <c r="I1538" s="749">
        <v>12669</v>
      </c>
      <c r="J1538" s="749" t="s">
        <v>1739</v>
      </c>
      <c r="K1538" s="749" t="s">
        <v>1740</v>
      </c>
      <c r="L1538" s="752">
        <v>104.50004692849433</v>
      </c>
      <c r="M1538" s="752">
        <v>3.4203725</v>
      </c>
      <c r="N1538" s="753">
        <v>357.42908676293149</v>
      </c>
    </row>
    <row r="1539" spans="1:14" ht="14.4" customHeight="1" x14ac:dyDescent="0.3">
      <c r="A1539" s="747" t="s">
        <v>628</v>
      </c>
      <c r="B1539" s="748" t="s">
        <v>629</v>
      </c>
      <c r="C1539" s="749" t="s">
        <v>673</v>
      </c>
      <c r="D1539" s="750" t="s">
        <v>674</v>
      </c>
      <c r="E1539" s="751">
        <v>50113001</v>
      </c>
      <c r="F1539" s="750" t="s">
        <v>688</v>
      </c>
      <c r="G1539" s="749" t="s">
        <v>689</v>
      </c>
      <c r="H1539" s="749">
        <v>112671</v>
      </c>
      <c r="I1539" s="749">
        <v>12671</v>
      </c>
      <c r="J1539" s="749" t="s">
        <v>1739</v>
      </c>
      <c r="K1539" s="749" t="s">
        <v>1926</v>
      </c>
      <c r="L1539" s="752">
        <v>324.49993616490974</v>
      </c>
      <c r="M1539" s="752">
        <v>0.41799999999999998</v>
      </c>
      <c r="N1539" s="753">
        <v>135.64097331693227</v>
      </c>
    </row>
    <row r="1540" spans="1:14" ht="14.4" customHeight="1" x14ac:dyDescent="0.3">
      <c r="A1540" s="747" t="s">
        <v>628</v>
      </c>
      <c r="B1540" s="748" t="s">
        <v>629</v>
      </c>
      <c r="C1540" s="749" t="s">
        <v>673</v>
      </c>
      <c r="D1540" s="750" t="s">
        <v>674</v>
      </c>
      <c r="E1540" s="751">
        <v>50113001</v>
      </c>
      <c r="F1540" s="750" t="s">
        <v>688</v>
      </c>
      <c r="G1540" s="749" t="s">
        <v>692</v>
      </c>
      <c r="H1540" s="749">
        <v>116462</v>
      </c>
      <c r="I1540" s="749">
        <v>16462</v>
      </c>
      <c r="J1540" s="749" t="s">
        <v>1399</v>
      </c>
      <c r="K1540" s="749" t="s">
        <v>1400</v>
      </c>
      <c r="L1540" s="752">
        <v>132.50428571428569</v>
      </c>
      <c r="M1540" s="752">
        <v>7</v>
      </c>
      <c r="N1540" s="753">
        <v>927.52999999999986</v>
      </c>
    </row>
    <row r="1541" spans="1:14" ht="14.4" customHeight="1" x14ac:dyDescent="0.3">
      <c r="A1541" s="747" t="s">
        <v>628</v>
      </c>
      <c r="B1541" s="748" t="s">
        <v>629</v>
      </c>
      <c r="C1541" s="749" t="s">
        <v>673</v>
      </c>
      <c r="D1541" s="750" t="s">
        <v>674</v>
      </c>
      <c r="E1541" s="751">
        <v>50113001</v>
      </c>
      <c r="F1541" s="750" t="s">
        <v>688</v>
      </c>
      <c r="G1541" s="749" t="s">
        <v>692</v>
      </c>
      <c r="H1541" s="749">
        <v>119378</v>
      </c>
      <c r="I1541" s="749">
        <v>19378</v>
      </c>
      <c r="J1541" s="749" t="s">
        <v>1401</v>
      </c>
      <c r="K1541" s="749" t="s">
        <v>1402</v>
      </c>
      <c r="L1541" s="752">
        <v>110.72</v>
      </c>
      <c r="M1541" s="752">
        <v>1</v>
      </c>
      <c r="N1541" s="753">
        <v>110.72</v>
      </c>
    </row>
    <row r="1542" spans="1:14" ht="14.4" customHeight="1" x14ac:dyDescent="0.3">
      <c r="A1542" s="747" t="s">
        <v>628</v>
      </c>
      <c r="B1542" s="748" t="s">
        <v>629</v>
      </c>
      <c r="C1542" s="749" t="s">
        <v>673</v>
      </c>
      <c r="D1542" s="750" t="s">
        <v>674</v>
      </c>
      <c r="E1542" s="751">
        <v>50113001</v>
      </c>
      <c r="F1542" s="750" t="s">
        <v>688</v>
      </c>
      <c r="G1542" s="749" t="s">
        <v>692</v>
      </c>
      <c r="H1542" s="749">
        <v>214596</v>
      </c>
      <c r="I1542" s="749">
        <v>214596</v>
      </c>
      <c r="J1542" s="749" t="s">
        <v>1927</v>
      </c>
      <c r="K1542" s="749" t="s">
        <v>1928</v>
      </c>
      <c r="L1542" s="752">
        <v>75.689999999999984</v>
      </c>
      <c r="M1542" s="752">
        <v>1</v>
      </c>
      <c r="N1542" s="753">
        <v>75.689999999999984</v>
      </c>
    </row>
    <row r="1543" spans="1:14" ht="14.4" customHeight="1" x14ac:dyDescent="0.3">
      <c r="A1543" s="747" t="s">
        <v>628</v>
      </c>
      <c r="B1543" s="748" t="s">
        <v>629</v>
      </c>
      <c r="C1543" s="749" t="s">
        <v>673</v>
      </c>
      <c r="D1543" s="750" t="s">
        <v>674</v>
      </c>
      <c r="E1543" s="751">
        <v>50113001</v>
      </c>
      <c r="F1543" s="750" t="s">
        <v>688</v>
      </c>
      <c r="G1543" s="749" t="s">
        <v>692</v>
      </c>
      <c r="H1543" s="749">
        <v>125489</v>
      </c>
      <c r="I1543" s="749">
        <v>25489</v>
      </c>
      <c r="J1543" s="749" t="s">
        <v>1929</v>
      </c>
      <c r="K1543" s="749" t="s">
        <v>1930</v>
      </c>
      <c r="L1543" s="752">
        <v>4567.84</v>
      </c>
      <c r="M1543" s="752">
        <v>5</v>
      </c>
      <c r="N1543" s="753">
        <v>22839.200000000001</v>
      </c>
    </row>
    <row r="1544" spans="1:14" ht="14.4" customHeight="1" x14ac:dyDescent="0.3">
      <c r="A1544" s="747" t="s">
        <v>628</v>
      </c>
      <c r="B1544" s="748" t="s">
        <v>629</v>
      </c>
      <c r="C1544" s="749" t="s">
        <v>673</v>
      </c>
      <c r="D1544" s="750" t="s">
        <v>674</v>
      </c>
      <c r="E1544" s="751">
        <v>50113001</v>
      </c>
      <c r="F1544" s="750" t="s">
        <v>688</v>
      </c>
      <c r="G1544" s="749" t="s">
        <v>692</v>
      </c>
      <c r="H1544" s="749">
        <v>103588</v>
      </c>
      <c r="I1544" s="749">
        <v>169882</v>
      </c>
      <c r="J1544" s="749" t="s">
        <v>778</v>
      </c>
      <c r="K1544" s="749" t="s">
        <v>1403</v>
      </c>
      <c r="L1544" s="752">
        <v>190.52999999999997</v>
      </c>
      <c r="M1544" s="752">
        <v>2</v>
      </c>
      <c r="N1544" s="753">
        <v>381.05999999999995</v>
      </c>
    </row>
    <row r="1545" spans="1:14" ht="14.4" customHeight="1" x14ac:dyDescent="0.3">
      <c r="A1545" s="747" t="s">
        <v>628</v>
      </c>
      <c r="B1545" s="748" t="s">
        <v>629</v>
      </c>
      <c r="C1545" s="749" t="s">
        <v>673</v>
      </c>
      <c r="D1545" s="750" t="s">
        <v>674</v>
      </c>
      <c r="E1545" s="751">
        <v>50113001</v>
      </c>
      <c r="F1545" s="750" t="s">
        <v>688</v>
      </c>
      <c r="G1545" s="749" t="s">
        <v>692</v>
      </c>
      <c r="H1545" s="749">
        <v>115520</v>
      </c>
      <c r="I1545" s="749">
        <v>15520</v>
      </c>
      <c r="J1545" s="749" t="s">
        <v>778</v>
      </c>
      <c r="K1545" s="749" t="s">
        <v>779</v>
      </c>
      <c r="L1545" s="752">
        <v>118.32000000000004</v>
      </c>
      <c r="M1545" s="752">
        <v>3</v>
      </c>
      <c r="N1545" s="753">
        <v>354.96000000000009</v>
      </c>
    </row>
    <row r="1546" spans="1:14" ht="14.4" customHeight="1" x14ac:dyDescent="0.3">
      <c r="A1546" s="747" t="s">
        <v>628</v>
      </c>
      <c r="B1546" s="748" t="s">
        <v>629</v>
      </c>
      <c r="C1546" s="749" t="s">
        <v>673</v>
      </c>
      <c r="D1546" s="750" t="s">
        <v>674</v>
      </c>
      <c r="E1546" s="751">
        <v>50113001</v>
      </c>
      <c r="F1546" s="750" t="s">
        <v>688</v>
      </c>
      <c r="G1546" s="749" t="s">
        <v>692</v>
      </c>
      <c r="H1546" s="749">
        <v>173498</v>
      </c>
      <c r="I1546" s="749">
        <v>173498</v>
      </c>
      <c r="J1546" s="749" t="s">
        <v>778</v>
      </c>
      <c r="K1546" s="749" t="s">
        <v>780</v>
      </c>
      <c r="L1546" s="752">
        <v>191.64999999999998</v>
      </c>
      <c r="M1546" s="752">
        <v>2</v>
      </c>
      <c r="N1546" s="753">
        <v>383.29999999999995</v>
      </c>
    </row>
    <row r="1547" spans="1:14" ht="14.4" customHeight="1" x14ac:dyDescent="0.3">
      <c r="A1547" s="747" t="s">
        <v>628</v>
      </c>
      <c r="B1547" s="748" t="s">
        <v>629</v>
      </c>
      <c r="C1547" s="749" t="s">
        <v>673</v>
      </c>
      <c r="D1547" s="750" t="s">
        <v>674</v>
      </c>
      <c r="E1547" s="751">
        <v>50113001</v>
      </c>
      <c r="F1547" s="750" t="s">
        <v>688</v>
      </c>
      <c r="G1547" s="749" t="s">
        <v>692</v>
      </c>
      <c r="H1547" s="749">
        <v>155379</v>
      </c>
      <c r="I1547" s="749">
        <v>155379</v>
      </c>
      <c r="J1547" s="749" t="s">
        <v>1404</v>
      </c>
      <c r="K1547" s="749" t="s">
        <v>1405</v>
      </c>
      <c r="L1547" s="752">
        <v>2548</v>
      </c>
      <c r="M1547" s="752">
        <v>11</v>
      </c>
      <c r="N1547" s="753">
        <v>28028</v>
      </c>
    </row>
    <row r="1548" spans="1:14" ht="14.4" customHeight="1" x14ac:dyDescent="0.3">
      <c r="A1548" s="747" t="s">
        <v>628</v>
      </c>
      <c r="B1548" s="748" t="s">
        <v>629</v>
      </c>
      <c r="C1548" s="749" t="s">
        <v>673</v>
      </c>
      <c r="D1548" s="750" t="s">
        <v>674</v>
      </c>
      <c r="E1548" s="751">
        <v>50113001</v>
      </c>
      <c r="F1548" s="750" t="s">
        <v>688</v>
      </c>
      <c r="G1548" s="749" t="s">
        <v>692</v>
      </c>
      <c r="H1548" s="749">
        <v>129317</v>
      </c>
      <c r="I1548" s="749">
        <v>29317</v>
      </c>
      <c r="J1548" s="749" t="s">
        <v>1931</v>
      </c>
      <c r="K1548" s="749" t="s">
        <v>1932</v>
      </c>
      <c r="L1548" s="752">
        <v>4573.9850000000006</v>
      </c>
      <c r="M1548" s="752">
        <v>2</v>
      </c>
      <c r="N1548" s="753">
        <v>9147.9700000000012</v>
      </c>
    </row>
    <row r="1549" spans="1:14" ht="14.4" customHeight="1" x14ac:dyDescent="0.3">
      <c r="A1549" s="747" t="s">
        <v>628</v>
      </c>
      <c r="B1549" s="748" t="s">
        <v>629</v>
      </c>
      <c r="C1549" s="749" t="s">
        <v>673</v>
      </c>
      <c r="D1549" s="750" t="s">
        <v>674</v>
      </c>
      <c r="E1549" s="751">
        <v>50113001</v>
      </c>
      <c r="F1549" s="750" t="s">
        <v>688</v>
      </c>
      <c r="G1549" s="749" t="s">
        <v>692</v>
      </c>
      <c r="H1549" s="749">
        <v>847477</v>
      </c>
      <c r="I1549" s="749">
        <v>151436</v>
      </c>
      <c r="J1549" s="749" t="s">
        <v>1933</v>
      </c>
      <c r="K1549" s="749" t="s">
        <v>1934</v>
      </c>
      <c r="L1549" s="752">
        <v>528.72499999999991</v>
      </c>
      <c r="M1549" s="752">
        <v>4</v>
      </c>
      <c r="N1549" s="753">
        <v>2114.8999999999996</v>
      </c>
    </row>
    <row r="1550" spans="1:14" ht="14.4" customHeight="1" x14ac:dyDescent="0.3">
      <c r="A1550" s="747" t="s">
        <v>628</v>
      </c>
      <c r="B1550" s="748" t="s">
        <v>629</v>
      </c>
      <c r="C1550" s="749" t="s">
        <v>673</v>
      </c>
      <c r="D1550" s="750" t="s">
        <v>674</v>
      </c>
      <c r="E1550" s="751">
        <v>50113001</v>
      </c>
      <c r="F1550" s="750" t="s">
        <v>688</v>
      </c>
      <c r="G1550" s="749" t="s">
        <v>692</v>
      </c>
      <c r="H1550" s="749">
        <v>214598</v>
      </c>
      <c r="I1550" s="749">
        <v>214598</v>
      </c>
      <c r="J1550" s="749" t="s">
        <v>782</v>
      </c>
      <c r="K1550" s="749" t="s">
        <v>783</v>
      </c>
      <c r="L1550" s="752">
        <v>168.47</v>
      </c>
      <c r="M1550" s="752">
        <v>1</v>
      </c>
      <c r="N1550" s="753">
        <v>168.47</v>
      </c>
    </row>
    <row r="1551" spans="1:14" ht="14.4" customHeight="1" x14ac:dyDescent="0.3">
      <c r="A1551" s="747" t="s">
        <v>628</v>
      </c>
      <c r="B1551" s="748" t="s">
        <v>629</v>
      </c>
      <c r="C1551" s="749" t="s">
        <v>673</v>
      </c>
      <c r="D1551" s="750" t="s">
        <v>674</v>
      </c>
      <c r="E1551" s="751">
        <v>50113001</v>
      </c>
      <c r="F1551" s="750" t="s">
        <v>688</v>
      </c>
      <c r="G1551" s="749" t="s">
        <v>692</v>
      </c>
      <c r="H1551" s="749">
        <v>184035</v>
      </c>
      <c r="I1551" s="749">
        <v>184035</v>
      </c>
      <c r="J1551" s="749" t="s">
        <v>790</v>
      </c>
      <c r="K1551" s="749" t="s">
        <v>792</v>
      </c>
      <c r="L1551" s="752">
        <v>123.06</v>
      </c>
      <c r="M1551" s="752">
        <v>1</v>
      </c>
      <c r="N1551" s="753">
        <v>123.06</v>
      </c>
    </row>
    <row r="1552" spans="1:14" ht="14.4" customHeight="1" x14ac:dyDescent="0.3">
      <c r="A1552" s="747" t="s">
        <v>628</v>
      </c>
      <c r="B1552" s="748" t="s">
        <v>629</v>
      </c>
      <c r="C1552" s="749" t="s">
        <v>673</v>
      </c>
      <c r="D1552" s="750" t="s">
        <v>674</v>
      </c>
      <c r="E1552" s="751">
        <v>50113001</v>
      </c>
      <c r="F1552" s="750" t="s">
        <v>688</v>
      </c>
      <c r="G1552" s="749" t="s">
        <v>692</v>
      </c>
      <c r="H1552" s="749">
        <v>849036</v>
      </c>
      <c r="I1552" s="749">
        <v>19049</v>
      </c>
      <c r="J1552" s="749" t="s">
        <v>790</v>
      </c>
      <c r="K1552" s="749" t="s">
        <v>791</v>
      </c>
      <c r="L1552" s="752">
        <v>103.81666666666666</v>
      </c>
      <c r="M1552" s="752">
        <v>6</v>
      </c>
      <c r="N1552" s="753">
        <v>622.9</v>
      </c>
    </row>
    <row r="1553" spans="1:14" ht="14.4" customHeight="1" x14ac:dyDescent="0.3">
      <c r="A1553" s="747" t="s">
        <v>628</v>
      </c>
      <c r="B1553" s="748" t="s">
        <v>629</v>
      </c>
      <c r="C1553" s="749" t="s">
        <v>673</v>
      </c>
      <c r="D1553" s="750" t="s">
        <v>674</v>
      </c>
      <c r="E1553" s="751">
        <v>50113001</v>
      </c>
      <c r="F1553" s="750" t="s">
        <v>688</v>
      </c>
      <c r="G1553" s="749" t="s">
        <v>692</v>
      </c>
      <c r="H1553" s="749">
        <v>849041</v>
      </c>
      <c r="I1553" s="749">
        <v>19053</v>
      </c>
      <c r="J1553" s="749" t="s">
        <v>790</v>
      </c>
      <c r="K1553" s="749" t="s">
        <v>792</v>
      </c>
      <c r="L1553" s="752">
        <v>123.78000000000006</v>
      </c>
      <c r="M1553" s="752">
        <v>2</v>
      </c>
      <c r="N1553" s="753">
        <v>247.56000000000012</v>
      </c>
    </row>
    <row r="1554" spans="1:14" ht="14.4" customHeight="1" x14ac:dyDescent="0.3">
      <c r="A1554" s="747" t="s">
        <v>628</v>
      </c>
      <c r="B1554" s="748" t="s">
        <v>629</v>
      </c>
      <c r="C1554" s="749" t="s">
        <v>673</v>
      </c>
      <c r="D1554" s="750" t="s">
        <v>674</v>
      </c>
      <c r="E1554" s="751">
        <v>50113001</v>
      </c>
      <c r="F1554" s="750" t="s">
        <v>688</v>
      </c>
      <c r="G1554" s="749" t="s">
        <v>692</v>
      </c>
      <c r="H1554" s="749">
        <v>152334</v>
      </c>
      <c r="I1554" s="749">
        <v>52334</v>
      </c>
      <c r="J1554" s="749" t="s">
        <v>1409</v>
      </c>
      <c r="K1554" s="749" t="s">
        <v>1410</v>
      </c>
      <c r="L1554" s="752">
        <v>289.95000000000005</v>
      </c>
      <c r="M1554" s="752">
        <v>18</v>
      </c>
      <c r="N1554" s="753">
        <v>5219.1000000000004</v>
      </c>
    </row>
    <row r="1555" spans="1:14" ht="14.4" customHeight="1" x14ac:dyDescent="0.3">
      <c r="A1555" s="747" t="s">
        <v>628</v>
      </c>
      <c r="B1555" s="748" t="s">
        <v>629</v>
      </c>
      <c r="C1555" s="749" t="s">
        <v>673</v>
      </c>
      <c r="D1555" s="750" t="s">
        <v>674</v>
      </c>
      <c r="E1555" s="751">
        <v>50113001</v>
      </c>
      <c r="F1555" s="750" t="s">
        <v>688</v>
      </c>
      <c r="G1555" s="749" t="s">
        <v>630</v>
      </c>
      <c r="H1555" s="749">
        <v>213485</v>
      </c>
      <c r="I1555" s="749">
        <v>213485</v>
      </c>
      <c r="J1555" s="749" t="s">
        <v>1162</v>
      </c>
      <c r="K1555" s="749" t="s">
        <v>1644</v>
      </c>
      <c r="L1555" s="752">
        <v>721.2</v>
      </c>
      <c r="M1555" s="752">
        <v>1</v>
      </c>
      <c r="N1555" s="753">
        <v>721.2</v>
      </c>
    </row>
    <row r="1556" spans="1:14" ht="14.4" customHeight="1" x14ac:dyDescent="0.3">
      <c r="A1556" s="747" t="s">
        <v>628</v>
      </c>
      <c r="B1556" s="748" t="s">
        <v>629</v>
      </c>
      <c r="C1556" s="749" t="s">
        <v>673</v>
      </c>
      <c r="D1556" s="750" t="s">
        <v>674</v>
      </c>
      <c r="E1556" s="751">
        <v>50113001</v>
      </c>
      <c r="F1556" s="750" t="s">
        <v>688</v>
      </c>
      <c r="G1556" s="749" t="s">
        <v>689</v>
      </c>
      <c r="H1556" s="749">
        <v>132063</v>
      </c>
      <c r="I1556" s="749">
        <v>32063</v>
      </c>
      <c r="J1556" s="749" t="s">
        <v>1162</v>
      </c>
      <c r="K1556" s="749" t="s">
        <v>1644</v>
      </c>
      <c r="L1556" s="752">
        <v>721.2</v>
      </c>
      <c r="M1556" s="752">
        <v>1</v>
      </c>
      <c r="N1556" s="753">
        <v>721.2</v>
      </c>
    </row>
    <row r="1557" spans="1:14" ht="14.4" customHeight="1" x14ac:dyDescent="0.3">
      <c r="A1557" s="747" t="s">
        <v>628</v>
      </c>
      <c r="B1557" s="748" t="s">
        <v>629</v>
      </c>
      <c r="C1557" s="749" t="s">
        <v>673</v>
      </c>
      <c r="D1557" s="750" t="s">
        <v>674</v>
      </c>
      <c r="E1557" s="751">
        <v>50113001</v>
      </c>
      <c r="F1557" s="750" t="s">
        <v>688</v>
      </c>
      <c r="G1557" s="749" t="s">
        <v>689</v>
      </c>
      <c r="H1557" s="749">
        <v>213487</v>
      </c>
      <c r="I1557" s="749">
        <v>213487</v>
      </c>
      <c r="J1557" s="749" t="s">
        <v>1162</v>
      </c>
      <c r="K1557" s="749" t="s">
        <v>1645</v>
      </c>
      <c r="L1557" s="752">
        <v>271.85000000000008</v>
      </c>
      <c r="M1557" s="752">
        <v>1</v>
      </c>
      <c r="N1557" s="753">
        <v>271.85000000000008</v>
      </c>
    </row>
    <row r="1558" spans="1:14" ht="14.4" customHeight="1" x14ac:dyDescent="0.3">
      <c r="A1558" s="747" t="s">
        <v>628</v>
      </c>
      <c r="B1558" s="748" t="s">
        <v>629</v>
      </c>
      <c r="C1558" s="749" t="s">
        <v>673</v>
      </c>
      <c r="D1558" s="750" t="s">
        <v>674</v>
      </c>
      <c r="E1558" s="751">
        <v>50113001</v>
      </c>
      <c r="F1558" s="750" t="s">
        <v>688</v>
      </c>
      <c r="G1558" s="749" t="s">
        <v>689</v>
      </c>
      <c r="H1558" s="749">
        <v>213489</v>
      </c>
      <c r="I1558" s="749">
        <v>213489</v>
      </c>
      <c r="J1558" s="749" t="s">
        <v>1162</v>
      </c>
      <c r="K1558" s="749" t="s">
        <v>1646</v>
      </c>
      <c r="L1558" s="752">
        <v>630.65999999999985</v>
      </c>
      <c r="M1558" s="752">
        <v>4</v>
      </c>
      <c r="N1558" s="753">
        <v>2522.6399999999994</v>
      </c>
    </row>
    <row r="1559" spans="1:14" ht="14.4" customHeight="1" x14ac:dyDescent="0.3">
      <c r="A1559" s="747" t="s">
        <v>628</v>
      </c>
      <c r="B1559" s="748" t="s">
        <v>629</v>
      </c>
      <c r="C1559" s="749" t="s">
        <v>673</v>
      </c>
      <c r="D1559" s="750" t="s">
        <v>674</v>
      </c>
      <c r="E1559" s="751">
        <v>50113001</v>
      </c>
      <c r="F1559" s="750" t="s">
        <v>688</v>
      </c>
      <c r="G1559" s="749" t="s">
        <v>689</v>
      </c>
      <c r="H1559" s="749">
        <v>213494</v>
      </c>
      <c r="I1559" s="749">
        <v>213494</v>
      </c>
      <c r="J1559" s="749" t="s">
        <v>1162</v>
      </c>
      <c r="K1559" s="749" t="s">
        <v>1163</v>
      </c>
      <c r="L1559" s="752">
        <v>408.95</v>
      </c>
      <c r="M1559" s="752">
        <v>4</v>
      </c>
      <c r="N1559" s="753">
        <v>1635.8</v>
      </c>
    </row>
    <row r="1560" spans="1:14" ht="14.4" customHeight="1" x14ac:dyDescent="0.3">
      <c r="A1560" s="747" t="s">
        <v>628</v>
      </c>
      <c r="B1560" s="748" t="s">
        <v>629</v>
      </c>
      <c r="C1560" s="749" t="s">
        <v>673</v>
      </c>
      <c r="D1560" s="750" t="s">
        <v>674</v>
      </c>
      <c r="E1560" s="751">
        <v>50113001</v>
      </c>
      <c r="F1560" s="750" t="s">
        <v>688</v>
      </c>
      <c r="G1560" s="749" t="s">
        <v>630</v>
      </c>
      <c r="H1560" s="749">
        <v>198219</v>
      </c>
      <c r="I1560" s="749">
        <v>98219</v>
      </c>
      <c r="J1560" s="749" t="s">
        <v>1164</v>
      </c>
      <c r="K1560" s="749" t="s">
        <v>1165</v>
      </c>
      <c r="L1560" s="752">
        <v>60.300000000000011</v>
      </c>
      <c r="M1560" s="752">
        <v>5</v>
      </c>
      <c r="N1560" s="753">
        <v>301.50000000000006</v>
      </c>
    </row>
    <row r="1561" spans="1:14" ht="14.4" customHeight="1" x14ac:dyDescent="0.3">
      <c r="A1561" s="747" t="s">
        <v>628</v>
      </c>
      <c r="B1561" s="748" t="s">
        <v>629</v>
      </c>
      <c r="C1561" s="749" t="s">
        <v>673</v>
      </c>
      <c r="D1561" s="750" t="s">
        <v>674</v>
      </c>
      <c r="E1561" s="751">
        <v>50113001</v>
      </c>
      <c r="F1561" s="750" t="s">
        <v>688</v>
      </c>
      <c r="G1561" s="749" t="s">
        <v>689</v>
      </c>
      <c r="H1561" s="749">
        <v>156804</v>
      </c>
      <c r="I1561" s="749">
        <v>56804</v>
      </c>
      <c r="J1561" s="749" t="s">
        <v>1411</v>
      </c>
      <c r="K1561" s="749" t="s">
        <v>1165</v>
      </c>
      <c r="L1561" s="752">
        <v>31.339999999999996</v>
      </c>
      <c r="M1561" s="752">
        <v>1</v>
      </c>
      <c r="N1561" s="753">
        <v>31.339999999999996</v>
      </c>
    </row>
    <row r="1562" spans="1:14" ht="14.4" customHeight="1" x14ac:dyDescent="0.3">
      <c r="A1562" s="747" t="s">
        <v>628</v>
      </c>
      <c r="B1562" s="748" t="s">
        <v>629</v>
      </c>
      <c r="C1562" s="749" t="s">
        <v>673</v>
      </c>
      <c r="D1562" s="750" t="s">
        <v>674</v>
      </c>
      <c r="E1562" s="751">
        <v>50113001</v>
      </c>
      <c r="F1562" s="750" t="s">
        <v>688</v>
      </c>
      <c r="G1562" s="749" t="s">
        <v>689</v>
      </c>
      <c r="H1562" s="749">
        <v>156805</v>
      </c>
      <c r="I1562" s="749">
        <v>56805</v>
      </c>
      <c r="J1562" s="749" t="s">
        <v>1411</v>
      </c>
      <c r="K1562" s="749" t="s">
        <v>1935</v>
      </c>
      <c r="L1562" s="752">
        <v>58.720000000000006</v>
      </c>
      <c r="M1562" s="752">
        <v>1</v>
      </c>
      <c r="N1562" s="753">
        <v>58.720000000000006</v>
      </c>
    </row>
    <row r="1563" spans="1:14" ht="14.4" customHeight="1" x14ac:dyDescent="0.3">
      <c r="A1563" s="747" t="s">
        <v>628</v>
      </c>
      <c r="B1563" s="748" t="s">
        <v>629</v>
      </c>
      <c r="C1563" s="749" t="s">
        <v>673</v>
      </c>
      <c r="D1563" s="750" t="s">
        <v>674</v>
      </c>
      <c r="E1563" s="751">
        <v>50113001</v>
      </c>
      <c r="F1563" s="750" t="s">
        <v>688</v>
      </c>
      <c r="G1563" s="749" t="s">
        <v>692</v>
      </c>
      <c r="H1563" s="749">
        <v>102133</v>
      </c>
      <c r="I1563" s="749">
        <v>2133</v>
      </c>
      <c r="J1563" s="749" t="s">
        <v>1936</v>
      </c>
      <c r="K1563" s="749" t="s">
        <v>1937</v>
      </c>
      <c r="L1563" s="752">
        <v>28.175671641791041</v>
      </c>
      <c r="M1563" s="752">
        <v>67</v>
      </c>
      <c r="N1563" s="753">
        <v>1887.7699999999998</v>
      </c>
    </row>
    <row r="1564" spans="1:14" ht="14.4" customHeight="1" x14ac:dyDescent="0.3">
      <c r="A1564" s="747" t="s">
        <v>628</v>
      </c>
      <c r="B1564" s="748" t="s">
        <v>629</v>
      </c>
      <c r="C1564" s="749" t="s">
        <v>673</v>
      </c>
      <c r="D1564" s="750" t="s">
        <v>674</v>
      </c>
      <c r="E1564" s="751">
        <v>50113001</v>
      </c>
      <c r="F1564" s="750" t="s">
        <v>688</v>
      </c>
      <c r="G1564" s="749" t="s">
        <v>692</v>
      </c>
      <c r="H1564" s="749">
        <v>849449</v>
      </c>
      <c r="I1564" s="749">
        <v>0</v>
      </c>
      <c r="J1564" s="749" t="s">
        <v>793</v>
      </c>
      <c r="K1564" s="749" t="s">
        <v>630</v>
      </c>
      <c r="L1564" s="752">
        <v>163.35000000000005</v>
      </c>
      <c r="M1564" s="752">
        <v>1</v>
      </c>
      <c r="N1564" s="753">
        <v>163.35000000000005</v>
      </c>
    </row>
    <row r="1565" spans="1:14" ht="14.4" customHeight="1" x14ac:dyDescent="0.3">
      <c r="A1565" s="747" t="s">
        <v>628</v>
      </c>
      <c r="B1565" s="748" t="s">
        <v>629</v>
      </c>
      <c r="C1565" s="749" t="s">
        <v>673</v>
      </c>
      <c r="D1565" s="750" t="s">
        <v>674</v>
      </c>
      <c r="E1565" s="751">
        <v>50113001</v>
      </c>
      <c r="F1565" s="750" t="s">
        <v>688</v>
      </c>
      <c r="G1565" s="749" t="s">
        <v>692</v>
      </c>
      <c r="H1565" s="749">
        <v>111337</v>
      </c>
      <c r="I1565" s="749">
        <v>52421</v>
      </c>
      <c r="J1565" s="749" t="s">
        <v>1938</v>
      </c>
      <c r="K1565" s="749" t="s">
        <v>1939</v>
      </c>
      <c r="L1565" s="752">
        <v>74.879999999999967</v>
      </c>
      <c r="M1565" s="752">
        <v>3</v>
      </c>
      <c r="N1565" s="753">
        <v>224.6399999999999</v>
      </c>
    </row>
    <row r="1566" spans="1:14" ht="14.4" customHeight="1" x14ac:dyDescent="0.3">
      <c r="A1566" s="747" t="s">
        <v>628</v>
      </c>
      <c r="B1566" s="748" t="s">
        <v>629</v>
      </c>
      <c r="C1566" s="749" t="s">
        <v>673</v>
      </c>
      <c r="D1566" s="750" t="s">
        <v>674</v>
      </c>
      <c r="E1566" s="751">
        <v>50113001</v>
      </c>
      <c r="F1566" s="750" t="s">
        <v>688</v>
      </c>
      <c r="G1566" s="749" t="s">
        <v>692</v>
      </c>
      <c r="H1566" s="749">
        <v>156779</v>
      </c>
      <c r="I1566" s="749">
        <v>56779</v>
      </c>
      <c r="J1566" s="749" t="s">
        <v>1940</v>
      </c>
      <c r="K1566" s="749" t="s">
        <v>1941</v>
      </c>
      <c r="L1566" s="752">
        <v>90.839999999999989</v>
      </c>
      <c r="M1566" s="752">
        <v>2</v>
      </c>
      <c r="N1566" s="753">
        <v>181.67999999999998</v>
      </c>
    </row>
    <row r="1567" spans="1:14" ht="14.4" customHeight="1" x14ac:dyDescent="0.3">
      <c r="A1567" s="747" t="s">
        <v>628</v>
      </c>
      <c r="B1567" s="748" t="s">
        <v>629</v>
      </c>
      <c r="C1567" s="749" t="s">
        <v>673</v>
      </c>
      <c r="D1567" s="750" t="s">
        <v>674</v>
      </c>
      <c r="E1567" s="751">
        <v>50113001</v>
      </c>
      <c r="F1567" s="750" t="s">
        <v>688</v>
      </c>
      <c r="G1567" s="749" t="s">
        <v>692</v>
      </c>
      <c r="H1567" s="749">
        <v>196873</v>
      </c>
      <c r="I1567" s="749">
        <v>96873</v>
      </c>
      <c r="J1567" s="749" t="s">
        <v>1741</v>
      </c>
      <c r="K1567" s="749" t="s">
        <v>1742</v>
      </c>
      <c r="L1567" s="752">
        <v>14.299903420548185</v>
      </c>
      <c r="M1567" s="752">
        <v>14</v>
      </c>
      <c r="N1567" s="753">
        <v>200.19864788767458</v>
      </c>
    </row>
    <row r="1568" spans="1:14" ht="14.4" customHeight="1" x14ac:dyDescent="0.3">
      <c r="A1568" s="747" t="s">
        <v>628</v>
      </c>
      <c r="B1568" s="748" t="s">
        <v>629</v>
      </c>
      <c r="C1568" s="749" t="s">
        <v>673</v>
      </c>
      <c r="D1568" s="750" t="s">
        <v>674</v>
      </c>
      <c r="E1568" s="751">
        <v>50113001</v>
      </c>
      <c r="F1568" s="750" t="s">
        <v>688</v>
      </c>
      <c r="G1568" s="749" t="s">
        <v>692</v>
      </c>
      <c r="H1568" s="749">
        <v>31915</v>
      </c>
      <c r="I1568" s="749">
        <v>31915</v>
      </c>
      <c r="J1568" s="749" t="s">
        <v>1168</v>
      </c>
      <c r="K1568" s="749" t="s">
        <v>1169</v>
      </c>
      <c r="L1568" s="752">
        <v>173.68999993639102</v>
      </c>
      <c r="M1568" s="752">
        <v>15</v>
      </c>
      <c r="N1568" s="753">
        <v>2605.3499990458654</v>
      </c>
    </row>
    <row r="1569" spans="1:14" ht="14.4" customHeight="1" x14ac:dyDescent="0.3">
      <c r="A1569" s="747" t="s">
        <v>628</v>
      </c>
      <c r="B1569" s="748" t="s">
        <v>629</v>
      </c>
      <c r="C1569" s="749" t="s">
        <v>673</v>
      </c>
      <c r="D1569" s="750" t="s">
        <v>674</v>
      </c>
      <c r="E1569" s="751">
        <v>50113001</v>
      </c>
      <c r="F1569" s="750" t="s">
        <v>688</v>
      </c>
      <c r="G1569" s="749" t="s">
        <v>692</v>
      </c>
      <c r="H1569" s="749">
        <v>47706</v>
      </c>
      <c r="I1569" s="749">
        <v>47706</v>
      </c>
      <c r="J1569" s="749" t="s">
        <v>1942</v>
      </c>
      <c r="K1569" s="749" t="s">
        <v>1169</v>
      </c>
      <c r="L1569" s="752">
        <v>288.52999839413718</v>
      </c>
      <c r="M1569" s="752">
        <v>8</v>
      </c>
      <c r="N1569" s="753">
        <v>2308.2399871530974</v>
      </c>
    </row>
    <row r="1570" spans="1:14" ht="14.4" customHeight="1" x14ac:dyDescent="0.3">
      <c r="A1570" s="747" t="s">
        <v>628</v>
      </c>
      <c r="B1570" s="748" t="s">
        <v>629</v>
      </c>
      <c r="C1570" s="749" t="s">
        <v>673</v>
      </c>
      <c r="D1570" s="750" t="s">
        <v>674</v>
      </c>
      <c r="E1570" s="751">
        <v>50113001</v>
      </c>
      <c r="F1570" s="750" t="s">
        <v>688</v>
      </c>
      <c r="G1570" s="749" t="s">
        <v>692</v>
      </c>
      <c r="H1570" s="749">
        <v>47249</v>
      </c>
      <c r="I1570" s="749">
        <v>47249</v>
      </c>
      <c r="J1570" s="749" t="s">
        <v>1172</v>
      </c>
      <c r="K1570" s="749" t="s">
        <v>1743</v>
      </c>
      <c r="L1570" s="752">
        <v>126.5</v>
      </c>
      <c r="M1570" s="752">
        <v>4</v>
      </c>
      <c r="N1570" s="753">
        <v>506</v>
      </c>
    </row>
    <row r="1571" spans="1:14" ht="14.4" customHeight="1" x14ac:dyDescent="0.3">
      <c r="A1571" s="747" t="s">
        <v>628</v>
      </c>
      <c r="B1571" s="748" t="s">
        <v>629</v>
      </c>
      <c r="C1571" s="749" t="s">
        <v>673</v>
      </c>
      <c r="D1571" s="750" t="s">
        <v>674</v>
      </c>
      <c r="E1571" s="751">
        <v>50113001</v>
      </c>
      <c r="F1571" s="750" t="s">
        <v>688</v>
      </c>
      <c r="G1571" s="749" t="s">
        <v>692</v>
      </c>
      <c r="H1571" s="749">
        <v>47256</v>
      </c>
      <c r="I1571" s="749">
        <v>47256</v>
      </c>
      <c r="J1571" s="749" t="s">
        <v>1172</v>
      </c>
      <c r="K1571" s="749" t="s">
        <v>1173</v>
      </c>
      <c r="L1571" s="752">
        <v>222.2</v>
      </c>
      <c r="M1571" s="752">
        <v>2</v>
      </c>
      <c r="N1571" s="753">
        <v>444.4</v>
      </c>
    </row>
    <row r="1572" spans="1:14" ht="14.4" customHeight="1" x14ac:dyDescent="0.3">
      <c r="A1572" s="747" t="s">
        <v>628</v>
      </c>
      <c r="B1572" s="748" t="s">
        <v>629</v>
      </c>
      <c r="C1572" s="749" t="s">
        <v>673</v>
      </c>
      <c r="D1572" s="750" t="s">
        <v>674</v>
      </c>
      <c r="E1572" s="751">
        <v>50113001</v>
      </c>
      <c r="F1572" s="750" t="s">
        <v>688</v>
      </c>
      <c r="G1572" s="749" t="s">
        <v>692</v>
      </c>
      <c r="H1572" s="749">
        <v>196872</v>
      </c>
      <c r="I1572" s="749">
        <v>96872</v>
      </c>
      <c r="J1572" s="749" t="s">
        <v>1744</v>
      </c>
      <c r="K1572" s="749" t="s">
        <v>1745</v>
      </c>
      <c r="L1572" s="752">
        <v>12.650212304105549</v>
      </c>
      <c r="M1572" s="752">
        <v>14</v>
      </c>
      <c r="N1572" s="753">
        <v>177.10297225747769</v>
      </c>
    </row>
    <row r="1573" spans="1:14" ht="14.4" customHeight="1" x14ac:dyDescent="0.3">
      <c r="A1573" s="747" t="s">
        <v>628</v>
      </c>
      <c r="B1573" s="748" t="s">
        <v>629</v>
      </c>
      <c r="C1573" s="749" t="s">
        <v>673</v>
      </c>
      <c r="D1573" s="750" t="s">
        <v>674</v>
      </c>
      <c r="E1573" s="751">
        <v>50113001</v>
      </c>
      <c r="F1573" s="750" t="s">
        <v>688</v>
      </c>
      <c r="G1573" s="749" t="s">
        <v>692</v>
      </c>
      <c r="H1573" s="749">
        <v>147252</v>
      </c>
      <c r="I1573" s="749">
        <v>47252</v>
      </c>
      <c r="J1573" s="749" t="s">
        <v>1746</v>
      </c>
      <c r="K1573" s="749" t="s">
        <v>1747</v>
      </c>
      <c r="L1573" s="752">
        <v>11.110042441710798</v>
      </c>
      <c r="M1573" s="752">
        <v>13</v>
      </c>
      <c r="N1573" s="753">
        <v>144.43055174224037</v>
      </c>
    </row>
    <row r="1574" spans="1:14" ht="14.4" customHeight="1" x14ac:dyDescent="0.3">
      <c r="A1574" s="747" t="s">
        <v>628</v>
      </c>
      <c r="B1574" s="748" t="s">
        <v>629</v>
      </c>
      <c r="C1574" s="749" t="s">
        <v>673</v>
      </c>
      <c r="D1574" s="750" t="s">
        <v>674</v>
      </c>
      <c r="E1574" s="751">
        <v>50113001</v>
      </c>
      <c r="F1574" s="750" t="s">
        <v>688</v>
      </c>
      <c r="G1574" s="749" t="s">
        <v>689</v>
      </c>
      <c r="H1574" s="749">
        <v>850003</v>
      </c>
      <c r="I1574" s="749">
        <v>135600</v>
      </c>
      <c r="J1574" s="749" t="s">
        <v>1943</v>
      </c>
      <c r="K1574" s="749" t="s">
        <v>1944</v>
      </c>
      <c r="L1574" s="752">
        <v>133.37993845321839</v>
      </c>
      <c r="M1574" s="752">
        <v>66</v>
      </c>
      <c r="N1574" s="753">
        <v>8803.0759379124138</v>
      </c>
    </row>
    <row r="1575" spans="1:14" ht="14.4" customHeight="1" x14ac:dyDescent="0.3">
      <c r="A1575" s="747" t="s">
        <v>628</v>
      </c>
      <c r="B1575" s="748" t="s">
        <v>629</v>
      </c>
      <c r="C1575" s="749" t="s">
        <v>673</v>
      </c>
      <c r="D1575" s="750" t="s">
        <v>674</v>
      </c>
      <c r="E1575" s="751">
        <v>50113001</v>
      </c>
      <c r="F1575" s="750" t="s">
        <v>688</v>
      </c>
      <c r="G1575" s="749" t="s">
        <v>692</v>
      </c>
      <c r="H1575" s="749">
        <v>194234</v>
      </c>
      <c r="I1575" s="749">
        <v>94234</v>
      </c>
      <c r="J1575" s="749" t="s">
        <v>1174</v>
      </c>
      <c r="K1575" s="749" t="s">
        <v>1175</v>
      </c>
      <c r="L1575" s="752">
        <v>65.317142857142855</v>
      </c>
      <c r="M1575" s="752">
        <v>7</v>
      </c>
      <c r="N1575" s="753">
        <v>457.22</v>
      </c>
    </row>
    <row r="1576" spans="1:14" ht="14.4" customHeight="1" x14ac:dyDescent="0.3">
      <c r="A1576" s="747" t="s">
        <v>628</v>
      </c>
      <c r="B1576" s="748" t="s">
        <v>629</v>
      </c>
      <c r="C1576" s="749" t="s">
        <v>673</v>
      </c>
      <c r="D1576" s="750" t="s">
        <v>674</v>
      </c>
      <c r="E1576" s="751">
        <v>50113001</v>
      </c>
      <c r="F1576" s="750" t="s">
        <v>688</v>
      </c>
      <c r="G1576" s="749" t="s">
        <v>692</v>
      </c>
      <c r="H1576" s="749">
        <v>158249</v>
      </c>
      <c r="I1576" s="749">
        <v>58249</v>
      </c>
      <c r="J1576" s="749" t="s">
        <v>1176</v>
      </c>
      <c r="K1576" s="749" t="s">
        <v>630</v>
      </c>
      <c r="L1576" s="752">
        <v>204.23</v>
      </c>
      <c r="M1576" s="752">
        <v>2</v>
      </c>
      <c r="N1576" s="753">
        <v>408.46</v>
      </c>
    </row>
    <row r="1577" spans="1:14" ht="14.4" customHeight="1" x14ac:dyDescent="0.3">
      <c r="A1577" s="747" t="s">
        <v>628</v>
      </c>
      <c r="B1577" s="748" t="s">
        <v>629</v>
      </c>
      <c r="C1577" s="749" t="s">
        <v>673</v>
      </c>
      <c r="D1577" s="750" t="s">
        <v>674</v>
      </c>
      <c r="E1577" s="751">
        <v>50113001</v>
      </c>
      <c r="F1577" s="750" t="s">
        <v>688</v>
      </c>
      <c r="G1577" s="749" t="s">
        <v>630</v>
      </c>
      <c r="H1577" s="749">
        <v>131739</v>
      </c>
      <c r="I1577" s="749">
        <v>31739</v>
      </c>
      <c r="J1577" s="749" t="s">
        <v>796</v>
      </c>
      <c r="K1577" s="749" t="s">
        <v>630</v>
      </c>
      <c r="L1577" s="752">
        <v>72.039999999999992</v>
      </c>
      <c r="M1577" s="752">
        <v>60</v>
      </c>
      <c r="N1577" s="753">
        <v>4322.3999999999996</v>
      </c>
    </row>
    <row r="1578" spans="1:14" ht="14.4" customHeight="1" x14ac:dyDescent="0.3">
      <c r="A1578" s="747" t="s">
        <v>628</v>
      </c>
      <c r="B1578" s="748" t="s">
        <v>629</v>
      </c>
      <c r="C1578" s="749" t="s">
        <v>673</v>
      </c>
      <c r="D1578" s="750" t="s">
        <v>674</v>
      </c>
      <c r="E1578" s="751">
        <v>50113001</v>
      </c>
      <c r="F1578" s="750" t="s">
        <v>688</v>
      </c>
      <c r="G1578" s="749" t="s">
        <v>692</v>
      </c>
      <c r="H1578" s="749">
        <v>125362</v>
      </c>
      <c r="I1578" s="749">
        <v>25362</v>
      </c>
      <c r="J1578" s="749" t="s">
        <v>797</v>
      </c>
      <c r="K1578" s="749" t="s">
        <v>798</v>
      </c>
      <c r="L1578" s="752">
        <v>23.870000000000005</v>
      </c>
      <c r="M1578" s="752">
        <v>2</v>
      </c>
      <c r="N1578" s="753">
        <v>47.740000000000009</v>
      </c>
    </row>
    <row r="1579" spans="1:14" ht="14.4" customHeight="1" x14ac:dyDescent="0.3">
      <c r="A1579" s="747" t="s">
        <v>628</v>
      </c>
      <c r="B1579" s="748" t="s">
        <v>629</v>
      </c>
      <c r="C1579" s="749" t="s">
        <v>673</v>
      </c>
      <c r="D1579" s="750" t="s">
        <v>674</v>
      </c>
      <c r="E1579" s="751">
        <v>50113001</v>
      </c>
      <c r="F1579" s="750" t="s">
        <v>688</v>
      </c>
      <c r="G1579" s="749" t="s">
        <v>692</v>
      </c>
      <c r="H1579" s="749">
        <v>215608</v>
      </c>
      <c r="I1579" s="749">
        <v>215608</v>
      </c>
      <c r="J1579" s="749" t="s">
        <v>797</v>
      </c>
      <c r="K1579" s="749" t="s">
        <v>798</v>
      </c>
      <c r="L1579" s="752">
        <v>23.91</v>
      </c>
      <c r="M1579" s="752">
        <v>3</v>
      </c>
      <c r="N1579" s="753">
        <v>71.73</v>
      </c>
    </row>
    <row r="1580" spans="1:14" ht="14.4" customHeight="1" x14ac:dyDescent="0.3">
      <c r="A1580" s="747" t="s">
        <v>628</v>
      </c>
      <c r="B1580" s="748" t="s">
        <v>629</v>
      </c>
      <c r="C1580" s="749" t="s">
        <v>673</v>
      </c>
      <c r="D1580" s="750" t="s">
        <v>674</v>
      </c>
      <c r="E1580" s="751">
        <v>50113001</v>
      </c>
      <c r="F1580" s="750" t="s">
        <v>688</v>
      </c>
      <c r="G1580" s="749" t="s">
        <v>692</v>
      </c>
      <c r="H1580" s="749">
        <v>215606</v>
      </c>
      <c r="I1580" s="749">
        <v>215606</v>
      </c>
      <c r="J1580" s="749" t="s">
        <v>1177</v>
      </c>
      <c r="K1580" s="749" t="s">
        <v>1178</v>
      </c>
      <c r="L1580" s="752">
        <v>72.516923076923064</v>
      </c>
      <c r="M1580" s="752">
        <v>13</v>
      </c>
      <c r="N1580" s="753">
        <v>942.7199999999998</v>
      </c>
    </row>
    <row r="1581" spans="1:14" ht="14.4" customHeight="1" x14ac:dyDescent="0.3">
      <c r="A1581" s="747" t="s">
        <v>628</v>
      </c>
      <c r="B1581" s="748" t="s">
        <v>629</v>
      </c>
      <c r="C1581" s="749" t="s">
        <v>673</v>
      </c>
      <c r="D1581" s="750" t="s">
        <v>674</v>
      </c>
      <c r="E1581" s="751">
        <v>50113001</v>
      </c>
      <c r="F1581" s="750" t="s">
        <v>688</v>
      </c>
      <c r="G1581" s="749" t="s">
        <v>692</v>
      </c>
      <c r="H1581" s="749">
        <v>193746</v>
      </c>
      <c r="I1581" s="749">
        <v>93746</v>
      </c>
      <c r="J1581" s="749" t="s">
        <v>799</v>
      </c>
      <c r="K1581" s="749" t="s">
        <v>800</v>
      </c>
      <c r="L1581" s="752">
        <v>374.43466666666677</v>
      </c>
      <c r="M1581" s="752">
        <v>90</v>
      </c>
      <c r="N1581" s="753">
        <v>33699.12000000001</v>
      </c>
    </row>
    <row r="1582" spans="1:14" ht="14.4" customHeight="1" x14ac:dyDescent="0.3">
      <c r="A1582" s="747" t="s">
        <v>628</v>
      </c>
      <c r="B1582" s="748" t="s">
        <v>629</v>
      </c>
      <c r="C1582" s="749" t="s">
        <v>673</v>
      </c>
      <c r="D1582" s="750" t="s">
        <v>674</v>
      </c>
      <c r="E1582" s="751">
        <v>50113001</v>
      </c>
      <c r="F1582" s="750" t="s">
        <v>688</v>
      </c>
      <c r="G1582" s="749" t="s">
        <v>692</v>
      </c>
      <c r="H1582" s="749">
        <v>849045</v>
      </c>
      <c r="I1582" s="749">
        <v>155938</v>
      </c>
      <c r="J1582" s="749" t="s">
        <v>1419</v>
      </c>
      <c r="K1582" s="749" t="s">
        <v>1420</v>
      </c>
      <c r="L1582" s="752">
        <v>181.64999999999989</v>
      </c>
      <c r="M1582" s="752">
        <v>3</v>
      </c>
      <c r="N1582" s="753">
        <v>544.9499999999997</v>
      </c>
    </row>
    <row r="1583" spans="1:14" ht="14.4" customHeight="1" x14ac:dyDescent="0.3">
      <c r="A1583" s="747" t="s">
        <v>628</v>
      </c>
      <c r="B1583" s="748" t="s">
        <v>629</v>
      </c>
      <c r="C1583" s="749" t="s">
        <v>673</v>
      </c>
      <c r="D1583" s="750" t="s">
        <v>674</v>
      </c>
      <c r="E1583" s="751">
        <v>50113001</v>
      </c>
      <c r="F1583" s="750" t="s">
        <v>688</v>
      </c>
      <c r="G1583" s="749" t="s">
        <v>689</v>
      </c>
      <c r="H1583" s="749">
        <v>155939</v>
      </c>
      <c r="I1583" s="749">
        <v>155939</v>
      </c>
      <c r="J1583" s="749" t="s">
        <v>801</v>
      </c>
      <c r="K1583" s="749" t="s">
        <v>802</v>
      </c>
      <c r="L1583" s="752">
        <v>601.21110803958857</v>
      </c>
      <c r="M1583" s="752">
        <v>2</v>
      </c>
      <c r="N1583" s="753">
        <v>1202.4222160791771</v>
      </c>
    </row>
    <row r="1584" spans="1:14" ht="14.4" customHeight="1" x14ac:dyDescent="0.3">
      <c r="A1584" s="747" t="s">
        <v>628</v>
      </c>
      <c r="B1584" s="748" t="s">
        <v>629</v>
      </c>
      <c r="C1584" s="749" t="s">
        <v>673</v>
      </c>
      <c r="D1584" s="750" t="s">
        <v>674</v>
      </c>
      <c r="E1584" s="751">
        <v>50113001</v>
      </c>
      <c r="F1584" s="750" t="s">
        <v>688</v>
      </c>
      <c r="G1584" s="749" t="s">
        <v>692</v>
      </c>
      <c r="H1584" s="749">
        <v>155936</v>
      </c>
      <c r="I1584" s="749">
        <v>155936</v>
      </c>
      <c r="J1584" s="749" t="s">
        <v>1421</v>
      </c>
      <c r="K1584" s="749" t="s">
        <v>1422</v>
      </c>
      <c r="L1584" s="752">
        <v>249.91</v>
      </c>
      <c r="M1584" s="752">
        <v>6</v>
      </c>
      <c r="N1584" s="753">
        <v>1499.46</v>
      </c>
    </row>
    <row r="1585" spans="1:14" ht="14.4" customHeight="1" x14ac:dyDescent="0.3">
      <c r="A1585" s="747" t="s">
        <v>628</v>
      </c>
      <c r="B1585" s="748" t="s">
        <v>629</v>
      </c>
      <c r="C1585" s="749" t="s">
        <v>673</v>
      </c>
      <c r="D1585" s="750" t="s">
        <v>674</v>
      </c>
      <c r="E1585" s="751">
        <v>50113001</v>
      </c>
      <c r="F1585" s="750" t="s">
        <v>688</v>
      </c>
      <c r="G1585" s="749" t="s">
        <v>692</v>
      </c>
      <c r="H1585" s="749">
        <v>849143</v>
      </c>
      <c r="I1585" s="749">
        <v>155940</v>
      </c>
      <c r="J1585" s="749" t="s">
        <v>803</v>
      </c>
      <c r="K1585" s="749" t="s">
        <v>630</v>
      </c>
      <c r="L1585" s="752">
        <v>105.72484619473107</v>
      </c>
      <c r="M1585" s="752">
        <v>12</v>
      </c>
      <c r="N1585" s="753">
        <v>1268.6981543367729</v>
      </c>
    </row>
    <row r="1586" spans="1:14" ht="14.4" customHeight="1" x14ac:dyDescent="0.3">
      <c r="A1586" s="747" t="s">
        <v>628</v>
      </c>
      <c r="B1586" s="748" t="s">
        <v>629</v>
      </c>
      <c r="C1586" s="749" t="s">
        <v>673</v>
      </c>
      <c r="D1586" s="750" t="s">
        <v>674</v>
      </c>
      <c r="E1586" s="751">
        <v>50113001</v>
      </c>
      <c r="F1586" s="750" t="s">
        <v>688</v>
      </c>
      <c r="G1586" s="749" t="s">
        <v>689</v>
      </c>
      <c r="H1586" s="749">
        <v>100308</v>
      </c>
      <c r="I1586" s="749">
        <v>100308</v>
      </c>
      <c r="J1586" s="749" t="s">
        <v>804</v>
      </c>
      <c r="K1586" s="749" t="s">
        <v>1179</v>
      </c>
      <c r="L1586" s="752">
        <v>70.521984276334564</v>
      </c>
      <c r="M1586" s="752">
        <v>5</v>
      </c>
      <c r="N1586" s="753">
        <v>352.60992138167285</v>
      </c>
    </row>
    <row r="1587" spans="1:14" ht="14.4" customHeight="1" x14ac:dyDescent="0.3">
      <c r="A1587" s="747" t="s">
        <v>628</v>
      </c>
      <c r="B1587" s="748" t="s">
        <v>629</v>
      </c>
      <c r="C1587" s="749" t="s">
        <v>673</v>
      </c>
      <c r="D1587" s="750" t="s">
        <v>674</v>
      </c>
      <c r="E1587" s="751">
        <v>50113001</v>
      </c>
      <c r="F1587" s="750" t="s">
        <v>688</v>
      </c>
      <c r="G1587" s="749" t="s">
        <v>692</v>
      </c>
      <c r="H1587" s="749">
        <v>149983</v>
      </c>
      <c r="I1587" s="749">
        <v>49983</v>
      </c>
      <c r="J1587" s="749" t="s">
        <v>1748</v>
      </c>
      <c r="K1587" s="749" t="s">
        <v>1069</v>
      </c>
      <c r="L1587" s="752">
        <v>941.54629210044789</v>
      </c>
      <c r="M1587" s="752">
        <v>6</v>
      </c>
      <c r="N1587" s="753">
        <v>5649.2777526026875</v>
      </c>
    </row>
    <row r="1588" spans="1:14" ht="14.4" customHeight="1" x14ac:dyDescent="0.3">
      <c r="A1588" s="747" t="s">
        <v>628</v>
      </c>
      <c r="B1588" s="748" t="s">
        <v>629</v>
      </c>
      <c r="C1588" s="749" t="s">
        <v>673</v>
      </c>
      <c r="D1588" s="750" t="s">
        <v>674</v>
      </c>
      <c r="E1588" s="751">
        <v>50113001</v>
      </c>
      <c r="F1588" s="750" t="s">
        <v>688</v>
      </c>
      <c r="G1588" s="749" t="s">
        <v>692</v>
      </c>
      <c r="H1588" s="749">
        <v>149984</v>
      </c>
      <c r="I1588" s="749">
        <v>49984</v>
      </c>
      <c r="J1588" s="749" t="s">
        <v>1749</v>
      </c>
      <c r="K1588" s="749" t="s">
        <v>1750</v>
      </c>
      <c r="L1588" s="752">
        <v>2305.0605657494093</v>
      </c>
      <c r="M1588" s="752">
        <v>3.9999998999999997</v>
      </c>
      <c r="N1588" s="753">
        <v>9220.2420324915802</v>
      </c>
    </row>
    <row r="1589" spans="1:14" ht="14.4" customHeight="1" x14ac:dyDescent="0.3">
      <c r="A1589" s="747" t="s">
        <v>628</v>
      </c>
      <c r="B1589" s="748" t="s">
        <v>629</v>
      </c>
      <c r="C1589" s="749" t="s">
        <v>673</v>
      </c>
      <c r="D1589" s="750" t="s">
        <v>674</v>
      </c>
      <c r="E1589" s="751">
        <v>50113001</v>
      </c>
      <c r="F1589" s="750" t="s">
        <v>688</v>
      </c>
      <c r="G1589" s="749" t="s">
        <v>692</v>
      </c>
      <c r="H1589" s="749">
        <v>149982</v>
      </c>
      <c r="I1589" s="749">
        <v>49982</v>
      </c>
      <c r="J1589" s="749" t="s">
        <v>1751</v>
      </c>
      <c r="K1589" s="749" t="s">
        <v>1738</v>
      </c>
      <c r="L1589" s="752">
        <v>654.0342369712514</v>
      </c>
      <c r="M1589" s="752">
        <v>8.9999999999999982</v>
      </c>
      <c r="N1589" s="753">
        <v>5886.3081327412619</v>
      </c>
    </row>
    <row r="1590" spans="1:14" ht="14.4" customHeight="1" x14ac:dyDescent="0.3">
      <c r="A1590" s="747" t="s">
        <v>628</v>
      </c>
      <c r="B1590" s="748" t="s">
        <v>629</v>
      </c>
      <c r="C1590" s="749" t="s">
        <v>673</v>
      </c>
      <c r="D1590" s="750" t="s">
        <v>674</v>
      </c>
      <c r="E1590" s="751">
        <v>50113001</v>
      </c>
      <c r="F1590" s="750" t="s">
        <v>688</v>
      </c>
      <c r="G1590" s="749" t="s">
        <v>692</v>
      </c>
      <c r="H1590" s="749">
        <v>100858</v>
      </c>
      <c r="I1590" s="749">
        <v>858</v>
      </c>
      <c r="J1590" s="749" t="s">
        <v>1426</v>
      </c>
      <c r="K1590" s="749" t="s">
        <v>1427</v>
      </c>
      <c r="L1590" s="752">
        <v>29.059999999999995</v>
      </c>
      <c r="M1590" s="752">
        <v>2</v>
      </c>
      <c r="N1590" s="753">
        <v>58.11999999999999</v>
      </c>
    </row>
    <row r="1591" spans="1:14" ht="14.4" customHeight="1" x14ac:dyDescent="0.3">
      <c r="A1591" s="747" t="s">
        <v>628</v>
      </c>
      <c r="B1591" s="748" t="s">
        <v>629</v>
      </c>
      <c r="C1591" s="749" t="s">
        <v>673</v>
      </c>
      <c r="D1591" s="750" t="s">
        <v>674</v>
      </c>
      <c r="E1591" s="751">
        <v>50113001</v>
      </c>
      <c r="F1591" s="750" t="s">
        <v>688</v>
      </c>
      <c r="G1591" s="749" t="s">
        <v>692</v>
      </c>
      <c r="H1591" s="749">
        <v>124067</v>
      </c>
      <c r="I1591" s="749">
        <v>124067</v>
      </c>
      <c r="J1591" s="749" t="s">
        <v>806</v>
      </c>
      <c r="K1591" s="749" t="s">
        <v>807</v>
      </c>
      <c r="L1591" s="752">
        <v>36.906000000000006</v>
      </c>
      <c r="M1591" s="752">
        <v>50</v>
      </c>
      <c r="N1591" s="753">
        <v>1845.3000000000002</v>
      </c>
    </row>
    <row r="1592" spans="1:14" ht="14.4" customHeight="1" x14ac:dyDescent="0.3">
      <c r="A1592" s="747" t="s">
        <v>628</v>
      </c>
      <c r="B1592" s="748" t="s">
        <v>629</v>
      </c>
      <c r="C1592" s="749" t="s">
        <v>673</v>
      </c>
      <c r="D1592" s="750" t="s">
        <v>674</v>
      </c>
      <c r="E1592" s="751">
        <v>50113001</v>
      </c>
      <c r="F1592" s="750" t="s">
        <v>688</v>
      </c>
      <c r="G1592" s="749" t="s">
        <v>692</v>
      </c>
      <c r="H1592" s="749">
        <v>216572</v>
      </c>
      <c r="I1592" s="749">
        <v>216572</v>
      </c>
      <c r="J1592" s="749" t="s">
        <v>806</v>
      </c>
      <c r="K1592" s="749" t="s">
        <v>807</v>
      </c>
      <c r="L1592" s="752">
        <v>36.290000000000006</v>
      </c>
      <c r="M1592" s="752">
        <v>75</v>
      </c>
      <c r="N1592" s="753">
        <v>2721.7500000000005</v>
      </c>
    </row>
    <row r="1593" spans="1:14" ht="14.4" customHeight="1" x14ac:dyDescent="0.3">
      <c r="A1593" s="747" t="s">
        <v>628</v>
      </c>
      <c r="B1593" s="748" t="s">
        <v>629</v>
      </c>
      <c r="C1593" s="749" t="s">
        <v>673</v>
      </c>
      <c r="D1593" s="750" t="s">
        <v>674</v>
      </c>
      <c r="E1593" s="751">
        <v>50113001</v>
      </c>
      <c r="F1593" s="750" t="s">
        <v>688</v>
      </c>
      <c r="G1593" s="749" t="s">
        <v>692</v>
      </c>
      <c r="H1593" s="749">
        <v>51366</v>
      </c>
      <c r="I1593" s="749">
        <v>51366</v>
      </c>
      <c r="J1593" s="749" t="s">
        <v>808</v>
      </c>
      <c r="K1593" s="749" t="s">
        <v>809</v>
      </c>
      <c r="L1593" s="752">
        <v>171.6000000602524</v>
      </c>
      <c r="M1593" s="752">
        <v>158</v>
      </c>
      <c r="N1593" s="753">
        <v>27112.800009519877</v>
      </c>
    </row>
    <row r="1594" spans="1:14" ht="14.4" customHeight="1" x14ac:dyDescent="0.3">
      <c r="A1594" s="747" t="s">
        <v>628</v>
      </c>
      <c r="B1594" s="748" t="s">
        <v>629</v>
      </c>
      <c r="C1594" s="749" t="s">
        <v>673</v>
      </c>
      <c r="D1594" s="750" t="s">
        <v>674</v>
      </c>
      <c r="E1594" s="751">
        <v>50113001</v>
      </c>
      <c r="F1594" s="750" t="s">
        <v>688</v>
      </c>
      <c r="G1594" s="749" t="s">
        <v>692</v>
      </c>
      <c r="H1594" s="749">
        <v>51367</v>
      </c>
      <c r="I1594" s="749">
        <v>51367</v>
      </c>
      <c r="J1594" s="749" t="s">
        <v>808</v>
      </c>
      <c r="K1594" s="749" t="s">
        <v>810</v>
      </c>
      <c r="L1594" s="752">
        <v>92.949999708652697</v>
      </c>
      <c r="M1594" s="752">
        <v>87</v>
      </c>
      <c r="N1594" s="753">
        <v>8086.6499746527843</v>
      </c>
    </row>
    <row r="1595" spans="1:14" ht="14.4" customHeight="1" x14ac:dyDescent="0.3">
      <c r="A1595" s="747" t="s">
        <v>628</v>
      </c>
      <c r="B1595" s="748" t="s">
        <v>629</v>
      </c>
      <c r="C1595" s="749" t="s">
        <v>673</v>
      </c>
      <c r="D1595" s="750" t="s">
        <v>674</v>
      </c>
      <c r="E1595" s="751">
        <v>50113001</v>
      </c>
      <c r="F1595" s="750" t="s">
        <v>688</v>
      </c>
      <c r="G1595" s="749" t="s">
        <v>692</v>
      </c>
      <c r="H1595" s="749">
        <v>51383</v>
      </c>
      <c r="I1595" s="749">
        <v>51383</v>
      </c>
      <c r="J1595" s="749" t="s">
        <v>808</v>
      </c>
      <c r="K1595" s="749" t="s">
        <v>811</v>
      </c>
      <c r="L1595" s="752">
        <v>93.5</v>
      </c>
      <c r="M1595" s="752">
        <v>53</v>
      </c>
      <c r="N1595" s="753">
        <v>4955.5</v>
      </c>
    </row>
    <row r="1596" spans="1:14" ht="14.4" customHeight="1" x14ac:dyDescent="0.3">
      <c r="A1596" s="747" t="s">
        <v>628</v>
      </c>
      <c r="B1596" s="748" t="s">
        <v>629</v>
      </c>
      <c r="C1596" s="749" t="s">
        <v>673</v>
      </c>
      <c r="D1596" s="750" t="s">
        <v>674</v>
      </c>
      <c r="E1596" s="751">
        <v>50113001</v>
      </c>
      <c r="F1596" s="750" t="s">
        <v>688</v>
      </c>
      <c r="G1596" s="749" t="s">
        <v>692</v>
      </c>
      <c r="H1596" s="749">
        <v>151365</v>
      </c>
      <c r="I1596" s="749">
        <v>51365</v>
      </c>
      <c r="J1596" s="749" t="s">
        <v>1752</v>
      </c>
      <c r="K1596" s="749" t="s">
        <v>1753</v>
      </c>
      <c r="L1596" s="752">
        <v>8.79816992573436</v>
      </c>
      <c r="M1596" s="752">
        <v>118</v>
      </c>
      <c r="N1596" s="753">
        <v>1038.1840512366546</v>
      </c>
    </row>
    <row r="1597" spans="1:14" ht="14.4" customHeight="1" x14ac:dyDescent="0.3">
      <c r="A1597" s="747" t="s">
        <v>628</v>
      </c>
      <c r="B1597" s="748" t="s">
        <v>629</v>
      </c>
      <c r="C1597" s="749" t="s">
        <v>673</v>
      </c>
      <c r="D1597" s="750" t="s">
        <v>674</v>
      </c>
      <c r="E1597" s="751">
        <v>50113001</v>
      </c>
      <c r="F1597" s="750" t="s">
        <v>688</v>
      </c>
      <c r="G1597" s="749" t="s">
        <v>692</v>
      </c>
      <c r="H1597" s="749">
        <v>197682</v>
      </c>
      <c r="I1597" s="749">
        <v>97682</v>
      </c>
      <c r="J1597" s="749" t="s">
        <v>1754</v>
      </c>
      <c r="K1597" s="749" t="s">
        <v>1755</v>
      </c>
      <c r="L1597" s="752">
        <v>9.2949100103760749</v>
      </c>
      <c r="M1597" s="752">
        <v>13</v>
      </c>
      <c r="N1597" s="753">
        <v>120.83383013488897</v>
      </c>
    </row>
    <row r="1598" spans="1:14" ht="14.4" customHeight="1" x14ac:dyDescent="0.3">
      <c r="A1598" s="747" t="s">
        <v>628</v>
      </c>
      <c r="B1598" s="748" t="s">
        <v>629</v>
      </c>
      <c r="C1598" s="749" t="s">
        <v>673</v>
      </c>
      <c r="D1598" s="750" t="s">
        <v>674</v>
      </c>
      <c r="E1598" s="751">
        <v>50113001</v>
      </c>
      <c r="F1598" s="750" t="s">
        <v>688</v>
      </c>
      <c r="G1598" s="749" t="s">
        <v>692</v>
      </c>
      <c r="H1598" s="749">
        <v>846618</v>
      </c>
      <c r="I1598" s="749">
        <v>100014</v>
      </c>
      <c r="J1598" s="749" t="s">
        <v>812</v>
      </c>
      <c r="K1598" s="749" t="s">
        <v>813</v>
      </c>
      <c r="L1598" s="752">
        <v>29.839000000000016</v>
      </c>
      <c r="M1598" s="752">
        <v>20</v>
      </c>
      <c r="N1598" s="753">
        <v>596.78000000000031</v>
      </c>
    </row>
    <row r="1599" spans="1:14" ht="14.4" customHeight="1" x14ac:dyDescent="0.3">
      <c r="A1599" s="747" t="s">
        <v>628</v>
      </c>
      <c r="B1599" s="748" t="s">
        <v>629</v>
      </c>
      <c r="C1599" s="749" t="s">
        <v>673</v>
      </c>
      <c r="D1599" s="750" t="s">
        <v>674</v>
      </c>
      <c r="E1599" s="751">
        <v>50113001</v>
      </c>
      <c r="F1599" s="750" t="s">
        <v>688</v>
      </c>
      <c r="G1599" s="749" t="s">
        <v>692</v>
      </c>
      <c r="H1599" s="749">
        <v>132082</v>
      </c>
      <c r="I1599" s="749">
        <v>32082</v>
      </c>
      <c r="J1599" s="749" t="s">
        <v>1182</v>
      </c>
      <c r="K1599" s="749" t="s">
        <v>1183</v>
      </c>
      <c r="L1599" s="752">
        <v>82.96</v>
      </c>
      <c r="M1599" s="752">
        <v>2</v>
      </c>
      <c r="N1599" s="753">
        <v>165.92</v>
      </c>
    </row>
    <row r="1600" spans="1:14" ht="14.4" customHeight="1" x14ac:dyDescent="0.3">
      <c r="A1600" s="747" t="s">
        <v>628</v>
      </c>
      <c r="B1600" s="748" t="s">
        <v>629</v>
      </c>
      <c r="C1600" s="749" t="s">
        <v>673</v>
      </c>
      <c r="D1600" s="750" t="s">
        <v>674</v>
      </c>
      <c r="E1600" s="751">
        <v>50113001</v>
      </c>
      <c r="F1600" s="750" t="s">
        <v>688</v>
      </c>
      <c r="G1600" s="749" t="s">
        <v>692</v>
      </c>
      <c r="H1600" s="749">
        <v>146117</v>
      </c>
      <c r="I1600" s="749">
        <v>146117</v>
      </c>
      <c r="J1600" s="749" t="s">
        <v>1433</v>
      </c>
      <c r="K1600" s="749" t="s">
        <v>1434</v>
      </c>
      <c r="L1600" s="752">
        <v>74.450000000000017</v>
      </c>
      <c r="M1600" s="752">
        <v>1</v>
      </c>
      <c r="N1600" s="753">
        <v>74.450000000000017</v>
      </c>
    </row>
    <row r="1601" spans="1:14" ht="14.4" customHeight="1" x14ac:dyDescent="0.3">
      <c r="A1601" s="747" t="s">
        <v>628</v>
      </c>
      <c r="B1601" s="748" t="s">
        <v>629</v>
      </c>
      <c r="C1601" s="749" t="s">
        <v>673</v>
      </c>
      <c r="D1601" s="750" t="s">
        <v>674</v>
      </c>
      <c r="E1601" s="751">
        <v>50113001</v>
      </c>
      <c r="F1601" s="750" t="s">
        <v>688</v>
      </c>
      <c r="G1601" s="749" t="s">
        <v>692</v>
      </c>
      <c r="H1601" s="749">
        <v>116467</v>
      </c>
      <c r="I1601" s="749">
        <v>16467</v>
      </c>
      <c r="J1601" s="749" t="s">
        <v>1436</v>
      </c>
      <c r="K1601" s="749" t="s">
        <v>1437</v>
      </c>
      <c r="L1601" s="752">
        <v>58.573999999999998</v>
      </c>
      <c r="M1601" s="752">
        <v>5</v>
      </c>
      <c r="N1601" s="753">
        <v>292.87</v>
      </c>
    </row>
    <row r="1602" spans="1:14" ht="14.4" customHeight="1" x14ac:dyDescent="0.3">
      <c r="A1602" s="747" t="s">
        <v>628</v>
      </c>
      <c r="B1602" s="748" t="s">
        <v>629</v>
      </c>
      <c r="C1602" s="749" t="s">
        <v>673</v>
      </c>
      <c r="D1602" s="750" t="s">
        <v>674</v>
      </c>
      <c r="E1602" s="751">
        <v>50113001</v>
      </c>
      <c r="F1602" s="750" t="s">
        <v>688</v>
      </c>
      <c r="G1602" s="749" t="s">
        <v>630</v>
      </c>
      <c r="H1602" s="749">
        <v>501807</v>
      </c>
      <c r="I1602" s="749">
        <v>0</v>
      </c>
      <c r="J1602" s="749" t="s">
        <v>1945</v>
      </c>
      <c r="K1602" s="749" t="s">
        <v>1946</v>
      </c>
      <c r="L1602" s="752">
        <v>94.525898594820006</v>
      </c>
      <c r="M1602" s="752">
        <v>9</v>
      </c>
      <c r="N1602" s="753">
        <v>850.73308735338003</v>
      </c>
    </row>
    <row r="1603" spans="1:14" ht="14.4" customHeight="1" x14ac:dyDescent="0.3">
      <c r="A1603" s="747" t="s">
        <v>628</v>
      </c>
      <c r="B1603" s="748" t="s">
        <v>629</v>
      </c>
      <c r="C1603" s="749" t="s">
        <v>673</v>
      </c>
      <c r="D1603" s="750" t="s">
        <v>674</v>
      </c>
      <c r="E1603" s="751">
        <v>50113001</v>
      </c>
      <c r="F1603" s="750" t="s">
        <v>688</v>
      </c>
      <c r="G1603" s="749" t="s">
        <v>692</v>
      </c>
      <c r="H1603" s="749">
        <v>394712</v>
      </c>
      <c r="I1603" s="749">
        <v>0</v>
      </c>
      <c r="J1603" s="749" t="s">
        <v>818</v>
      </c>
      <c r="K1603" s="749" t="s">
        <v>819</v>
      </c>
      <c r="L1603" s="752">
        <v>23.701493055555556</v>
      </c>
      <c r="M1603" s="752">
        <v>12</v>
      </c>
      <c r="N1603" s="753">
        <v>284.41791666666666</v>
      </c>
    </row>
    <row r="1604" spans="1:14" ht="14.4" customHeight="1" x14ac:dyDescent="0.3">
      <c r="A1604" s="747" t="s">
        <v>628</v>
      </c>
      <c r="B1604" s="748" t="s">
        <v>629</v>
      </c>
      <c r="C1604" s="749" t="s">
        <v>673</v>
      </c>
      <c r="D1604" s="750" t="s">
        <v>674</v>
      </c>
      <c r="E1604" s="751">
        <v>50113001</v>
      </c>
      <c r="F1604" s="750" t="s">
        <v>688</v>
      </c>
      <c r="G1604" s="749" t="s">
        <v>692</v>
      </c>
      <c r="H1604" s="749">
        <v>100802</v>
      </c>
      <c r="I1604" s="749">
        <v>1000</v>
      </c>
      <c r="J1604" s="749" t="s">
        <v>820</v>
      </c>
      <c r="K1604" s="749" t="s">
        <v>821</v>
      </c>
      <c r="L1604" s="752">
        <v>75.498801927667628</v>
      </c>
      <c r="M1604" s="752">
        <v>21</v>
      </c>
      <c r="N1604" s="753">
        <v>1585.4748404810202</v>
      </c>
    </row>
    <row r="1605" spans="1:14" ht="14.4" customHeight="1" x14ac:dyDescent="0.3">
      <c r="A1605" s="747" t="s">
        <v>628</v>
      </c>
      <c r="B1605" s="748" t="s">
        <v>629</v>
      </c>
      <c r="C1605" s="749" t="s">
        <v>673</v>
      </c>
      <c r="D1605" s="750" t="s">
        <v>674</v>
      </c>
      <c r="E1605" s="751">
        <v>50113001</v>
      </c>
      <c r="F1605" s="750" t="s">
        <v>688</v>
      </c>
      <c r="G1605" s="749" t="s">
        <v>692</v>
      </c>
      <c r="H1605" s="749">
        <v>134821</v>
      </c>
      <c r="I1605" s="749">
        <v>134821</v>
      </c>
      <c r="J1605" s="749" t="s">
        <v>1947</v>
      </c>
      <c r="K1605" s="749" t="s">
        <v>1948</v>
      </c>
      <c r="L1605" s="752">
        <v>264.99</v>
      </c>
      <c r="M1605" s="752">
        <v>1</v>
      </c>
      <c r="N1605" s="753">
        <v>264.99</v>
      </c>
    </row>
    <row r="1606" spans="1:14" ht="14.4" customHeight="1" x14ac:dyDescent="0.3">
      <c r="A1606" s="747" t="s">
        <v>628</v>
      </c>
      <c r="B1606" s="748" t="s">
        <v>629</v>
      </c>
      <c r="C1606" s="749" t="s">
        <v>673</v>
      </c>
      <c r="D1606" s="750" t="s">
        <v>674</v>
      </c>
      <c r="E1606" s="751">
        <v>50113001</v>
      </c>
      <c r="F1606" s="750" t="s">
        <v>688</v>
      </c>
      <c r="G1606" s="749" t="s">
        <v>692</v>
      </c>
      <c r="H1606" s="749">
        <v>134824</v>
      </c>
      <c r="I1606" s="749">
        <v>134824</v>
      </c>
      <c r="J1606" s="749" t="s">
        <v>1448</v>
      </c>
      <c r="K1606" s="749" t="s">
        <v>1449</v>
      </c>
      <c r="L1606" s="752">
        <v>199.98</v>
      </c>
      <c r="M1606" s="752">
        <v>1</v>
      </c>
      <c r="N1606" s="753">
        <v>199.98</v>
      </c>
    </row>
    <row r="1607" spans="1:14" ht="14.4" customHeight="1" x14ac:dyDescent="0.3">
      <c r="A1607" s="747" t="s">
        <v>628</v>
      </c>
      <c r="B1607" s="748" t="s">
        <v>629</v>
      </c>
      <c r="C1607" s="749" t="s">
        <v>673</v>
      </c>
      <c r="D1607" s="750" t="s">
        <v>674</v>
      </c>
      <c r="E1607" s="751">
        <v>50113001</v>
      </c>
      <c r="F1607" s="750" t="s">
        <v>688</v>
      </c>
      <c r="G1607" s="749" t="s">
        <v>692</v>
      </c>
      <c r="H1607" s="749">
        <v>117189</v>
      </c>
      <c r="I1607" s="749">
        <v>17189</v>
      </c>
      <c r="J1607" s="749" t="s">
        <v>1190</v>
      </c>
      <c r="K1607" s="749" t="s">
        <v>1191</v>
      </c>
      <c r="L1607" s="752">
        <v>41.139977979588934</v>
      </c>
      <c r="M1607" s="752">
        <v>2</v>
      </c>
      <c r="N1607" s="753">
        <v>82.279955959177869</v>
      </c>
    </row>
    <row r="1608" spans="1:14" ht="14.4" customHeight="1" x14ac:dyDescent="0.3">
      <c r="A1608" s="747" t="s">
        <v>628</v>
      </c>
      <c r="B1608" s="748" t="s">
        <v>629</v>
      </c>
      <c r="C1608" s="749" t="s">
        <v>673</v>
      </c>
      <c r="D1608" s="750" t="s">
        <v>674</v>
      </c>
      <c r="E1608" s="751">
        <v>50113001</v>
      </c>
      <c r="F1608" s="750" t="s">
        <v>688</v>
      </c>
      <c r="G1608" s="749" t="s">
        <v>692</v>
      </c>
      <c r="H1608" s="749">
        <v>848725</v>
      </c>
      <c r="I1608" s="749">
        <v>107677</v>
      </c>
      <c r="J1608" s="749" t="s">
        <v>1192</v>
      </c>
      <c r="K1608" s="749" t="s">
        <v>1193</v>
      </c>
      <c r="L1608" s="752">
        <v>382.10930116169669</v>
      </c>
      <c r="M1608" s="752">
        <v>12</v>
      </c>
      <c r="N1608" s="753">
        <v>4585.3116139403601</v>
      </c>
    </row>
    <row r="1609" spans="1:14" ht="14.4" customHeight="1" x14ac:dyDescent="0.3">
      <c r="A1609" s="747" t="s">
        <v>628</v>
      </c>
      <c r="B1609" s="748" t="s">
        <v>629</v>
      </c>
      <c r="C1609" s="749" t="s">
        <v>673</v>
      </c>
      <c r="D1609" s="750" t="s">
        <v>674</v>
      </c>
      <c r="E1609" s="751">
        <v>50113001</v>
      </c>
      <c r="F1609" s="750" t="s">
        <v>688</v>
      </c>
      <c r="G1609" s="749" t="s">
        <v>692</v>
      </c>
      <c r="H1609" s="749">
        <v>163346</v>
      </c>
      <c r="I1609" s="749">
        <v>163346</v>
      </c>
      <c r="J1609" s="749" t="s">
        <v>828</v>
      </c>
      <c r="K1609" s="749" t="s">
        <v>829</v>
      </c>
      <c r="L1609" s="752">
        <v>79.31</v>
      </c>
      <c r="M1609" s="752">
        <v>2</v>
      </c>
      <c r="N1609" s="753">
        <v>158.62</v>
      </c>
    </row>
    <row r="1610" spans="1:14" ht="14.4" customHeight="1" x14ac:dyDescent="0.3">
      <c r="A1610" s="747" t="s">
        <v>628</v>
      </c>
      <c r="B1610" s="748" t="s">
        <v>629</v>
      </c>
      <c r="C1610" s="749" t="s">
        <v>673</v>
      </c>
      <c r="D1610" s="750" t="s">
        <v>674</v>
      </c>
      <c r="E1610" s="751">
        <v>50113001</v>
      </c>
      <c r="F1610" s="750" t="s">
        <v>688</v>
      </c>
      <c r="G1610" s="749" t="s">
        <v>692</v>
      </c>
      <c r="H1610" s="749">
        <v>100720</v>
      </c>
      <c r="I1610" s="749">
        <v>720</v>
      </c>
      <c r="J1610" s="749" t="s">
        <v>1194</v>
      </c>
      <c r="K1610" s="749" t="s">
        <v>1195</v>
      </c>
      <c r="L1610" s="752">
        <v>77.870000000000019</v>
      </c>
      <c r="M1610" s="752">
        <v>1</v>
      </c>
      <c r="N1610" s="753">
        <v>77.870000000000019</v>
      </c>
    </row>
    <row r="1611" spans="1:14" ht="14.4" customHeight="1" x14ac:dyDescent="0.3">
      <c r="A1611" s="747" t="s">
        <v>628</v>
      </c>
      <c r="B1611" s="748" t="s">
        <v>629</v>
      </c>
      <c r="C1611" s="749" t="s">
        <v>673</v>
      </c>
      <c r="D1611" s="750" t="s">
        <v>674</v>
      </c>
      <c r="E1611" s="751">
        <v>50113001</v>
      </c>
      <c r="F1611" s="750" t="s">
        <v>688</v>
      </c>
      <c r="G1611" s="749" t="s">
        <v>692</v>
      </c>
      <c r="H1611" s="749">
        <v>117996</v>
      </c>
      <c r="I1611" s="749">
        <v>17996</v>
      </c>
      <c r="J1611" s="749" t="s">
        <v>1450</v>
      </c>
      <c r="K1611" s="749" t="s">
        <v>1451</v>
      </c>
      <c r="L1611" s="752">
        <v>73.784999999999997</v>
      </c>
      <c r="M1611" s="752">
        <v>10</v>
      </c>
      <c r="N1611" s="753">
        <v>737.84999999999991</v>
      </c>
    </row>
    <row r="1612" spans="1:14" ht="14.4" customHeight="1" x14ac:dyDescent="0.3">
      <c r="A1612" s="747" t="s">
        <v>628</v>
      </c>
      <c r="B1612" s="748" t="s">
        <v>629</v>
      </c>
      <c r="C1612" s="749" t="s">
        <v>673</v>
      </c>
      <c r="D1612" s="750" t="s">
        <v>674</v>
      </c>
      <c r="E1612" s="751">
        <v>50113001</v>
      </c>
      <c r="F1612" s="750" t="s">
        <v>688</v>
      </c>
      <c r="G1612" s="749" t="s">
        <v>692</v>
      </c>
      <c r="H1612" s="749">
        <v>900881</v>
      </c>
      <c r="I1612" s="749">
        <v>0</v>
      </c>
      <c r="J1612" s="749" t="s">
        <v>1841</v>
      </c>
      <c r="K1612" s="749" t="s">
        <v>630</v>
      </c>
      <c r="L1612" s="752">
        <v>135.66348430806801</v>
      </c>
      <c r="M1612" s="752">
        <v>1</v>
      </c>
      <c r="N1612" s="753">
        <v>135.66348430806801</v>
      </c>
    </row>
    <row r="1613" spans="1:14" ht="14.4" customHeight="1" x14ac:dyDescent="0.3">
      <c r="A1613" s="747" t="s">
        <v>628</v>
      </c>
      <c r="B1613" s="748" t="s">
        <v>629</v>
      </c>
      <c r="C1613" s="749" t="s">
        <v>673</v>
      </c>
      <c r="D1613" s="750" t="s">
        <v>674</v>
      </c>
      <c r="E1613" s="751">
        <v>50113001</v>
      </c>
      <c r="F1613" s="750" t="s">
        <v>688</v>
      </c>
      <c r="G1613" s="749" t="s">
        <v>692</v>
      </c>
      <c r="H1613" s="749">
        <v>500326</v>
      </c>
      <c r="I1613" s="749">
        <v>1000</v>
      </c>
      <c r="J1613" s="749" t="s">
        <v>1197</v>
      </c>
      <c r="K1613" s="749" t="s">
        <v>630</v>
      </c>
      <c r="L1613" s="752">
        <v>110.93300473875479</v>
      </c>
      <c r="M1613" s="752">
        <v>3</v>
      </c>
      <c r="N1613" s="753">
        <v>332.79901421626437</v>
      </c>
    </row>
    <row r="1614" spans="1:14" ht="14.4" customHeight="1" x14ac:dyDescent="0.3">
      <c r="A1614" s="747" t="s">
        <v>628</v>
      </c>
      <c r="B1614" s="748" t="s">
        <v>629</v>
      </c>
      <c r="C1614" s="749" t="s">
        <v>673</v>
      </c>
      <c r="D1614" s="750" t="s">
        <v>674</v>
      </c>
      <c r="E1614" s="751">
        <v>50113001</v>
      </c>
      <c r="F1614" s="750" t="s">
        <v>688</v>
      </c>
      <c r="G1614" s="749" t="s">
        <v>692</v>
      </c>
      <c r="H1614" s="749">
        <v>397238</v>
      </c>
      <c r="I1614" s="749">
        <v>0</v>
      </c>
      <c r="J1614" s="749" t="s">
        <v>1949</v>
      </c>
      <c r="K1614" s="749" t="s">
        <v>630</v>
      </c>
      <c r="L1614" s="752">
        <v>93.520956384426611</v>
      </c>
      <c r="M1614" s="752">
        <v>4</v>
      </c>
      <c r="N1614" s="753">
        <v>374.08382553770645</v>
      </c>
    </row>
    <row r="1615" spans="1:14" ht="14.4" customHeight="1" x14ac:dyDescent="0.3">
      <c r="A1615" s="747" t="s">
        <v>628</v>
      </c>
      <c r="B1615" s="748" t="s">
        <v>629</v>
      </c>
      <c r="C1615" s="749" t="s">
        <v>673</v>
      </c>
      <c r="D1615" s="750" t="s">
        <v>674</v>
      </c>
      <c r="E1615" s="751">
        <v>50113001</v>
      </c>
      <c r="F1615" s="750" t="s">
        <v>688</v>
      </c>
      <c r="G1615" s="749" t="s">
        <v>692</v>
      </c>
      <c r="H1615" s="749">
        <v>900524</v>
      </c>
      <c r="I1615" s="749">
        <v>0</v>
      </c>
      <c r="J1615" s="749" t="s">
        <v>832</v>
      </c>
      <c r="K1615" s="749" t="s">
        <v>630</v>
      </c>
      <c r="L1615" s="752">
        <v>133.70850563946692</v>
      </c>
      <c r="M1615" s="752">
        <v>40</v>
      </c>
      <c r="N1615" s="753">
        <v>5348.3402255786768</v>
      </c>
    </row>
    <row r="1616" spans="1:14" ht="14.4" customHeight="1" x14ac:dyDescent="0.3">
      <c r="A1616" s="747" t="s">
        <v>628</v>
      </c>
      <c r="B1616" s="748" t="s">
        <v>629</v>
      </c>
      <c r="C1616" s="749" t="s">
        <v>673</v>
      </c>
      <c r="D1616" s="750" t="s">
        <v>674</v>
      </c>
      <c r="E1616" s="751">
        <v>50113001</v>
      </c>
      <c r="F1616" s="750" t="s">
        <v>688</v>
      </c>
      <c r="G1616" s="749" t="s">
        <v>692</v>
      </c>
      <c r="H1616" s="749">
        <v>930316</v>
      </c>
      <c r="I1616" s="749">
        <v>0</v>
      </c>
      <c r="J1616" s="749" t="s">
        <v>1950</v>
      </c>
      <c r="K1616" s="749" t="s">
        <v>630</v>
      </c>
      <c r="L1616" s="752">
        <v>139.83237284157568</v>
      </c>
      <c r="M1616" s="752">
        <v>3</v>
      </c>
      <c r="N1616" s="753">
        <v>419.49711852472706</v>
      </c>
    </row>
    <row r="1617" spans="1:14" ht="14.4" customHeight="1" x14ac:dyDescent="0.3">
      <c r="A1617" s="747" t="s">
        <v>628</v>
      </c>
      <c r="B1617" s="748" t="s">
        <v>629</v>
      </c>
      <c r="C1617" s="749" t="s">
        <v>673</v>
      </c>
      <c r="D1617" s="750" t="s">
        <v>674</v>
      </c>
      <c r="E1617" s="751">
        <v>50113001</v>
      </c>
      <c r="F1617" s="750" t="s">
        <v>688</v>
      </c>
      <c r="G1617" s="749" t="s">
        <v>692</v>
      </c>
      <c r="H1617" s="749">
        <v>394072</v>
      </c>
      <c r="I1617" s="749">
        <v>1000</v>
      </c>
      <c r="J1617" s="749" t="s">
        <v>834</v>
      </c>
      <c r="K1617" s="749" t="s">
        <v>630</v>
      </c>
      <c r="L1617" s="752">
        <v>716.84235151390055</v>
      </c>
      <c r="M1617" s="752">
        <v>16</v>
      </c>
      <c r="N1617" s="753">
        <v>11469.477624222409</v>
      </c>
    </row>
    <row r="1618" spans="1:14" ht="14.4" customHeight="1" x14ac:dyDescent="0.3">
      <c r="A1618" s="747" t="s">
        <v>628</v>
      </c>
      <c r="B1618" s="748" t="s">
        <v>629</v>
      </c>
      <c r="C1618" s="749" t="s">
        <v>673</v>
      </c>
      <c r="D1618" s="750" t="s">
        <v>674</v>
      </c>
      <c r="E1618" s="751">
        <v>50113001</v>
      </c>
      <c r="F1618" s="750" t="s">
        <v>688</v>
      </c>
      <c r="G1618" s="749" t="s">
        <v>692</v>
      </c>
      <c r="H1618" s="749">
        <v>397576</v>
      </c>
      <c r="I1618" s="749">
        <v>0</v>
      </c>
      <c r="J1618" s="749" t="s">
        <v>835</v>
      </c>
      <c r="K1618" s="749" t="s">
        <v>630</v>
      </c>
      <c r="L1618" s="752">
        <v>217.02270464565206</v>
      </c>
      <c r="M1618" s="752">
        <v>8</v>
      </c>
      <c r="N1618" s="753">
        <v>1736.1816371652164</v>
      </c>
    </row>
    <row r="1619" spans="1:14" ht="14.4" customHeight="1" x14ac:dyDescent="0.3">
      <c r="A1619" s="747" t="s">
        <v>628</v>
      </c>
      <c r="B1619" s="748" t="s">
        <v>629</v>
      </c>
      <c r="C1619" s="749" t="s">
        <v>673</v>
      </c>
      <c r="D1619" s="750" t="s">
        <v>674</v>
      </c>
      <c r="E1619" s="751">
        <v>50113001</v>
      </c>
      <c r="F1619" s="750" t="s">
        <v>688</v>
      </c>
      <c r="G1619" s="749" t="s">
        <v>692</v>
      </c>
      <c r="H1619" s="749">
        <v>930078</v>
      </c>
      <c r="I1619" s="749">
        <v>0</v>
      </c>
      <c r="J1619" s="749" t="s">
        <v>1951</v>
      </c>
      <c r="K1619" s="749" t="s">
        <v>630</v>
      </c>
      <c r="L1619" s="752">
        <v>113.56545715437291</v>
      </c>
      <c r="M1619" s="752">
        <v>1</v>
      </c>
      <c r="N1619" s="753">
        <v>113.56545715437291</v>
      </c>
    </row>
    <row r="1620" spans="1:14" ht="14.4" customHeight="1" x14ac:dyDescent="0.3">
      <c r="A1620" s="747" t="s">
        <v>628</v>
      </c>
      <c r="B1620" s="748" t="s">
        <v>629</v>
      </c>
      <c r="C1620" s="749" t="s">
        <v>673</v>
      </c>
      <c r="D1620" s="750" t="s">
        <v>674</v>
      </c>
      <c r="E1620" s="751">
        <v>50113001</v>
      </c>
      <c r="F1620" s="750" t="s">
        <v>688</v>
      </c>
      <c r="G1620" s="749" t="s">
        <v>692</v>
      </c>
      <c r="H1620" s="749">
        <v>900321</v>
      </c>
      <c r="I1620" s="749">
        <v>0</v>
      </c>
      <c r="J1620" s="749" t="s">
        <v>1202</v>
      </c>
      <c r="K1620" s="749" t="s">
        <v>630</v>
      </c>
      <c r="L1620" s="752">
        <v>339.35070280806821</v>
      </c>
      <c r="M1620" s="752">
        <v>6</v>
      </c>
      <c r="N1620" s="753">
        <v>2036.1042168484091</v>
      </c>
    </row>
    <row r="1621" spans="1:14" ht="14.4" customHeight="1" x14ac:dyDescent="0.3">
      <c r="A1621" s="747" t="s">
        <v>628</v>
      </c>
      <c r="B1621" s="748" t="s">
        <v>629</v>
      </c>
      <c r="C1621" s="749" t="s">
        <v>673</v>
      </c>
      <c r="D1621" s="750" t="s">
        <v>674</v>
      </c>
      <c r="E1621" s="751">
        <v>50113001</v>
      </c>
      <c r="F1621" s="750" t="s">
        <v>688</v>
      </c>
      <c r="G1621" s="749" t="s">
        <v>692</v>
      </c>
      <c r="H1621" s="749">
        <v>501779</v>
      </c>
      <c r="I1621" s="749">
        <v>0</v>
      </c>
      <c r="J1621" s="749" t="s">
        <v>1952</v>
      </c>
      <c r="K1621" s="749" t="s">
        <v>1953</v>
      </c>
      <c r="L1621" s="752">
        <v>197.0367134870952</v>
      </c>
      <c r="M1621" s="752">
        <v>1</v>
      </c>
      <c r="N1621" s="753">
        <v>197.0367134870952</v>
      </c>
    </row>
    <row r="1622" spans="1:14" ht="14.4" customHeight="1" x14ac:dyDescent="0.3">
      <c r="A1622" s="747" t="s">
        <v>628</v>
      </c>
      <c r="B1622" s="748" t="s">
        <v>629</v>
      </c>
      <c r="C1622" s="749" t="s">
        <v>673</v>
      </c>
      <c r="D1622" s="750" t="s">
        <v>674</v>
      </c>
      <c r="E1622" s="751">
        <v>50113001</v>
      </c>
      <c r="F1622" s="750" t="s">
        <v>688</v>
      </c>
      <c r="G1622" s="749" t="s">
        <v>630</v>
      </c>
      <c r="H1622" s="749">
        <v>501780</v>
      </c>
      <c r="I1622" s="749">
        <v>0</v>
      </c>
      <c r="J1622" s="749" t="s">
        <v>1954</v>
      </c>
      <c r="K1622" s="749" t="s">
        <v>1953</v>
      </c>
      <c r="L1622" s="752">
        <v>285.48832509821546</v>
      </c>
      <c r="M1622" s="752">
        <v>2</v>
      </c>
      <c r="N1622" s="753">
        <v>570.97665019643091</v>
      </c>
    </row>
    <row r="1623" spans="1:14" ht="14.4" customHeight="1" x14ac:dyDescent="0.3">
      <c r="A1623" s="747" t="s">
        <v>628</v>
      </c>
      <c r="B1623" s="748" t="s">
        <v>629</v>
      </c>
      <c r="C1623" s="749" t="s">
        <v>673</v>
      </c>
      <c r="D1623" s="750" t="s">
        <v>674</v>
      </c>
      <c r="E1623" s="751">
        <v>50113001</v>
      </c>
      <c r="F1623" s="750" t="s">
        <v>688</v>
      </c>
      <c r="G1623" s="749" t="s">
        <v>692</v>
      </c>
      <c r="H1623" s="749">
        <v>921350</v>
      </c>
      <c r="I1623" s="749">
        <v>0</v>
      </c>
      <c r="J1623" s="749" t="s">
        <v>839</v>
      </c>
      <c r="K1623" s="749" t="s">
        <v>630</v>
      </c>
      <c r="L1623" s="752">
        <v>96.707446385257057</v>
      </c>
      <c r="M1623" s="752">
        <v>4</v>
      </c>
      <c r="N1623" s="753">
        <v>386.82978554102823</v>
      </c>
    </row>
    <row r="1624" spans="1:14" ht="14.4" customHeight="1" x14ac:dyDescent="0.3">
      <c r="A1624" s="747" t="s">
        <v>628</v>
      </c>
      <c r="B1624" s="748" t="s">
        <v>629</v>
      </c>
      <c r="C1624" s="749" t="s">
        <v>673</v>
      </c>
      <c r="D1624" s="750" t="s">
        <v>674</v>
      </c>
      <c r="E1624" s="751">
        <v>50113001</v>
      </c>
      <c r="F1624" s="750" t="s">
        <v>688</v>
      </c>
      <c r="G1624" s="749" t="s">
        <v>692</v>
      </c>
      <c r="H1624" s="749">
        <v>921357</v>
      </c>
      <c r="I1624" s="749">
        <v>0</v>
      </c>
      <c r="J1624" s="749" t="s">
        <v>1955</v>
      </c>
      <c r="K1624" s="749" t="s">
        <v>630</v>
      </c>
      <c r="L1624" s="752">
        <v>132.20370164204567</v>
      </c>
      <c r="M1624" s="752">
        <v>1</v>
      </c>
      <c r="N1624" s="753">
        <v>132.20370164204567</v>
      </c>
    </row>
    <row r="1625" spans="1:14" ht="14.4" customHeight="1" x14ac:dyDescent="0.3">
      <c r="A1625" s="747" t="s">
        <v>628</v>
      </c>
      <c r="B1625" s="748" t="s">
        <v>629</v>
      </c>
      <c r="C1625" s="749" t="s">
        <v>673</v>
      </c>
      <c r="D1625" s="750" t="s">
        <v>674</v>
      </c>
      <c r="E1625" s="751">
        <v>50113001</v>
      </c>
      <c r="F1625" s="750" t="s">
        <v>688</v>
      </c>
      <c r="G1625" s="749" t="s">
        <v>692</v>
      </c>
      <c r="H1625" s="749">
        <v>921392</v>
      </c>
      <c r="I1625" s="749">
        <v>0</v>
      </c>
      <c r="J1625" s="749" t="s">
        <v>1459</v>
      </c>
      <c r="K1625" s="749" t="s">
        <v>1460</v>
      </c>
      <c r="L1625" s="752">
        <v>135.00874552896369</v>
      </c>
      <c r="M1625" s="752">
        <v>1</v>
      </c>
      <c r="N1625" s="753">
        <v>135.00874552896369</v>
      </c>
    </row>
    <row r="1626" spans="1:14" ht="14.4" customHeight="1" x14ac:dyDescent="0.3">
      <c r="A1626" s="747" t="s">
        <v>628</v>
      </c>
      <c r="B1626" s="748" t="s">
        <v>629</v>
      </c>
      <c r="C1626" s="749" t="s">
        <v>673</v>
      </c>
      <c r="D1626" s="750" t="s">
        <v>674</v>
      </c>
      <c r="E1626" s="751">
        <v>50113001</v>
      </c>
      <c r="F1626" s="750" t="s">
        <v>688</v>
      </c>
      <c r="G1626" s="749" t="s">
        <v>692</v>
      </c>
      <c r="H1626" s="749">
        <v>921319</v>
      </c>
      <c r="I1626" s="749">
        <v>0</v>
      </c>
      <c r="J1626" s="749" t="s">
        <v>842</v>
      </c>
      <c r="K1626" s="749" t="s">
        <v>630</v>
      </c>
      <c r="L1626" s="752">
        <v>383.71402666796996</v>
      </c>
      <c r="M1626" s="752">
        <v>1</v>
      </c>
      <c r="N1626" s="753">
        <v>383.71402666796996</v>
      </c>
    </row>
    <row r="1627" spans="1:14" ht="14.4" customHeight="1" x14ac:dyDescent="0.3">
      <c r="A1627" s="747" t="s">
        <v>628</v>
      </c>
      <c r="B1627" s="748" t="s">
        <v>629</v>
      </c>
      <c r="C1627" s="749" t="s">
        <v>673</v>
      </c>
      <c r="D1627" s="750" t="s">
        <v>674</v>
      </c>
      <c r="E1627" s="751">
        <v>50113001</v>
      </c>
      <c r="F1627" s="750" t="s">
        <v>688</v>
      </c>
      <c r="G1627" s="749" t="s">
        <v>692</v>
      </c>
      <c r="H1627" s="749">
        <v>900071</v>
      </c>
      <c r="I1627" s="749">
        <v>0</v>
      </c>
      <c r="J1627" s="749" t="s">
        <v>843</v>
      </c>
      <c r="K1627" s="749" t="s">
        <v>630</v>
      </c>
      <c r="L1627" s="752">
        <v>164.01144990930013</v>
      </c>
      <c r="M1627" s="752">
        <v>42</v>
      </c>
      <c r="N1627" s="753">
        <v>6888.4808961906056</v>
      </c>
    </row>
    <row r="1628" spans="1:14" ht="14.4" customHeight="1" x14ac:dyDescent="0.3">
      <c r="A1628" s="747" t="s">
        <v>628</v>
      </c>
      <c r="B1628" s="748" t="s">
        <v>629</v>
      </c>
      <c r="C1628" s="749" t="s">
        <v>673</v>
      </c>
      <c r="D1628" s="750" t="s">
        <v>674</v>
      </c>
      <c r="E1628" s="751">
        <v>50113001</v>
      </c>
      <c r="F1628" s="750" t="s">
        <v>688</v>
      </c>
      <c r="G1628" s="749" t="s">
        <v>692</v>
      </c>
      <c r="H1628" s="749">
        <v>500269</v>
      </c>
      <c r="I1628" s="749">
        <v>0</v>
      </c>
      <c r="J1628" s="749" t="s">
        <v>1204</v>
      </c>
      <c r="K1628" s="749" t="s">
        <v>630</v>
      </c>
      <c r="L1628" s="752">
        <v>149.90531581764722</v>
      </c>
      <c r="M1628" s="752">
        <v>1</v>
      </c>
      <c r="N1628" s="753">
        <v>149.90531581764722</v>
      </c>
    </row>
    <row r="1629" spans="1:14" ht="14.4" customHeight="1" x14ac:dyDescent="0.3">
      <c r="A1629" s="747" t="s">
        <v>628</v>
      </c>
      <c r="B1629" s="748" t="s">
        <v>629</v>
      </c>
      <c r="C1629" s="749" t="s">
        <v>673</v>
      </c>
      <c r="D1629" s="750" t="s">
        <v>674</v>
      </c>
      <c r="E1629" s="751">
        <v>50113001</v>
      </c>
      <c r="F1629" s="750" t="s">
        <v>688</v>
      </c>
      <c r="G1629" s="749" t="s">
        <v>692</v>
      </c>
      <c r="H1629" s="749">
        <v>921136</v>
      </c>
      <c r="I1629" s="749">
        <v>0</v>
      </c>
      <c r="J1629" s="749" t="s">
        <v>1956</v>
      </c>
      <c r="K1629" s="749" t="s">
        <v>630</v>
      </c>
      <c r="L1629" s="752">
        <v>105.23003845546363</v>
      </c>
      <c r="M1629" s="752">
        <v>3</v>
      </c>
      <c r="N1629" s="753">
        <v>315.6901153663909</v>
      </c>
    </row>
    <row r="1630" spans="1:14" ht="14.4" customHeight="1" x14ac:dyDescent="0.3">
      <c r="A1630" s="747" t="s">
        <v>628</v>
      </c>
      <c r="B1630" s="748" t="s">
        <v>629</v>
      </c>
      <c r="C1630" s="749" t="s">
        <v>673</v>
      </c>
      <c r="D1630" s="750" t="s">
        <v>674</v>
      </c>
      <c r="E1630" s="751">
        <v>50113001</v>
      </c>
      <c r="F1630" s="750" t="s">
        <v>688</v>
      </c>
      <c r="G1630" s="749" t="s">
        <v>692</v>
      </c>
      <c r="H1630" s="749">
        <v>920254</v>
      </c>
      <c r="I1630" s="749">
        <v>0</v>
      </c>
      <c r="J1630" s="749" t="s">
        <v>846</v>
      </c>
      <c r="K1630" s="749" t="s">
        <v>630</v>
      </c>
      <c r="L1630" s="752">
        <v>60.95</v>
      </c>
      <c r="M1630" s="752">
        <v>7</v>
      </c>
      <c r="N1630" s="753">
        <v>426.65000000000003</v>
      </c>
    </row>
    <row r="1631" spans="1:14" ht="14.4" customHeight="1" x14ac:dyDescent="0.3">
      <c r="A1631" s="747" t="s">
        <v>628</v>
      </c>
      <c r="B1631" s="748" t="s">
        <v>629</v>
      </c>
      <c r="C1631" s="749" t="s">
        <v>673</v>
      </c>
      <c r="D1631" s="750" t="s">
        <v>674</v>
      </c>
      <c r="E1631" s="751">
        <v>50113001</v>
      </c>
      <c r="F1631" s="750" t="s">
        <v>688</v>
      </c>
      <c r="G1631" s="749" t="s">
        <v>692</v>
      </c>
      <c r="H1631" s="749">
        <v>192843</v>
      </c>
      <c r="I1631" s="749">
        <v>192843</v>
      </c>
      <c r="J1631" s="749" t="s">
        <v>1957</v>
      </c>
      <c r="K1631" s="749" t="s">
        <v>1958</v>
      </c>
      <c r="L1631" s="752">
        <v>4115.32</v>
      </c>
      <c r="M1631" s="752">
        <v>5</v>
      </c>
      <c r="N1631" s="753">
        <v>20576.599999999999</v>
      </c>
    </row>
    <row r="1632" spans="1:14" ht="14.4" customHeight="1" x14ac:dyDescent="0.3">
      <c r="A1632" s="747" t="s">
        <v>628</v>
      </c>
      <c r="B1632" s="748" t="s">
        <v>629</v>
      </c>
      <c r="C1632" s="749" t="s">
        <v>673</v>
      </c>
      <c r="D1632" s="750" t="s">
        <v>674</v>
      </c>
      <c r="E1632" s="751">
        <v>50113001</v>
      </c>
      <c r="F1632" s="750" t="s">
        <v>688</v>
      </c>
      <c r="G1632" s="749" t="s">
        <v>692</v>
      </c>
      <c r="H1632" s="749">
        <v>188217</v>
      </c>
      <c r="I1632" s="749">
        <v>88217</v>
      </c>
      <c r="J1632" s="749" t="s">
        <v>1656</v>
      </c>
      <c r="K1632" s="749" t="s">
        <v>1657</v>
      </c>
      <c r="L1632" s="752">
        <v>127.07498635633745</v>
      </c>
      <c r="M1632" s="752">
        <v>10</v>
      </c>
      <c r="N1632" s="753">
        <v>1270.7498635633744</v>
      </c>
    </row>
    <row r="1633" spans="1:14" ht="14.4" customHeight="1" x14ac:dyDescent="0.3">
      <c r="A1633" s="747" t="s">
        <v>628</v>
      </c>
      <c r="B1633" s="748" t="s">
        <v>629</v>
      </c>
      <c r="C1633" s="749" t="s">
        <v>673</v>
      </c>
      <c r="D1633" s="750" t="s">
        <v>674</v>
      </c>
      <c r="E1633" s="751">
        <v>50113001</v>
      </c>
      <c r="F1633" s="750" t="s">
        <v>688</v>
      </c>
      <c r="G1633" s="749" t="s">
        <v>692</v>
      </c>
      <c r="H1633" s="749">
        <v>188219</v>
      </c>
      <c r="I1633" s="749">
        <v>88219</v>
      </c>
      <c r="J1633" s="749" t="s">
        <v>1658</v>
      </c>
      <c r="K1633" s="749" t="s">
        <v>1659</v>
      </c>
      <c r="L1633" s="752">
        <v>141.76600000000002</v>
      </c>
      <c r="M1633" s="752">
        <v>5</v>
      </c>
      <c r="N1633" s="753">
        <v>708.83</v>
      </c>
    </row>
    <row r="1634" spans="1:14" ht="14.4" customHeight="1" x14ac:dyDescent="0.3">
      <c r="A1634" s="747" t="s">
        <v>628</v>
      </c>
      <c r="B1634" s="748" t="s">
        <v>629</v>
      </c>
      <c r="C1634" s="749" t="s">
        <v>673</v>
      </c>
      <c r="D1634" s="750" t="s">
        <v>674</v>
      </c>
      <c r="E1634" s="751">
        <v>50113001</v>
      </c>
      <c r="F1634" s="750" t="s">
        <v>688</v>
      </c>
      <c r="G1634" s="749" t="s">
        <v>692</v>
      </c>
      <c r="H1634" s="749">
        <v>218236</v>
      </c>
      <c r="I1634" s="749">
        <v>218236</v>
      </c>
      <c r="J1634" s="749" t="s">
        <v>1959</v>
      </c>
      <c r="K1634" s="749" t="s">
        <v>1960</v>
      </c>
      <c r="L1634" s="752">
        <v>60.350000000000016</v>
      </c>
      <c r="M1634" s="752">
        <v>1</v>
      </c>
      <c r="N1634" s="753">
        <v>60.350000000000016</v>
      </c>
    </row>
    <row r="1635" spans="1:14" ht="14.4" customHeight="1" x14ac:dyDescent="0.3">
      <c r="A1635" s="747" t="s">
        <v>628</v>
      </c>
      <c r="B1635" s="748" t="s">
        <v>629</v>
      </c>
      <c r="C1635" s="749" t="s">
        <v>673</v>
      </c>
      <c r="D1635" s="750" t="s">
        <v>674</v>
      </c>
      <c r="E1635" s="751">
        <v>50113001</v>
      </c>
      <c r="F1635" s="750" t="s">
        <v>688</v>
      </c>
      <c r="G1635" s="749" t="s">
        <v>692</v>
      </c>
      <c r="H1635" s="749">
        <v>218234</v>
      </c>
      <c r="I1635" s="749">
        <v>218234</v>
      </c>
      <c r="J1635" s="749" t="s">
        <v>1961</v>
      </c>
      <c r="K1635" s="749" t="s">
        <v>1960</v>
      </c>
      <c r="L1635" s="752">
        <v>60.51</v>
      </c>
      <c r="M1635" s="752">
        <v>1</v>
      </c>
      <c r="N1635" s="753">
        <v>60.51</v>
      </c>
    </row>
    <row r="1636" spans="1:14" ht="14.4" customHeight="1" x14ac:dyDescent="0.3">
      <c r="A1636" s="747" t="s">
        <v>628</v>
      </c>
      <c r="B1636" s="748" t="s">
        <v>629</v>
      </c>
      <c r="C1636" s="749" t="s">
        <v>673</v>
      </c>
      <c r="D1636" s="750" t="s">
        <v>674</v>
      </c>
      <c r="E1636" s="751">
        <v>50113001</v>
      </c>
      <c r="F1636" s="750" t="s">
        <v>688</v>
      </c>
      <c r="G1636" s="749" t="s">
        <v>689</v>
      </c>
      <c r="H1636" s="749">
        <v>844554</v>
      </c>
      <c r="I1636" s="749">
        <v>114065</v>
      </c>
      <c r="J1636" s="749" t="s">
        <v>1962</v>
      </c>
      <c r="K1636" s="749" t="s">
        <v>1963</v>
      </c>
      <c r="L1636" s="752">
        <v>21.63</v>
      </c>
      <c r="M1636" s="752">
        <v>1</v>
      </c>
      <c r="N1636" s="753">
        <v>21.63</v>
      </c>
    </row>
    <row r="1637" spans="1:14" ht="14.4" customHeight="1" x14ac:dyDescent="0.3">
      <c r="A1637" s="747" t="s">
        <v>628</v>
      </c>
      <c r="B1637" s="748" t="s">
        <v>629</v>
      </c>
      <c r="C1637" s="749" t="s">
        <v>673</v>
      </c>
      <c r="D1637" s="750" t="s">
        <v>674</v>
      </c>
      <c r="E1637" s="751">
        <v>50113001</v>
      </c>
      <c r="F1637" s="750" t="s">
        <v>688</v>
      </c>
      <c r="G1637" s="749" t="s">
        <v>692</v>
      </c>
      <c r="H1637" s="749">
        <v>67558</v>
      </c>
      <c r="I1637" s="749">
        <v>67558</v>
      </c>
      <c r="J1637" s="749" t="s">
        <v>1206</v>
      </c>
      <c r="K1637" s="749" t="s">
        <v>1207</v>
      </c>
      <c r="L1637" s="752">
        <v>27.523666666666674</v>
      </c>
      <c r="M1637" s="752">
        <v>30</v>
      </c>
      <c r="N1637" s="753">
        <v>825.71000000000026</v>
      </c>
    </row>
    <row r="1638" spans="1:14" ht="14.4" customHeight="1" x14ac:dyDescent="0.3">
      <c r="A1638" s="747" t="s">
        <v>628</v>
      </c>
      <c r="B1638" s="748" t="s">
        <v>629</v>
      </c>
      <c r="C1638" s="749" t="s">
        <v>673</v>
      </c>
      <c r="D1638" s="750" t="s">
        <v>674</v>
      </c>
      <c r="E1638" s="751">
        <v>50113001</v>
      </c>
      <c r="F1638" s="750" t="s">
        <v>688</v>
      </c>
      <c r="G1638" s="749" t="s">
        <v>692</v>
      </c>
      <c r="H1638" s="749">
        <v>100498</v>
      </c>
      <c r="I1638" s="749">
        <v>498</v>
      </c>
      <c r="J1638" s="749" t="s">
        <v>852</v>
      </c>
      <c r="K1638" s="749" t="s">
        <v>853</v>
      </c>
      <c r="L1638" s="752">
        <v>96.605595464377316</v>
      </c>
      <c r="M1638" s="752">
        <v>175</v>
      </c>
      <c r="N1638" s="753">
        <v>16905.979206266031</v>
      </c>
    </row>
    <row r="1639" spans="1:14" ht="14.4" customHeight="1" x14ac:dyDescent="0.3">
      <c r="A1639" s="747" t="s">
        <v>628</v>
      </c>
      <c r="B1639" s="748" t="s">
        <v>629</v>
      </c>
      <c r="C1639" s="749" t="s">
        <v>673</v>
      </c>
      <c r="D1639" s="750" t="s">
        <v>674</v>
      </c>
      <c r="E1639" s="751">
        <v>50113001</v>
      </c>
      <c r="F1639" s="750" t="s">
        <v>688</v>
      </c>
      <c r="G1639" s="749" t="s">
        <v>692</v>
      </c>
      <c r="H1639" s="749">
        <v>987685</v>
      </c>
      <c r="I1639" s="749">
        <v>0</v>
      </c>
      <c r="J1639" s="749" t="s">
        <v>1964</v>
      </c>
      <c r="K1639" s="749" t="s">
        <v>630</v>
      </c>
      <c r="L1639" s="752">
        <v>124.33999999999999</v>
      </c>
      <c r="M1639" s="752">
        <v>3</v>
      </c>
      <c r="N1639" s="753">
        <v>373.02</v>
      </c>
    </row>
    <row r="1640" spans="1:14" ht="14.4" customHeight="1" x14ac:dyDescent="0.3">
      <c r="A1640" s="747" t="s">
        <v>628</v>
      </c>
      <c r="B1640" s="748" t="s">
        <v>629</v>
      </c>
      <c r="C1640" s="749" t="s">
        <v>673</v>
      </c>
      <c r="D1640" s="750" t="s">
        <v>674</v>
      </c>
      <c r="E1640" s="751">
        <v>50113001</v>
      </c>
      <c r="F1640" s="750" t="s">
        <v>688</v>
      </c>
      <c r="G1640" s="749" t="s">
        <v>692</v>
      </c>
      <c r="H1640" s="749">
        <v>162322</v>
      </c>
      <c r="I1640" s="749">
        <v>62322</v>
      </c>
      <c r="J1640" s="749" t="s">
        <v>1965</v>
      </c>
      <c r="K1640" s="749" t="s">
        <v>1966</v>
      </c>
      <c r="L1640" s="752">
        <v>51.289945093491326</v>
      </c>
      <c r="M1640" s="752">
        <v>1</v>
      </c>
      <c r="N1640" s="753">
        <v>51.289945093491326</v>
      </c>
    </row>
    <row r="1641" spans="1:14" ht="14.4" customHeight="1" x14ac:dyDescent="0.3">
      <c r="A1641" s="747" t="s">
        <v>628</v>
      </c>
      <c r="B1641" s="748" t="s">
        <v>629</v>
      </c>
      <c r="C1641" s="749" t="s">
        <v>673</v>
      </c>
      <c r="D1641" s="750" t="s">
        <v>674</v>
      </c>
      <c r="E1641" s="751">
        <v>50113001</v>
      </c>
      <c r="F1641" s="750" t="s">
        <v>688</v>
      </c>
      <c r="G1641" s="749" t="s">
        <v>692</v>
      </c>
      <c r="H1641" s="749">
        <v>102546</v>
      </c>
      <c r="I1641" s="749">
        <v>2546</v>
      </c>
      <c r="J1641" s="749" t="s">
        <v>1480</v>
      </c>
      <c r="K1641" s="749" t="s">
        <v>1481</v>
      </c>
      <c r="L1641" s="752">
        <v>64.81</v>
      </c>
      <c r="M1641" s="752">
        <v>2</v>
      </c>
      <c r="N1641" s="753">
        <v>129.62</v>
      </c>
    </row>
    <row r="1642" spans="1:14" ht="14.4" customHeight="1" x14ac:dyDescent="0.3">
      <c r="A1642" s="747" t="s">
        <v>628</v>
      </c>
      <c r="B1642" s="748" t="s">
        <v>629</v>
      </c>
      <c r="C1642" s="749" t="s">
        <v>673</v>
      </c>
      <c r="D1642" s="750" t="s">
        <v>674</v>
      </c>
      <c r="E1642" s="751">
        <v>50113001</v>
      </c>
      <c r="F1642" s="750" t="s">
        <v>688</v>
      </c>
      <c r="G1642" s="749" t="s">
        <v>692</v>
      </c>
      <c r="H1642" s="749">
        <v>102547</v>
      </c>
      <c r="I1642" s="749">
        <v>2547</v>
      </c>
      <c r="J1642" s="749" t="s">
        <v>1480</v>
      </c>
      <c r="K1642" s="749" t="s">
        <v>1482</v>
      </c>
      <c r="L1642" s="752">
        <v>45.34</v>
      </c>
      <c r="M1642" s="752">
        <v>1</v>
      </c>
      <c r="N1642" s="753">
        <v>45.34</v>
      </c>
    </row>
    <row r="1643" spans="1:14" ht="14.4" customHeight="1" x14ac:dyDescent="0.3">
      <c r="A1643" s="747" t="s">
        <v>628</v>
      </c>
      <c r="B1643" s="748" t="s">
        <v>629</v>
      </c>
      <c r="C1643" s="749" t="s">
        <v>673</v>
      </c>
      <c r="D1643" s="750" t="s">
        <v>674</v>
      </c>
      <c r="E1643" s="751">
        <v>50113001</v>
      </c>
      <c r="F1643" s="750" t="s">
        <v>688</v>
      </c>
      <c r="G1643" s="749" t="s">
        <v>689</v>
      </c>
      <c r="H1643" s="749">
        <v>140368</v>
      </c>
      <c r="I1643" s="749">
        <v>40368</v>
      </c>
      <c r="J1643" s="749" t="s">
        <v>854</v>
      </c>
      <c r="K1643" s="749" t="s">
        <v>855</v>
      </c>
      <c r="L1643" s="752">
        <v>62.119999999999969</v>
      </c>
      <c r="M1643" s="752">
        <v>1</v>
      </c>
      <c r="N1643" s="753">
        <v>62.119999999999969</v>
      </c>
    </row>
    <row r="1644" spans="1:14" ht="14.4" customHeight="1" x14ac:dyDescent="0.3">
      <c r="A1644" s="747" t="s">
        <v>628</v>
      </c>
      <c r="B1644" s="748" t="s">
        <v>629</v>
      </c>
      <c r="C1644" s="749" t="s">
        <v>673</v>
      </c>
      <c r="D1644" s="750" t="s">
        <v>674</v>
      </c>
      <c r="E1644" s="751">
        <v>50113001</v>
      </c>
      <c r="F1644" s="750" t="s">
        <v>688</v>
      </c>
      <c r="G1644" s="749" t="s">
        <v>692</v>
      </c>
      <c r="H1644" s="749">
        <v>102684</v>
      </c>
      <c r="I1644" s="749">
        <v>2684</v>
      </c>
      <c r="J1644" s="749" t="s">
        <v>1208</v>
      </c>
      <c r="K1644" s="749" t="s">
        <v>1209</v>
      </c>
      <c r="L1644" s="752">
        <v>69.717980381190998</v>
      </c>
      <c r="M1644" s="752">
        <v>1</v>
      </c>
      <c r="N1644" s="753">
        <v>69.717980381190998</v>
      </c>
    </row>
    <row r="1645" spans="1:14" ht="14.4" customHeight="1" x14ac:dyDescent="0.3">
      <c r="A1645" s="747" t="s">
        <v>628</v>
      </c>
      <c r="B1645" s="748" t="s">
        <v>629</v>
      </c>
      <c r="C1645" s="749" t="s">
        <v>673</v>
      </c>
      <c r="D1645" s="750" t="s">
        <v>674</v>
      </c>
      <c r="E1645" s="751">
        <v>50113001</v>
      </c>
      <c r="F1645" s="750" t="s">
        <v>688</v>
      </c>
      <c r="G1645" s="749" t="s">
        <v>692</v>
      </c>
      <c r="H1645" s="749">
        <v>192012</v>
      </c>
      <c r="I1645" s="749">
        <v>92012</v>
      </c>
      <c r="J1645" s="749" t="s">
        <v>1769</v>
      </c>
      <c r="K1645" s="749" t="s">
        <v>1770</v>
      </c>
      <c r="L1645" s="752">
        <v>1996.8403611393919</v>
      </c>
      <c r="M1645" s="752">
        <v>15.7633098</v>
      </c>
      <c r="N1645" s="753">
        <v>31476.813233784116</v>
      </c>
    </row>
    <row r="1646" spans="1:14" ht="14.4" customHeight="1" x14ac:dyDescent="0.3">
      <c r="A1646" s="747" t="s">
        <v>628</v>
      </c>
      <c r="B1646" s="748" t="s">
        <v>629</v>
      </c>
      <c r="C1646" s="749" t="s">
        <v>673</v>
      </c>
      <c r="D1646" s="750" t="s">
        <v>674</v>
      </c>
      <c r="E1646" s="751">
        <v>50113001</v>
      </c>
      <c r="F1646" s="750" t="s">
        <v>688</v>
      </c>
      <c r="G1646" s="749" t="s">
        <v>692</v>
      </c>
      <c r="H1646" s="749">
        <v>157123</v>
      </c>
      <c r="I1646" s="749">
        <v>157123</v>
      </c>
      <c r="J1646" s="749" t="s">
        <v>1967</v>
      </c>
      <c r="K1646" s="749" t="s">
        <v>1968</v>
      </c>
      <c r="L1646" s="752">
        <v>262.58999999999992</v>
      </c>
      <c r="M1646" s="752">
        <v>1</v>
      </c>
      <c r="N1646" s="753">
        <v>262.58999999999992</v>
      </c>
    </row>
    <row r="1647" spans="1:14" ht="14.4" customHeight="1" x14ac:dyDescent="0.3">
      <c r="A1647" s="747" t="s">
        <v>628</v>
      </c>
      <c r="B1647" s="748" t="s">
        <v>629</v>
      </c>
      <c r="C1647" s="749" t="s">
        <v>673</v>
      </c>
      <c r="D1647" s="750" t="s">
        <v>674</v>
      </c>
      <c r="E1647" s="751">
        <v>50113001</v>
      </c>
      <c r="F1647" s="750" t="s">
        <v>688</v>
      </c>
      <c r="G1647" s="749" t="s">
        <v>692</v>
      </c>
      <c r="H1647" s="749">
        <v>99968</v>
      </c>
      <c r="I1647" s="749">
        <v>0</v>
      </c>
      <c r="J1647" s="749" t="s">
        <v>1771</v>
      </c>
      <c r="K1647" s="749" t="s">
        <v>1772</v>
      </c>
      <c r="L1647" s="752">
        <v>175.58005030356478</v>
      </c>
      <c r="M1647" s="752">
        <v>52.59762439999998</v>
      </c>
      <c r="N1647" s="753">
        <v>9235.0935380000028</v>
      </c>
    </row>
    <row r="1648" spans="1:14" ht="14.4" customHeight="1" x14ac:dyDescent="0.3">
      <c r="A1648" s="747" t="s">
        <v>628</v>
      </c>
      <c r="B1648" s="748" t="s">
        <v>629</v>
      </c>
      <c r="C1648" s="749" t="s">
        <v>673</v>
      </c>
      <c r="D1648" s="750" t="s">
        <v>674</v>
      </c>
      <c r="E1648" s="751">
        <v>50113001</v>
      </c>
      <c r="F1648" s="750" t="s">
        <v>688</v>
      </c>
      <c r="G1648" s="749" t="s">
        <v>692</v>
      </c>
      <c r="H1648" s="749">
        <v>849757</v>
      </c>
      <c r="I1648" s="749">
        <v>163175</v>
      </c>
      <c r="J1648" s="749" t="s">
        <v>1969</v>
      </c>
      <c r="K1648" s="749" t="s">
        <v>1970</v>
      </c>
      <c r="L1648" s="752">
        <v>102.64100000000003</v>
      </c>
      <c r="M1648" s="752">
        <v>1.0466666999999998</v>
      </c>
      <c r="N1648" s="753">
        <v>107.43091675470002</v>
      </c>
    </row>
    <row r="1649" spans="1:14" ht="14.4" customHeight="1" x14ac:dyDescent="0.3">
      <c r="A1649" s="747" t="s">
        <v>628</v>
      </c>
      <c r="B1649" s="748" t="s">
        <v>629</v>
      </c>
      <c r="C1649" s="749" t="s">
        <v>673</v>
      </c>
      <c r="D1649" s="750" t="s">
        <v>674</v>
      </c>
      <c r="E1649" s="751">
        <v>50113001</v>
      </c>
      <c r="F1649" s="750" t="s">
        <v>688</v>
      </c>
      <c r="G1649" s="749" t="s">
        <v>692</v>
      </c>
      <c r="H1649" s="749">
        <v>189732</v>
      </c>
      <c r="I1649" s="749">
        <v>189732</v>
      </c>
      <c r="J1649" s="749" t="s">
        <v>1971</v>
      </c>
      <c r="K1649" s="749" t="s">
        <v>1972</v>
      </c>
      <c r="L1649" s="752">
        <v>1518.07</v>
      </c>
      <c r="M1649" s="752">
        <v>1</v>
      </c>
      <c r="N1649" s="753">
        <v>1518.07</v>
      </c>
    </row>
    <row r="1650" spans="1:14" ht="14.4" customHeight="1" x14ac:dyDescent="0.3">
      <c r="A1650" s="747" t="s">
        <v>628</v>
      </c>
      <c r="B1650" s="748" t="s">
        <v>629</v>
      </c>
      <c r="C1650" s="749" t="s">
        <v>673</v>
      </c>
      <c r="D1650" s="750" t="s">
        <v>674</v>
      </c>
      <c r="E1650" s="751">
        <v>50113001</v>
      </c>
      <c r="F1650" s="750" t="s">
        <v>688</v>
      </c>
      <c r="G1650" s="749" t="s">
        <v>689</v>
      </c>
      <c r="H1650" s="749">
        <v>127737</v>
      </c>
      <c r="I1650" s="749">
        <v>127737</v>
      </c>
      <c r="J1650" s="749" t="s">
        <v>856</v>
      </c>
      <c r="K1650" s="749" t="s">
        <v>857</v>
      </c>
      <c r="L1650" s="752">
        <v>67.319999999999993</v>
      </c>
      <c r="M1650" s="752">
        <v>2</v>
      </c>
      <c r="N1650" s="753">
        <v>134.63999999999999</v>
      </c>
    </row>
    <row r="1651" spans="1:14" ht="14.4" customHeight="1" x14ac:dyDescent="0.3">
      <c r="A1651" s="747" t="s">
        <v>628</v>
      </c>
      <c r="B1651" s="748" t="s">
        <v>629</v>
      </c>
      <c r="C1651" s="749" t="s">
        <v>673</v>
      </c>
      <c r="D1651" s="750" t="s">
        <v>674</v>
      </c>
      <c r="E1651" s="751">
        <v>50113001</v>
      </c>
      <c r="F1651" s="750" t="s">
        <v>688</v>
      </c>
      <c r="G1651" s="749" t="s">
        <v>692</v>
      </c>
      <c r="H1651" s="749">
        <v>113814</v>
      </c>
      <c r="I1651" s="749">
        <v>13814</v>
      </c>
      <c r="J1651" s="749" t="s">
        <v>1660</v>
      </c>
      <c r="K1651" s="749" t="s">
        <v>1973</v>
      </c>
      <c r="L1651" s="752">
        <v>119.04999999999993</v>
      </c>
      <c r="M1651" s="752">
        <v>1</v>
      </c>
      <c r="N1651" s="753">
        <v>119.04999999999993</v>
      </c>
    </row>
    <row r="1652" spans="1:14" ht="14.4" customHeight="1" x14ac:dyDescent="0.3">
      <c r="A1652" s="747" t="s">
        <v>628</v>
      </c>
      <c r="B1652" s="748" t="s">
        <v>629</v>
      </c>
      <c r="C1652" s="749" t="s">
        <v>673</v>
      </c>
      <c r="D1652" s="750" t="s">
        <v>674</v>
      </c>
      <c r="E1652" s="751">
        <v>50113001</v>
      </c>
      <c r="F1652" s="750" t="s">
        <v>688</v>
      </c>
      <c r="G1652" s="749" t="s">
        <v>692</v>
      </c>
      <c r="H1652" s="749">
        <v>147271</v>
      </c>
      <c r="I1652" s="749">
        <v>47271</v>
      </c>
      <c r="J1652" s="749" t="s">
        <v>1974</v>
      </c>
      <c r="K1652" s="749" t="s">
        <v>1799</v>
      </c>
      <c r="L1652" s="752">
        <v>92.09</v>
      </c>
      <c r="M1652" s="752">
        <v>1</v>
      </c>
      <c r="N1652" s="753">
        <v>92.09</v>
      </c>
    </row>
    <row r="1653" spans="1:14" ht="14.4" customHeight="1" x14ac:dyDescent="0.3">
      <c r="A1653" s="747" t="s">
        <v>628</v>
      </c>
      <c r="B1653" s="748" t="s">
        <v>629</v>
      </c>
      <c r="C1653" s="749" t="s">
        <v>673</v>
      </c>
      <c r="D1653" s="750" t="s">
        <v>674</v>
      </c>
      <c r="E1653" s="751">
        <v>50113001</v>
      </c>
      <c r="F1653" s="750" t="s">
        <v>688</v>
      </c>
      <c r="G1653" s="749" t="s">
        <v>692</v>
      </c>
      <c r="H1653" s="749">
        <v>100283</v>
      </c>
      <c r="I1653" s="749">
        <v>100283</v>
      </c>
      <c r="J1653" s="749" t="s">
        <v>863</v>
      </c>
      <c r="K1653" s="749" t="s">
        <v>864</v>
      </c>
      <c r="L1653" s="752">
        <v>84.24</v>
      </c>
      <c r="M1653" s="752">
        <v>2</v>
      </c>
      <c r="N1653" s="753">
        <v>168.48</v>
      </c>
    </row>
    <row r="1654" spans="1:14" ht="14.4" customHeight="1" x14ac:dyDescent="0.3">
      <c r="A1654" s="747" t="s">
        <v>628</v>
      </c>
      <c r="B1654" s="748" t="s">
        <v>629</v>
      </c>
      <c r="C1654" s="749" t="s">
        <v>673</v>
      </c>
      <c r="D1654" s="750" t="s">
        <v>674</v>
      </c>
      <c r="E1654" s="751">
        <v>50113001</v>
      </c>
      <c r="F1654" s="750" t="s">
        <v>688</v>
      </c>
      <c r="G1654" s="749" t="s">
        <v>692</v>
      </c>
      <c r="H1654" s="749">
        <v>118656</v>
      </c>
      <c r="I1654" s="749">
        <v>118656</v>
      </c>
      <c r="J1654" s="749" t="s">
        <v>865</v>
      </c>
      <c r="K1654" s="749" t="s">
        <v>866</v>
      </c>
      <c r="L1654" s="752">
        <v>665.38715909376242</v>
      </c>
      <c r="M1654" s="752">
        <v>25</v>
      </c>
      <c r="N1654" s="753">
        <v>16634.678977344061</v>
      </c>
    </row>
    <row r="1655" spans="1:14" ht="14.4" customHeight="1" x14ac:dyDescent="0.3">
      <c r="A1655" s="747" t="s">
        <v>628</v>
      </c>
      <c r="B1655" s="748" t="s">
        <v>629</v>
      </c>
      <c r="C1655" s="749" t="s">
        <v>673</v>
      </c>
      <c r="D1655" s="750" t="s">
        <v>674</v>
      </c>
      <c r="E1655" s="751">
        <v>50113001</v>
      </c>
      <c r="F1655" s="750" t="s">
        <v>688</v>
      </c>
      <c r="G1655" s="749" t="s">
        <v>692</v>
      </c>
      <c r="H1655" s="749">
        <v>194763</v>
      </c>
      <c r="I1655" s="749">
        <v>94763</v>
      </c>
      <c r="J1655" s="749" t="s">
        <v>1975</v>
      </c>
      <c r="K1655" s="749" t="s">
        <v>1976</v>
      </c>
      <c r="L1655" s="752">
        <v>84.380000000000052</v>
      </c>
      <c r="M1655" s="752">
        <v>1</v>
      </c>
      <c r="N1655" s="753">
        <v>84.380000000000052</v>
      </c>
    </row>
    <row r="1656" spans="1:14" ht="14.4" customHeight="1" x14ac:dyDescent="0.3">
      <c r="A1656" s="747" t="s">
        <v>628</v>
      </c>
      <c r="B1656" s="748" t="s">
        <v>629</v>
      </c>
      <c r="C1656" s="749" t="s">
        <v>673</v>
      </c>
      <c r="D1656" s="750" t="s">
        <v>674</v>
      </c>
      <c r="E1656" s="751">
        <v>50113001</v>
      </c>
      <c r="F1656" s="750" t="s">
        <v>688</v>
      </c>
      <c r="G1656" s="749" t="s">
        <v>692</v>
      </c>
      <c r="H1656" s="749">
        <v>119686</v>
      </c>
      <c r="I1656" s="749">
        <v>119686</v>
      </c>
      <c r="J1656" s="749" t="s">
        <v>867</v>
      </c>
      <c r="K1656" s="749" t="s">
        <v>868</v>
      </c>
      <c r="L1656" s="752">
        <v>52.159166666666671</v>
      </c>
      <c r="M1656" s="752">
        <v>24</v>
      </c>
      <c r="N1656" s="753">
        <v>1251.8200000000002</v>
      </c>
    </row>
    <row r="1657" spans="1:14" ht="14.4" customHeight="1" x14ac:dyDescent="0.3">
      <c r="A1657" s="747" t="s">
        <v>628</v>
      </c>
      <c r="B1657" s="748" t="s">
        <v>629</v>
      </c>
      <c r="C1657" s="749" t="s">
        <v>673</v>
      </c>
      <c r="D1657" s="750" t="s">
        <v>674</v>
      </c>
      <c r="E1657" s="751">
        <v>50113001</v>
      </c>
      <c r="F1657" s="750" t="s">
        <v>688</v>
      </c>
      <c r="G1657" s="749" t="s">
        <v>692</v>
      </c>
      <c r="H1657" s="749">
        <v>119685</v>
      </c>
      <c r="I1657" s="749">
        <v>119685</v>
      </c>
      <c r="J1657" s="749" t="s">
        <v>869</v>
      </c>
      <c r="K1657" s="749" t="s">
        <v>870</v>
      </c>
      <c r="L1657" s="752">
        <v>51.483333333333334</v>
      </c>
      <c r="M1657" s="752">
        <v>27</v>
      </c>
      <c r="N1657" s="753">
        <v>1390.05</v>
      </c>
    </row>
    <row r="1658" spans="1:14" ht="14.4" customHeight="1" x14ac:dyDescent="0.3">
      <c r="A1658" s="747" t="s">
        <v>628</v>
      </c>
      <c r="B1658" s="748" t="s">
        <v>629</v>
      </c>
      <c r="C1658" s="749" t="s">
        <v>673</v>
      </c>
      <c r="D1658" s="750" t="s">
        <v>674</v>
      </c>
      <c r="E1658" s="751">
        <v>50113001</v>
      </c>
      <c r="F1658" s="750" t="s">
        <v>688</v>
      </c>
      <c r="G1658" s="749" t="s">
        <v>692</v>
      </c>
      <c r="H1658" s="749">
        <v>109414</v>
      </c>
      <c r="I1658" s="749">
        <v>119687</v>
      </c>
      <c r="J1658" s="749" t="s">
        <v>1213</v>
      </c>
      <c r="K1658" s="749" t="s">
        <v>870</v>
      </c>
      <c r="L1658" s="752">
        <v>57.419862404400824</v>
      </c>
      <c r="M1658" s="752">
        <v>46</v>
      </c>
      <c r="N1658" s="753">
        <v>2641.3136706024379</v>
      </c>
    </row>
    <row r="1659" spans="1:14" ht="14.4" customHeight="1" x14ac:dyDescent="0.3">
      <c r="A1659" s="747" t="s">
        <v>628</v>
      </c>
      <c r="B1659" s="748" t="s">
        <v>629</v>
      </c>
      <c r="C1659" s="749" t="s">
        <v>673</v>
      </c>
      <c r="D1659" s="750" t="s">
        <v>674</v>
      </c>
      <c r="E1659" s="751">
        <v>50113001</v>
      </c>
      <c r="F1659" s="750" t="s">
        <v>688</v>
      </c>
      <c r="G1659" s="749" t="s">
        <v>692</v>
      </c>
      <c r="H1659" s="749">
        <v>100513</v>
      </c>
      <c r="I1659" s="749">
        <v>513</v>
      </c>
      <c r="J1659" s="749" t="s">
        <v>1496</v>
      </c>
      <c r="K1659" s="749" t="s">
        <v>853</v>
      </c>
      <c r="L1659" s="752">
        <v>56.789999999999985</v>
      </c>
      <c r="M1659" s="752">
        <v>10</v>
      </c>
      <c r="N1659" s="753">
        <v>567.89999999999986</v>
      </c>
    </row>
    <row r="1660" spans="1:14" ht="14.4" customHeight="1" x14ac:dyDescent="0.3">
      <c r="A1660" s="747" t="s">
        <v>628</v>
      </c>
      <c r="B1660" s="748" t="s">
        <v>629</v>
      </c>
      <c r="C1660" s="749" t="s">
        <v>673</v>
      </c>
      <c r="D1660" s="750" t="s">
        <v>674</v>
      </c>
      <c r="E1660" s="751">
        <v>50113001</v>
      </c>
      <c r="F1660" s="750" t="s">
        <v>688</v>
      </c>
      <c r="G1660" s="749" t="s">
        <v>692</v>
      </c>
      <c r="H1660" s="749">
        <v>110086</v>
      </c>
      <c r="I1660" s="749">
        <v>10086</v>
      </c>
      <c r="J1660" s="749" t="s">
        <v>1977</v>
      </c>
      <c r="K1660" s="749" t="s">
        <v>1978</v>
      </c>
      <c r="L1660" s="752">
        <v>1592.8</v>
      </c>
      <c r="M1660" s="752">
        <v>1</v>
      </c>
      <c r="N1660" s="753">
        <v>1592.8</v>
      </c>
    </row>
    <row r="1661" spans="1:14" ht="14.4" customHeight="1" x14ac:dyDescent="0.3">
      <c r="A1661" s="747" t="s">
        <v>628</v>
      </c>
      <c r="B1661" s="748" t="s">
        <v>629</v>
      </c>
      <c r="C1661" s="749" t="s">
        <v>673</v>
      </c>
      <c r="D1661" s="750" t="s">
        <v>674</v>
      </c>
      <c r="E1661" s="751">
        <v>50113001</v>
      </c>
      <c r="F1661" s="750" t="s">
        <v>688</v>
      </c>
      <c r="G1661" s="749" t="s">
        <v>689</v>
      </c>
      <c r="H1661" s="749">
        <v>191788</v>
      </c>
      <c r="I1661" s="749">
        <v>91788</v>
      </c>
      <c r="J1661" s="749" t="s">
        <v>1979</v>
      </c>
      <c r="K1661" s="749" t="s">
        <v>1980</v>
      </c>
      <c r="L1661" s="752">
        <v>19.435000000000009</v>
      </c>
      <c r="M1661" s="752">
        <v>2</v>
      </c>
      <c r="N1661" s="753">
        <v>38.870000000000019</v>
      </c>
    </row>
    <row r="1662" spans="1:14" ht="14.4" customHeight="1" x14ac:dyDescent="0.3">
      <c r="A1662" s="747" t="s">
        <v>628</v>
      </c>
      <c r="B1662" s="748" t="s">
        <v>629</v>
      </c>
      <c r="C1662" s="749" t="s">
        <v>673</v>
      </c>
      <c r="D1662" s="750" t="s">
        <v>674</v>
      </c>
      <c r="E1662" s="751">
        <v>50113001</v>
      </c>
      <c r="F1662" s="750" t="s">
        <v>688</v>
      </c>
      <c r="G1662" s="749" t="s">
        <v>689</v>
      </c>
      <c r="H1662" s="749">
        <v>106618</v>
      </c>
      <c r="I1662" s="749">
        <v>6618</v>
      </c>
      <c r="J1662" s="749" t="s">
        <v>1981</v>
      </c>
      <c r="K1662" s="749" t="s">
        <v>1982</v>
      </c>
      <c r="L1662" s="752">
        <v>19.55</v>
      </c>
      <c r="M1662" s="752">
        <v>1</v>
      </c>
      <c r="N1662" s="753">
        <v>19.55</v>
      </c>
    </row>
    <row r="1663" spans="1:14" ht="14.4" customHeight="1" x14ac:dyDescent="0.3">
      <c r="A1663" s="747" t="s">
        <v>628</v>
      </c>
      <c r="B1663" s="748" t="s">
        <v>629</v>
      </c>
      <c r="C1663" s="749" t="s">
        <v>673</v>
      </c>
      <c r="D1663" s="750" t="s">
        <v>674</v>
      </c>
      <c r="E1663" s="751">
        <v>50113001</v>
      </c>
      <c r="F1663" s="750" t="s">
        <v>688</v>
      </c>
      <c r="G1663" s="749" t="s">
        <v>692</v>
      </c>
      <c r="H1663" s="749">
        <v>164891</v>
      </c>
      <c r="I1663" s="749">
        <v>164891</v>
      </c>
      <c r="J1663" s="749" t="s">
        <v>1983</v>
      </c>
      <c r="K1663" s="749" t="s">
        <v>1984</v>
      </c>
      <c r="L1663" s="752">
        <v>424.34999999999991</v>
      </c>
      <c r="M1663" s="752">
        <v>1</v>
      </c>
      <c r="N1663" s="753">
        <v>424.34999999999991</v>
      </c>
    </row>
    <row r="1664" spans="1:14" ht="14.4" customHeight="1" x14ac:dyDescent="0.3">
      <c r="A1664" s="747" t="s">
        <v>628</v>
      </c>
      <c r="B1664" s="748" t="s">
        <v>629</v>
      </c>
      <c r="C1664" s="749" t="s">
        <v>673</v>
      </c>
      <c r="D1664" s="750" t="s">
        <v>674</v>
      </c>
      <c r="E1664" s="751">
        <v>50113001</v>
      </c>
      <c r="F1664" s="750" t="s">
        <v>688</v>
      </c>
      <c r="G1664" s="749" t="s">
        <v>692</v>
      </c>
      <c r="H1664" s="749">
        <v>216900</v>
      </c>
      <c r="I1664" s="749">
        <v>216900</v>
      </c>
      <c r="J1664" s="749" t="s">
        <v>1985</v>
      </c>
      <c r="K1664" s="749" t="s">
        <v>1986</v>
      </c>
      <c r="L1664" s="752">
        <v>701.25000000000011</v>
      </c>
      <c r="M1664" s="752">
        <v>1</v>
      </c>
      <c r="N1664" s="753">
        <v>701.25000000000011</v>
      </c>
    </row>
    <row r="1665" spans="1:14" ht="14.4" customHeight="1" x14ac:dyDescent="0.3">
      <c r="A1665" s="747" t="s">
        <v>628</v>
      </c>
      <c r="B1665" s="748" t="s">
        <v>629</v>
      </c>
      <c r="C1665" s="749" t="s">
        <v>673</v>
      </c>
      <c r="D1665" s="750" t="s">
        <v>674</v>
      </c>
      <c r="E1665" s="751">
        <v>50113001</v>
      </c>
      <c r="F1665" s="750" t="s">
        <v>688</v>
      </c>
      <c r="G1665" s="749" t="s">
        <v>689</v>
      </c>
      <c r="H1665" s="749">
        <v>107981</v>
      </c>
      <c r="I1665" s="749">
        <v>7981</v>
      </c>
      <c r="J1665" s="749" t="s">
        <v>871</v>
      </c>
      <c r="K1665" s="749" t="s">
        <v>872</v>
      </c>
      <c r="L1665" s="752">
        <v>53.36</v>
      </c>
      <c r="M1665" s="752">
        <v>39</v>
      </c>
      <c r="N1665" s="753">
        <v>2081.04</v>
      </c>
    </row>
    <row r="1666" spans="1:14" ht="14.4" customHeight="1" x14ac:dyDescent="0.3">
      <c r="A1666" s="747" t="s">
        <v>628</v>
      </c>
      <c r="B1666" s="748" t="s">
        <v>629</v>
      </c>
      <c r="C1666" s="749" t="s">
        <v>673</v>
      </c>
      <c r="D1666" s="750" t="s">
        <v>674</v>
      </c>
      <c r="E1666" s="751">
        <v>50113001</v>
      </c>
      <c r="F1666" s="750" t="s">
        <v>688</v>
      </c>
      <c r="G1666" s="749" t="s">
        <v>689</v>
      </c>
      <c r="H1666" s="749">
        <v>155823</v>
      </c>
      <c r="I1666" s="749">
        <v>55823</v>
      </c>
      <c r="J1666" s="749" t="s">
        <v>871</v>
      </c>
      <c r="K1666" s="749" t="s">
        <v>1214</v>
      </c>
      <c r="L1666" s="752">
        <v>37.360035946097291</v>
      </c>
      <c r="M1666" s="752">
        <v>20</v>
      </c>
      <c r="N1666" s="753">
        <v>747.20071892194585</v>
      </c>
    </row>
    <row r="1667" spans="1:14" ht="14.4" customHeight="1" x14ac:dyDescent="0.3">
      <c r="A1667" s="747" t="s">
        <v>628</v>
      </c>
      <c r="B1667" s="748" t="s">
        <v>629</v>
      </c>
      <c r="C1667" s="749" t="s">
        <v>673</v>
      </c>
      <c r="D1667" s="750" t="s">
        <v>674</v>
      </c>
      <c r="E1667" s="751">
        <v>50113001</v>
      </c>
      <c r="F1667" s="750" t="s">
        <v>688</v>
      </c>
      <c r="G1667" s="749" t="s">
        <v>692</v>
      </c>
      <c r="H1667" s="749">
        <v>151561</v>
      </c>
      <c r="I1667" s="749">
        <v>51561</v>
      </c>
      <c r="J1667" s="749" t="s">
        <v>873</v>
      </c>
      <c r="K1667" s="749" t="s">
        <v>874</v>
      </c>
      <c r="L1667" s="752">
        <v>57.893333333333338</v>
      </c>
      <c r="M1667" s="752">
        <v>6</v>
      </c>
      <c r="N1667" s="753">
        <v>347.36</v>
      </c>
    </row>
    <row r="1668" spans="1:14" ht="14.4" customHeight="1" x14ac:dyDescent="0.3">
      <c r="A1668" s="747" t="s">
        <v>628</v>
      </c>
      <c r="B1668" s="748" t="s">
        <v>629</v>
      </c>
      <c r="C1668" s="749" t="s">
        <v>673</v>
      </c>
      <c r="D1668" s="750" t="s">
        <v>674</v>
      </c>
      <c r="E1668" s="751">
        <v>50113001</v>
      </c>
      <c r="F1668" s="750" t="s">
        <v>688</v>
      </c>
      <c r="G1668" s="749" t="s">
        <v>692</v>
      </c>
      <c r="H1668" s="749">
        <v>152307</v>
      </c>
      <c r="I1668" s="749">
        <v>52307</v>
      </c>
      <c r="J1668" s="749" t="s">
        <v>875</v>
      </c>
      <c r="K1668" s="749" t="s">
        <v>876</v>
      </c>
      <c r="L1668" s="752">
        <v>76.419999999999987</v>
      </c>
      <c r="M1668" s="752">
        <v>23</v>
      </c>
      <c r="N1668" s="753">
        <v>1757.6599999999996</v>
      </c>
    </row>
    <row r="1669" spans="1:14" ht="14.4" customHeight="1" x14ac:dyDescent="0.3">
      <c r="A1669" s="747" t="s">
        <v>628</v>
      </c>
      <c r="B1669" s="748" t="s">
        <v>629</v>
      </c>
      <c r="C1669" s="749" t="s">
        <v>673</v>
      </c>
      <c r="D1669" s="750" t="s">
        <v>674</v>
      </c>
      <c r="E1669" s="751">
        <v>50113001</v>
      </c>
      <c r="F1669" s="750" t="s">
        <v>688</v>
      </c>
      <c r="G1669" s="749" t="s">
        <v>692</v>
      </c>
      <c r="H1669" s="749">
        <v>844027</v>
      </c>
      <c r="I1669" s="749">
        <v>162143</v>
      </c>
      <c r="J1669" s="749" t="s">
        <v>1987</v>
      </c>
      <c r="K1669" s="749" t="s">
        <v>1988</v>
      </c>
      <c r="L1669" s="752">
        <v>155.17000000000013</v>
      </c>
      <c r="M1669" s="752">
        <v>1</v>
      </c>
      <c r="N1669" s="753">
        <v>155.17000000000013</v>
      </c>
    </row>
    <row r="1670" spans="1:14" ht="14.4" customHeight="1" x14ac:dyDescent="0.3">
      <c r="A1670" s="747" t="s">
        <v>628</v>
      </c>
      <c r="B1670" s="748" t="s">
        <v>629</v>
      </c>
      <c r="C1670" s="749" t="s">
        <v>673</v>
      </c>
      <c r="D1670" s="750" t="s">
        <v>674</v>
      </c>
      <c r="E1670" s="751">
        <v>50113001</v>
      </c>
      <c r="F1670" s="750" t="s">
        <v>688</v>
      </c>
      <c r="G1670" s="749" t="s">
        <v>692</v>
      </c>
      <c r="H1670" s="749">
        <v>150448</v>
      </c>
      <c r="I1670" s="749">
        <v>50448</v>
      </c>
      <c r="J1670" s="749" t="s">
        <v>877</v>
      </c>
      <c r="K1670" s="749" t="s">
        <v>878</v>
      </c>
      <c r="L1670" s="752">
        <v>44.97999999999999</v>
      </c>
      <c r="M1670" s="752">
        <v>6</v>
      </c>
      <c r="N1670" s="753">
        <v>269.87999999999994</v>
      </c>
    </row>
    <row r="1671" spans="1:14" ht="14.4" customHeight="1" x14ac:dyDescent="0.3">
      <c r="A1671" s="747" t="s">
        <v>628</v>
      </c>
      <c r="B1671" s="748" t="s">
        <v>629</v>
      </c>
      <c r="C1671" s="749" t="s">
        <v>673</v>
      </c>
      <c r="D1671" s="750" t="s">
        <v>674</v>
      </c>
      <c r="E1671" s="751">
        <v>50113001</v>
      </c>
      <c r="F1671" s="750" t="s">
        <v>688</v>
      </c>
      <c r="G1671" s="749" t="s">
        <v>692</v>
      </c>
      <c r="H1671" s="749">
        <v>845031</v>
      </c>
      <c r="I1671" s="749">
        <v>101113</v>
      </c>
      <c r="J1671" s="749" t="s">
        <v>1215</v>
      </c>
      <c r="K1671" s="749" t="s">
        <v>1216</v>
      </c>
      <c r="L1671" s="752">
        <v>65.340000000000018</v>
      </c>
      <c r="M1671" s="752">
        <v>2</v>
      </c>
      <c r="N1671" s="753">
        <v>130.68000000000004</v>
      </c>
    </row>
    <row r="1672" spans="1:14" ht="14.4" customHeight="1" x14ac:dyDescent="0.3">
      <c r="A1672" s="747" t="s">
        <v>628</v>
      </c>
      <c r="B1672" s="748" t="s">
        <v>629</v>
      </c>
      <c r="C1672" s="749" t="s">
        <v>673</v>
      </c>
      <c r="D1672" s="750" t="s">
        <v>674</v>
      </c>
      <c r="E1672" s="751">
        <v>50113001</v>
      </c>
      <c r="F1672" s="750" t="s">
        <v>688</v>
      </c>
      <c r="G1672" s="749" t="s">
        <v>692</v>
      </c>
      <c r="H1672" s="749">
        <v>207602</v>
      </c>
      <c r="I1672" s="749">
        <v>207602</v>
      </c>
      <c r="J1672" s="749" t="s">
        <v>1989</v>
      </c>
      <c r="K1672" s="749" t="s">
        <v>1990</v>
      </c>
      <c r="L1672" s="752">
        <v>3732.95</v>
      </c>
      <c r="M1672" s="752">
        <v>1</v>
      </c>
      <c r="N1672" s="753">
        <v>3732.95</v>
      </c>
    </row>
    <row r="1673" spans="1:14" ht="14.4" customHeight="1" x14ac:dyDescent="0.3">
      <c r="A1673" s="747" t="s">
        <v>628</v>
      </c>
      <c r="B1673" s="748" t="s">
        <v>629</v>
      </c>
      <c r="C1673" s="749" t="s">
        <v>673</v>
      </c>
      <c r="D1673" s="750" t="s">
        <v>674</v>
      </c>
      <c r="E1673" s="751">
        <v>50113001</v>
      </c>
      <c r="F1673" s="750" t="s">
        <v>688</v>
      </c>
      <c r="G1673" s="749" t="s">
        <v>692</v>
      </c>
      <c r="H1673" s="749">
        <v>119047</v>
      </c>
      <c r="I1673" s="749">
        <v>19047</v>
      </c>
      <c r="J1673" s="749" t="s">
        <v>1991</v>
      </c>
      <c r="K1673" s="749" t="s">
        <v>1992</v>
      </c>
      <c r="L1673" s="752">
        <v>56.840000000000011</v>
      </c>
      <c r="M1673" s="752">
        <v>1</v>
      </c>
      <c r="N1673" s="753">
        <v>56.840000000000011</v>
      </c>
    </row>
    <row r="1674" spans="1:14" ht="14.4" customHeight="1" x14ac:dyDescent="0.3">
      <c r="A1674" s="747" t="s">
        <v>628</v>
      </c>
      <c r="B1674" s="748" t="s">
        <v>629</v>
      </c>
      <c r="C1674" s="749" t="s">
        <v>673</v>
      </c>
      <c r="D1674" s="750" t="s">
        <v>674</v>
      </c>
      <c r="E1674" s="751">
        <v>50113001</v>
      </c>
      <c r="F1674" s="750" t="s">
        <v>688</v>
      </c>
      <c r="G1674" s="749" t="s">
        <v>692</v>
      </c>
      <c r="H1674" s="749">
        <v>840634</v>
      </c>
      <c r="I1674" s="749">
        <v>209132</v>
      </c>
      <c r="J1674" s="749" t="s">
        <v>1784</v>
      </c>
      <c r="K1674" s="749" t="s">
        <v>1785</v>
      </c>
      <c r="L1674" s="752">
        <v>43824.856666666637</v>
      </c>
      <c r="M1674" s="752">
        <v>9.0000000000000036</v>
      </c>
      <c r="N1674" s="753">
        <v>394423.7099999999</v>
      </c>
    </row>
    <row r="1675" spans="1:14" ht="14.4" customHeight="1" x14ac:dyDescent="0.3">
      <c r="A1675" s="747" t="s">
        <v>628</v>
      </c>
      <c r="B1675" s="748" t="s">
        <v>629</v>
      </c>
      <c r="C1675" s="749" t="s">
        <v>673</v>
      </c>
      <c r="D1675" s="750" t="s">
        <v>674</v>
      </c>
      <c r="E1675" s="751">
        <v>50113001</v>
      </c>
      <c r="F1675" s="750" t="s">
        <v>688</v>
      </c>
      <c r="G1675" s="749" t="s">
        <v>692</v>
      </c>
      <c r="H1675" s="749">
        <v>100874</v>
      </c>
      <c r="I1675" s="749">
        <v>874</v>
      </c>
      <c r="J1675" s="749" t="s">
        <v>1221</v>
      </c>
      <c r="K1675" s="749" t="s">
        <v>880</v>
      </c>
      <c r="L1675" s="752">
        <v>48.439999999999984</v>
      </c>
      <c r="M1675" s="752">
        <v>5</v>
      </c>
      <c r="N1675" s="753">
        <v>242.19999999999993</v>
      </c>
    </row>
    <row r="1676" spans="1:14" ht="14.4" customHeight="1" x14ac:dyDescent="0.3">
      <c r="A1676" s="747" t="s">
        <v>628</v>
      </c>
      <c r="B1676" s="748" t="s">
        <v>629</v>
      </c>
      <c r="C1676" s="749" t="s">
        <v>673</v>
      </c>
      <c r="D1676" s="750" t="s">
        <v>674</v>
      </c>
      <c r="E1676" s="751">
        <v>50113001</v>
      </c>
      <c r="F1676" s="750" t="s">
        <v>688</v>
      </c>
      <c r="G1676" s="749" t="s">
        <v>692</v>
      </c>
      <c r="H1676" s="749">
        <v>102668</v>
      </c>
      <c r="I1676" s="749">
        <v>2668</v>
      </c>
      <c r="J1676" s="749" t="s">
        <v>1222</v>
      </c>
      <c r="K1676" s="749" t="s">
        <v>1223</v>
      </c>
      <c r="L1676" s="752">
        <v>33.719999999999978</v>
      </c>
      <c r="M1676" s="752">
        <v>1</v>
      </c>
      <c r="N1676" s="753">
        <v>33.719999999999978</v>
      </c>
    </row>
    <row r="1677" spans="1:14" ht="14.4" customHeight="1" x14ac:dyDescent="0.3">
      <c r="A1677" s="747" t="s">
        <v>628</v>
      </c>
      <c r="B1677" s="748" t="s">
        <v>629</v>
      </c>
      <c r="C1677" s="749" t="s">
        <v>673</v>
      </c>
      <c r="D1677" s="750" t="s">
        <v>674</v>
      </c>
      <c r="E1677" s="751">
        <v>50113001</v>
      </c>
      <c r="F1677" s="750" t="s">
        <v>688</v>
      </c>
      <c r="G1677" s="749" t="s">
        <v>692</v>
      </c>
      <c r="H1677" s="749">
        <v>100876</v>
      </c>
      <c r="I1677" s="749">
        <v>876</v>
      </c>
      <c r="J1677" s="749" t="s">
        <v>879</v>
      </c>
      <c r="K1677" s="749" t="s">
        <v>880</v>
      </c>
      <c r="L1677" s="752">
        <v>66.330000000000013</v>
      </c>
      <c r="M1677" s="752">
        <v>4</v>
      </c>
      <c r="N1677" s="753">
        <v>265.32000000000005</v>
      </c>
    </row>
    <row r="1678" spans="1:14" ht="14.4" customHeight="1" x14ac:dyDescent="0.3">
      <c r="A1678" s="747" t="s">
        <v>628</v>
      </c>
      <c r="B1678" s="748" t="s">
        <v>629</v>
      </c>
      <c r="C1678" s="749" t="s">
        <v>673</v>
      </c>
      <c r="D1678" s="750" t="s">
        <v>674</v>
      </c>
      <c r="E1678" s="751">
        <v>50113001</v>
      </c>
      <c r="F1678" s="750" t="s">
        <v>688</v>
      </c>
      <c r="G1678" s="749" t="s">
        <v>692</v>
      </c>
      <c r="H1678" s="749">
        <v>101940</v>
      </c>
      <c r="I1678" s="749">
        <v>1940</v>
      </c>
      <c r="J1678" s="749" t="s">
        <v>1993</v>
      </c>
      <c r="K1678" s="749" t="s">
        <v>1994</v>
      </c>
      <c r="L1678" s="752">
        <v>26.910000000000011</v>
      </c>
      <c r="M1678" s="752">
        <v>1</v>
      </c>
      <c r="N1678" s="753">
        <v>26.910000000000011</v>
      </c>
    </row>
    <row r="1679" spans="1:14" ht="14.4" customHeight="1" x14ac:dyDescent="0.3">
      <c r="A1679" s="747" t="s">
        <v>628</v>
      </c>
      <c r="B1679" s="748" t="s">
        <v>629</v>
      </c>
      <c r="C1679" s="749" t="s">
        <v>673</v>
      </c>
      <c r="D1679" s="750" t="s">
        <v>674</v>
      </c>
      <c r="E1679" s="751">
        <v>50113001</v>
      </c>
      <c r="F1679" s="750" t="s">
        <v>688</v>
      </c>
      <c r="G1679" s="749" t="s">
        <v>692</v>
      </c>
      <c r="H1679" s="749">
        <v>142630</v>
      </c>
      <c r="I1679" s="749">
        <v>42630</v>
      </c>
      <c r="J1679" s="749" t="s">
        <v>1995</v>
      </c>
      <c r="K1679" s="749" t="s">
        <v>1996</v>
      </c>
      <c r="L1679" s="752">
        <v>131.08000000000004</v>
      </c>
      <c r="M1679" s="752">
        <v>2</v>
      </c>
      <c r="N1679" s="753">
        <v>262.16000000000008</v>
      </c>
    </row>
    <row r="1680" spans="1:14" ht="14.4" customHeight="1" x14ac:dyDescent="0.3">
      <c r="A1680" s="747" t="s">
        <v>628</v>
      </c>
      <c r="B1680" s="748" t="s">
        <v>629</v>
      </c>
      <c r="C1680" s="749" t="s">
        <v>673</v>
      </c>
      <c r="D1680" s="750" t="s">
        <v>674</v>
      </c>
      <c r="E1680" s="751">
        <v>50113001</v>
      </c>
      <c r="F1680" s="750" t="s">
        <v>688</v>
      </c>
      <c r="G1680" s="749" t="s">
        <v>692</v>
      </c>
      <c r="H1680" s="749">
        <v>214913</v>
      </c>
      <c r="I1680" s="749">
        <v>214913</v>
      </c>
      <c r="J1680" s="749" t="s">
        <v>1995</v>
      </c>
      <c r="K1680" s="749" t="s">
        <v>1997</v>
      </c>
      <c r="L1680" s="752">
        <v>122.14181818181819</v>
      </c>
      <c r="M1680" s="752">
        <v>11</v>
      </c>
      <c r="N1680" s="753">
        <v>1343.5600000000002</v>
      </c>
    </row>
    <row r="1681" spans="1:14" ht="14.4" customHeight="1" x14ac:dyDescent="0.3">
      <c r="A1681" s="747" t="s">
        <v>628</v>
      </c>
      <c r="B1681" s="748" t="s">
        <v>629</v>
      </c>
      <c r="C1681" s="749" t="s">
        <v>673</v>
      </c>
      <c r="D1681" s="750" t="s">
        <v>674</v>
      </c>
      <c r="E1681" s="751">
        <v>50113001</v>
      </c>
      <c r="F1681" s="750" t="s">
        <v>688</v>
      </c>
      <c r="G1681" s="749" t="s">
        <v>689</v>
      </c>
      <c r="H1681" s="749">
        <v>150699</v>
      </c>
      <c r="I1681" s="749">
        <v>50699</v>
      </c>
      <c r="J1681" s="749" t="s">
        <v>1676</v>
      </c>
      <c r="K1681" s="749" t="s">
        <v>1713</v>
      </c>
      <c r="L1681" s="752">
        <v>858.4100000000002</v>
      </c>
      <c r="M1681" s="752">
        <v>6</v>
      </c>
      <c r="N1681" s="753">
        <v>5150.4600000000009</v>
      </c>
    </row>
    <row r="1682" spans="1:14" ht="14.4" customHeight="1" x14ac:dyDescent="0.3">
      <c r="A1682" s="747" t="s">
        <v>628</v>
      </c>
      <c r="B1682" s="748" t="s">
        <v>629</v>
      </c>
      <c r="C1682" s="749" t="s">
        <v>673</v>
      </c>
      <c r="D1682" s="750" t="s">
        <v>674</v>
      </c>
      <c r="E1682" s="751">
        <v>50113001</v>
      </c>
      <c r="F1682" s="750" t="s">
        <v>688</v>
      </c>
      <c r="G1682" s="749" t="s">
        <v>692</v>
      </c>
      <c r="H1682" s="749">
        <v>208143</v>
      </c>
      <c r="I1682" s="749">
        <v>208143</v>
      </c>
      <c r="J1682" s="749" t="s">
        <v>1224</v>
      </c>
      <c r="K1682" s="749" t="s">
        <v>1507</v>
      </c>
      <c r="L1682" s="752">
        <v>87.74</v>
      </c>
      <c r="M1682" s="752">
        <v>1</v>
      </c>
      <c r="N1682" s="753">
        <v>87.74</v>
      </c>
    </row>
    <row r="1683" spans="1:14" ht="14.4" customHeight="1" x14ac:dyDescent="0.3">
      <c r="A1683" s="747" t="s">
        <v>628</v>
      </c>
      <c r="B1683" s="748" t="s">
        <v>629</v>
      </c>
      <c r="C1683" s="749" t="s">
        <v>673</v>
      </c>
      <c r="D1683" s="750" t="s">
        <v>674</v>
      </c>
      <c r="E1683" s="751">
        <v>50113001</v>
      </c>
      <c r="F1683" s="750" t="s">
        <v>688</v>
      </c>
      <c r="G1683" s="749" t="s">
        <v>692</v>
      </c>
      <c r="H1683" s="749">
        <v>987917</v>
      </c>
      <c r="I1683" s="749">
        <v>192087</v>
      </c>
      <c r="J1683" s="749" t="s">
        <v>1224</v>
      </c>
      <c r="K1683" s="749" t="s">
        <v>1225</v>
      </c>
      <c r="L1683" s="752">
        <v>85.009999999999991</v>
      </c>
      <c r="M1683" s="752">
        <v>2</v>
      </c>
      <c r="N1683" s="753">
        <v>170.01999999999998</v>
      </c>
    </row>
    <row r="1684" spans="1:14" ht="14.4" customHeight="1" x14ac:dyDescent="0.3">
      <c r="A1684" s="747" t="s">
        <v>628</v>
      </c>
      <c r="B1684" s="748" t="s">
        <v>629</v>
      </c>
      <c r="C1684" s="749" t="s">
        <v>673</v>
      </c>
      <c r="D1684" s="750" t="s">
        <v>674</v>
      </c>
      <c r="E1684" s="751">
        <v>50113001</v>
      </c>
      <c r="F1684" s="750" t="s">
        <v>688</v>
      </c>
      <c r="G1684" s="749" t="s">
        <v>689</v>
      </c>
      <c r="H1684" s="749">
        <v>157871</v>
      </c>
      <c r="I1684" s="749">
        <v>157871</v>
      </c>
      <c r="J1684" s="749" t="s">
        <v>886</v>
      </c>
      <c r="K1684" s="749" t="s">
        <v>887</v>
      </c>
      <c r="L1684" s="752">
        <v>203.5</v>
      </c>
      <c r="M1684" s="752">
        <v>30</v>
      </c>
      <c r="N1684" s="753">
        <v>6105</v>
      </c>
    </row>
    <row r="1685" spans="1:14" ht="14.4" customHeight="1" x14ac:dyDescent="0.3">
      <c r="A1685" s="747" t="s">
        <v>628</v>
      </c>
      <c r="B1685" s="748" t="s">
        <v>629</v>
      </c>
      <c r="C1685" s="749" t="s">
        <v>673</v>
      </c>
      <c r="D1685" s="750" t="s">
        <v>674</v>
      </c>
      <c r="E1685" s="751">
        <v>50113001</v>
      </c>
      <c r="F1685" s="750" t="s">
        <v>688</v>
      </c>
      <c r="G1685" s="749" t="s">
        <v>689</v>
      </c>
      <c r="H1685" s="749">
        <v>850729</v>
      </c>
      <c r="I1685" s="749">
        <v>157875</v>
      </c>
      <c r="J1685" s="749" t="s">
        <v>1226</v>
      </c>
      <c r="K1685" s="749" t="s">
        <v>1227</v>
      </c>
      <c r="L1685" s="752">
        <v>262.8725</v>
      </c>
      <c r="M1685" s="752">
        <v>8</v>
      </c>
      <c r="N1685" s="753">
        <v>2102.98</v>
      </c>
    </row>
    <row r="1686" spans="1:14" ht="14.4" customHeight="1" x14ac:dyDescent="0.3">
      <c r="A1686" s="747" t="s">
        <v>628</v>
      </c>
      <c r="B1686" s="748" t="s">
        <v>629</v>
      </c>
      <c r="C1686" s="749" t="s">
        <v>673</v>
      </c>
      <c r="D1686" s="750" t="s">
        <v>674</v>
      </c>
      <c r="E1686" s="751">
        <v>50113001</v>
      </c>
      <c r="F1686" s="750" t="s">
        <v>688</v>
      </c>
      <c r="G1686" s="749" t="s">
        <v>692</v>
      </c>
      <c r="H1686" s="749">
        <v>104343</v>
      </c>
      <c r="I1686" s="749">
        <v>4343</v>
      </c>
      <c r="J1686" s="749" t="s">
        <v>1228</v>
      </c>
      <c r="K1686" s="749" t="s">
        <v>1229</v>
      </c>
      <c r="L1686" s="752">
        <v>29.730000000000008</v>
      </c>
      <c r="M1686" s="752">
        <v>2</v>
      </c>
      <c r="N1686" s="753">
        <v>59.460000000000015</v>
      </c>
    </row>
    <row r="1687" spans="1:14" ht="14.4" customHeight="1" x14ac:dyDescent="0.3">
      <c r="A1687" s="747" t="s">
        <v>628</v>
      </c>
      <c r="B1687" s="748" t="s">
        <v>629</v>
      </c>
      <c r="C1687" s="749" t="s">
        <v>673</v>
      </c>
      <c r="D1687" s="750" t="s">
        <v>674</v>
      </c>
      <c r="E1687" s="751">
        <v>50113001</v>
      </c>
      <c r="F1687" s="750" t="s">
        <v>688</v>
      </c>
      <c r="G1687" s="749" t="s">
        <v>692</v>
      </c>
      <c r="H1687" s="749">
        <v>849941</v>
      </c>
      <c r="I1687" s="749">
        <v>162142</v>
      </c>
      <c r="J1687" s="749" t="s">
        <v>888</v>
      </c>
      <c r="K1687" s="749" t="s">
        <v>889</v>
      </c>
      <c r="L1687" s="752">
        <v>28.403599999999997</v>
      </c>
      <c r="M1687" s="752">
        <v>25</v>
      </c>
      <c r="N1687" s="753">
        <v>710.08999999999992</v>
      </c>
    </row>
    <row r="1688" spans="1:14" ht="14.4" customHeight="1" x14ac:dyDescent="0.3">
      <c r="A1688" s="747" t="s">
        <v>628</v>
      </c>
      <c r="B1688" s="748" t="s">
        <v>629</v>
      </c>
      <c r="C1688" s="749" t="s">
        <v>673</v>
      </c>
      <c r="D1688" s="750" t="s">
        <v>674</v>
      </c>
      <c r="E1688" s="751">
        <v>50113001</v>
      </c>
      <c r="F1688" s="750" t="s">
        <v>688</v>
      </c>
      <c r="G1688" s="749" t="s">
        <v>692</v>
      </c>
      <c r="H1688" s="749">
        <v>142771</v>
      </c>
      <c r="I1688" s="749">
        <v>42771</v>
      </c>
      <c r="J1688" s="749" t="s">
        <v>1998</v>
      </c>
      <c r="K1688" s="749" t="s">
        <v>1999</v>
      </c>
      <c r="L1688" s="752">
        <v>48.370000000000012</v>
      </c>
      <c r="M1688" s="752">
        <v>2</v>
      </c>
      <c r="N1688" s="753">
        <v>96.740000000000023</v>
      </c>
    </row>
    <row r="1689" spans="1:14" ht="14.4" customHeight="1" x14ac:dyDescent="0.3">
      <c r="A1689" s="747" t="s">
        <v>628</v>
      </c>
      <c r="B1689" s="748" t="s">
        <v>629</v>
      </c>
      <c r="C1689" s="749" t="s">
        <v>673</v>
      </c>
      <c r="D1689" s="750" t="s">
        <v>674</v>
      </c>
      <c r="E1689" s="751">
        <v>50113001</v>
      </c>
      <c r="F1689" s="750" t="s">
        <v>688</v>
      </c>
      <c r="G1689" s="749" t="s">
        <v>692</v>
      </c>
      <c r="H1689" s="749">
        <v>191249</v>
      </c>
      <c r="I1689" s="749">
        <v>91249</v>
      </c>
      <c r="J1689" s="749" t="s">
        <v>890</v>
      </c>
      <c r="K1689" s="749" t="s">
        <v>891</v>
      </c>
      <c r="L1689" s="752">
        <v>18.588461538461537</v>
      </c>
      <c r="M1689" s="752">
        <v>13</v>
      </c>
      <c r="N1689" s="753">
        <v>241.64999999999998</v>
      </c>
    </row>
    <row r="1690" spans="1:14" ht="14.4" customHeight="1" x14ac:dyDescent="0.3">
      <c r="A1690" s="747" t="s">
        <v>628</v>
      </c>
      <c r="B1690" s="748" t="s">
        <v>629</v>
      </c>
      <c r="C1690" s="749" t="s">
        <v>673</v>
      </c>
      <c r="D1690" s="750" t="s">
        <v>674</v>
      </c>
      <c r="E1690" s="751">
        <v>50113001</v>
      </c>
      <c r="F1690" s="750" t="s">
        <v>688</v>
      </c>
      <c r="G1690" s="749" t="s">
        <v>692</v>
      </c>
      <c r="H1690" s="749">
        <v>166101</v>
      </c>
      <c r="I1690" s="749">
        <v>66101</v>
      </c>
      <c r="J1690" s="749" t="s">
        <v>892</v>
      </c>
      <c r="K1690" s="749" t="s">
        <v>893</v>
      </c>
      <c r="L1690" s="752">
        <v>67.389023937811686</v>
      </c>
      <c r="M1690" s="752">
        <v>2</v>
      </c>
      <c r="N1690" s="753">
        <v>134.77804787562337</v>
      </c>
    </row>
    <row r="1691" spans="1:14" ht="14.4" customHeight="1" x14ac:dyDescent="0.3">
      <c r="A1691" s="747" t="s">
        <v>628</v>
      </c>
      <c r="B1691" s="748" t="s">
        <v>629</v>
      </c>
      <c r="C1691" s="749" t="s">
        <v>673</v>
      </c>
      <c r="D1691" s="750" t="s">
        <v>674</v>
      </c>
      <c r="E1691" s="751">
        <v>50113001</v>
      </c>
      <c r="F1691" s="750" t="s">
        <v>688</v>
      </c>
      <c r="G1691" s="749" t="s">
        <v>692</v>
      </c>
      <c r="H1691" s="749">
        <v>102963</v>
      </c>
      <c r="I1691" s="749">
        <v>2963</v>
      </c>
      <c r="J1691" s="749" t="s">
        <v>898</v>
      </c>
      <c r="K1691" s="749" t="s">
        <v>899</v>
      </c>
      <c r="L1691" s="752">
        <v>97.516177369332596</v>
      </c>
      <c r="M1691" s="752">
        <v>13</v>
      </c>
      <c r="N1691" s="753">
        <v>1267.7103058013238</v>
      </c>
    </row>
    <row r="1692" spans="1:14" ht="14.4" customHeight="1" x14ac:dyDescent="0.3">
      <c r="A1692" s="747" t="s">
        <v>628</v>
      </c>
      <c r="B1692" s="748" t="s">
        <v>629</v>
      </c>
      <c r="C1692" s="749" t="s">
        <v>673</v>
      </c>
      <c r="D1692" s="750" t="s">
        <v>674</v>
      </c>
      <c r="E1692" s="751">
        <v>50113001</v>
      </c>
      <c r="F1692" s="750" t="s">
        <v>688</v>
      </c>
      <c r="G1692" s="749" t="s">
        <v>692</v>
      </c>
      <c r="H1692" s="749">
        <v>100269</v>
      </c>
      <c r="I1692" s="749">
        <v>269</v>
      </c>
      <c r="J1692" s="749" t="s">
        <v>900</v>
      </c>
      <c r="K1692" s="749" t="s">
        <v>765</v>
      </c>
      <c r="L1692" s="752">
        <v>40.688888888888883</v>
      </c>
      <c r="M1692" s="752">
        <v>9</v>
      </c>
      <c r="N1692" s="753">
        <v>366.19999999999993</v>
      </c>
    </row>
    <row r="1693" spans="1:14" ht="14.4" customHeight="1" x14ac:dyDescent="0.3">
      <c r="A1693" s="747" t="s">
        <v>628</v>
      </c>
      <c r="B1693" s="748" t="s">
        <v>629</v>
      </c>
      <c r="C1693" s="749" t="s">
        <v>673</v>
      </c>
      <c r="D1693" s="750" t="s">
        <v>674</v>
      </c>
      <c r="E1693" s="751">
        <v>50113001</v>
      </c>
      <c r="F1693" s="750" t="s">
        <v>688</v>
      </c>
      <c r="G1693" s="749" t="s">
        <v>692</v>
      </c>
      <c r="H1693" s="749">
        <v>844978</v>
      </c>
      <c r="I1693" s="749">
        <v>107475</v>
      </c>
      <c r="J1693" s="749" t="s">
        <v>2000</v>
      </c>
      <c r="K1693" s="749" t="s">
        <v>2001</v>
      </c>
      <c r="L1693" s="752">
        <v>2781.91</v>
      </c>
      <c r="M1693" s="752">
        <v>7</v>
      </c>
      <c r="N1693" s="753">
        <v>19473.37</v>
      </c>
    </row>
    <row r="1694" spans="1:14" ht="14.4" customHeight="1" x14ac:dyDescent="0.3">
      <c r="A1694" s="747" t="s">
        <v>628</v>
      </c>
      <c r="B1694" s="748" t="s">
        <v>629</v>
      </c>
      <c r="C1694" s="749" t="s">
        <v>673</v>
      </c>
      <c r="D1694" s="750" t="s">
        <v>674</v>
      </c>
      <c r="E1694" s="751">
        <v>50113001</v>
      </c>
      <c r="F1694" s="750" t="s">
        <v>688</v>
      </c>
      <c r="G1694" s="749" t="s">
        <v>692</v>
      </c>
      <c r="H1694" s="749">
        <v>172476</v>
      </c>
      <c r="I1694" s="749">
        <v>172476</v>
      </c>
      <c r="J1694" s="749" t="s">
        <v>901</v>
      </c>
      <c r="K1694" s="749" t="s">
        <v>902</v>
      </c>
      <c r="L1694" s="752">
        <v>40.486250000000013</v>
      </c>
      <c r="M1694" s="752">
        <v>8</v>
      </c>
      <c r="N1694" s="753">
        <v>323.8900000000001</v>
      </c>
    </row>
    <row r="1695" spans="1:14" ht="14.4" customHeight="1" x14ac:dyDescent="0.3">
      <c r="A1695" s="747" t="s">
        <v>628</v>
      </c>
      <c r="B1695" s="748" t="s">
        <v>629</v>
      </c>
      <c r="C1695" s="749" t="s">
        <v>673</v>
      </c>
      <c r="D1695" s="750" t="s">
        <v>674</v>
      </c>
      <c r="E1695" s="751">
        <v>50113001</v>
      </c>
      <c r="F1695" s="750" t="s">
        <v>688</v>
      </c>
      <c r="G1695" s="749" t="s">
        <v>692</v>
      </c>
      <c r="H1695" s="749">
        <v>847062</v>
      </c>
      <c r="I1695" s="749">
        <v>136446</v>
      </c>
      <c r="J1695" s="749" t="s">
        <v>2002</v>
      </c>
      <c r="K1695" s="749" t="s">
        <v>2003</v>
      </c>
      <c r="L1695" s="752">
        <v>1819.53</v>
      </c>
      <c r="M1695" s="752">
        <v>4</v>
      </c>
      <c r="N1695" s="753">
        <v>7278.12</v>
      </c>
    </row>
    <row r="1696" spans="1:14" ht="14.4" customHeight="1" x14ac:dyDescent="0.3">
      <c r="A1696" s="747" t="s">
        <v>628</v>
      </c>
      <c r="B1696" s="748" t="s">
        <v>629</v>
      </c>
      <c r="C1696" s="749" t="s">
        <v>673</v>
      </c>
      <c r="D1696" s="750" t="s">
        <v>674</v>
      </c>
      <c r="E1696" s="751">
        <v>50113001</v>
      </c>
      <c r="F1696" s="750" t="s">
        <v>688</v>
      </c>
      <c r="G1696" s="749" t="s">
        <v>692</v>
      </c>
      <c r="H1696" s="749">
        <v>100584</v>
      </c>
      <c r="I1696" s="749">
        <v>584</v>
      </c>
      <c r="J1696" s="749" t="s">
        <v>2004</v>
      </c>
      <c r="K1696" s="749" t="s">
        <v>2005</v>
      </c>
      <c r="L1696" s="752">
        <v>74.233629140606752</v>
      </c>
      <c r="M1696" s="752">
        <v>22</v>
      </c>
      <c r="N1696" s="753">
        <v>1633.1398410933484</v>
      </c>
    </row>
    <row r="1697" spans="1:14" ht="14.4" customHeight="1" x14ac:dyDescent="0.3">
      <c r="A1697" s="747" t="s">
        <v>628</v>
      </c>
      <c r="B1697" s="748" t="s">
        <v>629</v>
      </c>
      <c r="C1697" s="749" t="s">
        <v>673</v>
      </c>
      <c r="D1697" s="750" t="s">
        <v>674</v>
      </c>
      <c r="E1697" s="751">
        <v>50113001</v>
      </c>
      <c r="F1697" s="750" t="s">
        <v>688</v>
      </c>
      <c r="G1697" s="749" t="s">
        <v>692</v>
      </c>
      <c r="H1697" s="749">
        <v>159357</v>
      </c>
      <c r="I1697" s="749">
        <v>59357</v>
      </c>
      <c r="J1697" s="749" t="s">
        <v>1241</v>
      </c>
      <c r="K1697" s="749" t="s">
        <v>1242</v>
      </c>
      <c r="L1697" s="752">
        <v>188.88</v>
      </c>
      <c r="M1697" s="752">
        <v>1</v>
      </c>
      <c r="N1697" s="753">
        <v>188.88</v>
      </c>
    </row>
    <row r="1698" spans="1:14" ht="14.4" customHeight="1" x14ac:dyDescent="0.3">
      <c r="A1698" s="747" t="s">
        <v>628</v>
      </c>
      <c r="B1698" s="748" t="s">
        <v>629</v>
      </c>
      <c r="C1698" s="749" t="s">
        <v>673</v>
      </c>
      <c r="D1698" s="750" t="s">
        <v>674</v>
      </c>
      <c r="E1698" s="751">
        <v>50113001</v>
      </c>
      <c r="F1698" s="750" t="s">
        <v>688</v>
      </c>
      <c r="G1698" s="749" t="s">
        <v>630</v>
      </c>
      <c r="H1698" s="749">
        <v>146964</v>
      </c>
      <c r="I1698" s="749">
        <v>46964</v>
      </c>
      <c r="J1698" s="749" t="s">
        <v>2006</v>
      </c>
      <c r="K1698" s="749" t="s">
        <v>2007</v>
      </c>
      <c r="L1698" s="752">
        <v>89.44999999999996</v>
      </c>
      <c r="M1698" s="752">
        <v>1</v>
      </c>
      <c r="N1698" s="753">
        <v>89.44999999999996</v>
      </c>
    </row>
    <row r="1699" spans="1:14" ht="14.4" customHeight="1" x14ac:dyDescent="0.3">
      <c r="A1699" s="747" t="s">
        <v>628</v>
      </c>
      <c r="B1699" s="748" t="s">
        <v>629</v>
      </c>
      <c r="C1699" s="749" t="s">
        <v>673</v>
      </c>
      <c r="D1699" s="750" t="s">
        <v>674</v>
      </c>
      <c r="E1699" s="751">
        <v>50113001</v>
      </c>
      <c r="F1699" s="750" t="s">
        <v>688</v>
      </c>
      <c r="G1699" s="749" t="s">
        <v>692</v>
      </c>
      <c r="H1699" s="749">
        <v>114957</v>
      </c>
      <c r="I1699" s="749">
        <v>14957</v>
      </c>
      <c r="J1699" s="749" t="s">
        <v>2008</v>
      </c>
      <c r="K1699" s="749" t="s">
        <v>2009</v>
      </c>
      <c r="L1699" s="752">
        <v>40.349999999999994</v>
      </c>
      <c r="M1699" s="752">
        <v>1</v>
      </c>
      <c r="N1699" s="753">
        <v>40.349999999999994</v>
      </c>
    </row>
    <row r="1700" spans="1:14" ht="14.4" customHeight="1" x14ac:dyDescent="0.3">
      <c r="A1700" s="747" t="s">
        <v>628</v>
      </c>
      <c r="B1700" s="748" t="s">
        <v>629</v>
      </c>
      <c r="C1700" s="749" t="s">
        <v>673</v>
      </c>
      <c r="D1700" s="750" t="s">
        <v>674</v>
      </c>
      <c r="E1700" s="751">
        <v>50113001</v>
      </c>
      <c r="F1700" s="750" t="s">
        <v>688</v>
      </c>
      <c r="G1700" s="749" t="s">
        <v>692</v>
      </c>
      <c r="H1700" s="749">
        <v>122629</v>
      </c>
      <c r="I1700" s="749">
        <v>122629</v>
      </c>
      <c r="J1700" s="749" t="s">
        <v>905</v>
      </c>
      <c r="K1700" s="749" t="s">
        <v>906</v>
      </c>
      <c r="L1700" s="752">
        <v>76.079285714285717</v>
      </c>
      <c r="M1700" s="752">
        <v>14</v>
      </c>
      <c r="N1700" s="753">
        <v>1065.1100000000001</v>
      </c>
    </row>
    <row r="1701" spans="1:14" ht="14.4" customHeight="1" x14ac:dyDescent="0.3">
      <c r="A1701" s="747" t="s">
        <v>628</v>
      </c>
      <c r="B1701" s="748" t="s">
        <v>629</v>
      </c>
      <c r="C1701" s="749" t="s">
        <v>673</v>
      </c>
      <c r="D1701" s="750" t="s">
        <v>674</v>
      </c>
      <c r="E1701" s="751">
        <v>50113001</v>
      </c>
      <c r="F1701" s="750" t="s">
        <v>688</v>
      </c>
      <c r="G1701" s="749" t="s">
        <v>692</v>
      </c>
      <c r="H1701" s="749">
        <v>116309</v>
      </c>
      <c r="I1701" s="749">
        <v>16309</v>
      </c>
      <c r="J1701" s="749" t="s">
        <v>2010</v>
      </c>
      <c r="K1701" s="749" t="s">
        <v>2011</v>
      </c>
      <c r="L1701" s="752">
        <v>1185.8314889131634</v>
      </c>
      <c r="M1701" s="752">
        <v>2</v>
      </c>
      <c r="N1701" s="753">
        <v>2371.6629778263268</v>
      </c>
    </row>
    <row r="1702" spans="1:14" ht="14.4" customHeight="1" x14ac:dyDescent="0.3">
      <c r="A1702" s="747" t="s">
        <v>628</v>
      </c>
      <c r="B1702" s="748" t="s">
        <v>629</v>
      </c>
      <c r="C1702" s="749" t="s">
        <v>673</v>
      </c>
      <c r="D1702" s="750" t="s">
        <v>674</v>
      </c>
      <c r="E1702" s="751">
        <v>50113001</v>
      </c>
      <c r="F1702" s="750" t="s">
        <v>688</v>
      </c>
      <c r="G1702" s="749" t="s">
        <v>692</v>
      </c>
      <c r="H1702" s="749">
        <v>115642</v>
      </c>
      <c r="I1702" s="749">
        <v>15642</v>
      </c>
      <c r="J1702" s="749" t="s">
        <v>2012</v>
      </c>
      <c r="K1702" s="749" t="s">
        <v>2013</v>
      </c>
      <c r="L1702" s="752">
        <v>1185.83</v>
      </c>
      <c r="M1702" s="752">
        <v>1</v>
      </c>
      <c r="N1702" s="753">
        <v>1185.83</v>
      </c>
    </row>
    <row r="1703" spans="1:14" ht="14.4" customHeight="1" x14ac:dyDescent="0.3">
      <c r="A1703" s="747" t="s">
        <v>628</v>
      </c>
      <c r="B1703" s="748" t="s">
        <v>629</v>
      </c>
      <c r="C1703" s="749" t="s">
        <v>673</v>
      </c>
      <c r="D1703" s="750" t="s">
        <v>674</v>
      </c>
      <c r="E1703" s="751">
        <v>50113001</v>
      </c>
      <c r="F1703" s="750" t="s">
        <v>688</v>
      </c>
      <c r="G1703" s="749" t="s">
        <v>692</v>
      </c>
      <c r="H1703" s="749">
        <v>115640</v>
      </c>
      <c r="I1703" s="749">
        <v>15640</v>
      </c>
      <c r="J1703" s="749" t="s">
        <v>2014</v>
      </c>
      <c r="K1703" s="749" t="s">
        <v>2015</v>
      </c>
      <c r="L1703" s="752">
        <v>265.47000000000003</v>
      </c>
      <c r="M1703" s="752">
        <v>6</v>
      </c>
      <c r="N1703" s="753">
        <v>1592.8200000000002</v>
      </c>
    </row>
    <row r="1704" spans="1:14" ht="14.4" customHeight="1" x14ac:dyDescent="0.3">
      <c r="A1704" s="747" t="s">
        <v>628</v>
      </c>
      <c r="B1704" s="748" t="s">
        <v>629</v>
      </c>
      <c r="C1704" s="749" t="s">
        <v>673</v>
      </c>
      <c r="D1704" s="750" t="s">
        <v>674</v>
      </c>
      <c r="E1704" s="751">
        <v>50113001</v>
      </c>
      <c r="F1704" s="750" t="s">
        <v>688</v>
      </c>
      <c r="G1704" s="749" t="s">
        <v>692</v>
      </c>
      <c r="H1704" s="749">
        <v>115641</v>
      </c>
      <c r="I1704" s="749">
        <v>15641</v>
      </c>
      <c r="J1704" s="749" t="s">
        <v>2016</v>
      </c>
      <c r="K1704" s="749" t="s">
        <v>2017</v>
      </c>
      <c r="L1704" s="752">
        <v>588.29999999999995</v>
      </c>
      <c r="M1704" s="752">
        <v>2</v>
      </c>
      <c r="N1704" s="753">
        <v>1176.5999999999999</v>
      </c>
    </row>
    <row r="1705" spans="1:14" ht="14.4" customHeight="1" x14ac:dyDescent="0.3">
      <c r="A1705" s="747" t="s">
        <v>628</v>
      </c>
      <c r="B1705" s="748" t="s">
        <v>629</v>
      </c>
      <c r="C1705" s="749" t="s">
        <v>673</v>
      </c>
      <c r="D1705" s="750" t="s">
        <v>674</v>
      </c>
      <c r="E1705" s="751">
        <v>50113001</v>
      </c>
      <c r="F1705" s="750" t="s">
        <v>688</v>
      </c>
      <c r="G1705" s="749" t="s">
        <v>692</v>
      </c>
      <c r="H1705" s="749">
        <v>192414</v>
      </c>
      <c r="I1705" s="749">
        <v>92414</v>
      </c>
      <c r="J1705" s="749" t="s">
        <v>2018</v>
      </c>
      <c r="K1705" s="749" t="s">
        <v>2019</v>
      </c>
      <c r="L1705" s="752">
        <v>61.96999999999997</v>
      </c>
      <c r="M1705" s="752">
        <v>1</v>
      </c>
      <c r="N1705" s="753">
        <v>61.96999999999997</v>
      </c>
    </row>
    <row r="1706" spans="1:14" ht="14.4" customHeight="1" x14ac:dyDescent="0.3">
      <c r="A1706" s="747" t="s">
        <v>628</v>
      </c>
      <c r="B1706" s="748" t="s">
        <v>629</v>
      </c>
      <c r="C1706" s="749" t="s">
        <v>673</v>
      </c>
      <c r="D1706" s="750" t="s">
        <v>674</v>
      </c>
      <c r="E1706" s="751">
        <v>50113001</v>
      </c>
      <c r="F1706" s="750" t="s">
        <v>688</v>
      </c>
      <c r="G1706" s="749" t="s">
        <v>692</v>
      </c>
      <c r="H1706" s="749">
        <v>144561</v>
      </c>
      <c r="I1706" s="749">
        <v>44561</v>
      </c>
      <c r="J1706" s="749" t="s">
        <v>1243</v>
      </c>
      <c r="K1706" s="749" t="s">
        <v>709</v>
      </c>
      <c r="L1706" s="752">
        <v>89.819999999999979</v>
      </c>
      <c r="M1706" s="752">
        <v>1</v>
      </c>
      <c r="N1706" s="753">
        <v>89.819999999999979</v>
      </c>
    </row>
    <row r="1707" spans="1:14" ht="14.4" customHeight="1" x14ac:dyDescent="0.3">
      <c r="A1707" s="747" t="s">
        <v>628</v>
      </c>
      <c r="B1707" s="748" t="s">
        <v>629</v>
      </c>
      <c r="C1707" s="749" t="s">
        <v>673</v>
      </c>
      <c r="D1707" s="750" t="s">
        <v>674</v>
      </c>
      <c r="E1707" s="751">
        <v>50113001</v>
      </c>
      <c r="F1707" s="750" t="s">
        <v>688</v>
      </c>
      <c r="G1707" s="749" t="s">
        <v>692</v>
      </c>
      <c r="H1707" s="749">
        <v>159940</v>
      </c>
      <c r="I1707" s="749">
        <v>59940</v>
      </c>
      <c r="J1707" s="749" t="s">
        <v>911</v>
      </c>
      <c r="K1707" s="749" t="s">
        <v>912</v>
      </c>
      <c r="L1707" s="752">
        <v>101.92000000000002</v>
      </c>
      <c r="M1707" s="752">
        <v>2</v>
      </c>
      <c r="N1707" s="753">
        <v>203.84000000000003</v>
      </c>
    </row>
    <row r="1708" spans="1:14" ht="14.4" customHeight="1" x14ac:dyDescent="0.3">
      <c r="A1708" s="747" t="s">
        <v>628</v>
      </c>
      <c r="B1708" s="748" t="s">
        <v>629</v>
      </c>
      <c r="C1708" s="749" t="s">
        <v>673</v>
      </c>
      <c r="D1708" s="750" t="s">
        <v>674</v>
      </c>
      <c r="E1708" s="751">
        <v>50113001</v>
      </c>
      <c r="F1708" s="750" t="s">
        <v>688</v>
      </c>
      <c r="G1708" s="749" t="s">
        <v>692</v>
      </c>
      <c r="H1708" s="749">
        <v>159941</v>
      </c>
      <c r="I1708" s="749">
        <v>59941</v>
      </c>
      <c r="J1708" s="749" t="s">
        <v>911</v>
      </c>
      <c r="K1708" s="749" t="s">
        <v>2020</v>
      </c>
      <c r="L1708" s="752">
        <v>233.42</v>
      </c>
      <c r="M1708" s="752">
        <v>1</v>
      </c>
      <c r="N1708" s="753">
        <v>233.42</v>
      </c>
    </row>
    <row r="1709" spans="1:14" ht="14.4" customHeight="1" x14ac:dyDescent="0.3">
      <c r="A1709" s="747" t="s">
        <v>628</v>
      </c>
      <c r="B1709" s="748" t="s">
        <v>629</v>
      </c>
      <c r="C1709" s="749" t="s">
        <v>673</v>
      </c>
      <c r="D1709" s="750" t="s">
        <v>674</v>
      </c>
      <c r="E1709" s="751">
        <v>50113001</v>
      </c>
      <c r="F1709" s="750" t="s">
        <v>688</v>
      </c>
      <c r="G1709" s="749" t="s">
        <v>689</v>
      </c>
      <c r="H1709" s="749">
        <v>109709</v>
      </c>
      <c r="I1709" s="749">
        <v>9709</v>
      </c>
      <c r="J1709" s="749" t="s">
        <v>913</v>
      </c>
      <c r="K1709" s="749" t="s">
        <v>914</v>
      </c>
      <c r="L1709" s="752">
        <v>54.603025825039701</v>
      </c>
      <c r="M1709" s="752">
        <v>63</v>
      </c>
      <c r="N1709" s="753">
        <v>3439.9906269775011</v>
      </c>
    </row>
    <row r="1710" spans="1:14" ht="14.4" customHeight="1" x14ac:dyDescent="0.3">
      <c r="A1710" s="747" t="s">
        <v>628</v>
      </c>
      <c r="B1710" s="748" t="s">
        <v>629</v>
      </c>
      <c r="C1710" s="749" t="s">
        <v>673</v>
      </c>
      <c r="D1710" s="750" t="s">
        <v>674</v>
      </c>
      <c r="E1710" s="751">
        <v>50113001</v>
      </c>
      <c r="F1710" s="750" t="s">
        <v>688</v>
      </c>
      <c r="G1710" s="749" t="s">
        <v>689</v>
      </c>
      <c r="H1710" s="749">
        <v>109710</v>
      </c>
      <c r="I1710" s="749">
        <v>9710</v>
      </c>
      <c r="J1710" s="749" t="s">
        <v>913</v>
      </c>
      <c r="K1710" s="749" t="s">
        <v>2021</v>
      </c>
      <c r="L1710" s="752">
        <v>64.262173913043469</v>
      </c>
      <c r="M1710" s="752">
        <v>23</v>
      </c>
      <c r="N1710" s="753">
        <v>1478.0299999999997</v>
      </c>
    </row>
    <row r="1711" spans="1:14" ht="14.4" customHeight="1" x14ac:dyDescent="0.3">
      <c r="A1711" s="747" t="s">
        <v>628</v>
      </c>
      <c r="B1711" s="748" t="s">
        <v>629</v>
      </c>
      <c r="C1711" s="749" t="s">
        <v>673</v>
      </c>
      <c r="D1711" s="750" t="s">
        <v>674</v>
      </c>
      <c r="E1711" s="751">
        <v>50113001</v>
      </c>
      <c r="F1711" s="750" t="s">
        <v>688</v>
      </c>
      <c r="G1711" s="749" t="s">
        <v>689</v>
      </c>
      <c r="H1711" s="749">
        <v>109711</v>
      </c>
      <c r="I1711" s="749">
        <v>9711</v>
      </c>
      <c r="J1711" s="749" t="s">
        <v>913</v>
      </c>
      <c r="K1711" s="749" t="s">
        <v>1682</v>
      </c>
      <c r="L1711" s="752">
        <v>170.50000000000011</v>
      </c>
      <c r="M1711" s="752">
        <v>5</v>
      </c>
      <c r="N1711" s="753">
        <v>852.50000000000057</v>
      </c>
    </row>
    <row r="1712" spans="1:14" ht="14.4" customHeight="1" x14ac:dyDescent="0.3">
      <c r="A1712" s="747" t="s">
        <v>628</v>
      </c>
      <c r="B1712" s="748" t="s">
        <v>629</v>
      </c>
      <c r="C1712" s="749" t="s">
        <v>673</v>
      </c>
      <c r="D1712" s="750" t="s">
        <v>674</v>
      </c>
      <c r="E1712" s="751">
        <v>50113001</v>
      </c>
      <c r="F1712" s="750" t="s">
        <v>688</v>
      </c>
      <c r="G1712" s="749" t="s">
        <v>692</v>
      </c>
      <c r="H1712" s="749">
        <v>194852</v>
      </c>
      <c r="I1712" s="749">
        <v>94852</v>
      </c>
      <c r="J1712" s="749" t="s">
        <v>1244</v>
      </c>
      <c r="K1712" s="749" t="s">
        <v>1245</v>
      </c>
      <c r="L1712" s="752">
        <v>1037.75</v>
      </c>
      <c r="M1712" s="752">
        <v>9</v>
      </c>
      <c r="N1712" s="753">
        <v>9339.75</v>
      </c>
    </row>
    <row r="1713" spans="1:14" ht="14.4" customHeight="1" x14ac:dyDescent="0.3">
      <c r="A1713" s="747" t="s">
        <v>628</v>
      </c>
      <c r="B1713" s="748" t="s">
        <v>629</v>
      </c>
      <c r="C1713" s="749" t="s">
        <v>673</v>
      </c>
      <c r="D1713" s="750" t="s">
        <v>674</v>
      </c>
      <c r="E1713" s="751">
        <v>50113001</v>
      </c>
      <c r="F1713" s="750" t="s">
        <v>688</v>
      </c>
      <c r="G1713" s="749" t="s">
        <v>692</v>
      </c>
      <c r="H1713" s="749">
        <v>848866</v>
      </c>
      <c r="I1713" s="749">
        <v>119654</v>
      </c>
      <c r="J1713" s="749" t="s">
        <v>1683</v>
      </c>
      <c r="K1713" s="749" t="s">
        <v>1684</v>
      </c>
      <c r="L1713" s="752">
        <v>255.41999999999993</v>
      </c>
      <c r="M1713" s="752">
        <v>1</v>
      </c>
      <c r="N1713" s="753">
        <v>255.41999999999993</v>
      </c>
    </row>
    <row r="1714" spans="1:14" ht="14.4" customHeight="1" x14ac:dyDescent="0.3">
      <c r="A1714" s="747" t="s">
        <v>628</v>
      </c>
      <c r="B1714" s="748" t="s">
        <v>629</v>
      </c>
      <c r="C1714" s="749" t="s">
        <v>673</v>
      </c>
      <c r="D1714" s="750" t="s">
        <v>674</v>
      </c>
      <c r="E1714" s="751">
        <v>50113001</v>
      </c>
      <c r="F1714" s="750" t="s">
        <v>688</v>
      </c>
      <c r="G1714" s="749" t="s">
        <v>692</v>
      </c>
      <c r="H1714" s="749">
        <v>103128</v>
      </c>
      <c r="I1714" s="749">
        <v>3128</v>
      </c>
      <c r="J1714" s="749" t="s">
        <v>2022</v>
      </c>
      <c r="K1714" s="749" t="s">
        <v>2023</v>
      </c>
      <c r="L1714" s="752">
        <v>100.54</v>
      </c>
      <c r="M1714" s="752">
        <v>3</v>
      </c>
      <c r="N1714" s="753">
        <v>301.62</v>
      </c>
    </row>
    <row r="1715" spans="1:14" ht="14.4" customHeight="1" x14ac:dyDescent="0.3">
      <c r="A1715" s="747" t="s">
        <v>628</v>
      </c>
      <c r="B1715" s="748" t="s">
        <v>629</v>
      </c>
      <c r="C1715" s="749" t="s">
        <v>673</v>
      </c>
      <c r="D1715" s="750" t="s">
        <v>674</v>
      </c>
      <c r="E1715" s="751">
        <v>50113001</v>
      </c>
      <c r="F1715" s="750" t="s">
        <v>688</v>
      </c>
      <c r="G1715" s="749" t="s">
        <v>692</v>
      </c>
      <c r="H1715" s="749">
        <v>842351</v>
      </c>
      <c r="I1715" s="749">
        <v>3929</v>
      </c>
      <c r="J1715" s="749" t="s">
        <v>2024</v>
      </c>
      <c r="K1715" s="749" t="s">
        <v>630</v>
      </c>
      <c r="L1715" s="752">
        <v>77.239999999999981</v>
      </c>
      <c r="M1715" s="752">
        <v>5</v>
      </c>
      <c r="N1715" s="753">
        <v>386.19999999999993</v>
      </c>
    </row>
    <row r="1716" spans="1:14" ht="14.4" customHeight="1" x14ac:dyDescent="0.3">
      <c r="A1716" s="747" t="s">
        <v>628</v>
      </c>
      <c r="B1716" s="748" t="s">
        <v>629</v>
      </c>
      <c r="C1716" s="749" t="s">
        <v>673</v>
      </c>
      <c r="D1716" s="750" t="s">
        <v>674</v>
      </c>
      <c r="E1716" s="751">
        <v>50113001</v>
      </c>
      <c r="F1716" s="750" t="s">
        <v>688</v>
      </c>
      <c r="G1716" s="749" t="s">
        <v>692</v>
      </c>
      <c r="H1716" s="749">
        <v>188900</v>
      </c>
      <c r="I1716" s="749">
        <v>88900</v>
      </c>
      <c r="J1716" s="749" t="s">
        <v>916</v>
      </c>
      <c r="K1716" s="749" t="s">
        <v>936</v>
      </c>
      <c r="L1716" s="752">
        <v>78.456000000000003</v>
      </c>
      <c r="M1716" s="752">
        <v>5</v>
      </c>
      <c r="N1716" s="753">
        <v>392.28000000000003</v>
      </c>
    </row>
    <row r="1717" spans="1:14" ht="14.4" customHeight="1" x14ac:dyDescent="0.3">
      <c r="A1717" s="747" t="s">
        <v>628</v>
      </c>
      <c r="B1717" s="748" t="s">
        <v>629</v>
      </c>
      <c r="C1717" s="749" t="s">
        <v>673</v>
      </c>
      <c r="D1717" s="750" t="s">
        <v>674</v>
      </c>
      <c r="E1717" s="751">
        <v>50113001</v>
      </c>
      <c r="F1717" s="750" t="s">
        <v>688</v>
      </c>
      <c r="G1717" s="749" t="s">
        <v>692</v>
      </c>
      <c r="H1717" s="749">
        <v>202821</v>
      </c>
      <c r="I1717" s="749">
        <v>202821</v>
      </c>
      <c r="J1717" s="749" t="s">
        <v>1246</v>
      </c>
      <c r="K1717" s="749" t="s">
        <v>1247</v>
      </c>
      <c r="L1717" s="752">
        <v>82.390000000000043</v>
      </c>
      <c r="M1717" s="752">
        <v>2</v>
      </c>
      <c r="N1717" s="753">
        <v>164.78000000000009</v>
      </c>
    </row>
    <row r="1718" spans="1:14" ht="14.4" customHeight="1" x14ac:dyDescent="0.3">
      <c r="A1718" s="747" t="s">
        <v>628</v>
      </c>
      <c r="B1718" s="748" t="s">
        <v>629</v>
      </c>
      <c r="C1718" s="749" t="s">
        <v>673</v>
      </c>
      <c r="D1718" s="750" t="s">
        <v>674</v>
      </c>
      <c r="E1718" s="751">
        <v>50113001</v>
      </c>
      <c r="F1718" s="750" t="s">
        <v>688</v>
      </c>
      <c r="G1718" s="749" t="s">
        <v>692</v>
      </c>
      <c r="H1718" s="749">
        <v>988179</v>
      </c>
      <c r="I1718" s="749">
        <v>0</v>
      </c>
      <c r="J1718" s="749" t="s">
        <v>1248</v>
      </c>
      <c r="K1718" s="749" t="s">
        <v>630</v>
      </c>
      <c r="L1718" s="752">
        <v>88.989999999999981</v>
      </c>
      <c r="M1718" s="752">
        <v>2</v>
      </c>
      <c r="N1718" s="753">
        <v>177.97999999999996</v>
      </c>
    </row>
    <row r="1719" spans="1:14" ht="14.4" customHeight="1" x14ac:dyDescent="0.3">
      <c r="A1719" s="747" t="s">
        <v>628</v>
      </c>
      <c r="B1719" s="748" t="s">
        <v>629</v>
      </c>
      <c r="C1719" s="749" t="s">
        <v>673</v>
      </c>
      <c r="D1719" s="750" t="s">
        <v>674</v>
      </c>
      <c r="E1719" s="751">
        <v>50113001</v>
      </c>
      <c r="F1719" s="750" t="s">
        <v>688</v>
      </c>
      <c r="G1719" s="749" t="s">
        <v>692</v>
      </c>
      <c r="H1719" s="749">
        <v>103688</v>
      </c>
      <c r="I1719" s="749">
        <v>3688</v>
      </c>
      <c r="J1719" s="749" t="s">
        <v>917</v>
      </c>
      <c r="K1719" s="749" t="s">
        <v>918</v>
      </c>
      <c r="L1719" s="752">
        <v>58.251999999999988</v>
      </c>
      <c r="M1719" s="752">
        <v>5</v>
      </c>
      <c r="N1719" s="753">
        <v>291.25999999999993</v>
      </c>
    </row>
    <row r="1720" spans="1:14" ht="14.4" customHeight="1" x14ac:dyDescent="0.3">
      <c r="A1720" s="747" t="s">
        <v>628</v>
      </c>
      <c r="B1720" s="748" t="s">
        <v>629</v>
      </c>
      <c r="C1720" s="749" t="s">
        <v>673</v>
      </c>
      <c r="D1720" s="750" t="s">
        <v>674</v>
      </c>
      <c r="E1720" s="751">
        <v>50113001</v>
      </c>
      <c r="F1720" s="750" t="s">
        <v>688</v>
      </c>
      <c r="G1720" s="749" t="s">
        <v>692</v>
      </c>
      <c r="H1720" s="749">
        <v>846941</v>
      </c>
      <c r="I1720" s="749">
        <v>0</v>
      </c>
      <c r="J1720" s="749" t="s">
        <v>919</v>
      </c>
      <c r="K1720" s="749" t="s">
        <v>630</v>
      </c>
      <c r="L1720" s="752">
        <v>152.39000000000001</v>
      </c>
      <c r="M1720" s="752">
        <v>4</v>
      </c>
      <c r="N1720" s="753">
        <v>609.56000000000006</v>
      </c>
    </row>
    <row r="1721" spans="1:14" ht="14.4" customHeight="1" x14ac:dyDescent="0.3">
      <c r="A1721" s="747" t="s">
        <v>628</v>
      </c>
      <c r="B1721" s="748" t="s">
        <v>629</v>
      </c>
      <c r="C1721" s="749" t="s">
        <v>673</v>
      </c>
      <c r="D1721" s="750" t="s">
        <v>674</v>
      </c>
      <c r="E1721" s="751">
        <v>50113001</v>
      </c>
      <c r="F1721" s="750" t="s">
        <v>688</v>
      </c>
      <c r="G1721" s="749" t="s">
        <v>692</v>
      </c>
      <c r="H1721" s="749">
        <v>991435</v>
      </c>
      <c r="I1721" s="749">
        <v>0</v>
      </c>
      <c r="J1721" s="749" t="s">
        <v>2025</v>
      </c>
      <c r="K1721" s="749" t="s">
        <v>1791</v>
      </c>
      <c r="L1721" s="752">
        <v>5994.21</v>
      </c>
      <c r="M1721" s="752">
        <v>2</v>
      </c>
      <c r="N1721" s="753">
        <v>11988.42</v>
      </c>
    </row>
    <row r="1722" spans="1:14" ht="14.4" customHeight="1" x14ac:dyDescent="0.3">
      <c r="A1722" s="747" t="s">
        <v>628</v>
      </c>
      <c r="B1722" s="748" t="s">
        <v>629</v>
      </c>
      <c r="C1722" s="749" t="s">
        <v>673</v>
      </c>
      <c r="D1722" s="750" t="s">
        <v>674</v>
      </c>
      <c r="E1722" s="751">
        <v>50113001</v>
      </c>
      <c r="F1722" s="750" t="s">
        <v>688</v>
      </c>
      <c r="G1722" s="749" t="s">
        <v>692</v>
      </c>
      <c r="H1722" s="749">
        <v>100612</v>
      </c>
      <c r="I1722" s="749">
        <v>612</v>
      </c>
      <c r="J1722" s="749" t="s">
        <v>920</v>
      </c>
      <c r="K1722" s="749" t="s">
        <v>921</v>
      </c>
      <c r="L1722" s="752">
        <v>60.280000000000015</v>
      </c>
      <c r="M1722" s="752">
        <v>1</v>
      </c>
      <c r="N1722" s="753">
        <v>60.280000000000015</v>
      </c>
    </row>
    <row r="1723" spans="1:14" ht="14.4" customHeight="1" x14ac:dyDescent="0.3">
      <c r="A1723" s="747" t="s">
        <v>628</v>
      </c>
      <c r="B1723" s="748" t="s">
        <v>629</v>
      </c>
      <c r="C1723" s="749" t="s">
        <v>673</v>
      </c>
      <c r="D1723" s="750" t="s">
        <v>674</v>
      </c>
      <c r="E1723" s="751">
        <v>50113001</v>
      </c>
      <c r="F1723" s="750" t="s">
        <v>688</v>
      </c>
      <c r="G1723" s="749" t="s">
        <v>692</v>
      </c>
      <c r="H1723" s="749">
        <v>395294</v>
      </c>
      <c r="I1723" s="749">
        <v>180306</v>
      </c>
      <c r="J1723" s="749" t="s">
        <v>924</v>
      </c>
      <c r="K1723" s="749" t="s">
        <v>925</v>
      </c>
      <c r="L1723" s="752">
        <v>174.10698549752607</v>
      </c>
      <c r="M1723" s="752">
        <v>205</v>
      </c>
      <c r="N1723" s="753">
        <v>35691.932026992843</v>
      </c>
    </row>
    <row r="1724" spans="1:14" ht="14.4" customHeight="1" x14ac:dyDescent="0.3">
      <c r="A1724" s="747" t="s">
        <v>628</v>
      </c>
      <c r="B1724" s="748" t="s">
        <v>629</v>
      </c>
      <c r="C1724" s="749" t="s">
        <v>673</v>
      </c>
      <c r="D1724" s="750" t="s">
        <v>674</v>
      </c>
      <c r="E1724" s="751">
        <v>50113001</v>
      </c>
      <c r="F1724" s="750" t="s">
        <v>688</v>
      </c>
      <c r="G1724" s="749" t="s">
        <v>692</v>
      </c>
      <c r="H1724" s="749">
        <v>191275</v>
      </c>
      <c r="I1724" s="749">
        <v>191275</v>
      </c>
      <c r="J1724" s="749" t="s">
        <v>2026</v>
      </c>
      <c r="K1724" s="749" t="s">
        <v>2027</v>
      </c>
      <c r="L1724" s="752">
        <v>200.80999999999995</v>
      </c>
      <c r="M1724" s="752">
        <v>2</v>
      </c>
      <c r="N1724" s="753">
        <v>401.61999999999989</v>
      </c>
    </row>
    <row r="1725" spans="1:14" ht="14.4" customHeight="1" x14ac:dyDescent="0.3">
      <c r="A1725" s="747" t="s">
        <v>628</v>
      </c>
      <c r="B1725" s="748" t="s">
        <v>629</v>
      </c>
      <c r="C1725" s="749" t="s">
        <v>673</v>
      </c>
      <c r="D1725" s="750" t="s">
        <v>674</v>
      </c>
      <c r="E1725" s="751">
        <v>50113001</v>
      </c>
      <c r="F1725" s="750" t="s">
        <v>688</v>
      </c>
      <c r="G1725" s="749" t="s">
        <v>692</v>
      </c>
      <c r="H1725" s="749">
        <v>110602</v>
      </c>
      <c r="I1725" s="749">
        <v>10602</v>
      </c>
      <c r="J1725" s="749" t="s">
        <v>2028</v>
      </c>
      <c r="K1725" s="749" t="s">
        <v>2029</v>
      </c>
      <c r="L1725" s="752">
        <v>123.10539065431715</v>
      </c>
      <c r="M1725" s="752">
        <v>21</v>
      </c>
      <c r="N1725" s="753">
        <v>2585.21320374066</v>
      </c>
    </row>
    <row r="1726" spans="1:14" ht="14.4" customHeight="1" x14ac:dyDescent="0.3">
      <c r="A1726" s="747" t="s">
        <v>628</v>
      </c>
      <c r="B1726" s="748" t="s">
        <v>629</v>
      </c>
      <c r="C1726" s="749" t="s">
        <v>673</v>
      </c>
      <c r="D1726" s="750" t="s">
        <v>674</v>
      </c>
      <c r="E1726" s="751">
        <v>50113001</v>
      </c>
      <c r="F1726" s="750" t="s">
        <v>688</v>
      </c>
      <c r="G1726" s="749" t="s">
        <v>692</v>
      </c>
      <c r="H1726" s="749">
        <v>104380</v>
      </c>
      <c r="I1726" s="749">
        <v>4380</v>
      </c>
      <c r="J1726" s="749" t="s">
        <v>2030</v>
      </c>
      <c r="K1726" s="749" t="s">
        <v>1301</v>
      </c>
      <c r="L1726" s="752">
        <v>358.67999999999995</v>
      </c>
      <c r="M1726" s="752">
        <v>1</v>
      </c>
      <c r="N1726" s="753">
        <v>358.67999999999995</v>
      </c>
    </row>
    <row r="1727" spans="1:14" ht="14.4" customHeight="1" x14ac:dyDescent="0.3">
      <c r="A1727" s="747" t="s">
        <v>628</v>
      </c>
      <c r="B1727" s="748" t="s">
        <v>629</v>
      </c>
      <c r="C1727" s="749" t="s">
        <v>673</v>
      </c>
      <c r="D1727" s="750" t="s">
        <v>674</v>
      </c>
      <c r="E1727" s="751">
        <v>50113001</v>
      </c>
      <c r="F1727" s="750" t="s">
        <v>688</v>
      </c>
      <c r="G1727" s="749" t="s">
        <v>692</v>
      </c>
      <c r="H1727" s="749">
        <v>849055</v>
      </c>
      <c r="I1727" s="749">
        <v>125314</v>
      </c>
      <c r="J1727" s="749" t="s">
        <v>2031</v>
      </c>
      <c r="K1727" s="749" t="s">
        <v>2032</v>
      </c>
      <c r="L1727" s="752">
        <v>113.32035509177149</v>
      </c>
      <c r="M1727" s="752">
        <v>1</v>
      </c>
      <c r="N1727" s="753">
        <v>113.32035509177149</v>
      </c>
    </row>
    <row r="1728" spans="1:14" ht="14.4" customHeight="1" x14ac:dyDescent="0.3">
      <c r="A1728" s="747" t="s">
        <v>628</v>
      </c>
      <c r="B1728" s="748" t="s">
        <v>629</v>
      </c>
      <c r="C1728" s="749" t="s">
        <v>673</v>
      </c>
      <c r="D1728" s="750" t="s">
        <v>674</v>
      </c>
      <c r="E1728" s="751">
        <v>50113001</v>
      </c>
      <c r="F1728" s="750" t="s">
        <v>688</v>
      </c>
      <c r="G1728" s="749" t="s">
        <v>692</v>
      </c>
      <c r="H1728" s="749">
        <v>115855</v>
      </c>
      <c r="I1728" s="749">
        <v>15855</v>
      </c>
      <c r="J1728" s="749" t="s">
        <v>2033</v>
      </c>
      <c r="K1728" s="749" t="s">
        <v>931</v>
      </c>
      <c r="L1728" s="752">
        <v>693.59500000000003</v>
      </c>
      <c r="M1728" s="752">
        <v>2</v>
      </c>
      <c r="N1728" s="753">
        <v>1387.19</v>
      </c>
    </row>
    <row r="1729" spans="1:14" ht="14.4" customHeight="1" x14ac:dyDescent="0.3">
      <c r="A1729" s="747" t="s">
        <v>628</v>
      </c>
      <c r="B1729" s="748" t="s">
        <v>629</v>
      </c>
      <c r="C1729" s="749" t="s">
        <v>673</v>
      </c>
      <c r="D1729" s="750" t="s">
        <v>674</v>
      </c>
      <c r="E1729" s="751">
        <v>50113001</v>
      </c>
      <c r="F1729" s="750" t="s">
        <v>688</v>
      </c>
      <c r="G1729" s="749" t="s">
        <v>692</v>
      </c>
      <c r="H1729" s="749">
        <v>115834</v>
      </c>
      <c r="I1729" s="749">
        <v>15834</v>
      </c>
      <c r="J1729" s="749" t="s">
        <v>930</v>
      </c>
      <c r="K1729" s="749" t="s">
        <v>931</v>
      </c>
      <c r="L1729" s="752">
        <v>206.43999999999997</v>
      </c>
      <c r="M1729" s="752">
        <v>3</v>
      </c>
      <c r="N1729" s="753">
        <v>619.31999999999994</v>
      </c>
    </row>
    <row r="1730" spans="1:14" ht="14.4" customHeight="1" x14ac:dyDescent="0.3">
      <c r="A1730" s="747" t="s">
        <v>628</v>
      </c>
      <c r="B1730" s="748" t="s">
        <v>629</v>
      </c>
      <c r="C1730" s="749" t="s">
        <v>673</v>
      </c>
      <c r="D1730" s="750" t="s">
        <v>674</v>
      </c>
      <c r="E1730" s="751">
        <v>50113001</v>
      </c>
      <c r="F1730" s="750" t="s">
        <v>688</v>
      </c>
      <c r="G1730" s="749" t="s">
        <v>692</v>
      </c>
      <c r="H1730" s="749">
        <v>115845</v>
      </c>
      <c r="I1730" s="749">
        <v>15845</v>
      </c>
      <c r="J1730" s="749" t="s">
        <v>932</v>
      </c>
      <c r="K1730" s="749" t="s">
        <v>931</v>
      </c>
      <c r="L1730" s="752">
        <v>373.06333333333333</v>
      </c>
      <c r="M1730" s="752">
        <v>3</v>
      </c>
      <c r="N1730" s="753">
        <v>1119.19</v>
      </c>
    </row>
    <row r="1731" spans="1:14" ht="14.4" customHeight="1" x14ac:dyDescent="0.3">
      <c r="A1731" s="747" t="s">
        <v>628</v>
      </c>
      <c r="B1731" s="748" t="s">
        <v>629</v>
      </c>
      <c r="C1731" s="749" t="s">
        <v>673</v>
      </c>
      <c r="D1731" s="750" t="s">
        <v>674</v>
      </c>
      <c r="E1731" s="751">
        <v>50113001</v>
      </c>
      <c r="F1731" s="750" t="s">
        <v>688</v>
      </c>
      <c r="G1731" s="749" t="s">
        <v>692</v>
      </c>
      <c r="H1731" s="749">
        <v>132083</v>
      </c>
      <c r="I1731" s="749">
        <v>32083</v>
      </c>
      <c r="J1731" s="749" t="s">
        <v>1252</v>
      </c>
      <c r="K1731" s="749" t="s">
        <v>904</v>
      </c>
      <c r="L1731" s="752">
        <v>26.410588235294117</v>
      </c>
      <c r="M1731" s="752">
        <v>17</v>
      </c>
      <c r="N1731" s="753">
        <v>448.98</v>
      </c>
    </row>
    <row r="1732" spans="1:14" ht="14.4" customHeight="1" x14ac:dyDescent="0.3">
      <c r="A1732" s="747" t="s">
        <v>628</v>
      </c>
      <c r="B1732" s="748" t="s">
        <v>629</v>
      </c>
      <c r="C1732" s="749" t="s">
        <v>673</v>
      </c>
      <c r="D1732" s="750" t="s">
        <v>674</v>
      </c>
      <c r="E1732" s="751">
        <v>50113001</v>
      </c>
      <c r="F1732" s="750" t="s">
        <v>688</v>
      </c>
      <c r="G1732" s="749" t="s">
        <v>692</v>
      </c>
      <c r="H1732" s="749">
        <v>159672</v>
      </c>
      <c r="I1732" s="749">
        <v>59672</v>
      </c>
      <c r="J1732" s="749" t="s">
        <v>2034</v>
      </c>
      <c r="K1732" s="749" t="s">
        <v>2035</v>
      </c>
      <c r="L1732" s="752">
        <v>47.07</v>
      </c>
      <c r="M1732" s="752">
        <v>1</v>
      </c>
      <c r="N1732" s="753">
        <v>47.07</v>
      </c>
    </row>
    <row r="1733" spans="1:14" ht="14.4" customHeight="1" x14ac:dyDescent="0.3">
      <c r="A1733" s="747" t="s">
        <v>628</v>
      </c>
      <c r="B1733" s="748" t="s">
        <v>629</v>
      </c>
      <c r="C1733" s="749" t="s">
        <v>673</v>
      </c>
      <c r="D1733" s="750" t="s">
        <v>674</v>
      </c>
      <c r="E1733" s="751">
        <v>50113001</v>
      </c>
      <c r="F1733" s="750" t="s">
        <v>688</v>
      </c>
      <c r="G1733" s="749" t="s">
        <v>692</v>
      </c>
      <c r="H1733" s="749">
        <v>105954</v>
      </c>
      <c r="I1733" s="749">
        <v>5954</v>
      </c>
      <c r="J1733" s="749" t="s">
        <v>2036</v>
      </c>
      <c r="K1733" s="749" t="s">
        <v>2037</v>
      </c>
      <c r="L1733" s="752">
        <v>2926.48</v>
      </c>
      <c r="M1733" s="752">
        <v>11</v>
      </c>
      <c r="N1733" s="753">
        <v>32191.279999999999</v>
      </c>
    </row>
    <row r="1734" spans="1:14" ht="14.4" customHeight="1" x14ac:dyDescent="0.3">
      <c r="A1734" s="747" t="s">
        <v>628</v>
      </c>
      <c r="B1734" s="748" t="s">
        <v>629</v>
      </c>
      <c r="C1734" s="749" t="s">
        <v>673</v>
      </c>
      <c r="D1734" s="750" t="s">
        <v>674</v>
      </c>
      <c r="E1734" s="751">
        <v>50113001</v>
      </c>
      <c r="F1734" s="750" t="s">
        <v>688</v>
      </c>
      <c r="G1734" s="749" t="s">
        <v>692</v>
      </c>
      <c r="H1734" s="749">
        <v>130610</v>
      </c>
      <c r="I1734" s="749">
        <v>130610</v>
      </c>
      <c r="J1734" s="749" t="s">
        <v>939</v>
      </c>
      <c r="K1734" s="749" t="s">
        <v>940</v>
      </c>
      <c r="L1734" s="752">
        <v>573.42000000000007</v>
      </c>
      <c r="M1734" s="752">
        <v>1</v>
      </c>
      <c r="N1734" s="753">
        <v>573.42000000000007</v>
      </c>
    </row>
    <row r="1735" spans="1:14" ht="14.4" customHeight="1" x14ac:dyDescent="0.3">
      <c r="A1735" s="747" t="s">
        <v>628</v>
      </c>
      <c r="B1735" s="748" t="s">
        <v>629</v>
      </c>
      <c r="C1735" s="749" t="s">
        <v>673</v>
      </c>
      <c r="D1735" s="750" t="s">
        <v>674</v>
      </c>
      <c r="E1735" s="751">
        <v>50113001</v>
      </c>
      <c r="F1735" s="750" t="s">
        <v>688</v>
      </c>
      <c r="G1735" s="749" t="s">
        <v>692</v>
      </c>
      <c r="H1735" s="749">
        <v>197864</v>
      </c>
      <c r="I1735" s="749">
        <v>97864</v>
      </c>
      <c r="J1735" s="749" t="s">
        <v>1526</v>
      </c>
      <c r="K1735" s="749" t="s">
        <v>1692</v>
      </c>
      <c r="L1735" s="752">
        <v>302.52000000000004</v>
      </c>
      <c r="M1735" s="752">
        <v>3</v>
      </c>
      <c r="N1735" s="753">
        <v>907.56000000000017</v>
      </c>
    </row>
    <row r="1736" spans="1:14" ht="14.4" customHeight="1" x14ac:dyDescent="0.3">
      <c r="A1736" s="747" t="s">
        <v>628</v>
      </c>
      <c r="B1736" s="748" t="s">
        <v>629</v>
      </c>
      <c r="C1736" s="749" t="s">
        <v>673</v>
      </c>
      <c r="D1736" s="750" t="s">
        <v>674</v>
      </c>
      <c r="E1736" s="751">
        <v>50113001</v>
      </c>
      <c r="F1736" s="750" t="s">
        <v>688</v>
      </c>
      <c r="G1736" s="749" t="s">
        <v>689</v>
      </c>
      <c r="H1736" s="749">
        <v>47465</v>
      </c>
      <c r="I1736" s="749">
        <v>47465</v>
      </c>
      <c r="J1736" s="749" t="s">
        <v>2038</v>
      </c>
      <c r="K1736" s="749" t="s">
        <v>2039</v>
      </c>
      <c r="L1736" s="752">
        <v>207.14</v>
      </c>
      <c r="M1736" s="752">
        <v>1</v>
      </c>
      <c r="N1736" s="753">
        <v>207.14</v>
      </c>
    </row>
    <row r="1737" spans="1:14" ht="14.4" customHeight="1" x14ac:dyDescent="0.3">
      <c r="A1737" s="747" t="s">
        <v>628</v>
      </c>
      <c r="B1737" s="748" t="s">
        <v>629</v>
      </c>
      <c r="C1737" s="749" t="s">
        <v>673</v>
      </c>
      <c r="D1737" s="750" t="s">
        <v>674</v>
      </c>
      <c r="E1737" s="751">
        <v>50113001</v>
      </c>
      <c r="F1737" s="750" t="s">
        <v>688</v>
      </c>
      <c r="G1737" s="749" t="s">
        <v>689</v>
      </c>
      <c r="H1737" s="749">
        <v>131934</v>
      </c>
      <c r="I1737" s="749">
        <v>31934</v>
      </c>
      <c r="J1737" s="749" t="s">
        <v>941</v>
      </c>
      <c r="K1737" s="749" t="s">
        <v>942</v>
      </c>
      <c r="L1737" s="752">
        <v>49.966000000000015</v>
      </c>
      <c r="M1737" s="752">
        <v>5</v>
      </c>
      <c r="N1737" s="753">
        <v>249.83000000000007</v>
      </c>
    </row>
    <row r="1738" spans="1:14" ht="14.4" customHeight="1" x14ac:dyDescent="0.3">
      <c r="A1738" s="747" t="s">
        <v>628</v>
      </c>
      <c r="B1738" s="748" t="s">
        <v>629</v>
      </c>
      <c r="C1738" s="749" t="s">
        <v>673</v>
      </c>
      <c r="D1738" s="750" t="s">
        <v>674</v>
      </c>
      <c r="E1738" s="751">
        <v>50113001</v>
      </c>
      <c r="F1738" s="750" t="s">
        <v>688</v>
      </c>
      <c r="G1738" s="749" t="s">
        <v>692</v>
      </c>
      <c r="H1738" s="749">
        <v>846948</v>
      </c>
      <c r="I1738" s="749">
        <v>122198</v>
      </c>
      <c r="J1738" s="749" t="s">
        <v>945</v>
      </c>
      <c r="K1738" s="749" t="s">
        <v>946</v>
      </c>
      <c r="L1738" s="752">
        <v>36.379999999999995</v>
      </c>
      <c r="M1738" s="752">
        <v>1</v>
      </c>
      <c r="N1738" s="753">
        <v>36.379999999999995</v>
      </c>
    </row>
    <row r="1739" spans="1:14" ht="14.4" customHeight="1" x14ac:dyDescent="0.3">
      <c r="A1739" s="747" t="s">
        <v>628</v>
      </c>
      <c r="B1739" s="748" t="s">
        <v>629</v>
      </c>
      <c r="C1739" s="749" t="s">
        <v>673</v>
      </c>
      <c r="D1739" s="750" t="s">
        <v>674</v>
      </c>
      <c r="E1739" s="751">
        <v>50113001</v>
      </c>
      <c r="F1739" s="750" t="s">
        <v>688</v>
      </c>
      <c r="G1739" s="749" t="s">
        <v>692</v>
      </c>
      <c r="H1739" s="749">
        <v>184325</v>
      </c>
      <c r="I1739" s="749">
        <v>84325</v>
      </c>
      <c r="J1739" s="749" t="s">
        <v>947</v>
      </c>
      <c r="K1739" s="749" t="s">
        <v>1693</v>
      </c>
      <c r="L1739" s="752">
        <v>76.750000000000014</v>
      </c>
      <c r="M1739" s="752">
        <v>1</v>
      </c>
      <c r="N1739" s="753">
        <v>76.750000000000014</v>
      </c>
    </row>
    <row r="1740" spans="1:14" ht="14.4" customHeight="1" x14ac:dyDescent="0.3">
      <c r="A1740" s="747" t="s">
        <v>628</v>
      </c>
      <c r="B1740" s="748" t="s">
        <v>629</v>
      </c>
      <c r="C1740" s="749" t="s">
        <v>673</v>
      </c>
      <c r="D1740" s="750" t="s">
        <v>674</v>
      </c>
      <c r="E1740" s="751">
        <v>50113001</v>
      </c>
      <c r="F1740" s="750" t="s">
        <v>688</v>
      </c>
      <c r="G1740" s="749" t="s">
        <v>692</v>
      </c>
      <c r="H1740" s="749">
        <v>184785</v>
      </c>
      <c r="I1740" s="749">
        <v>84785</v>
      </c>
      <c r="J1740" s="749" t="s">
        <v>947</v>
      </c>
      <c r="K1740" s="749" t="s">
        <v>948</v>
      </c>
      <c r="L1740" s="752">
        <v>192.98000000000002</v>
      </c>
      <c r="M1740" s="752">
        <v>3</v>
      </c>
      <c r="N1740" s="753">
        <v>578.94000000000005</v>
      </c>
    </row>
    <row r="1741" spans="1:14" ht="14.4" customHeight="1" x14ac:dyDescent="0.3">
      <c r="A1741" s="747" t="s">
        <v>628</v>
      </c>
      <c r="B1741" s="748" t="s">
        <v>629</v>
      </c>
      <c r="C1741" s="749" t="s">
        <v>673</v>
      </c>
      <c r="D1741" s="750" t="s">
        <v>674</v>
      </c>
      <c r="E1741" s="751">
        <v>50113001</v>
      </c>
      <c r="F1741" s="750" t="s">
        <v>688</v>
      </c>
      <c r="G1741" s="749" t="s">
        <v>692</v>
      </c>
      <c r="H1741" s="749">
        <v>992317</v>
      </c>
      <c r="I1741" s="749">
        <v>0</v>
      </c>
      <c r="J1741" s="749" t="s">
        <v>2040</v>
      </c>
      <c r="K1741" s="749" t="s">
        <v>630</v>
      </c>
      <c r="L1741" s="752">
        <v>238.34</v>
      </c>
      <c r="M1741" s="752">
        <v>1</v>
      </c>
      <c r="N1741" s="753">
        <v>238.34</v>
      </c>
    </row>
    <row r="1742" spans="1:14" ht="14.4" customHeight="1" x14ac:dyDescent="0.3">
      <c r="A1742" s="747" t="s">
        <v>628</v>
      </c>
      <c r="B1742" s="748" t="s">
        <v>629</v>
      </c>
      <c r="C1742" s="749" t="s">
        <v>673</v>
      </c>
      <c r="D1742" s="750" t="s">
        <v>674</v>
      </c>
      <c r="E1742" s="751">
        <v>50113001</v>
      </c>
      <c r="F1742" s="750" t="s">
        <v>688</v>
      </c>
      <c r="G1742" s="749" t="s">
        <v>692</v>
      </c>
      <c r="H1742" s="749">
        <v>112023</v>
      </c>
      <c r="I1742" s="749">
        <v>12023</v>
      </c>
      <c r="J1742" s="749" t="s">
        <v>949</v>
      </c>
      <c r="K1742" s="749" t="s">
        <v>950</v>
      </c>
      <c r="L1742" s="752">
        <v>70.47730769230769</v>
      </c>
      <c r="M1742" s="752">
        <v>26</v>
      </c>
      <c r="N1742" s="753">
        <v>1832.41</v>
      </c>
    </row>
    <row r="1743" spans="1:14" ht="14.4" customHeight="1" x14ac:dyDescent="0.3">
      <c r="A1743" s="747" t="s">
        <v>628</v>
      </c>
      <c r="B1743" s="748" t="s">
        <v>629</v>
      </c>
      <c r="C1743" s="749" t="s">
        <v>673</v>
      </c>
      <c r="D1743" s="750" t="s">
        <v>674</v>
      </c>
      <c r="E1743" s="751">
        <v>50113001</v>
      </c>
      <c r="F1743" s="750" t="s">
        <v>688</v>
      </c>
      <c r="G1743" s="749" t="s">
        <v>692</v>
      </c>
      <c r="H1743" s="749">
        <v>111420</v>
      </c>
      <c r="I1743" s="749">
        <v>11420</v>
      </c>
      <c r="J1743" s="749" t="s">
        <v>1792</v>
      </c>
      <c r="K1743" s="749" t="s">
        <v>1793</v>
      </c>
      <c r="L1743" s="752">
        <v>179.63011083584539</v>
      </c>
      <c r="M1743" s="752">
        <v>18.4051635</v>
      </c>
      <c r="N1743" s="753">
        <v>3306.1215594568562</v>
      </c>
    </row>
    <row r="1744" spans="1:14" ht="14.4" customHeight="1" x14ac:dyDescent="0.3">
      <c r="A1744" s="747" t="s">
        <v>628</v>
      </c>
      <c r="B1744" s="748" t="s">
        <v>629</v>
      </c>
      <c r="C1744" s="749" t="s">
        <v>673</v>
      </c>
      <c r="D1744" s="750" t="s">
        <v>674</v>
      </c>
      <c r="E1744" s="751">
        <v>50113001</v>
      </c>
      <c r="F1744" s="750" t="s">
        <v>688</v>
      </c>
      <c r="G1744" s="749" t="s">
        <v>692</v>
      </c>
      <c r="H1744" s="749">
        <v>111421</v>
      </c>
      <c r="I1744" s="749">
        <v>11421</v>
      </c>
      <c r="J1744" s="749" t="s">
        <v>1792</v>
      </c>
      <c r="K1744" s="749" t="s">
        <v>1794</v>
      </c>
      <c r="L1744" s="752">
        <v>360.83115700219872</v>
      </c>
      <c r="M1744" s="752">
        <v>22.3524098</v>
      </c>
      <c r="N1744" s="753">
        <v>8065.4458899212859</v>
      </c>
    </row>
    <row r="1745" spans="1:14" ht="14.4" customHeight="1" x14ac:dyDescent="0.3">
      <c r="A1745" s="747" t="s">
        <v>628</v>
      </c>
      <c r="B1745" s="748" t="s">
        <v>629</v>
      </c>
      <c r="C1745" s="749" t="s">
        <v>673</v>
      </c>
      <c r="D1745" s="750" t="s">
        <v>674</v>
      </c>
      <c r="E1745" s="751">
        <v>50113001</v>
      </c>
      <c r="F1745" s="750" t="s">
        <v>688</v>
      </c>
      <c r="G1745" s="749" t="s">
        <v>692</v>
      </c>
      <c r="H1745" s="749">
        <v>142595</v>
      </c>
      <c r="I1745" s="749">
        <v>42595</v>
      </c>
      <c r="J1745" s="749" t="s">
        <v>1528</v>
      </c>
      <c r="K1745" s="749" t="s">
        <v>1529</v>
      </c>
      <c r="L1745" s="752">
        <v>943.7700000000001</v>
      </c>
      <c r="M1745" s="752">
        <v>2</v>
      </c>
      <c r="N1745" s="753">
        <v>1887.5400000000002</v>
      </c>
    </row>
    <row r="1746" spans="1:14" ht="14.4" customHeight="1" x14ac:dyDescent="0.3">
      <c r="A1746" s="747" t="s">
        <v>628</v>
      </c>
      <c r="B1746" s="748" t="s">
        <v>629</v>
      </c>
      <c r="C1746" s="749" t="s">
        <v>673</v>
      </c>
      <c r="D1746" s="750" t="s">
        <v>674</v>
      </c>
      <c r="E1746" s="751">
        <v>50113001</v>
      </c>
      <c r="F1746" s="750" t="s">
        <v>688</v>
      </c>
      <c r="G1746" s="749" t="s">
        <v>692</v>
      </c>
      <c r="H1746" s="749">
        <v>142594</v>
      </c>
      <c r="I1746" s="749">
        <v>42594</v>
      </c>
      <c r="J1746" s="749" t="s">
        <v>2041</v>
      </c>
      <c r="K1746" s="749" t="s">
        <v>1529</v>
      </c>
      <c r="L1746" s="752">
        <v>901.19</v>
      </c>
      <c r="M1746" s="752">
        <v>4</v>
      </c>
      <c r="N1746" s="753">
        <v>3604.76</v>
      </c>
    </row>
    <row r="1747" spans="1:14" ht="14.4" customHeight="1" x14ac:dyDescent="0.3">
      <c r="A1747" s="747" t="s">
        <v>628</v>
      </c>
      <c r="B1747" s="748" t="s">
        <v>629</v>
      </c>
      <c r="C1747" s="749" t="s">
        <v>673</v>
      </c>
      <c r="D1747" s="750" t="s">
        <v>674</v>
      </c>
      <c r="E1747" s="751">
        <v>50113001</v>
      </c>
      <c r="F1747" s="750" t="s">
        <v>688</v>
      </c>
      <c r="G1747" s="749" t="s">
        <v>692</v>
      </c>
      <c r="H1747" s="749">
        <v>100641</v>
      </c>
      <c r="I1747" s="749">
        <v>641</v>
      </c>
      <c r="J1747" s="749" t="s">
        <v>1261</v>
      </c>
      <c r="K1747" s="749" t="s">
        <v>1262</v>
      </c>
      <c r="L1747" s="752">
        <v>31.249999999999993</v>
      </c>
      <c r="M1747" s="752">
        <v>1</v>
      </c>
      <c r="N1747" s="753">
        <v>31.249999999999993</v>
      </c>
    </row>
    <row r="1748" spans="1:14" ht="14.4" customHeight="1" x14ac:dyDescent="0.3">
      <c r="A1748" s="747" t="s">
        <v>628</v>
      </c>
      <c r="B1748" s="748" t="s">
        <v>629</v>
      </c>
      <c r="C1748" s="749" t="s">
        <v>673</v>
      </c>
      <c r="D1748" s="750" t="s">
        <v>674</v>
      </c>
      <c r="E1748" s="751">
        <v>50113001</v>
      </c>
      <c r="F1748" s="750" t="s">
        <v>688</v>
      </c>
      <c r="G1748" s="749" t="s">
        <v>692</v>
      </c>
      <c r="H1748" s="749">
        <v>990977</v>
      </c>
      <c r="I1748" s="749">
        <v>0</v>
      </c>
      <c r="J1748" s="749" t="s">
        <v>2042</v>
      </c>
      <c r="K1748" s="749" t="s">
        <v>630</v>
      </c>
      <c r="L1748" s="752">
        <v>99.273999999999972</v>
      </c>
      <c r="M1748" s="752">
        <v>5</v>
      </c>
      <c r="N1748" s="753">
        <v>496.36999999999989</v>
      </c>
    </row>
    <row r="1749" spans="1:14" ht="14.4" customHeight="1" x14ac:dyDescent="0.3">
      <c r="A1749" s="747" t="s">
        <v>628</v>
      </c>
      <c r="B1749" s="748" t="s">
        <v>629</v>
      </c>
      <c r="C1749" s="749" t="s">
        <v>673</v>
      </c>
      <c r="D1749" s="750" t="s">
        <v>674</v>
      </c>
      <c r="E1749" s="751">
        <v>50113001</v>
      </c>
      <c r="F1749" s="750" t="s">
        <v>688</v>
      </c>
      <c r="G1749" s="749" t="s">
        <v>692</v>
      </c>
      <c r="H1749" s="749">
        <v>186161</v>
      </c>
      <c r="I1749" s="749">
        <v>186161</v>
      </c>
      <c r="J1749" s="749" t="s">
        <v>1795</v>
      </c>
      <c r="K1749" s="749" t="s">
        <v>1796</v>
      </c>
      <c r="L1749" s="752">
        <v>62.820000000000014</v>
      </c>
      <c r="M1749" s="752">
        <v>1</v>
      </c>
      <c r="N1749" s="753">
        <v>62.820000000000014</v>
      </c>
    </row>
    <row r="1750" spans="1:14" ht="14.4" customHeight="1" x14ac:dyDescent="0.3">
      <c r="A1750" s="747" t="s">
        <v>628</v>
      </c>
      <c r="B1750" s="748" t="s">
        <v>629</v>
      </c>
      <c r="C1750" s="749" t="s">
        <v>673</v>
      </c>
      <c r="D1750" s="750" t="s">
        <v>674</v>
      </c>
      <c r="E1750" s="751">
        <v>50113001</v>
      </c>
      <c r="F1750" s="750" t="s">
        <v>688</v>
      </c>
      <c r="G1750" s="749" t="s">
        <v>689</v>
      </c>
      <c r="H1750" s="749">
        <v>194113</v>
      </c>
      <c r="I1750" s="749">
        <v>94113</v>
      </c>
      <c r="J1750" s="749" t="s">
        <v>2043</v>
      </c>
      <c r="K1750" s="749" t="s">
        <v>2044</v>
      </c>
      <c r="L1750" s="752">
        <v>111.27</v>
      </c>
      <c r="M1750" s="752">
        <v>1</v>
      </c>
      <c r="N1750" s="753">
        <v>111.27</v>
      </c>
    </row>
    <row r="1751" spans="1:14" ht="14.4" customHeight="1" x14ac:dyDescent="0.3">
      <c r="A1751" s="747" t="s">
        <v>628</v>
      </c>
      <c r="B1751" s="748" t="s">
        <v>629</v>
      </c>
      <c r="C1751" s="749" t="s">
        <v>673</v>
      </c>
      <c r="D1751" s="750" t="s">
        <v>674</v>
      </c>
      <c r="E1751" s="751">
        <v>50113001</v>
      </c>
      <c r="F1751" s="750" t="s">
        <v>688</v>
      </c>
      <c r="G1751" s="749" t="s">
        <v>689</v>
      </c>
      <c r="H1751" s="749">
        <v>192340</v>
      </c>
      <c r="I1751" s="749">
        <v>192340</v>
      </c>
      <c r="J1751" s="749" t="s">
        <v>2045</v>
      </c>
      <c r="K1751" s="749" t="s">
        <v>2046</v>
      </c>
      <c r="L1751" s="752">
        <v>79.92000000000003</v>
      </c>
      <c r="M1751" s="752">
        <v>1</v>
      </c>
      <c r="N1751" s="753">
        <v>79.92000000000003</v>
      </c>
    </row>
    <row r="1752" spans="1:14" ht="14.4" customHeight="1" x14ac:dyDescent="0.3">
      <c r="A1752" s="747" t="s">
        <v>628</v>
      </c>
      <c r="B1752" s="748" t="s">
        <v>629</v>
      </c>
      <c r="C1752" s="749" t="s">
        <v>673</v>
      </c>
      <c r="D1752" s="750" t="s">
        <v>674</v>
      </c>
      <c r="E1752" s="751">
        <v>50113001</v>
      </c>
      <c r="F1752" s="750" t="s">
        <v>688</v>
      </c>
      <c r="G1752" s="749" t="s">
        <v>689</v>
      </c>
      <c r="H1752" s="749">
        <v>192342</v>
      </c>
      <c r="I1752" s="749">
        <v>192342</v>
      </c>
      <c r="J1752" s="749" t="s">
        <v>2047</v>
      </c>
      <c r="K1752" s="749" t="s">
        <v>2048</v>
      </c>
      <c r="L1752" s="752">
        <v>117.71000000000011</v>
      </c>
      <c r="M1752" s="752">
        <v>1</v>
      </c>
      <c r="N1752" s="753">
        <v>117.71000000000011</v>
      </c>
    </row>
    <row r="1753" spans="1:14" ht="14.4" customHeight="1" x14ac:dyDescent="0.3">
      <c r="A1753" s="747" t="s">
        <v>628</v>
      </c>
      <c r="B1753" s="748" t="s">
        <v>629</v>
      </c>
      <c r="C1753" s="749" t="s">
        <v>673</v>
      </c>
      <c r="D1753" s="750" t="s">
        <v>674</v>
      </c>
      <c r="E1753" s="751">
        <v>50113001</v>
      </c>
      <c r="F1753" s="750" t="s">
        <v>688</v>
      </c>
      <c r="G1753" s="749" t="s">
        <v>689</v>
      </c>
      <c r="H1753" s="749">
        <v>500566</v>
      </c>
      <c r="I1753" s="749">
        <v>500566</v>
      </c>
      <c r="J1753" s="749" t="s">
        <v>1797</v>
      </c>
      <c r="K1753" s="749" t="s">
        <v>1798</v>
      </c>
      <c r="L1753" s="752">
        <v>834.66999999999985</v>
      </c>
      <c r="M1753" s="752">
        <v>10</v>
      </c>
      <c r="N1753" s="753">
        <v>8346.6999999999989</v>
      </c>
    </row>
    <row r="1754" spans="1:14" ht="14.4" customHeight="1" x14ac:dyDescent="0.3">
      <c r="A1754" s="747" t="s">
        <v>628</v>
      </c>
      <c r="B1754" s="748" t="s">
        <v>629</v>
      </c>
      <c r="C1754" s="749" t="s">
        <v>673</v>
      </c>
      <c r="D1754" s="750" t="s">
        <v>674</v>
      </c>
      <c r="E1754" s="751">
        <v>50113001</v>
      </c>
      <c r="F1754" s="750" t="s">
        <v>688</v>
      </c>
      <c r="G1754" s="749" t="s">
        <v>689</v>
      </c>
      <c r="H1754" s="749">
        <v>199600</v>
      </c>
      <c r="I1754" s="749">
        <v>99600</v>
      </c>
      <c r="J1754" s="749" t="s">
        <v>1263</v>
      </c>
      <c r="K1754" s="749" t="s">
        <v>1264</v>
      </c>
      <c r="L1754" s="752">
        <v>100.40000000000005</v>
      </c>
      <c r="M1754" s="752">
        <v>1</v>
      </c>
      <c r="N1754" s="753">
        <v>100.40000000000005</v>
      </c>
    </row>
    <row r="1755" spans="1:14" ht="14.4" customHeight="1" x14ac:dyDescent="0.3">
      <c r="A1755" s="747" t="s">
        <v>628</v>
      </c>
      <c r="B1755" s="748" t="s">
        <v>629</v>
      </c>
      <c r="C1755" s="749" t="s">
        <v>673</v>
      </c>
      <c r="D1755" s="750" t="s">
        <v>674</v>
      </c>
      <c r="E1755" s="751">
        <v>50113001</v>
      </c>
      <c r="F1755" s="750" t="s">
        <v>688</v>
      </c>
      <c r="G1755" s="749" t="s">
        <v>689</v>
      </c>
      <c r="H1755" s="749">
        <v>158834</v>
      </c>
      <c r="I1755" s="749">
        <v>58834</v>
      </c>
      <c r="J1755" s="749" t="s">
        <v>953</v>
      </c>
      <c r="K1755" s="749" t="s">
        <v>954</v>
      </c>
      <c r="L1755" s="752">
        <v>63.954285714285732</v>
      </c>
      <c r="M1755" s="752">
        <v>7</v>
      </c>
      <c r="N1755" s="753">
        <v>447.68000000000012</v>
      </c>
    </row>
    <row r="1756" spans="1:14" ht="14.4" customHeight="1" x14ac:dyDescent="0.3">
      <c r="A1756" s="747" t="s">
        <v>628</v>
      </c>
      <c r="B1756" s="748" t="s">
        <v>629</v>
      </c>
      <c r="C1756" s="749" t="s">
        <v>673</v>
      </c>
      <c r="D1756" s="750" t="s">
        <v>674</v>
      </c>
      <c r="E1756" s="751">
        <v>50113001</v>
      </c>
      <c r="F1756" s="750" t="s">
        <v>688</v>
      </c>
      <c r="G1756" s="749" t="s">
        <v>689</v>
      </c>
      <c r="H1756" s="749">
        <v>153950</v>
      </c>
      <c r="I1756" s="749">
        <v>53950</v>
      </c>
      <c r="J1756" s="749" t="s">
        <v>1265</v>
      </c>
      <c r="K1756" s="749" t="s">
        <v>1266</v>
      </c>
      <c r="L1756" s="752">
        <v>91.933750000000003</v>
      </c>
      <c r="M1756" s="752">
        <v>8</v>
      </c>
      <c r="N1756" s="753">
        <v>735.47</v>
      </c>
    </row>
    <row r="1757" spans="1:14" ht="14.4" customHeight="1" x14ac:dyDescent="0.3">
      <c r="A1757" s="747" t="s">
        <v>628</v>
      </c>
      <c r="B1757" s="748" t="s">
        <v>629</v>
      </c>
      <c r="C1757" s="749" t="s">
        <v>673</v>
      </c>
      <c r="D1757" s="750" t="s">
        <v>674</v>
      </c>
      <c r="E1757" s="751">
        <v>50113002</v>
      </c>
      <c r="F1757" s="750" t="s">
        <v>1267</v>
      </c>
      <c r="G1757" s="749" t="s">
        <v>692</v>
      </c>
      <c r="H1757" s="749">
        <v>149415</v>
      </c>
      <c r="I1757" s="749">
        <v>49415</v>
      </c>
      <c r="J1757" s="749" t="s">
        <v>2049</v>
      </c>
      <c r="K1757" s="749" t="s">
        <v>725</v>
      </c>
      <c r="L1757" s="752">
        <v>1680.58</v>
      </c>
      <c r="M1757" s="752">
        <v>5</v>
      </c>
      <c r="N1757" s="753">
        <v>8402.9</v>
      </c>
    </row>
    <row r="1758" spans="1:14" ht="14.4" customHeight="1" x14ac:dyDescent="0.3">
      <c r="A1758" s="747" t="s">
        <v>628</v>
      </c>
      <c r="B1758" s="748" t="s">
        <v>629</v>
      </c>
      <c r="C1758" s="749" t="s">
        <v>673</v>
      </c>
      <c r="D1758" s="750" t="s">
        <v>674</v>
      </c>
      <c r="E1758" s="751">
        <v>50113002</v>
      </c>
      <c r="F1758" s="750" t="s">
        <v>1267</v>
      </c>
      <c r="G1758" s="749" t="s">
        <v>692</v>
      </c>
      <c r="H1758" s="749">
        <v>165317</v>
      </c>
      <c r="I1758" s="749">
        <v>65317</v>
      </c>
      <c r="J1758" s="749" t="s">
        <v>2050</v>
      </c>
      <c r="K1758" s="749" t="s">
        <v>2051</v>
      </c>
      <c r="L1758" s="752">
        <v>2189</v>
      </c>
      <c r="M1758" s="752">
        <v>1</v>
      </c>
      <c r="N1758" s="753">
        <v>2189</v>
      </c>
    </row>
    <row r="1759" spans="1:14" ht="14.4" customHeight="1" x14ac:dyDescent="0.3">
      <c r="A1759" s="747" t="s">
        <v>628</v>
      </c>
      <c r="B1759" s="748" t="s">
        <v>629</v>
      </c>
      <c r="C1759" s="749" t="s">
        <v>673</v>
      </c>
      <c r="D1759" s="750" t="s">
        <v>674</v>
      </c>
      <c r="E1759" s="751">
        <v>50113002</v>
      </c>
      <c r="F1759" s="750" t="s">
        <v>1267</v>
      </c>
      <c r="G1759" s="749" t="s">
        <v>692</v>
      </c>
      <c r="H1759" s="749">
        <v>115293</v>
      </c>
      <c r="I1759" s="749">
        <v>15293</v>
      </c>
      <c r="J1759" s="749" t="s">
        <v>1268</v>
      </c>
      <c r="K1759" s="749" t="s">
        <v>2052</v>
      </c>
      <c r="L1759" s="752">
        <v>2387.9700000000003</v>
      </c>
      <c r="M1759" s="752">
        <v>1</v>
      </c>
      <c r="N1759" s="753">
        <v>2387.9700000000003</v>
      </c>
    </row>
    <row r="1760" spans="1:14" ht="14.4" customHeight="1" x14ac:dyDescent="0.3">
      <c r="A1760" s="747" t="s">
        <v>628</v>
      </c>
      <c r="B1760" s="748" t="s">
        <v>629</v>
      </c>
      <c r="C1760" s="749" t="s">
        <v>673</v>
      </c>
      <c r="D1760" s="750" t="s">
        <v>674</v>
      </c>
      <c r="E1760" s="751">
        <v>50113002</v>
      </c>
      <c r="F1760" s="750" t="s">
        <v>1267</v>
      </c>
      <c r="G1760" s="749" t="s">
        <v>692</v>
      </c>
      <c r="H1760" s="749">
        <v>397297</v>
      </c>
      <c r="I1760" s="749">
        <v>192101</v>
      </c>
      <c r="J1760" s="749" t="s">
        <v>1268</v>
      </c>
      <c r="K1760" s="749" t="s">
        <v>1269</v>
      </c>
      <c r="L1760" s="752">
        <v>1671.9200000000003</v>
      </c>
      <c r="M1760" s="752">
        <v>4</v>
      </c>
      <c r="N1760" s="753">
        <v>6687.6800000000012</v>
      </c>
    </row>
    <row r="1761" spans="1:14" ht="14.4" customHeight="1" x14ac:dyDescent="0.3">
      <c r="A1761" s="747" t="s">
        <v>628</v>
      </c>
      <c r="B1761" s="748" t="s">
        <v>629</v>
      </c>
      <c r="C1761" s="749" t="s">
        <v>673</v>
      </c>
      <c r="D1761" s="750" t="s">
        <v>674</v>
      </c>
      <c r="E1761" s="751">
        <v>50113002</v>
      </c>
      <c r="F1761" s="750" t="s">
        <v>1267</v>
      </c>
      <c r="G1761" s="749" t="s">
        <v>692</v>
      </c>
      <c r="H1761" s="749">
        <v>158628</v>
      </c>
      <c r="I1761" s="749">
        <v>58628</v>
      </c>
      <c r="J1761" s="749" t="s">
        <v>1696</v>
      </c>
      <c r="K1761" s="749" t="s">
        <v>724</v>
      </c>
      <c r="L1761" s="752">
        <v>297</v>
      </c>
      <c r="M1761" s="752">
        <v>16</v>
      </c>
      <c r="N1761" s="753">
        <v>4752</v>
      </c>
    </row>
    <row r="1762" spans="1:14" ht="14.4" customHeight="1" x14ac:dyDescent="0.3">
      <c r="A1762" s="747" t="s">
        <v>628</v>
      </c>
      <c r="B1762" s="748" t="s">
        <v>629</v>
      </c>
      <c r="C1762" s="749" t="s">
        <v>673</v>
      </c>
      <c r="D1762" s="750" t="s">
        <v>674</v>
      </c>
      <c r="E1762" s="751">
        <v>50113002</v>
      </c>
      <c r="F1762" s="750" t="s">
        <v>1267</v>
      </c>
      <c r="G1762" s="749" t="s">
        <v>692</v>
      </c>
      <c r="H1762" s="749">
        <v>500831</v>
      </c>
      <c r="I1762" s="749">
        <v>157109</v>
      </c>
      <c r="J1762" s="749" t="s">
        <v>1540</v>
      </c>
      <c r="K1762" s="749" t="s">
        <v>1541</v>
      </c>
      <c r="L1762" s="752">
        <v>3665.2000000000003</v>
      </c>
      <c r="M1762" s="752">
        <v>7</v>
      </c>
      <c r="N1762" s="753">
        <v>25656.400000000001</v>
      </c>
    </row>
    <row r="1763" spans="1:14" ht="14.4" customHeight="1" x14ac:dyDescent="0.3">
      <c r="A1763" s="747" t="s">
        <v>628</v>
      </c>
      <c r="B1763" s="748" t="s">
        <v>629</v>
      </c>
      <c r="C1763" s="749" t="s">
        <v>673</v>
      </c>
      <c r="D1763" s="750" t="s">
        <v>674</v>
      </c>
      <c r="E1763" s="751">
        <v>50113002</v>
      </c>
      <c r="F1763" s="750" t="s">
        <v>1267</v>
      </c>
      <c r="G1763" s="749" t="s">
        <v>692</v>
      </c>
      <c r="H1763" s="749">
        <v>396465</v>
      </c>
      <c r="I1763" s="749">
        <v>157107</v>
      </c>
      <c r="J1763" s="749" t="s">
        <v>1271</v>
      </c>
      <c r="K1763" s="749" t="s">
        <v>1272</v>
      </c>
      <c r="L1763" s="752">
        <v>3102</v>
      </c>
      <c r="M1763" s="752">
        <v>22</v>
      </c>
      <c r="N1763" s="753">
        <v>68244</v>
      </c>
    </row>
    <row r="1764" spans="1:14" ht="14.4" customHeight="1" x14ac:dyDescent="0.3">
      <c r="A1764" s="747" t="s">
        <v>628</v>
      </c>
      <c r="B1764" s="748" t="s">
        <v>629</v>
      </c>
      <c r="C1764" s="749" t="s">
        <v>673</v>
      </c>
      <c r="D1764" s="750" t="s">
        <v>674</v>
      </c>
      <c r="E1764" s="751">
        <v>50113002</v>
      </c>
      <c r="F1764" s="750" t="s">
        <v>1267</v>
      </c>
      <c r="G1764" s="749" t="s">
        <v>692</v>
      </c>
      <c r="H1764" s="749">
        <v>394774</v>
      </c>
      <c r="I1764" s="749">
        <v>157118</v>
      </c>
      <c r="J1764" s="749" t="s">
        <v>2053</v>
      </c>
      <c r="K1764" s="749" t="s">
        <v>1541</v>
      </c>
      <c r="L1764" s="752">
        <v>3740</v>
      </c>
      <c r="M1764" s="752">
        <v>2</v>
      </c>
      <c r="N1764" s="753">
        <v>7480</v>
      </c>
    </row>
    <row r="1765" spans="1:14" ht="14.4" customHeight="1" x14ac:dyDescent="0.3">
      <c r="A1765" s="747" t="s">
        <v>628</v>
      </c>
      <c r="B1765" s="748" t="s">
        <v>629</v>
      </c>
      <c r="C1765" s="749" t="s">
        <v>673</v>
      </c>
      <c r="D1765" s="750" t="s">
        <v>674</v>
      </c>
      <c r="E1765" s="751">
        <v>50113002</v>
      </c>
      <c r="F1765" s="750" t="s">
        <v>1267</v>
      </c>
      <c r="G1765" s="749" t="s">
        <v>692</v>
      </c>
      <c r="H1765" s="749">
        <v>101420</v>
      </c>
      <c r="I1765" s="749">
        <v>101420</v>
      </c>
      <c r="J1765" s="749" t="s">
        <v>2054</v>
      </c>
      <c r="K1765" s="749" t="s">
        <v>2055</v>
      </c>
      <c r="L1765" s="752">
        <v>1496</v>
      </c>
      <c r="M1765" s="752">
        <v>1</v>
      </c>
      <c r="N1765" s="753">
        <v>1496</v>
      </c>
    </row>
    <row r="1766" spans="1:14" ht="14.4" customHeight="1" x14ac:dyDescent="0.3">
      <c r="A1766" s="747" t="s">
        <v>628</v>
      </c>
      <c r="B1766" s="748" t="s">
        <v>629</v>
      </c>
      <c r="C1766" s="749" t="s">
        <v>673</v>
      </c>
      <c r="D1766" s="750" t="s">
        <v>674</v>
      </c>
      <c r="E1766" s="751">
        <v>50113006</v>
      </c>
      <c r="F1766" s="750" t="s">
        <v>955</v>
      </c>
      <c r="G1766" s="749" t="s">
        <v>689</v>
      </c>
      <c r="H1766" s="749">
        <v>33938</v>
      </c>
      <c r="I1766" s="749">
        <v>33938</v>
      </c>
      <c r="J1766" s="749" t="s">
        <v>963</v>
      </c>
      <c r="K1766" s="749" t="s">
        <v>964</v>
      </c>
      <c r="L1766" s="752">
        <v>1847.45</v>
      </c>
      <c r="M1766" s="752">
        <v>1</v>
      </c>
      <c r="N1766" s="753">
        <v>1847.45</v>
      </c>
    </row>
    <row r="1767" spans="1:14" ht="14.4" customHeight="1" x14ac:dyDescent="0.3">
      <c r="A1767" s="747" t="s">
        <v>628</v>
      </c>
      <c r="B1767" s="748" t="s">
        <v>629</v>
      </c>
      <c r="C1767" s="749" t="s">
        <v>673</v>
      </c>
      <c r="D1767" s="750" t="s">
        <v>674</v>
      </c>
      <c r="E1767" s="751">
        <v>50113006</v>
      </c>
      <c r="F1767" s="750" t="s">
        <v>955</v>
      </c>
      <c r="G1767" s="749" t="s">
        <v>689</v>
      </c>
      <c r="H1767" s="749">
        <v>33897</v>
      </c>
      <c r="I1767" s="749">
        <v>33897</v>
      </c>
      <c r="J1767" s="749" t="s">
        <v>2056</v>
      </c>
      <c r="K1767" s="749" t="s">
        <v>1552</v>
      </c>
      <c r="L1767" s="752">
        <v>148.96000355766674</v>
      </c>
      <c r="M1767" s="752">
        <v>3</v>
      </c>
      <c r="N1767" s="753">
        <v>446.88001067300024</v>
      </c>
    </row>
    <row r="1768" spans="1:14" ht="14.4" customHeight="1" x14ac:dyDescent="0.3">
      <c r="A1768" s="747" t="s">
        <v>628</v>
      </c>
      <c r="B1768" s="748" t="s">
        <v>629</v>
      </c>
      <c r="C1768" s="749" t="s">
        <v>673</v>
      </c>
      <c r="D1768" s="750" t="s">
        <v>674</v>
      </c>
      <c r="E1768" s="751">
        <v>50113006</v>
      </c>
      <c r="F1768" s="750" t="s">
        <v>955</v>
      </c>
      <c r="G1768" s="749" t="s">
        <v>689</v>
      </c>
      <c r="H1768" s="749">
        <v>846765</v>
      </c>
      <c r="I1768" s="749">
        <v>33421</v>
      </c>
      <c r="J1768" s="749" t="s">
        <v>1554</v>
      </c>
      <c r="K1768" s="749" t="s">
        <v>1552</v>
      </c>
      <c r="L1768" s="752">
        <v>135.60000000000002</v>
      </c>
      <c r="M1768" s="752">
        <v>2</v>
      </c>
      <c r="N1768" s="753">
        <v>271.20000000000005</v>
      </c>
    </row>
    <row r="1769" spans="1:14" ht="14.4" customHeight="1" x14ac:dyDescent="0.3">
      <c r="A1769" s="747" t="s">
        <v>628</v>
      </c>
      <c r="B1769" s="748" t="s">
        <v>629</v>
      </c>
      <c r="C1769" s="749" t="s">
        <v>673</v>
      </c>
      <c r="D1769" s="750" t="s">
        <v>674</v>
      </c>
      <c r="E1769" s="751">
        <v>50113006</v>
      </c>
      <c r="F1769" s="750" t="s">
        <v>955</v>
      </c>
      <c r="G1769" s="749" t="s">
        <v>689</v>
      </c>
      <c r="H1769" s="749">
        <v>33866</v>
      </c>
      <c r="I1769" s="749">
        <v>33866</v>
      </c>
      <c r="J1769" s="749" t="s">
        <v>2057</v>
      </c>
      <c r="K1769" s="749" t="s">
        <v>1552</v>
      </c>
      <c r="L1769" s="752">
        <v>135.6</v>
      </c>
      <c r="M1769" s="752">
        <v>2</v>
      </c>
      <c r="N1769" s="753">
        <v>271.2</v>
      </c>
    </row>
    <row r="1770" spans="1:14" ht="14.4" customHeight="1" x14ac:dyDescent="0.3">
      <c r="A1770" s="747" t="s">
        <v>628</v>
      </c>
      <c r="B1770" s="748" t="s">
        <v>629</v>
      </c>
      <c r="C1770" s="749" t="s">
        <v>673</v>
      </c>
      <c r="D1770" s="750" t="s">
        <v>674</v>
      </c>
      <c r="E1770" s="751">
        <v>50113006</v>
      </c>
      <c r="F1770" s="750" t="s">
        <v>955</v>
      </c>
      <c r="G1770" s="749" t="s">
        <v>689</v>
      </c>
      <c r="H1770" s="749">
        <v>33750</v>
      </c>
      <c r="I1770" s="749">
        <v>33750</v>
      </c>
      <c r="J1770" s="749" t="s">
        <v>2058</v>
      </c>
      <c r="K1770" s="749" t="s">
        <v>2059</v>
      </c>
      <c r="L1770" s="752">
        <v>111.95000000000002</v>
      </c>
      <c r="M1770" s="752">
        <v>4</v>
      </c>
      <c r="N1770" s="753">
        <v>447.80000000000007</v>
      </c>
    </row>
    <row r="1771" spans="1:14" ht="14.4" customHeight="1" x14ac:dyDescent="0.3">
      <c r="A1771" s="747" t="s">
        <v>628</v>
      </c>
      <c r="B1771" s="748" t="s">
        <v>629</v>
      </c>
      <c r="C1771" s="749" t="s">
        <v>673</v>
      </c>
      <c r="D1771" s="750" t="s">
        <v>674</v>
      </c>
      <c r="E1771" s="751">
        <v>50113006</v>
      </c>
      <c r="F1771" s="750" t="s">
        <v>955</v>
      </c>
      <c r="G1771" s="749" t="s">
        <v>689</v>
      </c>
      <c r="H1771" s="749">
        <v>33859</v>
      </c>
      <c r="I1771" s="749">
        <v>33859</v>
      </c>
      <c r="J1771" s="749" t="s">
        <v>1280</v>
      </c>
      <c r="K1771" s="749" t="s">
        <v>1281</v>
      </c>
      <c r="L1771" s="752">
        <v>129.97</v>
      </c>
      <c r="M1771" s="752">
        <v>8</v>
      </c>
      <c r="N1771" s="753">
        <v>1039.76</v>
      </c>
    </row>
    <row r="1772" spans="1:14" ht="14.4" customHeight="1" x14ac:dyDescent="0.3">
      <c r="A1772" s="747" t="s">
        <v>628</v>
      </c>
      <c r="B1772" s="748" t="s">
        <v>629</v>
      </c>
      <c r="C1772" s="749" t="s">
        <v>673</v>
      </c>
      <c r="D1772" s="750" t="s">
        <v>674</v>
      </c>
      <c r="E1772" s="751">
        <v>50113006</v>
      </c>
      <c r="F1772" s="750" t="s">
        <v>955</v>
      </c>
      <c r="G1772" s="749" t="s">
        <v>689</v>
      </c>
      <c r="H1772" s="749">
        <v>33858</v>
      </c>
      <c r="I1772" s="749">
        <v>33858</v>
      </c>
      <c r="J1772" s="749" t="s">
        <v>1282</v>
      </c>
      <c r="K1772" s="749" t="s">
        <v>1281</v>
      </c>
      <c r="L1772" s="752">
        <v>129.97</v>
      </c>
      <c r="M1772" s="752">
        <v>6</v>
      </c>
      <c r="N1772" s="753">
        <v>779.82</v>
      </c>
    </row>
    <row r="1773" spans="1:14" ht="14.4" customHeight="1" x14ac:dyDescent="0.3">
      <c r="A1773" s="747" t="s">
        <v>628</v>
      </c>
      <c r="B1773" s="748" t="s">
        <v>629</v>
      </c>
      <c r="C1773" s="749" t="s">
        <v>673</v>
      </c>
      <c r="D1773" s="750" t="s">
        <v>674</v>
      </c>
      <c r="E1773" s="751">
        <v>50113006</v>
      </c>
      <c r="F1773" s="750" t="s">
        <v>955</v>
      </c>
      <c r="G1773" s="749" t="s">
        <v>689</v>
      </c>
      <c r="H1773" s="749">
        <v>33850</v>
      </c>
      <c r="I1773" s="749">
        <v>33850</v>
      </c>
      <c r="J1773" s="749" t="s">
        <v>2060</v>
      </c>
      <c r="K1773" s="749" t="s">
        <v>1281</v>
      </c>
      <c r="L1773" s="752">
        <v>145.5</v>
      </c>
      <c r="M1773" s="752">
        <v>4</v>
      </c>
      <c r="N1773" s="753">
        <v>582</v>
      </c>
    </row>
    <row r="1774" spans="1:14" ht="14.4" customHeight="1" x14ac:dyDescent="0.3">
      <c r="A1774" s="747" t="s">
        <v>628</v>
      </c>
      <c r="B1774" s="748" t="s">
        <v>629</v>
      </c>
      <c r="C1774" s="749" t="s">
        <v>673</v>
      </c>
      <c r="D1774" s="750" t="s">
        <v>674</v>
      </c>
      <c r="E1774" s="751">
        <v>50113006</v>
      </c>
      <c r="F1774" s="750" t="s">
        <v>955</v>
      </c>
      <c r="G1774" s="749" t="s">
        <v>689</v>
      </c>
      <c r="H1774" s="749">
        <v>33848</v>
      </c>
      <c r="I1774" s="749">
        <v>33848</v>
      </c>
      <c r="J1774" s="749" t="s">
        <v>1283</v>
      </c>
      <c r="K1774" s="749" t="s">
        <v>1281</v>
      </c>
      <c r="L1774" s="752">
        <v>122.69000000000001</v>
      </c>
      <c r="M1774" s="752">
        <v>15</v>
      </c>
      <c r="N1774" s="753">
        <v>1840.3500000000001</v>
      </c>
    </row>
    <row r="1775" spans="1:14" ht="14.4" customHeight="1" x14ac:dyDescent="0.3">
      <c r="A1775" s="747" t="s">
        <v>628</v>
      </c>
      <c r="B1775" s="748" t="s">
        <v>629</v>
      </c>
      <c r="C1775" s="749" t="s">
        <v>673</v>
      </c>
      <c r="D1775" s="750" t="s">
        <v>674</v>
      </c>
      <c r="E1775" s="751">
        <v>50113006</v>
      </c>
      <c r="F1775" s="750" t="s">
        <v>955</v>
      </c>
      <c r="G1775" s="749" t="s">
        <v>689</v>
      </c>
      <c r="H1775" s="749">
        <v>990352</v>
      </c>
      <c r="I1775" s="749">
        <v>33935</v>
      </c>
      <c r="J1775" s="749" t="s">
        <v>2061</v>
      </c>
      <c r="K1775" s="749" t="s">
        <v>1546</v>
      </c>
      <c r="L1775" s="752">
        <v>30.67</v>
      </c>
      <c r="M1775" s="752">
        <v>1</v>
      </c>
      <c r="N1775" s="753">
        <v>30.67</v>
      </c>
    </row>
    <row r="1776" spans="1:14" ht="14.4" customHeight="1" x14ac:dyDescent="0.3">
      <c r="A1776" s="747" t="s">
        <v>628</v>
      </c>
      <c r="B1776" s="748" t="s">
        <v>629</v>
      </c>
      <c r="C1776" s="749" t="s">
        <v>673</v>
      </c>
      <c r="D1776" s="750" t="s">
        <v>674</v>
      </c>
      <c r="E1776" s="751">
        <v>50113006</v>
      </c>
      <c r="F1776" s="750" t="s">
        <v>955</v>
      </c>
      <c r="G1776" s="749" t="s">
        <v>689</v>
      </c>
      <c r="H1776" s="749">
        <v>33847</v>
      </c>
      <c r="I1776" s="749">
        <v>33847</v>
      </c>
      <c r="J1776" s="749" t="s">
        <v>1284</v>
      </c>
      <c r="K1776" s="749" t="s">
        <v>1281</v>
      </c>
      <c r="L1776" s="752">
        <v>122.69000000000001</v>
      </c>
      <c r="M1776" s="752">
        <v>5</v>
      </c>
      <c r="N1776" s="753">
        <v>613.45000000000005</v>
      </c>
    </row>
    <row r="1777" spans="1:14" ht="14.4" customHeight="1" x14ac:dyDescent="0.3">
      <c r="A1777" s="747" t="s">
        <v>628</v>
      </c>
      <c r="B1777" s="748" t="s">
        <v>629</v>
      </c>
      <c r="C1777" s="749" t="s">
        <v>673</v>
      </c>
      <c r="D1777" s="750" t="s">
        <v>674</v>
      </c>
      <c r="E1777" s="751">
        <v>50113006</v>
      </c>
      <c r="F1777" s="750" t="s">
        <v>955</v>
      </c>
      <c r="G1777" s="749" t="s">
        <v>689</v>
      </c>
      <c r="H1777" s="749">
        <v>33856</v>
      </c>
      <c r="I1777" s="749">
        <v>33856</v>
      </c>
      <c r="J1777" s="749" t="s">
        <v>1558</v>
      </c>
      <c r="K1777" s="749" t="s">
        <v>1281</v>
      </c>
      <c r="L1777" s="752">
        <v>129.97</v>
      </c>
      <c r="M1777" s="752">
        <v>2</v>
      </c>
      <c r="N1777" s="753">
        <v>259.94</v>
      </c>
    </row>
    <row r="1778" spans="1:14" ht="14.4" customHeight="1" x14ac:dyDescent="0.3">
      <c r="A1778" s="747" t="s">
        <v>628</v>
      </c>
      <c r="B1778" s="748" t="s">
        <v>629</v>
      </c>
      <c r="C1778" s="749" t="s">
        <v>673</v>
      </c>
      <c r="D1778" s="750" t="s">
        <v>674</v>
      </c>
      <c r="E1778" s="751">
        <v>50113006</v>
      </c>
      <c r="F1778" s="750" t="s">
        <v>955</v>
      </c>
      <c r="G1778" s="749" t="s">
        <v>689</v>
      </c>
      <c r="H1778" s="749">
        <v>33857</v>
      </c>
      <c r="I1778" s="749">
        <v>33857</v>
      </c>
      <c r="J1778" s="749" t="s">
        <v>1559</v>
      </c>
      <c r="K1778" s="749" t="s">
        <v>1281</v>
      </c>
      <c r="L1778" s="752">
        <v>129.97104189379846</v>
      </c>
      <c r="M1778" s="752">
        <v>2</v>
      </c>
      <c r="N1778" s="753">
        <v>259.94208378759691</v>
      </c>
    </row>
    <row r="1779" spans="1:14" ht="14.4" customHeight="1" x14ac:dyDescent="0.3">
      <c r="A1779" s="747" t="s">
        <v>628</v>
      </c>
      <c r="B1779" s="748" t="s">
        <v>629</v>
      </c>
      <c r="C1779" s="749" t="s">
        <v>673</v>
      </c>
      <c r="D1779" s="750" t="s">
        <v>674</v>
      </c>
      <c r="E1779" s="751">
        <v>50113006</v>
      </c>
      <c r="F1779" s="750" t="s">
        <v>955</v>
      </c>
      <c r="G1779" s="749" t="s">
        <v>689</v>
      </c>
      <c r="H1779" s="749">
        <v>133144</v>
      </c>
      <c r="I1779" s="749">
        <v>33144</v>
      </c>
      <c r="J1779" s="749" t="s">
        <v>995</v>
      </c>
      <c r="K1779" s="749" t="s">
        <v>996</v>
      </c>
      <c r="L1779" s="752">
        <v>86.83</v>
      </c>
      <c r="M1779" s="752">
        <v>5</v>
      </c>
      <c r="N1779" s="753">
        <v>434.15</v>
      </c>
    </row>
    <row r="1780" spans="1:14" ht="14.4" customHeight="1" x14ac:dyDescent="0.3">
      <c r="A1780" s="747" t="s">
        <v>628</v>
      </c>
      <c r="B1780" s="748" t="s">
        <v>629</v>
      </c>
      <c r="C1780" s="749" t="s">
        <v>673</v>
      </c>
      <c r="D1780" s="750" t="s">
        <v>674</v>
      </c>
      <c r="E1780" s="751">
        <v>50113006</v>
      </c>
      <c r="F1780" s="750" t="s">
        <v>955</v>
      </c>
      <c r="G1780" s="749" t="s">
        <v>692</v>
      </c>
      <c r="H1780" s="749">
        <v>217054</v>
      </c>
      <c r="I1780" s="749">
        <v>217054</v>
      </c>
      <c r="J1780" s="749" t="s">
        <v>1560</v>
      </c>
      <c r="K1780" s="749" t="s">
        <v>1561</v>
      </c>
      <c r="L1780" s="752">
        <v>1109.04</v>
      </c>
      <c r="M1780" s="752">
        <v>4</v>
      </c>
      <c r="N1780" s="753">
        <v>4436.16</v>
      </c>
    </row>
    <row r="1781" spans="1:14" ht="14.4" customHeight="1" x14ac:dyDescent="0.3">
      <c r="A1781" s="747" t="s">
        <v>628</v>
      </c>
      <c r="B1781" s="748" t="s">
        <v>629</v>
      </c>
      <c r="C1781" s="749" t="s">
        <v>673</v>
      </c>
      <c r="D1781" s="750" t="s">
        <v>674</v>
      </c>
      <c r="E1781" s="751">
        <v>50113006</v>
      </c>
      <c r="F1781" s="750" t="s">
        <v>955</v>
      </c>
      <c r="G1781" s="749" t="s">
        <v>689</v>
      </c>
      <c r="H1781" s="749">
        <v>33527</v>
      </c>
      <c r="I1781" s="749">
        <v>33527</v>
      </c>
      <c r="J1781" s="749" t="s">
        <v>1560</v>
      </c>
      <c r="K1781" s="749" t="s">
        <v>998</v>
      </c>
      <c r="L1781" s="752">
        <v>54.380026581267707</v>
      </c>
      <c r="M1781" s="752">
        <v>82</v>
      </c>
      <c r="N1781" s="753">
        <v>4459.162179663952</v>
      </c>
    </row>
    <row r="1782" spans="1:14" ht="14.4" customHeight="1" x14ac:dyDescent="0.3">
      <c r="A1782" s="747" t="s">
        <v>628</v>
      </c>
      <c r="B1782" s="748" t="s">
        <v>629</v>
      </c>
      <c r="C1782" s="749" t="s">
        <v>673</v>
      </c>
      <c r="D1782" s="750" t="s">
        <v>674</v>
      </c>
      <c r="E1782" s="751">
        <v>50113006</v>
      </c>
      <c r="F1782" s="750" t="s">
        <v>955</v>
      </c>
      <c r="G1782" s="749" t="s">
        <v>689</v>
      </c>
      <c r="H1782" s="749">
        <v>848250</v>
      </c>
      <c r="I1782" s="749">
        <v>33423</v>
      </c>
      <c r="J1782" s="749" t="s">
        <v>2062</v>
      </c>
      <c r="K1782" s="749" t="s">
        <v>2063</v>
      </c>
      <c r="L1782" s="752">
        <v>295.20999999999998</v>
      </c>
      <c r="M1782" s="752">
        <v>4</v>
      </c>
      <c r="N1782" s="753">
        <v>1180.8399999999999</v>
      </c>
    </row>
    <row r="1783" spans="1:14" ht="14.4" customHeight="1" x14ac:dyDescent="0.3">
      <c r="A1783" s="747" t="s">
        <v>628</v>
      </c>
      <c r="B1783" s="748" t="s">
        <v>629</v>
      </c>
      <c r="C1783" s="749" t="s">
        <v>673</v>
      </c>
      <c r="D1783" s="750" t="s">
        <v>674</v>
      </c>
      <c r="E1783" s="751">
        <v>50113006</v>
      </c>
      <c r="F1783" s="750" t="s">
        <v>955</v>
      </c>
      <c r="G1783" s="749" t="s">
        <v>692</v>
      </c>
      <c r="H1783" s="749">
        <v>217058</v>
      </c>
      <c r="I1783" s="749">
        <v>217058</v>
      </c>
      <c r="J1783" s="749" t="s">
        <v>2064</v>
      </c>
      <c r="K1783" s="749" t="s">
        <v>2065</v>
      </c>
      <c r="L1783" s="752">
        <v>1732.1930769230771</v>
      </c>
      <c r="M1783" s="752">
        <v>13</v>
      </c>
      <c r="N1783" s="753">
        <v>22518.510000000002</v>
      </c>
    </row>
    <row r="1784" spans="1:14" ht="14.4" customHeight="1" x14ac:dyDescent="0.3">
      <c r="A1784" s="747" t="s">
        <v>628</v>
      </c>
      <c r="B1784" s="748" t="s">
        <v>629</v>
      </c>
      <c r="C1784" s="749" t="s">
        <v>673</v>
      </c>
      <c r="D1784" s="750" t="s">
        <v>674</v>
      </c>
      <c r="E1784" s="751">
        <v>50113006</v>
      </c>
      <c r="F1784" s="750" t="s">
        <v>955</v>
      </c>
      <c r="G1784" s="749" t="s">
        <v>689</v>
      </c>
      <c r="H1784" s="749">
        <v>133220</v>
      </c>
      <c r="I1784" s="749">
        <v>33220</v>
      </c>
      <c r="J1784" s="749" t="s">
        <v>999</v>
      </c>
      <c r="K1784" s="749" t="s">
        <v>1000</v>
      </c>
      <c r="L1784" s="752">
        <v>198.7219722354705</v>
      </c>
      <c r="M1784" s="752">
        <v>16</v>
      </c>
      <c r="N1784" s="753">
        <v>3179.551555767528</v>
      </c>
    </row>
    <row r="1785" spans="1:14" ht="14.4" customHeight="1" x14ac:dyDescent="0.3">
      <c r="A1785" s="747" t="s">
        <v>628</v>
      </c>
      <c r="B1785" s="748" t="s">
        <v>629</v>
      </c>
      <c r="C1785" s="749" t="s">
        <v>673</v>
      </c>
      <c r="D1785" s="750" t="s">
        <v>674</v>
      </c>
      <c r="E1785" s="751">
        <v>50113008</v>
      </c>
      <c r="F1785" s="750" t="s">
        <v>1001</v>
      </c>
      <c r="G1785" s="749"/>
      <c r="H1785" s="749"/>
      <c r="I1785" s="749">
        <v>138453</v>
      </c>
      <c r="J1785" s="749" t="s">
        <v>1002</v>
      </c>
      <c r="K1785" s="749" t="s">
        <v>1003</v>
      </c>
      <c r="L1785" s="752">
        <v>643.5</v>
      </c>
      <c r="M1785" s="752">
        <v>1</v>
      </c>
      <c r="N1785" s="753">
        <v>643.5</v>
      </c>
    </row>
    <row r="1786" spans="1:14" ht="14.4" customHeight="1" x14ac:dyDescent="0.3">
      <c r="A1786" s="747" t="s">
        <v>628</v>
      </c>
      <c r="B1786" s="748" t="s">
        <v>629</v>
      </c>
      <c r="C1786" s="749" t="s">
        <v>673</v>
      </c>
      <c r="D1786" s="750" t="s">
        <v>674</v>
      </c>
      <c r="E1786" s="751">
        <v>50113008</v>
      </c>
      <c r="F1786" s="750" t="s">
        <v>1001</v>
      </c>
      <c r="G1786" s="749"/>
      <c r="H1786" s="749"/>
      <c r="I1786" s="749">
        <v>138455</v>
      </c>
      <c r="J1786" s="749" t="s">
        <v>1002</v>
      </c>
      <c r="K1786" s="749" t="s">
        <v>2066</v>
      </c>
      <c r="L1786" s="752">
        <v>1287</v>
      </c>
      <c r="M1786" s="752">
        <v>6</v>
      </c>
      <c r="N1786" s="753">
        <v>7722</v>
      </c>
    </row>
    <row r="1787" spans="1:14" ht="14.4" customHeight="1" x14ac:dyDescent="0.3">
      <c r="A1787" s="747" t="s">
        <v>628</v>
      </c>
      <c r="B1787" s="748" t="s">
        <v>629</v>
      </c>
      <c r="C1787" s="749" t="s">
        <v>673</v>
      </c>
      <c r="D1787" s="750" t="s">
        <v>674</v>
      </c>
      <c r="E1787" s="751">
        <v>50113008</v>
      </c>
      <c r="F1787" s="750" t="s">
        <v>1001</v>
      </c>
      <c r="G1787" s="749"/>
      <c r="H1787" s="749"/>
      <c r="I1787" s="749">
        <v>129057</v>
      </c>
      <c r="J1787" s="749" t="s">
        <v>1606</v>
      </c>
      <c r="K1787" s="749" t="s">
        <v>1809</v>
      </c>
      <c r="L1787" s="752">
        <v>5524.3316127232147</v>
      </c>
      <c r="M1787" s="752">
        <v>14</v>
      </c>
      <c r="N1787" s="753">
        <v>77340.642578125</v>
      </c>
    </row>
    <row r="1788" spans="1:14" ht="14.4" customHeight="1" x14ac:dyDescent="0.3">
      <c r="A1788" s="747" t="s">
        <v>628</v>
      </c>
      <c r="B1788" s="748" t="s">
        <v>629</v>
      </c>
      <c r="C1788" s="749" t="s">
        <v>673</v>
      </c>
      <c r="D1788" s="750" t="s">
        <v>674</v>
      </c>
      <c r="E1788" s="751">
        <v>50113008</v>
      </c>
      <c r="F1788" s="750" t="s">
        <v>1001</v>
      </c>
      <c r="G1788" s="749"/>
      <c r="H1788" s="749"/>
      <c r="I1788" s="749">
        <v>129056</v>
      </c>
      <c r="J1788" s="749" t="s">
        <v>1606</v>
      </c>
      <c r="K1788" s="749" t="s">
        <v>1607</v>
      </c>
      <c r="L1788" s="752">
        <v>2774.8072729492187</v>
      </c>
      <c r="M1788" s="752">
        <v>100</v>
      </c>
      <c r="N1788" s="753">
        <v>277480.72729492188</v>
      </c>
    </row>
    <row r="1789" spans="1:14" ht="14.4" customHeight="1" x14ac:dyDescent="0.3">
      <c r="A1789" s="747" t="s">
        <v>628</v>
      </c>
      <c r="B1789" s="748" t="s">
        <v>629</v>
      </c>
      <c r="C1789" s="749" t="s">
        <v>673</v>
      </c>
      <c r="D1789" s="750" t="s">
        <v>674</v>
      </c>
      <c r="E1789" s="751">
        <v>50113008</v>
      </c>
      <c r="F1789" s="750" t="s">
        <v>1001</v>
      </c>
      <c r="G1789" s="749"/>
      <c r="H1789" s="749"/>
      <c r="I1789" s="749">
        <v>29980</v>
      </c>
      <c r="J1789" s="749" t="s">
        <v>1608</v>
      </c>
      <c r="K1789" s="749" t="s">
        <v>1609</v>
      </c>
      <c r="L1789" s="752">
        <v>9570</v>
      </c>
      <c r="M1789" s="752">
        <v>16</v>
      </c>
      <c r="N1789" s="753">
        <v>153120</v>
      </c>
    </row>
    <row r="1790" spans="1:14" ht="14.4" customHeight="1" x14ac:dyDescent="0.3">
      <c r="A1790" s="747" t="s">
        <v>628</v>
      </c>
      <c r="B1790" s="748" t="s">
        <v>629</v>
      </c>
      <c r="C1790" s="749" t="s">
        <v>673</v>
      </c>
      <c r="D1790" s="750" t="s">
        <v>674</v>
      </c>
      <c r="E1790" s="751">
        <v>50113008</v>
      </c>
      <c r="F1790" s="750" t="s">
        <v>1001</v>
      </c>
      <c r="G1790" s="749"/>
      <c r="H1790" s="749"/>
      <c r="I1790" s="749">
        <v>29981</v>
      </c>
      <c r="J1790" s="749" t="s">
        <v>1608</v>
      </c>
      <c r="K1790" s="749" t="s">
        <v>2067</v>
      </c>
      <c r="L1790" s="752">
        <v>10440.833333333334</v>
      </c>
      <c r="M1790" s="752">
        <v>6</v>
      </c>
      <c r="N1790" s="753">
        <v>62645</v>
      </c>
    </row>
    <row r="1791" spans="1:14" ht="14.4" customHeight="1" x14ac:dyDescent="0.3">
      <c r="A1791" s="747" t="s">
        <v>628</v>
      </c>
      <c r="B1791" s="748" t="s">
        <v>629</v>
      </c>
      <c r="C1791" s="749" t="s">
        <v>673</v>
      </c>
      <c r="D1791" s="750" t="s">
        <v>674</v>
      </c>
      <c r="E1791" s="751">
        <v>50113008</v>
      </c>
      <c r="F1791" s="750" t="s">
        <v>1001</v>
      </c>
      <c r="G1791" s="749"/>
      <c r="H1791" s="749"/>
      <c r="I1791" s="749">
        <v>29979</v>
      </c>
      <c r="J1791" s="749" t="s">
        <v>1608</v>
      </c>
      <c r="K1791" s="749" t="s">
        <v>2068</v>
      </c>
      <c r="L1791" s="752">
        <v>4838.8</v>
      </c>
      <c r="M1791" s="752">
        <v>5</v>
      </c>
      <c r="N1791" s="753">
        <v>24194</v>
      </c>
    </row>
    <row r="1792" spans="1:14" ht="14.4" customHeight="1" x14ac:dyDescent="0.3">
      <c r="A1792" s="747" t="s">
        <v>628</v>
      </c>
      <c r="B1792" s="748" t="s">
        <v>629</v>
      </c>
      <c r="C1792" s="749" t="s">
        <v>673</v>
      </c>
      <c r="D1792" s="750" t="s">
        <v>674</v>
      </c>
      <c r="E1792" s="751">
        <v>50113008</v>
      </c>
      <c r="F1792" s="750" t="s">
        <v>1001</v>
      </c>
      <c r="G1792" s="749"/>
      <c r="H1792" s="749"/>
      <c r="I1792" s="749">
        <v>62464</v>
      </c>
      <c r="J1792" s="749" t="s">
        <v>1610</v>
      </c>
      <c r="K1792" s="749" t="s">
        <v>1611</v>
      </c>
      <c r="L1792" s="752">
        <v>9042.5687934027774</v>
      </c>
      <c r="M1792" s="752">
        <v>9</v>
      </c>
      <c r="N1792" s="753">
        <v>81383.119140625</v>
      </c>
    </row>
    <row r="1793" spans="1:14" ht="14.4" customHeight="1" x14ac:dyDescent="0.3">
      <c r="A1793" s="747" t="s">
        <v>628</v>
      </c>
      <c r="B1793" s="748" t="s">
        <v>629</v>
      </c>
      <c r="C1793" s="749" t="s">
        <v>673</v>
      </c>
      <c r="D1793" s="750" t="s">
        <v>674</v>
      </c>
      <c r="E1793" s="751">
        <v>50113008</v>
      </c>
      <c r="F1793" s="750" t="s">
        <v>1001</v>
      </c>
      <c r="G1793" s="749"/>
      <c r="H1793" s="749"/>
      <c r="I1793" s="749">
        <v>104051</v>
      </c>
      <c r="J1793" s="749" t="s">
        <v>2069</v>
      </c>
      <c r="K1793" s="749" t="s">
        <v>2066</v>
      </c>
      <c r="L1793" s="752">
        <v>1291.4000244140625</v>
      </c>
      <c r="M1793" s="752">
        <v>1</v>
      </c>
      <c r="N1793" s="753">
        <v>1291.4000244140625</v>
      </c>
    </row>
    <row r="1794" spans="1:14" ht="14.4" customHeight="1" x14ac:dyDescent="0.3">
      <c r="A1794" s="747" t="s">
        <v>628</v>
      </c>
      <c r="B1794" s="748" t="s">
        <v>629</v>
      </c>
      <c r="C1794" s="749" t="s">
        <v>673</v>
      </c>
      <c r="D1794" s="750" t="s">
        <v>674</v>
      </c>
      <c r="E1794" s="751">
        <v>50113008</v>
      </c>
      <c r="F1794" s="750" t="s">
        <v>1001</v>
      </c>
      <c r="G1794" s="749"/>
      <c r="H1794" s="749"/>
      <c r="I1794" s="749">
        <v>26042</v>
      </c>
      <c r="J1794" s="749" t="s">
        <v>1004</v>
      </c>
      <c r="K1794" s="749" t="s">
        <v>1567</v>
      </c>
      <c r="L1794" s="752">
        <v>9559</v>
      </c>
      <c r="M1794" s="752">
        <v>4</v>
      </c>
      <c r="N1794" s="753">
        <v>38236</v>
      </c>
    </row>
    <row r="1795" spans="1:14" ht="14.4" customHeight="1" x14ac:dyDescent="0.3">
      <c r="A1795" s="747" t="s">
        <v>628</v>
      </c>
      <c r="B1795" s="748" t="s">
        <v>629</v>
      </c>
      <c r="C1795" s="749" t="s">
        <v>673</v>
      </c>
      <c r="D1795" s="750" t="s">
        <v>674</v>
      </c>
      <c r="E1795" s="751">
        <v>50113008</v>
      </c>
      <c r="F1795" s="750" t="s">
        <v>1001</v>
      </c>
      <c r="G1795" s="749"/>
      <c r="H1795" s="749"/>
      <c r="I1795" s="749">
        <v>26041</v>
      </c>
      <c r="J1795" s="749" t="s">
        <v>1004</v>
      </c>
      <c r="K1795" s="749" t="s">
        <v>1006</v>
      </c>
      <c r="L1795" s="752">
        <v>4779.5</v>
      </c>
      <c r="M1795" s="752">
        <v>3</v>
      </c>
      <c r="N1795" s="753">
        <v>14338.5</v>
      </c>
    </row>
    <row r="1796" spans="1:14" ht="14.4" customHeight="1" x14ac:dyDescent="0.3">
      <c r="A1796" s="747" t="s">
        <v>628</v>
      </c>
      <c r="B1796" s="748" t="s">
        <v>629</v>
      </c>
      <c r="C1796" s="749" t="s">
        <v>673</v>
      </c>
      <c r="D1796" s="750" t="s">
        <v>674</v>
      </c>
      <c r="E1796" s="751">
        <v>50113008</v>
      </c>
      <c r="F1796" s="750" t="s">
        <v>1001</v>
      </c>
      <c r="G1796" s="749"/>
      <c r="H1796" s="749"/>
      <c r="I1796" s="749">
        <v>26040</v>
      </c>
      <c r="J1796" s="749" t="s">
        <v>1004</v>
      </c>
      <c r="K1796" s="749" t="s">
        <v>1810</v>
      </c>
      <c r="L1796" s="752">
        <v>2390.300048828125</v>
      </c>
      <c r="M1796" s="752">
        <v>1</v>
      </c>
      <c r="N1796" s="753">
        <v>2390.300048828125</v>
      </c>
    </row>
    <row r="1797" spans="1:14" ht="14.4" customHeight="1" x14ac:dyDescent="0.3">
      <c r="A1797" s="747" t="s">
        <v>628</v>
      </c>
      <c r="B1797" s="748" t="s">
        <v>629</v>
      </c>
      <c r="C1797" s="749" t="s">
        <v>673</v>
      </c>
      <c r="D1797" s="750" t="s">
        <v>674</v>
      </c>
      <c r="E1797" s="751">
        <v>50113011</v>
      </c>
      <c r="F1797" s="750" t="s">
        <v>1612</v>
      </c>
      <c r="G1797" s="749"/>
      <c r="H1797" s="749"/>
      <c r="I1797" s="749">
        <v>168927</v>
      </c>
      <c r="J1797" s="749" t="s">
        <v>1816</v>
      </c>
      <c r="K1797" s="749" t="s">
        <v>1819</v>
      </c>
      <c r="L1797" s="752">
        <v>8109.2001953125</v>
      </c>
      <c r="M1797" s="752">
        <v>4</v>
      </c>
      <c r="N1797" s="753">
        <v>32436.80078125</v>
      </c>
    </row>
    <row r="1798" spans="1:14" ht="14.4" customHeight="1" x14ac:dyDescent="0.3">
      <c r="A1798" s="747" t="s">
        <v>628</v>
      </c>
      <c r="B1798" s="748" t="s">
        <v>629</v>
      </c>
      <c r="C1798" s="749" t="s">
        <v>673</v>
      </c>
      <c r="D1798" s="750" t="s">
        <v>674</v>
      </c>
      <c r="E1798" s="751">
        <v>50113011</v>
      </c>
      <c r="F1798" s="750" t="s">
        <v>1612</v>
      </c>
      <c r="G1798" s="749"/>
      <c r="H1798" s="749"/>
      <c r="I1798" s="749">
        <v>168926</v>
      </c>
      <c r="J1798" s="749" t="s">
        <v>1816</v>
      </c>
      <c r="K1798" s="749" t="s">
        <v>1818</v>
      </c>
      <c r="L1798" s="752">
        <v>4053.5</v>
      </c>
      <c r="M1798" s="752">
        <v>7</v>
      </c>
      <c r="N1798" s="753">
        <v>28374.5</v>
      </c>
    </row>
    <row r="1799" spans="1:14" ht="14.4" customHeight="1" x14ac:dyDescent="0.3">
      <c r="A1799" s="747" t="s">
        <v>628</v>
      </c>
      <c r="B1799" s="748" t="s">
        <v>629</v>
      </c>
      <c r="C1799" s="749" t="s">
        <v>673</v>
      </c>
      <c r="D1799" s="750" t="s">
        <v>674</v>
      </c>
      <c r="E1799" s="751">
        <v>50113011</v>
      </c>
      <c r="F1799" s="750" t="s">
        <v>1612</v>
      </c>
      <c r="G1799" s="749"/>
      <c r="H1799" s="749"/>
      <c r="I1799" s="749">
        <v>173181</v>
      </c>
      <c r="J1799" s="749" t="s">
        <v>1613</v>
      </c>
      <c r="K1799" s="749" t="s">
        <v>1614</v>
      </c>
      <c r="L1799" s="752">
        <v>8505.2001953125</v>
      </c>
      <c r="M1799" s="752">
        <v>12</v>
      </c>
      <c r="N1799" s="753">
        <v>102062.40234375</v>
      </c>
    </row>
    <row r="1800" spans="1:14" ht="14.4" customHeight="1" x14ac:dyDescent="0.3">
      <c r="A1800" s="747" t="s">
        <v>628</v>
      </c>
      <c r="B1800" s="748" t="s">
        <v>629</v>
      </c>
      <c r="C1800" s="749" t="s">
        <v>673</v>
      </c>
      <c r="D1800" s="750" t="s">
        <v>674</v>
      </c>
      <c r="E1800" s="751">
        <v>50113011</v>
      </c>
      <c r="F1800" s="750" t="s">
        <v>1612</v>
      </c>
      <c r="G1800" s="749"/>
      <c r="H1800" s="749"/>
      <c r="I1800" s="749">
        <v>171966</v>
      </c>
      <c r="J1800" s="749" t="s">
        <v>1824</v>
      </c>
      <c r="K1800" s="749" t="s">
        <v>1825</v>
      </c>
      <c r="L1800" s="752">
        <v>12916.2001953125</v>
      </c>
      <c r="M1800" s="752">
        <v>7</v>
      </c>
      <c r="N1800" s="753">
        <v>90413.4013671875</v>
      </c>
    </row>
    <row r="1801" spans="1:14" ht="14.4" customHeight="1" x14ac:dyDescent="0.3">
      <c r="A1801" s="747" t="s">
        <v>628</v>
      </c>
      <c r="B1801" s="748" t="s">
        <v>629</v>
      </c>
      <c r="C1801" s="749" t="s">
        <v>673</v>
      </c>
      <c r="D1801" s="750" t="s">
        <v>674</v>
      </c>
      <c r="E1801" s="751">
        <v>50113011</v>
      </c>
      <c r="F1801" s="750" t="s">
        <v>1612</v>
      </c>
      <c r="G1801" s="749"/>
      <c r="H1801" s="749"/>
      <c r="I1801" s="749">
        <v>171965</v>
      </c>
      <c r="J1801" s="749" t="s">
        <v>1826</v>
      </c>
      <c r="K1801" s="749" t="s">
        <v>1827</v>
      </c>
      <c r="L1801" s="752">
        <v>6458.10009765625</v>
      </c>
      <c r="M1801" s="752">
        <v>12</v>
      </c>
      <c r="N1801" s="753">
        <v>77497.201171875</v>
      </c>
    </row>
    <row r="1802" spans="1:14" ht="14.4" customHeight="1" x14ac:dyDescent="0.3">
      <c r="A1802" s="747" t="s">
        <v>628</v>
      </c>
      <c r="B1802" s="748" t="s">
        <v>629</v>
      </c>
      <c r="C1802" s="749" t="s">
        <v>673</v>
      </c>
      <c r="D1802" s="750" t="s">
        <v>674</v>
      </c>
      <c r="E1802" s="751">
        <v>50113012</v>
      </c>
      <c r="F1802" s="750" t="s">
        <v>2070</v>
      </c>
      <c r="G1802" s="749" t="s">
        <v>692</v>
      </c>
      <c r="H1802" s="749">
        <v>193649</v>
      </c>
      <c r="I1802" s="749">
        <v>93649</v>
      </c>
      <c r="J1802" s="749" t="s">
        <v>2071</v>
      </c>
      <c r="K1802" s="749" t="s">
        <v>2072</v>
      </c>
      <c r="L1802" s="752">
        <v>4931.66</v>
      </c>
      <c r="M1802" s="752">
        <v>2</v>
      </c>
      <c r="N1802" s="753">
        <v>9863.32</v>
      </c>
    </row>
    <row r="1803" spans="1:14" ht="14.4" customHeight="1" x14ac:dyDescent="0.3">
      <c r="A1803" s="747" t="s">
        <v>628</v>
      </c>
      <c r="B1803" s="748" t="s">
        <v>629</v>
      </c>
      <c r="C1803" s="749" t="s">
        <v>673</v>
      </c>
      <c r="D1803" s="750" t="s">
        <v>674</v>
      </c>
      <c r="E1803" s="751">
        <v>50113013</v>
      </c>
      <c r="F1803" s="750" t="s">
        <v>1007</v>
      </c>
      <c r="G1803" s="749" t="s">
        <v>689</v>
      </c>
      <c r="H1803" s="749">
        <v>195147</v>
      </c>
      <c r="I1803" s="749">
        <v>195147</v>
      </c>
      <c r="J1803" s="749" t="s">
        <v>1285</v>
      </c>
      <c r="K1803" s="749" t="s">
        <v>1286</v>
      </c>
      <c r="L1803" s="752">
        <v>566.56229997523292</v>
      </c>
      <c r="M1803" s="752">
        <v>26.5</v>
      </c>
      <c r="N1803" s="753">
        <v>15013.900949343673</v>
      </c>
    </row>
    <row r="1804" spans="1:14" ht="14.4" customHeight="1" x14ac:dyDescent="0.3">
      <c r="A1804" s="747" t="s">
        <v>628</v>
      </c>
      <c r="B1804" s="748" t="s">
        <v>629</v>
      </c>
      <c r="C1804" s="749" t="s">
        <v>673</v>
      </c>
      <c r="D1804" s="750" t="s">
        <v>674</v>
      </c>
      <c r="E1804" s="751">
        <v>50113013</v>
      </c>
      <c r="F1804" s="750" t="s">
        <v>1007</v>
      </c>
      <c r="G1804" s="749" t="s">
        <v>689</v>
      </c>
      <c r="H1804" s="749">
        <v>185524</v>
      </c>
      <c r="I1804" s="749">
        <v>85524</v>
      </c>
      <c r="J1804" s="749" t="s">
        <v>1008</v>
      </c>
      <c r="K1804" s="749" t="s">
        <v>1287</v>
      </c>
      <c r="L1804" s="752">
        <v>101.41992900413578</v>
      </c>
      <c r="M1804" s="752">
        <v>1</v>
      </c>
      <c r="N1804" s="753">
        <v>101.41992900413578</v>
      </c>
    </row>
    <row r="1805" spans="1:14" ht="14.4" customHeight="1" x14ac:dyDescent="0.3">
      <c r="A1805" s="747" t="s">
        <v>628</v>
      </c>
      <c r="B1805" s="748" t="s">
        <v>629</v>
      </c>
      <c r="C1805" s="749" t="s">
        <v>673</v>
      </c>
      <c r="D1805" s="750" t="s">
        <v>674</v>
      </c>
      <c r="E1805" s="751">
        <v>50113013</v>
      </c>
      <c r="F1805" s="750" t="s">
        <v>1007</v>
      </c>
      <c r="G1805" s="749" t="s">
        <v>689</v>
      </c>
      <c r="H1805" s="749">
        <v>185525</v>
      </c>
      <c r="I1805" s="749">
        <v>85525</v>
      </c>
      <c r="J1805" s="749" t="s">
        <v>1008</v>
      </c>
      <c r="K1805" s="749" t="s">
        <v>1009</v>
      </c>
      <c r="L1805" s="752">
        <v>111.32</v>
      </c>
      <c r="M1805" s="752">
        <v>2</v>
      </c>
      <c r="N1805" s="753">
        <v>222.64</v>
      </c>
    </row>
    <row r="1806" spans="1:14" ht="14.4" customHeight="1" x14ac:dyDescent="0.3">
      <c r="A1806" s="747" t="s">
        <v>628</v>
      </c>
      <c r="B1806" s="748" t="s">
        <v>629</v>
      </c>
      <c r="C1806" s="749" t="s">
        <v>673</v>
      </c>
      <c r="D1806" s="750" t="s">
        <v>674</v>
      </c>
      <c r="E1806" s="751">
        <v>50113013</v>
      </c>
      <c r="F1806" s="750" t="s">
        <v>1007</v>
      </c>
      <c r="G1806" s="749" t="s">
        <v>689</v>
      </c>
      <c r="H1806" s="749">
        <v>203097</v>
      </c>
      <c r="I1806" s="749">
        <v>203097</v>
      </c>
      <c r="J1806" s="749" t="s">
        <v>1288</v>
      </c>
      <c r="K1806" s="749" t="s">
        <v>1289</v>
      </c>
      <c r="L1806" s="752">
        <v>166.94125</v>
      </c>
      <c r="M1806" s="752">
        <v>8</v>
      </c>
      <c r="N1806" s="753">
        <v>1335.53</v>
      </c>
    </row>
    <row r="1807" spans="1:14" ht="14.4" customHeight="1" x14ac:dyDescent="0.3">
      <c r="A1807" s="747" t="s">
        <v>628</v>
      </c>
      <c r="B1807" s="748" t="s">
        <v>629</v>
      </c>
      <c r="C1807" s="749" t="s">
        <v>673</v>
      </c>
      <c r="D1807" s="750" t="s">
        <v>674</v>
      </c>
      <c r="E1807" s="751">
        <v>50113013</v>
      </c>
      <c r="F1807" s="750" t="s">
        <v>1007</v>
      </c>
      <c r="G1807" s="749" t="s">
        <v>692</v>
      </c>
      <c r="H1807" s="749">
        <v>172972</v>
      </c>
      <c r="I1807" s="749">
        <v>72972</v>
      </c>
      <c r="J1807" s="749" t="s">
        <v>1010</v>
      </c>
      <c r="K1807" s="749" t="s">
        <v>1011</v>
      </c>
      <c r="L1807" s="752">
        <v>181.5975</v>
      </c>
      <c r="M1807" s="752">
        <v>12</v>
      </c>
      <c r="N1807" s="753">
        <v>2179.17</v>
      </c>
    </row>
    <row r="1808" spans="1:14" ht="14.4" customHeight="1" x14ac:dyDescent="0.3">
      <c r="A1808" s="747" t="s">
        <v>628</v>
      </c>
      <c r="B1808" s="748" t="s">
        <v>629</v>
      </c>
      <c r="C1808" s="749" t="s">
        <v>673</v>
      </c>
      <c r="D1808" s="750" t="s">
        <v>674</v>
      </c>
      <c r="E1808" s="751">
        <v>50113013</v>
      </c>
      <c r="F1808" s="750" t="s">
        <v>1007</v>
      </c>
      <c r="G1808" s="749" t="s">
        <v>692</v>
      </c>
      <c r="H1808" s="749">
        <v>398111</v>
      </c>
      <c r="I1808" s="749">
        <v>132654</v>
      </c>
      <c r="J1808" s="749" t="s">
        <v>1290</v>
      </c>
      <c r="K1808" s="749" t="s">
        <v>1291</v>
      </c>
      <c r="L1808" s="752">
        <v>111.49000000000001</v>
      </c>
      <c r="M1808" s="752">
        <v>2</v>
      </c>
      <c r="N1808" s="753">
        <v>222.98000000000002</v>
      </c>
    </row>
    <row r="1809" spans="1:14" ht="14.4" customHeight="1" x14ac:dyDescent="0.3">
      <c r="A1809" s="747" t="s">
        <v>628</v>
      </c>
      <c r="B1809" s="748" t="s">
        <v>629</v>
      </c>
      <c r="C1809" s="749" t="s">
        <v>673</v>
      </c>
      <c r="D1809" s="750" t="s">
        <v>674</v>
      </c>
      <c r="E1809" s="751">
        <v>50113013</v>
      </c>
      <c r="F1809" s="750" t="s">
        <v>1007</v>
      </c>
      <c r="G1809" s="749" t="s">
        <v>689</v>
      </c>
      <c r="H1809" s="749">
        <v>105951</v>
      </c>
      <c r="I1809" s="749">
        <v>5951</v>
      </c>
      <c r="J1809" s="749" t="s">
        <v>1290</v>
      </c>
      <c r="K1809" s="749" t="s">
        <v>1291</v>
      </c>
      <c r="L1809" s="752">
        <v>114.93000000000002</v>
      </c>
      <c r="M1809" s="752">
        <v>7</v>
      </c>
      <c r="N1809" s="753">
        <v>804.5100000000001</v>
      </c>
    </row>
    <row r="1810" spans="1:14" ht="14.4" customHeight="1" x14ac:dyDescent="0.3">
      <c r="A1810" s="747" t="s">
        <v>628</v>
      </c>
      <c r="B1810" s="748" t="s">
        <v>629</v>
      </c>
      <c r="C1810" s="749" t="s">
        <v>673</v>
      </c>
      <c r="D1810" s="750" t="s">
        <v>674</v>
      </c>
      <c r="E1810" s="751">
        <v>50113013</v>
      </c>
      <c r="F1810" s="750" t="s">
        <v>1007</v>
      </c>
      <c r="G1810" s="749" t="s">
        <v>689</v>
      </c>
      <c r="H1810" s="749">
        <v>199366</v>
      </c>
      <c r="I1810" s="749">
        <v>99366</v>
      </c>
      <c r="J1810" s="749" t="s">
        <v>1014</v>
      </c>
      <c r="K1810" s="749" t="s">
        <v>1015</v>
      </c>
      <c r="L1810" s="752">
        <v>56.835999999999999</v>
      </c>
      <c r="M1810" s="752">
        <v>5</v>
      </c>
      <c r="N1810" s="753">
        <v>284.18</v>
      </c>
    </row>
    <row r="1811" spans="1:14" ht="14.4" customHeight="1" x14ac:dyDescent="0.3">
      <c r="A1811" s="747" t="s">
        <v>628</v>
      </c>
      <c r="B1811" s="748" t="s">
        <v>629</v>
      </c>
      <c r="C1811" s="749" t="s">
        <v>673</v>
      </c>
      <c r="D1811" s="750" t="s">
        <v>674</v>
      </c>
      <c r="E1811" s="751">
        <v>50113013</v>
      </c>
      <c r="F1811" s="750" t="s">
        <v>1007</v>
      </c>
      <c r="G1811" s="749" t="s">
        <v>692</v>
      </c>
      <c r="H1811" s="749">
        <v>72973</v>
      </c>
      <c r="I1811" s="749">
        <v>72973</v>
      </c>
      <c r="J1811" s="749" t="s">
        <v>1016</v>
      </c>
      <c r="K1811" s="749" t="s">
        <v>1017</v>
      </c>
      <c r="L1811" s="752">
        <v>148.29050847457626</v>
      </c>
      <c r="M1811" s="752">
        <v>11.8</v>
      </c>
      <c r="N1811" s="753">
        <v>1749.828</v>
      </c>
    </row>
    <row r="1812" spans="1:14" ht="14.4" customHeight="1" x14ac:dyDescent="0.3">
      <c r="A1812" s="747" t="s">
        <v>628</v>
      </c>
      <c r="B1812" s="748" t="s">
        <v>629</v>
      </c>
      <c r="C1812" s="749" t="s">
        <v>673</v>
      </c>
      <c r="D1812" s="750" t="s">
        <v>674</v>
      </c>
      <c r="E1812" s="751">
        <v>50113013</v>
      </c>
      <c r="F1812" s="750" t="s">
        <v>1007</v>
      </c>
      <c r="G1812" s="749" t="s">
        <v>689</v>
      </c>
      <c r="H1812" s="749">
        <v>183817</v>
      </c>
      <c r="I1812" s="749">
        <v>183817</v>
      </c>
      <c r="J1812" s="749" t="s">
        <v>1295</v>
      </c>
      <c r="K1812" s="749" t="s">
        <v>751</v>
      </c>
      <c r="L1812" s="752">
        <v>949.42450421566048</v>
      </c>
      <c r="M1812" s="752">
        <v>13.5</v>
      </c>
      <c r="N1812" s="753">
        <v>12817.230806911417</v>
      </c>
    </row>
    <row r="1813" spans="1:14" ht="14.4" customHeight="1" x14ac:dyDescent="0.3">
      <c r="A1813" s="747" t="s">
        <v>628</v>
      </c>
      <c r="B1813" s="748" t="s">
        <v>629</v>
      </c>
      <c r="C1813" s="749" t="s">
        <v>673</v>
      </c>
      <c r="D1813" s="750" t="s">
        <v>674</v>
      </c>
      <c r="E1813" s="751">
        <v>50113013</v>
      </c>
      <c r="F1813" s="750" t="s">
        <v>1007</v>
      </c>
      <c r="G1813" s="749" t="s">
        <v>689</v>
      </c>
      <c r="H1813" s="749">
        <v>183812</v>
      </c>
      <c r="I1813" s="749">
        <v>183812</v>
      </c>
      <c r="J1813" s="749" t="s">
        <v>1020</v>
      </c>
      <c r="K1813" s="749" t="s">
        <v>1021</v>
      </c>
      <c r="L1813" s="752">
        <v>542.46571428571428</v>
      </c>
      <c r="M1813" s="752">
        <v>10.5</v>
      </c>
      <c r="N1813" s="753">
        <v>5695.89</v>
      </c>
    </row>
    <row r="1814" spans="1:14" ht="14.4" customHeight="1" x14ac:dyDescent="0.3">
      <c r="A1814" s="747" t="s">
        <v>628</v>
      </c>
      <c r="B1814" s="748" t="s">
        <v>629</v>
      </c>
      <c r="C1814" s="749" t="s">
        <v>673</v>
      </c>
      <c r="D1814" s="750" t="s">
        <v>674</v>
      </c>
      <c r="E1814" s="751">
        <v>50113013</v>
      </c>
      <c r="F1814" s="750" t="s">
        <v>1007</v>
      </c>
      <c r="G1814" s="749" t="s">
        <v>692</v>
      </c>
      <c r="H1814" s="749">
        <v>184792</v>
      </c>
      <c r="I1814" s="749">
        <v>84792</v>
      </c>
      <c r="J1814" s="749" t="s">
        <v>2073</v>
      </c>
      <c r="K1814" s="749" t="s">
        <v>2074</v>
      </c>
      <c r="L1814" s="752">
        <v>59.61</v>
      </c>
      <c r="M1814" s="752">
        <v>2</v>
      </c>
      <c r="N1814" s="753">
        <v>119.22</v>
      </c>
    </row>
    <row r="1815" spans="1:14" ht="14.4" customHeight="1" x14ac:dyDescent="0.3">
      <c r="A1815" s="747" t="s">
        <v>628</v>
      </c>
      <c r="B1815" s="748" t="s">
        <v>629</v>
      </c>
      <c r="C1815" s="749" t="s">
        <v>673</v>
      </c>
      <c r="D1815" s="750" t="s">
        <v>674</v>
      </c>
      <c r="E1815" s="751">
        <v>50113013</v>
      </c>
      <c r="F1815" s="750" t="s">
        <v>1007</v>
      </c>
      <c r="G1815" s="749" t="s">
        <v>692</v>
      </c>
      <c r="H1815" s="749">
        <v>164835</v>
      </c>
      <c r="I1815" s="749">
        <v>64835</v>
      </c>
      <c r="J1815" s="749" t="s">
        <v>1022</v>
      </c>
      <c r="K1815" s="749" t="s">
        <v>1023</v>
      </c>
      <c r="L1815" s="752">
        <v>143.66</v>
      </c>
      <c r="M1815" s="752">
        <v>2</v>
      </c>
      <c r="N1815" s="753">
        <v>287.32</v>
      </c>
    </row>
    <row r="1816" spans="1:14" ht="14.4" customHeight="1" x14ac:dyDescent="0.3">
      <c r="A1816" s="747" t="s">
        <v>628</v>
      </c>
      <c r="B1816" s="748" t="s">
        <v>629</v>
      </c>
      <c r="C1816" s="749" t="s">
        <v>673</v>
      </c>
      <c r="D1816" s="750" t="s">
        <v>674</v>
      </c>
      <c r="E1816" s="751">
        <v>50113013</v>
      </c>
      <c r="F1816" s="750" t="s">
        <v>1007</v>
      </c>
      <c r="G1816" s="749" t="s">
        <v>689</v>
      </c>
      <c r="H1816" s="749">
        <v>111706</v>
      </c>
      <c r="I1816" s="749">
        <v>11706</v>
      </c>
      <c r="J1816" s="749" t="s">
        <v>743</v>
      </c>
      <c r="K1816" s="749" t="s">
        <v>1301</v>
      </c>
      <c r="L1816" s="752">
        <v>232.14499999999998</v>
      </c>
      <c r="M1816" s="752">
        <v>8</v>
      </c>
      <c r="N1816" s="753">
        <v>1857.1599999999999</v>
      </c>
    </row>
    <row r="1817" spans="1:14" ht="14.4" customHeight="1" x14ac:dyDescent="0.3">
      <c r="A1817" s="747" t="s">
        <v>628</v>
      </c>
      <c r="B1817" s="748" t="s">
        <v>629</v>
      </c>
      <c r="C1817" s="749" t="s">
        <v>673</v>
      </c>
      <c r="D1817" s="750" t="s">
        <v>674</v>
      </c>
      <c r="E1817" s="751">
        <v>50113013</v>
      </c>
      <c r="F1817" s="750" t="s">
        <v>1007</v>
      </c>
      <c r="G1817" s="749" t="s">
        <v>692</v>
      </c>
      <c r="H1817" s="749">
        <v>115658</v>
      </c>
      <c r="I1817" s="749">
        <v>15658</v>
      </c>
      <c r="J1817" s="749" t="s">
        <v>1577</v>
      </c>
      <c r="K1817" s="749" t="s">
        <v>1088</v>
      </c>
      <c r="L1817" s="752">
        <v>58.38</v>
      </c>
      <c r="M1817" s="752">
        <v>4</v>
      </c>
      <c r="N1817" s="753">
        <v>233.52</v>
      </c>
    </row>
    <row r="1818" spans="1:14" ht="14.4" customHeight="1" x14ac:dyDescent="0.3">
      <c r="A1818" s="747" t="s">
        <v>628</v>
      </c>
      <c r="B1818" s="748" t="s">
        <v>629</v>
      </c>
      <c r="C1818" s="749" t="s">
        <v>673</v>
      </c>
      <c r="D1818" s="750" t="s">
        <v>674</v>
      </c>
      <c r="E1818" s="751">
        <v>50113013</v>
      </c>
      <c r="F1818" s="750" t="s">
        <v>1007</v>
      </c>
      <c r="G1818" s="749" t="s">
        <v>692</v>
      </c>
      <c r="H1818" s="749">
        <v>175022</v>
      </c>
      <c r="I1818" s="749">
        <v>75022</v>
      </c>
      <c r="J1818" s="749" t="s">
        <v>2075</v>
      </c>
      <c r="K1818" s="749" t="s">
        <v>2076</v>
      </c>
      <c r="L1818" s="752">
        <v>25.070000000000018</v>
      </c>
      <c r="M1818" s="752">
        <v>1</v>
      </c>
      <c r="N1818" s="753">
        <v>25.070000000000018</v>
      </c>
    </row>
    <row r="1819" spans="1:14" ht="14.4" customHeight="1" x14ac:dyDescent="0.3">
      <c r="A1819" s="747" t="s">
        <v>628</v>
      </c>
      <c r="B1819" s="748" t="s">
        <v>629</v>
      </c>
      <c r="C1819" s="749" t="s">
        <v>673</v>
      </c>
      <c r="D1819" s="750" t="s">
        <v>674</v>
      </c>
      <c r="E1819" s="751">
        <v>50113013</v>
      </c>
      <c r="F1819" s="750" t="s">
        <v>1007</v>
      </c>
      <c r="G1819" s="749" t="s">
        <v>692</v>
      </c>
      <c r="H1819" s="749">
        <v>168860</v>
      </c>
      <c r="I1819" s="749">
        <v>168860</v>
      </c>
      <c r="J1819" s="749" t="s">
        <v>2077</v>
      </c>
      <c r="K1819" s="749" t="s">
        <v>2078</v>
      </c>
      <c r="L1819" s="752">
        <v>28965.489999999998</v>
      </c>
      <c r="M1819" s="752">
        <v>1</v>
      </c>
      <c r="N1819" s="753">
        <v>28965.489999999998</v>
      </c>
    </row>
    <row r="1820" spans="1:14" ht="14.4" customHeight="1" x14ac:dyDescent="0.3">
      <c r="A1820" s="747" t="s">
        <v>628</v>
      </c>
      <c r="B1820" s="748" t="s">
        <v>629</v>
      </c>
      <c r="C1820" s="749" t="s">
        <v>673</v>
      </c>
      <c r="D1820" s="750" t="s">
        <v>674</v>
      </c>
      <c r="E1820" s="751">
        <v>50113013</v>
      </c>
      <c r="F1820" s="750" t="s">
        <v>1007</v>
      </c>
      <c r="G1820" s="749" t="s">
        <v>692</v>
      </c>
      <c r="H1820" s="749">
        <v>102427</v>
      </c>
      <c r="I1820" s="749">
        <v>2427</v>
      </c>
      <c r="J1820" s="749" t="s">
        <v>1313</v>
      </c>
      <c r="K1820" s="749" t="s">
        <v>1310</v>
      </c>
      <c r="L1820" s="752">
        <v>25.686119276726242</v>
      </c>
      <c r="M1820" s="752">
        <v>3</v>
      </c>
      <c r="N1820" s="753">
        <v>77.058357830178721</v>
      </c>
    </row>
    <row r="1821" spans="1:14" ht="14.4" customHeight="1" x14ac:dyDescent="0.3">
      <c r="A1821" s="747" t="s">
        <v>628</v>
      </c>
      <c r="B1821" s="748" t="s">
        <v>629</v>
      </c>
      <c r="C1821" s="749" t="s">
        <v>673</v>
      </c>
      <c r="D1821" s="750" t="s">
        <v>674</v>
      </c>
      <c r="E1821" s="751">
        <v>50113013</v>
      </c>
      <c r="F1821" s="750" t="s">
        <v>1007</v>
      </c>
      <c r="G1821" s="749" t="s">
        <v>692</v>
      </c>
      <c r="H1821" s="749">
        <v>101066</v>
      </c>
      <c r="I1821" s="749">
        <v>1066</v>
      </c>
      <c r="J1821" s="749" t="s">
        <v>1034</v>
      </c>
      <c r="K1821" s="749" t="s">
        <v>1035</v>
      </c>
      <c r="L1821" s="752">
        <v>50.926186827621287</v>
      </c>
      <c r="M1821" s="752">
        <v>40</v>
      </c>
      <c r="N1821" s="753">
        <v>2037.0474731048514</v>
      </c>
    </row>
    <row r="1822" spans="1:14" ht="14.4" customHeight="1" x14ac:dyDescent="0.3">
      <c r="A1822" s="747" t="s">
        <v>628</v>
      </c>
      <c r="B1822" s="748" t="s">
        <v>629</v>
      </c>
      <c r="C1822" s="749" t="s">
        <v>673</v>
      </c>
      <c r="D1822" s="750" t="s">
        <v>674</v>
      </c>
      <c r="E1822" s="751">
        <v>50113013</v>
      </c>
      <c r="F1822" s="750" t="s">
        <v>1007</v>
      </c>
      <c r="G1822" s="749" t="s">
        <v>692</v>
      </c>
      <c r="H1822" s="749">
        <v>96414</v>
      </c>
      <c r="I1822" s="749">
        <v>96414</v>
      </c>
      <c r="J1822" s="749" t="s">
        <v>1042</v>
      </c>
      <c r="K1822" s="749" t="s">
        <v>1043</v>
      </c>
      <c r="L1822" s="752">
        <v>57.99</v>
      </c>
      <c r="M1822" s="752">
        <v>3</v>
      </c>
      <c r="N1822" s="753">
        <v>173.97</v>
      </c>
    </row>
    <row r="1823" spans="1:14" ht="14.4" customHeight="1" x14ac:dyDescent="0.3">
      <c r="A1823" s="747" t="s">
        <v>628</v>
      </c>
      <c r="B1823" s="748" t="s">
        <v>629</v>
      </c>
      <c r="C1823" s="749" t="s">
        <v>673</v>
      </c>
      <c r="D1823" s="750" t="s">
        <v>674</v>
      </c>
      <c r="E1823" s="751">
        <v>50113013</v>
      </c>
      <c r="F1823" s="750" t="s">
        <v>1007</v>
      </c>
      <c r="G1823" s="749" t="s">
        <v>692</v>
      </c>
      <c r="H1823" s="749">
        <v>114877</v>
      </c>
      <c r="I1823" s="749">
        <v>14877</v>
      </c>
      <c r="J1823" s="749" t="s">
        <v>1044</v>
      </c>
      <c r="K1823" s="749" t="s">
        <v>1045</v>
      </c>
      <c r="L1823" s="752">
        <v>237.63333333333341</v>
      </c>
      <c r="M1823" s="752">
        <v>3</v>
      </c>
      <c r="N1823" s="753">
        <v>712.9000000000002</v>
      </c>
    </row>
    <row r="1824" spans="1:14" ht="14.4" customHeight="1" x14ac:dyDescent="0.3">
      <c r="A1824" s="747" t="s">
        <v>628</v>
      </c>
      <c r="B1824" s="748" t="s">
        <v>629</v>
      </c>
      <c r="C1824" s="749" t="s">
        <v>673</v>
      </c>
      <c r="D1824" s="750" t="s">
        <v>674</v>
      </c>
      <c r="E1824" s="751">
        <v>50113013</v>
      </c>
      <c r="F1824" s="750" t="s">
        <v>1007</v>
      </c>
      <c r="G1824" s="749" t="s">
        <v>692</v>
      </c>
      <c r="H1824" s="749">
        <v>216191</v>
      </c>
      <c r="I1824" s="749">
        <v>216191</v>
      </c>
      <c r="J1824" s="749" t="s">
        <v>1048</v>
      </c>
      <c r="K1824" s="749" t="s">
        <v>1049</v>
      </c>
      <c r="L1824" s="752">
        <v>85.95</v>
      </c>
      <c r="M1824" s="752">
        <v>1</v>
      </c>
      <c r="N1824" s="753">
        <v>85.95</v>
      </c>
    </row>
    <row r="1825" spans="1:14" ht="14.4" customHeight="1" x14ac:dyDescent="0.3">
      <c r="A1825" s="747" t="s">
        <v>628</v>
      </c>
      <c r="B1825" s="748" t="s">
        <v>629</v>
      </c>
      <c r="C1825" s="749" t="s">
        <v>673</v>
      </c>
      <c r="D1825" s="750" t="s">
        <v>674</v>
      </c>
      <c r="E1825" s="751">
        <v>50113013</v>
      </c>
      <c r="F1825" s="750" t="s">
        <v>1007</v>
      </c>
      <c r="G1825" s="749" t="s">
        <v>692</v>
      </c>
      <c r="H1825" s="749">
        <v>216196</v>
      </c>
      <c r="I1825" s="749">
        <v>216196</v>
      </c>
      <c r="J1825" s="749" t="s">
        <v>1588</v>
      </c>
      <c r="K1825" s="749" t="s">
        <v>1589</v>
      </c>
      <c r="L1825" s="752">
        <v>70.810000000000016</v>
      </c>
      <c r="M1825" s="752">
        <v>2</v>
      </c>
      <c r="N1825" s="753">
        <v>141.62000000000003</v>
      </c>
    </row>
    <row r="1826" spans="1:14" ht="14.4" customHeight="1" x14ac:dyDescent="0.3">
      <c r="A1826" s="747" t="s">
        <v>628</v>
      </c>
      <c r="B1826" s="748" t="s">
        <v>629</v>
      </c>
      <c r="C1826" s="749" t="s">
        <v>673</v>
      </c>
      <c r="D1826" s="750" t="s">
        <v>674</v>
      </c>
      <c r="E1826" s="751">
        <v>50113013</v>
      </c>
      <c r="F1826" s="750" t="s">
        <v>1007</v>
      </c>
      <c r="G1826" s="749" t="s">
        <v>692</v>
      </c>
      <c r="H1826" s="749">
        <v>203303</v>
      </c>
      <c r="I1826" s="749">
        <v>203303</v>
      </c>
      <c r="J1826" s="749" t="s">
        <v>1050</v>
      </c>
      <c r="K1826" s="749" t="s">
        <v>1051</v>
      </c>
      <c r="L1826" s="752">
        <v>184.49000000000004</v>
      </c>
      <c r="M1826" s="752">
        <v>1</v>
      </c>
      <c r="N1826" s="753">
        <v>184.49000000000004</v>
      </c>
    </row>
    <row r="1827" spans="1:14" ht="14.4" customHeight="1" x14ac:dyDescent="0.3">
      <c r="A1827" s="747" t="s">
        <v>628</v>
      </c>
      <c r="B1827" s="748" t="s">
        <v>629</v>
      </c>
      <c r="C1827" s="749" t="s">
        <v>673</v>
      </c>
      <c r="D1827" s="750" t="s">
        <v>674</v>
      </c>
      <c r="E1827" s="751">
        <v>50113013</v>
      </c>
      <c r="F1827" s="750" t="s">
        <v>1007</v>
      </c>
      <c r="G1827" s="749" t="s">
        <v>692</v>
      </c>
      <c r="H1827" s="749">
        <v>216199</v>
      </c>
      <c r="I1827" s="749">
        <v>216199</v>
      </c>
      <c r="J1827" s="749" t="s">
        <v>1590</v>
      </c>
      <c r="K1827" s="749" t="s">
        <v>1591</v>
      </c>
      <c r="L1827" s="752">
        <v>100.25499999999998</v>
      </c>
      <c r="M1827" s="752">
        <v>6</v>
      </c>
      <c r="N1827" s="753">
        <v>601.52999999999986</v>
      </c>
    </row>
    <row r="1828" spans="1:14" ht="14.4" customHeight="1" x14ac:dyDescent="0.3">
      <c r="A1828" s="747" t="s">
        <v>628</v>
      </c>
      <c r="B1828" s="748" t="s">
        <v>629</v>
      </c>
      <c r="C1828" s="749" t="s">
        <v>673</v>
      </c>
      <c r="D1828" s="750" t="s">
        <v>674</v>
      </c>
      <c r="E1828" s="751">
        <v>50113013</v>
      </c>
      <c r="F1828" s="750" t="s">
        <v>1007</v>
      </c>
      <c r="G1828" s="749" t="s">
        <v>692</v>
      </c>
      <c r="H1828" s="749">
        <v>216183</v>
      </c>
      <c r="I1828" s="749">
        <v>216183</v>
      </c>
      <c r="J1828" s="749" t="s">
        <v>1052</v>
      </c>
      <c r="K1828" s="749" t="s">
        <v>1053</v>
      </c>
      <c r="L1828" s="752">
        <v>251.28244897959183</v>
      </c>
      <c r="M1828" s="752">
        <v>49</v>
      </c>
      <c r="N1828" s="753">
        <v>12312.84</v>
      </c>
    </row>
    <row r="1829" spans="1:14" ht="14.4" customHeight="1" x14ac:dyDescent="0.3">
      <c r="A1829" s="747" t="s">
        <v>628</v>
      </c>
      <c r="B1829" s="748" t="s">
        <v>629</v>
      </c>
      <c r="C1829" s="749" t="s">
        <v>673</v>
      </c>
      <c r="D1829" s="750" t="s">
        <v>674</v>
      </c>
      <c r="E1829" s="751">
        <v>50113013</v>
      </c>
      <c r="F1829" s="750" t="s">
        <v>1007</v>
      </c>
      <c r="G1829" s="749" t="s">
        <v>630</v>
      </c>
      <c r="H1829" s="749">
        <v>111592</v>
      </c>
      <c r="I1829" s="749">
        <v>11592</v>
      </c>
      <c r="J1829" s="749" t="s">
        <v>2079</v>
      </c>
      <c r="K1829" s="749" t="s">
        <v>2080</v>
      </c>
      <c r="L1829" s="752">
        <v>382.44</v>
      </c>
      <c r="M1829" s="752">
        <v>2</v>
      </c>
      <c r="N1829" s="753">
        <v>764.88</v>
      </c>
    </row>
    <row r="1830" spans="1:14" ht="14.4" customHeight="1" x14ac:dyDescent="0.3">
      <c r="A1830" s="747" t="s">
        <v>628</v>
      </c>
      <c r="B1830" s="748" t="s">
        <v>629</v>
      </c>
      <c r="C1830" s="749" t="s">
        <v>673</v>
      </c>
      <c r="D1830" s="750" t="s">
        <v>674</v>
      </c>
      <c r="E1830" s="751">
        <v>50113013</v>
      </c>
      <c r="F1830" s="750" t="s">
        <v>1007</v>
      </c>
      <c r="G1830" s="749" t="s">
        <v>689</v>
      </c>
      <c r="H1830" s="749">
        <v>197000</v>
      </c>
      <c r="I1830" s="749">
        <v>97000</v>
      </c>
      <c r="J1830" s="749" t="s">
        <v>1054</v>
      </c>
      <c r="K1830" s="749" t="s">
        <v>1055</v>
      </c>
      <c r="L1830" s="752">
        <v>21.74</v>
      </c>
      <c r="M1830" s="752">
        <v>8</v>
      </c>
      <c r="N1830" s="753">
        <v>173.92</v>
      </c>
    </row>
    <row r="1831" spans="1:14" ht="14.4" customHeight="1" x14ac:dyDescent="0.3">
      <c r="A1831" s="747" t="s">
        <v>628</v>
      </c>
      <c r="B1831" s="748" t="s">
        <v>629</v>
      </c>
      <c r="C1831" s="749" t="s">
        <v>673</v>
      </c>
      <c r="D1831" s="750" t="s">
        <v>674</v>
      </c>
      <c r="E1831" s="751">
        <v>50113013</v>
      </c>
      <c r="F1831" s="750" t="s">
        <v>1007</v>
      </c>
      <c r="G1831" s="749" t="s">
        <v>692</v>
      </c>
      <c r="H1831" s="749">
        <v>101076</v>
      </c>
      <c r="I1831" s="749">
        <v>1076</v>
      </c>
      <c r="J1831" s="749" t="s">
        <v>1056</v>
      </c>
      <c r="K1831" s="749" t="s">
        <v>880</v>
      </c>
      <c r="L1831" s="752">
        <v>73.08467295616245</v>
      </c>
      <c r="M1831" s="752">
        <v>24</v>
      </c>
      <c r="N1831" s="753">
        <v>1754.0321509478988</v>
      </c>
    </row>
    <row r="1832" spans="1:14" ht="14.4" customHeight="1" x14ac:dyDescent="0.3">
      <c r="A1832" s="747" t="s">
        <v>628</v>
      </c>
      <c r="B1832" s="748" t="s">
        <v>629</v>
      </c>
      <c r="C1832" s="749" t="s">
        <v>673</v>
      </c>
      <c r="D1832" s="750" t="s">
        <v>674</v>
      </c>
      <c r="E1832" s="751">
        <v>50113013</v>
      </c>
      <c r="F1832" s="750" t="s">
        <v>1007</v>
      </c>
      <c r="G1832" s="749" t="s">
        <v>692</v>
      </c>
      <c r="H1832" s="749">
        <v>166366</v>
      </c>
      <c r="I1832" s="749">
        <v>66366</v>
      </c>
      <c r="J1832" s="749" t="s">
        <v>1057</v>
      </c>
      <c r="K1832" s="749" t="s">
        <v>1058</v>
      </c>
      <c r="L1832" s="752">
        <v>23.519999999999992</v>
      </c>
      <c r="M1832" s="752">
        <v>1</v>
      </c>
      <c r="N1832" s="753">
        <v>23.519999999999992</v>
      </c>
    </row>
    <row r="1833" spans="1:14" ht="14.4" customHeight="1" x14ac:dyDescent="0.3">
      <c r="A1833" s="747" t="s">
        <v>628</v>
      </c>
      <c r="B1833" s="748" t="s">
        <v>629</v>
      </c>
      <c r="C1833" s="749" t="s">
        <v>673</v>
      </c>
      <c r="D1833" s="750" t="s">
        <v>674</v>
      </c>
      <c r="E1833" s="751">
        <v>50113013</v>
      </c>
      <c r="F1833" s="750" t="s">
        <v>1007</v>
      </c>
      <c r="G1833" s="749" t="s">
        <v>692</v>
      </c>
      <c r="H1833" s="749">
        <v>145996</v>
      </c>
      <c r="I1833" s="749">
        <v>45996</v>
      </c>
      <c r="J1833" s="749" t="s">
        <v>1599</v>
      </c>
      <c r="K1833" s="749" t="s">
        <v>1600</v>
      </c>
      <c r="L1833" s="752">
        <v>72.220000000000027</v>
      </c>
      <c r="M1833" s="752">
        <v>1</v>
      </c>
      <c r="N1833" s="753">
        <v>72.220000000000027</v>
      </c>
    </row>
    <row r="1834" spans="1:14" ht="14.4" customHeight="1" x14ac:dyDescent="0.3">
      <c r="A1834" s="747" t="s">
        <v>628</v>
      </c>
      <c r="B1834" s="748" t="s">
        <v>629</v>
      </c>
      <c r="C1834" s="749" t="s">
        <v>673</v>
      </c>
      <c r="D1834" s="750" t="s">
        <v>674</v>
      </c>
      <c r="E1834" s="751">
        <v>50113013</v>
      </c>
      <c r="F1834" s="750" t="s">
        <v>1007</v>
      </c>
      <c r="G1834" s="749" t="s">
        <v>692</v>
      </c>
      <c r="H1834" s="749">
        <v>201970</v>
      </c>
      <c r="I1834" s="749">
        <v>201970</v>
      </c>
      <c r="J1834" s="749" t="s">
        <v>1060</v>
      </c>
      <c r="K1834" s="749" t="s">
        <v>1061</v>
      </c>
      <c r="L1834" s="752">
        <v>72.497894736842113</v>
      </c>
      <c r="M1834" s="752">
        <v>19</v>
      </c>
      <c r="N1834" s="753">
        <v>1377.46</v>
      </c>
    </row>
    <row r="1835" spans="1:14" ht="14.4" customHeight="1" x14ac:dyDescent="0.3">
      <c r="A1835" s="747" t="s">
        <v>628</v>
      </c>
      <c r="B1835" s="748" t="s">
        <v>629</v>
      </c>
      <c r="C1835" s="749" t="s">
        <v>673</v>
      </c>
      <c r="D1835" s="750" t="s">
        <v>674</v>
      </c>
      <c r="E1835" s="751">
        <v>50113013</v>
      </c>
      <c r="F1835" s="750" t="s">
        <v>1007</v>
      </c>
      <c r="G1835" s="749" t="s">
        <v>689</v>
      </c>
      <c r="H1835" s="749">
        <v>113453</v>
      </c>
      <c r="I1835" s="749">
        <v>113453</v>
      </c>
      <c r="J1835" s="749" t="s">
        <v>1066</v>
      </c>
      <c r="K1835" s="749" t="s">
        <v>1067</v>
      </c>
      <c r="L1835" s="752">
        <v>460.08599999999979</v>
      </c>
      <c r="M1835" s="752">
        <v>40.000000000000007</v>
      </c>
      <c r="N1835" s="753">
        <v>18403.439999999995</v>
      </c>
    </row>
    <row r="1836" spans="1:14" ht="14.4" customHeight="1" x14ac:dyDescent="0.3">
      <c r="A1836" s="747" t="s">
        <v>628</v>
      </c>
      <c r="B1836" s="748" t="s">
        <v>629</v>
      </c>
      <c r="C1836" s="749" t="s">
        <v>673</v>
      </c>
      <c r="D1836" s="750" t="s">
        <v>674</v>
      </c>
      <c r="E1836" s="751">
        <v>50113013</v>
      </c>
      <c r="F1836" s="750" t="s">
        <v>1007</v>
      </c>
      <c r="G1836" s="749" t="s">
        <v>630</v>
      </c>
      <c r="H1836" s="749">
        <v>201030</v>
      </c>
      <c r="I1836" s="749">
        <v>201030</v>
      </c>
      <c r="J1836" s="749" t="s">
        <v>1068</v>
      </c>
      <c r="K1836" s="749" t="s">
        <v>1069</v>
      </c>
      <c r="L1836" s="752">
        <v>26.610000000000003</v>
      </c>
      <c r="M1836" s="752">
        <v>80</v>
      </c>
      <c r="N1836" s="753">
        <v>2128.8000000000002</v>
      </c>
    </row>
    <row r="1837" spans="1:14" ht="14.4" customHeight="1" x14ac:dyDescent="0.3">
      <c r="A1837" s="747" t="s">
        <v>628</v>
      </c>
      <c r="B1837" s="748" t="s">
        <v>629</v>
      </c>
      <c r="C1837" s="749" t="s">
        <v>673</v>
      </c>
      <c r="D1837" s="750" t="s">
        <v>674</v>
      </c>
      <c r="E1837" s="751">
        <v>50113013</v>
      </c>
      <c r="F1837" s="750" t="s">
        <v>1007</v>
      </c>
      <c r="G1837" s="749" t="s">
        <v>692</v>
      </c>
      <c r="H1837" s="749">
        <v>106264</v>
      </c>
      <c r="I1837" s="749">
        <v>6264</v>
      </c>
      <c r="J1837" s="749" t="s">
        <v>1070</v>
      </c>
      <c r="K1837" s="749" t="s">
        <v>1322</v>
      </c>
      <c r="L1837" s="752">
        <v>31.814574885107707</v>
      </c>
      <c r="M1837" s="752">
        <v>35</v>
      </c>
      <c r="N1837" s="753">
        <v>1113.5101209787697</v>
      </c>
    </row>
    <row r="1838" spans="1:14" ht="14.4" customHeight="1" x14ac:dyDescent="0.3">
      <c r="A1838" s="747" t="s">
        <v>628</v>
      </c>
      <c r="B1838" s="748" t="s">
        <v>629</v>
      </c>
      <c r="C1838" s="749" t="s">
        <v>673</v>
      </c>
      <c r="D1838" s="750" t="s">
        <v>674</v>
      </c>
      <c r="E1838" s="751">
        <v>50113013</v>
      </c>
      <c r="F1838" s="750" t="s">
        <v>1007</v>
      </c>
      <c r="G1838" s="749" t="s">
        <v>692</v>
      </c>
      <c r="H1838" s="749">
        <v>191291</v>
      </c>
      <c r="I1838" s="749">
        <v>91291</v>
      </c>
      <c r="J1838" s="749" t="s">
        <v>1070</v>
      </c>
      <c r="K1838" s="749" t="s">
        <v>1071</v>
      </c>
      <c r="L1838" s="752">
        <v>45.08666666666668</v>
      </c>
      <c r="M1838" s="752">
        <v>6</v>
      </c>
      <c r="N1838" s="753">
        <v>270.5200000000001</v>
      </c>
    </row>
    <row r="1839" spans="1:14" ht="14.4" customHeight="1" x14ac:dyDescent="0.3">
      <c r="A1839" s="747" t="s">
        <v>628</v>
      </c>
      <c r="B1839" s="748" t="s">
        <v>629</v>
      </c>
      <c r="C1839" s="749" t="s">
        <v>673</v>
      </c>
      <c r="D1839" s="750" t="s">
        <v>674</v>
      </c>
      <c r="E1839" s="751">
        <v>50113013</v>
      </c>
      <c r="F1839" s="750" t="s">
        <v>1007</v>
      </c>
      <c r="G1839" s="749" t="s">
        <v>692</v>
      </c>
      <c r="H1839" s="749">
        <v>105113</v>
      </c>
      <c r="I1839" s="749">
        <v>5113</v>
      </c>
      <c r="J1839" s="749" t="s">
        <v>2081</v>
      </c>
      <c r="K1839" s="749" t="s">
        <v>2082</v>
      </c>
      <c r="L1839" s="752">
        <v>127.55999999999999</v>
      </c>
      <c r="M1839" s="752">
        <v>30</v>
      </c>
      <c r="N1839" s="753">
        <v>3826.7999999999997</v>
      </c>
    </row>
    <row r="1840" spans="1:14" ht="14.4" customHeight="1" x14ac:dyDescent="0.3">
      <c r="A1840" s="747" t="s">
        <v>628</v>
      </c>
      <c r="B1840" s="748" t="s">
        <v>629</v>
      </c>
      <c r="C1840" s="749" t="s">
        <v>673</v>
      </c>
      <c r="D1840" s="750" t="s">
        <v>674</v>
      </c>
      <c r="E1840" s="751">
        <v>50113013</v>
      </c>
      <c r="F1840" s="750" t="s">
        <v>1007</v>
      </c>
      <c r="G1840" s="749" t="s">
        <v>689</v>
      </c>
      <c r="H1840" s="749">
        <v>166265</v>
      </c>
      <c r="I1840" s="749">
        <v>166265</v>
      </c>
      <c r="J1840" s="749" t="s">
        <v>1077</v>
      </c>
      <c r="K1840" s="749" t="s">
        <v>1053</v>
      </c>
      <c r="L1840" s="752">
        <v>34.226666666666674</v>
      </c>
      <c r="M1840" s="752">
        <v>60</v>
      </c>
      <c r="N1840" s="753">
        <v>2053.6000000000004</v>
      </c>
    </row>
    <row r="1841" spans="1:14" ht="14.4" customHeight="1" x14ac:dyDescent="0.3">
      <c r="A1841" s="747" t="s">
        <v>628</v>
      </c>
      <c r="B1841" s="748" t="s">
        <v>629</v>
      </c>
      <c r="C1841" s="749" t="s">
        <v>673</v>
      </c>
      <c r="D1841" s="750" t="s">
        <v>674</v>
      </c>
      <c r="E1841" s="751">
        <v>50113013</v>
      </c>
      <c r="F1841" s="750" t="s">
        <v>1007</v>
      </c>
      <c r="G1841" s="749" t="s">
        <v>689</v>
      </c>
      <c r="H1841" s="749">
        <v>118523</v>
      </c>
      <c r="I1841" s="749">
        <v>18523</v>
      </c>
      <c r="J1841" s="749" t="s">
        <v>1702</v>
      </c>
      <c r="K1841" s="749" t="s">
        <v>1703</v>
      </c>
      <c r="L1841" s="752">
        <v>65.540000000000006</v>
      </c>
      <c r="M1841" s="752">
        <v>4</v>
      </c>
      <c r="N1841" s="753">
        <v>262.16000000000003</v>
      </c>
    </row>
    <row r="1842" spans="1:14" ht="14.4" customHeight="1" x14ac:dyDescent="0.3">
      <c r="A1842" s="747" t="s">
        <v>628</v>
      </c>
      <c r="B1842" s="748" t="s">
        <v>629</v>
      </c>
      <c r="C1842" s="749" t="s">
        <v>673</v>
      </c>
      <c r="D1842" s="750" t="s">
        <v>674</v>
      </c>
      <c r="E1842" s="751">
        <v>50113013</v>
      </c>
      <c r="F1842" s="750" t="s">
        <v>1007</v>
      </c>
      <c r="G1842" s="749" t="s">
        <v>689</v>
      </c>
      <c r="H1842" s="749">
        <v>118547</v>
      </c>
      <c r="I1842" s="749">
        <v>18547</v>
      </c>
      <c r="J1842" s="749" t="s">
        <v>1078</v>
      </c>
      <c r="K1842" s="749" t="s">
        <v>1079</v>
      </c>
      <c r="L1842" s="752">
        <v>123.5</v>
      </c>
      <c r="M1842" s="752">
        <v>5</v>
      </c>
      <c r="N1842" s="753">
        <v>617.5</v>
      </c>
    </row>
    <row r="1843" spans="1:14" ht="14.4" customHeight="1" x14ac:dyDescent="0.3">
      <c r="A1843" s="747" t="s">
        <v>628</v>
      </c>
      <c r="B1843" s="748" t="s">
        <v>629</v>
      </c>
      <c r="C1843" s="749" t="s">
        <v>673</v>
      </c>
      <c r="D1843" s="750" t="s">
        <v>674</v>
      </c>
      <c r="E1843" s="751">
        <v>50113013</v>
      </c>
      <c r="F1843" s="750" t="s">
        <v>1007</v>
      </c>
      <c r="G1843" s="749" t="s">
        <v>692</v>
      </c>
      <c r="H1843" s="749">
        <v>142845</v>
      </c>
      <c r="I1843" s="749">
        <v>42845</v>
      </c>
      <c r="J1843" s="749" t="s">
        <v>1082</v>
      </c>
      <c r="K1843" s="749" t="s">
        <v>1083</v>
      </c>
      <c r="L1843" s="752">
        <v>100.50428571428571</v>
      </c>
      <c r="M1843" s="752">
        <v>7</v>
      </c>
      <c r="N1843" s="753">
        <v>703.53</v>
      </c>
    </row>
    <row r="1844" spans="1:14" ht="14.4" customHeight="1" x14ac:dyDescent="0.3">
      <c r="A1844" s="747" t="s">
        <v>628</v>
      </c>
      <c r="B1844" s="748" t="s">
        <v>629</v>
      </c>
      <c r="C1844" s="749" t="s">
        <v>673</v>
      </c>
      <c r="D1844" s="750" t="s">
        <v>674</v>
      </c>
      <c r="E1844" s="751">
        <v>50113013</v>
      </c>
      <c r="F1844" s="750" t="s">
        <v>1007</v>
      </c>
      <c r="G1844" s="749" t="s">
        <v>692</v>
      </c>
      <c r="H1844" s="749">
        <v>184895</v>
      </c>
      <c r="I1844" s="749">
        <v>84895</v>
      </c>
      <c r="J1844" s="749" t="s">
        <v>1082</v>
      </c>
      <c r="K1844" s="749" t="s">
        <v>1084</v>
      </c>
      <c r="L1844" s="752">
        <v>66.62</v>
      </c>
      <c r="M1844" s="752">
        <v>1</v>
      </c>
      <c r="N1844" s="753">
        <v>66.62</v>
      </c>
    </row>
    <row r="1845" spans="1:14" ht="14.4" customHeight="1" x14ac:dyDescent="0.3">
      <c r="A1845" s="747" t="s">
        <v>628</v>
      </c>
      <c r="B1845" s="748" t="s">
        <v>629</v>
      </c>
      <c r="C1845" s="749" t="s">
        <v>673</v>
      </c>
      <c r="D1845" s="750" t="s">
        <v>674</v>
      </c>
      <c r="E1845" s="751">
        <v>50113013</v>
      </c>
      <c r="F1845" s="750" t="s">
        <v>1007</v>
      </c>
      <c r="G1845" s="749" t="s">
        <v>630</v>
      </c>
      <c r="H1845" s="749">
        <v>147725</v>
      </c>
      <c r="I1845" s="749">
        <v>47725</v>
      </c>
      <c r="J1845" s="749" t="s">
        <v>1085</v>
      </c>
      <c r="K1845" s="749" t="s">
        <v>1086</v>
      </c>
      <c r="L1845" s="752">
        <v>63.480116994649251</v>
      </c>
      <c r="M1845" s="752">
        <v>1</v>
      </c>
      <c r="N1845" s="753">
        <v>63.480116994649251</v>
      </c>
    </row>
    <row r="1846" spans="1:14" ht="14.4" customHeight="1" x14ac:dyDescent="0.3">
      <c r="A1846" s="747" t="s">
        <v>628</v>
      </c>
      <c r="B1846" s="748" t="s">
        <v>629</v>
      </c>
      <c r="C1846" s="749" t="s">
        <v>673</v>
      </c>
      <c r="D1846" s="750" t="s">
        <v>674</v>
      </c>
      <c r="E1846" s="751">
        <v>50113013</v>
      </c>
      <c r="F1846" s="750" t="s">
        <v>1007</v>
      </c>
      <c r="G1846" s="749" t="s">
        <v>630</v>
      </c>
      <c r="H1846" s="749">
        <v>147727</v>
      </c>
      <c r="I1846" s="749">
        <v>47727</v>
      </c>
      <c r="J1846" s="749" t="s">
        <v>1087</v>
      </c>
      <c r="K1846" s="749" t="s">
        <v>1088</v>
      </c>
      <c r="L1846" s="752">
        <v>126.95</v>
      </c>
      <c r="M1846" s="752">
        <v>2</v>
      </c>
      <c r="N1846" s="753">
        <v>253.9</v>
      </c>
    </row>
    <row r="1847" spans="1:14" ht="14.4" customHeight="1" x14ac:dyDescent="0.3">
      <c r="A1847" s="747" t="s">
        <v>628</v>
      </c>
      <c r="B1847" s="748" t="s">
        <v>629</v>
      </c>
      <c r="C1847" s="749" t="s">
        <v>673</v>
      </c>
      <c r="D1847" s="750" t="s">
        <v>674</v>
      </c>
      <c r="E1847" s="751">
        <v>50113014</v>
      </c>
      <c r="F1847" s="750" t="s">
        <v>1089</v>
      </c>
      <c r="G1847" s="749" t="s">
        <v>692</v>
      </c>
      <c r="H1847" s="749">
        <v>198417</v>
      </c>
      <c r="I1847" s="749">
        <v>198417</v>
      </c>
      <c r="J1847" s="749" t="s">
        <v>1615</v>
      </c>
      <c r="K1847" s="749" t="s">
        <v>1616</v>
      </c>
      <c r="L1847" s="752">
        <v>26381.159250000001</v>
      </c>
      <c r="M1847" s="752">
        <v>4</v>
      </c>
      <c r="N1847" s="753">
        <v>105524.637</v>
      </c>
    </row>
    <row r="1848" spans="1:14" ht="14.4" customHeight="1" x14ac:dyDescent="0.3">
      <c r="A1848" s="747" t="s">
        <v>628</v>
      </c>
      <c r="B1848" s="748" t="s">
        <v>629</v>
      </c>
      <c r="C1848" s="749" t="s">
        <v>673</v>
      </c>
      <c r="D1848" s="750" t="s">
        <v>674</v>
      </c>
      <c r="E1848" s="751">
        <v>50113014</v>
      </c>
      <c r="F1848" s="750" t="s">
        <v>1089</v>
      </c>
      <c r="G1848" s="749" t="s">
        <v>689</v>
      </c>
      <c r="H1848" s="749">
        <v>64942</v>
      </c>
      <c r="I1848" s="749">
        <v>64942</v>
      </c>
      <c r="J1848" s="749" t="s">
        <v>1328</v>
      </c>
      <c r="K1848" s="749" t="s">
        <v>1329</v>
      </c>
      <c r="L1848" s="752">
        <v>676.78857142857157</v>
      </c>
      <c r="M1848" s="752">
        <v>14</v>
      </c>
      <c r="N1848" s="753">
        <v>9475.0400000000027</v>
      </c>
    </row>
    <row r="1849" spans="1:14" ht="14.4" customHeight="1" x14ac:dyDescent="0.3">
      <c r="A1849" s="747" t="s">
        <v>628</v>
      </c>
      <c r="B1849" s="748" t="s">
        <v>629</v>
      </c>
      <c r="C1849" s="749" t="s">
        <v>673</v>
      </c>
      <c r="D1849" s="750" t="s">
        <v>674</v>
      </c>
      <c r="E1849" s="751">
        <v>50113014</v>
      </c>
      <c r="F1849" s="750" t="s">
        <v>1089</v>
      </c>
      <c r="G1849" s="749" t="s">
        <v>689</v>
      </c>
      <c r="H1849" s="749">
        <v>164401</v>
      </c>
      <c r="I1849" s="749">
        <v>164401</v>
      </c>
      <c r="J1849" s="749" t="s">
        <v>1090</v>
      </c>
      <c r="K1849" s="749" t="s">
        <v>1091</v>
      </c>
      <c r="L1849" s="752">
        <v>152.9</v>
      </c>
      <c r="M1849" s="752">
        <v>2.5</v>
      </c>
      <c r="N1849" s="753">
        <v>382.25</v>
      </c>
    </row>
    <row r="1850" spans="1:14" ht="14.4" customHeight="1" x14ac:dyDescent="0.3">
      <c r="A1850" s="747" t="s">
        <v>628</v>
      </c>
      <c r="B1850" s="748" t="s">
        <v>629</v>
      </c>
      <c r="C1850" s="749" t="s">
        <v>673</v>
      </c>
      <c r="D1850" s="750" t="s">
        <v>674</v>
      </c>
      <c r="E1850" s="751">
        <v>50113014</v>
      </c>
      <c r="F1850" s="750" t="s">
        <v>1089</v>
      </c>
      <c r="G1850" s="749" t="s">
        <v>692</v>
      </c>
      <c r="H1850" s="749">
        <v>116895</v>
      </c>
      <c r="I1850" s="749">
        <v>16895</v>
      </c>
      <c r="J1850" s="749" t="s">
        <v>1092</v>
      </c>
      <c r="K1850" s="749" t="s">
        <v>1093</v>
      </c>
      <c r="L1850" s="752">
        <v>108.2448387096774</v>
      </c>
      <c r="M1850" s="752">
        <v>31</v>
      </c>
      <c r="N1850" s="753">
        <v>3355.5899999999992</v>
      </c>
    </row>
    <row r="1851" spans="1:14" ht="14.4" customHeight="1" x14ac:dyDescent="0.3">
      <c r="A1851" s="747" t="s">
        <v>628</v>
      </c>
      <c r="B1851" s="748" t="s">
        <v>629</v>
      </c>
      <c r="C1851" s="749" t="s">
        <v>673</v>
      </c>
      <c r="D1851" s="750" t="s">
        <v>674</v>
      </c>
      <c r="E1851" s="751">
        <v>50113014</v>
      </c>
      <c r="F1851" s="750" t="s">
        <v>1089</v>
      </c>
      <c r="G1851" s="749" t="s">
        <v>692</v>
      </c>
      <c r="H1851" s="749">
        <v>116896</v>
      </c>
      <c r="I1851" s="749">
        <v>16896</v>
      </c>
      <c r="J1851" s="749" t="s">
        <v>1094</v>
      </c>
      <c r="K1851" s="749" t="s">
        <v>1095</v>
      </c>
      <c r="L1851" s="752">
        <v>108.44714285714284</v>
      </c>
      <c r="M1851" s="752">
        <v>7</v>
      </c>
      <c r="N1851" s="753">
        <v>759.12999999999988</v>
      </c>
    </row>
    <row r="1852" spans="1:14" ht="14.4" customHeight="1" x14ac:dyDescent="0.3">
      <c r="A1852" s="747" t="s">
        <v>628</v>
      </c>
      <c r="B1852" s="748" t="s">
        <v>629</v>
      </c>
      <c r="C1852" s="749" t="s">
        <v>673</v>
      </c>
      <c r="D1852" s="750" t="s">
        <v>674</v>
      </c>
      <c r="E1852" s="751">
        <v>50113014</v>
      </c>
      <c r="F1852" s="750" t="s">
        <v>1089</v>
      </c>
      <c r="G1852" s="749" t="s">
        <v>689</v>
      </c>
      <c r="H1852" s="749">
        <v>845130</v>
      </c>
      <c r="I1852" s="749">
        <v>25449</v>
      </c>
      <c r="J1852" s="749" t="s">
        <v>1617</v>
      </c>
      <c r="K1852" s="749" t="s">
        <v>1618</v>
      </c>
      <c r="L1852" s="752">
        <v>8444.9506976744178</v>
      </c>
      <c r="M1852" s="752">
        <v>43</v>
      </c>
      <c r="N1852" s="753">
        <v>363132.87999999995</v>
      </c>
    </row>
    <row r="1853" spans="1:14" ht="14.4" customHeight="1" x14ac:dyDescent="0.3">
      <c r="A1853" s="747" t="s">
        <v>628</v>
      </c>
      <c r="B1853" s="748" t="s">
        <v>629</v>
      </c>
      <c r="C1853" s="749" t="s">
        <v>679</v>
      </c>
      <c r="D1853" s="750" t="s">
        <v>680</v>
      </c>
      <c r="E1853" s="751">
        <v>50113001</v>
      </c>
      <c r="F1853" s="750" t="s">
        <v>688</v>
      </c>
      <c r="G1853" s="749" t="s">
        <v>692</v>
      </c>
      <c r="H1853" s="749">
        <v>196886</v>
      </c>
      <c r="I1853" s="749">
        <v>96886</v>
      </c>
      <c r="J1853" s="749" t="s">
        <v>1096</v>
      </c>
      <c r="K1853" s="749" t="s">
        <v>1097</v>
      </c>
      <c r="L1853" s="752">
        <v>50.160002893632495</v>
      </c>
      <c r="M1853" s="752">
        <v>119</v>
      </c>
      <c r="N1853" s="753">
        <v>5969.0403443422665</v>
      </c>
    </row>
    <row r="1854" spans="1:14" ht="14.4" customHeight="1" x14ac:dyDescent="0.3">
      <c r="A1854" s="747" t="s">
        <v>628</v>
      </c>
      <c r="B1854" s="748" t="s">
        <v>629</v>
      </c>
      <c r="C1854" s="749" t="s">
        <v>679</v>
      </c>
      <c r="D1854" s="750" t="s">
        <v>680</v>
      </c>
      <c r="E1854" s="751">
        <v>50113001</v>
      </c>
      <c r="F1854" s="750" t="s">
        <v>688</v>
      </c>
      <c r="G1854" s="749" t="s">
        <v>692</v>
      </c>
      <c r="H1854" s="749">
        <v>196887</v>
      </c>
      <c r="I1854" s="749">
        <v>96887</v>
      </c>
      <c r="J1854" s="749" t="s">
        <v>1096</v>
      </c>
      <c r="K1854" s="749" t="s">
        <v>1706</v>
      </c>
      <c r="L1854" s="752">
        <v>69.865401430596052</v>
      </c>
      <c r="M1854" s="752">
        <v>65</v>
      </c>
      <c r="N1854" s="753">
        <v>4541.251092988743</v>
      </c>
    </row>
    <row r="1855" spans="1:14" ht="14.4" customHeight="1" x14ac:dyDescent="0.3">
      <c r="A1855" s="747" t="s">
        <v>628</v>
      </c>
      <c r="B1855" s="748" t="s">
        <v>629</v>
      </c>
      <c r="C1855" s="749" t="s">
        <v>679</v>
      </c>
      <c r="D1855" s="750" t="s">
        <v>680</v>
      </c>
      <c r="E1855" s="751">
        <v>50113001</v>
      </c>
      <c r="F1855" s="750" t="s">
        <v>688</v>
      </c>
      <c r="G1855" s="749" t="s">
        <v>689</v>
      </c>
      <c r="H1855" s="749">
        <v>181090</v>
      </c>
      <c r="I1855" s="749">
        <v>181090</v>
      </c>
      <c r="J1855" s="749" t="s">
        <v>690</v>
      </c>
      <c r="K1855" s="749" t="s">
        <v>691</v>
      </c>
      <c r="L1855" s="752">
        <v>62.189333333333337</v>
      </c>
      <c r="M1855" s="752">
        <v>15</v>
      </c>
      <c r="N1855" s="753">
        <v>932.84</v>
      </c>
    </row>
    <row r="1856" spans="1:14" ht="14.4" customHeight="1" x14ac:dyDescent="0.3">
      <c r="A1856" s="747" t="s">
        <v>628</v>
      </c>
      <c r="B1856" s="748" t="s">
        <v>629</v>
      </c>
      <c r="C1856" s="749" t="s">
        <v>679</v>
      </c>
      <c r="D1856" s="750" t="s">
        <v>680</v>
      </c>
      <c r="E1856" s="751">
        <v>50113001</v>
      </c>
      <c r="F1856" s="750" t="s">
        <v>688</v>
      </c>
      <c r="G1856" s="749" t="s">
        <v>692</v>
      </c>
      <c r="H1856" s="749">
        <v>192729</v>
      </c>
      <c r="I1856" s="749">
        <v>92729</v>
      </c>
      <c r="J1856" s="749" t="s">
        <v>1853</v>
      </c>
      <c r="K1856" s="749" t="s">
        <v>1854</v>
      </c>
      <c r="L1856" s="752">
        <v>48.68</v>
      </c>
      <c r="M1856" s="752">
        <v>2</v>
      </c>
      <c r="N1856" s="753">
        <v>97.36</v>
      </c>
    </row>
    <row r="1857" spans="1:14" ht="14.4" customHeight="1" x14ac:dyDescent="0.3">
      <c r="A1857" s="747" t="s">
        <v>628</v>
      </c>
      <c r="B1857" s="748" t="s">
        <v>629</v>
      </c>
      <c r="C1857" s="749" t="s">
        <v>679</v>
      </c>
      <c r="D1857" s="750" t="s">
        <v>680</v>
      </c>
      <c r="E1857" s="751">
        <v>50113001</v>
      </c>
      <c r="F1857" s="750" t="s">
        <v>688</v>
      </c>
      <c r="G1857" s="749" t="s">
        <v>692</v>
      </c>
      <c r="H1857" s="749">
        <v>176064</v>
      </c>
      <c r="I1857" s="749">
        <v>76064</v>
      </c>
      <c r="J1857" s="749" t="s">
        <v>693</v>
      </c>
      <c r="K1857" s="749" t="s">
        <v>694</v>
      </c>
      <c r="L1857" s="752">
        <v>71.140000000000015</v>
      </c>
      <c r="M1857" s="752">
        <v>2</v>
      </c>
      <c r="N1857" s="753">
        <v>142.28000000000003</v>
      </c>
    </row>
    <row r="1858" spans="1:14" ht="14.4" customHeight="1" x14ac:dyDescent="0.3">
      <c r="A1858" s="747" t="s">
        <v>628</v>
      </c>
      <c r="B1858" s="748" t="s">
        <v>629</v>
      </c>
      <c r="C1858" s="749" t="s">
        <v>679</v>
      </c>
      <c r="D1858" s="750" t="s">
        <v>680</v>
      </c>
      <c r="E1858" s="751">
        <v>50113001</v>
      </c>
      <c r="F1858" s="750" t="s">
        <v>688</v>
      </c>
      <c r="G1858" s="749" t="s">
        <v>689</v>
      </c>
      <c r="H1858" s="749">
        <v>126486</v>
      </c>
      <c r="I1858" s="749">
        <v>26486</v>
      </c>
      <c r="J1858" s="749" t="s">
        <v>1332</v>
      </c>
      <c r="K1858" s="749" t="s">
        <v>1333</v>
      </c>
      <c r="L1858" s="752">
        <v>629.66</v>
      </c>
      <c r="M1858" s="752">
        <v>2</v>
      </c>
      <c r="N1858" s="753">
        <v>1259.32</v>
      </c>
    </row>
    <row r="1859" spans="1:14" ht="14.4" customHeight="1" x14ac:dyDescent="0.3">
      <c r="A1859" s="747" t="s">
        <v>628</v>
      </c>
      <c r="B1859" s="748" t="s">
        <v>629</v>
      </c>
      <c r="C1859" s="749" t="s">
        <v>679</v>
      </c>
      <c r="D1859" s="750" t="s">
        <v>680</v>
      </c>
      <c r="E1859" s="751">
        <v>50113001</v>
      </c>
      <c r="F1859" s="750" t="s">
        <v>688</v>
      </c>
      <c r="G1859" s="749" t="s">
        <v>692</v>
      </c>
      <c r="H1859" s="749">
        <v>100362</v>
      </c>
      <c r="I1859" s="749">
        <v>362</v>
      </c>
      <c r="J1859" s="749" t="s">
        <v>695</v>
      </c>
      <c r="K1859" s="749" t="s">
        <v>696</v>
      </c>
      <c r="L1859" s="752">
        <v>86.607142857142875</v>
      </c>
      <c r="M1859" s="752">
        <v>56</v>
      </c>
      <c r="N1859" s="753">
        <v>4850.0000000000009</v>
      </c>
    </row>
    <row r="1860" spans="1:14" ht="14.4" customHeight="1" x14ac:dyDescent="0.3">
      <c r="A1860" s="747" t="s">
        <v>628</v>
      </c>
      <c r="B1860" s="748" t="s">
        <v>629</v>
      </c>
      <c r="C1860" s="749" t="s">
        <v>679</v>
      </c>
      <c r="D1860" s="750" t="s">
        <v>680</v>
      </c>
      <c r="E1860" s="751">
        <v>50113001</v>
      </c>
      <c r="F1860" s="750" t="s">
        <v>688</v>
      </c>
      <c r="G1860" s="749" t="s">
        <v>692</v>
      </c>
      <c r="H1860" s="749">
        <v>28834</v>
      </c>
      <c r="I1860" s="749">
        <v>28834</v>
      </c>
      <c r="J1860" s="749" t="s">
        <v>700</v>
      </c>
      <c r="K1860" s="749" t="s">
        <v>1334</v>
      </c>
      <c r="L1860" s="752">
        <v>354.86999999999983</v>
      </c>
      <c r="M1860" s="752">
        <v>1</v>
      </c>
      <c r="N1860" s="753">
        <v>354.86999999999983</v>
      </c>
    </row>
    <row r="1861" spans="1:14" ht="14.4" customHeight="1" x14ac:dyDescent="0.3">
      <c r="A1861" s="747" t="s">
        <v>628</v>
      </c>
      <c r="B1861" s="748" t="s">
        <v>629</v>
      </c>
      <c r="C1861" s="749" t="s">
        <v>679</v>
      </c>
      <c r="D1861" s="750" t="s">
        <v>680</v>
      </c>
      <c r="E1861" s="751">
        <v>50113001</v>
      </c>
      <c r="F1861" s="750" t="s">
        <v>688</v>
      </c>
      <c r="G1861" s="749" t="s">
        <v>692</v>
      </c>
      <c r="H1861" s="749">
        <v>845008</v>
      </c>
      <c r="I1861" s="749">
        <v>107806</v>
      </c>
      <c r="J1861" s="749" t="s">
        <v>702</v>
      </c>
      <c r="K1861" s="749" t="s">
        <v>703</v>
      </c>
      <c r="L1861" s="752">
        <v>59.889721970572019</v>
      </c>
      <c r="M1861" s="752">
        <v>12</v>
      </c>
      <c r="N1861" s="753">
        <v>718.6766636468642</v>
      </c>
    </row>
    <row r="1862" spans="1:14" ht="14.4" customHeight="1" x14ac:dyDescent="0.3">
      <c r="A1862" s="747" t="s">
        <v>628</v>
      </c>
      <c r="B1862" s="748" t="s">
        <v>629</v>
      </c>
      <c r="C1862" s="749" t="s">
        <v>679</v>
      </c>
      <c r="D1862" s="750" t="s">
        <v>680</v>
      </c>
      <c r="E1862" s="751">
        <v>50113001</v>
      </c>
      <c r="F1862" s="750" t="s">
        <v>688</v>
      </c>
      <c r="G1862" s="749" t="s">
        <v>692</v>
      </c>
      <c r="H1862" s="749">
        <v>153200</v>
      </c>
      <c r="I1862" s="749">
        <v>53200</v>
      </c>
      <c r="J1862" s="749" t="s">
        <v>1855</v>
      </c>
      <c r="K1862" s="749" t="s">
        <v>1856</v>
      </c>
      <c r="L1862" s="752">
        <v>41.276363636363641</v>
      </c>
      <c r="M1862" s="752">
        <v>11</v>
      </c>
      <c r="N1862" s="753">
        <v>454.04</v>
      </c>
    </row>
    <row r="1863" spans="1:14" ht="14.4" customHeight="1" x14ac:dyDescent="0.3">
      <c r="A1863" s="747" t="s">
        <v>628</v>
      </c>
      <c r="B1863" s="748" t="s">
        <v>629</v>
      </c>
      <c r="C1863" s="749" t="s">
        <v>679</v>
      </c>
      <c r="D1863" s="750" t="s">
        <v>680</v>
      </c>
      <c r="E1863" s="751">
        <v>50113001</v>
      </c>
      <c r="F1863" s="750" t="s">
        <v>688</v>
      </c>
      <c r="G1863" s="749" t="s">
        <v>689</v>
      </c>
      <c r="H1863" s="749">
        <v>102945</v>
      </c>
      <c r="I1863" s="749">
        <v>2945</v>
      </c>
      <c r="J1863" s="749" t="s">
        <v>2083</v>
      </c>
      <c r="K1863" s="749" t="s">
        <v>2084</v>
      </c>
      <c r="L1863" s="752">
        <v>18.770000000000003</v>
      </c>
      <c r="M1863" s="752">
        <v>2</v>
      </c>
      <c r="N1863" s="753">
        <v>37.540000000000006</v>
      </c>
    </row>
    <row r="1864" spans="1:14" ht="14.4" customHeight="1" x14ac:dyDescent="0.3">
      <c r="A1864" s="747" t="s">
        <v>628</v>
      </c>
      <c r="B1864" s="748" t="s">
        <v>629</v>
      </c>
      <c r="C1864" s="749" t="s">
        <v>679</v>
      </c>
      <c r="D1864" s="750" t="s">
        <v>680</v>
      </c>
      <c r="E1864" s="751">
        <v>50113001</v>
      </c>
      <c r="F1864" s="750" t="s">
        <v>688</v>
      </c>
      <c r="G1864" s="749" t="s">
        <v>692</v>
      </c>
      <c r="H1864" s="749">
        <v>194328</v>
      </c>
      <c r="I1864" s="749">
        <v>94328</v>
      </c>
      <c r="J1864" s="749" t="s">
        <v>706</v>
      </c>
      <c r="K1864" s="749" t="s">
        <v>2085</v>
      </c>
      <c r="L1864" s="752">
        <v>52.980000000000011</v>
      </c>
      <c r="M1864" s="752">
        <v>1</v>
      </c>
      <c r="N1864" s="753">
        <v>52.980000000000011</v>
      </c>
    </row>
    <row r="1865" spans="1:14" ht="14.4" customHeight="1" x14ac:dyDescent="0.3">
      <c r="A1865" s="747" t="s">
        <v>628</v>
      </c>
      <c r="B1865" s="748" t="s">
        <v>629</v>
      </c>
      <c r="C1865" s="749" t="s">
        <v>679</v>
      </c>
      <c r="D1865" s="750" t="s">
        <v>680</v>
      </c>
      <c r="E1865" s="751">
        <v>50113001</v>
      </c>
      <c r="F1865" s="750" t="s">
        <v>688</v>
      </c>
      <c r="G1865" s="749" t="s">
        <v>692</v>
      </c>
      <c r="H1865" s="749">
        <v>199138</v>
      </c>
      <c r="I1865" s="749">
        <v>99138</v>
      </c>
      <c r="J1865" s="749" t="s">
        <v>706</v>
      </c>
      <c r="K1865" s="749" t="s">
        <v>707</v>
      </c>
      <c r="L1865" s="752">
        <v>33.813333333333333</v>
      </c>
      <c r="M1865" s="752">
        <v>3</v>
      </c>
      <c r="N1865" s="753">
        <v>101.44</v>
      </c>
    </row>
    <row r="1866" spans="1:14" ht="14.4" customHeight="1" x14ac:dyDescent="0.3">
      <c r="A1866" s="747" t="s">
        <v>628</v>
      </c>
      <c r="B1866" s="748" t="s">
        <v>629</v>
      </c>
      <c r="C1866" s="749" t="s">
        <v>679</v>
      </c>
      <c r="D1866" s="750" t="s">
        <v>680</v>
      </c>
      <c r="E1866" s="751">
        <v>50113001</v>
      </c>
      <c r="F1866" s="750" t="s">
        <v>688</v>
      </c>
      <c r="G1866" s="749" t="s">
        <v>692</v>
      </c>
      <c r="H1866" s="749">
        <v>201384</v>
      </c>
      <c r="I1866" s="749">
        <v>201384</v>
      </c>
      <c r="J1866" s="749" t="s">
        <v>2086</v>
      </c>
      <c r="K1866" s="749" t="s">
        <v>2087</v>
      </c>
      <c r="L1866" s="752">
        <v>1142.2500000000002</v>
      </c>
      <c r="M1866" s="752">
        <v>1</v>
      </c>
      <c r="N1866" s="753">
        <v>1142.2500000000002</v>
      </c>
    </row>
    <row r="1867" spans="1:14" ht="14.4" customHeight="1" x14ac:dyDescent="0.3">
      <c r="A1867" s="747" t="s">
        <v>628</v>
      </c>
      <c r="B1867" s="748" t="s">
        <v>629</v>
      </c>
      <c r="C1867" s="749" t="s">
        <v>679</v>
      </c>
      <c r="D1867" s="750" t="s">
        <v>680</v>
      </c>
      <c r="E1867" s="751">
        <v>50113001</v>
      </c>
      <c r="F1867" s="750" t="s">
        <v>688</v>
      </c>
      <c r="G1867" s="749" t="s">
        <v>692</v>
      </c>
      <c r="H1867" s="749">
        <v>176954</v>
      </c>
      <c r="I1867" s="749">
        <v>176954</v>
      </c>
      <c r="J1867" s="749" t="s">
        <v>708</v>
      </c>
      <c r="K1867" s="749" t="s">
        <v>709</v>
      </c>
      <c r="L1867" s="752">
        <v>95.11699999999999</v>
      </c>
      <c r="M1867" s="752">
        <v>7</v>
      </c>
      <c r="N1867" s="753">
        <v>665.81899999999996</v>
      </c>
    </row>
    <row r="1868" spans="1:14" ht="14.4" customHeight="1" x14ac:dyDescent="0.3">
      <c r="A1868" s="747" t="s">
        <v>628</v>
      </c>
      <c r="B1868" s="748" t="s">
        <v>629</v>
      </c>
      <c r="C1868" s="749" t="s">
        <v>679</v>
      </c>
      <c r="D1868" s="750" t="s">
        <v>680</v>
      </c>
      <c r="E1868" s="751">
        <v>50113001</v>
      </c>
      <c r="F1868" s="750" t="s">
        <v>688</v>
      </c>
      <c r="G1868" s="749" t="s">
        <v>692</v>
      </c>
      <c r="H1868" s="749">
        <v>167547</v>
      </c>
      <c r="I1868" s="749">
        <v>67547</v>
      </c>
      <c r="J1868" s="749" t="s">
        <v>1335</v>
      </c>
      <c r="K1868" s="749" t="s">
        <v>1336</v>
      </c>
      <c r="L1868" s="752">
        <v>47.12</v>
      </c>
      <c r="M1868" s="752">
        <v>3</v>
      </c>
      <c r="N1868" s="753">
        <v>141.35999999999999</v>
      </c>
    </row>
    <row r="1869" spans="1:14" ht="14.4" customHeight="1" x14ac:dyDescent="0.3">
      <c r="A1869" s="747" t="s">
        <v>628</v>
      </c>
      <c r="B1869" s="748" t="s">
        <v>629</v>
      </c>
      <c r="C1869" s="749" t="s">
        <v>679</v>
      </c>
      <c r="D1869" s="750" t="s">
        <v>680</v>
      </c>
      <c r="E1869" s="751">
        <v>50113001</v>
      </c>
      <c r="F1869" s="750" t="s">
        <v>688</v>
      </c>
      <c r="G1869" s="749" t="s">
        <v>692</v>
      </c>
      <c r="H1869" s="749">
        <v>167550</v>
      </c>
      <c r="I1869" s="749">
        <v>67550</v>
      </c>
      <c r="J1869" s="749" t="s">
        <v>2088</v>
      </c>
      <c r="K1869" s="749" t="s">
        <v>2089</v>
      </c>
      <c r="L1869" s="752">
        <v>211.70999999999998</v>
      </c>
      <c r="M1869" s="752">
        <v>2</v>
      </c>
      <c r="N1869" s="753">
        <v>423.41999999999996</v>
      </c>
    </row>
    <row r="1870" spans="1:14" ht="14.4" customHeight="1" x14ac:dyDescent="0.3">
      <c r="A1870" s="747" t="s">
        <v>628</v>
      </c>
      <c r="B1870" s="748" t="s">
        <v>629</v>
      </c>
      <c r="C1870" s="749" t="s">
        <v>679</v>
      </c>
      <c r="D1870" s="750" t="s">
        <v>680</v>
      </c>
      <c r="E1870" s="751">
        <v>50113001</v>
      </c>
      <c r="F1870" s="750" t="s">
        <v>688</v>
      </c>
      <c r="G1870" s="749" t="s">
        <v>630</v>
      </c>
      <c r="H1870" s="749">
        <v>194918</v>
      </c>
      <c r="I1870" s="749">
        <v>94918</v>
      </c>
      <c r="J1870" s="749" t="s">
        <v>1337</v>
      </c>
      <c r="K1870" s="749" t="s">
        <v>1338</v>
      </c>
      <c r="L1870" s="752">
        <v>41.1</v>
      </c>
      <c r="M1870" s="752">
        <v>5</v>
      </c>
      <c r="N1870" s="753">
        <v>205.5</v>
      </c>
    </row>
    <row r="1871" spans="1:14" ht="14.4" customHeight="1" x14ac:dyDescent="0.3">
      <c r="A1871" s="747" t="s">
        <v>628</v>
      </c>
      <c r="B1871" s="748" t="s">
        <v>629</v>
      </c>
      <c r="C1871" s="749" t="s">
        <v>679</v>
      </c>
      <c r="D1871" s="750" t="s">
        <v>680</v>
      </c>
      <c r="E1871" s="751">
        <v>50113001</v>
      </c>
      <c r="F1871" s="750" t="s">
        <v>688</v>
      </c>
      <c r="G1871" s="749" t="s">
        <v>692</v>
      </c>
      <c r="H1871" s="749">
        <v>194916</v>
      </c>
      <c r="I1871" s="749">
        <v>94916</v>
      </c>
      <c r="J1871" s="749" t="s">
        <v>1337</v>
      </c>
      <c r="K1871" s="749" t="s">
        <v>2090</v>
      </c>
      <c r="L1871" s="752">
        <v>85.399425514065186</v>
      </c>
      <c r="M1871" s="752">
        <v>47</v>
      </c>
      <c r="N1871" s="753">
        <v>4013.7729991610636</v>
      </c>
    </row>
    <row r="1872" spans="1:14" ht="14.4" customHeight="1" x14ac:dyDescent="0.3">
      <c r="A1872" s="747" t="s">
        <v>628</v>
      </c>
      <c r="B1872" s="748" t="s">
        <v>629</v>
      </c>
      <c r="C1872" s="749" t="s">
        <v>679</v>
      </c>
      <c r="D1872" s="750" t="s">
        <v>680</v>
      </c>
      <c r="E1872" s="751">
        <v>50113001</v>
      </c>
      <c r="F1872" s="750" t="s">
        <v>688</v>
      </c>
      <c r="G1872" s="749" t="s">
        <v>692</v>
      </c>
      <c r="H1872" s="749">
        <v>988727</v>
      </c>
      <c r="I1872" s="749">
        <v>192247</v>
      </c>
      <c r="J1872" s="749" t="s">
        <v>1860</v>
      </c>
      <c r="K1872" s="749" t="s">
        <v>1861</v>
      </c>
      <c r="L1872" s="752">
        <v>74.810000000000016</v>
      </c>
      <c r="M1872" s="752">
        <v>11</v>
      </c>
      <c r="N1872" s="753">
        <v>822.9100000000002</v>
      </c>
    </row>
    <row r="1873" spans="1:14" ht="14.4" customHeight="1" x14ac:dyDescent="0.3">
      <c r="A1873" s="747" t="s">
        <v>628</v>
      </c>
      <c r="B1873" s="748" t="s">
        <v>629</v>
      </c>
      <c r="C1873" s="749" t="s">
        <v>679</v>
      </c>
      <c r="D1873" s="750" t="s">
        <v>680</v>
      </c>
      <c r="E1873" s="751">
        <v>50113001</v>
      </c>
      <c r="F1873" s="750" t="s">
        <v>688</v>
      </c>
      <c r="G1873" s="749" t="s">
        <v>689</v>
      </c>
      <c r="H1873" s="749">
        <v>850169</v>
      </c>
      <c r="I1873" s="749">
        <v>169211</v>
      </c>
      <c r="J1873" s="749" t="s">
        <v>2091</v>
      </c>
      <c r="K1873" s="749" t="s">
        <v>2092</v>
      </c>
      <c r="L1873" s="752">
        <v>39.31</v>
      </c>
      <c r="M1873" s="752">
        <v>7</v>
      </c>
      <c r="N1873" s="753">
        <v>275.17</v>
      </c>
    </row>
    <row r="1874" spans="1:14" ht="14.4" customHeight="1" x14ac:dyDescent="0.3">
      <c r="A1874" s="747" t="s">
        <v>628</v>
      </c>
      <c r="B1874" s="748" t="s">
        <v>629</v>
      </c>
      <c r="C1874" s="749" t="s">
        <v>679</v>
      </c>
      <c r="D1874" s="750" t="s">
        <v>680</v>
      </c>
      <c r="E1874" s="751">
        <v>50113001</v>
      </c>
      <c r="F1874" s="750" t="s">
        <v>688</v>
      </c>
      <c r="G1874" s="749" t="s">
        <v>692</v>
      </c>
      <c r="H1874" s="749">
        <v>183513</v>
      </c>
      <c r="I1874" s="749">
        <v>183513</v>
      </c>
      <c r="J1874" s="749" t="s">
        <v>1100</v>
      </c>
      <c r="K1874" s="749" t="s">
        <v>1101</v>
      </c>
      <c r="L1874" s="752">
        <v>1848.01</v>
      </c>
      <c r="M1874" s="752">
        <v>2</v>
      </c>
      <c r="N1874" s="753">
        <v>3696.02</v>
      </c>
    </row>
    <row r="1875" spans="1:14" ht="14.4" customHeight="1" x14ac:dyDescent="0.3">
      <c r="A1875" s="747" t="s">
        <v>628</v>
      </c>
      <c r="B1875" s="748" t="s">
        <v>629</v>
      </c>
      <c r="C1875" s="749" t="s">
        <v>679</v>
      </c>
      <c r="D1875" s="750" t="s">
        <v>680</v>
      </c>
      <c r="E1875" s="751">
        <v>50113001</v>
      </c>
      <c r="F1875" s="750" t="s">
        <v>688</v>
      </c>
      <c r="G1875" s="749" t="s">
        <v>692</v>
      </c>
      <c r="H1875" s="749">
        <v>991613</v>
      </c>
      <c r="I1875" s="749">
        <v>183514</v>
      </c>
      <c r="J1875" s="749" t="s">
        <v>1100</v>
      </c>
      <c r="K1875" s="749" t="s">
        <v>2093</v>
      </c>
      <c r="L1875" s="752">
        <v>2904.08</v>
      </c>
      <c r="M1875" s="752">
        <v>2</v>
      </c>
      <c r="N1875" s="753">
        <v>5808.16</v>
      </c>
    </row>
    <row r="1876" spans="1:14" ht="14.4" customHeight="1" x14ac:dyDescent="0.3">
      <c r="A1876" s="747" t="s">
        <v>628</v>
      </c>
      <c r="B1876" s="748" t="s">
        <v>629</v>
      </c>
      <c r="C1876" s="749" t="s">
        <v>679</v>
      </c>
      <c r="D1876" s="750" t="s">
        <v>680</v>
      </c>
      <c r="E1876" s="751">
        <v>50113001</v>
      </c>
      <c r="F1876" s="750" t="s">
        <v>688</v>
      </c>
      <c r="G1876" s="749" t="s">
        <v>689</v>
      </c>
      <c r="H1876" s="749">
        <v>187158</v>
      </c>
      <c r="I1876" s="749">
        <v>187158</v>
      </c>
      <c r="J1876" s="749" t="s">
        <v>2094</v>
      </c>
      <c r="K1876" s="749" t="s">
        <v>2095</v>
      </c>
      <c r="L1876" s="752">
        <v>93.867826086956526</v>
      </c>
      <c r="M1876" s="752">
        <v>23</v>
      </c>
      <c r="N1876" s="753">
        <v>2158.96</v>
      </c>
    </row>
    <row r="1877" spans="1:14" ht="14.4" customHeight="1" x14ac:dyDescent="0.3">
      <c r="A1877" s="747" t="s">
        <v>628</v>
      </c>
      <c r="B1877" s="748" t="s">
        <v>629</v>
      </c>
      <c r="C1877" s="749" t="s">
        <v>679</v>
      </c>
      <c r="D1877" s="750" t="s">
        <v>680</v>
      </c>
      <c r="E1877" s="751">
        <v>50113001</v>
      </c>
      <c r="F1877" s="750" t="s">
        <v>688</v>
      </c>
      <c r="G1877" s="749" t="s">
        <v>692</v>
      </c>
      <c r="H1877" s="749">
        <v>158668</v>
      </c>
      <c r="I1877" s="749">
        <v>158668</v>
      </c>
      <c r="J1877" s="749" t="s">
        <v>2096</v>
      </c>
      <c r="K1877" s="749" t="s">
        <v>2097</v>
      </c>
      <c r="L1877" s="752">
        <v>78.539999999999992</v>
      </c>
      <c r="M1877" s="752">
        <v>10</v>
      </c>
      <c r="N1877" s="753">
        <v>785.39999999999986</v>
      </c>
    </row>
    <row r="1878" spans="1:14" ht="14.4" customHeight="1" x14ac:dyDescent="0.3">
      <c r="A1878" s="747" t="s">
        <v>628</v>
      </c>
      <c r="B1878" s="748" t="s">
        <v>629</v>
      </c>
      <c r="C1878" s="749" t="s">
        <v>679</v>
      </c>
      <c r="D1878" s="750" t="s">
        <v>680</v>
      </c>
      <c r="E1878" s="751">
        <v>50113001</v>
      </c>
      <c r="F1878" s="750" t="s">
        <v>688</v>
      </c>
      <c r="G1878" s="749" t="s">
        <v>692</v>
      </c>
      <c r="H1878" s="749">
        <v>116551</v>
      </c>
      <c r="I1878" s="749">
        <v>16551</v>
      </c>
      <c r="J1878" s="749" t="s">
        <v>2098</v>
      </c>
      <c r="K1878" s="749" t="s">
        <v>2099</v>
      </c>
      <c r="L1878" s="752">
        <v>1050.1800000000003</v>
      </c>
      <c r="M1878" s="752">
        <v>1</v>
      </c>
      <c r="N1878" s="753">
        <v>1050.1800000000003</v>
      </c>
    </row>
    <row r="1879" spans="1:14" ht="14.4" customHeight="1" x14ac:dyDescent="0.3">
      <c r="A1879" s="747" t="s">
        <v>628</v>
      </c>
      <c r="B1879" s="748" t="s">
        <v>629</v>
      </c>
      <c r="C1879" s="749" t="s">
        <v>679</v>
      </c>
      <c r="D1879" s="750" t="s">
        <v>680</v>
      </c>
      <c r="E1879" s="751">
        <v>50113001</v>
      </c>
      <c r="F1879" s="750" t="s">
        <v>688</v>
      </c>
      <c r="G1879" s="749" t="s">
        <v>692</v>
      </c>
      <c r="H1879" s="749">
        <v>187680</v>
      </c>
      <c r="I1879" s="749">
        <v>87680</v>
      </c>
      <c r="J1879" s="749" t="s">
        <v>2100</v>
      </c>
      <c r="K1879" s="749" t="s">
        <v>2101</v>
      </c>
      <c r="L1879" s="752">
        <v>15.360000000000003</v>
      </c>
      <c r="M1879" s="752">
        <v>1</v>
      </c>
      <c r="N1879" s="753">
        <v>15.360000000000003</v>
      </c>
    </row>
    <row r="1880" spans="1:14" ht="14.4" customHeight="1" x14ac:dyDescent="0.3">
      <c r="A1880" s="747" t="s">
        <v>628</v>
      </c>
      <c r="B1880" s="748" t="s">
        <v>629</v>
      </c>
      <c r="C1880" s="749" t="s">
        <v>679</v>
      </c>
      <c r="D1880" s="750" t="s">
        <v>680</v>
      </c>
      <c r="E1880" s="751">
        <v>50113001</v>
      </c>
      <c r="F1880" s="750" t="s">
        <v>688</v>
      </c>
      <c r="G1880" s="749" t="s">
        <v>692</v>
      </c>
      <c r="H1880" s="749">
        <v>844960</v>
      </c>
      <c r="I1880" s="749">
        <v>125114</v>
      </c>
      <c r="J1880" s="749" t="s">
        <v>1102</v>
      </c>
      <c r="K1880" s="749" t="s">
        <v>2102</v>
      </c>
      <c r="L1880" s="752">
        <v>57.849999999999994</v>
      </c>
      <c r="M1880" s="752">
        <v>4</v>
      </c>
      <c r="N1880" s="753">
        <v>231.39999999999998</v>
      </c>
    </row>
    <row r="1881" spans="1:14" ht="14.4" customHeight="1" x14ac:dyDescent="0.3">
      <c r="A1881" s="747" t="s">
        <v>628</v>
      </c>
      <c r="B1881" s="748" t="s">
        <v>629</v>
      </c>
      <c r="C1881" s="749" t="s">
        <v>679</v>
      </c>
      <c r="D1881" s="750" t="s">
        <v>680</v>
      </c>
      <c r="E1881" s="751">
        <v>50113001</v>
      </c>
      <c r="F1881" s="750" t="s">
        <v>688</v>
      </c>
      <c r="G1881" s="749" t="s">
        <v>692</v>
      </c>
      <c r="H1881" s="749">
        <v>196610</v>
      </c>
      <c r="I1881" s="749">
        <v>96610</v>
      </c>
      <c r="J1881" s="749" t="s">
        <v>712</v>
      </c>
      <c r="K1881" s="749" t="s">
        <v>713</v>
      </c>
      <c r="L1881" s="752">
        <v>46.236666666666672</v>
      </c>
      <c r="M1881" s="752">
        <v>3</v>
      </c>
      <c r="N1881" s="753">
        <v>138.71</v>
      </c>
    </row>
    <row r="1882" spans="1:14" ht="14.4" customHeight="1" x14ac:dyDescent="0.3">
      <c r="A1882" s="747" t="s">
        <v>628</v>
      </c>
      <c r="B1882" s="748" t="s">
        <v>629</v>
      </c>
      <c r="C1882" s="749" t="s">
        <v>679</v>
      </c>
      <c r="D1882" s="750" t="s">
        <v>680</v>
      </c>
      <c r="E1882" s="751">
        <v>50113001</v>
      </c>
      <c r="F1882" s="750" t="s">
        <v>688</v>
      </c>
      <c r="G1882" s="749" t="s">
        <v>692</v>
      </c>
      <c r="H1882" s="749">
        <v>169789</v>
      </c>
      <c r="I1882" s="749">
        <v>69789</v>
      </c>
      <c r="J1882" s="749" t="s">
        <v>1865</v>
      </c>
      <c r="K1882" s="749" t="s">
        <v>724</v>
      </c>
      <c r="L1882" s="752">
        <v>21.88</v>
      </c>
      <c r="M1882" s="752">
        <v>12</v>
      </c>
      <c r="N1882" s="753">
        <v>262.56</v>
      </c>
    </row>
    <row r="1883" spans="1:14" ht="14.4" customHeight="1" x14ac:dyDescent="0.3">
      <c r="A1883" s="747" t="s">
        <v>628</v>
      </c>
      <c r="B1883" s="748" t="s">
        <v>629</v>
      </c>
      <c r="C1883" s="749" t="s">
        <v>679</v>
      </c>
      <c r="D1883" s="750" t="s">
        <v>680</v>
      </c>
      <c r="E1883" s="751">
        <v>50113001</v>
      </c>
      <c r="F1883" s="750" t="s">
        <v>688</v>
      </c>
      <c r="G1883" s="749" t="s">
        <v>692</v>
      </c>
      <c r="H1883" s="749">
        <v>189244</v>
      </c>
      <c r="I1883" s="749">
        <v>89244</v>
      </c>
      <c r="J1883" s="749" t="s">
        <v>1865</v>
      </c>
      <c r="K1883" s="749" t="s">
        <v>717</v>
      </c>
      <c r="L1883" s="752">
        <v>20.759357225838396</v>
      </c>
      <c r="M1883" s="752">
        <v>280</v>
      </c>
      <c r="N1883" s="753">
        <v>5812.620023234751</v>
      </c>
    </row>
    <row r="1884" spans="1:14" ht="14.4" customHeight="1" x14ac:dyDescent="0.3">
      <c r="A1884" s="747" t="s">
        <v>628</v>
      </c>
      <c r="B1884" s="748" t="s">
        <v>629</v>
      </c>
      <c r="C1884" s="749" t="s">
        <v>679</v>
      </c>
      <c r="D1884" s="750" t="s">
        <v>680</v>
      </c>
      <c r="E1884" s="751">
        <v>50113001</v>
      </c>
      <c r="F1884" s="750" t="s">
        <v>688</v>
      </c>
      <c r="G1884" s="749" t="s">
        <v>692</v>
      </c>
      <c r="H1884" s="749">
        <v>110555</v>
      </c>
      <c r="I1884" s="749">
        <v>10555</v>
      </c>
      <c r="J1884" s="749" t="s">
        <v>714</v>
      </c>
      <c r="K1884" s="749" t="s">
        <v>715</v>
      </c>
      <c r="L1884" s="752">
        <v>254.9799992563176</v>
      </c>
      <c r="M1884" s="752">
        <v>29</v>
      </c>
      <c r="N1884" s="753">
        <v>7394.4199784332104</v>
      </c>
    </row>
    <row r="1885" spans="1:14" ht="14.4" customHeight="1" x14ac:dyDescent="0.3">
      <c r="A1885" s="747" t="s">
        <v>628</v>
      </c>
      <c r="B1885" s="748" t="s">
        <v>629</v>
      </c>
      <c r="C1885" s="749" t="s">
        <v>679</v>
      </c>
      <c r="D1885" s="750" t="s">
        <v>680</v>
      </c>
      <c r="E1885" s="751">
        <v>50113001</v>
      </c>
      <c r="F1885" s="750" t="s">
        <v>688</v>
      </c>
      <c r="G1885" s="749" t="s">
        <v>692</v>
      </c>
      <c r="H1885" s="749">
        <v>156926</v>
      </c>
      <c r="I1885" s="749">
        <v>56926</v>
      </c>
      <c r="J1885" s="749" t="s">
        <v>714</v>
      </c>
      <c r="K1885" s="749" t="s">
        <v>1106</v>
      </c>
      <c r="L1885" s="752">
        <v>48.399999128335217</v>
      </c>
      <c r="M1885" s="752">
        <v>46</v>
      </c>
      <c r="N1885" s="753">
        <v>2226.39995990342</v>
      </c>
    </row>
    <row r="1886" spans="1:14" ht="14.4" customHeight="1" x14ac:dyDescent="0.3">
      <c r="A1886" s="747" t="s">
        <v>628</v>
      </c>
      <c r="B1886" s="748" t="s">
        <v>629</v>
      </c>
      <c r="C1886" s="749" t="s">
        <v>679</v>
      </c>
      <c r="D1886" s="750" t="s">
        <v>680</v>
      </c>
      <c r="E1886" s="751">
        <v>50113001</v>
      </c>
      <c r="F1886" s="750" t="s">
        <v>688</v>
      </c>
      <c r="G1886" s="749" t="s">
        <v>692</v>
      </c>
      <c r="H1886" s="749">
        <v>173347</v>
      </c>
      <c r="I1886" s="749">
        <v>173347</v>
      </c>
      <c r="J1886" s="749" t="s">
        <v>1866</v>
      </c>
      <c r="K1886" s="749" t="s">
        <v>1867</v>
      </c>
      <c r="L1886" s="752">
        <v>433.4</v>
      </c>
      <c r="M1886" s="752">
        <v>2</v>
      </c>
      <c r="N1886" s="753">
        <v>866.8</v>
      </c>
    </row>
    <row r="1887" spans="1:14" ht="14.4" customHeight="1" x14ac:dyDescent="0.3">
      <c r="A1887" s="747" t="s">
        <v>628</v>
      </c>
      <c r="B1887" s="748" t="s">
        <v>629</v>
      </c>
      <c r="C1887" s="749" t="s">
        <v>679</v>
      </c>
      <c r="D1887" s="750" t="s">
        <v>680</v>
      </c>
      <c r="E1887" s="751">
        <v>50113001</v>
      </c>
      <c r="F1887" s="750" t="s">
        <v>688</v>
      </c>
      <c r="G1887" s="749" t="s">
        <v>692</v>
      </c>
      <c r="H1887" s="749">
        <v>169595</v>
      </c>
      <c r="I1887" s="749">
        <v>69595</v>
      </c>
      <c r="J1887" s="749" t="s">
        <v>2103</v>
      </c>
      <c r="K1887" s="749" t="s">
        <v>719</v>
      </c>
      <c r="L1887" s="752">
        <v>612.61</v>
      </c>
      <c r="M1887" s="752">
        <v>16</v>
      </c>
      <c r="N1887" s="753">
        <v>9801.76</v>
      </c>
    </row>
    <row r="1888" spans="1:14" ht="14.4" customHeight="1" x14ac:dyDescent="0.3">
      <c r="A1888" s="747" t="s">
        <v>628</v>
      </c>
      <c r="B1888" s="748" t="s">
        <v>629</v>
      </c>
      <c r="C1888" s="749" t="s">
        <v>679</v>
      </c>
      <c r="D1888" s="750" t="s">
        <v>680</v>
      </c>
      <c r="E1888" s="751">
        <v>50113001</v>
      </c>
      <c r="F1888" s="750" t="s">
        <v>688</v>
      </c>
      <c r="G1888" s="749" t="s">
        <v>692</v>
      </c>
      <c r="H1888" s="749">
        <v>169725</v>
      </c>
      <c r="I1888" s="749">
        <v>69725</v>
      </c>
      <c r="J1888" s="749" t="s">
        <v>718</v>
      </c>
      <c r="K1888" s="749" t="s">
        <v>719</v>
      </c>
      <c r="L1888" s="752">
        <v>30.27</v>
      </c>
      <c r="M1888" s="752">
        <v>9</v>
      </c>
      <c r="N1888" s="753">
        <v>272.43</v>
      </c>
    </row>
    <row r="1889" spans="1:14" ht="14.4" customHeight="1" x14ac:dyDescent="0.3">
      <c r="A1889" s="747" t="s">
        <v>628</v>
      </c>
      <c r="B1889" s="748" t="s">
        <v>629</v>
      </c>
      <c r="C1889" s="749" t="s">
        <v>679</v>
      </c>
      <c r="D1889" s="750" t="s">
        <v>680</v>
      </c>
      <c r="E1889" s="751">
        <v>50113001</v>
      </c>
      <c r="F1889" s="750" t="s">
        <v>688</v>
      </c>
      <c r="G1889" s="749" t="s">
        <v>692</v>
      </c>
      <c r="H1889" s="749">
        <v>187825</v>
      </c>
      <c r="I1889" s="749">
        <v>87825</v>
      </c>
      <c r="J1889" s="749" t="s">
        <v>718</v>
      </c>
      <c r="K1889" s="749" t="s">
        <v>721</v>
      </c>
      <c r="L1889" s="752">
        <v>80.37</v>
      </c>
      <c r="M1889" s="752">
        <v>5</v>
      </c>
      <c r="N1889" s="753">
        <v>401.85</v>
      </c>
    </row>
    <row r="1890" spans="1:14" ht="14.4" customHeight="1" x14ac:dyDescent="0.3">
      <c r="A1890" s="747" t="s">
        <v>628</v>
      </c>
      <c r="B1890" s="748" t="s">
        <v>629</v>
      </c>
      <c r="C1890" s="749" t="s">
        <v>679</v>
      </c>
      <c r="D1890" s="750" t="s">
        <v>680</v>
      </c>
      <c r="E1890" s="751">
        <v>50113001</v>
      </c>
      <c r="F1890" s="750" t="s">
        <v>688</v>
      </c>
      <c r="G1890" s="749" t="s">
        <v>692</v>
      </c>
      <c r="H1890" s="749">
        <v>173367</v>
      </c>
      <c r="I1890" s="749">
        <v>173367</v>
      </c>
      <c r="J1890" s="749" t="s">
        <v>1868</v>
      </c>
      <c r="K1890" s="749" t="s">
        <v>1869</v>
      </c>
      <c r="L1890" s="752">
        <v>1035.6500000000001</v>
      </c>
      <c r="M1890" s="752">
        <v>2.8000000000000003</v>
      </c>
      <c r="N1890" s="753">
        <v>2899.8200000000006</v>
      </c>
    </row>
    <row r="1891" spans="1:14" ht="14.4" customHeight="1" x14ac:dyDescent="0.3">
      <c r="A1891" s="747" t="s">
        <v>628</v>
      </c>
      <c r="B1891" s="748" t="s">
        <v>629</v>
      </c>
      <c r="C1891" s="749" t="s">
        <v>679</v>
      </c>
      <c r="D1891" s="750" t="s">
        <v>680</v>
      </c>
      <c r="E1891" s="751">
        <v>50113001</v>
      </c>
      <c r="F1891" s="750" t="s">
        <v>688</v>
      </c>
      <c r="G1891" s="749" t="s">
        <v>692</v>
      </c>
      <c r="H1891" s="749">
        <v>169667</v>
      </c>
      <c r="I1891" s="749">
        <v>69667</v>
      </c>
      <c r="J1891" s="749" t="s">
        <v>720</v>
      </c>
      <c r="K1891" s="749" t="s">
        <v>721</v>
      </c>
      <c r="L1891" s="752">
        <v>103.56999999999998</v>
      </c>
      <c r="M1891" s="752">
        <v>11</v>
      </c>
      <c r="N1891" s="753">
        <v>1139.2699999999998</v>
      </c>
    </row>
    <row r="1892" spans="1:14" ht="14.4" customHeight="1" x14ac:dyDescent="0.3">
      <c r="A1892" s="747" t="s">
        <v>628</v>
      </c>
      <c r="B1892" s="748" t="s">
        <v>629</v>
      </c>
      <c r="C1892" s="749" t="s">
        <v>679</v>
      </c>
      <c r="D1892" s="750" t="s">
        <v>680</v>
      </c>
      <c r="E1892" s="751">
        <v>50113001</v>
      </c>
      <c r="F1892" s="750" t="s">
        <v>688</v>
      </c>
      <c r="G1892" s="749" t="s">
        <v>692</v>
      </c>
      <c r="H1892" s="749">
        <v>169726</v>
      </c>
      <c r="I1892" s="749">
        <v>69726</v>
      </c>
      <c r="J1892" s="749" t="s">
        <v>722</v>
      </c>
      <c r="K1892" s="749" t="s">
        <v>719</v>
      </c>
      <c r="L1892" s="752">
        <v>16.610000051730996</v>
      </c>
      <c r="M1892" s="752">
        <v>611</v>
      </c>
      <c r="N1892" s="753">
        <v>10148.710031607638</v>
      </c>
    </row>
    <row r="1893" spans="1:14" ht="14.4" customHeight="1" x14ac:dyDescent="0.3">
      <c r="A1893" s="747" t="s">
        <v>628</v>
      </c>
      <c r="B1893" s="748" t="s">
        <v>629</v>
      </c>
      <c r="C1893" s="749" t="s">
        <v>679</v>
      </c>
      <c r="D1893" s="750" t="s">
        <v>680</v>
      </c>
      <c r="E1893" s="751">
        <v>50113001</v>
      </c>
      <c r="F1893" s="750" t="s">
        <v>688</v>
      </c>
      <c r="G1893" s="749" t="s">
        <v>692</v>
      </c>
      <c r="H1893" s="749">
        <v>169686</v>
      </c>
      <c r="I1893" s="749">
        <v>69686</v>
      </c>
      <c r="J1893" s="749" t="s">
        <v>723</v>
      </c>
      <c r="K1893" s="749" t="s">
        <v>724</v>
      </c>
      <c r="L1893" s="752">
        <v>45.399716212749148</v>
      </c>
      <c r="M1893" s="752">
        <v>602</v>
      </c>
      <c r="N1893" s="753">
        <v>27330.629160074986</v>
      </c>
    </row>
    <row r="1894" spans="1:14" ht="14.4" customHeight="1" x14ac:dyDescent="0.3">
      <c r="A1894" s="747" t="s">
        <v>628</v>
      </c>
      <c r="B1894" s="748" t="s">
        <v>629</v>
      </c>
      <c r="C1894" s="749" t="s">
        <v>679</v>
      </c>
      <c r="D1894" s="750" t="s">
        <v>680</v>
      </c>
      <c r="E1894" s="751">
        <v>50113001</v>
      </c>
      <c r="F1894" s="750" t="s">
        <v>688</v>
      </c>
      <c r="G1894" s="749" t="s">
        <v>692</v>
      </c>
      <c r="H1894" s="749">
        <v>173374</v>
      </c>
      <c r="I1894" s="749">
        <v>173374</v>
      </c>
      <c r="J1894" s="749" t="s">
        <v>723</v>
      </c>
      <c r="K1894" s="749" t="s">
        <v>725</v>
      </c>
      <c r="L1894" s="752">
        <v>453.97</v>
      </c>
      <c r="M1894" s="752">
        <v>58</v>
      </c>
      <c r="N1894" s="753">
        <v>26330.260000000002</v>
      </c>
    </row>
    <row r="1895" spans="1:14" ht="14.4" customHeight="1" x14ac:dyDescent="0.3">
      <c r="A1895" s="747" t="s">
        <v>628</v>
      </c>
      <c r="B1895" s="748" t="s">
        <v>629</v>
      </c>
      <c r="C1895" s="749" t="s">
        <v>679</v>
      </c>
      <c r="D1895" s="750" t="s">
        <v>680</v>
      </c>
      <c r="E1895" s="751">
        <v>50113001</v>
      </c>
      <c r="F1895" s="750" t="s">
        <v>688</v>
      </c>
      <c r="G1895" s="749" t="s">
        <v>692</v>
      </c>
      <c r="H1895" s="749">
        <v>173375</v>
      </c>
      <c r="I1895" s="749">
        <v>173375</v>
      </c>
      <c r="J1895" s="749" t="s">
        <v>723</v>
      </c>
      <c r="K1895" s="749" t="s">
        <v>727</v>
      </c>
      <c r="L1895" s="752">
        <v>373.12</v>
      </c>
      <c r="M1895" s="752">
        <v>2</v>
      </c>
      <c r="N1895" s="753">
        <v>746.24</v>
      </c>
    </row>
    <row r="1896" spans="1:14" ht="14.4" customHeight="1" x14ac:dyDescent="0.3">
      <c r="A1896" s="747" t="s">
        <v>628</v>
      </c>
      <c r="B1896" s="748" t="s">
        <v>629</v>
      </c>
      <c r="C1896" s="749" t="s">
        <v>679</v>
      </c>
      <c r="D1896" s="750" t="s">
        <v>680</v>
      </c>
      <c r="E1896" s="751">
        <v>50113001</v>
      </c>
      <c r="F1896" s="750" t="s">
        <v>688</v>
      </c>
      <c r="G1896" s="749" t="s">
        <v>692</v>
      </c>
      <c r="H1896" s="749">
        <v>189793</v>
      </c>
      <c r="I1896" s="749">
        <v>89793</v>
      </c>
      <c r="J1896" s="749" t="s">
        <v>723</v>
      </c>
      <c r="K1896" s="749" t="s">
        <v>717</v>
      </c>
      <c r="L1896" s="752">
        <v>37.31</v>
      </c>
      <c r="M1896" s="752">
        <v>140</v>
      </c>
      <c r="N1896" s="753">
        <v>5223.4000000000005</v>
      </c>
    </row>
    <row r="1897" spans="1:14" ht="14.4" customHeight="1" x14ac:dyDescent="0.3">
      <c r="A1897" s="747" t="s">
        <v>628</v>
      </c>
      <c r="B1897" s="748" t="s">
        <v>629</v>
      </c>
      <c r="C1897" s="749" t="s">
        <v>679</v>
      </c>
      <c r="D1897" s="750" t="s">
        <v>680</v>
      </c>
      <c r="E1897" s="751">
        <v>50113001</v>
      </c>
      <c r="F1897" s="750" t="s">
        <v>688</v>
      </c>
      <c r="G1897" s="749" t="s">
        <v>692</v>
      </c>
      <c r="H1897" s="749">
        <v>173379</v>
      </c>
      <c r="I1897" s="749">
        <v>173379</v>
      </c>
      <c r="J1897" s="749" t="s">
        <v>726</v>
      </c>
      <c r="K1897" s="749" t="s">
        <v>727</v>
      </c>
      <c r="L1897" s="752">
        <v>187.99</v>
      </c>
      <c r="M1897" s="752">
        <v>4</v>
      </c>
      <c r="N1897" s="753">
        <v>751.96</v>
      </c>
    </row>
    <row r="1898" spans="1:14" ht="14.4" customHeight="1" x14ac:dyDescent="0.3">
      <c r="A1898" s="747" t="s">
        <v>628</v>
      </c>
      <c r="B1898" s="748" t="s">
        <v>629</v>
      </c>
      <c r="C1898" s="749" t="s">
        <v>679</v>
      </c>
      <c r="D1898" s="750" t="s">
        <v>680</v>
      </c>
      <c r="E1898" s="751">
        <v>50113001</v>
      </c>
      <c r="F1898" s="750" t="s">
        <v>688</v>
      </c>
      <c r="G1898" s="749" t="s">
        <v>692</v>
      </c>
      <c r="H1898" s="749">
        <v>189802</v>
      </c>
      <c r="I1898" s="749">
        <v>89802</v>
      </c>
      <c r="J1898" s="749" t="s">
        <v>726</v>
      </c>
      <c r="K1898" s="749" t="s">
        <v>717</v>
      </c>
      <c r="L1898" s="752">
        <v>18.8</v>
      </c>
      <c r="M1898" s="752">
        <v>320</v>
      </c>
      <c r="N1898" s="753">
        <v>6016</v>
      </c>
    </row>
    <row r="1899" spans="1:14" ht="14.4" customHeight="1" x14ac:dyDescent="0.3">
      <c r="A1899" s="747" t="s">
        <v>628</v>
      </c>
      <c r="B1899" s="748" t="s">
        <v>629</v>
      </c>
      <c r="C1899" s="749" t="s">
        <v>679</v>
      </c>
      <c r="D1899" s="750" t="s">
        <v>680</v>
      </c>
      <c r="E1899" s="751">
        <v>50113001</v>
      </c>
      <c r="F1899" s="750" t="s">
        <v>688</v>
      </c>
      <c r="G1899" s="749" t="s">
        <v>692</v>
      </c>
      <c r="H1899" s="749">
        <v>169747</v>
      </c>
      <c r="I1899" s="749">
        <v>69747</v>
      </c>
      <c r="J1899" s="749" t="s">
        <v>1107</v>
      </c>
      <c r="K1899" s="749" t="s">
        <v>719</v>
      </c>
      <c r="L1899" s="752">
        <v>18.060000000000002</v>
      </c>
      <c r="M1899" s="752">
        <v>40</v>
      </c>
      <c r="N1899" s="753">
        <v>722.40000000000009</v>
      </c>
    </row>
    <row r="1900" spans="1:14" ht="14.4" customHeight="1" x14ac:dyDescent="0.3">
      <c r="A1900" s="747" t="s">
        <v>628</v>
      </c>
      <c r="B1900" s="748" t="s">
        <v>629</v>
      </c>
      <c r="C1900" s="749" t="s">
        <v>679</v>
      </c>
      <c r="D1900" s="750" t="s">
        <v>680</v>
      </c>
      <c r="E1900" s="751">
        <v>50113001</v>
      </c>
      <c r="F1900" s="750" t="s">
        <v>688</v>
      </c>
      <c r="G1900" s="749" t="s">
        <v>692</v>
      </c>
      <c r="H1900" s="749">
        <v>172490</v>
      </c>
      <c r="I1900" s="749">
        <v>172490</v>
      </c>
      <c r="J1900" s="749" t="s">
        <v>1107</v>
      </c>
      <c r="K1900" s="749" t="s">
        <v>1872</v>
      </c>
      <c r="L1900" s="752">
        <v>361.23999999999995</v>
      </c>
      <c r="M1900" s="752">
        <v>2</v>
      </c>
      <c r="N1900" s="753">
        <v>722.4799999999999</v>
      </c>
    </row>
    <row r="1901" spans="1:14" ht="14.4" customHeight="1" x14ac:dyDescent="0.3">
      <c r="A1901" s="747" t="s">
        <v>628</v>
      </c>
      <c r="B1901" s="748" t="s">
        <v>629</v>
      </c>
      <c r="C1901" s="749" t="s">
        <v>679</v>
      </c>
      <c r="D1901" s="750" t="s">
        <v>680</v>
      </c>
      <c r="E1901" s="751">
        <v>50113001</v>
      </c>
      <c r="F1901" s="750" t="s">
        <v>688</v>
      </c>
      <c r="G1901" s="749" t="s">
        <v>692</v>
      </c>
      <c r="H1901" s="749">
        <v>172492</v>
      </c>
      <c r="I1901" s="749">
        <v>172492</v>
      </c>
      <c r="J1901" s="749" t="s">
        <v>1107</v>
      </c>
      <c r="K1901" s="749" t="s">
        <v>1108</v>
      </c>
      <c r="L1901" s="752">
        <v>203.93999999999997</v>
      </c>
      <c r="M1901" s="752">
        <v>9</v>
      </c>
      <c r="N1901" s="753">
        <v>1835.4599999999998</v>
      </c>
    </row>
    <row r="1902" spans="1:14" ht="14.4" customHeight="1" x14ac:dyDescent="0.3">
      <c r="A1902" s="747" t="s">
        <v>628</v>
      </c>
      <c r="B1902" s="748" t="s">
        <v>629</v>
      </c>
      <c r="C1902" s="749" t="s">
        <v>679</v>
      </c>
      <c r="D1902" s="750" t="s">
        <v>680</v>
      </c>
      <c r="E1902" s="751">
        <v>50113001</v>
      </c>
      <c r="F1902" s="750" t="s">
        <v>688</v>
      </c>
      <c r="G1902" s="749" t="s">
        <v>692</v>
      </c>
      <c r="H1902" s="749">
        <v>186968</v>
      </c>
      <c r="I1902" s="749">
        <v>86968</v>
      </c>
      <c r="J1902" s="749" t="s">
        <v>1107</v>
      </c>
      <c r="K1902" s="749" t="s">
        <v>717</v>
      </c>
      <c r="L1902" s="752">
        <v>20.39</v>
      </c>
      <c r="M1902" s="752">
        <v>260</v>
      </c>
      <c r="N1902" s="753">
        <v>5301.4000000000005</v>
      </c>
    </row>
    <row r="1903" spans="1:14" ht="14.4" customHeight="1" x14ac:dyDescent="0.3">
      <c r="A1903" s="747" t="s">
        <v>628</v>
      </c>
      <c r="B1903" s="748" t="s">
        <v>629</v>
      </c>
      <c r="C1903" s="749" t="s">
        <v>679</v>
      </c>
      <c r="D1903" s="750" t="s">
        <v>680</v>
      </c>
      <c r="E1903" s="751">
        <v>50113001</v>
      </c>
      <c r="F1903" s="750" t="s">
        <v>688</v>
      </c>
      <c r="G1903" s="749" t="s">
        <v>692</v>
      </c>
      <c r="H1903" s="749">
        <v>186970</v>
      </c>
      <c r="I1903" s="749">
        <v>86970</v>
      </c>
      <c r="J1903" s="749" t="s">
        <v>1873</v>
      </c>
      <c r="K1903" s="749" t="s">
        <v>1871</v>
      </c>
      <c r="L1903" s="752">
        <v>36.26</v>
      </c>
      <c r="M1903" s="752">
        <v>40</v>
      </c>
      <c r="N1903" s="753">
        <v>1450.3999999999999</v>
      </c>
    </row>
    <row r="1904" spans="1:14" ht="14.4" customHeight="1" x14ac:dyDescent="0.3">
      <c r="A1904" s="747" t="s">
        <v>628</v>
      </c>
      <c r="B1904" s="748" t="s">
        <v>629</v>
      </c>
      <c r="C1904" s="749" t="s">
        <v>679</v>
      </c>
      <c r="D1904" s="750" t="s">
        <v>680</v>
      </c>
      <c r="E1904" s="751">
        <v>50113001</v>
      </c>
      <c r="F1904" s="750" t="s">
        <v>688</v>
      </c>
      <c r="G1904" s="749" t="s">
        <v>692</v>
      </c>
      <c r="H1904" s="749">
        <v>173389</v>
      </c>
      <c r="I1904" s="749">
        <v>173389</v>
      </c>
      <c r="J1904" s="749" t="s">
        <v>2104</v>
      </c>
      <c r="K1904" s="749" t="s">
        <v>2105</v>
      </c>
      <c r="L1904" s="752">
        <v>753.28</v>
      </c>
      <c r="M1904" s="752">
        <v>0.15</v>
      </c>
      <c r="N1904" s="753">
        <v>112.99199999999999</v>
      </c>
    </row>
    <row r="1905" spans="1:14" ht="14.4" customHeight="1" x14ac:dyDescent="0.3">
      <c r="A1905" s="747" t="s">
        <v>628</v>
      </c>
      <c r="B1905" s="748" t="s">
        <v>629</v>
      </c>
      <c r="C1905" s="749" t="s">
        <v>679</v>
      </c>
      <c r="D1905" s="750" t="s">
        <v>680</v>
      </c>
      <c r="E1905" s="751">
        <v>50113001</v>
      </c>
      <c r="F1905" s="750" t="s">
        <v>688</v>
      </c>
      <c r="G1905" s="749" t="s">
        <v>692</v>
      </c>
      <c r="H1905" s="749">
        <v>169743</v>
      </c>
      <c r="I1905" s="749">
        <v>69743</v>
      </c>
      <c r="J1905" s="749" t="s">
        <v>1346</v>
      </c>
      <c r="K1905" s="749" t="s">
        <v>719</v>
      </c>
      <c r="L1905" s="752">
        <v>37.659999999999997</v>
      </c>
      <c r="M1905" s="752">
        <v>19</v>
      </c>
      <c r="N1905" s="753">
        <v>715.54</v>
      </c>
    </row>
    <row r="1906" spans="1:14" ht="14.4" customHeight="1" x14ac:dyDescent="0.3">
      <c r="A1906" s="747" t="s">
        <v>628</v>
      </c>
      <c r="B1906" s="748" t="s">
        <v>629</v>
      </c>
      <c r="C1906" s="749" t="s">
        <v>679</v>
      </c>
      <c r="D1906" s="750" t="s">
        <v>680</v>
      </c>
      <c r="E1906" s="751">
        <v>50113001</v>
      </c>
      <c r="F1906" s="750" t="s">
        <v>688</v>
      </c>
      <c r="G1906" s="749" t="s">
        <v>692</v>
      </c>
      <c r="H1906" s="749">
        <v>186990</v>
      </c>
      <c r="I1906" s="749">
        <v>86990</v>
      </c>
      <c r="J1906" s="749" t="s">
        <v>1346</v>
      </c>
      <c r="K1906" s="749" t="s">
        <v>721</v>
      </c>
      <c r="L1906" s="752">
        <v>41.20000000000001</v>
      </c>
      <c r="M1906" s="752">
        <v>5</v>
      </c>
      <c r="N1906" s="753">
        <v>206.00000000000006</v>
      </c>
    </row>
    <row r="1907" spans="1:14" ht="14.4" customHeight="1" x14ac:dyDescent="0.3">
      <c r="A1907" s="747" t="s">
        <v>628</v>
      </c>
      <c r="B1907" s="748" t="s">
        <v>629</v>
      </c>
      <c r="C1907" s="749" t="s">
        <v>679</v>
      </c>
      <c r="D1907" s="750" t="s">
        <v>680</v>
      </c>
      <c r="E1907" s="751">
        <v>50113001</v>
      </c>
      <c r="F1907" s="750" t="s">
        <v>688</v>
      </c>
      <c r="G1907" s="749" t="s">
        <v>692</v>
      </c>
      <c r="H1907" s="749">
        <v>173396</v>
      </c>
      <c r="I1907" s="749">
        <v>173396</v>
      </c>
      <c r="J1907" s="749" t="s">
        <v>1347</v>
      </c>
      <c r="K1907" s="749" t="s">
        <v>2106</v>
      </c>
      <c r="L1907" s="752">
        <v>673.64</v>
      </c>
      <c r="M1907" s="752">
        <v>1.9</v>
      </c>
      <c r="N1907" s="753">
        <v>1279.9159999999999</v>
      </c>
    </row>
    <row r="1908" spans="1:14" ht="14.4" customHeight="1" x14ac:dyDescent="0.3">
      <c r="A1908" s="747" t="s">
        <v>628</v>
      </c>
      <c r="B1908" s="748" t="s">
        <v>629</v>
      </c>
      <c r="C1908" s="749" t="s">
        <v>679</v>
      </c>
      <c r="D1908" s="750" t="s">
        <v>680</v>
      </c>
      <c r="E1908" s="751">
        <v>50113001</v>
      </c>
      <c r="F1908" s="750" t="s">
        <v>688</v>
      </c>
      <c r="G1908" s="749" t="s">
        <v>692</v>
      </c>
      <c r="H1908" s="749">
        <v>187000</v>
      </c>
      <c r="I1908" s="749">
        <v>87000</v>
      </c>
      <c r="J1908" s="749" t="s">
        <v>2107</v>
      </c>
      <c r="K1908" s="749" t="s">
        <v>721</v>
      </c>
      <c r="L1908" s="752">
        <v>37.659999999999997</v>
      </c>
      <c r="M1908" s="752">
        <v>15</v>
      </c>
      <c r="N1908" s="753">
        <v>564.9</v>
      </c>
    </row>
    <row r="1909" spans="1:14" ht="14.4" customHeight="1" x14ac:dyDescent="0.3">
      <c r="A1909" s="747" t="s">
        <v>628</v>
      </c>
      <c r="B1909" s="748" t="s">
        <v>629</v>
      </c>
      <c r="C1909" s="749" t="s">
        <v>679</v>
      </c>
      <c r="D1909" s="750" t="s">
        <v>680</v>
      </c>
      <c r="E1909" s="751">
        <v>50113001</v>
      </c>
      <c r="F1909" s="750" t="s">
        <v>688</v>
      </c>
      <c r="G1909" s="749" t="s">
        <v>692</v>
      </c>
      <c r="H1909" s="749">
        <v>396473</v>
      </c>
      <c r="I1909" s="749">
        <v>99130</v>
      </c>
      <c r="J1909" s="749" t="s">
        <v>2107</v>
      </c>
      <c r="K1909" s="749" t="s">
        <v>2108</v>
      </c>
      <c r="L1909" s="752">
        <v>33.68</v>
      </c>
      <c r="M1909" s="752">
        <v>12</v>
      </c>
      <c r="N1909" s="753">
        <v>404.15999999999997</v>
      </c>
    </row>
    <row r="1910" spans="1:14" ht="14.4" customHeight="1" x14ac:dyDescent="0.3">
      <c r="A1910" s="747" t="s">
        <v>628</v>
      </c>
      <c r="B1910" s="748" t="s">
        <v>629</v>
      </c>
      <c r="C1910" s="749" t="s">
        <v>679</v>
      </c>
      <c r="D1910" s="750" t="s">
        <v>680</v>
      </c>
      <c r="E1910" s="751">
        <v>50113001</v>
      </c>
      <c r="F1910" s="750" t="s">
        <v>688</v>
      </c>
      <c r="G1910" s="749" t="s">
        <v>692</v>
      </c>
      <c r="H1910" s="749">
        <v>187822</v>
      </c>
      <c r="I1910" s="749">
        <v>87822</v>
      </c>
      <c r="J1910" s="749" t="s">
        <v>2109</v>
      </c>
      <c r="K1910" s="749" t="s">
        <v>2110</v>
      </c>
      <c r="L1910" s="752">
        <v>1330.8174999999999</v>
      </c>
      <c r="M1910" s="752">
        <v>4</v>
      </c>
      <c r="N1910" s="753">
        <v>5323.2699999999995</v>
      </c>
    </row>
    <row r="1911" spans="1:14" ht="14.4" customHeight="1" x14ac:dyDescent="0.3">
      <c r="A1911" s="747" t="s">
        <v>628</v>
      </c>
      <c r="B1911" s="748" t="s">
        <v>629</v>
      </c>
      <c r="C1911" s="749" t="s">
        <v>679</v>
      </c>
      <c r="D1911" s="750" t="s">
        <v>680</v>
      </c>
      <c r="E1911" s="751">
        <v>50113001</v>
      </c>
      <c r="F1911" s="750" t="s">
        <v>688</v>
      </c>
      <c r="G1911" s="749" t="s">
        <v>692</v>
      </c>
      <c r="H1911" s="749">
        <v>196303</v>
      </c>
      <c r="I1911" s="749">
        <v>96303</v>
      </c>
      <c r="J1911" s="749" t="s">
        <v>730</v>
      </c>
      <c r="K1911" s="749" t="s">
        <v>731</v>
      </c>
      <c r="L1911" s="752">
        <v>41</v>
      </c>
      <c r="M1911" s="752">
        <v>3</v>
      </c>
      <c r="N1911" s="753">
        <v>123</v>
      </c>
    </row>
    <row r="1912" spans="1:14" ht="14.4" customHeight="1" x14ac:dyDescent="0.3">
      <c r="A1912" s="747" t="s">
        <v>628</v>
      </c>
      <c r="B1912" s="748" t="s">
        <v>629</v>
      </c>
      <c r="C1912" s="749" t="s">
        <v>679</v>
      </c>
      <c r="D1912" s="750" t="s">
        <v>680</v>
      </c>
      <c r="E1912" s="751">
        <v>50113001</v>
      </c>
      <c r="F1912" s="750" t="s">
        <v>688</v>
      </c>
      <c r="G1912" s="749" t="s">
        <v>692</v>
      </c>
      <c r="H1912" s="749">
        <v>179078</v>
      </c>
      <c r="I1912" s="749">
        <v>179078</v>
      </c>
      <c r="J1912" s="749" t="s">
        <v>2111</v>
      </c>
      <c r="K1912" s="749" t="s">
        <v>2112</v>
      </c>
      <c r="L1912" s="752">
        <v>5046.09</v>
      </c>
      <c r="M1912" s="752">
        <v>2</v>
      </c>
      <c r="N1912" s="753">
        <v>10092.18</v>
      </c>
    </row>
    <row r="1913" spans="1:14" ht="14.4" customHeight="1" x14ac:dyDescent="0.3">
      <c r="A1913" s="747" t="s">
        <v>628</v>
      </c>
      <c r="B1913" s="748" t="s">
        <v>629</v>
      </c>
      <c r="C1913" s="749" t="s">
        <v>679</v>
      </c>
      <c r="D1913" s="750" t="s">
        <v>680</v>
      </c>
      <c r="E1913" s="751">
        <v>50113001</v>
      </c>
      <c r="F1913" s="750" t="s">
        <v>688</v>
      </c>
      <c r="G1913" s="749" t="s">
        <v>692</v>
      </c>
      <c r="H1913" s="749">
        <v>100392</v>
      </c>
      <c r="I1913" s="749">
        <v>392</v>
      </c>
      <c r="J1913" s="749" t="s">
        <v>2113</v>
      </c>
      <c r="K1913" s="749" t="s">
        <v>921</v>
      </c>
      <c r="L1913" s="752">
        <v>57.730769230769248</v>
      </c>
      <c r="M1913" s="752">
        <v>26</v>
      </c>
      <c r="N1913" s="753">
        <v>1501.0000000000005</v>
      </c>
    </row>
    <row r="1914" spans="1:14" ht="14.4" customHeight="1" x14ac:dyDescent="0.3">
      <c r="A1914" s="747" t="s">
        <v>628</v>
      </c>
      <c r="B1914" s="748" t="s">
        <v>629</v>
      </c>
      <c r="C1914" s="749" t="s">
        <v>679</v>
      </c>
      <c r="D1914" s="750" t="s">
        <v>680</v>
      </c>
      <c r="E1914" s="751">
        <v>50113001</v>
      </c>
      <c r="F1914" s="750" t="s">
        <v>688</v>
      </c>
      <c r="G1914" s="749" t="s">
        <v>692</v>
      </c>
      <c r="H1914" s="749">
        <v>100394</v>
      </c>
      <c r="I1914" s="749">
        <v>394</v>
      </c>
      <c r="J1914" s="749" t="s">
        <v>732</v>
      </c>
      <c r="K1914" s="749" t="s">
        <v>733</v>
      </c>
      <c r="L1914" s="752">
        <v>66.140000000000043</v>
      </c>
      <c r="M1914" s="752">
        <v>2</v>
      </c>
      <c r="N1914" s="753">
        <v>132.28000000000009</v>
      </c>
    </row>
    <row r="1915" spans="1:14" ht="14.4" customHeight="1" x14ac:dyDescent="0.3">
      <c r="A1915" s="747" t="s">
        <v>628</v>
      </c>
      <c r="B1915" s="748" t="s">
        <v>629</v>
      </c>
      <c r="C1915" s="749" t="s">
        <v>679</v>
      </c>
      <c r="D1915" s="750" t="s">
        <v>680</v>
      </c>
      <c r="E1915" s="751">
        <v>50113001</v>
      </c>
      <c r="F1915" s="750" t="s">
        <v>688</v>
      </c>
      <c r="G1915" s="749" t="s">
        <v>692</v>
      </c>
      <c r="H1915" s="749">
        <v>192351</v>
      </c>
      <c r="I1915" s="749">
        <v>92351</v>
      </c>
      <c r="J1915" s="749" t="s">
        <v>734</v>
      </c>
      <c r="K1915" s="749" t="s">
        <v>735</v>
      </c>
      <c r="L1915" s="752">
        <v>86.22</v>
      </c>
      <c r="M1915" s="752">
        <v>1</v>
      </c>
      <c r="N1915" s="753">
        <v>86.22</v>
      </c>
    </row>
    <row r="1916" spans="1:14" ht="14.4" customHeight="1" x14ac:dyDescent="0.3">
      <c r="A1916" s="747" t="s">
        <v>628</v>
      </c>
      <c r="B1916" s="748" t="s">
        <v>629</v>
      </c>
      <c r="C1916" s="749" t="s">
        <v>679</v>
      </c>
      <c r="D1916" s="750" t="s">
        <v>680</v>
      </c>
      <c r="E1916" s="751">
        <v>50113001</v>
      </c>
      <c r="F1916" s="750" t="s">
        <v>688</v>
      </c>
      <c r="G1916" s="749" t="s">
        <v>689</v>
      </c>
      <c r="H1916" s="749">
        <v>112891</v>
      </c>
      <c r="I1916" s="749">
        <v>12891</v>
      </c>
      <c r="J1916" s="749" t="s">
        <v>1110</v>
      </c>
      <c r="K1916" s="749" t="s">
        <v>1111</v>
      </c>
      <c r="L1916" s="752">
        <v>58.639999999999986</v>
      </c>
      <c r="M1916" s="752">
        <v>4</v>
      </c>
      <c r="N1916" s="753">
        <v>234.55999999999995</v>
      </c>
    </row>
    <row r="1917" spans="1:14" ht="14.4" customHeight="1" x14ac:dyDescent="0.3">
      <c r="A1917" s="747" t="s">
        <v>628</v>
      </c>
      <c r="B1917" s="748" t="s">
        <v>629</v>
      </c>
      <c r="C1917" s="749" t="s">
        <v>679</v>
      </c>
      <c r="D1917" s="750" t="s">
        <v>680</v>
      </c>
      <c r="E1917" s="751">
        <v>50113001</v>
      </c>
      <c r="F1917" s="750" t="s">
        <v>688</v>
      </c>
      <c r="G1917" s="749" t="s">
        <v>689</v>
      </c>
      <c r="H1917" s="749">
        <v>112892</v>
      </c>
      <c r="I1917" s="749">
        <v>12892</v>
      </c>
      <c r="J1917" s="749" t="s">
        <v>1110</v>
      </c>
      <c r="K1917" s="749" t="s">
        <v>1112</v>
      </c>
      <c r="L1917" s="752">
        <v>104.34999999999997</v>
      </c>
      <c r="M1917" s="752">
        <v>1</v>
      </c>
      <c r="N1917" s="753">
        <v>104.34999999999997</v>
      </c>
    </row>
    <row r="1918" spans="1:14" ht="14.4" customHeight="1" x14ac:dyDescent="0.3">
      <c r="A1918" s="747" t="s">
        <v>628</v>
      </c>
      <c r="B1918" s="748" t="s">
        <v>629</v>
      </c>
      <c r="C1918" s="749" t="s">
        <v>679</v>
      </c>
      <c r="D1918" s="750" t="s">
        <v>680</v>
      </c>
      <c r="E1918" s="751">
        <v>50113001</v>
      </c>
      <c r="F1918" s="750" t="s">
        <v>688</v>
      </c>
      <c r="G1918" s="749" t="s">
        <v>692</v>
      </c>
      <c r="H1918" s="749">
        <v>140274</v>
      </c>
      <c r="I1918" s="749">
        <v>40274</v>
      </c>
      <c r="J1918" s="749" t="s">
        <v>2114</v>
      </c>
      <c r="K1918" s="749" t="s">
        <v>2115</v>
      </c>
      <c r="L1918" s="752">
        <v>51.769999999999996</v>
      </c>
      <c r="M1918" s="752">
        <v>1</v>
      </c>
      <c r="N1918" s="753">
        <v>51.769999999999996</v>
      </c>
    </row>
    <row r="1919" spans="1:14" ht="14.4" customHeight="1" x14ac:dyDescent="0.3">
      <c r="A1919" s="747" t="s">
        <v>628</v>
      </c>
      <c r="B1919" s="748" t="s">
        <v>629</v>
      </c>
      <c r="C1919" s="749" t="s">
        <v>679</v>
      </c>
      <c r="D1919" s="750" t="s">
        <v>680</v>
      </c>
      <c r="E1919" s="751">
        <v>50113001</v>
      </c>
      <c r="F1919" s="750" t="s">
        <v>688</v>
      </c>
      <c r="G1919" s="749" t="s">
        <v>692</v>
      </c>
      <c r="H1919" s="749">
        <v>140275</v>
      </c>
      <c r="I1919" s="749">
        <v>40275</v>
      </c>
      <c r="J1919" s="749" t="s">
        <v>2114</v>
      </c>
      <c r="K1919" s="749" t="s">
        <v>2116</v>
      </c>
      <c r="L1919" s="752">
        <v>95.872500000000016</v>
      </c>
      <c r="M1919" s="752">
        <v>4</v>
      </c>
      <c r="N1919" s="753">
        <v>383.49000000000007</v>
      </c>
    </row>
    <row r="1920" spans="1:14" ht="14.4" customHeight="1" x14ac:dyDescent="0.3">
      <c r="A1920" s="747" t="s">
        <v>628</v>
      </c>
      <c r="B1920" s="748" t="s">
        <v>629</v>
      </c>
      <c r="C1920" s="749" t="s">
        <v>679</v>
      </c>
      <c r="D1920" s="750" t="s">
        <v>680</v>
      </c>
      <c r="E1920" s="751">
        <v>50113001</v>
      </c>
      <c r="F1920" s="750" t="s">
        <v>688</v>
      </c>
      <c r="G1920" s="749" t="s">
        <v>692</v>
      </c>
      <c r="H1920" s="749">
        <v>162317</v>
      </c>
      <c r="I1920" s="749">
        <v>62317</v>
      </c>
      <c r="J1920" s="749" t="s">
        <v>1115</v>
      </c>
      <c r="K1920" s="749" t="s">
        <v>1116</v>
      </c>
      <c r="L1920" s="752">
        <v>357.86000000000013</v>
      </c>
      <c r="M1920" s="752">
        <v>2</v>
      </c>
      <c r="N1920" s="753">
        <v>715.72000000000025</v>
      </c>
    </row>
    <row r="1921" spans="1:14" ht="14.4" customHeight="1" x14ac:dyDescent="0.3">
      <c r="A1921" s="747" t="s">
        <v>628</v>
      </c>
      <c r="B1921" s="748" t="s">
        <v>629</v>
      </c>
      <c r="C1921" s="749" t="s">
        <v>679</v>
      </c>
      <c r="D1921" s="750" t="s">
        <v>680</v>
      </c>
      <c r="E1921" s="751">
        <v>50113001</v>
      </c>
      <c r="F1921" s="750" t="s">
        <v>688</v>
      </c>
      <c r="G1921" s="749" t="s">
        <v>692</v>
      </c>
      <c r="H1921" s="749">
        <v>162318</v>
      </c>
      <c r="I1921" s="749">
        <v>62318</v>
      </c>
      <c r="J1921" s="749" t="s">
        <v>1117</v>
      </c>
      <c r="K1921" s="749" t="s">
        <v>1118</v>
      </c>
      <c r="L1921" s="752">
        <v>87.46</v>
      </c>
      <c r="M1921" s="752">
        <v>1</v>
      </c>
      <c r="N1921" s="753">
        <v>87.46</v>
      </c>
    </row>
    <row r="1922" spans="1:14" ht="14.4" customHeight="1" x14ac:dyDescent="0.3">
      <c r="A1922" s="747" t="s">
        <v>628</v>
      </c>
      <c r="B1922" s="748" t="s">
        <v>629</v>
      </c>
      <c r="C1922" s="749" t="s">
        <v>679</v>
      </c>
      <c r="D1922" s="750" t="s">
        <v>680</v>
      </c>
      <c r="E1922" s="751">
        <v>50113001</v>
      </c>
      <c r="F1922" s="750" t="s">
        <v>688</v>
      </c>
      <c r="G1922" s="749" t="s">
        <v>689</v>
      </c>
      <c r="H1922" s="749">
        <v>49941</v>
      </c>
      <c r="I1922" s="749">
        <v>49941</v>
      </c>
      <c r="J1922" s="749" t="s">
        <v>2117</v>
      </c>
      <c r="K1922" s="749" t="s">
        <v>2118</v>
      </c>
      <c r="L1922" s="752">
        <v>297.54999999999995</v>
      </c>
      <c r="M1922" s="752">
        <v>1</v>
      </c>
      <c r="N1922" s="753">
        <v>297.54999999999995</v>
      </c>
    </row>
    <row r="1923" spans="1:14" ht="14.4" customHeight="1" x14ac:dyDescent="0.3">
      <c r="A1923" s="747" t="s">
        <v>628</v>
      </c>
      <c r="B1923" s="748" t="s">
        <v>629</v>
      </c>
      <c r="C1923" s="749" t="s">
        <v>679</v>
      </c>
      <c r="D1923" s="750" t="s">
        <v>680</v>
      </c>
      <c r="E1923" s="751">
        <v>50113001</v>
      </c>
      <c r="F1923" s="750" t="s">
        <v>688</v>
      </c>
      <c r="G1923" s="749" t="s">
        <v>689</v>
      </c>
      <c r="H1923" s="749">
        <v>132225</v>
      </c>
      <c r="I1923" s="749">
        <v>32225</v>
      </c>
      <c r="J1923" s="749" t="s">
        <v>2119</v>
      </c>
      <c r="K1923" s="749" t="s">
        <v>2120</v>
      </c>
      <c r="L1923" s="752">
        <v>73.790000000000077</v>
      </c>
      <c r="M1923" s="752">
        <v>1</v>
      </c>
      <c r="N1923" s="753">
        <v>73.790000000000077</v>
      </c>
    </row>
    <row r="1924" spans="1:14" ht="14.4" customHeight="1" x14ac:dyDescent="0.3">
      <c r="A1924" s="747" t="s">
        <v>628</v>
      </c>
      <c r="B1924" s="748" t="s">
        <v>629</v>
      </c>
      <c r="C1924" s="749" t="s">
        <v>679</v>
      </c>
      <c r="D1924" s="750" t="s">
        <v>680</v>
      </c>
      <c r="E1924" s="751">
        <v>50113001</v>
      </c>
      <c r="F1924" s="750" t="s">
        <v>688</v>
      </c>
      <c r="G1924" s="749" t="s">
        <v>689</v>
      </c>
      <c r="H1924" s="749">
        <v>58038</v>
      </c>
      <c r="I1924" s="749">
        <v>58038</v>
      </c>
      <c r="J1924" s="749" t="s">
        <v>2121</v>
      </c>
      <c r="K1924" s="749" t="s">
        <v>2122</v>
      </c>
      <c r="L1924" s="752">
        <v>254.86000000000007</v>
      </c>
      <c r="M1924" s="752">
        <v>1</v>
      </c>
      <c r="N1924" s="753">
        <v>254.86000000000007</v>
      </c>
    </row>
    <row r="1925" spans="1:14" ht="14.4" customHeight="1" x14ac:dyDescent="0.3">
      <c r="A1925" s="747" t="s">
        <v>628</v>
      </c>
      <c r="B1925" s="748" t="s">
        <v>629</v>
      </c>
      <c r="C1925" s="749" t="s">
        <v>679</v>
      </c>
      <c r="D1925" s="750" t="s">
        <v>680</v>
      </c>
      <c r="E1925" s="751">
        <v>50113001</v>
      </c>
      <c r="F1925" s="750" t="s">
        <v>688</v>
      </c>
      <c r="G1925" s="749" t="s">
        <v>692</v>
      </c>
      <c r="H1925" s="749">
        <v>988271</v>
      </c>
      <c r="I1925" s="749">
        <v>0</v>
      </c>
      <c r="J1925" s="749" t="s">
        <v>742</v>
      </c>
      <c r="K1925" s="749" t="s">
        <v>630</v>
      </c>
      <c r="L1925" s="752">
        <v>175.01631578947371</v>
      </c>
      <c r="M1925" s="752">
        <v>19</v>
      </c>
      <c r="N1925" s="753">
        <v>3325.3100000000004</v>
      </c>
    </row>
    <row r="1926" spans="1:14" ht="14.4" customHeight="1" x14ac:dyDescent="0.3">
      <c r="A1926" s="747" t="s">
        <v>628</v>
      </c>
      <c r="B1926" s="748" t="s">
        <v>629</v>
      </c>
      <c r="C1926" s="749" t="s">
        <v>679</v>
      </c>
      <c r="D1926" s="750" t="s">
        <v>680</v>
      </c>
      <c r="E1926" s="751">
        <v>50113001</v>
      </c>
      <c r="F1926" s="750" t="s">
        <v>688</v>
      </c>
      <c r="G1926" s="749" t="s">
        <v>692</v>
      </c>
      <c r="H1926" s="749">
        <v>845329</v>
      </c>
      <c r="I1926" s="749">
        <v>0</v>
      </c>
      <c r="J1926" s="749" t="s">
        <v>1119</v>
      </c>
      <c r="K1926" s="749" t="s">
        <v>630</v>
      </c>
      <c r="L1926" s="752">
        <v>161.82666666666665</v>
      </c>
      <c r="M1926" s="752">
        <v>6</v>
      </c>
      <c r="N1926" s="753">
        <v>970.95999999999992</v>
      </c>
    </row>
    <row r="1927" spans="1:14" ht="14.4" customHeight="1" x14ac:dyDescent="0.3">
      <c r="A1927" s="747" t="s">
        <v>628</v>
      </c>
      <c r="B1927" s="748" t="s">
        <v>629</v>
      </c>
      <c r="C1927" s="749" t="s">
        <v>679</v>
      </c>
      <c r="D1927" s="750" t="s">
        <v>680</v>
      </c>
      <c r="E1927" s="751">
        <v>50113001</v>
      </c>
      <c r="F1927" s="750" t="s">
        <v>688</v>
      </c>
      <c r="G1927" s="749" t="s">
        <v>692</v>
      </c>
      <c r="H1927" s="749">
        <v>500458</v>
      </c>
      <c r="I1927" s="749">
        <v>0</v>
      </c>
      <c r="J1927" s="749" t="s">
        <v>1355</v>
      </c>
      <c r="K1927" s="749" t="s">
        <v>630</v>
      </c>
      <c r="L1927" s="752">
        <v>123.72</v>
      </c>
      <c r="M1927" s="752">
        <v>2</v>
      </c>
      <c r="N1927" s="753">
        <v>247.44</v>
      </c>
    </row>
    <row r="1928" spans="1:14" ht="14.4" customHeight="1" x14ac:dyDescent="0.3">
      <c r="A1928" s="747" t="s">
        <v>628</v>
      </c>
      <c r="B1928" s="748" t="s">
        <v>629</v>
      </c>
      <c r="C1928" s="749" t="s">
        <v>679</v>
      </c>
      <c r="D1928" s="750" t="s">
        <v>680</v>
      </c>
      <c r="E1928" s="751">
        <v>50113001</v>
      </c>
      <c r="F1928" s="750" t="s">
        <v>688</v>
      </c>
      <c r="G1928" s="749" t="s">
        <v>692</v>
      </c>
      <c r="H1928" s="749">
        <v>394130</v>
      </c>
      <c r="I1928" s="749">
        <v>0</v>
      </c>
      <c r="J1928" s="749" t="s">
        <v>1356</v>
      </c>
      <c r="K1928" s="749" t="s">
        <v>630</v>
      </c>
      <c r="L1928" s="752">
        <v>30.879999999999995</v>
      </c>
      <c r="M1928" s="752">
        <v>3</v>
      </c>
      <c r="N1928" s="753">
        <v>92.639999999999986</v>
      </c>
    </row>
    <row r="1929" spans="1:14" ht="14.4" customHeight="1" x14ac:dyDescent="0.3">
      <c r="A1929" s="747" t="s">
        <v>628</v>
      </c>
      <c r="B1929" s="748" t="s">
        <v>629</v>
      </c>
      <c r="C1929" s="749" t="s">
        <v>679</v>
      </c>
      <c r="D1929" s="750" t="s">
        <v>680</v>
      </c>
      <c r="E1929" s="751">
        <v>50113001</v>
      </c>
      <c r="F1929" s="750" t="s">
        <v>688</v>
      </c>
      <c r="G1929" s="749" t="s">
        <v>692</v>
      </c>
      <c r="H1929" s="749">
        <v>108651</v>
      </c>
      <c r="I1929" s="749">
        <v>8651</v>
      </c>
      <c r="J1929" s="749" t="s">
        <v>2123</v>
      </c>
      <c r="K1929" s="749" t="s">
        <v>2124</v>
      </c>
      <c r="L1929" s="752">
        <v>188.06</v>
      </c>
      <c r="M1929" s="752">
        <v>1</v>
      </c>
      <c r="N1929" s="753">
        <v>188.06</v>
      </c>
    </row>
    <row r="1930" spans="1:14" ht="14.4" customHeight="1" x14ac:dyDescent="0.3">
      <c r="A1930" s="747" t="s">
        <v>628</v>
      </c>
      <c r="B1930" s="748" t="s">
        <v>629</v>
      </c>
      <c r="C1930" s="749" t="s">
        <v>679</v>
      </c>
      <c r="D1930" s="750" t="s">
        <v>680</v>
      </c>
      <c r="E1930" s="751">
        <v>50113001</v>
      </c>
      <c r="F1930" s="750" t="s">
        <v>688</v>
      </c>
      <c r="G1930" s="749" t="s">
        <v>692</v>
      </c>
      <c r="H1930" s="749">
        <v>159392</v>
      </c>
      <c r="I1930" s="749">
        <v>59392</v>
      </c>
      <c r="J1930" s="749" t="s">
        <v>2125</v>
      </c>
      <c r="K1930" s="749" t="s">
        <v>2126</v>
      </c>
      <c r="L1930" s="752">
        <v>62.69</v>
      </c>
      <c r="M1930" s="752">
        <v>2</v>
      </c>
      <c r="N1930" s="753">
        <v>125.38</v>
      </c>
    </row>
    <row r="1931" spans="1:14" ht="14.4" customHeight="1" x14ac:dyDescent="0.3">
      <c r="A1931" s="747" t="s">
        <v>628</v>
      </c>
      <c r="B1931" s="748" t="s">
        <v>629</v>
      </c>
      <c r="C1931" s="749" t="s">
        <v>679</v>
      </c>
      <c r="D1931" s="750" t="s">
        <v>680</v>
      </c>
      <c r="E1931" s="751">
        <v>50113001</v>
      </c>
      <c r="F1931" s="750" t="s">
        <v>688</v>
      </c>
      <c r="G1931" s="749" t="s">
        <v>692</v>
      </c>
      <c r="H1931" s="749">
        <v>198169</v>
      </c>
      <c r="I1931" s="749">
        <v>98169</v>
      </c>
      <c r="J1931" s="749" t="s">
        <v>1357</v>
      </c>
      <c r="K1931" s="749" t="s">
        <v>1359</v>
      </c>
      <c r="L1931" s="752">
        <v>88.578823529411778</v>
      </c>
      <c r="M1931" s="752">
        <v>17</v>
      </c>
      <c r="N1931" s="753">
        <v>1505.8400000000001</v>
      </c>
    </row>
    <row r="1932" spans="1:14" ht="14.4" customHeight="1" x14ac:dyDescent="0.3">
      <c r="A1932" s="747" t="s">
        <v>628</v>
      </c>
      <c r="B1932" s="748" t="s">
        <v>629</v>
      </c>
      <c r="C1932" s="749" t="s">
        <v>679</v>
      </c>
      <c r="D1932" s="750" t="s">
        <v>680</v>
      </c>
      <c r="E1932" s="751">
        <v>50113001</v>
      </c>
      <c r="F1932" s="750" t="s">
        <v>688</v>
      </c>
      <c r="G1932" s="749" t="s">
        <v>692</v>
      </c>
      <c r="H1932" s="749">
        <v>201951</v>
      </c>
      <c r="I1932" s="749">
        <v>201951</v>
      </c>
      <c r="J1932" s="749" t="s">
        <v>2127</v>
      </c>
      <c r="K1932" s="749" t="s">
        <v>2128</v>
      </c>
      <c r="L1932" s="752">
        <v>34.36</v>
      </c>
      <c r="M1932" s="752">
        <v>4</v>
      </c>
      <c r="N1932" s="753">
        <v>137.44</v>
      </c>
    </row>
    <row r="1933" spans="1:14" ht="14.4" customHeight="1" x14ac:dyDescent="0.3">
      <c r="A1933" s="747" t="s">
        <v>628</v>
      </c>
      <c r="B1933" s="748" t="s">
        <v>629</v>
      </c>
      <c r="C1933" s="749" t="s">
        <v>679</v>
      </c>
      <c r="D1933" s="750" t="s">
        <v>680</v>
      </c>
      <c r="E1933" s="751">
        <v>50113001</v>
      </c>
      <c r="F1933" s="750" t="s">
        <v>688</v>
      </c>
      <c r="G1933" s="749" t="s">
        <v>692</v>
      </c>
      <c r="H1933" s="749">
        <v>188663</v>
      </c>
      <c r="I1933" s="749">
        <v>17994</v>
      </c>
      <c r="J1933" s="749" t="s">
        <v>745</v>
      </c>
      <c r="K1933" s="749" t="s">
        <v>746</v>
      </c>
      <c r="L1933" s="752">
        <v>112.75</v>
      </c>
      <c r="M1933" s="752">
        <v>3</v>
      </c>
      <c r="N1933" s="753">
        <v>338.25</v>
      </c>
    </row>
    <row r="1934" spans="1:14" ht="14.4" customHeight="1" x14ac:dyDescent="0.3">
      <c r="A1934" s="747" t="s">
        <v>628</v>
      </c>
      <c r="B1934" s="748" t="s">
        <v>629</v>
      </c>
      <c r="C1934" s="749" t="s">
        <v>679</v>
      </c>
      <c r="D1934" s="750" t="s">
        <v>680</v>
      </c>
      <c r="E1934" s="751">
        <v>50113001</v>
      </c>
      <c r="F1934" s="750" t="s">
        <v>688</v>
      </c>
      <c r="G1934" s="749" t="s">
        <v>692</v>
      </c>
      <c r="H1934" s="749">
        <v>100407</v>
      </c>
      <c r="I1934" s="749">
        <v>407</v>
      </c>
      <c r="J1934" s="749" t="s">
        <v>747</v>
      </c>
      <c r="K1934" s="749" t="s">
        <v>748</v>
      </c>
      <c r="L1934" s="752">
        <v>186.35000000000005</v>
      </c>
      <c r="M1934" s="752">
        <v>5</v>
      </c>
      <c r="N1934" s="753">
        <v>931.75000000000023</v>
      </c>
    </row>
    <row r="1935" spans="1:14" ht="14.4" customHeight="1" x14ac:dyDescent="0.3">
      <c r="A1935" s="747" t="s">
        <v>628</v>
      </c>
      <c r="B1935" s="748" t="s">
        <v>629</v>
      </c>
      <c r="C1935" s="749" t="s">
        <v>679</v>
      </c>
      <c r="D1935" s="750" t="s">
        <v>680</v>
      </c>
      <c r="E1935" s="751">
        <v>50113001</v>
      </c>
      <c r="F1935" s="750" t="s">
        <v>688</v>
      </c>
      <c r="G1935" s="749" t="s">
        <v>692</v>
      </c>
      <c r="H1935" s="749">
        <v>149317</v>
      </c>
      <c r="I1935" s="749">
        <v>49317</v>
      </c>
      <c r="J1935" s="749" t="s">
        <v>1360</v>
      </c>
      <c r="K1935" s="749" t="s">
        <v>1361</v>
      </c>
      <c r="L1935" s="752">
        <v>301.04931363944314</v>
      </c>
      <c r="M1935" s="752">
        <v>61</v>
      </c>
      <c r="N1935" s="753">
        <v>18364.008132006031</v>
      </c>
    </row>
    <row r="1936" spans="1:14" ht="14.4" customHeight="1" x14ac:dyDescent="0.3">
      <c r="A1936" s="747" t="s">
        <v>628</v>
      </c>
      <c r="B1936" s="748" t="s">
        <v>629</v>
      </c>
      <c r="C1936" s="749" t="s">
        <v>679</v>
      </c>
      <c r="D1936" s="750" t="s">
        <v>680</v>
      </c>
      <c r="E1936" s="751">
        <v>50113001</v>
      </c>
      <c r="F1936" s="750" t="s">
        <v>688</v>
      </c>
      <c r="G1936" s="749" t="s">
        <v>692</v>
      </c>
      <c r="H1936" s="749">
        <v>187814</v>
      </c>
      <c r="I1936" s="749">
        <v>87814</v>
      </c>
      <c r="J1936" s="749" t="s">
        <v>2129</v>
      </c>
      <c r="K1936" s="749" t="s">
        <v>2130</v>
      </c>
      <c r="L1936" s="752">
        <v>536.20066666666673</v>
      </c>
      <c r="M1936" s="752">
        <v>15</v>
      </c>
      <c r="N1936" s="753">
        <v>8043.0100000000011</v>
      </c>
    </row>
    <row r="1937" spans="1:14" ht="14.4" customHeight="1" x14ac:dyDescent="0.3">
      <c r="A1937" s="747" t="s">
        <v>628</v>
      </c>
      <c r="B1937" s="748" t="s">
        <v>629</v>
      </c>
      <c r="C1937" s="749" t="s">
        <v>679</v>
      </c>
      <c r="D1937" s="750" t="s">
        <v>680</v>
      </c>
      <c r="E1937" s="751">
        <v>50113001</v>
      </c>
      <c r="F1937" s="750" t="s">
        <v>688</v>
      </c>
      <c r="G1937" s="749" t="s">
        <v>692</v>
      </c>
      <c r="H1937" s="749">
        <v>500629</v>
      </c>
      <c r="I1937" s="749">
        <v>180173</v>
      </c>
      <c r="J1937" s="749" t="s">
        <v>2131</v>
      </c>
      <c r="K1937" s="749" t="s">
        <v>2132</v>
      </c>
      <c r="L1937" s="752">
        <v>172.94999999999996</v>
      </c>
      <c r="M1937" s="752">
        <v>1</v>
      </c>
      <c r="N1937" s="753">
        <v>172.94999999999996</v>
      </c>
    </row>
    <row r="1938" spans="1:14" ht="14.4" customHeight="1" x14ac:dyDescent="0.3">
      <c r="A1938" s="747" t="s">
        <v>628</v>
      </c>
      <c r="B1938" s="748" t="s">
        <v>629</v>
      </c>
      <c r="C1938" s="749" t="s">
        <v>679</v>
      </c>
      <c r="D1938" s="750" t="s">
        <v>680</v>
      </c>
      <c r="E1938" s="751">
        <v>50113001</v>
      </c>
      <c r="F1938" s="750" t="s">
        <v>688</v>
      </c>
      <c r="G1938" s="749" t="s">
        <v>692</v>
      </c>
      <c r="H1938" s="749">
        <v>180434</v>
      </c>
      <c r="I1938" s="749">
        <v>180434</v>
      </c>
      <c r="J1938" s="749" t="s">
        <v>2133</v>
      </c>
      <c r="K1938" s="749" t="s">
        <v>2134</v>
      </c>
      <c r="L1938" s="752">
        <v>196.90999999999994</v>
      </c>
      <c r="M1938" s="752">
        <v>1</v>
      </c>
      <c r="N1938" s="753">
        <v>196.90999999999994</v>
      </c>
    </row>
    <row r="1939" spans="1:14" ht="14.4" customHeight="1" x14ac:dyDescent="0.3">
      <c r="A1939" s="747" t="s">
        <v>628</v>
      </c>
      <c r="B1939" s="748" t="s">
        <v>629</v>
      </c>
      <c r="C1939" s="749" t="s">
        <v>679</v>
      </c>
      <c r="D1939" s="750" t="s">
        <v>680</v>
      </c>
      <c r="E1939" s="751">
        <v>50113001</v>
      </c>
      <c r="F1939" s="750" t="s">
        <v>688</v>
      </c>
      <c r="G1939" s="749" t="s">
        <v>692</v>
      </c>
      <c r="H1939" s="749">
        <v>100982</v>
      </c>
      <c r="I1939" s="749">
        <v>982</v>
      </c>
      <c r="J1939" s="749" t="s">
        <v>2135</v>
      </c>
      <c r="K1939" s="749" t="s">
        <v>2136</v>
      </c>
      <c r="L1939" s="752">
        <v>78.161428571428587</v>
      </c>
      <c r="M1939" s="752">
        <v>7</v>
      </c>
      <c r="N1939" s="753">
        <v>547.13000000000011</v>
      </c>
    </row>
    <row r="1940" spans="1:14" ht="14.4" customHeight="1" x14ac:dyDescent="0.3">
      <c r="A1940" s="747" t="s">
        <v>628</v>
      </c>
      <c r="B1940" s="748" t="s">
        <v>629</v>
      </c>
      <c r="C1940" s="749" t="s">
        <v>679</v>
      </c>
      <c r="D1940" s="750" t="s">
        <v>680</v>
      </c>
      <c r="E1940" s="751">
        <v>50113001</v>
      </c>
      <c r="F1940" s="750" t="s">
        <v>688</v>
      </c>
      <c r="G1940" s="749" t="s">
        <v>692</v>
      </c>
      <c r="H1940" s="749">
        <v>182977</v>
      </c>
      <c r="I1940" s="749">
        <v>182977</v>
      </c>
      <c r="J1940" s="749" t="s">
        <v>750</v>
      </c>
      <c r="K1940" s="749" t="s">
        <v>751</v>
      </c>
      <c r="L1940" s="752">
        <v>145.86000000000001</v>
      </c>
      <c r="M1940" s="752">
        <v>13</v>
      </c>
      <c r="N1940" s="753">
        <v>1896.1800000000003</v>
      </c>
    </row>
    <row r="1941" spans="1:14" ht="14.4" customHeight="1" x14ac:dyDescent="0.3">
      <c r="A1941" s="747" t="s">
        <v>628</v>
      </c>
      <c r="B1941" s="748" t="s">
        <v>629</v>
      </c>
      <c r="C1941" s="749" t="s">
        <v>679</v>
      </c>
      <c r="D1941" s="750" t="s">
        <v>680</v>
      </c>
      <c r="E1941" s="751">
        <v>50113001</v>
      </c>
      <c r="F1941" s="750" t="s">
        <v>688</v>
      </c>
      <c r="G1941" s="749" t="s">
        <v>692</v>
      </c>
      <c r="H1941" s="749">
        <v>150660</v>
      </c>
      <c r="I1941" s="749">
        <v>150660</v>
      </c>
      <c r="J1941" s="749" t="s">
        <v>2137</v>
      </c>
      <c r="K1941" s="749" t="s">
        <v>2138</v>
      </c>
      <c r="L1941" s="752">
        <v>793.32</v>
      </c>
      <c r="M1941" s="752">
        <v>5</v>
      </c>
      <c r="N1941" s="753">
        <v>3966.6000000000004</v>
      </c>
    </row>
    <row r="1942" spans="1:14" ht="14.4" customHeight="1" x14ac:dyDescent="0.3">
      <c r="A1942" s="747" t="s">
        <v>628</v>
      </c>
      <c r="B1942" s="748" t="s">
        <v>629</v>
      </c>
      <c r="C1942" s="749" t="s">
        <v>679</v>
      </c>
      <c r="D1942" s="750" t="s">
        <v>680</v>
      </c>
      <c r="E1942" s="751">
        <v>50113001</v>
      </c>
      <c r="F1942" s="750" t="s">
        <v>688</v>
      </c>
      <c r="G1942" s="749" t="s">
        <v>692</v>
      </c>
      <c r="H1942" s="749">
        <v>145981</v>
      </c>
      <c r="I1942" s="749">
        <v>45981</v>
      </c>
      <c r="J1942" s="749" t="s">
        <v>1129</v>
      </c>
      <c r="K1942" s="749" t="s">
        <v>1130</v>
      </c>
      <c r="L1942" s="752">
        <v>1704.5600000000002</v>
      </c>
      <c r="M1942" s="752">
        <v>9</v>
      </c>
      <c r="N1942" s="753">
        <v>15341.04</v>
      </c>
    </row>
    <row r="1943" spans="1:14" ht="14.4" customHeight="1" x14ac:dyDescent="0.3">
      <c r="A1943" s="747" t="s">
        <v>628</v>
      </c>
      <c r="B1943" s="748" t="s">
        <v>629</v>
      </c>
      <c r="C1943" s="749" t="s">
        <v>679</v>
      </c>
      <c r="D1943" s="750" t="s">
        <v>680</v>
      </c>
      <c r="E1943" s="751">
        <v>50113001</v>
      </c>
      <c r="F1943" s="750" t="s">
        <v>688</v>
      </c>
      <c r="G1943" s="749" t="s">
        <v>692</v>
      </c>
      <c r="H1943" s="749">
        <v>189831</v>
      </c>
      <c r="I1943" s="749">
        <v>89831</v>
      </c>
      <c r="J1943" s="749" t="s">
        <v>1362</v>
      </c>
      <c r="K1943" s="749" t="s">
        <v>1363</v>
      </c>
      <c r="L1943" s="752">
        <v>76.53000000000003</v>
      </c>
      <c r="M1943" s="752">
        <v>2</v>
      </c>
      <c r="N1943" s="753">
        <v>153.06000000000006</v>
      </c>
    </row>
    <row r="1944" spans="1:14" ht="14.4" customHeight="1" x14ac:dyDescent="0.3">
      <c r="A1944" s="747" t="s">
        <v>628</v>
      </c>
      <c r="B1944" s="748" t="s">
        <v>629</v>
      </c>
      <c r="C1944" s="749" t="s">
        <v>679</v>
      </c>
      <c r="D1944" s="750" t="s">
        <v>680</v>
      </c>
      <c r="E1944" s="751">
        <v>50113001</v>
      </c>
      <c r="F1944" s="750" t="s">
        <v>688</v>
      </c>
      <c r="G1944" s="749" t="s">
        <v>692</v>
      </c>
      <c r="H1944" s="749">
        <v>216104</v>
      </c>
      <c r="I1944" s="749">
        <v>216104</v>
      </c>
      <c r="J1944" s="749" t="s">
        <v>1366</v>
      </c>
      <c r="K1944" s="749" t="s">
        <v>1368</v>
      </c>
      <c r="L1944" s="752">
        <v>184.36999999999989</v>
      </c>
      <c r="M1944" s="752">
        <v>2</v>
      </c>
      <c r="N1944" s="753">
        <v>368.73999999999978</v>
      </c>
    </row>
    <row r="1945" spans="1:14" ht="14.4" customHeight="1" x14ac:dyDescent="0.3">
      <c r="A1945" s="747" t="s">
        <v>628</v>
      </c>
      <c r="B1945" s="748" t="s">
        <v>629</v>
      </c>
      <c r="C1945" s="749" t="s">
        <v>679</v>
      </c>
      <c r="D1945" s="750" t="s">
        <v>680</v>
      </c>
      <c r="E1945" s="751">
        <v>50113001</v>
      </c>
      <c r="F1945" s="750" t="s">
        <v>688</v>
      </c>
      <c r="G1945" s="749" t="s">
        <v>692</v>
      </c>
      <c r="H1945" s="749">
        <v>847085</v>
      </c>
      <c r="I1945" s="749">
        <v>115401</v>
      </c>
      <c r="J1945" s="749" t="s">
        <v>754</v>
      </c>
      <c r="K1945" s="749" t="s">
        <v>1131</v>
      </c>
      <c r="L1945" s="752">
        <v>606.69130133138026</v>
      </c>
      <c r="M1945" s="752">
        <v>16</v>
      </c>
      <c r="N1945" s="753">
        <v>9707.0608213020842</v>
      </c>
    </row>
    <row r="1946" spans="1:14" ht="14.4" customHeight="1" x14ac:dyDescent="0.3">
      <c r="A1946" s="747" t="s">
        <v>628</v>
      </c>
      <c r="B1946" s="748" t="s">
        <v>629</v>
      </c>
      <c r="C1946" s="749" t="s">
        <v>679</v>
      </c>
      <c r="D1946" s="750" t="s">
        <v>680</v>
      </c>
      <c r="E1946" s="751">
        <v>50113001</v>
      </c>
      <c r="F1946" s="750" t="s">
        <v>688</v>
      </c>
      <c r="G1946" s="749" t="s">
        <v>692</v>
      </c>
      <c r="H1946" s="749">
        <v>848209</v>
      </c>
      <c r="I1946" s="749">
        <v>115402</v>
      </c>
      <c r="J1946" s="749" t="s">
        <v>754</v>
      </c>
      <c r="K1946" s="749" t="s">
        <v>1132</v>
      </c>
      <c r="L1946" s="752">
        <v>762.86416476258546</v>
      </c>
      <c r="M1946" s="752">
        <v>4</v>
      </c>
      <c r="N1946" s="753">
        <v>3051.4566590503418</v>
      </c>
    </row>
    <row r="1947" spans="1:14" ht="14.4" customHeight="1" x14ac:dyDescent="0.3">
      <c r="A1947" s="747" t="s">
        <v>628</v>
      </c>
      <c r="B1947" s="748" t="s">
        <v>629</v>
      </c>
      <c r="C1947" s="749" t="s">
        <v>679</v>
      </c>
      <c r="D1947" s="750" t="s">
        <v>680</v>
      </c>
      <c r="E1947" s="751">
        <v>50113001</v>
      </c>
      <c r="F1947" s="750" t="s">
        <v>688</v>
      </c>
      <c r="G1947" s="749" t="s">
        <v>692</v>
      </c>
      <c r="H1947" s="749">
        <v>848783</v>
      </c>
      <c r="I1947" s="749">
        <v>115400</v>
      </c>
      <c r="J1947" s="749" t="s">
        <v>754</v>
      </c>
      <c r="K1947" s="749" t="s">
        <v>755</v>
      </c>
      <c r="L1947" s="752">
        <v>309.44065569879945</v>
      </c>
      <c r="M1947" s="752">
        <v>48.9</v>
      </c>
      <c r="N1947" s="753">
        <v>15131.648063671291</v>
      </c>
    </row>
    <row r="1948" spans="1:14" ht="14.4" customHeight="1" x14ac:dyDescent="0.3">
      <c r="A1948" s="747" t="s">
        <v>628</v>
      </c>
      <c r="B1948" s="748" t="s">
        <v>629</v>
      </c>
      <c r="C1948" s="749" t="s">
        <v>679</v>
      </c>
      <c r="D1948" s="750" t="s">
        <v>680</v>
      </c>
      <c r="E1948" s="751">
        <v>50113001</v>
      </c>
      <c r="F1948" s="750" t="s">
        <v>688</v>
      </c>
      <c r="G1948" s="749" t="s">
        <v>692</v>
      </c>
      <c r="H1948" s="749">
        <v>849302</v>
      </c>
      <c r="I1948" s="749">
        <v>115403</v>
      </c>
      <c r="J1948" s="749" t="s">
        <v>754</v>
      </c>
      <c r="K1948" s="749" t="s">
        <v>1369</v>
      </c>
      <c r="L1948" s="752">
        <v>1019.4723599797137</v>
      </c>
      <c r="M1948" s="752">
        <v>4</v>
      </c>
      <c r="N1948" s="753">
        <v>4077.8894399188548</v>
      </c>
    </row>
    <row r="1949" spans="1:14" ht="14.4" customHeight="1" x14ac:dyDescent="0.3">
      <c r="A1949" s="747" t="s">
        <v>628</v>
      </c>
      <c r="B1949" s="748" t="s">
        <v>629</v>
      </c>
      <c r="C1949" s="749" t="s">
        <v>679</v>
      </c>
      <c r="D1949" s="750" t="s">
        <v>680</v>
      </c>
      <c r="E1949" s="751">
        <v>50113001</v>
      </c>
      <c r="F1949" s="750" t="s">
        <v>688</v>
      </c>
      <c r="G1949" s="749" t="s">
        <v>692</v>
      </c>
      <c r="H1949" s="749">
        <v>156992</v>
      </c>
      <c r="I1949" s="749">
        <v>56992</v>
      </c>
      <c r="J1949" s="749" t="s">
        <v>756</v>
      </c>
      <c r="K1949" s="749" t="s">
        <v>757</v>
      </c>
      <c r="L1949" s="752">
        <v>61.45000000000001</v>
      </c>
      <c r="M1949" s="752">
        <v>3</v>
      </c>
      <c r="N1949" s="753">
        <v>184.35000000000002</v>
      </c>
    </row>
    <row r="1950" spans="1:14" ht="14.4" customHeight="1" x14ac:dyDescent="0.3">
      <c r="A1950" s="747" t="s">
        <v>628</v>
      </c>
      <c r="B1950" s="748" t="s">
        <v>629</v>
      </c>
      <c r="C1950" s="749" t="s">
        <v>679</v>
      </c>
      <c r="D1950" s="750" t="s">
        <v>680</v>
      </c>
      <c r="E1950" s="751">
        <v>50113001</v>
      </c>
      <c r="F1950" s="750" t="s">
        <v>688</v>
      </c>
      <c r="G1950" s="749" t="s">
        <v>692</v>
      </c>
      <c r="H1950" s="749">
        <v>156993</v>
      </c>
      <c r="I1950" s="749">
        <v>56993</v>
      </c>
      <c r="J1950" s="749" t="s">
        <v>1370</v>
      </c>
      <c r="K1950" s="749" t="s">
        <v>1371</v>
      </c>
      <c r="L1950" s="752">
        <v>73.490000000000009</v>
      </c>
      <c r="M1950" s="752">
        <v>3</v>
      </c>
      <c r="N1950" s="753">
        <v>220.47000000000003</v>
      </c>
    </row>
    <row r="1951" spans="1:14" ht="14.4" customHeight="1" x14ac:dyDescent="0.3">
      <c r="A1951" s="747" t="s">
        <v>628</v>
      </c>
      <c r="B1951" s="748" t="s">
        <v>629</v>
      </c>
      <c r="C1951" s="749" t="s">
        <v>679</v>
      </c>
      <c r="D1951" s="750" t="s">
        <v>680</v>
      </c>
      <c r="E1951" s="751">
        <v>50113001</v>
      </c>
      <c r="F1951" s="750" t="s">
        <v>688</v>
      </c>
      <c r="G1951" s="749" t="s">
        <v>689</v>
      </c>
      <c r="H1951" s="749">
        <v>214435</v>
      </c>
      <c r="I1951" s="749">
        <v>214435</v>
      </c>
      <c r="J1951" s="749" t="s">
        <v>2139</v>
      </c>
      <c r="K1951" s="749" t="s">
        <v>2140</v>
      </c>
      <c r="L1951" s="752">
        <v>171.63000000000002</v>
      </c>
      <c r="M1951" s="752">
        <v>1</v>
      </c>
      <c r="N1951" s="753">
        <v>171.63000000000002</v>
      </c>
    </row>
    <row r="1952" spans="1:14" ht="14.4" customHeight="1" x14ac:dyDescent="0.3">
      <c r="A1952" s="747" t="s">
        <v>628</v>
      </c>
      <c r="B1952" s="748" t="s">
        <v>629</v>
      </c>
      <c r="C1952" s="749" t="s">
        <v>679</v>
      </c>
      <c r="D1952" s="750" t="s">
        <v>680</v>
      </c>
      <c r="E1952" s="751">
        <v>50113001</v>
      </c>
      <c r="F1952" s="750" t="s">
        <v>688</v>
      </c>
      <c r="G1952" s="749" t="s">
        <v>689</v>
      </c>
      <c r="H1952" s="749">
        <v>848765</v>
      </c>
      <c r="I1952" s="749">
        <v>107938</v>
      </c>
      <c r="J1952" s="749" t="s">
        <v>1133</v>
      </c>
      <c r="K1952" s="749" t="s">
        <v>1134</v>
      </c>
      <c r="L1952" s="752">
        <v>128.45000000000005</v>
      </c>
      <c r="M1952" s="752">
        <v>4</v>
      </c>
      <c r="N1952" s="753">
        <v>513.80000000000018</v>
      </c>
    </row>
    <row r="1953" spans="1:14" ht="14.4" customHeight="1" x14ac:dyDescent="0.3">
      <c r="A1953" s="747" t="s">
        <v>628</v>
      </c>
      <c r="B1953" s="748" t="s">
        <v>629</v>
      </c>
      <c r="C1953" s="749" t="s">
        <v>679</v>
      </c>
      <c r="D1953" s="750" t="s">
        <v>680</v>
      </c>
      <c r="E1953" s="751">
        <v>50113001</v>
      </c>
      <c r="F1953" s="750" t="s">
        <v>688</v>
      </c>
      <c r="G1953" s="749" t="s">
        <v>692</v>
      </c>
      <c r="H1953" s="749">
        <v>193104</v>
      </c>
      <c r="I1953" s="749">
        <v>93104</v>
      </c>
      <c r="J1953" s="749" t="s">
        <v>1137</v>
      </c>
      <c r="K1953" s="749" t="s">
        <v>1138</v>
      </c>
      <c r="L1953" s="752">
        <v>47.649786108018816</v>
      </c>
      <c r="M1953" s="752">
        <v>2</v>
      </c>
      <c r="N1953" s="753">
        <v>95.299572216037632</v>
      </c>
    </row>
    <row r="1954" spans="1:14" ht="14.4" customHeight="1" x14ac:dyDescent="0.3">
      <c r="A1954" s="747" t="s">
        <v>628</v>
      </c>
      <c r="B1954" s="748" t="s">
        <v>629</v>
      </c>
      <c r="C1954" s="749" t="s">
        <v>679</v>
      </c>
      <c r="D1954" s="750" t="s">
        <v>680</v>
      </c>
      <c r="E1954" s="751">
        <v>50113001</v>
      </c>
      <c r="F1954" s="750" t="s">
        <v>688</v>
      </c>
      <c r="G1954" s="749" t="s">
        <v>692</v>
      </c>
      <c r="H1954" s="749">
        <v>193105</v>
      </c>
      <c r="I1954" s="749">
        <v>93105</v>
      </c>
      <c r="J1954" s="749" t="s">
        <v>1137</v>
      </c>
      <c r="K1954" s="749" t="s">
        <v>1139</v>
      </c>
      <c r="L1954" s="752">
        <v>208.48833333333332</v>
      </c>
      <c r="M1954" s="752">
        <v>6</v>
      </c>
      <c r="N1954" s="753">
        <v>1250.9299999999998</v>
      </c>
    </row>
    <row r="1955" spans="1:14" ht="14.4" customHeight="1" x14ac:dyDescent="0.3">
      <c r="A1955" s="747" t="s">
        <v>628</v>
      </c>
      <c r="B1955" s="748" t="s">
        <v>629</v>
      </c>
      <c r="C1955" s="749" t="s">
        <v>679</v>
      </c>
      <c r="D1955" s="750" t="s">
        <v>680</v>
      </c>
      <c r="E1955" s="751">
        <v>50113001</v>
      </c>
      <c r="F1955" s="750" t="s">
        <v>688</v>
      </c>
      <c r="G1955" s="749" t="s">
        <v>689</v>
      </c>
      <c r="H1955" s="749">
        <v>176378</v>
      </c>
      <c r="I1955" s="749">
        <v>76378</v>
      </c>
      <c r="J1955" s="749" t="s">
        <v>760</v>
      </c>
      <c r="K1955" s="749" t="s">
        <v>761</v>
      </c>
      <c r="L1955" s="752">
        <v>105.94999999999999</v>
      </c>
      <c r="M1955" s="752">
        <v>2</v>
      </c>
      <c r="N1955" s="753">
        <v>211.89999999999998</v>
      </c>
    </row>
    <row r="1956" spans="1:14" ht="14.4" customHeight="1" x14ac:dyDescent="0.3">
      <c r="A1956" s="747" t="s">
        <v>628</v>
      </c>
      <c r="B1956" s="748" t="s">
        <v>629</v>
      </c>
      <c r="C1956" s="749" t="s">
        <v>679</v>
      </c>
      <c r="D1956" s="750" t="s">
        <v>680</v>
      </c>
      <c r="E1956" s="751">
        <v>50113001</v>
      </c>
      <c r="F1956" s="750" t="s">
        <v>688</v>
      </c>
      <c r="G1956" s="749" t="s">
        <v>689</v>
      </c>
      <c r="H1956" s="749">
        <v>847134</v>
      </c>
      <c r="I1956" s="749">
        <v>151050</v>
      </c>
      <c r="J1956" s="749" t="s">
        <v>760</v>
      </c>
      <c r="K1956" s="749" t="s">
        <v>1374</v>
      </c>
      <c r="L1956" s="752">
        <v>676.1712500000001</v>
      </c>
      <c r="M1956" s="752">
        <v>8</v>
      </c>
      <c r="N1956" s="753">
        <v>5409.3700000000008</v>
      </c>
    </row>
    <row r="1957" spans="1:14" ht="14.4" customHeight="1" x14ac:dyDescent="0.3">
      <c r="A1957" s="747" t="s">
        <v>628</v>
      </c>
      <c r="B1957" s="748" t="s">
        <v>629</v>
      </c>
      <c r="C1957" s="749" t="s">
        <v>679</v>
      </c>
      <c r="D1957" s="750" t="s">
        <v>680</v>
      </c>
      <c r="E1957" s="751">
        <v>50113001</v>
      </c>
      <c r="F1957" s="750" t="s">
        <v>688</v>
      </c>
      <c r="G1957" s="749" t="s">
        <v>689</v>
      </c>
      <c r="H1957" s="749">
        <v>144997</v>
      </c>
      <c r="I1957" s="749">
        <v>44997</v>
      </c>
      <c r="J1957" s="749" t="s">
        <v>1375</v>
      </c>
      <c r="K1957" s="749" t="s">
        <v>1376</v>
      </c>
      <c r="L1957" s="752">
        <v>236.70000000000005</v>
      </c>
      <c r="M1957" s="752">
        <v>1</v>
      </c>
      <c r="N1957" s="753">
        <v>236.70000000000005</v>
      </c>
    </row>
    <row r="1958" spans="1:14" ht="14.4" customHeight="1" x14ac:dyDescent="0.3">
      <c r="A1958" s="747" t="s">
        <v>628</v>
      </c>
      <c r="B1958" s="748" t="s">
        <v>629</v>
      </c>
      <c r="C1958" s="749" t="s">
        <v>679</v>
      </c>
      <c r="D1958" s="750" t="s">
        <v>680</v>
      </c>
      <c r="E1958" s="751">
        <v>50113001</v>
      </c>
      <c r="F1958" s="750" t="s">
        <v>688</v>
      </c>
      <c r="G1958" s="749" t="s">
        <v>692</v>
      </c>
      <c r="H1958" s="749">
        <v>100843</v>
      </c>
      <c r="I1958" s="749">
        <v>843</v>
      </c>
      <c r="J1958" s="749" t="s">
        <v>1377</v>
      </c>
      <c r="K1958" s="749" t="s">
        <v>1378</v>
      </c>
      <c r="L1958" s="752">
        <v>89.261600000000001</v>
      </c>
      <c r="M1958" s="752">
        <v>25</v>
      </c>
      <c r="N1958" s="753">
        <v>2231.54</v>
      </c>
    </row>
    <row r="1959" spans="1:14" ht="14.4" customHeight="1" x14ac:dyDescent="0.3">
      <c r="A1959" s="747" t="s">
        <v>628</v>
      </c>
      <c r="B1959" s="748" t="s">
        <v>629</v>
      </c>
      <c r="C1959" s="749" t="s">
        <v>679</v>
      </c>
      <c r="D1959" s="750" t="s">
        <v>680</v>
      </c>
      <c r="E1959" s="751">
        <v>50113001</v>
      </c>
      <c r="F1959" s="750" t="s">
        <v>688</v>
      </c>
      <c r="G1959" s="749" t="s">
        <v>692</v>
      </c>
      <c r="H1959" s="749">
        <v>184090</v>
      </c>
      <c r="I1959" s="749">
        <v>84090</v>
      </c>
      <c r="J1959" s="749" t="s">
        <v>762</v>
      </c>
      <c r="K1959" s="749" t="s">
        <v>763</v>
      </c>
      <c r="L1959" s="752">
        <v>60.027619047619055</v>
      </c>
      <c r="M1959" s="752">
        <v>21</v>
      </c>
      <c r="N1959" s="753">
        <v>1260.5800000000002</v>
      </c>
    </row>
    <row r="1960" spans="1:14" ht="14.4" customHeight="1" x14ac:dyDescent="0.3">
      <c r="A1960" s="747" t="s">
        <v>628</v>
      </c>
      <c r="B1960" s="748" t="s">
        <v>629</v>
      </c>
      <c r="C1960" s="749" t="s">
        <v>679</v>
      </c>
      <c r="D1960" s="750" t="s">
        <v>680</v>
      </c>
      <c r="E1960" s="751">
        <v>50113001</v>
      </c>
      <c r="F1960" s="750" t="s">
        <v>688</v>
      </c>
      <c r="G1960" s="749" t="s">
        <v>692</v>
      </c>
      <c r="H1960" s="749">
        <v>168650</v>
      </c>
      <c r="I1960" s="749">
        <v>168650</v>
      </c>
      <c r="J1960" s="749" t="s">
        <v>2141</v>
      </c>
      <c r="K1960" s="749" t="s">
        <v>2142</v>
      </c>
      <c r="L1960" s="752">
        <v>2687.26</v>
      </c>
      <c r="M1960" s="752">
        <v>27</v>
      </c>
      <c r="N1960" s="753">
        <v>72556.02</v>
      </c>
    </row>
    <row r="1961" spans="1:14" ht="14.4" customHeight="1" x14ac:dyDescent="0.3">
      <c r="A1961" s="747" t="s">
        <v>628</v>
      </c>
      <c r="B1961" s="748" t="s">
        <v>629</v>
      </c>
      <c r="C1961" s="749" t="s">
        <v>679</v>
      </c>
      <c r="D1961" s="750" t="s">
        <v>680</v>
      </c>
      <c r="E1961" s="751">
        <v>50113001</v>
      </c>
      <c r="F1961" s="750" t="s">
        <v>688</v>
      </c>
      <c r="G1961" s="749" t="s">
        <v>692</v>
      </c>
      <c r="H1961" s="749">
        <v>169417</v>
      </c>
      <c r="I1961" s="749">
        <v>69417</v>
      </c>
      <c r="J1961" s="749" t="s">
        <v>1380</v>
      </c>
      <c r="K1961" s="749" t="s">
        <v>1381</v>
      </c>
      <c r="L1961" s="752">
        <v>104.28</v>
      </c>
      <c r="M1961" s="752">
        <v>1</v>
      </c>
      <c r="N1961" s="753">
        <v>104.28</v>
      </c>
    </row>
    <row r="1962" spans="1:14" ht="14.4" customHeight="1" x14ac:dyDescent="0.3">
      <c r="A1962" s="747" t="s">
        <v>628</v>
      </c>
      <c r="B1962" s="748" t="s">
        <v>629</v>
      </c>
      <c r="C1962" s="749" t="s">
        <v>679</v>
      </c>
      <c r="D1962" s="750" t="s">
        <v>680</v>
      </c>
      <c r="E1962" s="751">
        <v>50113001</v>
      </c>
      <c r="F1962" s="750" t="s">
        <v>688</v>
      </c>
      <c r="G1962" s="749" t="s">
        <v>692</v>
      </c>
      <c r="H1962" s="749">
        <v>169418</v>
      </c>
      <c r="I1962" s="749">
        <v>69418</v>
      </c>
      <c r="J1962" s="749" t="s">
        <v>1380</v>
      </c>
      <c r="K1962" s="749" t="s">
        <v>1382</v>
      </c>
      <c r="L1962" s="752">
        <v>135.16000000000003</v>
      </c>
      <c r="M1962" s="752">
        <v>1</v>
      </c>
      <c r="N1962" s="753">
        <v>135.16000000000003</v>
      </c>
    </row>
    <row r="1963" spans="1:14" ht="14.4" customHeight="1" x14ac:dyDescent="0.3">
      <c r="A1963" s="747" t="s">
        <v>628</v>
      </c>
      <c r="B1963" s="748" t="s">
        <v>629</v>
      </c>
      <c r="C1963" s="749" t="s">
        <v>679</v>
      </c>
      <c r="D1963" s="750" t="s">
        <v>680</v>
      </c>
      <c r="E1963" s="751">
        <v>50113001</v>
      </c>
      <c r="F1963" s="750" t="s">
        <v>688</v>
      </c>
      <c r="G1963" s="749" t="s">
        <v>692</v>
      </c>
      <c r="H1963" s="749">
        <v>102477</v>
      </c>
      <c r="I1963" s="749">
        <v>2477</v>
      </c>
      <c r="J1963" s="749" t="s">
        <v>764</v>
      </c>
      <c r="K1963" s="749" t="s">
        <v>765</v>
      </c>
      <c r="L1963" s="752">
        <v>40.170000000000016</v>
      </c>
      <c r="M1963" s="752">
        <v>7</v>
      </c>
      <c r="N1963" s="753">
        <v>281.19000000000011</v>
      </c>
    </row>
    <row r="1964" spans="1:14" ht="14.4" customHeight="1" x14ac:dyDescent="0.3">
      <c r="A1964" s="747" t="s">
        <v>628</v>
      </c>
      <c r="B1964" s="748" t="s">
        <v>629</v>
      </c>
      <c r="C1964" s="749" t="s">
        <v>679</v>
      </c>
      <c r="D1964" s="750" t="s">
        <v>680</v>
      </c>
      <c r="E1964" s="751">
        <v>50113001</v>
      </c>
      <c r="F1964" s="750" t="s">
        <v>688</v>
      </c>
      <c r="G1964" s="749" t="s">
        <v>692</v>
      </c>
      <c r="H1964" s="749">
        <v>102478</v>
      </c>
      <c r="I1964" s="749">
        <v>2478</v>
      </c>
      <c r="J1964" s="749" t="s">
        <v>764</v>
      </c>
      <c r="K1964" s="749" t="s">
        <v>1140</v>
      </c>
      <c r="L1964" s="752">
        <v>77.647682944689592</v>
      </c>
      <c r="M1964" s="752">
        <v>4</v>
      </c>
      <c r="N1964" s="753">
        <v>310.59073177875837</v>
      </c>
    </row>
    <row r="1965" spans="1:14" ht="14.4" customHeight="1" x14ac:dyDescent="0.3">
      <c r="A1965" s="747" t="s">
        <v>628</v>
      </c>
      <c r="B1965" s="748" t="s">
        <v>629</v>
      </c>
      <c r="C1965" s="749" t="s">
        <v>679</v>
      </c>
      <c r="D1965" s="750" t="s">
        <v>680</v>
      </c>
      <c r="E1965" s="751">
        <v>50113001</v>
      </c>
      <c r="F1965" s="750" t="s">
        <v>688</v>
      </c>
      <c r="G1965" s="749" t="s">
        <v>692</v>
      </c>
      <c r="H1965" s="749">
        <v>208694</v>
      </c>
      <c r="I1965" s="749">
        <v>208694</v>
      </c>
      <c r="J1965" s="749" t="s">
        <v>764</v>
      </c>
      <c r="K1965" s="749" t="s">
        <v>765</v>
      </c>
      <c r="L1965" s="752">
        <v>39.9</v>
      </c>
      <c r="M1965" s="752">
        <v>2</v>
      </c>
      <c r="N1965" s="753">
        <v>79.8</v>
      </c>
    </row>
    <row r="1966" spans="1:14" ht="14.4" customHeight="1" x14ac:dyDescent="0.3">
      <c r="A1966" s="747" t="s">
        <v>628</v>
      </c>
      <c r="B1966" s="748" t="s">
        <v>629</v>
      </c>
      <c r="C1966" s="749" t="s">
        <v>679</v>
      </c>
      <c r="D1966" s="750" t="s">
        <v>680</v>
      </c>
      <c r="E1966" s="751">
        <v>50113001</v>
      </c>
      <c r="F1966" s="750" t="s">
        <v>688</v>
      </c>
      <c r="G1966" s="749" t="s">
        <v>692</v>
      </c>
      <c r="H1966" s="749">
        <v>117011</v>
      </c>
      <c r="I1966" s="749">
        <v>17011</v>
      </c>
      <c r="J1966" s="749" t="s">
        <v>1141</v>
      </c>
      <c r="K1966" s="749" t="s">
        <v>1142</v>
      </c>
      <c r="L1966" s="752">
        <v>147.15783471739206</v>
      </c>
      <c r="M1966" s="752">
        <v>83</v>
      </c>
      <c r="N1966" s="753">
        <v>12214.100281543542</v>
      </c>
    </row>
    <row r="1967" spans="1:14" ht="14.4" customHeight="1" x14ac:dyDescent="0.3">
      <c r="A1967" s="747" t="s">
        <v>628</v>
      </c>
      <c r="B1967" s="748" t="s">
        <v>629</v>
      </c>
      <c r="C1967" s="749" t="s">
        <v>679</v>
      </c>
      <c r="D1967" s="750" t="s">
        <v>680</v>
      </c>
      <c r="E1967" s="751">
        <v>50113001</v>
      </c>
      <c r="F1967" s="750" t="s">
        <v>688</v>
      </c>
      <c r="G1967" s="749" t="s">
        <v>692</v>
      </c>
      <c r="H1967" s="749">
        <v>146475</v>
      </c>
      <c r="I1967" s="749">
        <v>46475</v>
      </c>
      <c r="J1967" s="749" t="s">
        <v>2143</v>
      </c>
      <c r="K1967" s="749" t="s">
        <v>2144</v>
      </c>
      <c r="L1967" s="752">
        <v>154.08000000000004</v>
      </c>
      <c r="M1967" s="752">
        <v>5</v>
      </c>
      <c r="N1967" s="753">
        <v>770.4000000000002</v>
      </c>
    </row>
    <row r="1968" spans="1:14" ht="14.4" customHeight="1" x14ac:dyDescent="0.3">
      <c r="A1968" s="747" t="s">
        <v>628</v>
      </c>
      <c r="B1968" s="748" t="s">
        <v>629</v>
      </c>
      <c r="C1968" s="749" t="s">
        <v>679</v>
      </c>
      <c r="D1968" s="750" t="s">
        <v>680</v>
      </c>
      <c r="E1968" s="751">
        <v>50113001</v>
      </c>
      <c r="F1968" s="750" t="s">
        <v>688</v>
      </c>
      <c r="G1968" s="749" t="s">
        <v>692</v>
      </c>
      <c r="H1968" s="749">
        <v>108499</v>
      </c>
      <c r="I1968" s="749">
        <v>8499</v>
      </c>
      <c r="J1968" s="749" t="s">
        <v>1143</v>
      </c>
      <c r="K1968" s="749" t="s">
        <v>1144</v>
      </c>
      <c r="L1968" s="752">
        <v>111.52000000000001</v>
      </c>
      <c r="M1968" s="752">
        <v>18</v>
      </c>
      <c r="N1968" s="753">
        <v>2007.3600000000001</v>
      </c>
    </row>
    <row r="1969" spans="1:14" ht="14.4" customHeight="1" x14ac:dyDescent="0.3">
      <c r="A1969" s="747" t="s">
        <v>628</v>
      </c>
      <c r="B1969" s="748" t="s">
        <v>629</v>
      </c>
      <c r="C1969" s="749" t="s">
        <v>679</v>
      </c>
      <c r="D1969" s="750" t="s">
        <v>680</v>
      </c>
      <c r="E1969" s="751">
        <v>50113001</v>
      </c>
      <c r="F1969" s="750" t="s">
        <v>688</v>
      </c>
      <c r="G1969" s="749" t="s">
        <v>692</v>
      </c>
      <c r="H1969" s="749">
        <v>192143</v>
      </c>
      <c r="I1969" s="749">
        <v>192143</v>
      </c>
      <c r="J1969" s="749" t="s">
        <v>2145</v>
      </c>
      <c r="K1969" s="749" t="s">
        <v>2146</v>
      </c>
      <c r="L1969" s="752">
        <v>216.07999999999998</v>
      </c>
      <c r="M1969" s="752">
        <v>1</v>
      </c>
      <c r="N1969" s="753">
        <v>216.07999999999998</v>
      </c>
    </row>
    <row r="1970" spans="1:14" ht="14.4" customHeight="1" x14ac:dyDescent="0.3">
      <c r="A1970" s="747" t="s">
        <v>628</v>
      </c>
      <c r="B1970" s="748" t="s">
        <v>629</v>
      </c>
      <c r="C1970" s="749" t="s">
        <v>679</v>
      </c>
      <c r="D1970" s="750" t="s">
        <v>680</v>
      </c>
      <c r="E1970" s="751">
        <v>50113001</v>
      </c>
      <c r="F1970" s="750" t="s">
        <v>688</v>
      </c>
      <c r="G1970" s="749" t="s">
        <v>692</v>
      </c>
      <c r="H1970" s="749">
        <v>104071</v>
      </c>
      <c r="I1970" s="749">
        <v>4071</v>
      </c>
      <c r="J1970" s="749" t="s">
        <v>766</v>
      </c>
      <c r="K1970" s="749" t="s">
        <v>768</v>
      </c>
      <c r="L1970" s="752">
        <v>153.51</v>
      </c>
      <c r="M1970" s="752">
        <v>4</v>
      </c>
      <c r="N1970" s="753">
        <v>614.04</v>
      </c>
    </row>
    <row r="1971" spans="1:14" ht="14.4" customHeight="1" x14ac:dyDescent="0.3">
      <c r="A1971" s="747" t="s">
        <v>628</v>
      </c>
      <c r="B1971" s="748" t="s">
        <v>629</v>
      </c>
      <c r="C1971" s="749" t="s">
        <v>679</v>
      </c>
      <c r="D1971" s="750" t="s">
        <v>680</v>
      </c>
      <c r="E1971" s="751">
        <v>50113001</v>
      </c>
      <c r="F1971" s="750" t="s">
        <v>688</v>
      </c>
      <c r="G1971" s="749" t="s">
        <v>692</v>
      </c>
      <c r="H1971" s="749">
        <v>166791</v>
      </c>
      <c r="I1971" s="749">
        <v>66791</v>
      </c>
      <c r="J1971" s="749" t="s">
        <v>1145</v>
      </c>
      <c r="K1971" s="749" t="s">
        <v>1146</v>
      </c>
      <c r="L1971" s="752">
        <v>52.610000000000028</v>
      </c>
      <c r="M1971" s="752">
        <v>1</v>
      </c>
      <c r="N1971" s="753">
        <v>52.610000000000028</v>
      </c>
    </row>
    <row r="1972" spans="1:14" ht="14.4" customHeight="1" x14ac:dyDescent="0.3">
      <c r="A1972" s="747" t="s">
        <v>628</v>
      </c>
      <c r="B1972" s="748" t="s">
        <v>629</v>
      </c>
      <c r="C1972" s="749" t="s">
        <v>679</v>
      </c>
      <c r="D1972" s="750" t="s">
        <v>680</v>
      </c>
      <c r="E1972" s="751">
        <v>50113001</v>
      </c>
      <c r="F1972" s="750" t="s">
        <v>688</v>
      </c>
      <c r="G1972" s="749" t="s">
        <v>692</v>
      </c>
      <c r="H1972" s="749">
        <v>846599</v>
      </c>
      <c r="I1972" s="749">
        <v>107754</v>
      </c>
      <c r="J1972" s="749" t="s">
        <v>1904</v>
      </c>
      <c r="K1972" s="749" t="s">
        <v>630</v>
      </c>
      <c r="L1972" s="752">
        <v>131.54749999999999</v>
      </c>
      <c r="M1972" s="752">
        <v>28</v>
      </c>
      <c r="N1972" s="753">
        <v>3683.33</v>
      </c>
    </row>
    <row r="1973" spans="1:14" ht="14.4" customHeight="1" x14ac:dyDescent="0.3">
      <c r="A1973" s="747" t="s">
        <v>628</v>
      </c>
      <c r="B1973" s="748" t="s">
        <v>629</v>
      </c>
      <c r="C1973" s="749" t="s">
        <v>679</v>
      </c>
      <c r="D1973" s="750" t="s">
        <v>680</v>
      </c>
      <c r="E1973" s="751">
        <v>50113001</v>
      </c>
      <c r="F1973" s="750" t="s">
        <v>688</v>
      </c>
      <c r="G1973" s="749" t="s">
        <v>692</v>
      </c>
      <c r="H1973" s="749">
        <v>154539</v>
      </c>
      <c r="I1973" s="749">
        <v>54539</v>
      </c>
      <c r="J1973" s="749" t="s">
        <v>2147</v>
      </c>
      <c r="K1973" s="749" t="s">
        <v>2148</v>
      </c>
      <c r="L1973" s="752">
        <v>60.21</v>
      </c>
      <c r="M1973" s="752">
        <v>6</v>
      </c>
      <c r="N1973" s="753">
        <v>361.26</v>
      </c>
    </row>
    <row r="1974" spans="1:14" ht="14.4" customHeight="1" x14ac:dyDescent="0.3">
      <c r="A1974" s="747" t="s">
        <v>628</v>
      </c>
      <c r="B1974" s="748" t="s">
        <v>629</v>
      </c>
      <c r="C1974" s="749" t="s">
        <v>679</v>
      </c>
      <c r="D1974" s="750" t="s">
        <v>680</v>
      </c>
      <c r="E1974" s="751">
        <v>50113001</v>
      </c>
      <c r="F1974" s="750" t="s">
        <v>688</v>
      </c>
      <c r="G1974" s="749" t="s">
        <v>689</v>
      </c>
      <c r="H1974" s="749">
        <v>215715</v>
      </c>
      <c r="I1974" s="749">
        <v>215715</v>
      </c>
      <c r="J1974" s="749" t="s">
        <v>1385</v>
      </c>
      <c r="K1974" s="749" t="s">
        <v>1386</v>
      </c>
      <c r="L1974" s="752">
        <v>111.21666666666674</v>
      </c>
      <c r="M1974" s="752">
        <v>3</v>
      </c>
      <c r="N1974" s="753">
        <v>333.6500000000002</v>
      </c>
    </row>
    <row r="1975" spans="1:14" ht="14.4" customHeight="1" x14ac:dyDescent="0.3">
      <c r="A1975" s="747" t="s">
        <v>628</v>
      </c>
      <c r="B1975" s="748" t="s">
        <v>629</v>
      </c>
      <c r="C1975" s="749" t="s">
        <v>679</v>
      </c>
      <c r="D1975" s="750" t="s">
        <v>680</v>
      </c>
      <c r="E1975" s="751">
        <v>50113001</v>
      </c>
      <c r="F1975" s="750" t="s">
        <v>688</v>
      </c>
      <c r="G1975" s="749" t="s">
        <v>630</v>
      </c>
      <c r="H1975" s="749">
        <v>111955</v>
      </c>
      <c r="I1975" s="749">
        <v>11955</v>
      </c>
      <c r="J1975" s="749" t="s">
        <v>2149</v>
      </c>
      <c r="K1975" s="749" t="s">
        <v>2150</v>
      </c>
      <c r="L1975" s="752">
        <v>173.52372826988895</v>
      </c>
      <c r="M1975" s="752">
        <v>10</v>
      </c>
      <c r="N1975" s="753">
        <v>1735.2372826988894</v>
      </c>
    </row>
    <row r="1976" spans="1:14" ht="14.4" customHeight="1" x14ac:dyDescent="0.3">
      <c r="A1976" s="747" t="s">
        <v>628</v>
      </c>
      <c r="B1976" s="748" t="s">
        <v>629</v>
      </c>
      <c r="C1976" s="749" t="s">
        <v>679</v>
      </c>
      <c r="D1976" s="750" t="s">
        <v>680</v>
      </c>
      <c r="E1976" s="751">
        <v>50113001</v>
      </c>
      <c r="F1976" s="750" t="s">
        <v>688</v>
      </c>
      <c r="G1976" s="749" t="s">
        <v>630</v>
      </c>
      <c r="H1976" s="749">
        <v>159448</v>
      </c>
      <c r="I1976" s="749">
        <v>59448</v>
      </c>
      <c r="J1976" s="749" t="s">
        <v>2151</v>
      </c>
      <c r="K1976" s="749" t="s">
        <v>2152</v>
      </c>
      <c r="L1976" s="752">
        <v>369.23955942206067</v>
      </c>
      <c r="M1976" s="752">
        <v>6</v>
      </c>
      <c r="N1976" s="753">
        <v>2215.437356532364</v>
      </c>
    </row>
    <row r="1977" spans="1:14" ht="14.4" customHeight="1" x14ac:dyDescent="0.3">
      <c r="A1977" s="747" t="s">
        <v>628</v>
      </c>
      <c r="B1977" s="748" t="s">
        <v>629</v>
      </c>
      <c r="C1977" s="749" t="s">
        <v>679</v>
      </c>
      <c r="D1977" s="750" t="s">
        <v>680</v>
      </c>
      <c r="E1977" s="751">
        <v>50113001</v>
      </c>
      <c r="F1977" s="750" t="s">
        <v>688</v>
      </c>
      <c r="G1977" s="749" t="s">
        <v>692</v>
      </c>
      <c r="H1977" s="749">
        <v>905098</v>
      </c>
      <c r="I1977" s="749">
        <v>23989</v>
      </c>
      <c r="J1977" s="749" t="s">
        <v>1151</v>
      </c>
      <c r="K1977" s="749" t="s">
        <v>630</v>
      </c>
      <c r="L1977" s="752">
        <v>416.98992956597414</v>
      </c>
      <c r="M1977" s="752">
        <v>6</v>
      </c>
      <c r="N1977" s="753">
        <v>2501.9395773958449</v>
      </c>
    </row>
    <row r="1978" spans="1:14" ht="14.4" customHeight="1" x14ac:dyDescent="0.3">
      <c r="A1978" s="747" t="s">
        <v>628</v>
      </c>
      <c r="B1978" s="748" t="s">
        <v>629</v>
      </c>
      <c r="C1978" s="749" t="s">
        <v>679</v>
      </c>
      <c r="D1978" s="750" t="s">
        <v>680</v>
      </c>
      <c r="E1978" s="751">
        <v>50113001</v>
      </c>
      <c r="F1978" s="750" t="s">
        <v>688</v>
      </c>
      <c r="G1978" s="749" t="s">
        <v>692</v>
      </c>
      <c r="H1978" s="749">
        <v>145273</v>
      </c>
      <c r="I1978" s="749">
        <v>45273</v>
      </c>
      <c r="J1978" s="749" t="s">
        <v>1154</v>
      </c>
      <c r="K1978" s="749" t="s">
        <v>1146</v>
      </c>
      <c r="L1978" s="752">
        <v>48.460000000000008</v>
      </c>
      <c r="M1978" s="752">
        <v>2</v>
      </c>
      <c r="N1978" s="753">
        <v>96.920000000000016</v>
      </c>
    </row>
    <row r="1979" spans="1:14" ht="14.4" customHeight="1" x14ac:dyDescent="0.3">
      <c r="A1979" s="747" t="s">
        <v>628</v>
      </c>
      <c r="B1979" s="748" t="s">
        <v>629</v>
      </c>
      <c r="C1979" s="749" t="s">
        <v>679</v>
      </c>
      <c r="D1979" s="750" t="s">
        <v>680</v>
      </c>
      <c r="E1979" s="751">
        <v>50113001</v>
      </c>
      <c r="F1979" s="750" t="s">
        <v>688</v>
      </c>
      <c r="G1979" s="749" t="s">
        <v>692</v>
      </c>
      <c r="H1979" s="749">
        <v>102818</v>
      </c>
      <c r="I1979" s="749">
        <v>2818</v>
      </c>
      <c r="J1979" s="749" t="s">
        <v>2153</v>
      </c>
      <c r="K1979" s="749" t="s">
        <v>2154</v>
      </c>
      <c r="L1979" s="752">
        <v>112.58999999999999</v>
      </c>
      <c r="M1979" s="752">
        <v>3</v>
      </c>
      <c r="N1979" s="753">
        <v>337.77</v>
      </c>
    </row>
    <row r="1980" spans="1:14" ht="14.4" customHeight="1" x14ac:dyDescent="0.3">
      <c r="A1980" s="747" t="s">
        <v>628</v>
      </c>
      <c r="B1980" s="748" t="s">
        <v>629</v>
      </c>
      <c r="C1980" s="749" t="s">
        <v>679</v>
      </c>
      <c r="D1980" s="750" t="s">
        <v>680</v>
      </c>
      <c r="E1980" s="751">
        <v>50113001</v>
      </c>
      <c r="F1980" s="750" t="s">
        <v>688</v>
      </c>
      <c r="G1980" s="749" t="s">
        <v>692</v>
      </c>
      <c r="H1980" s="749">
        <v>846113</v>
      </c>
      <c r="I1980" s="749">
        <v>107712</v>
      </c>
      <c r="J1980" s="749" t="s">
        <v>2155</v>
      </c>
      <c r="K1980" s="749" t="s">
        <v>2156</v>
      </c>
      <c r="L1980" s="752">
        <v>240.83000000000004</v>
      </c>
      <c r="M1980" s="752">
        <v>4</v>
      </c>
      <c r="N1980" s="753">
        <v>963.32000000000016</v>
      </c>
    </row>
    <row r="1981" spans="1:14" ht="14.4" customHeight="1" x14ac:dyDescent="0.3">
      <c r="A1981" s="747" t="s">
        <v>628</v>
      </c>
      <c r="B1981" s="748" t="s">
        <v>629</v>
      </c>
      <c r="C1981" s="749" t="s">
        <v>679</v>
      </c>
      <c r="D1981" s="750" t="s">
        <v>680</v>
      </c>
      <c r="E1981" s="751">
        <v>50113001</v>
      </c>
      <c r="F1981" s="750" t="s">
        <v>688</v>
      </c>
      <c r="G1981" s="749" t="s">
        <v>692</v>
      </c>
      <c r="H1981" s="749">
        <v>214593</v>
      </c>
      <c r="I1981" s="749">
        <v>214593</v>
      </c>
      <c r="J1981" s="749" t="s">
        <v>2157</v>
      </c>
      <c r="K1981" s="749" t="s">
        <v>2158</v>
      </c>
      <c r="L1981" s="752">
        <v>56.159999999999982</v>
      </c>
      <c r="M1981" s="752">
        <v>2</v>
      </c>
      <c r="N1981" s="753">
        <v>112.31999999999996</v>
      </c>
    </row>
    <row r="1982" spans="1:14" ht="14.4" customHeight="1" x14ac:dyDescent="0.3">
      <c r="A1982" s="747" t="s">
        <v>628</v>
      </c>
      <c r="B1982" s="748" t="s">
        <v>629</v>
      </c>
      <c r="C1982" s="749" t="s">
        <v>679</v>
      </c>
      <c r="D1982" s="750" t="s">
        <v>680</v>
      </c>
      <c r="E1982" s="751">
        <v>50113001</v>
      </c>
      <c r="F1982" s="750" t="s">
        <v>688</v>
      </c>
      <c r="G1982" s="749" t="s">
        <v>692</v>
      </c>
      <c r="H1982" s="749">
        <v>186159</v>
      </c>
      <c r="I1982" s="749">
        <v>186159</v>
      </c>
      <c r="J1982" s="749" t="s">
        <v>2159</v>
      </c>
      <c r="K1982" s="749" t="s">
        <v>2160</v>
      </c>
      <c r="L1982" s="752">
        <v>51.189999999999962</v>
      </c>
      <c r="M1982" s="752">
        <v>2</v>
      </c>
      <c r="N1982" s="753">
        <v>102.37999999999992</v>
      </c>
    </row>
    <row r="1983" spans="1:14" ht="14.4" customHeight="1" x14ac:dyDescent="0.3">
      <c r="A1983" s="747" t="s">
        <v>628</v>
      </c>
      <c r="B1983" s="748" t="s">
        <v>629</v>
      </c>
      <c r="C1983" s="749" t="s">
        <v>679</v>
      </c>
      <c r="D1983" s="750" t="s">
        <v>680</v>
      </c>
      <c r="E1983" s="751">
        <v>50113001</v>
      </c>
      <c r="F1983" s="750" t="s">
        <v>688</v>
      </c>
      <c r="G1983" s="749" t="s">
        <v>692</v>
      </c>
      <c r="H1983" s="749">
        <v>186152</v>
      </c>
      <c r="I1983" s="749">
        <v>186152</v>
      </c>
      <c r="J1983" s="749" t="s">
        <v>2161</v>
      </c>
      <c r="K1983" s="749" t="s">
        <v>2162</v>
      </c>
      <c r="L1983" s="752">
        <v>53.93</v>
      </c>
      <c r="M1983" s="752">
        <v>3</v>
      </c>
      <c r="N1983" s="753">
        <v>161.79</v>
      </c>
    </row>
    <row r="1984" spans="1:14" ht="14.4" customHeight="1" x14ac:dyDescent="0.3">
      <c r="A1984" s="747" t="s">
        <v>628</v>
      </c>
      <c r="B1984" s="748" t="s">
        <v>629</v>
      </c>
      <c r="C1984" s="749" t="s">
        <v>679</v>
      </c>
      <c r="D1984" s="750" t="s">
        <v>680</v>
      </c>
      <c r="E1984" s="751">
        <v>50113001</v>
      </c>
      <c r="F1984" s="750" t="s">
        <v>688</v>
      </c>
      <c r="G1984" s="749" t="s">
        <v>692</v>
      </c>
      <c r="H1984" s="749">
        <v>157586</v>
      </c>
      <c r="I1984" s="749">
        <v>57586</v>
      </c>
      <c r="J1984" s="749" t="s">
        <v>1393</v>
      </c>
      <c r="K1984" s="749" t="s">
        <v>1394</v>
      </c>
      <c r="L1984" s="752">
        <v>73.897500000000036</v>
      </c>
      <c r="M1984" s="752">
        <v>4</v>
      </c>
      <c r="N1984" s="753">
        <v>295.59000000000015</v>
      </c>
    </row>
    <row r="1985" spans="1:14" ht="14.4" customHeight="1" x14ac:dyDescent="0.3">
      <c r="A1985" s="747" t="s">
        <v>628</v>
      </c>
      <c r="B1985" s="748" t="s">
        <v>629</v>
      </c>
      <c r="C1985" s="749" t="s">
        <v>679</v>
      </c>
      <c r="D1985" s="750" t="s">
        <v>680</v>
      </c>
      <c r="E1985" s="751">
        <v>50113001</v>
      </c>
      <c r="F1985" s="750" t="s">
        <v>688</v>
      </c>
      <c r="G1985" s="749" t="s">
        <v>692</v>
      </c>
      <c r="H1985" s="749">
        <v>850308</v>
      </c>
      <c r="I1985" s="749">
        <v>130719</v>
      </c>
      <c r="J1985" s="749" t="s">
        <v>775</v>
      </c>
      <c r="K1985" s="749" t="s">
        <v>630</v>
      </c>
      <c r="L1985" s="752">
        <v>115.91538461538464</v>
      </c>
      <c r="M1985" s="752">
        <v>13</v>
      </c>
      <c r="N1985" s="753">
        <v>1506.9000000000003</v>
      </c>
    </row>
    <row r="1986" spans="1:14" ht="14.4" customHeight="1" x14ac:dyDescent="0.3">
      <c r="A1986" s="747" t="s">
        <v>628</v>
      </c>
      <c r="B1986" s="748" t="s">
        <v>629</v>
      </c>
      <c r="C1986" s="749" t="s">
        <v>679</v>
      </c>
      <c r="D1986" s="750" t="s">
        <v>680</v>
      </c>
      <c r="E1986" s="751">
        <v>50113001</v>
      </c>
      <c r="F1986" s="750" t="s">
        <v>688</v>
      </c>
      <c r="G1986" s="749" t="s">
        <v>692</v>
      </c>
      <c r="H1986" s="749">
        <v>500618</v>
      </c>
      <c r="I1986" s="749">
        <v>125753</v>
      </c>
      <c r="J1986" s="749" t="s">
        <v>1637</v>
      </c>
      <c r="K1986" s="749" t="s">
        <v>1638</v>
      </c>
      <c r="L1986" s="752">
        <v>265.19500000000005</v>
      </c>
      <c r="M1986" s="752">
        <v>4</v>
      </c>
      <c r="N1986" s="753">
        <v>1060.7800000000002</v>
      </c>
    </row>
    <row r="1987" spans="1:14" ht="14.4" customHeight="1" x14ac:dyDescent="0.3">
      <c r="A1987" s="747" t="s">
        <v>628</v>
      </c>
      <c r="B1987" s="748" t="s">
        <v>629</v>
      </c>
      <c r="C1987" s="749" t="s">
        <v>679</v>
      </c>
      <c r="D1987" s="750" t="s">
        <v>680</v>
      </c>
      <c r="E1987" s="751">
        <v>50113001</v>
      </c>
      <c r="F1987" s="750" t="s">
        <v>688</v>
      </c>
      <c r="G1987" s="749" t="s">
        <v>692</v>
      </c>
      <c r="H1987" s="749">
        <v>848560</v>
      </c>
      <c r="I1987" s="749">
        <v>125752</v>
      </c>
      <c r="J1987" s="749" t="s">
        <v>1395</v>
      </c>
      <c r="K1987" s="749" t="s">
        <v>1396</v>
      </c>
      <c r="L1987" s="752">
        <v>186.57</v>
      </c>
      <c r="M1987" s="752">
        <v>2</v>
      </c>
      <c r="N1987" s="753">
        <v>373.14</v>
      </c>
    </row>
    <row r="1988" spans="1:14" ht="14.4" customHeight="1" x14ac:dyDescent="0.3">
      <c r="A1988" s="747" t="s">
        <v>628</v>
      </c>
      <c r="B1988" s="748" t="s">
        <v>629</v>
      </c>
      <c r="C1988" s="749" t="s">
        <v>679</v>
      </c>
      <c r="D1988" s="750" t="s">
        <v>680</v>
      </c>
      <c r="E1988" s="751">
        <v>50113001</v>
      </c>
      <c r="F1988" s="750" t="s">
        <v>688</v>
      </c>
      <c r="G1988" s="749" t="s">
        <v>692</v>
      </c>
      <c r="H1988" s="749">
        <v>116462</v>
      </c>
      <c r="I1988" s="749">
        <v>16462</v>
      </c>
      <c r="J1988" s="749" t="s">
        <v>1399</v>
      </c>
      <c r="K1988" s="749" t="s">
        <v>1400</v>
      </c>
      <c r="L1988" s="752">
        <v>134.93000000000004</v>
      </c>
      <c r="M1988" s="752">
        <v>2</v>
      </c>
      <c r="N1988" s="753">
        <v>269.86000000000007</v>
      </c>
    </row>
    <row r="1989" spans="1:14" ht="14.4" customHeight="1" x14ac:dyDescent="0.3">
      <c r="A1989" s="747" t="s">
        <v>628</v>
      </c>
      <c r="B1989" s="748" t="s">
        <v>629</v>
      </c>
      <c r="C1989" s="749" t="s">
        <v>679</v>
      </c>
      <c r="D1989" s="750" t="s">
        <v>680</v>
      </c>
      <c r="E1989" s="751">
        <v>50113001</v>
      </c>
      <c r="F1989" s="750" t="s">
        <v>688</v>
      </c>
      <c r="G1989" s="749" t="s">
        <v>692</v>
      </c>
      <c r="H1989" s="749">
        <v>125489</v>
      </c>
      <c r="I1989" s="749">
        <v>25489</v>
      </c>
      <c r="J1989" s="749" t="s">
        <v>1929</v>
      </c>
      <c r="K1989" s="749" t="s">
        <v>1930</v>
      </c>
      <c r="L1989" s="752">
        <v>4567.84</v>
      </c>
      <c r="M1989" s="752">
        <v>2</v>
      </c>
      <c r="N1989" s="753">
        <v>9135.68</v>
      </c>
    </row>
    <row r="1990" spans="1:14" ht="14.4" customHeight="1" x14ac:dyDescent="0.3">
      <c r="A1990" s="747" t="s">
        <v>628</v>
      </c>
      <c r="B1990" s="748" t="s">
        <v>629</v>
      </c>
      <c r="C1990" s="749" t="s">
        <v>679</v>
      </c>
      <c r="D1990" s="750" t="s">
        <v>680</v>
      </c>
      <c r="E1990" s="751">
        <v>50113001</v>
      </c>
      <c r="F1990" s="750" t="s">
        <v>688</v>
      </c>
      <c r="G1990" s="749" t="s">
        <v>692</v>
      </c>
      <c r="H1990" s="749">
        <v>103588</v>
      </c>
      <c r="I1990" s="749">
        <v>169882</v>
      </c>
      <c r="J1990" s="749" t="s">
        <v>778</v>
      </c>
      <c r="K1990" s="749" t="s">
        <v>1403</v>
      </c>
      <c r="L1990" s="752">
        <v>190.53</v>
      </c>
      <c r="M1990" s="752">
        <v>3</v>
      </c>
      <c r="N1990" s="753">
        <v>571.59</v>
      </c>
    </row>
    <row r="1991" spans="1:14" ht="14.4" customHeight="1" x14ac:dyDescent="0.3">
      <c r="A1991" s="747" t="s">
        <v>628</v>
      </c>
      <c r="B1991" s="748" t="s">
        <v>629</v>
      </c>
      <c r="C1991" s="749" t="s">
        <v>679</v>
      </c>
      <c r="D1991" s="750" t="s">
        <v>680</v>
      </c>
      <c r="E1991" s="751">
        <v>50113001</v>
      </c>
      <c r="F1991" s="750" t="s">
        <v>688</v>
      </c>
      <c r="G1991" s="749" t="s">
        <v>692</v>
      </c>
      <c r="H1991" s="749">
        <v>115390</v>
      </c>
      <c r="I1991" s="749">
        <v>15390</v>
      </c>
      <c r="J1991" s="749" t="s">
        <v>778</v>
      </c>
      <c r="K1991" s="749" t="s">
        <v>1159</v>
      </c>
      <c r="L1991" s="752">
        <v>132.22</v>
      </c>
      <c r="M1991" s="752">
        <v>2</v>
      </c>
      <c r="N1991" s="753">
        <v>264.44</v>
      </c>
    </row>
    <row r="1992" spans="1:14" ht="14.4" customHeight="1" x14ac:dyDescent="0.3">
      <c r="A1992" s="747" t="s">
        <v>628</v>
      </c>
      <c r="B1992" s="748" t="s">
        <v>629</v>
      </c>
      <c r="C1992" s="749" t="s">
        <v>679</v>
      </c>
      <c r="D1992" s="750" t="s">
        <v>680</v>
      </c>
      <c r="E1992" s="751">
        <v>50113001</v>
      </c>
      <c r="F1992" s="750" t="s">
        <v>688</v>
      </c>
      <c r="G1992" s="749" t="s">
        <v>692</v>
      </c>
      <c r="H1992" s="749">
        <v>115520</v>
      </c>
      <c r="I1992" s="749">
        <v>15520</v>
      </c>
      <c r="J1992" s="749" t="s">
        <v>778</v>
      </c>
      <c r="K1992" s="749" t="s">
        <v>779</v>
      </c>
      <c r="L1992" s="752">
        <v>119.26</v>
      </c>
      <c r="M1992" s="752">
        <v>6</v>
      </c>
      <c r="N1992" s="753">
        <v>715.56000000000006</v>
      </c>
    </row>
    <row r="1993" spans="1:14" ht="14.4" customHeight="1" x14ac:dyDescent="0.3">
      <c r="A1993" s="747" t="s">
        <v>628</v>
      </c>
      <c r="B1993" s="748" t="s">
        <v>629</v>
      </c>
      <c r="C1993" s="749" t="s">
        <v>679</v>
      </c>
      <c r="D1993" s="750" t="s">
        <v>680</v>
      </c>
      <c r="E1993" s="751">
        <v>50113001</v>
      </c>
      <c r="F1993" s="750" t="s">
        <v>688</v>
      </c>
      <c r="G1993" s="749" t="s">
        <v>692</v>
      </c>
      <c r="H1993" s="749">
        <v>173498</v>
      </c>
      <c r="I1993" s="749">
        <v>173498</v>
      </c>
      <c r="J1993" s="749" t="s">
        <v>778</v>
      </c>
      <c r="K1993" s="749" t="s">
        <v>780</v>
      </c>
      <c r="L1993" s="752">
        <v>191.64999999999998</v>
      </c>
      <c r="M1993" s="752">
        <v>1</v>
      </c>
      <c r="N1993" s="753">
        <v>191.64999999999998</v>
      </c>
    </row>
    <row r="1994" spans="1:14" ht="14.4" customHeight="1" x14ac:dyDescent="0.3">
      <c r="A1994" s="747" t="s">
        <v>628</v>
      </c>
      <c r="B1994" s="748" t="s">
        <v>629</v>
      </c>
      <c r="C1994" s="749" t="s">
        <v>679</v>
      </c>
      <c r="D1994" s="750" t="s">
        <v>680</v>
      </c>
      <c r="E1994" s="751">
        <v>50113001</v>
      </c>
      <c r="F1994" s="750" t="s">
        <v>688</v>
      </c>
      <c r="G1994" s="749" t="s">
        <v>689</v>
      </c>
      <c r="H1994" s="749">
        <v>195604</v>
      </c>
      <c r="I1994" s="749">
        <v>95604</v>
      </c>
      <c r="J1994" s="749" t="s">
        <v>784</v>
      </c>
      <c r="K1994" s="749" t="s">
        <v>785</v>
      </c>
      <c r="L1994" s="752">
        <v>89.45</v>
      </c>
      <c r="M1994" s="752">
        <v>2</v>
      </c>
      <c r="N1994" s="753">
        <v>178.9</v>
      </c>
    </row>
    <row r="1995" spans="1:14" ht="14.4" customHeight="1" x14ac:dyDescent="0.3">
      <c r="A1995" s="747" t="s">
        <v>628</v>
      </c>
      <c r="B1995" s="748" t="s">
        <v>629</v>
      </c>
      <c r="C1995" s="749" t="s">
        <v>679</v>
      </c>
      <c r="D1995" s="750" t="s">
        <v>680</v>
      </c>
      <c r="E1995" s="751">
        <v>50113001</v>
      </c>
      <c r="F1995" s="750" t="s">
        <v>688</v>
      </c>
      <c r="G1995" s="749" t="s">
        <v>692</v>
      </c>
      <c r="H1995" s="749">
        <v>193779</v>
      </c>
      <c r="I1995" s="749">
        <v>93779</v>
      </c>
      <c r="J1995" s="749" t="s">
        <v>786</v>
      </c>
      <c r="K1995" s="749" t="s">
        <v>787</v>
      </c>
      <c r="L1995" s="752">
        <v>67</v>
      </c>
      <c r="M1995" s="752">
        <v>2</v>
      </c>
      <c r="N1995" s="753">
        <v>134</v>
      </c>
    </row>
    <row r="1996" spans="1:14" ht="14.4" customHeight="1" x14ac:dyDescent="0.3">
      <c r="A1996" s="747" t="s">
        <v>628</v>
      </c>
      <c r="B1996" s="748" t="s">
        <v>629</v>
      </c>
      <c r="C1996" s="749" t="s">
        <v>679</v>
      </c>
      <c r="D1996" s="750" t="s">
        <v>680</v>
      </c>
      <c r="E1996" s="751">
        <v>50113001</v>
      </c>
      <c r="F1996" s="750" t="s">
        <v>688</v>
      </c>
      <c r="G1996" s="749" t="s">
        <v>692</v>
      </c>
      <c r="H1996" s="749">
        <v>185266</v>
      </c>
      <c r="I1996" s="749">
        <v>185266</v>
      </c>
      <c r="J1996" s="749" t="s">
        <v>2163</v>
      </c>
      <c r="K1996" s="749" t="s">
        <v>2164</v>
      </c>
      <c r="L1996" s="752">
        <v>176.15</v>
      </c>
      <c r="M1996" s="752">
        <v>1</v>
      </c>
      <c r="N1996" s="753">
        <v>176.15</v>
      </c>
    </row>
    <row r="1997" spans="1:14" ht="14.4" customHeight="1" x14ac:dyDescent="0.3">
      <c r="A1997" s="747" t="s">
        <v>628</v>
      </c>
      <c r="B1997" s="748" t="s">
        <v>629</v>
      </c>
      <c r="C1997" s="749" t="s">
        <v>679</v>
      </c>
      <c r="D1997" s="750" t="s">
        <v>680</v>
      </c>
      <c r="E1997" s="751">
        <v>50113001</v>
      </c>
      <c r="F1997" s="750" t="s">
        <v>688</v>
      </c>
      <c r="G1997" s="749" t="s">
        <v>692</v>
      </c>
      <c r="H1997" s="749">
        <v>126898</v>
      </c>
      <c r="I1997" s="749">
        <v>126898</v>
      </c>
      <c r="J1997" s="749" t="s">
        <v>788</v>
      </c>
      <c r="K1997" s="749" t="s">
        <v>789</v>
      </c>
      <c r="L1997" s="752">
        <v>917.95</v>
      </c>
      <c r="M1997" s="752">
        <v>1</v>
      </c>
      <c r="N1997" s="753">
        <v>917.95</v>
      </c>
    </row>
    <row r="1998" spans="1:14" ht="14.4" customHeight="1" x14ac:dyDescent="0.3">
      <c r="A1998" s="747" t="s">
        <v>628</v>
      </c>
      <c r="B1998" s="748" t="s">
        <v>629</v>
      </c>
      <c r="C1998" s="749" t="s">
        <v>679</v>
      </c>
      <c r="D1998" s="750" t="s">
        <v>680</v>
      </c>
      <c r="E1998" s="751">
        <v>50113001</v>
      </c>
      <c r="F1998" s="750" t="s">
        <v>688</v>
      </c>
      <c r="G1998" s="749" t="s">
        <v>692</v>
      </c>
      <c r="H1998" s="749">
        <v>849036</v>
      </c>
      <c r="I1998" s="749">
        <v>19049</v>
      </c>
      <c r="J1998" s="749" t="s">
        <v>790</v>
      </c>
      <c r="K1998" s="749" t="s">
        <v>791</v>
      </c>
      <c r="L1998" s="752">
        <v>103.85</v>
      </c>
      <c r="M1998" s="752">
        <v>2</v>
      </c>
      <c r="N1998" s="753">
        <v>207.7</v>
      </c>
    </row>
    <row r="1999" spans="1:14" ht="14.4" customHeight="1" x14ac:dyDescent="0.3">
      <c r="A1999" s="747" t="s">
        <v>628</v>
      </c>
      <c r="B1999" s="748" t="s">
        <v>629</v>
      </c>
      <c r="C1999" s="749" t="s">
        <v>679</v>
      </c>
      <c r="D1999" s="750" t="s">
        <v>680</v>
      </c>
      <c r="E1999" s="751">
        <v>50113001</v>
      </c>
      <c r="F1999" s="750" t="s">
        <v>688</v>
      </c>
      <c r="G1999" s="749" t="s">
        <v>692</v>
      </c>
      <c r="H1999" s="749">
        <v>849041</v>
      </c>
      <c r="I1999" s="749">
        <v>19053</v>
      </c>
      <c r="J1999" s="749" t="s">
        <v>790</v>
      </c>
      <c r="K1999" s="749" t="s">
        <v>792</v>
      </c>
      <c r="L1999" s="752">
        <v>123.78</v>
      </c>
      <c r="M1999" s="752">
        <v>1</v>
      </c>
      <c r="N1999" s="753">
        <v>123.78</v>
      </c>
    </row>
    <row r="2000" spans="1:14" ht="14.4" customHeight="1" x14ac:dyDescent="0.3">
      <c r="A2000" s="747" t="s">
        <v>628</v>
      </c>
      <c r="B2000" s="748" t="s">
        <v>629</v>
      </c>
      <c r="C2000" s="749" t="s">
        <v>679</v>
      </c>
      <c r="D2000" s="750" t="s">
        <v>680</v>
      </c>
      <c r="E2000" s="751">
        <v>50113001</v>
      </c>
      <c r="F2000" s="750" t="s">
        <v>688</v>
      </c>
      <c r="G2000" s="749" t="s">
        <v>689</v>
      </c>
      <c r="H2000" s="749">
        <v>33836</v>
      </c>
      <c r="I2000" s="749">
        <v>33836</v>
      </c>
      <c r="J2000" s="749" t="s">
        <v>1643</v>
      </c>
      <c r="K2000" s="749" t="s">
        <v>1546</v>
      </c>
      <c r="L2000" s="752">
        <v>62.49</v>
      </c>
      <c r="M2000" s="752">
        <v>8</v>
      </c>
      <c r="N2000" s="753">
        <v>499.92</v>
      </c>
    </row>
    <row r="2001" spans="1:14" ht="14.4" customHeight="1" x14ac:dyDescent="0.3">
      <c r="A2001" s="747" t="s">
        <v>628</v>
      </c>
      <c r="B2001" s="748" t="s">
        <v>629</v>
      </c>
      <c r="C2001" s="749" t="s">
        <v>679</v>
      </c>
      <c r="D2001" s="750" t="s">
        <v>680</v>
      </c>
      <c r="E2001" s="751">
        <v>50113001</v>
      </c>
      <c r="F2001" s="750" t="s">
        <v>688</v>
      </c>
      <c r="G2001" s="749" t="s">
        <v>689</v>
      </c>
      <c r="H2001" s="749">
        <v>132063</v>
      </c>
      <c r="I2001" s="749">
        <v>32063</v>
      </c>
      <c r="J2001" s="749" t="s">
        <v>1162</v>
      </c>
      <c r="K2001" s="749" t="s">
        <v>1644</v>
      </c>
      <c r="L2001" s="752">
        <v>721.2</v>
      </c>
      <c r="M2001" s="752">
        <v>1</v>
      </c>
      <c r="N2001" s="753">
        <v>721.2</v>
      </c>
    </row>
    <row r="2002" spans="1:14" ht="14.4" customHeight="1" x14ac:dyDescent="0.3">
      <c r="A2002" s="747" t="s">
        <v>628</v>
      </c>
      <c r="B2002" s="748" t="s">
        <v>629</v>
      </c>
      <c r="C2002" s="749" t="s">
        <v>679</v>
      </c>
      <c r="D2002" s="750" t="s">
        <v>680</v>
      </c>
      <c r="E2002" s="751">
        <v>50113001</v>
      </c>
      <c r="F2002" s="750" t="s">
        <v>688</v>
      </c>
      <c r="G2002" s="749" t="s">
        <v>689</v>
      </c>
      <c r="H2002" s="749">
        <v>213487</v>
      </c>
      <c r="I2002" s="749">
        <v>213487</v>
      </c>
      <c r="J2002" s="749" t="s">
        <v>1162</v>
      </c>
      <c r="K2002" s="749" t="s">
        <v>1645</v>
      </c>
      <c r="L2002" s="752">
        <v>271.85000000000002</v>
      </c>
      <c r="M2002" s="752">
        <v>1</v>
      </c>
      <c r="N2002" s="753">
        <v>271.85000000000002</v>
      </c>
    </row>
    <row r="2003" spans="1:14" ht="14.4" customHeight="1" x14ac:dyDescent="0.3">
      <c r="A2003" s="747" t="s">
        <v>628</v>
      </c>
      <c r="B2003" s="748" t="s">
        <v>629</v>
      </c>
      <c r="C2003" s="749" t="s">
        <v>679</v>
      </c>
      <c r="D2003" s="750" t="s">
        <v>680</v>
      </c>
      <c r="E2003" s="751">
        <v>50113001</v>
      </c>
      <c r="F2003" s="750" t="s">
        <v>688</v>
      </c>
      <c r="G2003" s="749" t="s">
        <v>689</v>
      </c>
      <c r="H2003" s="749">
        <v>213494</v>
      </c>
      <c r="I2003" s="749">
        <v>213494</v>
      </c>
      <c r="J2003" s="749" t="s">
        <v>1162</v>
      </c>
      <c r="K2003" s="749" t="s">
        <v>1163</v>
      </c>
      <c r="L2003" s="752">
        <v>408.95</v>
      </c>
      <c r="M2003" s="752">
        <v>2</v>
      </c>
      <c r="N2003" s="753">
        <v>817.9</v>
      </c>
    </row>
    <row r="2004" spans="1:14" ht="14.4" customHeight="1" x14ac:dyDescent="0.3">
      <c r="A2004" s="747" t="s">
        <v>628</v>
      </c>
      <c r="B2004" s="748" t="s">
        <v>629</v>
      </c>
      <c r="C2004" s="749" t="s">
        <v>679</v>
      </c>
      <c r="D2004" s="750" t="s">
        <v>680</v>
      </c>
      <c r="E2004" s="751">
        <v>50113001</v>
      </c>
      <c r="F2004" s="750" t="s">
        <v>688</v>
      </c>
      <c r="G2004" s="749" t="s">
        <v>692</v>
      </c>
      <c r="H2004" s="749">
        <v>102133</v>
      </c>
      <c r="I2004" s="749">
        <v>2133</v>
      </c>
      <c r="J2004" s="749" t="s">
        <v>1936</v>
      </c>
      <c r="K2004" s="749" t="s">
        <v>1937</v>
      </c>
      <c r="L2004" s="752">
        <v>28.0975337800568</v>
      </c>
      <c r="M2004" s="752">
        <v>74</v>
      </c>
      <c r="N2004" s="753">
        <v>2079.2174997242032</v>
      </c>
    </row>
    <row r="2005" spans="1:14" ht="14.4" customHeight="1" x14ac:dyDescent="0.3">
      <c r="A2005" s="747" t="s">
        <v>628</v>
      </c>
      <c r="B2005" s="748" t="s">
        <v>629</v>
      </c>
      <c r="C2005" s="749" t="s">
        <v>679</v>
      </c>
      <c r="D2005" s="750" t="s">
        <v>680</v>
      </c>
      <c r="E2005" s="751">
        <v>50113001</v>
      </c>
      <c r="F2005" s="750" t="s">
        <v>688</v>
      </c>
      <c r="G2005" s="749" t="s">
        <v>692</v>
      </c>
      <c r="H2005" s="749">
        <v>185305</v>
      </c>
      <c r="I2005" s="749">
        <v>185305</v>
      </c>
      <c r="J2005" s="749" t="s">
        <v>2165</v>
      </c>
      <c r="K2005" s="749" t="s">
        <v>2166</v>
      </c>
      <c r="L2005" s="752">
        <v>160.44999999999999</v>
      </c>
      <c r="M2005" s="752">
        <v>1</v>
      </c>
      <c r="N2005" s="753">
        <v>160.44999999999999</v>
      </c>
    </row>
    <row r="2006" spans="1:14" ht="14.4" customHeight="1" x14ac:dyDescent="0.3">
      <c r="A2006" s="747" t="s">
        <v>628</v>
      </c>
      <c r="B2006" s="748" t="s">
        <v>629</v>
      </c>
      <c r="C2006" s="749" t="s">
        <v>679</v>
      </c>
      <c r="D2006" s="750" t="s">
        <v>680</v>
      </c>
      <c r="E2006" s="751">
        <v>50113001</v>
      </c>
      <c r="F2006" s="750" t="s">
        <v>688</v>
      </c>
      <c r="G2006" s="749" t="s">
        <v>692</v>
      </c>
      <c r="H2006" s="749">
        <v>849449</v>
      </c>
      <c r="I2006" s="749">
        <v>0</v>
      </c>
      <c r="J2006" s="749" t="s">
        <v>793</v>
      </c>
      <c r="K2006" s="749" t="s">
        <v>630</v>
      </c>
      <c r="L2006" s="752">
        <v>161.95999999999998</v>
      </c>
      <c r="M2006" s="752">
        <v>2</v>
      </c>
      <c r="N2006" s="753">
        <v>323.91999999999996</v>
      </c>
    </row>
    <row r="2007" spans="1:14" ht="14.4" customHeight="1" x14ac:dyDescent="0.3">
      <c r="A2007" s="747" t="s">
        <v>628</v>
      </c>
      <c r="B2007" s="748" t="s">
        <v>629</v>
      </c>
      <c r="C2007" s="749" t="s">
        <v>679</v>
      </c>
      <c r="D2007" s="750" t="s">
        <v>680</v>
      </c>
      <c r="E2007" s="751">
        <v>50113001</v>
      </c>
      <c r="F2007" s="750" t="s">
        <v>688</v>
      </c>
      <c r="G2007" s="749" t="s">
        <v>692</v>
      </c>
      <c r="H2007" s="749">
        <v>111337</v>
      </c>
      <c r="I2007" s="749">
        <v>52421</v>
      </c>
      <c r="J2007" s="749" t="s">
        <v>1938</v>
      </c>
      <c r="K2007" s="749" t="s">
        <v>1939</v>
      </c>
      <c r="L2007" s="752">
        <v>74.621176470588239</v>
      </c>
      <c r="M2007" s="752">
        <v>17</v>
      </c>
      <c r="N2007" s="753">
        <v>1268.56</v>
      </c>
    </row>
    <row r="2008" spans="1:14" ht="14.4" customHeight="1" x14ac:dyDescent="0.3">
      <c r="A2008" s="747" t="s">
        <v>628</v>
      </c>
      <c r="B2008" s="748" t="s">
        <v>629</v>
      </c>
      <c r="C2008" s="749" t="s">
        <v>679</v>
      </c>
      <c r="D2008" s="750" t="s">
        <v>680</v>
      </c>
      <c r="E2008" s="751">
        <v>50113001</v>
      </c>
      <c r="F2008" s="750" t="s">
        <v>688</v>
      </c>
      <c r="G2008" s="749" t="s">
        <v>692</v>
      </c>
      <c r="H2008" s="749">
        <v>156779</v>
      </c>
      <c r="I2008" s="749">
        <v>56779</v>
      </c>
      <c r="J2008" s="749" t="s">
        <v>1940</v>
      </c>
      <c r="K2008" s="749" t="s">
        <v>1941</v>
      </c>
      <c r="L2008" s="752">
        <v>91.110000000000014</v>
      </c>
      <c r="M2008" s="752">
        <v>1</v>
      </c>
      <c r="N2008" s="753">
        <v>91.110000000000014</v>
      </c>
    </row>
    <row r="2009" spans="1:14" ht="14.4" customHeight="1" x14ac:dyDescent="0.3">
      <c r="A2009" s="747" t="s">
        <v>628</v>
      </c>
      <c r="B2009" s="748" t="s">
        <v>629</v>
      </c>
      <c r="C2009" s="749" t="s">
        <v>679</v>
      </c>
      <c r="D2009" s="750" t="s">
        <v>680</v>
      </c>
      <c r="E2009" s="751">
        <v>50113001</v>
      </c>
      <c r="F2009" s="750" t="s">
        <v>688</v>
      </c>
      <c r="G2009" s="749" t="s">
        <v>692</v>
      </c>
      <c r="H2009" s="749">
        <v>31915</v>
      </c>
      <c r="I2009" s="749">
        <v>31915</v>
      </c>
      <c r="J2009" s="749" t="s">
        <v>1168</v>
      </c>
      <c r="K2009" s="749" t="s">
        <v>1169</v>
      </c>
      <c r="L2009" s="752">
        <v>173.68999997590561</v>
      </c>
      <c r="M2009" s="752">
        <v>108</v>
      </c>
      <c r="N2009" s="753">
        <v>18758.519997397805</v>
      </c>
    </row>
    <row r="2010" spans="1:14" ht="14.4" customHeight="1" x14ac:dyDescent="0.3">
      <c r="A2010" s="747" t="s">
        <v>628</v>
      </c>
      <c r="B2010" s="748" t="s">
        <v>629</v>
      </c>
      <c r="C2010" s="749" t="s">
        <v>679</v>
      </c>
      <c r="D2010" s="750" t="s">
        <v>680</v>
      </c>
      <c r="E2010" s="751">
        <v>50113001</v>
      </c>
      <c r="F2010" s="750" t="s">
        <v>688</v>
      </c>
      <c r="G2010" s="749" t="s">
        <v>692</v>
      </c>
      <c r="H2010" s="749">
        <v>47706</v>
      </c>
      <c r="I2010" s="749">
        <v>47706</v>
      </c>
      <c r="J2010" s="749" t="s">
        <v>1942</v>
      </c>
      <c r="K2010" s="749" t="s">
        <v>1169</v>
      </c>
      <c r="L2010" s="752">
        <v>288.5300004308599</v>
      </c>
      <c r="M2010" s="752">
        <v>7</v>
      </c>
      <c r="N2010" s="753">
        <v>2019.7100030160193</v>
      </c>
    </row>
    <row r="2011" spans="1:14" ht="14.4" customHeight="1" x14ac:dyDescent="0.3">
      <c r="A2011" s="747" t="s">
        <v>628</v>
      </c>
      <c r="B2011" s="748" t="s">
        <v>629</v>
      </c>
      <c r="C2011" s="749" t="s">
        <v>679</v>
      </c>
      <c r="D2011" s="750" t="s">
        <v>680</v>
      </c>
      <c r="E2011" s="751">
        <v>50113001</v>
      </c>
      <c r="F2011" s="750" t="s">
        <v>688</v>
      </c>
      <c r="G2011" s="749" t="s">
        <v>692</v>
      </c>
      <c r="H2011" s="749">
        <v>102587</v>
      </c>
      <c r="I2011" s="749">
        <v>2587</v>
      </c>
      <c r="J2011" s="749" t="s">
        <v>1170</v>
      </c>
      <c r="K2011" s="749" t="s">
        <v>1171</v>
      </c>
      <c r="L2011" s="752">
        <v>151.04</v>
      </c>
      <c r="M2011" s="752">
        <v>12</v>
      </c>
      <c r="N2011" s="753">
        <v>1812.48</v>
      </c>
    </row>
    <row r="2012" spans="1:14" ht="14.4" customHeight="1" x14ac:dyDescent="0.3">
      <c r="A2012" s="747" t="s">
        <v>628</v>
      </c>
      <c r="B2012" s="748" t="s">
        <v>629</v>
      </c>
      <c r="C2012" s="749" t="s">
        <v>679</v>
      </c>
      <c r="D2012" s="750" t="s">
        <v>680</v>
      </c>
      <c r="E2012" s="751">
        <v>50113001</v>
      </c>
      <c r="F2012" s="750" t="s">
        <v>688</v>
      </c>
      <c r="G2012" s="749" t="s">
        <v>692</v>
      </c>
      <c r="H2012" s="749">
        <v>47244</v>
      </c>
      <c r="I2012" s="749">
        <v>47244</v>
      </c>
      <c r="J2012" s="749" t="s">
        <v>1172</v>
      </c>
      <c r="K2012" s="749" t="s">
        <v>1169</v>
      </c>
      <c r="L2012" s="752">
        <v>143</v>
      </c>
      <c r="M2012" s="752">
        <v>2</v>
      </c>
      <c r="N2012" s="753">
        <v>286</v>
      </c>
    </row>
    <row r="2013" spans="1:14" ht="14.4" customHeight="1" x14ac:dyDescent="0.3">
      <c r="A2013" s="747" t="s">
        <v>628</v>
      </c>
      <c r="B2013" s="748" t="s">
        <v>629</v>
      </c>
      <c r="C2013" s="749" t="s">
        <v>679</v>
      </c>
      <c r="D2013" s="750" t="s">
        <v>680</v>
      </c>
      <c r="E2013" s="751">
        <v>50113001</v>
      </c>
      <c r="F2013" s="750" t="s">
        <v>688</v>
      </c>
      <c r="G2013" s="749" t="s">
        <v>692</v>
      </c>
      <c r="H2013" s="749">
        <v>47256</v>
      </c>
      <c r="I2013" s="749">
        <v>47256</v>
      </c>
      <c r="J2013" s="749" t="s">
        <v>1172</v>
      </c>
      <c r="K2013" s="749" t="s">
        <v>1173</v>
      </c>
      <c r="L2013" s="752">
        <v>222.19999610486266</v>
      </c>
      <c r="M2013" s="752">
        <v>8</v>
      </c>
      <c r="N2013" s="753">
        <v>1777.5999688389013</v>
      </c>
    </row>
    <row r="2014" spans="1:14" ht="14.4" customHeight="1" x14ac:dyDescent="0.3">
      <c r="A2014" s="747" t="s">
        <v>628</v>
      </c>
      <c r="B2014" s="748" t="s">
        <v>629</v>
      </c>
      <c r="C2014" s="749" t="s">
        <v>679</v>
      </c>
      <c r="D2014" s="750" t="s">
        <v>680</v>
      </c>
      <c r="E2014" s="751">
        <v>50113001</v>
      </c>
      <c r="F2014" s="750" t="s">
        <v>688</v>
      </c>
      <c r="G2014" s="749" t="s">
        <v>689</v>
      </c>
      <c r="H2014" s="749">
        <v>140629</v>
      </c>
      <c r="I2014" s="749">
        <v>140629</v>
      </c>
      <c r="J2014" s="749" t="s">
        <v>2167</v>
      </c>
      <c r="K2014" s="749" t="s">
        <v>2168</v>
      </c>
      <c r="L2014" s="752">
        <v>523.64</v>
      </c>
      <c r="M2014" s="752">
        <v>2</v>
      </c>
      <c r="N2014" s="753">
        <v>1047.28</v>
      </c>
    </row>
    <row r="2015" spans="1:14" ht="14.4" customHeight="1" x14ac:dyDescent="0.3">
      <c r="A2015" s="747" t="s">
        <v>628</v>
      </c>
      <c r="B2015" s="748" t="s">
        <v>629</v>
      </c>
      <c r="C2015" s="749" t="s">
        <v>679</v>
      </c>
      <c r="D2015" s="750" t="s">
        <v>680</v>
      </c>
      <c r="E2015" s="751">
        <v>50113001</v>
      </c>
      <c r="F2015" s="750" t="s">
        <v>688</v>
      </c>
      <c r="G2015" s="749" t="s">
        <v>689</v>
      </c>
      <c r="H2015" s="749">
        <v>850003</v>
      </c>
      <c r="I2015" s="749">
        <v>135600</v>
      </c>
      <c r="J2015" s="749" t="s">
        <v>1943</v>
      </c>
      <c r="K2015" s="749" t="s">
        <v>1944</v>
      </c>
      <c r="L2015" s="752">
        <v>133.38</v>
      </c>
      <c r="M2015" s="752">
        <v>1</v>
      </c>
      <c r="N2015" s="753">
        <v>133.38</v>
      </c>
    </row>
    <row r="2016" spans="1:14" ht="14.4" customHeight="1" x14ac:dyDescent="0.3">
      <c r="A2016" s="747" t="s">
        <v>628</v>
      </c>
      <c r="B2016" s="748" t="s">
        <v>629</v>
      </c>
      <c r="C2016" s="749" t="s">
        <v>679</v>
      </c>
      <c r="D2016" s="750" t="s">
        <v>680</v>
      </c>
      <c r="E2016" s="751">
        <v>50113001</v>
      </c>
      <c r="F2016" s="750" t="s">
        <v>688</v>
      </c>
      <c r="G2016" s="749" t="s">
        <v>692</v>
      </c>
      <c r="H2016" s="749">
        <v>194234</v>
      </c>
      <c r="I2016" s="749">
        <v>94234</v>
      </c>
      <c r="J2016" s="749" t="s">
        <v>1174</v>
      </c>
      <c r="K2016" s="749" t="s">
        <v>1175</v>
      </c>
      <c r="L2016" s="752">
        <v>57.226666666666688</v>
      </c>
      <c r="M2016" s="752">
        <v>3</v>
      </c>
      <c r="N2016" s="753">
        <v>171.68000000000006</v>
      </c>
    </row>
    <row r="2017" spans="1:14" ht="14.4" customHeight="1" x14ac:dyDescent="0.3">
      <c r="A2017" s="747" t="s">
        <v>628</v>
      </c>
      <c r="B2017" s="748" t="s">
        <v>629</v>
      </c>
      <c r="C2017" s="749" t="s">
        <v>679</v>
      </c>
      <c r="D2017" s="750" t="s">
        <v>680</v>
      </c>
      <c r="E2017" s="751">
        <v>50113001</v>
      </c>
      <c r="F2017" s="750" t="s">
        <v>688</v>
      </c>
      <c r="G2017" s="749" t="s">
        <v>630</v>
      </c>
      <c r="H2017" s="749">
        <v>131739</v>
      </c>
      <c r="I2017" s="749">
        <v>31739</v>
      </c>
      <c r="J2017" s="749" t="s">
        <v>796</v>
      </c>
      <c r="K2017" s="749" t="s">
        <v>630</v>
      </c>
      <c r="L2017" s="752">
        <v>72.040000000000035</v>
      </c>
      <c r="M2017" s="752">
        <v>410</v>
      </c>
      <c r="N2017" s="753">
        <v>29536.400000000012</v>
      </c>
    </row>
    <row r="2018" spans="1:14" ht="14.4" customHeight="1" x14ac:dyDescent="0.3">
      <c r="A2018" s="747" t="s">
        <v>628</v>
      </c>
      <c r="B2018" s="748" t="s">
        <v>629</v>
      </c>
      <c r="C2018" s="749" t="s">
        <v>679</v>
      </c>
      <c r="D2018" s="750" t="s">
        <v>680</v>
      </c>
      <c r="E2018" s="751">
        <v>50113001</v>
      </c>
      <c r="F2018" s="750" t="s">
        <v>688</v>
      </c>
      <c r="G2018" s="749" t="s">
        <v>692</v>
      </c>
      <c r="H2018" s="749">
        <v>125362</v>
      </c>
      <c r="I2018" s="749">
        <v>25362</v>
      </c>
      <c r="J2018" s="749" t="s">
        <v>797</v>
      </c>
      <c r="K2018" s="749" t="s">
        <v>798</v>
      </c>
      <c r="L2018" s="752">
        <v>23.870000000000005</v>
      </c>
      <c r="M2018" s="752">
        <v>3</v>
      </c>
      <c r="N2018" s="753">
        <v>71.610000000000014</v>
      </c>
    </row>
    <row r="2019" spans="1:14" ht="14.4" customHeight="1" x14ac:dyDescent="0.3">
      <c r="A2019" s="747" t="s">
        <v>628</v>
      </c>
      <c r="B2019" s="748" t="s">
        <v>629</v>
      </c>
      <c r="C2019" s="749" t="s">
        <v>679</v>
      </c>
      <c r="D2019" s="750" t="s">
        <v>680</v>
      </c>
      <c r="E2019" s="751">
        <v>50113001</v>
      </c>
      <c r="F2019" s="750" t="s">
        <v>688</v>
      </c>
      <c r="G2019" s="749" t="s">
        <v>692</v>
      </c>
      <c r="H2019" s="749">
        <v>215608</v>
      </c>
      <c r="I2019" s="749">
        <v>215608</v>
      </c>
      <c r="J2019" s="749" t="s">
        <v>797</v>
      </c>
      <c r="K2019" s="749" t="s">
        <v>798</v>
      </c>
      <c r="L2019" s="752">
        <v>23.91</v>
      </c>
      <c r="M2019" s="752">
        <v>1</v>
      </c>
      <c r="N2019" s="753">
        <v>23.91</v>
      </c>
    </row>
    <row r="2020" spans="1:14" ht="14.4" customHeight="1" x14ac:dyDescent="0.3">
      <c r="A2020" s="747" t="s">
        <v>628</v>
      </c>
      <c r="B2020" s="748" t="s">
        <v>629</v>
      </c>
      <c r="C2020" s="749" t="s">
        <v>679</v>
      </c>
      <c r="D2020" s="750" t="s">
        <v>680</v>
      </c>
      <c r="E2020" s="751">
        <v>50113001</v>
      </c>
      <c r="F2020" s="750" t="s">
        <v>688</v>
      </c>
      <c r="G2020" s="749" t="s">
        <v>692</v>
      </c>
      <c r="H2020" s="749">
        <v>215605</v>
      </c>
      <c r="I2020" s="749">
        <v>215605</v>
      </c>
      <c r="J2020" s="749" t="s">
        <v>1177</v>
      </c>
      <c r="K2020" s="749" t="s">
        <v>1417</v>
      </c>
      <c r="L2020" s="752">
        <v>28.536666666666672</v>
      </c>
      <c r="M2020" s="752">
        <v>6</v>
      </c>
      <c r="N2020" s="753">
        <v>171.22000000000003</v>
      </c>
    </row>
    <row r="2021" spans="1:14" ht="14.4" customHeight="1" x14ac:dyDescent="0.3">
      <c r="A2021" s="747" t="s">
        <v>628</v>
      </c>
      <c r="B2021" s="748" t="s">
        <v>629</v>
      </c>
      <c r="C2021" s="749" t="s">
        <v>679</v>
      </c>
      <c r="D2021" s="750" t="s">
        <v>680</v>
      </c>
      <c r="E2021" s="751">
        <v>50113001</v>
      </c>
      <c r="F2021" s="750" t="s">
        <v>688</v>
      </c>
      <c r="G2021" s="749" t="s">
        <v>692</v>
      </c>
      <c r="H2021" s="749">
        <v>215606</v>
      </c>
      <c r="I2021" s="749">
        <v>215606</v>
      </c>
      <c r="J2021" s="749" t="s">
        <v>1177</v>
      </c>
      <c r="K2021" s="749" t="s">
        <v>1178</v>
      </c>
      <c r="L2021" s="752">
        <v>72.63</v>
      </c>
      <c r="M2021" s="752">
        <v>2</v>
      </c>
      <c r="N2021" s="753">
        <v>145.26</v>
      </c>
    </row>
    <row r="2022" spans="1:14" ht="14.4" customHeight="1" x14ac:dyDescent="0.3">
      <c r="A2022" s="747" t="s">
        <v>628</v>
      </c>
      <c r="B2022" s="748" t="s">
        <v>629</v>
      </c>
      <c r="C2022" s="749" t="s">
        <v>679</v>
      </c>
      <c r="D2022" s="750" t="s">
        <v>680</v>
      </c>
      <c r="E2022" s="751">
        <v>50113001</v>
      </c>
      <c r="F2022" s="750" t="s">
        <v>688</v>
      </c>
      <c r="G2022" s="749" t="s">
        <v>692</v>
      </c>
      <c r="H2022" s="749">
        <v>193746</v>
      </c>
      <c r="I2022" s="749">
        <v>93746</v>
      </c>
      <c r="J2022" s="749" t="s">
        <v>799</v>
      </c>
      <c r="K2022" s="749" t="s">
        <v>800</v>
      </c>
      <c r="L2022" s="752">
        <v>375.37333333333345</v>
      </c>
      <c r="M2022" s="752">
        <v>6</v>
      </c>
      <c r="N2022" s="753">
        <v>2252.2400000000007</v>
      </c>
    </row>
    <row r="2023" spans="1:14" ht="14.4" customHeight="1" x14ac:dyDescent="0.3">
      <c r="A2023" s="747" t="s">
        <v>628</v>
      </c>
      <c r="B2023" s="748" t="s">
        <v>629</v>
      </c>
      <c r="C2023" s="749" t="s">
        <v>679</v>
      </c>
      <c r="D2023" s="750" t="s">
        <v>680</v>
      </c>
      <c r="E2023" s="751">
        <v>50113001</v>
      </c>
      <c r="F2023" s="750" t="s">
        <v>688</v>
      </c>
      <c r="G2023" s="749" t="s">
        <v>692</v>
      </c>
      <c r="H2023" s="749">
        <v>849180</v>
      </c>
      <c r="I2023" s="749">
        <v>155941</v>
      </c>
      <c r="J2023" s="749" t="s">
        <v>2169</v>
      </c>
      <c r="K2023" s="749" t="s">
        <v>2170</v>
      </c>
      <c r="L2023" s="752">
        <v>134.86000000000001</v>
      </c>
      <c r="M2023" s="752">
        <v>2</v>
      </c>
      <c r="N2023" s="753">
        <v>269.72000000000003</v>
      </c>
    </row>
    <row r="2024" spans="1:14" ht="14.4" customHeight="1" x14ac:dyDescent="0.3">
      <c r="A2024" s="747" t="s">
        <v>628</v>
      </c>
      <c r="B2024" s="748" t="s">
        <v>629</v>
      </c>
      <c r="C2024" s="749" t="s">
        <v>679</v>
      </c>
      <c r="D2024" s="750" t="s">
        <v>680</v>
      </c>
      <c r="E2024" s="751">
        <v>50113001</v>
      </c>
      <c r="F2024" s="750" t="s">
        <v>688</v>
      </c>
      <c r="G2024" s="749" t="s">
        <v>692</v>
      </c>
      <c r="H2024" s="749">
        <v>849045</v>
      </c>
      <c r="I2024" s="749">
        <v>155938</v>
      </c>
      <c r="J2024" s="749" t="s">
        <v>1419</v>
      </c>
      <c r="K2024" s="749" t="s">
        <v>1420</v>
      </c>
      <c r="L2024" s="752">
        <v>179.53499999999997</v>
      </c>
      <c r="M2024" s="752">
        <v>2</v>
      </c>
      <c r="N2024" s="753">
        <v>359.06999999999994</v>
      </c>
    </row>
    <row r="2025" spans="1:14" ht="14.4" customHeight="1" x14ac:dyDescent="0.3">
      <c r="A2025" s="747" t="s">
        <v>628</v>
      </c>
      <c r="B2025" s="748" t="s">
        <v>629</v>
      </c>
      <c r="C2025" s="749" t="s">
        <v>679</v>
      </c>
      <c r="D2025" s="750" t="s">
        <v>680</v>
      </c>
      <c r="E2025" s="751">
        <v>50113001</v>
      </c>
      <c r="F2025" s="750" t="s">
        <v>688</v>
      </c>
      <c r="G2025" s="749" t="s">
        <v>689</v>
      </c>
      <c r="H2025" s="749">
        <v>155939</v>
      </c>
      <c r="I2025" s="749">
        <v>155939</v>
      </c>
      <c r="J2025" s="749" t="s">
        <v>801</v>
      </c>
      <c r="K2025" s="749" t="s">
        <v>802</v>
      </c>
      <c r="L2025" s="752">
        <v>594.03024623101965</v>
      </c>
      <c r="M2025" s="752">
        <v>18</v>
      </c>
      <c r="N2025" s="753">
        <v>10692.544432158353</v>
      </c>
    </row>
    <row r="2026" spans="1:14" ht="14.4" customHeight="1" x14ac:dyDescent="0.3">
      <c r="A2026" s="747" t="s">
        <v>628</v>
      </c>
      <c r="B2026" s="748" t="s">
        <v>629</v>
      </c>
      <c r="C2026" s="749" t="s">
        <v>679</v>
      </c>
      <c r="D2026" s="750" t="s">
        <v>680</v>
      </c>
      <c r="E2026" s="751">
        <v>50113001</v>
      </c>
      <c r="F2026" s="750" t="s">
        <v>688</v>
      </c>
      <c r="G2026" s="749" t="s">
        <v>689</v>
      </c>
      <c r="H2026" s="749">
        <v>845593</v>
      </c>
      <c r="I2026" s="749">
        <v>100304</v>
      </c>
      <c r="J2026" s="749" t="s">
        <v>804</v>
      </c>
      <c r="K2026" s="749" t="s">
        <v>805</v>
      </c>
      <c r="L2026" s="752">
        <v>72.758333333333326</v>
      </c>
      <c r="M2026" s="752">
        <v>6</v>
      </c>
      <c r="N2026" s="753">
        <v>436.54999999999995</v>
      </c>
    </row>
    <row r="2027" spans="1:14" ht="14.4" customHeight="1" x14ac:dyDescent="0.3">
      <c r="A2027" s="747" t="s">
        <v>628</v>
      </c>
      <c r="B2027" s="748" t="s">
        <v>629</v>
      </c>
      <c r="C2027" s="749" t="s">
        <v>679</v>
      </c>
      <c r="D2027" s="750" t="s">
        <v>680</v>
      </c>
      <c r="E2027" s="751">
        <v>50113001</v>
      </c>
      <c r="F2027" s="750" t="s">
        <v>688</v>
      </c>
      <c r="G2027" s="749" t="s">
        <v>692</v>
      </c>
      <c r="H2027" s="749">
        <v>176205</v>
      </c>
      <c r="I2027" s="749">
        <v>180825</v>
      </c>
      <c r="J2027" s="749" t="s">
        <v>1180</v>
      </c>
      <c r="K2027" s="749" t="s">
        <v>1140</v>
      </c>
      <c r="L2027" s="752">
        <v>104.77999999999997</v>
      </c>
      <c r="M2027" s="752">
        <v>1</v>
      </c>
      <c r="N2027" s="753">
        <v>104.77999999999997</v>
      </c>
    </row>
    <row r="2028" spans="1:14" ht="14.4" customHeight="1" x14ac:dyDescent="0.3">
      <c r="A2028" s="747" t="s">
        <v>628</v>
      </c>
      <c r="B2028" s="748" t="s">
        <v>629</v>
      </c>
      <c r="C2028" s="749" t="s">
        <v>679</v>
      </c>
      <c r="D2028" s="750" t="s">
        <v>680</v>
      </c>
      <c r="E2028" s="751">
        <v>50113001</v>
      </c>
      <c r="F2028" s="750" t="s">
        <v>688</v>
      </c>
      <c r="G2028" s="749" t="s">
        <v>692</v>
      </c>
      <c r="H2028" s="749">
        <v>124067</v>
      </c>
      <c r="I2028" s="749">
        <v>124067</v>
      </c>
      <c r="J2028" s="749" t="s">
        <v>806</v>
      </c>
      <c r="K2028" s="749" t="s">
        <v>807</v>
      </c>
      <c r="L2028" s="752">
        <v>36.53</v>
      </c>
      <c r="M2028" s="752">
        <v>5</v>
      </c>
      <c r="N2028" s="753">
        <v>182.65</v>
      </c>
    </row>
    <row r="2029" spans="1:14" ht="14.4" customHeight="1" x14ac:dyDescent="0.3">
      <c r="A2029" s="747" t="s">
        <v>628</v>
      </c>
      <c r="B2029" s="748" t="s">
        <v>629</v>
      </c>
      <c r="C2029" s="749" t="s">
        <v>679</v>
      </c>
      <c r="D2029" s="750" t="s">
        <v>680</v>
      </c>
      <c r="E2029" s="751">
        <v>50113001</v>
      </c>
      <c r="F2029" s="750" t="s">
        <v>688</v>
      </c>
      <c r="G2029" s="749" t="s">
        <v>692</v>
      </c>
      <c r="H2029" s="749">
        <v>216572</v>
      </c>
      <c r="I2029" s="749">
        <v>216572</v>
      </c>
      <c r="J2029" s="749" t="s">
        <v>806</v>
      </c>
      <c r="K2029" s="749" t="s">
        <v>807</v>
      </c>
      <c r="L2029" s="752">
        <v>36.29</v>
      </c>
      <c r="M2029" s="752">
        <v>10</v>
      </c>
      <c r="N2029" s="753">
        <v>362.9</v>
      </c>
    </row>
    <row r="2030" spans="1:14" ht="14.4" customHeight="1" x14ac:dyDescent="0.3">
      <c r="A2030" s="747" t="s">
        <v>628</v>
      </c>
      <c r="B2030" s="748" t="s">
        <v>629</v>
      </c>
      <c r="C2030" s="749" t="s">
        <v>679</v>
      </c>
      <c r="D2030" s="750" t="s">
        <v>680</v>
      </c>
      <c r="E2030" s="751">
        <v>50113001</v>
      </c>
      <c r="F2030" s="750" t="s">
        <v>688</v>
      </c>
      <c r="G2030" s="749" t="s">
        <v>692</v>
      </c>
      <c r="H2030" s="749">
        <v>104344</v>
      </c>
      <c r="I2030" s="749">
        <v>4344</v>
      </c>
      <c r="J2030" s="749" t="s">
        <v>2171</v>
      </c>
      <c r="K2030" s="749" t="s">
        <v>2172</v>
      </c>
      <c r="L2030" s="752">
        <v>93.87</v>
      </c>
      <c r="M2030" s="752">
        <v>5</v>
      </c>
      <c r="N2030" s="753">
        <v>469.35</v>
      </c>
    </row>
    <row r="2031" spans="1:14" ht="14.4" customHeight="1" x14ac:dyDescent="0.3">
      <c r="A2031" s="747" t="s">
        <v>628</v>
      </c>
      <c r="B2031" s="748" t="s">
        <v>629</v>
      </c>
      <c r="C2031" s="749" t="s">
        <v>679</v>
      </c>
      <c r="D2031" s="750" t="s">
        <v>680</v>
      </c>
      <c r="E2031" s="751">
        <v>50113001</v>
      </c>
      <c r="F2031" s="750" t="s">
        <v>688</v>
      </c>
      <c r="G2031" s="749" t="s">
        <v>692</v>
      </c>
      <c r="H2031" s="749">
        <v>842703</v>
      </c>
      <c r="I2031" s="749">
        <v>0</v>
      </c>
      <c r="J2031" s="749" t="s">
        <v>1428</v>
      </c>
      <c r="K2031" s="749" t="s">
        <v>630</v>
      </c>
      <c r="L2031" s="752">
        <v>58.179999999999964</v>
      </c>
      <c r="M2031" s="752">
        <v>2</v>
      </c>
      <c r="N2031" s="753">
        <v>116.35999999999993</v>
      </c>
    </row>
    <row r="2032" spans="1:14" ht="14.4" customHeight="1" x14ac:dyDescent="0.3">
      <c r="A2032" s="747" t="s">
        <v>628</v>
      </c>
      <c r="B2032" s="748" t="s">
        <v>629</v>
      </c>
      <c r="C2032" s="749" t="s">
        <v>679</v>
      </c>
      <c r="D2032" s="750" t="s">
        <v>680</v>
      </c>
      <c r="E2032" s="751">
        <v>50113001</v>
      </c>
      <c r="F2032" s="750" t="s">
        <v>688</v>
      </c>
      <c r="G2032" s="749" t="s">
        <v>630</v>
      </c>
      <c r="H2032" s="749">
        <v>103761</v>
      </c>
      <c r="I2032" s="749">
        <v>3761</v>
      </c>
      <c r="J2032" s="749" t="s">
        <v>2173</v>
      </c>
      <c r="K2032" s="749" t="s">
        <v>2174</v>
      </c>
      <c r="L2032" s="752">
        <v>603.06266666666681</v>
      </c>
      <c r="M2032" s="752">
        <v>15</v>
      </c>
      <c r="N2032" s="753">
        <v>9045.9400000000023</v>
      </c>
    </row>
    <row r="2033" spans="1:14" ht="14.4" customHeight="1" x14ac:dyDescent="0.3">
      <c r="A2033" s="747" t="s">
        <v>628</v>
      </c>
      <c r="B2033" s="748" t="s">
        <v>629</v>
      </c>
      <c r="C2033" s="749" t="s">
        <v>679</v>
      </c>
      <c r="D2033" s="750" t="s">
        <v>680</v>
      </c>
      <c r="E2033" s="751">
        <v>50113001</v>
      </c>
      <c r="F2033" s="750" t="s">
        <v>688</v>
      </c>
      <c r="G2033" s="749" t="s">
        <v>630</v>
      </c>
      <c r="H2033" s="749">
        <v>200352</v>
      </c>
      <c r="I2033" s="749">
        <v>200352</v>
      </c>
      <c r="J2033" s="749" t="s">
        <v>2173</v>
      </c>
      <c r="K2033" s="749" t="s">
        <v>2174</v>
      </c>
      <c r="L2033" s="752">
        <v>617.98</v>
      </c>
      <c r="M2033" s="752">
        <v>3</v>
      </c>
      <c r="N2033" s="753">
        <v>1853.94</v>
      </c>
    </row>
    <row r="2034" spans="1:14" ht="14.4" customHeight="1" x14ac:dyDescent="0.3">
      <c r="A2034" s="747" t="s">
        <v>628</v>
      </c>
      <c r="B2034" s="748" t="s">
        <v>629</v>
      </c>
      <c r="C2034" s="749" t="s">
        <v>679</v>
      </c>
      <c r="D2034" s="750" t="s">
        <v>680</v>
      </c>
      <c r="E2034" s="751">
        <v>50113001</v>
      </c>
      <c r="F2034" s="750" t="s">
        <v>688</v>
      </c>
      <c r="G2034" s="749" t="s">
        <v>692</v>
      </c>
      <c r="H2034" s="749">
        <v>51366</v>
      </c>
      <c r="I2034" s="749">
        <v>51366</v>
      </c>
      <c r="J2034" s="749" t="s">
        <v>808</v>
      </c>
      <c r="K2034" s="749" t="s">
        <v>809</v>
      </c>
      <c r="L2034" s="752">
        <v>171.60000008750424</v>
      </c>
      <c r="M2034" s="752">
        <v>99</v>
      </c>
      <c r="N2034" s="753">
        <v>16988.40000866292</v>
      </c>
    </row>
    <row r="2035" spans="1:14" ht="14.4" customHeight="1" x14ac:dyDescent="0.3">
      <c r="A2035" s="747" t="s">
        <v>628</v>
      </c>
      <c r="B2035" s="748" t="s">
        <v>629</v>
      </c>
      <c r="C2035" s="749" t="s">
        <v>679</v>
      </c>
      <c r="D2035" s="750" t="s">
        <v>680</v>
      </c>
      <c r="E2035" s="751">
        <v>50113001</v>
      </c>
      <c r="F2035" s="750" t="s">
        <v>688</v>
      </c>
      <c r="G2035" s="749" t="s">
        <v>692</v>
      </c>
      <c r="H2035" s="749">
        <v>51367</v>
      </c>
      <c r="I2035" s="749">
        <v>51367</v>
      </c>
      <c r="J2035" s="749" t="s">
        <v>808</v>
      </c>
      <c r="K2035" s="749" t="s">
        <v>810</v>
      </c>
      <c r="L2035" s="752">
        <v>92.95</v>
      </c>
      <c r="M2035" s="752">
        <v>46</v>
      </c>
      <c r="N2035" s="753">
        <v>4275.7</v>
      </c>
    </row>
    <row r="2036" spans="1:14" ht="14.4" customHeight="1" x14ac:dyDescent="0.3">
      <c r="A2036" s="747" t="s">
        <v>628</v>
      </c>
      <c r="B2036" s="748" t="s">
        <v>629</v>
      </c>
      <c r="C2036" s="749" t="s">
        <v>679</v>
      </c>
      <c r="D2036" s="750" t="s">
        <v>680</v>
      </c>
      <c r="E2036" s="751">
        <v>50113001</v>
      </c>
      <c r="F2036" s="750" t="s">
        <v>688</v>
      </c>
      <c r="G2036" s="749" t="s">
        <v>692</v>
      </c>
      <c r="H2036" s="749">
        <v>51383</v>
      </c>
      <c r="I2036" s="749">
        <v>51383</v>
      </c>
      <c r="J2036" s="749" t="s">
        <v>808</v>
      </c>
      <c r="K2036" s="749" t="s">
        <v>811</v>
      </c>
      <c r="L2036" s="752">
        <v>93.499999999999986</v>
      </c>
      <c r="M2036" s="752">
        <v>77.900000000000006</v>
      </c>
      <c r="N2036" s="753">
        <v>7283.65</v>
      </c>
    </row>
    <row r="2037" spans="1:14" ht="14.4" customHeight="1" x14ac:dyDescent="0.3">
      <c r="A2037" s="747" t="s">
        <v>628</v>
      </c>
      <c r="B2037" s="748" t="s">
        <v>629</v>
      </c>
      <c r="C2037" s="749" t="s">
        <v>679</v>
      </c>
      <c r="D2037" s="750" t="s">
        <v>680</v>
      </c>
      <c r="E2037" s="751">
        <v>50113001</v>
      </c>
      <c r="F2037" s="750" t="s">
        <v>688</v>
      </c>
      <c r="G2037" s="749" t="s">
        <v>692</v>
      </c>
      <c r="H2037" s="749">
        <v>846618</v>
      </c>
      <c r="I2037" s="749">
        <v>100014</v>
      </c>
      <c r="J2037" s="749" t="s">
        <v>812</v>
      </c>
      <c r="K2037" s="749" t="s">
        <v>813</v>
      </c>
      <c r="L2037" s="752">
        <v>29.785000000000007</v>
      </c>
      <c r="M2037" s="752">
        <v>8</v>
      </c>
      <c r="N2037" s="753">
        <v>238.28000000000006</v>
      </c>
    </row>
    <row r="2038" spans="1:14" ht="14.4" customHeight="1" x14ac:dyDescent="0.3">
      <c r="A2038" s="747" t="s">
        <v>628</v>
      </c>
      <c r="B2038" s="748" t="s">
        <v>629</v>
      </c>
      <c r="C2038" s="749" t="s">
        <v>679</v>
      </c>
      <c r="D2038" s="750" t="s">
        <v>680</v>
      </c>
      <c r="E2038" s="751">
        <v>50113001</v>
      </c>
      <c r="F2038" s="750" t="s">
        <v>688</v>
      </c>
      <c r="G2038" s="749" t="s">
        <v>692</v>
      </c>
      <c r="H2038" s="749">
        <v>202362</v>
      </c>
      <c r="I2038" s="749">
        <v>202362</v>
      </c>
      <c r="J2038" s="749" t="s">
        <v>814</v>
      </c>
      <c r="K2038" s="749" t="s">
        <v>815</v>
      </c>
      <c r="L2038" s="752">
        <v>56.640000000000015</v>
      </c>
      <c r="M2038" s="752">
        <v>2</v>
      </c>
      <c r="N2038" s="753">
        <v>113.28000000000003</v>
      </c>
    </row>
    <row r="2039" spans="1:14" ht="14.4" customHeight="1" x14ac:dyDescent="0.3">
      <c r="A2039" s="747" t="s">
        <v>628</v>
      </c>
      <c r="B2039" s="748" t="s">
        <v>629</v>
      </c>
      <c r="C2039" s="749" t="s">
        <v>679</v>
      </c>
      <c r="D2039" s="750" t="s">
        <v>680</v>
      </c>
      <c r="E2039" s="751">
        <v>50113001</v>
      </c>
      <c r="F2039" s="750" t="s">
        <v>688</v>
      </c>
      <c r="G2039" s="749" t="s">
        <v>692</v>
      </c>
      <c r="H2039" s="749">
        <v>132082</v>
      </c>
      <c r="I2039" s="749">
        <v>32082</v>
      </c>
      <c r="J2039" s="749" t="s">
        <v>1182</v>
      </c>
      <c r="K2039" s="749" t="s">
        <v>1183</v>
      </c>
      <c r="L2039" s="752">
        <v>82.96</v>
      </c>
      <c r="M2039" s="752">
        <v>1</v>
      </c>
      <c r="N2039" s="753">
        <v>82.96</v>
      </c>
    </row>
    <row r="2040" spans="1:14" ht="14.4" customHeight="1" x14ac:dyDescent="0.3">
      <c r="A2040" s="747" t="s">
        <v>628</v>
      </c>
      <c r="B2040" s="748" t="s">
        <v>629</v>
      </c>
      <c r="C2040" s="749" t="s">
        <v>679</v>
      </c>
      <c r="D2040" s="750" t="s">
        <v>680</v>
      </c>
      <c r="E2040" s="751">
        <v>50113001</v>
      </c>
      <c r="F2040" s="750" t="s">
        <v>688</v>
      </c>
      <c r="G2040" s="749" t="s">
        <v>692</v>
      </c>
      <c r="H2040" s="749">
        <v>846629</v>
      </c>
      <c r="I2040" s="749">
        <v>100013</v>
      </c>
      <c r="J2040" s="749" t="s">
        <v>1184</v>
      </c>
      <c r="K2040" s="749" t="s">
        <v>1185</v>
      </c>
      <c r="L2040" s="752">
        <v>37.369999999999997</v>
      </c>
      <c r="M2040" s="752">
        <v>7</v>
      </c>
      <c r="N2040" s="753">
        <v>261.58999999999997</v>
      </c>
    </row>
    <row r="2041" spans="1:14" ht="14.4" customHeight="1" x14ac:dyDescent="0.3">
      <c r="A2041" s="747" t="s">
        <v>628</v>
      </c>
      <c r="B2041" s="748" t="s">
        <v>629</v>
      </c>
      <c r="C2041" s="749" t="s">
        <v>679</v>
      </c>
      <c r="D2041" s="750" t="s">
        <v>680</v>
      </c>
      <c r="E2041" s="751">
        <v>50113001</v>
      </c>
      <c r="F2041" s="750" t="s">
        <v>688</v>
      </c>
      <c r="G2041" s="749" t="s">
        <v>692</v>
      </c>
      <c r="H2041" s="749">
        <v>849829</v>
      </c>
      <c r="I2041" s="749">
        <v>162673</v>
      </c>
      <c r="J2041" s="749" t="s">
        <v>1429</v>
      </c>
      <c r="K2041" s="749" t="s">
        <v>1430</v>
      </c>
      <c r="L2041" s="752">
        <v>55.810000000000016</v>
      </c>
      <c r="M2041" s="752">
        <v>4</v>
      </c>
      <c r="N2041" s="753">
        <v>223.24000000000007</v>
      </c>
    </row>
    <row r="2042" spans="1:14" ht="14.4" customHeight="1" x14ac:dyDescent="0.3">
      <c r="A2042" s="747" t="s">
        <v>628</v>
      </c>
      <c r="B2042" s="748" t="s">
        <v>629</v>
      </c>
      <c r="C2042" s="749" t="s">
        <v>679</v>
      </c>
      <c r="D2042" s="750" t="s">
        <v>680</v>
      </c>
      <c r="E2042" s="751">
        <v>50113001</v>
      </c>
      <c r="F2042" s="750" t="s">
        <v>688</v>
      </c>
      <c r="G2042" s="749" t="s">
        <v>692</v>
      </c>
      <c r="H2042" s="749">
        <v>111063</v>
      </c>
      <c r="I2042" s="749">
        <v>11063</v>
      </c>
      <c r="J2042" s="749" t="s">
        <v>1431</v>
      </c>
      <c r="K2042" s="749" t="s">
        <v>1432</v>
      </c>
      <c r="L2042" s="752">
        <v>72.182500000000005</v>
      </c>
      <c r="M2042" s="752">
        <v>4</v>
      </c>
      <c r="N2042" s="753">
        <v>288.73</v>
      </c>
    </row>
    <row r="2043" spans="1:14" ht="14.4" customHeight="1" x14ac:dyDescent="0.3">
      <c r="A2043" s="747" t="s">
        <v>628</v>
      </c>
      <c r="B2043" s="748" t="s">
        <v>629</v>
      </c>
      <c r="C2043" s="749" t="s">
        <v>679</v>
      </c>
      <c r="D2043" s="750" t="s">
        <v>680</v>
      </c>
      <c r="E2043" s="751">
        <v>50113001</v>
      </c>
      <c r="F2043" s="750" t="s">
        <v>688</v>
      </c>
      <c r="G2043" s="749" t="s">
        <v>692</v>
      </c>
      <c r="H2043" s="749">
        <v>120401</v>
      </c>
      <c r="I2043" s="749">
        <v>20401</v>
      </c>
      <c r="J2043" s="749" t="s">
        <v>2175</v>
      </c>
      <c r="K2043" s="749" t="s">
        <v>1671</v>
      </c>
      <c r="L2043" s="752">
        <v>74.890000000000015</v>
      </c>
      <c r="M2043" s="752">
        <v>2</v>
      </c>
      <c r="N2043" s="753">
        <v>149.78000000000003</v>
      </c>
    </row>
    <row r="2044" spans="1:14" ht="14.4" customHeight="1" x14ac:dyDescent="0.3">
      <c r="A2044" s="747" t="s">
        <v>628</v>
      </c>
      <c r="B2044" s="748" t="s">
        <v>629</v>
      </c>
      <c r="C2044" s="749" t="s">
        <v>679</v>
      </c>
      <c r="D2044" s="750" t="s">
        <v>680</v>
      </c>
      <c r="E2044" s="751">
        <v>50113001</v>
      </c>
      <c r="F2044" s="750" t="s">
        <v>688</v>
      </c>
      <c r="G2044" s="749" t="s">
        <v>692</v>
      </c>
      <c r="H2044" s="749">
        <v>847908</v>
      </c>
      <c r="I2044" s="749">
        <v>155052</v>
      </c>
      <c r="J2044" s="749" t="s">
        <v>2176</v>
      </c>
      <c r="K2044" s="749" t="s">
        <v>2177</v>
      </c>
      <c r="L2044" s="752">
        <v>119.16000000000003</v>
      </c>
      <c r="M2044" s="752">
        <v>2</v>
      </c>
      <c r="N2044" s="753">
        <v>238.32000000000005</v>
      </c>
    </row>
    <row r="2045" spans="1:14" ht="14.4" customHeight="1" x14ac:dyDescent="0.3">
      <c r="A2045" s="747" t="s">
        <v>628</v>
      </c>
      <c r="B2045" s="748" t="s">
        <v>629</v>
      </c>
      <c r="C2045" s="749" t="s">
        <v>679</v>
      </c>
      <c r="D2045" s="750" t="s">
        <v>680</v>
      </c>
      <c r="E2045" s="751">
        <v>50113001</v>
      </c>
      <c r="F2045" s="750" t="s">
        <v>688</v>
      </c>
      <c r="G2045" s="749" t="s">
        <v>692</v>
      </c>
      <c r="H2045" s="749">
        <v>152266</v>
      </c>
      <c r="I2045" s="749">
        <v>52266</v>
      </c>
      <c r="J2045" s="749" t="s">
        <v>1442</v>
      </c>
      <c r="K2045" s="749" t="s">
        <v>1443</v>
      </c>
      <c r="L2045" s="752">
        <v>40.476000000000006</v>
      </c>
      <c r="M2045" s="752">
        <v>50</v>
      </c>
      <c r="N2045" s="753">
        <v>2023.8000000000004</v>
      </c>
    </row>
    <row r="2046" spans="1:14" ht="14.4" customHeight="1" x14ac:dyDescent="0.3">
      <c r="A2046" s="747" t="s">
        <v>628</v>
      </c>
      <c r="B2046" s="748" t="s">
        <v>629</v>
      </c>
      <c r="C2046" s="749" t="s">
        <v>679</v>
      </c>
      <c r="D2046" s="750" t="s">
        <v>680</v>
      </c>
      <c r="E2046" s="751">
        <v>50113001</v>
      </c>
      <c r="F2046" s="750" t="s">
        <v>688</v>
      </c>
      <c r="G2046" s="749" t="s">
        <v>689</v>
      </c>
      <c r="H2046" s="749">
        <v>125677</v>
      </c>
      <c r="I2046" s="749">
        <v>25677</v>
      </c>
      <c r="J2046" s="749" t="s">
        <v>1444</v>
      </c>
      <c r="K2046" s="749" t="s">
        <v>1445</v>
      </c>
      <c r="L2046" s="752">
        <v>549.4</v>
      </c>
      <c r="M2046" s="752">
        <v>1</v>
      </c>
      <c r="N2046" s="753">
        <v>549.4</v>
      </c>
    </row>
    <row r="2047" spans="1:14" ht="14.4" customHeight="1" x14ac:dyDescent="0.3">
      <c r="A2047" s="747" t="s">
        <v>628</v>
      </c>
      <c r="B2047" s="748" t="s">
        <v>629</v>
      </c>
      <c r="C2047" s="749" t="s">
        <v>679</v>
      </c>
      <c r="D2047" s="750" t="s">
        <v>680</v>
      </c>
      <c r="E2047" s="751">
        <v>50113001</v>
      </c>
      <c r="F2047" s="750" t="s">
        <v>688</v>
      </c>
      <c r="G2047" s="749" t="s">
        <v>692</v>
      </c>
      <c r="H2047" s="749">
        <v>397412</v>
      </c>
      <c r="I2047" s="749">
        <v>0</v>
      </c>
      <c r="J2047" s="749" t="s">
        <v>2178</v>
      </c>
      <c r="K2047" s="749" t="s">
        <v>2179</v>
      </c>
      <c r="L2047" s="752">
        <v>206.99</v>
      </c>
      <c r="M2047" s="752">
        <v>8</v>
      </c>
      <c r="N2047" s="753">
        <v>1655.92</v>
      </c>
    </row>
    <row r="2048" spans="1:14" ht="14.4" customHeight="1" x14ac:dyDescent="0.3">
      <c r="A2048" s="747" t="s">
        <v>628</v>
      </c>
      <c r="B2048" s="748" t="s">
        <v>629</v>
      </c>
      <c r="C2048" s="749" t="s">
        <v>679</v>
      </c>
      <c r="D2048" s="750" t="s">
        <v>680</v>
      </c>
      <c r="E2048" s="751">
        <v>50113001</v>
      </c>
      <c r="F2048" s="750" t="s">
        <v>688</v>
      </c>
      <c r="G2048" s="749" t="s">
        <v>692</v>
      </c>
      <c r="H2048" s="749">
        <v>394712</v>
      </c>
      <c r="I2048" s="749">
        <v>0</v>
      </c>
      <c r="J2048" s="749" t="s">
        <v>818</v>
      </c>
      <c r="K2048" s="749" t="s">
        <v>819</v>
      </c>
      <c r="L2048" s="752">
        <v>23.700697025735817</v>
      </c>
      <c r="M2048" s="752">
        <v>270</v>
      </c>
      <c r="N2048" s="753">
        <v>6399.1881969486703</v>
      </c>
    </row>
    <row r="2049" spans="1:14" ht="14.4" customHeight="1" x14ac:dyDescent="0.3">
      <c r="A2049" s="747" t="s">
        <v>628</v>
      </c>
      <c r="B2049" s="748" t="s">
        <v>629</v>
      </c>
      <c r="C2049" s="749" t="s">
        <v>679</v>
      </c>
      <c r="D2049" s="750" t="s">
        <v>680</v>
      </c>
      <c r="E2049" s="751">
        <v>50113001</v>
      </c>
      <c r="F2049" s="750" t="s">
        <v>688</v>
      </c>
      <c r="G2049" s="749" t="s">
        <v>692</v>
      </c>
      <c r="H2049" s="749">
        <v>501676</v>
      </c>
      <c r="I2049" s="749">
        <v>0</v>
      </c>
      <c r="J2049" s="749" t="s">
        <v>1186</v>
      </c>
      <c r="K2049" s="749" t="s">
        <v>1187</v>
      </c>
      <c r="L2049" s="752">
        <v>65.641804993206335</v>
      </c>
      <c r="M2049" s="752">
        <v>50</v>
      </c>
      <c r="N2049" s="753">
        <v>3282.0902496603171</v>
      </c>
    </row>
    <row r="2050" spans="1:14" ht="14.4" customHeight="1" x14ac:dyDescent="0.3">
      <c r="A2050" s="747" t="s">
        <v>628</v>
      </c>
      <c r="B2050" s="748" t="s">
        <v>629</v>
      </c>
      <c r="C2050" s="749" t="s">
        <v>679</v>
      </c>
      <c r="D2050" s="750" t="s">
        <v>680</v>
      </c>
      <c r="E2050" s="751">
        <v>50113001</v>
      </c>
      <c r="F2050" s="750" t="s">
        <v>688</v>
      </c>
      <c r="G2050" s="749" t="s">
        <v>692</v>
      </c>
      <c r="H2050" s="749">
        <v>100802</v>
      </c>
      <c r="I2050" s="749">
        <v>1000</v>
      </c>
      <c r="J2050" s="749" t="s">
        <v>820</v>
      </c>
      <c r="K2050" s="749" t="s">
        <v>821</v>
      </c>
      <c r="L2050" s="752">
        <v>75.280060218621955</v>
      </c>
      <c r="M2050" s="752">
        <v>105</v>
      </c>
      <c r="N2050" s="753">
        <v>7904.4063229553049</v>
      </c>
    </row>
    <row r="2051" spans="1:14" ht="14.4" customHeight="1" x14ac:dyDescent="0.3">
      <c r="A2051" s="747" t="s">
        <v>628</v>
      </c>
      <c r="B2051" s="748" t="s">
        <v>629</v>
      </c>
      <c r="C2051" s="749" t="s">
        <v>679</v>
      </c>
      <c r="D2051" s="750" t="s">
        <v>680</v>
      </c>
      <c r="E2051" s="751">
        <v>50113001</v>
      </c>
      <c r="F2051" s="750" t="s">
        <v>688</v>
      </c>
      <c r="G2051" s="749" t="s">
        <v>692</v>
      </c>
      <c r="H2051" s="749">
        <v>501507</v>
      </c>
      <c r="I2051" s="749">
        <v>0</v>
      </c>
      <c r="J2051" s="749" t="s">
        <v>2180</v>
      </c>
      <c r="K2051" s="749" t="s">
        <v>2181</v>
      </c>
      <c r="L2051" s="752">
        <v>275.77750208128134</v>
      </c>
      <c r="M2051" s="752">
        <v>2</v>
      </c>
      <c r="N2051" s="753">
        <v>551.55500416256268</v>
      </c>
    </row>
    <row r="2052" spans="1:14" ht="14.4" customHeight="1" x14ac:dyDescent="0.3">
      <c r="A2052" s="747" t="s">
        <v>628</v>
      </c>
      <c r="B2052" s="748" t="s">
        <v>629</v>
      </c>
      <c r="C2052" s="749" t="s">
        <v>679</v>
      </c>
      <c r="D2052" s="750" t="s">
        <v>680</v>
      </c>
      <c r="E2052" s="751">
        <v>50113001</v>
      </c>
      <c r="F2052" s="750" t="s">
        <v>688</v>
      </c>
      <c r="G2052" s="749" t="s">
        <v>692</v>
      </c>
      <c r="H2052" s="749">
        <v>4269</v>
      </c>
      <c r="I2052" s="749">
        <v>4269</v>
      </c>
      <c r="J2052" s="749" t="s">
        <v>2182</v>
      </c>
      <c r="K2052" s="749" t="s">
        <v>2183</v>
      </c>
      <c r="L2052" s="752">
        <v>116.92</v>
      </c>
      <c r="M2052" s="752">
        <v>3</v>
      </c>
      <c r="N2052" s="753">
        <v>350.76</v>
      </c>
    </row>
    <row r="2053" spans="1:14" ht="14.4" customHeight="1" x14ac:dyDescent="0.3">
      <c r="A2053" s="747" t="s">
        <v>628</v>
      </c>
      <c r="B2053" s="748" t="s">
        <v>629</v>
      </c>
      <c r="C2053" s="749" t="s">
        <v>679</v>
      </c>
      <c r="D2053" s="750" t="s">
        <v>680</v>
      </c>
      <c r="E2053" s="751">
        <v>50113001</v>
      </c>
      <c r="F2053" s="750" t="s">
        <v>688</v>
      </c>
      <c r="G2053" s="749" t="s">
        <v>692</v>
      </c>
      <c r="H2053" s="749">
        <v>134821</v>
      </c>
      <c r="I2053" s="749">
        <v>134821</v>
      </c>
      <c r="J2053" s="749" t="s">
        <v>1947</v>
      </c>
      <c r="K2053" s="749" t="s">
        <v>1948</v>
      </c>
      <c r="L2053" s="752">
        <v>264.99</v>
      </c>
      <c r="M2053" s="752">
        <v>4</v>
      </c>
      <c r="N2053" s="753">
        <v>1059.96</v>
      </c>
    </row>
    <row r="2054" spans="1:14" ht="14.4" customHeight="1" x14ac:dyDescent="0.3">
      <c r="A2054" s="747" t="s">
        <v>628</v>
      </c>
      <c r="B2054" s="748" t="s">
        <v>629</v>
      </c>
      <c r="C2054" s="749" t="s">
        <v>679</v>
      </c>
      <c r="D2054" s="750" t="s">
        <v>680</v>
      </c>
      <c r="E2054" s="751">
        <v>50113001</v>
      </c>
      <c r="F2054" s="750" t="s">
        <v>688</v>
      </c>
      <c r="G2054" s="749" t="s">
        <v>692</v>
      </c>
      <c r="H2054" s="749">
        <v>134824</v>
      </c>
      <c r="I2054" s="749">
        <v>134824</v>
      </c>
      <c r="J2054" s="749" t="s">
        <v>1448</v>
      </c>
      <c r="K2054" s="749" t="s">
        <v>1449</v>
      </c>
      <c r="L2054" s="752">
        <v>199.97999936894161</v>
      </c>
      <c r="M2054" s="752">
        <v>40</v>
      </c>
      <c r="N2054" s="753">
        <v>7999.1999747576647</v>
      </c>
    </row>
    <row r="2055" spans="1:14" ht="14.4" customHeight="1" x14ac:dyDescent="0.3">
      <c r="A2055" s="747" t="s">
        <v>628</v>
      </c>
      <c r="B2055" s="748" t="s">
        <v>629</v>
      </c>
      <c r="C2055" s="749" t="s">
        <v>679</v>
      </c>
      <c r="D2055" s="750" t="s">
        <v>680</v>
      </c>
      <c r="E2055" s="751">
        <v>50113001</v>
      </c>
      <c r="F2055" s="750" t="s">
        <v>688</v>
      </c>
      <c r="G2055" s="749" t="s">
        <v>692</v>
      </c>
      <c r="H2055" s="749">
        <v>107121</v>
      </c>
      <c r="I2055" s="749">
        <v>107121</v>
      </c>
      <c r="J2055" s="749" t="s">
        <v>1188</v>
      </c>
      <c r="K2055" s="749" t="s">
        <v>1189</v>
      </c>
      <c r="L2055" s="752">
        <v>3181.7200000000003</v>
      </c>
      <c r="M2055" s="752">
        <v>13</v>
      </c>
      <c r="N2055" s="753">
        <v>41362.36</v>
      </c>
    </row>
    <row r="2056" spans="1:14" ht="14.4" customHeight="1" x14ac:dyDescent="0.3">
      <c r="A2056" s="747" t="s">
        <v>628</v>
      </c>
      <c r="B2056" s="748" t="s">
        <v>629</v>
      </c>
      <c r="C2056" s="749" t="s">
        <v>679</v>
      </c>
      <c r="D2056" s="750" t="s">
        <v>680</v>
      </c>
      <c r="E2056" s="751">
        <v>50113001</v>
      </c>
      <c r="F2056" s="750" t="s">
        <v>688</v>
      </c>
      <c r="G2056" s="749" t="s">
        <v>692</v>
      </c>
      <c r="H2056" s="749">
        <v>117189</v>
      </c>
      <c r="I2056" s="749">
        <v>17189</v>
      </c>
      <c r="J2056" s="749" t="s">
        <v>1190</v>
      </c>
      <c r="K2056" s="749" t="s">
        <v>1191</v>
      </c>
      <c r="L2056" s="752">
        <v>55.88</v>
      </c>
      <c r="M2056" s="752">
        <v>1</v>
      </c>
      <c r="N2056" s="753">
        <v>55.88</v>
      </c>
    </row>
    <row r="2057" spans="1:14" ht="14.4" customHeight="1" x14ac:dyDescent="0.3">
      <c r="A2057" s="747" t="s">
        <v>628</v>
      </c>
      <c r="B2057" s="748" t="s">
        <v>629</v>
      </c>
      <c r="C2057" s="749" t="s">
        <v>679</v>
      </c>
      <c r="D2057" s="750" t="s">
        <v>680</v>
      </c>
      <c r="E2057" s="751">
        <v>50113001</v>
      </c>
      <c r="F2057" s="750" t="s">
        <v>688</v>
      </c>
      <c r="G2057" s="749" t="s">
        <v>692</v>
      </c>
      <c r="H2057" s="749">
        <v>848725</v>
      </c>
      <c r="I2057" s="749">
        <v>107677</v>
      </c>
      <c r="J2057" s="749" t="s">
        <v>1192</v>
      </c>
      <c r="K2057" s="749" t="s">
        <v>1193</v>
      </c>
      <c r="L2057" s="752">
        <v>382.10980520983816</v>
      </c>
      <c r="M2057" s="752">
        <v>30</v>
      </c>
      <c r="N2057" s="753">
        <v>11463.294156295146</v>
      </c>
    </row>
    <row r="2058" spans="1:14" ht="14.4" customHeight="1" x14ac:dyDescent="0.3">
      <c r="A2058" s="747" t="s">
        <v>628</v>
      </c>
      <c r="B2058" s="748" t="s">
        <v>629</v>
      </c>
      <c r="C2058" s="749" t="s">
        <v>679</v>
      </c>
      <c r="D2058" s="750" t="s">
        <v>680</v>
      </c>
      <c r="E2058" s="751">
        <v>50113001</v>
      </c>
      <c r="F2058" s="750" t="s">
        <v>688</v>
      </c>
      <c r="G2058" s="749" t="s">
        <v>692</v>
      </c>
      <c r="H2058" s="749">
        <v>100489</v>
      </c>
      <c r="I2058" s="749">
        <v>489</v>
      </c>
      <c r="J2058" s="749" t="s">
        <v>1194</v>
      </c>
      <c r="K2058" s="749" t="s">
        <v>2184</v>
      </c>
      <c r="L2058" s="752">
        <v>42.062000000000012</v>
      </c>
      <c r="M2058" s="752">
        <v>5</v>
      </c>
      <c r="N2058" s="753">
        <v>210.31000000000006</v>
      </c>
    </row>
    <row r="2059" spans="1:14" ht="14.4" customHeight="1" x14ac:dyDescent="0.3">
      <c r="A2059" s="747" t="s">
        <v>628</v>
      </c>
      <c r="B2059" s="748" t="s">
        <v>629</v>
      </c>
      <c r="C2059" s="749" t="s">
        <v>679</v>
      </c>
      <c r="D2059" s="750" t="s">
        <v>680</v>
      </c>
      <c r="E2059" s="751">
        <v>50113001</v>
      </c>
      <c r="F2059" s="750" t="s">
        <v>688</v>
      </c>
      <c r="G2059" s="749" t="s">
        <v>692</v>
      </c>
      <c r="H2059" s="749">
        <v>100720</v>
      </c>
      <c r="I2059" s="749">
        <v>720</v>
      </c>
      <c r="J2059" s="749" t="s">
        <v>1194</v>
      </c>
      <c r="K2059" s="749" t="s">
        <v>1195</v>
      </c>
      <c r="L2059" s="752">
        <v>78.64</v>
      </c>
      <c r="M2059" s="752">
        <v>2</v>
      </c>
      <c r="N2059" s="753">
        <v>157.28</v>
      </c>
    </row>
    <row r="2060" spans="1:14" ht="14.4" customHeight="1" x14ac:dyDescent="0.3">
      <c r="A2060" s="747" t="s">
        <v>628</v>
      </c>
      <c r="B2060" s="748" t="s">
        <v>629</v>
      </c>
      <c r="C2060" s="749" t="s">
        <v>679</v>
      </c>
      <c r="D2060" s="750" t="s">
        <v>680</v>
      </c>
      <c r="E2060" s="751">
        <v>50113001</v>
      </c>
      <c r="F2060" s="750" t="s">
        <v>688</v>
      </c>
      <c r="G2060" s="749" t="s">
        <v>692</v>
      </c>
      <c r="H2060" s="749">
        <v>29938</v>
      </c>
      <c r="I2060" s="749">
        <v>29938</v>
      </c>
      <c r="J2060" s="749" t="s">
        <v>2185</v>
      </c>
      <c r="K2060" s="749" t="s">
        <v>2186</v>
      </c>
      <c r="L2060" s="752">
        <v>2059.9</v>
      </c>
      <c r="M2060" s="752">
        <v>2</v>
      </c>
      <c r="N2060" s="753">
        <v>4119.8</v>
      </c>
    </row>
    <row r="2061" spans="1:14" ht="14.4" customHeight="1" x14ac:dyDescent="0.3">
      <c r="A2061" s="747" t="s">
        <v>628</v>
      </c>
      <c r="B2061" s="748" t="s">
        <v>629</v>
      </c>
      <c r="C2061" s="749" t="s">
        <v>679</v>
      </c>
      <c r="D2061" s="750" t="s">
        <v>680</v>
      </c>
      <c r="E2061" s="751">
        <v>50113001</v>
      </c>
      <c r="F2061" s="750" t="s">
        <v>688</v>
      </c>
      <c r="G2061" s="749" t="s">
        <v>692</v>
      </c>
      <c r="H2061" s="749">
        <v>125853</v>
      </c>
      <c r="I2061" s="749">
        <v>25853</v>
      </c>
      <c r="J2061" s="749" t="s">
        <v>2185</v>
      </c>
      <c r="K2061" s="749" t="s">
        <v>2187</v>
      </c>
      <c r="L2061" s="752">
        <v>848.39</v>
      </c>
      <c r="M2061" s="752">
        <v>1</v>
      </c>
      <c r="N2061" s="753">
        <v>848.39</v>
      </c>
    </row>
    <row r="2062" spans="1:14" ht="14.4" customHeight="1" x14ac:dyDescent="0.3">
      <c r="A2062" s="747" t="s">
        <v>628</v>
      </c>
      <c r="B2062" s="748" t="s">
        <v>629</v>
      </c>
      <c r="C2062" s="749" t="s">
        <v>679</v>
      </c>
      <c r="D2062" s="750" t="s">
        <v>680</v>
      </c>
      <c r="E2062" s="751">
        <v>50113001</v>
      </c>
      <c r="F2062" s="750" t="s">
        <v>688</v>
      </c>
      <c r="G2062" s="749" t="s">
        <v>692</v>
      </c>
      <c r="H2062" s="749">
        <v>900881</v>
      </c>
      <c r="I2062" s="749">
        <v>0</v>
      </c>
      <c r="J2062" s="749" t="s">
        <v>1841</v>
      </c>
      <c r="K2062" s="749" t="s">
        <v>630</v>
      </c>
      <c r="L2062" s="752">
        <v>141.34128514594303</v>
      </c>
      <c r="M2062" s="752">
        <v>5</v>
      </c>
      <c r="N2062" s="753">
        <v>706.70642572971519</v>
      </c>
    </row>
    <row r="2063" spans="1:14" ht="14.4" customHeight="1" x14ac:dyDescent="0.3">
      <c r="A2063" s="747" t="s">
        <v>628</v>
      </c>
      <c r="B2063" s="748" t="s">
        <v>629</v>
      </c>
      <c r="C2063" s="749" t="s">
        <v>679</v>
      </c>
      <c r="D2063" s="750" t="s">
        <v>680</v>
      </c>
      <c r="E2063" s="751">
        <v>50113001</v>
      </c>
      <c r="F2063" s="750" t="s">
        <v>688</v>
      </c>
      <c r="G2063" s="749" t="s">
        <v>692</v>
      </c>
      <c r="H2063" s="749">
        <v>500326</v>
      </c>
      <c r="I2063" s="749">
        <v>1000</v>
      </c>
      <c r="J2063" s="749" t="s">
        <v>1197</v>
      </c>
      <c r="K2063" s="749" t="s">
        <v>630</v>
      </c>
      <c r="L2063" s="752">
        <v>110.93294135555284</v>
      </c>
      <c r="M2063" s="752">
        <v>6</v>
      </c>
      <c r="N2063" s="753">
        <v>665.59764813331708</v>
      </c>
    </row>
    <row r="2064" spans="1:14" ht="14.4" customHeight="1" x14ac:dyDescent="0.3">
      <c r="A2064" s="747" t="s">
        <v>628</v>
      </c>
      <c r="B2064" s="748" t="s">
        <v>629</v>
      </c>
      <c r="C2064" s="749" t="s">
        <v>679</v>
      </c>
      <c r="D2064" s="750" t="s">
        <v>680</v>
      </c>
      <c r="E2064" s="751">
        <v>50113001</v>
      </c>
      <c r="F2064" s="750" t="s">
        <v>688</v>
      </c>
      <c r="G2064" s="749" t="s">
        <v>692</v>
      </c>
      <c r="H2064" s="749">
        <v>900543</v>
      </c>
      <c r="I2064" s="749">
        <v>0</v>
      </c>
      <c r="J2064" s="749" t="s">
        <v>1455</v>
      </c>
      <c r="K2064" s="749" t="s">
        <v>630</v>
      </c>
      <c r="L2064" s="752">
        <v>156.18066118063845</v>
      </c>
      <c r="M2064" s="752">
        <v>100</v>
      </c>
      <c r="N2064" s="753">
        <v>15618.066118063845</v>
      </c>
    </row>
    <row r="2065" spans="1:14" ht="14.4" customHeight="1" x14ac:dyDescent="0.3">
      <c r="A2065" s="747" t="s">
        <v>628</v>
      </c>
      <c r="B2065" s="748" t="s">
        <v>629</v>
      </c>
      <c r="C2065" s="749" t="s">
        <v>679</v>
      </c>
      <c r="D2065" s="750" t="s">
        <v>680</v>
      </c>
      <c r="E2065" s="751">
        <v>50113001</v>
      </c>
      <c r="F2065" s="750" t="s">
        <v>688</v>
      </c>
      <c r="G2065" s="749" t="s">
        <v>692</v>
      </c>
      <c r="H2065" s="749">
        <v>394072</v>
      </c>
      <c r="I2065" s="749">
        <v>1000</v>
      </c>
      <c r="J2065" s="749" t="s">
        <v>834</v>
      </c>
      <c r="K2065" s="749" t="s">
        <v>630</v>
      </c>
      <c r="L2065" s="752">
        <v>332.7048641137784</v>
      </c>
      <c r="M2065" s="752">
        <v>35</v>
      </c>
      <c r="N2065" s="753">
        <v>11644.670243982244</v>
      </c>
    </row>
    <row r="2066" spans="1:14" ht="14.4" customHeight="1" x14ac:dyDescent="0.3">
      <c r="A2066" s="747" t="s">
        <v>628</v>
      </c>
      <c r="B2066" s="748" t="s">
        <v>629</v>
      </c>
      <c r="C2066" s="749" t="s">
        <v>679</v>
      </c>
      <c r="D2066" s="750" t="s">
        <v>680</v>
      </c>
      <c r="E2066" s="751">
        <v>50113001</v>
      </c>
      <c r="F2066" s="750" t="s">
        <v>688</v>
      </c>
      <c r="G2066" s="749" t="s">
        <v>692</v>
      </c>
      <c r="H2066" s="749">
        <v>501062</v>
      </c>
      <c r="I2066" s="749">
        <v>1000</v>
      </c>
      <c r="J2066" s="749" t="s">
        <v>2188</v>
      </c>
      <c r="K2066" s="749" t="s">
        <v>2189</v>
      </c>
      <c r="L2066" s="752">
        <v>139.48520297157003</v>
      </c>
      <c r="M2066" s="752">
        <v>1</v>
      </c>
      <c r="N2066" s="753">
        <v>139.48520297157003</v>
      </c>
    </row>
    <row r="2067" spans="1:14" ht="14.4" customHeight="1" x14ac:dyDescent="0.3">
      <c r="A2067" s="747" t="s">
        <v>628</v>
      </c>
      <c r="B2067" s="748" t="s">
        <v>629</v>
      </c>
      <c r="C2067" s="749" t="s">
        <v>679</v>
      </c>
      <c r="D2067" s="750" t="s">
        <v>680</v>
      </c>
      <c r="E2067" s="751">
        <v>50113001</v>
      </c>
      <c r="F2067" s="750" t="s">
        <v>688</v>
      </c>
      <c r="G2067" s="749" t="s">
        <v>692</v>
      </c>
      <c r="H2067" s="749">
        <v>397576</v>
      </c>
      <c r="I2067" s="749">
        <v>0</v>
      </c>
      <c r="J2067" s="749" t="s">
        <v>835</v>
      </c>
      <c r="K2067" s="749" t="s">
        <v>630</v>
      </c>
      <c r="L2067" s="752">
        <v>177.84415903890795</v>
      </c>
      <c r="M2067" s="752">
        <v>3</v>
      </c>
      <c r="N2067" s="753">
        <v>533.53247711672384</v>
      </c>
    </row>
    <row r="2068" spans="1:14" ht="14.4" customHeight="1" x14ac:dyDescent="0.3">
      <c r="A2068" s="747" t="s">
        <v>628</v>
      </c>
      <c r="B2068" s="748" t="s">
        <v>629</v>
      </c>
      <c r="C2068" s="749" t="s">
        <v>679</v>
      </c>
      <c r="D2068" s="750" t="s">
        <v>680</v>
      </c>
      <c r="E2068" s="751">
        <v>50113001</v>
      </c>
      <c r="F2068" s="750" t="s">
        <v>688</v>
      </c>
      <c r="G2068" s="749" t="s">
        <v>692</v>
      </c>
      <c r="H2068" s="749">
        <v>921117</v>
      </c>
      <c r="I2068" s="749">
        <v>0</v>
      </c>
      <c r="J2068" s="749" t="s">
        <v>1456</v>
      </c>
      <c r="K2068" s="749" t="s">
        <v>630</v>
      </c>
      <c r="L2068" s="752">
        <v>73.16944259364476</v>
      </c>
      <c r="M2068" s="752">
        <v>16</v>
      </c>
      <c r="N2068" s="753">
        <v>1170.7110814983162</v>
      </c>
    </row>
    <row r="2069" spans="1:14" ht="14.4" customHeight="1" x14ac:dyDescent="0.3">
      <c r="A2069" s="747" t="s">
        <v>628</v>
      </c>
      <c r="B2069" s="748" t="s">
        <v>629</v>
      </c>
      <c r="C2069" s="749" t="s">
        <v>679</v>
      </c>
      <c r="D2069" s="750" t="s">
        <v>680</v>
      </c>
      <c r="E2069" s="751">
        <v>50113001</v>
      </c>
      <c r="F2069" s="750" t="s">
        <v>688</v>
      </c>
      <c r="G2069" s="749" t="s">
        <v>692</v>
      </c>
      <c r="H2069" s="749">
        <v>900321</v>
      </c>
      <c r="I2069" s="749">
        <v>0</v>
      </c>
      <c r="J2069" s="749" t="s">
        <v>1202</v>
      </c>
      <c r="K2069" s="749" t="s">
        <v>630</v>
      </c>
      <c r="L2069" s="752">
        <v>67.632385855435743</v>
      </c>
      <c r="M2069" s="752">
        <v>155</v>
      </c>
      <c r="N2069" s="753">
        <v>10483.01980759254</v>
      </c>
    </row>
    <row r="2070" spans="1:14" ht="14.4" customHeight="1" x14ac:dyDescent="0.3">
      <c r="A2070" s="747" t="s">
        <v>628</v>
      </c>
      <c r="B2070" s="748" t="s">
        <v>629</v>
      </c>
      <c r="C2070" s="749" t="s">
        <v>679</v>
      </c>
      <c r="D2070" s="750" t="s">
        <v>680</v>
      </c>
      <c r="E2070" s="751">
        <v>50113001</v>
      </c>
      <c r="F2070" s="750" t="s">
        <v>688</v>
      </c>
      <c r="G2070" s="749" t="s">
        <v>692</v>
      </c>
      <c r="H2070" s="749">
        <v>930676</v>
      </c>
      <c r="I2070" s="749">
        <v>0</v>
      </c>
      <c r="J2070" s="749" t="s">
        <v>2190</v>
      </c>
      <c r="K2070" s="749" t="s">
        <v>630</v>
      </c>
      <c r="L2070" s="752">
        <v>142.39517511322271</v>
      </c>
      <c r="M2070" s="752">
        <v>1</v>
      </c>
      <c r="N2070" s="753">
        <v>142.39517511322271</v>
      </c>
    </row>
    <row r="2071" spans="1:14" ht="14.4" customHeight="1" x14ac:dyDescent="0.3">
      <c r="A2071" s="747" t="s">
        <v>628</v>
      </c>
      <c r="B2071" s="748" t="s">
        <v>629</v>
      </c>
      <c r="C2071" s="749" t="s">
        <v>679</v>
      </c>
      <c r="D2071" s="750" t="s">
        <v>680</v>
      </c>
      <c r="E2071" s="751">
        <v>50113001</v>
      </c>
      <c r="F2071" s="750" t="s">
        <v>688</v>
      </c>
      <c r="G2071" s="749" t="s">
        <v>692</v>
      </c>
      <c r="H2071" s="749">
        <v>900520</v>
      </c>
      <c r="I2071" s="749">
        <v>0</v>
      </c>
      <c r="J2071" s="749" t="s">
        <v>2191</v>
      </c>
      <c r="K2071" s="749" t="s">
        <v>2192</v>
      </c>
      <c r="L2071" s="752">
        <v>42.440416582209203</v>
      </c>
      <c r="M2071" s="752">
        <v>6</v>
      </c>
      <c r="N2071" s="753">
        <v>254.64249949325523</v>
      </c>
    </row>
    <row r="2072" spans="1:14" ht="14.4" customHeight="1" x14ac:dyDescent="0.3">
      <c r="A2072" s="747" t="s">
        <v>628</v>
      </c>
      <c r="B2072" s="748" t="s">
        <v>629</v>
      </c>
      <c r="C2072" s="749" t="s">
        <v>679</v>
      </c>
      <c r="D2072" s="750" t="s">
        <v>680</v>
      </c>
      <c r="E2072" s="751">
        <v>50113001</v>
      </c>
      <c r="F2072" s="750" t="s">
        <v>688</v>
      </c>
      <c r="G2072" s="749" t="s">
        <v>692</v>
      </c>
      <c r="H2072" s="749">
        <v>920060</v>
      </c>
      <c r="I2072" s="749">
        <v>0</v>
      </c>
      <c r="J2072" s="749" t="s">
        <v>2193</v>
      </c>
      <c r="K2072" s="749" t="s">
        <v>630</v>
      </c>
      <c r="L2072" s="752">
        <v>203.99490725867062</v>
      </c>
      <c r="M2072" s="752">
        <v>2</v>
      </c>
      <c r="N2072" s="753">
        <v>407.98981451734124</v>
      </c>
    </row>
    <row r="2073" spans="1:14" ht="14.4" customHeight="1" x14ac:dyDescent="0.3">
      <c r="A2073" s="747" t="s">
        <v>628</v>
      </c>
      <c r="B2073" s="748" t="s">
        <v>629</v>
      </c>
      <c r="C2073" s="749" t="s">
        <v>679</v>
      </c>
      <c r="D2073" s="750" t="s">
        <v>680</v>
      </c>
      <c r="E2073" s="751">
        <v>50113001</v>
      </c>
      <c r="F2073" s="750" t="s">
        <v>688</v>
      </c>
      <c r="G2073" s="749" t="s">
        <v>692</v>
      </c>
      <c r="H2073" s="749">
        <v>921494</v>
      </c>
      <c r="I2073" s="749">
        <v>0</v>
      </c>
      <c r="J2073" s="749" t="s">
        <v>838</v>
      </c>
      <c r="K2073" s="749" t="s">
        <v>630</v>
      </c>
      <c r="L2073" s="752">
        <v>155.69313381355749</v>
      </c>
      <c r="M2073" s="752">
        <v>1</v>
      </c>
      <c r="N2073" s="753">
        <v>155.69313381355749</v>
      </c>
    </row>
    <row r="2074" spans="1:14" ht="14.4" customHeight="1" x14ac:dyDescent="0.3">
      <c r="A2074" s="747" t="s">
        <v>628</v>
      </c>
      <c r="B2074" s="748" t="s">
        <v>629</v>
      </c>
      <c r="C2074" s="749" t="s">
        <v>679</v>
      </c>
      <c r="D2074" s="750" t="s">
        <v>680</v>
      </c>
      <c r="E2074" s="751">
        <v>50113001</v>
      </c>
      <c r="F2074" s="750" t="s">
        <v>688</v>
      </c>
      <c r="G2074" s="749" t="s">
        <v>692</v>
      </c>
      <c r="H2074" s="749">
        <v>848719</v>
      </c>
      <c r="I2074" s="749">
        <v>0</v>
      </c>
      <c r="J2074" s="749" t="s">
        <v>2194</v>
      </c>
      <c r="K2074" s="749" t="s">
        <v>630</v>
      </c>
      <c r="L2074" s="752">
        <v>226.06943133484233</v>
      </c>
      <c r="M2074" s="752">
        <v>9</v>
      </c>
      <c r="N2074" s="753">
        <v>2034.6248820135811</v>
      </c>
    </row>
    <row r="2075" spans="1:14" ht="14.4" customHeight="1" x14ac:dyDescent="0.3">
      <c r="A2075" s="747" t="s">
        <v>628</v>
      </c>
      <c r="B2075" s="748" t="s">
        <v>629</v>
      </c>
      <c r="C2075" s="749" t="s">
        <v>679</v>
      </c>
      <c r="D2075" s="750" t="s">
        <v>680</v>
      </c>
      <c r="E2075" s="751">
        <v>50113001</v>
      </c>
      <c r="F2075" s="750" t="s">
        <v>688</v>
      </c>
      <c r="G2075" s="749" t="s">
        <v>692</v>
      </c>
      <c r="H2075" s="749">
        <v>921350</v>
      </c>
      <c r="I2075" s="749">
        <v>0</v>
      </c>
      <c r="J2075" s="749" t="s">
        <v>839</v>
      </c>
      <c r="K2075" s="749" t="s">
        <v>630</v>
      </c>
      <c r="L2075" s="752">
        <v>101.40625143756979</v>
      </c>
      <c r="M2075" s="752">
        <v>3</v>
      </c>
      <c r="N2075" s="753">
        <v>304.21875431270939</v>
      </c>
    </row>
    <row r="2076" spans="1:14" ht="14.4" customHeight="1" x14ac:dyDescent="0.3">
      <c r="A2076" s="747" t="s">
        <v>628</v>
      </c>
      <c r="B2076" s="748" t="s">
        <v>629</v>
      </c>
      <c r="C2076" s="749" t="s">
        <v>679</v>
      </c>
      <c r="D2076" s="750" t="s">
        <v>680</v>
      </c>
      <c r="E2076" s="751">
        <v>50113001</v>
      </c>
      <c r="F2076" s="750" t="s">
        <v>688</v>
      </c>
      <c r="G2076" s="749" t="s">
        <v>692</v>
      </c>
      <c r="H2076" s="749">
        <v>921351</v>
      </c>
      <c r="I2076" s="749">
        <v>0</v>
      </c>
      <c r="J2076" s="749" t="s">
        <v>840</v>
      </c>
      <c r="K2076" s="749" t="s">
        <v>630</v>
      </c>
      <c r="L2076" s="752">
        <v>151.37779038246967</v>
      </c>
      <c r="M2076" s="752">
        <v>5</v>
      </c>
      <c r="N2076" s="753">
        <v>756.88895191234838</v>
      </c>
    </row>
    <row r="2077" spans="1:14" ht="14.4" customHeight="1" x14ac:dyDescent="0.3">
      <c r="A2077" s="747" t="s">
        <v>628</v>
      </c>
      <c r="B2077" s="748" t="s">
        <v>629</v>
      </c>
      <c r="C2077" s="749" t="s">
        <v>679</v>
      </c>
      <c r="D2077" s="750" t="s">
        <v>680</v>
      </c>
      <c r="E2077" s="751">
        <v>50113001</v>
      </c>
      <c r="F2077" s="750" t="s">
        <v>688</v>
      </c>
      <c r="G2077" s="749" t="s">
        <v>692</v>
      </c>
      <c r="H2077" s="749">
        <v>921352</v>
      </c>
      <c r="I2077" s="749">
        <v>0</v>
      </c>
      <c r="J2077" s="749" t="s">
        <v>841</v>
      </c>
      <c r="K2077" s="749" t="s">
        <v>630</v>
      </c>
      <c r="L2077" s="752">
        <v>197.60215788848663</v>
      </c>
      <c r="M2077" s="752">
        <v>2</v>
      </c>
      <c r="N2077" s="753">
        <v>395.20431577697326</v>
      </c>
    </row>
    <row r="2078" spans="1:14" ht="14.4" customHeight="1" x14ac:dyDescent="0.3">
      <c r="A2078" s="747" t="s">
        <v>628</v>
      </c>
      <c r="B2078" s="748" t="s">
        <v>629</v>
      </c>
      <c r="C2078" s="749" t="s">
        <v>679</v>
      </c>
      <c r="D2078" s="750" t="s">
        <v>680</v>
      </c>
      <c r="E2078" s="751">
        <v>50113001</v>
      </c>
      <c r="F2078" s="750" t="s">
        <v>688</v>
      </c>
      <c r="G2078" s="749" t="s">
        <v>692</v>
      </c>
      <c r="H2078" s="749">
        <v>921357</v>
      </c>
      <c r="I2078" s="749">
        <v>0</v>
      </c>
      <c r="J2078" s="749" t="s">
        <v>1955</v>
      </c>
      <c r="K2078" s="749" t="s">
        <v>630</v>
      </c>
      <c r="L2078" s="752">
        <v>148.8546237664973</v>
      </c>
      <c r="M2078" s="752">
        <v>11</v>
      </c>
      <c r="N2078" s="753">
        <v>1637.4008614314703</v>
      </c>
    </row>
    <row r="2079" spans="1:14" ht="14.4" customHeight="1" x14ac:dyDescent="0.3">
      <c r="A2079" s="747" t="s">
        <v>628</v>
      </c>
      <c r="B2079" s="748" t="s">
        <v>629</v>
      </c>
      <c r="C2079" s="749" t="s">
        <v>679</v>
      </c>
      <c r="D2079" s="750" t="s">
        <v>680</v>
      </c>
      <c r="E2079" s="751">
        <v>50113001</v>
      </c>
      <c r="F2079" s="750" t="s">
        <v>688</v>
      </c>
      <c r="G2079" s="749" t="s">
        <v>692</v>
      </c>
      <c r="H2079" s="749">
        <v>500993</v>
      </c>
      <c r="I2079" s="749">
        <v>0</v>
      </c>
      <c r="J2079" s="749" t="s">
        <v>2195</v>
      </c>
      <c r="K2079" s="749" t="s">
        <v>630</v>
      </c>
      <c r="L2079" s="752">
        <v>245.29462035685458</v>
      </c>
      <c r="M2079" s="752">
        <v>8</v>
      </c>
      <c r="N2079" s="753">
        <v>1962.3569628548366</v>
      </c>
    </row>
    <row r="2080" spans="1:14" ht="14.4" customHeight="1" x14ac:dyDescent="0.3">
      <c r="A2080" s="747" t="s">
        <v>628</v>
      </c>
      <c r="B2080" s="748" t="s">
        <v>629</v>
      </c>
      <c r="C2080" s="749" t="s">
        <v>679</v>
      </c>
      <c r="D2080" s="750" t="s">
        <v>680</v>
      </c>
      <c r="E2080" s="751">
        <v>50113001</v>
      </c>
      <c r="F2080" s="750" t="s">
        <v>688</v>
      </c>
      <c r="G2080" s="749" t="s">
        <v>692</v>
      </c>
      <c r="H2080" s="749">
        <v>500994</v>
      </c>
      <c r="I2080" s="749">
        <v>0</v>
      </c>
      <c r="J2080" s="749" t="s">
        <v>1203</v>
      </c>
      <c r="K2080" s="749" t="s">
        <v>630</v>
      </c>
      <c r="L2080" s="752">
        <v>230.66876529563658</v>
      </c>
      <c r="M2080" s="752">
        <v>3</v>
      </c>
      <c r="N2080" s="753">
        <v>692.0062958869097</v>
      </c>
    </row>
    <row r="2081" spans="1:14" ht="14.4" customHeight="1" x14ac:dyDescent="0.3">
      <c r="A2081" s="747" t="s">
        <v>628</v>
      </c>
      <c r="B2081" s="748" t="s">
        <v>629</v>
      </c>
      <c r="C2081" s="749" t="s">
        <v>679</v>
      </c>
      <c r="D2081" s="750" t="s">
        <v>680</v>
      </c>
      <c r="E2081" s="751">
        <v>50113001</v>
      </c>
      <c r="F2081" s="750" t="s">
        <v>688</v>
      </c>
      <c r="G2081" s="749" t="s">
        <v>692</v>
      </c>
      <c r="H2081" s="749">
        <v>921379</v>
      </c>
      <c r="I2081" s="749">
        <v>0</v>
      </c>
      <c r="J2081" s="749" t="s">
        <v>2196</v>
      </c>
      <c r="K2081" s="749" t="s">
        <v>630</v>
      </c>
      <c r="L2081" s="752">
        <v>90.238597397220587</v>
      </c>
      <c r="M2081" s="752">
        <v>1</v>
      </c>
      <c r="N2081" s="753">
        <v>90.238597397220587</v>
      </c>
    </row>
    <row r="2082" spans="1:14" ht="14.4" customHeight="1" x14ac:dyDescent="0.3">
      <c r="A2082" s="747" t="s">
        <v>628</v>
      </c>
      <c r="B2082" s="748" t="s">
        <v>629</v>
      </c>
      <c r="C2082" s="749" t="s">
        <v>679</v>
      </c>
      <c r="D2082" s="750" t="s">
        <v>680</v>
      </c>
      <c r="E2082" s="751">
        <v>50113001</v>
      </c>
      <c r="F2082" s="750" t="s">
        <v>688</v>
      </c>
      <c r="G2082" s="749" t="s">
        <v>692</v>
      </c>
      <c r="H2082" s="749">
        <v>921380</v>
      </c>
      <c r="I2082" s="749">
        <v>0</v>
      </c>
      <c r="J2082" s="749" t="s">
        <v>1765</v>
      </c>
      <c r="K2082" s="749" t="s">
        <v>630</v>
      </c>
      <c r="L2082" s="752">
        <v>146.81430711746697</v>
      </c>
      <c r="M2082" s="752">
        <v>8</v>
      </c>
      <c r="N2082" s="753">
        <v>1174.5144569397357</v>
      </c>
    </row>
    <row r="2083" spans="1:14" ht="14.4" customHeight="1" x14ac:dyDescent="0.3">
      <c r="A2083" s="747" t="s">
        <v>628</v>
      </c>
      <c r="B2083" s="748" t="s">
        <v>629</v>
      </c>
      <c r="C2083" s="749" t="s">
        <v>679</v>
      </c>
      <c r="D2083" s="750" t="s">
        <v>680</v>
      </c>
      <c r="E2083" s="751">
        <v>50113001</v>
      </c>
      <c r="F2083" s="750" t="s">
        <v>688</v>
      </c>
      <c r="G2083" s="749" t="s">
        <v>692</v>
      </c>
      <c r="H2083" s="749">
        <v>921381</v>
      </c>
      <c r="I2083" s="749">
        <v>0</v>
      </c>
      <c r="J2083" s="749" t="s">
        <v>2197</v>
      </c>
      <c r="K2083" s="749" t="s">
        <v>630</v>
      </c>
      <c r="L2083" s="752">
        <v>203.0906491092409</v>
      </c>
      <c r="M2083" s="752">
        <v>3</v>
      </c>
      <c r="N2083" s="753">
        <v>609.27194732772273</v>
      </c>
    </row>
    <row r="2084" spans="1:14" ht="14.4" customHeight="1" x14ac:dyDescent="0.3">
      <c r="A2084" s="747" t="s">
        <v>628</v>
      </c>
      <c r="B2084" s="748" t="s">
        <v>629</v>
      </c>
      <c r="C2084" s="749" t="s">
        <v>679</v>
      </c>
      <c r="D2084" s="750" t="s">
        <v>680</v>
      </c>
      <c r="E2084" s="751">
        <v>50113001</v>
      </c>
      <c r="F2084" s="750" t="s">
        <v>688</v>
      </c>
      <c r="G2084" s="749" t="s">
        <v>692</v>
      </c>
      <c r="H2084" s="749">
        <v>921382</v>
      </c>
      <c r="I2084" s="749">
        <v>0</v>
      </c>
      <c r="J2084" s="749" t="s">
        <v>2198</v>
      </c>
      <c r="K2084" s="749" t="s">
        <v>630</v>
      </c>
      <c r="L2084" s="752">
        <v>297.9381147013969</v>
      </c>
      <c r="M2084" s="752">
        <v>2</v>
      </c>
      <c r="N2084" s="753">
        <v>595.8762294027938</v>
      </c>
    </row>
    <row r="2085" spans="1:14" ht="14.4" customHeight="1" x14ac:dyDescent="0.3">
      <c r="A2085" s="747" t="s">
        <v>628</v>
      </c>
      <c r="B2085" s="748" t="s">
        <v>629</v>
      </c>
      <c r="C2085" s="749" t="s">
        <v>679</v>
      </c>
      <c r="D2085" s="750" t="s">
        <v>680</v>
      </c>
      <c r="E2085" s="751">
        <v>50113001</v>
      </c>
      <c r="F2085" s="750" t="s">
        <v>688</v>
      </c>
      <c r="G2085" s="749" t="s">
        <v>692</v>
      </c>
      <c r="H2085" s="749">
        <v>921135</v>
      </c>
      <c r="I2085" s="749">
        <v>0</v>
      </c>
      <c r="J2085" s="749" t="s">
        <v>2199</v>
      </c>
      <c r="K2085" s="749" t="s">
        <v>2200</v>
      </c>
      <c r="L2085" s="752">
        <v>214.91560207033805</v>
      </c>
      <c r="M2085" s="752">
        <v>2</v>
      </c>
      <c r="N2085" s="753">
        <v>429.83120414067611</v>
      </c>
    </row>
    <row r="2086" spans="1:14" ht="14.4" customHeight="1" x14ac:dyDescent="0.3">
      <c r="A2086" s="747" t="s">
        <v>628</v>
      </c>
      <c r="B2086" s="748" t="s">
        <v>629</v>
      </c>
      <c r="C2086" s="749" t="s">
        <v>679</v>
      </c>
      <c r="D2086" s="750" t="s">
        <v>680</v>
      </c>
      <c r="E2086" s="751">
        <v>50113001</v>
      </c>
      <c r="F2086" s="750" t="s">
        <v>688</v>
      </c>
      <c r="G2086" s="749" t="s">
        <v>692</v>
      </c>
      <c r="H2086" s="749">
        <v>921412</v>
      </c>
      <c r="I2086" s="749">
        <v>0</v>
      </c>
      <c r="J2086" s="749" t="s">
        <v>2201</v>
      </c>
      <c r="K2086" s="749" t="s">
        <v>630</v>
      </c>
      <c r="L2086" s="752">
        <v>51.685823957332559</v>
      </c>
      <c r="M2086" s="752">
        <v>2</v>
      </c>
      <c r="N2086" s="753">
        <v>103.37164791466512</v>
      </c>
    </row>
    <row r="2087" spans="1:14" ht="14.4" customHeight="1" x14ac:dyDescent="0.3">
      <c r="A2087" s="747" t="s">
        <v>628</v>
      </c>
      <c r="B2087" s="748" t="s">
        <v>629</v>
      </c>
      <c r="C2087" s="749" t="s">
        <v>679</v>
      </c>
      <c r="D2087" s="750" t="s">
        <v>680</v>
      </c>
      <c r="E2087" s="751">
        <v>50113001</v>
      </c>
      <c r="F2087" s="750" t="s">
        <v>688</v>
      </c>
      <c r="G2087" s="749" t="s">
        <v>692</v>
      </c>
      <c r="H2087" s="749">
        <v>921089</v>
      </c>
      <c r="I2087" s="749">
        <v>0</v>
      </c>
      <c r="J2087" s="749" t="s">
        <v>1462</v>
      </c>
      <c r="K2087" s="749" t="s">
        <v>630</v>
      </c>
      <c r="L2087" s="752">
        <v>56.752237488321192</v>
      </c>
      <c r="M2087" s="752">
        <v>20</v>
      </c>
      <c r="N2087" s="753">
        <v>1135.0447497664238</v>
      </c>
    </row>
    <row r="2088" spans="1:14" ht="14.4" customHeight="1" x14ac:dyDescent="0.3">
      <c r="A2088" s="747" t="s">
        <v>628</v>
      </c>
      <c r="B2088" s="748" t="s">
        <v>629</v>
      </c>
      <c r="C2088" s="749" t="s">
        <v>679</v>
      </c>
      <c r="D2088" s="750" t="s">
        <v>680</v>
      </c>
      <c r="E2088" s="751">
        <v>50113001</v>
      </c>
      <c r="F2088" s="750" t="s">
        <v>688</v>
      </c>
      <c r="G2088" s="749" t="s">
        <v>692</v>
      </c>
      <c r="H2088" s="749">
        <v>990947</v>
      </c>
      <c r="I2088" s="749">
        <v>0</v>
      </c>
      <c r="J2088" s="749" t="s">
        <v>1205</v>
      </c>
      <c r="K2088" s="749" t="s">
        <v>630</v>
      </c>
      <c r="L2088" s="752">
        <v>1426.23</v>
      </c>
      <c r="M2088" s="752">
        <v>2</v>
      </c>
      <c r="N2088" s="753">
        <v>2852.46</v>
      </c>
    </row>
    <row r="2089" spans="1:14" ht="14.4" customHeight="1" x14ac:dyDescent="0.3">
      <c r="A2089" s="747" t="s">
        <v>628</v>
      </c>
      <c r="B2089" s="748" t="s">
        <v>629</v>
      </c>
      <c r="C2089" s="749" t="s">
        <v>679</v>
      </c>
      <c r="D2089" s="750" t="s">
        <v>680</v>
      </c>
      <c r="E2089" s="751">
        <v>50113001</v>
      </c>
      <c r="F2089" s="750" t="s">
        <v>688</v>
      </c>
      <c r="G2089" s="749" t="s">
        <v>692</v>
      </c>
      <c r="H2089" s="749">
        <v>215168</v>
      </c>
      <c r="I2089" s="749">
        <v>215168</v>
      </c>
      <c r="J2089" s="749" t="s">
        <v>1466</v>
      </c>
      <c r="K2089" s="749" t="s">
        <v>1467</v>
      </c>
      <c r="L2089" s="752">
        <v>178.97000000000003</v>
      </c>
      <c r="M2089" s="752">
        <v>4</v>
      </c>
      <c r="N2089" s="753">
        <v>715.88000000000011</v>
      </c>
    </row>
    <row r="2090" spans="1:14" ht="14.4" customHeight="1" x14ac:dyDescent="0.3">
      <c r="A2090" s="747" t="s">
        <v>628</v>
      </c>
      <c r="B2090" s="748" t="s">
        <v>629</v>
      </c>
      <c r="C2090" s="749" t="s">
        <v>679</v>
      </c>
      <c r="D2090" s="750" t="s">
        <v>680</v>
      </c>
      <c r="E2090" s="751">
        <v>50113001</v>
      </c>
      <c r="F2090" s="750" t="s">
        <v>688</v>
      </c>
      <c r="G2090" s="749" t="s">
        <v>692</v>
      </c>
      <c r="H2090" s="749">
        <v>394281</v>
      </c>
      <c r="I2090" s="749">
        <v>14813</v>
      </c>
      <c r="J2090" s="749" t="s">
        <v>1466</v>
      </c>
      <c r="K2090" s="749" t="s">
        <v>1468</v>
      </c>
      <c r="L2090" s="752">
        <v>75.490000000000009</v>
      </c>
      <c r="M2090" s="752">
        <v>4</v>
      </c>
      <c r="N2090" s="753">
        <v>301.96000000000004</v>
      </c>
    </row>
    <row r="2091" spans="1:14" ht="14.4" customHeight="1" x14ac:dyDescent="0.3">
      <c r="A2091" s="747" t="s">
        <v>628</v>
      </c>
      <c r="B2091" s="748" t="s">
        <v>629</v>
      </c>
      <c r="C2091" s="749" t="s">
        <v>679</v>
      </c>
      <c r="D2091" s="750" t="s">
        <v>680</v>
      </c>
      <c r="E2091" s="751">
        <v>50113001</v>
      </c>
      <c r="F2091" s="750" t="s">
        <v>688</v>
      </c>
      <c r="G2091" s="749" t="s">
        <v>692</v>
      </c>
      <c r="H2091" s="749">
        <v>215172</v>
      </c>
      <c r="I2091" s="749">
        <v>215172</v>
      </c>
      <c r="J2091" s="749" t="s">
        <v>1469</v>
      </c>
      <c r="K2091" s="749" t="s">
        <v>1467</v>
      </c>
      <c r="L2091" s="752">
        <v>282.37</v>
      </c>
      <c r="M2091" s="752">
        <v>6</v>
      </c>
      <c r="N2091" s="753">
        <v>1694.22</v>
      </c>
    </row>
    <row r="2092" spans="1:14" ht="14.4" customHeight="1" x14ac:dyDescent="0.3">
      <c r="A2092" s="747" t="s">
        <v>628</v>
      </c>
      <c r="B2092" s="748" t="s">
        <v>629</v>
      </c>
      <c r="C2092" s="749" t="s">
        <v>679</v>
      </c>
      <c r="D2092" s="750" t="s">
        <v>680</v>
      </c>
      <c r="E2092" s="751">
        <v>50113001</v>
      </c>
      <c r="F2092" s="750" t="s">
        <v>688</v>
      </c>
      <c r="G2092" s="749" t="s">
        <v>692</v>
      </c>
      <c r="H2092" s="749">
        <v>920254</v>
      </c>
      <c r="I2092" s="749">
        <v>0</v>
      </c>
      <c r="J2092" s="749" t="s">
        <v>846</v>
      </c>
      <c r="K2092" s="749" t="s">
        <v>630</v>
      </c>
      <c r="L2092" s="752">
        <v>60.95</v>
      </c>
      <c r="M2092" s="752">
        <v>10</v>
      </c>
      <c r="N2092" s="753">
        <v>609.5</v>
      </c>
    </row>
    <row r="2093" spans="1:14" ht="14.4" customHeight="1" x14ac:dyDescent="0.3">
      <c r="A2093" s="747" t="s">
        <v>628</v>
      </c>
      <c r="B2093" s="748" t="s">
        <v>629</v>
      </c>
      <c r="C2093" s="749" t="s">
        <v>679</v>
      </c>
      <c r="D2093" s="750" t="s">
        <v>680</v>
      </c>
      <c r="E2093" s="751">
        <v>50113001</v>
      </c>
      <c r="F2093" s="750" t="s">
        <v>688</v>
      </c>
      <c r="G2093" s="749" t="s">
        <v>692</v>
      </c>
      <c r="H2093" s="749">
        <v>840220</v>
      </c>
      <c r="I2093" s="749">
        <v>0</v>
      </c>
      <c r="J2093" s="749" t="s">
        <v>847</v>
      </c>
      <c r="K2093" s="749" t="s">
        <v>630</v>
      </c>
      <c r="L2093" s="752">
        <v>218.19936792767621</v>
      </c>
      <c r="M2093" s="752">
        <v>20</v>
      </c>
      <c r="N2093" s="753">
        <v>4363.9873585535242</v>
      </c>
    </row>
    <row r="2094" spans="1:14" ht="14.4" customHeight="1" x14ac:dyDescent="0.3">
      <c r="A2094" s="747" t="s">
        <v>628</v>
      </c>
      <c r="B2094" s="748" t="s">
        <v>629</v>
      </c>
      <c r="C2094" s="749" t="s">
        <v>679</v>
      </c>
      <c r="D2094" s="750" t="s">
        <v>680</v>
      </c>
      <c r="E2094" s="751">
        <v>50113001</v>
      </c>
      <c r="F2094" s="750" t="s">
        <v>688</v>
      </c>
      <c r="G2094" s="749" t="s">
        <v>689</v>
      </c>
      <c r="H2094" s="749">
        <v>848895</v>
      </c>
      <c r="I2094" s="749">
        <v>151056</v>
      </c>
      <c r="J2094" s="749" t="s">
        <v>2202</v>
      </c>
      <c r="K2094" s="749" t="s">
        <v>2203</v>
      </c>
      <c r="L2094" s="752">
        <v>161.54000000000005</v>
      </c>
      <c r="M2094" s="752">
        <v>1</v>
      </c>
      <c r="N2094" s="753">
        <v>161.54000000000005</v>
      </c>
    </row>
    <row r="2095" spans="1:14" ht="14.4" customHeight="1" x14ac:dyDescent="0.3">
      <c r="A2095" s="747" t="s">
        <v>628</v>
      </c>
      <c r="B2095" s="748" t="s">
        <v>629</v>
      </c>
      <c r="C2095" s="749" t="s">
        <v>679</v>
      </c>
      <c r="D2095" s="750" t="s">
        <v>680</v>
      </c>
      <c r="E2095" s="751">
        <v>50113001</v>
      </c>
      <c r="F2095" s="750" t="s">
        <v>688</v>
      </c>
      <c r="G2095" s="749" t="s">
        <v>689</v>
      </c>
      <c r="H2095" s="749">
        <v>117135</v>
      </c>
      <c r="I2095" s="749">
        <v>17135</v>
      </c>
      <c r="J2095" s="749" t="s">
        <v>1470</v>
      </c>
      <c r="K2095" s="749" t="s">
        <v>1471</v>
      </c>
      <c r="L2095" s="752">
        <v>65.266666666666666</v>
      </c>
      <c r="M2095" s="752">
        <v>3</v>
      </c>
      <c r="N2095" s="753">
        <v>195.79999999999998</v>
      </c>
    </row>
    <row r="2096" spans="1:14" ht="14.4" customHeight="1" x14ac:dyDescent="0.3">
      <c r="A2096" s="747" t="s">
        <v>628</v>
      </c>
      <c r="B2096" s="748" t="s">
        <v>629</v>
      </c>
      <c r="C2096" s="749" t="s">
        <v>679</v>
      </c>
      <c r="D2096" s="750" t="s">
        <v>680</v>
      </c>
      <c r="E2096" s="751">
        <v>50113001</v>
      </c>
      <c r="F2096" s="750" t="s">
        <v>688</v>
      </c>
      <c r="G2096" s="749" t="s">
        <v>689</v>
      </c>
      <c r="H2096" s="749">
        <v>848760</v>
      </c>
      <c r="I2096" s="749">
        <v>151061</v>
      </c>
      <c r="J2096" s="749" t="s">
        <v>848</v>
      </c>
      <c r="K2096" s="749" t="s">
        <v>849</v>
      </c>
      <c r="L2096" s="752">
        <v>18.96</v>
      </c>
      <c r="M2096" s="752">
        <v>2</v>
      </c>
      <c r="N2096" s="753">
        <v>37.92</v>
      </c>
    </row>
    <row r="2097" spans="1:14" ht="14.4" customHeight="1" x14ac:dyDescent="0.3">
      <c r="A2097" s="747" t="s">
        <v>628</v>
      </c>
      <c r="B2097" s="748" t="s">
        <v>629</v>
      </c>
      <c r="C2097" s="749" t="s">
        <v>679</v>
      </c>
      <c r="D2097" s="750" t="s">
        <v>680</v>
      </c>
      <c r="E2097" s="751">
        <v>50113001</v>
      </c>
      <c r="F2097" s="750" t="s">
        <v>688</v>
      </c>
      <c r="G2097" s="749" t="s">
        <v>689</v>
      </c>
      <c r="H2097" s="749">
        <v>117139</v>
      </c>
      <c r="I2097" s="749">
        <v>17139</v>
      </c>
      <c r="J2097" s="749" t="s">
        <v>2204</v>
      </c>
      <c r="K2097" s="749" t="s">
        <v>2205</v>
      </c>
      <c r="L2097" s="752">
        <v>80.83</v>
      </c>
      <c r="M2097" s="752">
        <v>1</v>
      </c>
      <c r="N2097" s="753">
        <v>80.83</v>
      </c>
    </row>
    <row r="2098" spans="1:14" ht="14.4" customHeight="1" x14ac:dyDescent="0.3">
      <c r="A2098" s="747" t="s">
        <v>628</v>
      </c>
      <c r="B2098" s="748" t="s">
        <v>629</v>
      </c>
      <c r="C2098" s="749" t="s">
        <v>679</v>
      </c>
      <c r="D2098" s="750" t="s">
        <v>680</v>
      </c>
      <c r="E2098" s="751">
        <v>50113001</v>
      </c>
      <c r="F2098" s="750" t="s">
        <v>688</v>
      </c>
      <c r="G2098" s="749" t="s">
        <v>692</v>
      </c>
      <c r="H2098" s="749">
        <v>107273</v>
      </c>
      <c r="I2098" s="749">
        <v>7273</v>
      </c>
      <c r="J2098" s="749" t="s">
        <v>2206</v>
      </c>
      <c r="K2098" s="749" t="s">
        <v>2207</v>
      </c>
      <c r="L2098" s="752">
        <v>584.06269230769249</v>
      </c>
      <c r="M2098" s="752">
        <v>26</v>
      </c>
      <c r="N2098" s="753">
        <v>15185.630000000005</v>
      </c>
    </row>
    <row r="2099" spans="1:14" ht="14.4" customHeight="1" x14ac:dyDescent="0.3">
      <c r="A2099" s="747" t="s">
        <v>628</v>
      </c>
      <c r="B2099" s="748" t="s">
        <v>629</v>
      </c>
      <c r="C2099" s="749" t="s">
        <v>679</v>
      </c>
      <c r="D2099" s="750" t="s">
        <v>680</v>
      </c>
      <c r="E2099" s="751">
        <v>50113001</v>
      </c>
      <c r="F2099" s="750" t="s">
        <v>688</v>
      </c>
      <c r="G2099" s="749" t="s">
        <v>692</v>
      </c>
      <c r="H2099" s="749">
        <v>189997</v>
      </c>
      <c r="I2099" s="749">
        <v>89997</v>
      </c>
      <c r="J2099" s="749" t="s">
        <v>2208</v>
      </c>
      <c r="K2099" s="749" t="s">
        <v>2209</v>
      </c>
      <c r="L2099" s="752">
        <v>173.91000000000003</v>
      </c>
      <c r="M2099" s="752">
        <v>2</v>
      </c>
      <c r="N2099" s="753">
        <v>347.82000000000005</v>
      </c>
    </row>
    <row r="2100" spans="1:14" ht="14.4" customHeight="1" x14ac:dyDescent="0.3">
      <c r="A2100" s="747" t="s">
        <v>628</v>
      </c>
      <c r="B2100" s="748" t="s">
        <v>629</v>
      </c>
      <c r="C2100" s="749" t="s">
        <v>679</v>
      </c>
      <c r="D2100" s="750" t="s">
        <v>680</v>
      </c>
      <c r="E2100" s="751">
        <v>50113001</v>
      </c>
      <c r="F2100" s="750" t="s">
        <v>688</v>
      </c>
      <c r="G2100" s="749" t="s">
        <v>692</v>
      </c>
      <c r="H2100" s="749">
        <v>802327</v>
      </c>
      <c r="I2100" s="749">
        <v>49781</v>
      </c>
      <c r="J2100" s="749" t="s">
        <v>2210</v>
      </c>
      <c r="K2100" s="749" t="s">
        <v>2211</v>
      </c>
      <c r="L2100" s="752">
        <v>934</v>
      </c>
      <c r="M2100" s="752">
        <v>5</v>
      </c>
      <c r="N2100" s="753">
        <v>4670</v>
      </c>
    </row>
    <row r="2101" spans="1:14" ht="14.4" customHeight="1" x14ac:dyDescent="0.3">
      <c r="A2101" s="747" t="s">
        <v>628</v>
      </c>
      <c r="B2101" s="748" t="s">
        <v>629</v>
      </c>
      <c r="C2101" s="749" t="s">
        <v>679</v>
      </c>
      <c r="D2101" s="750" t="s">
        <v>680</v>
      </c>
      <c r="E2101" s="751">
        <v>50113001</v>
      </c>
      <c r="F2101" s="750" t="s">
        <v>688</v>
      </c>
      <c r="G2101" s="749" t="s">
        <v>692</v>
      </c>
      <c r="H2101" s="749">
        <v>109305</v>
      </c>
      <c r="I2101" s="749">
        <v>9305</v>
      </c>
      <c r="J2101" s="749" t="s">
        <v>1959</v>
      </c>
      <c r="K2101" s="749" t="s">
        <v>1960</v>
      </c>
      <c r="L2101" s="752">
        <v>60.749999999999986</v>
      </c>
      <c r="M2101" s="752">
        <v>1</v>
      </c>
      <c r="N2101" s="753">
        <v>60.749999999999986</v>
      </c>
    </row>
    <row r="2102" spans="1:14" ht="14.4" customHeight="1" x14ac:dyDescent="0.3">
      <c r="A2102" s="747" t="s">
        <v>628</v>
      </c>
      <c r="B2102" s="748" t="s">
        <v>629</v>
      </c>
      <c r="C2102" s="749" t="s">
        <v>679</v>
      </c>
      <c r="D2102" s="750" t="s">
        <v>680</v>
      </c>
      <c r="E2102" s="751">
        <v>50113001</v>
      </c>
      <c r="F2102" s="750" t="s">
        <v>688</v>
      </c>
      <c r="G2102" s="749" t="s">
        <v>689</v>
      </c>
      <c r="H2102" s="749">
        <v>844554</v>
      </c>
      <c r="I2102" s="749">
        <v>114065</v>
      </c>
      <c r="J2102" s="749" t="s">
        <v>1962</v>
      </c>
      <c r="K2102" s="749" t="s">
        <v>1963</v>
      </c>
      <c r="L2102" s="752">
        <v>18.250000000000004</v>
      </c>
      <c r="M2102" s="752">
        <v>1</v>
      </c>
      <c r="N2102" s="753">
        <v>18.250000000000004</v>
      </c>
    </row>
    <row r="2103" spans="1:14" ht="14.4" customHeight="1" x14ac:dyDescent="0.3">
      <c r="A2103" s="747" t="s">
        <v>628</v>
      </c>
      <c r="B2103" s="748" t="s">
        <v>629</v>
      </c>
      <c r="C2103" s="749" t="s">
        <v>679</v>
      </c>
      <c r="D2103" s="750" t="s">
        <v>680</v>
      </c>
      <c r="E2103" s="751">
        <v>50113001</v>
      </c>
      <c r="F2103" s="750" t="s">
        <v>688</v>
      </c>
      <c r="G2103" s="749" t="s">
        <v>692</v>
      </c>
      <c r="H2103" s="749">
        <v>184449</v>
      </c>
      <c r="I2103" s="749">
        <v>84449</v>
      </c>
      <c r="J2103" s="749" t="s">
        <v>2212</v>
      </c>
      <c r="K2103" s="749" t="s">
        <v>2213</v>
      </c>
      <c r="L2103" s="752">
        <v>87.280006929692249</v>
      </c>
      <c r="M2103" s="752">
        <v>12</v>
      </c>
      <c r="N2103" s="753">
        <v>1047.3600831563069</v>
      </c>
    </row>
    <row r="2104" spans="1:14" ht="14.4" customHeight="1" x14ac:dyDescent="0.3">
      <c r="A2104" s="747" t="s">
        <v>628</v>
      </c>
      <c r="B2104" s="748" t="s">
        <v>629</v>
      </c>
      <c r="C2104" s="749" t="s">
        <v>679</v>
      </c>
      <c r="D2104" s="750" t="s">
        <v>680</v>
      </c>
      <c r="E2104" s="751">
        <v>50113001</v>
      </c>
      <c r="F2104" s="750" t="s">
        <v>688</v>
      </c>
      <c r="G2104" s="749" t="s">
        <v>692</v>
      </c>
      <c r="H2104" s="749">
        <v>67558</v>
      </c>
      <c r="I2104" s="749">
        <v>67558</v>
      </c>
      <c r="J2104" s="749" t="s">
        <v>1206</v>
      </c>
      <c r="K2104" s="749" t="s">
        <v>1207</v>
      </c>
      <c r="L2104" s="752">
        <v>27.509999999999998</v>
      </c>
      <c r="M2104" s="752">
        <v>2</v>
      </c>
      <c r="N2104" s="753">
        <v>55.019999999999996</v>
      </c>
    </row>
    <row r="2105" spans="1:14" ht="14.4" customHeight="1" x14ac:dyDescent="0.3">
      <c r="A2105" s="747" t="s">
        <v>628</v>
      </c>
      <c r="B2105" s="748" t="s">
        <v>629</v>
      </c>
      <c r="C2105" s="749" t="s">
        <v>679</v>
      </c>
      <c r="D2105" s="750" t="s">
        <v>680</v>
      </c>
      <c r="E2105" s="751">
        <v>50113001</v>
      </c>
      <c r="F2105" s="750" t="s">
        <v>688</v>
      </c>
      <c r="G2105" s="749" t="s">
        <v>692</v>
      </c>
      <c r="H2105" s="749">
        <v>196635</v>
      </c>
      <c r="I2105" s="749">
        <v>96635</v>
      </c>
      <c r="J2105" s="749" t="s">
        <v>2214</v>
      </c>
      <c r="K2105" s="749" t="s">
        <v>2215</v>
      </c>
      <c r="L2105" s="752">
        <v>111.95571428571427</v>
      </c>
      <c r="M2105" s="752">
        <v>28</v>
      </c>
      <c r="N2105" s="753">
        <v>3134.7599999999993</v>
      </c>
    </row>
    <row r="2106" spans="1:14" ht="14.4" customHeight="1" x14ac:dyDescent="0.3">
      <c r="A2106" s="747" t="s">
        <v>628</v>
      </c>
      <c r="B2106" s="748" t="s">
        <v>629</v>
      </c>
      <c r="C2106" s="749" t="s">
        <v>679</v>
      </c>
      <c r="D2106" s="750" t="s">
        <v>680</v>
      </c>
      <c r="E2106" s="751">
        <v>50113001</v>
      </c>
      <c r="F2106" s="750" t="s">
        <v>688</v>
      </c>
      <c r="G2106" s="749" t="s">
        <v>692</v>
      </c>
      <c r="H2106" s="749">
        <v>117992</v>
      </c>
      <c r="I2106" s="749">
        <v>17992</v>
      </c>
      <c r="J2106" s="749" t="s">
        <v>850</v>
      </c>
      <c r="K2106" s="749" t="s">
        <v>2216</v>
      </c>
      <c r="L2106" s="752">
        <v>94.339999999999989</v>
      </c>
      <c r="M2106" s="752">
        <v>1</v>
      </c>
      <c r="N2106" s="753">
        <v>94.339999999999989</v>
      </c>
    </row>
    <row r="2107" spans="1:14" ht="14.4" customHeight="1" x14ac:dyDescent="0.3">
      <c r="A2107" s="747" t="s">
        <v>628</v>
      </c>
      <c r="B2107" s="748" t="s">
        <v>629</v>
      </c>
      <c r="C2107" s="749" t="s">
        <v>679</v>
      </c>
      <c r="D2107" s="750" t="s">
        <v>680</v>
      </c>
      <c r="E2107" s="751">
        <v>50113001</v>
      </c>
      <c r="F2107" s="750" t="s">
        <v>688</v>
      </c>
      <c r="G2107" s="749" t="s">
        <v>692</v>
      </c>
      <c r="H2107" s="749">
        <v>186393</v>
      </c>
      <c r="I2107" s="749">
        <v>86393</v>
      </c>
      <c r="J2107" s="749" t="s">
        <v>850</v>
      </c>
      <c r="K2107" s="749" t="s">
        <v>851</v>
      </c>
      <c r="L2107" s="752">
        <v>51.670000000000016</v>
      </c>
      <c r="M2107" s="752">
        <v>4</v>
      </c>
      <c r="N2107" s="753">
        <v>206.68000000000006</v>
      </c>
    </row>
    <row r="2108" spans="1:14" ht="14.4" customHeight="1" x14ac:dyDescent="0.3">
      <c r="A2108" s="747" t="s">
        <v>628</v>
      </c>
      <c r="B2108" s="748" t="s">
        <v>629</v>
      </c>
      <c r="C2108" s="749" t="s">
        <v>679</v>
      </c>
      <c r="D2108" s="750" t="s">
        <v>680</v>
      </c>
      <c r="E2108" s="751">
        <v>50113001</v>
      </c>
      <c r="F2108" s="750" t="s">
        <v>688</v>
      </c>
      <c r="G2108" s="749" t="s">
        <v>692</v>
      </c>
      <c r="H2108" s="749">
        <v>100498</v>
      </c>
      <c r="I2108" s="749">
        <v>498</v>
      </c>
      <c r="J2108" s="749" t="s">
        <v>852</v>
      </c>
      <c r="K2108" s="749" t="s">
        <v>853</v>
      </c>
      <c r="L2108" s="752">
        <v>96.58346573093614</v>
      </c>
      <c r="M2108" s="752">
        <v>250.8</v>
      </c>
      <c r="N2108" s="753">
        <v>24223.133205318783</v>
      </c>
    </row>
    <row r="2109" spans="1:14" ht="14.4" customHeight="1" x14ac:dyDescent="0.3">
      <c r="A2109" s="747" t="s">
        <v>628</v>
      </c>
      <c r="B2109" s="748" t="s">
        <v>629</v>
      </c>
      <c r="C2109" s="749" t="s">
        <v>679</v>
      </c>
      <c r="D2109" s="750" t="s">
        <v>680</v>
      </c>
      <c r="E2109" s="751">
        <v>50113001</v>
      </c>
      <c r="F2109" s="750" t="s">
        <v>688</v>
      </c>
      <c r="G2109" s="749" t="s">
        <v>692</v>
      </c>
      <c r="H2109" s="749">
        <v>166555</v>
      </c>
      <c r="I2109" s="749">
        <v>66555</v>
      </c>
      <c r="J2109" s="749" t="s">
        <v>2217</v>
      </c>
      <c r="K2109" s="749" t="s">
        <v>2218</v>
      </c>
      <c r="L2109" s="752">
        <v>117.41000000000001</v>
      </c>
      <c r="M2109" s="752">
        <v>3</v>
      </c>
      <c r="N2109" s="753">
        <v>352.23</v>
      </c>
    </row>
    <row r="2110" spans="1:14" ht="14.4" customHeight="1" x14ac:dyDescent="0.3">
      <c r="A2110" s="747" t="s">
        <v>628</v>
      </c>
      <c r="B2110" s="748" t="s">
        <v>629</v>
      </c>
      <c r="C2110" s="749" t="s">
        <v>679</v>
      </c>
      <c r="D2110" s="750" t="s">
        <v>680</v>
      </c>
      <c r="E2110" s="751">
        <v>50113001</v>
      </c>
      <c r="F2110" s="750" t="s">
        <v>688</v>
      </c>
      <c r="G2110" s="749" t="s">
        <v>692</v>
      </c>
      <c r="H2110" s="749">
        <v>215978</v>
      </c>
      <c r="I2110" s="749">
        <v>215978</v>
      </c>
      <c r="J2110" s="749" t="s">
        <v>2217</v>
      </c>
      <c r="K2110" s="749" t="s">
        <v>2218</v>
      </c>
      <c r="L2110" s="752">
        <v>116.38199999999998</v>
      </c>
      <c r="M2110" s="752">
        <v>5</v>
      </c>
      <c r="N2110" s="753">
        <v>581.90999999999985</v>
      </c>
    </row>
    <row r="2111" spans="1:14" ht="14.4" customHeight="1" x14ac:dyDescent="0.3">
      <c r="A2111" s="747" t="s">
        <v>628</v>
      </c>
      <c r="B2111" s="748" t="s">
        <v>629</v>
      </c>
      <c r="C2111" s="749" t="s">
        <v>679</v>
      </c>
      <c r="D2111" s="750" t="s">
        <v>680</v>
      </c>
      <c r="E2111" s="751">
        <v>50113001</v>
      </c>
      <c r="F2111" s="750" t="s">
        <v>688</v>
      </c>
      <c r="G2111" s="749" t="s">
        <v>692</v>
      </c>
      <c r="H2111" s="749">
        <v>116595</v>
      </c>
      <c r="I2111" s="749">
        <v>16595</v>
      </c>
      <c r="J2111" s="749" t="s">
        <v>2219</v>
      </c>
      <c r="K2111" s="749" t="s">
        <v>2220</v>
      </c>
      <c r="L2111" s="752">
        <v>93.623333333333335</v>
      </c>
      <c r="M2111" s="752">
        <v>3</v>
      </c>
      <c r="N2111" s="753">
        <v>280.87</v>
      </c>
    </row>
    <row r="2112" spans="1:14" ht="14.4" customHeight="1" x14ac:dyDescent="0.3">
      <c r="A2112" s="747" t="s">
        <v>628</v>
      </c>
      <c r="B2112" s="748" t="s">
        <v>629</v>
      </c>
      <c r="C2112" s="749" t="s">
        <v>679</v>
      </c>
      <c r="D2112" s="750" t="s">
        <v>680</v>
      </c>
      <c r="E2112" s="751">
        <v>50113001</v>
      </c>
      <c r="F2112" s="750" t="s">
        <v>688</v>
      </c>
      <c r="G2112" s="749" t="s">
        <v>692</v>
      </c>
      <c r="H2112" s="749">
        <v>102546</v>
      </c>
      <c r="I2112" s="749">
        <v>2546</v>
      </c>
      <c r="J2112" s="749" t="s">
        <v>1480</v>
      </c>
      <c r="K2112" s="749" t="s">
        <v>1481</v>
      </c>
      <c r="L2112" s="752">
        <v>65.161999999999992</v>
      </c>
      <c r="M2112" s="752">
        <v>10</v>
      </c>
      <c r="N2112" s="753">
        <v>651.61999999999989</v>
      </c>
    </row>
    <row r="2113" spans="1:14" ht="14.4" customHeight="1" x14ac:dyDescent="0.3">
      <c r="A2113" s="747" t="s">
        <v>628</v>
      </c>
      <c r="B2113" s="748" t="s">
        <v>629</v>
      </c>
      <c r="C2113" s="749" t="s">
        <v>679</v>
      </c>
      <c r="D2113" s="750" t="s">
        <v>680</v>
      </c>
      <c r="E2113" s="751">
        <v>50113001</v>
      </c>
      <c r="F2113" s="750" t="s">
        <v>688</v>
      </c>
      <c r="G2113" s="749" t="s">
        <v>689</v>
      </c>
      <c r="H2113" s="749">
        <v>127736</v>
      </c>
      <c r="I2113" s="749">
        <v>127736</v>
      </c>
      <c r="J2113" s="749" t="s">
        <v>2221</v>
      </c>
      <c r="K2113" s="749" t="s">
        <v>2222</v>
      </c>
      <c r="L2113" s="752">
        <v>49.370000000000012</v>
      </c>
      <c r="M2113" s="752">
        <v>2</v>
      </c>
      <c r="N2113" s="753">
        <v>98.740000000000023</v>
      </c>
    </row>
    <row r="2114" spans="1:14" ht="14.4" customHeight="1" x14ac:dyDescent="0.3">
      <c r="A2114" s="747" t="s">
        <v>628</v>
      </c>
      <c r="B2114" s="748" t="s">
        <v>629</v>
      </c>
      <c r="C2114" s="749" t="s">
        <v>679</v>
      </c>
      <c r="D2114" s="750" t="s">
        <v>680</v>
      </c>
      <c r="E2114" s="751">
        <v>50113001</v>
      </c>
      <c r="F2114" s="750" t="s">
        <v>688</v>
      </c>
      <c r="G2114" s="749" t="s">
        <v>689</v>
      </c>
      <c r="H2114" s="749">
        <v>127737</v>
      </c>
      <c r="I2114" s="749">
        <v>127737</v>
      </c>
      <c r="J2114" s="749" t="s">
        <v>856</v>
      </c>
      <c r="K2114" s="749" t="s">
        <v>857</v>
      </c>
      <c r="L2114" s="752">
        <v>67.319999999999993</v>
      </c>
      <c r="M2114" s="752">
        <v>62</v>
      </c>
      <c r="N2114" s="753">
        <v>4173.8399999999992</v>
      </c>
    </row>
    <row r="2115" spans="1:14" ht="14.4" customHeight="1" x14ac:dyDescent="0.3">
      <c r="A2115" s="747" t="s">
        <v>628</v>
      </c>
      <c r="B2115" s="748" t="s">
        <v>629</v>
      </c>
      <c r="C2115" s="749" t="s">
        <v>679</v>
      </c>
      <c r="D2115" s="750" t="s">
        <v>680</v>
      </c>
      <c r="E2115" s="751">
        <v>50113001</v>
      </c>
      <c r="F2115" s="750" t="s">
        <v>688</v>
      </c>
      <c r="G2115" s="749" t="s">
        <v>689</v>
      </c>
      <c r="H2115" s="749">
        <v>127738</v>
      </c>
      <c r="I2115" s="749">
        <v>127738</v>
      </c>
      <c r="J2115" s="749" t="s">
        <v>856</v>
      </c>
      <c r="K2115" s="749" t="s">
        <v>2223</v>
      </c>
      <c r="L2115" s="752">
        <v>95.37</v>
      </c>
      <c r="M2115" s="752">
        <v>6</v>
      </c>
      <c r="N2115" s="753">
        <v>572.22</v>
      </c>
    </row>
    <row r="2116" spans="1:14" ht="14.4" customHeight="1" x14ac:dyDescent="0.3">
      <c r="A2116" s="747" t="s">
        <v>628</v>
      </c>
      <c r="B2116" s="748" t="s">
        <v>629</v>
      </c>
      <c r="C2116" s="749" t="s">
        <v>679</v>
      </c>
      <c r="D2116" s="750" t="s">
        <v>680</v>
      </c>
      <c r="E2116" s="751">
        <v>50113001</v>
      </c>
      <c r="F2116" s="750" t="s">
        <v>688</v>
      </c>
      <c r="G2116" s="749" t="s">
        <v>689</v>
      </c>
      <c r="H2116" s="749">
        <v>184095</v>
      </c>
      <c r="I2116" s="749">
        <v>184095</v>
      </c>
      <c r="J2116" s="749" t="s">
        <v>856</v>
      </c>
      <c r="K2116" s="749" t="s">
        <v>2224</v>
      </c>
      <c r="L2116" s="752">
        <v>324.25796788045079</v>
      </c>
      <c r="M2116" s="752">
        <v>30</v>
      </c>
      <c r="N2116" s="753">
        <v>9727.7390364135244</v>
      </c>
    </row>
    <row r="2117" spans="1:14" ht="14.4" customHeight="1" x14ac:dyDescent="0.3">
      <c r="A2117" s="747" t="s">
        <v>628</v>
      </c>
      <c r="B2117" s="748" t="s">
        <v>629</v>
      </c>
      <c r="C2117" s="749" t="s">
        <v>679</v>
      </c>
      <c r="D2117" s="750" t="s">
        <v>680</v>
      </c>
      <c r="E2117" s="751">
        <v>50113001</v>
      </c>
      <c r="F2117" s="750" t="s">
        <v>688</v>
      </c>
      <c r="G2117" s="749" t="s">
        <v>630</v>
      </c>
      <c r="H2117" s="749">
        <v>130187</v>
      </c>
      <c r="I2117" s="749">
        <v>30187</v>
      </c>
      <c r="J2117" s="749" t="s">
        <v>1485</v>
      </c>
      <c r="K2117" s="749" t="s">
        <v>1486</v>
      </c>
      <c r="L2117" s="752">
        <v>126.94</v>
      </c>
      <c r="M2117" s="752">
        <v>15</v>
      </c>
      <c r="N2117" s="753">
        <v>1904.1</v>
      </c>
    </row>
    <row r="2118" spans="1:14" ht="14.4" customHeight="1" x14ac:dyDescent="0.3">
      <c r="A2118" s="747" t="s">
        <v>628</v>
      </c>
      <c r="B2118" s="748" t="s">
        <v>629</v>
      </c>
      <c r="C2118" s="749" t="s">
        <v>679</v>
      </c>
      <c r="D2118" s="750" t="s">
        <v>680</v>
      </c>
      <c r="E2118" s="751">
        <v>50113001</v>
      </c>
      <c r="F2118" s="750" t="s">
        <v>688</v>
      </c>
      <c r="G2118" s="749" t="s">
        <v>692</v>
      </c>
      <c r="H2118" s="749">
        <v>118563</v>
      </c>
      <c r="I2118" s="749">
        <v>18563</v>
      </c>
      <c r="J2118" s="749" t="s">
        <v>2225</v>
      </c>
      <c r="K2118" s="749" t="s">
        <v>2226</v>
      </c>
      <c r="L2118" s="752">
        <v>487.60000000000008</v>
      </c>
      <c r="M2118" s="752">
        <v>1</v>
      </c>
      <c r="N2118" s="753">
        <v>487.60000000000008</v>
      </c>
    </row>
    <row r="2119" spans="1:14" ht="14.4" customHeight="1" x14ac:dyDescent="0.3">
      <c r="A2119" s="747" t="s">
        <v>628</v>
      </c>
      <c r="B2119" s="748" t="s">
        <v>629</v>
      </c>
      <c r="C2119" s="749" t="s">
        <v>679</v>
      </c>
      <c r="D2119" s="750" t="s">
        <v>680</v>
      </c>
      <c r="E2119" s="751">
        <v>50113001</v>
      </c>
      <c r="F2119" s="750" t="s">
        <v>688</v>
      </c>
      <c r="G2119" s="749" t="s">
        <v>630</v>
      </c>
      <c r="H2119" s="749">
        <v>118505</v>
      </c>
      <c r="I2119" s="749">
        <v>118505</v>
      </c>
      <c r="J2119" s="749" t="s">
        <v>2227</v>
      </c>
      <c r="K2119" s="749" t="s">
        <v>2228</v>
      </c>
      <c r="L2119" s="752">
        <v>317.61</v>
      </c>
      <c r="M2119" s="752">
        <v>1</v>
      </c>
      <c r="N2119" s="753">
        <v>317.61</v>
      </c>
    </row>
    <row r="2120" spans="1:14" ht="14.4" customHeight="1" x14ac:dyDescent="0.3">
      <c r="A2120" s="747" t="s">
        <v>628</v>
      </c>
      <c r="B2120" s="748" t="s">
        <v>629</v>
      </c>
      <c r="C2120" s="749" t="s">
        <v>679</v>
      </c>
      <c r="D2120" s="750" t="s">
        <v>680</v>
      </c>
      <c r="E2120" s="751">
        <v>50113001</v>
      </c>
      <c r="F2120" s="750" t="s">
        <v>688</v>
      </c>
      <c r="G2120" s="749" t="s">
        <v>692</v>
      </c>
      <c r="H2120" s="749">
        <v>147271</v>
      </c>
      <c r="I2120" s="749">
        <v>47271</v>
      </c>
      <c r="J2120" s="749" t="s">
        <v>1974</v>
      </c>
      <c r="K2120" s="749" t="s">
        <v>1799</v>
      </c>
      <c r="L2120" s="752">
        <v>92.63</v>
      </c>
      <c r="M2120" s="752">
        <v>1</v>
      </c>
      <c r="N2120" s="753">
        <v>92.63</v>
      </c>
    </row>
    <row r="2121" spans="1:14" ht="14.4" customHeight="1" x14ac:dyDescent="0.3">
      <c r="A2121" s="747" t="s">
        <v>628</v>
      </c>
      <c r="B2121" s="748" t="s">
        <v>629</v>
      </c>
      <c r="C2121" s="749" t="s">
        <v>679</v>
      </c>
      <c r="D2121" s="750" t="s">
        <v>680</v>
      </c>
      <c r="E2121" s="751">
        <v>50113001</v>
      </c>
      <c r="F2121" s="750" t="s">
        <v>688</v>
      </c>
      <c r="G2121" s="749" t="s">
        <v>692</v>
      </c>
      <c r="H2121" s="749">
        <v>118656</v>
      </c>
      <c r="I2121" s="749">
        <v>118656</v>
      </c>
      <c r="J2121" s="749" t="s">
        <v>865</v>
      </c>
      <c r="K2121" s="749" t="s">
        <v>866</v>
      </c>
      <c r="L2121" s="752">
        <v>664.83479391897436</v>
      </c>
      <c r="M2121" s="752">
        <v>44</v>
      </c>
      <c r="N2121" s="753">
        <v>29252.730932434872</v>
      </c>
    </row>
    <row r="2122" spans="1:14" ht="14.4" customHeight="1" x14ac:dyDescent="0.3">
      <c r="A2122" s="747" t="s">
        <v>628</v>
      </c>
      <c r="B2122" s="748" t="s">
        <v>629</v>
      </c>
      <c r="C2122" s="749" t="s">
        <v>679</v>
      </c>
      <c r="D2122" s="750" t="s">
        <v>680</v>
      </c>
      <c r="E2122" s="751">
        <v>50113001</v>
      </c>
      <c r="F2122" s="750" t="s">
        <v>688</v>
      </c>
      <c r="G2122" s="749" t="s">
        <v>692</v>
      </c>
      <c r="H2122" s="749">
        <v>119686</v>
      </c>
      <c r="I2122" s="749">
        <v>119686</v>
      </c>
      <c r="J2122" s="749" t="s">
        <v>867</v>
      </c>
      <c r="K2122" s="749" t="s">
        <v>868</v>
      </c>
      <c r="L2122" s="752">
        <v>50.547694120973134</v>
      </c>
      <c r="M2122" s="752">
        <v>26</v>
      </c>
      <c r="N2122" s="753">
        <v>1314.2400471453016</v>
      </c>
    </row>
    <row r="2123" spans="1:14" ht="14.4" customHeight="1" x14ac:dyDescent="0.3">
      <c r="A2123" s="747" t="s">
        <v>628</v>
      </c>
      <c r="B2123" s="748" t="s">
        <v>629</v>
      </c>
      <c r="C2123" s="749" t="s">
        <v>679</v>
      </c>
      <c r="D2123" s="750" t="s">
        <v>680</v>
      </c>
      <c r="E2123" s="751">
        <v>50113001</v>
      </c>
      <c r="F2123" s="750" t="s">
        <v>688</v>
      </c>
      <c r="G2123" s="749" t="s">
        <v>692</v>
      </c>
      <c r="H2123" s="749">
        <v>119685</v>
      </c>
      <c r="I2123" s="749">
        <v>119685</v>
      </c>
      <c r="J2123" s="749" t="s">
        <v>869</v>
      </c>
      <c r="K2123" s="749" t="s">
        <v>870</v>
      </c>
      <c r="L2123" s="752">
        <v>50.319047619047623</v>
      </c>
      <c r="M2123" s="752">
        <v>21</v>
      </c>
      <c r="N2123" s="753">
        <v>1056.7</v>
      </c>
    </row>
    <row r="2124" spans="1:14" ht="14.4" customHeight="1" x14ac:dyDescent="0.3">
      <c r="A2124" s="747" t="s">
        <v>628</v>
      </c>
      <c r="B2124" s="748" t="s">
        <v>629</v>
      </c>
      <c r="C2124" s="749" t="s">
        <v>679</v>
      </c>
      <c r="D2124" s="750" t="s">
        <v>680</v>
      </c>
      <c r="E2124" s="751">
        <v>50113001</v>
      </c>
      <c r="F2124" s="750" t="s">
        <v>688</v>
      </c>
      <c r="G2124" s="749" t="s">
        <v>692</v>
      </c>
      <c r="H2124" s="749">
        <v>109414</v>
      </c>
      <c r="I2124" s="749">
        <v>119687</v>
      </c>
      <c r="J2124" s="749" t="s">
        <v>1213</v>
      </c>
      <c r="K2124" s="749" t="s">
        <v>870</v>
      </c>
      <c r="L2124" s="752">
        <v>57.138666666666659</v>
      </c>
      <c r="M2124" s="752">
        <v>15</v>
      </c>
      <c r="N2124" s="753">
        <v>857.07999999999993</v>
      </c>
    </row>
    <row r="2125" spans="1:14" ht="14.4" customHeight="1" x14ac:dyDescent="0.3">
      <c r="A2125" s="747" t="s">
        <v>628</v>
      </c>
      <c r="B2125" s="748" t="s">
        <v>629</v>
      </c>
      <c r="C2125" s="749" t="s">
        <v>679</v>
      </c>
      <c r="D2125" s="750" t="s">
        <v>680</v>
      </c>
      <c r="E2125" s="751">
        <v>50113001</v>
      </c>
      <c r="F2125" s="750" t="s">
        <v>688</v>
      </c>
      <c r="G2125" s="749" t="s">
        <v>692</v>
      </c>
      <c r="H2125" s="749">
        <v>100513</v>
      </c>
      <c r="I2125" s="749">
        <v>513</v>
      </c>
      <c r="J2125" s="749" t="s">
        <v>1496</v>
      </c>
      <c r="K2125" s="749" t="s">
        <v>853</v>
      </c>
      <c r="L2125" s="752">
        <v>57.119990634562136</v>
      </c>
      <c r="M2125" s="752">
        <v>20</v>
      </c>
      <c r="N2125" s="753">
        <v>1142.3998126912427</v>
      </c>
    </row>
    <row r="2126" spans="1:14" ht="14.4" customHeight="1" x14ac:dyDescent="0.3">
      <c r="A2126" s="747" t="s">
        <v>628</v>
      </c>
      <c r="B2126" s="748" t="s">
        <v>629</v>
      </c>
      <c r="C2126" s="749" t="s">
        <v>679</v>
      </c>
      <c r="D2126" s="750" t="s">
        <v>680</v>
      </c>
      <c r="E2126" s="751">
        <v>50113001</v>
      </c>
      <c r="F2126" s="750" t="s">
        <v>688</v>
      </c>
      <c r="G2126" s="749" t="s">
        <v>692</v>
      </c>
      <c r="H2126" s="749">
        <v>110086</v>
      </c>
      <c r="I2126" s="749">
        <v>10086</v>
      </c>
      <c r="J2126" s="749" t="s">
        <v>1977</v>
      </c>
      <c r="K2126" s="749" t="s">
        <v>1978</v>
      </c>
      <c r="L2126" s="752">
        <v>1592.8</v>
      </c>
      <c r="M2126" s="752">
        <v>2</v>
      </c>
      <c r="N2126" s="753">
        <v>3185.6</v>
      </c>
    </row>
    <row r="2127" spans="1:14" ht="14.4" customHeight="1" x14ac:dyDescent="0.3">
      <c r="A2127" s="747" t="s">
        <v>628</v>
      </c>
      <c r="B2127" s="748" t="s">
        <v>629</v>
      </c>
      <c r="C2127" s="749" t="s">
        <v>679</v>
      </c>
      <c r="D2127" s="750" t="s">
        <v>680</v>
      </c>
      <c r="E2127" s="751">
        <v>50113001</v>
      </c>
      <c r="F2127" s="750" t="s">
        <v>688</v>
      </c>
      <c r="G2127" s="749" t="s">
        <v>692</v>
      </c>
      <c r="H2127" s="749">
        <v>848467</v>
      </c>
      <c r="I2127" s="749">
        <v>162306</v>
      </c>
      <c r="J2127" s="749" t="s">
        <v>2229</v>
      </c>
      <c r="K2127" s="749" t="s">
        <v>938</v>
      </c>
      <c r="L2127" s="752">
        <v>135.96000000000004</v>
      </c>
      <c r="M2127" s="752">
        <v>1</v>
      </c>
      <c r="N2127" s="753">
        <v>135.96000000000004</v>
      </c>
    </row>
    <row r="2128" spans="1:14" ht="14.4" customHeight="1" x14ac:dyDescent="0.3">
      <c r="A2128" s="747" t="s">
        <v>628</v>
      </c>
      <c r="B2128" s="748" t="s">
        <v>629</v>
      </c>
      <c r="C2128" s="749" t="s">
        <v>679</v>
      </c>
      <c r="D2128" s="750" t="s">
        <v>680</v>
      </c>
      <c r="E2128" s="751">
        <v>50113001</v>
      </c>
      <c r="F2128" s="750" t="s">
        <v>688</v>
      </c>
      <c r="G2128" s="749" t="s">
        <v>689</v>
      </c>
      <c r="H2128" s="749">
        <v>140361</v>
      </c>
      <c r="I2128" s="749">
        <v>40361</v>
      </c>
      <c r="J2128" s="749" t="s">
        <v>2230</v>
      </c>
      <c r="K2128" s="749" t="s">
        <v>2231</v>
      </c>
      <c r="L2128" s="752">
        <v>107.45999999999998</v>
      </c>
      <c r="M2128" s="752">
        <v>3</v>
      </c>
      <c r="N2128" s="753">
        <v>322.37999999999994</v>
      </c>
    </row>
    <row r="2129" spans="1:14" ht="14.4" customHeight="1" x14ac:dyDescent="0.3">
      <c r="A2129" s="747" t="s">
        <v>628</v>
      </c>
      <c r="B2129" s="748" t="s">
        <v>629</v>
      </c>
      <c r="C2129" s="749" t="s">
        <v>679</v>
      </c>
      <c r="D2129" s="750" t="s">
        <v>680</v>
      </c>
      <c r="E2129" s="751">
        <v>50113001</v>
      </c>
      <c r="F2129" s="750" t="s">
        <v>688</v>
      </c>
      <c r="G2129" s="749" t="s">
        <v>692</v>
      </c>
      <c r="H2129" s="749">
        <v>88156</v>
      </c>
      <c r="I2129" s="749">
        <v>88156</v>
      </c>
      <c r="J2129" s="749" t="s">
        <v>1497</v>
      </c>
      <c r="K2129" s="749" t="s">
        <v>1498</v>
      </c>
      <c r="L2129" s="752">
        <v>147.81500000000003</v>
      </c>
      <c r="M2129" s="752">
        <v>6</v>
      </c>
      <c r="N2129" s="753">
        <v>886.8900000000001</v>
      </c>
    </row>
    <row r="2130" spans="1:14" ht="14.4" customHeight="1" x14ac:dyDescent="0.3">
      <c r="A2130" s="747" t="s">
        <v>628</v>
      </c>
      <c r="B2130" s="748" t="s">
        <v>629</v>
      </c>
      <c r="C2130" s="749" t="s">
        <v>679</v>
      </c>
      <c r="D2130" s="750" t="s">
        <v>680</v>
      </c>
      <c r="E2130" s="751">
        <v>50113001</v>
      </c>
      <c r="F2130" s="750" t="s">
        <v>688</v>
      </c>
      <c r="G2130" s="749" t="s">
        <v>692</v>
      </c>
      <c r="H2130" s="749">
        <v>100536</v>
      </c>
      <c r="I2130" s="749">
        <v>536</v>
      </c>
      <c r="J2130" s="749" t="s">
        <v>2232</v>
      </c>
      <c r="K2130" s="749" t="s">
        <v>696</v>
      </c>
      <c r="L2130" s="752">
        <v>130.55000000000001</v>
      </c>
      <c r="M2130" s="752">
        <v>15</v>
      </c>
      <c r="N2130" s="753">
        <v>1958.25</v>
      </c>
    </row>
    <row r="2131" spans="1:14" ht="14.4" customHeight="1" x14ac:dyDescent="0.3">
      <c r="A2131" s="747" t="s">
        <v>628</v>
      </c>
      <c r="B2131" s="748" t="s">
        <v>629</v>
      </c>
      <c r="C2131" s="749" t="s">
        <v>679</v>
      </c>
      <c r="D2131" s="750" t="s">
        <v>680</v>
      </c>
      <c r="E2131" s="751">
        <v>50113001</v>
      </c>
      <c r="F2131" s="750" t="s">
        <v>688</v>
      </c>
      <c r="G2131" s="749" t="s">
        <v>692</v>
      </c>
      <c r="H2131" s="749">
        <v>216900</v>
      </c>
      <c r="I2131" s="749">
        <v>216900</v>
      </c>
      <c r="J2131" s="749" t="s">
        <v>1985</v>
      </c>
      <c r="K2131" s="749" t="s">
        <v>1986</v>
      </c>
      <c r="L2131" s="752">
        <v>701.25</v>
      </c>
      <c r="M2131" s="752">
        <v>13</v>
      </c>
      <c r="N2131" s="753">
        <v>9116.25</v>
      </c>
    </row>
    <row r="2132" spans="1:14" ht="14.4" customHeight="1" x14ac:dyDescent="0.3">
      <c r="A2132" s="747" t="s">
        <v>628</v>
      </c>
      <c r="B2132" s="748" t="s">
        <v>629</v>
      </c>
      <c r="C2132" s="749" t="s">
        <v>679</v>
      </c>
      <c r="D2132" s="750" t="s">
        <v>680</v>
      </c>
      <c r="E2132" s="751">
        <v>50113001</v>
      </c>
      <c r="F2132" s="750" t="s">
        <v>688</v>
      </c>
      <c r="G2132" s="749" t="s">
        <v>689</v>
      </c>
      <c r="H2132" s="749">
        <v>107981</v>
      </c>
      <c r="I2132" s="749">
        <v>7981</v>
      </c>
      <c r="J2132" s="749" t="s">
        <v>871</v>
      </c>
      <c r="K2132" s="749" t="s">
        <v>872</v>
      </c>
      <c r="L2132" s="752">
        <v>52.767272727272733</v>
      </c>
      <c r="M2132" s="752">
        <v>44</v>
      </c>
      <c r="N2132" s="753">
        <v>2321.7600000000002</v>
      </c>
    </row>
    <row r="2133" spans="1:14" ht="14.4" customHeight="1" x14ac:dyDescent="0.3">
      <c r="A2133" s="747" t="s">
        <v>628</v>
      </c>
      <c r="B2133" s="748" t="s">
        <v>629</v>
      </c>
      <c r="C2133" s="749" t="s">
        <v>679</v>
      </c>
      <c r="D2133" s="750" t="s">
        <v>680</v>
      </c>
      <c r="E2133" s="751">
        <v>50113001</v>
      </c>
      <c r="F2133" s="750" t="s">
        <v>688</v>
      </c>
      <c r="G2133" s="749" t="s">
        <v>689</v>
      </c>
      <c r="H2133" s="749">
        <v>155824</v>
      </c>
      <c r="I2133" s="749">
        <v>55824</v>
      </c>
      <c r="J2133" s="749" t="s">
        <v>871</v>
      </c>
      <c r="K2133" s="749" t="s">
        <v>1667</v>
      </c>
      <c r="L2133" s="752">
        <v>50.569999999999993</v>
      </c>
      <c r="M2133" s="752">
        <v>5</v>
      </c>
      <c r="N2133" s="753">
        <v>252.84999999999997</v>
      </c>
    </row>
    <row r="2134" spans="1:14" ht="14.4" customHeight="1" x14ac:dyDescent="0.3">
      <c r="A2134" s="747" t="s">
        <v>628</v>
      </c>
      <c r="B2134" s="748" t="s">
        <v>629</v>
      </c>
      <c r="C2134" s="749" t="s">
        <v>679</v>
      </c>
      <c r="D2134" s="750" t="s">
        <v>680</v>
      </c>
      <c r="E2134" s="751">
        <v>50113001</v>
      </c>
      <c r="F2134" s="750" t="s">
        <v>688</v>
      </c>
      <c r="G2134" s="749" t="s">
        <v>689</v>
      </c>
      <c r="H2134" s="749">
        <v>126786</v>
      </c>
      <c r="I2134" s="749">
        <v>26786</v>
      </c>
      <c r="J2134" s="749" t="s">
        <v>1499</v>
      </c>
      <c r="K2134" s="749" t="s">
        <v>1405</v>
      </c>
      <c r="L2134" s="752">
        <v>407.03285714285715</v>
      </c>
      <c r="M2134" s="752">
        <v>7</v>
      </c>
      <c r="N2134" s="753">
        <v>2849.23</v>
      </c>
    </row>
    <row r="2135" spans="1:14" ht="14.4" customHeight="1" x14ac:dyDescent="0.3">
      <c r="A2135" s="747" t="s">
        <v>628</v>
      </c>
      <c r="B2135" s="748" t="s">
        <v>629</v>
      </c>
      <c r="C2135" s="749" t="s">
        <v>679</v>
      </c>
      <c r="D2135" s="750" t="s">
        <v>680</v>
      </c>
      <c r="E2135" s="751">
        <v>50113001</v>
      </c>
      <c r="F2135" s="750" t="s">
        <v>688</v>
      </c>
      <c r="G2135" s="749" t="s">
        <v>692</v>
      </c>
      <c r="H2135" s="749">
        <v>151561</v>
      </c>
      <c r="I2135" s="749">
        <v>51561</v>
      </c>
      <c r="J2135" s="749" t="s">
        <v>873</v>
      </c>
      <c r="K2135" s="749" t="s">
        <v>874</v>
      </c>
      <c r="L2135" s="752">
        <v>58.438749999999985</v>
      </c>
      <c r="M2135" s="752">
        <v>8</v>
      </c>
      <c r="N2135" s="753">
        <v>467.50999999999988</v>
      </c>
    </row>
    <row r="2136" spans="1:14" ht="14.4" customHeight="1" x14ac:dyDescent="0.3">
      <c r="A2136" s="747" t="s">
        <v>628</v>
      </c>
      <c r="B2136" s="748" t="s">
        <v>629</v>
      </c>
      <c r="C2136" s="749" t="s">
        <v>679</v>
      </c>
      <c r="D2136" s="750" t="s">
        <v>680</v>
      </c>
      <c r="E2136" s="751">
        <v>50113001</v>
      </c>
      <c r="F2136" s="750" t="s">
        <v>688</v>
      </c>
      <c r="G2136" s="749" t="s">
        <v>692</v>
      </c>
      <c r="H2136" s="749">
        <v>150448</v>
      </c>
      <c r="I2136" s="749">
        <v>50448</v>
      </c>
      <c r="J2136" s="749" t="s">
        <v>877</v>
      </c>
      <c r="K2136" s="749" t="s">
        <v>878</v>
      </c>
      <c r="L2136" s="752">
        <v>45.251764705882358</v>
      </c>
      <c r="M2136" s="752">
        <v>17</v>
      </c>
      <c r="N2136" s="753">
        <v>769.28000000000009</v>
      </c>
    </row>
    <row r="2137" spans="1:14" ht="14.4" customHeight="1" x14ac:dyDescent="0.3">
      <c r="A2137" s="747" t="s">
        <v>628</v>
      </c>
      <c r="B2137" s="748" t="s">
        <v>629</v>
      </c>
      <c r="C2137" s="749" t="s">
        <v>679</v>
      </c>
      <c r="D2137" s="750" t="s">
        <v>680</v>
      </c>
      <c r="E2137" s="751">
        <v>50113001</v>
      </c>
      <c r="F2137" s="750" t="s">
        <v>688</v>
      </c>
      <c r="G2137" s="749" t="s">
        <v>692</v>
      </c>
      <c r="H2137" s="749">
        <v>845031</v>
      </c>
      <c r="I2137" s="749">
        <v>101113</v>
      </c>
      <c r="J2137" s="749" t="s">
        <v>1215</v>
      </c>
      <c r="K2137" s="749" t="s">
        <v>1216</v>
      </c>
      <c r="L2137" s="752">
        <v>65.34</v>
      </c>
      <c r="M2137" s="752">
        <v>3</v>
      </c>
      <c r="N2137" s="753">
        <v>196.02</v>
      </c>
    </row>
    <row r="2138" spans="1:14" ht="14.4" customHeight="1" x14ac:dyDescent="0.3">
      <c r="A2138" s="747" t="s">
        <v>628</v>
      </c>
      <c r="B2138" s="748" t="s">
        <v>629</v>
      </c>
      <c r="C2138" s="749" t="s">
        <v>679</v>
      </c>
      <c r="D2138" s="750" t="s">
        <v>680</v>
      </c>
      <c r="E2138" s="751">
        <v>50113001</v>
      </c>
      <c r="F2138" s="750" t="s">
        <v>688</v>
      </c>
      <c r="G2138" s="749" t="s">
        <v>692</v>
      </c>
      <c r="H2138" s="749">
        <v>162579</v>
      </c>
      <c r="I2138" s="749">
        <v>162579</v>
      </c>
      <c r="J2138" s="749" t="s">
        <v>1217</v>
      </c>
      <c r="K2138" s="749" t="s">
        <v>1218</v>
      </c>
      <c r="L2138" s="752">
        <v>44.88</v>
      </c>
      <c r="M2138" s="752">
        <v>1</v>
      </c>
      <c r="N2138" s="753">
        <v>44.88</v>
      </c>
    </row>
    <row r="2139" spans="1:14" ht="14.4" customHeight="1" x14ac:dyDescent="0.3">
      <c r="A2139" s="747" t="s">
        <v>628</v>
      </c>
      <c r="B2139" s="748" t="s">
        <v>629</v>
      </c>
      <c r="C2139" s="749" t="s">
        <v>679</v>
      </c>
      <c r="D2139" s="750" t="s">
        <v>680</v>
      </c>
      <c r="E2139" s="751">
        <v>50113001</v>
      </c>
      <c r="F2139" s="750" t="s">
        <v>688</v>
      </c>
      <c r="G2139" s="749" t="s">
        <v>689</v>
      </c>
      <c r="H2139" s="749">
        <v>187607</v>
      </c>
      <c r="I2139" s="749">
        <v>187607</v>
      </c>
      <c r="J2139" s="749" t="s">
        <v>1672</v>
      </c>
      <c r="K2139" s="749" t="s">
        <v>1673</v>
      </c>
      <c r="L2139" s="752">
        <v>273.89999999999998</v>
      </c>
      <c r="M2139" s="752">
        <v>2</v>
      </c>
      <c r="N2139" s="753">
        <v>547.79999999999995</v>
      </c>
    </row>
    <row r="2140" spans="1:14" ht="14.4" customHeight="1" x14ac:dyDescent="0.3">
      <c r="A2140" s="747" t="s">
        <v>628</v>
      </c>
      <c r="B2140" s="748" t="s">
        <v>629</v>
      </c>
      <c r="C2140" s="749" t="s">
        <v>679</v>
      </c>
      <c r="D2140" s="750" t="s">
        <v>680</v>
      </c>
      <c r="E2140" s="751">
        <v>50113001</v>
      </c>
      <c r="F2140" s="750" t="s">
        <v>688</v>
      </c>
      <c r="G2140" s="749" t="s">
        <v>692</v>
      </c>
      <c r="H2140" s="749">
        <v>100874</v>
      </c>
      <c r="I2140" s="749">
        <v>874</v>
      </c>
      <c r="J2140" s="749" t="s">
        <v>1221</v>
      </c>
      <c r="K2140" s="749" t="s">
        <v>880</v>
      </c>
      <c r="L2140" s="752">
        <v>47.822426542198528</v>
      </c>
      <c r="M2140" s="752">
        <v>70</v>
      </c>
      <c r="N2140" s="753">
        <v>3347.5698579538971</v>
      </c>
    </row>
    <row r="2141" spans="1:14" ht="14.4" customHeight="1" x14ac:dyDescent="0.3">
      <c r="A2141" s="747" t="s">
        <v>628</v>
      </c>
      <c r="B2141" s="748" t="s">
        <v>629</v>
      </c>
      <c r="C2141" s="749" t="s">
        <v>679</v>
      </c>
      <c r="D2141" s="750" t="s">
        <v>680</v>
      </c>
      <c r="E2141" s="751">
        <v>50113001</v>
      </c>
      <c r="F2141" s="750" t="s">
        <v>688</v>
      </c>
      <c r="G2141" s="749" t="s">
        <v>692</v>
      </c>
      <c r="H2141" s="749">
        <v>100876</v>
      </c>
      <c r="I2141" s="749">
        <v>876</v>
      </c>
      <c r="J2141" s="749" t="s">
        <v>879</v>
      </c>
      <c r="K2141" s="749" t="s">
        <v>880</v>
      </c>
      <c r="L2141" s="752">
        <v>66.63333333333334</v>
      </c>
      <c r="M2141" s="752">
        <v>9</v>
      </c>
      <c r="N2141" s="753">
        <v>599.70000000000005</v>
      </c>
    </row>
    <row r="2142" spans="1:14" ht="14.4" customHeight="1" x14ac:dyDescent="0.3">
      <c r="A2142" s="747" t="s">
        <v>628</v>
      </c>
      <c r="B2142" s="748" t="s">
        <v>629</v>
      </c>
      <c r="C2142" s="749" t="s">
        <v>679</v>
      </c>
      <c r="D2142" s="750" t="s">
        <v>680</v>
      </c>
      <c r="E2142" s="751">
        <v>50113001</v>
      </c>
      <c r="F2142" s="750" t="s">
        <v>688</v>
      </c>
      <c r="G2142" s="749" t="s">
        <v>692</v>
      </c>
      <c r="H2142" s="749">
        <v>184700</v>
      </c>
      <c r="I2142" s="749">
        <v>84700</v>
      </c>
      <c r="J2142" s="749" t="s">
        <v>883</v>
      </c>
      <c r="K2142" s="749" t="s">
        <v>884</v>
      </c>
      <c r="L2142" s="752">
        <v>112.28000000000007</v>
      </c>
      <c r="M2142" s="752">
        <v>3</v>
      </c>
      <c r="N2142" s="753">
        <v>336.8400000000002</v>
      </c>
    </row>
    <row r="2143" spans="1:14" ht="14.4" customHeight="1" x14ac:dyDescent="0.3">
      <c r="A2143" s="747" t="s">
        <v>628</v>
      </c>
      <c r="B2143" s="748" t="s">
        <v>629</v>
      </c>
      <c r="C2143" s="749" t="s">
        <v>679</v>
      </c>
      <c r="D2143" s="750" t="s">
        <v>680</v>
      </c>
      <c r="E2143" s="751">
        <v>50113001</v>
      </c>
      <c r="F2143" s="750" t="s">
        <v>688</v>
      </c>
      <c r="G2143" s="749" t="s">
        <v>692</v>
      </c>
      <c r="H2143" s="749">
        <v>214912</v>
      </c>
      <c r="I2143" s="749">
        <v>214912</v>
      </c>
      <c r="J2143" s="749" t="s">
        <v>1995</v>
      </c>
      <c r="K2143" s="749" t="s">
        <v>1996</v>
      </c>
      <c r="L2143" s="752">
        <v>127.63</v>
      </c>
      <c r="M2143" s="752">
        <v>2</v>
      </c>
      <c r="N2143" s="753">
        <v>255.26</v>
      </c>
    </row>
    <row r="2144" spans="1:14" ht="14.4" customHeight="1" x14ac:dyDescent="0.3">
      <c r="A2144" s="747" t="s">
        <v>628</v>
      </c>
      <c r="B2144" s="748" t="s">
        <v>629</v>
      </c>
      <c r="C2144" s="749" t="s">
        <v>679</v>
      </c>
      <c r="D2144" s="750" t="s">
        <v>680</v>
      </c>
      <c r="E2144" s="751">
        <v>50113001</v>
      </c>
      <c r="F2144" s="750" t="s">
        <v>688</v>
      </c>
      <c r="G2144" s="749" t="s">
        <v>689</v>
      </c>
      <c r="H2144" s="749">
        <v>157871</v>
      </c>
      <c r="I2144" s="749">
        <v>157871</v>
      </c>
      <c r="J2144" s="749" t="s">
        <v>886</v>
      </c>
      <c r="K2144" s="749" t="s">
        <v>887</v>
      </c>
      <c r="L2144" s="752">
        <v>193.17073170731706</v>
      </c>
      <c r="M2144" s="752">
        <v>41</v>
      </c>
      <c r="N2144" s="753">
        <v>7920</v>
      </c>
    </row>
    <row r="2145" spans="1:14" ht="14.4" customHeight="1" x14ac:dyDescent="0.3">
      <c r="A2145" s="747" t="s">
        <v>628</v>
      </c>
      <c r="B2145" s="748" t="s">
        <v>629</v>
      </c>
      <c r="C2145" s="749" t="s">
        <v>679</v>
      </c>
      <c r="D2145" s="750" t="s">
        <v>680</v>
      </c>
      <c r="E2145" s="751">
        <v>50113001</v>
      </c>
      <c r="F2145" s="750" t="s">
        <v>688</v>
      </c>
      <c r="G2145" s="749" t="s">
        <v>689</v>
      </c>
      <c r="H2145" s="749">
        <v>850729</v>
      </c>
      <c r="I2145" s="749">
        <v>157875</v>
      </c>
      <c r="J2145" s="749" t="s">
        <v>1226</v>
      </c>
      <c r="K2145" s="749" t="s">
        <v>1227</v>
      </c>
      <c r="L2145" s="752">
        <v>260.86322580645157</v>
      </c>
      <c r="M2145" s="752">
        <v>31</v>
      </c>
      <c r="N2145" s="753">
        <v>8086.7599999999993</v>
      </c>
    </row>
    <row r="2146" spans="1:14" ht="14.4" customHeight="1" x14ac:dyDescent="0.3">
      <c r="A2146" s="747" t="s">
        <v>628</v>
      </c>
      <c r="B2146" s="748" t="s">
        <v>629</v>
      </c>
      <c r="C2146" s="749" t="s">
        <v>679</v>
      </c>
      <c r="D2146" s="750" t="s">
        <v>680</v>
      </c>
      <c r="E2146" s="751">
        <v>50113001</v>
      </c>
      <c r="F2146" s="750" t="s">
        <v>688</v>
      </c>
      <c r="G2146" s="749" t="s">
        <v>692</v>
      </c>
      <c r="H2146" s="749">
        <v>104343</v>
      </c>
      <c r="I2146" s="749">
        <v>4343</v>
      </c>
      <c r="J2146" s="749" t="s">
        <v>1228</v>
      </c>
      <c r="K2146" s="749" t="s">
        <v>1229</v>
      </c>
      <c r="L2146" s="752">
        <v>29.832097878461106</v>
      </c>
      <c r="M2146" s="752">
        <v>5</v>
      </c>
      <c r="N2146" s="753">
        <v>149.16048939230552</v>
      </c>
    </row>
    <row r="2147" spans="1:14" ht="14.4" customHeight="1" x14ac:dyDescent="0.3">
      <c r="A2147" s="747" t="s">
        <v>628</v>
      </c>
      <c r="B2147" s="748" t="s">
        <v>629</v>
      </c>
      <c r="C2147" s="749" t="s">
        <v>679</v>
      </c>
      <c r="D2147" s="750" t="s">
        <v>680</v>
      </c>
      <c r="E2147" s="751">
        <v>50113001</v>
      </c>
      <c r="F2147" s="750" t="s">
        <v>688</v>
      </c>
      <c r="G2147" s="749" t="s">
        <v>692</v>
      </c>
      <c r="H2147" s="749">
        <v>848950</v>
      </c>
      <c r="I2147" s="749">
        <v>155148</v>
      </c>
      <c r="J2147" s="749" t="s">
        <v>888</v>
      </c>
      <c r="K2147" s="749" t="s">
        <v>1508</v>
      </c>
      <c r="L2147" s="752">
        <v>18.670000000000009</v>
      </c>
      <c r="M2147" s="752">
        <v>4</v>
      </c>
      <c r="N2147" s="753">
        <v>74.680000000000035</v>
      </c>
    </row>
    <row r="2148" spans="1:14" ht="14.4" customHeight="1" x14ac:dyDescent="0.3">
      <c r="A2148" s="747" t="s">
        <v>628</v>
      </c>
      <c r="B2148" s="748" t="s">
        <v>629</v>
      </c>
      <c r="C2148" s="749" t="s">
        <v>679</v>
      </c>
      <c r="D2148" s="750" t="s">
        <v>680</v>
      </c>
      <c r="E2148" s="751">
        <v>50113001</v>
      </c>
      <c r="F2148" s="750" t="s">
        <v>688</v>
      </c>
      <c r="G2148" s="749" t="s">
        <v>692</v>
      </c>
      <c r="H2148" s="749">
        <v>849941</v>
      </c>
      <c r="I2148" s="749">
        <v>162142</v>
      </c>
      <c r="J2148" s="749" t="s">
        <v>888</v>
      </c>
      <c r="K2148" s="749" t="s">
        <v>889</v>
      </c>
      <c r="L2148" s="752">
        <v>28.303333333333342</v>
      </c>
      <c r="M2148" s="752">
        <v>3</v>
      </c>
      <c r="N2148" s="753">
        <v>84.910000000000025</v>
      </c>
    </row>
    <row r="2149" spans="1:14" ht="14.4" customHeight="1" x14ac:dyDescent="0.3">
      <c r="A2149" s="747" t="s">
        <v>628</v>
      </c>
      <c r="B2149" s="748" t="s">
        <v>629</v>
      </c>
      <c r="C2149" s="749" t="s">
        <v>679</v>
      </c>
      <c r="D2149" s="750" t="s">
        <v>680</v>
      </c>
      <c r="E2149" s="751">
        <v>50113001</v>
      </c>
      <c r="F2149" s="750" t="s">
        <v>688</v>
      </c>
      <c r="G2149" s="749" t="s">
        <v>692</v>
      </c>
      <c r="H2149" s="749">
        <v>191249</v>
      </c>
      <c r="I2149" s="749">
        <v>91249</v>
      </c>
      <c r="J2149" s="749" t="s">
        <v>890</v>
      </c>
      <c r="K2149" s="749" t="s">
        <v>891</v>
      </c>
      <c r="L2149" s="752">
        <v>18.614999999999998</v>
      </c>
      <c r="M2149" s="752">
        <v>16</v>
      </c>
      <c r="N2149" s="753">
        <v>297.83999999999997</v>
      </c>
    </row>
    <row r="2150" spans="1:14" ht="14.4" customHeight="1" x14ac:dyDescent="0.3">
      <c r="A2150" s="747" t="s">
        <v>628</v>
      </c>
      <c r="B2150" s="748" t="s">
        <v>629</v>
      </c>
      <c r="C2150" s="749" t="s">
        <v>679</v>
      </c>
      <c r="D2150" s="750" t="s">
        <v>680</v>
      </c>
      <c r="E2150" s="751">
        <v>50113001</v>
      </c>
      <c r="F2150" s="750" t="s">
        <v>688</v>
      </c>
      <c r="G2150" s="749" t="s">
        <v>692</v>
      </c>
      <c r="H2150" s="749">
        <v>197656</v>
      </c>
      <c r="I2150" s="749">
        <v>97656</v>
      </c>
      <c r="J2150" s="749" t="s">
        <v>890</v>
      </c>
      <c r="K2150" s="749" t="s">
        <v>1230</v>
      </c>
      <c r="L2150" s="752">
        <v>13.339999999999998</v>
      </c>
      <c r="M2150" s="752">
        <v>2</v>
      </c>
      <c r="N2150" s="753">
        <v>26.679999999999996</v>
      </c>
    </row>
    <row r="2151" spans="1:14" ht="14.4" customHeight="1" x14ac:dyDescent="0.3">
      <c r="A2151" s="747" t="s">
        <v>628</v>
      </c>
      <c r="B2151" s="748" t="s">
        <v>629</v>
      </c>
      <c r="C2151" s="749" t="s">
        <v>679</v>
      </c>
      <c r="D2151" s="750" t="s">
        <v>680</v>
      </c>
      <c r="E2151" s="751">
        <v>50113001</v>
      </c>
      <c r="F2151" s="750" t="s">
        <v>688</v>
      </c>
      <c r="G2151" s="749" t="s">
        <v>692</v>
      </c>
      <c r="H2151" s="749">
        <v>166101</v>
      </c>
      <c r="I2151" s="749">
        <v>66101</v>
      </c>
      <c r="J2151" s="749" t="s">
        <v>892</v>
      </c>
      <c r="K2151" s="749" t="s">
        <v>893</v>
      </c>
      <c r="L2151" s="752">
        <v>66.989999999999995</v>
      </c>
      <c r="M2151" s="752">
        <v>1</v>
      </c>
      <c r="N2151" s="753">
        <v>66.989999999999995</v>
      </c>
    </row>
    <row r="2152" spans="1:14" ht="14.4" customHeight="1" x14ac:dyDescent="0.3">
      <c r="A2152" s="747" t="s">
        <v>628</v>
      </c>
      <c r="B2152" s="748" t="s">
        <v>629</v>
      </c>
      <c r="C2152" s="749" t="s">
        <v>679</v>
      </c>
      <c r="D2152" s="750" t="s">
        <v>680</v>
      </c>
      <c r="E2152" s="751">
        <v>50113001</v>
      </c>
      <c r="F2152" s="750" t="s">
        <v>688</v>
      </c>
      <c r="G2152" s="749" t="s">
        <v>692</v>
      </c>
      <c r="H2152" s="749">
        <v>500706</v>
      </c>
      <c r="I2152" s="749">
        <v>185181</v>
      </c>
      <c r="J2152" s="749" t="s">
        <v>1231</v>
      </c>
      <c r="K2152" s="749" t="s">
        <v>630</v>
      </c>
      <c r="L2152" s="752">
        <v>50.840500000000006</v>
      </c>
      <c r="M2152" s="752">
        <v>40</v>
      </c>
      <c r="N2152" s="753">
        <v>2033.6200000000003</v>
      </c>
    </row>
    <row r="2153" spans="1:14" ht="14.4" customHeight="1" x14ac:dyDescent="0.3">
      <c r="A2153" s="747" t="s">
        <v>628</v>
      </c>
      <c r="B2153" s="748" t="s">
        <v>629</v>
      </c>
      <c r="C2153" s="749" t="s">
        <v>679</v>
      </c>
      <c r="D2153" s="750" t="s">
        <v>680</v>
      </c>
      <c r="E2153" s="751">
        <v>50113001</v>
      </c>
      <c r="F2153" s="750" t="s">
        <v>688</v>
      </c>
      <c r="G2153" s="749" t="s">
        <v>692</v>
      </c>
      <c r="H2153" s="749">
        <v>155911</v>
      </c>
      <c r="I2153" s="749">
        <v>55911</v>
      </c>
      <c r="J2153" s="749" t="s">
        <v>1788</v>
      </c>
      <c r="K2153" s="749" t="s">
        <v>1789</v>
      </c>
      <c r="L2153" s="752">
        <v>35.590000000000003</v>
      </c>
      <c r="M2153" s="752">
        <v>1</v>
      </c>
      <c r="N2153" s="753">
        <v>35.590000000000003</v>
      </c>
    </row>
    <row r="2154" spans="1:14" ht="14.4" customHeight="1" x14ac:dyDescent="0.3">
      <c r="A2154" s="747" t="s">
        <v>628</v>
      </c>
      <c r="B2154" s="748" t="s">
        <v>629</v>
      </c>
      <c r="C2154" s="749" t="s">
        <v>679</v>
      </c>
      <c r="D2154" s="750" t="s">
        <v>680</v>
      </c>
      <c r="E2154" s="751">
        <v>50113001</v>
      </c>
      <c r="F2154" s="750" t="s">
        <v>688</v>
      </c>
      <c r="G2154" s="749" t="s">
        <v>692</v>
      </c>
      <c r="H2154" s="749">
        <v>203215</v>
      </c>
      <c r="I2154" s="749">
        <v>203215</v>
      </c>
      <c r="J2154" s="749" t="s">
        <v>2233</v>
      </c>
      <c r="K2154" s="749" t="s">
        <v>895</v>
      </c>
      <c r="L2154" s="752">
        <v>98.750000000000043</v>
      </c>
      <c r="M2154" s="752">
        <v>2</v>
      </c>
      <c r="N2154" s="753">
        <v>197.50000000000009</v>
      </c>
    </row>
    <row r="2155" spans="1:14" ht="14.4" customHeight="1" x14ac:dyDescent="0.3">
      <c r="A2155" s="747" t="s">
        <v>628</v>
      </c>
      <c r="B2155" s="748" t="s">
        <v>629</v>
      </c>
      <c r="C2155" s="749" t="s">
        <v>679</v>
      </c>
      <c r="D2155" s="750" t="s">
        <v>680</v>
      </c>
      <c r="E2155" s="751">
        <v>50113001</v>
      </c>
      <c r="F2155" s="750" t="s">
        <v>688</v>
      </c>
      <c r="G2155" s="749" t="s">
        <v>692</v>
      </c>
      <c r="H2155" s="749">
        <v>168578</v>
      </c>
      <c r="I2155" s="749">
        <v>68578</v>
      </c>
      <c r="J2155" s="749" t="s">
        <v>896</v>
      </c>
      <c r="K2155" s="749" t="s">
        <v>897</v>
      </c>
      <c r="L2155" s="752">
        <v>89.389999999999986</v>
      </c>
      <c r="M2155" s="752">
        <v>1</v>
      </c>
      <c r="N2155" s="753">
        <v>89.389999999999986</v>
      </c>
    </row>
    <row r="2156" spans="1:14" ht="14.4" customHeight="1" x14ac:dyDescent="0.3">
      <c r="A2156" s="747" t="s">
        <v>628</v>
      </c>
      <c r="B2156" s="748" t="s">
        <v>629</v>
      </c>
      <c r="C2156" s="749" t="s">
        <v>679</v>
      </c>
      <c r="D2156" s="750" t="s">
        <v>680</v>
      </c>
      <c r="E2156" s="751">
        <v>50113001</v>
      </c>
      <c r="F2156" s="750" t="s">
        <v>688</v>
      </c>
      <c r="G2156" s="749" t="s">
        <v>692</v>
      </c>
      <c r="H2156" s="749">
        <v>203216</v>
      </c>
      <c r="I2156" s="749">
        <v>203216</v>
      </c>
      <c r="J2156" s="749" t="s">
        <v>896</v>
      </c>
      <c r="K2156" s="749" t="s">
        <v>897</v>
      </c>
      <c r="L2156" s="752">
        <v>89.234999999999985</v>
      </c>
      <c r="M2156" s="752">
        <v>4</v>
      </c>
      <c r="N2156" s="753">
        <v>356.93999999999994</v>
      </c>
    </row>
    <row r="2157" spans="1:14" ht="14.4" customHeight="1" x14ac:dyDescent="0.3">
      <c r="A2157" s="747" t="s">
        <v>628</v>
      </c>
      <c r="B2157" s="748" t="s">
        <v>629</v>
      </c>
      <c r="C2157" s="749" t="s">
        <v>679</v>
      </c>
      <c r="D2157" s="750" t="s">
        <v>680</v>
      </c>
      <c r="E2157" s="751">
        <v>50113001</v>
      </c>
      <c r="F2157" s="750" t="s">
        <v>688</v>
      </c>
      <c r="G2157" s="749" t="s">
        <v>692</v>
      </c>
      <c r="H2157" s="749">
        <v>100560</v>
      </c>
      <c r="I2157" s="749">
        <v>560</v>
      </c>
      <c r="J2157" s="749" t="s">
        <v>2234</v>
      </c>
      <c r="K2157" s="749" t="s">
        <v>2235</v>
      </c>
      <c r="L2157" s="752">
        <v>157.87</v>
      </c>
      <c r="M2157" s="752">
        <v>2</v>
      </c>
      <c r="N2157" s="753">
        <v>315.74</v>
      </c>
    </row>
    <row r="2158" spans="1:14" ht="14.4" customHeight="1" x14ac:dyDescent="0.3">
      <c r="A2158" s="747" t="s">
        <v>628</v>
      </c>
      <c r="B2158" s="748" t="s">
        <v>629</v>
      </c>
      <c r="C2158" s="749" t="s">
        <v>679</v>
      </c>
      <c r="D2158" s="750" t="s">
        <v>680</v>
      </c>
      <c r="E2158" s="751">
        <v>50113001</v>
      </c>
      <c r="F2158" s="750" t="s">
        <v>688</v>
      </c>
      <c r="G2158" s="749" t="s">
        <v>692</v>
      </c>
      <c r="H2158" s="749">
        <v>102963</v>
      </c>
      <c r="I2158" s="749">
        <v>2963</v>
      </c>
      <c r="J2158" s="749" t="s">
        <v>898</v>
      </c>
      <c r="K2158" s="749" t="s">
        <v>899</v>
      </c>
      <c r="L2158" s="752">
        <v>97.589999999999975</v>
      </c>
      <c r="M2158" s="752">
        <v>2</v>
      </c>
      <c r="N2158" s="753">
        <v>195.17999999999995</v>
      </c>
    </row>
    <row r="2159" spans="1:14" ht="14.4" customHeight="1" x14ac:dyDescent="0.3">
      <c r="A2159" s="747" t="s">
        <v>628</v>
      </c>
      <c r="B2159" s="748" t="s">
        <v>629</v>
      </c>
      <c r="C2159" s="749" t="s">
        <v>679</v>
      </c>
      <c r="D2159" s="750" t="s">
        <v>680</v>
      </c>
      <c r="E2159" s="751">
        <v>50113001</v>
      </c>
      <c r="F2159" s="750" t="s">
        <v>688</v>
      </c>
      <c r="G2159" s="749" t="s">
        <v>692</v>
      </c>
      <c r="H2159" s="749">
        <v>100269</v>
      </c>
      <c r="I2159" s="749">
        <v>269</v>
      </c>
      <c r="J2159" s="749" t="s">
        <v>900</v>
      </c>
      <c r="K2159" s="749" t="s">
        <v>765</v>
      </c>
      <c r="L2159" s="752">
        <v>40.78</v>
      </c>
      <c r="M2159" s="752">
        <v>2</v>
      </c>
      <c r="N2159" s="753">
        <v>81.56</v>
      </c>
    </row>
    <row r="2160" spans="1:14" ht="14.4" customHeight="1" x14ac:dyDescent="0.3">
      <c r="A2160" s="747" t="s">
        <v>628</v>
      </c>
      <c r="B2160" s="748" t="s">
        <v>629</v>
      </c>
      <c r="C2160" s="749" t="s">
        <v>679</v>
      </c>
      <c r="D2160" s="750" t="s">
        <v>680</v>
      </c>
      <c r="E2160" s="751">
        <v>50113001</v>
      </c>
      <c r="F2160" s="750" t="s">
        <v>688</v>
      </c>
      <c r="G2160" s="749" t="s">
        <v>692</v>
      </c>
      <c r="H2160" s="749">
        <v>844978</v>
      </c>
      <c r="I2160" s="749">
        <v>107475</v>
      </c>
      <c r="J2160" s="749" t="s">
        <v>2000</v>
      </c>
      <c r="K2160" s="749" t="s">
        <v>2001</v>
      </c>
      <c r="L2160" s="752">
        <v>2781.91</v>
      </c>
      <c r="M2160" s="752">
        <v>3</v>
      </c>
      <c r="N2160" s="753">
        <v>8345.73</v>
      </c>
    </row>
    <row r="2161" spans="1:14" ht="14.4" customHeight="1" x14ac:dyDescent="0.3">
      <c r="A2161" s="747" t="s">
        <v>628</v>
      </c>
      <c r="B2161" s="748" t="s">
        <v>629</v>
      </c>
      <c r="C2161" s="749" t="s">
        <v>679</v>
      </c>
      <c r="D2161" s="750" t="s">
        <v>680</v>
      </c>
      <c r="E2161" s="751">
        <v>50113001</v>
      </c>
      <c r="F2161" s="750" t="s">
        <v>688</v>
      </c>
      <c r="G2161" s="749" t="s">
        <v>692</v>
      </c>
      <c r="H2161" s="749">
        <v>849310</v>
      </c>
      <c r="I2161" s="749">
        <v>126689</v>
      </c>
      <c r="J2161" s="749" t="s">
        <v>2236</v>
      </c>
      <c r="K2161" s="749" t="s">
        <v>2237</v>
      </c>
      <c r="L2161" s="752">
        <v>218.90002145269665</v>
      </c>
      <c r="M2161" s="752">
        <v>17</v>
      </c>
      <c r="N2161" s="753">
        <v>3721.3003646958432</v>
      </c>
    </row>
    <row r="2162" spans="1:14" ht="14.4" customHeight="1" x14ac:dyDescent="0.3">
      <c r="A2162" s="747" t="s">
        <v>628</v>
      </c>
      <c r="B2162" s="748" t="s">
        <v>629</v>
      </c>
      <c r="C2162" s="749" t="s">
        <v>679</v>
      </c>
      <c r="D2162" s="750" t="s">
        <v>680</v>
      </c>
      <c r="E2162" s="751">
        <v>50113001</v>
      </c>
      <c r="F2162" s="750" t="s">
        <v>688</v>
      </c>
      <c r="G2162" s="749" t="s">
        <v>692</v>
      </c>
      <c r="H2162" s="749">
        <v>172476</v>
      </c>
      <c r="I2162" s="749">
        <v>172476</v>
      </c>
      <c r="J2162" s="749" t="s">
        <v>901</v>
      </c>
      <c r="K2162" s="749" t="s">
        <v>902</v>
      </c>
      <c r="L2162" s="752">
        <v>40.519999999999989</v>
      </c>
      <c r="M2162" s="752">
        <v>1</v>
      </c>
      <c r="N2162" s="753">
        <v>40.519999999999989</v>
      </c>
    </row>
    <row r="2163" spans="1:14" ht="14.4" customHeight="1" x14ac:dyDescent="0.3">
      <c r="A2163" s="747" t="s">
        <v>628</v>
      </c>
      <c r="B2163" s="748" t="s">
        <v>629</v>
      </c>
      <c r="C2163" s="749" t="s">
        <v>679</v>
      </c>
      <c r="D2163" s="750" t="s">
        <v>680</v>
      </c>
      <c r="E2163" s="751">
        <v>50113001</v>
      </c>
      <c r="F2163" s="750" t="s">
        <v>688</v>
      </c>
      <c r="G2163" s="749" t="s">
        <v>692</v>
      </c>
      <c r="H2163" s="749">
        <v>127312</v>
      </c>
      <c r="I2163" s="749">
        <v>27312</v>
      </c>
      <c r="J2163" s="749" t="s">
        <v>2238</v>
      </c>
      <c r="K2163" s="749" t="s">
        <v>1443</v>
      </c>
      <c r="L2163" s="752">
        <v>638.31999999999982</v>
      </c>
      <c r="M2163" s="752">
        <v>1</v>
      </c>
      <c r="N2163" s="753">
        <v>638.31999999999982</v>
      </c>
    </row>
    <row r="2164" spans="1:14" ht="14.4" customHeight="1" x14ac:dyDescent="0.3">
      <c r="A2164" s="747" t="s">
        <v>628</v>
      </c>
      <c r="B2164" s="748" t="s">
        <v>629</v>
      </c>
      <c r="C2164" s="749" t="s">
        <v>679</v>
      </c>
      <c r="D2164" s="750" t="s">
        <v>680</v>
      </c>
      <c r="E2164" s="751">
        <v>50113001</v>
      </c>
      <c r="F2164" s="750" t="s">
        <v>688</v>
      </c>
      <c r="G2164" s="749" t="s">
        <v>692</v>
      </c>
      <c r="H2164" s="749">
        <v>100584</v>
      </c>
      <c r="I2164" s="749">
        <v>584</v>
      </c>
      <c r="J2164" s="749" t="s">
        <v>2004</v>
      </c>
      <c r="K2164" s="749" t="s">
        <v>2005</v>
      </c>
      <c r="L2164" s="752">
        <v>73.790000000000006</v>
      </c>
      <c r="M2164" s="752">
        <v>1</v>
      </c>
      <c r="N2164" s="753">
        <v>73.790000000000006</v>
      </c>
    </row>
    <row r="2165" spans="1:14" ht="14.4" customHeight="1" x14ac:dyDescent="0.3">
      <c r="A2165" s="747" t="s">
        <v>628</v>
      </c>
      <c r="B2165" s="748" t="s">
        <v>629</v>
      </c>
      <c r="C2165" s="749" t="s">
        <v>679</v>
      </c>
      <c r="D2165" s="750" t="s">
        <v>680</v>
      </c>
      <c r="E2165" s="751">
        <v>50113001</v>
      </c>
      <c r="F2165" s="750" t="s">
        <v>688</v>
      </c>
      <c r="G2165" s="749" t="s">
        <v>689</v>
      </c>
      <c r="H2165" s="749">
        <v>193969</v>
      </c>
      <c r="I2165" s="749">
        <v>93969</v>
      </c>
      <c r="J2165" s="749" t="s">
        <v>2239</v>
      </c>
      <c r="K2165" s="749" t="s">
        <v>2240</v>
      </c>
      <c r="L2165" s="752">
        <v>66.81</v>
      </c>
      <c r="M2165" s="752">
        <v>3</v>
      </c>
      <c r="N2165" s="753">
        <v>200.43</v>
      </c>
    </row>
    <row r="2166" spans="1:14" ht="14.4" customHeight="1" x14ac:dyDescent="0.3">
      <c r="A2166" s="747" t="s">
        <v>628</v>
      </c>
      <c r="B2166" s="748" t="s">
        <v>629</v>
      </c>
      <c r="C2166" s="749" t="s">
        <v>679</v>
      </c>
      <c r="D2166" s="750" t="s">
        <v>680</v>
      </c>
      <c r="E2166" s="751">
        <v>50113001</v>
      </c>
      <c r="F2166" s="750" t="s">
        <v>688</v>
      </c>
      <c r="G2166" s="749" t="s">
        <v>692</v>
      </c>
      <c r="H2166" s="749">
        <v>187721</v>
      </c>
      <c r="I2166" s="749">
        <v>87721</v>
      </c>
      <c r="J2166" s="749" t="s">
        <v>2241</v>
      </c>
      <c r="K2166" s="749" t="s">
        <v>2242</v>
      </c>
      <c r="L2166" s="752">
        <v>109.96</v>
      </c>
      <c r="M2166" s="752">
        <v>12</v>
      </c>
      <c r="N2166" s="753">
        <v>1319.52</v>
      </c>
    </row>
    <row r="2167" spans="1:14" ht="14.4" customHeight="1" x14ac:dyDescent="0.3">
      <c r="A2167" s="747" t="s">
        <v>628</v>
      </c>
      <c r="B2167" s="748" t="s">
        <v>629</v>
      </c>
      <c r="C2167" s="749" t="s">
        <v>679</v>
      </c>
      <c r="D2167" s="750" t="s">
        <v>680</v>
      </c>
      <c r="E2167" s="751">
        <v>50113001</v>
      </c>
      <c r="F2167" s="750" t="s">
        <v>688</v>
      </c>
      <c r="G2167" s="749" t="s">
        <v>689</v>
      </c>
      <c r="H2167" s="749">
        <v>130652</v>
      </c>
      <c r="I2167" s="749">
        <v>30652</v>
      </c>
      <c r="J2167" s="749" t="s">
        <v>1509</v>
      </c>
      <c r="K2167" s="749" t="s">
        <v>1510</v>
      </c>
      <c r="L2167" s="752">
        <v>104.50000000000004</v>
      </c>
      <c r="M2167" s="752">
        <v>3</v>
      </c>
      <c r="N2167" s="753">
        <v>313.50000000000011</v>
      </c>
    </row>
    <row r="2168" spans="1:14" ht="14.4" customHeight="1" x14ac:dyDescent="0.3">
      <c r="A2168" s="747" t="s">
        <v>628</v>
      </c>
      <c r="B2168" s="748" t="s">
        <v>629</v>
      </c>
      <c r="C2168" s="749" t="s">
        <v>679</v>
      </c>
      <c r="D2168" s="750" t="s">
        <v>680</v>
      </c>
      <c r="E2168" s="751">
        <v>50113001</v>
      </c>
      <c r="F2168" s="750" t="s">
        <v>688</v>
      </c>
      <c r="G2168" s="749" t="s">
        <v>689</v>
      </c>
      <c r="H2168" s="749">
        <v>113281</v>
      </c>
      <c r="I2168" s="749">
        <v>13281</v>
      </c>
      <c r="J2168" s="749" t="s">
        <v>2243</v>
      </c>
      <c r="K2168" s="749" t="s">
        <v>2244</v>
      </c>
      <c r="L2168" s="752">
        <v>48.400000000000048</v>
      </c>
      <c r="M2168" s="752">
        <v>1</v>
      </c>
      <c r="N2168" s="753">
        <v>48.400000000000048</v>
      </c>
    </row>
    <row r="2169" spans="1:14" ht="14.4" customHeight="1" x14ac:dyDescent="0.3">
      <c r="A2169" s="747" t="s">
        <v>628</v>
      </c>
      <c r="B2169" s="748" t="s">
        <v>629</v>
      </c>
      <c r="C2169" s="749" t="s">
        <v>679</v>
      </c>
      <c r="D2169" s="750" t="s">
        <v>680</v>
      </c>
      <c r="E2169" s="751">
        <v>50113001</v>
      </c>
      <c r="F2169" s="750" t="s">
        <v>688</v>
      </c>
      <c r="G2169" s="749" t="s">
        <v>692</v>
      </c>
      <c r="H2169" s="749">
        <v>159357</v>
      </c>
      <c r="I2169" s="749">
        <v>59357</v>
      </c>
      <c r="J2169" s="749" t="s">
        <v>1241</v>
      </c>
      <c r="K2169" s="749" t="s">
        <v>1242</v>
      </c>
      <c r="L2169" s="752">
        <v>188.8800201048995</v>
      </c>
      <c r="M2169" s="752">
        <v>72</v>
      </c>
      <c r="N2169" s="753">
        <v>13599.361447552765</v>
      </c>
    </row>
    <row r="2170" spans="1:14" ht="14.4" customHeight="1" x14ac:dyDescent="0.3">
      <c r="A2170" s="747" t="s">
        <v>628</v>
      </c>
      <c r="B2170" s="748" t="s">
        <v>629</v>
      </c>
      <c r="C2170" s="749" t="s">
        <v>679</v>
      </c>
      <c r="D2170" s="750" t="s">
        <v>680</v>
      </c>
      <c r="E2170" s="751">
        <v>50113001</v>
      </c>
      <c r="F2170" s="750" t="s">
        <v>688</v>
      </c>
      <c r="G2170" s="749" t="s">
        <v>692</v>
      </c>
      <c r="H2170" s="749">
        <v>114989</v>
      </c>
      <c r="I2170" s="749">
        <v>14989</v>
      </c>
      <c r="J2170" s="749" t="s">
        <v>2245</v>
      </c>
      <c r="K2170" s="749" t="s">
        <v>2246</v>
      </c>
      <c r="L2170" s="752">
        <v>86.42</v>
      </c>
      <c r="M2170" s="752">
        <v>6</v>
      </c>
      <c r="N2170" s="753">
        <v>518.52</v>
      </c>
    </row>
    <row r="2171" spans="1:14" ht="14.4" customHeight="1" x14ac:dyDescent="0.3">
      <c r="A2171" s="747" t="s">
        <v>628</v>
      </c>
      <c r="B2171" s="748" t="s">
        <v>629</v>
      </c>
      <c r="C2171" s="749" t="s">
        <v>679</v>
      </c>
      <c r="D2171" s="750" t="s">
        <v>680</v>
      </c>
      <c r="E2171" s="751">
        <v>50113001</v>
      </c>
      <c r="F2171" s="750" t="s">
        <v>688</v>
      </c>
      <c r="G2171" s="749" t="s">
        <v>692</v>
      </c>
      <c r="H2171" s="749">
        <v>185256</v>
      </c>
      <c r="I2171" s="749">
        <v>85256</v>
      </c>
      <c r="J2171" s="749" t="s">
        <v>903</v>
      </c>
      <c r="K2171" s="749" t="s">
        <v>904</v>
      </c>
      <c r="L2171" s="752">
        <v>29.614999999999998</v>
      </c>
      <c r="M2171" s="752">
        <v>8</v>
      </c>
      <c r="N2171" s="753">
        <v>236.92</v>
      </c>
    </row>
    <row r="2172" spans="1:14" ht="14.4" customHeight="1" x14ac:dyDescent="0.3">
      <c r="A2172" s="747" t="s">
        <v>628</v>
      </c>
      <c r="B2172" s="748" t="s">
        <v>629</v>
      </c>
      <c r="C2172" s="749" t="s">
        <v>679</v>
      </c>
      <c r="D2172" s="750" t="s">
        <v>680</v>
      </c>
      <c r="E2172" s="751">
        <v>50113001</v>
      </c>
      <c r="F2172" s="750" t="s">
        <v>688</v>
      </c>
      <c r="G2172" s="749" t="s">
        <v>692</v>
      </c>
      <c r="H2172" s="749">
        <v>122629</v>
      </c>
      <c r="I2172" s="749">
        <v>122629</v>
      </c>
      <c r="J2172" s="749" t="s">
        <v>905</v>
      </c>
      <c r="K2172" s="749" t="s">
        <v>906</v>
      </c>
      <c r="L2172" s="752">
        <v>75.694736842105257</v>
      </c>
      <c r="M2172" s="752">
        <v>19</v>
      </c>
      <c r="N2172" s="753">
        <v>1438.1999999999998</v>
      </c>
    </row>
    <row r="2173" spans="1:14" ht="14.4" customHeight="1" x14ac:dyDescent="0.3">
      <c r="A2173" s="747" t="s">
        <v>628</v>
      </c>
      <c r="B2173" s="748" t="s">
        <v>629</v>
      </c>
      <c r="C2173" s="749" t="s">
        <v>679</v>
      </c>
      <c r="D2173" s="750" t="s">
        <v>680</v>
      </c>
      <c r="E2173" s="751">
        <v>50113001</v>
      </c>
      <c r="F2173" s="750" t="s">
        <v>688</v>
      </c>
      <c r="G2173" s="749" t="s">
        <v>692</v>
      </c>
      <c r="H2173" s="749">
        <v>146408</v>
      </c>
      <c r="I2173" s="749">
        <v>46408</v>
      </c>
      <c r="J2173" s="749" t="s">
        <v>907</v>
      </c>
      <c r="K2173" s="749" t="s">
        <v>908</v>
      </c>
      <c r="L2173" s="752">
        <v>1033.8599999999999</v>
      </c>
      <c r="M2173" s="752">
        <v>1</v>
      </c>
      <c r="N2173" s="753">
        <v>1033.8599999999999</v>
      </c>
    </row>
    <row r="2174" spans="1:14" ht="14.4" customHeight="1" x14ac:dyDescent="0.3">
      <c r="A2174" s="747" t="s">
        <v>628</v>
      </c>
      <c r="B2174" s="748" t="s">
        <v>629</v>
      </c>
      <c r="C2174" s="749" t="s">
        <v>679</v>
      </c>
      <c r="D2174" s="750" t="s">
        <v>680</v>
      </c>
      <c r="E2174" s="751">
        <v>50113001</v>
      </c>
      <c r="F2174" s="750" t="s">
        <v>688</v>
      </c>
      <c r="G2174" s="749" t="s">
        <v>692</v>
      </c>
      <c r="H2174" s="749">
        <v>847855</v>
      </c>
      <c r="I2174" s="749">
        <v>107826</v>
      </c>
      <c r="J2174" s="749" t="s">
        <v>909</v>
      </c>
      <c r="K2174" s="749" t="s">
        <v>910</v>
      </c>
      <c r="L2174" s="752">
        <v>523.51499999999999</v>
      </c>
      <c r="M2174" s="752">
        <v>4</v>
      </c>
      <c r="N2174" s="753">
        <v>2094.06</v>
      </c>
    </row>
    <row r="2175" spans="1:14" ht="14.4" customHeight="1" x14ac:dyDescent="0.3">
      <c r="A2175" s="747" t="s">
        <v>628</v>
      </c>
      <c r="B2175" s="748" t="s">
        <v>629</v>
      </c>
      <c r="C2175" s="749" t="s">
        <v>679</v>
      </c>
      <c r="D2175" s="750" t="s">
        <v>680</v>
      </c>
      <c r="E2175" s="751">
        <v>50113001</v>
      </c>
      <c r="F2175" s="750" t="s">
        <v>688</v>
      </c>
      <c r="G2175" s="749" t="s">
        <v>630</v>
      </c>
      <c r="H2175" s="749">
        <v>113024</v>
      </c>
      <c r="I2175" s="749">
        <v>13024</v>
      </c>
      <c r="J2175" s="749" t="s">
        <v>2247</v>
      </c>
      <c r="K2175" s="749" t="s">
        <v>2248</v>
      </c>
      <c r="L2175" s="752">
        <v>3553.2200000000003</v>
      </c>
      <c r="M2175" s="752">
        <v>2</v>
      </c>
      <c r="N2175" s="753">
        <v>7106.4400000000005</v>
      </c>
    </row>
    <row r="2176" spans="1:14" ht="14.4" customHeight="1" x14ac:dyDescent="0.3">
      <c r="A2176" s="747" t="s">
        <v>628</v>
      </c>
      <c r="B2176" s="748" t="s">
        <v>629</v>
      </c>
      <c r="C2176" s="749" t="s">
        <v>679</v>
      </c>
      <c r="D2176" s="750" t="s">
        <v>680</v>
      </c>
      <c r="E2176" s="751">
        <v>50113001</v>
      </c>
      <c r="F2176" s="750" t="s">
        <v>688</v>
      </c>
      <c r="G2176" s="749" t="s">
        <v>692</v>
      </c>
      <c r="H2176" s="749">
        <v>144561</v>
      </c>
      <c r="I2176" s="749">
        <v>44561</v>
      </c>
      <c r="J2176" s="749" t="s">
        <v>1243</v>
      </c>
      <c r="K2176" s="749" t="s">
        <v>709</v>
      </c>
      <c r="L2176" s="752">
        <v>89.82</v>
      </c>
      <c r="M2176" s="752">
        <v>1</v>
      </c>
      <c r="N2176" s="753">
        <v>89.82</v>
      </c>
    </row>
    <row r="2177" spans="1:14" ht="14.4" customHeight="1" x14ac:dyDescent="0.3">
      <c r="A2177" s="747" t="s">
        <v>628</v>
      </c>
      <c r="B2177" s="748" t="s">
        <v>629</v>
      </c>
      <c r="C2177" s="749" t="s">
        <v>679</v>
      </c>
      <c r="D2177" s="750" t="s">
        <v>680</v>
      </c>
      <c r="E2177" s="751">
        <v>50113001</v>
      </c>
      <c r="F2177" s="750" t="s">
        <v>688</v>
      </c>
      <c r="G2177" s="749" t="s">
        <v>692</v>
      </c>
      <c r="H2177" s="749">
        <v>116051</v>
      </c>
      <c r="I2177" s="749">
        <v>16051</v>
      </c>
      <c r="J2177" s="749" t="s">
        <v>2249</v>
      </c>
      <c r="K2177" s="749" t="s">
        <v>2250</v>
      </c>
      <c r="L2177" s="752">
        <v>57.920000000000009</v>
      </c>
      <c r="M2177" s="752">
        <v>2</v>
      </c>
      <c r="N2177" s="753">
        <v>115.84000000000002</v>
      </c>
    </row>
    <row r="2178" spans="1:14" ht="14.4" customHeight="1" x14ac:dyDescent="0.3">
      <c r="A2178" s="747" t="s">
        <v>628</v>
      </c>
      <c r="B2178" s="748" t="s">
        <v>629</v>
      </c>
      <c r="C2178" s="749" t="s">
        <v>679</v>
      </c>
      <c r="D2178" s="750" t="s">
        <v>680</v>
      </c>
      <c r="E2178" s="751">
        <v>50113001</v>
      </c>
      <c r="F2178" s="750" t="s">
        <v>688</v>
      </c>
      <c r="G2178" s="749" t="s">
        <v>692</v>
      </c>
      <c r="H2178" s="749">
        <v>116052</v>
      </c>
      <c r="I2178" s="749">
        <v>16052</v>
      </c>
      <c r="J2178" s="749" t="s">
        <v>2251</v>
      </c>
      <c r="K2178" s="749" t="s">
        <v>2252</v>
      </c>
      <c r="L2178" s="752">
        <v>87.969999999999985</v>
      </c>
      <c r="M2178" s="752">
        <v>1</v>
      </c>
      <c r="N2178" s="753">
        <v>87.969999999999985</v>
      </c>
    </row>
    <row r="2179" spans="1:14" ht="14.4" customHeight="1" x14ac:dyDescent="0.3">
      <c r="A2179" s="747" t="s">
        <v>628</v>
      </c>
      <c r="B2179" s="748" t="s">
        <v>629</v>
      </c>
      <c r="C2179" s="749" t="s">
        <v>679</v>
      </c>
      <c r="D2179" s="750" t="s">
        <v>680</v>
      </c>
      <c r="E2179" s="751">
        <v>50113001</v>
      </c>
      <c r="F2179" s="750" t="s">
        <v>688</v>
      </c>
      <c r="G2179" s="749" t="s">
        <v>689</v>
      </c>
      <c r="H2179" s="749">
        <v>109709</v>
      </c>
      <c r="I2179" s="749">
        <v>9709</v>
      </c>
      <c r="J2179" s="749" t="s">
        <v>913</v>
      </c>
      <c r="K2179" s="749" t="s">
        <v>914</v>
      </c>
      <c r="L2179" s="752">
        <v>43.464431758667615</v>
      </c>
      <c r="M2179" s="752">
        <v>76</v>
      </c>
      <c r="N2179" s="753">
        <v>3303.2968136587388</v>
      </c>
    </row>
    <row r="2180" spans="1:14" ht="14.4" customHeight="1" x14ac:dyDescent="0.3">
      <c r="A2180" s="747" t="s">
        <v>628</v>
      </c>
      <c r="B2180" s="748" t="s">
        <v>629</v>
      </c>
      <c r="C2180" s="749" t="s">
        <v>679</v>
      </c>
      <c r="D2180" s="750" t="s">
        <v>680</v>
      </c>
      <c r="E2180" s="751">
        <v>50113001</v>
      </c>
      <c r="F2180" s="750" t="s">
        <v>688</v>
      </c>
      <c r="G2180" s="749" t="s">
        <v>689</v>
      </c>
      <c r="H2180" s="749">
        <v>109711</v>
      </c>
      <c r="I2180" s="749">
        <v>9711</v>
      </c>
      <c r="J2180" s="749" t="s">
        <v>913</v>
      </c>
      <c r="K2180" s="749" t="s">
        <v>1682</v>
      </c>
      <c r="L2180" s="752">
        <v>170.49999999999997</v>
      </c>
      <c r="M2180" s="752">
        <v>5</v>
      </c>
      <c r="N2180" s="753">
        <v>852.49999999999989</v>
      </c>
    </row>
    <row r="2181" spans="1:14" ht="14.4" customHeight="1" x14ac:dyDescent="0.3">
      <c r="A2181" s="747" t="s">
        <v>628</v>
      </c>
      <c r="B2181" s="748" t="s">
        <v>629</v>
      </c>
      <c r="C2181" s="749" t="s">
        <v>679</v>
      </c>
      <c r="D2181" s="750" t="s">
        <v>680</v>
      </c>
      <c r="E2181" s="751">
        <v>50113001</v>
      </c>
      <c r="F2181" s="750" t="s">
        <v>688</v>
      </c>
      <c r="G2181" s="749" t="s">
        <v>689</v>
      </c>
      <c r="H2181" s="749">
        <v>109712</v>
      </c>
      <c r="I2181" s="749">
        <v>9712</v>
      </c>
      <c r="J2181" s="749" t="s">
        <v>913</v>
      </c>
      <c r="K2181" s="749" t="s">
        <v>1515</v>
      </c>
      <c r="L2181" s="752">
        <v>261.71599999999995</v>
      </c>
      <c r="M2181" s="752">
        <v>10</v>
      </c>
      <c r="N2181" s="753">
        <v>2617.1599999999994</v>
      </c>
    </row>
    <row r="2182" spans="1:14" ht="14.4" customHeight="1" x14ac:dyDescent="0.3">
      <c r="A2182" s="747" t="s">
        <v>628</v>
      </c>
      <c r="B2182" s="748" t="s">
        <v>629</v>
      </c>
      <c r="C2182" s="749" t="s">
        <v>679</v>
      </c>
      <c r="D2182" s="750" t="s">
        <v>680</v>
      </c>
      <c r="E2182" s="751">
        <v>50113001</v>
      </c>
      <c r="F2182" s="750" t="s">
        <v>688</v>
      </c>
      <c r="G2182" s="749" t="s">
        <v>689</v>
      </c>
      <c r="H2182" s="749">
        <v>194882</v>
      </c>
      <c r="I2182" s="749">
        <v>94882</v>
      </c>
      <c r="J2182" s="749" t="s">
        <v>913</v>
      </c>
      <c r="K2182" s="749" t="s">
        <v>915</v>
      </c>
      <c r="L2182" s="752">
        <v>143.47000000000003</v>
      </c>
      <c r="M2182" s="752">
        <v>10</v>
      </c>
      <c r="N2182" s="753">
        <v>1434.7000000000003</v>
      </c>
    </row>
    <row r="2183" spans="1:14" ht="14.4" customHeight="1" x14ac:dyDescent="0.3">
      <c r="A2183" s="747" t="s">
        <v>628</v>
      </c>
      <c r="B2183" s="748" t="s">
        <v>629</v>
      </c>
      <c r="C2183" s="749" t="s">
        <v>679</v>
      </c>
      <c r="D2183" s="750" t="s">
        <v>680</v>
      </c>
      <c r="E2183" s="751">
        <v>50113001</v>
      </c>
      <c r="F2183" s="750" t="s">
        <v>688</v>
      </c>
      <c r="G2183" s="749" t="s">
        <v>692</v>
      </c>
      <c r="H2183" s="749">
        <v>194852</v>
      </c>
      <c r="I2183" s="749">
        <v>94852</v>
      </c>
      <c r="J2183" s="749" t="s">
        <v>1244</v>
      </c>
      <c r="K2183" s="749" t="s">
        <v>1245</v>
      </c>
      <c r="L2183" s="752">
        <v>1039.1707148222308</v>
      </c>
      <c r="M2183" s="752">
        <v>32</v>
      </c>
      <c r="N2183" s="753">
        <v>33253.462874311386</v>
      </c>
    </row>
    <row r="2184" spans="1:14" ht="14.4" customHeight="1" x14ac:dyDescent="0.3">
      <c r="A2184" s="747" t="s">
        <v>628</v>
      </c>
      <c r="B2184" s="748" t="s">
        <v>629</v>
      </c>
      <c r="C2184" s="749" t="s">
        <v>679</v>
      </c>
      <c r="D2184" s="750" t="s">
        <v>680</v>
      </c>
      <c r="E2184" s="751">
        <v>50113001</v>
      </c>
      <c r="F2184" s="750" t="s">
        <v>688</v>
      </c>
      <c r="G2184" s="749" t="s">
        <v>692</v>
      </c>
      <c r="H2184" s="749">
        <v>188900</v>
      </c>
      <c r="I2184" s="749">
        <v>88900</v>
      </c>
      <c r="J2184" s="749" t="s">
        <v>916</v>
      </c>
      <c r="K2184" s="749" t="s">
        <v>936</v>
      </c>
      <c r="L2184" s="752">
        <v>78.007499999999979</v>
      </c>
      <c r="M2184" s="752">
        <v>4</v>
      </c>
      <c r="N2184" s="753">
        <v>312.02999999999992</v>
      </c>
    </row>
    <row r="2185" spans="1:14" ht="14.4" customHeight="1" x14ac:dyDescent="0.3">
      <c r="A2185" s="747" t="s">
        <v>628</v>
      </c>
      <c r="B2185" s="748" t="s">
        <v>629</v>
      </c>
      <c r="C2185" s="749" t="s">
        <v>679</v>
      </c>
      <c r="D2185" s="750" t="s">
        <v>680</v>
      </c>
      <c r="E2185" s="751">
        <v>50113001</v>
      </c>
      <c r="F2185" s="750" t="s">
        <v>688</v>
      </c>
      <c r="G2185" s="749" t="s">
        <v>692</v>
      </c>
      <c r="H2185" s="749">
        <v>188967</v>
      </c>
      <c r="I2185" s="749">
        <v>88967</v>
      </c>
      <c r="J2185" s="749" t="s">
        <v>916</v>
      </c>
      <c r="K2185" s="749" t="s">
        <v>709</v>
      </c>
      <c r="L2185" s="752">
        <v>104.91999999999999</v>
      </c>
      <c r="M2185" s="752">
        <v>4</v>
      </c>
      <c r="N2185" s="753">
        <v>419.67999999999995</v>
      </c>
    </row>
    <row r="2186" spans="1:14" ht="14.4" customHeight="1" x14ac:dyDescent="0.3">
      <c r="A2186" s="747" t="s">
        <v>628</v>
      </c>
      <c r="B2186" s="748" t="s">
        <v>629</v>
      </c>
      <c r="C2186" s="749" t="s">
        <v>679</v>
      </c>
      <c r="D2186" s="750" t="s">
        <v>680</v>
      </c>
      <c r="E2186" s="751">
        <v>50113001</v>
      </c>
      <c r="F2186" s="750" t="s">
        <v>688</v>
      </c>
      <c r="G2186" s="749" t="s">
        <v>692</v>
      </c>
      <c r="H2186" s="749">
        <v>202821</v>
      </c>
      <c r="I2186" s="749">
        <v>202821</v>
      </c>
      <c r="J2186" s="749" t="s">
        <v>1246</v>
      </c>
      <c r="K2186" s="749" t="s">
        <v>1247</v>
      </c>
      <c r="L2186" s="752">
        <v>82.390000000000015</v>
      </c>
      <c r="M2186" s="752">
        <v>2</v>
      </c>
      <c r="N2186" s="753">
        <v>164.78000000000003</v>
      </c>
    </row>
    <row r="2187" spans="1:14" ht="14.4" customHeight="1" x14ac:dyDescent="0.3">
      <c r="A2187" s="747" t="s">
        <v>628</v>
      </c>
      <c r="B2187" s="748" t="s">
        <v>629</v>
      </c>
      <c r="C2187" s="749" t="s">
        <v>679</v>
      </c>
      <c r="D2187" s="750" t="s">
        <v>680</v>
      </c>
      <c r="E2187" s="751">
        <v>50113001</v>
      </c>
      <c r="F2187" s="750" t="s">
        <v>688</v>
      </c>
      <c r="G2187" s="749" t="s">
        <v>692</v>
      </c>
      <c r="H2187" s="749">
        <v>202822</v>
      </c>
      <c r="I2187" s="749">
        <v>202822</v>
      </c>
      <c r="J2187" s="749" t="s">
        <v>1246</v>
      </c>
      <c r="K2187" s="749" t="s">
        <v>2253</v>
      </c>
      <c r="L2187" s="752">
        <v>110.56999999999995</v>
      </c>
      <c r="M2187" s="752">
        <v>2</v>
      </c>
      <c r="N2187" s="753">
        <v>221.1399999999999</v>
      </c>
    </row>
    <row r="2188" spans="1:14" ht="14.4" customHeight="1" x14ac:dyDescent="0.3">
      <c r="A2188" s="747" t="s">
        <v>628</v>
      </c>
      <c r="B2188" s="748" t="s">
        <v>629</v>
      </c>
      <c r="C2188" s="749" t="s">
        <v>679</v>
      </c>
      <c r="D2188" s="750" t="s">
        <v>680</v>
      </c>
      <c r="E2188" s="751">
        <v>50113001</v>
      </c>
      <c r="F2188" s="750" t="s">
        <v>688</v>
      </c>
      <c r="G2188" s="749" t="s">
        <v>630</v>
      </c>
      <c r="H2188" s="749">
        <v>185526</v>
      </c>
      <c r="I2188" s="749">
        <v>85526</v>
      </c>
      <c r="J2188" s="749" t="s">
        <v>2254</v>
      </c>
      <c r="K2188" s="749" t="s">
        <v>2255</v>
      </c>
      <c r="L2188" s="752">
        <v>144.11333333333334</v>
      </c>
      <c r="M2188" s="752">
        <v>36</v>
      </c>
      <c r="N2188" s="753">
        <v>5188.08</v>
      </c>
    </row>
    <row r="2189" spans="1:14" ht="14.4" customHeight="1" x14ac:dyDescent="0.3">
      <c r="A2189" s="747" t="s">
        <v>628</v>
      </c>
      <c r="B2189" s="748" t="s">
        <v>629</v>
      </c>
      <c r="C2189" s="749" t="s">
        <v>679</v>
      </c>
      <c r="D2189" s="750" t="s">
        <v>680</v>
      </c>
      <c r="E2189" s="751">
        <v>50113001</v>
      </c>
      <c r="F2189" s="750" t="s">
        <v>688</v>
      </c>
      <c r="G2189" s="749" t="s">
        <v>689</v>
      </c>
      <c r="H2189" s="749">
        <v>849266</v>
      </c>
      <c r="I2189" s="749">
        <v>162444</v>
      </c>
      <c r="J2189" s="749" t="s">
        <v>2256</v>
      </c>
      <c r="K2189" s="749" t="s">
        <v>2257</v>
      </c>
      <c r="L2189" s="752">
        <v>83.088490566037734</v>
      </c>
      <c r="M2189" s="752">
        <v>53</v>
      </c>
      <c r="N2189" s="753">
        <v>4403.6899999999996</v>
      </c>
    </row>
    <row r="2190" spans="1:14" ht="14.4" customHeight="1" x14ac:dyDescent="0.3">
      <c r="A2190" s="747" t="s">
        <v>628</v>
      </c>
      <c r="B2190" s="748" t="s">
        <v>629</v>
      </c>
      <c r="C2190" s="749" t="s">
        <v>679</v>
      </c>
      <c r="D2190" s="750" t="s">
        <v>680</v>
      </c>
      <c r="E2190" s="751">
        <v>50113001</v>
      </c>
      <c r="F2190" s="750" t="s">
        <v>688</v>
      </c>
      <c r="G2190" s="749" t="s">
        <v>689</v>
      </c>
      <c r="H2190" s="749">
        <v>121088</v>
      </c>
      <c r="I2190" s="749">
        <v>21088</v>
      </c>
      <c r="J2190" s="749" t="s">
        <v>2258</v>
      </c>
      <c r="K2190" s="749" t="s">
        <v>2259</v>
      </c>
      <c r="L2190" s="752">
        <v>685.39999999999986</v>
      </c>
      <c r="M2190" s="752">
        <v>66</v>
      </c>
      <c r="N2190" s="753">
        <v>45236.399999999994</v>
      </c>
    </row>
    <row r="2191" spans="1:14" ht="14.4" customHeight="1" x14ac:dyDescent="0.3">
      <c r="A2191" s="747" t="s">
        <v>628</v>
      </c>
      <c r="B2191" s="748" t="s">
        <v>629</v>
      </c>
      <c r="C2191" s="749" t="s">
        <v>679</v>
      </c>
      <c r="D2191" s="750" t="s">
        <v>680</v>
      </c>
      <c r="E2191" s="751">
        <v>50113001</v>
      </c>
      <c r="F2191" s="750" t="s">
        <v>688</v>
      </c>
      <c r="G2191" s="749" t="s">
        <v>692</v>
      </c>
      <c r="H2191" s="749">
        <v>103688</v>
      </c>
      <c r="I2191" s="749">
        <v>3688</v>
      </c>
      <c r="J2191" s="749" t="s">
        <v>917</v>
      </c>
      <c r="K2191" s="749" t="s">
        <v>918</v>
      </c>
      <c r="L2191" s="752">
        <v>58.258181818181818</v>
      </c>
      <c r="M2191" s="752">
        <v>11</v>
      </c>
      <c r="N2191" s="753">
        <v>640.84</v>
      </c>
    </row>
    <row r="2192" spans="1:14" ht="14.4" customHeight="1" x14ac:dyDescent="0.3">
      <c r="A2192" s="747" t="s">
        <v>628</v>
      </c>
      <c r="B2192" s="748" t="s">
        <v>629</v>
      </c>
      <c r="C2192" s="749" t="s">
        <v>679</v>
      </c>
      <c r="D2192" s="750" t="s">
        <v>680</v>
      </c>
      <c r="E2192" s="751">
        <v>50113001</v>
      </c>
      <c r="F2192" s="750" t="s">
        <v>688</v>
      </c>
      <c r="G2192" s="749" t="s">
        <v>692</v>
      </c>
      <c r="H2192" s="749">
        <v>161371</v>
      </c>
      <c r="I2192" s="749">
        <v>161371</v>
      </c>
      <c r="J2192" s="749" t="s">
        <v>2260</v>
      </c>
      <c r="K2192" s="749" t="s">
        <v>807</v>
      </c>
      <c r="L2192" s="752">
        <v>62.21</v>
      </c>
      <c r="M2192" s="752">
        <v>5</v>
      </c>
      <c r="N2192" s="753">
        <v>311.05</v>
      </c>
    </row>
    <row r="2193" spans="1:14" ht="14.4" customHeight="1" x14ac:dyDescent="0.3">
      <c r="A2193" s="747" t="s">
        <v>628</v>
      </c>
      <c r="B2193" s="748" t="s">
        <v>629</v>
      </c>
      <c r="C2193" s="749" t="s">
        <v>679</v>
      </c>
      <c r="D2193" s="750" t="s">
        <v>680</v>
      </c>
      <c r="E2193" s="751">
        <v>50113001</v>
      </c>
      <c r="F2193" s="750" t="s">
        <v>688</v>
      </c>
      <c r="G2193" s="749" t="s">
        <v>692</v>
      </c>
      <c r="H2193" s="749">
        <v>100610</v>
      </c>
      <c r="I2193" s="749">
        <v>610</v>
      </c>
      <c r="J2193" s="749" t="s">
        <v>1845</v>
      </c>
      <c r="K2193" s="749" t="s">
        <v>1846</v>
      </c>
      <c r="L2193" s="752">
        <v>64.385185185185193</v>
      </c>
      <c r="M2193" s="752">
        <v>27</v>
      </c>
      <c r="N2193" s="753">
        <v>1738.4000000000003</v>
      </c>
    </row>
    <row r="2194" spans="1:14" ht="14.4" customHeight="1" x14ac:dyDescent="0.3">
      <c r="A2194" s="747" t="s">
        <v>628</v>
      </c>
      <c r="B2194" s="748" t="s">
        <v>629</v>
      </c>
      <c r="C2194" s="749" t="s">
        <v>679</v>
      </c>
      <c r="D2194" s="750" t="s">
        <v>680</v>
      </c>
      <c r="E2194" s="751">
        <v>50113001</v>
      </c>
      <c r="F2194" s="750" t="s">
        <v>688</v>
      </c>
      <c r="G2194" s="749" t="s">
        <v>692</v>
      </c>
      <c r="H2194" s="749">
        <v>100612</v>
      </c>
      <c r="I2194" s="749">
        <v>612</v>
      </c>
      <c r="J2194" s="749" t="s">
        <v>920</v>
      </c>
      <c r="K2194" s="749" t="s">
        <v>921</v>
      </c>
      <c r="L2194" s="752">
        <v>59.88</v>
      </c>
      <c r="M2194" s="752">
        <v>4</v>
      </c>
      <c r="N2194" s="753">
        <v>239.52</v>
      </c>
    </row>
    <row r="2195" spans="1:14" ht="14.4" customHeight="1" x14ac:dyDescent="0.3">
      <c r="A2195" s="747" t="s">
        <v>628</v>
      </c>
      <c r="B2195" s="748" t="s">
        <v>629</v>
      </c>
      <c r="C2195" s="749" t="s">
        <v>679</v>
      </c>
      <c r="D2195" s="750" t="s">
        <v>680</v>
      </c>
      <c r="E2195" s="751">
        <v>50113001</v>
      </c>
      <c r="F2195" s="750" t="s">
        <v>688</v>
      </c>
      <c r="G2195" s="749" t="s">
        <v>692</v>
      </c>
      <c r="H2195" s="749">
        <v>395294</v>
      </c>
      <c r="I2195" s="749">
        <v>180306</v>
      </c>
      <c r="J2195" s="749" t="s">
        <v>924</v>
      </c>
      <c r="K2195" s="749" t="s">
        <v>925</v>
      </c>
      <c r="L2195" s="752">
        <v>171.71000000000004</v>
      </c>
      <c r="M2195" s="752">
        <v>2</v>
      </c>
      <c r="N2195" s="753">
        <v>343.42000000000007</v>
      </c>
    </row>
    <row r="2196" spans="1:14" ht="14.4" customHeight="1" x14ac:dyDescent="0.3">
      <c r="A2196" s="747" t="s">
        <v>628</v>
      </c>
      <c r="B2196" s="748" t="s">
        <v>629</v>
      </c>
      <c r="C2196" s="749" t="s">
        <v>679</v>
      </c>
      <c r="D2196" s="750" t="s">
        <v>680</v>
      </c>
      <c r="E2196" s="751">
        <v>50113001</v>
      </c>
      <c r="F2196" s="750" t="s">
        <v>688</v>
      </c>
      <c r="G2196" s="749" t="s">
        <v>692</v>
      </c>
      <c r="H2196" s="749">
        <v>161237</v>
      </c>
      <c r="I2196" s="749">
        <v>61237</v>
      </c>
      <c r="J2196" s="749" t="s">
        <v>2261</v>
      </c>
      <c r="K2196" s="749" t="s">
        <v>2262</v>
      </c>
      <c r="L2196" s="752">
        <v>21.419999999999998</v>
      </c>
      <c r="M2196" s="752">
        <v>3</v>
      </c>
      <c r="N2196" s="753">
        <v>64.259999999999991</v>
      </c>
    </row>
    <row r="2197" spans="1:14" ht="14.4" customHeight="1" x14ac:dyDescent="0.3">
      <c r="A2197" s="747" t="s">
        <v>628</v>
      </c>
      <c r="B2197" s="748" t="s">
        <v>629</v>
      </c>
      <c r="C2197" s="749" t="s">
        <v>679</v>
      </c>
      <c r="D2197" s="750" t="s">
        <v>680</v>
      </c>
      <c r="E2197" s="751">
        <v>50113001</v>
      </c>
      <c r="F2197" s="750" t="s">
        <v>688</v>
      </c>
      <c r="G2197" s="749" t="s">
        <v>692</v>
      </c>
      <c r="H2197" s="749">
        <v>161238</v>
      </c>
      <c r="I2197" s="749">
        <v>61238</v>
      </c>
      <c r="J2197" s="749" t="s">
        <v>2261</v>
      </c>
      <c r="K2197" s="749" t="s">
        <v>2263</v>
      </c>
      <c r="L2197" s="752">
        <v>34.330000000000005</v>
      </c>
      <c r="M2197" s="752">
        <v>3</v>
      </c>
      <c r="N2197" s="753">
        <v>102.99000000000001</v>
      </c>
    </row>
    <row r="2198" spans="1:14" ht="14.4" customHeight="1" x14ac:dyDescent="0.3">
      <c r="A2198" s="747" t="s">
        <v>628</v>
      </c>
      <c r="B2198" s="748" t="s">
        <v>629</v>
      </c>
      <c r="C2198" s="749" t="s">
        <v>679</v>
      </c>
      <c r="D2198" s="750" t="s">
        <v>680</v>
      </c>
      <c r="E2198" s="751">
        <v>50113001</v>
      </c>
      <c r="F2198" s="750" t="s">
        <v>688</v>
      </c>
      <c r="G2198" s="749" t="s">
        <v>689</v>
      </c>
      <c r="H2198" s="749">
        <v>216673</v>
      </c>
      <c r="I2198" s="749">
        <v>216673</v>
      </c>
      <c r="J2198" s="749" t="s">
        <v>2264</v>
      </c>
      <c r="K2198" s="749" t="s">
        <v>2265</v>
      </c>
      <c r="L2198" s="752">
        <v>457.14000000000004</v>
      </c>
      <c r="M2198" s="752">
        <v>6</v>
      </c>
      <c r="N2198" s="753">
        <v>2742.84</v>
      </c>
    </row>
    <row r="2199" spans="1:14" ht="14.4" customHeight="1" x14ac:dyDescent="0.3">
      <c r="A2199" s="747" t="s">
        <v>628</v>
      </c>
      <c r="B2199" s="748" t="s">
        <v>629</v>
      </c>
      <c r="C2199" s="749" t="s">
        <v>679</v>
      </c>
      <c r="D2199" s="750" t="s">
        <v>680</v>
      </c>
      <c r="E2199" s="751">
        <v>50113001</v>
      </c>
      <c r="F2199" s="750" t="s">
        <v>688</v>
      </c>
      <c r="G2199" s="749" t="s">
        <v>689</v>
      </c>
      <c r="H2199" s="749">
        <v>216674</v>
      </c>
      <c r="I2199" s="749">
        <v>216674</v>
      </c>
      <c r="J2199" s="749" t="s">
        <v>2266</v>
      </c>
      <c r="K2199" s="749" t="s">
        <v>2265</v>
      </c>
      <c r="L2199" s="752">
        <v>529.83999999999992</v>
      </c>
      <c r="M2199" s="752">
        <v>2</v>
      </c>
      <c r="N2199" s="753">
        <v>1059.6799999999998</v>
      </c>
    </row>
    <row r="2200" spans="1:14" ht="14.4" customHeight="1" x14ac:dyDescent="0.3">
      <c r="A2200" s="747" t="s">
        <v>628</v>
      </c>
      <c r="B2200" s="748" t="s">
        <v>629</v>
      </c>
      <c r="C2200" s="749" t="s">
        <v>679</v>
      </c>
      <c r="D2200" s="750" t="s">
        <v>680</v>
      </c>
      <c r="E2200" s="751">
        <v>50113001</v>
      </c>
      <c r="F2200" s="750" t="s">
        <v>688</v>
      </c>
      <c r="G2200" s="749" t="s">
        <v>692</v>
      </c>
      <c r="H2200" s="749">
        <v>101845</v>
      </c>
      <c r="I2200" s="749">
        <v>1845</v>
      </c>
      <c r="J2200" s="749" t="s">
        <v>2267</v>
      </c>
      <c r="K2200" s="749" t="s">
        <v>2268</v>
      </c>
      <c r="L2200" s="752">
        <v>75.510000000000019</v>
      </c>
      <c r="M2200" s="752">
        <v>4</v>
      </c>
      <c r="N2200" s="753">
        <v>302.04000000000008</v>
      </c>
    </row>
    <row r="2201" spans="1:14" ht="14.4" customHeight="1" x14ac:dyDescent="0.3">
      <c r="A2201" s="747" t="s">
        <v>628</v>
      </c>
      <c r="B2201" s="748" t="s">
        <v>629</v>
      </c>
      <c r="C2201" s="749" t="s">
        <v>679</v>
      </c>
      <c r="D2201" s="750" t="s">
        <v>680</v>
      </c>
      <c r="E2201" s="751">
        <v>50113001</v>
      </c>
      <c r="F2201" s="750" t="s">
        <v>688</v>
      </c>
      <c r="G2201" s="749" t="s">
        <v>692</v>
      </c>
      <c r="H2201" s="749">
        <v>115855</v>
      </c>
      <c r="I2201" s="749">
        <v>15855</v>
      </c>
      <c r="J2201" s="749" t="s">
        <v>2033</v>
      </c>
      <c r="K2201" s="749" t="s">
        <v>931</v>
      </c>
      <c r="L2201" s="752">
        <v>690.55</v>
      </c>
      <c r="M2201" s="752">
        <v>2</v>
      </c>
      <c r="N2201" s="753">
        <v>1381.1</v>
      </c>
    </row>
    <row r="2202" spans="1:14" ht="14.4" customHeight="1" x14ac:dyDescent="0.3">
      <c r="A2202" s="747" t="s">
        <v>628</v>
      </c>
      <c r="B2202" s="748" t="s">
        <v>629</v>
      </c>
      <c r="C2202" s="749" t="s">
        <v>679</v>
      </c>
      <c r="D2202" s="750" t="s">
        <v>680</v>
      </c>
      <c r="E2202" s="751">
        <v>50113001</v>
      </c>
      <c r="F2202" s="750" t="s">
        <v>688</v>
      </c>
      <c r="G2202" s="749" t="s">
        <v>692</v>
      </c>
      <c r="H2202" s="749">
        <v>115834</v>
      </c>
      <c r="I2202" s="749">
        <v>15834</v>
      </c>
      <c r="J2202" s="749" t="s">
        <v>930</v>
      </c>
      <c r="K2202" s="749" t="s">
        <v>931</v>
      </c>
      <c r="L2202" s="752">
        <v>207.14999999999998</v>
      </c>
      <c r="M2202" s="752">
        <v>4</v>
      </c>
      <c r="N2202" s="753">
        <v>828.59999999999991</v>
      </c>
    </row>
    <row r="2203" spans="1:14" ht="14.4" customHeight="1" x14ac:dyDescent="0.3">
      <c r="A2203" s="747" t="s">
        <v>628</v>
      </c>
      <c r="B2203" s="748" t="s">
        <v>629</v>
      </c>
      <c r="C2203" s="749" t="s">
        <v>679</v>
      </c>
      <c r="D2203" s="750" t="s">
        <v>680</v>
      </c>
      <c r="E2203" s="751">
        <v>50113001</v>
      </c>
      <c r="F2203" s="750" t="s">
        <v>688</v>
      </c>
      <c r="G2203" s="749" t="s">
        <v>692</v>
      </c>
      <c r="H2203" s="749">
        <v>109844</v>
      </c>
      <c r="I2203" s="749">
        <v>9844</v>
      </c>
      <c r="J2203" s="749" t="s">
        <v>1520</v>
      </c>
      <c r="K2203" s="749" t="s">
        <v>2269</v>
      </c>
      <c r="L2203" s="752">
        <v>73.11</v>
      </c>
      <c r="M2203" s="752">
        <v>1</v>
      </c>
      <c r="N2203" s="753">
        <v>73.11</v>
      </c>
    </row>
    <row r="2204" spans="1:14" ht="14.4" customHeight="1" x14ac:dyDescent="0.3">
      <c r="A2204" s="747" t="s">
        <v>628</v>
      </c>
      <c r="B2204" s="748" t="s">
        <v>629</v>
      </c>
      <c r="C2204" s="749" t="s">
        <v>679</v>
      </c>
      <c r="D2204" s="750" t="s">
        <v>680</v>
      </c>
      <c r="E2204" s="751">
        <v>50113001</v>
      </c>
      <c r="F2204" s="750" t="s">
        <v>688</v>
      </c>
      <c r="G2204" s="749" t="s">
        <v>692</v>
      </c>
      <c r="H2204" s="749">
        <v>109847</v>
      </c>
      <c r="I2204" s="749">
        <v>9847</v>
      </c>
      <c r="J2204" s="749" t="s">
        <v>1520</v>
      </c>
      <c r="K2204" s="749" t="s">
        <v>1521</v>
      </c>
      <c r="L2204" s="752">
        <v>41.350000000000023</v>
      </c>
      <c r="M2204" s="752">
        <v>3</v>
      </c>
      <c r="N2204" s="753">
        <v>124.05000000000007</v>
      </c>
    </row>
    <row r="2205" spans="1:14" ht="14.4" customHeight="1" x14ac:dyDescent="0.3">
      <c r="A2205" s="747" t="s">
        <v>628</v>
      </c>
      <c r="B2205" s="748" t="s">
        <v>629</v>
      </c>
      <c r="C2205" s="749" t="s">
        <v>679</v>
      </c>
      <c r="D2205" s="750" t="s">
        <v>680</v>
      </c>
      <c r="E2205" s="751">
        <v>50113001</v>
      </c>
      <c r="F2205" s="750" t="s">
        <v>688</v>
      </c>
      <c r="G2205" s="749" t="s">
        <v>692</v>
      </c>
      <c r="H2205" s="749">
        <v>132083</v>
      </c>
      <c r="I2205" s="749">
        <v>32083</v>
      </c>
      <c r="J2205" s="749" t="s">
        <v>1252</v>
      </c>
      <c r="K2205" s="749" t="s">
        <v>904</v>
      </c>
      <c r="L2205" s="752">
        <v>26.042000000000009</v>
      </c>
      <c r="M2205" s="752">
        <v>5</v>
      </c>
      <c r="N2205" s="753">
        <v>130.21000000000004</v>
      </c>
    </row>
    <row r="2206" spans="1:14" ht="14.4" customHeight="1" x14ac:dyDescent="0.3">
      <c r="A2206" s="747" t="s">
        <v>628</v>
      </c>
      <c r="B2206" s="748" t="s">
        <v>629</v>
      </c>
      <c r="C2206" s="749" t="s">
        <v>679</v>
      </c>
      <c r="D2206" s="750" t="s">
        <v>680</v>
      </c>
      <c r="E2206" s="751">
        <v>50113001</v>
      </c>
      <c r="F2206" s="750" t="s">
        <v>688</v>
      </c>
      <c r="G2206" s="749" t="s">
        <v>692</v>
      </c>
      <c r="H2206" s="749">
        <v>214616</v>
      </c>
      <c r="I2206" s="749">
        <v>214616</v>
      </c>
      <c r="J2206" s="749" t="s">
        <v>1522</v>
      </c>
      <c r="K2206" s="749" t="s">
        <v>1523</v>
      </c>
      <c r="L2206" s="752">
        <v>47.667142857142863</v>
      </c>
      <c r="M2206" s="752">
        <v>21</v>
      </c>
      <c r="N2206" s="753">
        <v>1001.0100000000001</v>
      </c>
    </row>
    <row r="2207" spans="1:14" ht="14.4" customHeight="1" x14ac:dyDescent="0.3">
      <c r="A2207" s="747" t="s">
        <v>628</v>
      </c>
      <c r="B2207" s="748" t="s">
        <v>629</v>
      </c>
      <c r="C2207" s="749" t="s">
        <v>679</v>
      </c>
      <c r="D2207" s="750" t="s">
        <v>680</v>
      </c>
      <c r="E2207" s="751">
        <v>50113001</v>
      </c>
      <c r="F2207" s="750" t="s">
        <v>688</v>
      </c>
      <c r="G2207" s="749" t="s">
        <v>689</v>
      </c>
      <c r="H2207" s="749">
        <v>174681</v>
      </c>
      <c r="I2207" s="749">
        <v>174681</v>
      </c>
      <c r="J2207" s="749" t="s">
        <v>2270</v>
      </c>
      <c r="K2207" s="749" t="s">
        <v>2271</v>
      </c>
      <c r="L2207" s="752">
        <v>220.95</v>
      </c>
      <c r="M2207" s="752">
        <v>1</v>
      </c>
      <c r="N2207" s="753">
        <v>220.95</v>
      </c>
    </row>
    <row r="2208" spans="1:14" ht="14.4" customHeight="1" x14ac:dyDescent="0.3">
      <c r="A2208" s="747" t="s">
        <v>628</v>
      </c>
      <c r="B2208" s="748" t="s">
        <v>629</v>
      </c>
      <c r="C2208" s="749" t="s">
        <v>679</v>
      </c>
      <c r="D2208" s="750" t="s">
        <v>680</v>
      </c>
      <c r="E2208" s="751">
        <v>50113001</v>
      </c>
      <c r="F2208" s="750" t="s">
        <v>688</v>
      </c>
      <c r="G2208" s="749" t="s">
        <v>689</v>
      </c>
      <c r="H2208" s="749">
        <v>174700</v>
      </c>
      <c r="I2208" s="749">
        <v>174700</v>
      </c>
      <c r="J2208" s="749" t="s">
        <v>2272</v>
      </c>
      <c r="K2208" s="749" t="s">
        <v>1932</v>
      </c>
      <c r="L2208" s="752">
        <v>945.72999999999979</v>
      </c>
      <c r="M2208" s="752">
        <v>1</v>
      </c>
      <c r="N2208" s="753">
        <v>945.72999999999979</v>
      </c>
    </row>
    <row r="2209" spans="1:14" ht="14.4" customHeight="1" x14ac:dyDescent="0.3">
      <c r="A2209" s="747" t="s">
        <v>628</v>
      </c>
      <c r="B2209" s="748" t="s">
        <v>629</v>
      </c>
      <c r="C2209" s="749" t="s">
        <v>679</v>
      </c>
      <c r="D2209" s="750" t="s">
        <v>680</v>
      </c>
      <c r="E2209" s="751">
        <v>50113001</v>
      </c>
      <c r="F2209" s="750" t="s">
        <v>688</v>
      </c>
      <c r="G2209" s="749" t="s">
        <v>692</v>
      </c>
      <c r="H2209" s="749">
        <v>849317</v>
      </c>
      <c r="I2209" s="749">
        <v>109821</v>
      </c>
      <c r="J2209" s="749" t="s">
        <v>937</v>
      </c>
      <c r="K2209" s="749" t="s">
        <v>938</v>
      </c>
      <c r="L2209" s="752">
        <v>88.899999999999991</v>
      </c>
      <c r="M2209" s="752">
        <v>3</v>
      </c>
      <c r="N2209" s="753">
        <v>266.7</v>
      </c>
    </row>
    <row r="2210" spans="1:14" ht="14.4" customHeight="1" x14ac:dyDescent="0.3">
      <c r="A2210" s="747" t="s">
        <v>628</v>
      </c>
      <c r="B2210" s="748" t="s">
        <v>629</v>
      </c>
      <c r="C2210" s="749" t="s">
        <v>679</v>
      </c>
      <c r="D2210" s="750" t="s">
        <v>680</v>
      </c>
      <c r="E2210" s="751">
        <v>50113001</v>
      </c>
      <c r="F2210" s="750" t="s">
        <v>688</v>
      </c>
      <c r="G2210" s="749" t="s">
        <v>692</v>
      </c>
      <c r="H2210" s="749">
        <v>130610</v>
      </c>
      <c r="I2210" s="749">
        <v>130610</v>
      </c>
      <c r="J2210" s="749" t="s">
        <v>939</v>
      </c>
      <c r="K2210" s="749" t="s">
        <v>940</v>
      </c>
      <c r="L2210" s="752">
        <v>573.42026420554419</v>
      </c>
      <c r="M2210" s="752">
        <v>4</v>
      </c>
      <c r="N2210" s="753">
        <v>2293.6810568221767</v>
      </c>
    </row>
    <row r="2211" spans="1:14" ht="14.4" customHeight="1" x14ac:dyDescent="0.3">
      <c r="A2211" s="747" t="s">
        <v>628</v>
      </c>
      <c r="B2211" s="748" t="s">
        <v>629</v>
      </c>
      <c r="C2211" s="749" t="s">
        <v>679</v>
      </c>
      <c r="D2211" s="750" t="s">
        <v>680</v>
      </c>
      <c r="E2211" s="751">
        <v>50113001</v>
      </c>
      <c r="F2211" s="750" t="s">
        <v>688</v>
      </c>
      <c r="G2211" s="749" t="s">
        <v>689</v>
      </c>
      <c r="H2211" s="749">
        <v>123291</v>
      </c>
      <c r="I2211" s="749">
        <v>23291</v>
      </c>
      <c r="J2211" s="749" t="s">
        <v>2273</v>
      </c>
      <c r="K2211" s="749" t="s">
        <v>2274</v>
      </c>
      <c r="L2211" s="752">
        <v>25.280000000000008</v>
      </c>
      <c r="M2211" s="752">
        <v>1</v>
      </c>
      <c r="N2211" s="753">
        <v>25.280000000000008</v>
      </c>
    </row>
    <row r="2212" spans="1:14" ht="14.4" customHeight="1" x14ac:dyDescent="0.3">
      <c r="A2212" s="747" t="s">
        <v>628</v>
      </c>
      <c r="B2212" s="748" t="s">
        <v>629</v>
      </c>
      <c r="C2212" s="749" t="s">
        <v>679</v>
      </c>
      <c r="D2212" s="750" t="s">
        <v>680</v>
      </c>
      <c r="E2212" s="751">
        <v>50113001</v>
      </c>
      <c r="F2212" s="750" t="s">
        <v>688</v>
      </c>
      <c r="G2212" s="749" t="s">
        <v>689</v>
      </c>
      <c r="H2212" s="749">
        <v>131934</v>
      </c>
      <c r="I2212" s="749">
        <v>31934</v>
      </c>
      <c r="J2212" s="749" t="s">
        <v>941</v>
      </c>
      <c r="K2212" s="749" t="s">
        <v>942</v>
      </c>
      <c r="L2212" s="752">
        <v>49.882307692307691</v>
      </c>
      <c r="M2212" s="752">
        <v>13</v>
      </c>
      <c r="N2212" s="753">
        <v>648.47</v>
      </c>
    </row>
    <row r="2213" spans="1:14" ht="14.4" customHeight="1" x14ac:dyDescent="0.3">
      <c r="A2213" s="747" t="s">
        <v>628</v>
      </c>
      <c r="B2213" s="748" t="s">
        <v>629</v>
      </c>
      <c r="C2213" s="749" t="s">
        <v>679</v>
      </c>
      <c r="D2213" s="750" t="s">
        <v>680</v>
      </c>
      <c r="E2213" s="751">
        <v>50113001</v>
      </c>
      <c r="F2213" s="750" t="s">
        <v>688</v>
      </c>
      <c r="G2213" s="749" t="s">
        <v>689</v>
      </c>
      <c r="H2213" s="749">
        <v>158380</v>
      </c>
      <c r="I2213" s="749">
        <v>58380</v>
      </c>
      <c r="J2213" s="749" t="s">
        <v>943</v>
      </c>
      <c r="K2213" s="749" t="s">
        <v>944</v>
      </c>
      <c r="L2213" s="752">
        <v>81.210000000000008</v>
      </c>
      <c r="M2213" s="752">
        <v>9</v>
      </c>
      <c r="N2213" s="753">
        <v>730.8900000000001</v>
      </c>
    </row>
    <row r="2214" spans="1:14" ht="14.4" customHeight="1" x14ac:dyDescent="0.3">
      <c r="A2214" s="747" t="s">
        <v>628</v>
      </c>
      <c r="B2214" s="748" t="s">
        <v>629</v>
      </c>
      <c r="C2214" s="749" t="s">
        <v>679</v>
      </c>
      <c r="D2214" s="750" t="s">
        <v>680</v>
      </c>
      <c r="E2214" s="751">
        <v>50113001</v>
      </c>
      <c r="F2214" s="750" t="s">
        <v>688</v>
      </c>
      <c r="G2214" s="749" t="s">
        <v>692</v>
      </c>
      <c r="H2214" s="749">
        <v>103550</v>
      </c>
      <c r="I2214" s="749">
        <v>3550</v>
      </c>
      <c r="J2214" s="749" t="s">
        <v>1258</v>
      </c>
      <c r="K2214" s="749" t="s">
        <v>2275</v>
      </c>
      <c r="L2214" s="752">
        <v>39.86</v>
      </c>
      <c r="M2214" s="752">
        <v>1</v>
      </c>
      <c r="N2214" s="753">
        <v>39.86</v>
      </c>
    </row>
    <row r="2215" spans="1:14" ht="14.4" customHeight="1" x14ac:dyDescent="0.3">
      <c r="A2215" s="747" t="s">
        <v>628</v>
      </c>
      <c r="B2215" s="748" t="s">
        <v>629</v>
      </c>
      <c r="C2215" s="749" t="s">
        <v>679</v>
      </c>
      <c r="D2215" s="750" t="s">
        <v>680</v>
      </c>
      <c r="E2215" s="751">
        <v>50113001</v>
      </c>
      <c r="F2215" s="750" t="s">
        <v>688</v>
      </c>
      <c r="G2215" s="749" t="s">
        <v>692</v>
      </c>
      <c r="H2215" s="749">
        <v>146755</v>
      </c>
      <c r="I2215" s="749">
        <v>46755</v>
      </c>
      <c r="J2215" s="749" t="s">
        <v>2276</v>
      </c>
      <c r="K2215" s="749" t="s">
        <v>2277</v>
      </c>
      <c r="L2215" s="752">
        <v>83.67</v>
      </c>
      <c r="M2215" s="752">
        <v>1</v>
      </c>
      <c r="N2215" s="753">
        <v>83.67</v>
      </c>
    </row>
    <row r="2216" spans="1:14" ht="14.4" customHeight="1" x14ac:dyDescent="0.3">
      <c r="A2216" s="747" t="s">
        <v>628</v>
      </c>
      <c r="B2216" s="748" t="s">
        <v>629</v>
      </c>
      <c r="C2216" s="749" t="s">
        <v>679</v>
      </c>
      <c r="D2216" s="750" t="s">
        <v>680</v>
      </c>
      <c r="E2216" s="751">
        <v>50113001</v>
      </c>
      <c r="F2216" s="750" t="s">
        <v>688</v>
      </c>
      <c r="G2216" s="749" t="s">
        <v>692</v>
      </c>
      <c r="H2216" s="749">
        <v>992317</v>
      </c>
      <c r="I2216" s="749">
        <v>0</v>
      </c>
      <c r="J2216" s="749" t="s">
        <v>2040</v>
      </c>
      <c r="K2216" s="749" t="s">
        <v>630</v>
      </c>
      <c r="L2216" s="752">
        <v>238.34000000000003</v>
      </c>
      <c r="M2216" s="752">
        <v>3</v>
      </c>
      <c r="N2216" s="753">
        <v>715.0200000000001</v>
      </c>
    </row>
    <row r="2217" spans="1:14" ht="14.4" customHeight="1" x14ac:dyDescent="0.3">
      <c r="A2217" s="747" t="s">
        <v>628</v>
      </c>
      <c r="B2217" s="748" t="s">
        <v>629</v>
      </c>
      <c r="C2217" s="749" t="s">
        <v>679</v>
      </c>
      <c r="D2217" s="750" t="s">
        <v>680</v>
      </c>
      <c r="E2217" s="751">
        <v>50113001</v>
      </c>
      <c r="F2217" s="750" t="s">
        <v>688</v>
      </c>
      <c r="G2217" s="749" t="s">
        <v>692</v>
      </c>
      <c r="H2217" s="749">
        <v>112023</v>
      </c>
      <c r="I2217" s="749">
        <v>12023</v>
      </c>
      <c r="J2217" s="749" t="s">
        <v>949</v>
      </c>
      <c r="K2217" s="749" t="s">
        <v>950</v>
      </c>
      <c r="L2217" s="752">
        <v>70.165000000000006</v>
      </c>
      <c r="M2217" s="752">
        <v>6</v>
      </c>
      <c r="N2217" s="753">
        <v>420.99</v>
      </c>
    </row>
    <row r="2218" spans="1:14" ht="14.4" customHeight="1" x14ac:dyDescent="0.3">
      <c r="A2218" s="747" t="s">
        <v>628</v>
      </c>
      <c r="B2218" s="748" t="s">
        <v>629</v>
      </c>
      <c r="C2218" s="749" t="s">
        <v>679</v>
      </c>
      <c r="D2218" s="750" t="s">
        <v>680</v>
      </c>
      <c r="E2218" s="751">
        <v>50113001</v>
      </c>
      <c r="F2218" s="750" t="s">
        <v>688</v>
      </c>
      <c r="G2218" s="749" t="s">
        <v>692</v>
      </c>
      <c r="H2218" s="749">
        <v>142595</v>
      </c>
      <c r="I2218" s="749">
        <v>42595</v>
      </c>
      <c r="J2218" s="749" t="s">
        <v>1528</v>
      </c>
      <c r="K2218" s="749" t="s">
        <v>1529</v>
      </c>
      <c r="L2218" s="752">
        <v>947.64964403429587</v>
      </c>
      <c r="M2218" s="752">
        <v>5</v>
      </c>
      <c r="N2218" s="753">
        <v>4738.2482201714793</v>
      </c>
    </row>
    <row r="2219" spans="1:14" ht="14.4" customHeight="1" x14ac:dyDescent="0.3">
      <c r="A2219" s="747" t="s">
        <v>628</v>
      </c>
      <c r="B2219" s="748" t="s">
        <v>629</v>
      </c>
      <c r="C2219" s="749" t="s">
        <v>679</v>
      </c>
      <c r="D2219" s="750" t="s">
        <v>680</v>
      </c>
      <c r="E2219" s="751">
        <v>50113001</v>
      </c>
      <c r="F2219" s="750" t="s">
        <v>688</v>
      </c>
      <c r="G2219" s="749" t="s">
        <v>692</v>
      </c>
      <c r="H2219" s="749">
        <v>142594</v>
      </c>
      <c r="I2219" s="749">
        <v>42594</v>
      </c>
      <c r="J2219" s="749" t="s">
        <v>2041</v>
      </c>
      <c r="K2219" s="749" t="s">
        <v>1529</v>
      </c>
      <c r="L2219" s="752">
        <v>901.19000000000017</v>
      </c>
      <c r="M2219" s="752">
        <v>19</v>
      </c>
      <c r="N2219" s="753">
        <v>17122.610000000004</v>
      </c>
    </row>
    <row r="2220" spans="1:14" ht="14.4" customHeight="1" x14ac:dyDescent="0.3">
      <c r="A2220" s="747" t="s">
        <v>628</v>
      </c>
      <c r="B2220" s="748" t="s">
        <v>629</v>
      </c>
      <c r="C2220" s="749" t="s">
        <v>679</v>
      </c>
      <c r="D2220" s="750" t="s">
        <v>680</v>
      </c>
      <c r="E2220" s="751">
        <v>50113001</v>
      </c>
      <c r="F2220" s="750" t="s">
        <v>688</v>
      </c>
      <c r="G2220" s="749" t="s">
        <v>692</v>
      </c>
      <c r="H2220" s="749">
        <v>207598</v>
      </c>
      <c r="I2220" s="749">
        <v>207598</v>
      </c>
      <c r="J2220" s="749" t="s">
        <v>1530</v>
      </c>
      <c r="K2220" s="749" t="s">
        <v>1531</v>
      </c>
      <c r="L2220" s="752">
        <v>75.650000000000006</v>
      </c>
      <c r="M2220" s="752">
        <v>2</v>
      </c>
      <c r="N2220" s="753">
        <v>151.30000000000001</v>
      </c>
    </row>
    <row r="2221" spans="1:14" ht="14.4" customHeight="1" x14ac:dyDescent="0.3">
      <c r="A2221" s="747" t="s">
        <v>628</v>
      </c>
      <c r="B2221" s="748" t="s">
        <v>629</v>
      </c>
      <c r="C2221" s="749" t="s">
        <v>679</v>
      </c>
      <c r="D2221" s="750" t="s">
        <v>680</v>
      </c>
      <c r="E2221" s="751">
        <v>50113001</v>
      </c>
      <c r="F2221" s="750" t="s">
        <v>688</v>
      </c>
      <c r="G2221" s="749" t="s">
        <v>692</v>
      </c>
      <c r="H2221" s="749">
        <v>100643</v>
      </c>
      <c r="I2221" s="749">
        <v>643</v>
      </c>
      <c r="J2221" s="749" t="s">
        <v>951</v>
      </c>
      <c r="K2221" s="749" t="s">
        <v>952</v>
      </c>
      <c r="L2221" s="752">
        <v>43.61999999999999</v>
      </c>
      <c r="M2221" s="752">
        <v>1</v>
      </c>
      <c r="N2221" s="753">
        <v>43.61999999999999</v>
      </c>
    </row>
    <row r="2222" spans="1:14" ht="14.4" customHeight="1" x14ac:dyDescent="0.3">
      <c r="A2222" s="747" t="s">
        <v>628</v>
      </c>
      <c r="B2222" s="748" t="s">
        <v>629</v>
      </c>
      <c r="C2222" s="749" t="s">
        <v>679</v>
      </c>
      <c r="D2222" s="750" t="s">
        <v>680</v>
      </c>
      <c r="E2222" s="751">
        <v>50113001</v>
      </c>
      <c r="F2222" s="750" t="s">
        <v>688</v>
      </c>
      <c r="G2222" s="749" t="s">
        <v>692</v>
      </c>
      <c r="H2222" s="749">
        <v>100641</v>
      </c>
      <c r="I2222" s="749">
        <v>641</v>
      </c>
      <c r="J2222" s="749" t="s">
        <v>1261</v>
      </c>
      <c r="K2222" s="749" t="s">
        <v>1262</v>
      </c>
      <c r="L2222" s="752">
        <v>31.506666666666661</v>
      </c>
      <c r="M2222" s="752">
        <v>3</v>
      </c>
      <c r="N2222" s="753">
        <v>94.519999999999982</v>
      </c>
    </row>
    <row r="2223" spans="1:14" ht="14.4" customHeight="1" x14ac:dyDescent="0.3">
      <c r="A2223" s="747" t="s">
        <v>628</v>
      </c>
      <c r="B2223" s="748" t="s">
        <v>629</v>
      </c>
      <c r="C2223" s="749" t="s">
        <v>679</v>
      </c>
      <c r="D2223" s="750" t="s">
        <v>680</v>
      </c>
      <c r="E2223" s="751">
        <v>50113001</v>
      </c>
      <c r="F2223" s="750" t="s">
        <v>688</v>
      </c>
      <c r="G2223" s="749" t="s">
        <v>692</v>
      </c>
      <c r="H2223" s="749">
        <v>842996</v>
      </c>
      <c r="I2223" s="749">
        <v>10430</v>
      </c>
      <c r="J2223" s="749" t="s">
        <v>1532</v>
      </c>
      <c r="K2223" s="749" t="s">
        <v>630</v>
      </c>
      <c r="L2223" s="752">
        <v>47.95000000000001</v>
      </c>
      <c r="M2223" s="752">
        <v>2</v>
      </c>
      <c r="N2223" s="753">
        <v>95.90000000000002</v>
      </c>
    </row>
    <row r="2224" spans="1:14" ht="14.4" customHeight="1" x14ac:dyDescent="0.3">
      <c r="A2224" s="747" t="s">
        <v>628</v>
      </c>
      <c r="B2224" s="748" t="s">
        <v>629</v>
      </c>
      <c r="C2224" s="749" t="s">
        <v>679</v>
      </c>
      <c r="D2224" s="750" t="s">
        <v>680</v>
      </c>
      <c r="E2224" s="751">
        <v>50113001</v>
      </c>
      <c r="F2224" s="750" t="s">
        <v>688</v>
      </c>
      <c r="G2224" s="749" t="s">
        <v>692</v>
      </c>
      <c r="H2224" s="749">
        <v>158127</v>
      </c>
      <c r="I2224" s="749">
        <v>10432</v>
      </c>
      <c r="J2224" s="749" t="s">
        <v>1533</v>
      </c>
      <c r="K2224" s="749" t="s">
        <v>1534</v>
      </c>
      <c r="L2224" s="752">
        <v>119.60999999999991</v>
      </c>
      <c r="M2224" s="752">
        <v>2</v>
      </c>
      <c r="N2224" s="753">
        <v>239.21999999999983</v>
      </c>
    </row>
    <row r="2225" spans="1:14" ht="14.4" customHeight="1" x14ac:dyDescent="0.3">
      <c r="A2225" s="747" t="s">
        <v>628</v>
      </c>
      <c r="B2225" s="748" t="s">
        <v>629</v>
      </c>
      <c r="C2225" s="749" t="s">
        <v>679</v>
      </c>
      <c r="D2225" s="750" t="s">
        <v>680</v>
      </c>
      <c r="E2225" s="751">
        <v>50113001</v>
      </c>
      <c r="F2225" s="750" t="s">
        <v>688</v>
      </c>
      <c r="G2225" s="749" t="s">
        <v>692</v>
      </c>
      <c r="H2225" s="749">
        <v>199826</v>
      </c>
      <c r="I2225" s="749">
        <v>99826</v>
      </c>
      <c r="J2225" s="749" t="s">
        <v>2278</v>
      </c>
      <c r="K2225" s="749" t="s">
        <v>2279</v>
      </c>
      <c r="L2225" s="752">
        <v>236.74</v>
      </c>
      <c r="M2225" s="752">
        <v>2</v>
      </c>
      <c r="N2225" s="753">
        <v>473.48</v>
      </c>
    </row>
    <row r="2226" spans="1:14" ht="14.4" customHeight="1" x14ac:dyDescent="0.3">
      <c r="A2226" s="747" t="s">
        <v>628</v>
      </c>
      <c r="B2226" s="748" t="s">
        <v>629</v>
      </c>
      <c r="C2226" s="749" t="s">
        <v>679</v>
      </c>
      <c r="D2226" s="750" t="s">
        <v>680</v>
      </c>
      <c r="E2226" s="751">
        <v>50113001</v>
      </c>
      <c r="F2226" s="750" t="s">
        <v>688</v>
      </c>
      <c r="G2226" s="749" t="s">
        <v>692</v>
      </c>
      <c r="H2226" s="749">
        <v>173209</v>
      </c>
      <c r="I2226" s="749">
        <v>173209</v>
      </c>
      <c r="J2226" s="749" t="s">
        <v>2280</v>
      </c>
      <c r="K2226" s="749" t="s">
        <v>2281</v>
      </c>
      <c r="L2226" s="752">
        <v>154.79</v>
      </c>
      <c r="M2226" s="752">
        <v>2</v>
      </c>
      <c r="N2226" s="753">
        <v>309.58</v>
      </c>
    </row>
    <row r="2227" spans="1:14" ht="14.4" customHeight="1" x14ac:dyDescent="0.3">
      <c r="A2227" s="747" t="s">
        <v>628</v>
      </c>
      <c r="B2227" s="748" t="s">
        <v>629</v>
      </c>
      <c r="C2227" s="749" t="s">
        <v>679</v>
      </c>
      <c r="D2227" s="750" t="s">
        <v>680</v>
      </c>
      <c r="E2227" s="751">
        <v>50113001</v>
      </c>
      <c r="F2227" s="750" t="s">
        <v>688</v>
      </c>
      <c r="G2227" s="749" t="s">
        <v>692</v>
      </c>
      <c r="H2227" s="749">
        <v>846024</v>
      </c>
      <c r="I2227" s="749">
        <v>100097</v>
      </c>
      <c r="J2227" s="749" t="s">
        <v>2280</v>
      </c>
      <c r="K2227" s="749" t="s">
        <v>2282</v>
      </c>
      <c r="L2227" s="752">
        <v>153.435</v>
      </c>
      <c r="M2227" s="752">
        <v>4</v>
      </c>
      <c r="N2227" s="753">
        <v>613.74</v>
      </c>
    </row>
    <row r="2228" spans="1:14" ht="14.4" customHeight="1" x14ac:dyDescent="0.3">
      <c r="A2228" s="747" t="s">
        <v>628</v>
      </c>
      <c r="B2228" s="748" t="s">
        <v>629</v>
      </c>
      <c r="C2228" s="749" t="s">
        <v>679</v>
      </c>
      <c r="D2228" s="750" t="s">
        <v>680</v>
      </c>
      <c r="E2228" s="751">
        <v>50113001</v>
      </c>
      <c r="F2228" s="750" t="s">
        <v>688</v>
      </c>
      <c r="G2228" s="749" t="s">
        <v>692</v>
      </c>
      <c r="H2228" s="749">
        <v>846306</v>
      </c>
      <c r="I2228" s="749">
        <v>100096</v>
      </c>
      <c r="J2228" s="749" t="s">
        <v>2280</v>
      </c>
      <c r="K2228" s="749" t="s">
        <v>2283</v>
      </c>
      <c r="L2228" s="752">
        <v>89.05</v>
      </c>
      <c r="M2228" s="752">
        <v>5</v>
      </c>
      <c r="N2228" s="753">
        <v>445.25</v>
      </c>
    </row>
    <row r="2229" spans="1:14" ht="14.4" customHeight="1" x14ac:dyDescent="0.3">
      <c r="A2229" s="747" t="s">
        <v>628</v>
      </c>
      <c r="B2229" s="748" t="s">
        <v>629</v>
      </c>
      <c r="C2229" s="749" t="s">
        <v>679</v>
      </c>
      <c r="D2229" s="750" t="s">
        <v>680</v>
      </c>
      <c r="E2229" s="751">
        <v>50113001</v>
      </c>
      <c r="F2229" s="750" t="s">
        <v>688</v>
      </c>
      <c r="G2229" s="749" t="s">
        <v>692</v>
      </c>
      <c r="H2229" s="749">
        <v>840813</v>
      </c>
      <c r="I2229" s="749">
        <v>135844</v>
      </c>
      <c r="J2229" s="749" t="s">
        <v>2284</v>
      </c>
      <c r="K2229" s="749" t="s">
        <v>2285</v>
      </c>
      <c r="L2229" s="752">
        <v>2145</v>
      </c>
      <c r="M2229" s="752">
        <v>3</v>
      </c>
      <c r="N2229" s="753">
        <v>6435</v>
      </c>
    </row>
    <row r="2230" spans="1:14" ht="14.4" customHeight="1" x14ac:dyDescent="0.3">
      <c r="A2230" s="747" t="s">
        <v>628</v>
      </c>
      <c r="B2230" s="748" t="s">
        <v>629</v>
      </c>
      <c r="C2230" s="749" t="s">
        <v>679</v>
      </c>
      <c r="D2230" s="750" t="s">
        <v>680</v>
      </c>
      <c r="E2230" s="751">
        <v>50113001</v>
      </c>
      <c r="F2230" s="750" t="s">
        <v>688</v>
      </c>
      <c r="G2230" s="749" t="s">
        <v>630</v>
      </c>
      <c r="H2230" s="749">
        <v>190957</v>
      </c>
      <c r="I2230" s="749">
        <v>90957</v>
      </c>
      <c r="J2230" s="749" t="s">
        <v>2286</v>
      </c>
      <c r="K2230" s="749" t="s">
        <v>1980</v>
      </c>
      <c r="L2230" s="752">
        <v>46.99</v>
      </c>
      <c r="M2230" s="752">
        <v>1</v>
      </c>
      <c r="N2230" s="753">
        <v>46.99</v>
      </c>
    </row>
    <row r="2231" spans="1:14" ht="14.4" customHeight="1" x14ac:dyDescent="0.3">
      <c r="A2231" s="747" t="s">
        <v>628</v>
      </c>
      <c r="B2231" s="748" t="s">
        <v>629</v>
      </c>
      <c r="C2231" s="749" t="s">
        <v>679</v>
      </c>
      <c r="D2231" s="750" t="s">
        <v>680</v>
      </c>
      <c r="E2231" s="751">
        <v>50113001</v>
      </c>
      <c r="F2231" s="750" t="s">
        <v>688</v>
      </c>
      <c r="G2231" s="749" t="s">
        <v>630</v>
      </c>
      <c r="H2231" s="749">
        <v>190959</v>
      </c>
      <c r="I2231" s="749">
        <v>90959</v>
      </c>
      <c r="J2231" s="749" t="s">
        <v>2286</v>
      </c>
      <c r="K2231" s="749" t="s">
        <v>2287</v>
      </c>
      <c r="L2231" s="752">
        <v>61.659999999999954</v>
      </c>
      <c r="M2231" s="752">
        <v>1</v>
      </c>
      <c r="N2231" s="753">
        <v>61.659999999999954</v>
      </c>
    </row>
    <row r="2232" spans="1:14" ht="14.4" customHeight="1" x14ac:dyDescent="0.3">
      <c r="A2232" s="747" t="s">
        <v>628</v>
      </c>
      <c r="B2232" s="748" t="s">
        <v>629</v>
      </c>
      <c r="C2232" s="749" t="s">
        <v>679</v>
      </c>
      <c r="D2232" s="750" t="s">
        <v>680</v>
      </c>
      <c r="E2232" s="751">
        <v>50113001</v>
      </c>
      <c r="F2232" s="750" t="s">
        <v>688</v>
      </c>
      <c r="G2232" s="749" t="s">
        <v>689</v>
      </c>
      <c r="H2232" s="749">
        <v>500566</v>
      </c>
      <c r="I2232" s="749">
        <v>500566</v>
      </c>
      <c r="J2232" s="749" t="s">
        <v>1797</v>
      </c>
      <c r="K2232" s="749" t="s">
        <v>1798</v>
      </c>
      <c r="L2232" s="752">
        <v>834.67</v>
      </c>
      <c r="M2232" s="752">
        <v>3</v>
      </c>
      <c r="N2232" s="753">
        <v>2504.0099999999998</v>
      </c>
    </row>
    <row r="2233" spans="1:14" ht="14.4" customHeight="1" x14ac:dyDescent="0.3">
      <c r="A2233" s="747" t="s">
        <v>628</v>
      </c>
      <c r="B2233" s="748" t="s">
        <v>629</v>
      </c>
      <c r="C2233" s="749" t="s">
        <v>679</v>
      </c>
      <c r="D2233" s="750" t="s">
        <v>680</v>
      </c>
      <c r="E2233" s="751">
        <v>50113001</v>
      </c>
      <c r="F2233" s="750" t="s">
        <v>688</v>
      </c>
      <c r="G2233" s="749" t="s">
        <v>689</v>
      </c>
      <c r="H2233" s="749">
        <v>105496</v>
      </c>
      <c r="I2233" s="749">
        <v>5496</v>
      </c>
      <c r="J2233" s="749" t="s">
        <v>1263</v>
      </c>
      <c r="K2233" s="749" t="s">
        <v>1539</v>
      </c>
      <c r="L2233" s="752">
        <v>75.41</v>
      </c>
      <c r="M2233" s="752">
        <v>2</v>
      </c>
      <c r="N2233" s="753">
        <v>150.82</v>
      </c>
    </row>
    <row r="2234" spans="1:14" ht="14.4" customHeight="1" x14ac:dyDescent="0.3">
      <c r="A2234" s="747" t="s">
        <v>628</v>
      </c>
      <c r="B2234" s="748" t="s">
        <v>629</v>
      </c>
      <c r="C2234" s="749" t="s">
        <v>679</v>
      </c>
      <c r="D2234" s="750" t="s">
        <v>680</v>
      </c>
      <c r="E2234" s="751">
        <v>50113001</v>
      </c>
      <c r="F2234" s="750" t="s">
        <v>688</v>
      </c>
      <c r="G2234" s="749" t="s">
        <v>689</v>
      </c>
      <c r="H2234" s="749">
        <v>166029</v>
      </c>
      <c r="I2234" s="749">
        <v>66029</v>
      </c>
      <c r="J2234" s="749" t="s">
        <v>1263</v>
      </c>
      <c r="K2234" s="749" t="s">
        <v>1847</v>
      </c>
      <c r="L2234" s="752">
        <v>29.035</v>
      </c>
      <c r="M2234" s="752">
        <v>2</v>
      </c>
      <c r="N2234" s="753">
        <v>58.07</v>
      </c>
    </row>
    <row r="2235" spans="1:14" ht="14.4" customHeight="1" x14ac:dyDescent="0.3">
      <c r="A2235" s="747" t="s">
        <v>628</v>
      </c>
      <c r="B2235" s="748" t="s">
        <v>629</v>
      </c>
      <c r="C2235" s="749" t="s">
        <v>679</v>
      </c>
      <c r="D2235" s="750" t="s">
        <v>680</v>
      </c>
      <c r="E2235" s="751">
        <v>50113001</v>
      </c>
      <c r="F2235" s="750" t="s">
        <v>688</v>
      </c>
      <c r="G2235" s="749" t="s">
        <v>689</v>
      </c>
      <c r="H2235" s="749">
        <v>166030</v>
      </c>
      <c r="I2235" s="749">
        <v>66030</v>
      </c>
      <c r="J2235" s="749" t="s">
        <v>1263</v>
      </c>
      <c r="K2235" s="749" t="s">
        <v>1799</v>
      </c>
      <c r="L2235" s="752">
        <v>30.134285714285706</v>
      </c>
      <c r="M2235" s="752">
        <v>7</v>
      </c>
      <c r="N2235" s="753">
        <v>210.93999999999994</v>
      </c>
    </row>
    <row r="2236" spans="1:14" ht="14.4" customHeight="1" x14ac:dyDescent="0.3">
      <c r="A2236" s="747" t="s">
        <v>628</v>
      </c>
      <c r="B2236" s="748" t="s">
        <v>629</v>
      </c>
      <c r="C2236" s="749" t="s">
        <v>679</v>
      </c>
      <c r="D2236" s="750" t="s">
        <v>680</v>
      </c>
      <c r="E2236" s="751">
        <v>50113001</v>
      </c>
      <c r="F2236" s="750" t="s">
        <v>688</v>
      </c>
      <c r="G2236" s="749" t="s">
        <v>689</v>
      </c>
      <c r="H2236" s="749">
        <v>158834</v>
      </c>
      <c r="I2236" s="749">
        <v>58834</v>
      </c>
      <c r="J2236" s="749" t="s">
        <v>953</v>
      </c>
      <c r="K2236" s="749" t="s">
        <v>954</v>
      </c>
      <c r="L2236" s="752">
        <v>64.074545454545458</v>
      </c>
      <c r="M2236" s="752">
        <v>11</v>
      </c>
      <c r="N2236" s="753">
        <v>704.82</v>
      </c>
    </row>
    <row r="2237" spans="1:14" ht="14.4" customHeight="1" x14ac:dyDescent="0.3">
      <c r="A2237" s="747" t="s">
        <v>628</v>
      </c>
      <c r="B2237" s="748" t="s">
        <v>629</v>
      </c>
      <c r="C2237" s="749" t="s">
        <v>679</v>
      </c>
      <c r="D2237" s="750" t="s">
        <v>680</v>
      </c>
      <c r="E2237" s="751">
        <v>50113001</v>
      </c>
      <c r="F2237" s="750" t="s">
        <v>688</v>
      </c>
      <c r="G2237" s="749" t="s">
        <v>692</v>
      </c>
      <c r="H2237" s="749">
        <v>216913</v>
      </c>
      <c r="I2237" s="749">
        <v>216913</v>
      </c>
      <c r="J2237" s="749" t="s">
        <v>2288</v>
      </c>
      <c r="K2237" s="749" t="s">
        <v>2289</v>
      </c>
      <c r="L2237" s="752">
        <v>534.99</v>
      </c>
      <c r="M2237" s="752">
        <v>1</v>
      </c>
      <c r="N2237" s="753">
        <v>534.99</v>
      </c>
    </row>
    <row r="2238" spans="1:14" ht="14.4" customHeight="1" x14ac:dyDescent="0.3">
      <c r="A2238" s="747" t="s">
        <v>628</v>
      </c>
      <c r="B2238" s="748" t="s">
        <v>629</v>
      </c>
      <c r="C2238" s="749" t="s">
        <v>679</v>
      </c>
      <c r="D2238" s="750" t="s">
        <v>680</v>
      </c>
      <c r="E2238" s="751">
        <v>50113001</v>
      </c>
      <c r="F2238" s="750" t="s">
        <v>688</v>
      </c>
      <c r="G2238" s="749" t="s">
        <v>689</v>
      </c>
      <c r="H2238" s="749">
        <v>153950</v>
      </c>
      <c r="I2238" s="749">
        <v>53950</v>
      </c>
      <c r="J2238" s="749" t="s">
        <v>1265</v>
      </c>
      <c r="K2238" s="749" t="s">
        <v>1266</v>
      </c>
      <c r="L2238" s="752">
        <v>91.750000000000014</v>
      </c>
      <c r="M2238" s="752">
        <v>3</v>
      </c>
      <c r="N2238" s="753">
        <v>275.25000000000006</v>
      </c>
    </row>
    <row r="2239" spans="1:14" ht="14.4" customHeight="1" x14ac:dyDescent="0.3">
      <c r="A2239" s="747" t="s">
        <v>628</v>
      </c>
      <c r="B2239" s="748" t="s">
        <v>629</v>
      </c>
      <c r="C2239" s="749" t="s">
        <v>679</v>
      </c>
      <c r="D2239" s="750" t="s">
        <v>680</v>
      </c>
      <c r="E2239" s="751">
        <v>50113002</v>
      </c>
      <c r="F2239" s="750" t="s">
        <v>1267</v>
      </c>
      <c r="G2239" s="749" t="s">
        <v>692</v>
      </c>
      <c r="H2239" s="749">
        <v>149415</v>
      </c>
      <c r="I2239" s="749">
        <v>49415</v>
      </c>
      <c r="J2239" s="749" t="s">
        <v>2049</v>
      </c>
      <c r="K2239" s="749" t="s">
        <v>725</v>
      </c>
      <c r="L2239" s="752">
        <v>1680.5799999999997</v>
      </c>
      <c r="M2239" s="752">
        <v>2</v>
      </c>
      <c r="N2239" s="753">
        <v>3361.1599999999994</v>
      </c>
    </row>
    <row r="2240" spans="1:14" ht="14.4" customHeight="1" x14ac:dyDescent="0.3">
      <c r="A2240" s="747" t="s">
        <v>628</v>
      </c>
      <c r="B2240" s="748" t="s">
        <v>629</v>
      </c>
      <c r="C2240" s="749" t="s">
        <v>679</v>
      </c>
      <c r="D2240" s="750" t="s">
        <v>680</v>
      </c>
      <c r="E2240" s="751">
        <v>50113002</v>
      </c>
      <c r="F2240" s="750" t="s">
        <v>1267</v>
      </c>
      <c r="G2240" s="749" t="s">
        <v>692</v>
      </c>
      <c r="H2240" s="749">
        <v>115293</v>
      </c>
      <c r="I2240" s="749">
        <v>15293</v>
      </c>
      <c r="J2240" s="749" t="s">
        <v>1268</v>
      </c>
      <c r="K2240" s="749" t="s">
        <v>2052</v>
      </c>
      <c r="L2240" s="752">
        <v>2387.9699999999998</v>
      </c>
      <c r="M2240" s="752">
        <v>1</v>
      </c>
      <c r="N2240" s="753">
        <v>2387.9699999999998</v>
      </c>
    </row>
    <row r="2241" spans="1:14" ht="14.4" customHeight="1" x14ac:dyDescent="0.3">
      <c r="A2241" s="747" t="s">
        <v>628</v>
      </c>
      <c r="B2241" s="748" t="s">
        <v>629</v>
      </c>
      <c r="C2241" s="749" t="s">
        <v>679</v>
      </c>
      <c r="D2241" s="750" t="s">
        <v>680</v>
      </c>
      <c r="E2241" s="751">
        <v>50113002</v>
      </c>
      <c r="F2241" s="750" t="s">
        <v>1267</v>
      </c>
      <c r="G2241" s="749" t="s">
        <v>692</v>
      </c>
      <c r="H2241" s="749">
        <v>397297</v>
      </c>
      <c r="I2241" s="749">
        <v>192101</v>
      </c>
      <c r="J2241" s="749" t="s">
        <v>1268</v>
      </c>
      <c r="K2241" s="749" t="s">
        <v>1269</v>
      </c>
      <c r="L2241" s="752">
        <v>1671.92</v>
      </c>
      <c r="M2241" s="752">
        <v>4</v>
      </c>
      <c r="N2241" s="753">
        <v>6687.68</v>
      </c>
    </row>
    <row r="2242" spans="1:14" ht="14.4" customHeight="1" x14ac:dyDescent="0.3">
      <c r="A2242" s="747" t="s">
        <v>628</v>
      </c>
      <c r="B2242" s="748" t="s">
        <v>629</v>
      </c>
      <c r="C2242" s="749" t="s">
        <v>679</v>
      </c>
      <c r="D2242" s="750" t="s">
        <v>680</v>
      </c>
      <c r="E2242" s="751">
        <v>50113002</v>
      </c>
      <c r="F2242" s="750" t="s">
        <v>1267</v>
      </c>
      <c r="G2242" s="749" t="s">
        <v>692</v>
      </c>
      <c r="H2242" s="749">
        <v>107122</v>
      </c>
      <c r="I2242" s="749">
        <v>107122</v>
      </c>
      <c r="J2242" s="749" t="s">
        <v>1188</v>
      </c>
      <c r="K2242" s="749" t="s">
        <v>1270</v>
      </c>
      <c r="L2242" s="752">
        <v>3244.56</v>
      </c>
      <c r="M2242" s="752">
        <v>4</v>
      </c>
      <c r="N2242" s="753">
        <v>12978.24</v>
      </c>
    </row>
    <row r="2243" spans="1:14" ht="14.4" customHeight="1" x14ac:dyDescent="0.3">
      <c r="A2243" s="747" t="s">
        <v>628</v>
      </c>
      <c r="B2243" s="748" t="s">
        <v>629</v>
      </c>
      <c r="C2243" s="749" t="s">
        <v>679</v>
      </c>
      <c r="D2243" s="750" t="s">
        <v>680</v>
      </c>
      <c r="E2243" s="751">
        <v>50113002</v>
      </c>
      <c r="F2243" s="750" t="s">
        <v>1267</v>
      </c>
      <c r="G2243" s="749" t="s">
        <v>692</v>
      </c>
      <c r="H2243" s="749">
        <v>116337</v>
      </c>
      <c r="I2243" s="749">
        <v>16337</v>
      </c>
      <c r="J2243" s="749" t="s">
        <v>2290</v>
      </c>
      <c r="K2243" s="749" t="s">
        <v>2291</v>
      </c>
      <c r="L2243" s="752">
        <v>2062.5</v>
      </c>
      <c r="M2243" s="752">
        <v>4</v>
      </c>
      <c r="N2243" s="753">
        <v>8250</v>
      </c>
    </row>
    <row r="2244" spans="1:14" ht="14.4" customHeight="1" x14ac:dyDescent="0.3">
      <c r="A2244" s="747" t="s">
        <v>628</v>
      </c>
      <c r="B2244" s="748" t="s">
        <v>629</v>
      </c>
      <c r="C2244" s="749" t="s">
        <v>679</v>
      </c>
      <c r="D2244" s="750" t="s">
        <v>680</v>
      </c>
      <c r="E2244" s="751">
        <v>50113002</v>
      </c>
      <c r="F2244" s="750" t="s">
        <v>1267</v>
      </c>
      <c r="G2244" s="749" t="s">
        <v>692</v>
      </c>
      <c r="H2244" s="749">
        <v>116338</v>
      </c>
      <c r="I2244" s="749">
        <v>16338</v>
      </c>
      <c r="J2244" s="749" t="s">
        <v>2290</v>
      </c>
      <c r="K2244" s="749" t="s">
        <v>2292</v>
      </c>
      <c r="L2244" s="752">
        <v>3171.3000000000006</v>
      </c>
      <c r="M2244" s="752">
        <v>1</v>
      </c>
      <c r="N2244" s="753">
        <v>3171.3000000000006</v>
      </c>
    </row>
    <row r="2245" spans="1:14" ht="14.4" customHeight="1" x14ac:dyDescent="0.3">
      <c r="A2245" s="747" t="s">
        <v>628</v>
      </c>
      <c r="B2245" s="748" t="s">
        <v>629</v>
      </c>
      <c r="C2245" s="749" t="s">
        <v>679</v>
      </c>
      <c r="D2245" s="750" t="s">
        <v>680</v>
      </c>
      <c r="E2245" s="751">
        <v>50113002</v>
      </c>
      <c r="F2245" s="750" t="s">
        <v>1267</v>
      </c>
      <c r="G2245" s="749" t="s">
        <v>692</v>
      </c>
      <c r="H2245" s="749">
        <v>142003</v>
      </c>
      <c r="I2245" s="749">
        <v>142003</v>
      </c>
      <c r="J2245" s="749" t="s">
        <v>2293</v>
      </c>
      <c r="K2245" s="749" t="s">
        <v>725</v>
      </c>
      <c r="L2245" s="752">
        <v>3410</v>
      </c>
      <c r="M2245" s="752">
        <v>1</v>
      </c>
      <c r="N2245" s="753">
        <v>3410</v>
      </c>
    </row>
    <row r="2246" spans="1:14" ht="14.4" customHeight="1" x14ac:dyDescent="0.3">
      <c r="A2246" s="747" t="s">
        <v>628</v>
      </c>
      <c r="B2246" s="748" t="s">
        <v>629</v>
      </c>
      <c r="C2246" s="749" t="s">
        <v>679</v>
      </c>
      <c r="D2246" s="750" t="s">
        <v>680</v>
      </c>
      <c r="E2246" s="751">
        <v>50113002</v>
      </c>
      <c r="F2246" s="750" t="s">
        <v>1267</v>
      </c>
      <c r="G2246" s="749" t="s">
        <v>692</v>
      </c>
      <c r="H2246" s="749">
        <v>158628</v>
      </c>
      <c r="I2246" s="749">
        <v>58628</v>
      </c>
      <c r="J2246" s="749" t="s">
        <v>1696</v>
      </c>
      <c r="K2246" s="749" t="s">
        <v>724</v>
      </c>
      <c r="L2246" s="752">
        <v>297</v>
      </c>
      <c r="M2246" s="752">
        <v>220</v>
      </c>
      <c r="N2246" s="753">
        <v>65340</v>
      </c>
    </row>
    <row r="2247" spans="1:14" ht="14.4" customHeight="1" x14ac:dyDescent="0.3">
      <c r="A2247" s="747" t="s">
        <v>628</v>
      </c>
      <c r="B2247" s="748" t="s">
        <v>629</v>
      </c>
      <c r="C2247" s="749" t="s">
        <v>679</v>
      </c>
      <c r="D2247" s="750" t="s">
        <v>680</v>
      </c>
      <c r="E2247" s="751">
        <v>50113002</v>
      </c>
      <c r="F2247" s="750" t="s">
        <v>1267</v>
      </c>
      <c r="G2247" s="749" t="s">
        <v>692</v>
      </c>
      <c r="H2247" s="749">
        <v>500831</v>
      </c>
      <c r="I2247" s="749">
        <v>157109</v>
      </c>
      <c r="J2247" s="749" t="s">
        <v>1540</v>
      </c>
      <c r="K2247" s="749" t="s">
        <v>1541</v>
      </c>
      <c r="L2247" s="752">
        <v>3665.2000000000003</v>
      </c>
      <c r="M2247" s="752">
        <v>13</v>
      </c>
      <c r="N2247" s="753">
        <v>47647.600000000006</v>
      </c>
    </row>
    <row r="2248" spans="1:14" ht="14.4" customHeight="1" x14ac:dyDescent="0.3">
      <c r="A2248" s="747" t="s">
        <v>628</v>
      </c>
      <c r="B2248" s="748" t="s">
        <v>629</v>
      </c>
      <c r="C2248" s="749" t="s">
        <v>679</v>
      </c>
      <c r="D2248" s="750" t="s">
        <v>680</v>
      </c>
      <c r="E2248" s="751">
        <v>50113002</v>
      </c>
      <c r="F2248" s="750" t="s">
        <v>1267</v>
      </c>
      <c r="G2248" s="749" t="s">
        <v>692</v>
      </c>
      <c r="H2248" s="749">
        <v>396465</v>
      </c>
      <c r="I2248" s="749">
        <v>157107</v>
      </c>
      <c r="J2248" s="749" t="s">
        <v>1271</v>
      </c>
      <c r="K2248" s="749" t="s">
        <v>1272</v>
      </c>
      <c r="L2248" s="752">
        <v>3102.0004347826093</v>
      </c>
      <c r="M2248" s="752">
        <v>23</v>
      </c>
      <c r="N2248" s="753">
        <v>71346.010000000009</v>
      </c>
    </row>
    <row r="2249" spans="1:14" ht="14.4" customHeight="1" x14ac:dyDescent="0.3">
      <c r="A2249" s="747" t="s">
        <v>628</v>
      </c>
      <c r="B2249" s="748" t="s">
        <v>629</v>
      </c>
      <c r="C2249" s="749" t="s">
        <v>679</v>
      </c>
      <c r="D2249" s="750" t="s">
        <v>680</v>
      </c>
      <c r="E2249" s="751">
        <v>50113002</v>
      </c>
      <c r="F2249" s="750" t="s">
        <v>1267</v>
      </c>
      <c r="G2249" s="749" t="s">
        <v>692</v>
      </c>
      <c r="H2249" s="749">
        <v>500716</v>
      </c>
      <c r="I2249" s="749">
        <v>157112</v>
      </c>
      <c r="J2249" s="749" t="s">
        <v>2294</v>
      </c>
      <c r="K2249" s="749" t="s">
        <v>1541</v>
      </c>
      <c r="L2249" s="752">
        <v>3828</v>
      </c>
      <c r="M2249" s="752">
        <v>2</v>
      </c>
      <c r="N2249" s="753">
        <v>7656</v>
      </c>
    </row>
    <row r="2250" spans="1:14" ht="14.4" customHeight="1" x14ac:dyDescent="0.3">
      <c r="A2250" s="747" t="s">
        <v>628</v>
      </c>
      <c r="B2250" s="748" t="s">
        <v>629</v>
      </c>
      <c r="C2250" s="749" t="s">
        <v>679</v>
      </c>
      <c r="D2250" s="750" t="s">
        <v>680</v>
      </c>
      <c r="E2250" s="751">
        <v>50113002</v>
      </c>
      <c r="F2250" s="750" t="s">
        <v>1267</v>
      </c>
      <c r="G2250" s="749" t="s">
        <v>692</v>
      </c>
      <c r="H2250" s="749">
        <v>845045</v>
      </c>
      <c r="I2250" s="749">
        <v>107472</v>
      </c>
      <c r="J2250" s="749" t="s">
        <v>2000</v>
      </c>
      <c r="K2250" s="749" t="s">
        <v>2295</v>
      </c>
      <c r="L2250" s="752">
        <v>2739.92</v>
      </c>
      <c r="M2250" s="752">
        <v>4</v>
      </c>
      <c r="N2250" s="753">
        <v>10959.68</v>
      </c>
    </row>
    <row r="2251" spans="1:14" ht="14.4" customHeight="1" x14ac:dyDescent="0.3">
      <c r="A2251" s="747" t="s">
        <v>628</v>
      </c>
      <c r="B2251" s="748" t="s">
        <v>629</v>
      </c>
      <c r="C2251" s="749" t="s">
        <v>679</v>
      </c>
      <c r="D2251" s="750" t="s">
        <v>680</v>
      </c>
      <c r="E2251" s="751">
        <v>50113002</v>
      </c>
      <c r="F2251" s="750" t="s">
        <v>1267</v>
      </c>
      <c r="G2251" s="749" t="s">
        <v>692</v>
      </c>
      <c r="H2251" s="749">
        <v>101420</v>
      </c>
      <c r="I2251" s="749">
        <v>101420</v>
      </c>
      <c r="J2251" s="749" t="s">
        <v>2054</v>
      </c>
      <c r="K2251" s="749" t="s">
        <v>2055</v>
      </c>
      <c r="L2251" s="752">
        <v>1496</v>
      </c>
      <c r="M2251" s="752">
        <v>4</v>
      </c>
      <c r="N2251" s="753">
        <v>5984</v>
      </c>
    </row>
    <row r="2252" spans="1:14" ht="14.4" customHeight="1" x14ac:dyDescent="0.3">
      <c r="A2252" s="747" t="s">
        <v>628</v>
      </c>
      <c r="B2252" s="748" t="s">
        <v>629</v>
      </c>
      <c r="C2252" s="749" t="s">
        <v>679</v>
      </c>
      <c r="D2252" s="750" t="s">
        <v>680</v>
      </c>
      <c r="E2252" s="751">
        <v>50113002</v>
      </c>
      <c r="F2252" s="750" t="s">
        <v>1267</v>
      </c>
      <c r="G2252" s="749" t="s">
        <v>692</v>
      </c>
      <c r="H2252" s="749">
        <v>118734</v>
      </c>
      <c r="I2252" s="749">
        <v>18734</v>
      </c>
      <c r="J2252" s="749" t="s">
        <v>2054</v>
      </c>
      <c r="K2252" s="749" t="s">
        <v>2296</v>
      </c>
      <c r="L2252" s="752">
        <v>2739.17</v>
      </c>
      <c r="M2252" s="752">
        <v>1</v>
      </c>
      <c r="N2252" s="753">
        <v>2739.17</v>
      </c>
    </row>
    <row r="2253" spans="1:14" ht="14.4" customHeight="1" x14ac:dyDescent="0.3">
      <c r="A2253" s="747" t="s">
        <v>628</v>
      </c>
      <c r="B2253" s="748" t="s">
        <v>629</v>
      </c>
      <c r="C2253" s="749" t="s">
        <v>679</v>
      </c>
      <c r="D2253" s="750" t="s">
        <v>680</v>
      </c>
      <c r="E2253" s="751">
        <v>50113004</v>
      </c>
      <c r="F2253" s="750" t="s">
        <v>1273</v>
      </c>
      <c r="G2253" s="749" t="s">
        <v>692</v>
      </c>
      <c r="H2253" s="749">
        <v>501547</v>
      </c>
      <c r="I2253" s="749">
        <v>0</v>
      </c>
      <c r="J2253" s="749" t="s">
        <v>1274</v>
      </c>
      <c r="K2253" s="749" t="s">
        <v>1275</v>
      </c>
      <c r="L2253" s="752">
        <v>1257.8829123333333</v>
      </c>
      <c r="M2253" s="752">
        <v>75</v>
      </c>
      <c r="N2253" s="753">
        <v>94341.218424999999</v>
      </c>
    </row>
    <row r="2254" spans="1:14" ht="14.4" customHeight="1" x14ac:dyDescent="0.3">
      <c r="A2254" s="747" t="s">
        <v>628</v>
      </c>
      <c r="B2254" s="748" t="s">
        <v>629</v>
      </c>
      <c r="C2254" s="749" t="s">
        <v>679</v>
      </c>
      <c r="D2254" s="750" t="s">
        <v>680</v>
      </c>
      <c r="E2254" s="751">
        <v>50113006</v>
      </c>
      <c r="F2254" s="750" t="s">
        <v>955</v>
      </c>
      <c r="G2254" s="749" t="s">
        <v>689</v>
      </c>
      <c r="H2254" s="749">
        <v>217109</v>
      </c>
      <c r="I2254" s="749">
        <v>217109</v>
      </c>
      <c r="J2254" s="749" t="s">
        <v>1547</v>
      </c>
      <c r="K2254" s="749" t="s">
        <v>1281</v>
      </c>
      <c r="L2254" s="752">
        <v>164.73</v>
      </c>
      <c r="M2254" s="752">
        <v>3</v>
      </c>
      <c r="N2254" s="753">
        <v>494.18999999999994</v>
      </c>
    </row>
    <row r="2255" spans="1:14" ht="14.4" customHeight="1" x14ac:dyDescent="0.3">
      <c r="A2255" s="747" t="s">
        <v>628</v>
      </c>
      <c r="B2255" s="748" t="s">
        <v>629</v>
      </c>
      <c r="C2255" s="749" t="s">
        <v>679</v>
      </c>
      <c r="D2255" s="750" t="s">
        <v>680</v>
      </c>
      <c r="E2255" s="751">
        <v>50113006</v>
      </c>
      <c r="F2255" s="750" t="s">
        <v>955</v>
      </c>
      <c r="G2255" s="749" t="s">
        <v>689</v>
      </c>
      <c r="H2255" s="749">
        <v>33821</v>
      </c>
      <c r="I2255" s="749">
        <v>33821</v>
      </c>
      <c r="J2255" s="749" t="s">
        <v>956</v>
      </c>
      <c r="K2255" s="749" t="s">
        <v>957</v>
      </c>
      <c r="L2255" s="752">
        <v>125.69</v>
      </c>
      <c r="M2255" s="752">
        <v>4</v>
      </c>
      <c r="N2255" s="753">
        <v>502.76</v>
      </c>
    </row>
    <row r="2256" spans="1:14" ht="14.4" customHeight="1" x14ac:dyDescent="0.3">
      <c r="A2256" s="747" t="s">
        <v>628</v>
      </c>
      <c r="B2256" s="748" t="s">
        <v>629</v>
      </c>
      <c r="C2256" s="749" t="s">
        <v>679</v>
      </c>
      <c r="D2256" s="750" t="s">
        <v>680</v>
      </c>
      <c r="E2256" s="751">
        <v>50113006</v>
      </c>
      <c r="F2256" s="750" t="s">
        <v>955</v>
      </c>
      <c r="G2256" s="749" t="s">
        <v>689</v>
      </c>
      <c r="H2256" s="749">
        <v>33822</v>
      </c>
      <c r="I2256" s="749">
        <v>33822</v>
      </c>
      <c r="J2256" s="749" t="s">
        <v>958</v>
      </c>
      <c r="K2256" s="749" t="s">
        <v>957</v>
      </c>
      <c r="L2256" s="752">
        <v>125.69000000000001</v>
      </c>
      <c r="M2256" s="752">
        <v>5</v>
      </c>
      <c r="N2256" s="753">
        <v>628.45000000000005</v>
      </c>
    </row>
    <row r="2257" spans="1:14" ht="14.4" customHeight="1" x14ac:dyDescent="0.3">
      <c r="A2257" s="747" t="s">
        <v>628</v>
      </c>
      <c r="B2257" s="748" t="s">
        <v>629</v>
      </c>
      <c r="C2257" s="749" t="s">
        <v>679</v>
      </c>
      <c r="D2257" s="750" t="s">
        <v>680</v>
      </c>
      <c r="E2257" s="751">
        <v>50113006</v>
      </c>
      <c r="F2257" s="750" t="s">
        <v>955</v>
      </c>
      <c r="G2257" s="749" t="s">
        <v>689</v>
      </c>
      <c r="H2257" s="749">
        <v>33837</v>
      </c>
      <c r="I2257" s="749">
        <v>33837</v>
      </c>
      <c r="J2257" s="749" t="s">
        <v>2297</v>
      </c>
      <c r="K2257" s="749" t="s">
        <v>1546</v>
      </c>
      <c r="L2257" s="752">
        <v>62.489999999999988</v>
      </c>
      <c r="M2257" s="752">
        <v>4</v>
      </c>
      <c r="N2257" s="753">
        <v>249.95999999999995</v>
      </c>
    </row>
    <row r="2258" spans="1:14" ht="14.4" customHeight="1" x14ac:dyDescent="0.3">
      <c r="A2258" s="747" t="s">
        <v>628</v>
      </c>
      <c r="B2258" s="748" t="s">
        <v>629</v>
      </c>
      <c r="C2258" s="749" t="s">
        <v>679</v>
      </c>
      <c r="D2258" s="750" t="s">
        <v>680</v>
      </c>
      <c r="E2258" s="751">
        <v>50113006</v>
      </c>
      <c r="F2258" s="750" t="s">
        <v>955</v>
      </c>
      <c r="G2258" s="749" t="s">
        <v>689</v>
      </c>
      <c r="H2258" s="749">
        <v>33838</v>
      </c>
      <c r="I2258" s="749">
        <v>33838</v>
      </c>
      <c r="J2258" s="749" t="s">
        <v>2298</v>
      </c>
      <c r="K2258" s="749" t="s">
        <v>1546</v>
      </c>
      <c r="L2258" s="752">
        <v>61.923333333333346</v>
      </c>
      <c r="M2258" s="752">
        <v>12</v>
      </c>
      <c r="N2258" s="753">
        <v>743.08000000000015</v>
      </c>
    </row>
    <row r="2259" spans="1:14" ht="14.4" customHeight="1" x14ac:dyDescent="0.3">
      <c r="A2259" s="747" t="s">
        <v>628</v>
      </c>
      <c r="B2259" s="748" t="s">
        <v>629</v>
      </c>
      <c r="C2259" s="749" t="s">
        <v>679</v>
      </c>
      <c r="D2259" s="750" t="s">
        <v>680</v>
      </c>
      <c r="E2259" s="751">
        <v>50113006</v>
      </c>
      <c r="F2259" s="750" t="s">
        <v>955</v>
      </c>
      <c r="G2259" s="749" t="s">
        <v>689</v>
      </c>
      <c r="H2259" s="749">
        <v>33839</v>
      </c>
      <c r="I2259" s="749">
        <v>33839</v>
      </c>
      <c r="J2259" s="749" t="s">
        <v>1697</v>
      </c>
      <c r="K2259" s="749" t="s">
        <v>1546</v>
      </c>
      <c r="L2259" s="752">
        <v>62.065000000000012</v>
      </c>
      <c r="M2259" s="752">
        <v>16</v>
      </c>
      <c r="N2259" s="753">
        <v>993.04000000000019</v>
      </c>
    </row>
    <row r="2260" spans="1:14" ht="14.4" customHeight="1" x14ac:dyDescent="0.3">
      <c r="A2260" s="747" t="s">
        <v>628</v>
      </c>
      <c r="B2260" s="748" t="s">
        <v>629</v>
      </c>
      <c r="C2260" s="749" t="s">
        <v>679</v>
      </c>
      <c r="D2260" s="750" t="s">
        <v>680</v>
      </c>
      <c r="E2260" s="751">
        <v>50113006</v>
      </c>
      <c r="F2260" s="750" t="s">
        <v>955</v>
      </c>
      <c r="G2260" s="749" t="s">
        <v>689</v>
      </c>
      <c r="H2260" s="749">
        <v>33938</v>
      </c>
      <c r="I2260" s="749">
        <v>33938</v>
      </c>
      <c r="J2260" s="749" t="s">
        <v>963</v>
      </c>
      <c r="K2260" s="749" t="s">
        <v>964</v>
      </c>
      <c r="L2260" s="752">
        <v>1857.651818181818</v>
      </c>
      <c r="M2260" s="752">
        <v>11</v>
      </c>
      <c r="N2260" s="753">
        <v>20434.169999999998</v>
      </c>
    </row>
    <row r="2261" spans="1:14" ht="14.4" customHeight="1" x14ac:dyDescent="0.3">
      <c r="A2261" s="747" t="s">
        <v>628</v>
      </c>
      <c r="B2261" s="748" t="s">
        <v>629</v>
      </c>
      <c r="C2261" s="749" t="s">
        <v>679</v>
      </c>
      <c r="D2261" s="750" t="s">
        <v>680</v>
      </c>
      <c r="E2261" s="751">
        <v>50113006</v>
      </c>
      <c r="F2261" s="750" t="s">
        <v>955</v>
      </c>
      <c r="G2261" s="749" t="s">
        <v>689</v>
      </c>
      <c r="H2261" s="749">
        <v>217090</v>
      </c>
      <c r="I2261" s="749">
        <v>217090</v>
      </c>
      <c r="J2261" s="749" t="s">
        <v>2299</v>
      </c>
      <c r="K2261" s="749" t="s">
        <v>2300</v>
      </c>
      <c r="L2261" s="752">
        <v>3252.14</v>
      </c>
      <c r="M2261" s="752">
        <v>4</v>
      </c>
      <c r="N2261" s="753">
        <v>13008.56</v>
      </c>
    </row>
    <row r="2262" spans="1:14" ht="14.4" customHeight="1" x14ac:dyDescent="0.3">
      <c r="A2262" s="747" t="s">
        <v>628</v>
      </c>
      <c r="B2262" s="748" t="s">
        <v>629</v>
      </c>
      <c r="C2262" s="749" t="s">
        <v>679</v>
      </c>
      <c r="D2262" s="750" t="s">
        <v>680</v>
      </c>
      <c r="E2262" s="751">
        <v>50113006</v>
      </c>
      <c r="F2262" s="750" t="s">
        <v>955</v>
      </c>
      <c r="G2262" s="749" t="s">
        <v>689</v>
      </c>
      <c r="H2262" s="749">
        <v>33897</v>
      </c>
      <c r="I2262" s="749">
        <v>33897</v>
      </c>
      <c r="J2262" s="749" t="s">
        <v>2056</v>
      </c>
      <c r="K2262" s="749" t="s">
        <v>1552</v>
      </c>
      <c r="L2262" s="752">
        <v>148.96000000000004</v>
      </c>
      <c r="M2262" s="752">
        <v>1</v>
      </c>
      <c r="N2262" s="753">
        <v>148.96000000000004</v>
      </c>
    </row>
    <row r="2263" spans="1:14" ht="14.4" customHeight="1" x14ac:dyDescent="0.3">
      <c r="A2263" s="747" t="s">
        <v>628</v>
      </c>
      <c r="B2263" s="748" t="s">
        <v>629</v>
      </c>
      <c r="C2263" s="749" t="s">
        <v>679</v>
      </c>
      <c r="D2263" s="750" t="s">
        <v>680</v>
      </c>
      <c r="E2263" s="751">
        <v>50113006</v>
      </c>
      <c r="F2263" s="750" t="s">
        <v>955</v>
      </c>
      <c r="G2263" s="749" t="s">
        <v>689</v>
      </c>
      <c r="H2263" s="749">
        <v>33742</v>
      </c>
      <c r="I2263" s="749">
        <v>33742</v>
      </c>
      <c r="J2263" s="749" t="s">
        <v>1551</v>
      </c>
      <c r="K2263" s="749" t="s">
        <v>1552</v>
      </c>
      <c r="L2263" s="752">
        <v>148.96000000000004</v>
      </c>
      <c r="M2263" s="752">
        <v>4</v>
      </c>
      <c r="N2263" s="753">
        <v>595.84000000000015</v>
      </c>
    </row>
    <row r="2264" spans="1:14" ht="14.4" customHeight="1" x14ac:dyDescent="0.3">
      <c r="A2264" s="747" t="s">
        <v>628</v>
      </c>
      <c r="B2264" s="748" t="s">
        <v>629</v>
      </c>
      <c r="C2264" s="749" t="s">
        <v>679</v>
      </c>
      <c r="D2264" s="750" t="s">
        <v>680</v>
      </c>
      <c r="E2264" s="751">
        <v>50113006</v>
      </c>
      <c r="F2264" s="750" t="s">
        <v>955</v>
      </c>
      <c r="G2264" s="749" t="s">
        <v>689</v>
      </c>
      <c r="H2264" s="749">
        <v>846764</v>
      </c>
      <c r="I2264" s="749">
        <v>33418</v>
      </c>
      <c r="J2264" s="749" t="s">
        <v>1553</v>
      </c>
      <c r="K2264" s="749" t="s">
        <v>1552</v>
      </c>
      <c r="L2264" s="752">
        <v>135.6</v>
      </c>
      <c r="M2264" s="752">
        <v>6</v>
      </c>
      <c r="N2264" s="753">
        <v>813.6</v>
      </c>
    </row>
    <row r="2265" spans="1:14" ht="14.4" customHeight="1" x14ac:dyDescent="0.3">
      <c r="A2265" s="747" t="s">
        <v>628</v>
      </c>
      <c r="B2265" s="748" t="s">
        <v>629</v>
      </c>
      <c r="C2265" s="749" t="s">
        <v>679</v>
      </c>
      <c r="D2265" s="750" t="s">
        <v>680</v>
      </c>
      <c r="E2265" s="751">
        <v>50113006</v>
      </c>
      <c r="F2265" s="750" t="s">
        <v>955</v>
      </c>
      <c r="G2265" s="749" t="s">
        <v>689</v>
      </c>
      <c r="H2265" s="749">
        <v>846765</v>
      </c>
      <c r="I2265" s="749">
        <v>33421</v>
      </c>
      <c r="J2265" s="749" t="s">
        <v>1554</v>
      </c>
      <c r="K2265" s="749" t="s">
        <v>1552</v>
      </c>
      <c r="L2265" s="752">
        <v>135.6</v>
      </c>
      <c r="M2265" s="752">
        <v>1</v>
      </c>
      <c r="N2265" s="753">
        <v>135.6</v>
      </c>
    </row>
    <row r="2266" spans="1:14" ht="14.4" customHeight="1" x14ac:dyDescent="0.3">
      <c r="A2266" s="747" t="s">
        <v>628</v>
      </c>
      <c r="B2266" s="748" t="s">
        <v>629</v>
      </c>
      <c r="C2266" s="749" t="s">
        <v>679</v>
      </c>
      <c r="D2266" s="750" t="s">
        <v>680</v>
      </c>
      <c r="E2266" s="751">
        <v>50113006</v>
      </c>
      <c r="F2266" s="750" t="s">
        <v>955</v>
      </c>
      <c r="G2266" s="749" t="s">
        <v>689</v>
      </c>
      <c r="H2266" s="749">
        <v>33865</v>
      </c>
      <c r="I2266" s="749">
        <v>33865</v>
      </c>
      <c r="J2266" s="749" t="s">
        <v>1555</v>
      </c>
      <c r="K2266" s="749" t="s">
        <v>1552</v>
      </c>
      <c r="L2266" s="752">
        <v>135.6</v>
      </c>
      <c r="M2266" s="752">
        <v>1</v>
      </c>
      <c r="N2266" s="753">
        <v>135.6</v>
      </c>
    </row>
    <row r="2267" spans="1:14" ht="14.4" customHeight="1" x14ac:dyDescent="0.3">
      <c r="A2267" s="747" t="s">
        <v>628</v>
      </c>
      <c r="B2267" s="748" t="s">
        <v>629</v>
      </c>
      <c r="C2267" s="749" t="s">
        <v>679</v>
      </c>
      <c r="D2267" s="750" t="s">
        <v>680</v>
      </c>
      <c r="E2267" s="751">
        <v>50113006</v>
      </c>
      <c r="F2267" s="750" t="s">
        <v>955</v>
      </c>
      <c r="G2267" s="749" t="s">
        <v>689</v>
      </c>
      <c r="H2267" s="749">
        <v>846766</v>
      </c>
      <c r="I2267" s="749">
        <v>33420</v>
      </c>
      <c r="J2267" s="749" t="s">
        <v>2301</v>
      </c>
      <c r="K2267" s="749" t="s">
        <v>1552</v>
      </c>
      <c r="L2267" s="752">
        <v>135.59999999999997</v>
      </c>
      <c r="M2267" s="752">
        <v>4</v>
      </c>
      <c r="N2267" s="753">
        <v>542.39999999999986</v>
      </c>
    </row>
    <row r="2268" spans="1:14" ht="14.4" customHeight="1" x14ac:dyDescent="0.3">
      <c r="A2268" s="747" t="s">
        <v>628</v>
      </c>
      <c r="B2268" s="748" t="s">
        <v>629</v>
      </c>
      <c r="C2268" s="749" t="s">
        <v>679</v>
      </c>
      <c r="D2268" s="750" t="s">
        <v>680</v>
      </c>
      <c r="E2268" s="751">
        <v>50113006</v>
      </c>
      <c r="F2268" s="750" t="s">
        <v>955</v>
      </c>
      <c r="G2268" s="749" t="s">
        <v>689</v>
      </c>
      <c r="H2268" s="749">
        <v>33751</v>
      </c>
      <c r="I2268" s="749">
        <v>33751</v>
      </c>
      <c r="J2268" s="749" t="s">
        <v>2302</v>
      </c>
      <c r="K2268" s="749" t="s">
        <v>2059</v>
      </c>
      <c r="L2268" s="752">
        <v>111.95</v>
      </c>
      <c r="M2268" s="752">
        <v>4</v>
      </c>
      <c r="N2268" s="753">
        <v>447.8</v>
      </c>
    </row>
    <row r="2269" spans="1:14" ht="14.4" customHeight="1" x14ac:dyDescent="0.3">
      <c r="A2269" s="747" t="s">
        <v>628</v>
      </c>
      <c r="B2269" s="748" t="s">
        <v>629</v>
      </c>
      <c r="C2269" s="749" t="s">
        <v>679</v>
      </c>
      <c r="D2269" s="750" t="s">
        <v>680</v>
      </c>
      <c r="E2269" s="751">
        <v>50113006</v>
      </c>
      <c r="F2269" s="750" t="s">
        <v>955</v>
      </c>
      <c r="G2269" s="749" t="s">
        <v>689</v>
      </c>
      <c r="H2269" s="749">
        <v>395579</v>
      </c>
      <c r="I2269" s="749">
        <v>33752</v>
      </c>
      <c r="J2269" s="749" t="s">
        <v>1556</v>
      </c>
      <c r="K2269" s="749" t="s">
        <v>1557</v>
      </c>
      <c r="L2269" s="752">
        <v>111.95</v>
      </c>
      <c r="M2269" s="752">
        <v>3</v>
      </c>
      <c r="N2269" s="753">
        <v>335.85</v>
      </c>
    </row>
    <row r="2270" spans="1:14" ht="14.4" customHeight="1" x14ac:dyDescent="0.3">
      <c r="A2270" s="747" t="s">
        <v>628</v>
      </c>
      <c r="B2270" s="748" t="s">
        <v>629</v>
      </c>
      <c r="C2270" s="749" t="s">
        <v>679</v>
      </c>
      <c r="D2270" s="750" t="s">
        <v>680</v>
      </c>
      <c r="E2270" s="751">
        <v>50113006</v>
      </c>
      <c r="F2270" s="750" t="s">
        <v>955</v>
      </c>
      <c r="G2270" s="749" t="s">
        <v>689</v>
      </c>
      <c r="H2270" s="749">
        <v>33750</v>
      </c>
      <c r="I2270" s="749">
        <v>33750</v>
      </c>
      <c r="J2270" s="749" t="s">
        <v>2058</v>
      </c>
      <c r="K2270" s="749" t="s">
        <v>2059</v>
      </c>
      <c r="L2270" s="752">
        <v>111.95</v>
      </c>
      <c r="M2270" s="752">
        <v>5</v>
      </c>
      <c r="N2270" s="753">
        <v>559.75</v>
      </c>
    </row>
    <row r="2271" spans="1:14" ht="14.4" customHeight="1" x14ac:dyDescent="0.3">
      <c r="A2271" s="747" t="s">
        <v>628</v>
      </c>
      <c r="B2271" s="748" t="s">
        <v>629</v>
      </c>
      <c r="C2271" s="749" t="s">
        <v>679</v>
      </c>
      <c r="D2271" s="750" t="s">
        <v>680</v>
      </c>
      <c r="E2271" s="751">
        <v>50113006</v>
      </c>
      <c r="F2271" s="750" t="s">
        <v>955</v>
      </c>
      <c r="G2271" s="749" t="s">
        <v>689</v>
      </c>
      <c r="H2271" s="749">
        <v>33859</v>
      </c>
      <c r="I2271" s="749">
        <v>33859</v>
      </c>
      <c r="J2271" s="749" t="s">
        <v>1280</v>
      </c>
      <c r="K2271" s="749" t="s">
        <v>1281</v>
      </c>
      <c r="L2271" s="752">
        <v>129.97000000000003</v>
      </c>
      <c r="M2271" s="752">
        <v>14</v>
      </c>
      <c r="N2271" s="753">
        <v>1819.5800000000004</v>
      </c>
    </row>
    <row r="2272" spans="1:14" ht="14.4" customHeight="1" x14ac:dyDescent="0.3">
      <c r="A2272" s="747" t="s">
        <v>628</v>
      </c>
      <c r="B2272" s="748" t="s">
        <v>629</v>
      </c>
      <c r="C2272" s="749" t="s">
        <v>679</v>
      </c>
      <c r="D2272" s="750" t="s">
        <v>680</v>
      </c>
      <c r="E2272" s="751">
        <v>50113006</v>
      </c>
      <c r="F2272" s="750" t="s">
        <v>955</v>
      </c>
      <c r="G2272" s="749" t="s">
        <v>689</v>
      </c>
      <c r="H2272" s="749">
        <v>33858</v>
      </c>
      <c r="I2272" s="749">
        <v>33858</v>
      </c>
      <c r="J2272" s="749" t="s">
        <v>1282</v>
      </c>
      <c r="K2272" s="749" t="s">
        <v>1281</v>
      </c>
      <c r="L2272" s="752">
        <v>129.97000186247291</v>
      </c>
      <c r="M2272" s="752">
        <v>5</v>
      </c>
      <c r="N2272" s="753">
        <v>649.85000931236459</v>
      </c>
    </row>
    <row r="2273" spans="1:14" ht="14.4" customHeight="1" x14ac:dyDescent="0.3">
      <c r="A2273" s="747" t="s">
        <v>628</v>
      </c>
      <c r="B2273" s="748" t="s">
        <v>629</v>
      </c>
      <c r="C2273" s="749" t="s">
        <v>679</v>
      </c>
      <c r="D2273" s="750" t="s">
        <v>680</v>
      </c>
      <c r="E2273" s="751">
        <v>50113006</v>
      </c>
      <c r="F2273" s="750" t="s">
        <v>955</v>
      </c>
      <c r="G2273" s="749" t="s">
        <v>689</v>
      </c>
      <c r="H2273" s="749">
        <v>33848</v>
      </c>
      <c r="I2273" s="749">
        <v>33848</v>
      </c>
      <c r="J2273" s="749" t="s">
        <v>1283</v>
      </c>
      <c r="K2273" s="749" t="s">
        <v>1281</v>
      </c>
      <c r="L2273" s="752">
        <v>122.69000000000003</v>
      </c>
      <c r="M2273" s="752">
        <v>16</v>
      </c>
      <c r="N2273" s="753">
        <v>1963.0400000000004</v>
      </c>
    </row>
    <row r="2274" spans="1:14" ht="14.4" customHeight="1" x14ac:dyDescent="0.3">
      <c r="A2274" s="747" t="s">
        <v>628</v>
      </c>
      <c r="B2274" s="748" t="s">
        <v>629</v>
      </c>
      <c r="C2274" s="749" t="s">
        <v>679</v>
      </c>
      <c r="D2274" s="750" t="s">
        <v>680</v>
      </c>
      <c r="E2274" s="751">
        <v>50113006</v>
      </c>
      <c r="F2274" s="750" t="s">
        <v>955</v>
      </c>
      <c r="G2274" s="749" t="s">
        <v>689</v>
      </c>
      <c r="H2274" s="749">
        <v>990352</v>
      </c>
      <c r="I2274" s="749">
        <v>33935</v>
      </c>
      <c r="J2274" s="749" t="s">
        <v>2061</v>
      </c>
      <c r="K2274" s="749" t="s">
        <v>1546</v>
      </c>
      <c r="L2274" s="752">
        <v>30.67</v>
      </c>
      <c r="M2274" s="752">
        <v>4</v>
      </c>
      <c r="N2274" s="753">
        <v>122.68</v>
      </c>
    </row>
    <row r="2275" spans="1:14" ht="14.4" customHeight="1" x14ac:dyDescent="0.3">
      <c r="A2275" s="747" t="s">
        <v>628</v>
      </c>
      <c r="B2275" s="748" t="s">
        <v>629</v>
      </c>
      <c r="C2275" s="749" t="s">
        <v>679</v>
      </c>
      <c r="D2275" s="750" t="s">
        <v>680</v>
      </c>
      <c r="E2275" s="751">
        <v>50113006</v>
      </c>
      <c r="F2275" s="750" t="s">
        <v>955</v>
      </c>
      <c r="G2275" s="749" t="s">
        <v>689</v>
      </c>
      <c r="H2275" s="749">
        <v>33847</v>
      </c>
      <c r="I2275" s="749">
        <v>33847</v>
      </c>
      <c r="J2275" s="749" t="s">
        <v>1284</v>
      </c>
      <c r="K2275" s="749" t="s">
        <v>1281</v>
      </c>
      <c r="L2275" s="752">
        <v>122.69000000000001</v>
      </c>
      <c r="M2275" s="752">
        <v>5</v>
      </c>
      <c r="N2275" s="753">
        <v>613.45000000000005</v>
      </c>
    </row>
    <row r="2276" spans="1:14" ht="14.4" customHeight="1" x14ac:dyDescent="0.3">
      <c r="A2276" s="747" t="s">
        <v>628</v>
      </c>
      <c r="B2276" s="748" t="s">
        <v>629</v>
      </c>
      <c r="C2276" s="749" t="s">
        <v>679</v>
      </c>
      <c r="D2276" s="750" t="s">
        <v>680</v>
      </c>
      <c r="E2276" s="751">
        <v>50113006</v>
      </c>
      <c r="F2276" s="750" t="s">
        <v>955</v>
      </c>
      <c r="G2276" s="749" t="s">
        <v>689</v>
      </c>
      <c r="H2276" s="749">
        <v>133144</v>
      </c>
      <c r="I2276" s="749">
        <v>33144</v>
      </c>
      <c r="J2276" s="749" t="s">
        <v>995</v>
      </c>
      <c r="K2276" s="749" t="s">
        <v>996</v>
      </c>
      <c r="L2276" s="752">
        <v>86.962187499999999</v>
      </c>
      <c r="M2276" s="752">
        <v>256</v>
      </c>
      <c r="N2276" s="753">
        <v>22262.32</v>
      </c>
    </row>
    <row r="2277" spans="1:14" ht="14.4" customHeight="1" x14ac:dyDescent="0.3">
      <c r="A2277" s="747" t="s">
        <v>628</v>
      </c>
      <c r="B2277" s="748" t="s">
        <v>629</v>
      </c>
      <c r="C2277" s="749" t="s">
        <v>679</v>
      </c>
      <c r="D2277" s="750" t="s">
        <v>680</v>
      </c>
      <c r="E2277" s="751">
        <v>50113006</v>
      </c>
      <c r="F2277" s="750" t="s">
        <v>955</v>
      </c>
      <c r="G2277" s="749" t="s">
        <v>692</v>
      </c>
      <c r="H2277" s="749">
        <v>217054</v>
      </c>
      <c r="I2277" s="749">
        <v>217054</v>
      </c>
      <c r="J2277" s="749" t="s">
        <v>1560</v>
      </c>
      <c r="K2277" s="749" t="s">
        <v>1561</v>
      </c>
      <c r="L2277" s="752">
        <v>1109.0400000000002</v>
      </c>
      <c r="M2277" s="752">
        <v>13</v>
      </c>
      <c r="N2277" s="753">
        <v>14417.520000000002</v>
      </c>
    </row>
    <row r="2278" spans="1:14" ht="14.4" customHeight="1" x14ac:dyDescent="0.3">
      <c r="A2278" s="747" t="s">
        <v>628</v>
      </c>
      <c r="B2278" s="748" t="s">
        <v>629</v>
      </c>
      <c r="C2278" s="749" t="s">
        <v>679</v>
      </c>
      <c r="D2278" s="750" t="s">
        <v>680</v>
      </c>
      <c r="E2278" s="751">
        <v>50113006</v>
      </c>
      <c r="F2278" s="750" t="s">
        <v>955</v>
      </c>
      <c r="G2278" s="749" t="s">
        <v>689</v>
      </c>
      <c r="H2278" s="749">
        <v>33527</v>
      </c>
      <c r="I2278" s="749">
        <v>33527</v>
      </c>
      <c r="J2278" s="749" t="s">
        <v>1560</v>
      </c>
      <c r="K2278" s="749" t="s">
        <v>998</v>
      </c>
      <c r="L2278" s="752">
        <v>54.38</v>
      </c>
      <c r="M2278" s="752">
        <v>16</v>
      </c>
      <c r="N2278" s="753">
        <v>870.08</v>
      </c>
    </row>
    <row r="2279" spans="1:14" ht="14.4" customHeight="1" x14ac:dyDescent="0.3">
      <c r="A2279" s="747" t="s">
        <v>628</v>
      </c>
      <c r="B2279" s="748" t="s">
        <v>629</v>
      </c>
      <c r="C2279" s="749" t="s">
        <v>679</v>
      </c>
      <c r="D2279" s="750" t="s">
        <v>680</v>
      </c>
      <c r="E2279" s="751">
        <v>50113006</v>
      </c>
      <c r="F2279" s="750" t="s">
        <v>955</v>
      </c>
      <c r="G2279" s="749" t="s">
        <v>689</v>
      </c>
      <c r="H2279" s="749">
        <v>848250</v>
      </c>
      <c r="I2279" s="749">
        <v>33423</v>
      </c>
      <c r="J2279" s="749" t="s">
        <v>2062</v>
      </c>
      <c r="K2279" s="749" t="s">
        <v>2063</v>
      </c>
      <c r="L2279" s="752">
        <v>295.21012086723397</v>
      </c>
      <c r="M2279" s="752">
        <v>10</v>
      </c>
      <c r="N2279" s="753">
        <v>2952.1012086723399</v>
      </c>
    </row>
    <row r="2280" spans="1:14" ht="14.4" customHeight="1" x14ac:dyDescent="0.3">
      <c r="A2280" s="747" t="s">
        <v>628</v>
      </c>
      <c r="B2280" s="748" t="s">
        <v>629</v>
      </c>
      <c r="C2280" s="749" t="s">
        <v>679</v>
      </c>
      <c r="D2280" s="750" t="s">
        <v>680</v>
      </c>
      <c r="E2280" s="751">
        <v>50113006</v>
      </c>
      <c r="F2280" s="750" t="s">
        <v>955</v>
      </c>
      <c r="G2280" s="749" t="s">
        <v>692</v>
      </c>
      <c r="H2280" s="749">
        <v>33955</v>
      </c>
      <c r="I2280" s="749">
        <v>33955</v>
      </c>
      <c r="J2280" s="749" t="s">
        <v>997</v>
      </c>
      <c r="K2280" s="749" t="s">
        <v>998</v>
      </c>
      <c r="L2280" s="752">
        <v>167.74000000000007</v>
      </c>
      <c r="M2280" s="752">
        <v>65</v>
      </c>
      <c r="N2280" s="753">
        <v>10903.100000000004</v>
      </c>
    </row>
    <row r="2281" spans="1:14" ht="14.4" customHeight="1" x14ac:dyDescent="0.3">
      <c r="A2281" s="747" t="s">
        <v>628</v>
      </c>
      <c r="B2281" s="748" t="s">
        <v>629</v>
      </c>
      <c r="C2281" s="749" t="s">
        <v>679</v>
      </c>
      <c r="D2281" s="750" t="s">
        <v>680</v>
      </c>
      <c r="E2281" s="751">
        <v>50113006</v>
      </c>
      <c r="F2281" s="750" t="s">
        <v>955</v>
      </c>
      <c r="G2281" s="749" t="s">
        <v>689</v>
      </c>
      <c r="H2281" s="749">
        <v>133220</v>
      </c>
      <c r="I2281" s="749">
        <v>33220</v>
      </c>
      <c r="J2281" s="749" t="s">
        <v>999</v>
      </c>
      <c r="K2281" s="749" t="s">
        <v>1000</v>
      </c>
      <c r="L2281" s="752">
        <v>198.89</v>
      </c>
      <c r="M2281" s="752">
        <v>1</v>
      </c>
      <c r="N2281" s="753">
        <v>198.89</v>
      </c>
    </row>
    <row r="2282" spans="1:14" ht="14.4" customHeight="1" x14ac:dyDescent="0.3">
      <c r="A2282" s="747" t="s">
        <v>628</v>
      </c>
      <c r="B2282" s="748" t="s">
        <v>629</v>
      </c>
      <c r="C2282" s="749" t="s">
        <v>679</v>
      </c>
      <c r="D2282" s="750" t="s">
        <v>680</v>
      </c>
      <c r="E2282" s="751">
        <v>50113008</v>
      </c>
      <c r="F2282" s="750" t="s">
        <v>1001</v>
      </c>
      <c r="G2282" s="749"/>
      <c r="H2282" s="749"/>
      <c r="I2282" s="749">
        <v>138453</v>
      </c>
      <c r="J2282" s="749" t="s">
        <v>1002</v>
      </c>
      <c r="K2282" s="749" t="s">
        <v>1003</v>
      </c>
      <c r="L2282" s="752">
        <v>643.5</v>
      </c>
      <c r="M2282" s="752">
        <v>24</v>
      </c>
      <c r="N2282" s="753">
        <v>15444</v>
      </c>
    </row>
    <row r="2283" spans="1:14" ht="14.4" customHeight="1" x14ac:dyDescent="0.3">
      <c r="A2283" s="747" t="s">
        <v>628</v>
      </c>
      <c r="B2283" s="748" t="s">
        <v>629</v>
      </c>
      <c r="C2283" s="749" t="s">
        <v>679</v>
      </c>
      <c r="D2283" s="750" t="s">
        <v>680</v>
      </c>
      <c r="E2283" s="751">
        <v>50113008</v>
      </c>
      <c r="F2283" s="750" t="s">
        <v>1001</v>
      </c>
      <c r="G2283" s="749"/>
      <c r="H2283" s="749"/>
      <c r="I2283" s="749">
        <v>138455</v>
      </c>
      <c r="J2283" s="749" t="s">
        <v>1002</v>
      </c>
      <c r="K2283" s="749" t="s">
        <v>2066</v>
      </c>
      <c r="L2283" s="752">
        <v>1287</v>
      </c>
      <c r="M2283" s="752">
        <v>19</v>
      </c>
      <c r="N2283" s="753">
        <v>24453</v>
      </c>
    </row>
    <row r="2284" spans="1:14" ht="14.4" customHeight="1" x14ac:dyDescent="0.3">
      <c r="A2284" s="747" t="s">
        <v>628</v>
      </c>
      <c r="B2284" s="748" t="s">
        <v>629</v>
      </c>
      <c r="C2284" s="749" t="s">
        <v>679</v>
      </c>
      <c r="D2284" s="750" t="s">
        <v>680</v>
      </c>
      <c r="E2284" s="751">
        <v>50113008</v>
      </c>
      <c r="F2284" s="750" t="s">
        <v>1001</v>
      </c>
      <c r="G2284" s="749"/>
      <c r="H2284" s="749"/>
      <c r="I2284" s="749">
        <v>129057</v>
      </c>
      <c r="J2284" s="749" t="s">
        <v>1606</v>
      </c>
      <c r="K2284" s="749" t="s">
        <v>1809</v>
      </c>
      <c r="L2284" s="752">
        <v>4337.1201171875</v>
      </c>
      <c r="M2284" s="752">
        <v>6</v>
      </c>
      <c r="N2284" s="753">
        <v>26022.720703125</v>
      </c>
    </row>
    <row r="2285" spans="1:14" ht="14.4" customHeight="1" x14ac:dyDescent="0.3">
      <c r="A2285" s="747" t="s">
        <v>628</v>
      </c>
      <c r="B2285" s="748" t="s">
        <v>629</v>
      </c>
      <c r="C2285" s="749" t="s">
        <v>679</v>
      </c>
      <c r="D2285" s="750" t="s">
        <v>680</v>
      </c>
      <c r="E2285" s="751">
        <v>50113008</v>
      </c>
      <c r="F2285" s="750" t="s">
        <v>1001</v>
      </c>
      <c r="G2285" s="749"/>
      <c r="H2285" s="749"/>
      <c r="I2285" s="749">
        <v>129056</v>
      </c>
      <c r="J2285" s="749" t="s">
        <v>1606</v>
      </c>
      <c r="K2285" s="749" t="s">
        <v>1607</v>
      </c>
      <c r="L2285" s="752">
        <v>2758.1903960129312</v>
      </c>
      <c r="M2285" s="752">
        <v>29</v>
      </c>
      <c r="N2285" s="753">
        <v>79987.521484375</v>
      </c>
    </row>
    <row r="2286" spans="1:14" ht="14.4" customHeight="1" x14ac:dyDescent="0.3">
      <c r="A2286" s="747" t="s">
        <v>628</v>
      </c>
      <c r="B2286" s="748" t="s">
        <v>629</v>
      </c>
      <c r="C2286" s="749" t="s">
        <v>679</v>
      </c>
      <c r="D2286" s="750" t="s">
        <v>680</v>
      </c>
      <c r="E2286" s="751">
        <v>50113008</v>
      </c>
      <c r="F2286" s="750" t="s">
        <v>1001</v>
      </c>
      <c r="G2286" s="749"/>
      <c r="H2286" s="749"/>
      <c r="I2286" s="749">
        <v>62464</v>
      </c>
      <c r="J2286" s="749" t="s">
        <v>1610</v>
      </c>
      <c r="K2286" s="749" t="s">
        <v>1611</v>
      </c>
      <c r="L2286" s="752">
        <v>9157.759765625</v>
      </c>
      <c r="M2286" s="752">
        <v>1</v>
      </c>
      <c r="N2286" s="753">
        <v>9157.759765625</v>
      </c>
    </row>
    <row r="2287" spans="1:14" ht="14.4" customHeight="1" x14ac:dyDescent="0.3">
      <c r="A2287" s="747" t="s">
        <v>628</v>
      </c>
      <c r="B2287" s="748" t="s">
        <v>629</v>
      </c>
      <c r="C2287" s="749" t="s">
        <v>679</v>
      </c>
      <c r="D2287" s="750" t="s">
        <v>680</v>
      </c>
      <c r="E2287" s="751">
        <v>50113008</v>
      </c>
      <c r="F2287" s="750" t="s">
        <v>1001</v>
      </c>
      <c r="G2287" s="749"/>
      <c r="H2287" s="749"/>
      <c r="I2287" s="749">
        <v>97910</v>
      </c>
      <c r="J2287" s="749" t="s">
        <v>2303</v>
      </c>
      <c r="K2287" s="749" t="s">
        <v>2304</v>
      </c>
      <c r="L2287" s="752">
        <v>1346.3499755859375</v>
      </c>
      <c r="M2287" s="752">
        <v>1</v>
      </c>
      <c r="N2287" s="753">
        <v>1346.3499755859375</v>
      </c>
    </row>
    <row r="2288" spans="1:14" ht="14.4" customHeight="1" x14ac:dyDescent="0.3">
      <c r="A2288" s="747" t="s">
        <v>628</v>
      </c>
      <c r="B2288" s="748" t="s">
        <v>629</v>
      </c>
      <c r="C2288" s="749" t="s">
        <v>679</v>
      </c>
      <c r="D2288" s="750" t="s">
        <v>680</v>
      </c>
      <c r="E2288" s="751">
        <v>50113008</v>
      </c>
      <c r="F2288" s="750" t="s">
        <v>1001</v>
      </c>
      <c r="G2288" s="749"/>
      <c r="H2288" s="749"/>
      <c r="I2288" s="749">
        <v>26039</v>
      </c>
      <c r="J2288" s="749" t="s">
        <v>1004</v>
      </c>
      <c r="K2288" s="749" t="s">
        <v>1005</v>
      </c>
      <c r="L2288" s="752">
        <v>955.9000244140625</v>
      </c>
      <c r="M2288" s="752">
        <v>2</v>
      </c>
      <c r="N2288" s="753">
        <v>1911.800048828125</v>
      </c>
    </row>
    <row r="2289" spans="1:14" ht="14.4" customHeight="1" x14ac:dyDescent="0.3">
      <c r="A2289" s="747" t="s">
        <v>628</v>
      </c>
      <c r="B2289" s="748" t="s">
        <v>629</v>
      </c>
      <c r="C2289" s="749" t="s">
        <v>679</v>
      </c>
      <c r="D2289" s="750" t="s">
        <v>680</v>
      </c>
      <c r="E2289" s="751">
        <v>50113008</v>
      </c>
      <c r="F2289" s="750" t="s">
        <v>1001</v>
      </c>
      <c r="G2289" s="749"/>
      <c r="H2289" s="749"/>
      <c r="I2289" s="749">
        <v>26041</v>
      </c>
      <c r="J2289" s="749" t="s">
        <v>1004</v>
      </c>
      <c r="K2289" s="749" t="s">
        <v>1006</v>
      </c>
      <c r="L2289" s="752">
        <v>4779.5</v>
      </c>
      <c r="M2289" s="752">
        <v>8</v>
      </c>
      <c r="N2289" s="753">
        <v>38236</v>
      </c>
    </row>
    <row r="2290" spans="1:14" ht="14.4" customHeight="1" x14ac:dyDescent="0.3">
      <c r="A2290" s="747" t="s">
        <v>628</v>
      </c>
      <c r="B2290" s="748" t="s">
        <v>629</v>
      </c>
      <c r="C2290" s="749" t="s">
        <v>679</v>
      </c>
      <c r="D2290" s="750" t="s">
        <v>680</v>
      </c>
      <c r="E2290" s="751">
        <v>50113008</v>
      </c>
      <c r="F2290" s="750" t="s">
        <v>1001</v>
      </c>
      <c r="G2290" s="749"/>
      <c r="H2290" s="749"/>
      <c r="I2290" s="749">
        <v>26042</v>
      </c>
      <c r="J2290" s="749" t="s">
        <v>1004</v>
      </c>
      <c r="K2290" s="749" t="s">
        <v>1567</v>
      </c>
      <c r="L2290" s="752">
        <v>9559</v>
      </c>
      <c r="M2290" s="752">
        <v>2</v>
      </c>
      <c r="N2290" s="753">
        <v>19118</v>
      </c>
    </row>
    <row r="2291" spans="1:14" ht="14.4" customHeight="1" x14ac:dyDescent="0.3">
      <c r="A2291" s="747" t="s">
        <v>628</v>
      </c>
      <c r="B2291" s="748" t="s">
        <v>629</v>
      </c>
      <c r="C2291" s="749" t="s">
        <v>679</v>
      </c>
      <c r="D2291" s="750" t="s">
        <v>680</v>
      </c>
      <c r="E2291" s="751">
        <v>50113008</v>
      </c>
      <c r="F2291" s="750" t="s">
        <v>1001</v>
      </c>
      <c r="G2291" s="749"/>
      <c r="H2291" s="749"/>
      <c r="I2291" s="749">
        <v>6480</v>
      </c>
      <c r="J2291" s="749" t="s">
        <v>2305</v>
      </c>
      <c r="K2291" s="749" t="s">
        <v>2306</v>
      </c>
      <c r="L2291" s="752">
        <v>4305.4000244140625</v>
      </c>
      <c r="M2291" s="752">
        <v>8</v>
      </c>
      <c r="N2291" s="753">
        <v>34443.2001953125</v>
      </c>
    </row>
    <row r="2292" spans="1:14" ht="14.4" customHeight="1" x14ac:dyDescent="0.3">
      <c r="A2292" s="747" t="s">
        <v>628</v>
      </c>
      <c r="B2292" s="748" t="s">
        <v>629</v>
      </c>
      <c r="C2292" s="749" t="s">
        <v>679</v>
      </c>
      <c r="D2292" s="750" t="s">
        <v>680</v>
      </c>
      <c r="E2292" s="751">
        <v>50113012</v>
      </c>
      <c r="F2292" s="750" t="s">
        <v>2070</v>
      </c>
      <c r="G2292" s="749" t="s">
        <v>692</v>
      </c>
      <c r="H2292" s="749">
        <v>193649</v>
      </c>
      <c r="I2292" s="749">
        <v>93649</v>
      </c>
      <c r="J2292" s="749" t="s">
        <v>2071</v>
      </c>
      <c r="K2292" s="749" t="s">
        <v>2072</v>
      </c>
      <c r="L2292" s="752">
        <v>4931.66</v>
      </c>
      <c r="M2292" s="752">
        <v>1</v>
      </c>
      <c r="N2292" s="753">
        <v>4931.66</v>
      </c>
    </row>
    <row r="2293" spans="1:14" ht="14.4" customHeight="1" x14ac:dyDescent="0.3">
      <c r="A2293" s="747" t="s">
        <v>628</v>
      </c>
      <c r="B2293" s="748" t="s">
        <v>629</v>
      </c>
      <c r="C2293" s="749" t="s">
        <v>679</v>
      </c>
      <c r="D2293" s="750" t="s">
        <v>680</v>
      </c>
      <c r="E2293" s="751">
        <v>50113013</v>
      </c>
      <c r="F2293" s="750" t="s">
        <v>1007</v>
      </c>
      <c r="G2293" s="749" t="s">
        <v>692</v>
      </c>
      <c r="H2293" s="749">
        <v>183821</v>
      </c>
      <c r="I2293" s="749">
        <v>183821</v>
      </c>
      <c r="J2293" s="749" t="s">
        <v>2307</v>
      </c>
      <c r="K2293" s="749" t="s">
        <v>2308</v>
      </c>
      <c r="L2293" s="752">
        <v>75.283333333333331</v>
      </c>
      <c r="M2293" s="752">
        <v>60</v>
      </c>
      <c r="N2293" s="753">
        <v>4517</v>
      </c>
    </row>
    <row r="2294" spans="1:14" ht="14.4" customHeight="1" x14ac:dyDescent="0.3">
      <c r="A2294" s="747" t="s">
        <v>628</v>
      </c>
      <c r="B2294" s="748" t="s">
        <v>629</v>
      </c>
      <c r="C2294" s="749" t="s">
        <v>679</v>
      </c>
      <c r="D2294" s="750" t="s">
        <v>680</v>
      </c>
      <c r="E2294" s="751">
        <v>50113013</v>
      </c>
      <c r="F2294" s="750" t="s">
        <v>1007</v>
      </c>
      <c r="G2294" s="749" t="s">
        <v>689</v>
      </c>
      <c r="H2294" s="749">
        <v>195147</v>
      </c>
      <c r="I2294" s="749">
        <v>195147</v>
      </c>
      <c r="J2294" s="749" t="s">
        <v>1285</v>
      </c>
      <c r="K2294" s="749" t="s">
        <v>1286</v>
      </c>
      <c r="L2294" s="752">
        <v>565.72909090909104</v>
      </c>
      <c r="M2294" s="752">
        <v>16.499999999999996</v>
      </c>
      <c r="N2294" s="753">
        <v>9334.5300000000007</v>
      </c>
    </row>
    <row r="2295" spans="1:14" ht="14.4" customHeight="1" x14ac:dyDescent="0.3">
      <c r="A2295" s="747" t="s">
        <v>628</v>
      </c>
      <c r="B2295" s="748" t="s">
        <v>629</v>
      </c>
      <c r="C2295" s="749" t="s">
        <v>679</v>
      </c>
      <c r="D2295" s="750" t="s">
        <v>680</v>
      </c>
      <c r="E2295" s="751">
        <v>50113013</v>
      </c>
      <c r="F2295" s="750" t="s">
        <v>1007</v>
      </c>
      <c r="G2295" s="749" t="s">
        <v>689</v>
      </c>
      <c r="H2295" s="749">
        <v>185524</v>
      </c>
      <c r="I2295" s="749">
        <v>85524</v>
      </c>
      <c r="J2295" s="749" t="s">
        <v>1008</v>
      </c>
      <c r="K2295" s="749" t="s">
        <v>1287</v>
      </c>
      <c r="L2295" s="752">
        <v>101.42000000000004</v>
      </c>
      <c r="M2295" s="752">
        <v>2</v>
      </c>
      <c r="N2295" s="753">
        <v>202.84000000000009</v>
      </c>
    </row>
    <row r="2296" spans="1:14" ht="14.4" customHeight="1" x14ac:dyDescent="0.3">
      <c r="A2296" s="747" t="s">
        <v>628</v>
      </c>
      <c r="B2296" s="748" t="s">
        <v>629</v>
      </c>
      <c r="C2296" s="749" t="s">
        <v>679</v>
      </c>
      <c r="D2296" s="750" t="s">
        <v>680</v>
      </c>
      <c r="E2296" s="751">
        <v>50113013</v>
      </c>
      <c r="F2296" s="750" t="s">
        <v>1007</v>
      </c>
      <c r="G2296" s="749" t="s">
        <v>689</v>
      </c>
      <c r="H2296" s="749">
        <v>203097</v>
      </c>
      <c r="I2296" s="749">
        <v>203097</v>
      </c>
      <c r="J2296" s="749" t="s">
        <v>1288</v>
      </c>
      <c r="K2296" s="749" t="s">
        <v>1289</v>
      </c>
      <c r="L2296" s="752">
        <v>167.2851389783759</v>
      </c>
      <c r="M2296" s="752">
        <v>6</v>
      </c>
      <c r="N2296" s="753">
        <v>1003.7108338702553</v>
      </c>
    </row>
    <row r="2297" spans="1:14" ht="14.4" customHeight="1" x14ac:dyDescent="0.3">
      <c r="A2297" s="747" t="s">
        <v>628</v>
      </c>
      <c r="B2297" s="748" t="s">
        <v>629</v>
      </c>
      <c r="C2297" s="749" t="s">
        <v>679</v>
      </c>
      <c r="D2297" s="750" t="s">
        <v>680</v>
      </c>
      <c r="E2297" s="751">
        <v>50113013</v>
      </c>
      <c r="F2297" s="750" t="s">
        <v>1007</v>
      </c>
      <c r="G2297" s="749" t="s">
        <v>692</v>
      </c>
      <c r="H2297" s="749">
        <v>172972</v>
      </c>
      <c r="I2297" s="749">
        <v>72972</v>
      </c>
      <c r="J2297" s="749" t="s">
        <v>1010</v>
      </c>
      <c r="K2297" s="749" t="s">
        <v>1011</v>
      </c>
      <c r="L2297" s="752">
        <v>181.61423841059604</v>
      </c>
      <c r="M2297" s="752">
        <v>151</v>
      </c>
      <c r="N2297" s="753">
        <v>27423.750000000004</v>
      </c>
    </row>
    <row r="2298" spans="1:14" ht="14.4" customHeight="1" x14ac:dyDescent="0.3">
      <c r="A2298" s="747" t="s">
        <v>628</v>
      </c>
      <c r="B2298" s="748" t="s">
        <v>629</v>
      </c>
      <c r="C2298" s="749" t="s">
        <v>679</v>
      </c>
      <c r="D2298" s="750" t="s">
        <v>680</v>
      </c>
      <c r="E2298" s="751">
        <v>50113013</v>
      </c>
      <c r="F2298" s="750" t="s">
        <v>1007</v>
      </c>
      <c r="G2298" s="749" t="s">
        <v>689</v>
      </c>
      <c r="H2298" s="749">
        <v>105951</v>
      </c>
      <c r="I2298" s="749">
        <v>5951</v>
      </c>
      <c r="J2298" s="749" t="s">
        <v>1290</v>
      </c>
      <c r="K2298" s="749" t="s">
        <v>1291</v>
      </c>
      <c r="L2298" s="752">
        <v>114.93000000000002</v>
      </c>
      <c r="M2298" s="752">
        <v>3</v>
      </c>
      <c r="N2298" s="753">
        <v>344.79000000000008</v>
      </c>
    </row>
    <row r="2299" spans="1:14" ht="14.4" customHeight="1" x14ac:dyDescent="0.3">
      <c r="A2299" s="747" t="s">
        <v>628</v>
      </c>
      <c r="B2299" s="748" t="s">
        <v>629</v>
      </c>
      <c r="C2299" s="749" t="s">
        <v>679</v>
      </c>
      <c r="D2299" s="750" t="s">
        <v>680</v>
      </c>
      <c r="E2299" s="751">
        <v>50113013</v>
      </c>
      <c r="F2299" s="750" t="s">
        <v>1007</v>
      </c>
      <c r="G2299" s="749" t="s">
        <v>689</v>
      </c>
      <c r="H2299" s="749">
        <v>199366</v>
      </c>
      <c r="I2299" s="749">
        <v>99366</v>
      </c>
      <c r="J2299" s="749" t="s">
        <v>1014</v>
      </c>
      <c r="K2299" s="749" t="s">
        <v>1015</v>
      </c>
      <c r="L2299" s="752">
        <v>56.640000000000008</v>
      </c>
      <c r="M2299" s="752">
        <v>8</v>
      </c>
      <c r="N2299" s="753">
        <v>453.12000000000006</v>
      </c>
    </row>
    <row r="2300" spans="1:14" ht="14.4" customHeight="1" x14ac:dyDescent="0.3">
      <c r="A2300" s="747" t="s">
        <v>628</v>
      </c>
      <c r="B2300" s="748" t="s">
        <v>629</v>
      </c>
      <c r="C2300" s="749" t="s">
        <v>679</v>
      </c>
      <c r="D2300" s="750" t="s">
        <v>680</v>
      </c>
      <c r="E2300" s="751">
        <v>50113013</v>
      </c>
      <c r="F2300" s="750" t="s">
        <v>1007</v>
      </c>
      <c r="G2300" s="749" t="s">
        <v>692</v>
      </c>
      <c r="H2300" s="749">
        <v>72973</v>
      </c>
      <c r="I2300" s="749">
        <v>72973</v>
      </c>
      <c r="J2300" s="749" t="s">
        <v>1016</v>
      </c>
      <c r="K2300" s="749" t="s">
        <v>1017</v>
      </c>
      <c r="L2300" s="752">
        <v>157.81097366961632</v>
      </c>
      <c r="M2300" s="752">
        <v>214.40000000000003</v>
      </c>
      <c r="N2300" s="753">
        <v>33834.672754765743</v>
      </c>
    </row>
    <row r="2301" spans="1:14" ht="14.4" customHeight="1" x14ac:dyDescent="0.3">
      <c r="A2301" s="747" t="s">
        <v>628</v>
      </c>
      <c r="B2301" s="748" t="s">
        <v>629</v>
      </c>
      <c r="C2301" s="749" t="s">
        <v>679</v>
      </c>
      <c r="D2301" s="750" t="s">
        <v>680</v>
      </c>
      <c r="E2301" s="751">
        <v>50113013</v>
      </c>
      <c r="F2301" s="750" t="s">
        <v>1007</v>
      </c>
      <c r="G2301" s="749" t="s">
        <v>689</v>
      </c>
      <c r="H2301" s="749">
        <v>196416</v>
      </c>
      <c r="I2301" s="749">
        <v>96416</v>
      </c>
      <c r="J2301" s="749" t="s">
        <v>1568</v>
      </c>
      <c r="K2301" s="749" t="s">
        <v>1569</v>
      </c>
      <c r="L2301" s="752">
        <v>86.13000000000001</v>
      </c>
      <c r="M2301" s="752">
        <v>4</v>
      </c>
      <c r="N2301" s="753">
        <v>344.52000000000004</v>
      </c>
    </row>
    <row r="2302" spans="1:14" ht="14.4" customHeight="1" x14ac:dyDescent="0.3">
      <c r="A2302" s="747" t="s">
        <v>628</v>
      </c>
      <c r="B2302" s="748" t="s">
        <v>629</v>
      </c>
      <c r="C2302" s="749" t="s">
        <v>679</v>
      </c>
      <c r="D2302" s="750" t="s">
        <v>680</v>
      </c>
      <c r="E2302" s="751">
        <v>50113013</v>
      </c>
      <c r="F2302" s="750" t="s">
        <v>1007</v>
      </c>
      <c r="G2302" s="749" t="s">
        <v>692</v>
      </c>
      <c r="H2302" s="749">
        <v>201958</v>
      </c>
      <c r="I2302" s="749">
        <v>201958</v>
      </c>
      <c r="J2302" s="749" t="s">
        <v>1018</v>
      </c>
      <c r="K2302" s="749" t="s">
        <v>1019</v>
      </c>
      <c r="L2302" s="752">
        <v>208.09999999999997</v>
      </c>
      <c r="M2302" s="752">
        <v>13</v>
      </c>
      <c r="N2302" s="753">
        <v>2705.2999999999997</v>
      </c>
    </row>
    <row r="2303" spans="1:14" ht="14.4" customHeight="1" x14ac:dyDescent="0.3">
      <c r="A2303" s="747" t="s">
        <v>628</v>
      </c>
      <c r="B2303" s="748" t="s">
        <v>629</v>
      </c>
      <c r="C2303" s="749" t="s">
        <v>679</v>
      </c>
      <c r="D2303" s="750" t="s">
        <v>680</v>
      </c>
      <c r="E2303" s="751">
        <v>50113013</v>
      </c>
      <c r="F2303" s="750" t="s">
        <v>1007</v>
      </c>
      <c r="G2303" s="749" t="s">
        <v>692</v>
      </c>
      <c r="H2303" s="749">
        <v>501761</v>
      </c>
      <c r="I2303" s="749">
        <v>0</v>
      </c>
      <c r="J2303" s="749" t="s">
        <v>1294</v>
      </c>
      <c r="K2303" s="749" t="s">
        <v>630</v>
      </c>
      <c r="L2303" s="752">
        <v>2980.12</v>
      </c>
      <c r="M2303" s="752">
        <v>0.4</v>
      </c>
      <c r="N2303" s="753">
        <v>1192.048</v>
      </c>
    </row>
    <row r="2304" spans="1:14" ht="14.4" customHeight="1" x14ac:dyDescent="0.3">
      <c r="A2304" s="747" t="s">
        <v>628</v>
      </c>
      <c r="B2304" s="748" t="s">
        <v>629</v>
      </c>
      <c r="C2304" s="749" t="s">
        <v>679</v>
      </c>
      <c r="D2304" s="750" t="s">
        <v>680</v>
      </c>
      <c r="E2304" s="751">
        <v>50113013</v>
      </c>
      <c r="F2304" s="750" t="s">
        <v>1007</v>
      </c>
      <c r="G2304" s="749" t="s">
        <v>689</v>
      </c>
      <c r="H2304" s="749">
        <v>183817</v>
      </c>
      <c r="I2304" s="749">
        <v>183817</v>
      </c>
      <c r="J2304" s="749" t="s">
        <v>1295</v>
      </c>
      <c r="K2304" s="749" t="s">
        <v>751</v>
      </c>
      <c r="L2304" s="752">
        <v>932.61</v>
      </c>
      <c r="M2304" s="752">
        <v>26</v>
      </c>
      <c r="N2304" s="753">
        <v>24247.86</v>
      </c>
    </row>
    <row r="2305" spans="1:14" ht="14.4" customHeight="1" x14ac:dyDescent="0.3">
      <c r="A2305" s="747" t="s">
        <v>628</v>
      </c>
      <c r="B2305" s="748" t="s">
        <v>629</v>
      </c>
      <c r="C2305" s="749" t="s">
        <v>679</v>
      </c>
      <c r="D2305" s="750" t="s">
        <v>680</v>
      </c>
      <c r="E2305" s="751">
        <v>50113013</v>
      </c>
      <c r="F2305" s="750" t="s">
        <v>1007</v>
      </c>
      <c r="G2305" s="749" t="s">
        <v>689</v>
      </c>
      <c r="H2305" s="749">
        <v>183812</v>
      </c>
      <c r="I2305" s="749">
        <v>183812</v>
      </c>
      <c r="J2305" s="749" t="s">
        <v>1020</v>
      </c>
      <c r="K2305" s="749" t="s">
        <v>1021</v>
      </c>
      <c r="L2305" s="752">
        <v>650.78800000000012</v>
      </c>
      <c r="M2305" s="752">
        <v>25</v>
      </c>
      <c r="N2305" s="753">
        <v>16269.700000000004</v>
      </c>
    </row>
    <row r="2306" spans="1:14" ht="14.4" customHeight="1" x14ac:dyDescent="0.3">
      <c r="A2306" s="747" t="s">
        <v>628</v>
      </c>
      <c r="B2306" s="748" t="s">
        <v>629</v>
      </c>
      <c r="C2306" s="749" t="s">
        <v>679</v>
      </c>
      <c r="D2306" s="750" t="s">
        <v>680</v>
      </c>
      <c r="E2306" s="751">
        <v>50113013</v>
      </c>
      <c r="F2306" s="750" t="s">
        <v>1007</v>
      </c>
      <c r="G2306" s="749" t="s">
        <v>692</v>
      </c>
      <c r="H2306" s="749">
        <v>164831</v>
      </c>
      <c r="I2306" s="749">
        <v>64831</v>
      </c>
      <c r="J2306" s="749" t="s">
        <v>1296</v>
      </c>
      <c r="K2306" s="749" t="s">
        <v>1297</v>
      </c>
      <c r="L2306" s="752">
        <v>198.88</v>
      </c>
      <c r="M2306" s="752">
        <v>17.200000000000003</v>
      </c>
      <c r="N2306" s="753">
        <v>3420.7360000000003</v>
      </c>
    </row>
    <row r="2307" spans="1:14" ht="14.4" customHeight="1" x14ac:dyDescent="0.3">
      <c r="A2307" s="747" t="s">
        <v>628</v>
      </c>
      <c r="B2307" s="748" t="s">
        <v>629</v>
      </c>
      <c r="C2307" s="749" t="s">
        <v>679</v>
      </c>
      <c r="D2307" s="750" t="s">
        <v>680</v>
      </c>
      <c r="E2307" s="751">
        <v>50113013</v>
      </c>
      <c r="F2307" s="750" t="s">
        <v>1007</v>
      </c>
      <c r="G2307" s="749" t="s">
        <v>692</v>
      </c>
      <c r="H2307" s="749">
        <v>164835</v>
      </c>
      <c r="I2307" s="749">
        <v>64835</v>
      </c>
      <c r="J2307" s="749" t="s">
        <v>1022</v>
      </c>
      <c r="K2307" s="749" t="s">
        <v>1023</v>
      </c>
      <c r="L2307" s="752">
        <v>143.66</v>
      </c>
      <c r="M2307" s="752">
        <v>28.000000000000004</v>
      </c>
      <c r="N2307" s="753">
        <v>4022.48</v>
      </c>
    </row>
    <row r="2308" spans="1:14" ht="14.4" customHeight="1" x14ac:dyDescent="0.3">
      <c r="A2308" s="747" t="s">
        <v>628</v>
      </c>
      <c r="B2308" s="748" t="s">
        <v>629</v>
      </c>
      <c r="C2308" s="749" t="s">
        <v>679</v>
      </c>
      <c r="D2308" s="750" t="s">
        <v>680</v>
      </c>
      <c r="E2308" s="751">
        <v>50113013</v>
      </c>
      <c r="F2308" s="750" t="s">
        <v>1007</v>
      </c>
      <c r="G2308" s="749" t="s">
        <v>692</v>
      </c>
      <c r="H2308" s="749">
        <v>183926</v>
      </c>
      <c r="I2308" s="749">
        <v>183926</v>
      </c>
      <c r="J2308" s="749" t="s">
        <v>1298</v>
      </c>
      <c r="K2308" s="749" t="s">
        <v>751</v>
      </c>
      <c r="L2308" s="752">
        <v>138.04823529411766</v>
      </c>
      <c r="M2308" s="752">
        <v>6.7999999999999989</v>
      </c>
      <c r="N2308" s="753">
        <v>938.72799999999995</v>
      </c>
    </row>
    <row r="2309" spans="1:14" ht="14.4" customHeight="1" x14ac:dyDescent="0.3">
      <c r="A2309" s="747" t="s">
        <v>628</v>
      </c>
      <c r="B2309" s="748" t="s">
        <v>629</v>
      </c>
      <c r="C2309" s="749" t="s">
        <v>679</v>
      </c>
      <c r="D2309" s="750" t="s">
        <v>680</v>
      </c>
      <c r="E2309" s="751">
        <v>50113013</v>
      </c>
      <c r="F2309" s="750" t="s">
        <v>1007</v>
      </c>
      <c r="G2309" s="749" t="s">
        <v>689</v>
      </c>
      <c r="H2309" s="749">
        <v>153913</v>
      </c>
      <c r="I2309" s="749">
        <v>53913</v>
      </c>
      <c r="J2309" s="749" t="s">
        <v>1570</v>
      </c>
      <c r="K2309" s="749" t="s">
        <v>1571</v>
      </c>
      <c r="L2309" s="752">
        <v>77.81</v>
      </c>
      <c r="M2309" s="752">
        <v>4</v>
      </c>
      <c r="N2309" s="753">
        <v>311.24</v>
      </c>
    </row>
    <row r="2310" spans="1:14" ht="14.4" customHeight="1" x14ac:dyDescent="0.3">
      <c r="A2310" s="747" t="s">
        <v>628</v>
      </c>
      <c r="B2310" s="748" t="s">
        <v>629</v>
      </c>
      <c r="C2310" s="749" t="s">
        <v>679</v>
      </c>
      <c r="D2310" s="750" t="s">
        <v>680</v>
      </c>
      <c r="E2310" s="751">
        <v>50113013</v>
      </c>
      <c r="F2310" s="750" t="s">
        <v>1007</v>
      </c>
      <c r="G2310" s="749" t="s">
        <v>689</v>
      </c>
      <c r="H2310" s="749">
        <v>145010</v>
      </c>
      <c r="I2310" s="749">
        <v>45010</v>
      </c>
      <c r="J2310" s="749" t="s">
        <v>1572</v>
      </c>
      <c r="K2310" s="749" t="s">
        <v>1573</v>
      </c>
      <c r="L2310" s="752">
        <v>41.850666666666662</v>
      </c>
      <c r="M2310" s="752">
        <v>15</v>
      </c>
      <c r="N2310" s="753">
        <v>627.75999999999988</v>
      </c>
    </row>
    <row r="2311" spans="1:14" ht="14.4" customHeight="1" x14ac:dyDescent="0.3">
      <c r="A2311" s="747" t="s">
        <v>628</v>
      </c>
      <c r="B2311" s="748" t="s">
        <v>629</v>
      </c>
      <c r="C2311" s="749" t="s">
        <v>679</v>
      </c>
      <c r="D2311" s="750" t="s">
        <v>680</v>
      </c>
      <c r="E2311" s="751">
        <v>50113013</v>
      </c>
      <c r="F2311" s="750" t="s">
        <v>1007</v>
      </c>
      <c r="G2311" s="749" t="s">
        <v>692</v>
      </c>
      <c r="H2311" s="749">
        <v>117170</v>
      </c>
      <c r="I2311" s="749">
        <v>17170</v>
      </c>
      <c r="J2311" s="749" t="s">
        <v>2309</v>
      </c>
      <c r="K2311" s="749" t="s">
        <v>739</v>
      </c>
      <c r="L2311" s="752">
        <v>73.121250000000032</v>
      </c>
      <c r="M2311" s="752">
        <v>8</v>
      </c>
      <c r="N2311" s="753">
        <v>584.97000000000025</v>
      </c>
    </row>
    <row r="2312" spans="1:14" ht="14.4" customHeight="1" x14ac:dyDescent="0.3">
      <c r="A2312" s="747" t="s">
        <v>628</v>
      </c>
      <c r="B2312" s="748" t="s">
        <v>629</v>
      </c>
      <c r="C2312" s="749" t="s">
        <v>679</v>
      </c>
      <c r="D2312" s="750" t="s">
        <v>680</v>
      </c>
      <c r="E2312" s="751">
        <v>50113013</v>
      </c>
      <c r="F2312" s="750" t="s">
        <v>1007</v>
      </c>
      <c r="G2312" s="749" t="s">
        <v>689</v>
      </c>
      <c r="H2312" s="749">
        <v>111706</v>
      </c>
      <c r="I2312" s="749">
        <v>11706</v>
      </c>
      <c r="J2312" s="749" t="s">
        <v>743</v>
      </c>
      <c r="K2312" s="749" t="s">
        <v>1301</v>
      </c>
      <c r="L2312" s="752">
        <v>230.95684210526312</v>
      </c>
      <c r="M2312" s="752">
        <v>38</v>
      </c>
      <c r="N2312" s="753">
        <v>8776.3599999999988</v>
      </c>
    </row>
    <row r="2313" spans="1:14" ht="14.4" customHeight="1" x14ac:dyDescent="0.3">
      <c r="A2313" s="747" t="s">
        <v>628</v>
      </c>
      <c r="B2313" s="748" t="s">
        <v>629</v>
      </c>
      <c r="C2313" s="749" t="s">
        <v>679</v>
      </c>
      <c r="D2313" s="750" t="s">
        <v>680</v>
      </c>
      <c r="E2313" s="751">
        <v>50113013</v>
      </c>
      <c r="F2313" s="750" t="s">
        <v>1007</v>
      </c>
      <c r="G2313" s="749" t="s">
        <v>630</v>
      </c>
      <c r="H2313" s="749">
        <v>203855</v>
      </c>
      <c r="I2313" s="749">
        <v>203855</v>
      </c>
      <c r="J2313" s="749" t="s">
        <v>1700</v>
      </c>
      <c r="K2313" s="749" t="s">
        <v>1701</v>
      </c>
      <c r="L2313" s="752">
        <v>316.02999999999997</v>
      </c>
      <c r="M2313" s="752">
        <v>13.2</v>
      </c>
      <c r="N2313" s="753">
        <v>4171.5959999999995</v>
      </c>
    </row>
    <row r="2314" spans="1:14" ht="14.4" customHeight="1" x14ac:dyDescent="0.3">
      <c r="A2314" s="747" t="s">
        <v>628</v>
      </c>
      <c r="B2314" s="748" t="s">
        <v>629</v>
      </c>
      <c r="C2314" s="749" t="s">
        <v>679</v>
      </c>
      <c r="D2314" s="750" t="s">
        <v>680</v>
      </c>
      <c r="E2314" s="751">
        <v>50113013</v>
      </c>
      <c r="F2314" s="750" t="s">
        <v>1007</v>
      </c>
      <c r="G2314" s="749" t="s">
        <v>692</v>
      </c>
      <c r="H2314" s="749">
        <v>131654</v>
      </c>
      <c r="I2314" s="749">
        <v>131654</v>
      </c>
      <c r="J2314" s="749" t="s">
        <v>1026</v>
      </c>
      <c r="K2314" s="749" t="s">
        <v>1027</v>
      </c>
      <c r="L2314" s="752">
        <v>264</v>
      </c>
      <c r="M2314" s="752">
        <v>8.5</v>
      </c>
      <c r="N2314" s="753">
        <v>2244</v>
      </c>
    </row>
    <row r="2315" spans="1:14" ht="14.4" customHeight="1" x14ac:dyDescent="0.3">
      <c r="A2315" s="747" t="s">
        <v>628</v>
      </c>
      <c r="B2315" s="748" t="s">
        <v>629</v>
      </c>
      <c r="C2315" s="749" t="s">
        <v>679</v>
      </c>
      <c r="D2315" s="750" t="s">
        <v>680</v>
      </c>
      <c r="E2315" s="751">
        <v>50113013</v>
      </c>
      <c r="F2315" s="750" t="s">
        <v>1007</v>
      </c>
      <c r="G2315" s="749" t="s">
        <v>692</v>
      </c>
      <c r="H2315" s="749">
        <v>206609</v>
      </c>
      <c r="I2315" s="749">
        <v>206609</v>
      </c>
      <c r="J2315" s="749" t="s">
        <v>1028</v>
      </c>
      <c r="K2315" s="749" t="s">
        <v>1029</v>
      </c>
      <c r="L2315" s="752">
        <v>246.83999999999997</v>
      </c>
      <c r="M2315" s="752">
        <v>7</v>
      </c>
      <c r="N2315" s="753">
        <v>1727.8799999999999</v>
      </c>
    </row>
    <row r="2316" spans="1:14" ht="14.4" customHeight="1" x14ac:dyDescent="0.3">
      <c r="A2316" s="747" t="s">
        <v>628</v>
      </c>
      <c r="B2316" s="748" t="s">
        <v>629</v>
      </c>
      <c r="C2316" s="749" t="s">
        <v>679</v>
      </c>
      <c r="D2316" s="750" t="s">
        <v>680</v>
      </c>
      <c r="E2316" s="751">
        <v>50113013</v>
      </c>
      <c r="F2316" s="750" t="s">
        <v>1007</v>
      </c>
      <c r="G2316" s="749" t="s">
        <v>692</v>
      </c>
      <c r="H2316" s="749">
        <v>151460</v>
      </c>
      <c r="I2316" s="749">
        <v>151460</v>
      </c>
      <c r="J2316" s="749" t="s">
        <v>1030</v>
      </c>
      <c r="K2316" s="749" t="s">
        <v>1031</v>
      </c>
      <c r="L2316" s="752">
        <v>156.75</v>
      </c>
      <c r="M2316" s="752">
        <v>23.5</v>
      </c>
      <c r="N2316" s="753">
        <v>3683.625</v>
      </c>
    </row>
    <row r="2317" spans="1:14" ht="14.4" customHeight="1" x14ac:dyDescent="0.3">
      <c r="A2317" s="747" t="s">
        <v>628</v>
      </c>
      <c r="B2317" s="748" t="s">
        <v>629</v>
      </c>
      <c r="C2317" s="749" t="s">
        <v>679</v>
      </c>
      <c r="D2317" s="750" t="s">
        <v>680</v>
      </c>
      <c r="E2317" s="751">
        <v>50113013</v>
      </c>
      <c r="F2317" s="750" t="s">
        <v>1007</v>
      </c>
      <c r="G2317" s="749" t="s">
        <v>692</v>
      </c>
      <c r="H2317" s="749">
        <v>115653</v>
      </c>
      <c r="I2317" s="749">
        <v>15653</v>
      </c>
      <c r="J2317" s="749" t="s">
        <v>1576</v>
      </c>
      <c r="K2317" s="749" t="s">
        <v>1086</v>
      </c>
      <c r="L2317" s="752">
        <v>37.57</v>
      </c>
      <c r="M2317" s="752">
        <v>2</v>
      </c>
      <c r="N2317" s="753">
        <v>75.14</v>
      </c>
    </row>
    <row r="2318" spans="1:14" ht="14.4" customHeight="1" x14ac:dyDescent="0.3">
      <c r="A2318" s="747" t="s">
        <v>628</v>
      </c>
      <c r="B2318" s="748" t="s">
        <v>629</v>
      </c>
      <c r="C2318" s="749" t="s">
        <v>679</v>
      </c>
      <c r="D2318" s="750" t="s">
        <v>680</v>
      </c>
      <c r="E2318" s="751">
        <v>50113013</v>
      </c>
      <c r="F2318" s="750" t="s">
        <v>1007</v>
      </c>
      <c r="G2318" s="749" t="s">
        <v>692</v>
      </c>
      <c r="H2318" s="749">
        <v>162187</v>
      </c>
      <c r="I2318" s="749">
        <v>162187</v>
      </c>
      <c r="J2318" s="749" t="s">
        <v>1578</v>
      </c>
      <c r="K2318" s="749" t="s">
        <v>1579</v>
      </c>
      <c r="L2318" s="752">
        <v>286</v>
      </c>
      <c r="M2318" s="752">
        <v>8</v>
      </c>
      <c r="N2318" s="753">
        <v>2288</v>
      </c>
    </row>
    <row r="2319" spans="1:14" ht="14.4" customHeight="1" x14ac:dyDescent="0.3">
      <c r="A2319" s="747" t="s">
        <v>628</v>
      </c>
      <c r="B2319" s="748" t="s">
        <v>629</v>
      </c>
      <c r="C2319" s="749" t="s">
        <v>679</v>
      </c>
      <c r="D2319" s="750" t="s">
        <v>680</v>
      </c>
      <c r="E2319" s="751">
        <v>50113013</v>
      </c>
      <c r="F2319" s="750" t="s">
        <v>1007</v>
      </c>
      <c r="G2319" s="749" t="s">
        <v>689</v>
      </c>
      <c r="H2319" s="749">
        <v>849655</v>
      </c>
      <c r="I2319" s="749">
        <v>129836</v>
      </c>
      <c r="J2319" s="749" t="s">
        <v>1304</v>
      </c>
      <c r="K2319" s="749" t="s">
        <v>1305</v>
      </c>
      <c r="L2319" s="752">
        <v>264</v>
      </c>
      <c r="M2319" s="752">
        <v>1</v>
      </c>
      <c r="N2319" s="753">
        <v>264</v>
      </c>
    </row>
    <row r="2320" spans="1:14" ht="14.4" customHeight="1" x14ac:dyDescent="0.3">
      <c r="A2320" s="747" t="s">
        <v>628</v>
      </c>
      <c r="B2320" s="748" t="s">
        <v>629</v>
      </c>
      <c r="C2320" s="749" t="s">
        <v>679</v>
      </c>
      <c r="D2320" s="750" t="s">
        <v>680</v>
      </c>
      <c r="E2320" s="751">
        <v>50113013</v>
      </c>
      <c r="F2320" s="750" t="s">
        <v>1007</v>
      </c>
      <c r="G2320" s="749" t="s">
        <v>692</v>
      </c>
      <c r="H2320" s="749">
        <v>102427</v>
      </c>
      <c r="I2320" s="749">
        <v>2427</v>
      </c>
      <c r="J2320" s="749" t="s">
        <v>1313</v>
      </c>
      <c r="K2320" s="749" t="s">
        <v>1310</v>
      </c>
      <c r="L2320" s="752">
        <v>25.450000000000006</v>
      </c>
      <c r="M2320" s="752">
        <v>3</v>
      </c>
      <c r="N2320" s="753">
        <v>76.350000000000023</v>
      </c>
    </row>
    <row r="2321" spans="1:14" ht="14.4" customHeight="1" x14ac:dyDescent="0.3">
      <c r="A2321" s="747" t="s">
        <v>628</v>
      </c>
      <c r="B2321" s="748" t="s">
        <v>629</v>
      </c>
      <c r="C2321" s="749" t="s">
        <v>679</v>
      </c>
      <c r="D2321" s="750" t="s">
        <v>680</v>
      </c>
      <c r="E2321" s="751">
        <v>50113013</v>
      </c>
      <c r="F2321" s="750" t="s">
        <v>1007</v>
      </c>
      <c r="G2321" s="749" t="s">
        <v>692</v>
      </c>
      <c r="H2321" s="749">
        <v>101066</v>
      </c>
      <c r="I2321" s="749">
        <v>1066</v>
      </c>
      <c r="J2321" s="749" t="s">
        <v>1034</v>
      </c>
      <c r="K2321" s="749" t="s">
        <v>1035</v>
      </c>
      <c r="L2321" s="752">
        <v>50.79</v>
      </c>
      <c r="M2321" s="752">
        <v>21</v>
      </c>
      <c r="N2321" s="753">
        <v>1066.5899999999999</v>
      </c>
    </row>
    <row r="2322" spans="1:14" ht="14.4" customHeight="1" x14ac:dyDescent="0.3">
      <c r="A2322" s="747" t="s">
        <v>628</v>
      </c>
      <c r="B2322" s="748" t="s">
        <v>629</v>
      </c>
      <c r="C2322" s="749" t="s">
        <v>679</v>
      </c>
      <c r="D2322" s="750" t="s">
        <v>680</v>
      </c>
      <c r="E2322" s="751">
        <v>50113013</v>
      </c>
      <c r="F2322" s="750" t="s">
        <v>1007</v>
      </c>
      <c r="G2322" s="749" t="s">
        <v>692</v>
      </c>
      <c r="H2322" s="749">
        <v>184492</v>
      </c>
      <c r="I2322" s="749">
        <v>84492</v>
      </c>
      <c r="J2322" s="749" t="s">
        <v>1036</v>
      </c>
      <c r="K2322" s="749" t="s">
        <v>1314</v>
      </c>
      <c r="L2322" s="752">
        <v>51.81</v>
      </c>
      <c r="M2322" s="752">
        <v>4</v>
      </c>
      <c r="N2322" s="753">
        <v>207.24</v>
      </c>
    </row>
    <row r="2323" spans="1:14" ht="14.4" customHeight="1" x14ac:dyDescent="0.3">
      <c r="A2323" s="747" t="s">
        <v>628</v>
      </c>
      <c r="B2323" s="748" t="s">
        <v>629</v>
      </c>
      <c r="C2323" s="749" t="s">
        <v>679</v>
      </c>
      <c r="D2323" s="750" t="s">
        <v>680</v>
      </c>
      <c r="E2323" s="751">
        <v>50113013</v>
      </c>
      <c r="F2323" s="750" t="s">
        <v>1007</v>
      </c>
      <c r="G2323" s="749" t="s">
        <v>692</v>
      </c>
      <c r="H2323" s="749">
        <v>100707</v>
      </c>
      <c r="I2323" s="749">
        <v>707</v>
      </c>
      <c r="J2323" s="749" t="s">
        <v>2310</v>
      </c>
      <c r="K2323" s="749" t="s">
        <v>2311</v>
      </c>
      <c r="L2323" s="752">
        <v>112.12571428571428</v>
      </c>
      <c r="M2323" s="752">
        <v>7</v>
      </c>
      <c r="N2323" s="753">
        <v>784.88</v>
      </c>
    </row>
    <row r="2324" spans="1:14" ht="14.4" customHeight="1" x14ac:dyDescent="0.3">
      <c r="A2324" s="747" t="s">
        <v>628</v>
      </c>
      <c r="B2324" s="748" t="s">
        <v>629</v>
      </c>
      <c r="C2324" s="749" t="s">
        <v>679</v>
      </c>
      <c r="D2324" s="750" t="s">
        <v>680</v>
      </c>
      <c r="E2324" s="751">
        <v>50113013</v>
      </c>
      <c r="F2324" s="750" t="s">
        <v>1007</v>
      </c>
      <c r="G2324" s="749" t="s">
        <v>692</v>
      </c>
      <c r="H2324" s="749">
        <v>196413</v>
      </c>
      <c r="I2324" s="749">
        <v>96413</v>
      </c>
      <c r="J2324" s="749" t="s">
        <v>1315</v>
      </c>
      <c r="K2324" s="749" t="s">
        <v>1316</v>
      </c>
      <c r="L2324" s="752">
        <v>60.233203778436938</v>
      </c>
      <c r="M2324" s="752">
        <v>3</v>
      </c>
      <c r="N2324" s="753">
        <v>180.69961133531081</v>
      </c>
    </row>
    <row r="2325" spans="1:14" ht="14.4" customHeight="1" x14ac:dyDescent="0.3">
      <c r="A2325" s="747" t="s">
        <v>628</v>
      </c>
      <c r="B2325" s="748" t="s">
        <v>629</v>
      </c>
      <c r="C2325" s="749" t="s">
        <v>679</v>
      </c>
      <c r="D2325" s="750" t="s">
        <v>680</v>
      </c>
      <c r="E2325" s="751">
        <v>50113013</v>
      </c>
      <c r="F2325" s="750" t="s">
        <v>1007</v>
      </c>
      <c r="G2325" s="749" t="s">
        <v>692</v>
      </c>
      <c r="H2325" s="749">
        <v>847476</v>
      </c>
      <c r="I2325" s="749">
        <v>112782</v>
      </c>
      <c r="J2325" s="749" t="s">
        <v>1040</v>
      </c>
      <c r="K2325" s="749" t="s">
        <v>1041</v>
      </c>
      <c r="L2325" s="752">
        <v>675.08924825174813</v>
      </c>
      <c r="M2325" s="752">
        <v>7.15</v>
      </c>
      <c r="N2325" s="753">
        <v>4826.8881249999995</v>
      </c>
    </row>
    <row r="2326" spans="1:14" ht="14.4" customHeight="1" x14ac:dyDescent="0.3">
      <c r="A2326" s="747" t="s">
        <v>628</v>
      </c>
      <c r="B2326" s="748" t="s">
        <v>629</v>
      </c>
      <c r="C2326" s="749" t="s">
        <v>679</v>
      </c>
      <c r="D2326" s="750" t="s">
        <v>680</v>
      </c>
      <c r="E2326" s="751">
        <v>50113013</v>
      </c>
      <c r="F2326" s="750" t="s">
        <v>1007</v>
      </c>
      <c r="G2326" s="749" t="s">
        <v>692</v>
      </c>
      <c r="H2326" s="749">
        <v>96414</v>
      </c>
      <c r="I2326" s="749">
        <v>96414</v>
      </c>
      <c r="J2326" s="749" t="s">
        <v>1042</v>
      </c>
      <c r="K2326" s="749" t="s">
        <v>1043</v>
      </c>
      <c r="L2326" s="752">
        <v>57.990314960629917</v>
      </c>
      <c r="M2326" s="752">
        <v>38.1</v>
      </c>
      <c r="N2326" s="753">
        <v>2209.431</v>
      </c>
    </row>
    <row r="2327" spans="1:14" ht="14.4" customHeight="1" x14ac:dyDescent="0.3">
      <c r="A2327" s="747" t="s">
        <v>628</v>
      </c>
      <c r="B2327" s="748" t="s">
        <v>629</v>
      </c>
      <c r="C2327" s="749" t="s">
        <v>679</v>
      </c>
      <c r="D2327" s="750" t="s">
        <v>680</v>
      </c>
      <c r="E2327" s="751">
        <v>50113013</v>
      </c>
      <c r="F2327" s="750" t="s">
        <v>1007</v>
      </c>
      <c r="G2327" s="749" t="s">
        <v>692</v>
      </c>
      <c r="H2327" s="749">
        <v>114877</v>
      </c>
      <c r="I2327" s="749">
        <v>14877</v>
      </c>
      <c r="J2327" s="749" t="s">
        <v>1044</v>
      </c>
      <c r="K2327" s="749" t="s">
        <v>1045</v>
      </c>
      <c r="L2327" s="752">
        <v>237.23083333333332</v>
      </c>
      <c r="M2327" s="752">
        <v>12</v>
      </c>
      <c r="N2327" s="753">
        <v>2846.77</v>
      </c>
    </row>
    <row r="2328" spans="1:14" ht="14.4" customHeight="1" x14ac:dyDescent="0.3">
      <c r="A2328" s="747" t="s">
        <v>628</v>
      </c>
      <c r="B2328" s="748" t="s">
        <v>629</v>
      </c>
      <c r="C2328" s="749" t="s">
        <v>679</v>
      </c>
      <c r="D2328" s="750" t="s">
        <v>680</v>
      </c>
      <c r="E2328" s="751">
        <v>50113013</v>
      </c>
      <c r="F2328" s="750" t="s">
        <v>1007</v>
      </c>
      <c r="G2328" s="749" t="s">
        <v>692</v>
      </c>
      <c r="H2328" s="749">
        <v>153199</v>
      </c>
      <c r="I2328" s="749">
        <v>203302</v>
      </c>
      <c r="J2328" s="749" t="s">
        <v>1046</v>
      </c>
      <c r="K2328" s="749" t="s">
        <v>2312</v>
      </c>
      <c r="L2328" s="752">
        <v>132.34</v>
      </c>
      <c r="M2328" s="752">
        <v>3</v>
      </c>
      <c r="N2328" s="753">
        <v>397.02</v>
      </c>
    </row>
    <row r="2329" spans="1:14" ht="14.4" customHeight="1" x14ac:dyDescent="0.3">
      <c r="A2329" s="747" t="s">
        <v>628</v>
      </c>
      <c r="B2329" s="748" t="s">
        <v>629</v>
      </c>
      <c r="C2329" s="749" t="s">
        <v>679</v>
      </c>
      <c r="D2329" s="750" t="s">
        <v>680</v>
      </c>
      <c r="E2329" s="751">
        <v>50113013</v>
      </c>
      <c r="F2329" s="750" t="s">
        <v>1007</v>
      </c>
      <c r="G2329" s="749" t="s">
        <v>692</v>
      </c>
      <c r="H2329" s="749">
        <v>180481</v>
      </c>
      <c r="I2329" s="749">
        <v>203300</v>
      </c>
      <c r="J2329" s="749" t="s">
        <v>1046</v>
      </c>
      <c r="K2329" s="749" t="s">
        <v>1047</v>
      </c>
      <c r="L2329" s="752">
        <v>113.00999999999999</v>
      </c>
      <c r="M2329" s="752">
        <v>1</v>
      </c>
      <c r="N2329" s="753">
        <v>113.00999999999999</v>
      </c>
    </row>
    <row r="2330" spans="1:14" ht="14.4" customHeight="1" x14ac:dyDescent="0.3">
      <c r="A2330" s="747" t="s">
        <v>628</v>
      </c>
      <c r="B2330" s="748" t="s">
        <v>629</v>
      </c>
      <c r="C2330" s="749" t="s">
        <v>679</v>
      </c>
      <c r="D2330" s="750" t="s">
        <v>680</v>
      </c>
      <c r="E2330" s="751">
        <v>50113013</v>
      </c>
      <c r="F2330" s="750" t="s">
        <v>1007</v>
      </c>
      <c r="G2330" s="749" t="s">
        <v>692</v>
      </c>
      <c r="H2330" s="749">
        <v>216191</v>
      </c>
      <c r="I2330" s="749">
        <v>216191</v>
      </c>
      <c r="J2330" s="749" t="s">
        <v>1048</v>
      </c>
      <c r="K2330" s="749" t="s">
        <v>1049</v>
      </c>
      <c r="L2330" s="752">
        <v>85.72714285714288</v>
      </c>
      <c r="M2330" s="752">
        <v>7</v>
      </c>
      <c r="N2330" s="753">
        <v>600.09000000000015</v>
      </c>
    </row>
    <row r="2331" spans="1:14" ht="14.4" customHeight="1" x14ac:dyDescent="0.3">
      <c r="A2331" s="747" t="s">
        <v>628</v>
      </c>
      <c r="B2331" s="748" t="s">
        <v>629</v>
      </c>
      <c r="C2331" s="749" t="s">
        <v>679</v>
      </c>
      <c r="D2331" s="750" t="s">
        <v>680</v>
      </c>
      <c r="E2331" s="751">
        <v>50113013</v>
      </c>
      <c r="F2331" s="750" t="s">
        <v>1007</v>
      </c>
      <c r="G2331" s="749" t="s">
        <v>692</v>
      </c>
      <c r="H2331" s="749">
        <v>216196</v>
      </c>
      <c r="I2331" s="749">
        <v>216196</v>
      </c>
      <c r="J2331" s="749" t="s">
        <v>1588</v>
      </c>
      <c r="K2331" s="749" t="s">
        <v>1589</v>
      </c>
      <c r="L2331" s="752">
        <v>70.810000000000016</v>
      </c>
      <c r="M2331" s="752">
        <v>2</v>
      </c>
      <c r="N2331" s="753">
        <v>141.62000000000003</v>
      </c>
    </row>
    <row r="2332" spans="1:14" ht="14.4" customHeight="1" x14ac:dyDescent="0.3">
      <c r="A2332" s="747" t="s">
        <v>628</v>
      </c>
      <c r="B2332" s="748" t="s">
        <v>629</v>
      </c>
      <c r="C2332" s="749" t="s">
        <v>679</v>
      </c>
      <c r="D2332" s="750" t="s">
        <v>680</v>
      </c>
      <c r="E2332" s="751">
        <v>50113013</v>
      </c>
      <c r="F2332" s="750" t="s">
        <v>1007</v>
      </c>
      <c r="G2332" s="749" t="s">
        <v>692</v>
      </c>
      <c r="H2332" s="749">
        <v>216199</v>
      </c>
      <c r="I2332" s="749">
        <v>216199</v>
      </c>
      <c r="J2332" s="749" t="s">
        <v>1590</v>
      </c>
      <c r="K2332" s="749" t="s">
        <v>1591</v>
      </c>
      <c r="L2332" s="752">
        <v>100.25500000000004</v>
      </c>
      <c r="M2332" s="752">
        <v>6</v>
      </c>
      <c r="N2332" s="753">
        <v>601.5300000000002</v>
      </c>
    </row>
    <row r="2333" spans="1:14" ht="14.4" customHeight="1" x14ac:dyDescent="0.3">
      <c r="A2333" s="747" t="s">
        <v>628</v>
      </c>
      <c r="B2333" s="748" t="s">
        <v>629</v>
      </c>
      <c r="C2333" s="749" t="s">
        <v>679</v>
      </c>
      <c r="D2333" s="750" t="s">
        <v>680</v>
      </c>
      <c r="E2333" s="751">
        <v>50113013</v>
      </c>
      <c r="F2333" s="750" t="s">
        <v>1007</v>
      </c>
      <c r="G2333" s="749" t="s">
        <v>692</v>
      </c>
      <c r="H2333" s="749">
        <v>216183</v>
      </c>
      <c r="I2333" s="749">
        <v>216183</v>
      </c>
      <c r="J2333" s="749" t="s">
        <v>1052</v>
      </c>
      <c r="K2333" s="749" t="s">
        <v>1053</v>
      </c>
      <c r="L2333" s="752">
        <v>251.11403317589841</v>
      </c>
      <c r="M2333" s="752">
        <v>120</v>
      </c>
      <c r="N2333" s="753">
        <v>30133.68398110781</v>
      </c>
    </row>
    <row r="2334" spans="1:14" ht="14.4" customHeight="1" x14ac:dyDescent="0.3">
      <c r="A2334" s="747" t="s">
        <v>628</v>
      </c>
      <c r="B2334" s="748" t="s">
        <v>629</v>
      </c>
      <c r="C2334" s="749" t="s">
        <v>679</v>
      </c>
      <c r="D2334" s="750" t="s">
        <v>680</v>
      </c>
      <c r="E2334" s="751">
        <v>50113013</v>
      </c>
      <c r="F2334" s="750" t="s">
        <v>1007</v>
      </c>
      <c r="G2334" s="749" t="s">
        <v>689</v>
      </c>
      <c r="H2334" s="749">
        <v>197000</v>
      </c>
      <c r="I2334" s="749">
        <v>97000</v>
      </c>
      <c r="J2334" s="749" t="s">
        <v>1054</v>
      </c>
      <c r="K2334" s="749" t="s">
        <v>1055</v>
      </c>
      <c r="L2334" s="752">
        <v>22.377384615384614</v>
      </c>
      <c r="M2334" s="752">
        <v>130</v>
      </c>
      <c r="N2334" s="753">
        <v>2909.06</v>
      </c>
    </row>
    <row r="2335" spans="1:14" ht="14.4" customHeight="1" x14ac:dyDescent="0.3">
      <c r="A2335" s="747" t="s">
        <v>628</v>
      </c>
      <c r="B2335" s="748" t="s">
        <v>629</v>
      </c>
      <c r="C2335" s="749" t="s">
        <v>679</v>
      </c>
      <c r="D2335" s="750" t="s">
        <v>680</v>
      </c>
      <c r="E2335" s="751">
        <v>50113013</v>
      </c>
      <c r="F2335" s="750" t="s">
        <v>1007</v>
      </c>
      <c r="G2335" s="749" t="s">
        <v>692</v>
      </c>
      <c r="H2335" s="749">
        <v>101076</v>
      </c>
      <c r="I2335" s="749">
        <v>1076</v>
      </c>
      <c r="J2335" s="749" t="s">
        <v>1056</v>
      </c>
      <c r="K2335" s="749" t="s">
        <v>880</v>
      </c>
      <c r="L2335" s="752">
        <v>73.685157232874957</v>
      </c>
      <c r="M2335" s="752">
        <v>33</v>
      </c>
      <c r="N2335" s="753">
        <v>2431.6101886848737</v>
      </c>
    </row>
    <row r="2336" spans="1:14" ht="14.4" customHeight="1" x14ac:dyDescent="0.3">
      <c r="A2336" s="747" t="s">
        <v>628</v>
      </c>
      <c r="B2336" s="748" t="s">
        <v>629</v>
      </c>
      <c r="C2336" s="749" t="s">
        <v>679</v>
      </c>
      <c r="D2336" s="750" t="s">
        <v>680</v>
      </c>
      <c r="E2336" s="751">
        <v>50113013</v>
      </c>
      <c r="F2336" s="750" t="s">
        <v>1007</v>
      </c>
      <c r="G2336" s="749" t="s">
        <v>692</v>
      </c>
      <c r="H2336" s="749">
        <v>132559</v>
      </c>
      <c r="I2336" s="749">
        <v>32559</v>
      </c>
      <c r="J2336" s="749" t="s">
        <v>1593</v>
      </c>
      <c r="K2336" s="749" t="s">
        <v>1594</v>
      </c>
      <c r="L2336" s="752">
        <v>66.949999999999989</v>
      </c>
      <c r="M2336" s="752">
        <v>1</v>
      </c>
      <c r="N2336" s="753">
        <v>66.949999999999989</v>
      </c>
    </row>
    <row r="2337" spans="1:14" ht="14.4" customHeight="1" x14ac:dyDescent="0.3">
      <c r="A2337" s="747" t="s">
        <v>628</v>
      </c>
      <c r="B2337" s="748" t="s">
        <v>629</v>
      </c>
      <c r="C2337" s="749" t="s">
        <v>679</v>
      </c>
      <c r="D2337" s="750" t="s">
        <v>680</v>
      </c>
      <c r="E2337" s="751">
        <v>50113013</v>
      </c>
      <c r="F2337" s="750" t="s">
        <v>1007</v>
      </c>
      <c r="G2337" s="749" t="s">
        <v>692</v>
      </c>
      <c r="H2337" s="749">
        <v>166366</v>
      </c>
      <c r="I2337" s="749">
        <v>66366</v>
      </c>
      <c r="J2337" s="749" t="s">
        <v>1057</v>
      </c>
      <c r="K2337" s="749" t="s">
        <v>1058</v>
      </c>
      <c r="L2337" s="752">
        <v>23.52</v>
      </c>
      <c r="M2337" s="752">
        <v>4</v>
      </c>
      <c r="N2337" s="753">
        <v>94.08</v>
      </c>
    </row>
    <row r="2338" spans="1:14" ht="14.4" customHeight="1" x14ac:dyDescent="0.3">
      <c r="A2338" s="747" t="s">
        <v>628</v>
      </c>
      <c r="B2338" s="748" t="s">
        <v>629</v>
      </c>
      <c r="C2338" s="749" t="s">
        <v>679</v>
      </c>
      <c r="D2338" s="750" t="s">
        <v>680</v>
      </c>
      <c r="E2338" s="751">
        <v>50113013</v>
      </c>
      <c r="F2338" s="750" t="s">
        <v>1007</v>
      </c>
      <c r="G2338" s="749" t="s">
        <v>692</v>
      </c>
      <c r="H2338" s="749">
        <v>132557</v>
      </c>
      <c r="I2338" s="749">
        <v>32557</v>
      </c>
      <c r="J2338" s="749" t="s">
        <v>1318</v>
      </c>
      <c r="K2338" s="749" t="s">
        <v>1319</v>
      </c>
      <c r="L2338" s="752">
        <v>29.52</v>
      </c>
      <c r="M2338" s="752">
        <v>1</v>
      </c>
      <c r="N2338" s="753">
        <v>29.52</v>
      </c>
    </row>
    <row r="2339" spans="1:14" ht="14.4" customHeight="1" x14ac:dyDescent="0.3">
      <c r="A2339" s="747" t="s">
        <v>628</v>
      </c>
      <c r="B2339" s="748" t="s">
        <v>629</v>
      </c>
      <c r="C2339" s="749" t="s">
        <v>679</v>
      </c>
      <c r="D2339" s="750" t="s">
        <v>680</v>
      </c>
      <c r="E2339" s="751">
        <v>50113013</v>
      </c>
      <c r="F2339" s="750" t="s">
        <v>1007</v>
      </c>
      <c r="G2339" s="749" t="s">
        <v>692</v>
      </c>
      <c r="H2339" s="749">
        <v>201970</v>
      </c>
      <c r="I2339" s="749">
        <v>201970</v>
      </c>
      <c r="J2339" s="749" t="s">
        <v>1060</v>
      </c>
      <c r="K2339" s="749" t="s">
        <v>1061</v>
      </c>
      <c r="L2339" s="752">
        <v>72.511428571428581</v>
      </c>
      <c r="M2339" s="752">
        <v>14</v>
      </c>
      <c r="N2339" s="753">
        <v>1015.1600000000001</v>
      </c>
    </row>
    <row r="2340" spans="1:14" ht="14.4" customHeight="1" x14ac:dyDescent="0.3">
      <c r="A2340" s="747" t="s">
        <v>628</v>
      </c>
      <c r="B2340" s="748" t="s">
        <v>629</v>
      </c>
      <c r="C2340" s="749" t="s">
        <v>679</v>
      </c>
      <c r="D2340" s="750" t="s">
        <v>680</v>
      </c>
      <c r="E2340" s="751">
        <v>50113013</v>
      </c>
      <c r="F2340" s="750" t="s">
        <v>1007</v>
      </c>
      <c r="G2340" s="749" t="s">
        <v>692</v>
      </c>
      <c r="H2340" s="749">
        <v>201974</v>
      </c>
      <c r="I2340" s="749">
        <v>201974</v>
      </c>
      <c r="J2340" s="749" t="s">
        <v>1062</v>
      </c>
      <c r="K2340" s="749" t="s">
        <v>1063</v>
      </c>
      <c r="L2340" s="752">
        <v>194.25023512040048</v>
      </c>
      <c r="M2340" s="752">
        <v>3</v>
      </c>
      <c r="N2340" s="753">
        <v>582.75070536120143</v>
      </c>
    </row>
    <row r="2341" spans="1:14" ht="14.4" customHeight="1" x14ac:dyDescent="0.3">
      <c r="A2341" s="747" t="s">
        <v>628</v>
      </c>
      <c r="B2341" s="748" t="s">
        <v>629</v>
      </c>
      <c r="C2341" s="749" t="s">
        <v>679</v>
      </c>
      <c r="D2341" s="750" t="s">
        <v>680</v>
      </c>
      <c r="E2341" s="751">
        <v>50113013</v>
      </c>
      <c r="F2341" s="750" t="s">
        <v>1007</v>
      </c>
      <c r="G2341" s="749" t="s">
        <v>692</v>
      </c>
      <c r="H2341" s="749">
        <v>141515</v>
      </c>
      <c r="I2341" s="749">
        <v>41515</v>
      </c>
      <c r="J2341" s="749" t="s">
        <v>1064</v>
      </c>
      <c r="K2341" s="749" t="s">
        <v>2313</v>
      </c>
      <c r="L2341" s="752">
        <v>103.05999999999999</v>
      </c>
      <c r="M2341" s="752">
        <v>3</v>
      </c>
      <c r="N2341" s="753">
        <v>309.17999999999995</v>
      </c>
    </row>
    <row r="2342" spans="1:14" ht="14.4" customHeight="1" x14ac:dyDescent="0.3">
      <c r="A2342" s="747" t="s">
        <v>628</v>
      </c>
      <c r="B2342" s="748" t="s">
        <v>629</v>
      </c>
      <c r="C2342" s="749" t="s">
        <v>679</v>
      </c>
      <c r="D2342" s="750" t="s">
        <v>680</v>
      </c>
      <c r="E2342" s="751">
        <v>50113013</v>
      </c>
      <c r="F2342" s="750" t="s">
        <v>1007</v>
      </c>
      <c r="G2342" s="749" t="s">
        <v>689</v>
      </c>
      <c r="H2342" s="749">
        <v>113453</v>
      </c>
      <c r="I2342" s="749">
        <v>113453</v>
      </c>
      <c r="J2342" s="749" t="s">
        <v>1066</v>
      </c>
      <c r="K2342" s="749" t="s">
        <v>1067</v>
      </c>
      <c r="L2342" s="752">
        <v>459.80000000000013</v>
      </c>
      <c r="M2342" s="752">
        <v>27</v>
      </c>
      <c r="N2342" s="753">
        <v>12414.600000000004</v>
      </c>
    </row>
    <row r="2343" spans="1:14" ht="14.4" customHeight="1" x14ac:dyDescent="0.3">
      <c r="A2343" s="747" t="s">
        <v>628</v>
      </c>
      <c r="B2343" s="748" t="s">
        <v>629</v>
      </c>
      <c r="C2343" s="749" t="s">
        <v>679</v>
      </c>
      <c r="D2343" s="750" t="s">
        <v>680</v>
      </c>
      <c r="E2343" s="751">
        <v>50113013</v>
      </c>
      <c r="F2343" s="750" t="s">
        <v>1007</v>
      </c>
      <c r="G2343" s="749" t="s">
        <v>630</v>
      </c>
      <c r="H2343" s="749">
        <v>201030</v>
      </c>
      <c r="I2343" s="749">
        <v>201030</v>
      </c>
      <c r="J2343" s="749" t="s">
        <v>1068</v>
      </c>
      <c r="K2343" s="749" t="s">
        <v>1069</v>
      </c>
      <c r="L2343" s="752">
        <v>26.609955555555551</v>
      </c>
      <c r="M2343" s="752">
        <v>270</v>
      </c>
      <c r="N2343" s="753">
        <v>7184.6879999999992</v>
      </c>
    </row>
    <row r="2344" spans="1:14" ht="14.4" customHeight="1" x14ac:dyDescent="0.3">
      <c r="A2344" s="747" t="s">
        <v>628</v>
      </c>
      <c r="B2344" s="748" t="s">
        <v>629</v>
      </c>
      <c r="C2344" s="749" t="s">
        <v>679</v>
      </c>
      <c r="D2344" s="750" t="s">
        <v>680</v>
      </c>
      <c r="E2344" s="751">
        <v>50113013</v>
      </c>
      <c r="F2344" s="750" t="s">
        <v>1007</v>
      </c>
      <c r="G2344" s="749" t="s">
        <v>692</v>
      </c>
      <c r="H2344" s="749">
        <v>106264</v>
      </c>
      <c r="I2344" s="749">
        <v>6264</v>
      </c>
      <c r="J2344" s="749" t="s">
        <v>1070</v>
      </c>
      <c r="K2344" s="749" t="s">
        <v>1322</v>
      </c>
      <c r="L2344" s="752">
        <v>31.88999999999999</v>
      </c>
      <c r="M2344" s="752">
        <v>1</v>
      </c>
      <c r="N2344" s="753">
        <v>31.88999999999999</v>
      </c>
    </row>
    <row r="2345" spans="1:14" ht="14.4" customHeight="1" x14ac:dyDescent="0.3">
      <c r="A2345" s="747" t="s">
        <v>628</v>
      </c>
      <c r="B2345" s="748" t="s">
        <v>629</v>
      </c>
      <c r="C2345" s="749" t="s">
        <v>679</v>
      </c>
      <c r="D2345" s="750" t="s">
        <v>680</v>
      </c>
      <c r="E2345" s="751">
        <v>50113013</v>
      </c>
      <c r="F2345" s="750" t="s">
        <v>1007</v>
      </c>
      <c r="G2345" s="749" t="s">
        <v>692</v>
      </c>
      <c r="H2345" s="749">
        <v>191291</v>
      </c>
      <c r="I2345" s="749">
        <v>91291</v>
      </c>
      <c r="J2345" s="749" t="s">
        <v>1070</v>
      </c>
      <c r="K2345" s="749" t="s">
        <v>1071</v>
      </c>
      <c r="L2345" s="752">
        <v>45.003999999999998</v>
      </c>
      <c r="M2345" s="752">
        <v>5</v>
      </c>
      <c r="N2345" s="753">
        <v>225.01999999999998</v>
      </c>
    </row>
    <row r="2346" spans="1:14" ht="14.4" customHeight="1" x14ac:dyDescent="0.3">
      <c r="A2346" s="747" t="s">
        <v>628</v>
      </c>
      <c r="B2346" s="748" t="s">
        <v>629</v>
      </c>
      <c r="C2346" s="749" t="s">
        <v>679</v>
      </c>
      <c r="D2346" s="750" t="s">
        <v>680</v>
      </c>
      <c r="E2346" s="751">
        <v>50113013</v>
      </c>
      <c r="F2346" s="750" t="s">
        <v>1007</v>
      </c>
      <c r="G2346" s="749" t="s">
        <v>692</v>
      </c>
      <c r="H2346" s="749">
        <v>186264</v>
      </c>
      <c r="I2346" s="749">
        <v>86264</v>
      </c>
      <c r="J2346" s="749" t="s">
        <v>1072</v>
      </c>
      <c r="K2346" s="749" t="s">
        <v>1073</v>
      </c>
      <c r="L2346" s="752">
        <v>46.760129427144086</v>
      </c>
      <c r="M2346" s="752">
        <v>8</v>
      </c>
      <c r="N2346" s="753">
        <v>374.08103541715269</v>
      </c>
    </row>
    <row r="2347" spans="1:14" ht="14.4" customHeight="1" x14ac:dyDescent="0.3">
      <c r="A2347" s="747" t="s">
        <v>628</v>
      </c>
      <c r="B2347" s="748" t="s">
        <v>629</v>
      </c>
      <c r="C2347" s="749" t="s">
        <v>679</v>
      </c>
      <c r="D2347" s="750" t="s">
        <v>680</v>
      </c>
      <c r="E2347" s="751">
        <v>50113013</v>
      </c>
      <c r="F2347" s="750" t="s">
        <v>1007</v>
      </c>
      <c r="G2347" s="749" t="s">
        <v>692</v>
      </c>
      <c r="H2347" s="749">
        <v>193207</v>
      </c>
      <c r="I2347" s="749">
        <v>93207</v>
      </c>
      <c r="J2347" s="749" t="s">
        <v>1072</v>
      </c>
      <c r="K2347" s="749" t="s">
        <v>1074</v>
      </c>
      <c r="L2347" s="752">
        <v>44.150000000000013</v>
      </c>
      <c r="M2347" s="752">
        <v>2</v>
      </c>
      <c r="N2347" s="753">
        <v>88.300000000000026</v>
      </c>
    </row>
    <row r="2348" spans="1:14" ht="14.4" customHeight="1" x14ac:dyDescent="0.3">
      <c r="A2348" s="747" t="s">
        <v>628</v>
      </c>
      <c r="B2348" s="748" t="s">
        <v>629</v>
      </c>
      <c r="C2348" s="749" t="s">
        <v>679</v>
      </c>
      <c r="D2348" s="750" t="s">
        <v>680</v>
      </c>
      <c r="E2348" s="751">
        <v>50113013</v>
      </c>
      <c r="F2348" s="750" t="s">
        <v>1007</v>
      </c>
      <c r="G2348" s="749" t="s">
        <v>689</v>
      </c>
      <c r="H2348" s="749">
        <v>126127</v>
      </c>
      <c r="I2348" s="749">
        <v>26127</v>
      </c>
      <c r="J2348" s="749" t="s">
        <v>1323</v>
      </c>
      <c r="K2348" s="749" t="s">
        <v>1324</v>
      </c>
      <c r="L2348" s="752">
        <v>12412.95</v>
      </c>
      <c r="M2348" s="752">
        <v>2</v>
      </c>
      <c r="N2348" s="753">
        <v>24825.9</v>
      </c>
    </row>
    <row r="2349" spans="1:14" ht="14.4" customHeight="1" x14ac:dyDescent="0.3">
      <c r="A2349" s="747" t="s">
        <v>628</v>
      </c>
      <c r="B2349" s="748" t="s">
        <v>629</v>
      </c>
      <c r="C2349" s="749" t="s">
        <v>679</v>
      </c>
      <c r="D2349" s="750" t="s">
        <v>680</v>
      </c>
      <c r="E2349" s="751">
        <v>50113013</v>
      </c>
      <c r="F2349" s="750" t="s">
        <v>1007</v>
      </c>
      <c r="G2349" s="749" t="s">
        <v>692</v>
      </c>
      <c r="H2349" s="749">
        <v>116600</v>
      </c>
      <c r="I2349" s="749">
        <v>16600</v>
      </c>
      <c r="J2349" s="749" t="s">
        <v>1601</v>
      </c>
      <c r="K2349" s="749" t="s">
        <v>1602</v>
      </c>
      <c r="L2349" s="752">
        <v>23.559999999999995</v>
      </c>
      <c r="M2349" s="752">
        <v>20</v>
      </c>
      <c r="N2349" s="753">
        <v>471.19999999999993</v>
      </c>
    </row>
    <row r="2350" spans="1:14" ht="14.4" customHeight="1" x14ac:dyDescent="0.3">
      <c r="A2350" s="747" t="s">
        <v>628</v>
      </c>
      <c r="B2350" s="748" t="s">
        <v>629</v>
      </c>
      <c r="C2350" s="749" t="s">
        <v>679</v>
      </c>
      <c r="D2350" s="750" t="s">
        <v>680</v>
      </c>
      <c r="E2350" s="751">
        <v>50113013</v>
      </c>
      <c r="F2350" s="750" t="s">
        <v>1007</v>
      </c>
      <c r="G2350" s="749" t="s">
        <v>689</v>
      </c>
      <c r="H2350" s="749">
        <v>166269</v>
      </c>
      <c r="I2350" s="749">
        <v>166269</v>
      </c>
      <c r="J2350" s="749" t="s">
        <v>2314</v>
      </c>
      <c r="K2350" s="749" t="s">
        <v>2315</v>
      </c>
      <c r="L2350" s="752">
        <v>52.88</v>
      </c>
      <c r="M2350" s="752">
        <v>50</v>
      </c>
      <c r="N2350" s="753">
        <v>2644</v>
      </c>
    </row>
    <row r="2351" spans="1:14" ht="14.4" customHeight="1" x14ac:dyDescent="0.3">
      <c r="A2351" s="747" t="s">
        <v>628</v>
      </c>
      <c r="B2351" s="748" t="s">
        <v>629</v>
      </c>
      <c r="C2351" s="749" t="s">
        <v>679</v>
      </c>
      <c r="D2351" s="750" t="s">
        <v>680</v>
      </c>
      <c r="E2351" s="751">
        <v>50113013</v>
      </c>
      <c r="F2351" s="750" t="s">
        <v>1007</v>
      </c>
      <c r="G2351" s="749" t="s">
        <v>689</v>
      </c>
      <c r="H2351" s="749">
        <v>166265</v>
      </c>
      <c r="I2351" s="749">
        <v>166265</v>
      </c>
      <c r="J2351" s="749" t="s">
        <v>1077</v>
      </c>
      <c r="K2351" s="749" t="s">
        <v>1053</v>
      </c>
      <c r="L2351" s="752">
        <v>34.644999999999996</v>
      </c>
      <c r="M2351" s="752">
        <v>40</v>
      </c>
      <c r="N2351" s="753">
        <v>1385.7999999999997</v>
      </c>
    </row>
    <row r="2352" spans="1:14" ht="14.4" customHeight="1" x14ac:dyDescent="0.3">
      <c r="A2352" s="747" t="s">
        <v>628</v>
      </c>
      <c r="B2352" s="748" t="s">
        <v>629</v>
      </c>
      <c r="C2352" s="749" t="s">
        <v>679</v>
      </c>
      <c r="D2352" s="750" t="s">
        <v>680</v>
      </c>
      <c r="E2352" s="751">
        <v>50113013</v>
      </c>
      <c r="F2352" s="750" t="s">
        <v>1007</v>
      </c>
      <c r="G2352" s="749" t="s">
        <v>692</v>
      </c>
      <c r="H2352" s="749">
        <v>142845</v>
      </c>
      <c r="I2352" s="749">
        <v>42845</v>
      </c>
      <c r="J2352" s="749" t="s">
        <v>1082</v>
      </c>
      <c r="K2352" s="749" t="s">
        <v>1083</v>
      </c>
      <c r="L2352" s="752">
        <v>100.37999999999998</v>
      </c>
      <c r="M2352" s="752">
        <v>5</v>
      </c>
      <c r="N2352" s="753">
        <v>501.89999999999992</v>
      </c>
    </row>
    <row r="2353" spans="1:14" ht="14.4" customHeight="1" x14ac:dyDescent="0.3">
      <c r="A2353" s="747" t="s">
        <v>628</v>
      </c>
      <c r="B2353" s="748" t="s">
        <v>629</v>
      </c>
      <c r="C2353" s="749" t="s">
        <v>679</v>
      </c>
      <c r="D2353" s="750" t="s">
        <v>680</v>
      </c>
      <c r="E2353" s="751">
        <v>50113013</v>
      </c>
      <c r="F2353" s="750" t="s">
        <v>1007</v>
      </c>
      <c r="G2353" s="749" t="s">
        <v>692</v>
      </c>
      <c r="H2353" s="749">
        <v>184895</v>
      </c>
      <c r="I2353" s="749">
        <v>84895</v>
      </c>
      <c r="J2353" s="749" t="s">
        <v>1082</v>
      </c>
      <c r="K2353" s="749" t="s">
        <v>1084</v>
      </c>
      <c r="L2353" s="752">
        <v>66.620000000000019</v>
      </c>
      <c r="M2353" s="752">
        <v>5</v>
      </c>
      <c r="N2353" s="753">
        <v>333.10000000000008</v>
      </c>
    </row>
    <row r="2354" spans="1:14" ht="14.4" customHeight="1" x14ac:dyDescent="0.3">
      <c r="A2354" s="747" t="s">
        <v>628</v>
      </c>
      <c r="B2354" s="748" t="s">
        <v>629</v>
      </c>
      <c r="C2354" s="749" t="s">
        <v>679</v>
      </c>
      <c r="D2354" s="750" t="s">
        <v>680</v>
      </c>
      <c r="E2354" s="751">
        <v>50113013</v>
      </c>
      <c r="F2354" s="750" t="s">
        <v>1007</v>
      </c>
      <c r="G2354" s="749" t="s">
        <v>630</v>
      </c>
      <c r="H2354" s="749">
        <v>147725</v>
      </c>
      <c r="I2354" s="749">
        <v>47725</v>
      </c>
      <c r="J2354" s="749" t="s">
        <v>1085</v>
      </c>
      <c r="K2354" s="749" t="s">
        <v>1086</v>
      </c>
      <c r="L2354" s="752">
        <v>63.480116994649251</v>
      </c>
      <c r="M2354" s="752">
        <v>2</v>
      </c>
      <c r="N2354" s="753">
        <v>126.9602339892985</v>
      </c>
    </row>
    <row r="2355" spans="1:14" ht="14.4" customHeight="1" x14ac:dyDescent="0.3">
      <c r="A2355" s="747" t="s">
        <v>628</v>
      </c>
      <c r="B2355" s="748" t="s">
        <v>629</v>
      </c>
      <c r="C2355" s="749" t="s">
        <v>679</v>
      </c>
      <c r="D2355" s="750" t="s">
        <v>680</v>
      </c>
      <c r="E2355" s="751">
        <v>50113013</v>
      </c>
      <c r="F2355" s="750" t="s">
        <v>1007</v>
      </c>
      <c r="G2355" s="749" t="s">
        <v>630</v>
      </c>
      <c r="H2355" s="749">
        <v>147727</v>
      </c>
      <c r="I2355" s="749">
        <v>47727</v>
      </c>
      <c r="J2355" s="749" t="s">
        <v>1087</v>
      </c>
      <c r="K2355" s="749" t="s">
        <v>1088</v>
      </c>
      <c r="L2355" s="752">
        <v>126.95</v>
      </c>
      <c r="M2355" s="752">
        <v>2</v>
      </c>
      <c r="N2355" s="753">
        <v>253.9</v>
      </c>
    </row>
    <row r="2356" spans="1:14" ht="14.4" customHeight="1" x14ac:dyDescent="0.3">
      <c r="A2356" s="747" t="s">
        <v>628</v>
      </c>
      <c r="B2356" s="748" t="s">
        <v>629</v>
      </c>
      <c r="C2356" s="749" t="s">
        <v>679</v>
      </c>
      <c r="D2356" s="750" t="s">
        <v>680</v>
      </c>
      <c r="E2356" s="751">
        <v>50113013</v>
      </c>
      <c r="F2356" s="750" t="s">
        <v>1007</v>
      </c>
      <c r="G2356" s="749" t="s">
        <v>689</v>
      </c>
      <c r="H2356" s="749">
        <v>103708</v>
      </c>
      <c r="I2356" s="749">
        <v>3708</v>
      </c>
      <c r="J2356" s="749" t="s">
        <v>2316</v>
      </c>
      <c r="K2356" s="749" t="s">
        <v>2317</v>
      </c>
      <c r="L2356" s="752">
        <v>1128.73</v>
      </c>
      <c r="M2356" s="752">
        <v>0.5</v>
      </c>
      <c r="N2356" s="753">
        <v>564.36500000000001</v>
      </c>
    </row>
    <row r="2357" spans="1:14" ht="14.4" customHeight="1" x14ac:dyDescent="0.3">
      <c r="A2357" s="747" t="s">
        <v>628</v>
      </c>
      <c r="B2357" s="748" t="s">
        <v>629</v>
      </c>
      <c r="C2357" s="749" t="s">
        <v>679</v>
      </c>
      <c r="D2357" s="750" t="s">
        <v>680</v>
      </c>
      <c r="E2357" s="751">
        <v>50113014</v>
      </c>
      <c r="F2357" s="750" t="s">
        <v>1089</v>
      </c>
      <c r="G2357" s="749" t="s">
        <v>692</v>
      </c>
      <c r="H2357" s="749">
        <v>113798</v>
      </c>
      <c r="I2357" s="749">
        <v>13798</v>
      </c>
      <c r="J2357" s="749" t="s">
        <v>1326</v>
      </c>
      <c r="K2357" s="749" t="s">
        <v>1327</v>
      </c>
      <c r="L2357" s="752">
        <v>105.84838709677419</v>
      </c>
      <c r="M2357" s="752">
        <v>31</v>
      </c>
      <c r="N2357" s="753">
        <v>3281.2999999999997</v>
      </c>
    </row>
    <row r="2358" spans="1:14" ht="14.4" customHeight="1" x14ac:dyDescent="0.3">
      <c r="A2358" s="747" t="s">
        <v>628</v>
      </c>
      <c r="B2358" s="748" t="s">
        <v>629</v>
      </c>
      <c r="C2358" s="749" t="s">
        <v>679</v>
      </c>
      <c r="D2358" s="750" t="s">
        <v>680</v>
      </c>
      <c r="E2358" s="751">
        <v>50113014</v>
      </c>
      <c r="F2358" s="750" t="s">
        <v>1089</v>
      </c>
      <c r="G2358" s="749" t="s">
        <v>689</v>
      </c>
      <c r="H2358" s="749">
        <v>164941</v>
      </c>
      <c r="I2358" s="749">
        <v>64941</v>
      </c>
      <c r="J2358" s="749" t="s">
        <v>1704</v>
      </c>
      <c r="K2358" s="749" t="s">
        <v>1705</v>
      </c>
      <c r="L2358" s="752">
        <v>24.85</v>
      </c>
      <c r="M2358" s="752">
        <v>9</v>
      </c>
      <c r="N2358" s="753">
        <v>223.65</v>
      </c>
    </row>
    <row r="2359" spans="1:14" ht="14.4" customHeight="1" x14ac:dyDescent="0.3">
      <c r="A2359" s="747" t="s">
        <v>628</v>
      </c>
      <c r="B2359" s="748" t="s">
        <v>629</v>
      </c>
      <c r="C2359" s="749" t="s">
        <v>679</v>
      </c>
      <c r="D2359" s="750" t="s">
        <v>680</v>
      </c>
      <c r="E2359" s="751">
        <v>50113014</v>
      </c>
      <c r="F2359" s="750" t="s">
        <v>1089</v>
      </c>
      <c r="G2359" s="749" t="s">
        <v>689</v>
      </c>
      <c r="H2359" s="749">
        <v>64942</v>
      </c>
      <c r="I2359" s="749">
        <v>64942</v>
      </c>
      <c r="J2359" s="749" t="s">
        <v>1328</v>
      </c>
      <c r="K2359" s="749" t="s">
        <v>1329</v>
      </c>
      <c r="L2359" s="752">
        <v>1100.2711111111109</v>
      </c>
      <c r="M2359" s="752">
        <v>9</v>
      </c>
      <c r="N2359" s="753">
        <v>9902.4399999999987</v>
      </c>
    </row>
    <row r="2360" spans="1:14" ht="14.4" customHeight="1" x14ac:dyDescent="0.3">
      <c r="A2360" s="747" t="s">
        <v>628</v>
      </c>
      <c r="B2360" s="748" t="s">
        <v>629</v>
      </c>
      <c r="C2360" s="749" t="s">
        <v>679</v>
      </c>
      <c r="D2360" s="750" t="s">
        <v>680</v>
      </c>
      <c r="E2360" s="751">
        <v>50113014</v>
      </c>
      <c r="F2360" s="750" t="s">
        <v>1089</v>
      </c>
      <c r="G2360" s="749" t="s">
        <v>689</v>
      </c>
      <c r="H2360" s="749">
        <v>164401</v>
      </c>
      <c r="I2360" s="749">
        <v>164401</v>
      </c>
      <c r="J2360" s="749" t="s">
        <v>1090</v>
      </c>
      <c r="K2360" s="749" t="s">
        <v>1091</v>
      </c>
      <c r="L2360" s="752">
        <v>151.11904761904762</v>
      </c>
      <c r="M2360" s="752">
        <v>10.5</v>
      </c>
      <c r="N2360" s="753">
        <v>1586.75</v>
      </c>
    </row>
    <row r="2361" spans="1:14" ht="14.4" customHeight="1" x14ac:dyDescent="0.3">
      <c r="A2361" s="747" t="s">
        <v>628</v>
      </c>
      <c r="B2361" s="748" t="s">
        <v>629</v>
      </c>
      <c r="C2361" s="749" t="s">
        <v>679</v>
      </c>
      <c r="D2361" s="750" t="s">
        <v>680</v>
      </c>
      <c r="E2361" s="751">
        <v>50113014</v>
      </c>
      <c r="F2361" s="750" t="s">
        <v>1089</v>
      </c>
      <c r="G2361" s="749" t="s">
        <v>692</v>
      </c>
      <c r="H2361" s="749">
        <v>116895</v>
      </c>
      <c r="I2361" s="749">
        <v>16895</v>
      </c>
      <c r="J2361" s="749" t="s">
        <v>1092</v>
      </c>
      <c r="K2361" s="749" t="s">
        <v>1093</v>
      </c>
      <c r="L2361" s="752">
        <v>108.04374999999999</v>
      </c>
      <c r="M2361" s="752">
        <v>16</v>
      </c>
      <c r="N2361" s="753">
        <v>1728.6999999999998</v>
      </c>
    </row>
    <row r="2362" spans="1:14" ht="14.4" customHeight="1" x14ac:dyDescent="0.3">
      <c r="A2362" s="747" t="s">
        <v>628</v>
      </c>
      <c r="B2362" s="748" t="s">
        <v>629</v>
      </c>
      <c r="C2362" s="749" t="s">
        <v>682</v>
      </c>
      <c r="D2362" s="750" t="s">
        <v>683</v>
      </c>
      <c r="E2362" s="751">
        <v>50113001</v>
      </c>
      <c r="F2362" s="750" t="s">
        <v>688</v>
      </c>
      <c r="G2362" s="749" t="s">
        <v>692</v>
      </c>
      <c r="H2362" s="749">
        <v>905098</v>
      </c>
      <c r="I2362" s="749">
        <v>23989</v>
      </c>
      <c r="J2362" s="749" t="s">
        <v>1151</v>
      </c>
      <c r="K2362" s="749" t="s">
        <v>630</v>
      </c>
      <c r="L2362" s="752">
        <v>416.99000000000012</v>
      </c>
      <c r="M2362" s="752">
        <v>2</v>
      </c>
      <c r="N2362" s="753">
        <v>833.98000000000025</v>
      </c>
    </row>
    <row r="2363" spans="1:14" ht="14.4" customHeight="1" x14ac:dyDescent="0.3">
      <c r="A2363" s="747" t="s">
        <v>628</v>
      </c>
      <c r="B2363" s="748" t="s">
        <v>629</v>
      </c>
      <c r="C2363" s="749" t="s">
        <v>682</v>
      </c>
      <c r="D2363" s="750" t="s">
        <v>683</v>
      </c>
      <c r="E2363" s="751">
        <v>50113001</v>
      </c>
      <c r="F2363" s="750" t="s">
        <v>688</v>
      </c>
      <c r="G2363" s="749" t="s">
        <v>692</v>
      </c>
      <c r="H2363" s="749">
        <v>930661</v>
      </c>
      <c r="I2363" s="749">
        <v>0</v>
      </c>
      <c r="J2363" s="749" t="s">
        <v>1452</v>
      </c>
      <c r="K2363" s="749" t="s">
        <v>630</v>
      </c>
      <c r="L2363" s="752">
        <v>316.90845917899929</v>
      </c>
      <c r="M2363" s="752">
        <v>4</v>
      </c>
      <c r="N2363" s="753">
        <v>1267.6338367159972</v>
      </c>
    </row>
    <row r="2364" spans="1:14" ht="14.4" customHeight="1" x14ac:dyDescent="0.3">
      <c r="A2364" s="747" t="s">
        <v>628</v>
      </c>
      <c r="B2364" s="748" t="s">
        <v>629</v>
      </c>
      <c r="C2364" s="749" t="s">
        <v>682</v>
      </c>
      <c r="D2364" s="750" t="s">
        <v>683</v>
      </c>
      <c r="E2364" s="751">
        <v>50113001</v>
      </c>
      <c r="F2364" s="750" t="s">
        <v>688</v>
      </c>
      <c r="G2364" s="749" t="s">
        <v>692</v>
      </c>
      <c r="H2364" s="749">
        <v>102684</v>
      </c>
      <c r="I2364" s="749">
        <v>2684</v>
      </c>
      <c r="J2364" s="749" t="s">
        <v>1208</v>
      </c>
      <c r="K2364" s="749" t="s">
        <v>1209</v>
      </c>
      <c r="L2364" s="752">
        <v>73.790000000000006</v>
      </c>
      <c r="M2364" s="752">
        <v>5</v>
      </c>
      <c r="N2364" s="753">
        <v>368.95000000000005</v>
      </c>
    </row>
    <row r="2365" spans="1:14" ht="14.4" customHeight="1" x14ac:dyDescent="0.3">
      <c r="A2365" s="747" t="s">
        <v>628</v>
      </c>
      <c r="B2365" s="748" t="s">
        <v>629</v>
      </c>
      <c r="C2365" s="749" t="s">
        <v>682</v>
      </c>
      <c r="D2365" s="750" t="s">
        <v>683</v>
      </c>
      <c r="E2365" s="751">
        <v>50113013</v>
      </c>
      <c r="F2365" s="750" t="s">
        <v>1007</v>
      </c>
      <c r="G2365" s="749" t="s">
        <v>692</v>
      </c>
      <c r="H2365" s="749">
        <v>101066</v>
      </c>
      <c r="I2365" s="749">
        <v>1066</v>
      </c>
      <c r="J2365" s="749" t="s">
        <v>1034</v>
      </c>
      <c r="K2365" s="749" t="s">
        <v>1035</v>
      </c>
      <c r="L2365" s="752">
        <v>50.789999999999978</v>
      </c>
      <c r="M2365" s="752">
        <v>7</v>
      </c>
      <c r="N2365" s="753">
        <v>355.52999999999986</v>
      </c>
    </row>
    <row r="2366" spans="1:14" ht="14.4" customHeight="1" x14ac:dyDescent="0.3">
      <c r="A2366" s="747" t="s">
        <v>628</v>
      </c>
      <c r="B2366" s="748" t="s">
        <v>629</v>
      </c>
      <c r="C2366" s="749" t="s">
        <v>682</v>
      </c>
      <c r="D2366" s="750" t="s">
        <v>683</v>
      </c>
      <c r="E2366" s="751">
        <v>50113013</v>
      </c>
      <c r="F2366" s="750" t="s">
        <v>1007</v>
      </c>
      <c r="G2366" s="749" t="s">
        <v>692</v>
      </c>
      <c r="H2366" s="749">
        <v>101077</v>
      </c>
      <c r="I2366" s="749">
        <v>1077</v>
      </c>
      <c r="J2366" s="749" t="s">
        <v>1317</v>
      </c>
      <c r="K2366" s="749" t="s">
        <v>880</v>
      </c>
      <c r="L2366" s="752">
        <v>60.010103759863448</v>
      </c>
      <c r="M2366" s="752">
        <v>3</v>
      </c>
      <c r="N2366" s="753">
        <v>180.03031127959034</v>
      </c>
    </row>
    <row r="2367" spans="1:14" ht="14.4" customHeight="1" x14ac:dyDescent="0.3">
      <c r="A2367" s="747" t="s">
        <v>628</v>
      </c>
      <c r="B2367" s="748" t="s">
        <v>629</v>
      </c>
      <c r="C2367" s="749" t="s">
        <v>685</v>
      </c>
      <c r="D2367" s="750" t="s">
        <v>686</v>
      </c>
      <c r="E2367" s="751">
        <v>50113016</v>
      </c>
      <c r="F2367" s="750" t="s">
        <v>2318</v>
      </c>
      <c r="G2367" s="749" t="s">
        <v>692</v>
      </c>
      <c r="H2367" s="749">
        <v>127803</v>
      </c>
      <c r="I2367" s="749">
        <v>27803</v>
      </c>
      <c r="J2367" s="749" t="s">
        <v>2319</v>
      </c>
      <c r="K2367" s="749" t="s">
        <v>2320</v>
      </c>
      <c r="L2367" s="752">
        <v>16691.139080000008</v>
      </c>
      <c r="M2367" s="752">
        <v>50</v>
      </c>
      <c r="N2367" s="753">
        <v>834556.95400000038</v>
      </c>
    </row>
    <row r="2368" spans="1:14" ht="14.4" customHeight="1" x14ac:dyDescent="0.3">
      <c r="A2368" s="747" t="s">
        <v>628</v>
      </c>
      <c r="B2368" s="748" t="s">
        <v>629</v>
      </c>
      <c r="C2368" s="749" t="s">
        <v>685</v>
      </c>
      <c r="D2368" s="750" t="s">
        <v>686</v>
      </c>
      <c r="E2368" s="751">
        <v>50113016</v>
      </c>
      <c r="F2368" s="750" t="s">
        <v>2318</v>
      </c>
      <c r="G2368" s="749" t="s">
        <v>630</v>
      </c>
      <c r="H2368" s="749">
        <v>128026</v>
      </c>
      <c r="I2368" s="749">
        <v>28026</v>
      </c>
      <c r="J2368" s="749" t="s">
        <v>2321</v>
      </c>
      <c r="K2368" s="749" t="s">
        <v>2322</v>
      </c>
      <c r="L2368" s="752">
        <v>27812.16</v>
      </c>
      <c r="M2368" s="752">
        <v>6</v>
      </c>
      <c r="N2368" s="753">
        <v>166872.95999999999</v>
      </c>
    </row>
    <row r="2369" spans="1:14" ht="14.4" customHeight="1" x14ac:dyDescent="0.3">
      <c r="A2369" s="747" t="s">
        <v>628</v>
      </c>
      <c r="B2369" s="748" t="s">
        <v>629</v>
      </c>
      <c r="C2369" s="749" t="s">
        <v>685</v>
      </c>
      <c r="D2369" s="750" t="s">
        <v>686</v>
      </c>
      <c r="E2369" s="751">
        <v>50113016</v>
      </c>
      <c r="F2369" s="750" t="s">
        <v>2318</v>
      </c>
      <c r="G2369" s="749" t="s">
        <v>692</v>
      </c>
      <c r="H2369" s="749">
        <v>128028</v>
      </c>
      <c r="I2369" s="749">
        <v>28028</v>
      </c>
      <c r="J2369" s="749" t="s">
        <v>2323</v>
      </c>
      <c r="K2369" s="749" t="s">
        <v>2324</v>
      </c>
      <c r="L2369" s="752">
        <v>55624.31</v>
      </c>
      <c r="M2369" s="752">
        <v>4</v>
      </c>
      <c r="N2369" s="753">
        <v>222497.24</v>
      </c>
    </row>
    <row r="2370" spans="1:14" ht="14.4" customHeight="1" x14ac:dyDescent="0.3">
      <c r="A2370" s="747" t="s">
        <v>628</v>
      </c>
      <c r="B2370" s="748" t="s">
        <v>629</v>
      </c>
      <c r="C2370" s="749" t="s">
        <v>685</v>
      </c>
      <c r="D2370" s="750" t="s">
        <v>686</v>
      </c>
      <c r="E2370" s="751">
        <v>50113016</v>
      </c>
      <c r="F2370" s="750" t="s">
        <v>2318</v>
      </c>
      <c r="G2370" s="749" t="s">
        <v>689</v>
      </c>
      <c r="H2370" s="749">
        <v>210935</v>
      </c>
      <c r="I2370" s="749">
        <v>210935</v>
      </c>
      <c r="J2370" s="749" t="s">
        <v>2325</v>
      </c>
      <c r="K2370" s="749" t="s">
        <v>2326</v>
      </c>
      <c r="L2370" s="752">
        <v>21246.799999999999</v>
      </c>
      <c r="M2370" s="752">
        <v>11</v>
      </c>
      <c r="N2370" s="753">
        <v>233714.8</v>
      </c>
    </row>
    <row r="2371" spans="1:14" ht="14.4" customHeight="1" x14ac:dyDescent="0.3">
      <c r="A2371" s="747" t="s">
        <v>628</v>
      </c>
      <c r="B2371" s="748" t="s">
        <v>629</v>
      </c>
      <c r="C2371" s="749" t="s">
        <v>685</v>
      </c>
      <c r="D2371" s="750" t="s">
        <v>686</v>
      </c>
      <c r="E2371" s="751">
        <v>50113016</v>
      </c>
      <c r="F2371" s="750" t="s">
        <v>2318</v>
      </c>
      <c r="G2371" s="749" t="s">
        <v>689</v>
      </c>
      <c r="H2371" s="749">
        <v>209097</v>
      </c>
      <c r="I2371" s="749">
        <v>209097</v>
      </c>
      <c r="J2371" s="749" t="s">
        <v>2327</v>
      </c>
      <c r="K2371" s="749" t="s">
        <v>2328</v>
      </c>
      <c r="L2371" s="752">
        <v>21467.852968660973</v>
      </c>
      <c r="M2371" s="752">
        <v>104</v>
      </c>
      <c r="N2371" s="753">
        <v>2232656.708740741</v>
      </c>
    </row>
    <row r="2372" spans="1:14" ht="14.4" customHeight="1" x14ac:dyDescent="0.3">
      <c r="A2372" s="747" t="s">
        <v>628</v>
      </c>
      <c r="B2372" s="748" t="s">
        <v>629</v>
      </c>
      <c r="C2372" s="749" t="s">
        <v>685</v>
      </c>
      <c r="D2372" s="750" t="s">
        <v>686</v>
      </c>
      <c r="E2372" s="751">
        <v>50113016</v>
      </c>
      <c r="F2372" s="750" t="s">
        <v>2318</v>
      </c>
      <c r="G2372" s="749" t="s">
        <v>689</v>
      </c>
      <c r="H2372" s="749">
        <v>209388</v>
      </c>
      <c r="I2372" s="749">
        <v>209388</v>
      </c>
      <c r="J2372" s="749" t="s">
        <v>2329</v>
      </c>
      <c r="K2372" s="749" t="s">
        <v>2330</v>
      </c>
      <c r="L2372" s="752">
        <v>1864.2300000000002</v>
      </c>
      <c r="M2372" s="752">
        <v>6</v>
      </c>
      <c r="N2372" s="753">
        <v>11185.380000000001</v>
      </c>
    </row>
    <row r="2373" spans="1:14" ht="14.4" customHeight="1" x14ac:dyDescent="0.3">
      <c r="A2373" s="747" t="s">
        <v>628</v>
      </c>
      <c r="B2373" s="748" t="s">
        <v>629</v>
      </c>
      <c r="C2373" s="749" t="s">
        <v>685</v>
      </c>
      <c r="D2373" s="750" t="s">
        <v>686</v>
      </c>
      <c r="E2373" s="751">
        <v>50113016</v>
      </c>
      <c r="F2373" s="750" t="s">
        <v>2318</v>
      </c>
      <c r="G2373" s="749" t="s">
        <v>689</v>
      </c>
      <c r="H2373" s="749">
        <v>194340</v>
      </c>
      <c r="I2373" s="749">
        <v>194340</v>
      </c>
      <c r="J2373" s="749" t="s">
        <v>2331</v>
      </c>
      <c r="K2373" s="749" t="s">
        <v>2332</v>
      </c>
      <c r="L2373" s="752">
        <v>5885.1300000000019</v>
      </c>
      <c r="M2373" s="752">
        <v>70</v>
      </c>
      <c r="N2373" s="753">
        <v>411959.10000000015</v>
      </c>
    </row>
    <row r="2374" spans="1:14" ht="14.4" customHeight="1" x14ac:dyDescent="0.3">
      <c r="A2374" s="747" t="s">
        <v>628</v>
      </c>
      <c r="B2374" s="748" t="s">
        <v>629</v>
      </c>
      <c r="C2374" s="749" t="s">
        <v>685</v>
      </c>
      <c r="D2374" s="750" t="s">
        <v>686</v>
      </c>
      <c r="E2374" s="751">
        <v>50113016</v>
      </c>
      <c r="F2374" s="750" t="s">
        <v>2318</v>
      </c>
      <c r="G2374" s="749" t="s">
        <v>692</v>
      </c>
      <c r="H2374" s="749">
        <v>847870</v>
      </c>
      <c r="I2374" s="749">
        <v>167449</v>
      </c>
      <c r="J2374" s="749" t="s">
        <v>2333</v>
      </c>
      <c r="K2374" s="749" t="s">
        <v>2334</v>
      </c>
      <c r="L2374" s="752">
        <v>15287.833496323945</v>
      </c>
      <c r="M2374" s="752">
        <v>15</v>
      </c>
      <c r="N2374" s="753">
        <v>229317.50244485919</v>
      </c>
    </row>
    <row r="2375" spans="1:14" ht="14.4" customHeight="1" x14ac:dyDescent="0.3">
      <c r="A2375" s="747" t="s">
        <v>628</v>
      </c>
      <c r="B2375" s="748" t="s">
        <v>629</v>
      </c>
      <c r="C2375" s="749" t="s">
        <v>685</v>
      </c>
      <c r="D2375" s="750" t="s">
        <v>686</v>
      </c>
      <c r="E2375" s="751">
        <v>50113016</v>
      </c>
      <c r="F2375" s="750" t="s">
        <v>2318</v>
      </c>
      <c r="G2375" s="749" t="s">
        <v>630</v>
      </c>
      <c r="H2375" s="749">
        <v>127283</v>
      </c>
      <c r="I2375" s="749">
        <v>27283</v>
      </c>
      <c r="J2375" s="749" t="s">
        <v>2335</v>
      </c>
      <c r="K2375" s="749" t="s">
        <v>2336</v>
      </c>
      <c r="L2375" s="752">
        <v>9294.7590909090904</v>
      </c>
      <c r="M2375" s="752">
        <v>286</v>
      </c>
      <c r="N2375" s="753">
        <v>2658301.0999999996</v>
      </c>
    </row>
    <row r="2376" spans="1:14" ht="14.4" customHeight="1" x14ac:dyDescent="0.3">
      <c r="A2376" s="747" t="s">
        <v>628</v>
      </c>
      <c r="B2376" s="748" t="s">
        <v>629</v>
      </c>
      <c r="C2376" s="749" t="s">
        <v>685</v>
      </c>
      <c r="D2376" s="750" t="s">
        <v>686</v>
      </c>
      <c r="E2376" s="751">
        <v>50113016</v>
      </c>
      <c r="F2376" s="750" t="s">
        <v>2318</v>
      </c>
      <c r="G2376" s="749" t="s">
        <v>692</v>
      </c>
      <c r="H2376" s="749">
        <v>210114</v>
      </c>
      <c r="I2376" s="749">
        <v>210114</v>
      </c>
      <c r="J2376" s="749" t="s">
        <v>2337</v>
      </c>
      <c r="K2376" s="749" t="s">
        <v>2338</v>
      </c>
      <c r="L2376" s="752">
        <v>9827.11</v>
      </c>
      <c r="M2376" s="752">
        <v>4</v>
      </c>
      <c r="N2376" s="753">
        <v>39308.44</v>
      </c>
    </row>
    <row r="2377" spans="1:14" ht="14.4" customHeight="1" thickBot="1" x14ac:dyDescent="0.35">
      <c r="A2377" s="754" t="s">
        <v>628</v>
      </c>
      <c r="B2377" s="755" t="s">
        <v>629</v>
      </c>
      <c r="C2377" s="756" t="s">
        <v>685</v>
      </c>
      <c r="D2377" s="757" t="s">
        <v>686</v>
      </c>
      <c r="E2377" s="758">
        <v>50113016</v>
      </c>
      <c r="F2377" s="757" t="s">
        <v>2318</v>
      </c>
      <c r="G2377" s="756" t="s">
        <v>692</v>
      </c>
      <c r="H2377" s="756">
        <v>210115</v>
      </c>
      <c r="I2377" s="756">
        <v>210115</v>
      </c>
      <c r="J2377" s="756" t="s">
        <v>2337</v>
      </c>
      <c r="K2377" s="756" t="s">
        <v>2339</v>
      </c>
      <c r="L2377" s="759">
        <v>19671.620000000003</v>
      </c>
      <c r="M2377" s="759">
        <v>18</v>
      </c>
      <c r="N2377" s="760">
        <v>354089.16000000003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2340</v>
      </c>
      <c r="B5" s="745">
        <v>8374.5600000000013</v>
      </c>
      <c r="C5" s="765">
        <v>1.6542070471466181E-2</v>
      </c>
      <c r="D5" s="745">
        <v>497883.71126329101</v>
      </c>
      <c r="E5" s="765">
        <v>0.98345792952853384</v>
      </c>
      <c r="F5" s="746">
        <v>506258.27126329101</v>
      </c>
    </row>
    <row r="6" spans="1:6" ht="14.4" customHeight="1" x14ac:dyDescent="0.3">
      <c r="A6" s="776" t="s">
        <v>2341</v>
      </c>
      <c r="B6" s="752">
        <v>190.13000000000005</v>
      </c>
      <c r="C6" s="766">
        <v>3.8762171116856338E-3</v>
      </c>
      <c r="D6" s="752">
        <v>48860.270047720507</v>
      </c>
      <c r="E6" s="766">
        <v>0.99612378288831438</v>
      </c>
      <c r="F6" s="753">
        <v>49050.400047720505</v>
      </c>
    </row>
    <row r="7" spans="1:6" ht="14.4" customHeight="1" x14ac:dyDescent="0.3">
      <c r="A7" s="776" t="s">
        <v>2342</v>
      </c>
      <c r="B7" s="752">
        <v>11638.14</v>
      </c>
      <c r="C7" s="766">
        <v>7.2344350844138094E-2</v>
      </c>
      <c r="D7" s="752">
        <v>149233.30143533376</v>
      </c>
      <c r="E7" s="766">
        <v>0.92765564915586196</v>
      </c>
      <c r="F7" s="753">
        <v>160871.44143533375</v>
      </c>
    </row>
    <row r="8" spans="1:6" ht="14.4" customHeight="1" x14ac:dyDescent="0.3">
      <c r="A8" s="776" t="s">
        <v>2343</v>
      </c>
      <c r="B8" s="752">
        <v>11324.400116994651</v>
      </c>
      <c r="C8" s="766">
        <v>0.15221368018610321</v>
      </c>
      <c r="D8" s="752">
        <v>63073.644153066591</v>
      </c>
      <c r="E8" s="766">
        <v>0.84778631981389674</v>
      </c>
      <c r="F8" s="753">
        <v>74398.044270061248</v>
      </c>
    </row>
    <row r="9" spans="1:6" ht="14.4" customHeight="1" x14ac:dyDescent="0.3">
      <c r="A9" s="776" t="s">
        <v>2344</v>
      </c>
      <c r="B9" s="752">
        <v>69544.601356532337</v>
      </c>
      <c r="C9" s="766">
        <v>0.18013253652738218</v>
      </c>
      <c r="D9" s="752">
        <v>316530.02290192735</v>
      </c>
      <c r="E9" s="766">
        <v>0.81986746347261785</v>
      </c>
      <c r="F9" s="753">
        <v>386074.62425845966</v>
      </c>
    </row>
    <row r="10" spans="1:6" ht="14.4" customHeight="1" x14ac:dyDescent="0.3">
      <c r="A10" s="776" t="s">
        <v>2345</v>
      </c>
      <c r="B10" s="752"/>
      <c r="C10" s="766">
        <v>0</v>
      </c>
      <c r="D10" s="752">
        <v>375.64</v>
      </c>
      <c r="E10" s="766">
        <v>1</v>
      </c>
      <c r="F10" s="753">
        <v>375.64</v>
      </c>
    </row>
    <row r="11" spans="1:6" ht="14.4" customHeight="1" x14ac:dyDescent="0.3">
      <c r="A11" s="776" t="s">
        <v>2346</v>
      </c>
      <c r="B11" s="752"/>
      <c r="C11" s="766">
        <v>0</v>
      </c>
      <c r="D11" s="752">
        <v>72022.5</v>
      </c>
      <c r="E11" s="766">
        <v>1</v>
      </c>
      <c r="F11" s="753">
        <v>72022.5</v>
      </c>
    </row>
    <row r="12" spans="1:6" ht="14.4" customHeight="1" x14ac:dyDescent="0.3">
      <c r="A12" s="776" t="s">
        <v>2347</v>
      </c>
      <c r="B12" s="752">
        <v>2825174.06</v>
      </c>
      <c r="C12" s="766">
        <v>0.50000545381719874</v>
      </c>
      <c r="D12" s="752">
        <v>2825112.4287407408</v>
      </c>
      <c r="E12" s="766">
        <v>0.49999454618280137</v>
      </c>
      <c r="F12" s="753">
        <v>5650286.4887407403</v>
      </c>
    </row>
    <row r="13" spans="1:6" ht="14.4" customHeight="1" x14ac:dyDescent="0.3">
      <c r="A13" s="776" t="s">
        <v>2348</v>
      </c>
      <c r="B13" s="752">
        <v>115.72000000000006</v>
      </c>
      <c r="C13" s="766">
        <v>0.20259458323850216</v>
      </c>
      <c r="D13" s="752">
        <v>455.47</v>
      </c>
      <c r="E13" s="766">
        <v>0.7974054167614979</v>
      </c>
      <c r="F13" s="753">
        <v>571.19000000000005</v>
      </c>
    </row>
    <row r="14" spans="1:6" ht="14.4" customHeight="1" x14ac:dyDescent="0.3">
      <c r="A14" s="776" t="s">
        <v>2349</v>
      </c>
      <c r="B14" s="752">
        <v>4590.24</v>
      </c>
      <c r="C14" s="766">
        <v>6.1490730170094397E-2</v>
      </c>
      <c r="D14" s="752">
        <v>70059.060590553592</v>
      </c>
      <c r="E14" s="766">
        <v>0.93850926982990557</v>
      </c>
      <c r="F14" s="753">
        <v>74649.300590553597</v>
      </c>
    </row>
    <row r="15" spans="1:6" ht="14.4" customHeight="1" thickBot="1" x14ac:dyDescent="0.35">
      <c r="A15" s="777" t="s">
        <v>2350</v>
      </c>
      <c r="B15" s="768">
        <v>1506.4500000000003</v>
      </c>
      <c r="C15" s="769">
        <v>3.5585230767428255E-2</v>
      </c>
      <c r="D15" s="768">
        <v>40827.123999999989</v>
      </c>
      <c r="E15" s="769">
        <v>0.96441476923257186</v>
      </c>
      <c r="F15" s="770">
        <v>42333.573999999986</v>
      </c>
    </row>
    <row r="16" spans="1:6" ht="14.4" customHeight="1" thickBot="1" x14ac:dyDescent="0.35">
      <c r="A16" s="771" t="s">
        <v>3</v>
      </c>
      <c r="B16" s="772">
        <v>2932458.3014735277</v>
      </c>
      <c r="C16" s="773">
        <v>0.4179141592948919</v>
      </c>
      <c r="D16" s="772">
        <v>4084433.1731326338</v>
      </c>
      <c r="E16" s="773">
        <v>0.58208584070510827</v>
      </c>
      <c r="F16" s="774">
        <v>7016891.4746061601</v>
      </c>
    </row>
    <row r="17" spans="1:6" ht="14.4" customHeight="1" thickBot="1" x14ac:dyDescent="0.35"/>
    <row r="18" spans="1:6" ht="14.4" customHeight="1" x14ac:dyDescent="0.3">
      <c r="A18" s="775" t="s">
        <v>2351</v>
      </c>
      <c r="B18" s="745"/>
      <c r="C18" s="765">
        <v>0</v>
      </c>
      <c r="D18" s="745">
        <v>200.43</v>
      </c>
      <c r="E18" s="765">
        <v>1</v>
      </c>
      <c r="F18" s="746">
        <v>200.43</v>
      </c>
    </row>
    <row r="19" spans="1:6" ht="14.4" customHeight="1" x14ac:dyDescent="0.3">
      <c r="A19" s="776" t="s">
        <v>2352</v>
      </c>
      <c r="B19" s="752">
        <v>43512.160000000003</v>
      </c>
      <c r="C19" s="766">
        <v>1</v>
      </c>
      <c r="D19" s="752"/>
      <c r="E19" s="766">
        <v>0</v>
      </c>
      <c r="F19" s="753">
        <v>43512.160000000003</v>
      </c>
    </row>
    <row r="20" spans="1:6" ht="14.4" customHeight="1" x14ac:dyDescent="0.3">
      <c r="A20" s="776" t="s">
        <v>2353</v>
      </c>
      <c r="B20" s="752"/>
      <c r="C20" s="766">
        <v>0</v>
      </c>
      <c r="D20" s="752">
        <v>171.63000000000002</v>
      </c>
      <c r="E20" s="766">
        <v>1</v>
      </c>
      <c r="F20" s="753">
        <v>171.63000000000002</v>
      </c>
    </row>
    <row r="21" spans="1:6" ht="14.4" customHeight="1" x14ac:dyDescent="0.3">
      <c r="A21" s="776" t="s">
        <v>2354</v>
      </c>
      <c r="B21" s="752"/>
      <c r="C21" s="766">
        <v>0</v>
      </c>
      <c r="D21" s="752">
        <v>1210.9949999999999</v>
      </c>
      <c r="E21" s="766">
        <v>1</v>
      </c>
      <c r="F21" s="753">
        <v>1210.9949999999999</v>
      </c>
    </row>
    <row r="22" spans="1:6" ht="14.4" customHeight="1" x14ac:dyDescent="0.3">
      <c r="A22" s="776" t="s">
        <v>2355</v>
      </c>
      <c r="B22" s="752"/>
      <c r="C22" s="766">
        <v>0</v>
      </c>
      <c r="D22" s="752">
        <v>9983.73593791241</v>
      </c>
      <c r="E22" s="766">
        <v>1</v>
      </c>
      <c r="F22" s="753">
        <v>9983.73593791241</v>
      </c>
    </row>
    <row r="23" spans="1:6" ht="14.4" customHeight="1" x14ac:dyDescent="0.3">
      <c r="A23" s="776" t="s">
        <v>2356</v>
      </c>
      <c r="B23" s="752"/>
      <c r="C23" s="766">
        <v>0</v>
      </c>
      <c r="D23" s="752">
        <v>400.38000000000022</v>
      </c>
      <c r="E23" s="766">
        <v>1</v>
      </c>
      <c r="F23" s="753">
        <v>400.38000000000022</v>
      </c>
    </row>
    <row r="24" spans="1:6" ht="14.4" customHeight="1" x14ac:dyDescent="0.3">
      <c r="A24" s="776" t="s">
        <v>2357</v>
      </c>
      <c r="B24" s="752"/>
      <c r="C24" s="766">
        <v>0</v>
      </c>
      <c r="D24" s="752">
        <v>522.50000000000011</v>
      </c>
      <c r="E24" s="766">
        <v>1</v>
      </c>
      <c r="F24" s="753">
        <v>522.50000000000011</v>
      </c>
    </row>
    <row r="25" spans="1:6" ht="14.4" customHeight="1" x14ac:dyDescent="0.3">
      <c r="A25" s="776" t="s">
        <v>2358</v>
      </c>
      <c r="B25" s="752"/>
      <c r="C25" s="766">
        <v>0</v>
      </c>
      <c r="D25" s="752">
        <v>5028.72</v>
      </c>
      <c r="E25" s="766">
        <v>1</v>
      </c>
      <c r="F25" s="753">
        <v>5028.72</v>
      </c>
    </row>
    <row r="26" spans="1:6" ht="14.4" customHeight="1" x14ac:dyDescent="0.3">
      <c r="A26" s="776" t="s">
        <v>2359</v>
      </c>
      <c r="B26" s="752"/>
      <c r="C26" s="766">
        <v>0</v>
      </c>
      <c r="D26" s="752">
        <v>7041.8900000000012</v>
      </c>
      <c r="E26" s="766">
        <v>1</v>
      </c>
      <c r="F26" s="753">
        <v>7041.8900000000012</v>
      </c>
    </row>
    <row r="27" spans="1:6" ht="14.4" customHeight="1" x14ac:dyDescent="0.3">
      <c r="A27" s="776" t="s">
        <v>2360</v>
      </c>
      <c r="B27" s="752"/>
      <c r="C27" s="766">
        <v>0</v>
      </c>
      <c r="D27" s="752">
        <v>1184.4365522745411</v>
      </c>
      <c r="E27" s="766">
        <v>1</v>
      </c>
      <c r="F27" s="753">
        <v>1184.4365522745411</v>
      </c>
    </row>
    <row r="28" spans="1:6" ht="14.4" customHeight="1" x14ac:dyDescent="0.3">
      <c r="A28" s="776" t="s">
        <v>2361</v>
      </c>
      <c r="B28" s="752"/>
      <c r="C28" s="766">
        <v>0</v>
      </c>
      <c r="D28" s="752">
        <v>2162.33</v>
      </c>
      <c r="E28" s="766">
        <v>1</v>
      </c>
      <c r="F28" s="753">
        <v>2162.33</v>
      </c>
    </row>
    <row r="29" spans="1:6" ht="14.4" customHeight="1" x14ac:dyDescent="0.3">
      <c r="A29" s="776" t="s">
        <v>2362</v>
      </c>
      <c r="B29" s="752"/>
      <c r="C29" s="766">
        <v>0</v>
      </c>
      <c r="D29" s="752">
        <v>308.90000000000015</v>
      </c>
      <c r="E29" s="766">
        <v>1</v>
      </c>
      <c r="F29" s="753">
        <v>308.90000000000015</v>
      </c>
    </row>
    <row r="30" spans="1:6" ht="14.4" customHeight="1" x14ac:dyDescent="0.3">
      <c r="A30" s="776" t="s">
        <v>2363</v>
      </c>
      <c r="B30" s="752">
        <v>721.2</v>
      </c>
      <c r="C30" s="766">
        <v>6.8462721421655173E-2</v>
      </c>
      <c r="D30" s="752">
        <v>9813</v>
      </c>
      <c r="E30" s="766">
        <v>0.93153727857834479</v>
      </c>
      <c r="F30" s="753">
        <v>10534.2</v>
      </c>
    </row>
    <row r="31" spans="1:6" ht="14.4" customHeight="1" x14ac:dyDescent="0.3">
      <c r="A31" s="776" t="s">
        <v>2364</v>
      </c>
      <c r="B31" s="752"/>
      <c r="C31" s="766">
        <v>0</v>
      </c>
      <c r="D31" s="752">
        <v>771.58000000000015</v>
      </c>
      <c r="E31" s="766">
        <v>1</v>
      </c>
      <c r="F31" s="753">
        <v>771.58000000000015</v>
      </c>
    </row>
    <row r="32" spans="1:6" ht="14.4" customHeight="1" x14ac:dyDescent="0.3">
      <c r="A32" s="776" t="s">
        <v>2365</v>
      </c>
      <c r="B32" s="752"/>
      <c r="C32" s="766">
        <v>0</v>
      </c>
      <c r="D32" s="752">
        <v>121.71000000000001</v>
      </c>
      <c r="E32" s="766">
        <v>1</v>
      </c>
      <c r="F32" s="753">
        <v>121.71000000000001</v>
      </c>
    </row>
    <row r="33" spans="1:6" ht="14.4" customHeight="1" x14ac:dyDescent="0.3">
      <c r="A33" s="776" t="s">
        <v>2366</v>
      </c>
      <c r="B33" s="752">
        <v>132.65999999999997</v>
      </c>
      <c r="C33" s="766">
        <v>0.13459821428571422</v>
      </c>
      <c r="D33" s="752">
        <v>852.94000000000017</v>
      </c>
      <c r="E33" s="766">
        <v>0.86540178571428572</v>
      </c>
      <c r="F33" s="753">
        <v>985.60000000000014</v>
      </c>
    </row>
    <row r="34" spans="1:6" ht="14.4" customHeight="1" x14ac:dyDescent="0.3">
      <c r="A34" s="776" t="s">
        <v>2367</v>
      </c>
      <c r="B34" s="752"/>
      <c r="C34" s="766">
        <v>0</v>
      </c>
      <c r="D34" s="752">
        <v>23.900000000000002</v>
      </c>
      <c r="E34" s="766">
        <v>1</v>
      </c>
      <c r="F34" s="753">
        <v>23.900000000000002</v>
      </c>
    </row>
    <row r="35" spans="1:6" ht="14.4" customHeight="1" x14ac:dyDescent="0.3">
      <c r="A35" s="776" t="s">
        <v>2368</v>
      </c>
      <c r="B35" s="752"/>
      <c r="C35" s="766">
        <v>0</v>
      </c>
      <c r="D35" s="752">
        <v>39.880000000000003</v>
      </c>
      <c r="E35" s="766">
        <v>1</v>
      </c>
      <c r="F35" s="753">
        <v>39.880000000000003</v>
      </c>
    </row>
    <row r="36" spans="1:6" ht="14.4" customHeight="1" x14ac:dyDescent="0.3">
      <c r="A36" s="776" t="s">
        <v>2369</v>
      </c>
      <c r="B36" s="752"/>
      <c r="C36" s="766">
        <v>0</v>
      </c>
      <c r="D36" s="752">
        <v>225.09000000000009</v>
      </c>
      <c r="E36" s="766">
        <v>1</v>
      </c>
      <c r="F36" s="753">
        <v>225.09000000000009</v>
      </c>
    </row>
    <row r="37" spans="1:6" ht="14.4" customHeight="1" x14ac:dyDescent="0.3">
      <c r="A37" s="776" t="s">
        <v>2370</v>
      </c>
      <c r="B37" s="752"/>
      <c r="C37" s="766">
        <v>0</v>
      </c>
      <c r="D37" s="752">
        <v>22341.377440636243</v>
      </c>
      <c r="E37" s="766">
        <v>1</v>
      </c>
      <c r="F37" s="753">
        <v>22341.377440636243</v>
      </c>
    </row>
    <row r="38" spans="1:6" ht="14.4" customHeight="1" x14ac:dyDescent="0.3">
      <c r="A38" s="776" t="s">
        <v>2371</v>
      </c>
      <c r="B38" s="752"/>
      <c r="C38" s="766">
        <v>0</v>
      </c>
      <c r="D38" s="752">
        <v>423.93999999999994</v>
      </c>
      <c r="E38" s="766">
        <v>1</v>
      </c>
      <c r="F38" s="753">
        <v>423.93999999999994</v>
      </c>
    </row>
    <row r="39" spans="1:6" ht="14.4" customHeight="1" x14ac:dyDescent="0.3">
      <c r="A39" s="776" t="s">
        <v>2372</v>
      </c>
      <c r="B39" s="752"/>
      <c r="C39" s="766">
        <v>0</v>
      </c>
      <c r="D39" s="752">
        <v>49822.2</v>
      </c>
      <c r="E39" s="766">
        <v>1</v>
      </c>
      <c r="F39" s="753">
        <v>49822.2</v>
      </c>
    </row>
    <row r="40" spans="1:6" ht="14.4" customHeight="1" x14ac:dyDescent="0.3">
      <c r="A40" s="776" t="s">
        <v>2373</v>
      </c>
      <c r="B40" s="752">
        <v>231.44000000000011</v>
      </c>
      <c r="C40" s="766">
        <v>1.3355315568638497E-2</v>
      </c>
      <c r="D40" s="752">
        <v>17097.989530177263</v>
      </c>
      <c r="E40" s="766">
        <v>0.98664468443136155</v>
      </c>
      <c r="F40" s="753">
        <v>17329.429530177262</v>
      </c>
    </row>
    <row r="41" spans="1:6" ht="14.4" customHeight="1" x14ac:dyDescent="0.3">
      <c r="A41" s="776" t="s">
        <v>2374</v>
      </c>
      <c r="B41" s="752">
        <v>2350.6499999999996</v>
      </c>
      <c r="C41" s="766">
        <v>4.9741437210442038E-2</v>
      </c>
      <c r="D41" s="752">
        <v>44906.73</v>
      </c>
      <c r="E41" s="766">
        <v>0.95025856278955789</v>
      </c>
      <c r="F41" s="753">
        <v>47257.380000000005</v>
      </c>
    </row>
    <row r="42" spans="1:6" ht="14.4" customHeight="1" x14ac:dyDescent="0.3">
      <c r="A42" s="776" t="s">
        <v>2375</v>
      </c>
      <c r="B42" s="752">
        <v>1780.2101169946493</v>
      </c>
      <c r="C42" s="766">
        <v>0.36899904731206279</v>
      </c>
      <c r="D42" s="752">
        <v>3044.2200000000003</v>
      </c>
      <c r="E42" s="766">
        <v>0.63100095268793721</v>
      </c>
      <c r="F42" s="753">
        <v>4824.4301169946493</v>
      </c>
    </row>
    <row r="43" spans="1:6" ht="14.4" customHeight="1" x14ac:dyDescent="0.3">
      <c r="A43" s="776" t="s">
        <v>2376</v>
      </c>
      <c r="B43" s="752">
        <v>14665.794000000002</v>
      </c>
      <c r="C43" s="766">
        <v>1</v>
      </c>
      <c r="D43" s="752"/>
      <c r="E43" s="766">
        <v>0</v>
      </c>
      <c r="F43" s="753">
        <v>14665.794000000002</v>
      </c>
    </row>
    <row r="44" spans="1:6" ht="14.4" customHeight="1" x14ac:dyDescent="0.3">
      <c r="A44" s="776" t="s">
        <v>2377</v>
      </c>
      <c r="B44" s="752"/>
      <c r="C44" s="766">
        <v>0</v>
      </c>
      <c r="D44" s="752">
        <v>88981.174806911396</v>
      </c>
      <c r="E44" s="766">
        <v>1</v>
      </c>
      <c r="F44" s="753">
        <v>88981.174806911396</v>
      </c>
    </row>
    <row r="45" spans="1:6" ht="14.4" customHeight="1" x14ac:dyDescent="0.3">
      <c r="A45" s="776" t="s">
        <v>2378</v>
      </c>
      <c r="B45" s="752"/>
      <c r="C45" s="766">
        <v>0</v>
      </c>
      <c r="D45" s="752">
        <v>10383.000000000002</v>
      </c>
      <c r="E45" s="766">
        <v>1</v>
      </c>
      <c r="F45" s="753">
        <v>10383.000000000002</v>
      </c>
    </row>
    <row r="46" spans="1:6" ht="14.4" customHeight="1" x14ac:dyDescent="0.3">
      <c r="A46" s="776" t="s">
        <v>2379</v>
      </c>
      <c r="B46" s="752"/>
      <c r="C46" s="766">
        <v>0</v>
      </c>
      <c r="D46" s="752">
        <v>2630.6699999999996</v>
      </c>
      <c r="E46" s="766">
        <v>1</v>
      </c>
      <c r="F46" s="753">
        <v>2630.6699999999996</v>
      </c>
    </row>
    <row r="47" spans="1:6" ht="14.4" customHeight="1" x14ac:dyDescent="0.3">
      <c r="A47" s="776" t="s">
        <v>2380</v>
      </c>
      <c r="B47" s="752"/>
      <c r="C47" s="766">
        <v>0</v>
      </c>
      <c r="D47" s="752">
        <v>5467.22</v>
      </c>
      <c r="E47" s="766">
        <v>1</v>
      </c>
      <c r="F47" s="753">
        <v>5467.22</v>
      </c>
    </row>
    <row r="48" spans="1:6" ht="14.4" customHeight="1" x14ac:dyDescent="0.3">
      <c r="A48" s="776" t="s">
        <v>2381</v>
      </c>
      <c r="B48" s="752"/>
      <c r="C48" s="766">
        <v>0</v>
      </c>
      <c r="D48" s="752">
        <v>40710.393000000011</v>
      </c>
      <c r="E48" s="766">
        <v>1</v>
      </c>
      <c r="F48" s="753">
        <v>40710.393000000011</v>
      </c>
    </row>
    <row r="49" spans="1:6" ht="14.4" customHeight="1" x14ac:dyDescent="0.3">
      <c r="A49" s="776" t="s">
        <v>2382</v>
      </c>
      <c r="B49" s="752"/>
      <c r="C49" s="766">
        <v>0</v>
      </c>
      <c r="D49" s="752">
        <v>7214.0599999999995</v>
      </c>
      <c r="E49" s="766">
        <v>1</v>
      </c>
      <c r="F49" s="753">
        <v>7214.0599999999995</v>
      </c>
    </row>
    <row r="50" spans="1:6" ht="14.4" customHeight="1" x14ac:dyDescent="0.3">
      <c r="A50" s="776" t="s">
        <v>2383</v>
      </c>
      <c r="B50" s="752">
        <v>764.88</v>
      </c>
      <c r="C50" s="766">
        <v>7.535845216056529E-2</v>
      </c>
      <c r="D50" s="752">
        <v>9385.01</v>
      </c>
      <c r="E50" s="766">
        <v>0.92464154783943475</v>
      </c>
      <c r="F50" s="753">
        <v>10149.89</v>
      </c>
    </row>
    <row r="51" spans="1:6" ht="14.4" customHeight="1" x14ac:dyDescent="0.3">
      <c r="A51" s="776" t="s">
        <v>2384</v>
      </c>
      <c r="B51" s="752"/>
      <c r="C51" s="766">
        <v>0</v>
      </c>
      <c r="D51" s="752">
        <v>564.36500000000001</v>
      </c>
      <c r="E51" s="766">
        <v>1</v>
      </c>
      <c r="F51" s="753">
        <v>564.36500000000001</v>
      </c>
    </row>
    <row r="52" spans="1:6" ht="14.4" customHeight="1" x14ac:dyDescent="0.3">
      <c r="A52" s="776" t="s">
        <v>2385</v>
      </c>
      <c r="B52" s="752"/>
      <c r="C52" s="766">
        <v>0</v>
      </c>
      <c r="D52" s="752">
        <v>25525.78</v>
      </c>
      <c r="E52" s="766">
        <v>1</v>
      </c>
      <c r="F52" s="753">
        <v>25525.78</v>
      </c>
    </row>
    <row r="53" spans="1:6" ht="14.4" customHeight="1" x14ac:dyDescent="0.3">
      <c r="A53" s="776" t="s">
        <v>2386</v>
      </c>
      <c r="B53" s="752"/>
      <c r="C53" s="766">
        <v>0</v>
      </c>
      <c r="D53" s="752">
        <v>37086.879999999997</v>
      </c>
      <c r="E53" s="766">
        <v>1</v>
      </c>
      <c r="F53" s="753">
        <v>37086.879999999997</v>
      </c>
    </row>
    <row r="54" spans="1:6" ht="14.4" customHeight="1" x14ac:dyDescent="0.3">
      <c r="A54" s="776" t="s">
        <v>2387</v>
      </c>
      <c r="B54" s="752"/>
      <c r="C54" s="766">
        <v>0</v>
      </c>
      <c r="D54" s="752">
        <v>432640.78</v>
      </c>
      <c r="E54" s="766">
        <v>1</v>
      </c>
      <c r="F54" s="753">
        <v>432640.78</v>
      </c>
    </row>
    <row r="55" spans="1:6" ht="14.4" customHeight="1" x14ac:dyDescent="0.3">
      <c r="A55" s="776" t="s">
        <v>2388</v>
      </c>
      <c r="B55" s="752"/>
      <c r="C55" s="766">
        <v>0</v>
      </c>
      <c r="D55" s="752">
        <v>18899.699999999997</v>
      </c>
      <c r="E55" s="766">
        <v>1</v>
      </c>
      <c r="F55" s="753">
        <v>18899.699999999997</v>
      </c>
    </row>
    <row r="56" spans="1:6" ht="14.4" customHeight="1" x14ac:dyDescent="0.3">
      <c r="A56" s="776" t="s">
        <v>2389</v>
      </c>
      <c r="B56" s="752"/>
      <c r="C56" s="766">
        <v>0</v>
      </c>
      <c r="D56" s="752">
        <v>9007.11</v>
      </c>
      <c r="E56" s="766">
        <v>1</v>
      </c>
      <c r="F56" s="753">
        <v>9007.11</v>
      </c>
    </row>
    <row r="57" spans="1:6" ht="14.4" customHeight="1" x14ac:dyDescent="0.3">
      <c r="A57" s="776" t="s">
        <v>2390</v>
      </c>
      <c r="B57" s="752"/>
      <c r="C57" s="766">
        <v>0</v>
      </c>
      <c r="D57" s="752">
        <v>207.14</v>
      </c>
      <c r="E57" s="766">
        <v>1</v>
      </c>
      <c r="F57" s="753">
        <v>207.14</v>
      </c>
    </row>
    <row r="58" spans="1:6" ht="14.4" customHeight="1" x14ac:dyDescent="0.3">
      <c r="A58" s="776" t="s">
        <v>2391</v>
      </c>
      <c r="B58" s="752"/>
      <c r="C58" s="766">
        <v>0</v>
      </c>
      <c r="D58" s="752">
        <v>1587.8473373203155</v>
      </c>
      <c r="E58" s="766">
        <v>1</v>
      </c>
      <c r="F58" s="753">
        <v>1587.8473373203155</v>
      </c>
    </row>
    <row r="59" spans="1:6" ht="14.4" customHeight="1" x14ac:dyDescent="0.3">
      <c r="A59" s="776" t="s">
        <v>2392</v>
      </c>
      <c r="B59" s="752">
        <v>166872.95999999996</v>
      </c>
      <c r="C59" s="766">
        <v>0.93718137549749136</v>
      </c>
      <c r="D59" s="752">
        <v>11185.380000000001</v>
      </c>
      <c r="E59" s="766">
        <v>6.281862450250858E-2</v>
      </c>
      <c r="F59" s="753">
        <v>178058.33999999997</v>
      </c>
    </row>
    <row r="60" spans="1:6" ht="14.4" customHeight="1" x14ac:dyDescent="0.3">
      <c r="A60" s="776" t="s">
        <v>2393</v>
      </c>
      <c r="B60" s="752"/>
      <c r="C60" s="766">
        <v>0</v>
      </c>
      <c r="D60" s="752">
        <v>15024.06</v>
      </c>
      <c r="E60" s="766">
        <v>1</v>
      </c>
      <c r="F60" s="753">
        <v>15024.06</v>
      </c>
    </row>
    <row r="61" spans="1:6" ht="14.4" customHeight="1" x14ac:dyDescent="0.3">
      <c r="A61" s="776" t="s">
        <v>2394</v>
      </c>
      <c r="B61" s="752">
        <v>2658301.1</v>
      </c>
      <c r="C61" s="766">
        <v>0.86582274036578399</v>
      </c>
      <c r="D61" s="752">
        <v>411959.10000000009</v>
      </c>
      <c r="E61" s="766">
        <v>0.13417725963421603</v>
      </c>
      <c r="F61" s="753">
        <v>3070260.2</v>
      </c>
    </row>
    <row r="62" spans="1:6" ht="14.4" customHeight="1" x14ac:dyDescent="0.3">
      <c r="A62" s="776" t="s">
        <v>2395</v>
      </c>
      <c r="B62" s="752"/>
      <c r="C62" s="766">
        <v>0</v>
      </c>
      <c r="D62" s="752">
        <v>2401967.9487407412</v>
      </c>
      <c r="E62" s="766">
        <v>1</v>
      </c>
      <c r="F62" s="753">
        <v>2401967.9487407412</v>
      </c>
    </row>
    <row r="63" spans="1:6" ht="14.4" customHeight="1" x14ac:dyDescent="0.3">
      <c r="A63" s="776" t="s">
        <v>2396</v>
      </c>
      <c r="B63" s="752"/>
      <c r="C63" s="766">
        <v>0</v>
      </c>
      <c r="D63" s="752">
        <v>667.65999999999985</v>
      </c>
      <c r="E63" s="766">
        <v>1</v>
      </c>
      <c r="F63" s="753">
        <v>667.65999999999985</v>
      </c>
    </row>
    <row r="64" spans="1:6" ht="14.4" customHeight="1" x14ac:dyDescent="0.3">
      <c r="A64" s="776" t="s">
        <v>2397</v>
      </c>
      <c r="B64" s="752"/>
      <c r="C64" s="766">
        <v>0</v>
      </c>
      <c r="D64" s="752">
        <v>48.400000000000048</v>
      </c>
      <c r="E64" s="766">
        <v>1</v>
      </c>
      <c r="F64" s="753">
        <v>48.400000000000048</v>
      </c>
    </row>
    <row r="65" spans="1:6" ht="14.4" customHeight="1" x14ac:dyDescent="0.3">
      <c r="A65" s="776" t="s">
        <v>2398</v>
      </c>
      <c r="B65" s="752">
        <v>103.31999999999998</v>
      </c>
      <c r="C65" s="766">
        <v>4.1221154766844334E-2</v>
      </c>
      <c r="D65" s="752">
        <v>2403.16</v>
      </c>
      <c r="E65" s="766">
        <v>0.9587788452331556</v>
      </c>
      <c r="F65" s="753">
        <v>2506.48</v>
      </c>
    </row>
    <row r="66" spans="1:6" ht="14.4" customHeight="1" x14ac:dyDescent="0.3">
      <c r="A66" s="776" t="s">
        <v>2399</v>
      </c>
      <c r="B66" s="752"/>
      <c r="C66" s="766">
        <v>0</v>
      </c>
      <c r="D66" s="752">
        <v>322.37999999999994</v>
      </c>
      <c r="E66" s="766">
        <v>1</v>
      </c>
      <c r="F66" s="753">
        <v>322.37999999999994</v>
      </c>
    </row>
    <row r="67" spans="1:6" ht="14.4" customHeight="1" x14ac:dyDescent="0.3">
      <c r="A67" s="776" t="s">
        <v>2400</v>
      </c>
      <c r="B67" s="752">
        <v>187.07</v>
      </c>
      <c r="C67" s="766">
        <v>0.64736823891753459</v>
      </c>
      <c r="D67" s="752">
        <v>101.9</v>
      </c>
      <c r="E67" s="766">
        <v>0.3526317610824653</v>
      </c>
      <c r="F67" s="753">
        <v>288.97000000000003</v>
      </c>
    </row>
    <row r="68" spans="1:6" ht="14.4" customHeight="1" x14ac:dyDescent="0.3">
      <c r="A68" s="776" t="s">
        <v>2401</v>
      </c>
      <c r="B68" s="752"/>
      <c r="C68" s="766">
        <v>0</v>
      </c>
      <c r="D68" s="752">
        <v>8872.6200000000008</v>
      </c>
      <c r="E68" s="766">
        <v>1</v>
      </c>
      <c r="F68" s="753">
        <v>8872.6200000000008</v>
      </c>
    </row>
    <row r="69" spans="1:6" ht="14.4" customHeight="1" x14ac:dyDescent="0.3">
      <c r="A69" s="776" t="s">
        <v>2402</v>
      </c>
      <c r="B69" s="752">
        <v>7106.4400000000005</v>
      </c>
      <c r="C69" s="766">
        <v>1</v>
      </c>
      <c r="D69" s="752"/>
      <c r="E69" s="766">
        <v>0</v>
      </c>
      <c r="F69" s="753">
        <v>7106.4400000000005</v>
      </c>
    </row>
    <row r="70" spans="1:6" ht="14.4" customHeight="1" x14ac:dyDescent="0.3">
      <c r="A70" s="776" t="s">
        <v>2403</v>
      </c>
      <c r="B70" s="752"/>
      <c r="C70" s="766">
        <v>0</v>
      </c>
      <c r="D70" s="752">
        <v>3802.5199999999995</v>
      </c>
      <c r="E70" s="766">
        <v>1</v>
      </c>
      <c r="F70" s="753">
        <v>3802.5199999999995</v>
      </c>
    </row>
    <row r="71" spans="1:6" ht="14.4" customHeight="1" x14ac:dyDescent="0.3">
      <c r="A71" s="776" t="s">
        <v>2404</v>
      </c>
      <c r="B71" s="752"/>
      <c r="C71" s="766">
        <v>0</v>
      </c>
      <c r="D71" s="752">
        <v>2158.96</v>
      </c>
      <c r="E71" s="766">
        <v>1</v>
      </c>
      <c r="F71" s="753">
        <v>2158.96</v>
      </c>
    </row>
    <row r="72" spans="1:6" ht="14.4" customHeight="1" x14ac:dyDescent="0.3">
      <c r="A72" s="776" t="s">
        <v>2405</v>
      </c>
      <c r="B72" s="752">
        <v>10899.88</v>
      </c>
      <c r="C72" s="766">
        <v>1</v>
      </c>
      <c r="D72" s="752"/>
      <c r="E72" s="766">
        <v>0</v>
      </c>
      <c r="F72" s="753">
        <v>10899.88</v>
      </c>
    </row>
    <row r="73" spans="1:6" ht="14.4" customHeight="1" x14ac:dyDescent="0.3">
      <c r="A73" s="776" t="s">
        <v>2406</v>
      </c>
      <c r="B73" s="752">
        <v>2909.3173565323641</v>
      </c>
      <c r="C73" s="766">
        <v>1</v>
      </c>
      <c r="D73" s="752"/>
      <c r="E73" s="766">
        <v>0</v>
      </c>
      <c r="F73" s="753">
        <v>2909.3173565323641</v>
      </c>
    </row>
    <row r="74" spans="1:6" ht="14.4" customHeight="1" x14ac:dyDescent="0.3">
      <c r="A74" s="776" t="s">
        <v>2407</v>
      </c>
      <c r="B74" s="752"/>
      <c r="C74" s="766">
        <v>0</v>
      </c>
      <c r="D74" s="752">
        <v>12104.471201348266</v>
      </c>
      <c r="E74" s="766">
        <v>1</v>
      </c>
      <c r="F74" s="753">
        <v>12104.471201348266</v>
      </c>
    </row>
    <row r="75" spans="1:6" ht="14.4" customHeight="1" x14ac:dyDescent="0.3">
      <c r="A75" s="776" t="s">
        <v>2408</v>
      </c>
      <c r="B75" s="752"/>
      <c r="C75" s="766">
        <v>0</v>
      </c>
      <c r="D75" s="752">
        <v>45023.659999999996</v>
      </c>
      <c r="E75" s="766">
        <v>1</v>
      </c>
      <c r="F75" s="753">
        <v>45023.659999999996</v>
      </c>
    </row>
    <row r="76" spans="1:6" ht="14.4" customHeight="1" x14ac:dyDescent="0.3">
      <c r="A76" s="776" t="s">
        <v>2409</v>
      </c>
      <c r="B76" s="752">
        <v>0</v>
      </c>
      <c r="C76" s="766">
        <v>0</v>
      </c>
      <c r="D76" s="752">
        <v>6877.8300000000008</v>
      </c>
      <c r="E76" s="766">
        <v>1</v>
      </c>
      <c r="F76" s="753">
        <v>6877.8300000000008</v>
      </c>
    </row>
    <row r="77" spans="1:6" ht="14.4" customHeight="1" x14ac:dyDescent="0.3">
      <c r="A77" s="776" t="s">
        <v>2410</v>
      </c>
      <c r="B77" s="752"/>
      <c r="C77" s="766">
        <v>0</v>
      </c>
      <c r="D77" s="752">
        <v>613.57000000000005</v>
      </c>
      <c r="E77" s="766">
        <v>1</v>
      </c>
      <c r="F77" s="753">
        <v>613.57000000000005</v>
      </c>
    </row>
    <row r="78" spans="1:6" ht="14.4" customHeight="1" x14ac:dyDescent="0.3">
      <c r="A78" s="776" t="s">
        <v>2411</v>
      </c>
      <c r="B78" s="752">
        <v>219.66</v>
      </c>
      <c r="C78" s="766">
        <v>0.1584459800626109</v>
      </c>
      <c r="D78" s="752">
        <v>1166.6799999999998</v>
      </c>
      <c r="E78" s="766">
        <v>0.84155401993738899</v>
      </c>
      <c r="F78" s="753">
        <v>1386.34</v>
      </c>
    </row>
    <row r="79" spans="1:6" ht="14.4" customHeight="1" x14ac:dyDescent="0.3">
      <c r="A79" s="776" t="s">
        <v>2412</v>
      </c>
      <c r="B79" s="752">
        <v>89.44999999999996</v>
      </c>
      <c r="C79" s="766">
        <v>1</v>
      </c>
      <c r="D79" s="752"/>
      <c r="E79" s="766">
        <v>0</v>
      </c>
      <c r="F79" s="753">
        <v>89.44999999999996</v>
      </c>
    </row>
    <row r="80" spans="1:6" ht="14.4" customHeight="1" x14ac:dyDescent="0.3">
      <c r="A80" s="776" t="s">
        <v>2413</v>
      </c>
      <c r="B80" s="752"/>
      <c r="C80" s="766">
        <v>0</v>
      </c>
      <c r="D80" s="752">
        <v>167.07</v>
      </c>
      <c r="E80" s="766">
        <v>1</v>
      </c>
      <c r="F80" s="753">
        <v>167.07</v>
      </c>
    </row>
    <row r="81" spans="1:6" ht="14.4" customHeight="1" x14ac:dyDescent="0.3">
      <c r="A81" s="776" t="s">
        <v>2414</v>
      </c>
      <c r="B81" s="752">
        <v>2157.4</v>
      </c>
      <c r="C81" s="766">
        <v>7.7593182314502837E-2</v>
      </c>
      <c r="D81" s="752">
        <v>25646.589160485342</v>
      </c>
      <c r="E81" s="766">
        <v>0.92240681768549715</v>
      </c>
      <c r="F81" s="753">
        <v>27803.989160485344</v>
      </c>
    </row>
    <row r="82" spans="1:6" ht="14.4" customHeight="1" x14ac:dyDescent="0.3">
      <c r="A82" s="776" t="s">
        <v>2415</v>
      </c>
      <c r="B82" s="752"/>
      <c r="C82" s="766">
        <v>0</v>
      </c>
      <c r="D82" s="752">
        <v>60.180000000000007</v>
      </c>
      <c r="E82" s="766">
        <v>1</v>
      </c>
      <c r="F82" s="753">
        <v>60.180000000000007</v>
      </c>
    </row>
    <row r="83" spans="1:6" ht="14.4" customHeight="1" x14ac:dyDescent="0.3">
      <c r="A83" s="776" t="s">
        <v>2416</v>
      </c>
      <c r="B83" s="752"/>
      <c r="C83" s="766">
        <v>0</v>
      </c>
      <c r="D83" s="752">
        <v>1195.06</v>
      </c>
      <c r="E83" s="766">
        <v>1</v>
      </c>
      <c r="F83" s="753">
        <v>1195.06</v>
      </c>
    </row>
    <row r="84" spans="1:6" ht="14.4" customHeight="1" x14ac:dyDescent="0.3">
      <c r="A84" s="776" t="s">
        <v>2417</v>
      </c>
      <c r="B84" s="752"/>
      <c r="C84" s="766">
        <v>0</v>
      </c>
      <c r="D84" s="752">
        <v>447.6</v>
      </c>
      <c r="E84" s="766">
        <v>1</v>
      </c>
      <c r="F84" s="753">
        <v>447.6</v>
      </c>
    </row>
    <row r="85" spans="1:6" ht="14.4" customHeight="1" x14ac:dyDescent="0.3">
      <c r="A85" s="776" t="s">
        <v>2418</v>
      </c>
      <c r="B85" s="752"/>
      <c r="C85" s="766">
        <v>0</v>
      </c>
      <c r="D85" s="752">
        <v>316.42</v>
      </c>
      <c r="E85" s="766">
        <v>1</v>
      </c>
      <c r="F85" s="753">
        <v>316.42</v>
      </c>
    </row>
    <row r="86" spans="1:6" ht="14.4" customHeight="1" x14ac:dyDescent="0.3">
      <c r="A86" s="776" t="s">
        <v>2419</v>
      </c>
      <c r="B86" s="752"/>
      <c r="C86" s="766">
        <v>0</v>
      </c>
      <c r="D86" s="752">
        <v>7555.0000000000009</v>
      </c>
      <c r="E86" s="766">
        <v>1</v>
      </c>
      <c r="F86" s="753">
        <v>7555.0000000000009</v>
      </c>
    </row>
    <row r="87" spans="1:6" ht="14.4" customHeight="1" x14ac:dyDescent="0.3">
      <c r="A87" s="776" t="s">
        <v>2420</v>
      </c>
      <c r="B87" s="752"/>
      <c r="C87" s="766">
        <v>0</v>
      </c>
      <c r="D87" s="752">
        <v>628.11</v>
      </c>
      <c r="E87" s="766">
        <v>1</v>
      </c>
      <c r="F87" s="753">
        <v>628.11</v>
      </c>
    </row>
    <row r="88" spans="1:6" ht="14.4" customHeight="1" x14ac:dyDescent="0.3">
      <c r="A88" s="776" t="s">
        <v>2421</v>
      </c>
      <c r="B88" s="752"/>
      <c r="C88" s="766">
        <v>0</v>
      </c>
      <c r="D88" s="752">
        <v>25.280000000000008</v>
      </c>
      <c r="E88" s="766">
        <v>1</v>
      </c>
      <c r="F88" s="753">
        <v>25.280000000000008</v>
      </c>
    </row>
    <row r="89" spans="1:6" ht="14.4" customHeight="1" x14ac:dyDescent="0.3">
      <c r="A89" s="776" t="s">
        <v>2422</v>
      </c>
      <c r="B89" s="752">
        <v>317.61</v>
      </c>
      <c r="C89" s="766">
        <v>1</v>
      </c>
      <c r="D89" s="752"/>
      <c r="E89" s="766">
        <v>0</v>
      </c>
      <c r="F89" s="753">
        <v>317.61</v>
      </c>
    </row>
    <row r="90" spans="1:6" ht="14.4" customHeight="1" x14ac:dyDescent="0.3">
      <c r="A90" s="776" t="s">
        <v>2423</v>
      </c>
      <c r="B90" s="752"/>
      <c r="C90" s="766">
        <v>0</v>
      </c>
      <c r="D90" s="752">
        <v>1963.3200000000002</v>
      </c>
      <c r="E90" s="766">
        <v>1</v>
      </c>
      <c r="F90" s="753">
        <v>1963.3200000000002</v>
      </c>
    </row>
    <row r="91" spans="1:6" ht="14.4" customHeight="1" x14ac:dyDescent="0.3">
      <c r="A91" s="776" t="s">
        <v>2424</v>
      </c>
      <c r="B91" s="752">
        <v>505.63</v>
      </c>
      <c r="C91" s="766">
        <v>0.59412490452969868</v>
      </c>
      <c r="D91" s="752">
        <v>345.42</v>
      </c>
      <c r="E91" s="766">
        <v>0.40587509547030143</v>
      </c>
      <c r="F91" s="753">
        <v>851.05</v>
      </c>
    </row>
    <row r="92" spans="1:6" ht="14.4" customHeight="1" x14ac:dyDescent="0.3">
      <c r="A92" s="776" t="s">
        <v>2425</v>
      </c>
      <c r="B92" s="752"/>
      <c r="C92" s="766">
        <v>0</v>
      </c>
      <c r="D92" s="752">
        <v>4546.5999988533886</v>
      </c>
      <c r="E92" s="766">
        <v>1</v>
      </c>
      <c r="F92" s="753">
        <v>4546.5999988533886</v>
      </c>
    </row>
    <row r="93" spans="1:6" ht="14.4" customHeight="1" x14ac:dyDescent="0.3">
      <c r="A93" s="776" t="s">
        <v>2426</v>
      </c>
      <c r="B93" s="752"/>
      <c r="C93" s="766">
        <v>0</v>
      </c>
      <c r="D93" s="752">
        <v>775.8405729720879</v>
      </c>
      <c r="E93" s="766">
        <v>1</v>
      </c>
      <c r="F93" s="753">
        <v>775.8405729720879</v>
      </c>
    </row>
    <row r="94" spans="1:6" ht="14.4" customHeight="1" x14ac:dyDescent="0.3">
      <c r="A94" s="776" t="s">
        <v>2427</v>
      </c>
      <c r="B94" s="752">
        <v>12189.380000000005</v>
      </c>
      <c r="C94" s="766">
        <v>5.8139484177271092E-2</v>
      </c>
      <c r="D94" s="752">
        <v>197468.13885300164</v>
      </c>
      <c r="E94" s="766">
        <v>0.94186051582272889</v>
      </c>
      <c r="F94" s="753">
        <v>209657.51885300165</v>
      </c>
    </row>
    <row r="95" spans="1:6" ht="14.4" customHeight="1" x14ac:dyDescent="0.3">
      <c r="A95" s="776" t="s">
        <v>2428</v>
      </c>
      <c r="B95" s="752"/>
      <c r="C95" s="766">
        <v>0</v>
      </c>
      <c r="D95" s="752">
        <v>1360.52</v>
      </c>
      <c r="E95" s="766">
        <v>1</v>
      </c>
      <c r="F95" s="753">
        <v>1360.52</v>
      </c>
    </row>
    <row r="96" spans="1:6" ht="14.4" customHeight="1" x14ac:dyDescent="0.3">
      <c r="A96" s="776" t="s">
        <v>2429</v>
      </c>
      <c r="B96" s="752">
        <v>516.2700000000001</v>
      </c>
      <c r="C96" s="766">
        <v>1</v>
      </c>
      <c r="D96" s="752"/>
      <c r="E96" s="766">
        <v>0</v>
      </c>
      <c r="F96" s="753">
        <v>516.2700000000001</v>
      </c>
    </row>
    <row r="97" spans="1:6" ht="14.4" customHeight="1" x14ac:dyDescent="0.3">
      <c r="A97" s="776" t="s">
        <v>2430</v>
      </c>
      <c r="B97" s="752">
        <v>735.74</v>
      </c>
      <c r="C97" s="766">
        <v>1</v>
      </c>
      <c r="D97" s="752"/>
      <c r="E97" s="766">
        <v>0</v>
      </c>
      <c r="F97" s="753">
        <v>735.74</v>
      </c>
    </row>
    <row r="98" spans="1:6" ht="14.4" customHeight="1" thickBot="1" x14ac:dyDescent="0.35">
      <c r="A98" s="777" t="s">
        <v>2431</v>
      </c>
      <c r="B98" s="768">
        <v>5188.08</v>
      </c>
      <c r="C98" s="769">
        <v>9.4624350949521027E-2</v>
      </c>
      <c r="D98" s="768">
        <v>49640.09</v>
      </c>
      <c r="E98" s="769">
        <v>0.90537564905047896</v>
      </c>
      <c r="F98" s="770">
        <v>54828.17</v>
      </c>
    </row>
    <row r="99" spans="1:6" ht="14.4" customHeight="1" thickBot="1" x14ac:dyDescent="0.35">
      <c r="A99" s="771" t="s">
        <v>3</v>
      </c>
      <c r="B99" s="772">
        <v>2932458.3014735267</v>
      </c>
      <c r="C99" s="773">
        <v>0.41791415929489173</v>
      </c>
      <c r="D99" s="772">
        <v>4084433.1731326333</v>
      </c>
      <c r="E99" s="773">
        <v>0.58208584070510816</v>
      </c>
      <c r="F99" s="774">
        <v>7016891.474606161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2968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1537.2</v>
      </c>
      <c r="G3" s="47">
        <f>SUBTOTAL(9,G6:G1048576)</f>
        <v>2932458.3014735272</v>
      </c>
      <c r="H3" s="48">
        <f>IF(M3=0,0,G3/M3)</f>
        <v>0.41791415929489178</v>
      </c>
      <c r="I3" s="47">
        <f>SUBTOTAL(9,I6:I1048576)</f>
        <v>4254.0791926000002</v>
      </c>
      <c r="J3" s="47">
        <f>SUBTOTAL(9,J6:J1048576)</f>
        <v>4084433.1731326338</v>
      </c>
      <c r="K3" s="48">
        <f>IF(M3=0,0,J3/M3)</f>
        <v>0.58208584070510827</v>
      </c>
      <c r="L3" s="47">
        <f>SUBTOTAL(9,L6:L1048576)</f>
        <v>5791.2791926</v>
      </c>
      <c r="M3" s="49">
        <f>SUBTOTAL(9,M6:M1048576)</f>
        <v>7016891.474606161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647</v>
      </c>
      <c r="B6" s="741" t="s">
        <v>2432</v>
      </c>
      <c r="C6" s="741" t="s">
        <v>2433</v>
      </c>
      <c r="D6" s="741" t="s">
        <v>2434</v>
      </c>
      <c r="E6" s="741" t="s">
        <v>2435</v>
      </c>
      <c r="F6" s="745">
        <v>26</v>
      </c>
      <c r="G6" s="745">
        <v>1873.0400000000002</v>
      </c>
      <c r="H6" s="765">
        <v>1</v>
      </c>
      <c r="I6" s="745"/>
      <c r="J6" s="745"/>
      <c r="K6" s="765">
        <v>0</v>
      </c>
      <c r="L6" s="745">
        <v>26</v>
      </c>
      <c r="M6" s="746">
        <v>1873.0400000000002</v>
      </c>
    </row>
    <row r="7" spans="1:13" ht="14.4" customHeight="1" x14ac:dyDescent="0.3">
      <c r="A7" s="747" t="s">
        <v>647</v>
      </c>
      <c r="B7" s="748" t="s">
        <v>2436</v>
      </c>
      <c r="C7" s="748" t="s">
        <v>2437</v>
      </c>
      <c r="D7" s="748" t="s">
        <v>2438</v>
      </c>
      <c r="E7" s="748" t="s">
        <v>2439</v>
      </c>
      <c r="F7" s="752"/>
      <c r="G7" s="752"/>
      <c r="H7" s="766">
        <v>0</v>
      </c>
      <c r="I7" s="752">
        <v>1</v>
      </c>
      <c r="J7" s="752">
        <v>61.7</v>
      </c>
      <c r="K7" s="766">
        <v>1</v>
      </c>
      <c r="L7" s="752">
        <v>1</v>
      </c>
      <c r="M7" s="753">
        <v>61.7</v>
      </c>
    </row>
    <row r="8" spans="1:13" ht="14.4" customHeight="1" x14ac:dyDescent="0.3">
      <c r="A8" s="747" t="s">
        <v>647</v>
      </c>
      <c r="B8" s="748" t="s">
        <v>2436</v>
      </c>
      <c r="C8" s="748" t="s">
        <v>2440</v>
      </c>
      <c r="D8" s="748" t="s">
        <v>913</v>
      </c>
      <c r="E8" s="748" t="s">
        <v>2441</v>
      </c>
      <c r="F8" s="752"/>
      <c r="G8" s="752"/>
      <c r="H8" s="766">
        <v>0</v>
      </c>
      <c r="I8" s="752">
        <v>5</v>
      </c>
      <c r="J8" s="752">
        <v>712.45</v>
      </c>
      <c r="K8" s="766">
        <v>1</v>
      </c>
      <c r="L8" s="752">
        <v>5</v>
      </c>
      <c r="M8" s="753">
        <v>712.45</v>
      </c>
    </row>
    <row r="9" spans="1:13" ht="14.4" customHeight="1" x14ac:dyDescent="0.3">
      <c r="A9" s="747" t="s">
        <v>647</v>
      </c>
      <c r="B9" s="748" t="s">
        <v>2436</v>
      </c>
      <c r="C9" s="748" t="s">
        <v>2442</v>
      </c>
      <c r="D9" s="748" t="s">
        <v>913</v>
      </c>
      <c r="E9" s="748" t="s">
        <v>2443</v>
      </c>
      <c r="F9" s="752"/>
      <c r="G9" s="752"/>
      <c r="H9" s="766">
        <v>0</v>
      </c>
      <c r="I9" s="752">
        <v>31</v>
      </c>
      <c r="J9" s="752">
        <v>1347.55</v>
      </c>
      <c r="K9" s="766">
        <v>1</v>
      </c>
      <c r="L9" s="752">
        <v>31</v>
      </c>
      <c r="M9" s="753">
        <v>1347.55</v>
      </c>
    </row>
    <row r="10" spans="1:13" ht="14.4" customHeight="1" x14ac:dyDescent="0.3">
      <c r="A10" s="747" t="s">
        <v>647</v>
      </c>
      <c r="B10" s="748" t="s">
        <v>2444</v>
      </c>
      <c r="C10" s="748" t="s">
        <v>2445</v>
      </c>
      <c r="D10" s="748" t="s">
        <v>2446</v>
      </c>
      <c r="E10" s="748" t="s">
        <v>2447</v>
      </c>
      <c r="F10" s="752"/>
      <c r="G10" s="752"/>
      <c r="H10" s="766">
        <v>0</v>
      </c>
      <c r="I10" s="752">
        <v>1</v>
      </c>
      <c r="J10" s="752">
        <v>49.529997869500093</v>
      </c>
      <c r="K10" s="766">
        <v>1</v>
      </c>
      <c r="L10" s="752">
        <v>1</v>
      </c>
      <c r="M10" s="753">
        <v>49.529997869500093</v>
      </c>
    </row>
    <row r="11" spans="1:13" ht="14.4" customHeight="1" x14ac:dyDescent="0.3">
      <c r="A11" s="747" t="s">
        <v>647</v>
      </c>
      <c r="B11" s="748" t="s">
        <v>2444</v>
      </c>
      <c r="C11" s="748" t="s">
        <v>2448</v>
      </c>
      <c r="D11" s="748" t="s">
        <v>2449</v>
      </c>
      <c r="E11" s="748" t="s">
        <v>2450</v>
      </c>
      <c r="F11" s="752"/>
      <c r="G11" s="752"/>
      <c r="H11" s="766">
        <v>0</v>
      </c>
      <c r="I11" s="752">
        <v>1</v>
      </c>
      <c r="J11" s="752">
        <v>111.31999999999995</v>
      </c>
      <c r="K11" s="766">
        <v>1</v>
      </c>
      <c r="L11" s="752">
        <v>1</v>
      </c>
      <c r="M11" s="753">
        <v>111.31999999999995</v>
      </c>
    </row>
    <row r="12" spans="1:13" ht="14.4" customHeight="1" x14ac:dyDescent="0.3">
      <c r="A12" s="747" t="s">
        <v>647</v>
      </c>
      <c r="B12" s="748" t="s">
        <v>2444</v>
      </c>
      <c r="C12" s="748" t="s">
        <v>2451</v>
      </c>
      <c r="D12" s="748" t="s">
        <v>1014</v>
      </c>
      <c r="E12" s="748" t="s">
        <v>2452</v>
      </c>
      <c r="F12" s="752"/>
      <c r="G12" s="752"/>
      <c r="H12" s="766">
        <v>0</v>
      </c>
      <c r="I12" s="752">
        <v>32</v>
      </c>
      <c r="J12" s="752">
        <v>1806.9100000000003</v>
      </c>
      <c r="K12" s="766">
        <v>1</v>
      </c>
      <c r="L12" s="752">
        <v>32</v>
      </c>
      <c r="M12" s="753">
        <v>1806.9100000000003</v>
      </c>
    </row>
    <row r="13" spans="1:13" ht="14.4" customHeight="1" x14ac:dyDescent="0.3">
      <c r="A13" s="747" t="s">
        <v>647</v>
      </c>
      <c r="B13" s="748" t="s">
        <v>2453</v>
      </c>
      <c r="C13" s="748" t="s">
        <v>2454</v>
      </c>
      <c r="D13" s="748" t="s">
        <v>2455</v>
      </c>
      <c r="E13" s="748" t="s">
        <v>2456</v>
      </c>
      <c r="F13" s="752"/>
      <c r="G13" s="752"/>
      <c r="H13" s="766">
        <v>0</v>
      </c>
      <c r="I13" s="752">
        <v>4</v>
      </c>
      <c r="J13" s="752">
        <v>1834.7999999999997</v>
      </c>
      <c r="K13" s="766">
        <v>1</v>
      </c>
      <c r="L13" s="752">
        <v>4</v>
      </c>
      <c r="M13" s="753">
        <v>1834.7999999999997</v>
      </c>
    </row>
    <row r="14" spans="1:13" ht="14.4" customHeight="1" x14ac:dyDescent="0.3">
      <c r="A14" s="747" t="s">
        <v>647</v>
      </c>
      <c r="B14" s="748" t="s">
        <v>2457</v>
      </c>
      <c r="C14" s="748" t="s">
        <v>2458</v>
      </c>
      <c r="D14" s="748" t="s">
        <v>2459</v>
      </c>
      <c r="E14" s="748" t="s">
        <v>2460</v>
      </c>
      <c r="F14" s="752"/>
      <c r="G14" s="752"/>
      <c r="H14" s="766">
        <v>0</v>
      </c>
      <c r="I14" s="752">
        <v>1</v>
      </c>
      <c r="J14" s="752">
        <v>202.16999999999993</v>
      </c>
      <c r="K14" s="766">
        <v>1</v>
      </c>
      <c r="L14" s="752">
        <v>1</v>
      </c>
      <c r="M14" s="753">
        <v>202.16999999999993</v>
      </c>
    </row>
    <row r="15" spans="1:13" ht="14.4" customHeight="1" x14ac:dyDescent="0.3">
      <c r="A15" s="747" t="s">
        <v>647</v>
      </c>
      <c r="B15" s="748" t="s">
        <v>2457</v>
      </c>
      <c r="C15" s="748" t="s">
        <v>2461</v>
      </c>
      <c r="D15" s="748" t="s">
        <v>2459</v>
      </c>
      <c r="E15" s="748" t="s">
        <v>2462</v>
      </c>
      <c r="F15" s="752"/>
      <c r="G15" s="752"/>
      <c r="H15" s="766">
        <v>0</v>
      </c>
      <c r="I15" s="752">
        <v>2</v>
      </c>
      <c r="J15" s="752">
        <v>245.79000000000002</v>
      </c>
      <c r="K15" s="766">
        <v>1</v>
      </c>
      <c r="L15" s="752">
        <v>2</v>
      </c>
      <c r="M15" s="753">
        <v>245.79000000000002</v>
      </c>
    </row>
    <row r="16" spans="1:13" ht="14.4" customHeight="1" x14ac:dyDescent="0.3">
      <c r="A16" s="747" t="s">
        <v>647</v>
      </c>
      <c r="B16" s="748" t="s">
        <v>2457</v>
      </c>
      <c r="C16" s="748" t="s">
        <v>2463</v>
      </c>
      <c r="D16" s="748" t="s">
        <v>2464</v>
      </c>
      <c r="E16" s="748" t="s">
        <v>2465</v>
      </c>
      <c r="F16" s="752">
        <v>1</v>
      </c>
      <c r="G16" s="752">
        <v>63.480116994649251</v>
      </c>
      <c r="H16" s="766">
        <v>1</v>
      </c>
      <c r="I16" s="752"/>
      <c r="J16" s="752"/>
      <c r="K16" s="766">
        <v>0</v>
      </c>
      <c r="L16" s="752">
        <v>1</v>
      </c>
      <c r="M16" s="753">
        <v>63.480116994649251</v>
      </c>
    </row>
    <row r="17" spans="1:13" ht="14.4" customHeight="1" x14ac:dyDescent="0.3">
      <c r="A17" s="747" t="s">
        <v>647</v>
      </c>
      <c r="B17" s="748" t="s">
        <v>2457</v>
      </c>
      <c r="C17" s="748" t="s">
        <v>2466</v>
      </c>
      <c r="D17" s="748" t="s">
        <v>2464</v>
      </c>
      <c r="E17" s="748" t="s">
        <v>2462</v>
      </c>
      <c r="F17" s="752">
        <v>1</v>
      </c>
      <c r="G17" s="752">
        <v>126.95</v>
      </c>
      <c r="H17" s="766">
        <v>1</v>
      </c>
      <c r="I17" s="752"/>
      <c r="J17" s="752"/>
      <c r="K17" s="766">
        <v>0</v>
      </c>
      <c r="L17" s="752">
        <v>1</v>
      </c>
      <c r="M17" s="753">
        <v>126.95</v>
      </c>
    </row>
    <row r="18" spans="1:13" ht="14.4" customHeight="1" x14ac:dyDescent="0.3">
      <c r="A18" s="747" t="s">
        <v>647</v>
      </c>
      <c r="B18" s="748" t="s">
        <v>2467</v>
      </c>
      <c r="C18" s="748" t="s">
        <v>2468</v>
      </c>
      <c r="D18" s="748" t="s">
        <v>2469</v>
      </c>
      <c r="E18" s="748" t="s">
        <v>2470</v>
      </c>
      <c r="F18" s="752">
        <v>80</v>
      </c>
      <c r="G18" s="752">
        <v>2128.7999999999997</v>
      </c>
      <c r="H18" s="766">
        <v>1</v>
      </c>
      <c r="I18" s="752"/>
      <c r="J18" s="752"/>
      <c r="K18" s="766">
        <v>0</v>
      </c>
      <c r="L18" s="752">
        <v>80</v>
      </c>
      <c r="M18" s="753">
        <v>2128.7999999999997</v>
      </c>
    </row>
    <row r="19" spans="1:13" ht="14.4" customHeight="1" x14ac:dyDescent="0.3">
      <c r="A19" s="747" t="s">
        <v>647</v>
      </c>
      <c r="B19" s="748" t="s">
        <v>2471</v>
      </c>
      <c r="C19" s="748" t="s">
        <v>2472</v>
      </c>
      <c r="D19" s="748" t="s">
        <v>2473</v>
      </c>
      <c r="E19" s="748" t="s">
        <v>2474</v>
      </c>
      <c r="F19" s="752"/>
      <c r="G19" s="752"/>
      <c r="H19" s="766">
        <v>0</v>
      </c>
      <c r="I19" s="752">
        <v>3</v>
      </c>
      <c r="J19" s="752">
        <v>1618.62</v>
      </c>
      <c r="K19" s="766">
        <v>1</v>
      </c>
      <c r="L19" s="752">
        <v>3</v>
      </c>
      <c r="M19" s="753">
        <v>1618.62</v>
      </c>
    </row>
    <row r="20" spans="1:13" ht="14.4" customHeight="1" x14ac:dyDescent="0.3">
      <c r="A20" s="747" t="s">
        <v>647</v>
      </c>
      <c r="B20" s="748" t="s">
        <v>2475</v>
      </c>
      <c r="C20" s="748" t="s">
        <v>2476</v>
      </c>
      <c r="D20" s="748" t="s">
        <v>2477</v>
      </c>
      <c r="E20" s="748" t="s">
        <v>2478</v>
      </c>
      <c r="F20" s="752"/>
      <c r="G20" s="752"/>
      <c r="H20" s="766">
        <v>0</v>
      </c>
      <c r="I20" s="752">
        <v>10</v>
      </c>
      <c r="J20" s="752">
        <v>333.9</v>
      </c>
      <c r="K20" s="766">
        <v>1</v>
      </c>
      <c r="L20" s="752">
        <v>10</v>
      </c>
      <c r="M20" s="753">
        <v>333.9</v>
      </c>
    </row>
    <row r="21" spans="1:13" ht="14.4" customHeight="1" x14ac:dyDescent="0.3">
      <c r="A21" s="747" t="s">
        <v>647</v>
      </c>
      <c r="B21" s="748" t="s">
        <v>2479</v>
      </c>
      <c r="C21" s="748" t="s">
        <v>2480</v>
      </c>
      <c r="D21" s="748" t="s">
        <v>2481</v>
      </c>
      <c r="E21" s="748" t="s">
        <v>2482</v>
      </c>
      <c r="F21" s="752"/>
      <c r="G21" s="752"/>
      <c r="H21" s="766">
        <v>0</v>
      </c>
      <c r="I21" s="752">
        <v>40</v>
      </c>
      <c r="J21" s="752">
        <v>786.2</v>
      </c>
      <c r="K21" s="766">
        <v>1</v>
      </c>
      <c r="L21" s="752">
        <v>40</v>
      </c>
      <c r="M21" s="753">
        <v>786.2</v>
      </c>
    </row>
    <row r="22" spans="1:13" ht="14.4" customHeight="1" x14ac:dyDescent="0.3">
      <c r="A22" s="747" t="s">
        <v>647</v>
      </c>
      <c r="B22" s="748" t="s">
        <v>2483</v>
      </c>
      <c r="C22" s="748" t="s">
        <v>2484</v>
      </c>
      <c r="D22" s="748" t="s">
        <v>2485</v>
      </c>
      <c r="E22" s="748" t="s">
        <v>2486</v>
      </c>
      <c r="F22" s="752"/>
      <c r="G22" s="752"/>
      <c r="H22" s="766">
        <v>0</v>
      </c>
      <c r="I22" s="752">
        <v>1</v>
      </c>
      <c r="J22" s="752">
        <v>148.5</v>
      </c>
      <c r="K22" s="766">
        <v>1</v>
      </c>
      <c r="L22" s="752">
        <v>1</v>
      </c>
      <c r="M22" s="753">
        <v>148.5</v>
      </c>
    </row>
    <row r="23" spans="1:13" ht="14.4" customHeight="1" x14ac:dyDescent="0.3">
      <c r="A23" s="747" t="s">
        <v>647</v>
      </c>
      <c r="B23" s="748" t="s">
        <v>2487</v>
      </c>
      <c r="C23" s="748" t="s">
        <v>2488</v>
      </c>
      <c r="D23" s="748" t="s">
        <v>801</v>
      </c>
      <c r="E23" s="748" t="s">
        <v>2489</v>
      </c>
      <c r="F23" s="752"/>
      <c r="G23" s="752"/>
      <c r="H23" s="766">
        <v>0</v>
      </c>
      <c r="I23" s="752">
        <v>14</v>
      </c>
      <c r="J23" s="752">
        <v>8263.07</v>
      </c>
      <c r="K23" s="766">
        <v>1</v>
      </c>
      <c r="L23" s="752">
        <v>14</v>
      </c>
      <c r="M23" s="753">
        <v>8263.07</v>
      </c>
    </row>
    <row r="24" spans="1:13" ht="14.4" customHeight="1" x14ac:dyDescent="0.3">
      <c r="A24" s="747" t="s">
        <v>647</v>
      </c>
      <c r="B24" s="748" t="s">
        <v>2490</v>
      </c>
      <c r="C24" s="748" t="s">
        <v>2491</v>
      </c>
      <c r="D24" s="748" t="s">
        <v>758</v>
      </c>
      <c r="E24" s="748" t="s">
        <v>2492</v>
      </c>
      <c r="F24" s="752"/>
      <c r="G24" s="752"/>
      <c r="H24" s="766">
        <v>0</v>
      </c>
      <c r="I24" s="752">
        <v>17</v>
      </c>
      <c r="J24" s="752">
        <v>9007.11</v>
      </c>
      <c r="K24" s="766">
        <v>1</v>
      </c>
      <c r="L24" s="752">
        <v>17</v>
      </c>
      <c r="M24" s="753">
        <v>9007.11</v>
      </c>
    </row>
    <row r="25" spans="1:13" ht="14.4" customHeight="1" x14ac:dyDescent="0.3">
      <c r="A25" s="747" t="s">
        <v>647</v>
      </c>
      <c r="B25" s="748" t="s">
        <v>2493</v>
      </c>
      <c r="C25" s="748" t="s">
        <v>2494</v>
      </c>
      <c r="D25" s="748" t="s">
        <v>860</v>
      </c>
      <c r="E25" s="748" t="s">
        <v>2495</v>
      </c>
      <c r="F25" s="752">
        <v>2</v>
      </c>
      <c r="G25" s="752">
        <v>124.01999999999998</v>
      </c>
      <c r="H25" s="766">
        <v>1</v>
      </c>
      <c r="I25" s="752"/>
      <c r="J25" s="752"/>
      <c r="K25" s="766">
        <v>0</v>
      </c>
      <c r="L25" s="752">
        <v>2</v>
      </c>
      <c r="M25" s="753">
        <v>124.01999999999998</v>
      </c>
    </row>
    <row r="26" spans="1:13" ht="14.4" customHeight="1" x14ac:dyDescent="0.3">
      <c r="A26" s="747" t="s">
        <v>647</v>
      </c>
      <c r="B26" s="748" t="s">
        <v>2496</v>
      </c>
      <c r="C26" s="748" t="s">
        <v>2497</v>
      </c>
      <c r="D26" s="748" t="s">
        <v>2498</v>
      </c>
      <c r="E26" s="748" t="s">
        <v>2499</v>
      </c>
      <c r="F26" s="752"/>
      <c r="G26" s="752"/>
      <c r="H26" s="766">
        <v>0</v>
      </c>
      <c r="I26" s="752">
        <v>12</v>
      </c>
      <c r="J26" s="752">
        <v>626.4</v>
      </c>
      <c r="K26" s="766">
        <v>1</v>
      </c>
      <c r="L26" s="752">
        <v>12</v>
      </c>
      <c r="M26" s="753">
        <v>626.4</v>
      </c>
    </row>
    <row r="27" spans="1:13" ht="14.4" customHeight="1" x14ac:dyDescent="0.3">
      <c r="A27" s="747" t="s">
        <v>647</v>
      </c>
      <c r="B27" s="748" t="s">
        <v>2500</v>
      </c>
      <c r="C27" s="748" t="s">
        <v>2501</v>
      </c>
      <c r="D27" s="748" t="s">
        <v>2502</v>
      </c>
      <c r="E27" s="748" t="s">
        <v>2503</v>
      </c>
      <c r="F27" s="752"/>
      <c r="G27" s="752"/>
      <c r="H27" s="766">
        <v>0</v>
      </c>
      <c r="I27" s="752">
        <v>25</v>
      </c>
      <c r="J27" s="752">
        <v>4867.5</v>
      </c>
      <c r="K27" s="766">
        <v>1</v>
      </c>
      <c r="L27" s="752">
        <v>25</v>
      </c>
      <c r="M27" s="753">
        <v>4867.5</v>
      </c>
    </row>
    <row r="28" spans="1:13" ht="14.4" customHeight="1" x14ac:dyDescent="0.3">
      <c r="A28" s="747" t="s">
        <v>647</v>
      </c>
      <c r="B28" s="748" t="s">
        <v>2504</v>
      </c>
      <c r="C28" s="748" t="s">
        <v>2505</v>
      </c>
      <c r="D28" s="748" t="s">
        <v>760</v>
      </c>
      <c r="E28" s="748" t="s">
        <v>2506</v>
      </c>
      <c r="F28" s="752"/>
      <c r="G28" s="752"/>
      <c r="H28" s="766">
        <v>0</v>
      </c>
      <c r="I28" s="752">
        <v>1</v>
      </c>
      <c r="J28" s="752">
        <v>105.95000000000003</v>
      </c>
      <c r="K28" s="766">
        <v>1</v>
      </c>
      <c r="L28" s="752">
        <v>1</v>
      </c>
      <c r="M28" s="753">
        <v>105.95000000000003</v>
      </c>
    </row>
    <row r="29" spans="1:13" ht="14.4" customHeight="1" x14ac:dyDescent="0.3">
      <c r="A29" s="747" t="s">
        <v>647</v>
      </c>
      <c r="B29" s="748" t="s">
        <v>2507</v>
      </c>
      <c r="C29" s="748" t="s">
        <v>2508</v>
      </c>
      <c r="D29" s="748" t="s">
        <v>2509</v>
      </c>
      <c r="E29" s="748" t="s">
        <v>2510</v>
      </c>
      <c r="F29" s="752"/>
      <c r="G29" s="752"/>
      <c r="H29" s="766">
        <v>0</v>
      </c>
      <c r="I29" s="752">
        <v>3</v>
      </c>
      <c r="J29" s="752">
        <v>56.660000000000011</v>
      </c>
      <c r="K29" s="766">
        <v>1</v>
      </c>
      <c r="L29" s="752">
        <v>3</v>
      </c>
      <c r="M29" s="753">
        <v>56.660000000000011</v>
      </c>
    </row>
    <row r="30" spans="1:13" ht="14.4" customHeight="1" x14ac:dyDescent="0.3">
      <c r="A30" s="747" t="s">
        <v>647</v>
      </c>
      <c r="B30" s="748" t="s">
        <v>2511</v>
      </c>
      <c r="C30" s="748" t="s">
        <v>2512</v>
      </c>
      <c r="D30" s="748" t="s">
        <v>2513</v>
      </c>
      <c r="E30" s="748" t="s">
        <v>2514</v>
      </c>
      <c r="F30" s="752">
        <v>1</v>
      </c>
      <c r="G30" s="752">
        <v>219.66</v>
      </c>
      <c r="H30" s="766">
        <v>1</v>
      </c>
      <c r="I30" s="752"/>
      <c r="J30" s="752"/>
      <c r="K30" s="766">
        <v>0</v>
      </c>
      <c r="L30" s="752">
        <v>1</v>
      </c>
      <c r="M30" s="753">
        <v>219.66</v>
      </c>
    </row>
    <row r="31" spans="1:13" ht="14.4" customHeight="1" x14ac:dyDescent="0.3">
      <c r="A31" s="747" t="s">
        <v>647</v>
      </c>
      <c r="B31" s="748" t="s">
        <v>2515</v>
      </c>
      <c r="C31" s="748" t="s">
        <v>2516</v>
      </c>
      <c r="D31" s="748" t="s">
        <v>2517</v>
      </c>
      <c r="E31" s="748" t="s">
        <v>2518</v>
      </c>
      <c r="F31" s="752"/>
      <c r="G31" s="752"/>
      <c r="H31" s="766">
        <v>0</v>
      </c>
      <c r="I31" s="752">
        <v>1</v>
      </c>
      <c r="J31" s="752">
        <v>67.319999999999965</v>
      </c>
      <c r="K31" s="766">
        <v>1</v>
      </c>
      <c r="L31" s="752">
        <v>1</v>
      </c>
      <c r="M31" s="753">
        <v>67.319999999999965</v>
      </c>
    </row>
    <row r="32" spans="1:13" ht="14.4" customHeight="1" x14ac:dyDescent="0.3">
      <c r="A32" s="747" t="s">
        <v>647</v>
      </c>
      <c r="B32" s="748" t="s">
        <v>2519</v>
      </c>
      <c r="C32" s="748" t="s">
        <v>2520</v>
      </c>
      <c r="D32" s="748" t="s">
        <v>749</v>
      </c>
      <c r="E32" s="748" t="s">
        <v>2521</v>
      </c>
      <c r="F32" s="752"/>
      <c r="G32" s="752"/>
      <c r="H32" s="766">
        <v>0</v>
      </c>
      <c r="I32" s="752">
        <v>2</v>
      </c>
      <c r="J32" s="752">
        <v>223.80000000000007</v>
      </c>
      <c r="K32" s="766">
        <v>1</v>
      </c>
      <c r="L32" s="752">
        <v>2</v>
      </c>
      <c r="M32" s="753">
        <v>223.80000000000007</v>
      </c>
    </row>
    <row r="33" spans="1:13" ht="14.4" customHeight="1" x14ac:dyDescent="0.3">
      <c r="A33" s="747" t="s">
        <v>647</v>
      </c>
      <c r="B33" s="748" t="s">
        <v>2522</v>
      </c>
      <c r="C33" s="748" t="s">
        <v>2523</v>
      </c>
      <c r="D33" s="748" t="s">
        <v>941</v>
      </c>
      <c r="E33" s="748" t="s">
        <v>2524</v>
      </c>
      <c r="F33" s="752"/>
      <c r="G33" s="752"/>
      <c r="H33" s="766">
        <v>0</v>
      </c>
      <c r="I33" s="752">
        <v>5</v>
      </c>
      <c r="J33" s="752">
        <v>250.51000000000002</v>
      </c>
      <c r="K33" s="766">
        <v>1</v>
      </c>
      <c r="L33" s="752">
        <v>5</v>
      </c>
      <c r="M33" s="753">
        <v>250.51000000000002</v>
      </c>
    </row>
    <row r="34" spans="1:13" ht="14.4" customHeight="1" x14ac:dyDescent="0.3">
      <c r="A34" s="747" t="s">
        <v>647</v>
      </c>
      <c r="B34" s="748" t="s">
        <v>2522</v>
      </c>
      <c r="C34" s="748" t="s">
        <v>2525</v>
      </c>
      <c r="D34" s="748" t="s">
        <v>2273</v>
      </c>
      <c r="E34" s="748" t="s">
        <v>2526</v>
      </c>
      <c r="F34" s="752"/>
      <c r="G34" s="752"/>
      <c r="H34" s="766">
        <v>0</v>
      </c>
      <c r="I34" s="752">
        <v>23</v>
      </c>
      <c r="J34" s="752">
        <v>1869.18</v>
      </c>
      <c r="K34" s="766">
        <v>1</v>
      </c>
      <c r="L34" s="752">
        <v>23</v>
      </c>
      <c r="M34" s="753">
        <v>1869.18</v>
      </c>
    </row>
    <row r="35" spans="1:13" ht="14.4" customHeight="1" x14ac:dyDescent="0.3">
      <c r="A35" s="747" t="s">
        <v>647</v>
      </c>
      <c r="B35" s="748" t="s">
        <v>2527</v>
      </c>
      <c r="C35" s="748" t="s">
        <v>2528</v>
      </c>
      <c r="D35" s="748" t="s">
        <v>784</v>
      </c>
      <c r="E35" s="748" t="s">
        <v>2529</v>
      </c>
      <c r="F35" s="752"/>
      <c r="G35" s="752"/>
      <c r="H35" s="766">
        <v>0</v>
      </c>
      <c r="I35" s="752">
        <v>3</v>
      </c>
      <c r="J35" s="752">
        <v>268.35000000000002</v>
      </c>
      <c r="K35" s="766">
        <v>1</v>
      </c>
      <c r="L35" s="752">
        <v>3</v>
      </c>
      <c r="M35" s="753">
        <v>268.35000000000002</v>
      </c>
    </row>
    <row r="36" spans="1:13" ht="14.4" customHeight="1" x14ac:dyDescent="0.3">
      <c r="A36" s="747" t="s">
        <v>647</v>
      </c>
      <c r="B36" s="748" t="s">
        <v>2530</v>
      </c>
      <c r="C36" s="748" t="s">
        <v>2531</v>
      </c>
      <c r="D36" s="748" t="s">
        <v>2532</v>
      </c>
      <c r="E36" s="748" t="s">
        <v>2533</v>
      </c>
      <c r="F36" s="752"/>
      <c r="G36" s="752"/>
      <c r="H36" s="766">
        <v>0</v>
      </c>
      <c r="I36" s="752">
        <v>9</v>
      </c>
      <c r="J36" s="752">
        <v>578.38</v>
      </c>
      <c r="K36" s="766">
        <v>1</v>
      </c>
      <c r="L36" s="752">
        <v>9</v>
      </c>
      <c r="M36" s="753">
        <v>578.38</v>
      </c>
    </row>
    <row r="37" spans="1:13" ht="14.4" customHeight="1" x14ac:dyDescent="0.3">
      <c r="A37" s="747" t="s">
        <v>647</v>
      </c>
      <c r="B37" s="748" t="s">
        <v>2534</v>
      </c>
      <c r="C37" s="748" t="s">
        <v>2535</v>
      </c>
      <c r="D37" s="748" t="s">
        <v>953</v>
      </c>
      <c r="E37" s="748" t="s">
        <v>2536</v>
      </c>
      <c r="F37" s="752"/>
      <c r="G37" s="752"/>
      <c r="H37" s="766">
        <v>0</v>
      </c>
      <c r="I37" s="752">
        <v>2</v>
      </c>
      <c r="J37" s="752">
        <v>127.45000000000002</v>
      </c>
      <c r="K37" s="766">
        <v>1</v>
      </c>
      <c r="L37" s="752">
        <v>2</v>
      </c>
      <c r="M37" s="753">
        <v>127.45000000000002</v>
      </c>
    </row>
    <row r="38" spans="1:13" ht="14.4" customHeight="1" x14ac:dyDescent="0.3">
      <c r="A38" s="747" t="s">
        <v>647</v>
      </c>
      <c r="B38" s="748" t="s">
        <v>2537</v>
      </c>
      <c r="C38" s="748" t="s">
        <v>2538</v>
      </c>
      <c r="D38" s="748" t="s">
        <v>2539</v>
      </c>
      <c r="E38" s="748" t="s">
        <v>2540</v>
      </c>
      <c r="F38" s="752"/>
      <c r="G38" s="752"/>
      <c r="H38" s="766">
        <v>0</v>
      </c>
      <c r="I38" s="752">
        <v>1</v>
      </c>
      <c r="J38" s="752">
        <v>43.330000000000005</v>
      </c>
      <c r="K38" s="766">
        <v>1</v>
      </c>
      <c r="L38" s="752">
        <v>1</v>
      </c>
      <c r="M38" s="753">
        <v>43.330000000000005</v>
      </c>
    </row>
    <row r="39" spans="1:13" ht="14.4" customHeight="1" x14ac:dyDescent="0.3">
      <c r="A39" s="747" t="s">
        <v>647</v>
      </c>
      <c r="B39" s="748" t="s">
        <v>2541</v>
      </c>
      <c r="C39" s="748" t="s">
        <v>2542</v>
      </c>
      <c r="D39" s="748" t="s">
        <v>995</v>
      </c>
      <c r="E39" s="748" t="s">
        <v>998</v>
      </c>
      <c r="F39" s="752"/>
      <c r="G39" s="752"/>
      <c r="H39" s="766">
        <v>0</v>
      </c>
      <c r="I39" s="752">
        <v>56</v>
      </c>
      <c r="J39" s="752">
        <v>4862.4800000000005</v>
      </c>
      <c r="K39" s="766">
        <v>1</v>
      </c>
      <c r="L39" s="752">
        <v>56</v>
      </c>
      <c r="M39" s="753">
        <v>4862.4800000000005</v>
      </c>
    </row>
    <row r="40" spans="1:13" ht="14.4" customHeight="1" x14ac:dyDescent="0.3">
      <c r="A40" s="747" t="s">
        <v>647</v>
      </c>
      <c r="B40" s="748" t="s">
        <v>2541</v>
      </c>
      <c r="C40" s="748" t="s">
        <v>2543</v>
      </c>
      <c r="D40" s="748" t="s">
        <v>776</v>
      </c>
      <c r="E40" s="748" t="s">
        <v>1279</v>
      </c>
      <c r="F40" s="752">
        <v>2</v>
      </c>
      <c r="G40" s="752">
        <v>204.42000000000002</v>
      </c>
      <c r="H40" s="766">
        <v>0.285712626396247</v>
      </c>
      <c r="I40" s="752">
        <v>5</v>
      </c>
      <c r="J40" s="752">
        <v>511.05415519710186</v>
      </c>
      <c r="K40" s="766">
        <v>0.71428737360375294</v>
      </c>
      <c r="L40" s="752">
        <v>7</v>
      </c>
      <c r="M40" s="753">
        <v>715.47415519710194</v>
      </c>
    </row>
    <row r="41" spans="1:13" ht="14.4" customHeight="1" x14ac:dyDescent="0.3">
      <c r="A41" s="747" t="s">
        <v>647</v>
      </c>
      <c r="B41" s="748" t="s">
        <v>2541</v>
      </c>
      <c r="C41" s="748" t="s">
        <v>2544</v>
      </c>
      <c r="D41" s="748" t="s">
        <v>981</v>
      </c>
      <c r="E41" s="748" t="s">
        <v>966</v>
      </c>
      <c r="F41" s="752">
        <v>4</v>
      </c>
      <c r="G41" s="752">
        <v>704.16</v>
      </c>
      <c r="H41" s="766">
        <v>1</v>
      </c>
      <c r="I41" s="752"/>
      <c r="J41" s="752"/>
      <c r="K41" s="766">
        <v>0</v>
      </c>
      <c r="L41" s="752">
        <v>4</v>
      </c>
      <c r="M41" s="753">
        <v>704.16</v>
      </c>
    </row>
    <row r="42" spans="1:13" ht="14.4" customHeight="1" x14ac:dyDescent="0.3">
      <c r="A42" s="747" t="s">
        <v>647</v>
      </c>
      <c r="B42" s="748" t="s">
        <v>2541</v>
      </c>
      <c r="C42" s="748" t="s">
        <v>2545</v>
      </c>
      <c r="D42" s="748" t="s">
        <v>2546</v>
      </c>
      <c r="E42" s="748" t="s">
        <v>2547</v>
      </c>
      <c r="F42" s="752">
        <v>7</v>
      </c>
      <c r="G42" s="752">
        <v>1319.8500000000001</v>
      </c>
      <c r="H42" s="766">
        <v>1</v>
      </c>
      <c r="I42" s="752"/>
      <c r="J42" s="752"/>
      <c r="K42" s="766">
        <v>0</v>
      </c>
      <c r="L42" s="752">
        <v>7</v>
      </c>
      <c r="M42" s="753">
        <v>1319.8500000000001</v>
      </c>
    </row>
    <row r="43" spans="1:13" ht="14.4" customHeight="1" x14ac:dyDescent="0.3">
      <c r="A43" s="747" t="s">
        <v>647</v>
      </c>
      <c r="B43" s="748" t="s">
        <v>2541</v>
      </c>
      <c r="C43" s="748" t="s">
        <v>2548</v>
      </c>
      <c r="D43" s="748" t="s">
        <v>999</v>
      </c>
      <c r="E43" s="748" t="s">
        <v>2549</v>
      </c>
      <c r="F43" s="752"/>
      <c r="G43" s="752"/>
      <c r="H43" s="766">
        <v>0</v>
      </c>
      <c r="I43" s="752">
        <v>5</v>
      </c>
      <c r="J43" s="752">
        <v>986.37999999999988</v>
      </c>
      <c r="K43" s="766">
        <v>1</v>
      </c>
      <c r="L43" s="752">
        <v>5</v>
      </c>
      <c r="M43" s="753">
        <v>986.37999999999988</v>
      </c>
    </row>
    <row r="44" spans="1:13" ht="14.4" customHeight="1" x14ac:dyDescent="0.3">
      <c r="A44" s="747" t="s">
        <v>647</v>
      </c>
      <c r="B44" s="748" t="s">
        <v>2541</v>
      </c>
      <c r="C44" s="748" t="s">
        <v>2550</v>
      </c>
      <c r="D44" s="748" t="s">
        <v>971</v>
      </c>
      <c r="E44" s="748" t="s">
        <v>972</v>
      </c>
      <c r="F44" s="752">
        <v>5</v>
      </c>
      <c r="G44" s="752">
        <v>1363.45</v>
      </c>
      <c r="H44" s="766">
        <v>1</v>
      </c>
      <c r="I44" s="752"/>
      <c r="J44" s="752"/>
      <c r="K44" s="766">
        <v>0</v>
      </c>
      <c r="L44" s="752">
        <v>5</v>
      </c>
      <c r="M44" s="753">
        <v>1363.45</v>
      </c>
    </row>
    <row r="45" spans="1:13" ht="14.4" customHeight="1" x14ac:dyDescent="0.3">
      <c r="A45" s="747" t="s">
        <v>647</v>
      </c>
      <c r="B45" s="748" t="s">
        <v>2541</v>
      </c>
      <c r="C45" s="748" t="s">
        <v>2551</v>
      </c>
      <c r="D45" s="748" t="s">
        <v>977</v>
      </c>
      <c r="E45" s="748" t="s">
        <v>2552</v>
      </c>
      <c r="F45" s="752">
        <v>3</v>
      </c>
      <c r="G45" s="752">
        <v>854.91000000000008</v>
      </c>
      <c r="H45" s="766">
        <v>1</v>
      </c>
      <c r="I45" s="752"/>
      <c r="J45" s="752"/>
      <c r="K45" s="766">
        <v>0</v>
      </c>
      <c r="L45" s="752">
        <v>3</v>
      </c>
      <c r="M45" s="753">
        <v>854.91000000000008</v>
      </c>
    </row>
    <row r="46" spans="1:13" ht="14.4" customHeight="1" x14ac:dyDescent="0.3">
      <c r="A46" s="747" t="s">
        <v>647</v>
      </c>
      <c r="B46" s="748" t="s">
        <v>2541</v>
      </c>
      <c r="C46" s="748" t="s">
        <v>2553</v>
      </c>
      <c r="D46" s="748" t="s">
        <v>975</v>
      </c>
      <c r="E46" s="748" t="s">
        <v>2552</v>
      </c>
      <c r="F46" s="752">
        <v>4</v>
      </c>
      <c r="G46" s="752">
        <v>981.08</v>
      </c>
      <c r="H46" s="766">
        <v>1</v>
      </c>
      <c r="I46" s="752"/>
      <c r="J46" s="752"/>
      <c r="K46" s="766">
        <v>0</v>
      </c>
      <c r="L46" s="752">
        <v>4</v>
      </c>
      <c r="M46" s="753">
        <v>981.08</v>
      </c>
    </row>
    <row r="47" spans="1:13" ht="14.4" customHeight="1" x14ac:dyDescent="0.3">
      <c r="A47" s="747" t="s">
        <v>647</v>
      </c>
      <c r="B47" s="748" t="s">
        <v>2541</v>
      </c>
      <c r="C47" s="748" t="s">
        <v>2554</v>
      </c>
      <c r="D47" s="748" t="s">
        <v>982</v>
      </c>
      <c r="E47" s="748" t="s">
        <v>972</v>
      </c>
      <c r="F47" s="752"/>
      <c r="G47" s="752"/>
      <c r="H47" s="766">
        <v>0</v>
      </c>
      <c r="I47" s="752">
        <v>10</v>
      </c>
      <c r="J47" s="752">
        <v>3140.7999999999997</v>
      </c>
      <c r="K47" s="766">
        <v>1</v>
      </c>
      <c r="L47" s="752">
        <v>10</v>
      </c>
      <c r="M47" s="753">
        <v>3140.7999999999997</v>
      </c>
    </row>
    <row r="48" spans="1:13" ht="14.4" customHeight="1" x14ac:dyDescent="0.3">
      <c r="A48" s="747" t="s">
        <v>647</v>
      </c>
      <c r="B48" s="748" t="s">
        <v>2541</v>
      </c>
      <c r="C48" s="748" t="s">
        <v>2555</v>
      </c>
      <c r="D48" s="748" t="s">
        <v>986</v>
      </c>
      <c r="E48" s="748" t="s">
        <v>2552</v>
      </c>
      <c r="F48" s="752"/>
      <c r="G48" s="752"/>
      <c r="H48" s="766">
        <v>0</v>
      </c>
      <c r="I48" s="752">
        <v>2</v>
      </c>
      <c r="J48" s="752">
        <v>490.53999999999991</v>
      </c>
      <c r="K48" s="766">
        <v>1</v>
      </c>
      <c r="L48" s="752">
        <v>2</v>
      </c>
      <c r="M48" s="753">
        <v>490.53999999999991</v>
      </c>
    </row>
    <row r="49" spans="1:13" ht="14.4" customHeight="1" x14ac:dyDescent="0.3">
      <c r="A49" s="747" t="s">
        <v>647</v>
      </c>
      <c r="B49" s="748" t="s">
        <v>2541</v>
      </c>
      <c r="C49" s="748" t="s">
        <v>2556</v>
      </c>
      <c r="D49" s="748" t="s">
        <v>965</v>
      </c>
      <c r="E49" s="748" t="s">
        <v>1279</v>
      </c>
      <c r="F49" s="752"/>
      <c r="G49" s="752"/>
      <c r="H49" s="766">
        <v>0</v>
      </c>
      <c r="I49" s="752">
        <v>6</v>
      </c>
      <c r="J49" s="752">
        <v>7813.2000000000016</v>
      </c>
      <c r="K49" s="766">
        <v>1</v>
      </c>
      <c r="L49" s="752">
        <v>6</v>
      </c>
      <c r="M49" s="753">
        <v>7813.2000000000016</v>
      </c>
    </row>
    <row r="50" spans="1:13" ht="14.4" customHeight="1" x14ac:dyDescent="0.3">
      <c r="A50" s="747" t="s">
        <v>647</v>
      </c>
      <c r="B50" s="748" t="s">
        <v>2541</v>
      </c>
      <c r="C50" s="748" t="s">
        <v>2557</v>
      </c>
      <c r="D50" s="748" t="s">
        <v>956</v>
      </c>
      <c r="E50" s="748" t="s">
        <v>2558</v>
      </c>
      <c r="F50" s="752">
        <v>3</v>
      </c>
      <c r="G50" s="752">
        <v>375.13</v>
      </c>
      <c r="H50" s="766">
        <v>0.67887002786926787</v>
      </c>
      <c r="I50" s="752">
        <v>1</v>
      </c>
      <c r="J50" s="752">
        <v>177.45</v>
      </c>
      <c r="K50" s="766">
        <v>0.32112997213073224</v>
      </c>
      <c r="L50" s="752">
        <v>4</v>
      </c>
      <c r="M50" s="753">
        <v>552.57999999999993</v>
      </c>
    </row>
    <row r="51" spans="1:13" ht="14.4" customHeight="1" x14ac:dyDescent="0.3">
      <c r="A51" s="747" t="s">
        <v>647</v>
      </c>
      <c r="B51" s="748" t="s">
        <v>2541</v>
      </c>
      <c r="C51" s="748" t="s">
        <v>2559</v>
      </c>
      <c r="D51" s="748" t="s">
        <v>958</v>
      </c>
      <c r="E51" s="748" t="s">
        <v>2558</v>
      </c>
      <c r="F51" s="752">
        <v>7</v>
      </c>
      <c r="G51" s="752">
        <v>985.44999999999993</v>
      </c>
      <c r="H51" s="766">
        <v>0.84664289703165951</v>
      </c>
      <c r="I51" s="752">
        <v>1</v>
      </c>
      <c r="J51" s="752">
        <v>178.5</v>
      </c>
      <c r="K51" s="766">
        <v>0.1533571029683406</v>
      </c>
      <c r="L51" s="752">
        <v>8</v>
      </c>
      <c r="M51" s="753">
        <v>1163.9499999999998</v>
      </c>
    </row>
    <row r="52" spans="1:13" ht="14.4" customHeight="1" x14ac:dyDescent="0.3">
      <c r="A52" s="747" t="s">
        <v>647</v>
      </c>
      <c r="B52" s="748" t="s">
        <v>2541</v>
      </c>
      <c r="C52" s="748" t="s">
        <v>2560</v>
      </c>
      <c r="D52" s="748" t="s">
        <v>963</v>
      </c>
      <c r="E52" s="748" t="s">
        <v>964</v>
      </c>
      <c r="F52" s="752"/>
      <c r="G52" s="752"/>
      <c r="H52" s="766">
        <v>0</v>
      </c>
      <c r="I52" s="752">
        <v>5</v>
      </c>
      <c r="J52" s="752">
        <v>9298.7900000000027</v>
      </c>
      <c r="K52" s="766">
        <v>1</v>
      </c>
      <c r="L52" s="752">
        <v>5</v>
      </c>
      <c r="M52" s="753">
        <v>9298.7900000000027</v>
      </c>
    </row>
    <row r="53" spans="1:13" ht="14.4" customHeight="1" x14ac:dyDescent="0.3">
      <c r="A53" s="747" t="s">
        <v>652</v>
      </c>
      <c r="B53" s="748" t="s">
        <v>2432</v>
      </c>
      <c r="C53" s="748" t="s">
        <v>2433</v>
      </c>
      <c r="D53" s="748" t="s">
        <v>2434</v>
      </c>
      <c r="E53" s="748" t="s">
        <v>2435</v>
      </c>
      <c r="F53" s="752">
        <v>20</v>
      </c>
      <c r="G53" s="752">
        <v>1440.8000000000002</v>
      </c>
      <c r="H53" s="766">
        <v>1</v>
      </c>
      <c r="I53" s="752"/>
      <c r="J53" s="752"/>
      <c r="K53" s="766">
        <v>0</v>
      </c>
      <c r="L53" s="752">
        <v>20</v>
      </c>
      <c r="M53" s="753">
        <v>1440.8000000000002</v>
      </c>
    </row>
    <row r="54" spans="1:13" ht="14.4" customHeight="1" x14ac:dyDescent="0.3">
      <c r="A54" s="747" t="s">
        <v>652</v>
      </c>
      <c r="B54" s="748" t="s">
        <v>2561</v>
      </c>
      <c r="C54" s="748" t="s">
        <v>2562</v>
      </c>
      <c r="D54" s="748" t="s">
        <v>2563</v>
      </c>
      <c r="E54" s="748" t="s">
        <v>2564</v>
      </c>
      <c r="F54" s="752"/>
      <c r="G54" s="752"/>
      <c r="H54" s="766">
        <v>0</v>
      </c>
      <c r="I54" s="752">
        <v>2</v>
      </c>
      <c r="J54" s="752">
        <v>115.39500000000001</v>
      </c>
      <c r="K54" s="766">
        <v>1</v>
      </c>
      <c r="L54" s="752">
        <v>2</v>
      </c>
      <c r="M54" s="753">
        <v>115.39500000000001</v>
      </c>
    </row>
    <row r="55" spans="1:13" ht="14.4" customHeight="1" x14ac:dyDescent="0.3">
      <c r="A55" s="747" t="s">
        <v>652</v>
      </c>
      <c r="B55" s="748" t="s">
        <v>2565</v>
      </c>
      <c r="C55" s="748" t="s">
        <v>2566</v>
      </c>
      <c r="D55" s="748" t="s">
        <v>1162</v>
      </c>
      <c r="E55" s="748" t="s">
        <v>2567</v>
      </c>
      <c r="F55" s="752"/>
      <c r="G55" s="752"/>
      <c r="H55" s="766">
        <v>0</v>
      </c>
      <c r="I55" s="752">
        <v>1</v>
      </c>
      <c r="J55" s="752">
        <v>408.95</v>
      </c>
      <c r="K55" s="766">
        <v>1</v>
      </c>
      <c r="L55" s="752">
        <v>1</v>
      </c>
      <c r="M55" s="753">
        <v>408.95</v>
      </c>
    </row>
    <row r="56" spans="1:13" ht="14.4" customHeight="1" x14ac:dyDescent="0.3">
      <c r="A56" s="747" t="s">
        <v>652</v>
      </c>
      <c r="B56" s="748" t="s">
        <v>2568</v>
      </c>
      <c r="C56" s="748" t="s">
        <v>2569</v>
      </c>
      <c r="D56" s="748" t="s">
        <v>1133</v>
      </c>
      <c r="E56" s="748" t="s">
        <v>2570</v>
      </c>
      <c r="F56" s="752"/>
      <c r="G56" s="752"/>
      <c r="H56" s="766">
        <v>0</v>
      </c>
      <c r="I56" s="752">
        <v>1</v>
      </c>
      <c r="J56" s="752">
        <v>128.44999999999999</v>
      </c>
      <c r="K56" s="766">
        <v>1</v>
      </c>
      <c r="L56" s="752">
        <v>1</v>
      </c>
      <c r="M56" s="753">
        <v>128.44999999999999</v>
      </c>
    </row>
    <row r="57" spans="1:13" ht="14.4" customHeight="1" x14ac:dyDescent="0.3">
      <c r="A57" s="747" t="s">
        <v>652</v>
      </c>
      <c r="B57" s="748" t="s">
        <v>2571</v>
      </c>
      <c r="C57" s="748" t="s">
        <v>2572</v>
      </c>
      <c r="D57" s="748" t="s">
        <v>804</v>
      </c>
      <c r="E57" s="748" t="s">
        <v>2573</v>
      </c>
      <c r="F57" s="752"/>
      <c r="G57" s="752"/>
      <c r="H57" s="766">
        <v>0</v>
      </c>
      <c r="I57" s="752">
        <v>2</v>
      </c>
      <c r="J57" s="752">
        <v>121.65999999999998</v>
      </c>
      <c r="K57" s="766">
        <v>1</v>
      </c>
      <c r="L57" s="752">
        <v>2</v>
      </c>
      <c r="M57" s="753">
        <v>121.65999999999998</v>
      </c>
    </row>
    <row r="58" spans="1:13" ht="14.4" customHeight="1" x14ac:dyDescent="0.3">
      <c r="A58" s="747" t="s">
        <v>652</v>
      </c>
      <c r="B58" s="748" t="s">
        <v>2574</v>
      </c>
      <c r="C58" s="748" t="s">
        <v>2575</v>
      </c>
      <c r="D58" s="748" t="s">
        <v>2576</v>
      </c>
      <c r="E58" s="748" t="s">
        <v>2577</v>
      </c>
      <c r="F58" s="752"/>
      <c r="G58" s="752"/>
      <c r="H58" s="766">
        <v>0</v>
      </c>
      <c r="I58" s="752">
        <v>1</v>
      </c>
      <c r="J58" s="752">
        <v>12.060000000000004</v>
      </c>
      <c r="K58" s="766">
        <v>1</v>
      </c>
      <c r="L58" s="752">
        <v>1</v>
      </c>
      <c r="M58" s="753">
        <v>12.060000000000004</v>
      </c>
    </row>
    <row r="59" spans="1:13" ht="14.4" customHeight="1" x14ac:dyDescent="0.3">
      <c r="A59" s="747" t="s">
        <v>652</v>
      </c>
      <c r="B59" s="748" t="s">
        <v>2578</v>
      </c>
      <c r="C59" s="748" t="s">
        <v>2579</v>
      </c>
      <c r="D59" s="748" t="s">
        <v>2580</v>
      </c>
      <c r="E59" s="748" t="s">
        <v>2581</v>
      </c>
      <c r="F59" s="752"/>
      <c r="G59" s="752"/>
      <c r="H59" s="766">
        <v>0</v>
      </c>
      <c r="I59" s="752">
        <v>1</v>
      </c>
      <c r="J59" s="752">
        <v>61.529999999999987</v>
      </c>
      <c r="K59" s="766">
        <v>1</v>
      </c>
      <c r="L59" s="752">
        <v>1</v>
      </c>
      <c r="M59" s="753">
        <v>61.529999999999987</v>
      </c>
    </row>
    <row r="60" spans="1:13" ht="14.4" customHeight="1" x14ac:dyDescent="0.3">
      <c r="A60" s="747" t="s">
        <v>652</v>
      </c>
      <c r="B60" s="748" t="s">
        <v>2582</v>
      </c>
      <c r="C60" s="748" t="s">
        <v>2583</v>
      </c>
      <c r="D60" s="748" t="s">
        <v>2584</v>
      </c>
      <c r="E60" s="748" t="s">
        <v>2585</v>
      </c>
      <c r="F60" s="752"/>
      <c r="G60" s="752"/>
      <c r="H60" s="766">
        <v>0</v>
      </c>
      <c r="I60" s="752">
        <v>2</v>
      </c>
      <c r="J60" s="752">
        <v>24996.3</v>
      </c>
      <c r="K60" s="766">
        <v>1</v>
      </c>
      <c r="L60" s="752">
        <v>2</v>
      </c>
      <c r="M60" s="753">
        <v>24996.3</v>
      </c>
    </row>
    <row r="61" spans="1:13" ht="14.4" customHeight="1" x14ac:dyDescent="0.3">
      <c r="A61" s="747" t="s">
        <v>652</v>
      </c>
      <c r="B61" s="748" t="s">
        <v>2444</v>
      </c>
      <c r="C61" s="748" t="s">
        <v>2586</v>
      </c>
      <c r="D61" s="748" t="s">
        <v>1288</v>
      </c>
      <c r="E61" s="748" t="s">
        <v>2587</v>
      </c>
      <c r="F61" s="752"/>
      <c r="G61" s="752"/>
      <c r="H61" s="766">
        <v>0</v>
      </c>
      <c r="I61" s="752">
        <v>5</v>
      </c>
      <c r="J61" s="752">
        <v>832.84999999999991</v>
      </c>
      <c r="K61" s="766">
        <v>1</v>
      </c>
      <c r="L61" s="752">
        <v>5</v>
      </c>
      <c r="M61" s="753">
        <v>832.84999999999991</v>
      </c>
    </row>
    <row r="62" spans="1:13" ht="14.4" customHeight="1" x14ac:dyDescent="0.3">
      <c r="A62" s="747" t="s">
        <v>652</v>
      </c>
      <c r="B62" s="748" t="s">
        <v>2444</v>
      </c>
      <c r="C62" s="748" t="s">
        <v>2588</v>
      </c>
      <c r="D62" s="748" t="s">
        <v>1288</v>
      </c>
      <c r="E62" s="748" t="s">
        <v>2589</v>
      </c>
      <c r="F62" s="752"/>
      <c r="G62" s="752"/>
      <c r="H62" s="766">
        <v>0</v>
      </c>
      <c r="I62" s="752">
        <v>6</v>
      </c>
      <c r="J62" s="752">
        <v>688.45</v>
      </c>
      <c r="K62" s="766">
        <v>1</v>
      </c>
      <c r="L62" s="752">
        <v>6</v>
      </c>
      <c r="M62" s="753">
        <v>688.45</v>
      </c>
    </row>
    <row r="63" spans="1:13" ht="14.4" customHeight="1" x14ac:dyDescent="0.3">
      <c r="A63" s="747" t="s">
        <v>652</v>
      </c>
      <c r="B63" s="748" t="s">
        <v>2444</v>
      </c>
      <c r="C63" s="748" t="s">
        <v>2590</v>
      </c>
      <c r="D63" s="748" t="s">
        <v>2591</v>
      </c>
      <c r="E63" s="748" t="s">
        <v>2592</v>
      </c>
      <c r="F63" s="752"/>
      <c r="G63" s="752"/>
      <c r="H63" s="766">
        <v>0</v>
      </c>
      <c r="I63" s="752">
        <v>4</v>
      </c>
      <c r="J63" s="752">
        <v>405.68000000000006</v>
      </c>
      <c r="K63" s="766">
        <v>1</v>
      </c>
      <c r="L63" s="752">
        <v>4</v>
      </c>
      <c r="M63" s="753">
        <v>405.68000000000006</v>
      </c>
    </row>
    <row r="64" spans="1:13" ht="14.4" customHeight="1" x14ac:dyDescent="0.3">
      <c r="A64" s="747" t="s">
        <v>652</v>
      </c>
      <c r="B64" s="748" t="s">
        <v>2444</v>
      </c>
      <c r="C64" s="748" t="s">
        <v>2448</v>
      </c>
      <c r="D64" s="748" t="s">
        <v>2449</v>
      </c>
      <c r="E64" s="748" t="s">
        <v>2450</v>
      </c>
      <c r="F64" s="752"/>
      <c r="G64" s="752"/>
      <c r="H64" s="766">
        <v>0</v>
      </c>
      <c r="I64" s="752">
        <v>5</v>
      </c>
      <c r="J64" s="752">
        <v>556.59999999999991</v>
      </c>
      <c r="K64" s="766">
        <v>1</v>
      </c>
      <c r="L64" s="752">
        <v>5</v>
      </c>
      <c r="M64" s="753">
        <v>556.59999999999991</v>
      </c>
    </row>
    <row r="65" spans="1:13" ht="14.4" customHeight="1" x14ac:dyDescent="0.3">
      <c r="A65" s="747" t="s">
        <v>652</v>
      </c>
      <c r="B65" s="748" t="s">
        <v>2444</v>
      </c>
      <c r="C65" s="748" t="s">
        <v>2451</v>
      </c>
      <c r="D65" s="748" t="s">
        <v>1014</v>
      </c>
      <c r="E65" s="748" t="s">
        <v>2452</v>
      </c>
      <c r="F65" s="752"/>
      <c r="G65" s="752"/>
      <c r="H65" s="766">
        <v>0</v>
      </c>
      <c r="I65" s="752">
        <v>19</v>
      </c>
      <c r="J65" s="752">
        <v>1072.5400000000004</v>
      </c>
      <c r="K65" s="766">
        <v>1</v>
      </c>
      <c r="L65" s="752">
        <v>19</v>
      </c>
      <c r="M65" s="753">
        <v>1072.5400000000004</v>
      </c>
    </row>
    <row r="66" spans="1:13" ht="14.4" customHeight="1" x14ac:dyDescent="0.3">
      <c r="A66" s="747" t="s">
        <v>652</v>
      </c>
      <c r="B66" s="748" t="s">
        <v>2453</v>
      </c>
      <c r="C66" s="748" t="s">
        <v>2454</v>
      </c>
      <c r="D66" s="748" t="s">
        <v>2455</v>
      </c>
      <c r="E66" s="748" t="s">
        <v>2456</v>
      </c>
      <c r="F66" s="752"/>
      <c r="G66" s="752"/>
      <c r="H66" s="766">
        <v>0</v>
      </c>
      <c r="I66" s="752">
        <v>4.8000000000000007</v>
      </c>
      <c r="J66" s="752">
        <v>2201.7599999999998</v>
      </c>
      <c r="K66" s="766">
        <v>1</v>
      </c>
      <c r="L66" s="752">
        <v>4.8000000000000007</v>
      </c>
      <c r="M66" s="753">
        <v>2201.7599999999998</v>
      </c>
    </row>
    <row r="67" spans="1:13" ht="14.4" customHeight="1" x14ac:dyDescent="0.3">
      <c r="A67" s="747" t="s">
        <v>652</v>
      </c>
      <c r="B67" s="748" t="s">
        <v>2453</v>
      </c>
      <c r="C67" s="748" t="s">
        <v>2593</v>
      </c>
      <c r="D67" s="748" t="s">
        <v>1320</v>
      </c>
      <c r="E67" s="748" t="s">
        <v>2594</v>
      </c>
      <c r="F67" s="752">
        <v>15</v>
      </c>
      <c r="G67" s="752">
        <v>2350.6499999999996</v>
      </c>
      <c r="H67" s="766">
        <v>1</v>
      </c>
      <c r="I67" s="752"/>
      <c r="J67" s="752"/>
      <c r="K67" s="766">
        <v>0</v>
      </c>
      <c r="L67" s="752">
        <v>15</v>
      </c>
      <c r="M67" s="753">
        <v>2350.6499999999996</v>
      </c>
    </row>
    <row r="68" spans="1:13" ht="14.4" customHeight="1" x14ac:dyDescent="0.3">
      <c r="A68" s="747" t="s">
        <v>652</v>
      </c>
      <c r="B68" s="748" t="s">
        <v>2457</v>
      </c>
      <c r="C68" s="748" t="s">
        <v>2458</v>
      </c>
      <c r="D68" s="748" t="s">
        <v>2459</v>
      </c>
      <c r="E68" s="748" t="s">
        <v>2460</v>
      </c>
      <c r="F68" s="752"/>
      <c r="G68" s="752"/>
      <c r="H68" s="766">
        <v>0</v>
      </c>
      <c r="I68" s="752">
        <v>3</v>
      </c>
      <c r="J68" s="752">
        <v>606.51</v>
      </c>
      <c r="K68" s="766">
        <v>1</v>
      </c>
      <c r="L68" s="752">
        <v>3</v>
      </c>
      <c r="M68" s="753">
        <v>606.51</v>
      </c>
    </row>
    <row r="69" spans="1:13" ht="14.4" customHeight="1" x14ac:dyDescent="0.3">
      <c r="A69" s="747" t="s">
        <v>652</v>
      </c>
      <c r="B69" s="748" t="s">
        <v>2471</v>
      </c>
      <c r="C69" s="748" t="s">
        <v>2595</v>
      </c>
      <c r="D69" s="748" t="s">
        <v>2473</v>
      </c>
      <c r="E69" s="748" t="s">
        <v>2596</v>
      </c>
      <c r="F69" s="752"/>
      <c r="G69" s="752"/>
      <c r="H69" s="766">
        <v>0</v>
      </c>
      <c r="I69" s="752">
        <v>7.2</v>
      </c>
      <c r="J69" s="752">
        <v>6866.6399999999994</v>
      </c>
      <c r="K69" s="766">
        <v>1</v>
      </c>
      <c r="L69" s="752">
        <v>7.2</v>
      </c>
      <c r="M69" s="753">
        <v>6866.6399999999994</v>
      </c>
    </row>
    <row r="70" spans="1:13" ht="14.4" customHeight="1" x14ac:dyDescent="0.3">
      <c r="A70" s="747" t="s">
        <v>652</v>
      </c>
      <c r="B70" s="748" t="s">
        <v>2597</v>
      </c>
      <c r="C70" s="748" t="s">
        <v>2598</v>
      </c>
      <c r="D70" s="748" t="s">
        <v>743</v>
      </c>
      <c r="E70" s="748" t="s">
        <v>2599</v>
      </c>
      <c r="F70" s="752"/>
      <c r="G70" s="752"/>
      <c r="H70" s="766">
        <v>0</v>
      </c>
      <c r="I70" s="752">
        <v>1</v>
      </c>
      <c r="J70" s="752">
        <v>229.51999999999998</v>
      </c>
      <c r="K70" s="766">
        <v>1</v>
      </c>
      <c r="L70" s="752">
        <v>1</v>
      </c>
      <c r="M70" s="753">
        <v>229.51999999999998</v>
      </c>
    </row>
    <row r="71" spans="1:13" ht="14.4" customHeight="1" x14ac:dyDescent="0.3">
      <c r="A71" s="747" t="s">
        <v>652</v>
      </c>
      <c r="B71" s="748" t="s">
        <v>2600</v>
      </c>
      <c r="C71" s="748" t="s">
        <v>2601</v>
      </c>
      <c r="D71" s="748" t="s">
        <v>2602</v>
      </c>
      <c r="E71" s="748" t="s">
        <v>2603</v>
      </c>
      <c r="F71" s="752"/>
      <c r="G71" s="752"/>
      <c r="H71" s="766">
        <v>0</v>
      </c>
      <c r="I71" s="752">
        <v>5.8</v>
      </c>
      <c r="J71" s="752">
        <v>1524.8199999999997</v>
      </c>
      <c r="K71" s="766">
        <v>1</v>
      </c>
      <c r="L71" s="752">
        <v>5.8</v>
      </c>
      <c r="M71" s="753">
        <v>1524.8199999999997</v>
      </c>
    </row>
    <row r="72" spans="1:13" ht="14.4" customHeight="1" x14ac:dyDescent="0.3">
      <c r="A72" s="747" t="s">
        <v>652</v>
      </c>
      <c r="B72" s="748" t="s">
        <v>2604</v>
      </c>
      <c r="C72" s="748" t="s">
        <v>2605</v>
      </c>
      <c r="D72" s="748" t="s">
        <v>2606</v>
      </c>
      <c r="E72" s="748" t="s">
        <v>2607</v>
      </c>
      <c r="F72" s="752"/>
      <c r="G72" s="752"/>
      <c r="H72" s="766">
        <v>0</v>
      </c>
      <c r="I72" s="752">
        <v>1.7</v>
      </c>
      <c r="J72" s="752">
        <v>963.13499999999999</v>
      </c>
      <c r="K72" s="766">
        <v>1</v>
      </c>
      <c r="L72" s="752">
        <v>1.7</v>
      </c>
      <c r="M72" s="753">
        <v>963.13499999999999</v>
      </c>
    </row>
    <row r="73" spans="1:13" ht="14.4" customHeight="1" x14ac:dyDescent="0.3">
      <c r="A73" s="747" t="s">
        <v>652</v>
      </c>
      <c r="B73" s="748" t="s">
        <v>2479</v>
      </c>
      <c r="C73" s="748" t="s">
        <v>2480</v>
      </c>
      <c r="D73" s="748" t="s">
        <v>2481</v>
      </c>
      <c r="E73" s="748" t="s">
        <v>2482</v>
      </c>
      <c r="F73" s="752"/>
      <c r="G73" s="752"/>
      <c r="H73" s="766">
        <v>0</v>
      </c>
      <c r="I73" s="752">
        <v>88</v>
      </c>
      <c r="J73" s="752">
        <v>2012.0100000000002</v>
      </c>
      <c r="K73" s="766">
        <v>1</v>
      </c>
      <c r="L73" s="752">
        <v>88</v>
      </c>
      <c r="M73" s="753">
        <v>2012.0100000000002</v>
      </c>
    </row>
    <row r="74" spans="1:13" ht="14.4" customHeight="1" x14ac:dyDescent="0.3">
      <c r="A74" s="747" t="s">
        <v>652</v>
      </c>
      <c r="B74" s="748" t="s">
        <v>2483</v>
      </c>
      <c r="C74" s="748" t="s">
        <v>2484</v>
      </c>
      <c r="D74" s="748" t="s">
        <v>2485</v>
      </c>
      <c r="E74" s="748" t="s">
        <v>2486</v>
      </c>
      <c r="F74" s="752"/>
      <c r="G74" s="752"/>
      <c r="H74" s="766">
        <v>0</v>
      </c>
      <c r="I74" s="752">
        <v>0.5</v>
      </c>
      <c r="J74" s="752">
        <v>74.25</v>
      </c>
      <c r="K74" s="766">
        <v>1</v>
      </c>
      <c r="L74" s="752">
        <v>0.5</v>
      </c>
      <c r="M74" s="753">
        <v>74.25</v>
      </c>
    </row>
    <row r="75" spans="1:13" ht="14.4" customHeight="1" x14ac:dyDescent="0.3">
      <c r="A75" s="747" t="s">
        <v>652</v>
      </c>
      <c r="B75" s="748" t="s">
        <v>2483</v>
      </c>
      <c r="C75" s="748" t="s">
        <v>2608</v>
      </c>
      <c r="D75" s="748" t="s">
        <v>1704</v>
      </c>
      <c r="E75" s="748" t="s">
        <v>2609</v>
      </c>
      <c r="F75" s="752"/>
      <c r="G75" s="752"/>
      <c r="H75" s="766">
        <v>0</v>
      </c>
      <c r="I75" s="752">
        <v>1</v>
      </c>
      <c r="J75" s="752">
        <v>2113.96</v>
      </c>
      <c r="K75" s="766">
        <v>1</v>
      </c>
      <c r="L75" s="752">
        <v>1</v>
      </c>
      <c r="M75" s="753">
        <v>2113.96</v>
      </c>
    </row>
    <row r="76" spans="1:13" ht="14.4" customHeight="1" x14ac:dyDescent="0.3">
      <c r="A76" s="747" t="s">
        <v>652</v>
      </c>
      <c r="B76" s="748" t="s">
        <v>2610</v>
      </c>
      <c r="C76" s="748" t="s">
        <v>2611</v>
      </c>
      <c r="D76" s="748" t="s">
        <v>2612</v>
      </c>
      <c r="E76" s="748" t="s">
        <v>2613</v>
      </c>
      <c r="F76" s="752">
        <v>1</v>
      </c>
      <c r="G76" s="752">
        <v>735.74</v>
      </c>
      <c r="H76" s="766">
        <v>1</v>
      </c>
      <c r="I76" s="752"/>
      <c r="J76" s="752"/>
      <c r="K76" s="766">
        <v>0</v>
      </c>
      <c r="L76" s="752">
        <v>1</v>
      </c>
      <c r="M76" s="753">
        <v>735.74</v>
      </c>
    </row>
    <row r="77" spans="1:13" ht="14.4" customHeight="1" x14ac:dyDescent="0.3">
      <c r="A77" s="747" t="s">
        <v>652</v>
      </c>
      <c r="B77" s="748" t="s">
        <v>2614</v>
      </c>
      <c r="C77" s="748" t="s">
        <v>2615</v>
      </c>
      <c r="D77" s="748" t="s">
        <v>1110</v>
      </c>
      <c r="E77" s="748" t="s">
        <v>2616</v>
      </c>
      <c r="F77" s="752"/>
      <c r="G77" s="752"/>
      <c r="H77" s="766">
        <v>0</v>
      </c>
      <c r="I77" s="752">
        <v>1</v>
      </c>
      <c r="J77" s="752">
        <v>58.740000000000009</v>
      </c>
      <c r="K77" s="766">
        <v>1</v>
      </c>
      <c r="L77" s="752">
        <v>1</v>
      </c>
      <c r="M77" s="753">
        <v>58.740000000000009</v>
      </c>
    </row>
    <row r="78" spans="1:13" ht="14.4" customHeight="1" x14ac:dyDescent="0.3">
      <c r="A78" s="747" t="s">
        <v>652</v>
      </c>
      <c r="B78" s="748" t="s">
        <v>2614</v>
      </c>
      <c r="C78" s="748" t="s">
        <v>2617</v>
      </c>
      <c r="D78" s="748" t="s">
        <v>1110</v>
      </c>
      <c r="E78" s="748" t="s">
        <v>1620</v>
      </c>
      <c r="F78" s="752"/>
      <c r="G78" s="752"/>
      <c r="H78" s="766">
        <v>0</v>
      </c>
      <c r="I78" s="752">
        <v>3</v>
      </c>
      <c r="J78" s="752">
        <v>312.73</v>
      </c>
      <c r="K78" s="766">
        <v>1</v>
      </c>
      <c r="L78" s="752">
        <v>3</v>
      </c>
      <c r="M78" s="753">
        <v>312.73</v>
      </c>
    </row>
    <row r="79" spans="1:13" ht="14.4" customHeight="1" x14ac:dyDescent="0.3">
      <c r="A79" s="747" t="s">
        <v>652</v>
      </c>
      <c r="B79" s="748" t="s">
        <v>2493</v>
      </c>
      <c r="C79" s="748" t="s">
        <v>2618</v>
      </c>
      <c r="D79" s="748" t="s">
        <v>860</v>
      </c>
      <c r="E79" s="748" t="s">
        <v>2495</v>
      </c>
      <c r="F79" s="752">
        <v>1</v>
      </c>
      <c r="G79" s="752">
        <v>63.050000000000011</v>
      </c>
      <c r="H79" s="766">
        <v>1</v>
      </c>
      <c r="I79" s="752"/>
      <c r="J79" s="752"/>
      <c r="K79" s="766">
        <v>0</v>
      </c>
      <c r="L79" s="752">
        <v>1</v>
      </c>
      <c r="M79" s="753">
        <v>63.050000000000011</v>
      </c>
    </row>
    <row r="80" spans="1:13" ht="14.4" customHeight="1" x14ac:dyDescent="0.3">
      <c r="A80" s="747" t="s">
        <v>652</v>
      </c>
      <c r="B80" s="748" t="s">
        <v>2496</v>
      </c>
      <c r="C80" s="748" t="s">
        <v>2619</v>
      </c>
      <c r="D80" s="748" t="s">
        <v>2620</v>
      </c>
      <c r="E80" s="748" t="s">
        <v>2621</v>
      </c>
      <c r="F80" s="752"/>
      <c r="G80" s="752"/>
      <c r="H80" s="766">
        <v>0</v>
      </c>
      <c r="I80" s="752">
        <v>5</v>
      </c>
      <c r="J80" s="752">
        <v>167.35000000000002</v>
      </c>
      <c r="K80" s="766">
        <v>1</v>
      </c>
      <c r="L80" s="752">
        <v>5</v>
      </c>
      <c r="M80" s="753">
        <v>167.35000000000002</v>
      </c>
    </row>
    <row r="81" spans="1:13" ht="14.4" customHeight="1" x14ac:dyDescent="0.3">
      <c r="A81" s="747" t="s">
        <v>652</v>
      </c>
      <c r="B81" s="748" t="s">
        <v>2496</v>
      </c>
      <c r="C81" s="748" t="s">
        <v>2497</v>
      </c>
      <c r="D81" s="748" t="s">
        <v>2498</v>
      </c>
      <c r="E81" s="748" t="s">
        <v>2499</v>
      </c>
      <c r="F81" s="752"/>
      <c r="G81" s="752"/>
      <c r="H81" s="766">
        <v>0</v>
      </c>
      <c r="I81" s="752">
        <v>31</v>
      </c>
      <c r="J81" s="752">
        <v>1615.3200000000002</v>
      </c>
      <c r="K81" s="766">
        <v>1</v>
      </c>
      <c r="L81" s="752">
        <v>31</v>
      </c>
      <c r="M81" s="753">
        <v>1615.3200000000002</v>
      </c>
    </row>
    <row r="82" spans="1:13" ht="14.4" customHeight="1" x14ac:dyDescent="0.3">
      <c r="A82" s="747" t="s">
        <v>652</v>
      </c>
      <c r="B82" s="748" t="s">
        <v>2500</v>
      </c>
      <c r="C82" s="748" t="s">
        <v>2501</v>
      </c>
      <c r="D82" s="748" t="s">
        <v>2502</v>
      </c>
      <c r="E82" s="748" t="s">
        <v>2503</v>
      </c>
      <c r="F82" s="752"/>
      <c r="G82" s="752"/>
      <c r="H82" s="766">
        <v>0</v>
      </c>
      <c r="I82" s="752">
        <v>16</v>
      </c>
      <c r="J82" s="752">
        <v>3135</v>
      </c>
      <c r="K82" s="766">
        <v>1</v>
      </c>
      <c r="L82" s="752">
        <v>16</v>
      </c>
      <c r="M82" s="753">
        <v>3135</v>
      </c>
    </row>
    <row r="83" spans="1:13" ht="14.4" customHeight="1" x14ac:dyDescent="0.3">
      <c r="A83" s="747" t="s">
        <v>652</v>
      </c>
      <c r="B83" s="748" t="s">
        <v>2500</v>
      </c>
      <c r="C83" s="748" t="s">
        <v>2622</v>
      </c>
      <c r="D83" s="748" t="s">
        <v>2502</v>
      </c>
      <c r="E83" s="748" t="s">
        <v>2623</v>
      </c>
      <c r="F83" s="752"/>
      <c r="G83" s="752"/>
      <c r="H83" s="766">
        <v>0</v>
      </c>
      <c r="I83" s="752">
        <v>12</v>
      </c>
      <c r="J83" s="752">
        <v>3004.98</v>
      </c>
      <c r="K83" s="766">
        <v>1</v>
      </c>
      <c r="L83" s="752">
        <v>12</v>
      </c>
      <c r="M83" s="753">
        <v>3004.98</v>
      </c>
    </row>
    <row r="84" spans="1:13" ht="14.4" customHeight="1" x14ac:dyDescent="0.3">
      <c r="A84" s="747" t="s">
        <v>652</v>
      </c>
      <c r="B84" s="748" t="s">
        <v>2515</v>
      </c>
      <c r="C84" s="748" t="s">
        <v>2624</v>
      </c>
      <c r="D84" s="748" t="s">
        <v>2625</v>
      </c>
      <c r="E84" s="748" t="s">
        <v>2626</v>
      </c>
      <c r="F84" s="752"/>
      <c r="G84" s="752"/>
      <c r="H84" s="766">
        <v>0</v>
      </c>
      <c r="I84" s="752">
        <v>32</v>
      </c>
      <c r="J84" s="752">
        <v>2887.3799999999992</v>
      </c>
      <c r="K84" s="766">
        <v>1</v>
      </c>
      <c r="L84" s="752">
        <v>32</v>
      </c>
      <c r="M84" s="753">
        <v>2887.3799999999992</v>
      </c>
    </row>
    <row r="85" spans="1:13" ht="14.4" customHeight="1" x14ac:dyDescent="0.3">
      <c r="A85" s="747" t="s">
        <v>652</v>
      </c>
      <c r="B85" s="748" t="s">
        <v>2515</v>
      </c>
      <c r="C85" s="748" t="s">
        <v>2627</v>
      </c>
      <c r="D85" s="748" t="s">
        <v>2625</v>
      </c>
      <c r="E85" s="748" t="s">
        <v>2628</v>
      </c>
      <c r="F85" s="752"/>
      <c r="G85" s="752"/>
      <c r="H85" s="766">
        <v>0</v>
      </c>
      <c r="I85" s="752">
        <v>22</v>
      </c>
      <c r="J85" s="752">
        <v>1324.2099999999998</v>
      </c>
      <c r="K85" s="766">
        <v>1</v>
      </c>
      <c r="L85" s="752">
        <v>22</v>
      </c>
      <c r="M85" s="753">
        <v>1324.2099999999998</v>
      </c>
    </row>
    <row r="86" spans="1:13" ht="14.4" customHeight="1" x14ac:dyDescent="0.3">
      <c r="A86" s="747" t="s">
        <v>652</v>
      </c>
      <c r="B86" s="748" t="s">
        <v>2629</v>
      </c>
      <c r="C86" s="748" t="s">
        <v>2630</v>
      </c>
      <c r="D86" s="748" t="s">
        <v>2631</v>
      </c>
      <c r="E86" s="748" t="s">
        <v>2632</v>
      </c>
      <c r="F86" s="752"/>
      <c r="G86" s="752"/>
      <c r="H86" s="766">
        <v>0</v>
      </c>
      <c r="I86" s="752">
        <v>1</v>
      </c>
      <c r="J86" s="752">
        <v>92.169999999999987</v>
      </c>
      <c r="K86" s="766">
        <v>1</v>
      </c>
      <c r="L86" s="752">
        <v>1</v>
      </c>
      <c r="M86" s="753">
        <v>92.169999999999987</v>
      </c>
    </row>
    <row r="87" spans="1:13" ht="14.4" customHeight="1" x14ac:dyDescent="0.3">
      <c r="A87" s="747" t="s">
        <v>652</v>
      </c>
      <c r="B87" s="748" t="s">
        <v>2522</v>
      </c>
      <c r="C87" s="748" t="s">
        <v>2523</v>
      </c>
      <c r="D87" s="748" t="s">
        <v>941</v>
      </c>
      <c r="E87" s="748" t="s">
        <v>2524</v>
      </c>
      <c r="F87" s="752"/>
      <c r="G87" s="752"/>
      <c r="H87" s="766">
        <v>0</v>
      </c>
      <c r="I87" s="752">
        <v>6</v>
      </c>
      <c r="J87" s="752">
        <v>300.33999999999997</v>
      </c>
      <c r="K87" s="766">
        <v>1</v>
      </c>
      <c r="L87" s="752">
        <v>6</v>
      </c>
      <c r="M87" s="753">
        <v>300.33999999999997</v>
      </c>
    </row>
    <row r="88" spans="1:13" ht="14.4" customHeight="1" x14ac:dyDescent="0.3">
      <c r="A88" s="747" t="s">
        <v>652</v>
      </c>
      <c r="B88" s="748" t="s">
        <v>2522</v>
      </c>
      <c r="C88" s="748" t="s">
        <v>2525</v>
      </c>
      <c r="D88" s="748" t="s">
        <v>2273</v>
      </c>
      <c r="E88" s="748" t="s">
        <v>2526</v>
      </c>
      <c r="F88" s="752"/>
      <c r="G88" s="752"/>
      <c r="H88" s="766">
        <v>0</v>
      </c>
      <c r="I88" s="752">
        <v>3</v>
      </c>
      <c r="J88" s="752">
        <v>243.79000000000002</v>
      </c>
      <c r="K88" s="766">
        <v>1</v>
      </c>
      <c r="L88" s="752">
        <v>3</v>
      </c>
      <c r="M88" s="753">
        <v>243.79000000000002</v>
      </c>
    </row>
    <row r="89" spans="1:13" ht="14.4" customHeight="1" x14ac:dyDescent="0.3">
      <c r="A89" s="747" t="s">
        <v>652</v>
      </c>
      <c r="B89" s="748" t="s">
        <v>2534</v>
      </c>
      <c r="C89" s="748" t="s">
        <v>2535</v>
      </c>
      <c r="D89" s="748" t="s">
        <v>953</v>
      </c>
      <c r="E89" s="748" t="s">
        <v>2536</v>
      </c>
      <c r="F89" s="752"/>
      <c r="G89" s="752"/>
      <c r="H89" s="766">
        <v>0</v>
      </c>
      <c r="I89" s="752">
        <v>7</v>
      </c>
      <c r="J89" s="752">
        <v>447.71</v>
      </c>
      <c r="K89" s="766">
        <v>1</v>
      </c>
      <c r="L89" s="752">
        <v>7</v>
      </c>
      <c r="M89" s="753">
        <v>447.71</v>
      </c>
    </row>
    <row r="90" spans="1:13" ht="14.4" customHeight="1" x14ac:dyDescent="0.3">
      <c r="A90" s="747" t="s">
        <v>652</v>
      </c>
      <c r="B90" s="748" t="s">
        <v>2534</v>
      </c>
      <c r="C90" s="748" t="s">
        <v>2633</v>
      </c>
      <c r="D90" s="748" t="s">
        <v>1263</v>
      </c>
      <c r="E90" s="748" t="s">
        <v>2634</v>
      </c>
      <c r="F90" s="752"/>
      <c r="G90" s="752"/>
      <c r="H90" s="766">
        <v>0</v>
      </c>
      <c r="I90" s="752">
        <v>4</v>
      </c>
      <c r="J90" s="752">
        <v>399.86</v>
      </c>
      <c r="K90" s="766">
        <v>1</v>
      </c>
      <c r="L90" s="752">
        <v>4</v>
      </c>
      <c r="M90" s="753">
        <v>399.86</v>
      </c>
    </row>
    <row r="91" spans="1:13" ht="14.4" customHeight="1" x14ac:dyDescent="0.3">
      <c r="A91" s="747" t="s">
        <v>652</v>
      </c>
      <c r="B91" s="748" t="s">
        <v>2537</v>
      </c>
      <c r="C91" s="748" t="s">
        <v>2538</v>
      </c>
      <c r="D91" s="748" t="s">
        <v>2539</v>
      </c>
      <c r="E91" s="748" t="s">
        <v>2540</v>
      </c>
      <c r="F91" s="752"/>
      <c r="G91" s="752"/>
      <c r="H91" s="766">
        <v>0</v>
      </c>
      <c r="I91" s="752">
        <v>3</v>
      </c>
      <c r="J91" s="752">
        <v>147.44057297208786</v>
      </c>
      <c r="K91" s="766">
        <v>1</v>
      </c>
      <c r="L91" s="752">
        <v>3</v>
      </c>
      <c r="M91" s="753">
        <v>147.44057297208786</v>
      </c>
    </row>
    <row r="92" spans="1:13" ht="14.4" customHeight="1" x14ac:dyDescent="0.3">
      <c r="A92" s="747" t="s">
        <v>652</v>
      </c>
      <c r="B92" s="748" t="s">
        <v>2541</v>
      </c>
      <c r="C92" s="748" t="s">
        <v>2542</v>
      </c>
      <c r="D92" s="748" t="s">
        <v>995</v>
      </c>
      <c r="E92" s="748" t="s">
        <v>998</v>
      </c>
      <c r="F92" s="752"/>
      <c r="G92" s="752"/>
      <c r="H92" s="766">
        <v>0</v>
      </c>
      <c r="I92" s="752">
        <v>28</v>
      </c>
      <c r="J92" s="752">
        <v>2438.7599999999998</v>
      </c>
      <c r="K92" s="766">
        <v>1</v>
      </c>
      <c r="L92" s="752">
        <v>28</v>
      </c>
      <c r="M92" s="753">
        <v>2438.7599999999998</v>
      </c>
    </row>
    <row r="93" spans="1:13" ht="14.4" customHeight="1" x14ac:dyDescent="0.3">
      <c r="A93" s="747" t="s">
        <v>652</v>
      </c>
      <c r="B93" s="748" t="s">
        <v>2541</v>
      </c>
      <c r="C93" s="748" t="s">
        <v>2635</v>
      </c>
      <c r="D93" s="748" t="s">
        <v>1278</v>
      </c>
      <c r="E93" s="748" t="s">
        <v>1279</v>
      </c>
      <c r="F93" s="752"/>
      <c r="G93" s="752"/>
      <c r="H93" s="766">
        <v>0</v>
      </c>
      <c r="I93" s="752">
        <v>2</v>
      </c>
      <c r="J93" s="752">
        <v>2347.4</v>
      </c>
      <c r="K93" s="766">
        <v>1</v>
      </c>
      <c r="L93" s="752">
        <v>2</v>
      </c>
      <c r="M93" s="753">
        <v>2347.4</v>
      </c>
    </row>
    <row r="94" spans="1:13" ht="14.4" customHeight="1" x14ac:dyDescent="0.3">
      <c r="A94" s="747" t="s">
        <v>652</v>
      </c>
      <c r="B94" s="748" t="s">
        <v>2541</v>
      </c>
      <c r="C94" s="748" t="s">
        <v>2636</v>
      </c>
      <c r="D94" s="748" t="s">
        <v>1284</v>
      </c>
      <c r="E94" s="748" t="s">
        <v>1281</v>
      </c>
      <c r="F94" s="752"/>
      <c r="G94" s="752"/>
      <c r="H94" s="766">
        <v>0</v>
      </c>
      <c r="I94" s="752">
        <v>6</v>
      </c>
      <c r="J94" s="752">
        <v>736.14001758150357</v>
      </c>
      <c r="K94" s="766">
        <v>1</v>
      </c>
      <c r="L94" s="752">
        <v>6</v>
      </c>
      <c r="M94" s="753">
        <v>736.14001758150357</v>
      </c>
    </row>
    <row r="95" spans="1:13" ht="14.4" customHeight="1" x14ac:dyDescent="0.3">
      <c r="A95" s="747" t="s">
        <v>652</v>
      </c>
      <c r="B95" s="748" t="s">
        <v>2541</v>
      </c>
      <c r="C95" s="748" t="s">
        <v>2637</v>
      </c>
      <c r="D95" s="748" t="s">
        <v>1283</v>
      </c>
      <c r="E95" s="748" t="s">
        <v>1281</v>
      </c>
      <c r="F95" s="752"/>
      <c r="G95" s="752"/>
      <c r="H95" s="766">
        <v>0</v>
      </c>
      <c r="I95" s="752">
        <v>9</v>
      </c>
      <c r="J95" s="752">
        <v>1104.21</v>
      </c>
      <c r="K95" s="766">
        <v>1</v>
      </c>
      <c r="L95" s="752">
        <v>9</v>
      </c>
      <c r="M95" s="753">
        <v>1104.21</v>
      </c>
    </row>
    <row r="96" spans="1:13" ht="14.4" customHeight="1" x14ac:dyDescent="0.3">
      <c r="A96" s="747" t="s">
        <v>652</v>
      </c>
      <c r="B96" s="748" t="s">
        <v>2541</v>
      </c>
      <c r="C96" s="748" t="s">
        <v>2638</v>
      </c>
      <c r="D96" s="748" t="s">
        <v>1282</v>
      </c>
      <c r="E96" s="748" t="s">
        <v>1281</v>
      </c>
      <c r="F96" s="752"/>
      <c r="G96" s="752"/>
      <c r="H96" s="766">
        <v>0</v>
      </c>
      <c r="I96" s="752">
        <v>5</v>
      </c>
      <c r="J96" s="752">
        <v>649.84999999999991</v>
      </c>
      <c r="K96" s="766">
        <v>1</v>
      </c>
      <c r="L96" s="752">
        <v>5</v>
      </c>
      <c r="M96" s="753">
        <v>649.84999999999991</v>
      </c>
    </row>
    <row r="97" spans="1:13" ht="14.4" customHeight="1" x14ac:dyDescent="0.3">
      <c r="A97" s="747" t="s">
        <v>652</v>
      </c>
      <c r="B97" s="748" t="s">
        <v>2541</v>
      </c>
      <c r="C97" s="748" t="s">
        <v>2639</v>
      </c>
      <c r="D97" s="748" t="s">
        <v>1280</v>
      </c>
      <c r="E97" s="748" t="s">
        <v>1281</v>
      </c>
      <c r="F97" s="752"/>
      <c r="G97" s="752"/>
      <c r="H97" s="766">
        <v>0</v>
      </c>
      <c r="I97" s="752">
        <v>6</v>
      </c>
      <c r="J97" s="752">
        <v>779.82</v>
      </c>
      <c r="K97" s="766">
        <v>1</v>
      </c>
      <c r="L97" s="752">
        <v>6</v>
      </c>
      <c r="M97" s="753">
        <v>779.82</v>
      </c>
    </row>
    <row r="98" spans="1:13" ht="14.4" customHeight="1" x14ac:dyDescent="0.3">
      <c r="A98" s="747" t="s">
        <v>652</v>
      </c>
      <c r="B98" s="748" t="s">
        <v>2541</v>
      </c>
      <c r="C98" s="748" t="s">
        <v>2560</v>
      </c>
      <c r="D98" s="748" t="s">
        <v>963</v>
      </c>
      <c r="E98" s="748" t="s">
        <v>964</v>
      </c>
      <c r="F98" s="752"/>
      <c r="G98" s="752"/>
      <c r="H98" s="766">
        <v>0</v>
      </c>
      <c r="I98" s="752">
        <v>1</v>
      </c>
      <c r="J98" s="752">
        <v>1872.7899999999997</v>
      </c>
      <c r="K98" s="766">
        <v>1</v>
      </c>
      <c r="L98" s="752">
        <v>1</v>
      </c>
      <c r="M98" s="753">
        <v>1872.7899999999997</v>
      </c>
    </row>
    <row r="99" spans="1:13" ht="14.4" customHeight="1" x14ac:dyDescent="0.3">
      <c r="A99" s="747" t="s">
        <v>655</v>
      </c>
      <c r="B99" s="748" t="s">
        <v>2432</v>
      </c>
      <c r="C99" s="748" t="s">
        <v>2433</v>
      </c>
      <c r="D99" s="748" t="s">
        <v>2434</v>
      </c>
      <c r="E99" s="748" t="s">
        <v>2435</v>
      </c>
      <c r="F99" s="752">
        <v>75</v>
      </c>
      <c r="G99" s="752">
        <v>5403</v>
      </c>
      <c r="H99" s="766">
        <v>1</v>
      </c>
      <c r="I99" s="752"/>
      <c r="J99" s="752"/>
      <c r="K99" s="766">
        <v>0</v>
      </c>
      <c r="L99" s="752">
        <v>75</v>
      </c>
      <c r="M99" s="753">
        <v>5403</v>
      </c>
    </row>
    <row r="100" spans="1:13" ht="14.4" customHeight="1" x14ac:dyDescent="0.3">
      <c r="A100" s="747" t="s">
        <v>655</v>
      </c>
      <c r="B100" s="748" t="s">
        <v>2640</v>
      </c>
      <c r="C100" s="748" t="s">
        <v>2641</v>
      </c>
      <c r="D100" s="748" t="s">
        <v>1385</v>
      </c>
      <c r="E100" s="748" t="s">
        <v>2642</v>
      </c>
      <c r="F100" s="752"/>
      <c r="G100" s="752"/>
      <c r="H100" s="766">
        <v>0</v>
      </c>
      <c r="I100" s="752">
        <v>1</v>
      </c>
      <c r="J100" s="752">
        <v>66.730000000000018</v>
      </c>
      <c r="K100" s="766">
        <v>1</v>
      </c>
      <c r="L100" s="752">
        <v>1</v>
      </c>
      <c r="M100" s="753">
        <v>66.730000000000018</v>
      </c>
    </row>
    <row r="101" spans="1:13" ht="14.4" customHeight="1" x14ac:dyDescent="0.3">
      <c r="A101" s="747" t="s">
        <v>655</v>
      </c>
      <c r="B101" s="748" t="s">
        <v>2643</v>
      </c>
      <c r="C101" s="748" t="s">
        <v>2644</v>
      </c>
      <c r="D101" s="748" t="s">
        <v>1509</v>
      </c>
      <c r="E101" s="748" t="s">
        <v>2645</v>
      </c>
      <c r="F101" s="752"/>
      <c r="G101" s="752"/>
      <c r="H101" s="766">
        <v>0</v>
      </c>
      <c r="I101" s="752">
        <v>2</v>
      </c>
      <c r="J101" s="752">
        <v>208.99999999999994</v>
      </c>
      <c r="K101" s="766">
        <v>1</v>
      </c>
      <c r="L101" s="752">
        <v>2</v>
      </c>
      <c r="M101" s="753">
        <v>208.99999999999994</v>
      </c>
    </row>
    <row r="102" spans="1:13" ht="14.4" customHeight="1" x14ac:dyDescent="0.3">
      <c r="A102" s="747" t="s">
        <v>655</v>
      </c>
      <c r="B102" s="748" t="s">
        <v>2646</v>
      </c>
      <c r="C102" s="748" t="s">
        <v>2647</v>
      </c>
      <c r="D102" s="748" t="s">
        <v>2648</v>
      </c>
      <c r="E102" s="748" t="s">
        <v>2649</v>
      </c>
      <c r="F102" s="752"/>
      <c r="G102" s="752"/>
      <c r="H102" s="766">
        <v>0</v>
      </c>
      <c r="I102" s="752">
        <v>5</v>
      </c>
      <c r="J102" s="752">
        <v>3139.74</v>
      </c>
      <c r="K102" s="766">
        <v>1</v>
      </c>
      <c r="L102" s="752">
        <v>5</v>
      </c>
      <c r="M102" s="753">
        <v>3139.74</v>
      </c>
    </row>
    <row r="103" spans="1:13" ht="14.4" customHeight="1" x14ac:dyDescent="0.3">
      <c r="A103" s="747" t="s">
        <v>655</v>
      </c>
      <c r="B103" s="748" t="s">
        <v>2650</v>
      </c>
      <c r="C103" s="748" t="s">
        <v>2651</v>
      </c>
      <c r="D103" s="748" t="s">
        <v>2652</v>
      </c>
      <c r="E103" s="748" t="s">
        <v>2653</v>
      </c>
      <c r="F103" s="752"/>
      <c r="G103" s="752"/>
      <c r="H103" s="766">
        <v>0</v>
      </c>
      <c r="I103" s="752">
        <v>7</v>
      </c>
      <c r="J103" s="752">
        <v>2849.2300000000005</v>
      </c>
      <c r="K103" s="766">
        <v>1</v>
      </c>
      <c r="L103" s="752">
        <v>7</v>
      </c>
      <c r="M103" s="753">
        <v>2849.2300000000005</v>
      </c>
    </row>
    <row r="104" spans="1:13" ht="14.4" customHeight="1" x14ac:dyDescent="0.3">
      <c r="A104" s="747" t="s">
        <v>655</v>
      </c>
      <c r="B104" s="748" t="s">
        <v>2650</v>
      </c>
      <c r="C104" s="748" t="s">
        <v>2654</v>
      </c>
      <c r="D104" s="748" t="s">
        <v>2655</v>
      </c>
      <c r="E104" s="748" t="s">
        <v>2656</v>
      </c>
      <c r="F104" s="752"/>
      <c r="G104" s="752"/>
      <c r="H104" s="766">
        <v>0</v>
      </c>
      <c r="I104" s="752">
        <v>2</v>
      </c>
      <c r="J104" s="752">
        <v>1343.4299999999998</v>
      </c>
      <c r="K104" s="766">
        <v>1</v>
      </c>
      <c r="L104" s="752">
        <v>2</v>
      </c>
      <c r="M104" s="753">
        <v>1343.4299999999998</v>
      </c>
    </row>
    <row r="105" spans="1:13" ht="14.4" customHeight="1" x14ac:dyDescent="0.3">
      <c r="A105" s="747" t="s">
        <v>655</v>
      </c>
      <c r="B105" s="748" t="s">
        <v>2657</v>
      </c>
      <c r="C105" s="748" t="s">
        <v>2658</v>
      </c>
      <c r="D105" s="748" t="s">
        <v>2659</v>
      </c>
      <c r="E105" s="748" t="s">
        <v>2660</v>
      </c>
      <c r="F105" s="752"/>
      <c r="G105" s="752"/>
      <c r="H105" s="766">
        <v>0</v>
      </c>
      <c r="I105" s="752">
        <v>1</v>
      </c>
      <c r="J105" s="752">
        <v>635.03655227454112</v>
      </c>
      <c r="K105" s="766">
        <v>1</v>
      </c>
      <c r="L105" s="752">
        <v>1</v>
      </c>
      <c r="M105" s="753">
        <v>635.03655227454112</v>
      </c>
    </row>
    <row r="106" spans="1:13" ht="14.4" customHeight="1" x14ac:dyDescent="0.3">
      <c r="A106" s="747" t="s">
        <v>655</v>
      </c>
      <c r="B106" s="748" t="s">
        <v>2661</v>
      </c>
      <c r="C106" s="748" t="s">
        <v>2662</v>
      </c>
      <c r="D106" s="748" t="s">
        <v>2663</v>
      </c>
      <c r="E106" s="748" t="s">
        <v>2664</v>
      </c>
      <c r="F106" s="752"/>
      <c r="G106" s="752"/>
      <c r="H106" s="766">
        <v>0</v>
      </c>
      <c r="I106" s="752">
        <v>1</v>
      </c>
      <c r="J106" s="752">
        <v>2162.33</v>
      </c>
      <c r="K106" s="766">
        <v>1</v>
      </c>
      <c r="L106" s="752">
        <v>1</v>
      </c>
      <c r="M106" s="753">
        <v>2162.33</v>
      </c>
    </row>
    <row r="107" spans="1:13" ht="14.4" customHeight="1" x14ac:dyDescent="0.3">
      <c r="A107" s="747" t="s">
        <v>655</v>
      </c>
      <c r="B107" s="748" t="s">
        <v>2565</v>
      </c>
      <c r="C107" s="748" t="s">
        <v>2566</v>
      </c>
      <c r="D107" s="748" t="s">
        <v>1162</v>
      </c>
      <c r="E107" s="748" t="s">
        <v>2567</v>
      </c>
      <c r="F107" s="752"/>
      <c r="G107" s="752"/>
      <c r="H107" s="766">
        <v>0</v>
      </c>
      <c r="I107" s="752">
        <v>1</v>
      </c>
      <c r="J107" s="752">
        <v>408.95</v>
      </c>
      <c r="K107" s="766">
        <v>1</v>
      </c>
      <c r="L107" s="752">
        <v>1</v>
      </c>
      <c r="M107" s="753">
        <v>408.95</v>
      </c>
    </row>
    <row r="108" spans="1:13" ht="14.4" customHeight="1" x14ac:dyDescent="0.3">
      <c r="A108" s="747" t="s">
        <v>655</v>
      </c>
      <c r="B108" s="748" t="s">
        <v>2665</v>
      </c>
      <c r="C108" s="748" t="s">
        <v>2666</v>
      </c>
      <c r="D108" s="748" t="s">
        <v>1411</v>
      </c>
      <c r="E108" s="748" t="s">
        <v>2667</v>
      </c>
      <c r="F108" s="752"/>
      <c r="G108" s="752"/>
      <c r="H108" s="766">
        <v>0</v>
      </c>
      <c r="I108" s="752">
        <v>1</v>
      </c>
      <c r="J108" s="752">
        <v>31.650000000000006</v>
      </c>
      <c r="K108" s="766">
        <v>1</v>
      </c>
      <c r="L108" s="752">
        <v>1</v>
      </c>
      <c r="M108" s="753">
        <v>31.650000000000006</v>
      </c>
    </row>
    <row r="109" spans="1:13" ht="14.4" customHeight="1" x14ac:dyDescent="0.3">
      <c r="A109" s="747" t="s">
        <v>655</v>
      </c>
      <c r="B109" s="748" t="s">
        <v>2571</v>
      </c>
      <c r="C109" s="748" t="s">
        <v>2668</v>
      </c>
      <c r="D109" s="748" t="s">
        <v>1423</v>
      </c>
      <c r="E109" s="748" t="s">
        <v>2669</v>
      </c>
      <c r="F109" s="752"/>
      <c r="G109" s="752"/>
      <c r="H109" s="766">
        <v>0</v>
      </c>
      <c r="I109" s="752">
        <v>3</v>
      </c>
      <c r="J109" s="752">
        <v>318.19000000000005</v>
      </c>
      <c r="K109" s="766">
        <v>1</v>
      </c>
      <c r="L109" s="752">
        <v>3</v>
      </c>
      <c r="M109" s="753">
        <v>318.19000000000005</v>
      </c>
    </row>
    <row r="110" spans="1:13" ht="14.4" customHeight="1" x14ac:dyDescent="0.3">
      <c r="A110" s="747" t="s">
        <v>655</v>
      </c>
      <c r="B110" s="748" t="s">
        <v>2571</v>
      </c>
      <c r="C110" s="748" t="s">
        <v>2670</v>
      </c>
      <c r="D110" s="748" t="s">
        <v>2671</v>
      </c>
      <c r="E110" s="748" t="s">
        <v>2672</v>
      </c>
      <c r="F110" s="752">
        <v>2</v>
      </c>
      <c r="G110" s="752">
        <v>132.65999999999997</v>
      </c>
      <c r="H110" s="766">
        <v>1</v>
      </c>
      <c r="I110" s="752"/>
      <c r="J110" s="752"/>
      <c r="K110" s="766">
        <v>0</v>
      </c>
      <c r="L110" s="752">
        <v>2</v>
      </c>
      <c r="M110" s="753">
        <v>132.65999999999997</v>
      </c>
    </row>
    <row r="111" spans="1:13" ht="14.4" customHeight="1" x14ac:dyDescent="0.3">
      <c r="A111" s="747" t="s">
        <v>655</v>
      </c>
      <c r="B111" s="748" t="s">
        <v>2436</v>
      </c>
      <c r="C111" s="748" t="s">
        <v>2673</v>
      </c>
      <c r="D111" s="748" t="s">
        <v>2438</v>
      </c>
      <c r="E111" s="748" t="s">
        <v>2674</v>
      </c>
      <c r="F111" s="752"/>
      <c r="G111" s="752"/>
      <c r="H111" s="766">
        <v>0</v>
      </c>
      <c r="I111" s="752">
        <v>1</v>
      </c>
      <c r="J111" s="752">
        <v>181.88999999999987</v>
      </c>
      <c r="K111" s="766">
        <v>1</v>
      </c>
      <c r="L111" s="752">
        <v>1</v>
      </c>
      <c r="M111" s="753">
        <v>181.88999999999987</v>
      </c>
    </row>
    <row r="112" spans="1:13" ht="14.4" customHeight="1" x14ac:dyDescent="0.3">
      <c r="A112" s="747" t="s">
        <v>655</v>
      </c>
      <c r="B112" s="748" t="s">
        <v>2436</v>
      </c>
      <c r="C112" s="748" t="s">
        <v>2440</v>
      </c>
      <c r="D112" s="748" t="s">
        <v>913</v>
      </c>
      <c r="E112" s="748" t="s">
        <v>2441</v>
      </c>
      <c r="F112" s="752"/>
      <c r="G112" s="752"/>
      <c r="H112" s="766">
        <v>0</v>
      </c>
      <c r="I112" s="752">
        <v>1</v>
      </c>
      <c r="J112" s="752">
        <v>142.49</v>
      </c>
      <c r="K112" s="766">
        <v>1</v>
      </c>
      <c r="L112" s="752">
        <v>1</v>
      </c>
      <c r="M112" s="753">
        <v>142.49</v>
      </c>
    </row>
    <row r="113" spans="1:13" ht="14.4" customHeight="1" x14ac:dyDescent="0.3">
      <c r="A113" s="747" t="s">
        <v>655</v>
      </c>
      <c r="B113" s="748" t="s">
        <v>2436</v>
      </c>
      <c r="C113" s="748" t="s">
        <v>2442</v>
      </c>
      <c r="D113" s="748" t="s">
        <v>913</v>
      </c>
      <c r="E113" s="748" t="s">
        <v>2443</v>
      </c>
      <c r="F113" s="752"/>
      <c r="G113" s="752"/>
      <c r="H113" s="766">
        <v>0</v>
      </c>
      <c r="I113" s="752">
        <v>45</v>
      </c>
      <c r="J113" s="752">
        <v>2224.2199999999998</v>
      </c>
      <c r="K113" s="766">
        <v>1</v>
      </c>
      <c r="L113" s="752">
        <v>45</v>
      </c>
      <c r="M113" s="753">
        <v>2224.2199999999998</v>
      </c>
    </row>
    <row r="114" spans="1:13" ht="14.4" customHeight="1" x14ac:dyDescent="0.3">
      <c r="A114" s="747" t="s">
        <v>655</v>
      </c>
      <c r="B114" s="748" t="s">
        <v>2436</v>
      </c>
      <c r="C114" s="748" t="s">
        <v>2675</v>
      </c>
      <c r="D114" s="748" t="s">
        <v>913</v>
      </c>
      <c r="E114" s="748" t="s">
        <v>2676</v>
      </c>
      <c r="F114" s="752"/>
      <c r="G114" s="752"/>
      <c r="H114" s="766">
        <v>0</v>
      </c>
      <c r="I114" s="752">
        <v>8</v>
      </c>
      <c r="J114" s="752">
        <v>2079.1999999999998</v>
      </c>
      <c r="K114" s="766">
        <v>1</v>
      </c>
      <c r="L114" s="752">
        <v>8</v>
      </c>
      <c r="M114" s="753">
        <v>2079.1999999999998</v>
      </c>
    </row>
    <row r="115" spans="1:13" ht="14.4" customHeight="1" x14ac:dyDescent="0.3">
      <c r="A115" s="747" t="s">
        <v>655</v>
      </c>
      <c r="B115" s="748" t="s">
        <v>2578</v>
      </c>
      <c r="C115" s="748" t="s">
        <v>2677</v>
      </c>
      <c r="D115" s="748" t="s">
        <v>2580</v>
      </c>
      <c r="E115" s="748" t="s">
        <v>2678</v>
      </c>
      <c r="F115" s="752"/>
      <c r="G115" s="752"/>
      <c r="H115" s="766">
        <v>0</v>
      </c>
      <c r="I115" s="752">
        <v>1</v>
      </c>
      <c r="J115" s="752">
        <v>128.91999999999996</v>
      </c>
      <c r="K115" s="766">
        <v>1</v>
      </c>
      <c r="L115" s="752">
        <v>1</v>
      </c>
      <c r="M115" s="753">
        <v>128.91999999999996</v>
      </c>
    </row>
    <row r="116" spans="1:13" ht="14.4" customHeight="1" x14ac:dyDescent="0.3">
      <c r="A116" s="747" t="s">
        <v>655</v>
      </c>
      <c r="B116" s="748" t="s">
        <v>2578</v>
      </c>
      <c r="C116" s="748" t="s">
        <v>2679</v>
      </c>
      <c r="D116" s="748" t="s">
        <v>2680</v>
      </c>
      <c r="E116" s="748" t="s">
        <v>2581</v>
      </c>
      <c r="F116" s="752"/>
      <c r="G116" s="752"/>
      <c r="H116" s="766">
        <v>0</v>
      </c>
      <c r="I116" s="752">
        <v>1</v>
      </c>
      <c r="J116" s="752">
        <v>49.719999999999985</v>
      </c>
      <c r="K116" s="766">
        <v>1</v>
      </c>
      <c r="L116" s="752">
        <v>1</v>
      </c>
      <c r="M116" s="753">
        <v>49.719999999999985</v>
      </c>
    </row>
    <row r="117" spans="1:13" ht="14.4" customHeight="1" x14ac:dyDescent="0.3">
      <c r="A117" s="747" t="s">
        <v>655</v>
      </c>
      <c r="B117" s="748" t="s">
        <v>2578</v>
      </c>
      <c r="C117" s="748" t="s">
        <v>2579</v>
      </c>
      <c r="D117" s="748" t="s">
        <v>2580</v>
      </c>
      <c r="E117" s="748" t="s">
        <v>2581</v>
      </c>
      <c r="F117" s="752"/>
      <c r="G117" s="752"/>
      <c r="H117" s="766">
        <v>0</v>
      </c>
      <c r="I117" s="752">
        <v>2</v>
      </c>
      <c r="J117" s="752">
        <v>122.65</v>
      </c>
      <c r="K117" s="766">
        <v>1</v>
      </c>
      <c r="L117" s="752">
        <v>2</v>
      </c>
      <c r="M117" s="753">
        <v>122.65</v>
      </c>
    </row>
    <row r="118" spans="1:13" ht="14.4" customHeight="1" x14ac:dyDescent="0.3">
      <c r="A118" s="747" t="s">
        <v>655</v>
      </c>
      <c r="B118" s="748" t="s">
        <v>2444</v>
      </c>
      <c r="C118" s="748" t="s">
        <v>2586</v>
      </c>
      <c r="D118" s="748" t="s">
        <v>1288</v>
      </c>
      <c r="E118" s="748" t="s">
        <v>2587</v>
      </c>
      <c r="F118" s="752"/>
      <c r="G118" s="752"/>
      <c r="H118" s="766">
        <v>0</v>
      </c>
      <c r="I118" s="752">
        <v>10</v>
      </c>
      <c r="J118" s="752">
        <v>1667.3500000000001</v>
      </c>
      <c r="K118" s="766">
        <v>1</v>
      </c>
      <c r="L118" s="752">
        <v>10</v>
      </c>
      <c r="M118" s="753">
        <v>1667.3500000000001</v>
      </c>
    </row>
    <row r="119" spans="1:13" ht="14.4" customHeight="1" x14ac:dyDescent="0.3">
      <c r="A119" s="747" t="s">
        <v>655</v>
      </c>
      <c r="B119" s="748" t="s">
        <v>2444</v>
      </c>
      <c r="C119" s="748" t="s">
        <v>2588</v>
      </c>
      <c r="D119" s="748" t="s">
        <v>1288</v>
      </c>
      <c r="E119" s="748" t="s">
        <v>2589</v>
      </c>
      <c r="F119" s="752"/>
      <c r="G119" s="752"/>
      <c r="H119" s="766">
        <v>0</v>
      </c>
      <c r="I119" s="752">
        <v>16</v>
      </c>
      <c r="J119" s="752">
        <v>1838.8787694333807</v>
      </c>
      <c r="K119" s="766">
        <v>1</v>
      </c>
      <c r="L119" s="752">
        <v>16</v>
      </c>
      <c r="M119" s="753">
        <v>1838.8787694333807</v>
      </c>
    </row>
    <row r="120" spans="1:13" ht="14.4" customHeight="1" x14ac:dyDescent="0.3">
      <c r="A120" s="747" t="s">
        <v>655</v>
      </c>
      <c r="B120" s="748" t="s">
        <v>2444</v>
      </c>
      <c r="C120" s="748" t="s">
        <v>2590</v>
      </c>
      <c r="D120" s="748" t="s">
        <v>2591</v>
      </c>
      <c r="E120" s="748" t="s">
        <v>2592</v>
      </c>
      <c r="F120" s="752"/>
      <c r="G120" s="752"/>
      <c r="H120" s="766">
        <v>0</v>
      </c>
      <c r="I120" s="752">
        <v>1</v>
      </c>
      <c r="J120" s="752">
        <v>100.42</v>
      </c>
      <c r="K120" s="766">
        <v>1</v>
      </c>
      <c r="L120" s="752">
        <v>1</v>
      </c>
      <c r="M120" s="753">
        <v>100.42</v>
      </c>
    </row>
    <row r="121" spans="1:13" ht="14.4" customHeight="1" x14ac:dyDescent="0.3">
      <c r="A121" s="747" t="s">
        <v>655</v>
      </c>
      <c r="B121" s="748" t="s">
        <v>2444</v>
      </c>
      <c r="C121" s="748" t="s">
        <v>2448</v>
      </c>
      <c r="D121" s="748" t="s">
        <v>2449</v>
      </c>
      <c r="E121" s="748" t="s">
        <v>2450</v>
      </c>
      <c r="F121" s="752"/>
      <c r="G121" s="752"/>
      <c r="H121" s="766">
        <v>0</v>
      </c>
      <c r="I121" s="752">
        <v>2</v>
      </c>
      <c r="J121" s="752">
        <v>222.6399999999999</v>
      </c>
      <c r="K121" s="766">
        <v>1</v>
      </c>
      <c r="L121" s="752">
        <v>2</v>
      </c>
      <c r="M121" s="753">
        <v>222.6399999999999</v>
      </c>
    </row>
    <row r="122" spans="1:13" ht="14.4" customHeight="1" x14ac:dyDescent="0.3">
      <c r="A122" s="747" t="s">
        <v>655</v>
      </c>
      <c r="B122" s="748" t="s">
        <v>2444</v>
      </c>
      <c r="C122" s="748" t="s">
        <v>2681</v>
      </c>
      <c r="D122" s="748" t="s">
        <v>1568</v>
      </c>
      <c r="E122" s="748" t="s">
        <v>2682</v>
      </c>
      <c r="F122" s="752"/>
      <c r="G122" s="752"/>
      <c r="H122" s="766">
        <v>0</v>
      </c>
      <c r="I122" s="752">
        <v>2</v>
      </c>
      <c r="J122" s="752">
        <v>171.65999999999997</v>
      </c>
      <c r="K122" s="766">
        <v>1</v>
      </c>
      <c r="L122" s="752">
        <v>2</v>
      </c>
      <c r="M122" s="753">
        <v>171.65999999999997</v>
      </c>
    </row>
    <row r="123" spans="1:13" ht="14.4" customHeight="1" x14ac:dyDescent="0.3">
      <c r="A123" s="747" t="s">
        <v>655</v>
      </c>
      <c r="B123" s="748" t="s">
        <v>2444</v>
      </c>
      <c r="C123" s="748" t="s">
        <v>2451</v>
      </c>
      <c r="D123" s="748" t="s">
        <v>1014</v>
      </c>
      <c r="E123" s="748" t="s">
        <v>2452</v>
      </c>
      <c r="F123" s="752"/>
      <c r="G123" s="752"/>
      <c r="H123" s="766">
        <v>0</v>
      </c>
      <c r="I123" s="752">
        <v>6</v>
      </c>
      <c r="J123" s="752">
        <v>338.92000000000007</v>
      </c>
      <c r="K123" s="766">
        <v>1</v>
      </c>
      <c r="L123" s="752">
        <v>6</v>
      </c>
      <c r="M123" s="753">
        <v>338.92000000000007</v>
      </c>
    </row>
    <row r="124" spans="1:13" ht="14.4" customHeight="1" x14ac:dyDescent="0.3">
      <c r="A124" s="747" t="s">
        <v>655</v>
      </c>
      <c r="B124" s="748" t="s">
        <v>2453</v>
      </c>
      <c r="C124" s="748" t="s">
        <v>2454</v>
      </c>
      <c r="D124" s="748" t="s">
        <v>2455</v>
      </c>
      <c r="E124" s="748" t="s">
        <v>2456</v>
      </c>
      <c r="F124" s="752"/>
      <c r="G124" s="752"/>
      <c r="H124" s="766">
        <v>0</v>
      </c>
      <c r="I124" s="752">
        <v>16.399999999999999</v>
      </c>
      <c r="J124" s="752">
        <v>7535.8799999999992</v>
      </c>
      <c r="K124" s="766">
        <v>1</v>
      </c>
      <c r="L124" s="752">
        <v>16.399999999999999</v>
      </c>
      <c r="M124" s="753">
        <v>7535.8799999999992</v>
      </c>
    </row>
    <row r="125" spans="1:13" ht="14.4" customHeight="1" x14ac:dyDescent="0.3">
      <c r="A125" s="747" t="s">
        <v>655</v>
      </c>
      <c r="B125" s="748" t="s">
        <v>2457</v>
      </c>
      <c r="C125" s="748" t="s">
        <v>2458</v>
      </c>
      <c r="D125" s="748" t="s">
        <v>2459</v>
      </c>
      <c r="E125" s="748" t="s">
        <v>2460</v>
      </c>
      <c r="F125" s="752"/>
      <c r="G125" s="752"/>
      <c r="H125" s="766">
        <v>0</v>
      </c>
      <c r="I125" s="752">
        <v>2</v>
      </c>
      <c r="J125" s="752">
        <v>404.34</v>
      </c>
      <c r="K125" s="766">
        <v>1</v>
      </c>
      <c r="L125" s="752">
        <v>2</v>
      </c>
      <c r="M125" s="753">
        <v>404.34</v>
      </c>
    </row>
    <row r="126" spans="1:13" ht="14.4" customHeight="1" x14ac:dyDescent="0.3">
      <c r="A126" s="747" t="s">
        <v>655</v>
      </c>
      <c r="B126" s="748" t="s">
        <v>2457</v>
      </c>
      <c r="C126" s="748" t="s">
        <v>2461</v>
      </c>
      <c r="D126" s="748" t="s">
        <v>2459</v>
      </c>
      <c r="E126" s="748" t="s">
        <v>2462</v>
      </c>
      <c r="F126" s="752"/>
      <c r="G126" s="752"/>
      <c r="H126" s="766">
        <v>0</v>
      </c>
      <c r="I126" s="752">
        <v>1</v>
      </c>
      <c r="J126" s="752">
        <v>123.49999999999997</v>
      </c>
      <c r="K126" s="766">
        <v>1</v>
      </c>
      <c r="L126" s="752">
        <v>1</v>
      </c>
      <c r="M126" s="753">
        <v>123.49999999999997</v>
      </c>
    </row>
    <row r="127" spans="1:13" ht="14.4" customHeight="1" x14ac:dyDescent="0.3">
      <c r="A127" s="747" t="s">
        <v>655</v>
      </c>
      <c r="B127" s="748" t="s">
        <v>2457</v>
      </c>
      <c r="C127" s="748" t="s">
        <v>2463</v>
      </c>
      <c r="D127" s="748" t="s">
        <v>2464</v>
      </c>
      <c r="E127" s="748" t="s">
        <v>2465</v>
      </c>
      <c r="F127" s="752">
        <v>4</v>
      </c>
      <c r="G127" s="752">
        <v>255.03999999999996</v>
      </c>
      <c r="H127" s="766">
        <v>1</v>
      </c>
      <c r="I127" s="752"/>
      <c r="J127" s="752"/>
      <c r="K127" s="766">
        <v>0</v>
      </c>
      <c r="L127" s="752">
        <v>4</v>
      </c>
      <c r="M127" s="753">
        <v>255.03999999999996</v>
      </c>
    </row>
    <row r="128" spans="1:13" ht="14.4" customHeight="1" x14ac:dyDescent="0.3">
      <c r="A128" s="747" t="s">
        <v>655</v>
      </c>
      <c r="B128" s="748" t="s">
        <v>2457</v>
      </c>
      <c r="C128" s="748" t="s">
        <v>2466</v>
      </c>
      <c r="D128" s="748" t="s">
        <v>2464</v>
      </c>
      <c r="E128" s="748" t="s">
        <v>2462</v>
      </c>
      <c r="F128" s="752">
        <v>6</v>
      </c>
      <c r="G128" s="752">
        <v>763.46</v>
      </c>
      <c r="H128" s="766">
        <v>1</v>
      </c>
      <c r="I128" s="752"/>
      <c r="J128" s="752"/>
      <c r="K128" s="766">
        <v>0</v>
      </c>
      <c r="L128" s="752">
        <v>6</v>
      </c>
      <c r="M128" s="753">
        <v>763.46</v>
      </c>
    </row>
    <row r="129" spans="1:13" ht="14.4" customHeight="1" x14ac:dyDescent="0.3">
      <c r="A129" s="747" t="s">
        <v>655</v>
      </c>
      <c r="B129" s="748" t="s">
        <v>2471</v>
      </c>
      <c r="C129" s="748" t="s">
        <v>2472</v>
      </c>
      <c r="D129" s="748" t="s">
        <v>2473</v>
      </c>
      <c r="E129" s="748" t="s">
        <v>2474</v>
      </c>
      <c r="F129" s="752"/>
      <c r="G129" s="752"/>
      <c r="H129" s="766">
        <v>0</v>
      </c>
      <c r="I129" s="752">
        <v>6.3000000000000007</v>
      </c>
      <c r="J129" s="752">
        <v>3399.1019999999999</v>
      </c>
      <c r="K129" s="766">
        <v>1</v>
      </c>
      <c r="L129" s="752">
        <v>6.3000000000000007</v>
      </c>
      <c r="M129" s="753">
        <v>3399.1019999999999</v>
      </c>
    </row>
    <row r="130" spans="1:13" ht="14.4" customHeight="1" x14ac:dyDescent="0.3">
      <c r="A130" s="747" t="s">
        <v>655</v>
      </c>
      <c r="B130" s="748" t="s">
        <v>2471</v>
      </c>
      <c r="C130" s="748" t="s">
        <v>2595</v>
      </c>
      <c r="D130" s="748" t="s">
        <v>2473</v>
      </c>
      <c r="E130" s="748" t="s">
        <v>2596</v>
      </c>
      <c r="F130" s="752"/>
      <c r="G130" s="752"/>
      <c r="H130" s="766">
        <v>0</v>
      </c>
      <c r="I130" s="752">
        <v>18.2</v>
      </c>
      <c r="J130" s="752">
        <v>16933.097999999998</v>
      </c>
      <c r="K130" s="766">
        <v>1</v>
      </c>
      <c r="L130" s="752">
        <v>18.2</v>
      </c>
      <c r="M130" s="753">
        <v>16933.097999999998</v>
      </c>
    </row>
    <row r="131" spans="1:13" ht="14.4" customHeight="1" x14ac:dyDescent="0.3">
      <c r="A131" s="747" t="s">
        <v>655</v>
      </c>
      <c r="B131" s="748" t="s">
        <v>2683</v>
      </c>
      <c r="C131" s="748" t="s">
        <v>2684</v>
      </c>
      <c r="D131" s="748" t="s">
        <v>2685</v>
      </c>
      <c r="E131" s="748" t="s">
        <v>2686</v>
      </c>
      <c r="F131" s="752"/>
      <c r="G131" s="752"/>
      <c r="H131" s="766">
        <v>0</v>
      </c>
      <c r="I131" s="752">
        <v>5</v>
      </c>
      <c r="J131" s="752">
        <v>209.51999999999998</v>
      </c>
      <c r="K131" s="766">
        <v>1</v>
      </c>
      <c r="L131" s="752">
        <v>5</v>
      </c>
      <c r="M131" s="753">
        <v>209.51999999999998</v>
      </c>
    </row>
    <row r="132" spans="1:13" ht="14.4" customHeight="1" x14ac:dyDescent="0.3">
      <c r="A132" s="747" t="s">
        <v>655</v>
      </c>
      <c r="B132" s="748" t="s">
        <v>2683</v>
      </c>
      <c r="C132" s="748" t="s">
        <v>2687</v>
      </c>
      <c r="D132" s="748" t="s">
        <v>2685</v>
      </c>
      <c r="E132" s="748" t="s">
        <v>2688</v>
      </c>
      <c r="F132" s="752"/>
      <c r="G132" s="752"/>
      <c r="H132" s="766">
        <v>0</v>
      </c>
      <c r="I132" s="752">
        <v>19</v>
      </c>
      <c r="J132" s="752">
        <v>1482.1499999999999</v>
      </c>
      <c r="K132" s="766">
        <v>1</v>
      </c>
      <c r="L132" s="752">
        <v>19</v>
      </c>
      <c r="M132" s="753">
        <v>1482.1499999999999</v>
      </c>
    </row>
    <row r="133" spans="1:13" ht="14.4" customHeight="1" x14ac:dyDescent="0.3">
      <c r="A133" s="747" t="s">
        <v>655</v>
      </c>
      <c r="B133" s="748" t="s">
        <v>2600</v>
      </c>
      <c r="C133" s="748" t="s">
        <v>2601</v>
      </c>
      <c r="D133" s="748" t="s">
        <v>2602</v>
      </c>
      <c r="E133" s="748" t="s">
        <v>2603</v>
      </c>
      <c r="F133" s="752"/>
      <c r="G133" s="752"/>
      <c r="H133" s="766">
        <v>0</v>
      </c>
      <c r="I133" s="752">
        <v>5</v>
      </c>
      <c r="J133" s="752">
        <v>1314.5</v>
      </c>
      <c r="K133" s="766">
        <v>1</v>
      </c>
      <c r="L133" s="752">
        <v>5</v>
      </c>
      <c r="M133" s="753">
        <v>1314.5</v>
      </c>
    </row>
    <row r="134" spans="1:13" ht="14.4" customHeight="1" x14ac:dyDescent="0.3">
      <c r="A134" s="747" t="s">
        <v>655</v>
      </c>
      <c r="B134" s="748" t="s">
        <v>2604</v>
      </c>
      <c r="C134" s="748" t="s">
        <v>2605</v>
      </c>
      <c r="D134" s="748" t="s">
        <v>2606</v>
      </c>
      <c r="E134" s="748" t="s">
        <v>2607</v>
      </c>
      <c r="F134" s="752"/>
      <c r="G134" s="752"/>
      <c r="H134" s="766">
        <v>0</v>
      </c>
      <c r="I134" s="752">
        <v>29.3</v>
      </c>
      <c r="J134" s="752">
        <v>16543.278000000002</v>
      </c>
      <c r="K134" s="766">
        <v>1</v>
      </c>
      <c r="L134" s="752">
        <v>29.3</v>
      </c>
      <c r="M134" s="753">
        <v>16543.278000000002</v>
      </c>
    </row>
    <row r="135" spans="1:13" ht="14.4" customHeight="1" x14ac:dyDescent="0.3">
      <c r="A135" s="747" t="s">
        <v>655</v>
      </c>
      <c r="B135" s="748" t="s">
        <v>2475</v>
      </c>
      <c r="C135" s="748" t="s">
        <v>2476</v>
      </c>
      <c r="D135" s="748" t="s">
        <v>2477</v>
      </c>
      <c r="E135" s="748" t="s">
        <v>2478</v>
      </c>
      <c r="F135" s="752"/>
      <c r="G135" s="752"/>
      <c r="H135" s="766">
        <v>0</v>
      </c>
      <c r="I135" s="752">
        <v>12</v>
      </c>
      <c r="J135" s="752">
        <v>462.86</v>
      </c>
      <c r="K135" s="766">
        <v>1</v>
      </c>
      <c r="L135" s="752">
        <v>12</v>
      </c>
      <c r="M135" s="753">
        <v>462.86</v>
      </c>
    </row>
    <row r="136" spans="1:13" ht="14.4" customHeight="1" x14ac:dyDescent="0.3">
      <c r="A136" s="747" t="s">
        <v>655</v>
      </c>
      <c r="B136" s="748" t="s">
        <v>2479</v>
      </c>
      <c r="C136" s="748" t="s">
        <v>2480</v>
      </c>
      <c r="D136" s="748" t="s">
        <v>2481</v>
      </c>
      <c r="E136" s="748" t="s">
        <v>2482</v>
      </c>
      <c r="F136" s="752"/>
      <c r="G136" s="752"/>
      <c r="H136" s="766">
        <v>0</v>
      </c>
      <c r="I136" s="752">
        <v>148</v>
      </c>
      <c r="J136" s="752">
        <v>3124.62</v>
      </c>
      <c r="K136" s="766">
        <v>1</v>
      </c>
      <c r="L136" s="752">
        <v>148</v>
      </c>
      <c r="M136" s="753">
        <v>3124.62</v>
      </c>
    </row>
    <row r="137" spans="1:13" ht="14.4" customHeight="1" x14ac:dyDescent="0.3">
      <c r="A137" s="747" t="s">
        <v>655</v>
      </c>
      <c r="B137" s="748" t="s">
        <v>2483</v>
      </c>
      <c r="C137" s="748" t="s">
        <v>2608</v>
      </c>
      <c r="D137" s="748" t="s">
        <v>1704</v>
      </c>
      <c r="E137" s="748" t="s">
        <v>2609</v>
      </c>
      <c r="F137" s="752"/>
      <c r="G137" s="752"/>
      <c r="H137" s="766">
        <v>0</v>
      </c>
      <c r="I137" s="752">
        <v>4</v>
      </c>
      <c r="J137" s="752">
        <v>1139.2800000000002</v>
      </c>
      <c r="K137" s="766">
        <v>1</v>
      </c>
      <c r="L137" s="752">
        <v>4</v>
      </c>
      <c r="M137" s="753">
        <v>1139.2800000000002</v>
      </c>
    </row>
    <row r="138" spans="1:13" ht="14.4" customHeight="1" x14ac:dyDescent="0.3">
      <c r="A138" s="747" t="s">
        <v>655</v>
      </c>
      <c r="B138" s="748" t="s">
        <v>2689</v>
      </c>
      <c r="C138" s="748" t="s">
        <v>2690</v>
      </c>
      <c r="D138" s="748" t="s">
        <v>2691</v>
      </c>
      <c r="E138" s="748" t="s">
        <v>2692</v>
      </c>
      <c r="F138" s="752"/>
      <c r="G138" s="752"/>
      <c r="H138" s="766">
        <v>0</v>
      </c>
      <c r="I138" s="752">
        <v>4</v>
      </c>
      <c r="J138" s="752">
        <v>37086.879999999997</v>
      </c>
      <c r="K138" s="766">
        <v>1</v>
      </c>
      <c r="L138" s="752">
        <v>4</v>
      </c>
      <c r="M138" s="753">
        <v>37086.879999999997</v>
      </c>
    </row>
    <row r="139" spans="1:13" ht="14.4" customHeight="1" x14ac:dyDescent="0.3">
      <c r="A139" s="747" t="s">
        <v>655</v>
      </c>
      <c r="B139" s="748" t="s">
        <v>2487</v>
      </c>
      <c r="C139" s="748" t="s">
        <v>2488</v>
      </c>
      <c r="D139" s="748" t="s">
        <v>801</v>
      </c>
      <c r="E139" s="748" t="s">
        <v>2489</v>
      </c>
      <c r="F139" s="752"/>
      <c r="G139" s="752"/>
      <c r="H139" s="766">
        <v>0</v>
      </c>
      <c r="I139" s="752">
        <v>4</v>
      </c>
      <c r="J139" s="752">
        <v>2360.7299999999991</v>
      </c>
      <c r="K139" s="766">
        <v>1</v>
      </c>
      <c r="L139" s="752">
        <v>4</v>
      </c>
      <c r="M139" s="753">
        <v>2360.7299999999991</v>
      </c>
    </row>
    <row r="140" spans="1:13" ht="14.4" customHeight="1" x14ac:dyDescent="0.3">
      <c r="A140" s="747" t="s">
        <v>655</v>
      </c>
      <c r="B140" s="748" t="s">
        <v>2693</v>
      </c>
      <c r="C140" s="748" t="s">
        <v>2694</v>
      </c>
      <c r="D140" s="748" t="s">
        <v>2695</v>
      </c>
      <c r="E140" s="748" t="s">
        <v>2696</v>
      </c>
      <c r="F140" s="752"/>
      <c r="G140" s="752"/>
      <c r="H140" s="766">
        <v>0</v>
      </c>
      <c r="I140" s="752">
        <v>1</v>
      </c>
      <c r="J140" s="752">
        <v>238.93999999999994</v>
      </c>
      <c r="K140" s="766">
        <v>1</v>
      </c>
      <c r="L140" s="752">
        <v>1</v>
      </c>
      <c r="M140" s="753">
        <v>238.93999999999994</v>
      </c>
    </row>
    <row r="141" spans="1:13" ht="14.4" customHeight="1" x14ac:dyDescent="0.3">
      <c r="A141" s="747" t="s">
        <v>655</v>
      </c>
      <c r="B141" s="748" t="s">
        <v>2614</v>
      </c>
      <c r="C141" s="748" t="s">
        <v>2615</v>
      </c>
      <c r="D141" s="748" t="s">
        <v>1110</v>
      </c>
      <c r="E141" s="748" t="s">
        <v>2616</v>
      </c>
      <c r="F141" s="752"/>
      <c r="G141" s="752"/>
      <c r="H141" s="766">
        <v>0</v>
      </c>
      <c r="I141" s="752">
        <v>2</v>
      </c>
      <c r="J141" s="752">
        <v>117.47999999999993</v>
      </c>
      <c r="K141" s="766">
        <v>1</v>
      </c>
      <c r="L141" s="752">
        <v>2</v>
      </c>
      <c r="M141" s="753">
        <v>117.47999999999993</v>
      </c>
    </row>
    <row r="142" spans="1:13" ht="14.4" customHeight="1" x14ac:dyDescent="0.3">
      <c r="A142" s="747" t="s">
        <v>655</v>
      </c>
      <c r="B142" s="748" t="s">
        <v>2614</v>
      </c>
      <c r="C142" s="748" t="s">
        <v>2617</v>
      </c>
      <c r="D142" s="748" t="s">
        <v>1110</v>
      </c>
      <c r="E142" s="748" t="s">
        <v>1620</v>
      </c>
      <c r="F142" s="752"/>
      <c r="G142" s="752"/>
      <c r="H142" s="766">
        <v>0</v>
      </c>
      <c r="I142" s="752">
        <v>1</v>
      </c>
      <c r="J142" s="752">
        <v>104.35</v>
      </c>
      <c r="K142" s="766">
        <v>1</v>
      </c>
      <c r="L142" s="752">
        <v>1</v>
      </c>
      <c r="M142" s="753">
        <v>104.35</v>
      </c>
    </row>
    <row r="143" spans="1:13" ht="14.4" customHeight="1" x14ac:dyDescent="0.3">
      <c r="A143" s="747" t="s">
        <v>655</v>
      </c>
      <c r="B143" s="748" t="s">
        <v>2496</v>
      </c>
      <c r="C143" s="748" t="s">
        <v>2619</v>
      </c>
      <c r="D143" s="748" t="s">
        <v>2620</v>
      </c>
      <c r="E143" s="748" t="s">
        <v>2621</v>
      </c>
      <c r="F143" s="752"/>
      <c r="G143" s="752"/>
      <c r="H143" s="766">
        <v>0</v>
      </c>
      <c r="I143" s="752">
        <v>6</v>
      </c>
      <c r="J143" s="752">
        <v>222.98000000000002</v>
      </c>
      <c r="K143" s="766">
        <v>1</v>
      </c>
      <c r="L143" s="752">
        <v>6</v>
      </c>
      <c r="M143" s="753">
        <v>222.98000000000002</v>
      </c>
    </row>
    <row r="144" spans="1:13" ht="14.4" customHeight="1" x14ac:dyDescent="0.3">
      <c r="A144" s="747" t="s">
        <v>655</v>
      </c>
      <c r="B144" s="748" t="s">
        <v>2496</v>
      </c>
      <c r="C144" s="748" t="s">
        <v>2497</v>
      </c>
      <c r="D144" s="748" t="s">
        <v>2498</v>
      </c>
      <c r="E144" s="748" t="s">
        <v>2499</v>
      </c>
      <c r="F144" s="752"/>
      <c r="G144" s="752"/>
      <c r="H144" s="766">
        <v>0</v>
      </c>
      <c r="I144" s="752">
        <v>44</v>
      </c>
      <c r="J144" s="752">
        <v>2315.8204824263221</v>
      </c>
      <c r="K144" s="766">
        <v>1</v>
      </c>
      <c r="L144" s="752">
        <v>44</v>
      </c>
      <c r="M144" s="753">
        <v>2315.8204824263221</v>
      </c>
    </row>
    <row r="145" spans="1:13" ht="14.4" customHeight="1" x14ac:dyDescent="0.3">
      <c r="A145" s="747" t="s">
        <v>655</v>
      </c>
      <c r="B145" s="748" t="s">
        <v>2500</v>
      </c>
      <c r="C145" s="748" t="s">
        <v>2501</v>
      </c>
      <c r="D145" s="748" t="s">
        <v>2502</v>
      </c>
      <c r="E145" s="748" t="s">
        <v>2503</v>
      </c>
      <c r="F145" s="752"/>
      <c r="G145" s="752"/>
      <c r="H145" s="766">
        <v>0</v>
      </c>
      <c r="I145" s="752">
        <v>17</v>
      </c>
      <c r="J145" s="752">
        <v>3382.5</v>
      </c>
      <c r="K145" s="766">
        <v>1</v>
      </c>
      <c r="L145" s="752">
        <v>17</v>
      </c>
      <c r="M145" s="753">
        <v>3382.5</v>
      </c>
    </row>
    <row r="146" spans="1:13" ht="14.4" customHeight="1" x14ac:dyDescent="0.3">
      <c r="A146" s="747" t="s">
        <v>655</v>
      </c>
      <c r="B146" s="748" t="s">
        <v>2500</v>
      </c>
      <c r="C146" s="748" t="s">
        <v>2622</v>
      </c>
      <c r="D146" s="748" t="s">
        <v>2502</v>
      </c>
      <c r="E146" s="748" t="s">
        <v>2623</v>
      </c>
      <c r="F146" s="752"/>
      <c r="G146" s="752"/>
      <c r="H146" s="766">
        <v>0</v>
      </c>
      <c r="I146" s="752">
        <v>11</v>
      </c>
      <c r="J146" s="752">
        <v>2978.7999999999997</v>
      </c>
      <c r="K146" s="766">
        <v>1</v>
      </c>
      <c r="L146" s="752">
        <v>11</v>
      </c>
      <c r="M146" s="753">
        <v>2978.7999999999997</v>
      </c>
    </row>
    <row r="147" spans="1:13" ht="14.4" customHeight="1" x14ac:dyDescent="0.3">
      <c r="A147" s="747" t="s">
        <v>655</v>
      </c>
      <c r="B147" s="748" t="s">
        <v>2504</v>
      </c>
      <c r="C147" s="748" t="s">
        <v>2697</v>
      </c>
      <c r="D147" s="748" t="s">
        <v>760</v>
      </c>
      <c r="E147" s="748" t="s">
        <v>2698</v>
      </c>
      <c r="F147" s="752"/>
      <c r="G147" s="752"/>
      <c r="H147" s="766">
        <v>0</v>
      </c>
      <c r="I147" s="752">
        <v>1</v>
      </c>
      <c r="J147" s="752">
        <v>501.85999999999996</v>
      </c>
      <c r="K147" s="766">
        <v>1</v>
      </c>
      <c r="L147" s="752">
        <v>1</v>
      </c>
      <c r="M147" s="753">
        <v>501.85999999999996</v>
      </c>
    </row>
    <row r="148" spans="1:13" ht="14.4" customHeight="1" x14ac:dyDescent="0.3">
      <c r="A148" s="747" t="s">
        <v>655</v>
      </c>
      <c r="B148" s="748" t="s">
        <v>2504</v>
      </c>
      <c r="C148" s="748" t="s">
        <v>2699</v>
      </c>
      <c r="D148" s="748" t="s">
        <v>2700</v>
      </c>
      <c r="E148" s="748" t="s">
        <v>2701</v>
      </c>
      <c r="F148" s="752"/>
      <c r="G148" s="752"/>
      <c r="H148" s="766">
        <v>0</v>
      </c>
      <c r="I148" s="752">
        <v>1</v>
      </c>
      <c r="J148" s="752">
        <v>135.8899999999999</v>
      </c>
      <c r="K148" s="766">
        <v>1</v>
      </c>
      <c r="L148" s="752">
        <v>1</v>
      </c>
      <c r="M148" s="753">
        <v>135.8899999999999</v>
      </c>
    </row>
    <row r="149" spans="1:13" ht="14.4" customHeight="1" x14ac:dyDescent="0.3">
      <c r="A149" s="747" t="s">
        <v>655</v>
      </c>
      <c r="B149" s="748" t="s">
        <v>2504</v>
      </c>
      <c r="C149" s="748" t="s">
        <v>2702</v>
      </c>
      <c r="D149" s="748" t="s">
        <v>1503</v>
      </c>
      <c r="E149" s="748" t="s">
        <v>2703</v>
      </c>
      <c r="F149" s="752">
        <v>0</v>
      </c>
      <c r="G149" s="752">
        <v>0</v>
      </c>
      <c r="H149" s="766"/>
      <c r="I149" s="752"/>
      <c r="J149" s="752"/>
      <c r="K149" s="766"/>
      <c r="L149" s="752">
        <v>0</v>
      </c>
      <c r="M149" s="753">
        <v>0</v>
      </c>
    </row>
    <row r="150" spans="1:13" ht="14.4" customHeight="1" x14ac:dyDescent="0.3">
      <c r="A150" s="747" t="s">
        <v>655</v>
      </c>
      <c r="B150" s="748" t="s">
        <v>2507</v>
      </c>
      <c r="C150" s="748" t="s">
        <v>2704</v>
      </c>
      <c r="D150" s="748" t="s">
        <v>2509</v>
      </c>
      <c r="E150" s="748" t="s">
        <v>2705</v>
      </c>
      <c r="F150" s="752"/>
      <c r="G150" s="752"/>
      <c r="H150" s="766">
        <v>0</v>
      </c>
      <c r="I150" s="752">
        <v>1</v>
      </c>
      <c r="J150" s="752">
        <v>40.409999999999997</v>
      </c>
      <c r="K150" s="766">
        <v>1</v>
      </c>
      <c r="L150" s="752">
        <v>1</v>
      </c>
      <c r="M150" s="753">
        <v>40.409999999999997</v>
      </c>
    </row>
    <row r="151" spans="1:13" ht="14.4" customHeight="1" x14ac:dyDescent="0.3">
      <c r="A151" s="747" t="s">
        <v>655</v>
      </c>
      <c r="B151" s="748" t="s">
        <v>2515</v>
      </c>
      <c r="C151" s="748" t="s">
        <v>2516</v>
      </c>
      <c r="D151" s="748" t="s">
        <v>2517</v>
      </c>
      <c r="E151" s="748" t="s">
        <v>2518</v>
      </c>
      <c r="F151" s="752"/>
      <c r="G151" s="752"/>
      <c r="H151" s="766">
        <v>0</v>
      </c>
      <c r="I151" s="752">
        <v>11</v>
      </c>
      <c r="J151" s="752">
        <v>740.51999999999975</v>
      </c>
      <c r="K151" s="766">
        <v>1</v>
      </c>
      <c r="L151" s="752">
        <v>11</v>
      </c>
      <c r="M151" s="753">
        <v>740.51999999999975</v>
      </c>
    </row>
    <row r="152" spans="1:13" ht="14.4" customHeight="1" x14ac:dyDescent="0.3">
      <c r="A152" s="747" t="s">
        <v>655</v>
      </c>
      <c r="B152" s="748" t="s">
        <v>2515</v>
      </c>
      <c r="C152" s="748" t="s">
        <v>2624</v>
      </c>
      <c r="D152" s="748" t="s">
        <v>2625</v>
      </c>
      <c r="E152" s="748" t="s">
        <v>2626</v>
      </c>
      <c r="F152" s="752"/>
      <c r="G152" s="752"/>
      <c r="H152" s="766">
        <v>0</v>
      </c>
      <c r="I152" s="752">
        <v>1</v>
      </c>
      <c r="J152" s="752">
        <v>90.37999999999991</v>
      </c>
      <c r="K152" s="766">
        <v>1</v>
      </c>
      <c r="L152" s="752">
        <v>1</v>
      </c>
      <c r="M152" s="753">
        <v>90.37999999999991</v>
      </c>
    </row>
    <row r="153" spans="1:13" ht="14.4" customHeight="1" x14ac:dyDescent="0.3">
      <c r="A153" s="747" t="s">
        <v>655</v>
      </c>
      <c r="B153" s="748" t="s">
        <v>2515</v>
      </c>
      <c r="C153" s="748" t="s">
        <v>2627</v>
      </c>
      <c r="D153" s="748" t="s">
        <v>2625</v>
      </c>
      <c r="E153" s="748" t="s">
        <v>2628</v>
      </c>
      <c r="F153" s="752"/>
      <c r="G153" s="752"/>
      <c r="H153" s="766">
        <v>0</v>
      </c>
      <c r="I153" s="752">
        <v>1</v>
      </c>
      <c r="J153" s="752">
        <v>60.080000000000013</v>
      </c>
      <c r="K153" s="766">
        <v>1</v>
      </c>
      <c r="L153" s="752">
        <v>1</v>
      </c>
      <c r="M153" s="753">
        <v>60.080000000000013</v>
      </c>
    </row>
    <row r="154" spans="1:13" ht="14.4" customHeight="1" x14ac:dyDescent="0.3">
      <c r="A154" s="747" t="s">
        <v>655</v>
      </c>
      <c r="B154" s="748" t="s">
        <v>2515</v>
      </c>
      <c r="C154" s="748" t="s">
        <v>2706</v>
      </c>
      <c r="D154" s="748" t="s">
        <v>2707</v>
      </c>
      <c r="E154" s="748" t="s">
        <v>2708</v>
      </c>
      <c r="F154" s="752">
        <v>1</v>
      </c>
      <c r="G154" s="752">
        <v>126.65</v>
      </c>
      <c r="H154" s="766">
        <v>1</v>
      </c>
      <c r="I154" s="752"/>
      <c r="J154" s="752"/>
      <c r="K154" s="766">
        <v>0</v>
      </c>
      <c r="L154" s="752">
        <v>1</v>
      </c>
      <c r="M154" s="753">
        <v>126.65</v>
      </c>
    </row>
    <row r="155" spans="1:13" ht="14.4" customHeight="1" x14ac:dyDescent="0.3">
      <c r="A155" s="747" t="s">
        <v>655</v>
      </c>
      <c r="B155" s="748" t="s">
        <v>2709</v>
      </c>
      <c r="C155" s="748" t="s">
        <v>2710</v>
      </c>
      <c r="D155" s="748" t="s">
        <v>2711</v>
      </c>
      <c r="E155" s="748" t="s">
        <v>2712</v>
      </c>
      <c r="F155" s="752"/>
      <c r="G155" s="752"/>
      <c r="H155" s="766">
        <v>0</v>
      </c>
      <c r="I155" s="752">
        <v>3</v>
      </c>
      <c r="J155" s="752">
        <v>316.42</v>
      </c>
      <c r="K155" s="766">
        <v>1</v>
      </c>
      <c r="L155" s="752">
        <v>3</v>
      </c>
      <c r="M155" s="753">
        <v>316.42</v>
      </c>
    </row>
    <row r="156" spans="1:13" ht="14.4" customHeight="1" x14ac:dyDescent="0.3">
      <c r="A156" s="747" t="s">
        <v>655</v>
      </c>
      <c r="B156" s="748" t="s">
        <v>2522</v>
      </c>
      <c r="C156" s="748" t="s">
        <v>2523</v>
      </c>
      <c r="D156" s="748" t="s">
        <v>941</v>
      </c>
      <c r="E156" s="748" t="s">
        <v>2524</v>
      </c>
      <c r="F156" s="752"/>
      <c r="G156" s="752"/>
      <c r="H156" s="766">
        <v>0</v>
      </c>
      <c r="I156" s="752">
        <v>9</v>
      </c>
      <c r="J156" s="752">
        <v>449.00000000000011</v>
      </c>
      <c r="K156" s="766">
        <v>1</v>
      </c>
      <c r="L156" s="752">
        <v>9</v>
      </c>
      <c r="M156" s="753">
        <v>449.00000000000011</v>
      </c>
    </row>
    <row r="157" spans="1:13" ht="14.4" customHeight="1" x14ac:dyDescent="0.3">
      <c r="A157" s="747" t="s">
        <v>655</v>
      </c>
      <c r="B157" s="748" t="s">
        <v>2522</v>
      </c>
      <c r="C157" s="748" t="s">
        <v>2525</v>
      </c>
      <c r="D157" s="748" t="s">
        <v>2273</v>
      </c>
      <c r="E157" s="748" t="s">
        <v>2526</v>
      </c>
      <c r="F157" s="752"/>
      <c r="G157" s="752"/>
      <c r="H157" s="766">
        <v>0</v>
      </c>
      <c r="I157" s="752">
        <v>2</v>
      </c>
      <c r="J157" s="752">
        <v>163.05000000000001</v>
      </c>
      <c r="K157" s="766">
        <v>1</v>
      </c>
      <c r="L157" s="752">
        <v>2</v>
      </c>
      <c r="M157" s="753">
        <v>163.05000000000001</v>
      </c>
    </row>
    <row r="158" spans="1:13" ht="14.4" customHeight="1" x14ac:dyDescent="0.3">
      <c r="A158" s="747" t="s">
        <v>655</v>
      </c>
      <c r="B158" s="748" t="s">
        <v>2713</v>
      </c>
      <c r="C158" s="748" t="s">
        <v>2714</v>
      </c>
      <c r="D158" s="748" t="s">
        <v>2715</v>
      </c>
      <c r="E158" s="748" t="s">
        <v>2716</v>
      </c>
      <c r="F158" s="752"/>
      <c r="G158" s="752"/>
      <c r="H158" s="766">
        <v>0</v>
      </c>
      <c r="I158" s="752">
        <v>2</v>
      </c>
      <c r="J158" s="752">
        <v>1360.52</v>
      </c>
      <c r="K158" s="766">
        <v>1</v>
      </c>
      <c r="L158" s="752">
        <v>2</v>
      </c>
      <c r="M158" s="753">
        <v>1360.52</v>
      </c>
    </row>
    <row r="159" spans="1:13" ht="14.4" customHeight="1" x14ac:dyDescent="0.3">
      <c r="A159" s="747" t="s">
        <v>655</v>
      </c>
      <c r="B159" s="748" t="s">
        <v>2717</v>
      </c>
      <c r="C159" s="748" t="s">
        <v>2718</v>
      </c>
      <c r="D159" s="748" t="s">
        <v>2719</v>
      </c>
      <c r="E159" s="748" t="s">
        <v>2720</v>
      </c>
      <c r="F159" s="752">
        <v>1</v>
      </c>
      <c r="G159" s="752">
        <v>516.2700000000001</v>
      </c>
      <c r="H159" s="766">
        <v>1</v>
      </c>
      <c r="I159" s="752"/>
      <c r="J159" s="752"/>
      <c r="K159" s="766">
        <v>0</v>
      </c>
      <c r="L159" s="752">
        <v>1</v>
      </c>
      <c r="M159" s="753">
        <v>516.2700000000001</v>
      </c>
    </row>
    <row r="160" spans="1:13" ht="14.4" customHeight="1" x14ac:dyDescent="0.3">
      <c r="A160" s="747" t="s">
        <v>655</v>
      </c>
      <c r="B160" s="748" t="s">
        <v>2527</v>
      </c>
      <c r="C160" s="748" t="s">
        <v>2528</v>
      </c>
      <c r="D160" s="748" t="s">
        <v>784</v>
      </c>
      <c r="E160" s="748" t="s">
        <v>2529</v>
      </c>
      <c r="F160" s="752"/>
      <c r="G160" s="752"/>
      <c r="H160" s="766">
        <v>0</v>
      </c>
      <c r="I160" s="752">
        <v>1</v>
      </c>
      <c r="J160" s="752">
        <v>89.54</v>
      </c>
      <c r="K160" s="766">
        <v>1</v>
      </c>
      <c r="L160" s="752">
        <v>1</v>
      </c>
      <c r="M160" s="753">
        <v>89.54</v>
      </c>
    </row>
    <row r="161" spans="1:13" ht="14.4" customHeight="1" x14ac:dyDescent="0.3">
      <c r="A161" s="747" t="s">
        <v>655</v>
      </c>
      <c r="B161" s="748" t="s">
        <v>2530</v>
      </c>
      <c r="C161" s="748" t="s">
        <v>2531</v>
      </c>
      <c r="D161" s="748" t="s">
        <v>2532</v>
      </c>
      <c r="E161" s="748" t="s">
        <v>2533</v>
      </c>
      <c r="F161" s="752"/>
      <c r="G161" s="752"/>
      <c r="H161" s="766">
        <v>0</v>
      </c>
      <c r="I161" s="752">
        <v>4</v>
      </c>
      <c r="J161" s="752">
        <v>274.43999999999994</v>
      </c>
      <c r="K161" s="766">
        <v>1</v>
      </c>
      <c r="L161" s="752">
        <v>4</v>
      </c>
      <c r="M161" s="753">
        <v>274.43999999999994</v>
      </c>
    </row>
    <row r="162" spans="1:13" ht="14.4" customHeight="1" x14ac:dyDescent="0.3">
      <c r="A162" s="747" t="s">
        <v>655</v>
      </c>
      <c r="B162" s="748" t="s">
        <v>2721</v>
      </c>
      <c r="C162" s="748" t="s">
        <v>2722</v>
      </c>
      <c r="D162" s="748" t="s">
        <v>2723</v>
      </c>
      <c r="E162" s="748" t="s">
        <v>2724</v>
      </c>
      <c r="F162" s="752"/>
      <c r="G162" s="752"/>
      <c r="H162" s="766">
        <v>0</v>
      </c>
      <c r="I162" s="752">
        <v>1</v>
      </c>
      <c r="J162" s="752">
        <v>36.25</v>
      </c>
      <c r="K162" s="766">
        <v>1</v>
      </c>
      <c r="L162" s="752">
        <v>1</v>
      </c>
      <c r="M162" s="753">
        <v>36.25</v>
      </c>
    </row>
    <row r="163" spans="1:13" ht="14.4" customHeight="1" x14ac:dyDescent="0.3">
      <c r="A163" s="747" t="s">
        <v>655</v>
      </c>
      <c r="B163" s="748" t="s">
        <v>2721</v>
      </c>
      <c r="C163" s="748" t="s">
        <v>2725</v>
      </c>
      <c r="D163" s="748" t="s">
        <v>1339</v>
      </c>
      <c r="E163" s="748" t="s">
        <v>2724</v>
      </c>
      <c r="F163" s="752"/>
      <c r="G163" s="752"/>
      <c r="H163" s="766">
        <v>0</v>
      </c>
      <c r="I163" s="752">
        <v>1</v>
      </c>
      <c r="J163" s="752">
        <v>33.999999999999993</v>
      </c>
      <c r="K163" s="766">
        <v>1</v>
      </c>
      <c r="L163" s="752">
        <v>1</v>
      </c>
      <c r="M163" s="753">
        <v>33.999999999999993</v>
      </c>
    </row>
    <row r="164" spans="1:13" ht="14.4" customHeight="1" x14ac:dyDescent="0.3">
      <c r="A164" s="747" t="s">
        <v>655</v>
      </c>
      <c r="B164" s="748" t="s">
        <v>2721</v>
      </c>
      <c r="C164" s="748" t="s">
        <v>2726</v>
      </c>
      <c r="D164" s="748" t="s">
        <v>1337</v>
      </c>
      <c r="E164" s="748" t="s">
        <v>2724</v>
      </c>
      <c r="F164" s="752">
        <v>4</v>
      </c>
      <c r="G164" s="752">
        <v>171.34</v>
      </c>
      <c r="H164" s="766">
        <v>1</v>
      </c>
      <c r="I164" s="752"/>
      <c r="J164" s="752"/>
      <c r="K164" s="766">
        <v>0</v>
      </c>
      <c r="L164" s="752">
        <v>4</v>
      </c>
      <c r="M164" s="753">
        <v>171.34</v>
      </c>
    </row>
    <row r="165" spans="1:13" ht="14.4" customHeight="1" x14ac:dyDescent="0.3">
      <c r="A165" s="747" t="s">
        <v>655</v>
      </c>
      <c r="B165" s="748" t="s">
        <v>2534</v>
      </c>
      <c r="C165" s="748" t="s">
        <v>2727</v>
      </c>
      <c r="D165" s="748" t="s">
        <v>1263</v>
      </c>
      <c r="E165" s="748" t="s">
        <v>2728</v>
      </c>
      <c r="F165" s="752"/>
      <c r="G165" s="752"/>
      <c r="H165" s="766">
        <v>0</v>
      </c>
      <c r="I165" s="752">
        <v>1</v>
      </c>
      <c r="J165" s="752">
        <v>75.039999999999992</v>
      </c>
      <c r="K165" s="766">
        <v>1</v>
      </c>
      <c r="L165" s="752">
        <v>1</v>
      </c>
      <c r="M165" s="753">
        <v>75.039999999999992</v>
      </c>
    </row>
    <row r="166" spans="1:13" ht="14.4" customHeight="1" x14ac:dyDescent="0.3">
      <c r="A166" s="747" t="s">
        <v>655</v>
      </c>
      <c r="B166" s="748" t="s">
        <v>2534</v>
      </c>
      <c r="C166" s="748" t="s">
        <v>2535</v>
      </c>
      <c r="D166" s="748" t="s">
        <v>953</v>
      </c>
      <c r="E166" s="748" t="s">
        <v>2536</v>
      </c>
      <c r="F166" s="752"/>
      <c r="G166" s="752"/>
      <c r="H166" s="766">
        <v>0</v>
      </c>
      <c r="I166" s="752">
        <v>2</v>
      </c>
      <c r="J166" s="752">
        <v>128.46</v>
      </c>
      <c r="K166" s="766">
        <v>1</v>
      </c>
      <c r="L166" s="752">
        <v>2</v>
      </c>
      <c r="M166" s="753">
        <v>128.46</v>
      </c>
    </row>
    <row r="167" spans="1:13" ht="14.4" customHeight="1" x14ac:dyDescent="0.3">
      <c r="A167" s="747" t="s">
        <v>655</v>
      </c>
      <c r="B167" s="748" t="s">
        <v>2534</v>
      </c>
      <c r="C167" s="748" t="s">
        <v>2633</v>
      </c>
      <c r="D167" s="748" t="s">
        <v>1263</v>
      </c>
      <c r="E167" s="748" t="s">
        <v>2634</v>
      </c>
      <c r="F167" s="752"/>
      <c r="G167" s="752"/>
      <c r="H167" s="766">
        <v>0</v>
      </c>
      <c r="I167" s="752">
        <v>11</v>
      </c>
      <c r="J167" s="752">
        <v>1109.2199988533885</v>
      </c>
      <c r="K167" s="766">
        <v>1</v>
      </c>
      <c r="L167" s="752">
        <v>11</v>
      </c>
      <c r="M167" s="753">
        <v>1109.2199988533885</v>
      </c>
    </row>
    <row r="168" spans="1:13" ht="14.4" customHeight="1" x14ac:dyDescent="0.3">
      <c r="A168" s="747" t="s">
        <v>655</v>
      </c>
      <c r="B168" s="748" t="s">
        <v>2541</v>
      </c>
      <c r="C168" s="748" t="s">
        <v>2729</v>
      </c>
      <c r="D168" s="748" t="s">
        <v>1547</v>
      </c>
      <c r="E168" s="748" t="s">
        <v>1281</v>
      </c>
      <c r="F168" s="752"/>
      <c r="G168" s="752"/>
      <c r="H168" s="766">
        <v>0</v>
      </c>
      <c r="I168" s="752">
        <v>3</v>
      </c>
      <c r="J168" s="752">
        <v>494.18999999999994</v>
      </c>
      <c r="K168" s="766">
        <v>1</v>
      </c>
      <c r="L168" s="752">
        <v>3</v>
      </c>
      <c r="M168" s="753">
        <v>494.18999999999994</v>
      </c>
    </row>
    <row r="169" spans="1:13" ht="14.4" customHeight="1" x14ac:dyDescent="0.3">
      <c r="A169" s="747" t="s">
        <v>655</v>
      </c>
      <c r="B169" s="748" t="s">
        <v>2541</v>
      </c>
      <c r="C169" s="748" t="s">
        <v>2542</v>
      </c>
      <c r="D169" s="748" t="s">
        <v>995</v>
      </c>
      <c r="E169" s="748" t="s">
        <v>998</v>
      </c>
      <c r="F169" s="752"/>
      <c r="G169" s="752"/>
      <c r="H169" s="766">
        <v>0</v>
      </c>
      <c r="I169" s="752">
        <v>9</v>
      </c>
      <c r="J169" s="752">
        <v>785.23</v>
      </c>
      <c r="K169" s="766">
        <v>1</v>
      </c>
      <c r="L169" s="752">
        <v>9</v>
      </c>
      <c r="M169" s="753">
        <v>785.23</v>
      </c>
    </row>
    <row r="170" spans="1:13" ht="14.4" customHeight="1" x14ac:dyDescent="0.3">
      <c r="A170" s="747" t="s">
        <v>655</v>
      </c>
      <c r="B170" s="748" t="s">
        <v>2541</v>
      </c>
      <c r="C170" s="748" t="s">
        <v>2730</v>
      </c>
      <c r="D170" s="748" t="s">
        <v>2731</v>
      </c>
      <c r="E170" s="748" t="s">
        <v>1546</v>
      </c>
      <c r="F170" s="752"/>
      <c r="G170" s="752"/>
      <c r="H170" s="766">
        <v>0</v>
      </c>
      <c r="I170" s="752">
        <v>4</v>
      </c>
      <c r="J170" s="752">
        <v>164.72</v>
      </c>
      <c r="K170" s="766">
        <v>1</v>
      </c>
      <c r="L170" s="752">
        <v>4</v>
      </c>
      <c r="M170" s="753">
        <v>164.72</v>
      </c>
    </row>
    <row r="171" spans="1:13" ht="14.4" customHeight="1" x14ac:dyDescent="0.3">
      <c r="A171" s="747" t="s">
        <v>655</v>
      </c>
      <c r="B171" s="748" t="s">
        <v>2541</v>
      </c>
      <c r="C171" s="748" t="s">
        <v>2732</v>
      </c>
      <c r="D171" s="748" t="s">
        <v>1544</v>
      </c>
      <c r="E171" s="748" t="s">
        <v>1546</v>
      </c>
      <c r="F171" s="752"/>
      <c r="G171" s="752"/>
      <c r="H171" s="766">
        <v>0</v>
      </c>
      <c r="I171" s="752">
        <v>8</v>
      </c>
      <c r="J171" s="752">
        <v>329.44</v>
      </c>
      <c r="K171" s="766">
        <v>1</v>
      </c>
      <c r="L171" s="752">
        <v>8</v>
      </c>
      <c r="M171" s="753">
        <v>329.44</v>
      </c>
    </row>
    <row r="172" spans="1:13" ht="14.4" customHeight="1" x14ac:dyDescent="0.3">
      <c r="A172" s="747" t="s">
        <v>655</v>
      </c>
      <c r="B172" s="748" t="s">
        <v>2541</v>
      </c>
      <c r="C172" s="748" t="s">
        <v>2733</v>
      </c>
      <c r="D172" s="748" t="s">
        <v>1547</v>
      </c>
      <c r="E172" s="748" t="s">
        <v>1546</v>
      </c>
      <c r="F172" s="752"/>
      <c r="G172" s="752"/>
      <c r="H172" s="766">
        <v>0</v>
      </c>
      <c r="I172" s="752">
        <v>9</v>
      </c>
      <c r="J172" s="752">
        <v>370.62</v>
      </c>
      <c r="K172" s="766">
        <v>1</v>
      </c>
      <c r="L172" s="752">
        <v>9</v>
      </c>
      <c r="M172" s="753">
        <v>370.62</v>
      </c>
    </row>
    <row r="173" spans="1:13" ht="14.4" customHeight="1" x14ac:dyDescent="0.3">
      <c r="A173" s="747" t="s">
        <v>655</v>
      </c>
      <c r="B173" s="748" t="s">
        <v>2541</v>
      </c>
      <c r="C173" s="748" t="s">
        <v>2734</v>
      </c>
      <c r="D173" s="748" t="s">
        <v>1553</v>
      </c>
      <c r="E173" s="748" t="s">
        <v>1552</v>
      </c>
      <c r="F173" s="752"/>
      <c r="G173" s="752"/>
      <c r="H173" s="766">
        <v>0</v>
      </c>
      <c r="I173" s="752">
        <v>1</v>
      </c>
      <c r="J173" s="752">
        <v>135.6</v>
      </c>
      <c r="K173" s="766">
        <v>1</v>
      </c>
      <c r="L173" s="752">
        <v>1</v>
      </c>
      <c r="M173" s="753">
        <v>135.6</v>
      </c>
    </row>
    <row r="174" spans="1:13" ht="14.4" customHeight="1" x14ac:dyDescent="0.3">
      <c r="A174" s="747" t="s">
        <v>655</v>
      </c>
      <c r="B174" s="748" t="s">
        <v>2541</v>
      </c>
      <c r="C174" s="748" t="s">
        <v>2735</v>
      </c>
      <c r="D174" s="748" t="s">
        <v>1554</v>
      </c>
      <c r="E174" s="748" t="s">
        <v>1552</v>
      </c>
      <c r="F174" s="752"/>
      <c r="G174" s="752"/>
      <c r="H174" s="766">
        <v>0</v>
      </c>
      <c r="I174" s="752">
        <v>12</v>
      </c>
      <c r="J174" s="752">
        <v>1630.9376323459971</v>
      </c>
      <c r="K174" s="766">
        <v>1</v>
      </c>
      <c r="L174" s="752">
        <v>12</v>
      </c>
      <c r="M174" s="753">
        <v>1630.9376323459971</v>
      </c>
    </row>
    <row r="175" spans="1:13" ht="14.4" customHeight="1" x14ac:dyDescent="0.3">
      <c r="A175" s="747" t="s">
        <v>655</v>
      </c>
      <c r="B175" s="748" t="s">
        <v>2541</v>
      </c>
      <c r="C175" s="748" t="s">
        <v>2736</v>
      </c>
      <c r="D175" s="748" t="s">
        <v>1550</v>
      </c>
      <c r="E175" s="748" t="s">
        <v>972</v>
      </c>
      <c r="F175" s="752">
        <v>14</v>
      </c>
      <c r="G175" s="752">
        <v>4269.72</v>
      </c>
      <c r="H175" s="766">
        <v>1</v>
      </c>
      <c r="I175" s="752"/>
      <c r="J175" s="752"/>
      <c r="K175" s="766">
        <v>0</v>
      </c>
      <c r="L175" s="752">
        <v>14</v>
      </c>
      <c r="M175" s="753">
        <v>4269.72</v>
      </c>
    </row>
    <row r="176" spans="1:13" ht="14.4" customHeight="1" x14ac:dyDescent="0.3">
      <c r="A176" s="747" t="s">
        <v>655</v>
      </c>
      <c r="B176" s="748" t="s">
        <v>2541</v>
      </c>
      <c r="C176" s="748" t="s">
        <v>2737</v>
      </c>
      <c r="D176" s="748" t="s">
        <v>1551</v>
      </c>
      <c r="E176" s="748" t="s">
        <v>1552</v>
      </c>
      <c r="F176" s="752"/>
      <c r="G176" s="752"/>
      <c r="H176" s="766">
        <v>0</v>
      </c>
      <c r="I176" s="752">
        <v>2</v>
      </c>
      <c r="J176" s="752">
        <v>297.91999999999996</v>
      </c>
      <c r="K176" s="766">
        <v>1</v>
      </c>
      <c r="L176" s="752">
        <v>2</v>
      </c>
      <c r="M176" s="753">
        <v>297.91999999999996</v>
      </c>
    </row>
    <row r="177" spans="1:13" ht="14.4" customHeight="1" x14ac:dyDescent="0.3">
      <c r="A177" s="747" t="s">
        <v>655</v>
      </c>
      <c r="B177" s="748" t="s">
        <v>2541</v>
      </c>
      <c r="C177" s="748" t="s">
        <v>2738</v>
      </c>
      <c r="D177" s="748" t="s">
        <v>2739</v>
      </c>
      <c r="E177" s="748" t="s">
        <v>2740</v>
      </c>
      <c r="F177" s="752"/>
      <c r="G177" s="752"/>
      <c r="H177" s="766">
        <v>0</v>
      </c>
      <c r="I177" s="752">
        <v>1</v>
      </c>
      <c r="J177" s="752">
        <v>111.95</v>
      </c>
      <c r="K177" s="766">
        <v>1</v>
      </c>
      <c r="L177" s="752">
        <v>1</v>
      </c>
      <c r="M177" s="753">
        <v>111.95</v>
      </c>
    </row>
    <row r="178" spans="1:13" ht="14.4" customHeight="1" x14ac:dyDescent="0.3">
      <c r="A178" s="747" t="s">
        <v>655</v>
      </c>
      <c r="B178" s="748" t="s">
        <v>2541</v>
      </c>
      <c r="C178" s="748" t="s">
        <v>2637</v>
      </c>
      <c r="D178" s="748" t="s">
        <v>1283</v>
      </c>
      <c r="E178" s="748" t="s">
        <v>1281</v>
      </c>
      <c r="F178" s="752"/>
      <c r="G178" s="752"/>
      <c r="H178" s="766">
        <v>0</v>
      </c>
      <c r="I178" s="752">
        <v>63</v>
      </c>
      <c r="J178" s="752">
        <v>7729.4700000000012</v>
      </c>
      <c r="K178" s="766">
        <v>1</v>
      </c>
      <c r="L178" s="752">
        <v>63</v>
      </c>
      <c r="M178" s="753">
        <v>7729.4700000000012</v>
      </c>
    </row>
    <row r="179" spans="1:13" ht="14.4" customHeight="1" x14ac:dyDescent="0.3">
      <c r="A179" s="747" t="s">
        <v>655</v>
      </c>
      <c r="B179" s="748" t="s">
        <v>2541</v>
      </c>
      <c r="C179" s="748" t="s">
        <v>2741</v>
      </c>
      <c r="D179" s="748" t="s">
        <v>1558</v>
      </c>
      <c r="E179" s="748" t="s">
        <v>1281</v>
      </c>
      <c r="F179" s="752"/>
      <c r="G179" s="752"/>
      <c r="H179" s="766">
        <v>0</v>
      </c>
      <c r="I179" s="752">
        <v>21</v>
      </c>
      <c r="J179" s="752">
        <v>2736.4700000000003</v>
      </c>
      <c r="K179" s="766">
        <v>1</v>
      </c>
      <c r="L179" s="752">
        <v>21</v>
      </c>
      <c r="M179" s="753">
        <v>2736.4700000000003</v>
      </c>
    </row>
    <row r="180" spans="1:13" ht="14.4" customHeight="1" x14ac:dyDescent="0.3">
      <c r="A180" s="747" t="s">
        <v>655</v>
      </c>
      <c r="B180" s="748" t="s">
        <v>2541</v>
      </c>
      <c r="C180" s="748" t="s">
        <v>2742</v>
      </c>
      <c r="D180" s="748" t="s">
        <v>1559</v>
      </c>
      <c r="E180" s="748" t="s">
        <v>1281</v>
      </c>
      <c r="F180" s="752"/>
      <c r="G180" s="752"/>
      <c r="H180" s="766">
        <v>0</v>
      </c>
      <c r="I180" s="752">
        <v>3</v>
      </c>
      <c r="J180" s="752">
        <v>389.90999999999997</v>
      </c>
      <c r="K180" s="766">
        <v>1</v>
      </c>
      <c r="L180" s="752">
        <v>3</v>
      </c>
      <c r="M180" s="753">
        <v>389.90999999999997</v>
      </c>
    </row>
    <row r="181" spans="1:13" ht="14.4" customHeight="1" x14ac:dyDescent="0.3">
      <c r="A181" s="747" t="s">
        <v>655</v>
      </c>
      <c r="B181" s="748" t="s">
        <v>2541</v>
      </c>
      <c r="C181" s="748" t="s">
        <v>2638</v>
      </c>
      <c r="D181" s="748" t="s">
        <v>1282</v>
      </c>
      <c r="E181" s="748" t="s">
        <v>1281</v>
      </c>
      <c r="F181" s="752"/>
      <c r="G181" s="752"/>
      <c r="H181" s="766">
        <v>0</v>
      </c>
      <c r="I181" s="752">
        <v>16</v>
      </c>
      <c r="J181" s="752">
        <v>2079.52</v>
      </c>
      <c r="K181" s="766">
        <v>1</v>
      </c>
      <c r="L181" s="752">
        <v>16</v>
      </c>
      <c r="M181" s="753">
        <v>2079.52</v>
      </c>
    </row>
    <row r="182" spans="1:13" ht="14.4" customHeight="1" x14ac:dyDescent="0.3">
      <c r="A182" s="747" t="s">
        <v>655</v>
      </c>
      <c r="B182" s="748" t="s">
        <v>2541</v>
      </c>
      <c r="C182" s="748" t="s">
        <v>2639</v>
      </c>
      <c r="D182" s="748" t="s">
        <v>1280</v>
      </c>
      <c r="E182" s="748" t="s">
        <v>1281</v>
      </c>
      <c r="F182" s="752"/>
      <c r="G182" s="752"/>
      <c r="H182" s="766">
        <v>0</v>
      </c>
      <c r="I182" s="752">
        <v>27</v>
      </c>
      <c r="J182" s="752">
        <v>3509.1899999999996</v>
      </c>
      <c r="K182" s="766">
        <v>1</v>
      </c>
      <c r="L182" s="752">
        <v>27</v>
      </c>
      <c r="M182" s="753">
        <v>3509.1899999999996</v>
      </c>
    </row>
    <row r="183" spans="1:13" ht="14.4" customHeight="1" x14ac:dyDescent="0.3">
      <c r="A183" s="747" t="s">
        <v>655</v>
      </c>
      <c r="B183" s="748" t="s">
        <v>2541</v>
      </c>
      <c r="C183" s="748" t="s">
        <v>2743</v>
      </c>
      <c r="D183" s="748" t="s">
        <v>1555</v>
      </c>
      <c r="E183" s="748" t="s">
        <v>1552</v>
      </c>
      <c r="F183" s="752"/>
      <c r="G183" s="752"/>
      <c r="H183" s="766">
        <v>0</v>
      </c>
      <c r="I183" s="752">
        <v>7</v>
      </c>
      <c r="J183" s="752">
        <v>949.19999999999982</v>
      </c>
      <c r="K183" s="766">
        <v>1</v>
      </c>
      <c r="L183" s="752">
        <v>7</v>
      </c>
      <c r="M183" s="753">
        <v>949.19999999999982</v>
      </c>
    </row>
    <row r="184" spans="1:13" ht="14.4" customHeight="1" x14ac:dyDescent="0.3">
      <c r="A184" s="747" t="s">
        <v>658</v>
      </c>
      <c r="B184" s="748" t="s">
        <v>2453</v>
      </c>
      <c r="C184" s="748" t="s">
        <v>2454</v>
      </c>
      <c r="D184" s="748" t="s">
        <v>2455</v>
      </c>
      <c r="E184" s="748" t="s">
        <v>2456</v>
      </c>
      <c r="F184" s="752"/>
      <c r="G184" s="752"/>
      <c r="H184" s="766">
        <v>0</v>
      </c>
      <c r="I184" s="752">
        <v>4</v>
      </c>
      <c r="J184" s="752">
        <v>1834.8</v>
      </c>
      <c r="K184" s="766">
        <v>1</v>
      </c>
      <c r="L184" s="752">
        <v>4</v>
      </c>
      <c r="M184" s="753">
        <v>1834.8</v>
      </c>
    </row>
    <row r="185" spans="1:13" ht="14.4" customHeight="1" x14ac:dyDescent="0.3">
      <c r="A185" s="747" t="s">
        <v>658</v>
      </c>
      <c r="B185" s="748" t="s">
        <v>2600</v>
      </c>
      <c r="C185" s="748" t="s">
        <v>2744</v>
      </c>
      <c r="D185" s="748" t="s">
        <v>2602</v>
      </c>
      <c r="E185" s="748" t="s">
        <v>2745</v>
      </c>
      <c r="F185" s="752"/>
      <c r="G185" s="752"/>
      <c r="H185" s="766">
        <v>0</v>
      </c>
      <c r="I185" s="752">
        <v>1</v>
      </c>
      <c r="J185" s="752">
        <v>154</v>
      </c>
      <c r="K185" s="766">
        <v>1</v>
      </c>
      <c r="L185" s="752">
        <v>1</v>
      </c>
      <c r="M185" s="753">
        <v>154</v>
      </c>
    </row>
    <row r="186" spans="1:13" ht="14.4" customHeight="1" x14ac:dyDescent="0.3">
      <c r="A186" s="747" t="s">
        <v>658</v>
      </c>
      <c r="B186" s="748" t="s">
        <v>2600</v>
      </c>
      <c r="C186" s="748" t="s">
        <v>2601</v>
      </c>
      <c r="D186" s="748" t="s">
        <v>2602</v>
      </c>
      <c r="E186" s="748" t="s">
        <v>2603</v>
      </c>
      <c r="F186" s="752"/>
      <c r="G186" s="752"/>
      <c r="H186" s="766">
        <v>0</v>
      </c>
      <c r="I186" s="752">
        <v>2</v>
      </c>
      <c r="J186" s="752">
        <v>525.79999999999995</v>
      </c>
      <c r="K186" s="766">
        <v>1</v>
      </c>
      <c r="L186" s="752">
        <v>2</v>
      </c>
      <c r="M186" s="753">
        <v>525.79999999999995</v>
      </c>
    </row>
    <row r="187" spans="1:13" ht="14.4" customHeight="1" x14ac:dyDescent="0.3">
      <c r="A187" s="747" t="s">
        <v>658</v>
      </c>
      <c r="B187" s="748" t="s">
        <v>2746</v>
      </c>
      <c r="C187" s="748" t="s">
        <v>2747</v>
      </c>
      <c r="D187" s="748" t="s">
        <v>2748</v>
      </c>
      <c r="E187" s="748" t="s">
        <v>2749</v>
      </c>
      <c r="F187" s="752"/>
      <c r="G187" s="752"/>
      <c r="H187" s="766">
        <v>0</v>
      </c>
      <c r="I187" s="752">
        <v>7</v>
      </c>
      <c r="J187" s="752">
        <v>69507.899999999994</v>
      </c>
      <c r="K187" s="766">
        <v>1</v>
      </c>
      <c r="L187" s="752">
        <v>7</v>
      </c>
      <c r="M187" s="753">
        <v>69507.899999999994</v>
      </c>
    </row>
    <row r="188" spans="1:13" ht="14.4" customHeight="1" x14ac:dyDescent="0.3">
      <c r="A188" s="747" t="s">
        <v>661</v>
      </c>
      <c r="B188" s="748" t="s">
        <v>2432</v>
      </c>
      <c r="C188" s="748" t="s">
        <v>2433</v>
      </c>
      <c r="D188" s="748" t="s">
        <v>2434</v>
      </c>
      <c r="E188" s="748" t="s">
        <v>2435</v>
      </c>
      <c r="F188" s="752">
        <v>13</v>
      </c>
      <c r="G188" s="752">
        <v>936.52</v>
      </c>
      <c r="H188" s="766">
        <v>1</v>
      </c>
      <c r="I188" s="752"/>
      <c r="J188" s="752"/>
      <c r="K188" s="766">
        <v>0</v>
      </c>
      <c r="L188" s="752">
        <v>13</v>
      </c>
      <c r="M188" s="753">
        <v>936.52</v>
      </c>
    </row>
    <row r="189" spans="1:13" ht="14.4" customHeight="1" x14ac:dyDescent="0.3">
      <c r="A189" s="747" t="s">
        <v>661</v>
      </c>
      <c r="B189" s="748" t="s">
        <v>2561</v>
      </c>
      <c r="C189" s="748" t="s">
        <v>2750</v>
      </c>
      <c r="D189" s="748" t="s">
        <v>2751</v>
      </c>
      <c r="E189" s="748" t="s">
        <v>2752</v>
      </c>
      <c r="F189" s="752"/>
      <c r="G189" s="752"/>
      <c r="H189" s="766">
        <v>0</v>
      </c>
      <c r="I189" s="752">
        <v>2</v>
      </c>
      <c r="J189" s="752">
        <v>547.79999999999995</v>
      </c>
      <c r="K189" s="766">
        <v>1</v>
      </c>
      <c r="L189" s="752">
        <v>2</v>
      </c>
      <c r="M189" s="753">
        <v>547.79999999999995</v>
      </c>
    </row>
    <row r="190" spans="1:13" ht="14.4" customHeight="1" x14ac:dyDescent="0.3">
      <c r="A190" s="747" t="s">
        <v>661</v>
      </c>
      <c r="B190" s="748" t="s">
        <v>2565</v>
      </c>
      <c r="C190" s="748" t="s">
        <v>2753</v>
      </c>
      <c r="D190" s="748" t="s">
        <v>1162</v>
      </c>
      <c r="E190" s="748" t="s">
        <v>2754</v>
      </c>
      <c r="F190" s="752"/>
      <c r="G190" s="752"/>
      <c r="H190" s="766">
        <v>0</v>
      </c>
      <c r="I190" s="752">
        <v>1</v>
      </c>
      <c r="J190" s="752">
        <v>271.84999999999997</v>
      </c>
      <c r="K190" s="766">
        <v>1</v>
      </c>
      <c r="L190" s="752">
        <v>1</v>
      </c>
      <c r="M190" s="753">
        <v>271.84999999999997</v>
      </c>
    </row>
    <row r="191" spans="1:13" ht="14.4" customHeight="1" x14ac:dyDescent="0.3">
      <c r="A191" s="747" t="s">
        <v>661</v>
      </c>
      <c r="B191" s="748" t="s">
        <v>2565</v>
      </c>
      <c r="C191" s="748" t="s">
        <v>2755</v>
      </c>
      <c r="D191" s="748" t="s">
        <v>1162</v>
      </c>
      <c r="E191" s="748" t="s">
        <v>2756</v>
      </c>
      <c r="F191" s="752"/>
      <c r="G191" s="752"/>
      <c r="H191" s="766">
        <v>0</v>
      </c>
      <c r="I191" s="752">
        <v>1</v>
      </c>
      <c r="J191" s="752">
        <v>630.66000000000008</v>
      </c>
      <c r="K191" s="766">
        <v>1</v>
      </c>
      <c r="L191" s="752">
        <v>1</v>
      </c>
      <c r="M191" s="753">
        <v>630.66000000000008</v>
      </c>
    </row>
    <row r="192" spans="1:13" ht="14.4" customHeight="1" x14ac:dyDescent="0.3">
      <c r="A192" s="747" t="s">
        <v>661</v>
      </c>
      <c r="B192" s="748" t="s">
        <v>2565</v>
      </c>
      <c r="C192" s="748" t="s">
        <v>2566</v>
      </c>
      <c r="D192" s="748" t="s">
        <v>1162</v>
      </c>
      <c r="E192" s="748" t="s">
        <v>2567</v>
      </c>
      <c r="F192" s="752"/>
      <c r="G192" s="752"/>
      <c r="H192" s="766">
        <v>0</v>
      </c>
      <c r="I192" s="752">
        <v>1</v>
      </c>
      <c r="J192" s="752">
        <v>408.95</v>
      </c>
      <c r="K192" s="766">
        <v>1</v>
      </c>
      <c r="L192" s="752">
        <v>1</v>
      </c>
      <c r="M192" s="753">
        <v>408.95</v>
      </c>
    </row>
    <row r="193" spans="1:13" ht="14.4" customHeight="1" x14ac:dyDescent="0.3">
      <c r="A193" s="747" t="s">
        <v>661</v>
      </c>
      <c r="B193" s="748" t="s">
        <v>2565</v>
      </c>
      <c r="C193" s="748" t="s">
        <v>2757</v>
      </c>
      <c r="D193" s="748" t="s">
        <v>1162</v>
      </c>
      <c r="E193" s="748" t="s">
        <v>2758</v>
      </c>
      <c r="F193" s="752"/>
      <c r="G193" s="752"/>
      <c r="H193" s="766">
        <v>0</v>
      </c>
      <c r="I193" s="752">
        <v>1</v>
      </c>
      <c r="J193" s="752">
        <v>721.2</v>
      </c>
      <c r="K193" s="766">
        <v>1</v>
      </c>
      <c r="L193" s="752">
        <v>1</v>
      </c>
      <c r="M193" s="753">
        <v>721.2</v>
      </c>
    </row>
    <row r="194" spans="1:13" ht="14.4" customHeight="1" x14ac:dyDescent="0.3">
      <c r="A194" s="747" t="s">
        <v>661</v>
      </c>
      <c r="B194" s="748" t="s">
        <v>2571</v>
      </c>
      <c r="C194" s="748" t="s">
        <v>2759</v>
      </c>
      <c r="D194" s="748" t="s">
        <v>804</v>
      </c>
      <c r="E194" s="748" t="s">
        <v>2760</v>
      </c>
      <c r="F194" s="752"/>
      <c r="G194" s="752"/>
      <c r="H194" s="766">
        <v>0</v>
      </c>
      <c r="I194" s="752">
        <v>2</v>
      </c>
      <c r="J194" s="752">
        <v>146.01999999999998</v>
      </c>
      <c r="K194" s="766">
        <v>1</v>
      </c>
      <c r="L194" s="752">
        <v>2</v>
      </c>
      <c r="M194" s="753">
        <v>146.01999999999998</v>
      </c>
    </row>
    <row r="195" spans="1:13" ht="14.4" customHeight="1" x14ac:dyDescent="0.3">
      <c r="A195" s="747" t="s">
        <v>661</v>
      </c>
      <c r="B195" s="748" t="s">
        <v>2571</v>
      </c>
      <c r="C195" s="748" t="s">
        <v>2572</v>
      </c>
      <c r="D195" s="748" t="s">
        <v>804</v>
      </c>
      <c r="E195" s="748" t="s">
        <v>2573</v>
      </c>
      <c r="F195" s="752"/>
      <c r="G195" s="752"/>
      <c r="H195" s="766">
        <v>0</v>
      </c>
      <c r="I195" s="752">
        <v>2</v>
      </c>
      <c r="J195" s="752">
        <v>134.35</v>
      </c>
      <c r="K195" s="766">
        <v>1</v>
      </c>
      <c r="L195" s="752">
        <v>2</v>
      </c>
      <c r="M195" s="753">
        <v>134.35</v>
      </c>
    </row>
    <row r="196" spans="1:13" ht="14.4" customHeight="1" x14ac:dyDescent="0.3">
      <c r="A196" s="747" t="s">
        <v>661</v>
      </c>
      <c r="B196" s="748" t="s">
        <v>2574</v>
      </c>
      <c r="C196" s="748" t="s">
        <v>2575</v>
      </c>
      <c r="D196" s="748" t="s">
        <v>2576</v>
      </c>
      <c r="E196" s="748" t="s">
        <v>2577</v>
      </c>
      <c r="F196" s="752"/>
      <c r="G196" s="752"/>
      <c r="H196" s="766">
        <v>0</v>
      </c>
      <c r="I196" s="752">
        <v>1</v>
      </c>
      <c r="J196" s="752">
        <v>11.839999999999998</v>
      </c>
      <c r="K196" s="766">
        <v>1</v>
      </c>
      <c r="L196" s="752">
        <v>1</v>
      </c>
      <c r="M196" s="753">
        <v>11.839999999999998</v>
      </c>
    </row>
    <row r="197" spans="1:13" ht="14.4" customHeight="1" x14ac:dyDescent="0.3">
      <c r="A197" s="747" t="s">
        <v>661</v>
      </c>
      <c r="B197" s="748" t="s">
        <v>2761</v>
      </c>
      <c r="C197" s="748" t="s">
        <v>2762</v>
      </c>
      <c r="D197" s="748" t="s">
        <v>1641</v>
      </c>
      <c r="E197" s="748" t="s">
        <v>2763</v>
      </c>
      <c r="F197" s="752"/>
      <c r="G197" s="752"/>
      <c r="H197" s="766">
        <v>0</v>
      </c>
      <c r="I197" s="752">
        <v>3</v>
      </c>
      <c r="J197" s="752">
        <v>225.09000000000009</v>
      </c>
      <c r="K197" s="766">
        <v>1</v>
      </c>
      <c r="L197" s="752">
        <v>3</v>
      </c>
      <c r="M197" s="753">
        <v>225.09000000000009</v>
      </c>
    </row>
    <row r="198" spans="1:13" ht="14.4" customHeight="1" x14ac:dyDescent="0.3">
      <c r="A198" s="747" t="s">
        <v>661</v>
      </c>
      <c r="B198" s="748" t="s">
        <v>2436</v>
      </c>
      <c r="C198" s="748" t="s">
        <v>2442</v>
      </c>
      <c r="D198" s="748" t="s">
        <v>913</v>
      </c>
      <c r="E198" s="748" t="s">
        <v>2443</v>
      </c>
      <c r="F198" s="752"/>
      <c r="G198" s="752"/>
      <c r="H198" s="766">
        <v>0</v>
      </c>
      <c r="I198" s="752">
        <v>10</v>
      </c>
      <c r="J198" s="752">
        <v>864.9</v>
      </c>
      <c r="K198" s="766">
        <v>1</v>
      </c>
      <c r="L198" s="752">
        <v>10</v>
      </c>
      <c r="M198" s="753">
        <v>864.9</v>
      </c>
    </row>
    <row r="199" spans="1:13" ht="14.4" customHeight="1" x14ac:dyDescent="0.3">
      <c r="A199" s="747" t="s">
        <v>661</v>
      </c>
      <c r="B199" s="748" t="s">
        <v>2436</v>
      </c>
      <c r="C199" s="748" t="s">
        <v>2764</v>
      </c>
      <c r="D199" s="748" t="s">
        <v>913</v>
      </c>
      <c r="E199" s="748" t="s">
        <v>2765</v>
      </c>
      <c r="F199" s="752"/>
      <c r="G199" s="752"/>
      <c r="H199" s="766">
        <v>0</v>
      </c>
      <c r="I199" s="752">
        <v>4</v>
      </c>
      <c r="J199" s="752">
        <v>686.68000000000006</v>
      </c>
      <c r="K199" s="766">
        <v>1</v>
      </c>
      <c r="L199" s="752">
        <v>4</v>
      </c>
      <c r="M199" s="753">
        <v>686.68000000000006</v>
      </c>
    </row>
    <row r="200" spans="1:13" ht="14.4" customHeight="1" x14ac:dyDescent="0.3">
      <c r="A200" s="747" t="s">
        <v>661</v>
      </c>
      <c r="B200" s="748" t="s">
        <v>2578</v>
      </c>
      <c r="C200" s="748" t="s">
        <v>2579</v>
      </c>
      <c r="D200" s="748" t="s">
        <v>2580</v>
      </c>
      <c r="E200" s="748" t="s">
        <v>2581</v>
      </c>
      <c r="F200" s="752"/>
      <c r="G200" s="752"/>
      <c r="H200" s="766">
        <v>0</v>
      </c>
      <c r="I200" s="752">
        <v>1</v>
      </c>
      <c r="J200" s="752">
        <v>61.11999999999999</v>
      </c>
      <c r="K200" s="766">
        <v>1</v>
      </c>
      <c r="L200" s="752">
        <v>1</v>
      </c>
      <c r="M200" s="753">
        <v>61.11999999999999</v>
      </c>
    </row>
    <row r="201" spans="1:13" ht="14.4" customHeight="1" x14ac:dyDescent="0.3">
      <c r="A201" s="747" t="s">
        <v>661</v>
      </c>
      <c r="B201" s="748" t="s">
        <v>2444</v>
      </c>
      <c r="C201" s="748" t="s">
        <v>2586</v>
      </c>
      <c r="D201" s="748" t="s">
        <v>1288</v>
      </c>
      <c r="E201" s="748" t="s">
        <v>2587</v>
      </c>
      <c r="F201" s="752"/>
      <c r="G201" s="752"/>
      <c r="H201" s="766">
        <v>0</v>
      </c>
      <c r="I201" s="752">
        <v>2</v>
      </c>
      <c r="J201" s="752">
        <v>335.12</v>
      </c>
      <c r="K201" s="766">
        <v>1</v>
      </c>
      <c r="L201" s="752">
        <v>2</v>
      </c>
      <c r="M201" s="753">
        <v>335.12</v>
      </c>
    </row>
    <row r="202" spans="1:13" ht="14.4" customHeight="1" x14ac:dyDescent="0.3">
      <c r="A202" s="747" t="s">
        <v>661</v>
      </c>
      <c r="B202" s="748" t="s">
        <v>2444</v>
      </c>
      <c r="C202" s="748" t="s">
        <v>2588</v>
      </c>
      <c r="D202" s="748" t="s">
        <v>1288</v>
      </c>
      <c r="E202" s="748" t="s">
        <v>2589</v>
      </c>
      <c r="F202" s="752"/>
      <c r="G202" s="752"/>
      <c r="H202" s="766">
        <v>0</v>
      </c>
      <c r="I202" s="752">
        <v>4</v>
      </c>
      <c r="J202" s="752">
        <v>457.46000000000009</v>
      </c>
      <c r="K202" s="766">
        <v>1</v>
      </c>
      <c r="L202" s="752">
        <v>4</v>
      </c>
      <c r="M202" s="753">
        <v>457.46000000000009</v>
      </c>
    </row>
    <row r="203" spans="1:13" ht="14.4" customHeight="1" x14ac:dyDescent="0.3">
      <c r="A203" s="747" t="s">
        <v>661</v>
      </c>
      <c r="B203" s="748" t="s">
        <v>2444</v>
      </c>
      <c r="C203" s="748" t="s">
        <v>2590</v>
      </c>
      <c r="D203" s="748" t="s">
        <v>2591</v>
      </c>
      <c r="E203" s="748" t="s">
        <v>2592</v>
      </c>
      <c r="F203" s="752"/>
      <c r="G203" s="752"/>
      <c r="H203" s="766">
        <v>0</v>
      </c>
      <c r="I203" s="752">
        <v>3</v>
      </c>
      <c r="J203" s="752">
        <v>304.2600000000001</v>
      </c>
      <c r="K203" s="766">
        <v>1</v>
      </c>
      <c r="L203" s="752">
        <v>3</v>
      </c>
      <c r="M203" s="753">
        <v>304.2600000000001</v>
      </c>
    </row>
    <row r="204" spans="1:13" ht="14.4" customHeight="1" x14ac:dyDescent="0.3">
      <c r="A204" s="747" t="s">
        <v>661</v>
      </c>
      <c r="B204" s="748" t="s">
        <v>2444</v>
      </c>
      <c r="C204" s="748" t="s">
        <v>2448</v>
      </c>
      <c r="D204" s="748" t="s">
        <v>2449</v>
      </c>
      <c r="E204" s="748" t="s">
        <v>2450</v>
      </c>
      <c r="F204" s="752"/>
      <c r="G204" s="752"/>
      <c r="H204" s="766">
        <v>0</v>
      </c>
      <c r="I204" s="752">
        <v>4</v>
      </c>
      <c r="J204" s="752">
        <v>445.27999999999992</v>
      </c>
      <c r="K204" s="766">
        <v>1</v>
      </c>
      <c r="L204" s="752">
        <v>4</v>
      </c>
      <c r="M204" s="753">
        <v>445.27999999999992</v>
      </c>
    </row>
    <row r="205" spans="1:13" ht="14.4" customHeight="1" x14ac:dyDescent="0.3">
      <c r="A205" s="747" t="s">
        <v>661</v>
      </c>
      <c r="B205" s="748" t="s">
        <v>2444</v>
      </c>
      <c r="C205" s="748" t="s">
        <v>2681</v>
      </c>
      <c r="D205" s="748" t="s">
        <v>1568</v>
      </c>
      <c r="E205" s="748" t="s">
        <v>2682</v>
      </c>
      <c r="F205" s="752"/>
      <c r="G205" s="752"/>
      <c r="H205" s="766">
        <v>0</v>
      </c>
      <c r="I205" s="752">
        <v>1</v>
      </c>
      <c r="J205" s="752">
        <v>85.830000000000041</v>
      </c>
      <c r="K205" s="766">
        <v>1</v>
      </c>
      <c r="L205" s="752">
        <v>1</v>
      </c>
      <c r="M205" s="753">
        <v>85.830000000000041</v>
      </c>
    </row>
    <row r="206" spans="1:13" ht="14.4" customHeight="1" x14ac:dyDescent="0.3">
      <c r="A206" s="747" t="s">
        <v>661</v>
      </c>
      <c r="B206" s="748" t="s">
        <v>2444</v>
      </c>
      <c r="C206" s="748" t="s">
        <v>2451</v>
      </c>
      <c r="D206" s="748" t="s">
        <v>1014</v>
      </c>
      <c r="E206" s="748" t="s">
        <v>2452</v>
      </c>
      <c r="F206" s="752"/>
      <c r="G206" s="752"/>
      <c r="H206" s="766">
        <v>0</v>
      </c>
      <c r="I206" s="752">
        <v>9</v>
      </c>
      <c r="J206" s="752">
        <v>509.03000000000014</v>
      </c>
      <c r="K206" s="766">
        <v>1</v>
      </c>
      <c r="L206" s="752">
        <v>9</v>
      </c>
      <c r="M206" s="753">
        <v>509.03000000000014</v>
      </c>
    </row>
    <row r="207" spans="1:13" ht="14.4" customHeight="1" x14ac:dyDescent="0.3">
      <c r="A207" s="747" t="s">
        <v>661</v>
      </c>
      <c r="B207" s="748" t="s">
        <v>2453</v>
      </c>
      <c r="C207" s="748" t="s">
        <v>2454</v>
      </c>
      <c r="D207" s="748" t="s">
        <v>2455</v>
      </c>
      <c r="E207" s="748" t="s">
        <v>2456</v>
      </c>
      <c r="F207" s="752"/>
      <c r="G207" s="752"/>
      <c r="H207" s="766">
        <v>0</v>
      </c>
      <c r="I207" s="752">
        <v>3.5</v>
      </c>
      <c r="J207" s="752">
        <v>1605.4499999999998</v>
      </c>
      <c r="K207" s="766">
        <v>1</v>
      </c>
      <c r="L207" s="752">
        <v>3.5</v>
      </c>
      <c r="M207" s="753">
        <v>1605.4499999999998</v>
      </c>
    </row>
    <row r="208" spans="1:13" ht="14.4" customHeight="1" x14ac:dyDescent="0.3">
      <c r="A208" s="747" t="s">
        <v>661</v>
      </c>
      <c r="B208" s="748" t="s">
        <v>2457</v>
      </c>
      <c r="C208" s="748" t="s">
        <v>2458</v>
      </c>
      <c r="D208" s="748" t="s">
        <v>2459</v>
      </c>
      <c r="E208" s="748" t="s">
        <v>2460</v>
      </c>
      <c r="F208" s="752"/>
      <c r="G208" s="752"/>
      <c r="H208" s="766">
        <v>0</v>
      </c>
      <c r="I208" s="752">
        <v>1</v>
      </c>
      <c r="J208" s="752">
        <v>204.17</v>
      </c>
      <c r="K208" s="766">
        <v>1</v>
      </c>
      <c r="L208" s="752">
        <v>1</v>
      </c>
      <c r="M208" s="753">
        <v>204.17</v>
      </c>
    </row>
    <row r="209" spans="1:13" ht="14.4" customHeight="1" x14ac:dyDescent="0.3">
      <c r="A209" s="747" t="s">
        <v>661</v>
      </c>
      <c r="B209" s="748" t="s">
        <v>2457</v>
      </c>
      <c r="C209" s="748" t="s">
        <v>2766</v>
      </c>
      <c r="D209" s="748" t="s">
        <v>2459</v>
      </c>
      <c r="E209" s="748" t="s">
        <v>2465</v>
      </c>
      <c r="F209" s="752"/>
      <c r="G209" s="752"/>
      <c r="H209" s="766">
        <v>0</v>
      </c>
      <c r="I209" s="752">
        <v>2</v>
      </c>
      <c r="J209" s="752">
        <v>131.07999999999996</v>
      </c>
      <c r="K209" s="766">
        <v>1</v>
      </c>
      <c r="L209" s="752">
        <v>2</v>
      </c>
      <c r="M209" s="753">
        <v>131.07999999999996</v>
      </c>
    </row>
    <row r="210" spans="1:13" ht="14.4" customHeight="1" x14ac:dyDescent="0.3">
      <c r="A210" s="747" t="s">
        <v>661</v>
      </c>
      <c r="B210" s="748" t="s">
        <v>2457</v>
      </c>
      <c r="C210" s="748" t="s">
        <v>2461</v>
      </c>
      <c r="D210" s="748" t="s">
        <v>2459</v>
      </c>
      <c r="E210" s="748" t="s">
        <v>2462</v>
      </c>
      <c r="F210" s="752"/>
      <c r="G210" s="752"/>
      <c r="H210" s="766">
        <v>0</v>
      </c>
      <c r="I210" s="752">
        <v>2</v>
      </c>
      <c r="J210" s="752">
        <v>247</v>
      </c>
      <c r="K210" s="766">
        <v>1</v>
      </c>
      <c r="L210" s="752">
        <v>2</v>
      </c>
      <c r="M210" s="753">
        <v>247</v>
      </c>
    </row>
    <row r="211" spans="1:13" ht="14.4" customHeight="1" x14ac:dyDescent="0.3">
      <c r="A211" s="747" t="s">
        <v>661</v>
      </c>
      <c r="B211" s="748" t="s">
        <v>2457</v>
      </c>
      <c r="C211" s="748" t="s">
        <v>2466</v>
      </c>
      <c r="D211" s="748" t="s">
        <v>2464</v>
      </c>
      <c r="E211" s="748" t="s">
        <v>2462</v>
      </c>
      <c r="F211" s="752">
        <v>2</v>
      </c>
      <c r="G211" s="752">
        <v>253.9</v>
      </c>
      <c r="H211" s="766">
        <v>1</v>
      </c>
      <c r="I211" s="752"/>
      <c r="J211" s="752"/>
      <c r="K211" s="766">
        <v>0</v>
      </c>
      <c r="L211" s="752">
        <v>2</v>
      </c>
      <c r="M211" s="753">
        <v>253.9</v>
      </c>
    </row>
    <row r="212" spans="1:13" ht="14.4" customHeight="1" x14ac:dyDescent="0.3">
      <c r="A212" s="747" t="s">
        <v>661</v>
      </c>
      <c r="B212" s="748" t="s">
        <v>2467</v>
      </c>
      <c r="C212" s="748" t="s">
        <v>2767</v>
      </c>
      <c r="D212" s="748" t="s">
        <v>2768</v>
      </c>
      <c r="E212" s="748" t="s">
        <v>2769</v>
      </c>
      <c r="F212" s="752">
        <v>1</v>
      </c>
      <c r="G212" s="752">
        <v>316.03000000000003</v>
      </c>
      <c r="H212" s="766">
        <v>1</v>
      </c>
      <c r="I212" s="752"/>
      <c r="J212" s="752"/>
      <c r="K212" s="766">
        <v>0</v>
      </c>
      <c r="L212" s="752">
        <v>1</v>
      </c>
      <c r="M212" s="753">
        <v>316.03000000000003</v>
      </c>
    </row>
    <row r="213" spans="1:13" ht="14.4" customHeight="1" x14ac:dyDescent="0.3">
      <c r="A213" s="747" t="s">
        <v>661</v>
      </c>
      <c r="B213" s="748" t="s">
        <v>2471</v>
      </c>
      <c r="C213" s="748" t="s">
        <v>2472</v>
      </c>
      <c r="D213" s="748" t="s">
        <v>2473</v>
      </c>
      <c r="E213" s="748" t="s">
        <v>2474</v>
      </c>
      <c r="F213" s="752"/>
      <c r="G213" s="752"/>
      <c r="H213" s="766">
        <v>0</v>
      </c>
      <c r="I213" s="752">
        <v>2.1</v>
      </c>
      <c r="J213" s="752">
        <v>1133.0339999999999</v>
      </c>
      <c r="K213" s="766">
        <v>1</v>
      </c>
      <c r="L213" s="752">
        <v>2.1</v>
      </c>
      <c r="M213" s="753">
        <v>1133.0339999999999</v>
      </c>
    </row>
    <row r="214" spans="1:13" ht="14.4" customHeight="1" x14ac:dyDescent="0.3">
      <c r="A214" s="747" t="s">
        <v>661</v>
      </c>
      <c r="B214" s="748" t="s">
        <v>2597</v>
      </c>
      <c r="C214" s="748" t="s">
        <v>2598</v>
      </c>
      <c r="D214" s="748" t="s">
        <v>743</v>
      </c>
      <c r="E214" s="748" t="s">
        <v>2599</v>
      </c>
      <c r="F214" s="752"/>
      <c r="G214" s="752"/>
      <c r="H214" s="766">
        <v>0</v>
      </c>
      <c r="I214" s="752">
        <v>3</v>
      </c>
      <c r="J214" s="752">
        <v>688.56</v>
      </c>
      <c r="K214" s="766">
        <v>1</v>
      </c>
      <c r="L214" s="752">
        <v>3</v>
      </c>
      <c r="M214" s="753">
        <v>688.56</v>
      </c>
    </row>
    <row r="215" spans="1:13" ht="14.4" customHeight="1" x14ac:dyDescent="0.3">
      <c r="A215" s="747" t="s">
        <v>661</v>
      </c>
      <c r="B215" s="748" t="s">
        <v>2600</v>
      </c>
      <c r="C215" s="748" t="s">
        <v>2744</v>
      </c>
      <c r="D215" s="748" t="s">
        <v>2602</v>
      </c>
      <c r="E215" s="748" t="s">
        <v>2745</v>
      </c>
      <c r="F215" s="752"/>
      <c r="G215" s="752"/>
      <c r="H215" s="766">
        <v>0</v>
      </c>
      <c r="I215" s="752">
        <v>2.4</v>
      </c>
      <c r="J215" s="752">
        <v>369.59999999999997</v>
      </c>
      <c r="K215" s="766">
        <v>1</v>
      </c>
      <c r="L215" s="752">
        <v>2.4</v>
      </c>
      <c r="M215" s="753">
        <v>369.59999999999997</v>
      </c>
    </row>
    <row r="216" spans="1:13" ht="14.4" customHeight="1" x14ac:dyDescent="0.3">
      <c r="A216" s="747" t="s">
        <v>661</v>
      </c>
      <c r="B216" s="748" t="s">
        <v>2600</v>
      </c>
      <c r="C216" s="748" t="s">
        <v>2601</v>
      </c>
      <c r="D216" s="748" t="s">
        <v>2602</v>
      </c>
      <c r="E216" s="748" t="s">
        <v>2603</v>
      </c>
      <c r="F216" s="752"/>
      <c r="G216" s="752"/>
      <c r="H216" s="766">
        <v>0</v>
      </c>
      <c r="I216" s="752">
        <v>5</v>
      </c>
      <c r="J216" s="752">
        <v>1314.5</v>
      </c>
      <c r="K216" s="766">
        <v>1</v>
      </c>
      <c r="L216" s="752">
        <v>5</v>
      </c>
      <c r="M216" s="753">
        <v>1314.5</v>
      </c>
    </row>
    <row r="217" spans="1:13" ht="14.4" customHeight="1" x14ac:dyDescent="0.3">
      <c r="A217" s="747" t="s">
        <v>661</v>
      </c>
      <c r="B217" s="748" t="s">
        <v>2475</v>
      </c>
      <c r="C217" s="748" t="s">
        <v>2476</v>
      </c>
      <c r="D217" s="748" t="s">
        <v>2477</v>
      </c>
      <c r="E217" s="748" t="s">
        <v>2478</v>
      </c>
      <c r="F217" s="752"/>
      <c r="G217" s="752"/>
      <c r="H217" s="766">
        <v>0</v>
      </c>
      <c r="I217" s="752">
        <v>10</v>
      </c>
      <c r="J217" s="752">
        <v>333.9</v>
      </c>
      <c r="K217" s="766">
        <v>1</v>
      </c>
      <c r="L217" s="752">
        <v>10</v>
      </c>
      <c r="M217" s="753">
        <v>333.9</v>
      </c>
    </row>
    <row r="218" spans="1:13" ht="14.4" customHeight="1" x14ac:dyDescent="0.3">
      <c r="A218" s="747" t="s">
        <v>661</v>
      </c>
      <c r="B218" s="748" t="s">
        <v>2479</v>
      </c>
      <c r="C218" s="748" t="s">
        <v>2480</v>
      </c>
      <c r="D218" s="748" t="s">
        <v>2481</v>
      </c>
      <c r="E218" s="748" t="s">
        <v>2482</v>
      </c>
      <c r="F218" s="752"/>
      <c r="G218" s="752"/>
      <c r="H218" s="766">
        <v>0</v>
      </c>
      <c r="I218" s="752">
        <v>20</v>
      </c>
      <c r="J218" s="752">
        <v>379.20000000000005</v>
      </c>
      <c r="K218" s="766">
        <v>1</v>
      </c>
      <c r="L218" s="752">
        <v>20</v>
      </c>
      <c r="M218" s="753">
        <v>379.20000000000005</v>
      </c>
    </row>
    <row r="219" spans="1:13" ht="14.4" customHeight="1" x14ac:dyDescent="0.3">
      <c r="A219" s="747" t="s">
        <v>661</v>
      </c>
      <c r="B219" s="748" t="s">
        <v>2483</v>
      </c>
      <c r="C219" s="748" t="s">
        <v>2484</v>
      </c>
      <c r="D219" s="748" t="s">
        <v>2485</v>
      </c>
      <c r="E219" s="748" t="s">
        <v>2486</v>
      </c>
      <c r="F219" s="752"/>
      <c r="G219" s="752"/>
      <c r="H219" s="766">
        <v>0</v>
      </c>
      <c r="I219" s="752">
        <v>2.5</v>
      </c>
      <c r="J219" s="752">
        <v>371.25</v>
      </c>
      <c r="K219" s="766">
        <v>1</v>
      </c>
      <c r="L219" s="752">
        <v>2.5</v>
      </c>
      <c r="M219" s="753">
        <v>371.25</v>
      </c>
    </row>
    <row r="220" spans="1:13" ht="14.4" customHeight="1" x14ac:dyDescent="0.3">
      <c r="A220" s="747" t="s">
        <v>661</v>
      </c>
      <c r="B220" s="748" t="s">
        <v>2483</v>
      </c>
      <c r="C220" s="748" t="s">
        <v>2770</v>
      </c>
      <c r="D220" s="748" t="s">
        <v>1704</v>
      </c>
      <c r="E220" s="748" t="s">
        <v>2771</v>
      </c>
      <c r="F220" s="752"/>
      <c r="G220" s="752"/>
      <c r="H220" s="766">
        <v>0</v>
      </c>
      <c r="I220" s="752">
        <v>3</v>
      </c>
      <c r="J220" s="752">
        <v>108.40999999999997</v>
      </c>
      <c r="K220" s="766">
        <v>1</v>
      </c>
      <c r="L220" s="752">
        <v>3</v>
      </c>
      <c r="M220" s="753">
        <v>108.40999999999997</v>
      </c>
    </row>
    <row r="221" spans="1:13" ht="14.4" customHeight="1" x14ac:dyDescent="0.3">
      <c r="A221" s="747" t="s">
        <v>661</v>
      </c>
      <c r="B221" s="748" t="s">
        <v>2487</v>
      </c>
      <c r="C221" s="748" t="s">
        <v>2488</v>
      </c>
      <c r="D221" s="748" t="s">
        <v>801</v>
      </c>
      <c r="E221" s="748" t="s">
        <v>2489</v>
      </c>
      <c r="F221" s="752"/>
      <c r="G221" s="752"/>
      <c r="H221" s="766">
        <v>0</v>
      </c>
      <c r="I221" s="752">
        <v>2</v>
      </c>
      <c r="J221" s="752">
        <v>1178.819999999999</v>
      </c>
      <c r="K221" s="766">
        <v>1</v>
      </c>
      <c r="L221" s="752">
        <v>2</v>
      </c>
      <c r="M221" s="753">
        <v>1178.819999999999</v>
      </c>
    </row>
    <row r="222" spans="1:13" ht="14.4" customHeight="1" x14ac:dyDescent="0.3">
      <c r="A222" s="747" t="s">
        <v>661</v>
      </c>
      <c r="B222" s="748" t="s">
        <v>2693</v>
      </c>
      <c r="C222" s="748" t="s">
        <v>2772</v>
      </c>
      <c r="D222" s="748" t="s">
        <v>2695</v>
      </c>
      <c r="E222" s="748" t="s">
        <v>2773</v>
      </c>
      <c r="F222" s="752"/>
      <c r="G222" s="752"/>
      <c r="H222" s="766">
        <v>0</v>
      </c>
      <c r="I222" s="752">
        <v>1</v>
      </c>
      <c r="J222" s="752">
        <v>189.77999999999997</v>
      </c>
      <c r="K222" s="766">
        <v>1</v>
      </c>
      <c r="L222" s="752">
        <v>1</v>
      </c>
      <c r="M222" s="753">
        <v>189.77999999999997</v>
      </c>
    </row>
    <row r="223" spans="1:13" ht="14.4" customHeight="1" x14ac:dyDescent="0.3">
      <c r="A223" s="747" t="s">
        <v>661</v>
      </c>
      <c r="B223" s="748" t="s">
        <v>2693</v>
      </c>
      <c r="C223" s="748" t="s">
        <v>2694</v>
      </c>
      <c r="D223" s="748" t="s">
        <v>2695</v>
      </c>
      <c r="E223" s="748" t="s">
        <v>2696</v>
      </c>
      <c r="F223" s="752"/>
      <c r="G223" s="752"/>
      <c r="H223" s="766">
        <v>0</v>
      </c>
      <c r="I223" s="752">
        <v>1</v>
      </c>
      <c r="J223" s="752">
        <v>238.93999999999994</v>
      </c>
      <c r="K223" s="766">
        <v>1</v>
      </c>
      <c r="L223" s="752">
        <v>1</v>
      </c>
      <c r="M223" s="753">
        <v>238.93999999999994</v>
      </c>
    </row>
    <row r="224" spans="1:13" ht="14.4" customHeight="1" x14ac:dyDescent="0.3">
      <c r="A224" s="747" t="s">
        <v>661</v>
      </c>
      <c r="B224" s="748" t="s">
        <v>2614</v>
      </c>
      <c r="C224" s="748" t="s">
        <v>2617</v>
      </c>
      <c r="D224" s="748" t="s">
        <v>1110</v>
      </c>
      <c r="E224" s="748" t="s">
        <v>1620</v>
      </c>
      <c r="F224" s="752"/>
      <c r="G224" s="752"/>
      <c r="H224" s="766">
        <v>0</v>
      </c>
      <c r="I224" s="752">
        <v>1</v>
      </c>
      <c r="J224" s="752">
        <v>102.3</v>
      </c>
      <c r="K224" s="766">
        <v>1</v>
      </c>
      <c r="L224" s="752">
        <v>1</v>
      </c>
      <c r="M224" s="753">
        <v>102.3</v>
      </c>
    </row>
    <row r="225" spans="1:13" ht="14.4" customHeight="1" x14ac:dyDescent="0.3">
      <c r="A225" s="747" t="s">
        <v>661</v>
      </c>
      <c r="B225" s="748" t="s">
        <v>2493</v>
      </c>
      <c r="C225" s="748" t="s">
        <v>2774</v>
      </c>
      <c r="D225" s="748" t="s">
        <v>1619</v>
      </c>
      <c r="E225" s="748" t="s">
        <v>1620</v>
      </c>
      <c r="F225" s="752"/>
      <c r="G225" s="752"/>
      <c r="H225" s="766">
        <v>0</v>
      </c>
      <c r="I225" s="752">
        <v>1</v>
      </c>
      <c r="J225" s="752">
        <v>18.949999999999996</v>
      </c>
      <c r="K225" s="766">
        <v>1</v>
      </c>
      <c r="L225" s="752">
        <v>1</v>
      </c>
      <c r="M225" s="753">
        <v>18.949999999999996</v>
      </c>
    </row>
    <row r="226" spans="1:13" ht="14.4" customHeight="1" x14ac:dyDescent="0.3">
      <c r="A226" s="747" t="s">
        <v>661</v>
      </c>
      <c r="B226" s="748" t="s">
        <v>2775</v>
      </c>
      <c r="C226" s="748" t="s">
        <v>2776</v>
      </c>
      <c r="D226" s="748" t="s">
        <v>2777</v>
      </c>
      <c r="E226" s="748" t="s">
        <v>2778</v>
      </c>
      <c r="F226" s="752"/>
      <c r="G226" s="752"/>
      <c r="H226" s="766">
        <v>0</v>
      </c>
      <c r="I226" s="752">
        <v>2</v>
      </c>
      <c r="J226" s="752">
        <v>3722.16</v>
      </c>
      <c r="K226" s="766">
        <v>1</v>
      </c>
      <c r="L226" s="752">
        <v>2</v>
      </c>
      <c r="M226" s="753">
        <v>3722.16</v>
      </c>
    </row>
    <row r="227" spans="1:13" ht="14.4" customHeight="1" x14ac:dyDescent="0.3">
      <c r="A227" s="747" t="s">
        <v>661</v>
      </c>
      <c r="B227" s="748" t="s">
        <v>2496</v>
      </c>
      <c r="C227" s="748" t="s">
        <v>2619</v>
      </c>
      <c r="D227" s="748" t="s">
        <v>2620</v>
      </c>
      <c r="E227" s="748" t="s">
        <v>2621</v>
      </c>
      <c r="F227" s="752"/>
      <c r="G227" s="752"/>
      <c r="H227" s="766">
        <v>0</v>
      </c>
      <c r="I227" s="752">
        <v>3</v>
      </c>
      <c r="J227" s="752">
        <v>133.77000000000001</v>
      </c>
      <c r="K227" s="766">
        <v>1</v>
      </c>
      <c r="L227" s="752">
        <v>3</v>
      </c>
      <c r="M227" s="753">
        <v>133.77000000000001</v>
      </c>
    </row>
    <row r="228" spans="1:13" ht="14.4" customHeight="1" x14ac:dyDescent="0.3">
      <c r="A228" s="747" t="s">
        <v>661</v>
      </c>
      <c r="B228" s="748" t="s">
        <v>2496</v>
      </c>
      <c r="C228" s="748" t="s">
        <v>2779</v>
      </c>
      <c r="D228" s="748" t="s">
        <v>2498</v>
      </c>
      <c r="E228" s="748" t="s">
        <v>2780</v>
      </c>
      <c r="F228" s="752"/>
      <c r="G228" s="752"/>
      <c r="H228" s="766">
        <v>0</v>
      </c>
      <c r="I228" s="752">
        <v>7</v>
      </c>
      <c r="J228" s="752">
        <v>354.48000000000008</v>
      </c>
      <c r="K228" s="766">
        <v>1</v>
      </c>
      <c r="L228" s="752">
        <v>7</v>
      </c>
      <c r="M228" s="753">
        <v>354.48000000000008</v>
      </c>
    </row>
    <row r="229" spans="1:13" ht="14.4" customHeight="1" x14ac:dyDescent="0.3">
      <c r="A229" s="747" t="s">
        <v>661</v>
      </c>
      <c r="B229" s="748" t="s">
        <v>2496</v>
      </c>
      <c r="C229" s="748" t="s">
        <v>2497</v>
      </c>
      <c r="D229" s="748" t="s">
        <v>2498</v>
      </c>
      <c r="E229" s="748" t="s">
        <v>2499</v>
      </c>
      <c r="F229" s="752"/>
      <c r="G229" s="752"/>
      <c r="H229" s="766">
        <v>0</v>
      </c>
      <c r="I229" s="752">
        <v>31</v>
      </c>
      <c r="J229" s="752">
        <v>1676.52</v>
      </c>
      <c r="K229" s="766">
        <v>1</v>
      </c>
      <c r="L229" s="752">
        <v>31</v>
      </c>
      <c r="M229" s="753">
        <v>1676.52</v>
      </c>
    </row>
    <row r="230" spans="1:13" ht="14.4" customHeight="1" x14ac:dyDescent="0.3">
      <c r="A230" s="747" t="s">
        <v>661</v>
      </c>
      <c r="B230" s="748" t="s">
        <v>2500</v>
      </c>
      <c r="C230" s="748" t="s">
        <v>2501</v>
      </c>
      <c r="D230" s="748" t="s">
        <v>2502</v>
      </c>
      <c r="E230" s="748" t="s">
        <v>2503</v>
      </c>
      <c r="F230" s="752"/>
      <c r="G230" s="752"/>
      <c r="H230" s="766">
        <v>0</v>
      </c>
      <c r="I230" s="752">
        <v>15</v>
      </c>
      <c r="J230" s="752">
        <v>2970</v>
      </c>
      <c r="K230" s="766">
        <v>1</v>
      </c>
      <c r="L230" s="752">
        <v>15</v>
      </c>
      <c r="M230" s="753">
        <v>2970</v>
      </c>
    </row>
    <row r="231" spans="1:13" ht="14.4" customHeight="1" x14ac:dyDescent="0.3">
      <c r="A231" s="747" t="s">
        <v>661</v>
      </c>
      <c r="B231" s="748" t="s">
        <v>2500</v>
      </c>
      <c r="C231" s="748" t="s">
        <v>2622</v>
      </c>
      <c r="D231" s="748" t="s">
        <v>2502</v>
      </c>
      <c r="E231" s="748" t="s">
        <v>2623</v>
      </c>
      <c r="F231" s="752"/>
      <c r="G231" s="752"/>
      <c r="H231" s="766">
        <v>0</v>
      </c>
      <c r="I231" s="752">
        <v>9</v>
      </c>
      <c r="J231" s="752">
        <v>2527.8000000000002</v>
      </c>
      <c r="K231" s="766">
        <v>1</v>
      </c>
      <c r="L231" s="752">
        <v>9</v>
      </c>
      <c r="M231" s="753">
        <v>2527.8000000000002</v>
      </c>
    </row>
    <row r="232" spans="1:13" ht="14.4" customHeight="1" x14ac:dyDescent="0.3">
      <c r="A232" s="747" t="s">
        <v>661</v>
      </c>
      <c r="B232" s="748" t="s">
        <v>2504</v>
      </c>
      <c r="C232" s="748" t="s">
        <v>2505</v>
      </c>
      <c r="D232" s="748" t="s">
        <v>760</v>
      </c>
      <c r="E232" s="748" t="s">
        <v>2506</v>
      </c>
      <c r="F232" s="752"/>
      <c r="G232" s="752"/>
      <c r="H232" s="766">
        <v>0</v>
      </c>
      <c r="I232" s="752">
        <v>1</v>
      </c>
      <c r="J232" s="752">
        <v>105.24000000000002</v>
      </c>
      <c r="K232" s="766">
        <v>1</v>
      </c>
      <c r="L232" s="752">
        <v>1</v>
      </c>
      <c r="M232" s="753">
        <v>105.24000000000002</v>
      </c>
    </row>
    <row r="233" spans="1:13" ht="14.4" customHeight="1" x14ac:dyDescent="0.3">
      <c r="A233" s="747" t="s">
        <v>661</v>
      </c>
      <c r="B233" s="748" t="s">
        <v>2504</v>
      </c>
      <c r="C233" s="748" t="s">
        <v>2781</v>
      </c>
      <c r="D233" s="748" t="s">
        <v>2782</v>
      </c>
      <c r="E233" s="748" t="s">
        <v>2783</v>
      </c>
      <c r="F233" s="752"/>
      <c r="G233" s="752"/>
      <c r="H233" s="766">
        <v>0</v>
      </c>
      <c r="I233" s="752">
        <v>1</v>
      </c>
      <c r="J233" s="752">
        <v>126.89</v>
      </c>
      <c r="K233" s="766">
        <v>1</v>
      </c>
      <c r="L233" s="752">
        <v>1</v>
      </c>
      <c r="M233" s="753">
        <v>126.89</v>
      </c>
    </row>
    <row r="234" spans="1:13" ht="14.4" customHeight="1" x14ac:dyDescent="0.3">
      <c r="A234" s="747" t="s">
        <v>661</v>
      </c>
      <c r="B234" s="748" t="s">
        <v>2507</v>
      </c>
      <c r="C234" s="748" t="s">
        <v>2704</v>
      </c>
      <c r="D234" s="748" t="s">
        <v>2509</v>
      </c>
      <c r="E234" s="748" t="s">
        <v>2705</v>
      </c>
      <c r="F234" s="752"/>
      <c r="G234" s="752"/>
      <c r="H234" s="766">
        <v>0</v>
      </c>
      <c r="I234" s="752">
        <v>1</v>
      </c>
      <c r="J234" s="752">
        <v>40.410000000000011</v>
      </c>
      <c r="K234" s="766">
        <v>1</v>
      </c>
      <c r="L234" s="752">
        <v>1</v>
      </c>
      <c r="M234" s="753">
        <v>40.410000000000011</v>
      </c>
    </row>
    <row r="235" spans="1:13" ht="14.4" customHeight="1" x14ac:dyDescent="0.3">
      <c r="A235" s="747" t="s">
        <v>661</v>
      </c>
      <c r="B235" s="748" t="s">
        <v>2515</v>
      </c>
      <c r="C235" s="748" t="s">
        <v>2516</v>
      </c>
      <c r="D235" s="748" t="s">
        <v>2517</v>
      </c>
      <c r="E235" s="748" t="s">
        <v>2518</v>
      </c>
      <c r="F235" s="752"/>
      <c r="G235" s="752"/>
      <c r="H235" s="766">
        <v>0</v>
      </c>
      <c r="I235" s="752">
        <v>2</v>
      </c>
      <c r="J235" s="752">
        <v>134.63999999999999</v>
      </c>
      <c r="K235" s="766">
        <v>1</v>
      </c>
      <c r="L235" s="752">
        <v>2</v>
      </c>
      <c r="M235" s="753">
        <v>134.63999999999999</v>
      </c>
    </row>
    <row r="236" spans="1:13" ht="14.4" customHeight="1" x14ac:dyDescent="0.3">
      <c r="A236" s="747" t="s">
        <v>661</v>
      </c>
      <c r="B236" s="748" t="s">
        <v>2515</v>
      </c>
      <c r="C236" s="748" t="s">
        <v>2624</v>
      </c>
      <c r="D236" s="748" t="s">
        <v>2625</v>
      </c>
      <c r="E236" s="748" t="s">
        <v>2626</v>
      </c>
      <c r="F236" s="752"/>
      <c r="G236" s="752"/>
      <c r="H236" s="766">
        <v>0</v>
      </c>
      <c r="I236" s="752">
        <v>36</v>
      </c>
      <c r="J236" s="752">
        <v>3250.7499999999991</v>
      </c>
      <c r="K236" s="766">
        <v>1</v>
      </c>
      <c r="L236" s="752">
        <v>36</v>
      </c>
      <c r="M236" s="753">
        <v>3250.7499999999991</v>
      </c>
    </row>
    <row r="237" spans="1:13" ht="14.4" customHeight="1" x14ac:dyDescent="0.3">
      <c r="A237" s="747" t="s">
        <v>661</v>
      </c>
      <c r="B237" s="748" t="s">
        <v>2515</v>
      </c>
      <c r="C237" s="748" t="s">
        <v>2627</v>
      </c>
      <c r="D237" s="748" t="s">
        <v>2625</v>
      </c>
      <c r="E237" s="748" t="s">
        <v>2628</v>
      </c>
      <c r="F237" s="752"/>
      <c r="G237" s="752"/>
      <c r="H237" s="766">
        <v>0</v>
      </c>
      <c r="I237" s="752">
        <v>15</v>
      </c>
      <c r="J237" s="752">
        <v>904.69999999999982</v>
      </c>
      <c r="K237" s="766">
        <v>1</v>
      </c>
      <c r="L237" s="752">
        <v>15</v>
      </c>
      <c r="M237" s="753">
        <v>904.69999999999982</v>
      </c>
    </row>
    <row r="238" spans="1:13" ht="14.4" customHeight="1" x14ac:dyDescent="0.3">
      <c r="A238" s="747" t="s">
        <v>661</v>
      </c>
      <c r="B238" s="748" t="s">
        <v>2629</v>
      </c>
      <c r="C238" s="748" t="s">
        <v>2630</v>
      </c>
      <c r="D238" s="748" t="s">
        <v>2631</v>
      </c>
      <c r="E238" s="748" t="s">
        <v>2632</v>
      </c>
      <c r="F238" s="752"/>
      <c r="G238" s="752"/>
      <c r="H238" s="766">
        <v>0</v>
      </c>
      <c r="I238" s="752">
        <v>1</v>
      </c>
      <c r="J238" s="752">
        <v>92.169999999999987</v>
      </c>
      <c r="K238" s="766">
        <v>1</v>
      </c>
      <c r="L238" s="752">
        <v>1</v>
      </c>
      <c r="M238" s="753">
        <v>92.169999999999987</v>
      </c>
    </row>
    <row r="239" spans="1:13" ht="14.4" customHeight="1" x14ac:dyDescent="0.3">
      <c r="A239" s="747" t="s">
        <v>661</v>
      </c>
      <c r="B239" s="748" t="s">
        <v>2519</v>
      </c>
      <c r="C239" s="748" t="s">
        <v>2520</v>
      </c>
      <c r="D239" s="748" t="s">
        <v>749</v>
      </c>
      <c r="E239" s="748" t="s">
        <v>2521</v>
      </c>
      <c r="F239" s="752"/>
      <c r="G239" s="752"/>
      <c r="H239" s="766">
        <v>0</v>
      </c>
      <c r="I239" s="752">
        <v>2</v>
      </c>
      <c r="J239" s="752">
        <v>223.79999999999998</v>
      </c>
      <c r="K239" s="766">
        <v>1</v>
      </c>
      <c r="L239" s="752">
        <v>2</v>
      </c>
      <c r="M239" s="753">
        <v>223.79999999999998</v>
      </c>
    </row>
    <row r="240" spans="1:13" ht="14.4" customHeight="1" x14ac:dyDescent="0.3">
      <c r="A240" s="747" t="s">
        <v>661</v>
      </c>
      <c r="B240" s="748" t="s">
        <v>2522</v>
      </c>
      <c r="C240" s="748" t="s">
        <v>2523</v>
      </c>
      <c r="D240" s="748" t="s">
        <v>941</v>
      </c>
      <c r="E240" s="748" t="s">
        <v>2524</v>
      </c>
      <c r="F240" s="752"/>
      <c r="G240" s="752"/>
      <c r="H240" s="766">
        <v>0</v>
      </c>
      <c r="I240" s="752">
        <v>1</v>
      </c>
      <c r="J240" s="752">
        <v>49.830000000000013</v>
      </c>
      <c r="K240" s="766">
        <v>1</v>
      </c>
      <c r="L240" s="752">
        <v>1</v>
      </c>
      <c r="M240" s="753">
        <v>49.830000000000013</v>
      </c>
    </row>
    <row r="241" spans="1:13" ht="14.4" customHeight="1" x14ac:dyDescent="0.3">
      <c r="A241" s="747" t="s">
        <v>661</v>
      </c>
      <c r="B241" s="748" t="s">
        <v>2527</v>
      </c>
      <c r="C241" s="748" t="s">
        <v>2784</v>
      </c>
      <c r="D241" s="748" t="s">
        <v>1639</v>
      </c>
      <c r="E241" s="748" t="s">
        <v>2785</v>
      </c>
      <c r="F241" s="752"/>
      <c r="G241" s="752"/>
      <c r="H241" s="766">
        <v>0</v>
      </c>
      <c r="I241" s="752">
        <v>1</v>
      </c>
      <c r="J241" s="752">
        <v>91.319999999999979</v>
      </c>
      <c r="K241" s="766">
        <v>1</v>
      </c>
      <c r="L241" s="752">
        <v>1</v>
      </c>
      <c r="M241" s="753">
        <v>91.319999999999979</v>
      </c>
    </row>
    <row r="242" spans="1:13" ht="14.4" customHeight="1" x14ac:dyDescent="0.3">
      <c r="A242" s="747" t="s">
        <v>661</v>
      </c>
      <c r="B242" s="748" t="s">
        <v>2530</v>
      </c>
      <c r="C242" s="748" t="s">
        <v>2531</v>
      </c>
      <c r="D242" s="748" t="s">
        <v>2532</v>
      </c>
      <c r="E242" s="748" t="s">
        <v>2533</v>
      </c>
      <c r="F242" s="752"/>
      <c r="G242" s="752"/>
      <c r="H242" s="766">
        <v>0</v>
      </c>
      <c r="I242" s="752">
        <v>1</v>
      </c>
      <c r="J242" s="752">
        <v>73.780000000000015</v>
      </c>
      <c r="K242" s="766">
        <v>1</v>
      </c>
      <c r="L242" s="752">
        <v>1</v>
      </c>
      <c r="M242" s="753">
        <v>73.780000000000015</v>
      </c>
    </row>
    <row r="243" spans="1:13" ht="14.4" customHeight="1" x14ac:dyDescent="0.3">
      <c r="A243" s="747" t="s">
        <v>661</v>
      </c>
      <c r="B243" s="748" t="s">
        <v>2534</v>
      </c>
      <c r="C243" s="748" t="s">
        <v>2633</v>
      </c>
      <c r="D243" s="748" t="s">
        <v>1263</v>
      </c>
      <c r="E243" s="748" t="s">
        <v>2634</v>
      </c>
      <c r="F243" s="752"/>
      <c r="G243" s="752"/>
      <c r="H243" s="766">
        <v>0</v>
      </c>
      <c r="I243" s="752">
        <v>1</v>
      </c>
      <c r="J243" s="752">
        <v>101.09000000000006</v>
      </c>
      <c r="K243" s="766">
        <v>1</v>
      </c>
      <c r="L243" s="752">
        <v>1</v>
      </c>
      <c r="M243" s="753">
        <v>101.09000000000006</v>
      </c>
    </row>
    <row r="244" spans="1:13" ht="14.4" customHeight="1" x14ac:dyDescent="0.3">
      <c r="A244" s="747" t="s">
        <v>661</v>
      </c>
      <c r="B244" s="748" t="s">
        <v>2537</v>
      </c>
      <c r="C244" s="748" t="s">
        <v>2538</v>
      </c>
      <c r="D244" s="748" t="s">
        <v>2539</v>
      </c>
      <c r="E244" s="748" t="s">
        <v>2540</v>
      </c>
      <c r="F244" s="752"/>
      <c r="G244" s="752"/>
      <c r="H244" s="766">
        <v>0</v>
      </c>
      <c r="I244" s="752">
        <v>1</v>
      </c>
      <c r="J244" s="752">
        <v>43.76</v>
      </c>
      <c r="K244" s="766">
        <v>1</v>
      </c>
      <c r="L244" s="752">
        <v>1</v>
      </c>
      <c r="M244" s="753">
        <v>43.76</v>
      </c>
    </row>
    <row r="245" spans="1:13" ht="14.4" customHeight="1" x14ac:dyDescent="0.3">
      <c r="A245" s="747" t="s">
        <v>661</v>
      </c>
      <c r="B245" s="748" t="s">
        <v>2541</v>
      </c>
      <c r="C245" s="748" t="s">
        <v>2542</v>
      </c>
      <c r="D245" s="748" t="s">
        <v>995</v>
      </c>
      <c r="E245" s="748" t="s">
        <v>998</v>
      </c>
      <c r="F245" s="752"/>
      <c r="G245" s="752"/>
      <c r="H245" s="766">
        <v>0</v>
      </c>
      <c r="I245" s="752">
        <v>7</v>
      </c>
      <c r="J245" s="752">
        <v>607.81000000000006</v>
      </c>
      <c r="K245" s="766">
        <v>1</v>
      </c>
      <c r="L245" s="752">
        <v>7</v>
      </c>
      <c r="M245" s="753">
        <v>607.81000000000006</v>
      </c>
    </row>
    <row r="246" spans="1:13" ht="14.4" customHeight="1" x14ac:dyDescent="0.3">
      <c r="A246" s="747" t="s">
        <v>661</v>
      </c>
      <c r="B246" s="748" t="s">
        <v>2541</v>
      </c>
      <c r="C246" s="748" t="s">
        <v>2786</v>
      </c>
      <c r="D246" s="748" t="s">
        <v>1560</v>
      </c>
      <c r="E246" s="748" t="s">
        <v>998</v>
      </c>
      <c r="F246" s="752"/>
      <c r="G246" s="752"/>
      <c r="H246" s="766">
        <v>0</v>
      </c>
      <c r="I246" s="752">
        <v>4</v>
      </c>
      <c r="J246" s="752">
        <v>217.52</v>
      </c>
      <c r="K246" s="766">
        <v>1</v>
      </c>
      <c r="L246" s="752">
        <v>4</v>
      </c>
      <c r="M246" s="753">
        <v>217.52</v>
      </c>
    </row>
    <row r="247" spans="1:13" ht="14.4" customHeight="1" x14ac:dyDescent="0.3">
      <c r="A247" s="747" t="s">
        <v>661</v>
      </c>
      <c r="B247" s="748" t="s">
        <v>2541</v>
      </c>
      <c r="C247" s="748" t="s">
        <v>2787</v>
      </c>
      <c r="D247" s="748" t="s">
        <v>1643</v>
      </c>
      <c r="E247" s="748" t="s">
        <v>1546</v>
      </c>
      <c r="F247" s="752"/>
      <c r="G247" s="752"/>
      <c r="H247" s="766">
        <v>0</v>
      </c>
      <c r="I247" s="752">
        <v>15</v>
      </c>
      <c r="J247" s="752">
        <v>937.35</v>
      </c>
      <c r="K247" s="766">
        <v>1</v>
      </c>
      <c r="L247" s="752">
        <v>15</v>
      </c>
      <c r="M247" s="753">
        <v>937.35</v>
      </c>
    </row>
    <row r="248" spans="1:13" ht="14.4" customHeight="1" x14ac:dyDescent="0.3">
      <c r="A248" s="747" t="s">
        <v>661</v>
      </c>
      <c r="B248" s="748" t="s">
        <v>2541</v>
      </c>
      <c r="C248" s="748" t="s">
        <v>2788</v>
      </c>
      <c r="D248" s="748" t="s">
        <v>1697</v>
      </c>
      <c r="E248" s="748" t="s">
        <v>1546</v>
      </c>
      <c r="F248" s="752"/>
      <c r="G248" s="752"/>
      <c r="H248" s="766">
        <v>0</v>
      </c>
      <c r="I248" s="752">
        <v>1</v>
      </c>
      <c r="J248" s="752">
        <v>62.49</v>
      </c>
      <c r="K248" s="766">
        <v>1</v>
      </c>
      <c r="L248" s="752">
        <v>1</v>
      </c>
      <c r="M248" s="753">
        <v>62.49</v>
      </c>
    </row>
    <row r="249" spans="1:13" ht="14.4" customHeight="1" x14ac:dyDescent="0.3">
      <c r="A249" s="747" t="s">
        <v>661</v>
      </c>
      <c r="B249" s="748" t="s">
        <v>2541</v>
      </c>
      <c r="C249" s="748" t="s">
        <v>2636</v>
      </c>
      <c r="D249" s="748" t="s">
        <v>1284</v>
      </c>
      <c r="E249" s="748" t="s">
        <v>1281</v>
      </c>
      <c r="F249" s="752"/>
      <c r="G249" s="752"/>
      <c r="H249" s="766">
        <v>0</v>
      </c>
      <c r="I249" s="752">
        <v>7</v>
      </c>
      <c r="J249" s="752">
        <v>858.82999999999993</v>
      </c>
      <c r="K249" s="766">
        <v>1</v>
      </c>
      <c r="L249" s="752">
        <v>7</v>
      </c>
      <c r="M249" s="753">
        <v>858.82999999999993</v>
      </c>
    </row>
    <row r="250" spans="1:13" ht="14.4" customHeight="1" x14ac:dyDescent="0.3">
      <c r="A250" s="747" t="s">
        <v>661</v>
      </c>
      <c r="B250" s="748" t="s">
        <v>2541</v>
      </c>
      <c r="C250" s="748" t="s">
        <v>2637</v>
      </c>
      <c r="D250" s="748" t="s">
        <v>1283</v>
      </c>
      <c r="E250" s="748" t="s">
        <v>1281</v>
      </c>
      <c r="F250" s="752"/>
      <c r="G250" s="752"/>
      <c r="H250" s="766">
        <v>0</v>
      </c>
      <c r="I250" s="752">
        <v>7</v>
      </c>
      <c r="J250" s="752">
        <v>858.83000000000027</v>
      </c>
      <c r="K250" s="766">
        <v>1</v>
      </c>
      <c r="L250" s="752">
        <v>7</v>
      </c>
      <c r="M250" s="753">
        <v>858.83000000000027</v>
      </c>
    </row>
    <row r="251" spans="1:13" ht="14.4" customHeight="1" x14ac:dyDescent="0.3">
      <c r="A251" s="747" t="s">
        <v>661</v>
      </c>
      <c r="B251" s="748" t="s">
        <v>2541</v>
      </c>
      <c r="C251" s="748" t="s">
        <v>2638</v>
      </c>
      <c r="D251" s="748" t="s">
        <v>1282</v>
      </c>
      <c r="E251" s="748" t="s">
        <v>1281</v>
      </c>
      <c r="F251" s="752"/>
      <c r="G251" s="752"/>
      <c r="H251" s="766">
        <v>0</v>
      </c>
      <c r="I251" s="752">
        <v>26</v>
      </c>
      <c r="J251" s="752">
        <v>3379.2199999999989</v>
      </c>
      <c r="K251" s="766">
        <v>1</v>
      </c>
      <c r="L251" s="752">
        <v>26</v>
      </c>
      <c r="M251" s="753">
        <v>3379.2199999999989</v>
      </c>
    </row>
    <row r="252" spans="1:13" ht="14.4" customHeight="1" x14ac:dyDescent="0.3">
      <c r="A252" s="747" t="s">
        <v>661</v>
      </c>
      <c r="B252" s="748" t="s">
        <v>2541</v>
      </c>
      <c r="C252" s="748" t="s">
        <v>2639</v>
      </c>
      <c r="D252" s="748" t="s">
        <v>1280</v>
      </c>
      <c r="E252" s="748" t="s">
        <v>1281</v>
      </c>
      <c r="F252" s="752"/>
      <c r="G252" s="752"/>
      <c r="H252" s="766">
        <v>0</v>
      </c>
      <c r="I252" s="752">
        <v>14</v>
      </c>
      <c r="J252" s="752">
        <v>1819.58</v>
      </c>
      <c r="K252" s="766">
        <v>1</v>
      </c>
      <c r="L252" s="752">
        <v>14</v>
      </c>
      <c r="M252" s="753">
        <v>1819.58</v>
      </c>
    </row>
    <row r="253" spans="1:13" ht="14.4" customHeight="1" x14ac:dyDescent="0.3">
      <c r="A253" s="747" t="s">
        <v>664</v>
      </c>
      <c r="B253" s="748" t="s">
        <v>2646</v>
      </c>
      <c r="C253" s="748" t="s">
        <v>2647</v>
      </c>
      <c r="D253" s="748" t="s">
        <v>2648</v>
      </c>
      <c r="E253" s="748" t="s">
        <v>2649</v>
      </c>
      <c r="F253" s="752"/>
      <c r="G253" s="752"/>
      <c r="H253" s="766">
        <v>0</v>
      </c>
      <c r="I253" s="752">
        <v>1</v>
      </c>
      <c r="J253" s="752">
        <v>629.66000000000008</v>
      </c>
      <c r="K253" s="766">
        <v>1</v>
      </c>
      <c r="L253" s="752">
        <v>1</v>
      </c>
      <c r="M253" s="753">
        <v>629.66000000000008</v>
      </c>
    </row>
    <row r="254" spans="1:13" ht="14.4" customHeight="1" x14ac:dyDescent="0.3">
      <c r="A254" s="747" t="s">
        <v>664</v>
      </c>
      <c r="B254" s="748" t="s">
        <v>2457</v>
      </c>
      <c r="C254" s="748" t="s">
        <v>2463</v>
      </c>
      <c r="D254" s="748" t="s">
        <v>2464</v>
      </c>
      <c r="E254" s="748" t="s">
        <v>2465</v>
      </c>
      <c r="F254" s="752">
        <v>1</v>
      </c>
      <c r="G254" s="752">
        <v>63.480000000000025</v>
      </c>
      <c r="H254" s="766">
        <v>1</v>
      </c>
      <c r="I254" s="752"/>
      <c r="J254" s="752"/>
      <c r="K254" s="766">
        <v>0</v>
      </c>
      <c r="L254" s="752">
        <v>1</v>
      </c>
      <c r="M254" s="753">
        <v>63.480000000000025</v>
      </c>
    </row>
    <row r="255" spans="1:13" ht="14.4" customHeight="1" x14ac:dyDescent="0.3">
      <c r="A255" s="747" t="s">
        <v>664</v>
      </c>
      <c r="B255" s="748" t="s">
        <v>2789</v>
      </c>
      <c r="C255" s="748" t="s">
        <v>2790</v>
      </c>
      <c r="D255" s="748" t="s">
        <v>2791</v>
      </c>
      <c r="E255" s="748" t="s">
        <v>2792</v>
      </c>
      <c r="F255" s="752"/>
      <c r="G255" s="752"/>
      <c r="H255" s="766">
        <v>0</v>
      </c>
      <c r="I255" s="752">
        <v>6.2576936999999999</v>
      </c>
      <c r="J255" s="752">
        <v>653.9299236486936</v>
      </c>
      <c r="K255" s="766">
        <v>1</v>
      </c>
      <c r="L255" s="752">
        <v>6.2576936999999999</v>
      </c>
      <c r="M255" s="753">
        <v>653.9299236486936</v>
      </c>
    </row>
    <row r="256" spans="1:13" ht="14.4" customHeight="1" x14ac:dyDescent="0.3">
      <c r="A256" s="747" t="s">
        <v>664</v>
      </c>
      <c r="B256" s="748" t="s">
        <v>2793</v>
      </c>
      <c r="C256" s="748" t="s">
        <v>2794</v>
      </c>
      <c r="D256" s="748" t="s">
        <v>2795</v>
      </c>
      <c r="E256" s="748" t="s">
        <v>2796</v>
      </c>
      <c r="F256" s="752"/>
      <c r="G256" s="752"/>
      <c r="H256" s="766">
        <v>0</v>
      </c>
      <c r="I256" s="752">
        <v>5</v>
      </c>
      <c r="J256" s="752">
        <v>4173.3499999999995</v>
      </c>
      <c r="K256" s="766">
        <v>1</v>
      </c>
      <c r="L256" s="752">
        <v>5</v>
      </c>
      <c r="M256" s="753">
        <v>4173.3499999999995</v>
      </c>
    </row>
    <row r="257" spans="1:13" ht="14.4" customHeight="1" x14ac:dyDescent="0.3">
      <c r="A257" s="747" t="s">
        <v>664</v>
      </c>
      <c r="B257" s="748" t="s">
        <v>2496</v>
      </c>
      <c r="C257" s="748" t="s">
        <v>2497</v>
      </c>
      <c r="D257" s="748" t="s">
        <v>2498</v>
      </c>
      <c r="E257" s="748" t="s">
        <v>2499</v>
      </c>
      <c r="F257" s="752"/>
      <c r="G257" s="752"/>
      <c r="H257" s="766">
        <v>0</v>
      </c>
      <c r="I257" s="752">
        <v>3</v>
      </c>
      <c r="J257" s="752">
        <v>151.92000000000002</v>
      </c>
      <c r="K257" s="766">
        <v>1</v>
      </c>
      <c r="L257" s="752">
        <v>3</v>
      </c>
      <c r="M257" s="753">
        <v>151.92000000000002</v>
      </c>
    </row>
    <row r="258" spans="1:13" ht="14.4" customHeight="1" x14ac:dyDescent="0.3">
      <c r="A258" s="747" t="s">
        <v>664</v>
      </c>
      <c r="B258" s="748" t="s">
        <v>2515</v>
      </c>
      <c r="C258" s="748" t="s">
        <v>2516</v>
      </c>
      <c r="D258" s="748" t="s">
        <v>2517</v>
      </c>
      <c r="E258" s="748" t="s">
        <v>2518</v>
      </c>
      <c r="F258" s="752"/>
      <c r="G258" s="752"/>
      <c r="H258" s="766">
        <v>0</v>
      </c>
      <c r="I258" s="752">
        <v>9</v>
      </c>
      <c r="J258" s="752">
        <v>606.02012407183031</v>
      </c>
      <c r="K258" s="766">
        <v>1</v>
      </c>
      <c r="L258" s="752">
        <v>9</v>
      </c>
      <c r="M258" s="753">
        <v>606.02012407183031</v>
      </c>
    </row>
    <row r="259" spans="1:13" ht="14.4" customHeight="1" x14ac:dyDescent="0.3">
      <c r="A259" s="747" t="s">
        <v>664</v>
      </c>
      <c r="B259" s="748" t="s">
        <v>2515</v>
      </c>
      <c r="C259" s="748" t="s">
        <v>2624</v>
      </c>
      <c r="D259" s="748" t="s">
        <v>2625</v>
      </c>
      <c r="E259" s="748" t="s">
        <v>2626</v>
      </c>
      <c r="F259" s="752"/>
      <c r="G259" s="752"/>
      <c r="H259" s="766">
        <v>0</v>
      </c>
      <c r="I259" s="752">
        <v>1</v>
      </c>
      <c r="J259" s="752">
        <v>89.84999999999998</v>
      </c>
      <c r="K259" s="766">
        <v>1</v>
      </c>
      <c r="L259" s="752">
        <v>1</v>
      </c>
      <c r="M259" s="753">
        <v>89.84999999999998</v>
      </c>
    </row>
    <row r="260" spans="1:13" ht="14.4" customHeight="1" x14ac:dyDescent="0.3">
      <c r="A260" s="747" t="s">
        <v>664</v>
      </c>
      <c r="B260" s="748" t="s">
        <v>2515</v>
      </c>
      <c r="C260" s="748" t="s">
        <v>2627</v>
      </c>
      <c r="D260" s="748" t="s">
        <v>2625</v>
      </c>
      <c r="E260" s="748" t="s">
        <v>2628</v>
      </c>
      <c r="F260" s="752"/>
      <c r="G260" s="752"/>
      <c r="H260" s="766">
        <v>0</v>
      </c>
      <c r="I260" s="752">
        <v>1</v>
      </c>
      <c r="J260" s="752">
        <v>60.08</v>
      </c>
      <c r="K260" s="766">
        <v>1</v>
      </c>
      <c r="L260" s="752">
        <v>1</v>
      </c>
      <c r="M260" s="753">
        <v>60.08</v>
      </c>
    </row>
    <row r="261" spans="1:13" ht="14.4" customHeight="1" x14ac:dyDescent="0.3">
      <c r="A261" s="747" t="s">
        <v>664</v>
      </c>
      <c r="B261" s="748" t="s">
        <v>2515</v>
      </c>
      <c r="C261" s="748" t="s">
        <v>2706</v>
      </c>
      <c r="D261" s="748" t="s">
        <v>2707</v>
      </c>
      <c r="E261" s="748" t="s">
        <v>2708</v>
      </c>
      <c r="F261" s="752">
        <v>1</v>
      </c>
      <c r="G261" s="752">
        <v>126.65000000000002</v>
      </c>
      <c r="H261" s="766">
        <v>1</v>
      </c>
      <c r="I261" s="752"/>
      <c r="J261" s="752"/>
      <c r="K261" s="766">
        <v>0</v>
      </c>
      <c r="L261" s="752">
        <v>1</v>
      </c>
      <c r="M261" s="753">
        <v>126.65000000000002</v>
      </c>
    </row>
    <row r="262" spans="1:13" ht="14.4" customHeight="1" x14ac:dyDescent="0.3">
      <c r="A262" s="747" t="s">
        <v>664</v>
      </c>
      <c r="B262" s="748" t="s">
        <v>2522</v>
      </c>
      <c r="C262" s="748" t="s">
        <v>2523</v>
      </c>
      <c r="D262" s="748" t="s">
        <v>941</v>
      </c>
      <c r="E262" s="748" t="s">
        <v>2524</v>
      </c>
      <c r="F262" s="752"/>
      <c r="G262" s="752"/>
      <c r="H262" s="766">
        <v>0</v>
      </c>
      <c r="I262" s="752">
        <v>13</v>
      </c>
      <c r="J262" s="752">
        <v>649.49</v>
      </c>
      <c r="K262" s="766">
        <v>1</v>
      </c>
      <c r="L262" s="752">
        <v>13</v>
      </c>
      <c r="M262" s="753">
        <v>649.49</v>
      </c>
    </row>
    <row r="263" spans="1:13" ht="14.4" customHeight="1" x14ac:dyDescent="0.3">
      <c r="A263" s="747" t="s">
        <v>664</v>
      </c>
      <c r="B263" s="748" t="s">
        <v>2522</v>
      </c>
      <c r="C263" s="748" t="s">
        <v>2525</v>
      </c>
      <c r="D263" s="748" t="s">
        <v>2273</v>
      </c>
      <c r="E263" s="748" t="s">
        <v>2526</v>
      </c>
      <c r="F263" s="752"/>
      <c r="G263" s="752"/>
      <c r="H263" s="766">
        <v>0</v>
      </c>
      <c r="I263" s="752">
        <v>16</v>
      </c>
      <c r="J263" s="752">
        <v>1300.7</v>
      </c>
      <c r="K263" s="766">
        <v>1</v>
      </c>
      <c r="L263" s="752">
        <v>16</v>
      </c>
      <c r="M263" s="753">
        <v>1300.7</v>
      </c>
    </row>
    <row r="264" spans="1:13" ht="14.4" customHeight="1" x14ac:dyDescent="0.3">
      <c r="A264" s="747" t="s">
        <v>664</v>
      </c>
      <c r="B264" s="748" t="s">
        <v>2534</v>
      </c>
      <c r="C264" s="748" t="s">
        <v>2727</v>
      </c>
      <c r="D264" s="748" t="s">
        <v>1263</v>
      </c>
      <c r="E264" s="748" t="s">
        <v>2728</v>
      </c>
      <c r="F264" s="752"/>
      <c r="G264" s="752"/>
      <c r="H264" s="766">
        <v>0</v>
      </c>
      <c r="I264" s="752">
        <v>2</v>
      </c>
      <c r="J264" s="752">
        <v>150.95999999999998</v>
      </c>
      <c r="K264" s="766">
        <v>1</v>
      </c>
      <c r="L264" s="752">
        <v>2</v>
      </c>
      <c r="M264" s="753">
        <v>150.95999999999998</v>
      </c>
    </row>
    <row r="265" spans="1:13" ht="14.4" customHeight="1" x14ac:dyDescent="0.3">
      <c r="A265" s="747" t="s">
        <v>664</v>
      </c>
      <c r="B265" s="748" t="s">
        <v>2534</v>
      </c>
      <c r="C265" s="748" t="s">
        <v>2535</v>
      </c>
      <c r="D265" s="748" t="s">
        <v>953</v>
      </c>
      <c r="E265" s="748" t="s">
        <v>2536</v>
      </c>
      <c r="F265" s="752"/>
      <c r="G265" s="752"/>
      <c r="H265" s="766">
        <v>0</v>
      </c>
      <c r="I265" s="752">
        <v>1</v>
      </c>
      <c r="J265" s="752">
        <v>64.230000000000018</v>
      </c>
      <c r="K265" s="766">
        <v>1</v>
      </c>
      <c r="L265" s="752">
        <v>1</v>
      </c>
      <c r="M265" s="753">
        <v>64.230000000000018</v>
      </c>
    </row>
    <row r="266" spans="1:13" ht="14.4" customHeight="1" x14ac:dyDescent="0.3">
      <c r="A266" s="747" t="s">
        <v>664</v>
      </c>
      <c r="B266" s="748" t="s">
        <v>2534</v>
      </c>
      <c r="C266" s="748" t="s">
        <v>2797</v>
      </c>
      <c r="D266" s="748" t="s">
        <v>1263</v>
      </c>
      <c r="E266" s="748" t="s">
        <v>2798</v>
      </c>
      <c r="F266" s="752"/>
      <c r="G266" s="752"/>
      <c r="H266" s="766">
        <v>0</v>
      </c>
      <c r="I266" s="752">
        <v>8</v>
      </c>
      <c r="J266" s="752">
        <v>240.58000000000004</v>
      </c>
      <c r="K266" s="766">
        <v>1</v>
      </c>
      <c r="L266" s="752">
        <v>8</v>
      </c>
      <c r="M266" s="753">
        <v>240.58000000000004</v>
      </c>
    </row>
    <row r="267" spans="1:13" ht="14.4" customHeight="1" x14ac:dyDescent="0.3">
      <c r="A267" s="747" t="s">
        <v>664</v>
      </c>
      <c r="B267" s="748" t="s">
        <v>2541</v>
      </c>
      <c r="C267" s="748" t="s">
        <v>2635</v>
      </c>
      <c r="D267" s="748" t="s">
        <v>1278</v>
      </c>
      <c r="E267" s="748" t="s">
        <v>1279</v>
      </c>
      <c r="F267" s="752"/>
      <c r="G267" s="752"/>
      <c r="H267" s="766">
        <v>0</v>
      </c>
      <c r="I267" s="752">
        <v>5</v>
      </c>
      <c r="J267" s="752">
        <v>5868.5</v>
      </c>
      <c r="K267" s="766">
        <v>1</v>
      </c>
      <c r="L267" s="752">
        <v>5</v>
      </c>
      <c r="M267" s="753">
        <v>5868.5</v>
      </c>
    </row>
    <row r="268" spans="1:13" ht="14.4" customHeight="1" x14ac:dyDescent="0.3">
      <c r="A268" s="747" t="s">
        <v>664</v>
      </c>
      <c r="B268" s="748" t="s">
        <v>2541</v>
      </c>
      <c r="C268" s="748" t="s">
        <v>2799</v>
      </c>
      <c r="D268" s="748" t="s">
        <v>1775</v>
      </c>
      <c r="E268" s="748" t="s">
        <v>2800</v>
      </c>
      <c r="F268" s="752"/>
      <c r="G268" s="752"/>
      <c r="H268" s="766">
        <v>0</v>
      </c>
      <c r="I268" s="752">
        <v>6</v>
      </c>
      <c r="J268" s="752">
        <v>34221</v>
      </c>
      <c r="K268" s="766">
        <v>1</v>
      </c>
      <c r="L268" s="752">
        <v>6</v>
      </c>
      <c r="M268" s="753">
        <v>34221</v>
      </c>
    </row>
    <row r="269" spans="1:13" ht="14.4" customHeight="1" x14ac:dyDescent="0.3">
      <c r="A269" s="747" t="s">
        <v>667</v>
      </c>
      <c r="B269" s="748" t="s">
        <v>2444</v>
      </c>
      <c r="C269" s="748" t="s">
        <v>2801</v>
      </c>
      <c r="D269" s="748" t="s">
        <v>1834</v>
      </c>
      <c r="E269" s="748" t="s">
        <v>2802</v>
      </c>
      <c r="F269" s="752">
        <v>1</v>
      </c>
      <c r="G269" s="752">
        <v>115.72000000000006</v>
      </c>
      <c r="H269" s="766">
        <v>1</v>
      </c>
      <c r="I269" s="752"/>
      <c r="J269" s="752"/>
      <c r="K269" s="766">
        <v>0</v>
      </c>
      <c r="L269" s="752">
        <v>1</v>
      </c>
      <c r="M269" s="753">
        <v>115.72000000000006</v>
      </c>
    </row>
    <row r="270" spans="1:13" ht="14.4" customHeight="1" x14ac:dyDescent="0.3">
      <c r="A270" s="747" t="s">
        <v>667</v>
      </c>
      <c r="B270" s="748" t="s">
        <v>2496</v>
      </c>
      <c r="C270" s="748" t="s">
        <v>2497</v>
      </c>
      <c r="D270" s="748" t="s">
        <v>2498</v>
      </c>
      <c r="E270" s="748" t="s">
        <v>2499</v>
      </c>
      <c r="F270" s="752"/>
      <c r="G270" s="752"/>
      <c r="H270" s="766">
        <v>0</v>
      </c>
      <c r="I270" s="752">
        <v>2</v>
      </c>
      <c r="J270" s="752">
        <v>101.28000000000002</v>
      </c>
      <c r="K270" s="766">
        <v>1</v>
      </c>
      <c r="L270" s="752">
        <v>2</v>
      </c>
      <c r="M270" s="753">
        <v>101.28000000000002</v>
      </c>
    </row>
    <row r="271" spans="1:13" ht="14.4" customHeight="1" x14ac:dyDescent="0.3">
      <c r="A271" s="747" t="s">
        <v>667</v>
      </c>
      <c r="B271" s="748" t="s">
        <v>2522</v>
      </c>
      <c r="C271" s="748" t="s">
        <v>2525</v>
      </c>
      <c r="D271" s="748" t="s">
        <v>2273</v>
      </c>
      <c r="E271" s="748" t="s">
        <v>2526</v>
      </c>
      <c r="F271" s="752"/>
      <c r="G271" s="752"/>
      <c r="H271" s="766">
        <v>0</v>
      </c>
      <c r="I271" s="752">
        <v>4</v>
      </c>
      <c r="J271" s="752">
        <v>324.92</v>
      </c>
      <c r="K271" s="766">
        <v>1</v>
      </c>
      <c r="L271" s="752">
        <v>4</v>
      </c>
      <c r="M271" s="753">
        <v>324.92</v>
      </c>
    </row>
    <row r="272" spans="1:13" ht="14.4" customHeight="1" x14ac:dyDescent="0.3">
      <c r="A272" s="747" t="s">
        <v>667</v>
      </c>
      <c r="B272" s="748" t="s">
        <v>2534</v>
      </c>
      <c r="C272" s="748" t="s">
        <v>2803</v>
      </c>
      <c r="D272" s="748" t="s">
        <v>1263</v>
      </c>
      <c r="E272" s="748" t="s">
        <v>2804</v>
      </c>
      <c r="F272" s="752"/>
      <c r="G272" s="752"/>
      <c r="H272" s="766">
        <v>0</v>
      </c>
      <c r="I272" s="752">
        <v>1</v>
      </c>
      <c r="J272" s="752">
        <v>29.27</v>
      </c>
      <c r="K272" s="766">
        <v>1</v>
      </c>
      <c r="L272" s="752">
        <v>1</v>
      </c>
      <c r="M272" s="753">
        <v>29.27</v>
      </c>
    </row>
    <row r="273" spans="1:13" ht="14.4" customHeight="1" x14ac:dyDescent="0.3">
      <c r="A273" s="747" t="s">
        <v>670</v>
      </c>
      <c r="B273" s="748" t="s">
        <v>2496</v>
      </c>
      <c r="C273" s="748" t="s">
        <v>2497</v>
      </c>
      <c r="D273" s="748" t="s">
        <v>2498</v>
      </c>
      <c r="E273" s="748" t="s">
        <v>2499</v>
      </c>
      <c r="F273" s="752"/>
      <c r="G273" s="752"/>
      <c r="H273" s="766">
        <v>0</v>
      </c>
      <c r="I273" s="752">
        <v>1</v>
      </c>
      <c r="J273" s="752">
        <v>50.64</v>
      </c>
      <c r="K273" s="766">
        <v>1</v>
      </c>
      <c r="L273" s="752">
        <v>1</v>
      </c>
      <c r="M273" s="753">
        <v>50.64</v>
      </c>
    </row>
    <row r="274" spans="1:13" ht="14.4" customHeight="1" x14ac:dyDescent="0.3">
      <c r="A274" s="747" t="s">
        <v>670</v>
      </c>
      <c r="B274" s="748" t="s">
        <v>2522</v>
      </c>
      <c r="C274" s="748" t="s">
        <v>2525</v>
      </c>
      <c r="D274" s="748" t="s">
        <v>2273</v>
      </c>
      <c r="E274" s="748" t="s">
        <v>2526</v>
      </c>
      <c r="F274" s="752"/>
      <c r="G274" s="752"/>
      <c r="H274" s="766">
        <v>0</v>
      </c>
      <c r="I274" s="752">
        <v>4</v>
      </c>
      <c r="J274" s="752">
        <v>325</v>
      </c>
      <c r="K274" s="766">
        <v>1</v>
      </c>
      <c r="L274" s="752">
        <v>4</v>
      </c>
      <c r="M274" s="753">
        <v>325</v>
      </c>
    </row>
    <row r="275" spans="1:13" ht="14.4" customHeight="1" x14ac:dyDescent="0.3">
      <c r="A275" s="747" t="s">
        <v>673</v>
      </c>
      <c r="B275" s="748" t="s">
        <v>2432</v>
      </c>
      <c r="C275" s="748" t="s">
        <v>2433</v>
      </c>
      <c r="D275" s="748" t="s">
        <v>2434</v>
      </c>
      <c r="E275" s="748" t="s">
        <v>2435</v>
      </c>
      <c r="F275" s="752">
        <v>60</v>
      </c>
      <c r="G275" s="752">
        <v>4322.3999999999996</v>
      </c>
      <c r="H275" s="766">
        <v>1</v>
      </c>
      <c r="I275" s="752"/>
      <c r="J275" s="752"/>
      <c r="K275" s="766">
        <v>0</v>
      </c>
      <c r="L275" s="752">
        <v>60</v>
      </c>
      <c r="M275" s="753">
        <v>4322.3999999999996</v>
      </c>
    </row>
    <row r="276" spans="1:13" ht="14.4" customHeight="1" x14ac:dyDescent="0.3">
      <c r="A276" s="747" t="s">
        <v>673</v>
      </c>
      <c r="B276" s="748" t="s">
        <v>2805</v>
      </c>
      <c r="C276" s="748" t="s">
        <v>2806</v>
      </c>
      <c r="D276" s="748" t="s">
        <v>2807</v>
      </c>
      <c r="E276" s="748" t="s">
        <v>2808</v>
      </c>
      <c r="F276" s="752"/>
      <c r="G276" s="752"/>
      <c r="H276" s="766">
        <v>0</v>
      </c>
      <c r="I276" s="752">
        <v>66</v>
      </c>
      <c r="J276" s="752">
        <v>8803.075937912412</v>
      </c>
      <c r="K276" s="766">
        <v>1</v>
      </c>
      <c r="L276" s="752">
        <v>66</v>
      </c>
      <c r="M276" s="753">
        <v>8803.075937912412</v>
      </c>
    </row>
    <row r="277" spans="1:13" ht="14.4" customHeight="1" x14ac:dyDescent="0.3">
      <c r="A277" s="747" t="s">
        <v>673</v>
      </c>
      <c r="B277" s="748" t="s">
        <v>2809</v>
      </c>
      <c r="C277" s="748" t="s">
        <v>2810</v>
      </c>
      <c r="D277" s="748" t="s">
        <v>2811</v>
      </c>
      <c r="E277" s="748" t="s">
        <v>2812</v>
      </c>
      <c r="F277" s="752"/>
      <c r="G277" s="752"/>
      <c r="H277" s="766">
        <v>0</v>
      </c>
      <c r="I277" s="752">
        <v>1</v>
      </c>
      <c r="J277" s="752">
        <v>79.92000000000003</v>
      </c>
      <c r="K277" s="766">
        <v>1</v>
      </c>
      <c r="L277" s="752">
        <v>1</v>
      </c>
      <c r="M277" s="753">
        <v>79.92000000000003</v>
      </c>
    </row>
    <row r="278" spans="1:13" ht="14.4" customHeight="1" x14ac:dyDescent="0.3">
      <c r="A278" s="747" t="s">
        <v>673</v>
      </c>
      <c r="B278" s="748" t="s">
        <v>2809</v>
      </c>
      <c r="C278" s="748" t="s">
        <v>2813</v>
      </c>
      <c r="D278" s="748" t="s">
        <v>2811</v>
      </c>
      <c r="E278" s="748" t="s">
        <v>2814</v>
      </c>
      <c r="F278" s="752"/>
      <c r="G278" s="752"/>
      <c r="H278" s="766">
        <v>0</v>
      </c>
      <c r="I278" s="752">
        <v>1</v>
      </c>
      <c r="J278" s="752">
        <v>117.71000000000011</v>
      </c>
      <c r="K278" s="766">
        <v>1</v>
      </c>
      <c r="L278" s="752">
        <v>1</v>
      </c>
      <c r="M278" s="753">
        <v>117.71000000000011</v>
      </c>
    </row>
    <row r="279" spans="1:13" ht="14.4" customHeight="1" x14ac:dyDescent="0.3">
      <c r="A279" s="747" t="s">
        <v>673</v>
      </c>
      <c r="B279" s="748" t="s">
        <v>2809</v>
      </c>
      <c r="C279" s="748" t="s">
        <v>2815</v>
      </c>
      <c r="D279" s="748" t="s">
        <v>2816</v>
      </c>
      <c r="E279" s="748" t="s">
        <v>2817</v>
      </c>
      <c r="F279" s="752"/>
      <c r="G279" s="752"/>
      <c r="H279" s="766">
        <v>0</v>
      </c>
      <c r="I279" s="752">
        <v>1</v>
      </c>
      <c r="J279" s="752">
        <v>111.27</v>
      </c>
      <c r="K279" s="766">
        <v>1</v>
      </c>
      <c r="L279" s="752">
        <v>1</v>
      </c>
      <c r="M279" s="753">
        <v>111.27</v>
      </c>
    </row>
    <row r="280" spans="1:13" ht="14.4" customHeight="1" x14ac:dyDescent="0.3">
      <c r="A280" s="747" t="s">
        <v>673</v>
      </c>
      <c r="B280" s="748" t="s">
        <v>2565</v>
      </c>
      <c r="C280" s="748" t="s">
        <v>2818</v>
      </c>
      <c r="D280" s="748" t="s">
        <v>1162</v>
      </c>
      <c r="E280" s="748" t="s">
        <v>2758</v>
      </c>
      <c r="F280" s="752">
        <v>1</v>
      </c>
      <c r="G280" s="752">
        <v>721.2</v>
      </c>
      <c r="H280" s="766">
        <v>1</v>
      </c>
      <c r="I280" s="752"/>
      <c r="J280" s="752"/>
      <c r="K280" s="766">
        <v>0</v>
      </c>
      <c r="L280" s="752">
        <v>1</v>
      </c>
      <c r="M280" s="753">
        <v>721.2</v>
      </c>
    </row>
    <row r="281" spans="1:13" ht="14.4" customHeight="1" x14ac:dyDescent="0.3">
      <c r="A281" s="747" t="s">
        <v>673</v>
      </c>
      <c r="B281" s="748" t="s">
        <v>2565</v>
      </c>
      <c r="C281" s="748" t="s">
        <v>2753</v>
      </c>
      <c r="D281" s="748" t="s">
        <v>1162</v>
      </c>
      <c r="E281" s="748" t="s">
        <v>2754</v>
      </c>
      <c r="F281" s="752"/>
      <c r="G281" s="752"/>
      <c r="H281" s="766">
        <v>0</v>
      </c>
      <c r="I281" s="752">
        <v>1</v>
      </c>
      <c r="J281" s="752">
        <v>271.85000000000008</v>
      </c>
      <c r="K281" s="766">
        <v>1</v>
      </c>
      <c r="L281" s="752">
        <v>1</v>
      </c>
      <c r="M281" s="753">
        <v>271.85000000000008</v>
      </c>
    </row>
    <row r="282" spans="1:13" ht="14.4" customHeight="1" x14ac:dyDescent="0.3">
      <c r="A282" s="747" t="s">
        <v>673</v>
      </c>
      <c r="B282" s="748" t="s">
        <v>2565</v>
      </c>
      <c r="C282" s="748" t="s">
        <v>2755</v>
      </c>
      <c r="D282" s="748" t="s">
        <v>1162</v>
      </c>
      <c r="E282" s="748" t="s">
        <v>2756</v>
      </c>
      <c r="F282" s="752"/>
      <c r="G282" s="752"/>
      <c r="H282" s="766">
        <v>0</v>
      </c>
      <c r="I282" s="752">
        <v>4</v>
      </c>
      <c r="J282" s="752">
        <v>2522.64</v>
      </c>
      <c r="K282" s="766">
        <v>1</v>
      </c>
      <c r="L282" s="752">
        <v>4</v>
      </c>
      <c r="M282" s="753">
        <v>2522.64</v>
      </c>
    </row>
    <row r="283" spans="1:13" ht="14.4" customHeight="1" x14ac:dyDescent="0.3">
      <c r="A283" s="747" t="s">
        <v>673</v>
      </c>
      <c r="B283" s="748" t="s">
        <v>2565</v>
      </c>
      <c r="C283" s="748" t="s">
        <v>2566</v>
      </c>
      <c r="D283" s="748" t="s">
        <v>1162</v>
      </c>
      <c r="E283" s="748" t="s">
        <v>2567</v>
      </c>
      <c r="F283" s="752"/>
      <c r="G283" s="752"/>
      <c r="H283" s="766">
        <v>0</v>
      </c>
      <c r="I283" s="752">
        <v>4</v>
      </c>
      <c r="J283" s="752">
        <v>1635.8</v>
      </c>
      <c r="K283" s="766">
        <v>1</v>
      </c>
      <c r="L283" s="752">
        <v>4</v>
      </c>
      <c r="M283" s="753">
        <v>1635.8</v>
      </c>
    </row>
    <row r="284" spans="1:13" ht="14.4" customHeight="1" x14ac:dyDescent="0.3">
      <c r="A284" s="747" t="s">
        <v>673</v>
      </c>
      <c r="B284" s="748" t="s">
        <v>2565</v>
      </c>
      <c r="C284" s="748" t="s">
        <v>2757</v>
      </c>
      <c r="D284" s="748" t="s">
        <v>1162</v>
      </c>
      <c r="E284" s="748" t="s">
        <v>2758</v>
      </c>
      <c r="F284" s="752"/>
      <c r="G284" s="752"/>
      <c r="H284" s="766">
        <v>0</v>
      </c>
      <c r="I284" s="752">
        <v>1</v>
      </c>
      <c r="J284" s="752">
        <v>721.2</v>
      </c>
      <c r="K284" s="766">
        <v>1</v>
      </c>
      <c r="L284" s="752">
        <v>1</v>
      </c>
      <c r="M284" s="753">
        <v>721.2</v>
      </c>
    </row>
    <row r="285" spans="1:13" ht="14.4" customHeight="1" x14ac:dyDescent="0.3">
      <c r="A285" s="747" t="s">
        <v>673</v>
      </c>
      <c r="B285" s="748" t="s">
        <v>2568</v>
      </c>
      <c r="C285" s="748" t="s">
        <v>2569</v>
      </c>
      <c r="D285" s="748" t="s">
        <v>1133</v>
      </c>
      <c r="E285" s="748" t="s">
        <v>2570</v>
      </c>
      <c r="F285" s="752"/>
      <c r="G285" s="752"/>
      <c r="H285" s="766">
        <v>0</v>
      </c>
      <c r="I285" s="752">
        <v>1</v>
      </c>
      <c r="J285" s="752">
        <v>129.32999999999996</v>
      </c>
      <c r="K285" s="766">
        <v>1</v>
      </c>
      <c r="L285" s="752">
        <v>1</v>
      </c>
      <c r="M285" s="753">
        <v>129.32999999999996</v>
      </c>
    </row>
    <row r="286" spans="1:13" ht="14.4" customHeight="1" x14ac:dyDescent="0.3">
      <c r="A286" s="747" t="s">
        <v>673</v>
      </c>
      <c r="B286" s="748" t="s">
        <v>2665</v>
      </c>
      <c r="C286" s="748" t="s">
        <v>2666</v>
      </c>
      <c r="D286" s="748" t="s">
        <v>1411</v>
      </c>
      <c r="E286" s="748" t="s">
        <v>2667</v>
      </c>
      <c r="F286" s="752"/>
      <c r="G286" s="752"/>
      <c r="H286" s="766">
        <v>0</v>
      </c>
      <c r="I286" s="752">
        <v>1</v>
      </c>
      <c r="J286" s="752">
        <v>31.339999999999996</v>
      </c>
      <c r="K286" s="766">
        <v>1</v>
      </c>
      <c r="L286" s="752">
        <v>1</v>
      </c>
      <c r="M286" s="753">
        <v>31.339999999999996</v>
      </c>
    </row>
    <row r="287" spans="1:13" ht="14.4" customHeight="1" x14ac:dyDescent="0.3">
      <c r="A287" s="747" t="s">
        <v>673</v>
      </c>
      <c r="B287" s="748" t="s">
        <v>2665</v>
      </c>
      <c r="C287" s="748" t="s">
        <v>2819</v>
      </c>
      <c r="D287" s="748" t="s">
        <v>1411</v>
      </c>
      <c r="E287" s="748" t="s">
        <v>2820</v>
      </c>
      <c r="F287" s="752"/>
      <c r="G287" s="752"/>
      <c r="H287" s="766">
        <v>0</v>
      </c>
      <c r="I287" s="752">
        <v>1</v>
      </c>
      <c r="J287" s="752">
        <v>58.720000000000006</v>
      </c>
      <c r="K287" s="766">
        <v>1</v>
      </c>
      <c r="L287" s="752">
        <v>1</v>
      </c>
      <c r="M287" s="753">
        <v>58.720000000000006</v>
      </c>
    </row>
    <row r="288" spans="1:13" ht="14.4" customHeight="1" x14ac:dyDescent="0.3">
      <c r="A288" s="747" t="s">
        <v>673</v>
      </c>
      <c r="B288" s="748" t="s">
        <v>2571</v>
      </c>
      <c r="C288" s="748" t="s">
        <v>2572</v>
      </c>
      <c r="D288" s="748" t="s">
        <v>804</v>
      </c>
      <c r="E288" s="748" t="s">
        <v>2573</v>
      </c>
      <c r="F288" s="752"/>
      <c r="G288" s="752"/>
      <c r="H288" s="766">
        <v>0</v>
      </c>
      <c r="I288" s="752">
        <v>2</v>
      </c>
      <c r="J288" s="752">
        <v>132.71999999999997</v>
      </c>
      <c r="K288" s="766">
        <v>1</v>
      </c>
      <c r="L288" s="752">
        <v>2</v>
      </c>
      <c r="M288" s="753">
        <v>132.71999999999997</v>
      </c>
    </row>
    <row r="289" spans="1:13" ht="14.4" customHeight="1" x14ac:dyDescent="0.3">
      <c r="A289" s="747" t="s">
        <v>673</v>
      </c>
      <c r="B289" s="748" t="s">
        <v>2821</v>
      </c>
      <c r="C289" s="748" t="s">
        <v>2822</v>
      </c>
      <c r="D289" s="748" t="s">
        <v>1962</v>
      </c>
      <c r="E289" s="748" t="s">
        <v>2823</v>
      </c>
      <c r="F289" s="752"/>
      <c r="G289" s="752"/>
      <c r="H289" s="766">
        <v>0</v>
      </c>
      <c r="I289" s="752">
        <v>1</v>
      </c>
      <c r="J289" s="752">
        <v>21.63</v>
      </c>
      <c r="K289" s="766">
        <v>1</v>
      </c>
      <c r="L289" s="752">
        <v>1</v>
      </c>
      <c r="M289" s="753">
        <v>21.63</v>
      </c>
    </row>
    <row r="290" spans="1:13" ht="14.4" customHeight="1" x14ac:dyDescent="0.3">
      <c r="A290" s="747" t="s">
        <v>673</v>
      </c>
      <c r="B290" s="748" t="s">
        <v>2436</v>
      </c>
      <c r="C290" s="748" t="s">
        <v>2437</v>
      </c>
      <c r="D290" s="748" t="s">
        <v>2438</v>
      </c>
      <c r="E290" s="748" t="s">
        <v>2439</v>
      </c>
      <c r="F290" s="752"/>
      <c r="G290" s="752"/>
      <c r="H290" s="766">
        <v>0</v>
      </c>
      <c r="I290" s="752">
        <v>1</v>
      </c>
      <c r="J290" s="752">
        <v>62.119999999999969</v>
      </c>
      <c r="K290" s="766">
        <v>1</v>
      </c>
      <c r="L290" s="752">
        <v>1</v>
      </c>
      <c r="M290" s="753">
        <v>62.119999999999969</v>
      </c>
    </row>
    <row r="291" spans="1:13" ht="14.4" customHeight="1" x14ac:dyDescent="0.3">
      <c r="A291" s="747" t="s">
        <v>673</v>
      </c>
      <c r="B291" s="748" t="s">
        <v>2436</v>
      </c>
      <c r="C291" s="748" t="s">
        <v>2442</v>
      </c>
      <c r="D291" s="748" t="s">
        <v>913</v>
      </c>
      <c r="E291" s="748" t="s">
        <v>2443</v>
      </c>
      <c r="F291" s="752"/>
      <c r="G291" s="752"/>
      <c r="H291" s="766">
        <v>0</v>
      </c>
      <c r="I291" s="752">
        <v>63</v>
      </c>
      <c r="J291" s="752">
        <v>3439.9906269775015</v>
      </c>
      <c r="K291" s="766">
        <v>1</v>
      </c>
      <c r="L291" s="752">
        <v>63</v>
      </c>
      <c r="M291" s="753">
        <v>3439.9906269775015</v>
      </c>
    </row>
    <row r="292" spans="1:13" ht="14.4" customHeight="1" x14ac:dyDescent="0.3">
      <c r="A292" s="747" t="s">
        <v>673</v>
      </c>
      <c r="B292" s="748" t="s">
        <v>2436</v>
      </c>
      <c r="C292" s="748" t="s">
        <v>2824</v>
      </c>
      <c r="D292" s="748" t="s">
        <v>913</v>
      </c>
      <c r="E292" s="748" t="s">
        <v>2825</v>
      </c>
      <c r="F292" s="752"/>
      <c r="G292" s="752"/>
      <c r="H292" s="766">
        <v>0</v>
      </c>
      <c r="I292" s="752">
        <v>23</v>
      </c>
      <c r="J292" s="752">
        <v>1478.0299999999997</v>
      </c>
      <c r="K292" s="766">
        <v>1</v>
      </c>
      <c r="L292" s="752">
        <v>23</v>
      </c>
      <c r="M292" s="753">
        <v>1478.0299999999997</v>
      </c>
    </row>
    <row r="293" spans="1:13" ht="14.4" customHeight="1" x14ac:dyDescent="0.3">
      <c r="A293" s="747" t="s">
        <v>673</v>
      </c>
      <c r="B293" s="748" t="s">
        <v>2436</v>
      </c>
      <c r="C293" s="748" t="s">
        <v>2764</v>
      </c>
      <c r="D293" s="748" t="s">
        <v>913</v>
      </c>
      <c r="E293" s="748" t="s">
        <v>2765</v>
      </c>
      <c r="F293" s="752"/>
      <c r="G293" s="752"/>
      <c r="H293" s="766">
        <v>0</v>
      </c>
      <c r="I293" s="752">
        <v>5</v>
      </c>
      <c r="J293" s="752">
        <v>852.50000000000057</v>
      </c>
      <c r="K293" s="766">
        <v>1</v>
      </c>
      <c r="L293" s="752">
        <v>5</v>
      </c>
      <c r="M293" s="753">
        <v>852.50000000000057</v>
      </c>
    </row>
    <row r="294" spans="1:13" ht="14.4" customHeight="1" x14ac:dyDescent="0.3">
      <c r="A294" s="747" t="s">
        <v>673</v>
      </c>
      <c r="B294" s="748" t="s">
        <v>2444</v>
      </c>
      <c r="C294" s="748" t="s">
        <v>2586</v>
      </c>
      <c r="D294" s="748" t="s">
        <v>1288</v>
      </c>
      <c r="E294" s="748" t="s">
        <v>2587</v>
      </c>
      <c r="F294" s="752"/>
      <c r="G294" s="752"/>
      <c r="H294" s="766">
        <v>0</v>
      </c>
      <c r="I294" s="752">
        <v>8</v>
      </c>
      <c r="J294" s="752">
        <v>1335.53</v>
      </c>
      <c r="K294" s="766">
        <v>1</v>
      </c>
      <c r="L294" s="752">
        <v>8</v>
      </c>
      <c r="M294" s="753">
        <v>1335.53</v>
      </c>
    </row>
    <row r="295" spans="1:13" ht="14.4" customHeight="1" x14ac:dyDescent="0.3">
      <c r="A295" s="747" t="s">
        <v>673</v>
      </c>
      <c r="B295" s="748" t="s">
        <v>2444</v>
      </c>
      <c r="C295" s="748" t="s">
        <v>2588</v>
      </c>
      <c r="D295" s="748" t="s">
        <v>1288</v>
      </c>
      <c r="E295" s="748" t="s">
        <v>2589</v>
      </c>
      <c r="F295" s="752"/>
      <c r="G295" s="752"/>
      <c r="H295" s="766">
        <v>0</v>
      </c>
      <c r="I295" s="752">
        <v>7</v>
      </c>
      <c r="J295" s="752">
        <v>804.51000000000022</v>
      </c>
      <c r="K295" s="766">
        <v>1</v>
      </c>
      <c r="L295" s="752">
        <v>7</v>
      </c>
      <c r="M295" s="753">
        <v>804.51000000000022</v>
      </c>
    </row>
    <row r="296" spans="1:13" ht="14.4" customHeight="1" x14ac:dyDescent="0.3">
      <c r="A296" s="747" t="s">
        <v>673</v>
      </c>
      <c r="B296" s="748" t="s">
        <v>2444</v>
      </c>
      <c r="C296" s="748" t="s">
        <v>2590</v>
      </c>
      <c r="D296" s="748" t="s">
        <v>2591</v>
      </c>
      <c r="E296" s="748" t="s">
        <v>2592</v>
      </c>
      <c r="F296" s="752"/>
      <c r="G296" s="752"/>
      <c r="H296" s="766">
        <v>0</v>
      </c>
      <c r="I296" s="752">
        <v>1</v>
      </c>
      <c r="J296" s="752">
        <v>101.41992900413578</v>
      </c>
      <c r="K296" s="766">
        <v>1</v>
      </c>
      <c r="L296" s="752">
        <v>1</v>
      </c>
      <c r="M296" s="753">
        <v>101.41992900413578</v>
      </c>
    </row>
    <row r="297" spans="1:13" ht="14.4" customHeight="1" x14ac:dyDescent="0.3">
      <c r="A297" s="747" t="s">
        <v>673</v>
      </c>
      <c r="B297" s="748" t="s">
        <v>2444</v>
      </c>
      <c r="C297" s="748" t="s">
        <v>2448</v>
      </c>
      <c r="D297" s="748" t="s">
        <v>2449</v>
      </c>
      <c r="E297" s="748" t="s">
        <v>2450</v>
      </c>
      <c r="F297" s="752"/>
      <c r="G297" s="752"/>
      <c r="H297" s="766">
        <v>0</v>
      </c>
      <c r="I297" s="752">
        <v>2</v>
      </c>
      <c r="J297" s="752">
        <v>222.64</v>
      </c>
      <c r="K297" s="766">
        <v>1</v>
      </c>
      <c r="L297" s="752">
        <v>2</v>
      </c>
      <c r="M297" s="753">
        <v>222.64</v>
      </c>
    </row>
    <row r="298" spans="1:13" ht="14.4" customHeight="1" x14ac:dyDescent="0.3">
      <c r="A298" s="747" t="s">
        <v>673</v>
      </c>
      <c r="B298" s="748" t="s">
        <v>2444</v>
      </c>
      <c r="C298" s="748" t="s">
        <v>2801</v>
      </c>
      <c r="D298" s="748" t="s">
        <v>1834</v>
      </c>
      <c r="E298" s="748" t="s">
        <v>2802</v>
      </c>
      <c r="F298" s="752">
        <v>1</v>
      </c>
      <c r="G298" s="752">
        <v>115.72000000000007</v>
      </c>
      <c r="H298" s="766">
        <v>1</v>
      </c>
      <c r="I298" s="752"/>
      <c r="J298" s="752"/>
      <c r="K298" s="766">
        <v>0</v>
      </c>
      <c r="L298" s="752">
        <v>1</v>
      </c>
      <c r="M298" s="753">
        <v>115.72000000000007</v>
      </c>
    </row>
    <row r="299" spans="1:13" ht="14.4" customHeight="1" x14ac:dyDescent="0.3">
      <c r="A299" s="747" t="s">
        <v>673</v>
      </c>
      <c r="B299" s="748" t="s">
        <v>2444</v>
      </c>
      <c r="C299" s="748" t="s">
        <v>2451</v>
      </c>
      <c r="D299" s="748" t="s">
        <v>1014</v>
      </c>
      <c r="E299" s="748" t="s">
        <v>2452</v>
      </c>
      <c r="F299" s="752"/>
      <c r="G299" s="752"/>
      <c r="H299" s="766">
        <v>0</v>
      </c>
      <c r="I299" s="752">
        <v>5</v>
      </c>
      <c r="J299" s="752">
        <v>284.18</v>
      </c>
      <c r="K299" s="766">
        <v>1</v>
      </c>
      <c r="L299" s="752">
        <v>5</v>
      </c>
      <c r="M299" s="753">
        <v>284.18</v>
      </c>
    </row>
    <row r="300" spans="1:13" ht="14.4" customHeight="1" x14ac:dyDescent="0.3">
      <c r="A300" s="747" t="s">
        <v>673</v>
      </c>
      <c r="B300" s="748" t="s">
        <v>2453</v>
      </c>
      <c r="C300" s="748" t="s">
        <v>2454</v>
      </c>
      <c r="D300" s="748" t="s">
        <v>2455</v>
      </c>
      <c r="E300" s="748" t="s">
        <v>2456</v>
      </c>
      <c r="F300" s="752"/>
      <c r="G300" s="752"/>
      <c r="H300" s="766">
        <v>0</v>
      </c>
      <c r="I300" s="752">
        <v>38</v>
      </c>
      <c r="J300" s="752">
        <v>17479.440000000002</v>
      </c>
      <c r="K300" s="766">
        <v>1</v>
      </c>
      <c r="L300" s="752">
        <v>38</v>
      </c>
      <c r="M300" s="753">
        <v>17479.440000000002</v>
      </c>
    </row>
    <row r="301" spans="1:13" ht="14.4" customHeight="1" x14ac:dyDescent="0.3">
      <c r="A301" s="747" t="s">
        <v>673</v>
      </c>
      <c r="B301" s="748" t="s">
        <v>2457</v>
      </c>
      <c r="C301" s="748" t="s">
        <v>2766</v>
      </c>
      <c r="D301" s="748" t="s">
        <v>2459</v>
      </c>
      <c r="E301" s="748" t="s">
        <v>2465</v>
      </c>
      <c r="F301" s="752"/>
      <c r="G301" s="752"/>
      <c r="H301" s="766">
        <v>0</v>
      </c>
      <c r="I301" s="752">
        <v>4</v>
      </c>
      <c r="J301" s="752">
        <v>262.16000000000003</v>
      </c>
      <c r="K301" s="766">
        <v>1</v>
      </c>
      <c r="L301" s="752">
        <v>4</v>
      </c>
      <c r="M301" s="753">
        <v>262.16000000000003</v>
      </c>
    </row>
    <row r="302" spans="1:13" ht="14.4" customHeight="1" x14ac:dyDescent="0.3">
      <c r="A302" s="747" t="s">
        <v>673</v>
      </c>
      <c r="B302" s="748" t="s">
        <v>2457</v>
      </c>
      <c r="C302" s="748" t="s">
        <v>2461</v>
      </c>
      <c r="D302" s="748" t="s">
        <v>2459</v>
      </c>
      <c r="E302" s="748" t="s">
        <v>2462</v>
      </c>
      <c r="F302" s="752"/>
      <c r="G302" s="752"/>
      <c r="H302" s="766">
        <v>0</v>
      </c>
      <c r="I302" s="752">
        <v>5</v>
      </c>
      <c r="J302" s="752">
        <v>617.5</v>
      </c>
      <c r="K302" s="766">
        <v>1</v>
      </c>
      <c r="L302" s="752">
        <v>5</v>
      </c>
      <c r="M302" s="753">
        <v>617.5</v>
      </c>
    </row>
    <row r="303" spans="1:13" ht="14.4" customHeight="1" x14ac:dyDescent="0.3">
      <c r="A303" s="747" t="s">
        <v>673</v>
      </c>
      <c r="B303" s="748" t="s">
        <v>2467</v>
      </c>
      <c r="C303" s="748" t="s">
        <v>2468</v>
      </c>
      <c r="D303" s="748" t="s">
        <v>2469</v>
      </c>
      <c r="E303" s="748" t="s">
        <v>2470</v>
      </c>
      <c r="F303" s="752">
        <v>80</v>
      </c>
      <c r="G303" s="752">
        <v>2128.8000000000002</v>
      </c>
      <c r="H303" s="766">
        <v>1</v>
      </c>
      <c r="I303" s="752"/>
      <c r="J303" s="752"/>
      <c r="K303" s="766">
        <v>0</v>
      </c>
      <c r="L303" s="752">
        <v>80</v>
      </c>
      <c r="M303" s="753">
        <v>2128.8000000000002</v>
      </c>
    </row>
    <row r="304" spans="1:13" ht="14.4" customHeight="1" x14ac:dyDescent="0.3">
      <c r="A304" s="747" t="s">
        <v>673</v>
      </c>
      <c r="B304" s="748" t="s">
        <v>2471</v>
      </c>
      <c r="C304" s="748" t="s">
        <v>2472</v>
      </c>
      <c r="D304" s="748" t="s">
        <v>2473</v>
      </c>
      <c r="E304" s="748" t="s">
        <v>2474</v>
      </c>
      <c r="F304" s="752"/>
      <c r="G304" s="752"/>
      <c r="H304" s="766">
        <v>0</v>
      </c>
      <c r="I304" s="752">
        <v>10.5</v>
      </c>
      <c r="J304" s="752">
        <v>5695.89</v>
      </c>
      <c r="K304" s="766">
        <v>1</v>
      </c>
      <c r="L304" s="752">
        <v>10.5</v>
      </c>
      <c r="M304" s="753">
        <v>5695.89</v>
      </c>
    </row>
    <row r="305" spans="1:13" ht="14.4" customHeight="1" x14ac:dyDescent="0.3">
      <c r="A305" s="747" t="s">
        <v>673</v>
      </c>
      <c r="B305" s="748" t="s">
        <v>2471</v>
      </c>
      <c r="C305" s="748" t="s">
        <v>2595</v>
      </c>
      <c r="D305" s="748" t="s">
        <v>2473</v>
      </c>
      <c r="E305" s="748" t="s">
        <v>2596</v>
      </c>
      <c r="F305" s="752"/>
      <c r="G305" s="752"/>
      <c r="H305" s="766">
        <v>0</v>
      </c>
      <c r="I305" s="752">
        <v>13.5</v>
      </c>
      <c r="J305" s="752">
        <v>12817.230806911415</v>
      </c>
      <c r="K305" s="766">
        <v>1</v>
      </c>
      <c r="L305" s="752">
        <v>13.5</v>
      </c>
      <c r="M305" s="753">
        <v>12817.230806911415</v>
      </c>
    </row>
    <row r="306" spans="1:13" ht="14.4" customHeight="1" x14ac:dyDescent="0.3">
      <c r="A306" s="747" t="s">
        <v>673</v>
      </c>
      <c r="B306" s="748" t="s">
        <v>2597</v>
      </c>
      <c r="C306" s="748" t="s">
        <v>2598</v>
      </c>
      <c r="D306" s="748" t="s">
        <v>743</v>
      </c>
      <c r="E306" s="748" t="s">
        <v>2599</v>
      </c>
      <c r="F306" s="752"/>
      <c r="G306" s="752"/>
      <c r="H306" s="766">
        <v>0</v>
      </c>
      <c r="I306" s="752">
        <v>8</v>
      </c>
      <c r="J306" s="752">
        <v>1857.1599999999999</v>
      </c>
      <c r="K306" s="766">
        <v>1</v>
      </c>
      <c r="L306" s="752">
        <v>8</v>
      </c>
      <c r="M306" s="753">
        <v>1857.1599999999999</v>
      </c>
    </row>
    <row r="307" spans="1:13" ht="14.4" customHeight="1" x14ac:dyDescent="0.3">
      <c r="A307" s="747" t="s">
        <v>673</v>
      </c>
      <c r="B307" s="748" t="s">
        <v>2604</v>
      </c>
      <c r="C307" s="748" t="s">
        <v>2605</v>
      </c>
      <c r="D307" s="748" t="s">
        <v>2606</v>
      </c>
      <c r="E307" s="748" t="s">
        <v>2607</v>
      </c>
      <c r="F307" s="752"/>
      <c r="G307" s="752"/>
      <c r="H307" s="766">
        <v>0</v>
      </c>
      <c r="I307" s="752">
        <v>24.5</v>
      </c>
      <c r="J307" s="752">
        <v>13869.45</v>
      </c>
      <c r="K307" s="766">
        <v>1</v>
      </c>
      <c r="L307" s="752">
        <v>24.5</v>
      </c>
      <c r="M307" s="753">
        <v>13869.45</v>
      </c>
    </row>
    <row r="308" spans="1:13" ht="14.4" customHeight="1" x14ac:dyDescent="0.3">
      <c r="A308" s="747" t="s">
        <v>673</v>
      </c>
      <c r="B308" s="748" t="s">
        <v>2475</v>
      </c>
      <c r="C308" s="748" t="s">
        <v>2476</v>
      </c>
      <c r="D308" s="748" t="s">
        <v>2477</v>
      </c>
      <c r="E308" s="748" t="s">
        <v>2478</v>
      </c>
      <c r="F308" s="752"/>
      <c r="G308" s="752"/>
      <c r="H308" s="766">
        <v>0</v>
      </c>
      <c r="I308" s="752">
        <v>60</v>
      </c>
      <c r="J308" s="752">
        <v>2053.6000000000004</v>
      </c>
      <c r="K308" s="766">
        <v>1</v>
      </c>
      <c r="L308" s="752">
        <v>60</v>
      </c>
      <c r="M308" s="753">
        <v>2053.6000000000004</v>
      </c>
    </row>
    <row r="309" spans="1:13" ht="14.4" customHeight="1" x14ac:dyDescent="0.3">
      <c r="A309" s="747" t="s">
        <v>673</v>
      </c>
      <c r="B309" s="748" t="s">
        <v>2479</v>
      </c>
      <c r="C309" s="748" t="s">
        <v>2826</v>
      </c>
      <c r="D309" s="748" t="s">
        <v>2827</v>
      </c>
      <c r="E309" s="748" t="s">
        <v>2828</v>
      </c>
      <c r="F309" s="752">
        <v>2</v>
      </c>
      <c r="G309" s="752">
        <v>764.88</v>
      </c>
      <c r="H309" s="766">
        <v>1</v>
      </c>
      <c r="I309" s="752"/>
      <c r="J309" s="752"/>
      <c r="K309" s="766">
        <v>0</v>
      </c>
      <c r="L309" s="752">
        <v>2</v>
      </c>
      <c r="M309" s="753">
        <v>764.88</v>
      </c>
    </row>
    <row r="310" spans="1:13" ht="14.4" customHeight="1" x14ac:dyDescent="0.3">
      <c r="A310" s="747" t="s">
        <v>673</v>
      </c>
      <c r="B310" s="748" t="s">
        <v>2479</v>
      </c>
      <c r="C310" s="748" t="s">
        <v>2480</v>
      </c>
      <c r="D310" s="748" t="s">
        <v>2481</v>
      </c>
      <c r="E310" s="748" t="s">
        <v>2482</v>
      </c>
      <c r="F310" s="752"/>
      <c r="G310" s="752"/>
      <c r="H310" s="766">
        <v>0</v>
      </c>
      <c r="I310" s="752">
        <v>8</v>
      </c>
      <c r="J310" s="752">
        <v>173.92</v>
      </c>
      <c r="K310" s="766">
        <v>1</v>
      </c>
      <c r="L310" s="752">
        <v>8</v>
      </c>
      <c r="M310" s="753">
        <v>173.92</v>
      </c>
    </row>
    <row r="311" spans="1:13" ht="14.4" customHeight="1" x14ac:dyDescent="0.3">
      <c r="A311" s="747" t="s">
        <v>673</v>
      </c>
      <c r="B311" s="748" t="s">
        <v>2483</v>
      </c>
      <c r="C311" s="748" t="s">
        <v>2484</v>
      </c>
      <c r="D311" s="748" t="s">
        <v>2485</v>
      </c>
      <c r="E311" s="748" t="s">
        <v>2486</v>
      </c>
      <c r="F311" s="752"/>
      <c r="G311" s="752"/>
      <c r="H311" s="766">
        <v>0</v>
      </c>
      <c r="I311" s="752">
        <v>2.5</v>
      </c>
      <c r="J311" s="752">
        <v>382.25</v>
      </c>
      <c r="K311" s="766">
        <v>1</v>
      </c>
      <c r="L311" s="752">
        <v>2.5</v>
      </c>
      <c r="M311" s="753">
        <v>382.25</v>
      </c>
    </row>
    <row r="312" spans="1:13" ht="14.4" customHeight="1" x14ac:dyDescent="0.3">
      <c r="A312" s="747" t="s">
        <v>673</v>
      </c>
      <c r="B312" s="748" t="s">
        <v>2483</v>
      </c>
      <c r="C312" s="748" t="s">
        <v>2608</v>
      </c>
      <c r="D312" s="748" t="s">
        <v>1704</v>
      </c>
      <c r="E312" s="748" t="s">
        <v>2609</v>
      </c>
      <c r="F312" s="752"/>
      <c r="G312" s="752"/>
      <c r="H312" s="766">
        <v>0</v>
      </c>
      <c r="I312" s="752">
        <v>14</v>
      </c>
      <c r="J312" s="752">
        <v>9475.0400000000009</v>
      </c>
      <c r="K312" s="766">
        <v>1</v>
      </c>
      <c r="L312" s="752">
        <v>14</v>
      </c>
      <c r="M312" s="753">
        <v>9475.0400000000009</v>
      </c>
    </row>
    <row r="313" spans="1:13" ht="14.4" customHeight="1" x14ac:dyDescent="0.3">
      <c r="A313" s="747" t="s">
        <v>673</v>
      </c>
      <c r="B313" s="748" t="s">
        <v>2746</v>
      </c>
      <c r="C313" s="748" t="s">
        <v>2747</v>
      </c>
      <c r="D313" s="748" t="s">
        <v>2748</v>
      </c>
      <c r="E313" s="748" t="s">
        <v>2749</v>
      </c>
      <c r="F313" s="752"/>
      <c r="G313" s="752"/>
      <c r="H313" s="766">
        <v>0</v>
      </c>
      <c r="I313" s="752">
        <v>43</v>
      </c>
      <c r="J313" s="752">
        <v>363132.88</v>
      </c>
      <c r="K313" s="766">
        <v>1</v>
      </c>
      <c r="L313" s="752">
        <v>43</v>
      </c>
      <c r="M313" s="753">
        <v>363132.88</v>
      </c>
    </row>
    <row r="314" spans="1:13" ht="14.4" customHeight="1" x14ac:dyDescent="0.3">
      <c r="A314" s="747" t="s">
        <v>673</v>
      </c>
      <c r="B314" s="748" t="s">
        <v>2829</v>
      </c>
      <c r="C314" s="748" t="s">
        <v>2830</v>
      </c>
      <c r="D314" s="748" t="s">
        <v>2831</v>
      </c>
      <c r="E314" s="748" t="s">
        <v>2462</v>
      </c>
      <c r="F314" s="752"/>
      <c r="G314" s="752"/>
      <c r="H314" s="766">
        <v>0</v>
      </c>
      <c r="I314" s="752">
        <v>1</v>
      </c>
      <c r="J314" s="752">
        <v>207.14</v>
      </c>
      <c r="K314" s="766">
        <v>1</v>
      </c>
      <c r="L314" s="752">
        <v>1</v>
      </c>
      <c r="M314" s="753">
        <v>207.14</v>
      </c>
    </row>
    <row r="315" spans="1:13" ht="14.4" customHeight="1" x14ac:dyDescent="0.3">
      <c r="A315" s="747" t="s">
        <v>673</v>
      </c>
      <c r="B315" s="748" t="s">
        <v>2789</v>
      </c>
      <c r="C315" s="748" t="s">
        <v>2790</v>
      </c>
      <c r="D315" s="748" t="s">
        <v>2791</v>
      </c>
      <c r="E315" s="748" t="s">
        <v>2792</v>
      </c>
      <c r="F315" s="752"/>
      <c r="G315" s="752"/>
      <c r="H315" s="766">
        <v>0</v>
      </c>
      <c r="I315" s="752">
        <v>3.4203725</v>
      </c>
      <c r="J315" s="752">
        <v>357.42908676293149</v>
      </c>
      <c r="K315" s="766">
        <v>1</v>
      </c>
      <c r="L315" s="752">
        <v>3.4203725</v>
      </c>
      <c r="M315" s="753">
        <v>357.42908676293149</v>
      </c>
    </row>
    <row r="316" spans="1:13" ht="14.4" customHeight="1" x14ac:dyDescent="0.3">
      <c r="A316" s="747" t="s">
        <v>673</v>
      </c>
      <c r="B316" s="748" t="s">
        <v>2789</v>
      </c>
      <c r="C316" s="748" t="s">
        <v>2832</v>
      </c>
      <c r="D316" s="748" t="s">
        <v>2791</v>
      </c>
      <c r="E316" s="748" t="s">
        <v>2833</v>
      </c>
      <c r="F316" s="752"/>
      <c r="G316" s="752"/>
      <c r="H316" s="766">
        <v>0</v>
      </c>
      <c r="I316" s="752">
        <v>2.7831264</v>
      </c>
      <c r="J316" s="752">
        <v>440.84735359175806</v>
      </c>
      <c r="K316" s="766">
        <v>1</v>
      </c>
      <c r="L316" s="752">
        <v>2.7831264</v>
      </c>
      <c r="M316" s="753">
        <v>440.84735359175806</v>
      </c>
    </row>
    <row r="317" spans="1:13" ht="14.4" customHeight="1" x14ac:dyDescent="0.3">
      <c r="A317" s="747" t="s">
        <v>673</v>
      </c>
      <c r="B317" s="748" t="s">
        <v>2789</v>
      </c>
      <c r="C317" s="748" t="s">
        <v>2834</v>
      </c>
      <c r="D317" s="748" t="s">
        <v>2791</v>
      </c>
      <c r="E317" s="748" t="s">
        <v>2835</v>
      </c>
      <c r="F317" s="752"/>
      <c r="G317" s="752"/>
      <c r="H317" s="766">
        <v>0</v>
      </c>
      <c r="I317" s="752">
        <v>0.41800000000000004</v>
      </c>
      <c r="J317" s="752">
        <v>135.64097331693227</v>
      </c>
      <c r="K317" s="766">
        <v>1</v>
      </c>
      <c r="L317" s="752">
        <v>0.41800000000000004</v>
      </c>
      <c r="M317" s="753">
        <v>135.64097331693227</v>
      </c>
    </row>
    <row r="318" spans="1:13" ht="14.4" customHeight="1" x14ac:dyDescent="0.3">
      <c r="A318" s="747" t="s">
        <v>673</v>
      </c>
      <c r="B318" s="748" t="s">
        <v>2793</v>
      </c>
      <c r="C318" s="748" t="s">
        <v>2794</v>
      </c>
      <c r="D318" s="748" t="s">
        <v>2795</v>
      </c>
      <c r="E318" s="748" t="s">
        <v>2796</v>
      </c>
      <c r="F318" s="752"/>
      <c r="G318" s="752"/>
      <c r="H318" s="766">
        <v>0</v>
      </c>
      <c r="I318" s="752">
        <v>10</v>
      </c>
      <c r="J318" s="752">
        <v>8346.6999999999989</v>
      </c>
      <c r="K318" s="766">
        <v>1</v>
      </c>
      <c r="L318" s="752">
        <v>10</v>
      </c>
      <c r="M318" s="753">
        <v>8346.6999999999989</v>
      </c>
    </row>
    <row r="319" spans="1:13" ht="14.4" customHeight="1" x14ac:dyDescent="0.3">
      <c r="A319" s="747" t="s">
        <v>673</v>
      </c>
      <c r="B319" s="748" t="s">
        <v>2614</v>
      </c>
      <c r="C319" s="748" t="s">
        <v>2615</v>
      </c>
      <c r="D319" s="748" t="s">
        <v>1110</v>
      </c>
      <c r="E319" s="748" t="s">
        <v>2616</v>
      </c>
      <c r="F319" s="752"/>
      <c r="G319" s="752"/>
      <c r="H319" s="766">
        <v>0</v>
      </c>
      <c r="I319" s="752">
        <v>2</v>
      </c>
      <c r="J319" s="752">
        <v>117.47999999999999</v>
      </c>
      <c r="K319" s="766">
        <v>1</v>
      </c>
      <c r="L319" s="752">
        <v>2</v>
      </c>
      <c r="M319" s="753">
        <v>117.47999999999999</v>
      </c>
    </row>
    <row r="320" spans="1:13" ht="14.4" customHeight="1" x14ac:dyDescent="0.3">
      <c r="A320" s="747" t="s">
        <v>673</v>
      </c>
      <c r="B320" s="748" t="s">
        <v>2614</v>
      </c>
      <c r="C320" s="748" t="s">
        <v>2617</v>
      </c>
      <c r="D320" s="748" t="s">
        <v>1110</v>
      </c>
      <c r="E320" s="748" t="s">
        <v>1620</v>
      </c>
      <c r="F320" s="752"/>
      <c r="G320" s="752"/>
      <c r="H320" s="766">
        <v>0</v>
      </c>
      <c r="I320" s="752">
        <v>12</v>
      </c>
      <c r="J320" s="752">
        <v>1251.17</v>
      </c>
      <c r="K320" s="766">
        <v>1</v>
      </c>
      <c r="L320" s="752">
        <v>12</v>
      </c>
      <c r="M320" s="753">
        <v>1251.17</v>
      </c>
    </row>
    <row r="321" spans="1:13" ht="14.4" customHeight="1" x14ac:dyDescent="0.3">
      <c r="A321" s="747" t="s">
        <v>673</v>
      </c>
      <c r="B321" s="748" t="s">
        <v>2614</v>
      </c>
      <c r="C321" s="748" t="s">
        <v>2836</v>
      </c>
      <c r="D321" s="748" t="s">
        <v>1110</v>
      </c>
      <c r="E321" s="748" t="s">
        <v>1620</v>
      </c>
      <c r="F321" s="752">
        <v>1</v>
      </c>
      <c r="G321" s="752">
        <v>103.31999999999998</v>
      </c>
      <c r="H321" s="766">
        <v>1</v>
      </c>
      <c r="I321" s="752"/>
      <c r="J321" s="752"/>
      <c r="K321" s="766">
        <v>0</v>
      </c>
      <c r="L321" s="752">
        <v>1</v>
      </c>
      <c r="M321" s="753">
        <v>103.31999999999998</v>
      </c>
    </row>
    <row r="322" spans="1:13" ht="14.4" customHeight="1" x14ac:dyDescent="0.3">
      <c r="A322" s="747" t="s">
        <v>673</v>
      </c>
      <c r="B322" s="748" t="s">
        <v>2493</v>
      </c>
      <c r="C322" s="748" t="s">
        <v>2774</v>
      </c>
      <c r="D322" s="748" t="s">
        <v>1619</v>
      </c>
      <c r="E322" s="748" t="s">
        <v>1620</v>
      </c>
      <c r="F322" s="752"/>
      <c r="G322" s="752"/>
      <c r="H322" s="766">
        <v>0</v>
      </c>
      <c r="I322" s="752">
        <v>1</v>
      </c>
      <c r="J322" s="752">
        <v>19.139999999999993</v>
      </c>
      <c r="K322" s="766">
        <v>1</v>
      </c>
      <c r="L322" s="752">
        <v>1</v>
      </c>
      <c r="M322" s="753">
        <v>19.139999999999993</v>
      </c>
    </row>
    <row r="323" spans="1:13" ht="14.4" customHeight="1" x14ac:dyDescent="0.3">
      <c r="A323" s="747" t="s">
        <v>673</v>
      </c>
      <c r="B323" s="748" t="s">
        <v>2493</v>
      </c>
      <c r="C323" s="748" t="s">
        <v>2837</v>
      </c>
      <c r="D323" s="748" t="s">
        <v>1619</v>
      </c>
      <c r="E323" s="748" t="s">
        <v>1859</v>
      </c>
      <c r="F323" s="752"/>
      <c r="G323" s="752"/>
      <c r="H323" s="766">
        <v>0</v>
      </c>
      <c r="I323" s="752">
        <v>1</v>
      </c>
      <c r="J323" s="752">
        <v>63.810000000000016</v>
      </c>
      <c r="K323" s="766">
        <v>1</v>
      </c>
      <c r="L323" s="752">
        <v>1</v>
      </c>
      <c r="M323" s="753">
        <v>63.810000000000016</v>
      </c>
    </row>
    <row r="324" spans="1:13" ht="14.4" customHeight="1" x14ac:dyDescent="0.3">
      <c r="A324" s="747" t="s">
        <v>673</v>
      </c>
      <c r="B324" s="748" t="s">
        <v>2775</v>
      </c>
      <c r="C324" s="748" t="s">
        <v>2838</v>
      </c>
      <c r="D324" s="748" t="s">
        <v>2777</v>
      </c>
      <c r="E324" s="748" t="s">
        <v>2839</v>
      </c>
      <c r="F324" s="752"/>
      <c r="G324" s="752"/>
      <c r="H324" s="766">
        <v>0</v>
      </c>
      <c r="I324" s="752">
        <v>6</v>
      </c>
      <c r="J324" s="752">
        <v>5150.4600000000009</v>
      </c>
      <c r="K324" s="766">
        <v>1</v>
      </c>
      <c r="L324" s="752">
        <v>6</v>
      </c>
      <c r="M324" s="753">
        <v>5150.4600000000009</v>
      </c>
    </row>
    <row r="325" spans="1:13" ht="14.4" customHeight="1" x14ac:dyDescent="0.3">
      <c r="A325" s="747" t="s">
        <v>673</v>
      </c>
      <c r="B325" s="748" t="s">
        <v>2496</v>
      </c>
      <c r="C325" s="748" t="s">
        <v>2619</v>
      </c>
      <c r="D325" s="748" t="s">
        <v>2620</v>
      </c>
      <c r="E325" s="748" t="s">
        <v>2621</v>
      </c>
      <c r="F325" s="752"/>
      <c r="G325" s="752"/>
      <c r="H325" s="766">
        <v>0</v>
      </c>
      <c r="I325" s="752">
        <v>18</v>
      </c>
      <c r="J325" s="752">
        <v>658.02071892194579</v>
      </c>
      <c r="K325" s="766">
        <v>1</v>
      </c>
      <c r="L325" s="752">
        <v>18</v>
      </c>
      <c r="M325" s="753">
        <v>658.02071892194579</v>
      </c>
    </row>
    <row r="326" spans="1:13" ht="14.4" customHeight="1" x14ac:dyDescent="0.3">
      <c r="A326" s="747" t="s">
        <v>673</v>
      </c>
      <c r="B326" s="748" t="s">
        <v>2496</v>
      </c>
      <c r="C326" s="748" t="s">
        <v>2497</v>
      </c>
      <c r="D326" s="748" t="s">
        <v>2498</v>
      </c>
      <c r="E326" s="748" t="s">
        <v>2499</v>
      </c>
      <c r="F326" s="752"/>
      <c r="G326" s="752"/>
      <c r="H326" s="766">
        <v>0</v>
      </c>
      <c r="I326" s="752">
        <v>33</v>
      </c>
      <c r="J326" s="752">
        <v>1739.76</v>
      </c>
      <c r="K326" s="766">
        <v>1</v>
      </c>
      <c r="L326" s="752">
        <v>33</v>
      </c>
      <c r="M326" s="753">
        <v>1739.76</v>
      </c>
    </row>
    <row r="327" spans="1:13" ht="14.4" customHeight="1" x14ac:dyDescent="0.3">
      <c r="A327" s="747" t="s">
        <v>673</v>
      </c>
      <c r="B327" s="748" t="s">
        <v>2500</v>
      </c>
      <c r="C327" s="748" t="s">
        <v>2501</v>
      </c>
      <c r="D327" s="748" t="s">
        <v>2502</v>
      </c>
      <c r="E327" s="748" t="s">
        <v>2503</v>
      </c>
      <c r="F327" s="752"/>
      <c r="G327" s="752"/>
      <c r="H327" s="766">
        <v>0</v>
      </c>
      <c r="I327" s="752">
        <v>26</v>
      </c>
      <c r="J327" s="752">
        <v>5115</v>
      </c>
      <c r="K327" s="766">
        <v>1</v>
      </c>
      <c r="L327" s="752">
        <v>26</v>
      </c>
      <c r="M327" s="753">
        <v>5115</v>
      </c>
    </row>
    <row r="328" spans="1:13" ht="14.4" customHeight="1" x14ac:dyDescent="0.3">
      <c r="A328" s="747" t="s">
        <v>673</v>
      </c>
      <c r="B328" s="748" t="s">
        <v>2500</v>
      </c>
      <c r="C328" s="748" t="s">
        <v>2622</v>
      </c>
      <c r="D328" s="748" t="s">
        <v>2502</v>
      </c>
      <c r="E328" s="748" t="s">
        <v>2623</v>
      </c>
      <c r="F328" s="752"/>
      <c r="G328" s="752"/>
      <c r="H328" s="766">
        <v>0</v>
      </c>
      <c r="I328" s="752">
        <v>8</v>
      </c>
      <c r="J328" s="752">
        <v>2102.98</v>
      </c>
      <c r="K328" s="766">
        <v>1</v>
      </c>
      <c r="L328" s="752">
        <v>8</v>
      </c>
      <c r="M328" s="753">
        <v>2102.98</v>
      </c>
    </row>
    <row r="329" spans="1:13" ht="14.4" customHeight="1" x14ac:dyDescent="0.3">
      <c r="A329" s="747" t="s">
        <v>673</v>
      </c>
      <c r="B329" s="748" t="s">
        <v>2504</v>
      </c>
      <c r="C329" s="748" t="s">
        <v>2840</v>
      </c>
      <c r="D329" s="748" t="s">
        <v>2700</v>
      </c>
      <c r="E329" s="748" t="s">
        <v>2841</v>
      </c>
      <c r="F329" s="752"/>
      <c r="G329" s="752"/>
      <c r="H329" s="766">
        <v>0</v>
      </c>
      <c r="I329" s="752">
        <v>1</v>
      </c>
      <c r="J329" s="752">
        <v>44.03</v>
      </c>
      <c r="K329" s="766">
        <v>1</v>
      </c>
      <c r="L329" s="752">
        <v>1</v>
      </c>
      <c r="M329" s="753">
        <v>44.03</v>
      </c>
    </row>
    <row r="330" spans="1:13" ht="14.4" customHeight="1" x14ac:dyDescent="0.3">
      <c r="A330" s="747" t="s">
        <v>673</v>
      </c>
      <c r="B330" s="748" t="s">
        <v>2842</v>
      </c>
      <c r="C330" s="748" t="s">
        <v>2843</v>
      </c>
      <c r="D330" s="748" t="s">
        <v>2844</v>
      </c>
      <c r="E330" s="748" t="s">
        <v>2845</v>
      </c>
      <c r="F330" s="752">
        <v>1</v>
      </c>
      <c r="G330" s="752">
        <v>89.44999999999996</v>
      </c>
      <c r="H330" s="766">
        <v>1</v>
      </c>
      <c r="I330" s="752"/>
      <c r="J330" s="752"/>
      <c r="K330" s="766">
        <v>0</v>
      </c>
      <c r="L330" s="752">
        <v>1</v>
      </c>
      <c r="M330" s="753">
        <v>89.44999999999996</v>
      </c>
    </row>
    <row r="331" spans="1:13" ht="14.4" customHeight="1" x14ac:dyDescent="0.3">
      <c r="A331" s="747" t="s">
        <v>673</v>
      </c>
      <c r="B331" s="748" t="s">
        <v>2846</v>
      </c>
      <c r="C331" s="748" t="s">
        <v>2847</v>
      </c>
      <c r="D331" s="748" t="s">
        <v>2848</v>
      </c>
      <c r="E331" s="748" t="s">
        <v>2849</v>
      </c>
      <c r="F331" s="752"/>
      <c r="G331" s="752"/>
      <c r="H331" s="766">
        <v>0</v>
      </c>
      <c r="I331" s="752">
        <v>1</v>
      </c>
      <c r="J331" s="752">
        <v>19.55</v>
      </c>
      <c r="K331" s="766">
        <v>1</v>
      </c>
      <c r="L331" s="752">
        <v>1</v>
      </c>
      <c r="M331" s="753">
        <v>19.55</v>
      </c>
    </row>
    <row r="332" spans="1:13" ht="14.4" customHeight="1" x14ac:dyDescent="0.3">
      <c r="A332" s="747" t="s">
        <v>673</v>
      </c>
      <c r="B332" s="748" t="s">
        <v>2846</v>
      </c>
      <c r="C332" s="748" t="s">
        <v>2850</v>
      </c>
      <c r="D332" s="748" t="s">
        <v>2851</v>
      </c>
      <c r="E332" s="748" t="s">
        <v>2852</v>
      </c>
      <c r="F332" s="752"/>
      <c r="G332" s="752"/>
      <c r="H332" s="766">
        <v>0</v>
      </c>
      <c r="I332" s="752">
        <v>2</v>
      </c>
      <c r="J332" s="752">
        <v>38.870000000000019</v>
      </c>
      <c r="K332" s="766">
        <v>1</v>
      </c>
      <c r="L332" s="752">
        <v>2</v>
      </c>
      <c r="M332" s="753">
        <v>38.870000000000019</v>
      </c>
    </row>
    <row r="333" spans="1:13" ht="14.4" customHeight="1" x14ac:dyDescent="0.3">
      <c r="A333" s="747" t="s">
        <v>673</v>
      </c>
      <c r="B333" s="748" t="s">
        <v>2515</v>
      </c>
      <c r="C333" s="748" t="s">
        <v>2516</v>
      </c>
      <c r="D333" s="748" t="s">
        <v>2517</v>
      </c>
      <c r="E333" s="748" t="s">
        <v>2518</v>
      </c>
      <c r="F333" s="752"/>
      <c r="G333" s="752"/>
      <c r="H333" s="766">
        <v>0</v>
      </c>
      <c r="I333" s="752">
        <v>2</v>
      </c>
      <c r="J333" s="752">
        <v>134.63999999999999</v>
      </c>
      <c r="K333" s="766">
        <v>1</v>
      </c>
      <c r="L333" s="752">
        <v>2</v>
      </c>
      <c r="M333" s="753">
        <v>134.63999999999999</v>
      </c>
    </row>
    <row r="334" spans="1:13" ht="14.4" customHeight="1" x14ac:dyDescent="0.3">
      <c r="A334" s="747" t="s">
        <v>673</v>
      </c>
      <c r="B334" s="748" t="s">
        <v>2515</v>
      </c>
      <c r="C334" s="748" t="s">
        <v>2624</v>
      </c>
      <c r="D334" s="748" t="s">
        <v>2625</v>
      </c>
      <c r="E334" s="748" t="s">
        <v>2626</v>
      </c>
      <c r="F334" s="752"/>
      <c r="G334" s="752"/>
      <c r="H334" s="766">
        <v>0</v>
      </c>
      <c r="I334" s="752">
        <v>6</v>
      </c>
      <c r="J334" s="752">
        <v>542.53999999999985</v>
      </c>
      <c r="K334" s="766">
        <v>1</v>
      </c>
      <c r="L334" s="752">
        <v>6</v>
      </c>
      <c r="M334" s="753">
        <v>542.53999999999985</v>
      </c>
    </row>
    <row r="335" spans="1:13" ht="14.4" customHeight="1" x14ac:dyDescent="0.3">
      <c r="A335" s="747" t="s">
        <v>673</v>
      </c>
      <c r="B335" s="748" t="s">
        <v>2515</v>
      </c>
      <c r="C335" s="748" t="s">
        <v>2627</v>
      </c>
      <c r="D335" s="748" t="s">
        <v>2625</v>
      </c>
      <c r="E335" s="748" t="s">
        <v>2628</v>
      </c>
      <c r="F335" s="752"/>
      <c r="G335" s="752"/>
      <c r="H335" s="766">
        <v>0</v>
      </c>
      <c r="I335" s="752">
        <v>3</v>
      </c>
      <c r="J335" s="752">
        <v>180.94</v>
      </c>
      <c r="K335" s="766">
        <v>1</v>
      </c>
      <c r="L335" s="752">
        <v>3</v>
      </c>
      <c r="M335" s="753">
        <v>180.94</v>
      </c>
    </row>
    <row r="336" spans="1:13" ht="14.4" customHeight="1" x14ac:dyDescent="0.3">
      <c r="A336" s="747" t="s">
        <v>673</v>
      </c>
      <c r="B336" s="748" t="s">
        <v>2853</v>
      </c>
      <c r="C336" s="748" t="s">
        <v>2854</v>
      </c>
      <c r="D336" s="748" t="s">
        <v>1890</v>
      </c>
      <c r="E336" s="748" t="s">
        <v>2798</v>
      </c>
      <c r="F336" s="752"/>
      <c r="G336" s="752"/>
      <c r="H336" s="766">
        <v>0</v>
      </c>
      <c r="I336" s="752">
        <v>3</v>
      </c>
      <c r="J336" s="752">
        <v>60.180000000000007</v>
      </c>
      <c r="K336" s="766">
        <v>1</v>
      </c>
      <c r="L336" s="752">
        <v>3</v>
      </c>
      <c r="M336" s="753">
        <v>60.180000000000007</v>
      </c>
    </row>
    <row r="337" spans="1:13" ht="14.4" customHeight="1" x14ac:dyDescent="0.3">
      <c r="A337" s="747" t="s">
        <v>673</v>
      </c>
      <c r="B337" s="748" t="s">
        <v>2629</v>
      </c>
      <c r="C337" s="748" t="s">
        <v>2630</v>
      </c>
      <c r="D337" s="748" t="s">
        <v>2631</v>
      </c>
      <c r="E337" s="748" t="s">
        <v>2632</v>
      </c>
      <c r="F337" s="752"/>
      <c r="G337" s="752"/>
      <c r="H337" s="766">
        <v>0</v>
      </c>
      <c r="I337" s="752">
        <v>8</v>
      </c>
      <c r="J337" s="752">
        <v>735.47</v>
      </c>
      <c r="K337" s="766">
        <v>1</v>
      </c>
      <c r="L337" s="752">
        <v>8</v>
      </c>
      <c r="M337" s="753">
        <v>735.47</v>
      </c>
    </row>
    <row r="338" spans="1:13" ht="14.4" customHeight="1" x14ac:dyDescent="0.3">
      <c r="A338" s="747" t="s">
        <v>673</v>
      </c>
      <c r="B338" s="748" t="s">
        <v>2522</v>
      </c>
      <c r="C338" s="748" t="s">
        <v>2523</v>
      </c>
      <c r="D338" s="748" t="s">
        <v>941</v>
      </c>
      <c r="E338" s="748" t="s">
        <v>2524</v>
      </c>
      <c r="F338" s="752"/>
      <c r="G338" s="752"/>
      <c r="H338" s="766">
        <v>0</v>
      </c>
      <c r="I338" s="752">
        <v>5</v>
      </c>
      <c r="J338" s="752">
        <v>249.83000000000007</v>
      </c>
      <c r="K338" s="766">
        <v>1</v>
      </c>
      <c r="L338" s="752">
        <v>5</v>
      </c>
      <c r="M338" s="753">
        <v>249.83000000000007</v>
      </c>
    </row>
    <row r="339" spans="1:13" ht="14.4" customHeight="1" x14ac:dyDescent="0.3">
      <c r="A339" s="747" t="s">
        <v>673</v>
      </c>
      <c r="B339" s="748" t="s">
        <v>2530</v>
      </c>
      <c r="C339" s="748" t="s">
        <v>2531</v>
      </c>
      <c r="D339" s="748" t="s">
        <v>2532</v>
      </c>
      <c r="E339" s="748" t="s">
        <v>2533</v>
      </c>
      <c r="F339" s="752"/>
      <c r="G339" s="752"/>
      <c r="H339" s="766">
        <v>0</v>
      </c>
      <c r="I339" s="752">
        <v>2</v>
      </c>
      <c r="J339" s="752">
        <v>103.88</v>
      </c>
      <c r="K339" s="766">
        <v>1</v>
      </c>
      <c r="L339" s="752">
        <v>2</v>
      </c>
      <c r="M339" s="753">
        <v>103.88</v>
      </c>
    </row>
    <row r="340" spans="1:13" ht="14.4" customHeight="1" x14ac:dyDescent="0.3">
      <c r="A340" s="747" t="s">
        <v>673</v>
      </c>
      <c r="B340" s="748" t="s">
        <v>2721</v>
      </c>
      <c r="C340" s="748" t="s">
        <v>2726</v>
      </c>
      <c r="D340" s="748" t="s">
        <v>1337</v>
      </c>
      <c r="E340" s="748" t="s">
        <v>2724</v>
      </c>
      <c r="F340" s="752">
        <v>3</v>
      </c>
      <c r="G340" s="752">
        <v>128.79000000000002</v>
      </c>
      <c r="H340" s="766">
        <v>1</v>
      </c>
      <c r="I340" s="752"/>
      <c r="J340" s="752"/>
      <c r="K340" s="766">
        <v>0</v>
      </c>
      <c r="L340" s="752">
        <v>3</v>
      </c>
      <c r="M340" s="753">
        <v>128.79000000000002</v>
      </c>
    </row>
    <row r="341" spans="1:13" ht="14.4" customHeight="1" x14ac:dyDescent="0.3">
      <c r="A341" s="747" t="s">
        <v>673</v>
      </c>
      <c r="B341" s="748" t="s">
        <v>2534</v>
      </c>
      <c r="C341" s="748" t="s">
        <v>2535</v>
      </c>
      <c r="D341" s="748" t="s">
        <v>953</v>
      </c>
      <c r="E341" s="748" t="s">
        <v>2536</v>
      </c>
      <c r="F341" s="752"/>
      <c r="G341" s="752"/>
      <c r="H341" s="766">
        <v>0</v>
      </c>
      <c r="I341" s="752">
        <v>7</v>
      </c>
      <c r="J341" s="752">
        <v>447.68000000000006</v>
      </c>
      <c r="K341" s="766">
        <v>1</v>
      </c>
      <c r="L341" s="752">
        <v>7</v>
      </c>
      <c r="M341" s="753">
        <v>447.68000000000006</v>
      </c>
    </row>
    <row r="342" spans="1:13" ht="14.4" customHeight="1" x14ac:dyDescent="0.3">
      <c r="A342" s="747" t="s">
        <v>673</v>
      </c>
      <c r="B342" s="748" t="s">
        <v>2534</v>
      </c>
      <c r="C342" s="748" t="s">
        <v>2633</v>
      </c>
      <c r="D342" s="748" t="s">
        <v>1263</v>
      </c>
      <c r="E342" s="748" t="s">
        <v>2634</v>
      </c>
      <c r="F342" s="752"/>
      <c r="G342" s="752"/>
      <c r="H342" s="766">
        <v>0</v>
      </c>
      <c r="I342" s="752">
        <v>1</v>
      </c>
      <c r="J342" s="752">
        <v>100.40000000000005</v>
      </c>
      <c r="K342" s="766">
        <v>1</v>
      </c>
      <c r="L342" s="752">
        <v>1</v>
      </c>
      <c r="M342" s="753">
        <v>100.40000000000005</v>
      </c>
    </row>
    <row r="343" spans="1:13" ht="14.4" customHeight="1" x14ac:dyDescent="0.3">
      <c r="A343" s="747" t="s">
        <v>673</v>
      </c>
      <c r="B343" s="748" t="s">
        <v>2537</v>
      </c>
      <c r="C343" s="748" t="s">
        <v>2538</v>
      </c>
      <c r="D343" s="748" t="s">
        <v>2539</v>
      </c>
      <c r="E343" s="748" t="s">
        <v>2540</v>
      </c>
      <c r="F343" s="752"/>
      <c r="G343" s="752"/>
      <c r="H343" s="766">
        <v>0</v>
      </c>
      <c r="I343" s="752">
        <v>3</v>
      </c>
      <c r="J343" s="752">
        <v>147.44</v>
      </c>
      <c r="K343" s="766">
        <v>1</v>
      </c>
      <c r="L343" s="752">
        <v>3</v>
      </c>
      <c r="M343" s="753">
        <v>147.44</v>
      </c>
    </row>
    <row r="344" spans="1:13" ht="14.4" customHeight="1" x14ac:dyDescent="0.3">
      <c r="A344" s="747" t="s">
        <v>673</v>
      </c>
      <c r="B344" s="748" t="s">
        <v>2537</v>
      </c>
      <c r="C344" s="748" t="s">
        <v>2855</v>
      </c>
      <c r="D344" s="748" t="s">
        <v>2539</v>
      </c>
      <c r="E344" s="748" t="s">
        <v>2856</v>
      </c>
      <c r="F344" s="752"/>
      <c r="G344" s="752"/>
      <c r="H344" s="766">
        <v>0</v>
      </c>
      <c r="I344" s="752">
        <v>3</v>
      </c>
      <c r="J344" s="752">
        <v>393.87</v>
      </c>
      <c r="K344" s="766">
        <v>1</v>
      </c>
      <c r="L344" s="752">
        <v>3</v>
      </c>
      <c r="M344" s="753">
        <v>393.87</v>
      </c>
    </row>
    <row r="345" spans="1:13" ht="14.4" customHeight="1" x14ac:dyDescent="0.3">
      <c r="A345" s="747" t="s">
        <v>673</v>
      </c>
      <c r="B345" s="748" t="s">
        <v>2541</v>
      </c>
      <c r="C345" s="748" t="s">
        <v>2542</v>
      </c>
      <c r="D345" s="748" t="s">
        <v>995</v>
      </c>
      <c r="E345" s="748" t="s">
        <v>998</v>
      </c>
      <c r="F345" s="752"/>
      <c r="G345" s="752"/>
      <c r="H345" s="766">
        <v>0</v>
      </c>
      <c r="I345" s="752">
        <v>5</v>
      </c>
      <c r="J345" s="752">
        <v>434.15</v>
      </c>
      <c r="K345" s="766">
        <v>1</v>
      </c>
      <c r="L345" s="752">
        <v>5</v>
      </c>
      <c r="M345" s="753">
        <v>434.15</v>
      </c>
    </row>
    <row r="346" spans="1:13" ht="14.4" customHeight="1" x14ac:dyDescent="0.3">
      <c r="A346" s="747" t="s">
        <v>673</v>
      </c>
      <c r="B346" s="748" t="s">
        <v>2541</v>
      </c>
      <c r="C346" s="748" t="s">
        <v>2548</v>
      </c>
      <c r="D346" s="748" t="s">
        <v>999</v>
      </c>
      <c r="E346" s="748" t="s">
        <v>2549</v>
      </c>
      <c r="F346" s="752"/>
      <c r="G346" s="752"/>
      <c r="H346" s="766">
        <v>0</v>
      </c>
      <c r="I346" s="752">
        <v>16</v>
      </c>
      <c r="J346" s="752">
        <v>3179.5515557675285</v>
      </c>
      <c r="K346" s="766">
        <v>1</v>
      </c>
      <c r="L346" s="752">
        <v>16</v>
      </c>
      <c r="M346" s="753">
        <v>3179.5515557675285</v>
      </c>
    </row>
    <row r="347" spans="1:13" ht="14.4" customHeight="1" x14ac:dyDescent="0.3">
      <c r="A347" s="747" t="s">
        <v>673</v>
      </c>
      <c r="B347" s="748" t="s">
        <v>2541</v>
      </c>
      <c r="C347" s="748" t="s">
        <v>2735</v>
      </c>
      <c r="D347" s="748" t="s">
        <v>1554</v>
      </c>
      <c r="E347" s="748" t="s">
        <v>1552</v>
      </c>
      <c r="F347" s="752"/>
      <c r="G347" s="752"/>
      <c r="H347" s="766">
        <v>0</v>
      </c>
      <c r="I347" s="752">
        <v>2</v>
      </c>
      <c r="J347" s="752">
        <v>271.20000000000005</v>
      </c>
      <c r="K347" s="766">
        <v>1</v>
      </c>
      <c r="L347" s="752">
        <v>2</v>
      </c>
      <c r="M347" s="753">
        <v>271.20000000000005</v>
      </c>
    </row>
    <row r="348" spans="1:13" ht="14.4" customHeight="1" x14ac:dyDescent="0.3">
      <c r="A348" s="747" t="s">
        <v>673</v>
      </c>
      <c r="B348" s="748" t="s">
        <v>2541</v>
      </c>
      <c r="C348" s="748" t="s">
        <v>2857</v>
      </c>
      <c r="D348" s="748" t="s">
        <v>2062</v>
      </c>
      <c r="E348" s="748" t="s">
        <v>2858</v>
      </c>
      <c r="F348" s="752"/>
      <c r="G348" s="752"/>
      <c r="H348" s="766">
        <v>0</v>
      </c>
      <c r="I348" s="752">
        <v>4</v>
      </c>
      <c r="J348" s="752">
        <v>1180.8399999999999</v>
      </c>
      <c r="K348" s="766">
        <v>1</v>
      </c>
      <c r="L348" s="752">
        <v>4</v>
      </c>
      <c r="M348" s="753">
        <v>1180.8399999999999</v>
      </c>
    </row>
    <row r="349" spans="1:13" ht="14.4" customHeight="1" x14ac:dyDescent="0.3">
      <c r="A349" s="747" t="s">
        <v>673</v>
      </c>
      <c r="B349" s="748" t="s">
        <v>2541</v>
      </c>
      <c r="C349" s="748" t="s">
        <v>2786</v>
      </c>
      <c r="D349" s="748" t="s">
        <v>1560</v>
      </c>
      <c r="E349" s="748" t="s">
        <v>998</v>
      </c>
      <c r="F349" s="752"/>
      <c r="G349" s="752"/>
      <c r="H349" s="766">
        <v>0</v>
      </c>
      <c r="I349" s="752">
        <v>82</v>
      </c>
      <c r="J349" s="752">
        <v>4459.162179663952</v>
      </c>
      <c r="K349" s="766">
        <v>1</v>
      </c>
      <c r="L349" s="752">
        <v>82</v>
      </c>
      <c r="M349" s="753">
        <v>4459.162179663952</v>
      </c>
    </row>
    <row r="350" spans="1:13" ht="14.4" customHeight="1" x14ac:dyDescent="0.3">
      <c r="A350" s="747" t="s">
        <v>673</v>
      </c>
      <c r="B350" s="748" t="s">
        <v>2541</v>
      </c>
      <c r="C350" s="748" t="s">
        <v>2859</v>
      </c>
      <c r="D350" s="748" t="s">
        <v>2058</v>
      </c>
      <c r="E350" s="748" t="s">
        <v>2740</v>
      </c>
      <c r="F350" s="752"/>
      <c r="G350" s="752"/>
      <c r="H350" s="766">
        <v>0</v>
      </c>
      <c r="I350" s="752">
        <v>4</v>
      </c>
      <c r="J350" s="752">
        <v>447.8</v>
      </c>
      <c r="K350" s="766">
        <v>1</v>
      </c>
      <c r="L350" s="752">
        <v>4</v>
      </c>
      <c r="M350" s="753">
        <v>447.8</v>
      </c>
    </row>
    <row r="351" spans="1:13" ht="14.4" customHeight="1" x14ac:dyDescent="0.3">
      <c r="A351" s="747" t="s">
        <v>673</v>
      </c>
      <c r="B351" s="748" t="s">
        <v>2541</v>
      </c>
      <c r="C351" s="748" t="s">
        <v>2636</v>
      </c>
      <c r="D351" s="748" t="s">
        <v>1284</v>
      </c>
      <c r="E351" s="748" t="s">
        <v>1281</v>
      </c>
      <c r="F351" s="752"/>
      <c r="G351" s="752"/>
      <c r="H351" s="766">
        <v>0</v>
      </c>
      <c r="I351" s="752">
        <v>5</v>
      </c>
      <c r="J351" s="752">
        <v>613.45000000000005</v>
      </c>
      <c r="K351" s="766">
        <v>1</v>
      </c>
      <c r="L351" s="752">
        <v>5</v>
      </c>
      <c r="M351" s="753">
        <v>613.45000000000005</v>
      </c>
    </row>
    <row r="352" spans="1:13" ht="14.4" customHeight="1" x14ac:dyDescent="0.3">
      <c r="A352" s="747" t="s">
        <v>673</v>
      </c>
      <c r="B352" s="748" t="s">
        <v>2541</v>
      </c>
      <c r="C352" s="748" t="s">
        <v>2637</v>
      </c>
      <c r="D352" s="748" t="s">
        <v>1283</v>
      </c>
      <c r="E352" s="748" t="s">
        <v>1281</v>
      </c>
      <c r="F352" s="752"/>
      <c r="G352" s="752"/>
      <c r="H352" s="766">
        <v>0</v>
      </c>
      <c r="I352" s="752">
        <v>15</v>
      </c>
      <c r="J352" s="752">
        <v>1840.35</v>
      </c>
      <c r="K352" s="766">
        <v>1</v>
      </c>
      <c r="L352" s="752">
        <v>15</v>
      </c>
      <c r="M352" s="753">
        <v>1840.35</v>
      </c>
    </row>
    <row r="353" spans="1:13" ht="14.4" customHeight="1" x14ac:dyDescent="0.3">
      <c r="A353" s="747" t="s">
        <v>673</v>
      </c>
      <c r="B353" s="748" t="s">
        <v>2541</v>
      </c>
      <c r="C353" s="748" t="s">
        <v>2860</v>
      </c>
      <c r="D353" s="748" t="s">
        <v>2060</v>
      </c>
      <c r="E353" s="748" t="s">
        <v>1281</v>
      </c>
      <c r="F353" s="752"/>
      <c r="G353" s="752"/>
      <c r="H353" s="766">
        <v>0</v>
      </c>
      <c r="I353" s="752">
        <v>4</v>
      </c>
      <c r="J353" s="752">
        <v>582</v>
      </c>
      <c r="K353" s="766">
        <v>1</v>
      </c>
      <c r="L353" s="752">
        <v>4</v>
      </c>
      <c r="M353" s="753">
        <v>582</v>
      </c>
    </row>
    <row r="354" spans="1:13" ht="14.4" customHeight="1" x14ac:dyDescent="0.3">
      <c r="A354" s="747" t="s">
        <v>673</v>
      </c>
      <c r="B354" s="748" t="s">
        <v>2541</v>
      </c>
      <c r="C354" s="748" t="s">
        <v>2741</v>
      </c>
      <c r="D354" s="748" t="s">
        <v>1558</v>
      </c>
      <c r="E354" s="748" t="s">
        <v>1281</v>
      </c>
      <c r="F354" s="752"/>
      <c r="G354" s="752"/>
      <c r="H354" s="766">
        <v>0</v>
      </c>
      <c r="I354" s="752">
        <v>2</v>
      </c>
      <c r="J354" s="752">
        <v>259.94</v>
      </c>
      <c r="K354" s="766">
        <v>1</v>
      </c>
      <c r="L354" s="752">
        <v>2</v>
      </c>
      <c r="M354" s="753">
        <v>259.94</v>
      </c>
    </row>
    <row r="355" spans="1:13" ht="14.4" customHeight="1" x14ac:dyDescent="0.3">
      <c r="A355" s="747" t="s">
        <v>673</v>
      </c>
      <c r="B355" s="748" t="s">
        <v>2541</v>
      </c>
      <c r="C355" s="748" t="s">
        <v>2742</v>
      </c>
      <c r="D355" s="748" t="s">
        <v>1559</v>
      </c>
      <c r="E355" s="748" t="s">
        <v>1281</v>
      </c>
      <c r="F355" s="752"/>
      <c r="G355" s="752"/>
      <c r="H355" s="766">
        <v>0</v>
      </c>
      <c r="I355" s="752">
        <v>2</v>
      </c>
      <c r="J355" s="752">
        <v>259.94208378759691</v>
      </c>
      <c r="K355" s="766">
        <v>1</v>
      </c>
      <c r="L355" s="752">
        <v>2</v>
      </c>
      <c r="M355" s="753">
        <v>259.94208378759691</v>
      </c>
    </row>
    <row r="356" spans="1:13" ht="14.4" customHeight="1" x14ac:dyDescent="0.3">
      <c r="A356" s="747" t="s">
        <v>673</v>
      </c>
      <c r="B356" s="748" t="s">
        <v>2541</v>
      </c>
      <c r="C356" s="748" t="s">
        <v>2638</v>
      </c>
      <c r="D356" s="748" t="s">
        <v>1282</v>
      </c>
      <c r="E356" s="748" t="s">
        <v>1281</v>
      </c>
      <c r="F356" s="752"/>
      <c r="G356" s="752"/>
      <c r="H356" s="766">
        <v>0</v>
      </c>
      <c r="I356" s="752">
        <v>6</v>
      </c>
      <c r="J356" s="752">
        <v>779.82</v>
      </c>
      <c r="K356" s="766">
        <v>1</v>
      </c>
      <c r="L356" s="752">
        <v>6</v>
      </c>
      <c r="M356" s="753">
        <v>779.82</v>
      </c>
    </row>
    <row r="357" spans="1:13" ht="14.4" customHeight="1" x14ac:dyDescent="0.3">
      <c r="A357" s="747" t="s">
        <v>673</v>
      </c>
      <c r="B357" s="748" t="s">
        <v>2541</v>
      </c>
      <c r="C357" s="748" t="s">
        <v>2639</v>
      </c>
      <c r="D357" s="748" t="s">
        <v>1280</v>
      </c>
      <c r="E357" s="748" t="s">
        <v>1281</v>
      </c>
      <c r="F357" s="752"/>
      <c r="G357" s="752"/>
      <c r="H357" s="766">
        <v>0</v>
      </c>
      <c r="I357" s="752">
        <v>8</v>
      </c>
      <c r="J357" s="752">
        <v>1039.76</v>
      </c>
      <c r="K357" s="766">
        <v>1</v>
      </c>
      <c r="L357" s="752">
        <v>8</v>
      </c>
      <c r="M357" s="753">
        <v>1039.76</v>
      </c>
    </row>
    <row r="358" spans="1:13" ht="14.4" customHeight="1" x14ac:dyDescent="0.3">
      <c r="A358" s="747" t="s">
        <v>673</v>
      </c>
      <c r="B358" s="748" t="s">
        <v>2541</v>
      </c>
      <c r="C358" s="748" t="s">
        <v>2861</v>
      </c>
      <c r="D358" s="748" t="s">
        <v>2057</v>
      </c>
      <c r="E358" s="748" t="s">
        <v>1552</v>
      </c>
      <c r="F358" s="752"/>
      <c r="G358" s="752"/>
      <c r="H358" s="766">
        <v>0</v>
      </c>
      <c r="I358" s="752">
        <v>2</v>
      </c>
      <c r="J358" s="752">
        <v>271.2</v>
      </c>
      <c r="K358" s="766">
        <v>1</v>
      </c>
      <c r="L358" s="752">
        <v>2</v>
      </c>
      <c r="M358" s="753">
        <v>271.2</v>
      </c>
    </row>
    <row r="359" spans="1:13" ht="14.4" customHeight="1" x14ac:dyDescent="0.3">
      <c r="A359" s="747" t="s">
        <v>673</v>
      </c>
      <c r="B359" s="748" t="s">
        <v>2541</v>
      </c>
      <c r="C359" s="748" t="s">
        <v>2862</v>
      </c>
      <c r="D359" s="748" t="s">
        <v>2863</v>
      </c>
      <c r="E359" s="748" t="s">
        <v>1552</v>
      </c>
      <c r="F359" s="752"/>
      <c r="G359" s="752"/>
      <c r="H359" s="766">
        <v>0</v>
      </c>
      <c r="I359" s="752">
        <v>3</v>
      </c>
      <c r="J359" s="752">
        <v>446.88001067300024</v>
      </c>
      <c r="K359" s="766">
        <v>1</v>
      </c>
      <c r="L359" s="752">
        <v>3</v>
      </c>
      <c r="M359" s="753">
        <v>446.88001067300024</v>
      </c>
    </row>
    <row r="360" spans="1:13" ht="14.4" customHeight="1" x14ac:dyDescent="0.3">
      <c r="A360" s="747" t="s">
        <v>673</v>
      </c>
      <c r="B360" s="748" t="s">
        <v>2541</v>
      </c>
      <c r="C360" s="748" t="s">
        <v>2864</v>
      </c>
      <c r="D360" s="748" t="s">
        <v>2061</v>
      </c>
      <c r="E360" s="748" t="s">
        <v>1546</v>
      </c>
      <c r="F360" s="752"/>
      <c r="G360" s="752"/>
      <c r="H360" s="766">
        <v>0</v>
      </c>
      <c r="I360" s="752">
        <v>1</v>
      </c>
      <c r="J360" s="752">
        <v>30.67</v>
      </c>
      <c r="K360" s="766">
        <v>1</v>
      </c>
      <c r="L360" s="752">
        <v>1</v>
      </c>
      <c r="M360" s="753">
        <v>30.67</v>
      </c>
    </row>
    <row r="361" spans="1:13" ht="14.4" customHeight="1" x14ac:dyDescent="0.3">
      <c r="A361" s="747" t="s">
        <v>673</v>
      </c>
      <c r="B361" s="748" t="s">
        <v>2541</v>
      </c>
      <c r="C361" s="748" t="s">
        <v>2560</v>
      </c>
      <c r="D361" s="748" t="s">
        <v>963</v>
      </c>
      <c r="E361" s="748" t="s">
        <v>964</v>
      </c>
      <c r="F361" s="752"/>
      <c r="G361" s="752"/>
      <c r="H361" s="766">
        <v>0</v>
      </c>
      <c r="I361" s="752">
        <v>1</v>
      </c>
      <c r="J361" s="752">
        <v>1847.45</v>
      </c>
      <c r="K361" s="766">
        <v>1</v>
      </c>
      <c r="L361" s="752">
        <v>1</v>
      </c>
      <c r="M361" s="753">
        <v>1847.45</v>
      </c>
    </row>
    <row r="362" spans="1:13" ht="14.4" customHeight="1" x14ac:dyDescent="0.3">
      <c r="A362" s="747" t="s">
        <v>679</v>
      </c>
      <c r="B362" s="748" t="s">
        <v>2865</v>
      </c>
      <c r="C362" s="748" t="s">
        <v>2866</v>
      </c>
      <c r="D362" s="748" t="s">
        <v>2239</v>
      </c>
      <c r="E362" s="748" t="s">
        <v>2867</v>
      </c>
      <c r="F362" s="752"/>
      <c r="G362" s="752"/>
      <c r="H362" s="766">
        <v>0</v>
      </c>
      <c r="I362" s="752">
        <v>3</v>
      </c>
      <c r="J362" s="752">
        <v>200.43</v>
      </c>
      <c r="K362" s="766">
        <v>1</v>
      </c>
      <c r="L362" s="752">
        <v>3</v>
      </c>
      <c r="M362" s="753">
        <v>200.43</v>
      </c>
    </row>
    <row r="363" spans="1:13" ht="14.4" customHeight="1" x14ac:dyDescent="0.3">
      <c r="A363" s="747" t="s">
        <v>679</v>
      </c>
      <c r="B363" s="748" t="s">
        <v>2432</v>
      </c>
      <c r="C363" s="748" t="s">
        <v>2433</v>
      </c>
      <c r="D363" s="748" t="s">
        <v>2434</v>
      </c>
      <c r="E363" s="748" t="s">
        <v>2435</v>
      </c>
      <c r="F363" s="752">
        <v>410</v>
      </c>
      <c r="G363" s="752">
        <v>29536.400000000005</v>
      </c>
      <c r="H363" s="766">
        <v>1</v>
      </c>
      <c r="I363" s="752"/>
      <c r="J363" s="752"/>
      <c r="K363" s="766">
        <v>0</v>
      </c>
      <c r="L363" s="752">
        <v>410</v>
      </c>
      <c r="M363" s="753">
        <v>29536.400000000005</v>
      </c>
    </row>
    <row r="364" spans="1:13" ht="14.4" customHeight="1" x14ac:dyDescent="0.3">
      <c r="A364" s="747" t="s">
        <v>679</v>
      </c>
      <c r="B364" s="748" t="s">
        <v>2868</v>
      </c>
      <c r="C364" s="748" t="s">
        <v>2869</v>
      </c>
      <c r="D364" s="748" t="s">
        <v>2870</v>
      </c>
      <c r="E364" s="748" t="s">
        <v>2871</v>
      </c>
      <c r="F364" s="752"/>
      <c r="G364" s="752"/>
      <c r="H364" s="766">
        <v>0</v>
      </c>
      <c r="I364" s="752">
        <v>1</v>
      </c>
      <c r="J364" s="752">
        <v>171.63000000000002</v>
      </c>
      <c r="K364" s="766">
        <v>1</v>
      </c>
      <c r="L364" s="752">
        <v>1</v>
      </c>
      <c r="M364" s="753">
        <v>171.63000000000002</v>
      </c>
    </row>
    <row r="365" spans="1:13" ht="14.4" customHeight="1" x14ac:dyDescent="0.3">
      <c r="A365" s="747" t="s">
        <v>679</v>
      </c>
      <c r="B365" s="748" t="s">
        <v>2561</v>
      </c>
      <c r="C365" s="748" t="s">
        <v>2750</v>
      </c>
      <c r="D365" s="748" t="s">
        <v>2751</v>
      </c>
      <c r="E365" s="748" t="s">
        <v>2752</v>
      </c>
      <c r="F365" s="752"/>
      <c r="G365" s="752"/>
      <c r="H365" s="766">
        <v>0</v>
      </c>
      <c r="I365" s="752">
        <v>2</v>
      </c>
      <c r="J365" s="752">
        <v>547.79999999999995</v>
      </c>
      <c r="K365" s="766">
        <v>1</v>
      </c>
      <c r="L365" s="752">
        <v>2</v>
      </c>
      <c r="M365" s="753">
        <v>547.79999999999995</v>
      </c>
    </row>
    <row r="366" spans="1:13" ht="14.4" customHeight="1" x14ac:dyDescent="0.3">
      <c r="A366" s="747" t="s">
        <v>679</v>
      </c>
      <c r="B366" s="748" t="s">
        <v>2805</v>
      </c>
      <c r="C366" s="748" t="s">
        <v>2806</v>
      </c>
      <c r="D366" s="748" t="s">
        <v>2807</v>
      </c>
      <c r="E366" s="748" t="s">
        <v>2808</v>
      </c>
      <c r="F366" s="752"/>
      <c r="G366" s="752"/>
      <c r="H366" s="766">
        <v>0</v>
      </c>
      <c r="I366" s="752">
        <v>1</v>
      </c>
      <c r="J366" s="752">
        <v>133.38</v>
      </c>
      <c r="K366" s="766">
        <v>1</v>
      </c>
      <c r="L366" s="752">
        <v>1</v>
      </c>
      <c r="M366" s="753">
        <v>133.38</v>
      </c>
    </row>
    <row r="367" spans="1:13" ht="14.4" customHeight="1" x14ac:dyDescent="0.3">
      <c r="A367" s="747" t="s">
        <v>679</v>
      </c>
      <c r="B367" s="748" t="s">
        <v>2805</v>
      </c>
      <c r="C367" s="748" t="s">
        <v>2872</v>
      </c>
      <c r="D367" s="748" t="s">
        <v>2873</v>
      </c>
      <c r="E367" s="748" t="s">
        <v>2874</v>
      </c>
      <c r="F367" s="752"/>
      <c r="G367" s="752"/>
      <c r="H367" s="766">
        <v>0</v>
      </c>
      <c r="I367" s="752">
        <v>2</v>
      </c>
      <c r="J367" s="752">
        <v>1047.28</v>
      </c>
      <c r="K367" s="766">
        <v>1</v>
      </c>
      <c r="L367" s="752">
        <v>2</v>
      </c>
      <c r="M367" s="753">
        <v>1047.28</v>
      </c>
    </row>
    <row r="368" spans="1:13" ht="14.4" customHeight="1" x14ac:dyDescent="0.3">
      <c r="A368" s="747" t="s">
        <v>679</v>
      </c>
      <c r="B368" s="748" t="s">
        <v>2640</v>
      </c>
      <c r="C368" s="748" t="s">
        <v>2875</v>
      </c>
      <c r="D368" s="748" t="s">
        <v>1385</v>
      </c>
      <c r="E368" s="748" t="s">
        <v>2642</v>
      </c>
      <c r="F368" s="752"/>
      <c r="G368" s="752"/>
      <c r="H368" s="766">
        <v>0</v>
      </c>
      <c r="I368" s="752">
        <v>3</v>
      </c>
      <c r="J368" s="752">
        <v>333.6500000000002</v>
      </c>
      <c r="K368" s="766">
        <v>1</v>
      </c>
      <c r="L368" s="752">
        <v>3</v>
      </c>
      <c r="M368" s="753">
        <v>333.6500000000002</v>
      </c>
    </row>
    <row r="369" spans="1:13" ht="14.4" customHeight="1" x14ac:dyDescent="0.3">
      <c r="A369" s="747" t="s">
        <v>679</v>
      </c>
      <c r="B369" s="748" t="s">
        <v>2643</v>
      </c>
      <c r="C369" s="748" t="s">
        <v>2644</v>
      </c>
      <c r="D369" s="748" t="s">
        <v>1509</v>
      </c>
      <c r="E369" s="748" t="s">
        <v>2645</v>
      </c>
      <c r="F369" s="752"/>
      <c r="G369" s="752"/>
      <c r="H369" s="766">
        <v>0</v>
      </c>
      <c r="I369" s="752">
        <v>3</v>
      </c>
      <c r="J369" s="752">
        <v>313.50000000000011</v>
      </c>
      <c r="K369" s="766">
        <v>1</v>
      </c>
      <c r="L369" s="752">
        <v>3</v>
      </c>
      <c r="M369" s="753">
        <v>313.50000000000011</v>
      </c>
    </row>
    <row r="370" spans="1:13" ht="14.4" customHeight="1" x14ac:dyDescent="0.3">
      <c r="A370" s="747" t="s">
        <v>679</v>
      </c>
      <c r="B370" s="748" t="s">
        <v>2646</v>
      </c>
      <c r="C370" s="748" t="s">
        <v>2647</v>
      </c>
      <c r="D370" s="748" t="s">
        <v>2648</v>
      </c>
      <c r="E370" s="748" t="s">
        <v>2649</v>
      </c>
      <c r="F370" s="752"/>
      <c r="G370" s="752"/>
      <c r="H370" s="766">
        <v>0</v>
      </c>
      <c r="I370" s="752">
        <v>2</v>
      </c>
      <c r="J370" s="752">
        <v>1259.32</v>
      </c>
      <c r="K370" s="766">
        <v>1</v>
      </c>
      <c r="L370" s="752">
        <v>2</v>
      </c>
      <c r="M370" s="753">
        <v>1259.32</v>
      </c>
    </row>
    <row r="371" spans="1:13" ht="14.4" customHeight="1" x14ac:dyDescent="0.3">
      <c r="A371" s="747" t="s">
        <v>679</v>
      </c>
      <c r="B371" s="748" t="s">
        <v>2650</v>
      </c>
      <c r="C371" s="748" t="s">
        <v>2651</v>
      </c>
      <c r="D371" s="748" t="s">
        <v>2652</v>
      </c>
      <c r="E371" s="748" t="s">
        <v>2653</v>
      </c>
      <c r="F371" s="752"/>
      <c r="G371" s="752"/>
      <c r="H371" s="766">
        <v>0</v>
      </c>
      <c r="I371" s="752">
        <v>7</v>
      </c>
      <c r="J371" s="752">
        <v>2849.2300000000005</v>
      </c>
      <c r="K371" s="766">
        <v>1</v>
      </c>
      <c r="L371" s="752">
        <v>7</v>
      </c>
      <c r="M371" s="753">
        <v>2849.2300000000005</v>
      </c>
    </row>
    <row r="372" spans="1:13" ht="14.4" customHeight="1" x14ac:dyDescent="0.3">
      <c r="A372" s="747" t="s">
        <v>679</v>
      </c>
      <c r="B372" s="748" t="s">
        <v>2657</v>
      </c>
      <c r="C372" s="748" t="s">
        <v>2658</v>
      </c>
      <c r="D372" s="748" t="s">
        <v>2659</v>
      </c>
      <c r="E372" s="748" t="s">
        <v>2660</v>
      </c>
      <c r="F372" s="752"/>
      <c r="G372" s="752"/>
      <c r="H372" s="766">
        <v>0</v>
      </c>
      <c r="I372" s="752">
        <v>1</v>
      </c>
      <c r="J372" s="752">
        <v>549.4</v>
      </c>
      <c r="K372" s="766">
        <v>1</v>
      </c>
      <c r="L372" s="752">
        <v>1</v>
      </c>
      <c r="M372" s="753">
        <v>549.4</v>
      </c>
    </row>
    <row r="373" spans="1:13" ht="14.4" customHeight="1" x14ac:dyDescent="0.3">
      <c r="A373" s="747" t="s">
        <v>679</v>
      </c>
      <c r="B373" s="748" t="s">
        <v>2565</v>
      </c>
      <c r="C373" s="748" t="s">
        <v>2753</v>
      </c>
      <c r="D373" s="748" t="s">
        <v>1162</v>
      </c>
      <c r="E373" s="748" t="s">
        <v>2754</v>
      </c>
      <c r="F373" s="752"/>
      <c r="G373" s="752"/>
      <c r="H373" s="766">
        <v>0</v>
      </c>
      <c r="I373" s="752">
        <v>1</v>
      </c>
      <c r="J373" s="752">
        <v>271.85000000000002</v>
      </c>
      <c r="K373" s="766">
        <v>1</v>
      </c>
      <c r="L373" s="752">
        <v>1</v>
      </c>
      <c r="M373" s="753">
        <v>271.85000000000002</v>
      </c>
    </row>
    <row r="374" spans="1:13" ht="14.4" customHeight="1" x14ac:dyDescent="0.3">
      <c r="A374" s="747" t="s">
        <v>679</v>
      </c>
      <c r="B374" s="748" t="s">
        <v>2565</v>
      </c>
      <c r="C374" s="748" t="s">
        <v>2566</v>
      </c>
      <c r="D374" s="748" t="s">
        <v>1162</v>
      </c>
      <c r="E374" s="748" t="s">
        <v>2567</v>
      </c>
      <c r="F374" s="752"/>
      <c r="G374" s="752"/>
      <c r="H374" s="766">
        <v>0</v>
      </c>
      <c r="I374" s="752">
        <v>2</v>
      </c>
      <c r="J374" s="752">
        <v>817.9</v>
      </c>
      <c r="K374" s="766">
        <v>1</v>
      </c>
      <c r="L374" s="752">
        <v>2</v>
      </c>
      <c r="M374" s="753">
        <v>817.9</v>
      </c>
    </row>
    <row r="375" spans="1:13" ht="14.4" customHeight="1" x14ac:dyDescent="0.3">
      <c r="A375" s="747" t="s">
        <v>679</v>
      </c>
      <c r="B375" s="748" t="s">
        <v>2565</v>
      </c>
      <c r="C375" s="748" t="s">
        <v>2757</v>
      </c>
      <c r="D375" s="748" t="s">
        <v>1162</v>
      </c>
      <c r="E375" s="748" t="s">
        <v>2758</v>
      </c>
      <c r="F375" s="752"/>
      <c r="G375" s="752"/>
      <c r="H375" s="766">
        <v>0</v>
      </c>
      <c r="I375" s="752">
        <v>1</v>
      </c>
      <c r="J375" s="752">
        <v>721.2</v>
      </c>
      <c r="K375" s="766">
        <v>1</v>
      </c>
      <c r="L375" s="752">
        <v>1</v>
      </c>
      <c r="M375" s="753">
        <v>721.2</v>
      </c>
    </row>
    <row r="376" spans="1:13" ht="14.4" customHeight="1" x14ac:dyDescent="0.3">
      <c r="A376" s="747" t="s">
        <v>679</v>
      </c>
      <c r="B376" s="748" t="s">
        <v>2568</v>
      </c>
      <c r="C376" s="748" t="s">
        <v>2569</v>
      </c>
      <c r="D376" s="748" t="s">
        <v>1133</v>
      </c>
      <c r="E376" s="748" t="s">
        <v>2570</v>
      </c>
      <c r="F376" s="752"/>
      <c r="G376" s="752"/>
      <c r="H376" s="766">
        <v>0</v>
      </c>
      <c r="I376" s="752">
        <v>4</v>
      </c>
      <c r="J376" s="752">
        <v>513.80000000000018</v>
      </c>
      <c r="K376" s="766">
        <v>1</v>
      </c>
      <c r="L376" s="752">
        <v>4</v>
      </c>
      <c r="M376" s="753">
        <v>513.80000000000018</v>
      </c>
    </row>
    <row r="377" spans="1:13" ht="14.4" customHeight="1" x14ac:dyDescent="0.3">
      <c r="A377" s="747" t="s">
        <v>679</v>
      </c>
      <c r="B377" s="748" t="s">
        <v>2821</v>
      </c>
      <c r="C377" s="748" t="s">
        <v>2822</v>
      </c>
      <c r="D377" s="748" t="s">
        <v>1962</v>
      </c>
      <c r="E377" s="748" t="s">
        <v>2823</v>
      </c>
      <c r="F377" s="752"/>
      <c r="G377" s="752"/>
      <c r="H377" s="766">
        <v>0</v>
      </c>
      <c r="I377" s="752">
        <v>1</v>
      </c>
      <c r="J377" s="752">
        <v>18.250000000000004</v>
      </c>
      <c r="K377" s="766">
        <v>1</v>
      </c>
      <c r="L377" s="752">
        <v>1</v>
      </c>
      <c r="M377" s="753">
        <v>18.250000000000004</v>
      </c>
    </row>
    <row r="378" spans="1:13" ht="14.4" customHeight="1" x14ac:dyDescent="0.3">
      <c r="A378" s="747" t="s">
        <v>679</v>
      </c>
      <c r="B378" s="748" t="s">
        <v>2436</v>
      </c>
      <c r="C378" s="748" t="s">
        <v>2440</v>
      </c>
      <c r="D378" s="748" t="s">
        <v>913</v>
      </c>
      <c r="E378" s="748" t="s">
        <v>2441</v>
      </c>
      <c r="F378" s="752"/>
      <c r="G378" s="752"/>
      <c r="H378" s="766">
        <v>0</v>
      </c>
      <c r="I378" s="752">
        <v>10</v>
      </c>
      <c r="J378" s="752">
        <v>1434.7000000000003</v>
      </c>
      <c r="K378" s="766">
        <v>1</v>
      </c>
      <c r="L378" s="752">
        <v>10</v>
      </c>
      <c r="M378" s="753">
        <v>1434.7000000000003</v>
      </c>
    </row>
    <row r="379" spans="1:13" ht="14.4" customHeight="1" x14ac:dyDescent="0.3">
      <c r="A379" s="747" t="s">
        <v>679</v>
      </c>
      <c r="B379" s="748" t="s">
        <v>2436</v>
      </c>
      <c r="C379" s="748" t="s">
        <v>2442</v>
      </c>
      <c r="D379" s="748" t="s">
        <v>913</v>
      </c>
      <c r="E379" s="748" t="s">
        <v>2443</v>
      </c>
      <c r="F379" s="752"/>
      <c r="G379" s="752"/>
      <c r="H379" s="766">
        <v>0</v>
      </c>
      <c r="I379" s="752">
        <v>76</v>
      </c>
      <c r="J379" s="752">
        <v>3303.2968136587392</v>
      </c>
      <c r="K379" s="766">
        <v>1</v>
      </c>
      <c r="L379" s="752">
        <v>76</v>
      </c>
      <c r="M379" s="753">
        <v>3303.2968136587392</v>
      </c>
    </row>
    <row r="380" spans="1:13" ht="14.4" customHeight="1" x14ac:dyDescent="0.3">
      <c r="A380" s="747" t="s">
        <v>679</v>
      </c>
      <c r="B380" s="748" t="s">
        <v>2436</v>
      </c>
      <c r="C380" s="748" t="s">
        <v>2764</v>
      </c>
      <c r="D380" s="748" t="s">
        <v>913</v>
      </c>
      <c r="E380" s="748" t="s">
        <v>2765</v>
      </c>
      <c r="F380" s="752"/>
      <c r="G380" s="752"/>
      <c r="H380" s="766">
        <v>0</v>
      </c>
      <c r="I380" s="752">
        <v>5</v>
      </c>
      <c r="J380" s="752">
        <v>852.49999999999989</v>
      </c>
      <c r="K380" s="766">
        <v>1</v>
      </c>
      <c r="L380" s="752">
        <v>5</v>
      </c>
      <c r="M380" s="753">
        <v>852.49999999999989</v>
      </c>
    </row>
    <row r="381" spans="1:13" ht="14.4" customHeight="1" x14ac:dyDescent="0.3">
      <c r="A381" s="747" t="s">
        <v>679</v>
      </c>
      <c r="B381" s="748" t="s">
        <v>2436</v>
      </c>
      <c r="C381" s="748" t="s">
        <v>2675</v>
      </c>
      <c r="D381" s="748" t="s">
        <v>913</v>
      </c>
      <c r="E381" s="748" t="s">
        <v>2676</v>
      </c>
      <c r="F381" s="752"/>
      <c r="G381" s="752"/>
      <c r="H381" s="766">
        <v>0</v>
      </c>
      <c r="I381" s="752">
        <v>10</v>
      </c>
      <c r="J381" s="752">
        <v>2617.1599999999994</v>
      </c>
      <c r="K381" s="766">
        <v>1</v>
      </c>
      <c r="L381" s="752">
        <v>10</v>
      </c>
      <c r="M381" s="753">
        <v>2617.1599999999994</v>
      </c>
    </row>
    <row r="382" spans="1:13" ht="14.4" customHeight="1" x14ac:dyDescent="0.3">
      <c r="A382" s="747" t="s">
        <v>679</v>
      </c>
      <c r="B382" s="748" t="s">
        <v>2582</v>
      </c>
      <c r="C382" s="748" t="s">
        <v>2583</v>
      </c>
      <c r="D382" s="748" t="s">
        <v>2584</v>
      </c>
      <c r="E382" s="748" t="s">
        <v>2585</v>
      </c>
      <c r="F382" s="752"/>
      <c r="G382" s="752"/>
      <c r="H382" s="766">
        <v>0</v>
      </c>
      <c r="I382" s="752">
        <v>2</v>
      </c>
      <c r="J382" s="752">
        <v>24825.9</v>
      </c>
      <c r="K382" s="766">
        <v>1</v>
      </c>
      <c r="L382" s="752">
        <v>2</v>
      </c>
      <c r="M382" s="753">
        <v>24825.9</v>
      </c>
    </row>
    <row r="383" spans="1:13" ht="14.4" customHeight="1" x14ac:dyDescent="0.3">
      <c r="A383" s="747" t="s">
        <v>679</v>
      </c>
      <c r="B383" s="748" t="s">
        <v>2444</v>
      </c>
      <c r="C383" s="748" t="s">
        <v>2586</v>
      </c>
      <c r="D383" s="748" t="s">
        <v>1288</v>
      </c>
      <c r="E383" s="748" t="s">
        <v>2587</v>
      </c>
      <c r="F383" s="752"/>
      <c r="G383" s="752"/>
      <c r="H383" s="766">
        <v>0</v>
      </c>
      <c r="I383" s="752">
        <v>6</v>
      </c>
      <c r="J383" s="752">
        <v>1003.7108338702553</v>
      </c>
      <c r="K383" s="766">
        <v>1</v>
      </c>
      <c r="L383" s="752">
        <v>6</v>
      </c>
      <c r="M383" s="753">
        <v>1003.7108338702553</v>
      </c>
    </row>
    <row r="384" spans="1:13" ht="14.4" customHeight="1" x14ac:dyDescent="0.3">
      <c r="A384" s="747" t="s">
        <v>679</v>
      </c>
      <c r="B384" s="748" t="s">
        <v>2444</v>
      </c>
      <c r="C384" s="748" t="s">
        <v>2588</v>
      </c>
      <c r="D384" s="748" t="s">
        <v>1288</v>
      </c>
      <c r="E384" s="748" t="s">
        <v>2589</v>
      </c>
      <c r="F384" s="752"/>
      <c r="G384" s="752"/>
      <c r="H384" s="766">
        <v>0</v>
      </c>
      <c r="I384" s="752">
        <v>3</v>
      </c>
      <c r="J384" s="752">
        <v>344.79000000000008</v>
      </c>
      <c r="K384" s="766">
        <v>1</v>
      </c>
      <c r="L384" s="752">
        <v>3</v>
      </c>
      <c r="M384" s="753">
        <v>344.79000000000008</v>
      </c>
    </row>
    <row r="385" spans="1:13" ht="14.4" customHeight="1" x14ac:dyDescent="0.3">
      <c r="A385" s="747" t="s">
        <v>679</v>
      </c>
      <c r="B385" s="748" t="s">
        <v>2444</v>
      </c>
      <c r="C385" s="748" t="s">
        <v>2590</v>
      </c>
      <c r="D385" s="748" t="s">
        <v>2591</v>
      </c>
      <c r="E385" s="748" t="s">
        <v>2592</v>
      </c>
      <c r="F385" s="752"/>
      <c r="G385" s="752"/>
      <c r="H385" s="766">
        <v>0</v>
      </c>
      <c r="I385" s="752">
        <v>2</v>
      </c>
      <c r="J385" s="752">
        <v>202.84000000000009</v>
      </c>
      <c r="K385" s="766">
        <v>1</v>
      </c>
      <c r="L385" s="752">
        <v>2</v>
      </c>
      <c r="M385" s="753">
        <v>202.84000000000009</v>
      </c>
    </row>
    <row r="386" spans="1:13" ht="14.4" customHeight="1" x14ac:dyDescent="0.3">
      <c r="A386" s="747" t="s">
        <v>679</v>
      </c>
      <c r="B386" s="748" t="s">
        <v>2444</v>
      </c>
      <c r="C386" s="748" t="s">
        <v>2681</v>
      </c>
      <c r="D386" s="748" t="s">
        <v>1568</v>
      </c>
      <c r="E386" s="748" t="s">
        <v>2682</v>
      </c>
      <c r="F386" s="752"/>
      <c r="G386" s="752"/>
      <c r="H386" s="766">
        <v>0</v>
      </c>
      <c r="I386" s="752">
        <v>4</v>
      </c>
      <c r="J386" s="752">
        <v>344.52000000000004</v>
      </c>
      <c r="K386" s="766">
        <v>1</v>
      </c>
      <c r="L386" s="752">
        <v>4</v>
      </c>
      <c r="M386" s="753">
        <v>344.52000000000004</v>
      </c>
    </row>
    <row r="387" spans="1:13" ht="14.4" customHeight="1" x14ac:dyDescent="0.3">
      <c r="A387" s="747" t="s">
        <v>679</v>
      </c>
      <c r="B387" s="748" t="s">
        <v>2444</v>
      </c>
      <c r="C387" s="748" t="s">
        <v>2451</v>
      </c>
      <c r="D387" s="748" t="s">
        <v>1014</v>
      </c>
      <c r="E387" s="748" t="s">
        <v>2452</v>
      </c>
      <c r="F387" s="752"/>
      <c r="G387" s="752"/>
      <c r="H387" s="766">
        <v>0</v>
      </c>
      <c r="I387" s="752">
        <v>8</v>
      </c>
      <c r="J387" s="752">
        <v>453.12</v>
      </c>
      <c r="K387" s="766">
        <v>1</v>
      </c>
      <c r="L387" s="752">
        <v>8</v>
      </c>
      <c r="M387" s="753">
        <v>453.12</v>
      </c>
    </row>
    <row r="388" spans="1:13" ht="14.4" customHeight="1" x14ac:dyDescent="0.3">
      <c r="A388" s="747" t="s">
        <v>679</v>
      </c>
      <c r="B388" s="748" t="s">
        <v>2453</v>
      </c>
      <c r="C388" s="748" t="s">
        <v>2454</v>
      </c>
      <c r="D388" s="748" t="s">
        <v>2455</v>
      </c>
      <c r="E388" s="748" t="s">
        <v>2456</v>
      </c>
      <c r="F388" s="752"/>
      <c r="G388" s="752"/>
      <c r="H388" s="766">
        <v>0</v>
      </c>
      <c r="I388" s="752">
        <v>27</v>
      </c>
      <c r="J388" s="752">
        <v>12414.599999999999</v>
      </c>
      <c r="K388" s="766">
        <v>1</v>
      </c>
      <c r="L388" s="752">
        <v>27</v>
      </c>
      <c r="M388" s="753">
        <v>12414.599999999999</v>
      </c>
    </row>
    <row r="389" spans="1:13" ht="14.4" customHeight="1" x14ac:dyDescent="0.3">
      <c r="A389" s="747" t="s">
        <v>679</v>
      </c>
      <c r="B389" s="748" t="s">
        <v>2457</v>
      </c>
      <c r="C389" s="748" t="s">
        <v>2466</v>
      </c>
      <c r="D389" s="748" t="s">
        <v>2464</v>
      </c>
      <c r="E389" s="748" t="s">
        <v>2462</v>
      </c>
      <c r="F389" s="752">
        <v>2</v>
      </c>
      <c r="G389" s="752">
        <v>253.9</v>
      </c>
      <c r="H389" s="766">
        <v>1</v>
      </c>
      <c r="I389" s="752"/>
      <c r="J389" s="752"/>
      <c r="K389" s="766">
        <v>0</v>
      </c>
      <c r="L389" s="752">
        <v>2</v>
      </c>
      <c r="M389" s="753">
        <v>253.9</v>
      </c>
    </row>
    <row r="390" spans="1:13" ht="14.4" customHeight="1" x14ac:dyDescent="0.3">
      <c r="A390" s="747" t="s">
        <v>679</v>
      </c>
      <c r="B390" s="748" t="s">
        <v>2467</v>
      </c>
      <c r="C390" s="748" t="s">
        <v>2468</v>
      </c>
      <c r="D390" s="748" t="s">
        <v>2469</v>
      </c>
      <c r="E390" s="748" t="s">
        <v>2470</v>
      </c>
      <c r="F390" s="752">
        <v>270</v>
      </c>
      <c r="G390" s="752">
        <v>7184.6880000000001</v>
      </c>
      <c r="H390" s="766">
        <v>1</v>
      </c>
      <c r="I390" s="752"/>
      <c r="J390" s="752"/>
      <c r="K390" s="766">
        <v>0</v>
      </c>
      <c r="L390" s="752">
        <v>270</v>
      </c>
      <c r="M390" s="753">
        <v>7184.6880000000001</v>
      </c>
    </row>
    <row r="391" spans="1:13" ht="14.4" customHeight="1" x14ac:dyDescent="0.3">
      <c r="A391" s="747" t="s">
        <v>679</v>
      </c>
      <c r="B391" s="748" t="s">
        <v>2467</v>
      </c>
      <c r="C391" s="748" t="s">
        <v>2767</v>
      </c>
      <c r="D391" s="748" t="s">
        <v>2768</v>
      </c>
      <c r="E391" s="748" t="s">
        <v>2769</v>
      </c>
      <c r="F391" s="752">
        <v>9.1999999999999993</v>
      </c>
      <c r="G391" s="752">
        <v>2907.4760000000001</v>
      </c>
      <c r="H391" s="766">
        <v>1</v>
      </c>
      <c r="I391" s="752"/>
      <c r="J391" s="752"/>
      <c r="K391" s="766">
        <v>0</v>
      </c>
      <c r="L391" s="752">
        <v>9.1999999999999993</v>
      </c>
      <c r="M391" s="753">
        <v>2907.4760000000001</v>
      </c>
    </row>
    <row r="392" spans="1:13" ht="14.4" customHeight="1" x14ac:dyDescent="0.3">
      <c r="A392" s="747" t="s">
        <v>679</v>
      </c>
      <c r="B392" s="748" t="s">
        <v>2471</v>
      </c>
      <c r="C392" s="748" t="s">
        <v>2472</v>
      </c>
      <c r="D392" s="748" t="s">
        <v>2473</v>
      </c>
      <c r="E392" s="748" t="s">
        <v>2474</v>
      </c>
      <c r="F392" s="752"/>
      <c r="G392" s="752"/>
      <c r="H392" s="766">
        <v>0</v>
      </c>
      <c r="I392" s="752">
        <v>25</v>
      </c>
      <c r="J392" s="752">
        <v>16269.699999999997</v>
      </c>
      <c r="K392" s="766">
        <v>1</v>
      </c>
      <c r="L392" s="752">
        <v>25</v>
      </c>
      <c r="M392" s="753">
        <v>16269.699999999997</v>
      </c>
    </row>
    <row r="393" spans="1:13" ht="14.4" customHeight="1" x14ac:dyDescent="0.3">
      <c r="A393" s="747" t="s">
        <v>679</v>
      </c>
      <c r="B393" s="748" t="s">
        <v>2471</v>
      </c>
      <c r="C393" s="748" t="s">
        <v>2595</v>
      </c>
      <c r="D393" s="748" t="s">
        <v>2473</v>
      </c>
      <c r="E393" s="748" t="s">
        <v>2596</v>
      </c>
      <c r="F393" s="752"/>
      <c r="G393" s="752"/>
      <c r="H393" s="766">
        <v>0</v>
      </c>
      <c r="I393" s="752">
        <v>26</v>
      </c>
      <c r="J393" s="752">
        <v>24247.86</v>
      </c>
      <c r="K393" s="766">
        <v>1</v>
      </c>
      <c r="L393" s="752">
        <v>26</v>
      </c>
      <c r="M393" s="753">
        <v>24247.86</v>
      </c>
    </row>
    <row r="394" spans="1:13" ht="14.4" customHeight="1" x14ac:dyDescent="0.3">
      <c r="A394" s="747" t="s">
        <v>679</v>
      </c>
      <c r="B394" s="748" t="s">
        <v>2597</v>
      </c>
      <c r="C394" s="748" t="s">
        <v>2598</v>
      </c>
      <c r="D394" s="748" t="s">
        <v>743</v>
      </c>
      <c r="E394" s="748" t="s">
        <v>2599</v>
      </c>
      <c r="F394" s="752"/>
      <c r="G394" s="752"/>
      <c r="H394" s="766">
        <v>0</v>
      </c>
      <c r="I394" s="752">
        <v>33</v>
      </c>
      <c r="J394" s="752">
        <v>7607.7599999999993</v>
      </c>
      <c r="K394" s="766">
        <v>1</v>
      </c>
      <c r="L394" s="752">
        <v>33</v>
      </c>
      <c r="M394" s="753">
        <v>7607.7599999999993</v>
      </c>
    </row>
    <row r="395" spans="1:13" ht="14.4" customHeight="1" x14ac:dyDescent="0.3">
      <c r="A395" s="747" t="s">
        <v>679</v>
      </c>
      <c r="B395" s="748" t="s">
        <v>2683</v>
      </c>
      <c r="C395" s="748" t="s">
        <v>2684</v>
      </c>
      <c r="D395" s="748" t="s">
        <v>2685</v>
      </c>
      <c r="E395" s="748" t="s">
        <v>2686</v>
      </c>
      <c r="F395" s="752"/>
      <c r="G395" s="752"/>
      <c r="H395" s="766">
        <v>0</v>
      </c>
      <c r="I395" s="752">
        <v>15</v>
      </c>
      <c r="J395" s="752">
        <v>627.75999999999988</v>
      </c>
      <c r="K395" s="766">
        <v>1</v>
      </c>
      <c r="L395" s="752">
        <v>15</v>
      </c>
      <c r="M395" s="753">
        <v>627.75999999999988</v>
      </c>
    </row>
    <row r="396" spans="1:13" ht="14.4" customHeight="1" x14ac:dyDescent="0.3">
      <c r="A396" s="747" t="s">
        <v>679</v>
      </c>
      <c r="B396" s="748" t="s">
        <v>2683</v>
      </c>
      <c r="C396" s="748" t="s">
        <v>2687</v>
      </c>
      <c r="D396" s="748" t="s">
        <v>2685</v>
      </c>
      <c r="E396" s="748" t="s">
        <v>2688</v>
      </c>
      <c r="F396" s="752"/>
      <c r="G396" s="752"/>
      <c r="H396" s="766">
        <v>0</v>
      </c>
      <c r="I396" s="752">
        <v>4</v>
      </c>
      <c r="J396" s="752">
        <v>311.23999999999995</v>
      </c>
      <c r="K396" s="766">
        <v>1</v>
      </c>
      <c r="L396" s="752">
        <v>4</v>
      </c>
      <c r="M396" s="753">
        <v>311.23999999999995</v>
      </c>
    </row>
    <row r="397" spans="1:13" ht="14.4" customHeight="1" x14ac:dyDescent="0.3">
      <c r="A397" s="747" t="s">
        <v>679</v>
      </c>
      <c r="B397" s="748" t="s">
        <v>2600</v>
      </c>
      <c r="C397" s="748" t="s">
        <v>2601</v>
      </c>
      <c r="D397" s="748" t="s">
        <v>2602</v>
      </c>
      <c r="E397" s="748" t="s">
        <v>2603</v>
      </c>
      <c r="F397" s="752"/>
      <c r="G397" s="752"/>
      <c r="H397" s="766">
        <v>0</v>
      </c>
      <c r="I397" s="752">
        <v>1</v>
      </c>
      <c r="J397" s="752">
        <v>264</v>
      </c>
      <c r="K397" s="766">
        <v>1</v>
      </c>
      <c r="L397" s="752">
        <v>1</v>
      </c>
      <c r="M397" s="753">
        <v>264</v>
      </c>
    </row>
    <row r="398" spans="1:13" ht="14.4" customHeight="1" x14ac:dyDescent="0.3">
      <c r="A398" s="747" t="s">
        <v>679</v>
      </c>
      <c r="B398" s="748" t="s">
        <v>2604</v>
      </c>
      <c r="C398" s="748" t="s">
        <v>2605</v>
      </c>
      <c r="D398" s="748" t="s">
        <v>2606</v>
      </c>
      <c r="E398" s="748" t="s">
        <v>2607</v>
      </c>
      <c r="F398" s="752"/>
      <c r="G398" s="752"/>
      <c r="H398" s="766">
        <v>0</v>
      </c>
      <c r="I398" s="752">
        <v>16.5</v>
      </c>
      <c r="J398" s="752">
        <v>9334.5299999999988</v>
      </c>
      <c r="K398" s="766">
        <v>1</v>
      </c>
      <c r="L398" s="752">
        <v>16.5</v>
      </c>
      <c r="M398" s="753">
        <v>9334.5299999999988</v>
      </c>
    </row>
    <row r="399" spans="1:13" ht="14.4" customHeight="1" x14ac:dyDescent="0.3">
      <c r="A399" s="747" t="s">
        <v>679</v>
      </c>
      <c r="B399" s="748" t="s">
        <v>2475</v>
      </c>
      <c r="C399" s="748" t="s">
        <v>2476</v>
      </c>
      <c r="D399" s="748" t="s">
        <v>2477</v>
      </c>
      <c r="E399" s="748" t="s">
        <v>2478</v>
      </c>
      <c r="F399" s="752"/>
      <c r="G399" s="752"/>
      <c r="H399" s="766">
        <v>0</v>
      </c>
      <c r="I399" s="752">
        <v>40</v>
      </c>
      <c r="J399" s="752">
        <v>1385.7999999999997</v>
      </c>
      <c r="K399" s="766">
        <v>1</v>
      </c>
      <c r="L399" s="752">
        <v>40</v>
      </c>
      <c r="M399" s="753">
        <v>1385.7999999999997</v>
      </c>
    </row>
    <row r="400" spans="1:13" ht="14.4" customHeight="1" x14ac:dyDescent="0.3">
      <c r="A400" s="747" t="s">
        <v>679</v>
      </c>
      <c r="B400" s="748" t="s">
        <v>2475</v>
      </c>
      <c r="C400" s="748" t="s">
        <v>2876</v>
      </c>
      <c r="D400" s="748" t="s">
        <v>2477</v>
      </c>
      <c r="E400" s="748" t="s">
        <v>2877</v>
      </c>
      <c r="F400" s="752"/>
      <c r="G400" s="752"/>
      <c r="H400" s="766">
        <v>0</v>
      </c>
      <c r="I400" s="752">
        <v>50</v>
      </c>
      <c r="J400" s="752">
        <v>2644</v>
      </c>
      <c r="K400" s="766">
        <v>1</v>
      </c>
      <c r="L400" s="752">
        <v>50</v>
      </c>
      <c r="M400" s="753">
        <v>2644</v>
      </c>
    </row>
    <row r="401" spans="1:13" ht="14.4" customHeight="1" x14ac:dyDescent="0.3">
      <c r="A401" s="747" t="s">
        <v>679</v>
      </c>
      <c r="B401" s="748" t="s">
        <v>2479</v>
      </c>
      <c r="C401" s="748" t="s">
        <v>2480</v>
      </c>
      <c r="D401" s="748" t="s">
        <v>2481</v>
      </c>
      <c r="E401" s="748" t="s">
        <v>2482</v>
      </c>
      <c r="F401" s="752"/>
      <c r="G401" s="752"/>
      <c r="H401" s="766">
        <v>0</v>
      </c>
      <c r="I401" s="752">
        <v>130</v>
      </c>
      <c r="J401" s="752">
        <v>2909.0600000000004</v>
      </c>
      <c r="K401" s="766">
        <v>1</v>
      </c>
      <c r="L401" s="752">
        <v>130</v>
      </c>
      <c r="M401" s="753">
        <v>2909.0600000000004</v>
      </c>
    </row>
    <row r="402" spans="1:13" ht="14.4" customHeight="1" x14ac:dyDescent="0.3">
      <c r="A402" s="747" t="s">
        <v>679</v>
      </c>
      <c r="B402" s="748" t="s">
        <v>2878</v>
      </c>
      <c r="C402" s="748" t="s">
        <v>2879</v>
      </c>
      <c r="D402" s="748" t="s">
        <v>2316</v>
      </c>
      <c r="E402" s="748" t="s">
        <v>2880</v>
      </c>
      <c r="F402" s="752"/>
      <c r="G402" s="752"/>
      <c r="H402" s="766">
        <v>0</v>
      </c>
      <c r="I402" s="752">
        <v>0.5</v>
      </c>
      <c r="J402" s="752">
        <v>564.36500000000001</v>
      </c>
      <c r="K402" s="766">
        <v>1</v>
      </c>
      <c r="L402" s="752">
        <v>0.5</v>
      </c>
      <c r="M402" s="753">
        <v>564.36500000000001</v>
      </c>
    </row>
    <row r="403" spans="1:13" ht="14.4" customHeight="1" x14ac:dyDescent="0.3">
      <c r="A403" s="747" t="s">
        <v>679</v>
      </c>
      <c r="B403" s="748" t="s">
        <v>2483</v>
      </c>
      <c r="C403" s="748" t="s">
        <v>2484</v>
      </c>
      <c r="D403" s="748" t="s">
        <v>2485</v>
      </c>
      <c r="E403" s="748" t="s">
        <v>2486</v>
      </c>
      <c r="F403" s="752"/>
      <c r="G403" s="752"/>
      <c r="H403" s="766">
        <v>0</v>
      </c>
      <c r="I403" s="752">
        <v>10.5</v>
      </c>
      <c r="J403" s="752">
        <v>1586.75</v>
      </c>
      <c r="K403" s="766">
        <v>1</v>
      </c>
      <c r="L403" s="752">
        <v>10.5</v>
      </c>
      <c r="M403" s="753">
        <v>1586.75</v>
      </c>
    </row>
    <row r="404" spans="1:13" ht="14.4" customHeight="1" x14ac:dyDescent="0.3">
      <c r="A404" s="747" t="s">
        <v>679</v>
      </c>
      <c r="B404" s="748" t="s">
        <v>2483</v>
      </c>
      <c r="C404" s="748" t="s">
        <v>2770</v>
      </c>
      <c r="D404" s="748" t="s">
        <v>1704</v>
      </c>
      <c r="E404" s="748" t="s">
        <v>2771</v>
      </c>
      <c r="F404" s="752"/>
      <c r="G404" s="752"/>
      <c r="H404" s="766">
        <v>0</v>
      </c>
      <c r="I404" s="752">
        <v>9</v>
      </c>
      <c r="J404" s="752">
        <v>223.64999999999998</v>
      </c>
      <c r="K404" s="766">
        <v>1</v>
      </c>
      <c r="L404" s="752">
        <v>9</v>
      </c>
      <c r="M404" s="753">
        <v>223.64999999999998</v>
      </c>
    </row>
    <row r="405" spans="1:13" ht="14.4" customHeight="1" x14ac:dyDescent="0.3">
      <c r="A405" s="747" t="s">
        <v>679</v>
      </c>
      <c r="B405" s="748" t="s">
        <v>2483</v>
      </c>
      <c r="C405" s="748" t="s">
        <v>2608</v>
      </c>
      <c r="D405" s="748" t="s">
        <v>1704</v>
      </c>
      <c r="E405" s="748" t="s">
        <v>2609</v>
      </c>
      <c r="F405" s="752"/>
      <c r="G405" s="752"/>
      <c r="H405" s="766">
        <v>0</v>
      </c>
      <c r="I405" s="752">
        <v>9</v>
      </c>
      <c r="J405" s="752">
        <v>9902.4399999999987</v>
      </c>
      <c r="K405" s="766">
        <v>1</v>
      </c>
      <c r="L405" s="752">
        <v>9</v>
      </c>
      <c r="M405" s="753">
        <v>9902.4399999999987</v>
      </c>
    </row>
    <row r="406" spans="1:13" ht="14.4" customHeight="1" x14ac:dyDescent="0.3">
      <c r="A406" s="747" t="s">
        <v>679</v>
      </c>
      <c r="B406" s="748" t="s">
        <v>2487</v>
      </c>
      <c r="C406" s="748" t="s">
        <v>2488</v>
      </c>
      <c r="D406" s="748" t="s">
        <v>801</v>
      </c>
      <c r="E406" s="748" t="s">
        <v>2489</v>
      </c>
      <c r="F406" s="752"/>
      <c r="G406" s="752"/>
      <c r="H406" s="766">
        <v>0</v>
      </c>
      <c r="I406" s="752">
        <v>12</v>
      </c>
      <c r="J406" s="752">
        <v>7097.0800000000008</v>
      </c>
      <c r="K406" s="766">
        <v>1</v>
      </c>
      <c r="L406" s="752">
        <v>12</v>
      </c>
      <c r="M406" s="753">
        <v>7097.0800000000008</v>
      </c>
    </row>
    <row r="407" spans="1:13" ht="14.4" customHeight="1" x14ac:dyDescent="0.3">
      <c r="A407" s="747" t="s">
        <v>679</v>
      </c>
      <c r="B407" s="748" t="s">
        <v>2793</v>
      </c>
      <c r="C407" s="748" t="s">
        <v>2794</v>
      </c>
      <c r="D407" s="748" t="s">
        <v>2795</v>
      </c>
      <c r="E407" s="748" t="s">
        <v>2796</v>
      </c>
      <c r="F407" s="752"/>
      <c r="G407" s="752"/>
      <c r="H407" s="766">
        <v>0</v>
      </c>
      <c r="I407" s="752">
        <v>3</v>
      </c>
      <c r="J407" s="752">
        <v>2504.0099999999998</v>
      </c>
      <c r="K407" s="766">
        <v>1</v>
      </c>
      <c r="L407" s="752">
        <v>3</v>
      </c>
      <c r="M407" s="753">
        <v>2504.0099999999998</v>
      </c>
    </row>
    <row r="408" spans="1:13" ht="14.4" customHeight="1" x14ac:dyDescent="0.3">
      <c r="A408" s="747" t="s">
        <v>679</v>
      </c>
      <c r="B408" s="748" t="s">
        <v>2881</v>
      </c>
      <c r="C408" s="748" t="s">
        <v>2882</v>
      </c>
      <c r="D408" s="748" t="s">
        <v>2883</v>
      </c>
      <c r="E408" s="748" t="s">
        <v>2884</v>
      </c>
      <c r="F408" s="752"/>
      <c r="G408" s="752"/>
      <c r="H408" s="766">
        <v>0</v>
      </c>
      <c r="I408" s="752">
        <v>1</v>
      </c>
      <c r="J408" s="752">
        <v>48.400000000000048</v>
      </c>
      <c r="K408" s="766">
        <v>1</v>
      </c>
      <c r="L408" s="752">
        <v>1</v>
      </c>
      <c r="M408" s="753">
        <v>48.400000000000048</v>
      </c>
    </row>
    <row r="409" spans="1:13" ht="14.4" customHeight="1" x14ac:dyDescent="0.3">
      <c r="A409" s="747" t="s">
        <v>679</v>
      </c>
      <c r="B409" s="748" t="s">
        <v>2614</v>
      </c>
      <c r="C409" s="748" t="s">
        <v>2615</v>
      </c>
      <c r="D409" s="748" t="s">
        <v>1110</v>
      </c>
      <c r="E409" s="748" t="s">
        <v>2616</v>
      </c>
      <c r="F409" s="752"/>
      <c r="G409" s="752"/>
      <c r="H409" s="766">
        <v>0</v>
      </c>
      <c r="I409" s="752">
        <v>4</v>
      </c>
      <c r="J409" s="752">
        <v>234.55999999999995</v>
      </c>
      <c r="K409" s="766">
        <v>1</v>
      </c>
      <c r="L409" s="752">
        <v>4</v>
      </c>
      <c r="M409" s="753">
        <v>234.55999999999995</v>
      </c>
    </row>
    <row r="410" spans="1:13" ht="14.4" customHeight="1" x14ac:dyDescent="0.3">
      <c r="A410" s="747" t="s">
        <v>679</v>
      </c>
      <c r="B410" s="748" t="s">
        <v>2614</v>
      </c>
      <c r="C410" s="748" t="s">
        <v>2617</v>
      </c>
      <c r="D410" s="748" t="s">
        <v>1110</v>
      </c>
      <c r="E410" s="748" t="s">
        <v>1620</v>
      </c>
      <c r="F410" s="752"/>
      <c r="G410" s="752"/>
      <c r="H410" s="766">
        <v>0</v>
      </c>
      <c r="I410" s="752">
        <v>1</v>
      </c>
      <c r="J410" s="752">
        <v>104.34999999999997</v>
      </c>
      <c r="K410" s="766">
        <v>1</v>
      </c>
      <c r="L410" s="752">
        <v>1</v>
      </c>
      <c r="M410" s="753">
        <v>104.34999999999997</v>
      </c>
    </row>
    <row r="411" spans="1:13" ht="14.4" customHeight="1" x14ac:dyDescent="0.3">
      <c r="A411" s="747" t="s">
        <v>679</v>
      </c>
      <c r="B411" s="748" t="s">
        <v>2885</v>
      </c>
      <c r="C411" s="748" t="s">
        <v>2886</v>
      </c>
      <c r="D411" s="748" t="s">
        <v>2230</v>
      </c>
      <c r="E411" s="748" t="s">
        <v>2887</v>
      </c>
      <c r="F411" s="752"/>
      <c r="G411" s="752"/>
      <c r="H411" s="766">
        <v>0</v>
      </c>
      <c r="I411" s="752">
        <v>3</v>
      </c>
      <c r="J411" s="752">
        <v>322.37999999999994</v>
      </c>
      <c r="K411" s="766">
        <v>1</v>
      </c>
      <c r="L411" s="752">
        <v>3</v>
      </c>
      <c r="M411" s="753">
        <v>322.37999999999994</v>
      </c>
    </row>
    <row r="412" spans="1:13" ht="14.4" customHeight="1" x14ac:dyDescent="0.3">
      <c r="A412" s="747" t="s">
        <v>679</v>
      </c>
      <c r="B412" s="748" t="s">
        <v>2888</v>
      </c>
      <c r="C412" s="748" t="s">
        <v>2889</v>
      </c>
      <c r="D412" s="748" t="s">
        <v>2247</v>
      </c>
      <c r="E412" s="748" t="s">
        <v>2890</v>
      </c>
      <c r="F412" s="752">
        <v>2</v>
      </c>
      <c r="G412" s="752">
        <v>7106.4400000000005</v>
      </c>
      <c r="H412" s="766">
        <v>1</v>
      </c>
      <c r="I412" s="752"/>
      <c r="J412" s="752"/>
      <c r="K412" s="766">
        <v>0</v>
      </c>
      <c r="L412" s="752">
        <v>2</v>
      </c>
      <c r="M412" s="753">
        <v>7106.4400000000005</v>
      </c>
    </row>
    <row r="413" spans="1:13" ht="14.4" customHeight="1" x14ac:dyDescent="0.3">
      <c r="A413" s="747" t="s">
        <v>679</v>
      </c>
      <c r="B413" s="748" t="s">
        <v>2891</v>
      </c>
      <c r="C413" s="748" t="s">
        <v>2892</v>
      </c>
      <c r="D413" s="748" t="s">
        <v>2893</v>
      </c>
      <c r="E413" s="748" t="s">
        <v>2894</v>
      </c>
      <c r="F413" s="752"/>
      <c r="G413" s="752"/>
      <c r="H413" s="766">
        <v>0</v>
      </c>
      <c r="I413" s="752">
        <v>6</v>
      </c>
      <c r="J413" s="752">
        <v>2742.8399999999997</v>
      </c>
      <c r="K413" s="766">
        <v>1</v>
      </c>
      <c r="L413" s="752">
        <v>6</v>
      </c>
      <c r="M413" s="753">
        <v>2742.8399999999997</v>
      </c>
    </row>
    <row r="414" spans="1:13" ht="14.4" customHeight="1" x14ac:dyDescent="0.3">
      <c r="A414" s="747" t="s">
        <v>679</v>
      </c>
      <c r="B414" s="748" t="s">
        <v>2891</v>
      </c>
      <c r="C414" s="748" t="s">
        <v>2895</v>
      </c>
      <c r="D414" s="748" t="s">
        <v>2893</v>
      </c>
      <c r="E414" s="748" t="s">
        <v>2769</v>
      </c>
      <c r="F414" s="752"/>
      <c r="G414" s="752"/>
      <c r="H414" s="766">
        <v>0</v>
      </c>
      <c r="I414" s="752">
        <v>2</v>
      </c>
      <c r="J414" s="752">
        <v>1059.6799999999998</v>
      </c>
      <c r="K414" s="766">
        <v>1</v>
      </c>
      <c r="L414" s="752">
        <v>2</v>
      </c>
      <c r="M414" s="753">
        <v>1059.6799999999998</v>
      </c>
    </row>
    <row r="415" spans="1:13" ht="14.4" customHeight="1" x14ac:dyDescent="0.3">
      <c r="A415" s="747" t="s">
        <v>679</v>
      </c>
      <c r="B415" s="748" t="s">
        <v>2896</v>
      </c>
      <c r="C415" s="748" t="s">
        <v>2897</v>
      </c>
      <c r="D415" s="748" t="s">
        <v>2898</v>
      </c>
      <c r="E415" s="748" t="s">
        <v>2899</v>
      </c>
      <c r="F415" s="752"/>
      <c r="G415" s="752"/>
      <c r="H415" s="766">
        <v>0</v>
      </c>
      <c r="I415" s="752">
        <v>53</v>
      </c>
      <c r="J415" s="752">
        <v>4403.6900000000005</v>
      </c>
      <c r="K415" s="766">
        <v>1</v>
      </c>
      <c r="L415" s="752">
        <v>53</v>
      </c>
      <c r="M415" s="753">
        <v>4403.6900000000005</v>
      </c>
    </row>
    <row r="416" spans="1:13" ht="14.4" customHeight="1" x14ac:dyDescent="0.3">
      <c r="A416" s="747" t="s">
        <v>679</v>
      </c>
      <c r="B416" s="748" t="s">
        <v>2896</v>
      </c>
      <c r="C416" s="748" t="s">
        <v>2900</v>
      </c>
      <c r="D416" s="748" t="s">
        <v>2898</v>
      </c>
      <c r="E416" s="748" t="s">
        <v>2901</v>
      </c>
      <c r="F416" s="752"/>
      <c r="G416" s="752"/>
      <c r="H416" s="766">
        <v>0</v>
      </c>
      <c r="I416" s="752">
        <v>66</v>
      </c>
      <c r="J416" s="752">
        <v>45236.399999999994</v>
      </c>
      <c r="K416" s="766">
        <v>1</v>
      </c>
      <c r="L416" s="752">
        <v>66</v>
      </c>
      <c r="M416" s="753">
        <v>45236.399999999994</v>
      </c>
    </row>
    <row r="417" spans="1:13" ht="14.4" customHeight="1" x14ac:dyDescent="0.3">
      <c r="A417" s="747" t="s">
        <v>679</v>
      </c>
      <c r="B417" s="748" t="s">
        <v>2896</v>
      </c>
      <c r="C417" s="748" t="s">
        <v>2902</v>
      </c>
      <c r="D417" s="748" t="s">
        <v>2903</v>
      </c>
      <c r="E417" s="748" t="s">
        <v>2904</v>
      </c>
      <c r="F417" s="752">
        <v>36</v>
      </c>
      <c r="G417" s="752">
        <v>5188.08</v>
      </c>
      <c r="H417" s="766">
        <v>1</v>
      </c>
      <c r="I417" s="752"/>
      <c r="J417" s="752"/>
      <c r="K417" s="766">
        <v>0</v>
      </c>
      <c r="L417" s="752">
        <v>36</v>
      </c>
      <c r="M417" s="753">
        <v>5188.08</v>
      </c>
    </row>
    <row r="418" spans="1:13" ht="14.4" customHeight="1" x14ac:dyDescent="0.3">
      <c r="A418" s="747" t="s">
        <v>679</v>
      </c>
      <c r="B418" s="748" t="s">
        <v>2905</v>
      </c>
      <c r="C418" s="748" t="s">
        <v>2906</v>
      </c>
      <c r="D418" s="748" t="s">
        <v>2907</v>
      </c>
      <c r="E418" s="748" t="s">
        <v>2908</v>
      </c>
      <c r="F418" s="752"/>
      <c r="G418" s="752"/>
      <c r="H418" s="766">
        <v>0</v>
      </c>
      <c r="I418" s="752">
        <v>23</v>
      </c>
      <c r="J418" s="752">
        <v>2158.96</v>
      </c>
      <c r="K418" s="766">
        <v>1</v>
      </c>
      <c r="L418" s="752">
        <v>23</v>
      </c>
      <c r="M418" s="753">
        <v>2158.96</v>
      </c>
    </row>
    <row r="419" spans="1:13" ht="14.4" customHeight="1" x14ac:dyDescent="0.3">
      <c r="A419" s="747" t="s">
        <v>679</v>
      </c>
      <c r="B419" s="748" t="s">
        <v>2909</v>
      </c>
      <c r="C419" s="748" t="s">
        <v>2910</v>
      </c>
      <c r="D419" s="748" t="s">
        <v>2911</v>
      </c>
      <c r="E419" s="748" t="s">
        <v>2912</v>
      </c>
      <c r="F419" s="752">
        <v>3</v>
      </c>
      <c r="G419" s="752">
        <v>1853.94</v>
      </c>
      <c r="H419" s="766">
        <v>1</v>
      </c>
      <c r="I419" s="752"/>
      <c r="J419" s="752"/>
      <c r="K419" s="766">
        <v>0</v>
      </c>
      <c r="L419" s="752">
        <v>3</v>
      </c>
      <c r="M419" s="753">
        <v>1853.94</v>
      </c>
    </row>
    <row r="420" spans="1:13" ht="14.4" customHeight="1" x14ac:dyDescent="0.3">
      <c r="A420" s="747" t="s">
        <v>679</v>
      </c>
      <c r="B420" s="748" t="s">
        <v>2909</v>
      </c>
      <c r="C420" s="748" t="s">
        <v>2913</v>
      </c>
      <c r="D420" s="748" t="s">
        <v>2173</v>
      </c>
      <c r="E420" s="748" t="s">
        <v>2914</v>
      </c>
      <c r="F420" s="752">
        <v>15</v>
      </c>
      <c r="G420" s="752">
        <v>9045.9400000000023</v>
      </c>
      <c r="H420" s="766">
        <v>1</v>
      </c>
      <c r="I420" s="752"/>
      <c r="J420" s="752"/>
      <c r="K420" s="766">
        <v>0</v>
      </c>
      <c r="L420" s="752">
        <v>15</v>
      </c>
      <c r="M420" s="753">
        <v>9045.9400000000023</v>
      </c>
    </row>
    <row r="421" spans="1:13" ht="14.4" customHeight="1" x14ac:dyDescent="0.3">
      <c r="A421" s="747" t="s">
        <v>679</v>
      </c>
      <c r="B421" s="748" t="s">
        <v>2915</v>
      </c>
      <c r="C421" s="748" t="s">
        <v>2916</v>
      </c>
      <c r="D421" s="748" t="s">
        <v>2917</v>
      </c>
      <c r="E421" s="748" t="s">
        <v>2918</v>
      </c>
      <c r="F421" s="752">
        <v>4</v>
      </c>
      <c r="G421" s="752">
        <v>693.88000000000011</v>
      </c>
      <c r="H421" s="766">
        <v>1</v>
      </c>
      <c r="I421" s="752"/>
      <c r="J421" s="752"/>
      <c r="K421" s="766">
        <v>0</v>
      </c>
      <c r="L421" s="752">
        <v>4</v>
      </c>
      <c r="M421" s="753">
        <v>693.88000000000011</v>
      </c>
    </row>
    <row r="422" spans="1:13" ht="14.4" customHeight="1" x14ac:dyDescent="0.3">
      <c r="A422" s="747" t="s">
        <v>679</v>
      </c>
      <c r="B422" s="748" t="s">
        <v>2915</v>
      </c>
      <c r="C422" s="748" t="s">
        <v>2919</v>
      </c>
      <c r="D422" s="748" t="s">
        <v>2917</v>
      </c>
      <c r="E422" s="748" t="s">
        <v>2920</v>
      </c>
      <c r="F422" s="752">
        <v>6</v>
      </c>
      <c r="G422" s="752">
        <v>2215.437356532364</v>
      </c>
      <c r="H422" s="766">
        <v>1</v>
      </c>
      <c r="I422" s="752"/>
      <c r="J422" s="752"/>
      <c r="K422" s="766">
        <v>0</v>
      </c>
      <c r="L422" s="752">
        <v>6</v>
      </c>
      <c r="M422" s="753">
        <v>2215.437356532364</v>
      </c>
    </row>
    <row r="423" spans="1:13" ht="14.4" customHeight="1" x14ac:dyDescent="0.3">
      <c r="A423" s="747" t="s">
        <v>679</v>
      </c>
      <c r="B423" s="748" t="s">
        <v>2496</v>
      </c>
      <c r="C423" s="748" t="s">
        <v>2779</v>
      </c>
      <c r="D423" s="748" t="s">
        <v>2498</v>
      </c>
      <c r="E423" s="748" t="s">
        <v>2780</v>
      </c>
      <c r="F423" s="752"/>
      <c r="G423" s="752"/>
      <c r="H423" s="766">
        <v>0</v>
      </c>
      <c r="I423" s="752">
        <v>5</v>
      </c>
      <c r="J423" s="752">
        <v>252.84999999999997</v>
      </c>
      <c r="K423" s="766">
        <v>1</v>
      </c>
      <c r="L423" s="752">
        <v>5</v>
      </c>
      <c r="M423" s="753">
        <v>252.84999999999997</v>
      </c>
    </row>
    <row r="424" spans="1:13" ht="14.4" customHeight="1" x14ac:dyDescent="0.3">
      <c r="A424" s="747" t="s">
        <v>679</v>
      </c>
      <c r="B424" s="748" t="s">
        <v>2496</v>
      </c>
      <c r="C424" s="748" t="s">
        <v>2497</v>
      </c>
      <c r="D424" s="748" t="s">
        <v>2498</v>
      </c>
      <c r="E424" s="748" t="s">
        <v>2499</v>
      </c>
      <c r="F424" s="752"/>
      <c r="G424" s="752"/>
      <c r="H424" s="766">
        <v>0</v>
      </c>
      <c r="I424" s="752">
        <v>39</v>
      </c>
      <c r="J424" s="752">
        <v>2037.3600000000006</v>
      </c>
      <c r="K424" s="766">
        <v>1</v>
      </c>
      <c r="L424" s="752">
        <v>39</v>
      </c>
      <c r="M424" s="753">
        <v>2037.3600000000006</v>
      </c>
    </row>
    <row r="425" spans="1:13" ht="14.4" customHeight="1" x14ac:dyDescent="0.3">
      <c r="A425" s="747" t="s">
        <v>679</v>
      </c>
      <c r="B425" s="748" t="s">
        <v>2500</v>
      </c>
      <c r="C425" s="748" t="s">
        <v>2501</v>
      </c>
      <c r="D425" s="748" t="s">
        <v>2502</v>
      </c>
      <c r="E425" s="748" t="s">
        <v>2503</v>
      </c>
      <c r="F425" s="752"/>
      <c r="G425" s="752"/>
      <c r="H425" s="766">
        <v>0</v>
      </c>
      <c r="I425" s="752">
        <v>38</v>
      </c>
      <c r="J425" s="752">
        <v>7177.5</v>
      </c>
      <c r="K425" s="766">
        <v>1</v>
      </c>
      <c r="L425" s="752">
        <v>38</v>
      </c>
      <c r="M425" s="753">
        <v>7177.5</v>
      </c>
    </row>
    <row r="426" spans="1:13" ht="14.4" customHeight="1" x14ac:dyDescent="0.3">
      <c r="A426" s="747" t="s">
        <v>679</v>
      </c>
      <c r="B426" s="748" t="s">
        <v>2500</v>
      </c>
      <c r="C426" s="748" t="s">
        <v>2622</v>
      </c>
      <c r="D426" s="748" t="s">
        <v>2502</v>
      </c>
      <c r="E426" s="748" t="s">
        <v>2623</v>
      </c>
      <c r="F426" s="752"/>
      <c r="G426" s="752"/>
      <c r="H426" s="766">
        <v>0</v>
      </c>
      <c r="I426" s="752">
        <v>30</v>
      </c>
      <c r="J426" s="752">
        <v>7761.6</v>
      </c>
      <c r="K426" s="766">
        <v>1</v>
      </c>
      <c r="L426" s="752">
        <v>30</v>
      </c>
      <c r="M426" s="753">
        <v>7761.6</v>
      </c>
    </row>
    <row r="427" spans="1:13" ht="14.4" customHeight="1" x14ac:dyDescent="0.3">
      <c r="A427" s="747" t="s">
        <v>679</v>
      </c>
      <c r="B427" s="748" t="s">
        <v>2504</v>
      </c>
      <c r="C427" s="748" t="s">
        <v>2697</v>
      </c>
      <c r="D427" s="748" t="s">
        <v>760</v>
      </c>
      <c r="E427" s="748" t="s">
        <v>2698</v>
      </c>
      <c r="F427" s="752"/>
      <c r="G427" s="752"/>
      <c r="H427" s="766">
        <v>0</v>
      </c>
      <c r="I427" s="752">
        <v>8</v>
      </c>
      <c r="J427" s="752">
        <v>5409.3700000000008</v>
      </c>
      <c r="K427" s="766">
        <v>1</v>
      </c>
      <c r="L427" s="752">
        <v>8</v>
      </c>
      <c r="M427" s="753">
        <v>5409.3700000000008</v>
      </c>
    </row>
    <row r="428" spans="1:13" ht="14.4" customHeight="1" x14ac:dyDescent="0.3">
      <c r="A428" s="747" t="s">
        <v>679</v>
      </c>
      <c r="B428" s="748" t="s">
        <v>2504</v>
      </c>
      <c r="C428" s="748" t="s">
        <v>2699</v>
      </c>
      <c r="D428" s="748" t="s">
        <v>2700</v>
      </c>
      <c r="E428" s="748" t="s">
        <v>2701</v>
      </c>
      <c r="F428" s="752"/>
      <c r="G428" s="752"/>
      <c r="H428" s="766">
        <v>0</v>
      </c>
      <c r="I428" s="752">
        <v>1</v>
      </c>
      <c r="J428" s="752">
        <v>236.70000000000005</v>
      </c>
      <c r="K428" s="766">
        <v>1</v>
      </c>
      <c r="L428" s="752">
        <v>1</v>
      </c>
      <c r="M428" s="753">
        <v>236.70000000000005</v>
      </c>
    </row>
    <row r="429" spans="1:13" ht="14.4" customHeight="1" x14ac:dyDescent="0.3">
      <c r="A429" s="747" t="s">
        <v>679</v>
      </c>
      <c r="B429" s="748" t="s">
        <v>2504</v>
      </c>
      <c r="C429" s="748" t="s">
        <v>2505</v>
      </c>
      <c r="D429" s="748" t="s">
        <v>760</v>
      </c>
      <c r="E429" s="748" t="s">
        <v>2506</v>
      </c>
      <c r="F429" s="752"/>
      <c r="G429" s="752"/>
      <c r="H429" s="766">
        <v>0</v>
      </c>
      <c r="I429" s="752">
        <v>2</v>
      </c>
      <c r="J429" s="752">
        <v>211.89999999999998</v>
      </c>
      <c r="K429" s="766">
        <v>1</v>
      </c>
      <c r="L429" s="752">
        <v>2</v>
      </c>
      <c r="M429" s="753">
        <v>211.89999999999998</v>
      </c>
    </row>
    <row r="430" spans="1:13" ht="14.4" customHeight="1" x14ac:dyDescent="0.3">
      <c r="A430" s="747" t="s">
        <v>679</v>
      </c>
      <c r="B430" s="748" t="s">
        <v>2507</v>
      </c>
      <c r="C430" s="748" t="s">
        <v>2921</v>
      </c>
      <c r="D430" s="748" t="s">
        <v>2509</v>
      </c>
      <c r="E430" s="748" t="s">
        <v>2922</v>
      </c>
      <c r="F430" s="752"/>
      <c r="G430" s="752"/>
      <c r="H430" s="766">
        <v>0</v>
      </c>
      <c r="I430" s="752">
        <v>1</v>
      </c>
      <c r="J430" s="752">
        <v>161.54000000000005</v>
      </c>
      <c r="K430" s="766">
        <v>1</v>
      </c>
      <c r="L430" s="752">
        <v>1</v>
      </c>
      <c r="M430" s="753">
        <v>161.54000000000005</v>
      </c>
    </row>
    <row r="431" spans="1:13" ht="14.4" customHeight="1" x14ac:dyDescent="0.3">
      <c r="A431" s="747" t="s">
        <v>679</v>
      </c>
      <c r="B431" s="748" t="s">
        <v>2507</v>
      </c>
      <c r="C431" s="748" t="s">
        <v>2508</v>
      </c>
      <c r="D431" s="748" t="s">
        <v>2509</v>
      </c>
      <c r="E431" s="748" t="s">
        <v>2510</v>
      </c>
      <c r="F431" s="752"/>
      <c r="G431" s="752"/>
      <c r="H431" s="766">
        <v>0</v>
      </c>
      <c r="I431" s="752">
        <v>2</v>
      </c>
      <c r="J431" s="752">
        <v>37.92</v>
      </c>
      <c r="K431" s="766">
        <v>1</v>
      </c>
      <c r="L431" s="752">
        <v>2</v>
      </c>
      <c r="M431" s="753">
        <v>37.92</v>
      </c>
    </row>
    <row r="432" spans="1:13" ht="14.4" customHeight="1" x14ac:dyDescent="0.3">
      <c r="A432" s="747" t="s">
        <v>679</v>
      </c>
      <c r="B432" s="748" t="s">
        <v>2507</v>
      </c>
      <c r="C432" s="748" t="s">
        <v>2704</v>
      </c>
      <c r="D432" s="748" t="s">
        <v>2509</v>
      </c>
      <c r="E432" s="748" t="s">
        <v>2705</v>
      </c>
      <c r="F432" s="752"/>
      <c r="G432" s="752"/>
      <c r="H432" s="766">
        <v>0</v>
      </c>
      <c r="I432" s="752">
        <v>3</v>
      </c>
      <c r="J432" s="752">
        <v>195.79999999999998</v>
      </c>
      <c r="K432" s="766">
        <v>1</v>
      </c>
      <c r="L432" s="752">
        <v>3</v>
      </c>
      <c r="M432" s="753">
        <v>195.79999999999998</v>
      </c>
    </row>
    <row r="433" spans="1:13" ht="14.4" customHeight="1" x14ac:dyDescent="0.3">
      <c r="A433" s="747" t="s">
        <v>679</v>
      </c>
      <c r="B433" s="748" t="s">
        <v>2507</v>
      </c>
      <c r="C433" s="748" t="s">
        <v>2923</v>
      </c>
      <c r="D433" s="748" t="s">
        <v>2509</v>
      </c>
      <c r="E433" s="748" t="s">
        <v>2924</v>
      </c>
      <c r="F433" s="752"/>
      <c r="G433" s="752"/>
      <c r="H433" s="766">
        <v>0</v>
      </c>
      <c r="I433" s="752">
        <v>1</v>
      </c>
      <c r="J433" s="752">
        <v>80.83</v>
      </c>
      <c r="K433" s="766">
        <v>1</v>
      </c>
      <c r="L433" s="752">
        <v>1</v>
      </c>
      <c r="M433" s="753">
        <v>80.83</v>
      </c>
    </row>
    <row r="434" spans="1:13" ht="14.4" customHeight="1" x14ac:dyDescent="0.3">
      <c r="A434" s="747" t="s">
        <v>679</v>
      </c>
      <c r="B434" s="748" t="s">
        <v>2511</v>
      </c>
      <c r="C434" s="748" t="s">
        <v>2925</v>
      </c>
      <c r="D434" s="748" t="s">
        <v>2926</v>
      </c>
      <c r="E434" s="748" t="s">
        <v>2514</v>
      </c>
      <c r="F434" s="752"/>
      <c r="G434" s="752"/>
      <c r="H434" s="766">
        <v>0</v>
      </c>
      <c r="I434" s="752">
        <v>1</v>
      </c>
      <c r="J434" s="752">
        <v>220.95</v>
      </c>
      <c r="K434" s="766">
        <v>1</v>
      </c>
      <c r="L434" s="752">
        <v>1</v>
      </c>
      <c r="M434" s="753">
        <v>220.95</v>
      </c>
    </row>
    <row r="435" spans="1:13" ht="14.4" customHeight="1" x14ac:dyDescent="0.3">
      <c r="A435" s="747" t="s">
        <v>679</v>
      </c>
      <c r="B435" s="748" t="s">
        <v>2511</v>
      </c>
      <c r="C435" s="748" t="s">
        <v>2927</v>
      </c>
      <c r="D435" s="748" t="s">
        <v>2926</v>
      </c>
      <c r="E435" s="748" t="s">
        <v>2928</v>
      </c>
      <c r="F435" s="752"/>
      <c r="G435" s="752"/>
      <c r="H435" s="766">
        <v>0</v>
      </c>
      <c r="I435" s="752">
        <v>1</v>
      </c>
      <c r="J435" s="752">
        <v>945.72999999999979</v>
      </c>
      <c r="K435" s="766">
        <v>1</v>
      </c>
      <c r="L435" s="752">
        <v>1</v>
      </c>
      <c r="M435" s="753">
        <v>945.72999999999979</v>
      </c>
    </row>
    <row r="436" spans="1:13" ht="14.4" customHeight="1" x14ac:dyDescent="0.3">
      <c r="A436" s="747" t="s">
        <v>679</v>
      </c>
      <c r="B436" s="748" t="s">
        <v>2846</v>
      </c>
      <c r="C436" s="748" t="s">
        <v>2929</v>
      </c>
      <c r="D436" s="748" t="s">
        <v>2286</v>
      </c>
      <c r="E436" s="748" t="s">
        <v>2852</v>
      </c>
      <c r="F436" s="752"/>
      <c r="G436" s="752"/>
      <c r="H436" s="766">
        <v>0</v>
      </c>
      <c r="I436" s="752">
        <v>1</v>
      </c>
      <c r="J436" s="752">
        <v>46.99</v>
      </c>
      <c r="K436" s="766">
        <v>1</v>
      </c>
      <c r="L436" s="752">
        <v>1</v>
      </c>
      <c r="M436" s="753">
        <v>46.99</v>
      </c>
    </row>
    <row r="437" spans="1:13" ht="14.4" customHeight="1" x14ac:dyDescent="0.3">
      <c r="A437" s="747" t="s">
        <v>679</v>
      </c>
      <c r="B437" s="748" t="s">
        <v>2846</v>
      </c>
      <c r="C437" s="748" t="s">
        <v>2930</v>
      </c>
      <c r="D437" s="748" t="s">
        <v>2286</v>
      </c>
      <c r="E437" s="748" t="s">
        <v>2849</v>
      </c>
      <c r="F437" s="752"/>
      <c r="G437" s="752"/>
      <c r="H437" s="766">
        <v>0</v>
      </c>
      <c r="I437" s="752">
        <v>1</v>
      </c>
      <c r="J437" s="752">
        <v>61.659999999999954</v>
      </c>
      <c r="K437" s="766">
        <v>1</v>
      </c>
      <c r="L437" s="752">
        <v>1</v>
      </c>
      <c r="M437" s="753">
        <v>61.659999999999954</v>
      </c>
    </row>
    <row r="438" spans="1:13" ht="14.4" customHeight="1" x14ac:dyDescent="0.3">
      <c r="A438" s="747" t="s">
        <v>679</v>
      </c>
      <c r="B438" s="748" t="s">
        <v>2515</v>
      </c>
      <c r="C438" s="748" t="s">
        <v>2931</v>
      </c>
      <c r="D438" s="748" t="s">
        <v>2517</v>
      </c>
      <c r="E438" s="748" t="s">
        <v>2932</v>
      </c>
      <c r="F438" s="752"/>
      <c r="G438" s="752"/>
      <c r="H438" s="766">
        <v>0</v>
      </c>
      <c r="I438" s="752">
        <v>2</v>
      </c>
      <c r="J438" s="752">
        <v>98.740000000000023</v>
      </c>
      <c r="K438" s="766">
        <v>1</v>
      </c>
      <c r="L438" s="752">
        <v>2</v>
      </c>
      <c r="M438" s="753">
        <v>98.740000000000023</v>
      </c>
    </row>
    <row r="439" spans="1:13" ht="14.4" customHeight="1" x14ac:dyDescent="0.3">
      <c r="A439" s="747" t="s">
        <v>679</v>
      </c>
      <c r="B439" s="748" t="s">
        <v>2515</v>
      </c>
      <c r="C439" s="748" t="s">
        <v>2516</v>
      </c>
      <c r="D439" s="748" t="s">
        <v>2517</v>
      </c>
      <c r="E439" s="748" t="s">
        <v>2518</v>
      </c>
      <c r="F439" s="752"/>
      <c r="G439" s="752"/>
      <c r="H439" s="766">
        <v>0</v>
      </c>
      <c r="I439" s="752">
        <v>62</v>
      </c>
      <c r="J439" s="752">
        <v>4173.8399999999992</v>
      </c>
      <c r="K439" s="766">
        <v>1</v>
      </c>
      <c r="L439" s="752">
        <v>62</v>
      </c>
      <c r="M439" s="753">
        <v>4173.8399999999992</v>
      </c>
    </row>
    <row r="440" spans="1:13" ht="14.4" customHeight="1" x14ac:dyDescent="0.3">
      <c r="A440" s="747" t="s">
        <v>679</v>
      </c>
      <c r="B440" s="748" t="s">
        <v>2515</v>
      </c>
      <c r="C440" s="748" t="s">
        <v>2933</v>
      </c>
      <c r="D440" s="748" t="s">
        <v>2517</v>
      </c>
      <c r="E440" s="748" t="s">
        <v>2934</v>
      </c>
      <c r="F440" s="752"/>
      <c r="G440" s="752"/>
      <c r="H440" s="766">
        <v>0</v>
      </c>
      <c r="I440" s="752">
        <v>6</v>
      </c>
      <c r="J440" s="752">
        <v>572.22</v>
      </c>
      <c r="K440" s="766">
        <v>1</v>
      </c>
      <c r="L440" s="752">
        <v>6</v>
      </c>
      <c r="M440" s="753">
        <v>572.22</v>
      </c>
    </row>
    <row r="441" spans="1:13" ht="14.4" customHeight="1" x14ac:dyDescent="0.3">
      <c r="A441" s="747" t="s">
        <v>679</v>
      </c>
      <c r="B441" s="748" t="s">
        <v>2515</v>
      </c>
      <c r="C441" s="748" t="s">
        <v>2935</v>
      </c>
      <c r="D441" s="748" t="s">
        <v>2517</v>
      </c>
      <c r="E441" s="748" t="s">
        <v>2936</v>
      </c>
      <c r="F441" s="752"/>
      <c r="G441" s="752"/>
      <c r="H441" s="766">
        <v>0</v>
      </c>
      <c r="I441" s="752">
        <v>30</v>
      </c>
      <c r="J441" s="752">
        <v>9727.7390364135244</v>
      </c>
      <c r="K441" s="766">
        <v>1</v>
      </c>
      <c r="L441" s="752">
        <v>30</v>
      </c>
      <c r="M441" s="753">
        <v>9727.7390364135244</v>
      </c>
    </row>
    <row r="442" spans="1:13" ht="14.4" customHeight="1" x14ac:dyDescent="0.3">
      <c r="A442" s="747" t="s">
        <v>679</v>
      </c>
      <c r="B442" s="748" t="s">
        <v>2515</v>
      </c>
      <c r="C442" s="748" t="s">
        <v>2706</v>
      </c>
      <c r="D442" s="748" t="s">
        <v>2707</v>
      </c>
      <c r="E442" s="748" t="s">
        <v>2708</v>
      </c>
      <c r="F442" s="752">
        <v>15</v>
      </c>
      <c r="G442" s="752">
        <v>1904.1</v>
      </c>
      <c r="H442" s="766">
        <v>1</v>
      </c>
      <c r="I442" s="752"/>
      <c r="J442" s="752"/>
      <c r="K442" s="766">
        <v>0</v>
      </c>
      <c r="L442" s="752">
        <v>15</v>
      </c>
      <c r="M442" s="753">
        <v>1904.1</v>
      </c>
    </row>
    <row r="443" spans="1:13" ht="14.4" customHeight="1" x14ac:dyDescent="0.3">
      <c r="A443" s="747" t="s">
        <v>679</v>
      </c>
      <c r="B443" s="748" t="s">
        <v>2629</v>
      </c>
      <c r="C443" s="748" t="s">
        <v>2630</v>
      </c>
      <c r="D443" s="748" t="s">
        <v>2631</v>
      </c>
      <c r="E443" s="748" t="s">
        <v>2632</v>
      </c>
      <c r="F443" s="752"/>
      <c r="G443" s="752"/>
      <c r="H443" s="766">
        <v>0</v>
      </c>
      <c r="I443" s="752">
        <v>3</v>
      </c>
      <c r="J443" s="752">
        <v>275.25000000000006</v>
      </c>
      <c r="K443" s="766">
        <v>1</v>
      </c>
      <c r="L443" s="752">
        <v>3</v>
      </c>
      <c r="M443" s="753">
        <v>275.25000000000006</v>
      </c>
    </row>
    <row r="444" spans="1:13" ht="14.4" customHeight="1" x14ac:dyDescent="0.3">
      <c r="A444" s="747" t="s">
        <v>679</v>
      </c>
      <c r="B444" s="748" t="s">
        <v>2522</v>
      </c>
      <c r="C444" s="748" t="s">
        <v>2523</v>
      </c>
      <c r="D444" s="748" t="s">
        <v>941</v>
      </c>
      <c r="E444" s="748" t="s">
        <v>2524</v>
      </c>
      <c r="F444" s="752"/>
      <c r="G444" s="752"/>
      <c r="H444" s="766">
        <v>0</v>
      </c>
      <c r="I444" s="752">
        <v>13</v>
      </c>
      <c r="J444" s="752">
        <v>648.47</v>
      </c>
      <c r="K444" s="766">
        <v>1</v>
      </c>
      <c r="L444" s="752">
        <v>13</v>
      </c>
      <c r="M444" s="753">
        <v>648.47</v>
      </c>
    </row>
    <row r="445" spans="1:13" ht="14.4" customHeight="1" x14ac:dyDescent="0.3">
      <c r="A445" s="747" t="s">
        <v>679</v>
      </c>
      <c r="B445" s="748" t="s">
        <v>2522</v>
      </c>
      <c r="C445" s="748" t="s">
        <v>2525</v>
      </c>
      <c r="D445" s="748" t="s">
        <v>2273</v>
      </c>
      <c r="E445" s="748" t="s">
        <v>2526</v>
      </c>
      <c r="F445" s="752"/>
      <c r="G445" s="752"/>
      <c r="H445" s="766">
        <v>0</v>
      </c>
      <c r="I445" s="752">
        <v>9</v>
      </c>
      <c r="J445" s="752">
        <v>730.8900000000001</v>
      </c>
      <c r="K445" s="766">
        <v>1</v>
      </c>
      <c r="L445" s="752">
        <v>9</v>
      </c>
      <c r="M445" s="753">
        <v>730.8900000000001</v>
      </c>
    </row>
    <row r="446" spans="1:13" ht="14.4" customHeight="1" x14ac:dyDescent="0.3">
      <c r="A446" s="747" t="s">
        <v>679</v>
      </c>
      <c r="B446" s="748" t="s">
        <v>2527</v>
      </c>
      <c r="C446" s="748" t="s">
        <v>2528</v>
      </c>
      <c r="D446" s="748" t="s">
        <v>784</v>
      </c>
      <c r="E446" s="748" t="s">
        <v>2529</v>
      </c>
      <c r="F446" s="752"/>
      <c r="G446" s="752"/>
      <c r="H446" s="766">
        <v>0</v>
      </c>
      <c r="I446" s="752">
        <v>2</v>
      </c>
      <c r="J446" s="752">
        <v>178.9</v>
      </c>
      <c r="K446" s="766">
        <v>1</v>
      </c>
      <c r="L446" s="752">
        <v>2</v>
      </c>
      <c r="M446" s="753">
        <v>178.9</v>
      </c>
    </row>
    <row r="447" spans="1:13" ht="14.4" customHeight="1" x14ac:dyDescent="0.3">
      <c r="A447" s="747" t="s">
        <v>679</v>
      </c>
      <c r="B447" s="748" t="s">
        <v>2937</v>
      </c>
      <c r="C447" s="748" t="s">
        <v>2938</v>
      </c>
      <c r="D447" s="748" t="s">
        <v>2273</v>
      </c>
      <c r="E447" s="748" t="s">
        <v>2939</v>
      </c>
      <c r="F447" s="752"/>
      <c r="G447" s="752"/>
      <c r="H447" s="766">
        <v>0</v>
      </c>
      <c r="I447" s="752">
        <v>1</v>
      </c>
      <c r="J447" s="752">
        <v>25.280000000000008</v>
      </c>
      <c r="K447" s="766">
        <v>1</v>
      </c>
      <c r="L447" s="752">
        <v>1</v>
      </c>
      <c r="M447" s="753">
        <v>25.280000000000008</v>
      </c>
    </row>
    <row r="448" spans="1:13" ht="14.4" customHeight="1" x14ac:dyDescent="0.3">
      <c r="A448" s="747" t="s">
        <v>679</v>
      </c>
      <c r="B448" s="748" t="s">
        <v>2940</v>
      </c>
      <c r="C448" s="748" t="s">
        <v>2941</v>
      </c>
      <c r="D448" s="748" t="s">
        <v>2942</v>
      </c>
      <c r="E448" s="748" t="s">
        <v>2943</v>
      </c>
      <c r="F448" s="752">
        <v>1</v>
      </c>
      <c r="G448" s="752">
        <v>317.61</v>
      </c>
      <c r="H448" s="766">
        <v>1</v>
      </c>
      <c r="I448" s="752"/>
      <c r="J448" s="752"/>
      <c r="K448" s="766">
        <v>0</v>
      </c>
      <c r="L448" s="752">
        <v>1</v>
      </c>
      <c r="M448" s="753">
        <v>317.61</v>
      </c>
    </row>
    <row r="449" spans="1:13" ht="14.4" customHeight="1" x14ac:dyDescent="0.3">
      <c r="A449" s="747" t="s">
        <v>679</v>
      </c>
      <c r="B449" s="748" t="s">
        <v>2530</v>
      </c>
      <c r="C449" s="748" t="s">
        <v>2531</v>
      </c>
      <c r="D449" s="748" t="s">
        <v>2532</v>
      </c>
      <c r="E449" s="748" t="s">
        <v>2533</v>
      </c>
      <c r="F449" s="752"/>
      <c r="G449" s="752"/>
      <c r="H449" s="766">
        <v>0</v>
      </c>
      <c r="I449" s="752">
        <v>15</v>
      </c>
      <c r="J449" s="752">
        <v>932.84000000000015</v>
      </c>
      <c r="K449" s="766">
        <v>1</v>
      </c>
      <c r="L449" s="752">
        <v>15</v>
      </c>
      <c r="M449" s="753">
        <v>932.84000000000015</v>
      </c>
    </row>
    <row r="450" spans="1:13" ht="14.4" customHeight="1" x14ac:dyDescent="0.3">
      <c r="A450" s="747" t="s">
        <v>679</v>
      </c>
      <c r="B450" s="748" t="s">
        <v>2721</v>
      </c>
      <c r="C450" s="748" t="s">
        <v>2944</v>
      </c>
      <c r="D450" s="748" t="s">
        <v>1339</v>
      </c>
      <c r="E450" s="748" t="s">
        <v>2945</v>
      </c>
      <c r="F450" s="752"/>
      <c r="G450" s="752"/>
      <c r="H450" s="766">
        <v>0</v>
      </c>
      <c r="I450" s="752">
        <v>7</v>
      </c>
      <c r="J450" s="752">
        <v>275.17</v>
      </c>
      <c r="K450" s="766">
        <v>1</v>
      </c>
      <c r="L450" s="752">
        <v>7</v>
      </c>
      <c r="M450" s="753">
        <v>275.17</v>
      </c>
    </row>
    <row r="451" spans="1:13" ht="14.4" customHeight="1" x14ac:dyDescent="0.3">
      <c r="A451" s="747" t="s">
        <v>679</v>
      </c>
      <c r="B451" s="748" t="s">
        <v>2721</v>
      </c>
      <c r="C451" s="748" t="s">
        <v>2726</v>
      </c>
      <c r="D451" s="748" t="s">
        <v>1337</v>
      </c>
      <c r="E451" s="748" t="s">
        <v>2724</v>
      </c>
      <c r="F451" s="752">
        <v>5</v>
      </c>
      <c r="G451" s="752">
        <v>205.5</v>
      </c>
      <c r="H451" s="766">
        <v>1</v>
      </c>
      <c r="I451" s="752"/>
      <c r="J451" s="752"/>
      <c r="K451" s="766">
        <v>0</v>
      </c>
      <c r="L451" s="752">
        <v>5</v>
      </c>
      <c r="M451" s="753">
        <v>205.5</v>
      </c>
    </row>
    <row r="452" spans="1:13" ht="14.4" customHeight="1" x14ac:dyDescent="0.3">
      <c r="A452" s="747" t="s">
        <v>679</v>
      </c>
      <c r="B452" s="748" t="s">
        <v>2534</v>
      </c>
      <c r="C452" s="748" t="s">
        <v>2727</v>
      </c>
      <c r="D452" s="748" t="s">
        <v>1263</v>
      </c>
      <c r="E452" s="748" t="s">
        <v>2728</v>
      </c>
      <c r="F452" s="752"/>
      <c r="G452" s="752"/>
      <c r="H452" s="766">
        <v>0</v>
      </c>
      <c r="I452" s="752">
        <v>2</v>
      </c>
      <c r="J452" s="752">
        <v>150.82</v>
      </c>
      <c r="K452" s="766">
        <v>1</v>
      </c>
      <c r="L452" s="752">
        <v>2</v>
      </c>
      <c r="M452" s="753">
        <v>150.82</v>
      </c>
    </row>
    <row r="453" spans="1:13" ht="14.4" customHeight="1" x14ac:dyDescent="0.3">
      <c r="A453" s="747" t="s">
        <v>679</v>
      </c>
      <c r="B453" s="748" t="s">
        <v>2534</v>
      </c>
      <c r="C453" s="748" t="s">
        <v>2535</v>
      </c>
      <c r="D453" s="748" t="s">
        <v>953</v>
      </c>
      <c r="E453" s="748" t="s">
        <v>2536</v>
      </c>
      <c r="F453" s="752"/>
      <c r="G453" s="752"/>
      <c r="H453" s="766">
        <v>0</v>
      </c>
      <c r="I453" s="752">
        <v>11</v>
      </c>
      <c r="J453" s="752">
        <v>704.82</v>
      </c>
      <c r="K453" s="766">
        <v>1</v>
      </c>
      <c r="L453" s="752">
        <v>11</v>
      </c>
      <c r="M453" s="753">
        <v>704.82</v>
      </c>
    </row>
    <row r="454" spans="1:13" ht="14.4" customHeight="1" x14ac:dyDescent="0.3">
      <c r="A454" s="747" t="s">
        <v>679</v>
      </c>
      <c r="B454" s="748" t="s">
        <v>2534</v>
      </c>
      <c r="C454" s="748" t="s">
        <v>2803</v>
      </c>
      <c r="D454" s="748" t="s">
        <v>1263</v>
      </c>
      <c r="E454" s="748" t="s">
        <v>2804</v>
      </c>
      <c r="F454" s="752"/>
      <c r="G454" s="752"/>
      <c r="H454" s="766">
        <v>0</v>
      </c>
      <c r="I454" s="752">
        <v>2</v>
      </c>
      <c r="J454" s="752">
        <v>58.07</v>
      </c>
      <c r="K454" s="766">
        <v>1</v>
      </c>
      <c r="L454" s="752">
        <v>2</v>
      </c>
      <c r="M454" s="753">
        <v>58.07</v>
      </c>
    </row>
    <row r="455" spans="1:13" ht="14.4" customHeight="1" x14ac:dyDescent="0.3">
      <c r="A455" s="747" t="s">
        <v>679</v>
      </c>
      <c r="B455" s="748" t="s">
        <v>2534</v>
      </c>
      <c r="C455" s="748" t="s">
        <v>2797</v>
      </c>
      <c r="D455" s="748" t="s">
        <v>1263</v>
      </c>
      <c r="E455" s="748" t="s">
        <v>2798</v>
      </c>
      <c r="F455" s="752"/>
      <c r="G455" s="752"/>
      <c r="H455" s="766">
        <v>0</v>
      </c>
      <c r="I455" s="752">
        <v>7</v>
      </c>
      <c r="J455" s="752">
        <v>210.93999999999997</v>
      </c>
      <c r="K455" s="766">
        <v>1</v>
      </c>
      <c r="L455" s="752">
        <v>7</v>
      </c>
      <c r="M455" s="753">
        <v>210.93999999999997</v>
      </c>
    </row>
    <row r="456" spans="1:13" ht="14.4" customHeight="1" x14ac:dyDescent="0.3">
      <c r="A456" s="747" t="s">
        <v>679</v>
      </c>
      <c r="B456" s="748" t="s">
        <v>2541</v>
      </c>
      <c r="C456" s="748" t="s">
        <v>2946</v>
      </c>
      <c r="D456" s="748" t="s">
        <v>2299</v>
      </c>
      <c r="E456" s="748" t="s">
        <v>2300</v>
      </c>
      <c r="F456" s="752"/>
      <c r="G456" s="752"/>
      <c r="H456" s="766">
        <v>0</v>
      </c>
      <c r="I456" s="752">
        <v>4</v>
      </c>
      <c r="J456" s="752">
        <v>13008.56</v>
      </c>
      <c r="K456" s="766">
        <v>1</v>
      </c>
      <c r="L456" s="752">
        <v>4</v>
      </c>
      <c r="M456" s="753">
        <v>13008.56</v>
      </c>
    </row>
    <row r="457" spans="1:13" ht="14.4" customHeight="1" x14ac:dyDescent="0.3">
      <c r="A457" s="747" t="s">
        <v>679</v>
      </c>
      <c r="B457" s="748" t="s">
        <v>2541</v>
      </c>
      <c r="C457" s="748" t="s">
        <v>2729</v>
      </c>
      <c r="D457" s="748" t="s">
        <v>1547</v>
      </c>
      <c r="E457" s="748" t="s">
        <v>1281</v>
      </c>
      <c r="F457" s="752"/>
      <c r="G457" s="752"/>
      <c r="H457" s="766">
        <v>0</v>
      </c>
      <c r="I457" s="752">
        <v>3</v>
      </c>
      <c r="J457" s="752">
        <v>494.18999999999994</v>
      </c>
      <c r="K457" s="766">
        <v>1</v>
      </c>
      <c r="L457" s="752">
        <v>3</v>
      </c>
      <c r="M457" s="753">
        <v>494.18999999999994</v>
      </c>
    </row>
    <row r="458" spans="1:13" ht="14.4" customHeight="1" x14ac:dyDescent="0.3">
      <c r="A458" s="747" t="s">
        <v>679</v>
      </c>
      <c r="B458" s="748" t="s">
        <v>2541</v>
      </c>
      <c r="C458" s="748" t="s">
        <v>2542</v>
      </c>
      <c r="D458" s="748" t="s">
        <v>995</v>
      </c>
      <c r="E458" s="748" t="s">
        <v>998</v>
      </c>
      <c r="F458" s="752"/>
      <c r="G458" s="752"/>
      <c r="H458" s="766">
        <v>0</v>
      </c>
      <c r="I458" s="752">
        <v>256</v>
      </c>
      <c r="J458" s="752">
        <v>22262.319999999996</v>
      </c>
      <c r="K458" s="766">
        <v>1</v>
      </c>
      <c r="L458" s="752">
        <v>256</v>
      </c>
      <c r="M458" s="753">
        <v>22262.319999999996</v>
      </c>
    </row>
    <row r="459" spans="1:13" ht="14.4" customHeight="1" x14ac:dyDescent="0.3">
      <c r="A459" s="747" t="s">
        <v>679</v>
      </c>
      <c r="B459" s="748" t="s">
        <v>2541</v>
      </c>
      <c r="C459" s="748" t="s">
        <v>2548</v>
      </c>
      <c r="D459" s="748" t="s">
        <v>999</v>
      </c>
      <c r="E459" s="748" t="s">
        <v>2549</v>
      </c>
      <c r="F459" s="752"/>
      <c r="G459" s="752"/>
      <c r="H459" s="766">
        <v>0</v>
      </c>
      <c r="I459" s="752">
        <v>1</v>
      </c>
      <c r="J459" s="752">
        <v>198.89</v>
      </c>
      <c r="K459" s="766">
        <v>1</v>
      </c>
      <c r="L459" s="752">
        <v>1</v>
      </c>
      <c r="M459" s="753">
        <v>198.89</v>
      </c>
    </row>
    <row r="460" spans="1:13" ht="14.4" customHeight="1" x14ac:dyDescent="0.3">
      <c r="A460" s="747" t="s">
        <v>679</v>
      </c>
      <c r="B460" s="748" t="s">
        <v>2541</v>
      </c>
      <c r="C460" s="748" t="s">
        <v>2734</v>
      </c>
      <c r="D460" s="748" t="s">
        <v>1553</v>
      </c>
      <c r="E460" s="748" t="s">
        <v>1552</v>
      </c>
      <c r="F460" s="752"/>
      <c r="G460" s="752"/>
      <c r="H460" s="766">
        <v>0</v>
      </c>
      <c r="I460" s="752">
        <v>6</v>
      </c>
      <c r="J460" s="752">
        <v>813.60000000000014</v>
      </c>
      <c r="K460" s="766">
        <v>1</v>
      </c>
      <c r="L460" s="752">
        <v>6</v>
      </c>
      <c r="M460" s="753">
        <v>813.60000000000014</v>
      </c>
    </row>
    <row r="461" spans="1:13" ht="14.4" customHeight="1" x14ac:dyDescent="0.3">
      <c r="A461" s="747" t="s">
        <v>679</v>
      </c>
      <c r="B461" s="748" t="s">
        <v>2541</v>
      </c>
      <c r="C461" s="748" t="s">
        <v>2947</v>
      </c>
      <c r="D461" s="748" t="s">
        <v>2301</v>
      </c>
      <c r="E461" s="748" t="s">
        <v>1552</v>
      </c>
      <c r="F461" s="752"/>
      <c r="G461" s="752"/>
      <c r="H461" s="766">
        <v>0</v>
      </c>
      <c r="I461" s="752">
        <v>4</v>
      </c>
      <c r="J461" s="752">
        <v>542.39999999999986</v>
      </c>
      <c r="K461" s="766">
        <v>1</v>
      </c>
      <c r="L461" s="752">
        <v>4</v>
      </c>
      <c r="M461" s="753">
        <v>542.39999999999986</v>
      </c>
    </row>
    <row r="462" spans="1:13" ht="14.4" customHeight="1" x14ac:dyDescent="0.3">
      <c r="A462" s="747" t="s">
        <v>679</v>
      </c>
      <c r="B462" s="748" t="s">
        <v>2541</v>
      </c>
      <c r="C462" s="748" t="s">
        <v>2735</v>
      </c>
      <c r="D462" s="748" t="s">
        <v>1554</v>
      </c>
      <c r="E462" s="748" t="s">
        <v>1552</v>
      </c>
      <c r="F462" s="752"/>
      <c r="G462" s="752"/>
      <c r="H462" s="766">
        <v>0</v>
      </c>
      <c r="I462" s="752">
        <v>1</v>
      </c>
      <c r="J462" s="752">
        <v>135.6</v>
      </c>
      <c r="K462" s="766">
        <v>1</v>
      </c>
      <c r="L462" s="752">
        <v>1</v>
      </c>
      <c r="M462" s="753">
        <v>135.6</v>
      </c>
    </row>
    <row r="463" spans="1:13" ht="14.4" customHeight="1" x14ac:dyDescent="0.3">
      <c r="A463" s="747" t="s">
        <v>679</v>
      </c>
      <c r="B463" s="748" t="s">
        <v>2541</v>
      </c>
      <c r="C463" s="748" t="s">
        <v>2857</v>
      </c>
      <c r="D463" s="748" t="s">
        <v>2062</v>
      </c>
      <c r="E463" s="748" t="s">
        <v>2858</v>
      </c>
      <c r="F463" s="752"/>
      <c r="G463" s="752"/>
      <c r="H463" s="766">
        <v>0</v>
      </c>
      <c r="I463" s="752">
        <v>10</v>
      </c>
      <c r="J463" s="752">
        <v>2952.1012086723399</v>
      </c>
      <c r="K463" s="766">
        <v>1</v>
      </c>
      <c r="L463" s="752">
        <v>10</v>
      </c>
      <c r="M463" s="753">
        <v>2952.1012086723399</v>
      </c>
    </row>
    <row r="464" spans="1:13" ht="14.4" customHeight="1" x14ac:dyDescent="0.3">
      <c r="A464" s="747" t="s">
        <v>679</v>
      </c>
      <c r="B464" s="748" t="s">
        <v>2541</v>
      </c>
      <c r="C464" s="748" t="s">
        <v>2786</v>
      </c>
      <c r="D464" s="748" t="s">
        <v>1560</v>
      </c>
      <c r="E464" s="748" t="s">
        <v>998</v>
      </c>
      <c r="F464" s="752"/>
      <c r="G464" s="752"/>
      <c r="H464" s="766">
        <v>0</v>
      </c>
      <c r="I464" s="752">
        <v>16</v>
      </c>
      <c r="J464" s="752">
        <v>870.07999999999993</v>
      </c>
      <c r="K464" s="766">
        <v>1</v>
      </c>
      <c r="L464" s="752">
        <v>16</v>
      </c>
      <c r="M464" s="753">
        <v>870.07999999999993</v>
      </c>
    </row>
    <row r="465" spans="1:13" ht="14.4" customHeight="1" x14ac:dyDescent="0.3">
      <c r="A465" s="747" t="s">
        <v>679</v>
      </c>
      <c r="B465" s="748" t="s">
        <v>2541</v>
      </c>
      <c r="C465" s="748" t="s">
        <v>2737</v>
      </c>
      <c r="D465" s="748" t="s">
        <v>1551</v>
      </c>
      <c r="E465" s="748" t="s">
        <v>1552</v>
      </c>
      <c r="F465" s="752"/>
      <c r="G465" s="752"/>
      <c r="H465" s="766">
        <v>0</v>
      </c>
      <c r="I465" s="752">
        <v>4</v>
      </c>
      <c r="J465" s="752">
        <v>595.84000000000015</v>
      </c>
      <c r="K465" s="766">
        <v>1</v>
      </c>
      <c r="L465" s="752">
        <v>4</v>
      </c>
      <c r="M465" s="753">
        <v>595.84000000000015</v>
      </c>
    </row>
    <row r="466" spans="1:13" ht="14.4" customHeight="1" x14ac:dyDescent="0.3">
      <c r="A466" s="747" t="s">
        <v>679</v>
      </c>
      <c r="B466" s="748" t="s">
        <v>2541</v>
      </c>
      <c r="C466" s="748" t="s">
        <v>2859</v>
      </c>
      <c r="D466" s="748" t="s">
        <v>2058</v>
      </c>
      <c r="E466" s="748" t="s">
        <v>2740</v>
      </c>
      <c r="F466" s="752"/>
      <c r="G466" s="752"/>
      <c r="H466" s="766">
        <v>0</v>
      </c>
      <c r="I466" s="752">
        <v>5</v>
      </c>
      <c r="J466" s="752">
        <v>559.75</v>
      </c>
      <c r="K466" s="766">
        <v>1</v>
      </c>
      <c r="L466" s="752">
        <v>5</v>
      </c>
      <c r="M466" s="753">
        <v>559.75</v>
      </c>
    </row>
    <row r="467" spans="1:13" ht="14.4" customHeight="1" x14ac:dyDescent="0.3">
      <c r="A467" s="747" t="s">
        <v>679</v>
      </c>
      <c r="B467" s="748" t="s">
        <v>2541</v>
      </c>
      <c r="C467" s="748" t="s">
        <v>2948</v>
      </c>
      <c r="D467" s="748" t="s">
        <v>2302</v>
      </c>
      <c r="E467" s="748" t="s">
        <v>2740</v>
      </c>
      <c r="F467" s="752"/>
      <c r="G467" s="752"/>
      <c r="H467" s="766">
        <v>0</v>
      </c>
      <c r="I467" s="752">
        <v>4</v>
      </c>
      <c r="J467" s="752">
        <v>447.8</v>
      </c>
      <c r="K467" s="766">
        <v>1</v>
      </c>
      <c r="L467" s="752">
        <v>4</v>
      </c>
      <c r="M467" s="753">
        <v>447.8</v>
      </c>
    </row>
    <row r="468" spans="1:13" ht="14.4" customHeight="1" x14ac:dyDescent="0.3">
      <c r="A468" s="747" t="s">
        <v>679</v>
      </c>
      <c r="B468" s="748" t="s">
        <v>2541</v>
      </c>
      <c r="C468" s="748" t="s">
        <v>2738</v>
      </c>
      <c r="D468" s="748" t="s">
        <v>2739</v>
      </c>
      <c r="E468" s="748" t="s">
        <v>2740</v>
      </c>
      <c r="F468" s="752"/>
      <c r="G468" s="752"/>
      <c r="H468" s="766">
        <v>0</v>
      </c>
      <c r="I468" s="752">
        <v>3</v>
      </c>
      <c r="J468" s="752">
        <v>335.85</v>
      </c>
      <c r="K468" s="766">
        <v>1</v>
      </c>
      <c r="L468" s="752">
        <v>3</v>
      </c>
      <c r="M468" s="753">
        <v>335.85</v>
      </c>
    </row>
    <row r="469" spans="1:13" ht="14.4" customHeight="1" x14ac:dyDescent="0.3">
      <c r="A469" s="747" t="s">
        <v>679</v>
      </c>
      <c r="B469" s="748" t="s">
        <v>2541</v>
      </c>
      <c r="C469" s="748" t="s">
        <v>2557</v>
      </c>
      <c r="D469" s="748" t="s">
        <v>956</v>
      </c>
      <c r="E469" s="748" t="s">
        <v>2558</v>
      </c>
      <c r="F469" s="752">
        <v>4</v>
      </c>
      <c r="G469" s="752">
        <v>502.76</v>
      </c>
      <c r="H469" s="766">
        <v>1</v>
      </c>
      <c r="I469" s="752"/>
      <c r="J469" s="752"/>
      <c r="K469" s="766">
        <v>0</v>
      </c>
      <c r="L469" s="752">
        <v>4</v>
      </c>
      <c r="M469" s="753">
        <v>502.76</v>
      </c>
    </row>
    <row r="470" spans="1:13" ht="14.4" customHeight="1" x14ac:dyDescent="0.3">
      <c r="A470" s="747" t="s">
        <v>679</v>
      </c>
      <c r="B470" s="748" t="s">
        <v>2541</v>
      </c>
      <c r="C470" s="748" t="s">
        <v>2559</v>
      </c>
      <c r="D470" s="748" t="s">
        <v>958</v>
      </c>
      <c r="E470" s="748" t="s">
        <v>2558</v>
      </c>
      <c r="F470" s="752">
        <v>5</v>
      </c>
      <c r="G470" s="752">
        <v>628.45000000000005</v>
      </c>
      <c r="H470" s="766">
        <v>1</v>
      </c>
      <c r="I470" s="752"/>
      <c r="J470" s="752"/>
      <c r="K470" s="766">
        <v>0</v>
      </c>
      <c r="L470" s="752">
        <v>5</v>
      </c>
      <c r="M470" s="753">
        <v>628.45000000000005</v>
      </c>
    </row>
    <row r="471" spans="1:13" ht="14.4" customHeight="1" x14ac:dyDescent="0.3">
      <c r="A471" s="747" t="s">
        <v>679</v>
      </c>
      <c r="B471" s="748" t="s">
        <v>2541</v>
      </c>
      <c r="C471" s="748" t="s">
        <v>2787</v>
      </c>
      <c r="D471" s="748" t="s">
        <v>1643</v>
      </c>
      <c r="E471" s="748" t="s">
        <v>1546</v>
      </c>
      <c r="F471" s="752"/>
      <c r="G471" s="752"/>
      <c r="H471" s="766">
        <v>0</v>
      </c>
      <c r="I471" s="752">
        <v>8</v>
      </c>
      <c r="J471" s="752">
        <v>499.92</v>
      </c>
      <c r="K471" s="766">
        <v>1</v>
      </c>
      <c r="L471" s="752">
        <v>8</v>
      </c>
      <c r="M471" s="753">
        <v>499.92</v>
      </c>
    </row>
    <row r="472" spans="1:13" ht="14.4" customHeight="1" x14ac:dyDescent="0.3">
      <c r="A472" s="747" t="s">
        <v>679</v>
      </c>
      <c r="B472" s="748" t="s">
        <v>2541</v>
      </c>
      <c r="C472" s="748" t="s">
        <v>2949</v>
      </c>
      <c r="D472" s="748" t="s">
        <v>2297</v>
      </c>
      <c r="E472" s="748" t="s">
        <v>1546</v>
      </c>
      <c r="F472" s="752"/>
      <c r="G472" s="752"/>
      <c r="H472" s="766">
        <v>0</v>
      </c>
      <c r="I472" s="752">
        <v>4</v>
      </c>
      <c r="J472" s="752">
        <v>249.95999999999995</v>
      </c>
      <c r="K472" s="766">
        <v>1</v>
      </c>
      <c r="L472" s="752">
        <v>4</v>
      </c>
      <c r="M472" s="753">
        <v>249.95999999999995</v>
      </c>
    </row>
    <row r="473" spans="1:13" ht="14.4" customHeight="1" x14ac:dyDescent="0.3">
      <c r="A473" s="747" t="s">
        <v>679</v>
      </c>
      <c r="B473" s="748" t="s">
        <v>2541</v>
      </c>
      <c r="C473" s="748" t="s">
        <v>2950</v>
      </c>
      <c r="D473" s="748" t="s">
        <v>2298</v>
      </c>
      <c r="E473" s="748" t="s">
        <v>1546</v>
      </c>
      <c r="F473" s="752"/>
      <c r="G473" s="752"/>
      <c r="H473" s="766">
        <v>0</v>
      </c>
      <c r="I473" s="752">
        <v>12</v>
      </c>
      <c r="J473" s="752">
        <v>743.08000000000015</v>
      </c>
      <c r="K473" s="766">
        <v>1</v>
      </c>
      <c r="L473" s="752">
        <v>12</v>
      </c>
      <c r="M473" s="753">
        <v>743.08000000000015</v>
      </c>
    </row>
    <row r="474" spans="1:13" ht="14.4" customHeight="1" x14ac:dyDescent="0.3">
      <c r="A474" s="747" t="s">
        <v>679</v>
      </c>
      <c r="B474" s="748" t="s">
        <v>2541</v>
      </c>
      <c r="C474" s="748" t="s">
        <v>2788</v>
      </c>
      <c r="D474" s="748" t="s">
        <v>1697</v>
      </c>
      <c r="E474" s="748" t="s">
        <v>1546</v>
      </c>
      <c r="F474" s="752"/>
      <c r="G474" s="752"/>
      <c r="H474" s="766">
        <v>0</v>
      </c>
      <c r="I474" s="752">
        <v>16</v>
      </c>
      <c r="J474" s="752">
        <v>993.04000000000008</v>
      </c>
      <c r="K474" s="766">
        <v>1</v>
      </c>
      <c r="L474" s="752">
        <v>16</v>
      </c>
      <c r="M474" s="753">
        <v>993.04000000000008</v>
      </c>
    </row>
    <row r="475" spans="1:13" ht="14.4" customHeight="1" x14ac:dyDescent="0.3">
      <c r="A475" s="747" t="s">
        <v>679</v>
      </c>
      <c r="B475" s="748" t="s">
        <v>2541</v>
      </c>
      <c r="C475" s="748" t="s">
        <v>2636</v>
      </c>
      <c r="D475" s="748" t="s">
        <v>1284</v>
      </c>
      <c r="E475" s="748" t="s">
        <v>1281</v>
      </c>
      <c r="F475" s="752"/>
      <c r="G475" s="752"/>
      <c r="H475" s="766">
        <v>0</v>
      </c>
      <c r="I475" s="752">
        <v>5</v>
      </c>
      <c r="J475" s="752">
        <v>613.45000000000005</v>
      </c>
      <c r="K475" s="766">
        <v>1</v>
      </c>
      <c r="L475" s="752">
        <v>5</v>
      </c>
      <c r="M475" s="753">
        <v>613.45000000000005</v>
      </c>
    </row>
    <row r="476" spans="1:13" ht="14.4" customHeight="1" x14ac:dyDescent="0.3">
      <c r="A476" s="747" t="s">
        <v>679</v>
      </c>
      <c r="B476" s="748" t="s">
        <v>2541</v>
      </c>
      <c r="C476" s="748" t="s">
        <v>2637</v>
      </c>
      <c r="D476" s="748" t="s">
        <v>1283</v>
      </c>
      <c r="E476" s="748" t="s">
        <v>1281</v>
      </c>
      <c r="F476" s="752"/>
      <c r="G476" s="752"/>
      <c r="H476" s="766">
        <v>0</v>
      </c>
      <c r="I476" s="752">
        <v>16</v>
      </c>
      <c r="J476" s="752">
        <v>1963.0400000000002</v>
      </c>
      <c r="K476" s="766">
        <v>1</v>
      </c>
      <c r="L476" s="752">
        <v>16</v>
      </c>
      <c r="M476" s="753">
        <v>1963.0400000000002</v>
      </c>
    </row>
    <row r="477" spans="1:13" ht="14.4" customHeight="1" x14ac:dyDescent="0.3">
      <c r="A477" s="747" t="s">
        <v>679</v>
      </c>
      <c r="B477" s="748" t="s">
        <v>2541</v>
      </c>
      <c r="C477" s="748" t="s">
        <v>2638</v>
      </c>
      <c r="D477" s="748" t="s">
        <v>1282</v>
      </c>
      <c r="E477" s="748" t="s">
        <v>1281</v>
      </c>
      <c r="F477" s="752"/>
      <c r="G477" s="752"/>
      <c r="H477" s="766">
        <v>0</v>
      </c>
      <c r="I477" s="752">
        <v>5</v>
      </c>
      <c r="J477" s="752">
        <v>649.8500093123647</v>
      </c>
      <c r="K477" s="766">
        <v>1</v>
      </c>
      <c r="L477" s="752">
        <v>5</v>
      </c>
      <c r="M477" s="753">
        <v>649.8500093123647</v>
      </c>
    </row>
    <row r="478" spans="1:13" ht="14.4" customHeight="1" x14ac:dyDescent="0.3">
      <c r="A478" s="747" t="s">
        <v>679</v>
      </c>
      <c r="B478" s="748" t="s">
        <v>2541</v>
      </c>
      <c r="C478" s="748" t="s">
        <v>2639</v>
      </c>
      <c r="D478" s="748" t="s">
        <v>1280</v>
      </c>
      <c r="E478" s="748" t="s">
        <v>1281</v>
      </c>
      <c r="F478" s="752"/>
      <c r="G478" s="752"/>
      <c r="H478" s="766">
        <v>0</v>
      </c>
      <c r="I478" s="752">
        <v>14</v>
      </c>
      <c r="J478" s="752">
        <v>1819.5800000000004</v>
      </c>
      <c r="K478" s="766">
        <v>1</v>
      </c>
      <c r="L478" s="752">
        <v>14</v>
      </c>
      <c r="M478" s="753">
        <v>1819.5800000000004</v>
      </c>
    </row>
    <row r="479" spans="1:13" ht="14.4" customHeight="1" x14ac:dyDescent="0.3">
      <c r="A479" s="747" t="s">
        <v>679</v>
      </c>
      <c r="B479" s="748" t="s">
        <v>2541</v>
      </c>
      <c r="C479" s="748" t="s">
        <v>2743</v>
      </c>
      <c r="D479" s="748" t="s">
        <v>1555</v>
      </c>
      <c r="E479" s="748" t="s">
        <v>1552</v>
      </c>
      <c r="F479" s="752"/>
      <c r="G479" s="752"/>
      <c r="H479" s="766">
        <v>0</v>
      </c>
      <c r="I479" s="752">
        <v>1</v>
      </c>
      <c r="J479" s="752">
        <v>135.6</v>
      </c>
      <c r="K479" s="766">
        <v>1</v>
      </c>
      <c r="L479" s="752">
        <v>1</v>
      </c>
      <c r="M479" s="753">
        <v>135.6</v>
      </c>
    </row>
    <row r="480" spans="1:13" ht="14.4" customHeight="1" x14ac:dyDescent="0.3">
      <c r="A480" s="747" t="s">
        <v>679</v>
      </c>
      <c r="B480" s="748" t="s">
        <v>2541</v>
      </c>
      <c r="C480" s="748" t="s">
        <v>2862</v>
      </c>
      <c r="D480" s="748" t="s">
        <v>2863</v>
      </c>
      <c r="E480" s="748" t="s">
        <v>1552</v>
      </c>
      <c r="F480" s="752"/>
      <c r="G480" s="752"/>
      <c r="H480" s="766">
        <v>0</v>
      </c>
      <c r="I480" s="752">
        <v>1</v>
      </c>
      <c r="J480" s="752">
        <v>148.96000000000004</v>
      </c>
      <c r="K480" s="766">
        <v>1</v>
      </c>
      <c r="L480" s="752">
        <v>1</v>
      </c>
      <c r="M480" s="753">
        <v>148.96000000000004</v>
      </c>
    </row>
    <row r="481" spans="1:13" ht="14.4" customHeight="1" x14ac:dyDescent="0.3">
      <c r="A481" s="747" t="s">
        <v>679</v>
      </c>
      <c r="B481" s="748" t="s">
        <v>2541</v>
      </c>
      <c r="C481" s="748" t="s">
        <v>2864</v>
      </c>
      <c r="D481" s="748" t="s">
        <v>2061</v>
      </c>
      <c r="E481" s="748" t="s">
        <v>1546</v>
      </c>
      <c r="F481" s="752"/>
      <c r="G481" s="752"/>
      <c r="H481" s="766">
        <v>0</v>
      </c>
      <c r="I481" s="752">
        <v>4</v>
      </c>
      <c r="J481" s="752">
        <v>122.68</v>
      </c>
      <c r="K481" s="766">
        <v>1</v>
      </c>
      <c r="L481" s="752">
        <v>4</v>
      </c>
      <c r="M481" s="753">
        <v>122.68</v>
      </c>
    </row>
    <row r="482" spans="1:13" ht="14.4" customHeight="1" x14ac:dyDescent="0.3">
      <c r="A482" s="747" t="s">
        <v>679</v>
      </c>
      <c r="B482" s="748" t="s">
        <v>2541</v>
      </c>
      <c r="C482" s="748" t="s">
        <v>2560</v>
      </c>
      <c r="D482" s="748" t="s">
        <v>963</v>
      </c>
      <c r="E482" s="748" t="s">
        <v>964</v>
      </c>
      <c r="F482" s="752"/>
      <c r="G482" s="752"/>
      <c r="H482" s="766">
        <v>0</v>
      </c>
      <c r="I482" s="752">
        <v>11</v>
      </c>
      <c r="J482" s="752">
        <v>20434.169999999998</v>
      </c>
      <c r="K482" s="766">
        <v>1</v>
      </c>
      <c r="L482" s="752">
        <v>11</v>
      </c>
      <c r="M482" s="753">
        <v>20434.169999999998</v>
      </c>
    </row>
    <row r="483" spans="1:13" ht="14.4" customHeight="1" x14ac:dyDescent="0.3">
      <c r="A483" s="747" t="s">
        <v>685</v>
      </c>
      <c r="B483" s="748" t="s">
        <v>2951</v>
      </c>
      <c r="C483" s="748" t="s">
        <v>2952</v>
      </c>
      <c r="D483" s="748" t="s">
        <v>2329</v>
      </c>
      <c r="E483" s="748" t="s">
        <v>2330</v>
      </c>
      <c r="F483" s="752"/>
      <c r="G483" s="752"/>
      <c r="H483" s="766">
        <v>0</v>
      </c>
      <c r="I483" s="752">
        <v>6</v>
      </c>
      <c r="J483" s="752">
        <v>11185.380000000001</v>
      </c>
      <c r="K483" s="766">
        <v>1</v>
      </c>
      <c r="L483" s="752">
        <v>6</v>
      </c>
      <c r="M483" s="753">
        <v>11185.380000000001</v>
      </c>
    </row>
    <row r="484" spans="1:13" ht="14.4" customHeight="1" x14ac:dyDescent="0.3">
      <c r="A484" s="747" t="s">
        <v>685</v>
      </c>
      <c r="B484" s="748" t="s">
        <v>2951</v>
      </c>
      <c r="C484" s="748" t="s">
        <v>2953</v>
      </c>
      <c r="D484" s="748" t="s">
        <v>2954</v>
      </c>
      <c r="E484" s="748" t="s">
        <v>2955</v>
      </c>
      <c r="F484" s="752">
        <v>6</v>
      </c>
      <c r="G484" s="752">
        <v>166872.95999999996</v>
      </c>
      <c r="H484" s="766">
        <v>1</v>
      </c>
      <c r="I484" s="752"/>
      <c r="J484" s="752"/>
      <c r="K484" s="766">
        <v>0</v>
      </c>
      <c r="L484" s="752">
        <v>6</v>
      </c>
      <c r="M484" s="753">
        <v>166872.95999999996</v>
      </c>
    </row>
    <row r="485" spans="1:13" ht="14.4" customHeight="1" x14ac:dyDescent="0.3">
      <c r="A485" s="747" t="s">
        <v>685</v>
      </c>
      <c r="B485" s="748" t="s">
        <v>2956</v>
      </c>
      <c r="C485" s="748" t="s">
        <v>2957</v>
      </c>
      <c r="D485" s="748" t="s">
        <v>2958</v>
      </c>
      <c r="E485" s="748" t="s">
        <v>2959</v>
      </c>
      <c r="F485" s="752"/>
      <c r="G485" s="752"/>
      <c r="H485" s="766">
        <v>0</v>
      </c>
      <c r="I485" s="752">
        <v>70</v>
      </c>
      <c r="J485" s="752">
        <v>411959.10000000009</v>
      </c>
      <c r="K485" s="766">
        <v>1</v>
      </c>
      <c r="L485" s="752">
        <v>70</v>
      </c>
      <c r="M485" s="753">
        <v>411959.10000000009</v>
      </c>
    </row>
    <row r="486" spans="1:13" ht="14.4" customHeight="1" x14ac:dyDescent="0.3">
      <c r="A486" s="747" t="s">
        <v>685</v>
      </c>
      <c r="B486" s="748" t="s">
        <v>2956</v>
      </c>
      <c r="C486" s="748" t="s">
        <v>2960</v>
      </c>
      <c r="D486" s="748" t="s">
        <v>2961</v>
      </c>
      <c r="E486" s="748" t="s">
        <v>2959</v>
      </c>
      <c r="F486" s="752">
        <v>286</v>
      </c>
      <c r="G486" s="752">
        <v>2658301.1</v>
      </c>
      <c r="H486" s="766">
        <v>1</v>
      </c>
      <c r="I486" s="752"/>
      <c r="J486" s="752"/>
      <c r="K486" s="766">
        <v>0</v>
      </c>
      <c r="L486" s="752">
        <v>286</v>
      </c>
      <c r="M486" s="753">
        <v>2658301.1</v>
      </c>
    </row>
    <row r="487" spans="1:13" ht="14.4" customHeight="1" x14ac:dyDescent="0.3">
      <c r="A487" s="747" t="s">
        <v>685</v>
      </c>
      <c r="B487" s="748" t="s">
        <v>2962</v>
      </c>
      <c r="C487" s="748" t="s">
        <v>2963</v>
      </c>
      <c r="D487" s="748" t="s">
        <v>2964</v>
      </c>
      <c r="E487" s="748" t="s">
        <v>2965</v>
      </c>
      <c r="F487" s="752"/>
      <c r="G487" s="752"/>
      <c r="H487" s="766">
        <v>0</v>
      </c>
      <c r="I487" s="752">
        <v>101</v>
      </c>
      <c r="J487" s="752">
        <v>2168253.148740741</v>
      </c>
      <c r="K487" s="766">
        <v>1</v>
      </c>
      <c r="L487" s="752">
        <v>101</v>
      </c>
      <c r="M487" s="753">
        <v>2168253.148740741</v>
      </c>
    </row>
    <row r="488" spans="1:13" ht="14.4" customHeight="1" thickBot="1" x14ac:dyDescent="0.35">
      <c r="A488" s="754" t="s">
        <v>685</v>
      </c>
      <c r="B488" s="755" t="s">
        <v>2962</v>
      </c>
      <c r="C488" s="755" t="s">
        <v>2966</v>
      </c>
      <c r="D488" s="755" t="s">
        <v>2964</v>
      </c>
      <c r="E488" s="755" t="s">
        <v>2967</v>
      </c>
      <c r="F488" s="759"/>
      <c r="G488" s="759"/>
      <c r="H488" s="767">
        <v>0</v>
      </c>
      <c r="I488" s="759">
        <v>11</v>
      </c>
      <c r="J488" s="759">
        <v>233714.80000000005</v>
      </c>
      <c r="K488" s="767">
        <v>1</v>
      </c>
      <c r="L488" s="759">
        <v>11</v>
      </c>
      <c r="M488" s="760">
        <v>233714.80000000005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7833</v>
      </c>
      <c r="C3" s="396">
        <f>SUM(C6:C1048576)</f>
        <v>1495</v>
      </c>
      <c r="D3" s="396">
        <f>SUM(D6:D1048576)</f>
        <v>878</v>
      </c>
      <c r="E3" s="397">
        <f>SUM(E6:E1048576)</f>
        <v>294</v>
      </c>
      <c r="F3" s="394">
        <f>IF(SUM($B3:$E3)=0,"",B3/SUM($B3:$E3))</f>
        <v>0.746</v>
      </c>
      <c r="G3" s="392">
        <f t="shared" ref="G3:I3" si="0">IF(SUM($B3:$E3)=0,"",C3/SUM($B3:$E3))</f>
        <v>0.14238095238095239</v>
      </c>
      <c r="H3" s="392">
        <f t="shared" si="0"/>
        <v>8.3619047619047621E-2</v>
      </c>
      <c r="I3" s="393">
        <f t="shared" si="0"/>
        <v>2.8000000000000001E-2</v>
      </c>
      <c r="J3" s="396">
        <f>SUM(J6:J1048576)</f>
        <v>1030</v>
      </c>
      <c r="K3" s="396">
        <f>SUM(K6:K1048576)</f>
        <v>873</v>
      </c>
      <c r="L3" s="396">
        <f>SUM(L6:L1048576)</f>
        <v>878</v>
      </c>
      <c r="M3" s="397">
        <f>SUM(M6:M1048576)</f>
        <v>103</v>
      </c>
      <c r="N3" s="394">
        <f>IF(SUM($J3:$M3)=0,"",J3/SUM($J3:$M3))</f>
        <v>0.35714285714285715</v>
      </c>
      <c r="O3" s="392">
        <f t="shared" ref="O3:Q3" si="1">IF(SUM($J3:$M3)=0,"",K3/SUM($J3:$M3))</f>
        <v>0.30270457697642161</v>
      </c>
      <c r="P3" s="392">
        <f t="shared" si="1"/>
        <v>0.30443828016643548</v>
      </c>
      <c r="Q3" s="393">
        <f t="shared" si="1"/>
        <v>3.5714285714285712E-2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2969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2970</v>
      </c>
      <c r="B7" s="798">
        <v>1053</v>
      </c>
      <c r="C7" s="752">
        <v>163</v>
      </c>
      <c r="D7" s="752">
        <v>132</v>
      </c>
      <c r="E7" s="753"/>
      <c r="F7" s="795">
        <v>0.78115727002967361</v>
      </c>
      <c r="G7" s="766">
        <v>0.12091988130563798</v>
      </c>
      <c r="H7" s="766">
        <v>9.7922848664688422E-2</v>
      </c>
      <c r="I7" s="801">
        <v>0</v>
      </c>
      <c r="J7" s="798">
        <v>186</v>
      </c>
      <c r="K7" s="752">
        <v>106</v>
      </c>
      <c r="L7" s="752">
        <v>132</v>
      </c>
      <c r="M7" s="753"/>
      <c r="N7" s="795">
        <v>0.43867924528301888</v>
      </c>
      <c r="O7" s="766">
        <v>0.25</v>
      </c>
      <c r="P7" s="766">
        <v>0.31132075471698112</v>
      </c>
      <c r="Q7" s="789">
        <v>0</v>
      </c>
    </row>
    <row r="8" spans="1:17" ht="14.4" customHeight="1" x14ac:dyDescent="0.3">
      <c r="A8" s="792" t="s">
        <v>2971</v>
      </c>
      <c r="B8" s="798">
        <v>872</v>
      </c>
      <c r="C8" s="752">
        <v>86</v>
      </c>
      <c r="D8" s="752">
        <v>110</v>
      </c>
      <c r="E8" s="753"/>
      <c r="F8" s="795">
        <v>0.81647940074906367</v>
      </c>
      <c r="G8" s="766">
        <v>8.0524344569288392E-2</v>
      </c>
      <c r="H8" s="766">
        <v>0.10299625468164794</v>
      </c>
      <c r="I8" s="801">
        <v>0</v>
      </c>
      <c r="J8" s="798">
        <v>95</v>
      </c>
      <c r="K8" s="752">
        <v>54</v>
      </c>
      <c r="L8" s="752">
        <v>110</v>
      </c>
      <c r="M8" s="753"/>
      <c r="N8" s="795">
        <v>0.36679536679536678</v>
      </c>
      <c r="O8" s="766">
        <v>0.20849420849420849</v>
      </c>
      <c r="P8" s="766">
        <v>0.42471042471042469</v>
      </c>
      <c r="Q8" s="789">
        <v>0</v>
      </c>
    </row>
    <row r="9" spans="1:17" ht="14.4" customHeight="1" x14ac:dyDescent="0.3">
      <c r="A9" s="792" t="s">
        <v>2972</v>
      </c>
      <c r="B9" s="798">
        <v>1111</v>
      </c>
      <c r="C9" s="752">
        <v>281</v>
      </c>
      <c r="D9" s="752">
        <v>180</v>
      </c>
      <c r="E9" s="753"/>
      <c r="F9" s="795">
        <v>0.70674300254452926</v>
      </c>
      <c r="G9" s="766">
        <v>0.17875318066157761</v>
      </c>
      <c r="H9" s="766">
        <v>0.11450381679389313</v>
      </c>
      <c r="I9" s="801">
        <v>0</v>
      </c>
      <c r="J9" s="798">
        <v>130</v>
      </c>
      <c r="K9" s="752">
        <v>165</v>
      </c>
      <c r="L9" s="752">
        <v>180</v>
      </c>
      <c r="M9" s="753"/>
      <c r="N9" s="795">
        <v>0.27368421052631581</v>
      </c>
      <c r="O9" s="766">
        <v>0.3473684210526316</v>
      </c>
      <c r="P9" s="766">
        <v>0.37894736842105264</v>
      </c>
      <c r="Q9" s="789">
        <v>0</v>
      </c>
    </row>
    <row r="10" spans="1:17" ht="14.4" customHeight="1" x14ac:dyDescent="0.3">
      <c r="A10" s="792" t="s">
        <v>2973</v>
      </c>
      <c r="B10" s="798"/>
      <c r="C10" s="752">
        <v>1</v>
      </c>
      <c r="D10" s="752">
        <v>55</v>
      </c>
      <c r="E10" s="753"/>
      <c r="F10" s="795">
        <v>0</v>
      </c>
      <c r="G10" s="766">
        <v>1.7857142857142856E-2</v>
      </c>
      <c r="H10" s="766">
        <v>0.9821428571428571</v>
      </c>
      <c r="I10" s="801">
        <v>0</v>
      </c>
      <c r="J10" s="798"/>
      <c r="K10" s="752">
        <v>1</v>
      </c>
      <c r="L10" s="752">
        <v>55</v>
      </c>
      <c r="M10" s="753"/>
      <c r="N10" s="795">
        <v>0</v>
      </c>
      <c r="O10" s="766">
        <v>1.7857142857142856E-2</v>
      </c>
      <c r="P10" s="766">
        <v>0.9821428571428571</v>
      </c>
      <c r="Q10" s="789">
        <v>0</v>
      </c>
    </row>
    <row r="11" spans="1:17" ht="14.4" customHeight="1" x14ac:dyDescent="0.3">
      <c r="A11" s="792" t="s">
        <v>2974</v>
      </c>
      <c r="B11" s="798">
        <v>614</v>
      </c>
      <c r="C11" s="752">
        <v>98</v>
      </c>
      <c r="D11" s="752">
        <v>79</v>
      </c>
      <c r="E11" s="753"/>
      <c r="F11" s="795">
        <v>0.77623261694058154</v>
      </c>
      <c r="G11" s="766">
        <v>0.12389380530973451</v>
      </c>
      <c r="H11" s="766">
        <v>9.9873577749683945E-2</v>
      </c>
      <c r="I11" s="801">
        <v>0</v>
      </c>
      <c r="J11" s="798">
        <v>94</v>
      </c>
      <c r="K11" s="752">
        <v>46</v>
      </c>
      <c r="L11" s="752">
        <v>79</v>
      </c>
      <c r="M11" s="753"/>
      <c r="N11" s="795">
        <v>0.42922374429223742</v>
      </c>
      <c r="O11" s="766">
        <v>0.21004566210045661</v>
      </c>
      <c r="P11" s="766">
        <v>0.36073059360730592</v>
      </c>
      <c r="Q11" s="789">
        <v>0</v>
      </c>
    </row>
    <row r="12" spans="1:17" ht="14.4" customHeight="1" x14ac:dyDescent="0.3">
      <c r="A12" s="792" t="s">
        <v>2975</v>
      </c>
      <c r="B12" s="798">
        <v>544</v>
      </c>
      <c r="C12" s="752">
        <v>53</v>
      </c>
      <c r="D12" s="752"/>
      <c r="E12" s="753"/>
      <c r="F12" s="795">
        <v>0.91122278056951422</v>
      </c>
      <c r="G12" s="766">
        <v>8.8777219430485763E-2</v>
      </c>
      <c r="H12" s="766">
        <v>0</v>
      </c>
      <c r="I12" s="801">
        <v>0</v>
      </c>
      <c r="J12" s="798">
        <v>129</v>
      </c>
      <c r="K12" s="752">
        <v>41</v>
      </c>
      <c r="L12" s="752"/>
      <c r="M12" s="753"/>
      <c r="N12" s="795">
        <v>0.75882352941176467</v>
      </c>
      <c r="O12" s="766">
        <v>0.2411764705882353</v>
      </c>
      <c r="P12" s="766">
        <v>0</v>
      </c>
      <c r="Q12" s="789">
        <v>0</v>
      </c>
    </row>
    <row r="13" spans="1:17" ht="14.4" customHeight="1" x14ac:dyDescent="0.3">
      <c r="A13" s="792" t="s">
        <v>2976</v>
      </c>
      <c r="B13" s="798">
        <v>107</v>
      </c>
      <c r="C13" s="752">
        <v>9</v>
      </c>
      <c r="D13" s="752"/>
      <c r="E13" s="753"/>
      <c r="F13" s="795">
        <v>0.92241379310344829</v>
      </c>
      <c r="G13" s="766">
        <v>7.7586206896551727E-2</v>
      </c>
      <c r="H13" s="766">
        <v>0</v>
      </c>
      <c r="I13" s="801">
        <v>0</v>
      </c>
      <c r="J13" s="798">
        <v>23</v>
      </c>
      <c r="K13" s="752">
        <v>3</v>
      </c>
      <c r="L13" s="752"/>
      <c r="M13" s="753"/>
      <c r="N13" s="795">
        <v>0.88461538461538458</v>
      </c>
      <c r="O13" s="766">
        <v>0.11538461538461539</v>
      </c>
      <c r="P13" s="766">
        <v>0</v>
      </c>
      <c r="Q13" s="789">
        <v>0</v>
      </c>
    </row>
    <row r="14" spans="1:17" ht="14.4" customHeight="1" x14ac:dyDescent="0.3">
      <c r="A14" s="792" t="s">
        <v>2977</v>
      </c>
      <c r="B14" s="798">
        <v>69</v>
      </c>
      <c r="C14" s="752">
        <v>7</v>
      </c>
      <c r="D14" s="752"/>
      <c r="E14" s="753"/>
      <c r="F14" s="795">
        <v>0.90789473684210531</v>
      </c>
      <c r="G14" s="766">
        <v>9.2105263157894732E-2</v>
      </c>
      <c r="H14" s="766">
        <v>0</v>
      </c>
      <c r="I14" s="801">
        <v>0</v>
      </c>
      <c r="J14" s="798">
        <v>18</v>
      </c>
      <c r="K14" s="752">
        <v>5</v>
      </c>
      <c r="L14" s="752"/>
      <c r="M14" s="753"/>
      <c r="N14" s="795">
        <v>0.78260869565217395</v>
      </c>
      <c r="O14" s="766">
        <v>0.21739130434782608</v>
      </c>
      <c r="P14" s="766">
        <v>0</v>
      </c>
      <c r="Q14" s="789">
        <v>0</v>
      </c>
    </row>
    <row r="15" spans="1:17" ht="14.4" customHeight="1" x14ac:dyDescent="0.3">
      <c r="A15" s="792" t="s">
        <v>2978</v>
      </c>
      <c r="B15" s="798">
        <v>1331</v>
      </c>
      <c r="C15" s="752">
        <v>445</v>
      </c>
      <c r="D15" s="752">
        <v>67</v>
      </c>
      <c r="E15" s="753"/>
      <c r="F15" s="795">
        <v>0.72219207813347808</v>
      </c>
      <c r="G15" s="766">
        <v>0.24145415084102007</v>
      </c>
      <c r="H15" s="766">
        <v>3.6353771025501899E-2</v>
      </c>
      <c r="I15" s="801">
        <v>0</v>
      </c>
      <c r="J15" s="798">
        <v>164</v>
      </c>
      <c r="K15" s="752">
        <v>241</v>
      </c>
      <c r="L15" s="752">
        <v>67</v>
      </c>
      <c r="M15" s="753"/>
      <c r="N15" s="795">
        <v>0.34745762711864409</v>
      </c>
      <c r="O15" s="766">
        <v>0.51059322033898302</v>
      </c>
      <c r="P15" s="766">
        <v>0.14194915254237289</v>
      </c>
      <c r="Q15" s="789">
        <v>0</v>
      </c>
    </row>
    <row r="16" spans="1:17" ht="14.4" customHeight="1" x14ac:dyDescent="0.3">
      <c r="A16" s="792" t="s">
        <v>2979</v>
      </c>
      <c r="B16" s="798">
        <v>2095</v>
      </c>
      <c r="C16" s="752">
        <v>352</v>
      </c>
      <c r="D16" s="752">
        <v>255</v>
      </c>
      <c r="E16" s="753"/>
      <c r="F16" s="795">
        <v>0.77535159141376753</v>
      </c>
      <c r="G16" s="766">
        <v>0.13027387120651368</v>
      </c>
      <c r="H16" s="766">
        <v>9.4374537379718723E-2</v>
      </c>
      <c r="I16" s="801">
        <v>0</v>
      </c>
      <c r="J16" s="798">
        <v>177</v>
      </c>
      <c r="K16" s="752">
        <v>211</v>
      </c>
      <c r="L16" s="752">
        <v>255</v>
      </c>
      <c r="M16" s="753"/>
      <c r="N16" s="795">
        <v>0.27527216174183516</v>
      </c>
      <c r="O16" s="766">
        <v>0.32814930015552102</v>
      </c>
      <c r="P16" s="766">
        <v>0.39657853810264387</v>
      </c>
      <c r="Q16" s="789">
        <v>0</v>
      </c>
    </row>
    <row r="17" spans="1:17" ht="14.4" customHeight="1" x14ac:dyDescent="0.3">
      <c r="A17" s="792" t="s">
        <v>2980</v>
      </c>
      <c r="B17" s="798">
        <v>37</v>
      </c>
      <c r="C17" s="752"/>
      <c r="D17" s="752"/>
      <c r="E17" s="753"/>
      <c r="F17" s="795">
        <v>1</v>
      </c>
      <c r="G17" s="766">
        <v>0</v>
      </c>
      <c r="H17" s="766">
        <v>0</v>
      </c>
      <c r="I17" s="801">
        <v>0</v>
      </c>
      <c r="J17" s="798">
        <v>14</v>
      </c>
      <c r="K17" s="752"/>
      <c r="L17" s="752"/>
      <c r="M17" s="753"/>
      <c r="N17" s="795">
        <v>1</v>
      </c>
      <c r="O17" s="766">
        <v>0</v>
      </c>
      <c r="P17" s="766">
        <v>0</v>
      </c>
      <c r="Q17" s="789">
        <v>0</v>
      </c>
    </row>
    <row r="18" spans="1:17" ht="14.4" customHeight="1" thickBot="1" x14ac:dyDescent="0.35">
      <c r="A18" s="793" t="s">
        <v>2981</v>
      </c>
      <c r="B18" s="799"/>
      <c r="C18" s="759"/>
      <c r="D18" s="759"/>
      <c r="E18" s="760">
        <v>294</v>
      </c>
      <c r="F18" s="796">
        <v>0</v>
      </c>
      <c r="G18" s="767">
        <v>0</v>
      </c>
      <c r="H18" s="767">
        <v>0</v>
      </c>
      <c r="I18" s="802">
        <v>1</v>
      </c>
      <c r="J18" s="799"/>
      <c r="K18" s="759"/>
      <c r="L18" s="759"/>
      <c r="M18" s="760">
        <v>103</v>
      </c>
      <c r="N18" s="796">
        <v>0</v>
      </c>
      <c r="O18" s="767">
        <v>0</v>
      </c>
      <c r="P18" s="767">
        <v>0</v>
      </c>
      <c r="Q18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9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10</v>
      </c>
      <c r="B5" s="730" t="s">
        <v>2982</v>
      </c>
      <c r="C5" s="733">
        <v>60254897.780000061</v>
      </c>
      <c r="D5" s="733">
        <v>18184</v>
      </c>
      <c r="E5" s="733">
        <v>44409039.220000051</v>
      </c>
      <c r="F5" s="803">
        <v>0.73701957610390967</v>
      </c>
      <c r="G5" s="733">
        <v>8681</v>
      </c>
      <c r="H5" s="803">
        <v>0.47739771227452704</v>
      </c>
      <c r="I5" s="733">
        <v>15845858.560000014</v>
      </c>
      <c r="J5" s="803">
        <v>0.26298042389609044</v>
      </c>
      <c r="K5" s="733">
        <v>9503</v>
      </c>
      <c r="L5" s="803">
        <v>0.5226022877254729</v>
      </c>
      <c r="M5" s="733" t="s">
        <v>73</v>
      </c>
      <c r="N5" s="270"/>
    </row>
    <row r="6" spans="1:14" ht="14.4" customHeight="1" x14ac:dyDescent="0.3">
      <c r="A6" s="729">
        <v>10</v>
      </c>
      <c r="B6" s="730" t="s">
        <v>2983</v>
      </c>
      <c r="C6" s="733">
        <v>3351128.3000000007</v>
      </c>
      <c r="D6" s="733">
        <v>317</v>
      </c>
      <c r="E6" s="733">
        <v>428507.56</v>
      </c>
      <c r="F6" s="803">
        <v>0.12786963722039527</v>
      </c>
      <c r="G6" s="733">
        <v>23</v>
      </c>
      <c r="H6" s="803">
        <v>7.2555205047318619E-2</v>
      </c>
      <c r="I6" s="733">
        <v>2922620.7400000007</v>
      </c>
      <c r="J6" s="803">
        <v>0.87213036277960476</v>
      </c>
      <c r="K6" s="733">
        <v>294</v>
      </c>
      <c r="L6" s="803">
        <v>0.9274447949526814</v>
      </c>
      <c r="M6" s="733" t="s">
        <v>1</v>
      </c>
      <c r="N6" s="270"/>
    </row>
    <row r="7" spans="1:14" ht="14.4" customHeight="1" x14ac:dyDescent="0.3">
      <c r="A7" s="729">
        <v>10</v>
      </c>
      <c r="B7" s="730" t="s">
        <v>2984</v>
      </c>
      <c r="C7" s="733">
        <v>49957184.990000062</v>
      </c>
      <c r="D7" s="733">
        <v>15094.5</v>
      </c>
      <c r="E7" s="733">
        <v>40901443.630000047</v>
      </c>
      <c r="F7" s="803">
        <v>0.81872995122097647</v>
      </c>
      <c r="G7" s="733">
        <v>6939.5</v>
      </c>
      <c r="H7" s="803">
        <v>0.45973699029447812</v>
      </c>
      <c r="I7" s="733">
        <v>9055741.3600000143</v>
      </c>
      <c r="J7" s="803">
        <v>0.18127004877902356</v>
      </c>
      <c r="K7" s="733">
        <v>8155</v>
      </c>
      <c r="L7" s="803">
        <v>0.54026300970552188</v>
      </c>
      <c r="M7" s="733" t="s">
        <v>1</v>
      </c>
      <c r="N7" s="270"/>
    </row>
    <row r="8" spans="1:14" ht="14.4" customHeight="1" x14ac:dyDescent="0.3">
      <c r="A8" s="729">
        <v>10</v>
      </c>
      <c r="B8" s="730" t="s">
        <v>2985</v>
      </c>
      <c r="C8" s="733">
        <v>0</v>
      </c>
      <c r="D8" s="733">
        <v>811.5</v>
      </c>
      <c r="E8" s="733">
        <v>0</v>
      </c>
      <c r="F8" s="803" t="s">
        <v>630</v>
      </c>
      <c r="G8" s="733">
        <v>552.5</v>
      </c>
      <c r="H8" s="803">
        <v>0.68083795440542205</v>
      </c>
      <c r="I8" s="733">
        <v>0</v>
      </c>
      <c r="J8" s="803" t="s">
        <v>630</v>
      </c>
      <c r="K8" s="733">
        <v>259</v>
      </c>
      <c r="L8" s="803">
        <v>0.31916204559457795</v>
      </c>
      <c r="M8" s="733" t="s">
        <v>1</v>
      </c>
      <c r="N8" s="270"/>
    </row>
    <row r="9" spans="1:14" ht="14.4" customHeight="1" x14ac:dyDescent="0.3">
      <c r="A9" s="729">
        <v>10</v>
      </c>
      <c r="B9" s="730" t="s">
        <v>2986</v>
      </c>
      <c r="C9" s="733">
        <v>6946584.4899999984</v>
      </c>
      <c r="D9" s="733">
        <v>1961</v>
      </c>
      <c r="E9" s="733">
        <v>3079088.03</v>
      </c>
      <c r="F9" s="803">
        <v>0.44325208085103135</v>
      </c>
      <c r="G9" s="733">
        <v>1166</v>
      </c>
      <c r="H9" s="803">
        <v>0.59459459459459463</v>
      </c>
      <c r="I9" s="733">
        <v>3867496.459999999</v>
      </c>
      <c r="J9" s="803">
        <v>0.55674791914896871</v>
      </c>
      <c r="K9" s="733">
        <v>795</v>
      </c>
      <c r="L9" s="803">
        <v>0.40540540540540543</v>
      </c>
      <c r="M9" s="733" t="s">
        <v>1</v>
      </c>
      <c r="N9" s="270"/>
    </row>
    <row r="10" spans="1:14" ht="14.4" customHeight="1" x14ac:dyDescent="0.3">
      <c r="A10" s="729" t="s">
        <v>628</v>
      </c>
      <c r="B10" s="730" t="s">
        <v>3</v>
      </c>
      <c r="C10" s="733">
        <v>60254897.780000061</v>
      </c>
      <c r="D10" s="733">
        <v>18184</v>
      </c>
      <c r="E10" s="733">
        <v>44409039.220000051</v>
      </c>
      <c r="F10" s="803">
        <v>0.73701957610390967</v>
      </c>
      <c r="G10" s="733">
        <v>8681</v>
      </c>
      <c r="H10" s="803">
        <v>0.47739771227452704</v>
      </c>
      <c r="I10" s="733">
        <v>15845858.560000014</v>
      </c>
      <c r="J10" s="803">
        <v>0.26298042389609044</v>
      </c>
      <c r="K10" s="733">
        <v>9503</v>
      </c>
      <c r="L10" s="803">
        <v>0.5226022877254729</v>
      </c>
      <c r="M10" s="733" t="s">
        <v>646</v>
      </c>
      <c r="N10" s="270"/>
    </row>
    <row r="12" spans="1:14" ht="14.4" customHeight="1" x14ac:dyDescent="0.3">
      <c r="A12" s="729">
        <v>10</v>
      </c>
      <c r="B12" s="730" t="s">
        <v>2982</v>
      </c>
      <c r="C12" s="733" t="s">
        <v>630</v>
      </c>
      <c r="D12" s="733" t="s">
        <v>630</v>
      </c>
      <c r="E12" s="733" t="s">
        <v>630</v>
      </c>
      <c r="F12" s="803" t="s">
        <v>630</v>
      </c>
      <c r="G12" s="733" t="s">
        <v>630</v>
      </c>
      <c r="H12" s="803" t="s">
        <v>630</v>
      </c>
      <c r="I12" s="733" t="s">
        <v>630</v>
      </c>
      <c r="J12" s="803" t="s">
        <v>630</v>
      </c>
      <c r="K12" s="733" t="s">
        <v>630</v>
      </c>
      <c r="L12" s="803" t="s">
        <v>630</v>
      </c>
      <c r="M12" s="733" t="s">
        <v>73</v>
      </c>
      <c r="N12" s="270"/>
    </row>
    <row r="13" spans="1:14" ht="14.4" customHeight="1" x14ac:dyDescent="0.3">
      <c r="A13" s="729" t="s">
        <v>2987</v>
      </c>
      <c r="B13" s="730" t="s">
        <v>2983</v>
      </c>
      <c r="C13" s="733">
        <v>3208258.3600000003</v>
      </c>
      <c r="D13" s="733">
        <v>309</v>
      </c>
      <c r="E13" s="733">
        <v>410507.56</v>
      </c>
      <c r="F13" s="803">
        <v>0.1279533983665829</v>
      </c>
      <c r="G13" s="733">
        <v>22</v>
      </c>
      <c r="H13" s="803">
        <v>7.1197411003236247E-2</v>
      </c>
      <c r="I13" s="733">
        <v>2797750.8000000003</v>
      </c>
      <c r="J13" s="803">
        <v>0.87204660163341707</v>
      </c>
      <c r="K13" s="733">
        <v>287</v>
      </c>
      <c r="L13" s="803">
        <v>0.92880258899676371</v>
      </c>
      <c r="M13" s="733" t="s">
        <v>1</v>
      </c>
      <c r="N13" s="270"/>
    </row>
    <row r="14" spans="1:14" ht="14.4" customHeight="1" x14ac:dyDescent="0.3">
      <c r="A14" s="729" t="s">
        <v>2987</v>
      </c>
      <c r="B14" s="730" t="s">
        <v>2984</v>
      </c>
      <c r="C14" s="733">
        <v>2098713.9400000004</v>
      </c>
      <c r="D14" s="733">
        <v>752.5</v>
      </c>
      <c r="E14" s="733">
        <v>1278776.2500000002</v>
      </c>
      <c r="F14" s="803">
        <v>0.60931422126066404</v>
      </c>
      <c r="G14" s="733">
        <v>507</v>
      </c>
      <c r="H14" s="803">
        <v>0.67375415282392026</v>
      </c>
      <c r="I14" s="733">
        <v>819937.69000000041</v>
      </c>
      <c r="J14" s="803">
        <v>0.39068577873933608</v>
      </c>
      <c r="K14" s="733">
        <v>245.5</v>
      </c>
      <c r="L14" s="803">
        <v>0.32624584717607974</v>
      </c>
      <c r="M14" s="733" t="s">
        <v>1</v>
      </c>
      <c r="N14" s="270"/>
    </row>
    <row r="15" spans="1:14" ht="14.4" customHeight="1" x14ac:dyDescent="0.3">
      <c r="A15" s="729" t="s">
        <v>2987</v>
      </c>
      <c r="B15" s="730" t="s">
        <v>2985</v>
      </c>
      <c r="C15" s="733">
        <v>0</v>
      </c>
      <c r="D15" s="733">
        <v>140.5</v>
      </c>
      <c r="E15" s="733">
        <v>0</v>
      </c>
      <c r="F15" s="803" t="s">
        <v>630</v>
      </c>
      <c r="G15" s="733">
        <v>102</v>
      </c>
      <c r="H15" s="803">
        <v>0.72597864768683273</v>
      </c>
      <c r="I15" s="733">
        <v>0</v>
      </c>
      <c r="J15" s="803" t="s">
        <v>630</v>
      </c>
      <c r="K15" s="733">
        <v>38.5</v>
      </c>
      <c r="L15" s="803">
        <v>0.27402135231316727</v>
      </c>
      <c r="M15" s="733" t="s">
        <v>1</v>
      </c>
      <c r="N15" s="270"/>
    </row>
    <row r="16" spans="1:14" ht="14.4" customHeight="1" x14ac:dyDescent="0.3">
      <c r="A16" s="729" t="s">
        <v>2987</v>
      </c>
      <c r="B16" s="730" t="s">
        <v>2986</v>
      </c>
      <c r="C16" s="733">
        <v>4455846.83</v>
      </c>
      <c r="D16" s="733">
        <v>1418</v>
      </c>
      <c r="E16" s="733">
        <v>2851810.4499999997</v>
      </c>
      <c r="F16" s="803">
        <v>0.64001536830205619</v>
      </c>
      <c r="G16" s="733">
        <v>960</v>
      </c>
      <c r="H16" s="803">
        <v>0.67700987306064875</v>
      </c>
      <c r="I16" s="733">
        <v>1604036.38</v>
      </c>
      <c r="J16" s="803">
        <v>0.3599846316979437</v>
      </c>
      <c r="K16" s="733">
        <v>458</v>
      </c>
      <c r="L16" s="803">
        <v>0.3229901269393512</v>
      </c>
      <c r="M16" s="733" t="s">
        <v>1</v>
      </c>
      <c r="N16" s="270"/>
    </row>
    <row r="17" spans="1:14" ht="14.4" customHeight="1" x14ac:dyDescent="0.3">
      <c r="A17" s="729" t="s">
        <v>2987</v>
      </c>
      <c r="B17" s="730" t="s">
        <v>2988</v>
      </c>
      <c r="C17" s="733">
        <v>9762819.1300000008</v>
      </c>
      <c r="D17" s="733">
        <v>2620</v>
      </c>
      <c r="E17" s="733">
        <v>4541094.26</v>
      </c>
      <c r="F17" s="803">
        <v>0.46514169724252585</v>
      </c>
      <c r="G17" s="733">
        <v>1591</v>
      </c>
      <c r="H17" s="803">
        <v>0.60725190839694654</v>
      </c>
      <c r="I17" s="733">
        <v>5221724.870000001</v>
      </c>
      <c r="J17" s="803">
        <v>0.53485830275747415</v>
      </c>
      <c r="K17" s="733">
        <v>1029</v>
      </c>
      <c r="L17" s="803">
        <v>0.39274809160305346</v>
      </c>
      <c r="M17" s="733" t="s">
        <v>650</v>
      </c>
      <c r="N17" s="270"/>
    </row>
    <row r="18" spans="1:14" ht="14.4" customHeight="1" x14ac:dyDescent="0.3">
      <c r="A18" s="729" t="s">
        <v>630</v>
      </c>
      <c r="B18" s="730" t="s">
        <v>630</v>
      </c>
      <c r="C18" s="733" t="s">
        <v>630</v>
      </c>
      <c r="D18" s="733" t="s">
        <v>630</v>
      </c>
      <c r="E18" s="733" t="s">
        <v>630</v>
      </c>
      <c r="F18" s="803" t="s">
        <v>630</v>
      </c>
      <c r="G18" s="733" t="s">
        <v>630</v>
      </c>
      <c r="H18" s="803" t="s">
        <v>630</v>
      </c>
      <c r="I18" s="733" t="s">
        <v>630</v>
      </c>
      <c r="J18" s="803" t="s">
        <v>630</v>
      </c>
      <c r="K18" s="733" t="s">
        <v>630</v>
      </c>
      <c r="L18" s="803" t="s">
        <v>630</v>
      </c>
      <c r="M18" s="733" t="s">
        <v>651</v>
      </c>
      <c r="N18" s="270"/>
    </row>
    <row r="19" spans="1:14" ht="14.4" customHeight="1" x14ac:dyDescent="0.3">
      <c r="A19" s="729" t="s">
        <v>2989</v>
      </c>
      <c r="B19" s="730" t="s">
        <v>2984</v>
      </c>
      <c r="C19" s="733">
        <v>646496.81000000029</v>
      </c>
      <c r="D19" s="733">
        <v>1591.5</v>
      </c>
      <c r="E19" s="733">
        <v>447039.93000000063</v>
      </c>
      <c r="F19" s="803">
        <v>0.69148048851161448</v>
      </c>
      <c r="G19" s="733">
        <v>626</v>
      </c>
      <c r="H19" s="803">
        <v>0.39333961671379203</v>
      </c>
      <c r="I19" s="733">
        <v>199456.87999999966</v>
      </c>
      <c r="J19" s="803">
        <v>0.30851951148838547</v>
      </c>
      <c r="K19" s="733">
        <v>965.5</v>
      </c>
      <c r="L19" s="803">
        <v>0.60666038328620797</v>
      </c>
      <c r="M19" s="733" t="s">
        <v>1</v>
      </c>
      <c r="N19" s="270"/>
    </row>
    <row r="20" spans="1:14" ht="14.4" customHeight="1" x14ac:dyDescent="0.3">
      <c r="A20" s="729" t="s">
        <v>2989</v>
      </c>
      <c r="B20" s="730" t="s">
        <v>2985</v>
      </c>
      <c r="C20" s="733">
        <v>0</v>
      </c>
      <c r="D20" s="733">
        <v>67.5</v>
      </c>
      <c r="E20" s="733">
        <v>0</v>
      </c>
      <c r="F20" s="803" t="s">
        <v>630</v>
      </c>
      <c r="G20" s="733">
        <v>38</v>
      </c>
      <c r="H20" s="803">
        <v>0.562962962962963</v>
      </c>
      <c r="I20" s="733">
        <v>0</v>
      </c>
      <c r="J20" s="803" t="s">
        <v>630</v>
      </c>
      <c r="K20" s="733">
        <v>29.5</v>
      </c>
      <c r="L20" s="803">
        <v>0.43703703703703706</v>
      </c>
      <c r="M20" s="733" t="s">
        <v>1</v>
      </c>
      <c r="N20" s="270"/>
    </row>
    <row r="21" spans="1:14" ht="14.4" customHeight="1" x14ac:dyDescent="0.3">
      <c r="A21" s="729" t="s">
        <v>2989</v>
      </c>
      <c r="B21" s="730" t="s">
        <v>2986</v>
      </c>
      <c r="C21" s="733">
        <v>14094.72</v>
      </c>
      <c r="D21" s="733">
        <v>32</v>
      </c>
      <c r="E21" s="733">
        <v>12094.72</v>
      </c>
      <c r="F21" s="803">
        <v>0.85810289243064064</v>
      </c>
      <c r="G21" s="733">
        <v>25</v>
      </c>
      <c r="H21" s="803">
        <v>0.78125</v>
      </c>
      <c r="I21" s="733">
        <v>2000</v>
      </c>
      <c r="J21" s="803">
        <v>0.1418971075693593</v>
      </c>
      <c r="K21" s="733">
        <v>7</v>
      </c>
      <c r="L21" s="803">
        <v>0.21875</v>
      </c>
      <c r="M21" s="733" t="s">
        <v>1</v>
      </c>
      <c r="N21" s="270"/>
    </row>
    <row r="22" spans="1:14" ht="14.4" customHeight="1" x14ac:dyDescent="0.3">
      <c r="A22" s="729" t="s">
        <v>2989</v>
      </c>
      <c r="B22" s="730" t="s">
        <v>2990</v>
      </c>
      <c r="C22" s="733">
        <v>660591.53000000026</v>
      </c>
      <c r="D22" s="733">
        <v>1691</v>
      </c>
      <c r="E22" s="733">
        <v>459134.65000000061</v>
      </c>
      <c r="F22" s="803">
        <v>0.69503562965755927</v>
      </c>
      <c r="G22" s="733">
        <v>689</v>
      </c>
      <c r="H22" s="803">
        <v>0.40745121230041398</v>
      </c>
      <c r="I22" s="733">
        <v>201456.87999999966</v>
      </c>
      <c r="J22" s="803">
        <v>0.30496437034244078</v>
      </c>
      <c r="K22" s="733">
        <v>1002</v>
      </c>
      <c r="L22" s="803">
        <v>0.59254878769958608</v>
      </c>
      <c r="M22" s="733" t="s">
        <v>650</v>
      </c>
      <c r="N22" s="270"/>
    </row>
    <row r="23" spans="1:14" ht="14.4" customHeight="1" x14ac:dyDescent="0.3">
      <c r="A23" s="729" t="s">
        <v>630</v>
      </c>
      <c r="B23" s="730" t="s">
        <v>630</v>
      </c>
      <c r="C23" s="733" t="s">
        <v>630</v>
      </c>
      <c r="D23" s="733" t="s">
        <v>630</v>
      </c>
      <c r="E23" s="733" t="s">
        <v>630</v>
      </c>
      <c r="F23" s="803" t="s">
        <v>630</v>
      </c>
      <c r="G23" s="733" t="s">
        <v>630</v>
      </c>
      <c r="H23" s="803" t="s">
        <v>630</v>
      </c>
      <c r="I23" s="733" t="s">
        <v>630</v>
      </c>
      <c r="J23" s="803" t="s">
        <v>630</v>
      </c>
      <c r="K23" s="733" t="s">
        <v>630</v>
      </c>
      <c r="L23" s="803" t="s">
        <v>630</v>
      </c>
      <c r="M23" s="733" t="s">
        <v>651</v>
      </c>
      <c r="N23" s="270"/>
    </row>
    <row r="24" spans="1:14" ht="14.4" customHeight="1" x14ac:dyDescent="0.3">
      <c r="A24" s="729" t="s">
        <v>2991</v>
      </c>
      <c r="B24" s="730" t="s">
        <v>2984</v>
      </c>
      <c r="C24" s="733">
        <v>1121905.2300000004</v>
      </c>
      <c r="D24" s="733">
        <v>1502</v>
      </c>
      <c r="E24" s="733">
        <v>640833.83999999985</v>
      </c>
      <c r="F24" s="803">
        <v>0.57120140174406675</v>
      </c>
      <c r="G24" s="733">
        <v>799.5</v>
      </c>
      <c r="H24" s="803">
        <v>0.5322902796271638</v>
      </c>
      <c r="I24" s="733">
        <v>481071.3900000006</v>
      </c>
      <c r="J24" s="803">
        <v>0.42879859825593325</v>
      </c>
      <c r="K24" s="733">
        <v>702.5</v>
      </c>
      <c r="L24" s="803">
        <v>0.4677097203728362</v>
      </c>
      <c r="M24" s="733" t="s">
        <v>1</v>
      </c>
      <c r="N24" s="270"/>
    </row>
    <row r="25" spans="1:14" ht="14.4" customHeight="1" x14ac:dyDescent="0.3">
      <c r="A25" s="729" t="s">
        <v>2991</v>
      </c>
      <c r="B25" s="730" t="s">
        <v>2985</v>
      </c>
      <c r="C25" s="733">
        <v>0</v>
      </c>
      <c r="D25" s="733">
        <v>110</v>
      </c>
      <c r="E25" s="733">
        <v>0</v>
      </c>
      <c r="F25" s="803" t="s">
        <v>630</v>
      </c>
      <c r="G25" s="733">
        <v>67.5</v>
      </c>
      <c r="H25" s="803">
        <v>0.61363636363636365</v>
      </c>
      <c r="I25" s="733">
        <v>0</v>
      </c>
      <c r="J25" s="803" t="s">
        <v>630</v>
      </c>
      <c r="K25" s="733">
        <v>42.5</v>
      </c>
      <c r="L25" s="803">
        <v>0.38636363636363635</v>
      </c>
      <c r="M25" s="733" t="s">
        <v>1</v>
      </c>
      <c r="N25" s="270"/>
    </row>
    <row r="26" spans="1:14" ht="14.4" customHeight="1" x14ac:dyDescent="0.3">
      <c r="A26" s="729" t="s">
        <v>2991</v>
      </c>
      <c r="B26" s="730" t="s">
        <v>2986</v>
      </c>
      <c r="C26" s="733">
        <v>11830</v>
      </c>
      <c r="D26" s="733">
        <v>25</v>
      </c>
      <c r="E26" s="733">
        <v>9730</v>
      </c>
      <c r="F26" s="803">
        <v>0.8224852071005917</v>
      </c>
      <c r="G26" s="733">
        <v>20</v>
      </c>
      <c r="H26" s="803">
        <v>0.8</v>
      </c>
      <c r="I26" s="733">
        <v>2100</v>
      </c>
      <c r="J26" s="803">
        <v>0.17751479289940827</v>
      </c>
      <c r="K26" s="733">
        <v>5</v>
      </c>
      <c r="L26" s="803">
        <v>0.2</v>
      </c>
      <c r="M26" s="733" t="s">
        <v>1</v>
      </c>
      <c r="N26" s="270"/>
    </row>
    <row r="27" spans="1:14" ht="14.4" customHeight="1" x14ac:dyDescent="0.3">
      <c r="A27" s="729" t="s">
        <v>2991</v>
      </c>
      <c r="B27" s="730" t="s">
        <v>2992</v>
      </c>
      <c r="C27" s="733">
        <v>1133735.2300000004</v>
      </c>
      <c r="D27" s="733">
        <v>1637</v>
      </c>
      <c r="E27" s="733">
        <v>650563.83999999985</v>
      </c>
      <c r="F27" s="803">
        <v>0.57382343141969716</v>
      </c>
      <c r="G27" s="733">
        <v>887</v>
      </c>
      <c r="H27" s="803">
        <v>0.54184483811850948</v>
      </c>
      <c r="I27" s="733">
        <v>483171.3900000006</v>
      </c>
      <c r="J27" s="803">
        <v>0.42617656858030284</v>
      </c>
      <c r="K27" s="733">
        <v>750</v>
      </c>
      <c r="L27" s="803">
        <v>0.45815516188149052</v>
      </c>
      <c r="M27" s="733" t="s">
        <v>650</v>
      </c>
      <c r="N27" s="270"/>
    </row>
    <row r="28" spans="1:14" ht="14.4" customHeight="1" x14ac:dyDescent="0.3">
      <c r="A28" s="729" t="s">
        <v>630</v>
      </c>
      <c r="B28" s="730" t="s">
        <v>630</v>
      </c>
      <c r="C28" s="733" t="s">
        <v>630</v>
      </c>
      <c r="D28" s="733" t="s">
        <v>630</v>
      </c>
      <c r="E28" s="733" t="s">
        <v>630</v>
      </c>
      <c r="F28" s="803" t="s">
        <v>630</v>
      </c>
      <c r="G28" s="733" t="s">
        <v>630</v>
      </c>
      <c r="H28" s="803" t="s">
        <v>630</v>
      </c>
      <c r="I28" s="733" t="s">
        <v>630</v>
      </c>
      <c r="J28" s="803" t="s">
        <v>630</v>
      </c>
      <c r="K28" s="733" t="s">
        <v>630</v>
      </c>
      <c r="L28" s="803" t="s">
        <v>630</v>
      </c>
      <c r="M28" s="733" t="s">
        <v>651</v>
      </c>
      <c r="N28" s="270"/>
    </row>
    <row r="29" spans="1:14" ht="14.4" customHeight="1" x14ac:dyDescent="0.3">
      <c r="A29" s="729" t="s">
        <v>2993</v>
      </c>
      <c r="B29" s="730" t="s">
        <v>2984</v>
      </c>
      <c r="C29" s="733">
        <v>85.27</v>
      </c>
      <c r="D29" s="733">
        <v>1</v>
      </c>
      <c r="E29" s="733">
        <v>85.27</v>
      </c>
      <c r="F29" s="803">
        <v>1</v>
      </c>
      <c r="G29" s="733">
        <v>1</v>
      </c>
      <c r="H29" s="803">
        <v>1</v>
      </c>
      <c r="I29" s="733" t="s">
        <v>630</v>
      </c>
      <c r="J29" s="803">
        <v>0</v>
      </c>
      <c r="K29" s="733" t="s">
        <v>630</v>
      </c>
      <c r="L29" s="803">
        <v>0</v>
      </c>
      <c r="M29" s="733" t="s">
        <v>1</v>
      </c>
      <c r="N29" s="270"/>
    </row>
    <row r="30" spans="1:14" ht="14.4" customHeight="1" x14ac:dyDescent="0.3">
      <c r="A30" s="729" t="s">
        <v>2993</v>
      </c>
      <c r="B30" s="730" t="s">
        <v>2994</v>
      </c>
      <c r="C30" s="733">
        <v>85.27</v>
      </c>
      <c r="D30" s="733">
        <v>1</v>
      </c>
      <c r="E30" s="733">
        <v>85.27</v>
      </c>
      <c r="F30" s="803">
        <v>1</v>
      </c>
      <c r="G30" s="733">
        <v>1</v>
      </c>
      <c r="H30" s="803">
        <v>1</v>
      </c>
      <c r="I30" s="733" t="s">
        <v>630</v>
      </c>
      <c r="J30" s="803">
        <v>0</v>
      </c>
      <c r="K30" s="733" t="s">
        <v>630</v>
      </c>
      <c r="L30" s="803">
        <v>0</v>
      </c>
      <c r="M30" s="733" t="s">
        <v>650</v>
      </c>
      <c r="N30" s="270"/>
    </row>
    <row r="31" spans="1:14" ht="14.4" customHeight="1" x14ac:dyDescent="0.3">
      <c r="A31" s="729" t="s">
        <v>630</v>
      </c>
      <c r="B31" s="730" t="s">
        <v>630</v>
      </c>
      <c r="C31" s="733" t="s">
        <v>630</v>
      </c>
      <c r="D31" s="733" t="s">
        <v>630</v>
      </c>
      <c r="E31" s="733" t="s">
        <v>630</v>
      </c>
      <c r="F31" s="803" t="s">
        <v>630</v>
      </c>
      <c r="G31" s="733" t="s">
        <v>630</v>
      </c>
      <c r="H31" s="803" t="s">
        <v>630</v>
      </c>
      <c r="I31" s="733" t="s">
        <v>630</v>
      </c>
      <c r="J31" s="803" t="s">
        <v>630</v>
      </c>
      <c r="K31" s="733" t="s">
        <v>630</v>
      </c>
      <c r="L31" s="803" t="s">
        <v>630</v>
      </c>
      <c r="M31" s="733" t="s">
        <v>651</v>
      </c>
      <c r="N31" s="270"/>
    </row>
    <row r="32" spans="1:14" ht="14.4" customHeight="1" x14ac:dyDescent="0.3">
      <c r="A32" s="729" t="s">
        <v>2995</v>
      </c>
      <c r="B32" s="730" t="s">
        <v>2984</v>
      </c>
      <c r="C32" s="733">
        <v>1491517.3800000001</v>
      </c>
      <c r="D32" s="733">
        <v>1102</v>
      </c>
      <c r="E32" s="733">
        <v>1017463.2500000003</v>
      </c>
      <c r="F32" s="803">
        <v>0.68216653968859564</v>
      </c>
      <c r="G32" s="733">
        <v>665.5</v>
      </c>
      <c r="H32" s="803">
        <v>0.60390199637023589</v>
      </c>
      <c r="I32" s="733">
        <v>474054.12999999977</v>
      </c>
      <c r="J32" s="803">
        <v>0.3178334603114043</v>
      </c>
      <c r="K32" s="733">
        <v>436.5</v>
      </c>
      <c r="L32" s="803">
        <v>0.39609800362976405</v>
      </c>
      <c r="M32" s="733" t="s">
        <v>1</v>
      </c>
      <c r="N32" s="270"/>
    </row>
    <row r="33" spans="1:14" ht="14.4" customHeight="1" x14ac:dyDescent="0.3">
      <c r="A33" s="729" t="s">
        <v>2995</v>
      </c>
      <c r="B33" s="730" t="s">
        <v>2985</v>
      </c>
      <c r="C33" s="733">
        <v>0</v>
      </c>
      <c r="D33" s="733">
        <v>46</v>
      </c>
      <c r="E33" s="733">
        <v>0</v>
      </c>
      <c r="F33" s="803" t="s">
        <v>630</v>
      </c>
      <c r="G33" s="733">
        <v>33.5</v>
      </c>
      <c r="H33" s="803">
        <v>0.72826086956521741</v>
      </c>
      <c r="I33" s="733">
        <v>0</v>
      </c>
      <c r="J33" s="803" t="s">
        <v>630</v>
      </c>
      <c r="K33" s="733">
        <v>12.5</v>
      </c>
      <c r="L33" s="803">
        <v>0.27173913043478259</v>
      </c>
      <c r="M33" s="733" t="s">
        <v>1</v>
      </c>
      <c r="N33" s="270"/>
    </row>
    <row r="34" spans="1:14" ht="14.4" customHeight="1" x14ac:dyDescent="0.3">
      <c r="A34" s="729" t="s">
        <v>2995</v>
      </c>
      <c r="B34" s="730" t="s">
        <v>2986</v>
      </c>
      <c r="C34" s="733">
        <v>2107881.9900000002</v>
      </c>
      <c r="D34" s="733">
        <v>234</v>
      </c>
      <c r="E34" s="733">
        <v>74533</v>
      </c>
      <c r="F34" s="803">
        <v>3.5359190103426988E-2</v>
      </c>
      <c r="G34" s="733">
        <v>12</v>
      </c>
      <c r="H34" s="803">
        <v>5.128205128205128E-2</v>
      </c>
      <c r="I34" s="733">
        <v>2033348.99</v>
      </c>
      <c r="J34" s="803">
        <v>0.96464080989657286</v>
      </c>
      <c r="K34" s="733">
        <v>222</v>
      </c>
      <c r="L34" s="803">
        <v>0.94871794871794868</v>
      </c>
      <c r="M34" s="733" t="s">
        <v>1</v>
      </c>
      <c r="N34" s="270"/>
    </row>
    <row r="35" spans="1:14" ht="14.4" customHeight="1" x14ac:dyDescent="0.3">
      <c r="A35" s="729" t="s">
        <v>2995</v>
      </c>
      <c r="B35" s="730" t="s">
        <v>2996</v>
      </c>
      <c r="C35" s="733">
        <v>3599399.37</v>
      </c>
      <c r="D35" s="733">
        <v>1382</v>
      </c>
      <c r="E35" s="733">
        <v>1091996.2500000005</v>
      </c>
      <c r="F35" s="803">
        <v>0.30338290857677191</v>
      </c>
      <c r="G35" s="733">
        <v>711</v>
      </c>
      <c r="H35" s="803">
        <v>0.51447178002894356</v>
      </c>
      <c r="I35" s="733">
        <v>2507403.1199999996</v>
      </c>
      <c r="J35" s="803">
        <v>0.69661709142322803</v>
      </c>
      <c r="K35" s="733">
        <v>671</v>
      </c>
      <c r="L35" s="803">
        <v>0.48552821997105644</v>
      </c>
      <c r="M35" s="733" t="s">
        <v>650</v>
      </c>
      <c r="N35" s="270"/>
    </row>
    <row r="36" spans="1:14" ht="14.4" customHeight="1" x14ac:dyDescent="0.3">
      <c r="A36" s="729" t="s">
        <v>630</v>
      </c>
      <c r="B36" s="730" t="s">
        <v>630</v>
      </c>
      <c r="C36" s="733" t="s">
        <v>630</v>
      </c>
      <c r="D36" s="733" t="s">
        <v>630</v>
      </c>
      <c r="E36" s="733" t="s">
        <v>630</v>
      </c>
      <c r="F36" s="803" t="s">
        <v>630</v>
      </c>
      <c r="G36" s="733" t="s">
        <v>630</v>
      </c>
      <c r="H36" s="803" t="s">
        <v>630</v>
      </c>
      <c r="I36" s="733" t="s">
        <v>630</v>
      </c>
      <c r="J36" s="803" t="s">
        <v>630</v>
      </c>
      <c r="K36" s="733" t="s">
        <v>630</v>
      </c>
      <c r="L36" s="803" t="s">
        <v>630</v>
      </c>
      <c r="M36" s="733" t="s">
        <v>651</v>
      </c>
      <c r="N36" s="270"/>
    </row>
    <row r="37" spans="1:14" ht="14.4" customHeight="1" x14ac:dyDescent="0.3">
      <c r="A37" s="729" t="s">
        <v>2997</v>
      </c>
      <c r="B37" s="730" t="s">
        <v>2984</v>
      </c>
      <c r="C37" s="733">
        <v>3331907.790000001</v>
      </c>
      <c r="D37" s="733">
        <v>3351</v>
      </c>
      <c r="E37" s="733">
        <v>1837618.9300000013</v>
      </c>
      <c r="F37" s="803">
        <v>0.55152154435822509</v>
      </c>
      <c r="G37" s="733">
        <v>1413</v>
      </c>
      <c r="H37" s="803">
        <v>0.42166517457475383</v>
      </c>
      <c r="I37" s="733">
        <v>1494288.8599999994</v>
      </c>
      <c r="J37" s="803">
        <v>0.4484784556417748</v>
      </c>
      <c r="K37" s="733">
        <v>1938</v>
      </c>
      <c r="L37" s="803">
        <v>0.57833482542524617</v>
      </c>
      <c r="M37" s="733" t="s">
        <v>1</v>
      </c>
      <c r="N37" s="270"/>
    </row>
    <row r="38" spans="1:14" ht="14.4" customHeight="1" x14ac:dyDescent="0.3">
      <c r="A38" s="729" t="s">
        <v>2997</v>
      </c>
      <c r="B38" s="730" t="s">
        <v>2985</v>
      </c>
      <c r="C38" s="733">
        <v>0</v>
      </c>
      <c r="D38" s="733">
        <v>23</v>
      </c>
      <c r="E38" s="733">
        <v>0</v>
      </c>
      <c r="F38" s="803" t="s">
        <v>630</v>
      </c>
      <c r="G38" s="733">
        <v>14</v>
      </c>
      <c r="H38" s="803">
        <v>0.60869565217391308</v>
      </c>
      <c r="I38" s="733">
        <v>0</v>
      </c>
      <c r="J38" s="803" t="s">
        <v>630</v>
      </c>
      <c r="K38" s="733">
        <v>9</v>
      </c>
      <c r="L38" s="803">
        <v>0.39130434782608697</v>
      </c>
      <c r="M38" s="733" t="s">
        <v>1</v>
      </c>
      <c r="N38" s="270"/>
    </row>
    <row r="39" spans="1:14" ht="14.4" customHeight="1" x14ac:dyDescent="0.3">
      <c r="A39" s="729" t="s">
        <v>2997</v>
      </c>
      <c r="B39" s="730" t="s">
        <v>2986</v>
      </c>
      <c r="C39" s="733">
        <v>86450</v>
      </c>
      <c r="D39" s="733">
        <v>126</v>
      </c>
      <c r="E39" s="733">
        <v>65764</v>
      </c>
      <c r="F39" s="803">
        <v>0.76071717755928281</v>
      </c>
      <c r="G39" s="733">
        <v>97</v>
      </c>
      <c r="H39" s="803">
        <v>0.76984126984126988</v>
      </c>
      <c r="I39" s="733">
        <v>20686</v>
      </c>
      <c r="J39" s="803">
        <v>0.23928282244071719</v>
      </c>
      <c r="K39" s="733">
        <v>29</v>
      </c>
      <c r="L39" s="803">
        <v>0.23015873015873015</v>
      </c>
      <c r="M39" s="733" t="s">
        <v>1</v>
      </c>
      <c r="N39" s="270"/>
    </row>
    <row r="40" spans="1:14" ht="14.4" customHeight="1" x14ac:dyDescent="0.3">
      <c r="A40" s="729" t="s">
        <v>2997</v>
      </c>
      <c r="B40" s="730" t="s">
        <v>2998</v>
      </c>
      <c r="C40" s="733">
        <v>3418357.790000001</v>
      </c>
      <c r="D40" s="733">
        <v>3500</v>
      </c>
      <c r="E40" s="733">
        <v>1903382.9300000013</v>
      </c>
      <c r="F40" s="803">
        <v>0.55681208548974059</v>
      </c>
      <c r="G40" s="733">
        <v>1524</v>
      </c>
      <c r="H40" s="803">
        <v>0.43542857142857144</v>
      </c>
      <c r="I40" s="733">
        <v>1514974.8599999994</v>
      </c>
      <c r="J40" s="803">
        <v>0.4431879145102593</v>
      </c>
      <c r="K40" s="733">
        <v>1976</v>
      </c>
      <c r="L40" s="803">
        <v>0.56457142857142861</v>
      </c>
      <c r="M40" s="733" t="s">
        <v>650</v>
      </c>
      <c r="N40" s="270"/>
    </row>
    <row r="41" spans="1:14" ht="14.4" customHeight="1" x14ac:dyDescent="0.3">
      <c r="A41" s="729" t="s">
        <v>630</v>
      </c>
      <c r="B41" s="730" t="s">
        <v>630</v>
      </c>
      <c r="C41" s="733" t="s">
        <v>630</v>
      </c>
      <c r="D41" s="733" t="s">
        <v>630</v>
      </c>
      <c r="E41" s="733" t="s">
        <v>630</v>
      </c>
      <c r="F41" s="803" t="s">
        <v>630</v>
      </c>
      <c r="G41" s="733" t="s">
        <v>630</v>
      </c>
      <c r="H41" s="803" t="s">
        <v>630</v>
      </c>
      <c r="I41" s="733" t="s">
        <v>630</v>
      </c>
      <c r="J41" s="803" t="s">
        <v>630</v>
      </c>
      <c r="K41" s="733" t="s">
        <v>630</v>
      </c>
      <c r="L41" s="803" t="s">
        <v>630</v>
      </c>
      <c r="M41" s="733" t="s">
        <v>651</v>
      </c>
      <c r="N41" s="270"/>
    </row>
    <row r="42" spans="1:14" ht="14.4" customHeight="1" x14ac:dyDescent="0.3">
      <c r="A42" s="729" t="s">
        <v>2999</v>
      </c>
      <c r="B42" s="730" t="s">
        <v>2984</v>
      </c>
      <c r="C42" s="733">
        <v>3240734.8599999994</v>
      </c>
      <c r="D42" s="733">
        <v>368</v>
      </c>
      <c r="E42" s="733">
        <v>2343963.1899999995</v>
      </c>
      <c r="F42" s="803">
        <v>0.72328138254420482</v>
      </c>
      <c r="G42" s="733">
        <v>211.5</v>
      </c>
      <c r="H42" s="803">
        <v>0.57472826086956519</v>
      </c>
      <c r="I42" s="733">
        <v>896771.67000000016</v>
      </c>
      <c r="J42" s="803">
        <v>0.27671861745579529</v>
      </c>
      <c r="K42" s="733">
        <v>156.5</v>
      </c>
      <c r="L42" s="803">
        <v>0.42527173913043476</v>
      </c>
      <c r="M42" s="733" t="s">
        <v>1</v>
      </c>
      <c r="N42" s="270"/>
    </row>
    <row r="43" spans="1:14" ht="14.4" customHeight="1" x14ac:dyDescent="0.3">
      <c r="A43" s="729" t="s">
        <v>2999</v>
      </c>
      <c r="B43" s="730" t="s">
        <v>2985</v>
      </c>
      <c r="C43" s="733">
        <v>0</v>
      </c>
      <c r="D43" s="733">
        <v>25</v>
      </c>
      <c r="E43" s="733">
        <v>0</v>
      </c>
      <c r="F43" s="803" t="s">
        <v>630</v>
      </c>
      <c r="G43" s="733">
        <v>14.5</v>
      </c>
      <c r="H43" s="803">
        <v>0.57999999999999996</v>
      </c>
      <c r="I43" s="733">
        <v>0</v>
      </c>
      <c r="J43" s="803" t="s">
        <v>630</v>
      </c>
      <c r="K43" s="733">
        <v>10.5</v>
      </c>
      <c r="L43" s="803">
        <v>0.42</v>
      </c>
      <c r="M43" s="733" t="s">
        <v>1</v>
      </c>
      <c r="N43" s="270"/>
    </row>
    <row r="44" spans="1:14" ht="14.4" customHeight="1" x14ac:dyDescent="0.3">
      <c r="A44" s="729" t="s">
        <v>2999</v>
      </c>
      <c r="B44" s="730" t="s">
        <v>2986</v>
      </c>
      <c r="C44" s="733">
        <v>20487.5</v>
      </c>
      <c r="D44" s="733">
        <v>26</v>
      </c>
      <c r="E44" s="733">
        <v>12694.75</v>
      </c>
      <c r="F44" s="803">
        <v>0.61963392312385601</v>
      </c>
      <c r="G44" s="733">
        <v>18</v>
      </c>
      <c r="H44" s="803">
        <v>0.69230769230769229</v>
      </c>
      <c r="I44" s="733">
        <v>7792.75</v>
      </c>
      <c r="J44" s="803">
        <v>0.38036607687614399</v>
      </c>
      <c r="K44" s="733">
        <v>8</v>
      </c>
      <c r="L44" s="803">
        <v>0.30769230769230771</v>
      </c>
      <c r="M44" s="733" t="s">
        <v>1</v>
      </c>
      <c r="N44" s="270"/>
    </row>
    <row r="45" spans="1:14" ht="14.4" customHeight="1" x14ac:dyDescent="0.3">
      <c r="A45" s="729" t="s">
        <v>2999</v>
      </c>
      <c r="B45" s="730" t="s">
        <v>3000</v>
      </c>
      <c r="C45" s="733">
        <v>3261222.3599999994</v>
      </c>
      <c r="D45" s="733">
        <v>419</v>
      </c>
      <c r="E45" s="733">
        <v>2356657.9399999995</v>
      </c>
      <c r="F45" s="803">
        <v>0.72263025327717911</v>
      </c>
      <c r="G45" s="733">
        <v>244</v>
      </c>
      <c r="H45" s="803">
        <v>0.58233890214797135</v>
      </c>
      <c r="I45" s="733">
        <v>904564.42000000016</v>
      </c>
      <c r="J45" s="803">
        <v>0.27736974672282094</v>
      </c>
      <c r="K45" s="733">
        <v>175</v>
      </c>
      <c r="L45" s="803">
        <v>0.41766109785202865</v>
      </c>
      <c r="M45" s="733" t="s">
        <v>650</v>
      </c>
      <c r="N45" s="270"/>
    </row>
    <row r="46" spans="1:14" ht="14.4" customHeight="1" x14ac:dyDescent="0.3">
      <c r="A46" s="729" t="s">
        <v>630</v>
      </c>
      <c r="B46" s="730" t="s">
        <v>630</v>
      </c>
      <c r="C46" s="733" t="s">
        <v>630</v>
      </c>
      <c r="D46" s="733" t="s">
        <v>630</v>
      </c>
      <c r="E46" s="733" t="s">
        <v>630</v>
      </c>
      <c r="F46" s="803" t="s">
        <v>630</v>
      </c>
      <c r="G46" s="733" t="s">
        <v>630</v>
      </c>
      <c r="H46" s="803" t="s">
        <v>630</v>
      </c>
      <c r="I46" s="733" t="s">
        <v>630</v>
      </c>
      <c r="J46" s="803" t="s">
        <v>630</v>
      </c>
      <c r="K46" s="733" t="s">
        <v>630</v>
      </c>
      <c r="L46" s="803" t="s">
        <v>630</v>
      </c>
      <c r="M46" s="733" t="s">
        <v>651</v>
      </c>
      <c r="N46" s="270"/>
    </row>
    <row r="47" spans="1:14" ht="14.4" customHeight="1" x14ac:dyDescent="0.3">
      <c r="A47" s="729" t="s">
        <v>3001</v>
      </c>
      <c r="B47" s="730" t="s">
        <v>2984</v>
      </c>
      <c r="C47" s="733">
        <v>577260.17999999993</v>
      </c>
      <c r="D47" s="733">
        <v>464</v>
      </c>
      <c r="E47" s="733">
        <v>543716.76</v>
      </c>
      <c r="F47" s="803">
        <v>0.94189202518697912</v>
      </c>
      <c r="G47" s="733">
        <v>337</v>
      </c>
      <c r="H47" s="803">
        <v>0.72629310344827591</v>
      </c>
      <c r="I47" s="733">
        <v>33543.419999999976</v>
      </c>
      <c r="J47" s="803">
        <v>5.8107974813021018E-2</v>
      </c>
      <c r="K47" s="733">
        <v>127</v>
      </c>
      <c r="L47" s="803">
        <v>0.27370689655172414</v>
      </c>
      <c r="M47" s="733" t="s">
        <v>1</v>
      </c>
      <c r="N47" s="270"/>
    </row>
    <row r="48" spans="1:14" ht="14.4" customHeight="1" x14ac:dyDescent="0.3">
      <c r="A48" s="729" t="s">
        <v>3001</v>
      </c>
      <c r="B48" s="730" t="s">
        <v>2985</v>
      </c>
      <c r="C48" s="733">
        <v>0</v>
      </c>
      <c r="D48" s="733">
        <v>74</v>
      </c>
      <c r="E48" s="733">
        <v>0</v>
      </c>
      <c r="F48" s="803" t="s">
        <v>630</v>
      </c>
      <c r="G48" s="733">
        <v>71</v>
      </c>
      <c r="H48" s="803">
        <v>0.95945945945945943</v>
      </c>
      <c r="I48" s="733">
        <v>0</v>
      </c>
      <c r="J48" s="803" t="s">
        <v>630</v>
      </c>
      <c r="K48" s="733">
        <v>3</v>
      </c>
      <c r="L48" s="803">
        <v>4.0540540540540543E-2</v>
      </c>
      <c r="M48" s="733" t="s">
        <v>1</v>
      </c>
      <c r="N48" s="270"/>
    </row>
    <row r="49" spans="1:14" ht="14.4" customHeight="1" x14ac:dyDescent="0.3">
      <c r="A49" s="729" t="s">
        <v>3001</v>
      </c>
      <c r="B49" s="730" t="s">
        <v>2986</v>
      </c>
      <c r="C49" s="733">
        <v>4195.26</v>
      </c>
      <c r="D49" s="733">
        <v>9</v>
      </c>
      <c r="E49" s="733">
        <v>2928.13</v>
      </c>
      <c r="F49" s="803">
        <v>0.69796150894104303</v>
      </c>
      <c r="G49" s="733">
        <v>8</v>
      </c>
      <c r="H49" s="803">
        <v>0.88888888888888884</v>
      </c>
      <c r="I49" s="733">
        <v>1267.1300000000001</v>
      </c>
      <c r="J49" s="803">
        <v>0.30203849105895703</v>
      </c>
      <c r="K49" s="733">
        <v>1</v>
      </c>
      <c r="L49" s="803">
        <v>0.1111111111111111</v>
      </c>
      <c r="M49" s="733" t="s">
        <v>1</v>
      </c>
      <c r="N49" s="270"/>
    </row>
    <row r="50" spans="1:14" ht="14.4" customHeight="1" x14ac:dyDescent="0.3">
      <c r="A50" s="729" t="s">
        <v>3001</v>
      </c>
      <c r="B50" s="730" t="s">
        <v>3002</v>
      </c>
      <c r="C50" s="733">
        <v>581455.43999999994</v>
      </c>
      <c r="D50" s="733">
        <v>547</v>
      </c>
      <c r="E50" s="733">
        <v>546644.89</v>
      </c>
      <c r="F50" s="803">
        <v>0.94013204176058629</v>
      </c>
      <c r="G50" s="733">
        <v>416</v>
      </c>
      <c r="H50" s="803">
        <v>0.76051188299817185</v>
      </c>
      <c r="I50" s="733">
        <v>34810.549999999974</v>
      </c>
      <c r="J50" s="803">
        <v>5.98679582394138E-2</v>
      </c>
      <c r="K50" s="733">
        <v>131</v>
      </c>
      <c r="L50" s="803">
        <v>0.23948811700182815</v>
      </c>
      <c r="M50" s="733" t="s">
        <v>650</v>
      </c>
      <c r="N50" s="270"/>
    </row>
    <row r="51" spans="1:14" ht="14.4" customHeight="1" x14ac:dyDescent="0.3">
      <c r="A51" s="729" t="s">
        <v>630</v>
      </c>
      <c r="B51" s="730" t="s">
        <v>630</v>
      </c>
      <c r="C51" s="733" t="s">
        <v>630</v>
      </c>
      <c r="D51" s="733" t="s">
        <v>630</v>
      </c>
      <c r="E51" s="733" t="s">
        <v>630</v>
      </c>
      <c r="F51" s="803" t="s">
        <v>630</v>
      </c>
      <c r="G51" s="733" t="s">
        <v>630</v>
      </c>
      <c r="H51" s="803" t="s">
        <v>630</v>
      </c>
      <c r="I51" s="733" t="s">
        <v>630</v>
      </c>
      <c r="J51" s="803" t="s">
        <v>630</v>
      </c>
      <c r="K51" s="733" t="s">
        <v>630</v>
      </c>
      <c r="L51" s="803" t="s">
        <v>630</v>
      </c>
      <c r="M51" s="733" t="s">
        <v>651</v>
      </c>
      <c r="N51" s="270"/>
    </row>
    <row r="52" spans="1:14" ht="14.4" customHeight="1" x14ac:dyDescent="0.3">
      <c r="A52" s="729" t="s">
        <v>3003</v>
      </c>
      <c r="B52" s="730" t="s">
        <v>2984</v>
      </c>
      <c r="C52" s="733">
        <v>68264.44</v>
      </c>
      <c r="D52" s="733">
        <v>111.5</v>
      </c>
      <c r="E52" s="733">
        <v>30339.360000000004</v>
      </c>
      <c r="F52" s="803">
        <v>0.44443871509090244</v>
      </c>
      <c r="G52" s="733">
        <v>35</v>
      </c>
      <c r="H52" s="803">
        <v>0.31390134529147984</v>
      </c>
      <c r="I52" s="733">
        <v>37925.079999999994</v>
      </c>
      <c r="J52" s="803">
        <v>0.55556128490909751</v>
      </c>
      <c r="K52" s="733">
        <v>76.5</v>
      </c>
      <c r="L52" s="803">
        <v>0.68609865470852016</v>
      </c>
      <c r="M52" s="733" t="s">
        <v>1</v>
      </c>
      <c r="N52" s="270"/>
    </row>
    <row r="53" spans="1:14" ht="14.4" customHeight="1" x14ac:dyDescent="0.3">
      <c r="A53" s="729" t="s">
        <v>3003</v>
      </c>
      <c r="B53" s="730" t="s">
        <v>2985</v>
      </c>
      <c r="C53" s="733">
        <v>0</v>
      </c>
      <c r="D53" s="733">
        <v>62.5</v>
      </c>
      <c r="E53" s="733">
        <v>0</v>
      </c>
      <c r="F53" s="803" t="s">
        <v>630</v>
      </c>
      <c r="G53" s="733">
        <v>52</v>
      </c>
      <c r="H53" s="803">
        <v>0.83199999999999996</v>
      </c>
      <c r="I53" s="733">
        <v>0</v>
      </c>
      <c r="J53" s="803" t="s">
        <v>630</v>
      </c>
      <c r="K53" s="733">
        <v>10.5</v>
      </c>
      <c r="L53" s="803">
        <v>0.16800000000000001</v>
      </c>
      <c r="M53" s="733" t="s">
        <v>1</v>
      </c>
      <c r="N53" s="270"/>
    </row>
    <row r="54" spans="1:14" ht="14.4" customHeight="1" x14ac:dyDescent="0.3">
      <c r="A54" s="729" t="s">
        <v>3003</v>
      </c>
      <c r="B54" s="730" t="s">
        <v>3004</v>
      </c>
      <c r="C54" s="733">
        <v>68264.44</v>
      </c>
      <c r="D54" s="733">
        <v>174</v>
      </c>
      <c r="E54" s="733">
        <v>30339.360000000004</v>
      </c>
      <c r="F54" s="803">
        <v>0.44443871509090244</v>
      </c>
      <c r="G54" s="733">
        <v>87</v>
      </c>
      <c r="H54" s="803">
        <v>0.5</v>
      </c>
      <c r="I54" s="733">
        <v>37925.079999999994</v>
      </c>
      <c r="J54" s="803">
        <v>0.55556128490909751</v>
      </c>
      <c r="K54" s="733">
        <v>87</v>
      </c>
      <c r="L54" s="803">
        <v>0.5</v>
      </c>
      <c r="M54" s="733" t="s">
        <v>650</v>
      </c>
      <c r="N54" s="270"/>
    </row>
    <row r="55" spans="1:14" ht="14.4" customHeight="1" x14ac:dyDescent="0.3">
      <c r="A55" s="729" t="s">
        <v>630</v>
      </c>
      <c r="B55" s="730" t="s">
        <v>630</v>
      </c>
      <c r="C55" s="733" t="s">
        <v>630</v>
      </c>
      <c r="D55" s="733" t="s">
        <v>630</v>
      </c>
      <c r="E55" s="733" t="s">
        <v>630</v>
      </c>
      <c r="F55" s="803" t="s">
        <v>630</v>
      </c>
      <c r="G55" s="733" t="s">
        <v>630</v>
      </c>
      <c r="H55" s="803" t="s">
        <v>630</v>
      </c>
      <c r="I55" s="733" t="s">
        <v>630</v>
      </c>
      <c r="J55" s="803" t="s">
        <v>630</v>
      </c>
      <c r="K55" s="733" t="s">
        <v>630</v>
      </c>
      <c r="L55" s="803" t="s">
        <v>630</v>
      </c>
      <c r="M55" s="733" t="s">
        <v>651</v>
      </c>
      <c r="N55" s="270"/>
    </row>
    <row r="56" spans="1:14" ht="14.4" customHeight="1" x14ac:dyDescent="0.3">
      <c r="A56" s="729" t="s">
        <v>3005</v>
      </c>
      <c r="B56" s="730" t="s">
        <v>2984</v>
      </c>
      <c r="C56" s="733">
        <v>3852870.4999999972</v>
      </c>
      <c r="D56" s="733">
        <v>1431.5</v>
      </c>
      <c r="E56" s="733">
        <v>2509377.1099999975</v>
      </c>
      <c r="F56" s="803">
        <v>0.65130066271368303</v>
      </c>
      <c r="G56" s="733">
        <v>821</v>
      </c>
      <c r="H56" s="803">
        <v>0.57352427523576666</v>
      </c>
      <c r="I56" s="733">
        <v>1343493.3899999997</v>
      </c>
      <c r="J56" s="803">
        <v>0.34869933728631697</v>
      </c>
      <c r="K56" s="733">
        <v>610.5</v>
      </c>
      <c r="L56" s="803">
        <v>0.42647572476423334</v>
      </c>
      <c r="M56" s="733" t="s">
        <v>1</v>
      </c>
      <c r="N56" s="270"/>
    </row>
    <row r="57" spans="1:14" ht="14.4" customHeight="1" x14ac:dyDescent="0.3">
      <c r="A57" s="729" t="s">
        <v>3005</v>
      </c>
      <c r="B57" s="730" t="s">
        <v>2985</v>
      </c>
      <c r="C57" s="733">
        <v>0</v>
      </c>
      <c r="D57" s="733">
        <v>110.5</v>
      </c>
      <c r="E57" s="733">
        <v>0</v>
      </c>
      <c r="F57" s="803" t="s">
        <v>630</v>
      </c>
      <c r="G57" s="733">
        <v>97</v>
      </c>
      <c r="H57" s="803">
        <v>0.87782805429864252</v>
      </c>
      <c r="I57" s="733">
        <v>0</v>
      </c>
      <c r="J57" s="803" t="s">
        <v>630</v>
      </c>
      <c r="K57" s="733">
        <v>13.5</v>
      </c>
      <c r="L57" s="803">
        <v>0.12217194570135746</v>
      </c>
      <c r="M57" s="733" t="s">
        <v>1</v>
      </c>
      <c r="N57" s="270"/>
    </row>
    <row r="58" spans="1:14" ht="14.4" customHeight="1" x14ac:dyDescent="0.3">
      <c r="A58" s="729" t="s">
        <v>3005</v>
      </c>
      <c r="B58" s="730" t="s">
        <v>3006</v>
      </c>
      <c r="C58" s="733">
        <v>3852870.4999999972</v>
      </c>
      <c r="D58" s="733">
        <v>1542</v>
      </c>
      <c r="E58" s="733">
        <v>2509377.1099999975</v>
      </c>
      <c r="F58" s="803">
        <v>0.65130066271368303</v>
      </c>
      <c r="G58" s="733">
        <v>918</v>
      </c>
      <c r="H58" s="803">
        <v>0.59533073929961089</v>
      </c>
      <c r="I58" s="733">
        <v>1343493.3899999997</v>
      </c>
      <c r="J58" s="803">
        <v>0.34869933728631697</v>
      </c>
      <c r="K58" s="733">
        <v>624</v>
      </c>
      <c r="L58" s="803">
        <v>0.40466926070038911</v>
      </c>
      <c r="M58" s="733" t="s">
        <v>650</v>
      </c>
      <c r="N58" s="270"/>
    </row>
    <row r="59" spans="1:14" ht="14.4" customHeight="1" x14ac:dyDescent="0.3">
      <c r="A59" s="729" t="s">
        <v>630</v>
      </c>
      <c r="B59" s="730" t="s">
        <v>630</v>
      </c>
      <c r="C59" s="733" t="s">
        <v>630</v>
      </c>
      <c r="D59" s="733" t="s">
        <v>630</v>
      </c>
      <c r="E59" s="733" t="s">
        <v>630</v>
      </c>
      <c r="F59" s="803" t="s">
        <v>630</v>
      </c>
      <c r="G59" s="733" t="s">
        <v>630</v>
      </c>
      <c r="H59" s="803" t="s">
        <v>630</v>
      </c>
      <c r="I59" s="733" t="s">
        <v>630</v>
      </c>
      <c r="J59" s="803" t="s">
        <v>630</v>
      </c>
      <c r="K59" s="733" t="s">
        <v>630</v>
      </c>
      <c r="L59" s="803" t="s">
        <v>630</v>
      </c>
      <c r="M59" s="733" t="s">
        <v>651</v>
      </c>
      <c r="N59" s="270"/>
    </row>
    <row r="60" spans="1:14" ht="14.4" customHeight="1" x14ac:dyDescent="0.3">
      <c r="A60" s="729" t="s">
        <v>3007</v>
      </c>
      <c r="B60" s="730" t="s">
        <v>2984</v>
      </c>
      <c r="C60" s="733">
        <v>216876.59999999998</v>
      </c>
      <c r="D60" s="733">
        <v>255.5</v>
      </c>
      <c r="E60" s="733">
        <v>133894.94</v>
      </c>
      <c r="F60" s="803">
        <v>0.61737845392264545</v>
      </c>
      <c r="G60" s="733">
        <v>107</v>
      </c>
      <c r="H60" s="803">
        <v>0.41878669275929548</v>
      </c>
      <c r="I60" s="733">
        <v>82981.659999999974</v>
      </c>
      <c r="J60" s="803">
        <v>0.38262154607735449</v>
      </c>
      <c r="K60" s="733">
        <v>148.5</v>
      </c>
      <c r="L60" s="803">
        <v>0.58121330724070452</v>
      </c>
      <c r="M60" s="733" t="s">
        <v>1</v>
      </c>
      <c r="N60" s="270"/>
    </row>
    <row r="61" spans="1:14" ht="14.4" customHeight="1" x14ac:dyDescent="0.3">
      <c r="A61" s="729" t="s">
        <v>3007</v>
      </c>
      <c r="B61" s="730" t="s">
        <v>2985</v>
      </c>
      <c r="C61" s="733">
        <v>0</v>
      </c>
      <c r="D61" s="733">
        <v>76.5</v>
      </c>
      <c r="E61" s="733">
        <v>0</v>
      </c>
      <c r="F61" s="803" t="s">
        <v>630</v>
      </c>
      <c r="G61" s="733">
        <v>36</v>
      </c>
      <c r="H61" s="803">
        <v>0.47058823529411764</v>
      </c>
      <c r="I61" s="733">
        <v>0</v>
      </c>
      <c r="J61" s="803" t="s">
        <v>630</v>
      </c>
      <c r="K61" s="733">
        <v>40.5</v>
      </c>
      <c r="L61" s="803">
        <v>0.52941176470588236</v>
      </c>
      <c r="M61" s="733" t="s">
        <v>1</v>
      </c>
      <c r="N61" s="270"/>
    </row>
    <row r="62" spans="1:14" ht="14.4" customHeight="1" x14ac:dyDescent="0.3">
      <c r="A62" s="729" t="s">
        <v>3007</v>
      </c>
      <c r="B62" s="730" t="s">
        <v>2986</v>
      </c>
      <c r="C62" s="733">
        <v>55578</v>
      </c>
      <c r="D62" s="733">
        <v>4</v>
      </c>
      <c r="E62" s="733" t="s">
        <v>630</v>
      </c>
      <c r="F62" s="803">
        <v>0</v>
      </c>
      <c r="G62" s="733" t="s">
        <v>630</v>
      </c>
      <c r="H62" s="803">
        <v>0</v>
      </c>
      <c r="I62" s="733">
        <v>55578</v>
      </c>
      <c r="J62" s="803">
        <v>1</v>
      </c>
      <c r="K62" s="733">
        <v>4</v>
      </c>
      <c r="L62" s="803">
        <v>1</v>
      </c>
      <c r="M62" s="733" t="s">
        <v>1</v>
      </c>
      <c r="N62" s="270"/>
    </row>
    <row r="63" spans="1:14" ht="14.4" customHeight="1" x14ac:dyDescent="0.3">
      <c r="A63" s="729" t="s">
        <v>3007</v>
      </c>
      <c r="B63" s="730" t="s">
        <v>3008</v>
      </c>
      <c r="C63" s="733">
        <v>272454.59999999998</v>
      </c>
      <c r="D63" s="733">
        <v>336</v>
      </c>
      <c r="E63" s="733">
        <v>133894.94</v>
      </c>
      <c r="F63" s="803">
        <v>0.49143945449994242</v>
      </c>
      <c r="G63" s="733">
        <v>143</v>
      </c>
      <c r="H63" s="803">
        <v>0.42559523809523808</v>
      </c>
      <c r="I63" s="733">
        <v>138559.65999999997</v>
      </c>
      <c r="J63" s="803">
        <v>0.50856054550005758</v>
      </c>
      <c r="K63" s="733">
        <v>193</v>
      </c>
      <c r="L63" s="803">
        <v>0.57440476190476186</v>
      </c>
      <c r="M63" s="733" t="s">
        <v>650</v>
      </c>
      <c r="N63" s="270"/>
    </row>
    <row r="64" spans="1:14" ht="14.4" customHeight="1" x14ac:dyDescent="0.3">
      <c r="A64" s="729" t="s">
        <v>630</v>
      </c>
      <c r="B64" s="730" t="s">
        <v>630</v>
      </c>
      <c r="C64" s="733" t="s">
        <v>630</v>
      </c>
      <c r="D64" s="733" t="s">
        <v>630</v>
      </c>
      <c r="E64" s="733" t="s">
        <v>630</v>
      </c>
      <c r="F64" s="803" t="s">
        <v>630</v>
      </c>
      <c r="G64" s="733" t="s">
        <v>630</v>
      </c>
      <c r="H64" s="803" t="s">
        <v>630</v>
      </c>
      <c r="I64" s="733" t="s">
        <v>630</v>
      </c>
      <c r="J64" s="803" t="s">
        <v>630</v>
      </c>
      <c r="K64" s="733" t="s">
        <v>630</v>
      </c>
      <c r="L64" s="803" t="s">
        <v>630</v>
      </c>
      <c r="M64" s="733" t="s">
        <v>651</v>
      </c>
      <c r="N64" s="270"/>
    </row>
    <row r="65" spans="1:14" ht="14.4" customHeight="1" x14ac:dyDescent="0.3">
      <c r="A65" s="729" t="s">
        <v>3009</v>
      </c>
      <c r="B65" s="730" t="s">
        <v>2984</v>
      </c>
      <c r="C65" s="733">
        <v>33630.729999999989</v>
      </c>
      <c r="D65" s="733">
        <v>259</v>
      </c>
      <c r="E65" s="733">
        <v>11302.559999999998</v>
      </c>
      <c r="F65" s="803">
        <v>0.33607834263484621</v>
      </c>
      <c r="G65" s="733">
        <v>71</v>
      </c>
      <c r="H65" s="803">
        <v>0.27413127413127414</v>
      </c>
      <c r="I65" s="733">
        <v>22328.169999999991</v>
      </c>
      <c r="J65" s="803">
        <v>0.66392165736515374</v>
      </c>
      <c r="K65" s="733">
        <v>188</v>
      </c>
      <c r="L65" s="803">
        <v>0.72586872586872586</v>
      </c>
      <c r="M65" s="733" t="s">
        <v>1</v>
      </c>
      <c r="N65" s="270"/>
    </row>
    <row r="66" spans="1:14" ht="14.4" customHeight="1" x14ac:dyDescent="0.3">
      <c r="A66" s="729" t="s">
        <v>3009</v>
      </c>
      <c r="B66" s="730" t="s">
        <v>2985</v>
      </c>
      <c r="C66" s="733">
        <v>0</v>
      </c>
      <c r="D66" s="733">
        <v>5</v>
      </c>
      <c r="E66" s="733">
        <v>0</v>
      </c>
      <c r="F66" s="803" t="s">
        <v>630</v>
      </c>
      <c r="G66" s="733">
        <v>2</v>
      </c>
      <c r="H66" s="803">
        <v>0.4</v>
      </c>
      <c r="I66" s="733">
        <v>0</v>
      </c>
      <c r="J66" s="803" t="s">
        <v>630</v>
      </c>
      <c r="K66" s="733">
        <v>3</v>
      </c>
      <c r="L66" s="803">
        <v>0.6</v>
      </c>
      <c r="M66" s="733" t="s">
        <v>1</v>
      </c>
      <c r="N66" s="270"/>
    </row>
    <row r="67" spans="1:14" ht="14.4" customHeight="1" x14ac:dyDescent="0.3">
      <c r="A67" s="729" t="s">
        <v>3009</v>
      </c>
      <c r="B67" s="730" t="s">
        <v>2986</v>
      </c>
      <c r="C67" s="733">
        <v>4804</v>
      </c>
      <c r="D67" s="733">
        <v>1</v>
      </c>
      <c r="E67" s="733">
        <v>4804</v>
      </c>
      <c r="F67" s="803">
        <v>1</v>
      </c>
      <c r="G67" s="733">
        <v>1</v>
      </c>
      <c r="H67" s="803">
        <v>1</v>
      </c>
      <c r="I67" s="733" t="s">
        <v>630</v>
      </c>
      <c r="J67" s="803">
        <v>0</v>
      </c>
      <c r="K67" s="733" t="s">
        <v>630</v>
      </c>
      <c r="L67" s="803">
        <v>0</v>
      </c>
      <c r="M67" s="733" t="s">
        <v>1</v>
      </c>
      <c r="N67" s="270"/>
    </row>
    <row r="68" spans="1:14" ht="14.4" customHeight="1" x14ac:dyDescent="0.3">
      <c r="A68" s="729" t="s">
        <v>3009</v>
      </c>
      <c r="B68" s="730" t="s">
        <v>3010</v>
      </c>
      <c r="C68" s="733">
        <v>38434.729999999989</v>
      </c>
      <c r="D68" s="733">
        <v>265</v>
      </c>
      <c r="E68" s="733">
        <v>16106.559999999998</v>
      </c>
      <c r="F68" s="803">
        <v>0.41906265505182427</v>
      </c>
      <c r="G68" s="733">
        <v>74</v>
      </c>
      <c r="H68" s="803">
        <v>0.27924528301886792</v>
      </c>
      <c r="I68" s="733">
        <v>22328.169999999991</v>
      </c>
      <c r="J68" s="803">
        <v>0.58093734494817573</v>
      </c>
      <c r="K68" s="733">
        <v>191</v>
      </c>
      <c r="L68" s="803">
        <v>0.72075471698113203</v>
      </c>
      <c r="M68" s="733" t="s">
        <v>650</v>
      </c>
      <c r="N68" s="270"/>
    </row>
    <row r="69" spans="1:14" ht="14.4" customHeight="1" x14ac:dyDescent="0.3">
      <c r="A69" s="729" t="s">
        <v>630</v>
      </c>
      <c r="B69" s="730" t="s">
        <v>630</v>
      </c>
      <c r="C69" s="733" t="s">
        <v>630</v>
      </c>
      <c r="D69" s="733" t="s">
        <v>630</v>
      </c>
      <c r="E69" s="733" t="s">
        <v>630</v>
      </c>
      <c r="F69" s="803" t="s">
        <v>630</v>
      </c>
      <c r="G69" s="733" t="s">
        <v>630</v>
      </c>
      <c r="H69" s="803" t="s">
        <v>630</v>
      </c>
      <c r="I69" s="733" t="s">
        <v>630</v>
      </c>
      <c r="J69" s="803" t="s">
        <v>630</v>
      </c>
      <c r="K69" s="733" t="s">
        <v>630</v>
      </c>
      <c r="L69" s="803" t="s">
        <v>630</v>
      </c>
      <c r="M69" s="733" t="s">
        <v>651</v>
      </c>
      <c r="N69" s="270"/>
    </row>
    <row r="70" spans="1:14" ht="14.4" customHeight="1" x14ac:dyDescent="0.3">
      <c r="A70" s="729" t="s">
        <v>3011</v>
      </c>
      <c r="B70" s="730" t="s">
        <v>2984</v>
      </c>
      <c r="C70" s="733">
        <v>32.25</v>
      </c>
      <c r="D70" s="733">
        <v>1</v>
      </c>
      <c r="E70" s="733">
        <v>32.25</v>
      </c>
      <c r="F70" s="803">
        <v>1</v>
      </c>
      <c r="G70" s="733">
        <v>1</v>
      </c>
      <c r="H70" s="803">
        <v>1</v>
      </c>
      <c r="I70" s="733" t="s">
        <v>630</v>
      </c>
      <c r="J70" s="803">
        <v>0</v>
      </c>
      <c r="K70" s="733" t="s">
        <v>630</v>
      </c>
      <c r="L70" s="803">
        <v>0</v>
      </c>
      <c r="M70" s="733" t="s">
        <v>1</v>
      </c>
      <c r="N70" s="270"/>
    </row>
    <row r="71" spans="1:14" ht="14.4" customHeight="1" x14ac:dyDescent="0.3">
      <c r="A71" s="729" t="s">
        <v>3011</v>
      </c>
      <c r="B71" s="730" t="s">
        <v>3012</v>
      </c>
      <c r="C71" s="733">
        <v>32.25</v>
      </c>
      <c r="D71" s="733">
        <v>1</v>
      </c>
      <c r="E71" s="733">
        <v>32.25</v>
      </c>
      <c r="F71" s="803">
        <v>1</v>
      </c>
      <c r="G71" s="733">
        <v>1</v>
      </c>
      <c r="H71" s="803">
        <v>1</v>
      </c>
      <c r="I71" s="733" t="s">
        <v>630</v>
      </c>
      <c r="J71" s="803">
        <v>0</v>
      </c>
      <c r="K71" s="733" t="s">
        <v>630</v>
      </c>
      <c r="L71" s="803">
        <v>0</v>
      </c>
      <c r="M71" s="733" t="s">
        <v>650</v>
      </c>
      <c r="N71" s="270"/>
    </row>
    <row r="72" spans="1:14" ht="14.4" customHeight="1" x14ac:dyDescent="0.3">
      <c r="A72" s="729" t="s">
        <v>630</v>
      </c>
      <c r="B72" s="730" t="s">
        <v>630</v>
      </c>
      <c r="C72" s="733" t="s">
        <v>630</v>
      </c>
      <c r="D72" s="733" t="s">
        <v>630</v>
      </c>
      <c r="E72" s="733" t="s">
        <v>630</v>
      </c>
      <c r="F72" s="803" t="s">
        <v>630</v>
      </c>
      <c r="G72" s="733" t="s">
        <v>630</v>
      </c>
      <c r="H72" s="803" t="s">
        <v>630</v>
      </c>
      <c r="I72" s="733" t="s">
        <v>630</v>
      </c>
      <c r="J72" s="803" t="s">
        <v>630</v>
      </c>
      <c r="K72" s="733" t="s">
        <v>630</v>
      </c>
      <c r="L72" s="803" t="s">
        <v>630</v>
      </c>
      <c r="M72" s="733" t="s">
        <v>651</v>
      </c>
      <c r="N72" s="270"/>
    </row>
    <row r="73" spans="1:14" ht="14.4" customHeight="1" x14ac:dyDescent="0.3">
      <c r="A73" s="729" t="s">
        <v>3013</v>
      </c>
      <c r="B73" s="730" t="s">
        <v>2983</v>
      </c>
      <c r="C73" s="733">
        <v>142869.94</v>
      </c>
      <c r="D73" s="733">
        <v>8</v>
      </c>
      <c r="E73" s="733">
        <v>18000</v>
      </c>
      <c r="F73" s="803">
        <v>0.12598871393100605</v>
      </c>
      <c r="G73" s="733">
        <v>1</v>
      </c>
      <c r="H73" s="803">
        <v>0.125</v>
      </c>
      <c r="I73" s="733">
        <v>124869.94</v>
      </c>
      <c r="J73" s="803">
        <v>0.87401128606899392</v>
      </c>
      <c r="K73" s="733">
        <v>7</v>
      </c>
      <c r="L73" s="803">
        <v>0.875</v>
      </c>
      <c r="M73" s="733" t="s">
        <v>1</v>
      </c>
      <c r="N73" s="270"/>
    </row>
    <row r="74" spans="1:14" ht="14.4" customHeight="1" x14ac:dyDescent="0.3">
      <c r="A74" s="729" t="s">
        <v>3013</v>
      </c>
      <c r="B74" s="730" t="s">
        <v>2984</v>
      </c>
      <c r="C74" s="733">
        <v>32925440.890000001</v>
      </c>
      <c r="D74" s="733">
        <v>1057</v>
      </c>
      <c r="E74" s="733">
        <v>30011175.48</v>
      </c>
      <c r="F74" s="803">
        <v>0.91148894802240565</v>
      </c>
      <c r="G74" s="733">
        <v>711</v>
      </c>
      <c r="H74" s="803">
        <v>0.67265846736045409</v>
      </c>
      <c r="I74" s="733">
        <v>2914265.4099999997</v>
      </c>
      <c r="J74" s="803">
        <v>8.8511051977594332E-2</v>
      </c>
      <c r="K74" s="733">
        <v>346</v>
      </c>
      <c r="L74" s="803">
        <v>0.32734153263954591</v>
      </c>
      <c r="M74" s="733" t="s">
        <v>1</v>
      </c>
      <c r="N74" s="270"/>
    </row>
    <row r="75" spans="1:14" ht="14.4" customHeight="1" x14ac:dyDescent="0.3">
      <c r="A75" s="729" t="s">
        <v>3013</v>
      </c>
      <c r="B75" s="730" t="s">
        <v>2985</v>
      </c>
      <c r="C75" s="733">
        <v>0</v>
      </c>
      <c r="D75" s="733">
        <v>36</v>
      </c>
      <c r="E75" s="733">
        <v>0</v>
      </c>
      <c r="F75" s="803" t="s">
        <v>630</v>
      </c>
      <c r="G75" s="733">
        <v>16</v>
      </c>
      <c r="H75" s="803">
        <v>0.44444444444444442</v>
      </c>
      <c r="I75" s="733">
        <v>0</v>
      </c>
      <c r="J75" s="803" t="s">
        <v>630</v>
      </c>
      <c r="K75" s="733">
        <v>20</v>
      </c>
      <c r="L75" s="803">
        <v>0.55555555555555558</v>
      </c>
      <c r="M75" s="733" t="s">
        <v>1</v>
      </c>
      <c r="N75" s="270"/>
    </row>
    <row r="76" spans="1:14" ht="14.4" customHeight="1" x14ac:dyDescent="0.3">
      <c r="A76" s="729" t="s">
        <v>3013</v>
      </c>
      <c r="B76" s="730" t="s">
        <v>2986</v>
      </c>
      <c r="C76" s="733">
        <v>152875.19</v>
      </c>
      <c r="D76" s="733">
        <v>46</v>
      </c>
      <c r="E76" s="733">
        <v>42337.979999999996</v>
      </c>
      <c r="F76" s="803">
        <v>0.27694474165494082</v>
      </c>
      <c r="G76" s="733">
        <v>21</v>
      </c>
      <c r="H76" s="803">
        <v>0.45652173913043476</v>
      </c>
      <c r="I76" s="733">
        <v>110537.21</v>
      </c>
      <c r="J76" s="803">
        <v>0.72305525834505913</v>
      </c>
      <c r="K76" s="733">
        <v>25</v>
      </c>
      <c r="L76" s="803">
        <v>0.54347826086956519</v>
      </c>
      <c r="M76" s="733" t="s">
        <v>1</v>
      </c>
      <c r="N76" s="270"/>
    </row>
    <row r="77" spans="1:14" ht="14.4" customHeight="1" x14ac:dyDescent="0.3">
      <c r="A77" s="729" t="s">
        <v>3013</v>
      </c>
      <c r="B77" s="730" t="s">
        <v>3014</v>
      </c>
      <c r="C77" s="733">
        <v>33221186.020000003</v>
      </c>
      <c r="D77" s="733">
        <v>1147</v>
      </c>
      <c r="E77" s="733">
        <v>30071513.460000001</v>
      </c>
      <c r="F77" s="803">
        <v>0.9051908454411044</v>
      </c>
      <c r="G77" s="733">
        <v>749</v>
      </c>
      <c r="H77" s="803">
        <v>0.65300784655623367</v>
      </c>
      <c r="I77" s="733">
        <v>3149672.5599999996</v>
      </c>
      <c r="J77" s="803">
        <v>9.480915455889552E-2</v>
      </c>
      <c r="K77" s="733">
        <v>398</v>
      </c>
      <c r="L77" s="803">
        <v>0.34699215344376633</v>
      </c>
      <c r="M77" s="733" t="s">
        <v>650</v>
      </c>
      <c r="N77" s="270"/>
    </row>
    <row r="78" spans="1:14" ht="14.4" customHeight="1" x14ac:dyDescent="0.3">
      <c r="A78" s="729" t="s">
        <v>630</v>
      </c>
      <c r="B78" s="730" t="s">
        <v>630</v>
      </c>
      <c r="C78" s="733" t="s">
        <v>630</v>
      </c>
      <c r="D78" s="733" t="s">
        <v>630</v>
      </c>
      <c r="E78" s="733" t="s">
        <v>630</v>
      </c>
      <c r="F78" s="803" t="s">
        <v>630</v>
      </c>
      <c r="G78" s="733" t="s">
        <v>630</v>
      </c>
      <c r="H78" s="803" t="s">
        <v>630</v>
      </c>
      <c r="I78" s="733" t="s">
        <v>630</v>
      </c>
      <c r="J78" s="803" t="s">
        <v>630</v>
      </c>
      <c r="K78" s="733" t="s">
        <v>630</v>
      </c>
      <c r="L78" s="803" t="s">
        <v>630</v>
      </c>
      <c r="M78" s="733" t="s">
        <v>651</v>
      </c>
      <c r="N78" s="270"/>
    </row>
    <row r="79" spans="1:14" ht="14.4" customHeight="1" x14ac:dyDescent="0.3">
      <c r="A79" s="729" t="s">
        <v>3015</v>
      </c>
      <c r="B79" s="730" t="s">
        <v>2984</v>
      </c>
      <c r="C79" s="733">
        <v>178439.10999999987</v>
      </c>
      <c r="D79" s="733">
        <v>2016</v>
      </c>
      <c r="E79" s="733">
        <v>45837.59</v>
      </c>
      <c r="F79" s="803">
        <v>0.25688084859871824</v>
      </c>
      <c r="G79" s="733">
        <v>525</v>
      </c>
      <c r="H79" s="803">
        <v>0.26041666666666669</v>
      </c>
      <c r="I79" s="733">
        <v>132601.51999999987</v>
      </c>
      <c r="J79" s="803">
        <v>0.74311915140128171</v>
      </c>
      <c r="K79" s="733">
        <v>1491</v>
      </c>
      <c r="L79" s="803">
        <v>0.73958333333333337</v>
      </c>
      <c r="M79" s="733" t="s">
        <v>1</v>
      </c>
      <c r="N79" s="270"/>
    </row>
    <row r="80" spans="1:14" ht="14.4" customHeight="1" x14ac:dyDescent="0.3">
      <c r="A80" s="729" t="s">
        <v>3015</v>
      </c>
      <c r="B80" s="730" t="s">
        <v>2985</v>
      </c>
      <c r="C80" s="733">
        <v>0</v>
      </c>
      <c r="D80" s="733">
        <v>5</v>
      </c>
      <c r="E80" s="733">
        <v>0</v>
      </c>
      <c r="F80" s="803" t="s">
        <v>630</v>
      </c>
      <c r="G80" s="733">
        <v>1</v>
      </c>
      <c r="H80" s="803">
        <v>0.2</v>
      </c>
      <c r="I80" s="733">
        <v>0</v>
      </c>
      <c r="J80" s="803" t="s">
        <v>630</v>
      </c>
      <c r="K80" s="733">
        <v>4</v>
      </c>
      <c r="L80" s="803">
        <v>0.8</v>
      </c>
      <c r="M80" s="733" t="s">
        <v>1</v>
      </c>
      <c r="N80" s="270"/>
    </row>
    <row r="81" spans="1:14" ht="14.4" customHeight="1" x14ac:dyDescent="0.3">
      <c r="A81" s="729" t="s">
        <v>3015</v>
      </c>
      <c r="B81" s="730" t="s">
        <v>2986</v>
      </c>
      <c r="C81" s="733">
        <v>1700</v>
      </c>
      <c r="D81" s="733">
        <v>4</v>
      </c>
      <c r="E81" s="733">
        <v>500</v>
      </c>
      <c r="F81" s="803">
        <v>0.29411764705882354</v>
      </c>
      <c r="G81" s="733">
        <v>1</v>
      </c>
      <c r="H81" s="803">
        <v>0.25</v>
      </c>
      <c r="I81" s="733">
        <v>1200</v>
      </c>
      <c r="J81" s="803">
        <v>0.70588235294117652</v>
      </c>
      <c r="K81" s="733">
        <v>3</v>
      </c>
      <c r="L81" s="803">
        <v>0.75</v>
      </c>
      <c r="M81" s="733" t="s">
        <v>1</v>
      </c>
      <c r="N81" s="270"/>
    </row>
    <row r="82" spans="1:14" ht="14.4" customHeight="1" x14ac:dyDescent="0.3">
      <c r="A82" s="729" t="s">
        <v>3015</v>
      </c>
      <c r="B82" s="730" t="s">
        <v>3016</v>
      </c>
      <c r="C82" s="733">
        <v>180139.10999999987</v>
      </c>
      <c r="D82" s="733">
        <v>2025</v>
      </c>
      <c r="E82" s="733">
        <v>46337.59</v>
      </c>
      <c r="F82" s="803">
        <v>0.25723225789224802</v>
      </c>
      <c r="G82" s="733">
        <v>527</v>
      </c>
      <c r="H82" s="803">
        <v>0.26024691358024693</v>
      </c>
      <c r="I82" s="733">
        <v>133801.51999999987</v>
      </c>
      <c r="J82" s="803">
        <v>0.74276774210775198</v>
      </c>
      <c r="K82" s="733">
        <v>1498</v>
      </c>
      <c r="L82" s="803">
        <v>0.73975308641975313</v>
      </c>
      <c r="M82" s="733" t="s">
        <v>650</v>
      </c>
      <c r="N82" s="270"/>
    </row>
    <row r="83" spans="1:14" ht="14.4" customHeight="1" x14ac:dyDescent="0.3">
      <c r="A83" s="729" t="s">
        <v>630</v>
      </c>
      <c r="B83" s="730" t="s">
        <v>630</v>
      </c>
      <c r="C83" s="733" t="s">
        <v>630</v>
      </c>
      <c r="D83" s="733" t="s">
        <v>630</v>
      </c>
      <c r="E83" s="733" t="s">
        <v>630</v>
      </c>
      <c r="F83" s="803" t="s">
        <v>630</v>
      </c>
      <c r="G83" s="733" t="s">
        <v>630</v>
      </c>
      <c r="H83" s="803" t="s">
        <v>630</v>
      </c>
      <c r="I83" s="733" t="s">
        <v>630</v>
      </c>
      <c r="J83" s="803" t="s">
        <v>630</v>
      </c>
      <c r="K83" s="733" t="s">
        <v>630</v>
      </c>
      <c r="L83" s="803" t="s">
        <v>630</v>
      </c>
      <c r="M83" s="733" t="s">
        <v>651</v>
      </c>
      <c r="N83" s="270"/>
    </row>
    <row r="84" spans="1:14" ht="14.4" customHeight="1" x14ac:dyDescent="0.3">
      <c r="A84" s="729" t="s">
        <v>3017</v>
      </c>
      <c r="B84" s="730" t="s">
        <v>2984</v>
      </c>
      <c r="C84" s="733">
        <v>173009.01</v>
      </c>
      <c r="D84" s="733">
        <v>831</v>
      </c>
      <c r="E84" s="733">
        <v>49986.919999999991</v>
      </c>
      <c r="F84" s="803">
        <v>0.28892668653499598</v>
      </c>
      <c r="G84" s="733">
        <v>108</v>
      </c>
      <c r="H84" s="803">
        <v>0.1299638989169675</v>
      </c>
      <c r="I84" s="733">
        <v>123022.09000000003</v>
      </c>
      <c r="J84" s="803">
        <v>0.71107331346500402</v>
      </c>
      <c r="K84" s="733">
        <v>723</v>
      </c>
      <c r="L84" s="803">
        <v>0.87003610108303253</v>
      </c>
      <c r="M84" s="733" t="s">
        <v>1</v>
      </c>
      <c r="N84" s="270"/>
    </row>
    <row r="85" spans="1:14" ht="14.4" customHeight="1" x14ac:dyDescent="0.3">
      <c r="A85" s="729" t="s">
        <v>3017</v>
      </c>
      <c r="B85" s="730" t="s">
        <v>2985</v>
      </c>
      <c r="C85" s="733">
        <v>0</v>
      </c>
      <c r="D85" s="733">
        <v>30</v>
      </c>
      <c r="E85" s="733">
        <v>0</v>
      </c>
      <c r="F85" s="803" t="s">
        <v>630</v>
      </c>
      <c r="G85" s="733">
        <v>8</v>
      </c>
      <c r="H85" s="803">
        <v>0.26666666666666666</v>
      </c>
      <c r="I85" s="733">
        <v>0</v>
      </c>
      <c r="J85" s="803" t="s">
        <v>630</v>
      </c>
      <c r="K85" s="733">
        <v>22</v>
      </c>
      <c r="L85" s="803">
        <v>0.73333333333333328</v>
      </c>
      <c r="M85" s="733" t="s">
        <v>1</v>
      </c>
      <c r="N85" s="270"/>
    </row>
    <row r="86" spans="1:14" ht="14.4" customHeight="1" x14ac:dyDescent="0.3">
      <c r="A86" s="729" t="s">
        <v>3017</v>
      </c>
      <c r="B86" s="730" t="s">
        <v>2986</v>
      </c>
      <c r="C86" s="733">
        <v>30841</v>
      </c>
      <c r="D86" s="733">
        <v>36</v>
      </c>
      <c r="E86" s="733">
        <v>1891</v>
      </c>
      <c r="F86" s="803">
        <v>6.1314483966148955E-2</v>
      </c>
      <c r="G86" s="733">
        <v>3</v>
      </c>
      <c r="H86" s="803">
        <v>8.3333333333333329E-2</v>
      </c>
      <c r="I86" s="733">
        <v>28950</v>
      </c>
      <c r="J86" s="803">
        <v>0.93868551603385109</v>
      </c>
      <c r="K86" s="733">
        <v>33</v>
      </c>
      <c r="L86" s="803">
        <v>0.91666666666666663</v>
      </c>
      <c r="M86" s="733" t="s">
        <v>1</v>
      </c>
      <c r="N86" s="270"/>
    </row>
    <row r="87" spans="1:14" ht="14.4" customHeight="1" x14ac:dyDescent="0.3">
      <c r="A87" s="729" t="s">
        <v>3017</v>
      </c>
      <c r="B87" s="730" t="s">
        <v>3018</v>
      </c>
      <c r="C87" s="733">
        <v>203850.01</v>
      </c>
      <c r="D87" s="733">
        <v>897</v>
      </c>
      <c r="E87" s="733">
        <v>51877.919999999991</v>
      </c>
      <c r="F87" s="803">
        <v>0.2544906424090928</v>
      </c>
      <c r="G87" s="733">
        <v>119</v>
      </c>
      <c r="H87" s="803">
        <v>0.1326644370122631</v>
      </c>
      <c r="I87" s="733">
        <v>151972.09000000003</v>
      </c>
      <c r="J87" s="803">
        <v>0.7455093575909072</v>
      </c>
      <c r="K87" s="733">
        <v>778</v>
      </c>
      <c r="L87" s="803">
        <v>0.86733556298773695</v>
      </c>
      <c r="M87" s="733" t="s">
        <v>650</v>
      </c>
      <c r="N87" s="270"/>
    </row>
    <row r="88" spans="1:14" ht="14.4" customHeight="1" x14ac:dyDescent="0.3">
      <c r="A88" s="729" t="s">
        <v>630</v>
      </c>
      <c r="B88" s="730" t="s">
        <v>630</v>
      </c>
      <c r="C88" s="733" t="s">
        <v>630</v>
      </c>
      <c r="D88" s="733" t="s">
        <v>630</v>
      </c>
      <c r="E88" s="733" t="s">
        <v>630</v>
      </c>
      <c r="F88" s="803" t="s">
        <v>630</v>
      </c>
      <c r="G88" s="733" t="s">
        <v>630</v>
      </c>
      <c r="H88" s="803" t="s">
        <v>630</v>
      </c>
      <c r="I88" s="733" t="s">
        <v>630</v>
      </c>
      <c r="J88" s="803" t="s">
        <v>630</v>
      </c>
      <c r="K88" s="733" t="s">
        <v>630</v>
      </c>
      <c r="L88" s="803" t="s">
        <v>630</v>
      </c>
      <c r="M88" s="733" t="s">
        <v>651</v>
      </c>
      <c r="N88" s="270"/>
    </row>
    <row r="89" spans="1:14" ht="14.4" customHeight="1" x14ac:dyDescent="0.3">
      <c r="A89" s="729" t="s">
        <v>628</v>
      </c>
      <c r="B89" s="730" t="s">
        <v>3019</v>
      </c>
      <c r="C89" s="733">
        <v>60254897.780000001</v>
      </c>
      <c r="D89" s="733">
        <v>18184</v>
      </c>
      <c r="E89" s="733">
        <v>44409039.219999999</v>
      </c>
      <c r="F89" s="803">
        <v>0.73701957610390956</v>
      </c>
      <c r="G89" s="733">
        <v>8681</v>
      </c>
      <c r="H89" s="803">
        <v>0.47739771227452704</v>
      </c>
      <c r="I89" s="733">
        <v>15845858.560000002</v>
      </c>
      <c r="J89" s="803">
        <v>0.2629804238960905</v>
      </c>
      <c r="K89" s="733">
        <v>9503</v>
      </c>
      <c r="L89" s="803">
        <v>0.5226022877254729</v>
      </c>
      <c r="M89" s="733" t="s">
        <v>646</v>
      </c>
      <c r="N89" s="270"/>
    </row>
    <row r="90" spans="1:14" ht="14.4" customHeight="1" x14ac:dyDescent="0.3">
      <c r="A90" s="804" t="s">
        <v>328</v>
      </c>
    </row>
    <row r="91" spans="1:14" ht="14.4" customHeight="1" x14ac:dyDescent="0.3">
      <c r="A91" s="805" t="s">
        <v>3020</v>
      </c>
    </row>
    <row r="92" spans="1:14" ht="14.4" customHeight="1" x14ac:dyDescent="0.3">
      <c r="A92" s="804" t="s">
        <v>3021</v>
      </c>
    </row>
  </sheetData>
  <autoFilter ref="A4:M4"/>
  <mergeCells count="4">
    <mergeCell ref="E3:H3"/>
    <mergeCell ref="C3:D3"/>
    <mergeCell ref="I3:L3"/>
    <mergeCell ref="A1:L1"/>
  </mergeCells>
  <conditionalFormatting sqref="F4 F11 F90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9">
    <cfRule type="expression" dxfId="49" priority="4">
      <formula>AND(LEFT(M12,6)&lt;&gt;"mezera",M12&lt;&gt;"")</formula>
    </cfRule>
  </conditionalFormatting>
  <conditionalFormatting sqref="A12:A89">
    <cfRule type="expression" dxfId="48" priority="2">
      <formula>AND(M12&lt;&gt;"",M12&lt;&gt;"mezeraKL")</formula>
    </cfRule>
  </conditionalFormatting>
  <conditionalFormatting sqref="F12:F89">
    <cfRule type="cellIs" dxfId="47" priority="1" operator="lessThan">
      <formula>0.6</formula>
    </cfRule>
  </conditionalFormatting>
  <conditionalFormatting sqref="B12:L89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9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3022</v>
      </c>
      <c r="B5" s="797">
        <v>0</v>
      </c>
      <c r="C5" s="741"/>
      <c r="D5" s="810">
        <v>2</v>
      </c>
      <c r="E5" s="813" t="s">
        <v>3022</v>
      </c>
      <c r="F5" s="797">
        <v>0</v>
      </c>
      <c r="G5" s="765"/>
      <c r="H5" s="745">
        <v>2</v>
      </c>
      <c r="I5" s="788">
        <v>1</v>
      </c>
      <c r="J5" s="816"/>
      <c r="K5" s="765"/>
      <c r="L5" s="745"/>
      <c r="M5" s="788">
        <v>0</v>
      </c>
    </row>
    <row r="6" spans="1:13" ht="14.4" customHeight="1" x14ac:dyDescent="0.3">
      <c r="A6" s="807" t="s">
        <v>3023</v>
      </c>
      <c r="B6" s="798">
        <v>70323.64</v>
      </c>
      <c r="C6" s="748">
        <v>1</v>
      </c>
      <c r="D6" s="811">
        <v>231</v>
      </c>
      <c r="E6" s="814" t="s">
        <v>3023</v>
      </c>
      <c r="F6" s="798">
        <v>41365.17</v>
      </c>
      <c r="G6" s="766">
        <v>0.58821144639270662</v>
      </c>
      <c r="H6" s="752">
        <v>97</v>
      </c>
      <c r="I6" s="789">
        <v>0.41991341991341991</v>
      </c>
      <c r="J6" s="817">
        <v>28958.47</v>
      </c>
      <c r="K6" s="766">
        <v>0.41178855360729338</v>
      </c>
      <c r="L6" s="752">
        <v>134</v>
      </c>
      <c r="M6" s="789">
        <v>0.58008658008658009</v>
      </c>
    </row>
    <row r="7" spans="1:13" ht="14.4" customHeight="1" x14ac:dyDescent="0.3">
      <c r="A7" s="807" t="s">
        <v>3024</v>
      </c>
      <c r="B7" s="798">
        <v>4131.3799999999992</v>
      </c>
      <c r="C7" s="748">
        <v>1</v>
      </c>
      <c r="D7" s="811">
        <v>28</v>
      </c>
      <c r="E7" s="814" t="s">
        <v>3024</v>
      </c>
      <c r="F7" s="798">
        <v>3010.5599999999995</v>
      </c>
      <c r="G7" s="766">
        <v>0.72870566251470459</v>
      </c>
      <c r="H7" s="752">
        <v>15</v>
      </c>
      <c r="I7" s="789">
        <v>0.5357142857142857</v>
      </c>
      <c r="J7" s="817">
        <v>1120.82</v>
      </c>
      <c r="K7" s="766">
        <v>0.27129433748529552</v>
      </c>
      <c r="L7" s="752">
        <v>13</v>
      </c>
      <c r="M7" s="789">
        <v>0.4642857142857143</v>
      </c>
    </row>
    <row r="8" spans="1:13" ht="14.4" customHeight="1" x14ac:dyDescent="0.3">
      <c r="A8" s="807" t="s">
        <v>3025</v>
      </c>
      <c r="B8" s="798">
        <v>142208.57</v>
      </c>
      <c r="C8" s="748">
        <v>1</v>
      </c>
      <c r="D8" s="811">
        <v>104</v>
      </c>
      <c r="E8" s="814" t="s">
        <v>3025</v>
      </c>
      <c r="F8" s="798">
        <v>90440.150000000009</v>
      </c>
      <c r="G8" s="766">
        <v>0.63596835268085461</v>
      </c>
      <c r="H8" s="752">
        <v>51</v>
      </c>
      <c r="I8" s="789">
        <v>0.49038461538461536</v>
      </c>
      <c r="J8" s="817">
        <v>51768.42</v>
      </c>
      <c r="K8" s="766">
        <v>0.36403164731914539</v>
      </c>
      <c r="L8" s="752">
        <v>53</v>
      </c>
      <c r="M8" s="789">
        <v>0.50961538461538458</v>
      </c>
    </row>
    <row r="9" spans="1:13" ht="14.4" customHeight="1" x14ac:dyDescent="0.3">
      <c r="A9" s="807" t="s">
        <v>3026</v>
      </c>
      <c r="B9" s="798">
        <v>14985.810000000001</v>
      </c>
      <c r="C9" s="748">
        <v>1</v>
      </c>
      <c r="D9" s="811">
        <v>50</v>
      </c>
      <c r="E9" s="814" t="s">
        <v>3026</v>
      </c>
      <c r="F9" s="798">
        <v>2736.2900000000009</v>
      </c>
      <c r="G9" s="766">
        <v>0.18259206542722753</v>
      </c>
      <c r="H9" s="752">
        <v>24</v>
      </c>
      <c r="I9" s="789">
        <v>0.48</v>
      </c>
      <c r="J9" s="817">
        <v>12249.52</v>
      </c>
      <c r="K9" s="766">
        <v>0.8174079345727725</v>
      </c>
      <c r="L9" s="752">
        <v>26</v>
      </c>
      <c r="M9" s="789">
        <v>0.52</v>
      </c>
    </row>
    <row r="10" spans="1:13" ht="14.4" customHeight="1" x14ac:dyDescent="0.3">
      <c r="A10" s="807" t="s">
        <v>3027</v>
      </c>
      <c r="B10" s="798">
        <v>323.94</v>
      </c>
      <c r="C10" s="748">
        <v>1</v>
      </c>
      <c r="D10" s="811">
        <v>3</v>
      </c>
      <c r="E10" s="814" t="s">
        <v>3027</v>
      </c>
      <c r="F10" s="798">
        <v>200</v>
      </c>
      <c r="G10" s="766">
        <v>0.61739828363277149</v>
      </c>
      <c r="H10" s="752">
        <v>1</v>
      </c>
      <c r="I10" s="789">
        <v>0.33333333333333331</v>
      </c>
      <c r="J10" s="817">
        <v>123.94</v>
      </c>
      <c r="K10" s="766">
        <v>0.38260171636722851</v>
      </c>
      <c r="L10" s="752">
        <v>2</v>
      </c>
      <c r="M10" s="789">
        <v>0.66666666666666663</v>
      </c>
    </row>
    <row r="11" spans="1:13" ht="14.4" customHeight="1" x14ac:dyDescent="0.3">
      <c r="A11" s="807" t="s">
        <v>3028</v>
      </c>
      <c r="B11" s="798">
        <v>567.66</v>
      </c>
      <c r="C11" s="748">
        <v>1</v>
      </c>
      <c r="D11" s="811">
        <v>2</v>
      </c>
      <c r="E11" s="814" t="s">
        <v>3028</v>
      </c>
      <c r="F11" s="798">
        <v>344</v>
      </c>
      <c r="G11" s="766">
        <v>0.60599654722897511</v>
      </c>
      <c r="H11" s="752">
        <v>1</v>
      </c>
      <c r="I11" s="789">
        <v>0.5</v>
      </c>
      <c r="J11" s="817">
        <v>223.66</v>
      </c>
      <c r="K11" s="766">
        <v>0.39400345277102494</v>
      </c>
      <c r="L11" s="752">
        <v>1</v>
      </c>
      <c r="M11" s="789">
        <v>0.5</v>
      </c>
    </row>
    <row r="12" spans="1:13" ht="14.4" customHeight="1" x14ac:dyDescent="0.3">
      <c r="A12" s="807" t="s">
        <v>3029</v>
      </c>
      <c r="B12" s="798">
        <v>5567.3999999999987</v>
      </c>
      <c r="C12" s="748">
        <v>1</v>
      </c>
      <c r="D12" s="811">
        <v>33</v>
      </c>
      <c r="E12" s="814" t="s">
        <v>3029</v>
      </c>
      <c r="F12" s="798">
        <v>1317.2299999999998</v>
      </c>
      <c r="G12" s="766">
        <v>0.23659697524876963</v>
      </c>
      <c r="H12" s="752">
        <v>14</v>
      </c>
      <c r="I12" s="789">
        <v>0.42424242424242425</v>
      </c>
      <c r="J12" s="817">
        <v>4250.1699999999992</v>
      </c>
      <c r="K12" s="766">
        <v>0.76340302475123045</v>
      </c>
      <c r="L12" s="752">
        <v>19</v>
      </c>
      <c r="M12" s="789">
        <v>0.5757575757575758</v>
      </c>
    </row>
    <row r="13" spans="1:13" ht="14.4" customHeight="1" x14ac:dyDescent="0.3">
      <c r="A13" s="807" t="s">
        <v>3030</v>
      </c>
      <c r="B13" s="798">
        <v>90685.56</v>
      </c>
      <c r="C13" s="748">
        <v>1</v>
      </c>
      <c r="D13" s="811">
        <v>26</v>
      </c>
      <c r="E13" s="814" t="s">
        <v>3030</v>
      </c>
      <c r="F13" s="798">
        <v>85883.66</v>
      </c>
      <c r="G13" s="766">
        <v>0.94704890172150902</v>
      </c>
      <c r="H13" s="752">
        <v>11</v>
      </c>
      <c r="I13" s="789">
        <v>0.42307692307692307</v>
      </c>
      <c r="J13" s="817">
        <v>4801.9000000000015</v>
      </c>
      <c r="K13" s="766">
        <v>5.29510982784911E-2</v>
      </c>
      <c r="L13" s="752">
        <v>15</v>
      </c>
      <c r="M13" s="789">
        <v>0.57692307692307687</v>
      </c>
    </row>
    <row r="14" spans="1:13" ht="14.4" customHeight="1" x14ac:dyDescent="0.3">
      <c r="A14" s="807" t="s">
        <v>3031</v>
      </c>
      <c r="B14" s="798">
        <v>436154.20999999996</v>
      </c>
      <c r="C14" s="748">
        <v>1</v>
      </c>
      <c r="D14" s="811">
        <v>605</v>
      </c>
      <c r="E14" s="814" t="s">
        <v>3031</v>
      </c>
      <c r="F14" s="798">
        <v>262815.43999999994</v>
      </c>
      <c r="G14" s="766">
        <v>0.60257458021556176</v>
      </c>
      <c r="H14" s="752">
        <v>293</v>
      </c>
      <c r="I14" s="789">
        <v>0.484297520661157</v>
      </c>
      <c r="J14" s="817">
        <v>173338.77</v>
      </c>
      <c r="K14" s="766">
        <v>0.39742541978443818</v>
      </c>
      <c r="L14" s="752">
        <v>312</v>
      </c>
      <c r="M14" s="789">
        <v>0.51570247933884295</v>
      </c>
    </row>
    <row r="15" spans="1:13" ht="14.4" customHeight="1" x14ac:dyDescent="0.3">
      <c r="A15" s="807" t="s">
        <v>3032</v>
      </c>
      <c r="B15" s="798">
        <v>7244.08</v>
      </c>
      <c r="C15" s="748">
        <v>1</v>
      </c>
      <c r="D15" s="811">
        <v>79</v>
      </c>
      <c r="E15" s="814" t="s">
        <v>3032</v>
      </c>
      <c r="F15" s="798">
        <v>3637.0799999999995</v>
      </c>
      <c r="G15" s="766">
        <v>0.5020761780653995</v>
      </c>
      <c r="H15" s="752">
        <v>31</v>
      </c>
      <c r="I15" s="789">
        <v>0.39240506329113922</v>
      </c>
      <c r="J15" s="817">
        <v>3607</v>
      </c>
      <c r="K15" s="766">
        <v>0.49792382193460039</v>
      </c>
      <c r="L15" s="752">
        <v>48</v>
      </c>
      <c r="M15" s="789">
        <v>0.60759493670886078</v>
      </c>
    </row>
    <row r="16" spans="1:13" ht="14.4" customHeight="1" x14ac:dyDescent="0.3">
      <c r="A16" s="807" t="s">
        <v>3033</v>
      </c>
      <c r="B16" s="798">
        <v>1321.76</v>
      </c>
      <c r="C16" s="748">
        <v>1</v>
      </c>
      <c r="D16" s="811">
        <v>15</v>
      </c>
      <c r="E16" s="814" t="s">
        <v>3033</v>
      </c>
      <c r="F16" s="798">
        <v>0</v>
      </c>
      <c r="G16" s="766">
        <v>0</v>
      </c>
      <c r="H16" s="752">
        <v>1</v>
      </c>
      <c r="I16" s="789">
        <v>6.6666666666666666E-2</v>
      </c>
      <c r="J16" s="817">
        <v>1321.76</v>
      </c>
      <c r="K16" s="766">
        <v>1</v>
      </c>
      <c r="L16" s="752">
        <v>14</v>
      </c>
      <c r="M16" s="789">
        <v>0.93333333333333335</v>
      </c>
    </row>
    <row r="17" spans="1:13" ht="14.4" customHeight="1" x14ac:dyDescent="0.3">
      <c r="A17" s="807" t="s">
        <v>3034</v>
      </c>
      <c r="B17" s="798">
        <v>34182.839999999997</v>
      </c>
      <c r="C17" s="748">
        <v>1</v>
      </c>
      <c r="D17" s="811">
        <v>136</v>
      </c>
      <c r="E17" s="814" t="s">
        <v>3034</v>
      </c>
      <c r="F17" s="798">
        <v>22411.98</v>
      </c>
      <c r="G17" s="766">
        <v>0.65565002790874027</v>
      </c>
      <c r="H17" s="752">
        <v>65</v>
      </c>
      <c r="I17" s="789">
        <v>0.47794117647058826</v>
      </c>
      <c r="J17" s="817">
        <v>11770.86</v>
      </c>
      <c r="K17" s="766">
        <v>0.34434997209125989</v>
      </c>
      <c r="L17" s="752">
        <v>71</v>
      </c>
      <c r="M17" s="789">
        <v>0.5220588235294118</v>
      </c>
    </row>
    <row r="18" spans="1:13" ht="14.4" customHeight="1" x14ac:dyDescent="0.3">
      <c r="A18" s="807" t="s">
        <v>3035</v>
      </c>
      <c r="B18" s="798">
        <v>2524616.15</v>
      </c>
      <c r="C18" s="748">
        <v>1</v>
      </c>
      <c r="D18" s="811">
        <v>601</v>
      </c>
      <c r="E18" s="814" t="s">
        <v>3035</v>
      </c>
      <c r="F18" s="798">
        <v>564735.41999999993</v>
      </c>
      <c r="G18" s="766">
        <v>0.2236915976315845</v>
      </c>
      <c r="H18" s="752">
        <v>262</v>
      </c>
      <c r="I18" s="789">
        <v>0.43594009983361065</v>
      </c>
      <c r="J18" s="817">
        <v>1959880.73</v>
      </c>
      <c r="K18" s="766">
        <v>0.77630840236841547</v>
      </c>
      <c r="L18" s="752">
        <v>339</v>
      </c>
      <c r="M18" s="789">
        <v>0.56405990016638941</v>
      </c>
    </row>
    <row r="19" spans="1:13" ht="14.4" customHeight="1" x14ac:dyDescent="0.3">
      <c r="A19" s="807" t="s">
        <v>3036</v>
      </c>
      <c r="B19" s="798">
        <v>28582.660000000003</v>
      </c>
      <c r="C19" s="748">
        <v>1</v>
      </c>
      <c r="D19" s="811">
        <v>99</v>
      </c>
      <c r="E19" s="814" t="s">
        <v>3036</v>
      </c>
      <c r="F19" s="798">
        <v>1452.3799999999999</v>
      </c>
      <c r="G19" s="766">
        <v>5.0813325281831703E-2</v>
      </c>
      <c r="H19" s="752">
        <v>21</v>
      </c>
      <c r="I19" s="789">
        <v>0.21212121212121213</v>
      </c>
      <c r="J19" s="817">
        <v>27130.280000000002</v>
      </c>
      <c r="K19" s="766">
        <v>0.94918667471816831</v>
      </c>
      <c r="L19" s="752">
        <v>78</v>
      </c>
      <c r="M19" s="789">
        <v>0.78787878787878785</v>
      </c>
    </row>
    <row r="20" spans="1:13" ht="14.4" customHeight="1" x14ac:dyDescent="0.3">
      <c r="A20" s="807" t="s">
        <v>3037</v>
      </c>
      <c r="B20" s="798">
        <v>19586.580000000002</v>
      </c>
      <c r="C20" s="748">
        <v>1</v>
      </c>
      <c r="D20" s="811">
        <v>112</v>
      </c>
      <c r="E20" s="814" t="s">
        <v>3037</v>
      </c>
      <c r="F20" s="798">
        <v>11509.36</v>
      </c>
      <c r="G20" s="766">
        <v>0.58761458100393227</v>
      </c>
      <c r="H20" s="752">
        <v>49</v>
      </c>
      <c r="I20" s="789">
        <v>0.4375</v>
      </c>
      <c r="J20" s="817">
        <v>8077.22</v>
      </c>
      <c r="K20" s="766">
        <v>0.41238541899606768</v>
      </c>
      <c r="L20" s="752">
        <v>63</v>
      </c>
      <c r="M20" s="789">
        <v>0.5625</v>
      </c>
    </row>
    <row r="21" spans="1:13" ht="14.4" customHeight="1" x14ac:dyDescent="0.3">
      <c r="A21" s="807" t="s">
        <v>3038</v>
      </c>
      <c r="B21" s="798">
        <v>10883.240000000002</v>
      </c>
      <c r="C21" s="748">
        <v>1</v>
      </c>
      <c r="D21" s="811">
        <v>25</v>
      </c>
      <c r="E21" s="814" t="s">
        <v>3038</v>
      </c>
      <c r="F21" s="798">
        <v>4422.2900000000009</v>
      </c>
      <c r="G21" s="766">
        <v>0.40633947243651708</v>
      </c>
      <c r="H21" s="752">
        <v>11</v>
      </c>
      <c r="I21" s="789">
        <v>0.44</v>
      </c>
      <c r="J21" s="817">
        <v>6460.9500000000007</v>
      </c>
      <c r="K21" s="766">
        <v>0.59366052756348286</v>
      </c>
      <c r="L21" s="752">
        <v>14</v>
      </c>
      <c r="M21" s="789">
        <v>0.56000000000000005</v>
      </c>
    </row>
    <row r="22" spans="1:13" ht="14.4" customHeight="1" x14ac:dyDescent="0.3">
      <c r="A22" s="807" t="s">
        <v>3039</v>
      </c>
      <c r="B22" s="798">
        <v>5970.6400000000012</v>
      </c>
      <c r="C22" s="748">
        <v>1</v>
      </c>
      <c r="D22" s="811">
        <v>97</v>
      </c>
      <c r="E22" s="814" t="s">
        <v>3039</v>
      </c>
      <c r="F22" s="798">
        <v>503.88</v>
      </c>
      <c r="G22" s="766">
        <v>8.4392962898449733E-2</v>
      </c>
      <c r="H22" s="752">
        <v>13</v>
      </c>
      <c r="I22" s="789">
        <v>0.13402061855670103</v>
      </c>
      <c r="J22" s="817">
        <v>5466.7600000000011</v>
      </c>
      <c r="K22" s="766">
        <v>0.91560703710155023</v>
      </c>
      <c r="L22" s="752">
        <v>84</v>
      </c>
      <c r="M22" s="789">
        <v>0.865979381443299</v>
      </c>
    </row>
    <row r="23" spans="1:13" ht="14.4" customHeight="1" x14ac:dyDescent="0.3">
      <c r="A23" s="807" t="s">
        <v>3040</v>
      </c>
      <c r="B23" s="798">
        <v>7251.6100000000006</v>
      </c>
      <c r="C23" s="748">
        <v>1</v>
      </c>
      <c r="D23" s="811">
        <v>36</v>
      </c>
      <c r="E23" s="814" t="s">
        <v>3040</v>
      </c>
      <c r="F23" s="798">
        <v>4549.7700000000004</v>
      </c>
      <c r="G23" s="766">
        <v>0.62741515332457209</v>
      </c>
      <c r="H23" s="752">
        <v>14</v>
      </c>
      <c r="I23" s="789">
        <v>0.3888888888888889</v>
      </c>
      <c r="J23" s="817">
        <v>2701.84</v>
      </c>
      <c r="K23" s="766">
        <v>0.37258484667542791</v>
      </c>
      <c r="L23" s="752">
        <v>22</v>
      </c>
      <c r="M23" s="789">
        <v>0.61111111111111116</v>
      </c>
    </row>
    <row r="24" spans="1:13" ht="14.4" customHeight="1" x14ac:dyDescent="0.3">
      <c r="A24" s="807" t="s">
        <v>3041</v>
      </c>
      <c r="B24" s="798">
        <v>7822.5100000000011</v>
      </c>
      <c r="C24" s="748">
        <v>1</v>
      </c>
      <c r="D24" s="811">
        <v>130</v>
      </c>
      <c r="E24" s="814" t="s">
        <v>3041</v>
      </c>
      <c r="F24" s="798">
        <v>1440.1699999999998</v>
      </c>
      <c r="G24" s="766">
        <v>0.18410586883238239</v>
      </c>
      <c r="H24" s="752">
        <v>24</v>
      </c>
      <c r="I24" s="789">
        <v>0.18461538461538463</v>
      </c>
      <c r="J24" s="817">
        <v>6382.3400000000011</v>
      </c>
      <c r="K24" s="766">
        <v>0.81589413116761755</v>
      </c>
      <c r="L24" s="752">
        <v>106</v>
      </c>
      <c r="M24" s="789">
        <v>0.81538461538461537</v>
      </c>
    </row>
    <row r="25" spans="1:13" ht="14.4" customHeight="1" x14ac:dyDescent="0.3">
      <c r="A25" s="807" t="s">
        <v>3042</v>
      </c>
      <c r="B25" s="798">
        <v>18162.670000000002</v>
      </c>
      <c r="C25" s="748">
        <v>1</v>
      </c>
      <c r="D25" s="811">
        <v>104</v>
      </c>
      <c r="E25" s="814" t="s">
        <v>3042</v>
      </c>
      <c r="F25" s="798">
        <v>11908.36</v>
      </c>
      <c r="G25" s="766">
        <v>0.65565029811145603</v>
      </c>
      <c r="H25" s="752">
        <v>35</v>
      </c>
      <c r="I25" s="789">
        <v>0.33653846153846156</v>
      </c>
      <c r="J25" s="817">
        <v>6254.3100000000013</v>
      </c>
      <c r="K25" s="766">
        <v>0.34434970188854397</v>
      </c>
      <c r="L25" s="752">
        <v>69</v>
      </c>
      <c r="M25" s="789">
        <v>0.66346153846153844</v>
      </c>
    </row>
    <row r="26" spans="1:13" ht="14.4" customHeight="1" x14ac:dyDescent="0.3">
      <c r="A26" s="807" t="s">
        <v>3043</v>
      </c>
      <c r="B26" s="798">
        <v>2270590.0799999996</v>
      </c>
      <c r="C26" s="748">
        <v>1</v>
      </c>
      <c r="D26" s="811">
        <v>1022</v>
      </c>
      <c r="E26" s="814" t="s">
        <v>3043</v>
      </c>
      <c r="F26" s="798">
        <v>1440819.27</v>
      </c>
      <c r="G26" s="766">
        <v>0.63455719404887045</v>
      </c>
      <c r="H26" s="752">
        <v>611</v>
      </c>
      <c r="I26" s="789">
        <v>0.59784735812133072</v>
      </c>
      <c r="J26" s="817">
        <v>829770.80999999959</v>
      </c>
      <c r="K26" s="766">
        <v>0.36544280595112955</v>
      </c>
      <c r="L26" s="752">
        <v>411</v>
      </c>
      <c r="M26" s="789">
        <v>0.40215264187866928</v>
      </c>
    </row>
    <row r="27" spans="1:13" ht="14.4" customHeight="1" x14ac:dyDescent="0.3">
      <c r="A27" s="807" t="s">
        <v>3044</v>
      </c>
      <c r="B27" s="798">
        <v>54132.090000000011</v>
      </c>
      <c r="C27" s="748">
        <v>1</v>
      </c>
      <c r="D27" s="811">
        <v>120</v>
      </c>
      <c r="E27" s="814" t="s">
        <v>3044</v>
      </c>
      <c r="F27" s="798">
        <v>22074.200000000004</v>
      </c>
      <c r="G27" s="766">
        <v>0.40778399651666875</v>
      </c>
      <c r="H27" s="752">
        <v>63</v>
      </c>
      <c r="I27" s="789">
        <v>0.52500000000000002</v>
      </c>
      <c r="J27" s="817">
        <v>32057.890000000007</v>
      </c>
      <c r="K27" s="766">
        <v>0.59221600348333125</v>
      </c>
      <c r="L27" s="752">
        <v>57</v>
      </c>
      <c r="M27" s="789">
        <v>0.47499999999999998</v>
      </c>
    </row>
    <row r="28" spans="1:13" ht="14.4" customHeight="1" x14ac:dyDescent="0.3">
      <c r="A28" s="807" t="s">
        <v>3045</v>
      </c>
      <c r="B28" s="798">
        <v>1215.8500000000001</v>
      </c>
      <c r="C28" s="748">
        <v>1</v>
      </c>
      <c r="D28" s="811">
        <v>16</v>
      </c>
      <c r="E28" s="814" t="s">
        <v>3045</v>
      </c>
      <c r="F28" s="798">
        <v>442.44000000000005</v>
      </c>
      <c r="G28" s="766">
        <v>0.36389357239791092</v>
      </c>
      <c r="H28" s="752">
        <v>6</v>
      </c>
      <c r="I28" s="789">
        <v>0.375</v>
      </c>
      <c r="J28" s="817">
        <v>773.41000000000008</v>
      </c>
      <c r="K28" s="766">
        <v>0.63610642760208902</v>
      </c>
      <c r="L28" s="752">
        <v>10</v>
      </c>
      <c r="M28" s="789">
        <v>0.625</v>
      </c>
    </row>
    <row r="29" spans="1:13" ht="14.4" customHeight="1" x14ac:dyDescent="0.3">
      <c r="A29" s="807" t="s">
        <v>3046</v>
      </c>
      <c r="B29" s="798">
        <v>4448.8899999999994</v>
      </c>
      <c r="C29" s="748">
        <v>1</v>
      </c>
      <c r="D29" s="811">
        <v>56</v>
      </c>
      <c r="E29" s="814" t="s">
        <v>3046</v>
      </c>
      <c r="F29" s="798">
        <v>525.66</v>
      </c>
      <c r="G29" s="766">
        <v>0.1181553151460252</v>
      </c>
      <c r="H29" s="752">
        <v>7</v>
      </c>
      <c r="I29" s="789">
        <v>0.125</v>
      </c>
      <c r="J29" s="817">
        <v>3923.2299999999996</v>
      </c>
      <c r="K29" s="766">
        <v>0.88184468485397483</v>
      </c>
      <c r="L29" s="752">
        <v>49</v>
      </c>
      <c r="M29" s="789">
        <v>0.875</v>
      </c>
    </row>
    <row r="30" spans="1:13" ht="14.4" customHeight="1" x14ac:dyDescent="0.3">
      <c r="A30" s="807" t="s">
        <v>3047</v>
      </c>
      <c r="B30" s="798">
        <v>1140695.1100000001</v>
      </c>
      <c r="C30" s="748">
        <v>1</v>
      </c>
      <c r="D30" s="811">
        <v>993</v>
      </c>
      <c r="E30" s="814" t="s">
        <v>3047</v>
      </c>
      <c r="F30" s="798">
        <v>708453.14</v>
      </c>
      <c r="G30" s="766">
        <v>0.62107142722826258</v>
      </c>
      <c r="H30" s="752">
        <v>431</v>
      </c>
      <c r="I30" s="789">
        <v>0.43403826787512589</v>
      </c>
      <c r="J30" s="817">
        <v>432241.97000000015</v>
      </c>
      <c r="K30" s="766">
        <v>0.37892857277173747</v>
      </c>
      <c r="L30" s="752">
        <v>562</v>
      </c>
      <c r="M30" s="789">
        <v>0.56596173212487411</v>
      </c>
    </row>
    <row r="31" spans="1:13" ht="14.4" customHeight="1" x14ac:dyDescent="0.3">
      <c r="A31" s="807" t="s">
        <v>3048</v>
      </c>
      <c r="B31" s="798">
        <v>257.39999999999998</v>
      </c>
      <c r="C31" s="748">
        <v>1</v>
      </c>
      <c r="D31" s="811">
        <v>1</v>
      </c>
      <c r="E31" s="814" t="s">
        <v>3048</v>
      </c>
      <c r="F31" s="798"/>
      <c r="G31" s="766">
        <v>0</v>
      </c>
      <c r="H31" s="752"/>
      <c r="I31" s="789">
        <v>0</v>
      </c>
      <c r="J31" s="817">
        <v>257.39999999999998</v>
      </c>
      <c r="K31" s="766">
        <v>1</v>
      </c>
      <c r="L31" s="752">
        <v>1</v>
      </c>
      <c r="M31" s="789">
        <v>1</v>
      </c>
    </row>
    <row r="32" spans="1:13" ht="14.4" customHeight="1" x14ac:dyDescent="0.3">
      <c r="A32" s="807" t="s">
        <v>3049</v>
      </c>
      <c r="B32" s="798">
        <v>1571472.4399999997</v>
      </c>
      <c r="C32" s="748">
        <v>1</v>
      </c>
      <c r="D32" s="811">
        <v>1643</v>
      </c>
      <c r="E32" s="814" t="s">
        <v>3049</v>
      </c>
      <c r="F32" s="798">
        <v>904092.21999999974</v>
      </c>
      <c r="G32" s="766">
        <v>0.57531535201470019</v>
      </c>
      <c r="H32" s="752">
        <v>725</v>
      </c>
      <c r="I32" s="789">
        <v>0.44126597687157637</v>
      </c>
      <c r="J32" s="817">
        <v>667380.22</v>
      </c>
      <c r="K32" s="766">
        <v>0.42468464798529976</v>
      </c>
      <c r="L32" s="752">
        <v>918</v>
      </c>
      <c r="M32" s="789">
        <v>0.55873402312842357</v>
      </c>
    </row>
    <row r="33" spans="1:13" ht="14.4" customHeight="1" x14ac:dyDescent="0.3">
      <c r="A33" s="807" t="s">
        <v>3050</v>
      </c>
      <c r="B33" s="798">
        <v>63773.689999999981</v>
      </c>
      <c r="C33" s="748">
        <v>1</v>
      </c>
      <c r="D33" s="811">
        <v>689</v>
      </c>
      <c r="E33" s="814" t="s">
        <v>3050</v>
      </c>
      <c r="F33" s="798">
        <v>22053.749999999985</v>
      </c>
      <c r="G33" s="766">
        <v>0.34581266977024527</v>
      </c>
      <c r="H33" s="752">
        <v>241</v>
      </c>
      <c r="I33" s="789">
        <v>0.34978229317851961</v>
      </c>
      <c r="J33" s="817">
        <v>41719.939999999995</v>
      </c>
      <c r="K33" s="766">
        <v>0.65418733022975473</v>
      </c>
      <c r="L33" s="752">
        <v>448</v>
      </c>
      <c r="M33" s="789">
        <v>0.65021770682148039</v>
      </c>
    </row>
    <row r="34" spans="1:13" ht="14.4" customHeight="1" x14ac:dyDescent="0.3">
      <c r="A34" s="807" t="s">
        <v>3051</v>
      </c>
      <c r="B34" s="798">
        <v>18244.030000000002</v>
      </c>
      <c r="C34" s="748">
        <v>1</v>
      </c>
      <c r="D34" s="811">
        <v>39</v>
      </c>
      <c r="E34" s="814" t="s">
        <v>3051</v>
      </c>
      <c r="F34" s="798">
        <v>4395.6400000000003</v>
      </c>
      <c r="G34" s="766">
        <v>0.24093580201304207</v>
      </c>
      <c r="H34" s="752">
        <v>17</v>
      </c>
      <c r="I34" s="789">
        <v>0.4358974358974359</v>
      </c>
      <c r="J34" s="817">
        <v>13848.390000000001</v>
      </c>
      <c r="K34" s="766">
        <v>0.7590641979869579</v>
      </c>
      <c r="L34" s="752">
        <v>22</v>
      </c>
      <c r="M34" s="789">
        <v>0.5641025641025641</v>
      </c>
    </row>
    <row r="35" spans="1:13" ht="14.4" customHeight="1" x14ac:dyDescent="0.3">
      <c r="A35" s="807" t="s">
        <v>3052</v>
      </c>
      <c r="B35" s="798">
        <v>23355.340000000004</v>
      </c>
      <c r="C35" s="748">
        <v>1</v>
      </c>
      <c r="D35" s="811">
        <v>164</v>
      </c>
      <c r="E35" s="814" t="s">
        <v>3052</v>
      </c>
      <c r="F35" s="798">
        <v>9791.33</v>
      </c>
      <c r="G35" s="766">
        <v>0.4192330319318836</v>
      </c>
      <c r="H35" s="752">
        <v>59</v>
      </c>
      <c r="I35" s="789">
        <v>0.3597560975609756</v>
      </c>
      <c r="J35" s="817">
        <v>13564.010000000002</v>
      </c>
      <c r="K35" s="766">
        <v>0.58076696806811634</v>
      </c>
      <c r="L35" s="752">
        <v>105</v>
      </c>
      <c r="M35" s="789">
        <v>0.6402439024390244</v>
      </c>
    </row>
    <row r="36" spans="1:13" ht="14.4" customHeight="1" x14ac:dyDescent="0.3">
      <c r="A36" s="807" t="s">
        <v>3053</v>
      </c>
      <c r="B36" s="798">
        <v>77988.320000000007</v>
      </c>
      <c r="C36" s="748">
        <v>1</v>
      </c>
      <c r="D36" s="811">
        <v>51</v>
      </c>
      <c r="E36" s="814" t="s">
        <v>3053</v>
      </c>
      <c r="F36" s="798">
        <v>75359.790000000008</v>
      </c>
      <c r="G36" s="766">
        <v>0.96629585045555544</v>
      </c>
      <c r="H36" s="752">
        <v>46</v>
      </c>
      <c r="I36" s="789">
        <v>0.90196078431372551</v>
      </c>
      <c r="J36" s="817">
        <v>2628.53</v>
      </c>
      <c r="K36" s="766">
        <v>3.3704149544444603E-2</v>
      </c>
      <c r="L36" s="752">
        <v>5</v>
      </c>
      <c r="M36" s="789">
        <v>9.8039215686274508E-2</v>
      </c>
    </row>
    <row r="37" spans="1:13" ht="14.4" customHeight="1" x14ac:dyDescent="0.3">
      <c r="A37" s="807" t="s">
        <v>3054</v>
      </c>
      <c r="B37" s="798">
        <v>98.75</v>
      </c>
      <c r="C37" s="748">
        <v>1</v>
      </c>
      <c r="D37" s="811">
        <v>1</v>
      </c>
      <c r="E37" s="814" t="s">
        <v>3054</v>
      </c>
      <c r="F37" s="798">
        <v>98.75</v>
      </c>
      <c r="G37" s="766">
        <v>1</v>
      </c>
      <c r="H37" s="752">
        <v>1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3055</v>
      </c>
      <c r="B38" s="798">
        <v>36433.579999999994</v>
      </c>
      <c r="C38" s="748">
        <v>1</v>
      </c>
      <c r="D38" s="811">
        <v>59</v>
      </c>
      <c r="E38" s="814" t="s">
        <v>3055</v>
      </c>
      <c r="F38" s="798">
        <v>18284.12999999999</v>
      </c>
      <c r="G38" s="766">
        <v>0.50184829489717986</v>
      </c>
      <c r="H38" s="752">
        <v>29</v>
      </c>
      <c r="I38" s="789">
        <v>0.49152542372881358</v>
      </c>
      <c r="J38" s="817">
        <v>18149.450000000004</v>
      </c>
      <c r="K38" s="766">
        <v>0.4981517051028202</v>
      </c>
      <c r="L38" s="752">
        <v>30</v>
      </c>
      <c r="M38" s="789">
        <v>0.50847457627118642</v>
      </c>
    </row>
    <row r="39" spans="1:13" ht="14.4" customHeight="1" x14ac:dyDescent="0.3">
      <c r="A39" s="807" t="s">
        <v>3056</v>
      </c>
      <c r="B39" s="798">
        <v>55985.780000000013</v>
      </c>
      <c r="C39" s="748">
        <v>1</v>
      </c>
      <c r="D39" s="811">
        <v>87</v>
      </c>
      <c r="E39" s="814" t="s">
        <v>3056</v>
      </c>
      <c r="F39" s="798">
        <v>46650.840000000011</v>
      </c>
      <c r="G39" s="766">
        <v>0.83326230339203988</v>
      </c>
      <c r="H39" s="752">
        <v>25</v>
      </c>
      <c r="I39" s="789">
        <v>0.28735632183908044</v>
      </c>
      <c r="J39" s="817">
        <v>9334.9400000000041</v>
      </c>
      <c r="K39" s="766">
        <v>0.16673769660796012</v>
      </c>
      <c r="L39" s="752">
        <v>62</v>
      </c>
      <c r="M39" s="789">
        <v>0.71264367816091956</v>
      </c>
    </row>
    <row r="40" spans="1:13" ht="14.4" customHeight="1" x14ac:dyDescent="0.3">
      <c r="A40" s="807" t="s">
        <v>3057</v>
      </c>
      <c r="B40" s="798">
        <v>1056756.1000000003</v>
      </c>
      <c r="C40" s="748">
        <v>1</v>
      </c>
      <c r="D40" s="811">
        <v>739</v>
      </c>
      <c r="E40" s="814" t="s">
        <v>3057</v>
      </c>
      <c r="F40" s="798">
        <v>516386.78000000009</v>
      </c>
      <c r="G40" s="766">
        <v>0.48865275535196812</v>
      </c>
      <c r="H40" s="752">
        <v>428</v>
      </c>
      <c r="I40" s="789">
        <v>0.57916102841677941</v>
      </c>
      <c r="J40" s="817">
        <v>540369.32000000018</v>
      </c>
      <c r="K40" s="766">
        <v>0.51134724464803183</v>
      </c>
      <c r="L40" s="752">
        <v>311</v>
      </c>
      <c r="M40" s="789">
        <v>0.42083897158322059</v>
      </c>
    </row>
    <row r="41" spans="1:13" ht="14.4" customHeight="1" x14ac:dyDescent="0.3">
      <c r="A41" s="807" t="s">
        <v>3058</v>
      </c>
      <c r="B41" s="798">
        <v>492337.49000000005</v>
      </c>
      <c r="C41" s="748">
        <v>1</v>
      </c>
      <c r="D41" s="811">
        <v>376</v>
      </c>
      <c r="E41" s="814" t="s">
        <v>3058</v>
      </c>
      <c r="F41" s="798">
        <v>466386.73000000004</v>
      </c>
      <c r="G41" s="766">
        <v>0.94729070906219226</v>
      </c>
      <c r="H41" s="752">
        <v>303</v>
      </c>
      <c r="I41" s="789">
        <v>0.80585106382978722</v>
      </c>
      <c r="J41" s="817">
        <v>25950.760000000002</v>
      </c>
      <c r="K41" s="766">
        <v>5.2709290937807719E-2</v>
      </c>
      <c r="L41" s="752">
        <v>73</v>
      </c>
      <c r="M41" s="789">
        <v>0.19414893617021275</v>
      </c>
    </row>
    <row r="42" spans="1:13" ht="14.4" customHeight="1" x14ac:dyDescent="0.3">
      <c r="A42" s="807" t="s">
        <v>3059</v>
      </c>
      <c r="B42" s="798">
        <v>2790.33</v>
      </c>
      <c r="C42" s="748">
        <v>1</v>
      </c>
      <c r="D42" s="811">
        <v>2</v>
      </c>
      <c r="E42" s="814" t="s">
        <v>3059</v>
      </c>
      <c r="F42" s="798">
        <v>2635.97</v>
      </c>
      <c r="G42" s="766">
        <v>0.94468037830650853</v>
      </c>
      <c r="H42" s="752">
        <v>1</v>
      </c>
      <c r="I42" s="789">
        <v>0.5</v>
      </c>
      <c r="J42" s="817">
        <v>154.36000000000001</v>
      </c>
      <c r="K42" s="766">
        <v>5.5319621693491458E-2</v>
      </c>
      <c r="L42" s="752">
        <v>1</v>
      </c>
      <c r="M42" s="789">
        <v>0.5</v>
      </c>
    </row>
    <row r="43" spans="1:13" ht="14.4" customHeight="1" x14ac:dyDescent="0.3">
      <c r="A43" s="807" t="s">
        <v>3060</v>
      </c>
      <c r="B43" s="798">
        <v>88999.69</v>
      </c>
      <c r="C43" s="748">
        <v>1</v>
      </c>
      <c r="D43" s="811">
        <v>159</v>
      </c>
      <c r="E43" s="814" t="s">
        <v>3060</v>
      </c>
      <c r="F43" s="798">
        <v>81998.86</v>
      </c>
      <c r="G43" s="766">
        <v>0.92133871477529861</v>
      </c>
      <c r="H43" s="752">
        <v>102</v>
      </c>
      <c r="I43" s="789">
        <v>0.64150943396226412</v>
      </c>
      <c r="J43" s="817">
        <v>7000.8300000000017</v>
      </c>
      <c r="K43" s="766">
        <v>7.8661285224701366E-2</v>
      </c>
      <c r="L43" s="752">
        <v>57</v>
      </c>
      <c r="M43" s="789">
        <v>0.35849056603773582</v>
      </c>
    </row>
    <row r="44" spans="1:13" ht="14.4" customHeight="1" x14ac:dyDescent="0.3">
      <c r="A44" s="807" t="s">
        <v>3061</v>
      </c>
      <c r="B44" s="798">
        <v>77134.27</v>
      </c>
      <c r="C44" s="748">
        <v>1</v>
      </c>
      <c r="D44" s="811">
        <v>86</v>
      </c>
      <c r="E44" s="814" t="s">
        <v>3061</v>
      </c>
      <c r="F44" s="798">
        <v>61549.740000000005</v>
      </c>
      <c r="G44" s="766">
        <v>0.79795582430481293</v>
      </c>
      <c r="H44" s="752">
        <v>42</v>
      </c>
      <c r="I44" s="789">
        <v>0.48837209302325579</v>
      </c>
      <c r="J44" s="817">
        <v>15584.529999999999</v>
      </c>
      <c r="K44" s="766">
        <v>0.20204417569518709</v>
      </c>
      <c r="L44" s="752">
        <v>44</v>
      </c>
      <c r="M44" s="789">
        <v>0.51162790697674421</v>
      </c>
    </row>
    <row r="45" spans="1:13" ht="14.4" customHeight="1" x14ac:dyDescent="0.3">
      <c r="A45" s="807" t="s">
        <v>3062</v>
      </c>
      <c r="B45" s="798">
        <v>63213.530000000013</v>
      </c>
      <c r="C45" s="748">
        <v>1</v>
      </c>
      <c r="D45" s="811">
        <v>117</v>
      </c>
      <c r="E45" s="814" t="s">
        <v>3062</v>
      </c>
      <c r="F45" s="798">
        <v>47914.110000000008</v>
      </c>
      <c r="G45" s="766">
        <v>0.75797238344386075</v>
      </c>
      <c r="H45" s="752">
        <v>77</v>
      </c>
      <c r="I45" s="789">
        <v>0.65811965811965811</v>
      </c>
      <c r="J45" s="817">
        <v>15299.420000000002</v>
      </c>
      <c r="K45" s="766">
        <v>0.24202761655613914</v>
      </c>
      <c r="L45" s="752">
        <v>40</v>
      </c>
      <c r="M45" s="789">
        <v>0.34188034188034189</v>
      </c>
    </row>
    <row r="46" spans="1:13" ht="14.4" customHeight="1" x14ac:dyDescent="0.3">
      <c r="A46" s="807" t="s">
        <v>3063</v>
      </c>
      <c r="B46" s="798">
        <v>2422.11</v>
      </c>
      <c r="C46" s="748">
        <v>1</v>
      </c>
      <c r="D46" s="811">
        <v>8</v>
      </c>
      <c r="E46" s="814" t="s">
        <v>3063</v>
      </c>
      <c r="F46" s="798">
        <v>90.95</v>
      </c>
      <c r="G46" s="766">
        <v>3.7549904835040525E-2</v>
      </c>
      <c r="H46" s="752">
        <v>2</v>
      </c>
      <c r="I46" s="789">
        <v>0.25</v>
      </c>
      <c r="J46" s="817">
        <v>2331.1600000000003</v>
      </c>
      <c r="K46" s="766">
        <v>0.96245009516495961</v>
      </c>
      <c r="L46" s="752">
        <v>6</v>
      </c>
      <c r="M46" s="789">
        <v>0.75</v>
      </c>
    </row>
    <row r="47" spans="1:13" ht="14.4" customHeight="1" x14ac:dyDescent="0.3">
      <c r="A47" s="807" t="s">
        <v>3064</v>
      </c>
      <c r="B47" s="798">
        <v>19461.95</v>
      </c>
      <c r="C47" s="748">
        <v>1</v>
      </c>
      <c r="D47" s="811">
        <v>70</v>
      </c>
      <c r="E47" s="814" t="s">
        <v>3064</v>
      </c>
      <c r="F47" s="798">
        <v>5322.58</v>
      </c>
      <c r="G47" s="766">
        <v>0.27348646975251706</v>
      </c>
      <c r="H47" s="752">
        <v>25</v>
      </c>
      <c r="I47" s="789">
        <v>0.35714285714285715</v>
      </c>
      <c r="J47" s="817">
        <v>14139.37</v>
      </c>
      <c r="K47" s="766">
        <v>0.72651353024748289</v>
      </c>
      <c r="L47" s="752">
        <v>45</v>
      </c>
      <c r="M47" s="789">
        <v>0.6428571428571429</v>
      </c>
    </row>
    <row r="48" spans="1:13" ht="14.4" customHeight="1" x14ac:dyDescent="0.3">
      <c r="A48" s="807" t="s">
        <v>3065</v>
      </c>
      <c r="B48" s="798">
        <v>19779.730000000003</v>
      </c>
      <c r="C48" s="748">
        <v>1</v>
      </c>
      <c r="D48" s="811">
        <v>118</v>
      </c>
      <c r="E48" s="814" t="s">
        <v>3065</v>
      </c>
      <c r="F48" s="798">
        <v>10708.78</v>
      </c>
      <c r="G48" s="766">
        <v>0.54140172793056318</v>
      </c>
      <c r="H48" s="752">
        <v>54</v>
      </c>
      <c r="I48" s="789">
        <v>0.4576271186440678</v>
      </c>
      <c r="J48" s="817">
        <v>9070.9500000000007</v>
      </c>
      <c r="K48" s="766">
        <v>0.45859827206943671</v>
      </c>
      <c r="L48" s="752">
        <v>64</v>
      </c>
      <c r="M48" s="789">
        <v>0.5423728813559322</v>
      </c>
    </row>
    <row r="49" spans="1:13" ht="14.4" customHeight="1" x14ac:dyDescent="0.3">
      <c r="A49" s="807" t="s">
        <v>3066</v>
      </c>
      <c r="B49" s="798">
        <v>33353.79</v>
      </c>
      <c r="C49" s="748">
        <v>1</v>
      </c>
      <c r="D49" s="811">
        <v>57</v>
      </c>
      <c r="E49" s="814" t="s">
        <v>3066</v>
      </c>
      <c r="F49" s="798">
        <v>5946.56</v>
      </c>
      <c r="G49" s="766">
        <v>0.17828738503180599</v>
      </c>
      <c r="H49" s="752">
        <v>14</v>
      </c>
      <c r="I49" s="789">
        <v>0.24561403508771928</v>
      </c>
      <c r="J49" s="817">
        <v>27407.23</v>
      </c>
      <c r="K49" s="766">
        <v>0.82171261496819403</v>
      </c>
      <c r="L49" s="752">
        <v>43</v>
      </c>
      <c r="M49" s="789">
        <v>0.75438596491228072</v>
      </c>
    </row>
    <row r="50" spans="1:13" ht="14.4" customHeight="1" x14ac:dyDescent="0.3">
      <c r="A50" s="807" t="s">
        <v>3067</v>
      </c>
      <c r="B50" s="798">
        <v>2646.1</v>
      </c>
      <c r="C50" s="748">
        <v>1</v>
      </c>
      <c r="D50" s="811">
        <v>31</v>
      </c>
      <c r="E50" s="814" t="s">
        <v>3067</v>
      </c>
      <c r="F50" s="798">
        <v>553.17999999999995</v>
      </c>
      <c r="G50" s="766">
        <v>0.20905483541816255</v>
      </c>
      <c r="H50" s="752">
        <v>6</v>
      </c>
      <c r="I50" s="789">
        <v>0.19354838709677419</v>
      </c>
      <c r="J50" s="817">
        <v>2092.92</v>
      </c>
      <c r="K50" s="766">
        <v>0.7909451645818375</v>
      </c>
      <c r="L50" s="752">
        <v>25</v>
      </c>
      <c r="M50" s="789">
        <v>0.80645161290322576</v>
      </c>
    </row>
    <row r="51" spans="1:13" ht="14.4" customHeight="1" x14ac:dyDescent="0.3">
      <c r="A51" s="807" t="s">
        <v>3068</v>
      </c>
      <c r="B51" s="798">
        <v>4295.58</v>
      </c>
      <c r="C51" s="748">
        <v>1</v>
      </c>
      <c r="D51" s="811">
        <v>46</v>
      </c>
      <c r="E51" s="814" t="s">
        <v>3068</v>
      </c>
      <c r="F51" s="798">
        <v>1447.1799999999998</v>
      </c>
      <c r="G51" s="766">
        <v>0.33689979001671483</v>
      </c>
      <c r="H51" s="752">
        <v>14</v>
      </c>
      <c r="I51" s="789">
        <v>0.30434782608695654</v>
      </c>
      <c r="J51" s="817">
        <v>2848.4</v>
      </c>
      <c r="K51" s="766">
        <v>0.66310020998328523</v>
      </c>
      <c r="L51" s="752">
        <v>32</v>
      </c>
      <c r="M51" s="789">
        <v>0.69565217391304346</v>
      </c>
    </row>
    <row r="52" spans="1:13" ht="14.4" customHeight="1" x14ac:dyDescent="0.3">
      <c r="A52" s="807" t="s">
        <v>3069</v>
      </c>
      <c r="B52" s="798">
        <v>359.21</v>
      </c>
      <c r="C52" s="748">
        <v>1</v>
      </c>
      <c r="D52" s="811">
        <v>3</v>
      </c>
      <c r="E52" s="814" t="s">
        <v>3069</v>
      </c>
      <c r="F52" s="798"/>
      <c r="G52" s="766">
        <v>0</v>
      </c>
      <c r="H52" s="752"/>
      <c r="I52" s="789">
        <v>0</v>
      </c>
      <c r="J52" s="817">
        <v>359.21</v>
      </c>
      <c r="K52" s="766">
        <v>1</v>
      </c>
      <c r="L52" s="752">
        <v>3</v>
      </c>
      <c r="M52" s="789">
        <v>1</v>
      </c>
    </row>
    <row r="53" spans="1:13" ht="14.4" customHeight="1" x14ac:dyDescent="0.3">
      <c r="A53" s="807" t="s">
        <v>3070</v>
      </c>
      <c r="B53" s="798">
        <v>28325.119999999999</v>
      </c>
      <c r="C53" s="748">
        <v>1</v>
      </c>
      <c r="D53" s="811">
        <v>121</v>
      </c>
      <c r="E53" s="814" t="s">
        <v>3070</v>
      </c>
      <c r="F53" s="798">
        <v>18218.689999999995</v>
      </c>
      <c r="G53" s="766">
        <v>0.64319904028650177</v>
      </c>
      <c r="H53" s="752">
        <v>51</v>
      </c>
      <c r="I53" s="789">
        <v>0.42148760330578511</v>
      </c>
      <c r="J53" s="817">
        <v>10106.430000000004</v>
      </c>
      <c r="K53" s="766">
        <v>0.35680095971349829</v>
      </c>
      <c r="L53" s="752">
        <v>70</v>
      </c>
      <c r="M53" s="789">
        <v>0.57851239669421484</v>
      </c>
    </row>
    <row r="54" spans="1:13" ht="14.4" customHeight="1" x14ac:dyDescent="0.3">
      <c r="A54" s="807" t="s">
        <v>3071</v>
      </c>
      <c r="B54" s="798">
        <v>16270.710000000001</v>
      </c>
      <c r="C54" s="748">
        <v>1</v>
      </c>
      <c r="D54" s="811">
        <v>56</v>
      </c>
      <c r="E54" s="814" t="s">
        <v>3071</v>
      </c>
      <c r="F54" s="798">
        <v>6488.92</v>
      </c>
      <c r="G54" s="766">
        <v>0.39880988598530731</v>
      </c>
      <c r="H54" s="752">
        <v>22</v>
      </c>
      <c r="I54" s="789">
        <v>0.39285714285714285</v>
      </c>
      <c r="J54" s="817">
        <v>9781.7900000000009</v>
      </c>
      <c r="K54" s="766">
        <v>0.60119011401469269</v>
      </c>
      <c r="L54" s="752">
        <v>34</v>
      </c>
      <c r="M54" s="789">
        <v>0.6071428571428571</v>
      </c>
    </row>
    <row r="55" spans="1:13" ht="14.4" customHeight="1" x14ac:dyDescent="0.3">
      <c r="A55" s="807" t="s">
        <v>3072</v>
      </c>
      <c r="B55" s="798">
        <v>460653.9</v>
      </c>
      <c r="C55" s="748">
        <v>1</v>
      </c>
      <c r="D55" s="811">
        <v>323</v>
      </c>
      <c r="E55" s="814" t="s">
        <v>3072</v>
      </c>
      <c r="F55" s="798">
        <v>162969.66000000003</v>
      </c>
      <c r="G55" s="766">
        <v>0.35377896507551554</v>
      </c>
      <c r="H55" s="752">
        <v>130</v>
      </c>
      <c r="I55" s="789">
        <v>0.4024767801857585</v>
      </c>
      <c r="J55" s="817">
        <v>297684.24</v>
      </c>
      <c r="K55" s="766">
        <v>0.64622103492448446</v>
      </c>
      <c r="L55" s="752">
        <v>193</v>
      </c>
      <c r="M55" s="789">
        <v>0.5975232198142415</v>
      </c>
    </row>
    <row r="56" spans="1:13" ht="14.4" customHeight="1" x14ac:dyDescent="0.3">
      <c r="A56" s="807" t="s">
        <v>3073</v>
      </c>
      <c r="B56" s="798">
        <v>16063.729999999996</v>
      </c>
      <c r="C56" s="748">
        <v>1</v>
      </c>
      <c r="D56" s="811">
        <v>100</v>
      </c>
      <c r="E56" s="814" t="s">
        <v>3073</v>
      </c>
      <c r="F56" s="798">
        <v>10347.899999999998</v>
      </c>
      <c r="G56" s="766">
        <v>0.6441779088667452</v>
      </c>
      <c r="H56" s="752">
        <v>51</v>
      </c>
      <c r="I56" s="789">
        <v>0.51</v>
      </c>
      <c r="J56" s="817">
        <v>5715.829999999999</v>
      </c>
      <c r="K56" s="766">
        <v>0.35582209113325486</v>
      </c>
      <c r="L56" s="752">
        <v>49</v>
      </c>
      <c r="M56" s="789">
        <v>0.49</v>
      </c>
    </row>
    <row r="57" spans="1:13" ht="14.4" customHeight="1" x14ac:dyDescent="0.3">
      <c r="A57" s="807" t="s">
        <v>3074</v>
      </c>
      <c r="B57" s="798">
        <v>89758.03</v>
      </c>
      <c r="C57" s="748">
        <v>1</v>
      </c>
      <c r="D57" s="811">
        <v>216</v>
      </c>
      <c r="E57" s="814" t="s">
        <v>3074</v>
      </c>
      <c r="F57" s="798">
        <v>53081.9</v>
      </c>
      <c r="G57" s="766">
        <v>0.59138887072276436</v>
      </c>
      <c r="H57" s="752">
        <v>94</v>
      </c>
      <c r="I57" s="789">
        <v>0.43518518518518517</v>
      </c>
      <c r="J57" s="817">
        <v>36676.129999999997</v>
      </c>
      <c r="K57" s="766">
        <v>0.4086111292772357</v>
      </c>
      <c r="L57" s="752">
        <v>122</v>
      </c>
      <c r="M57" s="789">
        <v>0.56481481481481477</v>
      </c>
    </row>
    <row r="58" spans="1:13" ht="14.4" customHeight="1" x14ac:dyDescent="0.3">
      <c r="A58" s="807" t="s">
        <v>3075</v>
      </c>
      <c r="B58" s="798">
        <v>104065.53</v>
      </c>
      <c r="C58" s="748">
        <v>1</v>
      </c>
      <c r="D58" s="811">
        <v>234</v>
      </c>
      <c r="E58" s="814" t="s">
        <v>3075</v>
      </c>
      <c r="F58" s="798">
        <v>82272.529999999984</v>
      </c>
      <c r="G58" s="766">
        <v>0.79058387537160468</v>
      </c>
      <c r="H58" s="752">
        <v>112</v>
      </c>
      <c r="I58" s="789">
        <v>0.47863247863247865</v>
      </c>
      <c r="J58" s="817">
        <v>21793.000000000007</v>
      </c>
      <c r="K58" s="766">
        <v>0.20941612462839529</v>
      </c>
      <c r="L58" s="752">
        <v>122</v>
      </c>
      <c r="M58" s="789">
        <v>0.5213675213675214</v>
      </c>
    </row>
    <row r="59" spans="1:13" ht="14.4" customHeight="1" x14ac:dyDescent="0.3">
      <c r="A59" s="807" t="s">
        <v>3076</v>
      </c>
      <c r="B59" s="798">
        <v>1434706.4200000002</v>
      </c>
      <c r="C59" s="748">
        <v>1</v>
      </c>
      <c r="D59" s="811">
        <v>415</v>
      </c>
      <c r="E59" s="814" t="s">
        <v>3076</v>
      </c>
      <c r="F59" s="798">
        <v>999823.10000000033</v>
      </c>
      <c r="G59" s="766">
        <v>0.69688340838399554</v>
      </c>
      <c r="H59" s="752">
        <v>273</v>
      </c>
      <c r="I59" s="789">
        <v>0.65783132530120481</v>
      </c>
      <c r="J59" s="817">
        <v>434883.31999999983</v>
      </c>
      <c r="K59" s="766">
        <v>0.30311659161600446</v>
      </c>
      <c r="L59" s="752">
        <v>142</v>
      </c>
      <c r="M59" s="789">
        <v>0.34216867469879519</v>
      </c>
    </row>
    <row r="60" spans="1:13" ht="14.4" customHeight="1" x14ac:dyDescent="0.3">
      <c r="A60" s="807" t="s">
        <v>3077</v>
      </c>
      <c r="B60" s="798">
        <v>5250708.3599999994</v>
      </c>
      <c r="C60" s="748">
        <v>1</v>
      </c>
      <c r="D60" s="811">
        <v>1434</v>
      </c>
      <c r="E60" s="814" t="s">
        <v>3077</v>
      </c>
      <c r="F60" s="798">
        <v>2417458.7000000002</v>
      </c>
      <c r="G60" s="766">
        <v>0.46040620317369912</v>
      </c>
      <c r="H60" s="752">
        <v>824</v>
      </c>
      <c r="I60" s="789">
        <v>0.57461645746164569</v>
      </c>
      <c r="J60" s="817">
        <v>2833249.6599999997</v>
      </c>
      <c r="K60" s="766">
        <v>0.53959379682630093</v>
      </c>
      <c r="L60" s="752">
        <v>610</v>
      </c>
      <c r="M60" s="789">
        <v>0.42538354253835425</v>
      </c>
    </row>
    <row r="61" spans="1:13" ht="14.4" customHeight="1" x14ac:dyDescent="0.3">
      <c r="A61" s="807" t="s">
        <v>3078</v>
      </c>
      <c r="B61" s="798">
        <v>5796679.0299999984</v>
      </c>
      <c r="C61" s="748">
        <v>1</v>
      </c>
      <c r="D61" s="811">
        <v>1439</v>
      </c>
      <c r="E61" s="814" t="s">
        <v>3078</v>
      </c>
      <c r="F61" s="798">
        <v>3297234.629999999</v>
      </c>
      <c r="G61" s="766">
        <v>0.56881442166032781</v>
      </c>
      <c r="H61" s="752">
        <v>867</v>
      </c>
      <c r="I61" s="789">
        <v>0.60250173731758161</v>
      </c>
      <c r="J61" s="817">
        <v>2499444.3999999994</v>
      </c>
      <c r="K61" s="766">
        <v>0.43118557833967219</v>
      </c>
      <c r="L61" s="752">
        <v>572</v>
      </c>
      <c r="M61" s="789">
        <v>0.39749826268241834</v>
      </c>
    </row>
    <row r="62" spans="1:13" ht="14.4" customHeight="1" x14ac:dyDescent="0.3">
      <c r="A62" s="807" t="s">
        <v>3079</v>
      </c>
      <c r="B62" s="798">
        <v>84037.579999999973</v>
      </c>
      <c r="C62" s="748">
        <v>1</v>
      </c>
      <c r="D62" s="811">
        <v>112</v>
      </c>
      <c r="E62" s="814" t="s">
        <v>3079</v>
      </c>
      <c r="F62" s="798">
        <v>77669.189999999973</v>
      </c>
      <c r="G62" s="766">
        <v>0.92421973598002227</v>
      </c>
      <c r="H62" s="752">
        <v>36</v>
      </c>
      <c r="I62" s="789">
        <v>0.32142857142857145</v>
      </c>
      <c r="J62" s="817">
        <v>6368.3900000000021</v>
      </c>
      <c r="K62" s="766">
        <v>7.5780264019977783E-2</v>
      </c>
      <c r="L62" s="752">
        <v>76</v>
      </c>
      <c r="M62" s="789">
        <v>0.6785714285714286</v>
      </c>
    </row>
    <row r="63" spans="1:13" ht="14.4" customHeight="1" x14ac:dyDescent="0.3">
      <c r="A63" s="807" t="s">
        <v>3080</v>
      </c>
      <c r="B63" s="798">
        <v>39570.75</v>
      </c>
      <c r="C63" s="748">
        <v>1</v>
      </c>
      <c r="D63" s="811">
        <v>84</v>
      </c>
      <c r="E63" s="814" t="s">
        <v>3080</v>
      </c>
      <c r="F63" s="798">
        <v>35903.760000000002</v>
      </c>
      <c r="G63" s="766">
        <v>0.90733079357859026</v>
      </c>
      <c r="H63" s="752">
        <v>56</v>
      </c>
      <c r="I63" s="789">
        <v>0.66666666666666663</v>
      </c>
      <c r="J63" s="817">
        <v>3666.99</v>
      </c>
      <c r="K63" s="766">
        <v>9.2669206421409744E-2</v>
      </c>
      <c r="L63" s="752">
        <v>28</v>
      </c>
      <c r="M63" s="789">
        <v>0.33333333333333331</v>
      </c>
    </row>
    <row r="64" spans="1:13" ht="14.4" customHeight="1" x14ac:dyDescent="0.3">
      <c r="A64" s="807" t="s">
        <v>3081</v>
      </c>
      <c r="B64" s="798">
        <v>1502.17</v>
      </c>
      <c r="C64" s="748">
        <v>1</v>
      </c>
      <c r="D64" s="811">
        <v>26</v>
      </c>
      <c r="E64" s="814" t="s">
        <v>3081</v>
      </c>
      <c r="F64" s="798">
        <v>548.21</v>
      </c>
      <c r="G64" s="766">
        <v>0.36494537901835344</v>
      </c>
      <c r="H64" s="752">
        <v>12</v>
      </c>
      <c r="I64" s="789">
        <v>0.46153846153846156</v>
      </c>
      <c r="J64" s="817">
        <v>953.96</v>
      </c>
      <c r="K64" s="766">
        <v>0.63505462098164656</v>
      </c>
      <c r="L64" s="752">
        <v>14</v>
      </c>
      <c r="M64" s="789">
        <v>0.53846153846153844</v>
      </c>
    </row>
    <row r="65" spans="1:13" ht="14.4" customHeight="1" x14ac:dyDescent="0.3">
      <c r="A65" s="807" t="s">
        <v>3082</v>
      </c>
      <c r="B65" s="798">
        <v>11469.15</v>
      </c>
      <c r="C65" s="748">
        <v>1</v>
      </c>
      <c r="D65" s="811">
        <v>50</v>
      </c>
      <c r="E65" s="814" t="s">
        <v>3082</v>
      </c>
      <c r="F65" s="798">
        <v>6445.78</v>
      </c>
      <c r="G65" s="766">
        <v>0.56201026231237716</v>
      </c>
      <c r="H65" s="752">
        <v>25</v>
      </c>
      <c r="I65" s="789">
        <v>0.5</v>
      </c>
      <c r="J65" s="817">
        <v>5023.37</v>
      </c>
      <c r="K65" s="766">
        <v>0.43798973768762289</v>
      </c>
      <c r="L65" s="752">
        <v>25</v>
      </c>
      <c r="M65" s="789">
        <v>0.5</v>
      </c>
    </row>
    <row r="66" spans="1:13" ht="14.4" customHeight="1" x14ac:dyDescent="0.3">
      <c r="A66" s="807" t="s">
        <v>3083</v>
      </c>
      <c r="B66" s="798">
        <v>7981.5099999999993</v>
      </c>
      <c r="C66" s="748">
        <v>1</v>
      </c>
      <c r="D66" s="811">
        <v>39</v>
      </c>
      <c r="E66" s="814" t="s">
        <v>3083</v>
      </c>
      <c r="F66" s="798">
        <v>1864.78</v>
      </c>
      <c r="G66" s="766">
        <v>0.23363749465953185</v>
      </c>
      <c r="H66" s="752">
        <v>11</v>
      </c>
      <c r="I66" s="789">
        <v>0.28205128205128205</v>
      </c>
      <c r="J66" s="817">
        <v>6116.73</v>
      </c>
      <c r="K66" s="766">
        <v>0.76636250534046813</v>
      </c>
      <c r="L66" s="752">
        <v>28</v>
      </c>
      <c r="M66" s="789">
        <v>0.71794871794871795</v>
      </c>
    </row>
    <row r="67" spans="1:13" ht="14.4" customHeight="1" x14ac:dyDescent="0.3">
      <c r="A67" s="807" t="s">
        <v>3084</v>
      </c>
      <c r="B67" s="798">
        <v>227909.86</v>
      </c>
      <c r="C67" s="748">
        <v>1</v>
      </c>
      <c r="D67" s="811">
        <v>1246</v>
      </c>
      <c r="E67" s="814" t="s">
        <v>3084</v>
      </c>
      <c r="F67" s="798">
        <v>55988.719999999979</v>
      </c>
      <c r="G67" s="766">
        <v>0.24566168396575727</v>
      </c>
      <c r="H67" s="752">
        <v>178</v>
      </c>
      <c r="I67" s="789">
        <v>0.14285714285714285</v>
      </c>
      <c r="J67" s="817">
        <v>171921.14</v>
      </c>
      <c r="K67" s="766">
        <v>0.75433831603424273</v>
      </c>
      <c r="L67" s="752">
        <v>1068</v>
      </c>
      <c r="M67" s="789">
        <v>0.8571428571428571</v>
      </c>
    </row>
    <row r="68" spans="1:13" ht="14.4" customHeight="1" x14ac:dyDescent="0.3">
      <c r="A68" s="807" t="s">
        <v>3085</v>
      </c>
      <c r="B68" s="798">
        <v>9063.4500000000007</v>
      </c>
      <c r="C68" s="748">
        <v>1</v>
      </c>
      <c r="D68" s="811">
        <v>159</v>
      </c>
      <c r="E68" s="814" t="s">
        <v>3085</v>
      </c>
      <c r="F68" s="798">
        <v>3658.0900000000011</v>
      </c>
      <c r="G68" s="766">
        <v>0.40360900098748276</v>
      </c>
      <c r="H68" s="752">
        <v>58</v>
      </c>
      <c r="I68" s="789">
        <v>0.36477987421383645</v>
      </c>
      <c r="J68" s="817">
        <v>5405.3600000000006</v>
      </c>
      <c r="K68" s="766">
        <v>0.59639099901251735</v>
      </c>
      <c r="L68" s="752">
        <v>101</v>
      </c>
      <c r="M68" s="789">
        <v>0.63522012578616349</v>
      </c>
    </row>
    <row r="69" spans="1:13" ht="14.4" customHeight="1" x14ac:dyDescent="0.3">
      <c r="A69" s="807" t="s">
        <v>3086</v>
      </c>
      <c r="B69" s="798">
        <v>4046986.77</v>
      </c>
      <c r="C69" s="748">
        <v>1</v>
      </c>
      <c r="D69" s="811">
        <v>1549</v>
      </c>
      <c r="E69" s="814" t="s">
        <v>3086</v>
      </c>
      <c r="F69" s="798">
        <v>2732019.88</v>
      </c>
      <c r="G69" s="766">
        <v>0.67507507072972217</v>
      </c>
      <c r="H69" s="752">
        <v>745</v>
      </c>
      <c r="I69" s="789">
        <v>0.48095545513234345</v>
      </c>
      <c r="J69" s="817">
        <v>1314966.8900000001</v>
      </c>
      <c r="K69" s="766">
        <v>0.32492492927027783</v>
      </c>
      <c r="L69" s="752">
        <v>804</v>
      </c>
      <c r="M69" s="789">
        <v>0.5190445448676565</v>
      </c>
    </row>
    <row r="70" spans="1:13" ht="14.4" customHeight="1" x14ac:dyDescent="0.3">
      <c r="A70" s="807" t="s">
        <v>3087</v>
      </c>
      <c r="B70" s="798">
        <v>31936986.180000011</v>
      </c>
      <c r="C70" s="748">
        <v>1</v>
      </c>
      <c r="D70" s="811">
        <v>1016</v>
      </c>
      <c r="E70" s="814" t="s">
        <v>3087</v>
      </c>
      <c r="F70" s="798">
        <v>28844869.72000001</v>
      </c>
      <c r="G70" s="766">
        <v>0.90318070582576182</v>
      </c>
      <c r="H70" s="752">
        <v>671</v>
      </c>
      <c r="I70" s="789">
        <v>0.66043307086614178</v>
      </c>
      <c r="J70" s="817">
        <v>3092116.46</v>
      </c>
      <c r="K70" s="766">
        <v>9.6819294174238166E-2</v>
      </c>
      <c r="L70" s="752">
        <v>345</v>
      </c>
      <c r="M70" s="789">
        <v>0.33956692913385828</v>
      </c>
    </row>
    <row r="71" spans="1:13" ht="14.4" customHeight="1" thickBot="1" x14ac:dyDescent="0.35">
      <c r="A71" s="808" t="s">
        <v>3088</v>
      </c>
      <c r="B71" s="799">
        <v>79345.39</v>
      </c>
      <c r="C71" s="755">
        <v>1</v>
      </c>
      <c r="D71" s="812">
        <v>294</v>
      </c>
      <c r="E71" s="815" t="s">
        <v>3088</v>
      </c>
      <c r="F71" s="799">
        <v>33509.289999999994</v>
      </c>
      <c r="G71" s="767">
        <v>0.42232182613255786</v>
      </c>
      <c r="H71" s="759">
        <v>101</v>
      </c>
      <c r="I71" s="790">
        <v>0.34353741496598639</v>
      </c>
      <c r="J71" s="818">
        <v>45836.100000000006</v>
      </c>
      <c r="K71" s="767">
        <v>0.57767817386744214</v>
      </c>
      <c r="L71" s="759">
        <v>193</v>
      </c>
      <c r="M71" s="790">
        <v>0.65646258503401356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6912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60254897.780000009</v>
      </c>
      <c r="N3" s="70">
        <f>SUBTOTAL(9,N7:N1048576)</f>
        <v>71129</v>
      </c>
      <c r="O3" s="70">
        <f>SUBTOTAL(9,O7:O1048576)</f>
        <v>18184</v>
      </c>
      <c r="P3" s="70">
        <f>SUBTOTAL(9,P7:P1048576)</f>
        <v>44409039.220000029</v>
      </c>
      <c r="Q3" s="71">
        <f>IF(M3=0,0,P3/M3)</f>
        <v>0.73701957610390989</v>
      </c>
      <c r="R3" s="70">
        <f>SUBTOTAL(9,R7:R1048576)</f>
        <v>44060</v>
      </c>
      <c r="S3" s="71">
        <f>IF(N3=0,0,R3/N3)</f>
        <v>0.61943792264758402</v>
      </c>
      <c r="T3" s="70">
        <f>SUBTOTAL(9,T7:T1048576)</f>
        <v>8681</v>
      </c>
      <c r="U3" s="72">
        <f>IF(O3=0,0,T3/O3)</f>
        <v>0.47739771227452704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10</v>
      </c>
      <c r="B7" s="825" t="s">
        <v>2982</v>
      </c>
      <c r="C7" s="825" t="s">
        <v>2991</v>
      </c>
      <c r="D7" s="826" t="s">
        <v>6897</v>
      </c>
      <c r="E7" s="827" t="s">
        <v>3022</v>
      </c>
      <c r="F7" s="825" t="s">
        <v>2984</v>
      </c>
      <c r="G7" s="825" t="s">
        <v>3089</v>
      </c>
      <c r="H7" s="825" t="s">
        <v>630</v>
      </c>
      <c r="I7" s="825" t="s">
        <v>3090</v>
      </c>
      <c r="J7" s="825" t="s">
        <v>1092</v>
      </c>
      <c r="K7" s="825" t="s">
        <v>3091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10</v>
      </c>
      <c r="B8" s="832" t="s">
        <v>2982</v>
      </c>
      <c r="C8" s="832" t="s">
        <v>2991</v>
      </c>
      <c r="D8" s="833" t="s">
        <v>6897</v>
      </c>
      <c r="E8" s="834" t="s">
        <v>3022</v>
      </c>
      <c r="F8" s="832" t="s">
        <v>2984</v>
      </c>
      <c r="G8" s="832" t="s">
        <v>3089</v>
      </c>
      <c r="H8" s="832" t="s">
        <v>630</v>
      </c>
      <c r="I8" s="832" t="s">
        <v>3092</v>
      </c>
      <c r="J8" s="832" t="s">
        <v>3093</v>
      </c>
      <c r="K8" s="832" t="s">
        <v>3091</v>
      </c>
      <c r="L8" s="835">
        <v>0</v>
      </c>
      <c r="M8" s="835">
        <v>0</v>
      </c>
      <c r="N8" s="832">
        <v>1</v>
      </c>
      <c r="O8" s="836">
        <v>0.5</v>
      </c>
      <c r="P8" s="835">
        <v>0</v>
      </c>
      <c r="Q8" s="837"/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10</v>
      </c>
      <c r="B9" s="832" t="s">
        <v>2982</v>
      </c>
      <c r="C9" s="832" t="s">
        <v>2991</v>
      </c>
      <c r="D9" s="833" t="s">
        <v>6897</v>
      </c>
      <c r="E9" s="834" t="s">
        <v>3022</v>
      </c>
      <c r="F9" s="832" t="s">
        <v>2985</v>
      </c>
      <c r="G9" s="832" t="s">
        <v>3094</v>
      </c>
      <c r="H9" s="832" t="s">
        <v>630</v>
      </c>
      <c r="I9" s="832" t="s">
        <v>3095</v>
      </c>
      <c r="J9" s="832" t="s">
        <v>3040</v>
      </c>
      <c r="K9" s="832"/>
      <c r="L9" s="835">
        <v>0</v>
      </c>
      <c r="M9" s="835">
        <v>0</v>
      </c>
      <c r="N9" s="832">
        <v>1</v>
      </c>
      <c r="O9" s="836">
        <v>0.5</v>
      </c>
      <c r="P9" s="835">
        <v>0</v>
      </c>
      <c r="Q9" s="837"/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10</v>
      </c>
      <c r="B10" s="832" t="s">
        <v>2982</v>
      </c>
      <c r="C10" s="832" t="s">
        <v>2991</v>
      </c>
      <c r="D10" s="833" t="s">
        <v>6897</v>
      </c>
      <c r="E10" s="834" t="s">
        <v>3022</v>
      </c>
      <c r="F10" s="832" t="s">
        <v>2985</v>
      </c>
      <c r="G10" s="832" t="s">
        <v>3094</v>
      </c>
      <c r="H10" s="832" t="s">
        <v>630</v>
      </c>
      <c r="I10" s="832" t="s">
        <v>3096</v>
      </c>
      <c r="J10" s="832" t="s">
        <v>3040</v>
      </c>
      <c r="K10" s="832"/>
      <c r="L10" s="835">
        <v>0</v>
      </c>
      <c r="M10" s="835">
        <v>0</v>
      </c>
      <c r="N10" s="832">
        <v>1</v>
      </c>
      <c r="O10" s="836">
        <v>0.5</v>
      </c>
      <c r="P10" s="835">
        <v>0</v>
      </c>
      <c r="Q10" s="837"/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10</v>
      </c>
      <c r="B11" s="832" t="s">
        <v>2982</v>
      </c>
      <c r="C11" s="832" t="s">
        <v>2991</v>
      </c>
      <c r="D11" s="833" t="s">
        <v>6897</v>
      </c>
      <c r="E11" s="834" t="s">
        <v>3025</v>
      </c>
      <c r="F11" s="832" t="s">
        <v>2984</v>
      </c>
      <c r="G11" s="832" t="s">
        <v>3097</v>
      </c>
      <c r="H11" s="832" t="s">
        <v>689</v>
      </c>
      <c r="I11" s="832" t="s">
        <v>2774</v>
      </c>
      <c r="J11" s="832" t="s">
        <v>1619</v>
      </c>
      <c r="K11" s="832" t="s">
        <v>1620</v>
      </c>
      <c r="L11" s="835">
        <v>25.71</v>
      </c>
      <c r="M11" s="835">
        <v>25.71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10</v>
      </c>
      <c r="B12" s="832" t="s">
        <v>2982</v>
      </c>
      <c r="C12" s="832" t="s">
        <v>2991</v>
      </c>
      <c r="D12" s="833" t="s">
        <v>6897</v>
      </c>
      <c r="E12" s="834" t="s">
        <v>3025</v>
      </c>
      <c r="F12" s="832" t="s">
        <v>2984</v>
      </c>
      <c r="G12" s="832" t="s">
        <v>3098</v>
      </c>
      <c r="H12" s="832" t="s">
        <v>630</v>
      </c>
      <c r="I12" s="832" t="s">
        <v>3099</v>
      </c>
      <c r="J12" s="832" t="s">
        <v>3100</v>
      </c>
      <c r="K12" s="832" t="s">
        <v>3101</v>
      </c>
      <c r="L12" s="835">
        <v>31.09</v>
      </c>
      <c r="M12" s="835">
        <v>31.09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10</v>
      </c>
      <c r="B13" s="832" t="s">
        <v>2982</v>
      </c>
      <c r="C13" s="832" t="s">
        <v>2991</v>
      </c>
      <c r="D13" s="833" t="s">
        <v>6897</v>
      </c>
      <c r="E13" s="834" t="s">
        <v>3025</v>
      </c>
      <c r="F13" s="832" t="s">
        <v>2984</v>
      </c>
      <c r="G13" s="832" t="s">
        <v>3098</v>
      </c>
      <c r="H13" s="832" t="s">
        <v>630</v>
      </c>
      <c r="I13" s="832" t="s">
        <v>3099</v>
      </c>
      <c r="J13" s="832" t="s">
        <v>3100</v>
      </c>
      <c r="K13" s="832" t="s">
        <v>3101</v>
      </c>
      <c r="L13" s="835">
        <v>36.86</v>
      </c>
      <c r="M13" s="835">
        <v>36.86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10</v>
      </c>
      <c r="B14" s="832" t="s">
        <v>2982</v>
      </c>
      <c r="C14" s="832" t="s">
        <v>2991</v>
      </c>
      <c r="D14" s="833" t="s">
        <v>6897</v>
      </c>
      <c r="E14" s="834" t="s">
        <v>3025</v>
      </c>
      <c r="F14" s="832" t="s">
        <v>2984</v>
      </c>
      <c r="G14" s="832" t="s">
        <v>3098</v>
      </c>
      <c r="H14" s="832" t="s">
        <v>630</v>
      </c>
      <c r="I14" s="832" t="s">
        <v>3102</v>
      </c>
      <c r="J14" s="832" t="s">
        <v>3100</v>
      </c>
      <c r="K14" s="832" t="s">
        <v>3103</v>
      </c>
      <c r="L14" s="835">
        <v>122.87</v>
      </c>
      <c r="M14" s="835">
        <v>245.74</v>
      </c>
      <c r="N14" s="832">
        <v>2</v>
      </c>
      <c r="O14" s="836">
        <v>1.5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10</v>
      </c>
      <c r="B15" s="832" t="s">
        <v>2982</v>
      </c>
      <c r="C15" s="832" t="s">
        <v>2991</v>
      </c>
      <c r="D15" s="833" t="s">
        <v>6897</v>
      </c>
      <c r="E15" s="834" t="s">
        <v>3025</v>
      </c>
      <c r="F15" s="832" t="s">
        <v>2984</v>
      </c>
      <c r="G15" s="832" t="s">
        <v>3098</v>
      </c>
      <c r="H15" s="832" t="s">
        <v>630</v>
      </c>
      <c r="I15" s="832" t="s">
        <v>3102</v>
      </c>
      <c r="J15" s="832" t="s">
        <v>3100</v>
      </c>
      <c r="K15" s="832" t="s">
        <v>3103</v>
      </c>
      <c r="L15" s="835">
        <v>103.64</v>
      </c>
      <c r="M15" s="835">
        <v>103.64</v>
      </c>
      <c r="N15" s="832">
        <v>1</v>
      </c>
      <c r="O15" s="836">
        <v>0.5</v>
      </c>
      <c r="P15" s="835">
        <v>103.64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10</v>
      </c>
      <c r="B16" s="832" t="s">
        <v>2982</v>
      </c>
      <c r="C16" s="832" t="s">
        <v>2991</v>
      </c>
      <c r="D16" s="833" t="s">
        <v>6897</v>
      </c>
      <c r="E16" s="834" t="s">
        <v>3025</v>
      </c>
      <c r="F16" s="832" t="s">
        <v>2984</v>
      </c>
      <c r="G16" s="832" t="s">
        <v>3098</v>
      </c>
      <c r="H16" s="832" t="s">
        <v>689</v>
      </c>
      <c r="I16" s="832" t="s">
        <v>3104</v>
      </c>
      <c r="J16" s="832" t="s">
        <v>2083</v>
      </c>
      <c r="K16" s="832" t="s">
        <v>3105</v>
      </c>
      <c r="L16" s="835">
        <v>110.59</v>
      </c>
      <c r="M16" s="835">
        <v>110.59</v>
      </c>
      <c r="N16" s="832">
        <v>1</v>
      </c>
      <c r="O16" s="836">
        <v>0.5</v>
      </c>
      <c r="P16" s="835">
        <v>110.59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10</v>
      </c>
      <c r="B17" s="832" t="s">
        <v>2982</v>
      </c>
      <c r="C17" s="832" t="s">
        <v>2991</v>
      </c>
      <c r="D17" s="833" t="s">
        <v>6897</v>
      </c>
      <c r="E17" s="834" t="s">
        <v>3025</v>
      </c>
      <c r="F17" s="832" t="s">
        <v>2984</v>
      </c>
      <c r="G17" s="832" t="s">
        <v>3106</v>
      </c>
      <c r="H17" s="832" t="s">
        <v>689</v>
      </c>
      <c r="I17" s="832" t="s">
        <v>2588</v>
      </c>
      <c r="J17" s="832" t="s">
        <v>1288</v>
      </c>
      <c r="K17" s="832" t="s">
        <v>2589</v>
      </c>
      <c r="L17" s="835">
        <v>154.36000000000001</v>
      </c>
      <c r="M17" s="835">
        <v>308.72000000000003</v>
      </c>
      <c r="N17" s="832">
        <v>2</v>
      </c>
      <c r="O17" s="836">
        <v>0.5</v>
      </c>
      <c r="P17" s="835">
        <v>308.72000000000003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10</v>
      </c>
      <c r="B18" s="832" t="s">
        <v>2982</v>
      </c>
      <c r="C18" s="832" t="s">
        <v>2991</v>
      </c>
      <c r="D18" s="833" t="s">
        <v>6897</v>
      </c>
      <c r="E18" s="834" t="s">
        <v>3025</v>
      </c>
      <c r="F18" s="832" t="s">
        <v>2984</v>
      </c>
      <c r="G18" s="832" t="s">
        <v>3107</v>
      </c>
      <c r="H18" s="832" t="s">
        <v>689</v>
      </c>
      <c r="I18" s="832" t="s">
        <v>3108</v>
      </c>
      <c r="J18" s="832" t="s">
        <v>3109</v>
      </c>
      <c r="K18" s="832" t="s">
        <v>3110</v>
      </c>
      <c r="L18" s="835">
        <v>207.45</v>
      </c>
      <c r="M18" s="835">
        <v>622.34999999999991</v>
      </c>
      <c r="N18" s="832">
        <v>3</v>
      </c>
      <c r="O18" s="836">
        <v>2</v>
      </c>
      <c r="P18" s="835">
        <v>622.34999999999991</v>
      </c>
      <c r="Q18" s="837">
        <v>1</v>
      </c>
      <c r="R18" s="832">
        <v>3</v>
      </c>
      <c r="S18" s="837">
        <v>1</v>
      </c>
      <c r="T18" s="836">
        <v>2</v>
      </c>
      <c r="U18" s="838">
        <v>1</v>
      </c>
    </row>
    <row r="19" spans="1:21" ht="14.4" customHeight="1" x14ac:dyDescent="0.3">
      <c r="A19" s="831">
        <v>10</v>
      </c>
      <c r="B19" s="832" t="s">
        <v>2982</v>
      </c>
      <c r="C19" s="832" t="s">
        <v>2991</v>
      </c>
      <c r="D19" s="833" t="s">
        <v>6897</v>
      </c>
      <c r="E19" s="834" t="s">
        <v>3025</v>
      </c>
      <c r="F19" s="832" t="s">
        <v>2984</v>
      </c>
      <c r="G19" s="832" t="s">
        <v>3111</v>
      </c>
      <c r="H19" s="832" t="s">
        <v>630</v>
      </c>
      <c r="I19" s="832" t="s">
        <v>3112</v>
      </c>
      <c r="J19" s="832" t="s">
        <v>3113</v>
      </c>
      <c r="K19" s="832" t="s">
        <v>3114</v>
      </c>
      <c r="L19" s="835">
        <v>0</v>
      </c>
      <c r="M19" s="835">
        <v>0</v>
      </c>
      <c r="N19" s="832">
        <v>1</v>
      </c>
      <c r="O19" s="836">
        <v>1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10</v>
      </c>
      <c r="B20" s="832" t="s">
        <v>2982</v>
      </c>
      <c r="C20" s="832" t="s">
        <v>2991</v>
      </c>
      <c r="D20" s="833" t="s">
        <v>6897</v>
      </c>
      <c r="E20" s="834" t="s">
        <v>3025</v>
      </c>
      <c r="F20" s="832" t="s">
        <v>2984</v>
      </c>
      <c r="G20" s="832" t="s">
        <v>3115</v>
      </c>
      <c r="H20" s="832" t="s">
        <v>630</v>
      </c>
      <c r="I20" s="832" t="s">
        <v>3116</v>
      </c>
      <c r="J20" s="832" t="s">
        <v>949</v>
      </c>
      <c r="K20" s="832" t="s">
        <v>3117</v>
      </c>
      <c r="L20" s="835">
        <v>34.15</v>
      </c>
      <c r="M20" s="835">
        <v>1195.2499999999995</v>
      </c>
      <c r="N20" s="832">
        <v>35</v>
      </c>
      <c r="O20" s="836">
        <v>29.5</v>
      </c>
      <c r="P20" s="835">
        <v>478.09999999999985</v>
      </c>
      <c r="Q20" s="837">
        <v>0.4</v>
      </c>
      <c r="R20" s="832">
        <v>14</v>
      </c>
      <c r="S20" s="837">
        <v>0.4</v>
      </c>
      <c r="T20" s="836">
        <v>10.5</v>
      </c>
      <c r="U20" s="838">
        <v>0.3559322033898305</v>
      </c>
    </row>
    <row r="21" spans="1:21" ht="14.4" customHeight="1" x14ac:dyDescent="0.3">
      <c r="A21" s="831">
        <v>10</v>
      </c>
      <c r="B21" s="832" t="s">
        <v>2982</v>
      </c>
      <c r="C21" s="832" t="s">
        <v>2991</v>
      </c>
      <c r="D21" s="833" t="s">
        <v>6897</v>
      </c>
      <c r="E21" s="834" t="s">
        <v>3025</v>
      </c>
      <c r="F21" s="832" t="s">
        <v>2984</v>
      </c>
      <c r="G21" s="832" t="s">
        <v>3115</v>
      </c>
      <c r="H21" s="832" t="s">
        <v>630</v>
      </c>
      <c r="I21" s="832" t="s">
        <v>3118</v>
      </c>
      <c r="J21" s="832" t="s">
        <v>949</v>
      </c>
      <c r="K21" s="832" t="s">
        <v>3117</v>
      </c>
      <c r="L21" s="835">
        <v>34.15</v>
      </c>
      <c r="M21" s="835">
        <v>239.05</v>
      </c>
      <c r="N21" s="832">
        <v>7</v>
      </c>
      <c r="O21" s="836">
        <v>6</v>
      </c>
      <c r="P21" s="835">
        <v>68.3</v>
      </c>
      <c r="Q21" s="837">
        <v>0.2857142857142857</v>
      </c>
      <c r="R21" s="832">
        <v>2</v>
      </c>
      <c r="S21" s="837">
        <v>0.2857142857142857</v>
      </c>
      <c r="T21" s="836">
        <v>1</v>
      </c>
      <c r="U21" s="838">
        <v>0.16666666666666666</v>
      </c>
    </row>
    <row r="22" spans="1:21" ht="14.4" customHeight="1" x14ac:dyDescent="0.3">
      <c r="A22" s="831">
        <v>10</v>
      </c>
      <c r="B22" s="832" t="s">
        <v>2982</v>
      </c>
      <c r="C22" s="832" t="s">
        <v>2991</v>
      </c>
      <c r="D22" s="833" t="s">
        <v>6897</v>
      </c>
      <c r="E22" s="834" t="s">
        <v>3025</v>
      </c>
      <c r="F22" s="832" t="s">
        <v>2984</v>
      </c>
      <c r="G22" s="832" t="s">
        <v>3094</v>
      </c>
      <c r="H22" s="832" t="s">
        <v>630</v>
      </c>
      <c r="I22" s="832" t="s">
        <v>3119</v>
      </c>
      <c r="J22" s="832" t="s">
        <v>3040</v>
      </c>
      <c r="K22" s="832"/>
      <c r="L22" s="835">
        <v>2142.84</v>
      </c>
      <c r="M22" s="835">
        <v>2142.84</v>
      </c>
      <c r="N22" s="832">
        <v>1</v>
      </c>
      <c r="O22" s="836">
        <v>1</v>
      </c>
      <c r="P22" s="835">
        <v>2142.84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10</v>
      </c>
      <c r="B23" s="832" t="s">
        <v>2982</v>
      </c>
      <c r="C23" s="832" t="s">
        <v>2991</v>
      </c>
      <c r="D23" s="833" t="s">
        <v>6897</v>
      </c>
      <c r="E23" s="834" t="s">
        <v>3025</v>
      </c>
      <c r="F23" s="832" t="s">
        <v>2984</v>
      </c>
      <c r="G23" s="832" t="s">
        <v>3120</v>
      </c>
      <c r="H23" s="832" t="s">
        <v>630</v>
      </c>
      <c r="I23" s="832" t="s">
        <v>3121</v>
      </c>
      <c r="J23" s="832" t="s">
        <v>1060</v>
      </c>
      <c r="K23" s="832" t="s">
        <v>3122</v>
      </c>
      <c r="L23" s="835">
        <v>89.91</v>
      </c>
      <c r="M23" s="835">
        <v>89.91</v>
      </c>
      <c r="N23" s="832">
        <v>1</v>
      </c>
      <c r="O23" s="836">
        <v>1</v>
      </c>
      <c r="P23" s="835">
        <v>89.91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10</v>
      </c>
      <c r="B24" s="832" t="s">
        <v>2982</v>
      </c>
      <c r="C24" s="832" t="s">
        <v>2991</v>
      </c>
      <c r="D24" s="833" t="s">
        <v>6897</v>
      </c>
      <c r="E24" s="834" t="s">
        <v>3025</v>
      </c>
      <c r="F24" s="832" t="s">
        <v>2984</v>
      </c>
      <c r="G24" s="832" t="s">
        <v>3123</v>
      </c>
      <c r="H24" s="832" t="s">
        <v>630</v>
      </c>
      <c r="I24" s="832" t="s">
        <v>3124</v>
      </c>
      <c r="J24" s="832" t="s">
        <v>1588</v>
      </c>
      <c r="K24" s="832" t="s">
        <v>3125</v>
      </c>
      <c r="L24" s="835">
        <v>49.38</v>
      </c>
      <c r="M24" s="835">
        <v>98.76</v>
      </c>
      <c r="N24" s="832">
        <v>2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10</v>
      </c>
      <c r="B25" s="832" t="s">
        <v>2982</v>
      </c>
      <c r="C25" s="832" t="s">
        <v>2991</v>
      </c>
      <c r="D25" s="833" t="s">
        <v>6897</v>
      </c>
      <c r="E25" s="834" t="s">
        <v>3025</v>
      </c>
      <c r="F25" s="832" t="s">
        <v>2984</v>
      </c>
      <c r="G25" s="832" t="s">
        <v>3126</v>
      </c>
      <c r="H25" s="832" t="s">
        <v>630</v>
      </c>
      <c r="I25" s="832" t="s">
        <v>3127</v>
      </c>
      <c r="J25" s="832" t="s">
        <v>1056</v>
      </c>
      <c r="K25" s="832" t="s">
        <v>3128</v>
      </c>
      <c r="L25" s="835">
        <v>61.97</v>
      </c>
      <c r="M25" s="835">
        <v>61.97</v>
      </c>
      <c r="N25" s="832">
        <v>1</v>
      </c>
      <c r="O25" s="836">
        <v>0.5</v>
      </c>
      <c r="P25" s="835">
        <v>61.97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10</v>
      </c>
      <c r="B26" s="832" t="s">
        <v>2982</v>
      </c>
      <c r="C26" s="832" t="s">
        <v>2991</v>
      </c>
      <c r="D26" s="833" t="s">
        <v>6897</v>
      </c>
      <c r="E26" s="834" t="s">
        <v>3025</v>
      </c>
      <c r="F26" s="832" t="s">
        <v>2984</v>
      </c>
      <c r="G26" s="832" t="s">
        <v>3129</v>
      </c>
      <c r="H26" s="832" t="s">
        <v>630</v>
      </c>
      <c r="I26" s="832" t="s">
        <v>3130</v>
      </c>
      <c r="J26" s="832" t="s">
        <v>3131</v>
      </c>
      <c r="K26" s="832" t="s">
        <v>3132</v>
      </c>
      <c r="L26" s="835">
        <v>88.76</v>
      </c>
      <c r="M26" s="835">
        <v>1065.1200000000001</v>
      </c>
      <c r="N26" s="832">
        <v>12</v>
      </c>
      <c r="O26" s="836">
        <v>7.5</v>
      </c>
      <c r="P26" s="835">
        <v>887.6</v>
      </c>
      <c r="Q26" s="837">
        <v>0.83333333333333326</v>
      </c>
      <c r="R26" s="832">
        <v>10</v>
      </c>
      <c r="S26" s="837">
        <v>0.83333333333333337</v>
      </c>
      <c r="T26" s="836">
        <v>5.5</v>
      </c>
      <c r="U26" s="838">
        <v>0.73333333333333328</v>
      </c>
    </row>
    <row r="27" spans="1:21" ht="14.4" customHeight="1" x14ac:dyDescent="0.3">
      <c r="A27" s="831">
        <v>10</v>
      </c>
      <c r="B27" s="832" t="s">
        <v>2982</v>
      </c>
      <c r="C27" s="832" t="s">
        <v>2991</v>
      </c>
      <c r="D27" s="833" t="s">
        <v>6897</v>
      </c>
      <c r="E27" s="834" t="s">
        <v>3025</v>
      </c>
      <c r="F27" s="832" t="s">
        <v>2984</v>
      </c>
      <c r="G27" s="832" t="s">
        <v>3133</v>
      </c>
      <c r="H27" s="832" t="s">
        <v>630</v>
      </c>
      <c r="I27" s="832" t="s">
        <v>3134</v>
      </c>
      <c r="J27" s="832" t="s">
        <v>3135</v>
      </c>
      <c r="K27" s="832" t="s">
        <v>3136</v>
      </c>
      <c r="L27" s="835">
        <v>54.85</v>
      </c>
      <c r="M27" s="835">
        <v>54.85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10</v>
      </c>
      <c r="B28" s="832" t="s">
        <v>2982</v>
      </c>
      <c r="C28" s="832" t="s">
        <v>2991</v>
      </c>
      <c r="D28" s="833" t="s">
        <v>6897</v>
      </c>
      <c r="E28" s="834" t="s">
        <v>3025</v>
      </c>
      <c r="F28" s="832" t="s">
        <v>2984</v>
      </c>
      <c r="G28" s="832" t="s">
        <v>3137</v>
      </c>
      <c r="H28" s="832" t="s">
        <v>630</v>
      </c>
      <c r="I28" s="832" t="s">
        <v>3138</v>
      </c>
      <c r="J28" s="832" t="s">
        <v>1769</v>
      </c>
      <c r="K28" s="832" t="s">
        <v>3139</v>
      </c>
      <c r="L28" s="835">
        <v>688.56</v>
      </c>
      <c r="M28" s="835">
        <v>688.56</v>
      </c>
      <c r="N28" s="832">
        <v>1</v>
      </c>
      <c r="O28" s="836">
        <v>0.5</v>
      </c>
      <c r="P28" s="835">
        <v>688.56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10</v>
      </c>
      <c r="B29" s="832" t="s">
        <v>2982</v>
      </c>
      <c r="C29" s="832" t="s">
        <v>2991</v>
      </c>
      <c r="D29" s="833" t="s">
        <v>6897</v>
      </c>
      <c r="E29" s="834" t="s">
        <v>3025</v>
      </c>
      <c r="F29" s="832" t="s">
        <v>2984</v>
      </c>
      <c r="G29" s="832" t="s">
        <v>3137</v>
      </c>
      <c r="H29" s="832" t="s">
        <v>630</v>
      </c>
      <c r="I29" s="832" t="s">
        <v>3140</v>
      </c>
      <c r="J29" s="832" t="s">
        <v>3141</v>
      </c>
      <c r="K29" s="832" t="s">
        <v>3142</v>
      </c>
      <c r="L29" s="835">
        <v>2090.3000000000002</v>
      </c>
      <c r="M29" s="835">
        <v>8361.2000000000007</v>
      </c>
      <c r="N29" s="832">
        <v>4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10</v>
      </c>
      <c r="B30" s="832" t="s">
        <v>2982</v>
      </c>
      <c r="C30" s="832" t="s">
        <v>2991</v>
      </c>
      <c r="D30" s="833" t="s">
        <v>6897</v>
      </c>
      <c r="E30" s="834" t="s">
        <v>3025</v>
      </c>
      <c r="F30" s="832" t="s">
        <v>2984</v>
      </c>
      <c r="G30" s="832" t="s">
        <v>3137</v>
      </c>
      <c r="H30" s="832" t="s">
        <v>630</v>
      </c>
      <c r="I30" s="832" t="s">
        <v>3143</v>
      </c>
      <c r="J30" s="832" t="s">
        <v>3141</v>
      </c>
      <c r="K30" s="832" t="s">
        <v>3144</v>
      </c>
      <c r="L30" s="835">
        <v>2357.61</v>
      </c>
      <c r="M30" s="835">
        <v>35364.15</v>
      </c>
      <c r="N30" s="832">
        <v>15</v>
      </c>
      <c r="O30" s="836">
        <v>4</v>
      </c>
      <c r="P30" s="835">
        <v>25933.71</v>
      </c>
      <c r="Q30" s="837">
        <v>0.73333333333333328</v>
      </c>
      <c r="R30" s="832">
        <v>11</v>
      </c>
      <c r="S30" s="837">
        <v>0.73333333333333328</v>
      </c>
      <c r="T30" s="836">
        <v>3</v>
      </c>
      <c r="U30" s="838">
        <v>0.75</v>
      </c>
    </row>
    <row r="31" spans="1:21" ht="14.4" customHeight="1" x14ac:dyDescent="0.3">
      <c r="A31" s="831">
        <v>10</v>
      </c>
      <c r="B31" s="832" t="s">
        <v>2982</v>
      </c>
      <c r="C31" s="832" t="s">
        <v>2991</v>
      </c>
      <c r="D31" s="833" t="s">
        <v>6897</v>
      </c>
      <c r="E31" s="834" t="s">
        <v>3025</v>
      </c>
      <c r="F31" s="832" t="s">
        <v>2984</v>
      </c>
      <c r="G31" s="832" t="s">
        <v>3137</v>
      </c>
      <c r="H31" s="832" t="s">
        <v>630</v>
      </c>
      <c r="I31" s="832" t="s">
        <v>3145</v>
      </c>
      <c r="J31" s="832" t="s">
        <v>3141</v>
      </c>
      <c r="K31" s="832" t="s">
        <v>3146</v>
      </c>
      <c r="L31" s="835">
        <v>1766.03</v>
      </c>
      <c r="M31" s="835">
        <v>49448.84</v>
      </c>
      <c r="N31" s="832">
        <v>28</v>
      </c>
      <c r="O31" s="836">
        <v>6</v>
      </c>
      <c r="P31" s="835">
        <v>28256.48</v>
      </c>
      <c r="Q31" s="837">
        <v>0.57142857142857151</v>
      </c>
      <c r="R31" s="832">
        <v>16</v>
      </c>
      <c r="S31" s="837">
        <v>0.5714285714285714</v>
      </c>
      <c r="T31" s="836">
        <v>3.5</v>
      </c>
      <c r="U31" s="838">
        <v>0.58333333333333337</v>
      </c>
    </row>
    <row r="32" spans="1:21" ht="14.4" customHeight="1" x14ac:dyDescent="0.3">
      <c r="A32" s="831">
        <v>10</v>
      </c>
      <c r="B32" s="832" t="s">
        <v>2982</v>
      </c>
      <c r="C32" s="832" t="s">
        <v>2991</v>
      </c>
      <c r="D32" s="833" t="s">
        <v>6897</v>
      </c>
      <c r="E32" s="834" t="s">
        <v>3025</v>
      </c>
      <c r="F32" s="832" t="s">
        <v>2984</v>
      </c>
      <c r="G32" s="832" t="s">
        <v>3137</v>
      </c>
      <c r="H32" s="832" t="s">
        <v>630</v>
      </c>
      <c r="I32" s="832" t="s">
        <v>3147</v>
      </c>
      <c r="J32" s="832" t="s">
        <v>3141</v>
      </c>
      <c r="K32" s="832" t="s">
        <v>3148</v>
      </c>
      <c r="L32" s="835">
        <v>0</v>
      </c>
      <c r="M32" s="835">
        <v>0</v>
      </c>
      <c r="N32" s="832">
        <v>1</v>
      </c>
      <c r="O32" s="836">
        <v>0.5</v>
      </c>
      <c r="P32" s="835">
        <v>0</v>
      </c>
      <c r="Q32" s="837"/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10</v>
      </c>
      <c r="B33" s="832" t="s">
        <v>2982</v>
      </c>
      <c r="C33" s="832" t="s">
        <v>2991</v>
      </c>
      <c r="D33" s="833" t="s">
        <v>6897</v>
      </c>
      <c r="E33" s="834" t="s">
        <v>3025</v>
      </c>
      <c r="F33" s="832" t="s">
        <v>2984</v>
      </c>
      <c r="G33" s="832" t="s">
        <v>3137</v>
      </c>
      <c r="H33" s="832" t="s">
        <v>630</v>
      </c>
      <c r="I33" s="832" t="s">
        <v>3149</v>
      </c>
      <c r="J33" s="832" t="s">
        <v>3141</v>
      </c>
      <c r="K33" s="832" t="s">
        <v>3150</v>
      </c>
      <c r="L33" s="835">
        <v>0</v>
      </c>
      <c r="M33" s="835">
        <v>0</v>
      </c>
      <c r="N33" s="832">
        <v>2</v>
      </c>
      <c r="O33" s="836">
        <v>2</v>
      </c>
      <c r="P33" s="835">
        <v>0</v>
      </c>
      <c r="Q33" s="837"/>
      <c r="R33" s="832">
        <v>2</v>
      </c>
      <c r="S33" s="837">
        <v>1</v>
      </c>
      <c r="T33" s="836">
        <v>2</v>
      </c>
      <c r="U33" s="838">
        <v>1</v>
      </c>
    </row>
    <row r="34" spans="1:21" ht="14.4" customHeight="1" x14ac:dyDescent="0.3">
      <c r="A34" s="831">
        <v>10</v>
      </c>
      <c r="B34" s="832" t="s">
        <v>2982</v>
      </c>
      <c r="C34" s="832" t="s">
        <v>2991</v>
      </c>
      <c r="D34" s="833" t="s">
        <v>6897</v>
      </c>
      <c r="E34" s="834" t="s">
        <v>3025</v>
      </c>
      <c r="F34" s="832" t="s">
        <v>2984</v>
      </c>
      <c r="G34" s="832" t="s">
        <v>3137</v>
      </c>
      <c r="H34" s="832" t="s">
        <v>630</v>
      </c>
      <c r="I34" s="832" t="s">
        <v>3151</v>
      </c>
      <c r="J34" s="832" t="s">
        <v>3141</v>
      </c>
      <c r="K34" s="832" t="s">
        <v>3152</v>
      </c>
      <c r="L34" s="835">
        <v>1567.07</v>
      </c>
      <c r="M34" s="835">
        <v>34475.54</v>
      </c>
      <c r="N34" s="832">
        <v>22</v>
      </c>
      <c r="O34" s="836">
        <v>6</v>
      </c>
      <c r="P34" s="835">
        <v>25073.119999999999</v>
      </c>
      <c r="Q34" s="837">
        <v>0.72727272727272718</v>
      </c>
      <c r="R34" s="832">
        <v>16</v>
      </c>
      <c r="S34" s="837">
        <v>0.72727272727272729</v>
      </c>
      <c r="T34" s="836">
        <v>4</v>
      </c>
      <c r="U34" s="838">
        <v>0.66666666666666663</v>
      </c>
    </row>
    <row r="35" spans="1:21" ht="14.4" customHeight="1" x14ac:dyDescent="0.3">
      <c r="A35" s="831">
        <v>10</v>
      </c>
      <c r="B35" s="832" t="s">
        <v>2982</v>
      </c>
      <c r="C35" s="832" t="s">
        <v>2991</v>
      </c>
      <c r="D35" s="833" t="s">
        <v>6897</v>
      </c>
      <c r="E35" s="834" t="s">
        <v>3025</v>
      </c>
      <c r="F35" s="832" t="s">
        <v>2984</v>
      </c>
      <c r="G35" s="832" t="s">
        <v>3137</v>
      </c>
      <c r="H35" s="832" t="s">
        <v>630</v>
      </c>
      <c r="I35" s="832" t="s">
        <v>3153</v>
      </c>
      <c r="J35" s="832" t="s">
        <v>3141</v>
      </c>
      <c r="K35" s="832" t="s">
        <v>3154</v>
      </c>
      <c r="L35" s="835">
        <v>0</v>
      </c>
      <c r="M35" s="835">
        <v>0</v>
      </c>
      <c r="N35" s="832">
        <v>1</v>
      </c>
      <c r="O35" s="836">
        <v>1</v>
      </c>
      <c r="P35" s="835">
        <v>0</v>
      </c>
      <c r="Q35" s="837"/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10</v>
      </c>
      <c r="B36" s="832" t="s">
        <v>2982</v>
      </c>
      <c r="C36" s="832" t="s">
        <v>2991</v>
      </c>
      <c r="D36" s="833" t="s">
        <v>6897</v>
      </c>
      <c r="E36" s="834" t="s">
        <v>3025</v>
      </c>
      <c r="F36" s="832" t="s">
        <v>2984</v>
      </c>
      <c r="G36" s="832" t="s">
        <v>3155</v>
      </c>
      <c r="H36" s="832" t="s">
        <v>689</v>
      </c>
      <c r="I36" s="832" t="s">
        <v>2710</v>
      </c>
      <c r="J36" s="832" t="s">
        <v>2711</v>
      </c>
      <c r="K36" s="832" t="s">
        <v>2712</v>
      </c>
      <c r="L36" s="835">
        <v>141.25</v>
      </c>
      <c r="M36" s="835">
        <v>565</v>
      </c>
      <c r="N36" s="832">
        <v>4</v>
      </c>
      <c r="O36" s="836">
        <v>1.5</v>
      </c>
      <c r="P36" s="835">
        <v>565</v>
      </c>
      <c r="Q36" s="837">
        <v>1</v>
      </c>
      <c r="R36" s="832">
        <v>4</v>
      </c>
      <c r="S36" s="837">
        <v>1</v>
      </c>
      <c r="T36" s="836">
        <v>1.5</v>
      </c>
      <c r="U36" s="838">
        <v>1</v>
      </c>
    </row>
    <row r="37" spans="1:21" ht="14.4" customHeight="1" x14ac:dyDescent="0.3">
      <c r="A37" s="831">
        <v>10</v>
      </c>
      <c r="B37" s="832" t="s">
        <v>2982</v>
      </c>
      <c r="C37" s="832" t="s">
        <v>2991</v>
      </c>
      <c r="D37" s="833" t="s">
        <v>6897</v>
      </c>
      <c r="E37" s="834" t="s">
        <v>3025</v>
      </c>
      <c r="F37" s="832" t="s">
        <v>2984</v>
      </c>
      <c r="G37" s="832" t="s">
        <v>3156</v>
      </c>
      <c r="H37" s="832" t="s">
        <v>630</v>
      </c>
      <c r="I37" s="832" t="s">
        <v>3157</v>
      </c>
      <c r="J37" s="832" t="s">
        <v>3158</v>
      </c>
      <c r="K37" s="832" t="s">
        <v>3159</v>
      </c>
      <c r="L37" s="835">
        <v>155.24</v>
      </c>
      <c r="M37" s="835">
        <v>776.2</v>
      </c>
      <c r="N37" s="832">
        <v>5</v>
      </c>
      <c r="O37" s="836">
        <v>3</v>
      </c>
      <c r="P37" s="835">
        <v>155.24</v>
      </c>
      <c r="Q37" s="837">
        <v>0.2</v>
      </c>
      <c r="R37" s="832">
        <v>1</v>
      </c>
      <c r="S37" s="837">
        <v>0.2</v>
      </c>
      <c r="T37" s="836">
        <v>0.5</v>
      </c>
      <c r="U37" s="838">
        <v>0.16666666666666666</v>
      </c>
    </row>
    <row r="38" spans="1:21" ht="14.4" customHeight="1" x14ac:dyDescent="0.3">
      <c r="A38" s="831">
        <v>10</v>
      </c>
      <c r="B38" s="832" t="s">
        <v>2982</v>
      </c>
      <c r="C38" s="832" t="s">
        <v>2991</v>
      </c>
      <c r="D38" s="833" t="s">
        <v>6897</v>
      </c>
      <c r="E38" s="834" t="s">
        <v>3025</v>
      </c>
      <c r="F38" s="832" t="s">
        <v>2984</v>
      </c>
      <c r="G38" s="832" t="s">
        <v>3160</v>
      </c>
      <c r="H38" s="832" t="s">
        <v>689</v>
      </c>
      <c r="I38" s="832" t="s">
        <v>2615</v>
      </c>
      <c r="J38" s="832" t="s">
        <v>1110</v>
      </c>
      <c r="K38" s="832" t="s">
        <v>2616</v>
      </c>
      <c r="L38" s="835">
        <v>24.22</v>
      </c>
      <c r="M38" s="835">
        <v>24.22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10</v>
      </c>
      <c r="B39" s="832" t="s">
        <v>2982</v>
      </c>
      <c r="C39" s="832" t="s">
        <v>2991</v>
      </c>
      <c r="D39" s="833" t="s">
        <v>6897</v>
      </c>
      <c r="E39" s="834" t="s">
        <v>3025</v>
      </c>
      <c r="F39" s="832" t="s">
        <v>2984</v>
      </c>
      <c r="G39" s="832" t="s">
        <v>3160</v>
      </c>
      <c r="H39" s="832" t="s">
        <v>689</v>
      </c>
      <c r="I39" s="832" t="s">
        <v>2617</v>
      </c>
      <c r="J39" s="832" t="s">
        <v>1110</v>
      </c>
      <c r="K39" s="832" t="s">
        <v>1620</v>
      </c>
      <c r="L39" s="835">
        <v>48.42</v>
      </c>
      <c r="M39" s="835">
        <v>242.1</v>
      </c>
      <c r="N39" s="832">
        <v>5</v>
      </c>
      <c r="O39" s="836">
        <v>4.5</v>
      </c>
      <c r="P39" s="835">
        <v>145.26</v>
      </c>
      <c r="Q39" s="837">
        <v>0.6</v>
      </c>
      <c r="R39" s="832">
        <v>3</v>
      </c>
      <c r="S39" s="837">
        <v>0.6</v>
      </c>
      <c r="T39" s="836">
        <v>2.5</v>
      </c>
      <c r="U39" s="838">
        <v>0.55555555555555558</v>
      </c>
    </row>
    <row r="40" spans="1:21" ht="14.4" customHeight="1" x14ac:dyDescent="0.3">
      <c r="A40" s="831">
        <v>10</v>
      </c>
      <c r="B40" s="832" t="s">
        <v>2982</v>
      </c>
      <c r="C40" s="832" t="s">
        <v>2991</v>
      </c>
      <c r="D40" s="833" t="s">
        <v>6897</v>
      </c>
      <c r="E40" s="834" t="s">
        <v>3025</v>
      </c>
      <c r="F40" s="832" t="s">
        <v>2984</v>
      </c>
      <c r="G40" s="832" t="s">
        <v>3161</v>
      </c>
      <c r="H40" s="832" t="s">
        <v>630</v>
      </c>
      <c r="I40" s="832" t="s">
        <v>3162</v>
      </c>
      <c r="J40" s="832" t="s">
        <v>1177</v>
      </c>
      <c r="K40" s="832" t="s">
        <v>3163</v>
      </c>
      <c r="L40" s="835">
        <v>301.2</v>
      </c>
      <c r="M40" s="835">
        <v>301.2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10</v>
      </c>
      <c r="B41" s="832" t="s">
        <v>2982</v>
      </c>
      <c r="C41" s="832" t="s">
        <v>2991</v>
      </c>
      <c r="D41" s="833" t="s">
        <v>6897</v>
      </c>
      <c r="E41" s="834" t="s">
        <v>3025</v>
      </c>
      <c r="F41" s="832" t="s">
        <v>2984</v>
      </c>
      <c r="G41" s="832" t="s">
        <v>3161</v>
      </c>
      <c r="H41" s="832" t="s">
        <v>630</v>
      </c>
      <c r="I41" s="832" t="s">
        <v>3164</v>
      </c>
      <c r="J41" s="832" t="s">
        <v>3165</v>
      </c>
      <c r="K41" s="832" t="s">
        <v>798</v>
      </c>
      <c r="L41" s="835">
        <v>0</v>
      </c>
      <c r="M41" s="835">
        <v>0</v>
      </c>
      <c r="N41" s="832">
        <v>5</v>
      </c>
      <c r="O41" s="836">
        <v>2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10</v>
      </c>
      <c r="B42" s="832" t="s">
        <v>2982</v>
      </c>
      <c r="C42" s="832" t="s">
        <v>2991</v>
      </c>
      <c r="D42" s="833" t="s">
        <v>6897</v>
      </c>
      <c r="E42" s="834" t="s">
        <v>3025</v>
      </c>
      <c r="F42" s="832" t="s">
        <v>2984</v>
      </c>
      <c r="G42" s="832" t="s">
        <v>3161</v>
      </c>
      <c r="H42" s="832" t="s">
        <v>630</v>
      </c>
      <c r="I42" s="832" t="s">
        <v>3166</v>
      </c>
      <c r="J42" s="832" t="s">
        <v>1177</v>
      </c>
      <c r="K42" s="832" t="s">
        <v>3167</v>
      </c>
      <c r="L42" s="835">
        <v>57.64</v>
      </c>
      <c r="M42" s="835">
        <v>57.64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10</v>
      </c>
      <c r="B43" s="832" t="s">
        <v>2982</v>
      </c>
      <c r="C43" s="832" t="s">
        <v>2991</v>
      </c>
      <c r="D43" s="833" t="s">
        <v>6897</v>
      </c>
      <c r="E43" s="834" t="s">
        <v>3025</v>
      </c>
      <c r="F43" s="832" t="s">
        <v>2984</v>
      </c>
      <c r="G43" s="832" t="s">
        <v>3161</v>
      </c>
      <c r="H43" s="832" t="s">
        <v>630</v>
      </c>
      <c r="I43" s="832" t="s">
        <v>3168</v>
      </c>
      <c r="J43" s="832" t="s">
        <v>1177</v>
      </c>
      <c r="K43" s="832" t="s">
        <v>3167</v>
      </c>
      <c r="L43" s="835">
        <v>32.25</v>
      </c>
      <c r="M43" s="835">
        <v>32.25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10</v>
      </c>
      <c r="B44" s="832" t="s">
        <v>2982</v>
      </c>
      <c r="C44" s="832" t="s">
        <v>2991</v>
      </c>
      <c r="D44" s="833" t="s">
        <v>6897</v>
      </c>
      <c r="E44" s="834" t="s">
        <v>3025</v>
      </c>
      <c r="F44" s="832" t="s">
        <v>2984</v>
      </c>
      <c r="G44" s="832" t="s">
        <v>3169</v>
      </c>
      <c r="H44" s="832" t="s">
        <v>630</v>
      </c>
      <c r="I44" s="832" t="s">
        <v>3170</v>
      </c>
      <c r="J44" s="832" t="s">
        <v>3171</v>
      </c>
      <c r="K44" s="832" t="s">
        <v>3172</v>
      </c>
      <c r="L44" s="835">
        <v>0</v>
      </c>
      <c r="M44" s="835">
        <v>0</v>
      </c>
      <c r="N44" s="832">
        <v>1</v>
      </c>
      <c r="O44" s="836">
        <v>1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10</v>
      </c>
      <c r="B45" s="832" t="s">
        <v>2982</v>
      </c>
      <c r="C45" s="832" t="s">
        <v>2991</v>
      </c>
      <c r="D45" s="833" t="s">
        <v>6897</v>
      </c>
      <c r="E45" s="834" t="s">
        <v>3025</v>
      </c>
      <c r="F45" s="832" t="s">
        <v>2984</v>
      </c>
      <c r="G45" s="832" t="s">
        <v>3169</v>
      </c>
      <c r="H45" s="832" t="s">
        <v>689</v>
      </c>
      <c r="I45" s="832" t="s">
        <v>3173</v>
      </c>
      <c r="J45" s="832" t="s">
        <v>3171</v>
      </c>
      <c r="K45" s="832" t="s">
        <v>3174</v>
      </c>
      <c r="L45" s="835">
        <v>668.54</v>
      </c>
      <c r="M45" s="835">
        <v>2674.16</v>
      </c>
      <c r="N45" s="832">
        <v>4</v>
      </c>
      <c r="O45" s="836">
        <v>3.5</v>
      </c>
      <c r="P45" s="835">
        <v>2005.62</v>
      </c>
      <c r="Q45" s="837">
        <v>0.75</v>
      </c>
      <c r="R45" s="832">
        <v>3</v>
      </c>
      <c r="S45" s="837">
        <v>0.75</v>
      </c>
      <c r="T45" s="836">
        <v>2.5</v>
      </c>
      <c r="U45" s="838">
        <v>0.7142857142857143</v>
      </c>
    </row>
    <row r="46" spans="1:21" ht="14.4" customHeight="1" x14ac:dyDescent="0.3">
      <c r="A46" s="831">
        <v>10</v>
      </c>
      <c r="B46" s="832" t="s">
        <v>2982</v>
      </c>
      <c r="C46" s="832" t="s">
        <v>2991</v>
      </c>
      <c r="D46" s="833" t="s">
        <v>6897</v>
      </c>
      <c r="E46" s="834" t="s">
        <v>3025</v>
      </c>
      <c r="F46" s="832" t="s">
        <v>2984</v>
      </c>
      <c r="G46" s="832" t="s">
        <v>3175</v>
      </c>
      <c r="H46" s="832" t="s">
        <v>630</v>
      </c>
      <c r="I46" s="832" t="s">
        <v>3176</v>
      </c>
      <c r="J46" s="832" t="s">
        <v>3177</v>
      </c>
      <c r="K46" s="832" t="s">
        <v>3178</v>
      </c>
      <c r="L46" s="835">
        <v>21.92</v>
      </c>
      <c r="M46" s="835">
        <v>21.92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10</v>
      </c>
      <c r="B47" s="832" t="s">
        <v>2982</v>
      </c>
      <c r="C47" s="832" t="s">
        <v>2991</v>
      </c>
      <c r="D47" s="833" t="s">
        <v>6897</v>
      </c>
      <c r="E47" s="834" t="s">
        <v>3025</v>
      </c>
      <c r="F47" s="832" t="s">
        <v>2984</v>
      </c>
      <c r="G47" s="832" t="s">
        <v>3175</v>
      </c>
      <c r="H47" s="832" t="s">
        <v>630</v>
      </c>
      <c r="I47" s="832" t="s">
        <v>3179</v>
      </c>
      <c r="J47" s="832" t="s">
        <v>3180</v>
      </c>
      <c r="K47" s="832" t="s">
        <v>3181</v>
      </c>
      <c r="L47" s="835">
        <v>87.67</v>
      </c>
      <c r="M47" s="835">
        <v>87.67</v>
      </c>
      <c r="N47" s="832">
        <v>1</v>
      </c>
      <c r="O47" s="836">
        <v>1</v>
      </c>
      <c r="P47" s="835">
        <v>87.67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10</v>
      </c>
      <c r="B48" s="832" t="s">
        <v>2982</v>
      </c>
      <c r="C48" s="832" t="s">
        <v>2991</v>
      </c>
      <c r="D48" s="833" t="s">
        <v>6897</v>
      </c>
      <c r="E48" s="834" t="s">
        <v>3025</v>
      </c>
      <c r="F48" s="832" t="s">
        <v>2984</v>
      </c>
      <c r="G48" s="832" t="s">
        <v>3182</v>
      </c>
      <c r="H48" s="832" t="s">
        <v>630</v>
      </c>
      <c r="I48" s="832" t="s">
        <v>3183</v>
      </c>
      <c r="J48" s="832" t="s">
        <v>1683</v>
      </c>
      <c r="K48" s="832" t="s">
        <v>3184</v>
      </c>
      <c r="L48" s="835">
        <v>0</v>
      </c>
      <c r="M48" s="835">
        <v>0</v>
      </c>
      <c r="N48" s="832">
        <v>1</v>
      </c>
      <c r="O48" s="836">
        <v>0.5</v>
      </c>
      <c r="P48" s="835">
        <v>0</v>
      </c>
      <c r="Q48" s="837"/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10</v>
      </c>
      <c r="B49" s="832" t="s">
        <v>2982</v>
      </c>
      <c r="C49" s="832" t="s">
        <v>2991</v>
      </c>
      <c r="D49" s="833" t="s">
        <v>6897</v>
      </c>
      <c r="E49" s="834" t="s">
        <v>3025</v>
      </c>
      <c r="F49" s="832" t="s">
        <v>2984</v>
      </c>
      <c r="G49" s="832" t="s">
        <v>3185</v>
      </c>
      <c r="H49" s="832" t="s">
        <v>689</v>
      </c>
      <c r="I49" s="832" t="s">
        <v>2523</v>
      </c>
      <c r="J49" s="832" t="s">
        <v>941</v>
      </c>
      <c r="K49" s="832" t="s">
        <v>2524</v>
      </c>
      <c r="L49" s="835">
        <v>63.75</v>
      </c>
      <c r="M49" s="835">
        <v>63.75</v>
      </c>
      <c r="N49" s="832">
        <v>1</v>
      </c>
      <c r="O49" s="836">
        <v>1</v>
      </c>
      <c r="P49" s="835">
        <v>63.75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10</v>
      </c>
      <c r="B50" s="832" t="s">
        <v>2982</v>
      </c>
      <c r="C50" s="832" t="s">
        <v>2991</v>
      </c>
      <c r="D50" s="833" t="s">
        <v>6897</v>
      </c>
      <c r="E50" s="834" t="s">
        <v>3025</v>
      </c>
      <c r="F50" s="832" t="s">
        <v>2984</v>
      </c>
      <c r="G50" s="832" t="s">
        <v>3186</v>
      </c>
      <c r="H50" s="832" t="s">
        <v>630</v>
      </c>
      <c r="I50" s="832" t="s">
        <v>3187</v>
      </c>
      <c r="J50" s="832" t="s">
        <v>1690</v>
      </c>
      <c r="K50" s="832" t="s">
        <v>3188</v>
      </c>
      <c r="L50" s="835">
        <v>75.349999999999994</v>
      </c>
      <c r="M50" s="835">
        <v>150.69999999999999</v>
      </c>
      <c r="N50" s="832">
        <v>2</v>
      </c>
      <c r="O50" s="836">
        <v>0.5</v>
      </c>
      <c r="P50" s="835">
        <v>150.69999999999999</v>
      </c>
      <c r="Q50" s="837">
        <v>1</v>
      </c>
      <c r="R50" s="832">
        <v>2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10</v>
      </c>
      <c r="B51" s="832" t="s">
        <v>2982</v>
      </c>
      <c r="C51" s="832" t="s">
        <v>2991</v>
      </c>
      <c r="D51" s="833" t="s">
        <v>6897</v>
      </c>
      <c r="E51" s="834" t="s">
        <v>3025</v>
      </c>
      <c r="F51" s="832" t="s">
        <v>2984</v>
      </c>
      <c r="G51" s="832" t="s">
        <v>3186</v>
      </c>
      <c r="H51" s="832" t="s">
        <v>630</v>
      </c>
      <c r="I51" s="832" t="s">
        <v>3189</v>
      </c>
      <c r="J51" s="832" t="s">
        <v>3190</v>
      </c>
      <c r="K51" s="832" t="s">
        <v>3191</v>
      </c>
      <c r="L51" s="835">
        <v>941.26</v>
      </c>
      <c r="M51" s="835">
        <v>1882.52</v>
      </c>
      <c r="N51" s="832">
        <v>2</v>
      </c>
      <c r="O51" s="836">
        <v>2</v>
      </c>
      <c r="P51" s="835">
        <v>1882.52</v>
      </c>
      <c r="Q51" s="837">
        <v>1</v>
      </c>
      <c r="R51" s="832">
        <v>2</v>
      </c>
      <c r="S51" s="837">
        <v>1</v>
      </c>
      <c r="T51" s="836">
        <v>2</v>
      </c>
      <c r="U51" s="838">
        <v>1</v>
      </c>
    </row>
    <row r="52" spans="1:21" ht="14.4" customHeight="1" x14ac:dyDescent="0.3">
      <c r="A52" s="831">
        <v>10</v>
      </c>
      <c r="B52" s="832" t="s">
        <v>2982</v>
      </c>
      <c r="C52" s="832" t="s">
        <v>2991</v>
      </c>
      <c r="D52" s="833" t="s">
        <v>6897</v>
      </c>
      <c r="E52" s="834" t="s">
        <v>3025</v>
      </c>
      <c r="F52" s="832" t="s">
        <v>2984</v>
      </c>
      <c r="G52" s="832" t="s">
        <v>3192</v>
      </c>
      <c r="H52" s="832" t="s">
        <v>630</v>
      </c>
      <c r="I52" s="832" t="s">
        <v>3193</v>
      </c>
      <c r="J52" s="832" t="s">
        <v>3194</v>
      </c>
      <c r="K52" s="832" t="s">
        <v>3195</v>
      </c>
      <c r="L52" s="835">
        <v>271.94</v>
      </c>
      <c r="M52" s="835">
        <v>271.94</v>
      </c>
      <c r="N52" s="832">
        <v>1</v>
      </c>
      <c r="O52" s="836">
        <v>1</v>
      </c>
      <c r="P52" s="835">
        <v>271.94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10</v>
      </c>
      <c r="B53" s="832" t="s">
        <v>2982</v>
      </c>
      <c r="C53" s="832" t="s">
        <v>2991</v>
      </c>
      <c r="D53" s="833" t="s">
        <v>6897</v>
      </c>
      <c r="E53" s="834" t="s">
        <v>3025</v>
      </c>
      <c r="F53" s="832" t="s">
        <v>2984</v>
      </c>
      <c r="G53" s="832" t="s">
        <v>3192</v>
      </c>
      <c r="H53" s="832" t="s">
        <v>630</v>
      </c>
      <c r="I53" s="832" t="s">
        <v>3196</v>
      </c>
      <c r="J53" s="832" t="s">
        <v>1880</v>
      </c>
      <c r="K53" s="832" t="s">
        <v>3197</v>
      </c>
      <c r="L53" s="835">
        <v>286.56</v>
      </c>
      <c r="M53" s="835">
        <v>286.56</v>
      </c>
      <c r="N53" s="832">
        <v>1</v>
      </c>
      <c r="O53" s="836">
        <v>0.5</v>
      </c>
      <c r="P53" s="835">
        <v>286.56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10</v>
      </c>
      <c r="B54" s="832" t="s">
        <v>2982</v>
      </c>
      <c r="C54" s="832" t="s">
        <v>2991</v>
      </c>
      <c r="D54" s="833" t="s">
        <v>6897</v>
      </c>
      <c r="E54" s="834" t="s">
        <v>3028</v>
      </c>
      <c r="F54" s="832" t="s">
        <v>2984</v>
      </c>
      <c r="G54" s="832" t="s">
        <v>3198</v>
      </c>
      <c r="H54" s="832" t="s">
        <v>630</v>
      </c>
      <c r="I54" s="832" t="s">
        <v>3199</v>
      </c>
      <c r="J54" s="832" t="s">
        <v>3200</v>
      </c>
      <c r="K54" s="832" t="s">
        <v>2540</v>
      </c>
      <c r="L54" s="835">
        <v>223.66</v>
      </c>
      <c r="M54" s="835">
        <v>223.66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10</v>
      </c>
      <c r="B55" s="832" t="s">
        <v>2982</v>
      </c>
      <c r="C55" s="832" t="s">
        <v>2991</v>
      </c>
      <c r="D55" s="833" t="s">
        <v>6897</v>
      </c>
      <c r="E55" s="834" t="s">
        <v>3029</v>
      </c>
      <c r="F55" s="832" t="s">
        <v>2984</v>
      </c>
      <c r="G55" s="832" t="s">
        <v>3201</v>
      </c>
      <c r="H55" s="832" t="s">
        <v>630</v>
      </c>
      <c r="I55" s="832" t="s">
        <v>3202</v>
      </c>
      <c r="J55" s="832" t="s">
        <v>1364</v>
      </c>
      <c r="K55" s="832" t="s">
        <v>3203</v>
      </c>
      <c r="L55" s="835">
        <v>391.67</v>
      </c>
      <c r="M55" s="835">
        <v>391.67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10</v>
      </c>
      <c r="B56" s="832" t="s">
        <v>2982</v>
      </c>
      <c r="C56" s="832" t="s">
        <v>2991</v>
      </c>
      <c r="D56" s="833" t="s">
        <v>6897</v>
      </c>
      <c r="E56" s="834" t="s">
        <v>3029</v>
      </c>
      <c r="F56" s="832" t="s">
        <v>2984</v>
      </c>
      <c r="G56" s="832" t="s">
        <v>3204</v>
      </c>
      <c r="H56" s="832" t="s">
        <v>630</v>
      </c>
      <c r="I56" s="832" t="s">
        <v>3205</v>
      </c>
      <c r="J56" s="832" t="s">
        <v>3206</v>
      </c>
      <c r="K56" s="832" t="s">
        <v>3207</v>
      </c>
      <c r="L56" s="835">
        <v>93.49</v>
      </c>
      <c r="M56" s="835">
        <v>93.49</v>
      </c>
      <c r="N56" s="832">
        <v>1</v>
      </c>
      <c r="O56" s="836">
        <v>1</v>
      </c>
      <c r="P56" s="835">
        <v>93.49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10</v>
      </c>
      <c r="B57" s="832" t="s">
        <v>2982</v>
      </c>
      <c r="C57" s="832" t="s">
        <v>2991</v>
      </c>
      <c r="D57" s="833" t="s">
        <v>6897</v>
      </c>
      <c r="E57" s="834" t="s">
        <v>3029</v>
      </c>
      <c r="F57" s="832" t="s">
        <v>2984</v>
      </c>
      <c r="G57" s="832" t="s">
        <v>3208</v>
      </c>
      <c r="H57" s="832" t="s">
        <v>630</v>
      </c>
      <c r="I57" s="832" t="s">
        <v>3209</v>
      </c>
      <c r="J57" s="832" t="s">
        <v>1597</v>
      </c>
      <c r="K57" s="832" t="s">
        <v>3210</v>
      </c>
      <c r="L57" s="835">
        <v>140.96</v>
      </c>
      <c r="M57" s="835">
        <v>140.96</v>
      </c>
      <c r="N57" s="832">
        <v>1</v>
      </c>
      <c r="O57" s="836">
        <v>1</v>
      </c>
      <c r="P57" s="835">
        <v>140.96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10</v>
      </c>
      <c r="B58" s="832" t="s">
        <v>2982</v>
      </c>
      <c r="C58" s="832" t="s">
        <v>2991</v>
      </c>
      <c r="D58" s="833" t="s">
        <v>6897</v>
      </c>
      <c r="E58" s="834" t="s">
        <v>3029</v>
      </c>
      <c r="F58" s="832" t="s">
        <v>2984</v>
      </c>
      <c r="G58" s="832" t="s">
        <v>3120</v>
      </c>
      <c r="H58" s="832" t="s">
        <v>630</v>
      </c>
      <c r="I58" s="832" t="s">
        <v>3211</v>
      </c>
      <c r="J58" s="832" t="s">
        <v>1034</v>
      </c>
      <c r="K58" s="832" t="s">
        <v>3212</v>
      </c>
      <c r="L58" s="835">
        <v>48.09</v>
      </c>
      <c r="M58" s="835">
        <v>48.09</v>
      </c>
      <c r="N58" s="832">
        <v>1</v>
      </c>
      <c r="O58" s="836">
        <v>1</v>
      </c>
      <c r="P58" s="835">
        <v>48.09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10</v>
      </c>
      <c r="B59" s="832" t="s">
        <v>2982</v>
      </c>
      <c r="C59" s="832" t="s">
        <v>2991</v>
      </c>
      <c r="D59" s="833" t="s">
        <v>6897</v>
      </c>
      <c r="E59" s="834" t="s">
        <v>3029</v>
      </c>
      <c r="F59" s="832" t="s">
        <v>2984</v>
      </c>
      <c r="G59" s="832" t="s">
        <v>3213</v>
      </c>
      <c r="H59" s="832" t="s">
        <v>630</v>
      </c>
      <c r="I59" s="832" t="s">
        <v>3214</v>
      </c>
      <c r="J59" s="832" t="s">
        <v>883</v>
      </c>
      <c r="K59" s="832" t="s">
        <v>3215</v>
      </c>
      <c r="L59" s="835">
        <v>126.59</v>
      </c>
      <c r="M59" s="835">
        <v>126.59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10</v>
      </c>
      <c r="B60" s="832" t="s">
        <v>2982</v>
      </c>
      <c r="C60" s="832" t="s">
        <v>2991</v>
      </c>
      <c r="D60" s="833" t="s">
        <v>6897</v>
      </c>
      <c r="E60" s="834" t="s">
        <v>3029</v>
      </c>
      <c r="F60" s="832" t="s">
        <v>2984</v>
      </c>
      <c r="G60" s="832" t="s">
        <v>3216</v>
      </c>
      <c r="H60" s="832" t="s">
        <v>630</v>
      </c>
      <c r="I60" s="832" t="s">
        <v>3217</v>
      </c>
      <c r="J60" s="832" t="s">
        <v>3218</v>
      </c>
      <c r="K60" s="832" t="s">
        <v>3219</v>
      </c>
      <c r="L60" s="835">
        <v>39.15</v>
      </c>
      <c r="M60" s="835">
        <v>39.15</v>
      </c>
      <c r="N60" s="832">
        <v>1</v>
      </c>
      <c r="O60" s="836">
        <v>0.5</v>
      </c>
      <c r="P60" s="835">
        <v>39.15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10</v>
      </c>
      <c r="B61" s="832" t="s">
        <v>2982</v>
      </c>
      <c r="C61" s="832" t="s">
        <v>2991</v>
      </c>
      <c r="D61" s="833" t="s">
        <v>6897</v>
      </c>
      <c r="E61" s="834" t="s">
        <v>3029</v>
      </c>
      <c r="F61" s="832" t="s">
        <v>2984</v>
      </c>
      <c r="G61" s="832" t="s">
        <v>3220</v>
      </c>
      <c r="H61" s="832" t="s">
        <v>630</v>
      </c>
      <c r="I61" s="832" t="s">
        <v>3221</v>
      </c>
      <c r="J61" s="832" t="s">
        <v>3222</v>
      </c>
      <c r="K61" s="832" t="s">
        <v>3223</v>
      </c>
      <c r="L61" s="835">
        <v>168.9</v>
      </c>
      <c r="M61" s="835">
        <v>337.8</v>
      </c>
      <c r="N61" s="832">
        <v>2</v>
      </c>
      <c r="O61" s="836">
        <v>0.5</v>
      </c>
      <c r="P61" s="835">
        <v>337.8</v>
      </c>
      <c r="Q61" s="837">
        <v>1</v>
      </c>
      <c r="R61" s="832">
        <v>2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10</v>
      </c>
      <c r="B62" s="832" t="s">
        <v>2982</v>
      </c>
      <c r="C62" s="832" t="s">
        <v>2991</v>
      </c>
      <c r="D62" s="833" t="s">
        <v>6897</v>
      </c>
      <c r="E62" s="834" t="s">
        <v>3029</v>
      </c>
      <c r="F62" s="832" t="s">
        <v>2984</v>
      </c>
      <c r="G62" s="832" t="s">
        <v>3185</v>
      </c>
      <c r="H62" s="832" t="s">
        <v>689</v>
      </c>
      <c r="I62" s="832" t="s">
        <v>2523</v>
      </c>
      <c r="J62" s="832" t="s">
        <v>941</v>
      </c>
      <c r="K62" s="832" t="s">
        <v>2524</v>
      </c>
      <c r="L62" s="835">
        <v>63.75</v>
      </c>
      <c r="M62" s="835">
        <v>63.75</v>
      </c>
      <c r="N62" s="832">
        <v>1</v>
      </c>
      <c r="O62" s="836">
        <v>1</v>
      </c>
      <c r="P62" s="835">
        <v>63.75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10</v>
      </c>
      <c r="B63" s="832" t="s">
        <v>2982</v>
      </c>
      <c r="C63" s="832" t="s">
        <v>2991</v>
      </c>
      <c r="D63" s="833" t="s">
        <v>6897</v>
      </c>
      <c r="E63" s="834" t="s">
        <v>3029</v>
      </c>
      <c r="F63" s="832" t="s">
        <v>2984</v>
      </c>
      <c r="G63" s="832" t="s">
        <v>3224</v>
      </c>
      <c r="H63" s="832" t="s">
        <v>630</v>
      </c>
      <c r="I63" s="832" t="s">
        <v>3225</v>
      </c>
      <c r="J63" s="832" t="s">
        <v>3226</v>
      </c>
      <c r="K63" s="832" t="s">
        <v>3227</v>
      </c>
      <c r="L63" s="835">
        <v>77.14</v>
      </c>
      <c r="M63" s="835">
        <v>154.28</v>
      </c>
      <c r="N63" s="832">
        <v>2</v>
      </c>
      <c r="O63" s="836">
        <v>1</v>
      </c>
      <c r="P63" s="835">
        <v>154.28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10</v>
      </c>
      <c r="B64" s="832" t="s">
        <v>2982</v>
      </c>
      <c r="C64" s="832" t="s">
        <v>2991</v>
      </c>
      <c r="D64" s="833" t="s">
        <v>6897</v>
      </c>
      <c r="E64" s="834" t="s">
        <v>3029</v>
      </c>
      <c r="F64" s="832" t="s">
        <v>2984</v>
      </c>
      <c r="G64" s="832" t="s">
        <v>3228</v>
      </c>
      <c r="H64" s="832" t="s">
        <v>630</v>
      </c>
      <c r="I64" s="832" t="s">
        <v>3229</v>
      </c>
      <c r="J64" s="832" t="s">
        <v>1516</v>
      </c>
      <c r="K64" s="832" t="s">
        <v>3230</v>
      </c>
      <c r="L64" s="835">
        <v>68.819999999999993</v>
      </c>
      <c r="M64" s="835">
        <v>68.819999999999993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10</v>
      </c>
      <c r="B65" s="832" t="s">
        <v>2982</v>
      </c>
      <c r="C65" s="832" t="s">
        <v>2991</v>
      </c>
      <c r="D65" s="833" t="s">
        <v>6897</v>
      </c>
      <c r="E65" s="834" t="s">
        <v>3029</v>
      </c>
      <c r="F65" s="832" t="s">
        <v>2985</v>
      </c>
      <c r="G65" s="832" t="s">
        <v>3094</v>
      </c>
      <c r="H65" s="832" t="s">
        <v>630</v>
      </c>
      <c r="I65" s="832" t="s">
        <v>3231</v>
      </c>
      <c r="J65" s="832" t="s">
        <v>3040</v>
      </c>
      <c r="K65" s="832"/>
      <c r="L65" s="835">
        <v>0</v>
      </c>
      <c r="M65" s="835">
        <v>0</v>
      </c>
      <c r="N65" s="832">
        <v>2</v>
      </c>
      <c r="O65" s="836">
        <v>2</v>
      </c>
      <c r="P65" s="835">
        <v>0</v>
      </c>
      <c r="Q65" s="837"/>
      <c r="R65" s="832">
        <v>2</v>
      </c>
      <c r="S65" s="837">
        <v>1</v>
      </c>
      <c r="T65" s="836">
        <v>2</v>
      </c>
      <c r="U65" s="838">
        <v>1</v>
      </c>
    </row>
    <row r="66" spans="1:21" ht="14.4" customHeight="1" x14ac:dyDescent="0.3">
      <c r="A66" s="831">
        <v>10</v>
      </c>
      <c r="B66" s="832" t="s">
        <v>2982</v>
      </c>
      <c r="C66" s="832" t="s">
        <v>2991</v>
      </c>
      <c r="D66" s="833" t="s">
        <v>6897</v>
      </c>
      <c r="E66" s="834" t="s">
        <v>3031</v>
      </c>
      <c r="F66" s="832" t="s">
        <v>2984</v>
      </c>
      <c r="G66" s="832" t="s">
        <v>3232</v>
      </c>
      <c r="H66" s="832" t="s">
        <v>630</v>
      </c>
      <c r="I66" s="832" t="s">
        <v>3233</v>
      </c>
      <c r="J66" s="832" t="s">
        <v>1419</v>
      </c>
      <c r="K66" s="832" t="s">
        <v>3234</v>
      </c>
      <c r="L66" s="835">
        <v>263.26</v>
      </c>
      <c r="M66" s="835">
        <v>526.52</v>
      </c>
      <c r="N66" s="832">
        <v>2</v>
      </c>
      <c r="O66" s="836">
        <v>2</v>
      </c>
      <c r="P66" s="835">
        <v>526.52</v>
      </c>
      <c r="Q66" s="837">
        <v>1</v>
      </c>
      <c r="R66" s="832">
        <v>2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10</v>
      </c>
      <c r="B67" s="832" t="s">
        <v>2982</v>
      </c>
      <c r="C67" s="832" t="s">
        <v>2991</v>
      </c>
      <c r="D67" s="833" t="s">
        <v>6897</v>
      </c>
      <c r="E67" s="834" t="s">
        <v>3031</v>
      </c>
      <c r="F67" s="832" t="s">
        <v>2984</v>
      </c>
      <c r="G67" s="832" t="s">
        <v>3235</v>
      </c>
      <c r="H67" s="832" t="s">
        <v>630</v>
      </c>
      <c r="I67" s="832" t="s">
        <v>3236</v>
      </c>
      <c r="J67" s="832" t="s">
        <v>3237</v>
      </c>
      <c r="K67" s="832" t="s">
        <v>3238</v>
      </c>
      <c r="L67" s="835">
        <v>143.34</v>
      </c>
      <c r="M67" s="835">
        <v>1720.0800000000002</v>
      </c>
      <c r="N67" s="832">
        <v>12</v>
      </c>
      <c r="O67" s="836">
        <v>2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10</v>
      </c>
      <c r="B68" s="832" t="s">
        <v>2982</v>
      </c>
      <c r="C68" s="832" t="s">
        <v>2991</v>
      </c>
      <c r="D68" s="833" t="s">
        <v>6897</v>
      </c>
      <c r="E68" s="834" t="s">
        <v>3031</v>
      </c>
      <c r="F68" s="832" t="s">
        <v>2984</v>
      </c>
      <c r="G68" s="832" t="s">
        <v>3097</v>
      </c>
      <c r="H68" s="832" t="s">
        <v>630</v>
      </c>
      <c r="I68" s="832" t="s">
        <v>3239</v>
      </c>
      <c r="J68" s="832" t="s">
        <v>1862</v>
      </c>
      <c r="K68" s="832" t="s">
        <v>2495</v>
      </c>
      <c r="L68" s="835">
        <v>0</v>
      </c>
      <c r="M68" s="835">
        <v>0</v>
      </c>
      <c r="N68" s="832">
        <v>1</v>
      </c>
      <c r="O68" s="836">
        <v>0.5</v>
      </c>
      <c r="P68" s="835">
        <v>0</v>
      </c>
      <c r="Q68" s="837"/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10</v>
      </c>
      <c r="B69" s="832" t="s">
        <v>2982</v>
      </c>
      <c r="C69" s="832" t="s">
        <v>2991</v>
      </c>
      <c r="D69" s="833" t="s">
        <v>6897</v>
      </c>
      <c r="E69" s="834" t="s">
        <v>3031</v>
      </c>
      <c r="F69" s="832" t="s">
        <v>2984</v>
      </c>
      <c r="G69" s="832" t="s">
        <v>3097</v>
      </c>
      <c r="H69" s="832" t="s">
        <v>630</v>
      </c>
      <c r="I69" s="832" t="s">
        <v>3240</v>
      </c>
      <c r="J69" s="832" t="s">
        <v>1862</v>
      </c>
      <c r="K69" s="832" t="s">
        <v>1859</v>
      </c>
      <c r="L69" s="835">
        <v>72.55</v>
      </c>
      <c r="M69" s="835">
        <v>943.14999999999986</v>
      </c>
      <c r="N69" s="832">
        <v>13</v>
      </c>
      <c r="O69" s="836">
        <v>3</v>
      </c>
      <c r="P69" s="835">
        <v>435.29999999999995</v>
      </c>
      <c r="Q69" s="837">
        <v>0.46153846153846156</v>
      </c>
      <c r="R69" s="832">
        <v>6</v>
      </c>
      <c r="S69" s="837">
        <v>0.46153846153846156</v>
      </c>
      <c r="T69" s="836">
        <v>2</v>
      </c>
      <c r="U69" s="838">
        <v>0.66666666666666663</v>
      </c>
    </row>
    <row r="70" spans="1:21" ht="14.4" customHeight="1" x14ac:dyDescent="0.3">
      <c r="A70" s="831">
        <v>10</v>
      </c>
      <c r="B70" s="832" t="s">
        <v>2982</v>
      </c>
      <c r="C70" s="832" t="s">
        <v>2991</v>
      </c>
      <c r="D70" s="833" t="s">
        <v>6897</v>
      </c>
      <c r="E70" s="834" t="s">
        <v>3031</v>
      </c>
      <c r="F70" s="832" t="s">
        <v>2984</v>
      </c>
      <c r="G70" s="832" t="s">
        <v>3097</v>
      </c>
      <c r="H70" s="832" t="s">
        <v>630</v>
      </c>
      <c r="I70" s="832" t="s">
        <v>2618</v>
      </c>
      <c r="J70" s="832" t="s">
        <v>860</v>
      </c>
      <c r="K70" s="832" t="s">
        <v>2495</v>
      </c>
      <c r="L70" s="835">
        <v>36.270000000000003</v>
      </c>
      <c r="M70" s="835">
        <v>362.70000000000005</v>
      </c>
      <c r="N70" s="832">
        <v>10</v>
      </c>
      <c r="O70" s="836">
        <v>2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10</v>
      </c>
      <c r="B71" s="832" t="s">
        <v>2982</v>
      </c>
      <c r="C71" s="832" t="s">
        <v>2991</v>
      </c>
      <c r="D71" s="833" t="s">
        <v>6897</v>
      </c>
      <c r="E71" s="834" t="s">
        <v>3031</v>
      </c>
      <c r="F71" s="832" t="s">
        <v>2984</v>
      </c>
      <c r="G71" s="832" t="s">
        <v>3097</v>
      </c>
      <c r="H71" s="832" t="s">
        <v>689</v>
      </c>
      <c r="I71" s="832" t="s">
        <v>2837</v>
      </c>
      <c r="J71" s="832" t="s">
        <v>1619</v>
      </c>
      <c r="K71" s="832" t="s">
        <v>1859</v>
      </c>
      <c r="L71" s="835">
        <v>85.7</v>
      </c>
      <c r="M71" s="835">
        <v>599.9</v>
      </c>
      <c r="N71" s="832">
        <v>7</v>
      </c>
      <c r="O71" s="836">
        <v>2.5</v>
      </c>
      <c r="P71" s="835">
        <v>171.4</v>
      </c>
      <c r="Q71" s="837">
        <v>0.28571428571428575</v>
      </c>
      <c r="R71" s="832">
        <v>2</v>
      </c>
      <c r="S71" s="837">
        <v>0.2857142857142857</v>
      </c>
      <c r="T71" s="836">
        <v>0.5</v>
      </c>
      <c r="U71" s="838">
        <v>0.2</v>
      </c>
    </row>
    <row r="72" spans="1:21" ht="14.4" customHeight="1" x14ac:dyDescent="0.3">
      <c r="A72" s="831">
        <v>10</v>
      </c>
      <c r="B72" s="832" t="s">
        <v>2982</v>
      </c>
      <c r="C72" s="832" t="s">
        <v>2991</v>
      </c>
      <c r="D72" s="833" t="s">
        <v>6897</v>
      </c>
      <c r="E72" s="834" t="s">
        <v>3031</v>
      </c>
      <c r="F72" s="832" t="s">
        <v>2984</v>
      </c>
      <c r="G72" s="832" t="s">
        <v>3098</v>
      </c>
      <c r="H72" s="832" t="s">
        <v>630</v>
      </c>
      <c r="I72" s="832" t="s">
        <v>3099</v>
      </c>
      <c r="J72" s="832" t="s">
        <v>3100</v>
      </c>
      <c r="K72" s="832" t="s">
        <v>3101</v>
      </c>
      <c r="L72" s="835">
        <v>31.09</v>
      </c>
      <c r="M72" s="835">
        <v>155.44999999999999</v>
      </c>
      <c r="N72" s="832">
        <v>5</v>
      </c>
      <c r="O72" s="836">
        <v>2.5</v>
      </c>
      <c r="P72" s="835">
        <v>93.27</v>
      </c>
      <c r="Q72" s="837">
        <v>0.6</v>
      </c>
      <c r="R72" s="832">
        <v>3</v>
      </c>
      <c r="S72" s="837">
        <v>0.6</v>
      </c>
      <c r="T72" s="836">
        <v>1.5</v>
      </c>
      <c r="U72" s="838">
        <v>0.6</v>
      </c>
    </row>
    <row r="73" spans="1:21" ht="14.4" customHeight="1" x14ac:dyDescent="0.3">
      <c r="A73" s="831">
        <v>10</v>
      </c>
      <c r="B73" s="832" t="s">
        <v>2982</v>
      </c>
      <c r="C73" s="832" t="s">
        <v>2991</v>
      </c>
      <c r="D73" s="833" t="s">
        <v>6897</v>
      </c>
      <c r="E73" s="834" t="s">
        <v>3031</v>
      </c>
      <c r="F73" s="832" t="s">
        <v>2984</v>
      </c>
      <c r="G73" s="832" t="s">
        <v>3098</v>
      </c>
      <c r="H73" s="832" t="s">
        <v>630</v>
      </c>
      <c r="I73" s="832" t="s">
        <v>3099</v>
      </c>
      <c r="J73" s="832" t="s">
        <v>3100</v>
      </c>
      <c r="K73" s="832" t="s">
        <v>3101</v>
      </c>
      <c r="L73" s="835">
        <v>36.86</v>
      </c>
      <c r="M73" s="835">
        <v>147.44</v>
      </c>
      <c r="N73" s="832">
        <v>4</v>
      </c>
      <c r="O73" s="836">
        <v>2.5</v>
      </c>
      <c r="P73" s="835">
        <v>110.58</v>
      </c>
      <c r="Q73" s="837">
        <v>0.75</v>
      </c>
      <c r="R73" s="832">
        <v>3</v>
      </c>
      <c r="S73" s="837">
        <v>0.75</v>
      </c>
      <c r="T73" s="836">
        <v>2</v>
      </c>
      <c r="U73" s="838">
        <v>0.8</v>
      </c>
    </row>
    <row r="74" spans="1:21" ht="14.4" customHeight="1" x14ac:dyDescent="0.3">
      <c r="A74" s="831">
        <v>10</v>
      </c>
      <c r="B74" s="832" t="s">
        <v>2982</v>
      </c>
      <c r="C74" s="832" t="s">
        <v>2991</v>
      </c>
      <c r="D74" s="833" t="s">
        <v>6897</v>
      </c>
      <c r="E74" s="834" t="s">
        <v>3031</v>
      </c>
      <c r="F74" s="832" t="s">
        <v>2984</v>
      </c>
      <c r="G74" s="832" t="s">
        <v>3098</v>
      </c>
      <c r="H74" s="832" t="s">
        <v>630</v>
      </c>
      <c r="I74" s="832" t="s">
        <v>3241</v>
      </c>
      <c r="J74" s="832" t="s">
        <v>3100</v>
      </c>
      <c r="K74" s="832" t="s">
        <v>3105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10</v>
      </c>
      <c r="B75" s="832" t="s">
        <v>2982</v>
      </c>
      <c r="C75" s="832" t="s">
        <v>2991</v>
      </c>
      <c r="D75" s="833" t="s">
        <v>6897</v>
      </c>
      <c r="E75" s="834" t="s">
        <v>3031</v>
      </c>
      <c r="F75" s="832" t="s">
        <v>2984</v>
      </c>
      <c r="G75" s="832" t="s">
        <v>3098</v>
      </c>
      <c r="H75" s="832" t="s">
        <v>630</v>
      </c>
      <c r="I75" s="832" t="s">
        <v>3102</v>
      </c>
      <c r="J75" s="832" t="s">
        <v>3100</v>
      </c>
      <c r="K75" s="832" t="s">
        <v>3103</v>
      </c>
      <c r="L75" s="835">
        <v>122.87</v>
      </c>
      <c r="M75" s="835">
        <v>245.74</v>
      </c>
      <c r="N75" s="832">
        <v>2</v>
      </c>
      <c r="O75" s="836">
        <v>1</v>
      </c>
      <c r="P75" s="835">
        <v>245.74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10</v>
      </c>
      <c r="B76" s="832" t="s">
        <v>2982</v>
      </c>
      <c r="C76" s="832" t="s">
        <v>2991</v>
      </c>
      <c r="D76" s="833" t="s">
        <v>6897</v>
      </c>
      <c r="E76" s="834" t="s">
        <v>3031</v>
      </c>
      <c r="F76" s="832" t="s">
        <v>2984</v>
      </c>
      <c r="G76" s="832" t="s">
        <v>3098</v>
      </c>
      <c r="H76" s="832" t="s">
        <v>630</v>
      </c>
      <c r="I76" s="832" t="s">
        <v>3102</v>
      </c>
      <c r="J76" s="832" t="s">
        <v>3100</v>
      </c>
      <c r="K76" s="832" t="s">
        <v>3103</v>
      </c>
      <c r="L76" s="835">
        <v>103.64</v>
      </c>
      <c r="M76" s="835">
        <v>207.28</v>
      </c>
      <c r="N76" s="832">
        <v>2</v>
      </c>
      <c r="O76" s="836">
        <v>1</v>
      </c>
      <c r="P76" s="835">
        <v>103.64</v>
      </c>
      <c r="Q76" s="837">
        <v>0.5</v>
      </c>
      <c r="R76" s="832">
        <v>1</v>
      </c>
      <c r="S76" s="837">
        <v>0.5</v>
      </c>
      <c r="T76" s="836">
        <v>0.5</v>
      </c>
      <c r="U76" s="838">
        <v>0.5</v>
      </c>
    </row>
    <row r="77" spans="1:21" ht="14.4" customHeight="1" x14ac:dyDescent="0.3">
      <c r="A77" s="831">
        <v>10</v>
      </c>
      <c r="B77" s="832" t="s">
        <v>2982</v>
      </c>
      <c r="C77" s="832" t="s">
        <v>2991</v>
      </c>
      <c r="D77" s="833" t="s">
        <v>6897</v>
      </c>
      <c r="E77" s="834" t="s">
        <v>3031</v>
      </c>
      <c r="F77" s="832" t="s">
        <v>2984</v>
      </c>
      <c r="G77" s="832" t="s">
        <v>3098</v>
      </c>
      <c r="H77" s="832" t="s">
        <v>689</v>
      </c>
      <c r="I77" s="832" t="s">
        <v>3104</v>
      </c>
      <c r="J77" s="832" t="s">
        <v>2083</v>
      </c>
      <c r="K77" s="832" t="s">
        <v>3105</v>
      </c>
      <c r="L77" s="835">
        <v>110.59</v>
      </c>
      <c r="M77" s="835">
        <v>331.77</v>
      </c>
      <c r="N77" s="832">
        <v>3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10</v>
      </c>
      <c r="B78" s="832" t="s">
        <v>2982</v>
      </c>
      <c r="C78" s="832" t="s">
        <v>2991</v>
      </c>
      <c r="D78" s="833" t="s">
        <v>6897</v>
      </c>
      <c r="E78" s="834" t="s">
        <v>3031</v>
      </c>
      <c r="F78" s="832" t="s">
        <v>2984</v>
      </c>
      <c r="G78" s="832" t="s">
        <v>3098</v>
      </c>
      <c r="H78" s="832" t="s">
        <v>689</v>
      </c>
      <c r="I78" s="832" t="s">
        <v>3242</v>
      </c>
      <c r="J78" s="832" t="s">
        <v>3243</v>
      </c>
      <c r="K78" s="832" t="s">
        <v>3244</v>
      </c>
      <c r="L78" s="835">
        <v>221.16</v>
      </c>
      <c r="M78" s="835">
        <v>221.16</v>
      </c>
      <c r="N78" s="832">
        <v>1</v>
      </c>
      <c r="O78" s="836">
        <v>0.5</v>
      </c>
      <c r="P78" s="835">
        <v>221.16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10</v>
      </c>
      <c r="B79" s="832" t="s">
        <v>2982</v>
      </c>
      <c r="C79" s="832" t="s">
        <v>2991</v>
      </c>
      <c r="D79" s="833" t="s">
        <v>6897</v>
      </c>
      <c r="E79" s="834" t="s">
        <v>3031</v>
      </c>
      <c r="F79" s="832" t="s">
        <v>2984</v>
      </c>
      <c r="G79" s="832" t="s">
        <v>3098</v>
      </c>
      <c r="H79" s="832" t="s">
        <v>689</v>
      </c>
      <c r="I79" s="832" t="s">
        <v>3245</v>
      </c>
      <c r="J79" s="832" t="s">
        <v>2083</v>
      </c>
      <c r="K79" s="832" t="s">
        <v>3101</v>
      </c>
      <c r="L79" s="835">
        <v>36.86</v>
      </c>
      <c r="M79" s="835">
        <v>36.86</v>
      </c>
      <c r="N79" s="832">
        <v>1</v>
      </c>
      <c r="O79" s="836">
        <v>0.5</v>
      </c>
      <c r="P79" s="835">
        <v>36.86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10</v>
      </c>
      <c r="B80" s="832" t="s">
        <v>2982</v>
      </c>
      <c r="C80" s="832" t="s">
        <v>2991</v>
      </c>
      <c r="D80" s="833" t="s">
        <v>6897</v>
      </c>
      <c r="E80" s="834" t="s">
        <v>3031</v>
      </c>
      <c r="F80" s="832" t="s">
        <v>2984</v>
      </c>
      <c r="G80" s="832" t="s">
        <v>3098</v>
      </c>
      <c r="H80" s="832" t="s">
        <v>630</v>
      </c>
      <c r="I80" s="832" t="s">
        <v>3246</v>
      </c>
      <c r="J80" s="832" t="s">
        <v>3247</v>
      </c>
      <c r="K80" s="832" t="s">
        <v>3248</v>
      </c>
      <c r="L80" s="835">
        <v>73.73</v>
      </c>
      <c r="M80" s="835">
        <v>147.46</v>
      </c>
      <c r="N80" s="832">
        <v>2</v>
      </c>
      <c r="O80" s="836">
        <v>0.5</v>
      </c>
      <c r="P80" s="835">
        <v>147.46</v>
      </c>
      <c r="Q80" s="837">
        <v>1</v>
      </c>
      <c r="R80" s="832">
        <v>2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10</v>
      </c>
      <c r="B81" s="832" t="s">
        <v>2982</v>
      </c>
      <c r="C81" s="832" t="s">
        <v>2991</v>
      </c>
      <c r="D81" s="833" t="s">
        <v>6897</v>
      </c>
      <c r="E81" s="834" t="s">
        <v>3031</v>
      </c>
      <c r="F81" s="832" t="s">
        <v>2984</v>
      </c>
      <c r="G81" s="832" t="s">
        <v>3098</v>
      </c>
      <c r="H81" s="832" t="s">
        <v>630</v>
      </c>
      <c r="I81" s="832" t="s">
        <v>3246</v>
      </c>
      <c r="J81" s="832" t="s">
        <v>3247</v>
      </c>
      <c r="K81" s="832" t="s">
        <v>3248</v>
      </c>
      <c r="L81" s="835">
        <v>62.18</v>
      </c>
      <c r="M81" s="835">
        <v>124.36</v>
      </c>
      <c r="N81" s="832">
        <v>2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10</v>
      </c>
      <c r="B82" s="832" t="s">
        <v>2982</v>
      </c>
      <c r="C82" s="832" t="s">
        <v>2991</v>
      </c>
      <c r="D82" s="833" t="s">
        <v>6897</v>
      </c>
      <c r="E82" s="834" t="s">
        <v>3031</v>
      </c>
      <c r="F82" s="832" t="s">
        <v>2984</v>
      </c>
      <c r="G82" s="832" t="s">
        <v>3249</v>
      </c>
      <c r="H82" s="832" t="s">
        <v>630</v>
      </c>
      <c r="I82" s="832" t="s">
        <v>3250</v>
      </c>
      <c r="J82" s="832" t="s">
        <v>3251</v>
      </c>
      <c r="K82" s="832" t="s">
        <v>3252</v>
      </c>
      <c r="L82" s="835">
        <v>19.75</v>
      </c>
      <c r="M82" s="835">
        <v>98.75</v>
      </c>
      <c r="N82" s="832">
        <v>5</v>
      </c>
      <c r="O82" s="836">
        <v>5</v>
      </c>
      <c r="P82" s="835">
        <v>39.5</v>
      </c>
      <c r="Q82" s="837">
        <v>0.4</v>
      </c>
      <c r="R82" s="832">
        <v>2</v>
      </c>
      <c r="S82" s="837">
        <v>0.4</v>
      </c>
      <c r="T82" s="836">
        <v>2</v>
      </c>
      <c r="U82" s="838">
        <v>0.4</v>
      </c>
    </row>
    <row r="83" spans="1:21" ht="14.4" customHeight="1" x14ac:dyDescent="0.3">
      <c r="A83" s="831">
        <v>10</v>
      </c>
      <c r="B83" s="832" t="s">
        <v>2982</v>
      </c>
      <c r="C83" s="832" t="s">
        <v>2991</v>
      </c>
      <c r="D83" s="833" t="s">
        <v>6897</v>
      </c>
      <c r="E83" s="834" t="s">
        <v>3031</v>
      </c>
      <c r="F83" s="832" t="s">
        <v>2984</v>
      </c>
      <c r="G83" s="832" t="s">
        <v>3249</v>
      </c>
      <c r="H83" s="832" t="s">
        <v>630</v>
      </c>
      <c r="I83" s="832" t="s">
        <v>3253</v>
      </c>
      <c r="J83" s="832" t="s">
        <v>3254</v>
      </c>
      <c r="K83" s="832" t="s">
        <v>3255</v>
      </c>
      <c r="L83" s="835">
        <v>77.89</v>
      </c>
      <c r="M83" s="835">
        <v>155.78</v>
      </c>
      <c r="N83" s="832">
        <v>2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10</v>
      </c>
      <c r="B84" s="832" t="s">
        <v>2982</v>
      </c>
      <c r="C84" s="832" t="s">
        <v>2991</v>
      </c>
      <c r="D84" s="833" t="s">
        <v>6897</v>
      </c>
      <c r="E84" s="834" t="s">
        <v>3031</v>
      </c>
      <c r="F84" s="832" t="s">
        <v>2984</v>
      </c>
      <c r="G84" s="832" t="s">
        <v>3106</v>
      </c>
      <c r="H84" s="832" t="s">
        <v>689</v>
      </c>
      <c r="I84" s="832" t="s">
        <v>2588</v>
      </c>
      <c r="J84" s="832" t="s">
        <v>1288</v>
      </c>
      <c r="K84" s="832" t="s">
        <v>2589</v>
      </c>
      <c r="L84" s="835">
        <v>154.36000000000001</v>
      </c>
      <c r="M84" s="835">
        <v>154.36000000000001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10</v>
      </c>
      <c r="B85" s="832" t="s">
        <v>2982</v>
      </c>
      <c r="C85" s="832" t="s">
        <v>2991</v>
      </c>
      <c r="D85" s="833" t="s">
        <v>6897</v>
      </c>
      <c r="E85" s="834" t="s">
        <v>3031</v>
      </c>
      <c r="F85" s="832" t="s">
        <v>2984</v>
      </c>
      <c r="G85" s="832" t="s">
        <v>3106</v>
      </c>
      <c r="H85" s="832" t="s">
        <v>689</v>
      </c>
      <c r="I85" s="832" t="s">
        <v>2590</v>
      </c>
      <c r="J85" s="832" t="s">
        <v>2591</v>
      </c>
      <c r="K85" s="832" t="s">
        <v>2592</v>
      </c>
      <c r="L85" s="835">
        <v>111.22</v>
      </c>
      <c r="M85" s="835">
        <v>111.22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10</v>
      </c>
      <c r="B86" s="832" t="s">
        <v>2982</v>
      </c>
      <c r="C86" s="832" t="s">
        <v>2991</v>
      </c>
      <c r="D86" s="833" t="s">
        <v>6897</v>
      </c>
      <c r="E86" s="834" t="s">
        <v>3031</v>
      </c>
      <c r="F86" s="832" t="s">
        <v>2984</v>
      </c>
      <c r="G86" s="832" t="s">
        <v>3106</v>
      </c>
      <c r="H86" s="832" t="s">
        <v>689</v>
      </c>
      <c r="I86" s="832" t="s">
        <v>2448</v>
      </c>
      <c r="J86" s="832" t="s">
        <v>2449</v>
      </c>
      <c r="K86" s="832" t="s">
        <v>2450</v>
      </c>
      <c r="L86" s="835">
        <v>149.52000000000001</v>
      </c>
      <c r="M86" s="835">
        <v>149.52000000000001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10</v>
      </c>
      <c r="B87" s="832" t="s">
        <v>2982</v>
      </c>
      <c r="C87" s="832" t="s">
        <v>2991</v>
      </c>
      <c r="D87" s="833" t="s">
        <v>6897</v>
      </c>
      <c r="E87" s="834" t="s">
        <v>3031</v>
      </c>
      <c r="F87" s="832" t="s">
        <v>2984</v>
      </c>
      <c r="G87" s="832" t="s">
        <v>3106</v>
      </c>
      <c r="H87" s="832" t="s">
        <v>689</v>
      </c>
      <c r="I87" s="832" t="s">
        <v>2451</v>
      </c>
      <c r="J87" s="832" t="s">
        <v>1014</v>
      </c>
      <c r="K87" s="832" t="s">
        <v>3256</v>
      </c>
      <c r="L87" s="835">
        <v>75.73</v>
      </c>
      <c r="M87" s="835">
        <v>302.92</v>
      </c>
      <c r="N87" s="832">
        <v>4</v>
      </c>
      <c r="O87" s="836">
        <v>3.5</v>
      </c>
      <c r="P87" s="835">
        <v>75.73</v>
      </c>
      <c r="Q87" s="837">
        <v>0.25</v>
      </c>
      <c r="R87" s="832">
        <v>1</v>
      </c>
      <c r="S87" s="837">
        <v>0.25</v>
      </c>
      <c r="T87" s="836">
        <v>1</v>
      </c>
      <c r="U87" s="838">
        <v>0.2857142857142857</v>
      </c>
    </row>
    <row r="88" spans="1:21" ht="14.4" customHeight="1" x14ac:dyDescent="0.3">
      <c r="A88" s="831">
        <v>10</v>
      </c>
      <c r="B88" s="832" t="s">
        <v>2982</v>
      </c>
      <c r="C88" s="832" t="s">
        <v>2991</v>
      </c>
      <c r="D88" s="833" t="s">
        <v>6897</v>
      </c>
      <c r="E88" s="834" t="s">
        <v>3031</v>
      </c>
      <c r="F88" s="832" t="s">
        <v>2984</v>
      </c>
      <c r="G88" s="832" t="s">
        <v>3257</v>
      </c>
      <c r="H88" s="832" t="s">
        <v>689</v>
      </c>
      <c r="I88" s="832" t="s">
        <v>3258</v>
      </c>
      <c r="J88" s="832" t="s">
        <v>3259</v>
      </c>
      <c r="K88" s="832" t="s">
        <v>3260</v>
      </c>
      <c r="L88" s="835">
        <v>16.5</v>
      </c>
      <c r="M88" s="835">
        <v>16.5</v>
      </c>
      <c r="N88" s="832">
        <v>1</v>
      </c>
      <c r="O88" s="836">
        <v>0.5</v>
      </c>
      <c r="P88" s="835">
        <v>16.5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10</v>
      </c>
      <c r="B89" s="832" t="s">
        <v>2982</v>
      </c>
      <c r="C89" s="832" t="s">
        <v>2991</v>
      </c>
      <c r="D89" s="833" t="s">
        <v>6897</v>
      </c>
      <c r="E89" s="834" t="s">
        <v>3031</v>
      </c>
      <c r="F89" s="832" t="s">
        <v>2984</v>
      </c>
      <c r="G89" s="832" t="s">
        <v>3257</v>
      </c>
      <c r="H89" s="832" t="s">
        <v>630</v>
      </c>
      <c r="I89" s="832" t="s">
        <v>3261</v>
      </c>
      <c r="J89" s="832" t="s">
        <v>3262</v>
      </c>
      <c r="K89" s="832" t="s">
        <v>2632</v>
      </c>
      <c r="L89" s="835">
        <v>30.79</v>
      </c>
      <c r="M89" s="835">
        <v>92.37</v>
      </c>
      <c r="N89" s="832">
        <v>3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10</v>
      </c>
      <c r="B90" s="832" t="s">
        <v>2982</v>
      </c>
      <c r="C90" s="832" t="s">
        <v>2991</v>
      </c>
      <c r="D90" s="833" t="s">
        <v>6897</v>
      </c>
      <c r="E90" s="834" t="s">
        <v>3031</v>
      </c>
      <c r="F90" s="832" t="s">
        <v>2984</v>
      </c>
      <c r="G90" s="832" t="s">
        <v>3263</v>
      </c>
      <c r="H90" s="832" t="s">
        <v>630</v>
      </c>
      <c r="I90" s="832" t="s">
        <v>3264</v>
      </c>
      <c r="J90" s="832" t="s">
        <v>2464</v>
      </c>
      <c r="K90" s="832" t="s">
        <v>3265</v>
      </c>
      <c r="L90" s="835">
        <v>42.63</v>
      </c>
      <c r="M90" s="835">
        <v>298.41000000000003</v>
      </c>
      <c r="N90" s="832">
        <v>7</v>
      </c>
      <c r="O90" s="836">
        <v>7</v>
      </c>
      <c r="P90" s="835">
        <v>213.15</v>
      </c>
      <c r="Q90" s="837">
        <v>0.71428571428571419</v>
      </c>
      <c r="R90" s="832">
        <v>5</v>
      </c>
      <c r="S90" s="837">
        <v>0.7142857142857143</v>
      </c>
      <c r="T90" s="836">
        <v>5</v>
      </c>
      <c r="U90" s="838">
        <v>0.7142857142857143</v>
      </c>
    </row>
    <row r="91" spans="1:21" ht="14.4" customHeight="1" x14ac:dyDescent="0.3">
      <c r="A91" s="831">
        <v>10</v>
      </c>
      <c r="B91" s="832" t="s">
        <v>2982</v>
      </c>
      <c r="C91" s="832" t="s">
        <v>2991</v>
      </c>
      <c r="D91" s="833" t="s">
        <v>6897</v>
      </c>
      <c r="E91" s="834" t="s">
        <v>3031</v>
      </c>
      <c r="F91" s="832" t="s">
        <v>2984</v>
      </c>
      <c r="G91" s="832" t="s">
        <v>3263</v>
      </c>
      <c r="H91" s="832" t="s">
        <v>630</v>
      </c>
      <c r="I91" s="832" t="s">
        <v>3266</v>
      </c>
      <c r="J91" s="832" t="s">
        <v>2464</v>
      </c>
      <c r="K91" s="832" t="s">
        <v>3125</v>
      </c>
      <c r="L91" s="835">
        <v>0</v>
      </c>
      <c r="M91" s="835">
        <v>0</v>
      </c>
      <c r="N91" s="832">
        <v>1</v>
      </c>
      <c r="O91" s="836">
        <v>1</v>
      </c>
      <c r="P91" s="835">
        <v>0</v>
      </c>
      <c r="Q91" s="837"/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10</v>
      </c>
      <c r="B92" s="832" t="s">
        <v>2982</v>
      </c>
      <c r="C92" s="832" t="s">
        <v>2991</v>
      </c>
      <c r="D92" s="833" t="s">
        <v>6897</v>
      </c>
      <c r="E92" s="834" t="s">
        <v>3031</v>
      </c>
      <c r="F92" s="832" t="s">
        <v>2984</v>
      </c>
      <c r="G92" s="832" t="s">
        <v>3263</v>
      </c>
      <c r="H92" s="832" t="s">
        <v>689</v>
      </c>
      <c r="I92" s="832" t="s">
        <v>2766</v>
      </c>
      <c r="J92" s="832" t="s">
        <v>2459</v>
      </c>
      <c r="K92" s="832" t="s">
        <v>2465</v>
      </c>
      <c r="L92" s="835">
        <v>85.27</v>
      </c>
      <c r="M92" s="835">
        <v>85.27</v>
      </c>
      <c r="N92" s="832">
        <v>1</v>
      </c>
      <c r="O92" s="836">
        <v>1</v>
      </c>
      <c r="P92" s="835">
        <v>85.27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10</v>
      </c>
      <c r="B93" s="832" t="s">
        <v>2982</v>
      </c>
      <c r="C93" s="832" t="s">
        <v>2991</v>
      </c>
      <c r="D93" s="833" t="s">
        <v>6897</v>
      </c>
      <c r="E93" s="834" t="s">
        <v>3031</v>
      </c>
      <c r="F93" s="832" t="s">
        <v>2984</v>
      </c>
      <c r="G93" s="832" t="s">
        <v>3267</v>
      </c>
      <c r="H93" s="832" t="s">
        <v>689</v>
      </c>
      <c r="I93" s="832" t="s">
        <v>2727</v>
      </c>
      <c r="J93" s="832" t="s">
        <v>1263</v>
      </c>
      <c r="K93" s="832" t="s">
        <v>2728</v>
      </c>
      <c r="L93" s="835">
        <v>138.31</v>
      </c>
      <c r="M93" s="835">
        <v>276.62</v>
      </c>
      <c r="N93" s="832">
        <v>2</v>
      </c>
      <c r="O93" s="836">
        <v>1</v>
      </c>
      <c r="P93" s="835">
        <v>138.31</v>
      </c>
      <c r="Q93" s="837">
        <v>0.5</v>
      </c>
      <c r="R93" s="832">
        <v>1</v>
      </c>
      <c r="S93" s="837">
        <v>0.5</v>
      </c>
      <c r="T93" s="836">
        <v>0.5</v>
      </c>
      <c r="U93" s="838">
        <v>0.5</v>
      </c>
    </row>
    <row r="94" spans="1:21" ht="14.4" customHeight="1" x14ac:dyDescent="0.3">
      <c r="A94" s="831">
        <v>10</v>
      </c>
      <c r="B94" s="832" t="s">
        <v>2982</v>
      </c>
      <c r="C94" s="832" t="s">
        <v>2991</v>
      </c>
      <c r="D94" s="833" t="s">
        <v>6897</v>
      </c>
      <c r="E94" s="834" t="s">
        <v>3031</v>
      </c>
      <c r="F94" s="832" t="s">
        <v>2984</v>
      </c>
      <c r="G94" s="832" t="s">
        <v>3267</v>
      </c>
      <c r="H94" s="832" t="s">
        <v>689</v>
      </c>
      <c r="I94" s="832" t="s">
        <v>2633</v>
      </c>
      <c r="J94" s="832" t="s">
        <v>1263</v>
      </c>
      <c r="K94" s="832" t="s">
        <v>2634</v>
      </c>
      <c r="L94" s="835">
        <v>207.45</v>
      </c>
      <c r="M94" s="835">
        <v>207.45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10</v>
      </c>
      <c r="B95" s="832" t="s">
        <v>2982</v>
      </c>
      <c r="C95" s="832" t="s">
        <v>2991</v>
      </c>
      <c r="D95" s="833" t="s">
        <v>6897</v>
      </c>
      <c r="E95" s="834" t="s">
        <v>3031</v>
      </c>
      <c r="F95" s="832" t="s">
        <v>2984</v>
      </c>
      <c r="G95" s="832" t="s">
        <v>3267</v>
      </c>
      <c r="H95" s="832" t="s">
        <v>689</v>
      </c>
      <c r="I95" s="832" t="s">
        <v>2633</v>
      </c>
      <c r="J95" s="832" t="s">
        <v>1263</v>
      </c>
      <c r="K95" s="832" t="s">
        <v>2634</v>
      </c>
      <c r="L95" s="835">
        <v>176.32</v>
      </c>
      <c r="M95" s="835">
        <v>176.32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10</v>
      </c>
      <c r="B96" s="832" t="s">
        <v>2982</v>
      </c>
      <c r="C96" s="832" t="s">
        <v>2991</v>
      </c>
      <c r="D96" s="833" t="s">
        <v>6897</v>
      </c>
      <c r="E96" s="834" t="s">
        <v>3031</v>
      </c>
      <c r="F96" s="832" t="s">
        <v>2984</v>
      </c>
      <c r="G96" s="832" t="s">
        <v>3201</v>
      </c>
      <c r="H96" s="832" t="s">
        <v>630</v>
      </c>
      <c r="I96" s="832" t="s">
        <v>3268</v>
      </c>
      <c r="J96" s="832" t="s">
        <v>1364</v>
      </c>
      <c r="K96" s="832" t="s">
        <v>2465</v>
      </c>
      <c r="L96" s="835">
        <v>39.17</v>
      </c>
      <c r="M96" s="835">
        <v>39.17</v>
      </c>
      <c r="N96" s="832">
        <v>1</v>
      </c>
      <c r="O96" s="836">
        <v>1</v>
      </c>
      <c r="P96" s="835">
        <v>39.17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10</v>
      </c>
      <c r="B97" s="832" t="s">
        <v>2982</v>
      </c>
      <c r="C97" s="832" t="s">
        <v>2991</v>
      </c>
      <c r="D97" s="833" t="s">
        <v>6897</v>
      </c>
      <c r="E97" s="834" t="s">
        <v>3031</v>
      </c>
      <c r="F97" s="832" t="s">
        <v>2984</v>
      </c>
      <c r="G97" s="832" t="s">
        <v>3269</v>
      </c>
      <c r="H97" s="832" t="s">
        <v>630</v>
      </c>
      <c r="I97" s="832" t="s">
        <v>3270</v>
      </c>
      <c r="J97" s="832" t="s">
        <v>3271</v>
      </c>
      <c r="K97" s="832" t="s">
        <v>3272</v>
      </c>
      <c r="L97" s="835">
        <v>359.45</v>
      </c>
      <c r="M97" s="835">
        <v>3953.95</v>
      </c>
      <c r="N97" s="832">
        <v>11</v>
      </c>
      <c r="O97" s="836">
        <v>2.5</v>
      </c>
      <c r="P97" s="835">
        <v>3953.95</v>
      </c>
      <c r="Q97" s="837">
        <v>1</v>
      </c>
      <c r="R97" s="832">
        <v>11</v>
      </c>
      <c r="S97" s="837">
        <v>1</v>
      </c>
      <c r="T97" s="836">
        <v>2.5</v>
      </c>
      <c r="U97" s="838">
        <v>1</v>
      </c>
    </row>
    <row r="98" spans="1:21" ht="14.4" customHeight="1" x14ac:dyDescent="0.3">
      <c r="A98" s="831">
        <v>10</v>
      </c>
      <c r="B98" s="832" t="s">
        <v>2982</v>
      </c>
      <c r="C98" s="832" t="s">
        <v>2991</v>
      </c>
      <c r="D98" s="833" t="s">
        <v>6897</v>
      </c>
      <c r="E98" s="834" t="s">
        <v>3031</v>
      </c>
      <c r="F98" s="832" t="s">
        <v>2984</v>
      </c>
      <c r="G98" s="832" t="s">
        <v>3269</v>
      </c>
      <c r="H98" s="832" t="s">
        <v>630</v>
      </c>
      <c r="I98" s="832" t="s">
        <v>3273</v>
      </c>
      <c r="J98" s="832" t="s">
        <v>3271</v>
      </c>
      <c r="K98" s="832" t="s">
        <v>3274</v>
      </c>
      <c r="L98" s="835">
        <v>718.91</v>
      </c>
      <c r="M98" s="835">
        <v>6470.1900000000005</v>
      </c>
      <c r="N98" s="832">
        <v>9</v>
      </c>
      <c r="O98" s="836">
        <v>2</v>
      </c>
      <c r="P98" s="835">
        <v>6470.1900000000005</v>
      </c>
      <c r="Q98" s="837">
        <v>1</v>
      </c>
      <c r="R98" s="832">
        <v>9</v>
      </c>
      <c r="S98" s="837">
        <v>1</v>
      </c>
      <c r="T98" s="836">
        <v>2</v>
      </c>
      <c r="U98" s="838">
        <v>1</v>
      </c>
    </row>
    <row r="99" spans="1:21" ht="14.4" customHeight="1" x14ac:dyDescent="0.3">
      <c r="A99" s="831">
        <v>10</v>
      </c>
      <c r="B99" s="832" t="s">
        <v>2982</v>
      </c>
      <c r="C99" s="832" t="s">
        <v>2991</v>
      </c>
      <c r="D99" s="833" t="s">
        <v>6897</v>
      </c>
      <c r="E99" s="834" t="s">
        <v>3031</v>
      </c>
      <c r="F99" s="832" t="s">
        <v>2984</v>
      </c>
      <c r="G99" s="832" t="s">
        <v>3269</v>
      </c>
      <c r="H99" s="832" t="s">
        <v>630</v>
      </c>
      <c r="I99" s="832" t="s">
        <v>3275</v>
      </c>
      <c r="J99" s="832" t="s">
        <v>3271</v>
      </c>
      <c r="K99" s="832" t="s">
        <v>3276</v>
      </c>
      <c r="L99" s="835">
        <v>1437.8</v>
      </c>
      <c r="M99" s="835">
        <v>25880.399999999998</v>
      </c>
      <c r="N99" s="832">
        <v>18</v>
      </c>
      <c r="O99" s="836">
        <v>3.5</v>
      </c>
      <c r="P99" s="835">
        <v>8626.7999999999993</v>
      </c>
      <c r="Q99" s="837">
        <v>0.33333333333333331</v>
      </c>
      <c r="R99" s="832">
        <v>6</v>
      </c>
      <c r="S99" s="837">
        <v>0.33333333333333331</v>
      </c>
      <c r="T99" s="836">
        <v>1</v>
      </c>
      <c r="U99" s="838">
        <v>0.2857142857142857</v>
      </c>
    </row>
    <row r="100" spans="1:21" ht="14.4" customHeight="1" x14ac:dyDescent="0.3">
      <c r="A100" s="831">
        <v>10</v>
      </c>
      <c r="B100" s="832" t="s">
        <v>2982</v>
      </c>
      <c r="C100" s="832" t="s">
        <v>2991</v>
      </c>
      <c r="D100" s="833" t="s">
        <v>6897</v>
      </c>
      <c r="E100" s="834" t="s">
        <v>3031</v>
      </c>
      <c r="F100" s="832" t="s">
        <v>2984</v>
      </c>
      <c r="G100" s="832" t="s">
        <v>3269</v>
      </c>
      <c r="H100" s="832" t="s">
        <v>630</v>
      </c>
      <c r="I100" s="832" t="s">
        <v>3277</v>
      </c>
      <c r="J100" s="832" t="s">
        <v>3278</v>
      </c>
      <c r="K100" s="832" t="s">
        <v>3272</v>
      </c>
      <c r="L100" s="835">
        <v>359.45</v>
      </c>
      <c r="M100" s="835">
        <v>4313.3999999999996</v>
      </c>
      <c r="N100" s="832">
        <v>12</v>
      </c>
      <c r="O100" s="836">
        <v>3</v>
      </c>
      <c r="P100" s="835">
        <v>4313.3999999999996</v>
      </c>
      <c r="Q100" s="837">
        <v>1</v>
      </c>
      <c r="R100" s="832">
        <v>12</v>
      </c>
      <c r="S100" s="837">
        <v>1</v>
      </c>
      <c r="T100" s="836">
        <v>3</v>
      </c>
      <c r="U100" s="838">
        <v>1</v>
      </c>
    </row>
    <row r="101" spans="1:21" ht="14.4" customHeight="1" x14ac:dyDescent="0.3">
      <c r="A101" s="831">
        <v>10</v>
      </c>
      <c r="B101" s="832" t="s">
        <v>2982</v>
      </c>
      <c r="C101" s="832" t="s">
        <v>2991</v>
      </c>
      <c r="D101" s="833" t="s">
        <v>6897</v>
      </c>
      <c r="E101" s="834" t="s">
        <v>3031</v>
      </c>
      <c r="F101" s="832" t="s">
        <v>2984</v>
      </c>
      <c r="G101" s="832" t="s">
        <v>3269</v>
      </c>
      <c r="H101" s="832" t="s">
        <v>630</v>
      </c>
      <c r="I101" s="832" t="s">
        <v>3279</v>
      </c>
      <c r="J101" s="832" t="s">
        <v>3278</v>
      </c>
      <c r="K101" s="832" t="s">
        <v>3274</v>
      </c>
      <c r="L101" s="835">
        <v>718.91</v>
      </c>
      <c r="M101" s="835">
        <v>7189.0999999999995</v>
      </c>
      <c r="N101" s="832">
        <v>10</v>
      </c>
      <c r="O101" s="836">
        <v>3</v>
      </c>
      <c r="P101" s="835">
        <v>7189.0999999999995</v>
      </c>
      <c r="Q101" s="837">
        <v>1</v>
      </c>
      <c r="R101" s="832">
        <v>10</v>
      </c>
      <c r="S101" s="837">
        <v>1</v>
      </c>
      <c r="T101" s="836">
        <v>3</v>
      </c>
      <c r="U101" s="838">
        <v>1</v>
      </c>
    </row>
    <row r="102" spans="1:21" ht="14.4" customHeight="1" x14ac:dyDescent="0.3">
      <c r="A102" s="831">
        <v>10</v>
      </c>
      <c r="B102" s="832" t="s">
        <v>2982</v>
      </c>
      <c r="C102" s="832" t="s">
        <v>2991</v>
      </c>
      <c r="D102" s="833" t="s">
        <v>6897</v>
      </c>
      <c r="E102" s="834" t="s">
        <v>3031</v>
      </c>
      <c r="F102" s="832" t="s">
        <v>2984</v>
      </c>
      <c r="G102" s="832" t="s">
        <v>3269</v>
      </c>
      <c r="H102" s="832" t="s">
        <v>630</v>
      </c>
      <c r="I102" s="832" t="s">
        <v>3280</v>
      </c>
      <c r="J102" s="832" t="s">
        <v>3278</v>
      </c>
      <c r="K102" s="832" t="s">
        <v>3276</v>
      </c>
      <c r="L102" s="835">
        <v>1437.8</v>
      </c>
      <c r="M102" s="835">
        <v>24442.599999999995</v>
      </c>
      <c r="N102" s="832">
        <v>17</v>
      </c>
      <c r="O102" s="836">
        <v>5.5</v>
      </c>
      <c r="P102" s="835">
        <v>24442.599999999995</v>
      </c>
      <c r="Q102" s="837">
        <v>1</v>
      </c>
      <c r="R102" s="832">
        <v>17</v>
      </c>
      <c r="S102" s="837">
        <v>1</v>
      </c>
      <c r="T102" s="836">
        <v>5.5</v>
      </c>
      <c r="U102" s="838">
        <v>1</v>
      </c>
    </row>
    <row r="103" spans="1:21" ht="14.4" customHeight="1" x14ac:dyDescent="0.3">
      <c r="A103" s="831">
        <v>10</v>
      </c>
      <c r="B103" s="832" t="s">
        <v>2982</v>
      </c>
      <c r="C103" s="832" t="s">
        <v>2991</v>
      </c>
      <c r="D103" s="833" t="s">
        <v>6897</v>
      </c>
      <c r="E103" s="834" t="s">
        <v>3031</v>
      </c>
      <c r="F103" s="832" t="s">
        <v>2984</v>
      </c>
      <c r="G103" s="832" t="s">
        <v>3269</v>
      </c>
      <c r="H103" s="832" t="s">
        <v>630</v>
      </c>
      <c r="I103" s="832" t="s">
        <v>3281</v>
      </c>
      <c r="J103" s="832" t="s">
        <v>3278</v>
      </c>
      <c r="K103" s="832" t="s">
        <v>3282</v>
      </c>
      <c r="L103" s="835">
        <v>1437.8</v>
      </c>
      <c r="M103" s="835">
        <v>5751.2</v>
      </c>
      <c r="N103" s="832">
        <v>4</v>
      </c>
      <c r="O103" s="836">
        <v>2.5</v>
      </c>
      <c r="P103" s="835">
        <v>1437.8</v>
      </c>
      <c r="Q103" s="837">
        <v>0.25</v>
      </c>
      <c r="R103" s="832">
        <v>1</v>
      </c>
      <c r="S103" s="837">
        <v>0.25</v>
      </c>
      <c r="T103" s="836">
        <v>0.5</v>
      </c>
      <c r="U103" s="838">
        <v>0.2</v>
      </c>
    </row>
    <row r="104" spans="1:21" ht="14.4" customHeight="1" x14ac:dyDescent="0.3">
      <c r="A104" s="831">
        <v>10</v>
      </c>
      <c r="B104" s="832" t="s">
        <v>2982</v>
      </c>
      <c r="C104" s="832" t="s">
        <v>2991</v>
      </c>
      <c r="D104" s="833" t="s">
        <v>6897</v>
      </c>
      <c r="E104" s="834" t="s">
        <v>3031</v>
      </c>
      <c r="F104" s="832" t="s">
        <v>2984</v>
      </c>
      <c r="G104" s="832" t="s">
        <v>3269</v>
      </c>
      <c r="H104" s="832" t="s">
        <v>630</v>
      </c>
      <c r="I104" s="832" t="s">
        <v>3283</v>
      </c>
      <c r="J104" s="832" t="s">
        <v>3271</v>
      </c>
      <c r="K104" s="832" t="s">
        <v>3282</v>
      </c>
      <c r="L104" s="835">
        <v>1437.8</v>
      </c>
      <c r="M104" s="835">
        <v>1437.8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10</v>
      </c>
      <c r="B105" s="832" t="s">
        <v>2982</v>
      </c>
      <c r="C105" s="832" t="s">
        <v>2991</v>
      </c>
      <c r="D105" s="833" t="s">
        <v>6897</v>
      </c>
      <c r="E105" s="834" t="s">
        <v>3031</v>
      </c>
      <c r="F105" s="832" t="s">
        <v>2984</v>
      </c>
      <c r="G105" s="832" t="s">
        <v>3107</v>
      </c>
      <c r="H105" s="832" t="s">
        <v>689</v>
      </c>
      <c r="I105" s="832" t="s">
        <v>3284</v>
      </c>
      <c r="J105" s="832" t="s">
        <v>3109</v>
      </c>
      <c r="K105" s="832" t="s">
        <v>3285</v>
      </c>
      <c r="L105" s="835">
        <v>69.16</v>
      </c>
      <c r="M105" s="835">
        <v>69.16</v>
      </c>
      <c r="N105" s="832">
        <v>1</v>
      </c>
      <c r="O105" s="836">
        <v>1</v>
      </c>
      <c r="P105" s="835">
        <v>69.16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10</v>
      </c>
      <c r="B106" s="832" t="s">
        <v>2982</v>
      </c>
      <c r="C106" s="832" t="s">
        <v>2991</v>
      </c>
      <c r="D106" s="833" t="s">
        <v>6897</v>
      </c>
      <c r="E106" s="834" t="s">
        <v>3031</v>
      </c>
      <c r="F106" s="832" t="s">
        <v>2984</v>
      </c>
      <c r="G106" s="832" t="s">
        <v>3107</v>
      </c>
      <c r="H106" s="832" t="s">
        <v>689</v>
      </c>
      <c r="I106" s="832" t="s">
        <v>3284</v>
      </c>
      <c r="J106" s="832" t="s">
        <v>3109</v>
      </c>
      <c r="K106" s="832" t="s">
        <v>3285</v>
      </c>
      <c r="L106" s="835">
        <v>58.77</v>
      </c>
      <c r="M106" s="835">
        <v>58.77</v>
      </c>
      <c r="N106" s="832">
        <v>1</v>
      </c>
      <c r="O106" s="836">
        <v>0.5</v>
      </c>
      <c r="P106" s="835">
        <v>58.77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10</v>
      </c>
      <c r="B107" s="832" t="s">
        <v>2982</v>
      </c>
      <c r="C107" s="832" t="s">
        <v>2991</v>
      </c>
      <c r="D107" s="833" t="s">
        <v>6897</v>
      </c>
      <c r="E107" s="834" t="s">
        <v>3031</v>
      </c>
      <c r="F107" s="832" t="s">
        <v>2984</v>
      </c>
      <c r="G107" s="832" t="s">
        <v>3107</v>
      </c>
      <c r="H107" s="832" t="s">
        <v>689</v>
      </c>
      <c r="I107" s="832" t="s">
        <v>3108</v>
      </c>
      <c r="J107" s="832" t="s">
        <v>3109</v>
      </c>
      <c r="K107" s="832" t="s">
        <v>3110</v>
      </c>
      <c r="L107" s="835">
        <v>207.45</v>
      </c>
      <c r="M107" s="835">
        <v>207.45</v>
      </c>
      <c r="N107" s="832">
        <v>1</v>
      </c>
      <c r="O107" s="836">
        <v>0.5</v>
      </c>
      <c r="P107" s="835">
        <v>207.45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10</v>
      </c>
      <c r="B108" s="832" t="s">
        <v>2982</v>
      </c>
      <c r="C108" s="832" t="s">
        <v>2991</v>
      </c>
      <c r="D108" s="833" t="s">
        <v>6897</v>
      </c>
      <c r="E108" s="834" t="s">
        <v>3031</v>
      </c>
      <c r="F108" s="832" t="s">
        <v>2984</v>
      </c>
      <c r="G108" s="832" t="s">
        <v>3107</v>
      </c>
      <c r="H108" s="832" t="s">
        <v>689</v>
      </c>
      <c r="I108" s="832" t="s">
        <v>3108</v>
      </c>
      <c r="J108" s="832" t="s">
        <v>3109</v>
      </c>
      <c r="K108" s="832" t="s">
        <v>3110</v>
      </c>
      <c r="L108" s="835">
        <v>176.32</v>
      </c>
      <c r="M108" s="835">
        <v>176.32</v>
      </c>
      <c r="N108" s="832">
        <v>1</v>
      </c>
      <c r="O108" s="836">
        <v>0.5</v>
      </c>
      <c r="P108" s="835">
        <v>176.32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10</v>
      </c>
      <c r="B109" s="832" t="s">
        <v>2982</v>
      </c>
      <c r="C109" s="832" t="s">
        <v>2991</v>
      </c>
      <c r="D109" s="833" t="s">
        <v>6897</v>
      </c>
      <c r="E109" s="834" t="s">
        <v>3031</v>
      </c>
      <c r="F109" s="832" t="s">
        <v>2984</v>
      </c>
      <c r="G109" s="832" t="s">
        <v>3107</v>
      </c>
      <c r="H109" s="832" t="s">
        <v>630</v>
      </c>
      <c r="I109" s="832" t="s">
        <v>3286</v>
      </c>
      <c r="J109" s="832" t="s">
        <v>3287</v>
      </c>
      <c r="K109" s="832" t="s">
        <v>3288</v>
      </c>
      <c r="L109" s="835">
        <v>13.83</v>
      </c>
      <c r="M109" s="835">
        <v>13.83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10</v>
      </c>
      <c r="B110" s="832" t="s">
        <v>2982</v>
      </c>
      <c r="C110" s="832" t="s">
        <v>2991</v>
      </c>
      <c r="D110" s="833" t="s">
        <v>6897</v>
      </c>
      <c r="E110" s="834" t="s">
        <v>3031</v>
      </c>
      <c r="F110" s="832" t="s">
        <v>2984</v>
      </c>
      <c r="G110" s="832" t="s">
        <v>3289</v>
      </c>
      <c r="H110" s="832" t="s">
        <v>630</v>
      </c>
      <c r="I110" s="832" t="s">
        <v>3290</v>
      </c>
      <c r="J110" s="832" t="s">
        <v>3291</v>
      </c>
      <c r="K110" s="832" t="s">
        <v>3292</v>
      </c>
      <c r="L110" s="835">
        <v>1154.81</v>
      </c>
      <c r="M110" s="835">
        <v>16167.339999999998</v>
      </c>
      <c r="N110" s="832">
        <v>14</v>
      </c>
      <c r="O110" s="836">
        <v>5</v>
      </c>
      <c r="P110" s="835">
        <v>12702.909999999998</v>
      </c>
      <c r="Q110" s="837">
        <v>0.7857142857142857</v>
      </c>
      <c r="R110" s="832">
        <v>11</v>
      </c>
      <c r="S110" s="837">
        <v>0.7857142857142857</v>
      </c>
      <c r="T110" s="836">
        <v>4</v>
      </c>
      <c r="U110" s="838">
        <v>0.8</v>
      </c>
    </row>
    <row r="111" spans="1:21" ht="14.4" customHeight="1" x14ac:dyDescent="0.3">
      <c r="A111" s="831">
        <v>10</v>
      </c>
      <c r="B111" s="832" t="s">
        <v>2982</v>
      </c>
      <c r="C111" s="832" t="s">
        <v>2991</v>
      </c>
      <c r="D111" s="833" t="s">
        <v>6897</v>
      </c>
      <c r="E111" s="834" t="s">
        <v>3031</v>
      </c>
      <c r="F111" s="832" t="s">
        <v>2984</v>
      </c>
      <c r="G111" s="832" t="s">
        <v>3293</v>
      </c>
      <c r="H111" s="832" t="s">
        <v>630</v>
      </c>
      <c r="I111" s="832" t="s">
        <v>3294</v>
      </c>
      <c r="J111" s="832" t="s">
        <v>778</v>
      </c>
      <c r="K111" s="832" t="s">
        <v>781</v>
      </c>
      <c r="L111" s="835">
        <v>0</v>
      </c>
      <c r="M111" s="835">
        <v>0</v>
      </c>
      <c r="N111" s="832">
        <v>1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10</v>
      </c>
      <c r="B112" s="832" t="s">
        <v>2982</v>
      </c>
      <c r="C112" s="832" t="s">
        <v>2991</v>
      </c>
      <c r="D112" s="833" t="s">
        <v>6897</v>
      </c>
      <c r="E112" s="834" t="s">
        <v>3031</v>
      </c>
      <c r="F112" s="832" t="s">
        <v>2984</v>
      </c>
      <c r="G112" s="832" t="s">
        <v>3295</v>
      </c>
      <c r="H112" s="832" t="s">
        <v>630</v>
      </c>
      <c r="I112" s="832" t="s">
        <v>3296</v>
      </c>
      <c r="J112" s="832" t="s">
        <v>1974</v>
      </c>
      <c r="K112" s="832" t="s">
        <v>2798</v>
      </c>
      <c r="L112" s="835">
        <v>0</v>
      </c>
      <c r="M112" s="835">
        <v>0</v>
      </c>
      <c r="N112" s="832">
        <v>2</v>
      </c>
      <c r="O112" s="836">
        <v>1</v>
      </c>
      <c r="P112" s="835"/>
      <c r="Q112" s="837"/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10</v>
      </c>
      <c r="B113" s="832" t="s">
        <v>2982</v>
      </c>
      <c r="C113" s="832" t="s">
        <v>2991</v>
      </c>
      <c r="D113" s="833" t="s">
        <v>6897</v>
      </c>
      <c r="E113" s="834" t="s">
        <v>3031</v>
      </c>
      <c r="F113" s="832" t="s">
        <v>2984</v>
      </c>
      <c r="G113" s="832" t="s">
        <v>3204</v>
      </c>
      <c r="H113" s="832" t="s">
        <v>630</v>
      </c>
      <c r="I113" s="832" t="s">
        <v>3297</v>
      </c>
      <c r="J113" s="832" t="s">
        <v>3298</v>
      </c>
      <c r="K113" s="832" t="s">
        <v>3299</v>
      </c>
      <c r="L113" s="835">
        <v>46.75</v>
      </c>
      <c r="M113" s="835">
        <v>46.75</v>
      </c>
      <c r="N113" s="832">
        <v>1</v>
      </c>
      <c r="O113" s="836">
        <v>1</v>
      </c>
      <c r="P113" s="835">
        <v>46.75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10</v>
      </c>
      <c r="B114" s="832" t="s">
        <v>2982</v>
      </c>
      <c r="C114" s="832" t="s">
        <v>2991</v>
      </c>
      <c r="D114" s="833" t="s">
        <v>6897</v>
      </c>
      <c r="E114" s="834" t="s">
        <v>3031</v>
      </c>
      <c r="F114" s="832" t="s">
        <v>2984</v>
      </c>
      <c r="G114" s="832" t="s">
        <v>3300</v>
      </c>
      <c r="H114" s="832" t="s">
        <v>630</v>
      </c>
      <c r="I114" s="832" t="s">
        <v>3301</v>
      </c>
      <c r="J114" s="832" t="s">
        <v>3302</v>
      </c>
      <c r="K114" s="832" t="s">
        <v>3101</v>
      </c>
      <c r="L114" s="835">
        <v>4.6399999999999997</v>
      </c>
      <c r="M114" s="835">
        <v>9.2799999999999994</v>
      </c>
      <c r="N114" s="832">
        <v>2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10</v>
      </c>
      <c r="B115" s="832" t="s">
        <v>2982</v>
      </c>
      <c r="C115" s="832" t="s">
        <v>2991</v>
      </c>
      <c r="D115" s="833" t="s">
        <v>6897</v>
      </c>
      <c r="E115" s="834" t="s">
        <v>3031</v>
      </c>
      <c r="F115" s="832" t="s">
        <v>2984</v>
      </c>
      <c r="G115" s="832" t="s">
        <v>3300</v>
      </c>
      <c r="H115" s="832" t="s">
        <v>630</v>
      </c>
      <c r="I115" s="832" t="s">
        <v>3301</v>
      </c>
      <c r="J115" s="832" t="s">
        <v>3302</v>
      </c>
      <c r="K115" s="832" t="s">
        <v>3101</v>
      </c>
      <c r="L115" s="835">
        <v>7.79</v>
      </c>
      <c r="M115" s="835">
        <v>54.53</v>
      </c>
      <c r="N115" s="832">
        <v>7</v>
      </c>
      <c r="O115" s="836">
        <v>2.5</v>
      </c>
      <c r="P115" s="835">
        <v>54.53</v>
      </c>
      <c r="Q115" s="837">
        <v>1</v>
      </c>
      <c r="R115" s="832">
        <v>7</v>
      </c>
      <c r="S115" s="837">
        <v>1</v>
      </c>
      <c r="T115" s="836">
        <v>2.5</v>
      </c>
      <c r="U115" s="838">
        <v>1</v>
      </c>
    </row>
    <row r="116" spans="1:21" ht="14.4" customHeight="1" x14ac:dyDescent="0.3">
      <c r="A116" s="831">
        <v>10</v>
      </c>
      <c r="B116" s="832" t="s">
        <v>2982</v>
      </c>
      <c r="C116" s="832" t="s">
        <v>2991</v>
      </c>
      <c r="D116" s="833" t="s">
        <v>6897</v>
      </c>
      <c r="E116" s="834" t="s">
        <v>3031</v>
      </c>
      <c r="F116" s="832" t="s">
        <v>2984</v>
      </c>
      <c r="G116" s="832" t="s">
        <v>3300</v>
      </c>
      <c r="H116" s="832" t="s">
        <v>630</v>
      </c>
      <c r="I116" s="832" t="s">
        <v>3303</v>
      </c>
      <c r="J116" s="832" t="s">
        <v>3302</v>
      </c>
      <c r="K116" s="832" t="s">
        <v>3304</v>
      </c>
      <c r="L116" s="835">
        <v>51.92</v>
      </c>
      <c r="M116" s="835">
        <v>51.92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10</v>
      </c>
      <c r="B117" s="832" t="s">
        <v>2982</v>
      </c>
      <c r="C117" s="832" t="s">
        <v>2991</v>
      </c>
      <c r="D117" s="833" t="s">
        <v>6897</v>
      </c>
      <c r="E117" s="834" t="s">
        <v>3031</v>
      </c>
      <c r="F117" s="832" t="s">
        <v>2984</v>
      </c>
      <c r="G117" s="832" t="s">
        <v>3300</v>
      </c>
      <c r="H117" s="832" t="s">
        <v>630</v>
      </c>
      <c r="I117" s="832" t="s">
        <v>3305</v>
      </c>
      <c r="J117" s="832" t="s">
        <v>3302</v>
      </c>
      <c r="K117" s="832" t="s">
        <v>3103</v>
      </c>
      <c r="L117" s="835">
        <v>15.46</v>
      </c>
      <c r="M117" s="835">
        <v>108.22000000000001</v>
      </c>
      <c r="N117" s="832">
        <v>7</v>
      </c>
      <c r="O117" s="836">
        <v>5</v>
      </c>
      <c r="P117" s="835">
        <v>77.300000000000011</v>
      </c>
      <c r="Q117" s="837">
        <v>0.7142857142857143</v>
      </c>
      <c r="R117" s="832">
        <v>5</v>
      </c>
      <c r="S117" s="837">
        <v>0.7142857142857143</v>
      </c>
      <c r="T117" s="836">
        <v>3</v>
      </c>
      <c r="U117" s="838">
        <v>0.6</v>
      </c>
    </row>
    <row r="118" spans="1:21" ht="14.4" customHeight="1" x14ac:dyDescent="0.3">
      <c r="A118" s="831">
        <v>10</v>
      </c>
      <c r="B118" s="832" t="s">
        <v>2982</v>
      </c>
      <c r="C118" s="832" t="s">
        <v>2991</v>
      </c>
      <c r="D118" s="833" t="s">
        <v>6897</v>
      </c>
      <c r="E118" s="834" t="s">
        <v>3031</v>
      </c>
      <c r="F118" s="832" t="s">
        <v>2984</v>
      </c>
      <c r="G118" s="832" t="s">
        <v>3300</v>
      </c>
      <c r="H118" s="832" t="s">
        <v>630</v>
      </c>
      <c r="I118" s="832" t="s">
        <v>3305</v>
      </c>
      <c r="J118" s="832" t="s">
        <v>3302</v>
      </c>
      <c r="K118" s="832" t="s">
        <v>3103</v>
      </c>
      <c r="L118" s="835">
        <v>25.97</v>
      </c>
      <c r="M118" s="835">
        <v>285.66999999999996</v>
      </c>
      <c r="N118" s="832">
        <v>11</v>
      </c>
      <c r="O118" s="836">
        <v>4.5</v>
      </c>
      <c r="P118" s="835">
        <v>207.76</v>
      </c>
      <c r="Q118" s="837">
        <v>0.72727272727272729</v>
      </c>
      <c r="R118" s="832">
        <v>8</v>
      </c>
      <c r="S118" s="837">
        <v>0.72727272727272729</v>
      </c>
      <c r="T118" s="836">
        <v>3</v>
      </c>
      <c r="U118" s="838">
        <v>0.66666666666666663</v>
      </c>
    </row>
    <row r="119" spans="1:21" ht="14.4" customHeight="1" x14ac:dyDescent="0.3">
      <c r="A119" s="831">
        <v>10</v>
      </c>
      <c r="B119" s="832" t="s">
        <v>2982</v>
      </c>
      <c r="C119" s="832" t="s">
        <v>2991</v>
      </c>
      <c r="D119" s="833" t="s">
        <v>6897</v>
      </c>
      <c r="E119" s="834" t="s">
        <v>3031</v>
      </c>
      <c r="F119" s="832" t="s">
        <v>2984</v>
      </c>
      <c r="G119" s="832" t="s">
        <v>3300</v>
      </c>
      <c r="H119" s="832" t="s">
        <v>630</v>
      </c>
      <c r="I119" s="832" t="s">
        <v>3306</v>
      </c>
      <c r="J119" s="832" t="s">
        <v>3302</v>
      </c>
      <c r="K119" s="832" t="s">
        <v>3307</v>
      </c>
      <c r="L119" s="835">
        <v>3.01</v>
      </c>
      <c r="M119" s="835">
        <v>78.259999999999991</v>
      </c>
      <c r="N119" s="832">
        <v>26</v>
      </c>
      <c r="O119" s="836">
        <v>4</v>
      </c>
      <c r="P119" s="835">
        <v>30.1</v>
      </c>
      <c r="Q119" s="837">
        <v>0.38461538461538469</v>
      </c>
      <c r="R119" s="832">
        <v>10</v>
      </c>
      <c r="S119" s="837">
        <v>0.38461538461538464</v>
      </c>
      <c r="T119" s="836">
        <v>2</v>
      </c>
      <c r="U119" s="838">
        <v>0.5</v>
      </c>
    </row>
    <row r="120" spans="1:21" ht="14.4" customHeight="1" x14ac:dyDescent="0.3">
      <c r="A120" s="831">
        <v>10</v>
      </c>
      <c r="B120" s="832" t="s">
        <v>2982</v>
      </c>
      <c r="C120" s="832" t="s">
        <v>2991</v>
      </c>
      <c r="D120" s="833" t="s">
        <v>6897</v>
      </c>
      <c r="E120" s="834" t="s">
        <v>3031</v>
      </c>
      <c r="F120" s="832" t="s">
        <v>2984</v>
      </c>
      <c r="G120" s="832" t="s">
        <v>3300</v>
      </c>
      <c r="H120" s="832" t="s">
        <v>630</v>
      </c>
      <c r="I120" s="832" t="s">
        <v>3306</v>
      </c>
      <c r="J120" s="832" t="s">
        <v>3302</v>
      </c>
      <c r="K120" s="832" t="s">
        <v>3307</v>
      </c>
      <c r="L120" s="835">
        <v>5.0599999999999996</v>
      </c>
      <c r="M120" s="835">
        <v>131.56</v>
      </c>
      <c r="N120" s="832">
        <v>26</v>
      </c>
      <c r="O120" s="836">
        <v>7</v>
      </c>
      <c r="P120" s="835">
        <v>70.84</v>
      </c>
      <c r="Q120" s="837">
        <v>0.53846153846153844</v>
      </c>
      <c r="R120" s="832">
        <v>14</v>
      </c>
      <c r="S120" s="837">
        <v>0.53846153846153844</v>
      </c>
      <c r="T120" s="836">
        <v>4</v>
      </c>
      <c r="U120" s="838">
        <v>0.5714285714285714</v>
      </c>
    </row>
    <row r="121" spans="1:21" ht="14.4" customHeight="1" x14ac:dyDescent="0.3">
      <c r="A121" s="831">
        <v>10</v>
      </c>
      <c r="B121" s="832" t="s">
        <v>2982</v>
      </c>
      <c r="C121" s="832" t="s">
        <v>2991</v>
      </c>
      <c r="D121" s="833" t="s">
        <v>6897</v>
      </c>
      <c r="E121" s="834" t="s">
        <v>3031</v>
      </c>
      <c r="F121" s="832" t="s">
        <v>2984</v>
      </c>
      <c r="G121" s="832" t="s">
        <v>3300</v>
      </c>
      <c r="H121" s="832" t="s">
        <v>630</v>
      </c>
      <c r="I121" s="832" t="s">
        <v>3308</v>
      </c>
      <c r="J121" s="832" t="s">
        <v>3302</v>
      </c>
      <c r="K121" s="832" t="s">
        <v>3309</v>
      </c>
      <c r="L121" s="835">
        <v>0</v>
      </c>
      <c r="M121" s="835">
        <v>0</v>
      </c>
      <c r="N121" s="832">
        <v>10</v>
      </c>
      <c r="O121" s="836">
        <v>6.5</v>
      </c>
      <c r="P121" s="835">
        <v>0</v>
      </c>
      <c r="Q121" s="837"/>
      <c r="R121" s="832">
        <v>2</v>
      </c>
      <c r="S121" s="837">
        <v>0.2</v>
      </c>
      <c r="T121" s="836">
        <v>1</v>
      </c>
      <c r="U121" s="838">
        <v>0.15384615384615385</v>
      </c>
    </row>
    <row r="122" spans="1:21" ht="14.4" customHeight="1" x14ac:dyDescent="0.3">
      <c r="A122" s="831">
        <v>10</v>
      </c>
      <c r="B122" s="832" t="s">
        <v>2982</v>
      </c>
      <c r="C122" s="832" t="s">
        <v>2991</v>
      </c>
      <c r="D122" s="833" t="s">
        <v>6897</v>
      </c>
      <c r="E122" s="834" t="s">
        <v>3031</v>
      </c>
      <c r="F122" s="832" t="s">
        <v>2984</v>
      </c>
      <c r="G122" s="832" t="s">
        <v>3310</v>
      </c>
      <c r="H122" s="832" t="s">
        <v>630</v>
      </c>
      <c r="I122" s="832" t="s">
        <v>3311</v>
      </c>
      <c r="J122" s="832" t="s">
        <v>3312</v>
      </c>
      <c r="K122" s="832" t="s">
        <v>3313</v>
      </c>
      <c r="L122" s="835">
        <v>1065.51</v>
      </c>
      <c r="M122" s="835">
        <v>2131.02</v>
      </c>
      <c r="N122" s="832">
        <v>2</v>
      </c>
      <c r="O122" s="836">
        <v>0.5</v>
      </c>
      <c r="P122" s="835">
        <v>2131.02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10</v>
      </c>
      <c r="B123" s="832" t="s">
        <v>2982</v>
      </c>
      <c r="C123" s="832" t="s">
        <v>2991</v>
      </c>
      <c r="D123" s="833" t="s">
        <v>6897</v>
      </c>
      <c r="E123" s="834" t="s">
        <v>3031</v>
      </c>
      <c r="F123" s="832" t="s">
        <v>2984</v>
      </c>
      <c r="G123" s="832" t="s">
        <v>3208</v>
      </c>
      <c r="H123" s="832" t="s">
        <v>630</v>
      </c>
      <c r="I123" s="832" t="s">
        <v>3314</v>
      </c>
      <c r="J123" s="832" t="s">
        <v>1599</v>
      </c>
      <c r="K123" s="832" t="s">
        <v>3315</v>
      </c>
      <c r="L123" s="835">
        <v>46.99</v>
      </c>
      <c r="M123" s="835">
        <v>46.99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10</v>
      </c>
      <c r="B124" s="832" t="s">
        <v>2982</v>
      </c>
      <c r="C124" s="832" t="s">
        <v>2991</v>
      </c>
      <c r="D124" s="833" t="s">
        <v>6897</v>
      </c>
      <c r="E124" s="834" t="s">
        <v>3031</v>
      </c>
      <c r="F124" s="832" t="s">
        <v>2984</v>
      </c>
      <c r="G124" s="832" t="s">
        <v>3316</v>
      </c>
      <c r="H124" s="832" t="s">
        <v>630</v>
      </c>
      <c r="I124" s="832" t="s">
        <v>3317</v>
      </c>
      <c r="J124" s="832" t="s">
        <v>3318</v>
      </c>
      <c r="K124" s="832" t="s">
        <v>3319</v>
      </c>
      <c r="L124" s="835">
        <v>46.39</v>
      </c>
      <c r="M124" s="835">
        <v>46.39</v>
      </c>
      <c r="N124" s="832">
        <v>1</v>
      </c>
      <c r="O124" s="836">
        <v>1</v>
      </c>
      <c r="P124" s="835">
        <v>46.39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10</v>
      </c>
      <c r="B125" s="832" t="s">
        <v>2982</v>
      </c>
      <c r="C125" s="832" t="s">
        <v>2991</v>
      </c>
      <c r="D125" s="833" t="s">
        <v>6897</v>
      </c>
      <c r="E125" s="834" t="s">
        <v>3031</v>
      </c>
      <c r="F125" s="832" t="s">
        <v>2984</v>
      </c>
      <c r="G125" s="832" t="s">
        <v>3320</v>
      </c>
      <c r="H125" s="832" t="s">
        <v>630</v>
      </c>
      <c r="I125" s="832" t="s">
        <v>3321</v>
      </c>
      <c r="J125" s="832" t="s">
        <v>2217</v>
      </c>
      <c r="K125" s="832" t="s">
        <v>3322</v>
      </c>
      <c r="L125" s="835">
        <v>107.27</v>
      </c>
      <c r="M125" s="835">
        <v>858.16</v>
      </c>
      <c r="N125" s="832">
        <v>8</v>
      </c>
      <c r="O125" s="836">
        <v>3</v>
      </c>
      <c r="P125" s="835">
        <v>643.62</v>
      </c>
      <c r="Q125" s="837">
        <v>0.75</v>
      </c>
      <c r="R125" s="832">
        <v>6</v>
      </c>
      <c r="S125" s="837">
        <v>0.75</v>
      </c>
      <c r="T125" s="836">
        <v>2.5</v>
      </c>
      <c r="U125" s="838">
        <v>0.83333333333333337</v>
      </c>
    </row>
    <row r="126" spans="1:21" ht="14.4" customHeight="1" x14ac:dyDescent="0.3">
      <c r="A126" s="831">
        <v>10</v>
      </c>
      <c r="B126" s="832" t="s">
        <v>2982</v>
      </c>
      <c r="C126" s="832" t="s">
        <v>2991</v>
      </c>
      <c r="D126" s="833" t="s">
        <v>6897</v>
      </c>
      <c r="E126" s="834" t="s">
        <v>3031</v>
      </c>
      <c r="F126" s="832" t="s">
        <v>2984</v>
      </c>
      <c r="G126" s="832" t="s">
        <v>3115</v>
      </c>
      <c r="H126" s="832" t="s">
        <v>630</v>
      </c>
      <c r="I126" s="832" t="s">
        <v>3116</v>
      </c>
      <c r="J126" s="832" t="s">
        <v>949</v>
      </c>
      <c r="K126" s="832" t="s">
        <v>3117</v>
      </c>
      <c r="L126" s="835">
        <v>34.15</v>
      </c>
      <c r="M126" s="835">
        <v>68.3</v>
      </c>
      <c r="N126" s="832">
        <v>2</v>
      </c>
      <c r="O126" s="836">
        <v>1.5</v>
      </c>
      <c r="P126" s="835">
        <v>34.15</v>
      </c>
      <c r="Q126" s="837">
        <v>0.5</v>
      </c>
      <c r="R126" s="832">
        <v>1</v>
      </c>
      <c r="S126" s="837">
        <v>0.5</v>
      </c>
      <c r="T126" s="836">
        <v>0.5</v>
      </c>
      <c r="U126" s="838">
        <v>0.33333333333333331</v>
      </c>
    </row>
    <row r="127" spans="1:21" ht="14.4" customHeight="1" x14ac:dyDescent="0.3">
      <c r="A127" s="831">
        <v>10</v>
      </c>
      <c r="B127" s="832" t="s">
        <v>2982</v>
      </c>
      <c r="C127" s="832" t="s">
        <v>2991</v>
      </c>
      <c r="D127" s="833" t="s">
        <v>6897</v>
      </c>
      <c r="E127" s="834" t="s">
        <v>3031</v>
      </c>
      <c r="F127" s="832" t="s">
        <v>2984</v>
      </c>
      <c r="G127" s="832" t="s">
        <v>3115</v>
      </c>
      <c r="H127" s="832" t="s">
        <v>630</v>
      </c>
      <c r="I127" s="832" t="s">
        <v>3118</v>
      </c>
      <c r="J127" s="832" t="s">
        <v>949</v>
      </c>
      <c r="K127" s="832" t="s">
        <v>3117</v>
      </c>
      <c r="L127" s="835">
        <v>34.15</v>
      </c>
      <c r="M127" s="835">
        <v>34.15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10</v>
      </c>
      <c r="B128" s="832" t="s">
        <v>2982</v>
      </c>
      <c r="C128" s="832" t="s">
        <v>2991</v>
      </c>
      <c r="D128" s="833" t="s">
        <v>6897</v>
      </c>
      <c r="E128" s="834" t="s">
        <v>3031</v>
      </c>
      <c r="F128" s="832" t="s">
        <v>2984</v>
      </c>
      <c r="G128" s="832" t="s">
        <v>3120</v>
      </c>
      <c r="H128" s="832" t="s">
        <v>630</v>
      </c>
      <c r="I128" s="832" t="s">
        <v>3121</v>
      </c>
      <c r="J128" s="832" t="s">
        <v>1060</v>
      </c>
      <c r="K128" s="832" t="s">
        <v>3122</v>
      </c>
      <c r="L128" s="835">
        <v>89.91</v>
      </c>
      <c r="M128" s="835">
        <v>89.91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10</v>
      </c>
      <c r="B129" s="832" t="s">
        <v>2982</v>
      </c>
      <c r="C129" s="832" t="s">
        <v>2991</v>
      </c>
      <c r="D129" s="833" t="s">
        <v>6897</v>
      </c>
      <c r="E129" s="834" t="s">
        <v>3031</v>
      </c>
      <c r="F129" s="832" t="s">
        <v>2984</v>
      </c>
      <c r="G129" s="832" t="s">
        <v>3323</v>
      </c>
      <c r="H129" s="832" t="s">
        <v>630</v>
      </c>
      <c r="I129" s="832" t="s">
        <v>3324</v>
      </c>
      <c r="J129" s="832" t="s">
        <v>702</v>
      </c>
      <c r="K129" s="832" t="s">
        <v>3325</v>
      </c>
      <c r="L129" s="835">
        <v>0</v>
      </c>
      <c r="M129" s="835">
        <v>0</v>
      </c>
      <c r="N129" s="832">
        <v>2</v>
      </c>
      <c r="O129" s="836">
        <v>2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10</v>
      </c>
      <c r="B130" s="832" t="s">
        <v>2982</v>
      </c>
      <c r="C130" s="832" t="s">
        <v>2991</v>
      </c>
      <c r="D130" s="833" t="s">
        <v>6897</v>
      </c>
      <c r="E130" s="834" t="s">
        <v>3031</v>
      </c>
      <c r="F130" s="832" t="s">
        <v>2984</v>
      </c>
      <c r="G130" s="832" t="s">
        <v>3326</v>
      </c>
      <c r="H130" s="832" t="s">
        <v>630</v>
      </c>
      <c r="I130" s="832" t="s">
        <v>3327</v>
      </c>
      <c r="J130" s="832" t="s">
        <v>3328</v>
      </c>
      <c r="K130" s="832" t="s">
        <v>3238</v>
      </c>
      <c r="L130" s="835">
        <v>95.57</v>
      </c>
      <c r="M130" s="835">
        <v>764.56</v>
      </c>
      <c r="N130" s="832">
        <v>8</v>
      </c>
      <c r="O130" s="836">
        <v>2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10</v>
      </c>
      <c r="B131" s="832" t="s">
        <v>2982</v>
      </c>
      <c r="C131" s="832" t="s">
        <v>2991</v>
      </c>
      <c r="D131" s="833" t="s">
        <v>6897</v>
      </c>
      <c r="E131" s="834" t="s">
        <v>3031</v>
      </c>
      <c r="F131" s="832" t="s">
        <v>2984</v>
      </c>
      <c r="G131" s="832" t="s">
        <v>3123</v>
      </c>
      <c r="H131" s="832" t="s">
        <v>630</v>
      </c>
      <c r="I131" s="832" t="s">
        <v>3329</v>
      </c>
      <c r="J131" s="832" t="s">
        <v>1590</v>
      </c>
      <c r="K131" s="832" t="s">
        <v>3330</v>
      </c>
      <c r="L131" s="835">
        <v>98.75</v>
      </c>
      <c r="M131" s="835">
        <v>296.25</v>
      </c>
      <c r="N131" s="832">
        <v>3</v>
      </c>
      <c r="O131" s="836">
        <v>1.5</v>
      </c>
      <c r="P131" s="835">
        <v>296.25</v>
      </c>
      <c r="Q131" s="837">
        <v>1</v>
      </c>
      <c r="R131" s="832">
        <v>3</v>
      </c>
      <c r="S131" s="837">
        <v>1</v>
      </c>
      <c r="T131" s="836">
        <v>1.5</v>
      </c>
      <c r="U131" s="838">
        <v>1</v>
      </c>
    </row>
    <row r="132" spans="1:21" ht="14.4" customHeight="1" x14ac:dyDescent="0.3">
      <c r="A132" s="831">
        <v>10</v>
      </c>
      <c r="B132" s="832" t="s">
        <v>2982</v>
      </c>
      <c r="C132" s="832" t="s">
        <v>2991</v>
      </c>
      <c r="D132" s="833" t="s">
        <v>6897</v>
      </c>
      <c r="E132" s="834" t="s">
        <v>3031</v>
      </c>
      <c r="F132" s="832" t="s">
        <v>2984</v>
      </c>
      <c r="G132" s="832" t="s">
        <v>3123</v>
      </c>
      <c r="H132" s="832" t="s">
        <v>630</v>
      </c>
      <c r="I132" s="832" t="s">
        <v>3331</v>
      </c>
      <c r="J132" s="832" t="s">
        <v>1588</v>
      </c>
      <c r="K132" s="832" t="s">
        <v>2465</v>
      </c>
      <c r="L132" s="835">
        <v>35.28</v>
      </c>
      <c r="M132" s="835">
        <v>35.28</v>
      </c>
      <c r="N132" s="832">
        <v>1</v>
      </c>
      <c r="O132" s="836">
        <v>0.5</v>
      </c>
      <c r="P132" s="835">
        <v>35.28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10</v>
      </c>
      <c r="B133" s="832" t="s">
        <v>2982</v>
      </c>
      <c r="C133" s="832" t="s">
        <v>2991</v>
      </c>
      <c r="D133" s="833" t="s">
        <v>6897</v>
      </c>
      <c r="E133" s="834" t="s">
        <v>3031</v>
      </c>
      <c r="F133" s="832" t="s">
        <v>2984</v>
      </c>
      <c r="G133" s="832" t="s">
        <v>3123</v>
      </c>
      <c r="H133" s="832" t="s">
        <v>630</v>
      </c>
      <c r="I133" s="832" t="s">
        <v>3332</v>
      </c>
      <c r="J133" s="832" t="s">
        <v>1588</v>
      </c>
      <c r="K133" s="832" t="s">
        <v>3125</v>
      </c>
      <c r="L133" s="835">
        <v>49.38</v>
      </c>
      <c r="M133" s="835">
        <v>49.38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10</v>
      </c>
      <c r="B134" s="832" t="s">
        <v>2982</v>
      </c>
      <c r="C134" s="832" t="s">
        <v>2991</v>
      </c>
      <c r="D134" s="833" t="s">
        <v>6897</v>
      </c>
      <c r="E134" s="834" t="s">
        <v>3031</v>
      </c>
      <c r="F134" s="832" t="s">
        <v>2984</v>
      </c>
      <c r="G134" s="832" t="s">
        <v>3123</v>
      </c>
      <c r="H134" s="832" t="s">
        <v>630</v>
      </c>
      <c r="I134" s="832" t="s">
        <v>3333</v>
      </c>
      <c r="J134" s="832" t="s">
        <v>1588</v>
      </c>
      <c r="K134" s="832" t="s">
        <v>2465</v>
      </c>
      <c r="L134" s="835">
        <v>35.28</v>
      </c>
      <c r="M134" s="835">
        <v>70.56</v>
      </c>
      <c r="N134" s="832">
        <v>2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10</v>
      </c>
      <c r="B135" s="832" t="s">
        <v>2982</v>
      </c>
      <c r="C135" s="832" t="s">
        <v>2991</v>
      </c>
      <c r="D135" s="833" t="s">
        <v>6897</v>
      </c>
      <c r="E135" s="834" t="s">
        <v>3031</v>
      </c>
      <c r="F135" s="832" t="s">
        <v>2984</v>
      </c>
      <c r="G135" s="832" t="s">
        <v>3334</v>
      </c>
      <c r="H135" s="832" t="s">
        <v>630</v>
      </c>
      <c r="I135" s="832" t="s">
        <v>3335</v>
      </c>
      <c r="J135" s="832" t="s">
        <v>3336</v>
      </c>
      <c r="K135" s="832" t="s">
        <v>3337</v>
      </c>
      <c r="L135" s="835">
        <v>77.52</v>
      </c>
      <c r="M135" s="835">
        <v>155.04</v>
      </c>
      <c r="N135" s="832">
        <v>2</v>
      </c>
      <c r="O135" s="836">
        <v>1</v>
      </c>
      <c r="P135" s="835">
        <v>155.04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10</v>
      </c>
      <c r="B136" s="832" t="s">
        <v>2982</v>
      </c>
      <c r="C136" s="832" t="s">
        <v>2991</v>
      </c>
      <c r="D136" s="833" t="s">
        <v>6897</v>
      </c>
      <c r="E136" s="834" t="s">
        <v>3031</v>
      </c>
      <c r="F136" s="832" t="s">
        <v>2984</v>
      </c>
      <c r="G136" s="832" t="s">
        <v>3089</v>
      </c>
      <c r="H136" s="832" t="s">
        <v>630</v>
      </c>
      <c r="I136" s="832" t="s">
        <v>3090</v>
      </c>
      <c r="J136" s="832" t="s">
        <v>1092</v>
      </c>
      <c r="K136" s="832" t="s">
        <v>3091</v>
      </c>
      <c r="L136" s="835">
        <v>0</v>
      </c>
      <c r="M136" s="835">
        <v>0</v>
      </c>
      <c r="N136" s="832">
        <v>1</v>
      </c>
      <c r="O136" s="836">
        <v>1</v>
      </c>
      <c r="P136" s="835"/>
      <c r="Q136" s="837"/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10</v>
      </c>
      <c r="B137" s="832" t="s">
        <v>2982</v>
      </c>
      <c r="C137" s="832" t="s">
        <v>2991</v>
      </c>
      <c r="D137" s="833" t="s">
        <v>6897</v>
      </c>
      <c r="E137" s="834" t="s">
        <v>3031</v>
      </c>
      <c r="F137" s="832" t="s">
        <v>2984</v>
      </c>
      <c r="G137" s="832" t="s">
        <v>3126</v>
      </c>
      <c r="H137" s="832" t="s">
        <v>630</v>
      </c>
      <c r="I137" s="832" t="s">
        <v>3127</v>
      </c>
      <c r="J137" s="832" t="s">
        <v>1056</v>
      </c>
      <c r="K137" s="832" t="s">
        <v>3128</v>
      </c>
      <c r="L137" s="835">
        <v>61.97</v>
      </c>
      <c r="M137" s="835">
        <v>61.97</v>
      </c>
      <c r="N137" s="832">
        <v>1</v>
      </c>
      <c r="O137" s="836">
        <v>0.5</v>
      </c>
      <c r="P137" s="835">
        <v>61.97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10</v>
      </c>
      <c r="B138" s="832" t="s">
        <v>2982</v>
      </c>
      <c r="C138" s="832" t="s">
        <v>2991</v>
      </c>
      <c r="D138" s="833" t="s">
        <v>6897</v>
      </c>
      <c r="E138" s="834" t="s">
        <v>3031</v>
      </c>
      <c r="F138" s="832" t="s">
        <v>2984</v>
      </c>
      <c r="G138" s="832" t="s">
        <v>3338</v>
      </c>
      <c r="H138" s="832" t="s">
        <v>630</v>
      </c>
      <c r="I138" s="832" t="s">
        <v>3339</v>
      </c>
      <c r="J138" s="832" t="s">
        <v>2219</v>
      </c>
      <c r="K138" s="832" t="s">
        <v>3340</v>
      </c>
      <c r="L138" s="835">
        <v>38.56</v>
      </c>
      <c r="M138" s="835">
        <v>77.12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10</v>
      </c>
      <c r="B139" s="832" t="s">
        <v>2982</v>
      </c>
      <c r="C139" s="832" t="s">
        <v>2991</v>
      </c>
      <c r="D139" s="833" t="s">
        <v>6897</v>
      </c>
      <c r="E139" s="834" t="s">
        <v>3031</v>
      </c>
      <c r="F139" s="832" t="s">
        <v>2984</v>
      </c>
      <c r="G139" s="832" t="s">
        <v>3129</v>
      </c>
      <c r="H139" s="832" t="s">
        <v>630</v>
      </c>
      <c r="I139" s="832" t="s">
        <v>3130</v>
      </c>
      <c r="J139" s="832" t="s">
        <v>3131</v>
      </c>
      <c r="K139" s="832" t="s">
        <v>3132</v>
      </c>
      <c r="L139" s="835">
        <v>88.76</v>
      </c>
      <c r="M139" s="835">
        <v>355.04</v>
      </c>
      <c r="N139" s="832">
        <v>4</v>
      </c>
      <c r="O139" s="836">
        <v>1.5</v>
      </c>
      <c r="P139" s="835">
        <v>177.52</v>
      </c>
      <c r="Q139" s="837">
        <v>0.5</v>
      </c>
      <c r="R139" s="832">
        <v>2</v>
      </c>
      <c r="S139" s="837">
        <v>0.5</v>
      </c>
      <c r="T139" s="836">
        <v>1</v>
      </c>
      <c r="U139" s="838">
        <v>0.66666666666666663</v>
      </c>
    </row>
    <row r="140" spans="1:21" ht="14.4" customHeight="1" x14ac:dyDescent="0.3">
      <c r="A140" s="831">
        <v>10</v>
      </c>
      <c r="B140" s="832" t="s">
        <v>2982</v>
      </c>
      <c r="C140" s="832" t="s">
        <v>2991</v>
      </c>
      <c r="D140" s="833" t="s">
        <v>6897</v>
      </c>
      <c r="E140" s="834" t="s">
        <v>3031</v>
      </c>
      <c r="F140" s="832" t="s">
        <v>2984</v>
      </c>
      <c r="G140" s="832" t="s">
        <v>3341</v>
      </c>
      <c r="H140" s="832" t="s">
        <v>689</v>
      </c>
      <c r="I140" s="832" t="s">
        <v>3342</v>
      </c>
      <c r="J140" s="832" t="s">
        <v>3343</v>
      </c>
      <c r="K140" s="832" t="s">
        <v>3344</v>
      </c>
      <c r="L140" s="835">
        <v>12.79</v>
      </c>
      <c r="M140" s="835">
        <v>38.369999999999997</v>
      </c>
      <c r="N140" s="832">
        <v>3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10</v>
      </c>
      <c r="B141" s="832" t="s">
        <v>2982</v>
      </c>
      <c r="C141" s="832" t="s">
        <v>2991</v>
      </c>
      <c r="D141" s="833" t="s">
        <v>6897</v>
      </c>
      <c r="E141" s="834" t="s">
        <v>3031</v>
      </c>
      <c r="F141" s="832" t="s">
        <v>2984</v>
      </c>
      <c r="G141" s="832" t="s">
        <v>3341</v>
      </c>
      <c r="H141" s="832" t="s">
        <v>689</v>
      </c>
      <c r="I141" s="832" t="s">
        <v>3342</v>
      </c>
      <c r="J141" s="832" t="s">
        <v>3343</v>
      </c>
      <c r="K141" s="832" t="s">
        <v>3344</v>
      </c>
      <c r="L141" s="835">
        <v>15.19</v>
      </c>
      <c r="M141" s="835">
        <v>106.33</v>
      </c>
      <c r="N141" s="832">
        <v>7</v>
      </c>
      <c r="O141" s="836">
        <v>2</v>
      </c>
      <c r="P141" s="835">
        <v>45.57</v>
      </c>
      <c r="Q141" s="837">
        <v>0.4285714285714286</v>
      </c>
      <c r="R141" s="832">
        <v>3</v>
      </c>
      <c r="S141" s="837">
        <v>0.42857142857142855</v>
      </c>
      <c r="T141" s="836">
        <v>1</v>
      </c>
      <c r="U141" s="838">
        <v>0.5</v>
      </c>
    </row>
    <row r="142" spans="1:21" ht="14.4" customHeight="1" x14ac:dyDescent="0.3">
      <c r="A142" s="831">
        <v>10</v>
      </c>
      <c r="B142" s="832" t="s">
        <v>2982</v>
      </c>
      <c r="C142" s="832" t="s">
        <v>2991</v>
      </c>
      <c r="D142" s="833" t="s">
        <v>6897</v>
      </c>
      <c r="E142" s="834" t="s">
        <v>3031</v>
      </c>
      <c r="F142" s="832" t="s">
        <v>2984</v>
      </c>
      <c r="G142" s="832" t="s">
        <v>3341</v>
      </c>
      <c r="H142" s="832" t="s">
        <v>689</v>
      </c>
      <c r="I142" s="832" t="s">
        <v>2822</v>
      </c>
      <c r="J142" s="832" t="s">
        <v>1962</v>
      </c>
      <c r="K142" s="832" t="s">
        <v>2823</v>
      </c>
      <c r="L142" s="835">
        <v>39.549999999999997</v>
      </c>
      <c r="M142" s="835">
        <v>79.099999999999994</v>
      </c>
      <c r="N142" s="832">
        <v>2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10</v>
      </c>
      <c r="B143" s="832" t="s">
        <v>2982</v>
      </c>
      <c r="C143" s="832" t="s">
        <v>2991</v>
      </c>
      <c r="D143" s="833" t="s">
        <v>6897</v>
      </c>
      <c r="E143" s="834" t="s">
        <v>3031</v>
      </c>
      <c r="F143" s="832" t="s">
        <v>2984</v>
      </c>
      <c r="G143" s="832" t="s">
        <v>3341</v>
      </c>
      <c r="H143" s="832" t="s">
        <v>689</v>
      </c>
      <c r="I143" s="832" t="s">
        <v>3345</v>
      </c>
      <c r="J143" s="832" t="s">
        <v>1962</v>
      </c>
      <c r="K143" s="832" t="s">
        <v>3346</v>
      </c>
      <c r="L143" s="835">
        <v>118.65</v>
      </c>
      <c r="M143" s="835">
        <v>355.95000000000005</v>
      </c>
      <c r="N143" s="832">
        <v>3</v>
      </c>
      <c r="O143" s="836">
        <v>2.5</v>
      </c>
      <c r="P143" s="835">
        <v>118.65</v>
      </c>
      <c r="Q143" s="837">
        <v>0.33333333333333331</v>
      </c>
      <c r="R143" s="832">
        <v>1</v>
      </c>
      <c r="S143" s="837">
        <v>0.33333333333333331</v>
      </c>
      <c r="T143" s="836">
        <v>0.5</v>
      </c>
      <c r="U143" s="838">
        <v>0.2</v>
      </c>
    </row>
    <row r="144" spans="1:21" ht="14.4" customHeight="1" x14ac:dyDescent="0.3">
      <c r="A144" s="831">
        <v>10</v>
      </c>
      <c r="B144" s="832" t="s">
        <v>2982</v>
      </c>
      <c r="C144" s="832" t="s">
        <v>2991</v>
      </c>
      <c r="D144" s="833" t="s">
        <v>6897</v>
      </c>
      <c r="E144" s="834" t="s">
        <v>3031</v>
      </c>
      <c r="F144" s="832" t="s">
        <v>2984</v>
      </c>
      <c r="G144" s="832" t="s">
        <v>3341</v>
      </c>
      <c r="H144" s="832" t="s">
        <v>630</v>
      </c>
      <c r="I144" s="832" t="s">
        <v>3347</v>
      </c>
      <c r="J144" s="832" t="s">
        <v>1962</v>
      </c>
      <c r="K144" s="832" t="s">
        <v>3348</v>
      </c>
      <c r="L144" s="835">
        <v>46.73</v>
      </c>
      <c r="M144" s="835">
        <v>186.92</v>
      </c>
      <c r="N144" s="832">
        <v>4</v>
      </c>
      <c r="O144" s="836">
        <v>1.5</v>
      </c>
      <c r="P144" s="835">
        <v>93.46</v>
      </c>
      <c r="Q144" s="837">
        <v>0.5</v>
      </c>
      <c r="R144" s="832">
        <v>2</v>
      </c>
      <c r="S144" s="837">
        <v>0.5</v>
      </c>
      <c r="T144" s="836">
        <v>0.5</v>
      </c>
      <c r="U144" s="838">
        <v>0.33333333333333331</v>
      </c>
    </row>
    <row r="145" spans="1:21" ht="14.4" customHeight="1" x14ac:dyDescent="0.3">
      <c r="A145" s="831">
        <v>10</v>
      </c>
      <c r="B145" s="832" t="s">
        <v>2982</v>
      </c>
      <c r="C145" s="832" t="s">
        <v>2991</v>
      </c>
      <c r="D145" s="833" t="s">
        <v>6897</v>
      </c>
      <c r="E145" s="834" t="s">
        <v>3031</v>
      </c>
      <c r="F145" s="832" t="s">
        <v>2984</v>
      </c>
      <c r="G145" s="832" t="s">
        <v>3349</v>
      </c>
      <c r="H145" s="832" t="s">
        <v>630</v>
      </c>
      <c r="I145" s="832" t="s">
        <v>3350</v>
      </c>
      <c r="J145" s="832" t="s">
        <v>790</v>
      </c>
      <c r="K145" s="832" t="s">
        <v>3351</v>
      </c>
      <c r="L145" s="835">
        <v>0</v>
      </c>
      <c r="M145" s="835">
        <v>0</v>
      </c>
      <c r="N145" s="832">
        <v>2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10</v>
      </c>
      <c r="B146" s="832" t="s">
        <v>2982</v>
      </c>
      <c r="C146" s="832" t="s">
        <v>2991</v>
      </c>
      <c r="D146" s="833" t="s">
        <v>6897</v>
      </c>
      <c r="E146" s="834" t="s">
        <v>3031</v>
      </c>
      <c r="F146" s="832" t="s">
        <v>2984</v>
      </c>
      <c r="G146" s="832" t="s">
        <v>3349</v>
      </c>
      <c r="H146" s="832" t="s">
        <v>630</v>
      </c>
      <c r="I146" s="832" t="s">
        <v>3352</v>
      </c>
      <c r="J146" s="832" t="s">
        <v>790</v>
      </c>
      <c r="K146" s="832" t="s">
        <v>792</v>
      </c>
      <c r="L146" s="835">
        <v>0</v>
      </c>
      <c r="M146" s="835">
        <v>0</v>
      </c>
      <c r="N146" s="832">
        <v>1</v>
      </c>
      <c r="O146" s="836">
        <v>1</v>
      </c>
      <c r="P146" s="835">
        <v>0</v>
      </c>
      <c r="Q146" s="837"/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10</v>
      </c>
      <c r="B147" s="832" t="s">
        <v>2982</v>
      </c>
      <c r="C147" s="832" t="s">
        <v>2991</v>
      </c>
      <c r="D147" s="833" t="s">
        <v>6897</v>
      </c>
      <c r="E147" s="834" t="s">
        <v>3031</v>
      </c>
      <c r="F147" s="832" t="s">
        <v>2984</v>
      </c>
      <c r="G147" s="832" t="s">
        <v>3353</v>
      </c>
      <c r="H147" s="832" t="s">
        <v>630</v>
      </c>
      <c r="I147" s="832" t="s">
        <v>3354</v>
      </c>
      <c r="J147" s="832" t="s">
        <v>3355</v>
      </c>
      <c r="K147" s="832" t="s">
        <v>3356</v>
      </c>
      <c r="L147" s="835">
        <v>229.65</v>
      </c>
      <c r="M147" s="835">
        <v>229.65</v>
      </c>
      <c r="N147" s="832">
        <v>1</v>
      </c>
      <c r="O147" s="836">
        <v>1</v>
      </c>
      <c r="P147" s="835">
        <v>229.65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10</v>
      </c>
      <c r="B148" s="832" t="s">
        <v>2982</v>
      </c>
      <c r="C148" s="832" t="s">
        <v>2991</v>
      </c>
      <c r="D148" s="833" t="s">
        <v>6897</v>
      </c>
      <c r="E148" s="834" t="s">
        <v>3031</v>
      </c>
      <c r="F148" s="832" t="s">
        <v>2984</v>
      </c>
      <c r="G148" s="832" t="s">
        <v>3160</v>
      </c>
      <c r="H148" s="832" t="s">
        <v>689</v>
      </c>
      <c r="I148" s="832" t="s">
        <v>2617</v>
      </c>
      <c r="J148" s="832" t="s">
        <v>1110</v>
      </c>
      <c r="K148" s="832" t="s">
        <v>1620</v>
      </c>
      <c r="L148" s="835">
        <v>48.42</v>
      </c>
      <c r="M148" s="835">
        <v>96.84</v>
      </c>
      <c r="N148" s="832">
        <v>2</v>
      </c>
      <c r="O148" s="836">
        <v>0.5</v>
      </c>
      <c r="P148" s="835">
        <v>96.84</v>
      </c>
      <c r="Q148" s="837">
        <v>1</v>
      </c>
      <c r="R148" s="832">
        <v>2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10</v>
      </c>
      <c r="B149" s="832" t="s">
        <v>2982</v>
      </c>
      <c r="C149" s="832" t="s">
        <v>2991</v>
      </c>
      <c r="D149" s="833" t="s">
        <v>6897</v>
      </c>
      <c r="E149" s="834" t="s">
        <v>3031</v>
      </c>
      <c r="F149" s="832" t="s">
        <v>2984</v>
      </c>
      <c r="G149" s="832" t="s">
        <v>3357</v>
      </c>
      <c r="H149" s="832" t="s">
        <v>630</v>
      </c>
      <c r="I149" s="832" t="s">
        <v>3358</v>
      </c>
      <c r="J149" s="832" t="s">
        <v>3359</v>
      </c>
      <c r="K149" s="832" t="s">
        <v>1620</v>
      </c>
      <c r="L149" s="835">
        <v>88.1</v>
      </c>
      <c r="M149" s="835">
        <v>88.1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10</v>
      </c>
      <c r="B150" s="832" t="s">
        <v>2982</v>
      </c>
      <c r="C150" s="832" t="s">
        <v>2991</v>
      </c>
      <c r="D150" s="833" t="s">
        <v>6897</v>
      </c>
      <c r="E150" s="834" t="s">
        <v>3031</v>
      </c>
      <c r="F150" s="832" t="s">
        <v>2984</v>
      </c>
      <c r="G150" s="832" t="s">
        <v>3161</v>
      </c>
      <c r="H150" s="832" t="s">
        <v>630</v>
      </c>
      <c r="I150" s="832" t="s">
        <v>3360</v>
      </c>
      <c r="J150" s="832" t="s">
        <v>1177</v>
      </c>
      <c r="K150" s="832" t="s">
        <v>3167</v>
      </c>
      <c r="L150" s="835">
        <v>93.71</v>
      </c>
      <c r="M150" s="835">
        <v>93.71</v>
      </c>
      <c r="N150" s="832">
        <v>1</v>
      </c>
      <c r="O150" s="836">
        <v>0.5</v>
      </c>
      <c r="P150" s="835">
        <v>93.71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10</v>
      </c>
      <c r="B151" s="832" t="s">
        <v>2982</v>
      </c>
      <c r="C151" s="832" t="s">
        <v>2991</v>
      </c>
      <c r="D151" s="833" t="s">
        <v>6897</v>
      </c>
      <c r="E151" s="834" t="s">
        <v>3031</v>
      </c>
      <c r="F151" s="832" t="s">
        <v>2984</v>
      </c>
      <c r="G151" s="832" t="s">
        <v>3161</v>
      </c>
      <c r="H151" s="832" t="s">
        <v>630</v>
      </c>
      <c r="I151" s="832" t="s">
        <v>3360</v>
      </c>
      <c r="J151" s="832" t="s">
        <v>1177</v>
      </c>
      <c r="K151" s="832" t="s">
        <v>3167</v>
      </c>
      <c r="L151" s="835">
        <v>32.25</v>
      </c>
      <c r="M151" s="835">
        <v>32.25</v>
      </c>
      <c r="N151" s="832">
        <v>1</v>
      </c>
      <c r="O151" s="836">
        <v>1</v>
      </c>
      <c r="P151" s="835">
        <v>32.25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10</v>
      </c>
      <c r="B152" s="832" t="s">
        <v>2982</v>
      </c>
      <c r="C152" s="832" t="s">
        <v>2991</v>
      </c>
      <c r="D152" s="833" t="s">
        <v>6897</v>
      </c>
      <c r="E152" s="834" t="s">
        <v>3031</v>
      </c>
      <c r="F152" s="832" t="s">
        <v>2984</v>
      </c>
      <c r="G152" s="832" t="s">
        <v>3161</v>
      </c>
      <c r="H152" s="832" t="s">
        <v>630</v>
      </c>
      <c r="I152" s="832" t="s">
        <v>3162</v>
      </c>
      <c r="J152" s="832" t="s">
        <v>1177</v>
      </c>
      <c r="K152" s="832" t="s">
        <v>3163</v>
      </c>
      <c r="L152" s="835">
        <v>301.2</v>
      </c>
      <c r="M152" s="835">
        <v>1204.8</v>
      </c>
      <c r="N152" s="832">
        <v>4</v>
      </c>
      <c r="O152" s="836">
        <v>4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10</v>
      </c>
      <c r="B153" s="832" t="s">
        <v>2982</v>
      </c>
      <c r="C153" s="832" t="s">
        <v>2991</v>
      </c>
      <c r="D153" s="833" t="s">
        <v>6897</v>
      </c>
      <c r="E153" s="834" t="s">
        <v>3031</v>
      </c>
      <c r="F153" s="832" t="s">
        <v>2984</v>
      </c>
      <c r="G153" s="832" t="s">
        <v>3161</v>
      </c>
      <c r="H153" s="832" t="s">
        <v>630</v>
      </c>
      <c r="I153" s="832" t="s">
        <v>3162</v>
      </c>
      <c r="J153" s="832" t="s">
        <v>1177</v>
      </c>
      <c r="K153" s="832" t="s">
        <v>3163</v>
      </c>
      <c r="L153" s="835">
        <v>103.67</v>
      </c>
      <c r="M153" s="835">
        <v>103.67</v>
      </c>
      <c r="N153" s="832">
        <v>1</v>
      </c>
      <c r="O153" s="836">
        <v>1</v>
      </c>
      <c r="P153" s="835">
        <v>103.67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10</v>
      </c>
      <c r="B154" s="832" t="s">
        <v>2982</v>
      </c>
      <c r="C154" s="832" t="s">
        <v>2991</v>
      </c>
      <c r="D154" s="833" t="s">
        <v>6897</v>
      </c>
      <c r="E154" s="834" t="s">
        <v>3031</v>
      </c>
      <c r="F154" s="832" t="s">
        <v>2984</v>
      </c>
      <c r="G154" s="832" t="s">
        <v>3161</v>
      </c>
      <c r="H154" s="832" t="s">
        <v>630</v>
      </c>
      <c r="I154" s="832" t="s">
        <v>3361</v>
      </c>
      <c r="J154" s="832" t="s">
        <v>3362</v>
      </c>
      <c r="K154" s="832" t="s">
        <v>3363</v>
      </c>
      <c r="L154" s="835">
        <v>201.73</v>
      </c>
      <c r="M154" s="835">
        <v>201.73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10</v>
      </c>
      <c r="B155" s="832" t="s">
        <v>2982</v>
      </c>
      <c r="C155" s="832" t="s">
        <v>2991</v>
      </c>
      <c r="D155" s="833" t="s">
        <v>6897</v>
      </c>
      <c r="E155" s="834" t="s">
        <v>3031</v>
      </c>
      <c r="F155" s="832" t="s">
        <v>2984</v>
      </c>
      <c r="G155" s="832" t="s">
        <v>3161</v>
      </c>
      <c r="H155" s="832" t="s">
        <v>630</v>
      </c>
      <c r="I155" s="832" t="s">
        <v>3164</v>
      </c>
      <c r="J155" s="832" t="s">
        <v>3165</v>
      </c>
      <c r="K155" s="832" t="s">
        <v>798</v>
      </c>
      <c r="L155" s="835">
        <v>0</v>
      </c>
      <c r="M155" s="835">
        <v>0</v>
      </c>
      <c r="N155" s="832">
        <v>3</v>
      </c>
      <c r="O155" s="836">
        <v>1.5</v>
      </c>
      <c r="P155" s="835">
        <v>0</v>
      </c>
      <c r="Q155" s="837"/>
      <c r="R155" s="832">
        <v>3</v>
      </c>
      <c r="S155" s="837">
        <v>1</v>
      </c>
      <c r="T155" s="836">
        <v>1.5</v>
      </c>
      <c r="U155" s="838">
        <v>1</v>
      </c>
    </row>
    <row r="156" spans="1:21" ht="14.4" customHeight="1" x14ac:dyDescent="0.3">
      <c r="A156" s="831">
        <v>10</v>
      </c>
      <c r="B156" s="832" t="s">
        <v>2982</v>
      </c>
      <c r="C156" s="832" t="s">
        <v>2991</v>
      </c>
      <c r="D156" s="833" t="s">
        <v>6897</v>
      </c>
      <c r="E156" s="834" t="s">
        <v>3031</v>
      </c>
      <c r="F156" s="832" t="s">
        <v>2984</v>
      </c>
      <c r="G156" s="832" t="s">
        <v>3161</v>
      </c>
      <c r="H156" s="832" t="s">
        <v>630</v>
      </c>
      <c r="I156" s="832" t="s">
        <v>3364</v>
      </c>
      <c r="J156" s="832" t="s">
        <v>797</v>
      </c>
      <c r="K156" s="832" t="s">
        <v>798</v>
      </c>
      <c r="L156" s="835">
        <v>0</v>
      </c>
      <c r="M156" s="835">
        <v>0</v>
      </c>
      <c r="N156" s="832">
        <v>4</v>
      </c>
      <c r="O156" s="836">
        <v>2</v>
      </c>
      <c r="P156" s="835">
        <v>0</v>
      </c>
      <c r="Q156" s="837"/>
      <c r="R156" s="832">
        <v>1</v>
      </c>
      <c r="S156" s="837">
        <v>0.25</v>
      </c>
      <c r="T156" s="836">
        <v>1</v>
      </c>
      <c r="U156" s="838">
        <v>0.5</v>
      </c>
    </row>
    <row r="157" spans="1:21" ht="14.4" customHeight="1" x14ac:dyDescent="0.3">
      <c r="A157" s="831">
        <v>10</v>
      </c>
      <c r="B157" s="832" t="s">
        <v>2982</v>
      </c>
      <c r="C157" s="832" t="s">
        <v>2991</v>
      </c>
      <c r="D157" s="833" t="s">
        <v>6897</v>
      </c>
      <c r="E157" s="834" t="s">
        <v>3031</v>
      </c>
      <c r="F157" s="832" t="s">
        <v>2984</v>
      </c>
      <c r="G157" s="832" t="s">
        <v>3161</v>
      </c>
      <c r="H157" s="832" t="s">
        <v>630</v>
      </c>
      <c r="I157" s="832" t="s">
        <v>3365</v>
      </c>
      <c r="J157" s="832" t="s">
        <v>797</v>
      </c>
      <c r="K157" s="832" t="s">
        <v>3366</v>
      </c>
      <c r="L157" s="835">
        <v>0</v>
      </c>
      <c r="M157" s="835">
        <v>0</v>
      </c>
      <c r="N157" s="832">
        <v>1</v>
      </c>
      <c r="O157" s="836">
        <v>0.5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10</v>
      </c>
      <c r="B158" s="832" t="s">
        <v>2982</v>
      </c>
      <c r="C158" s="832" t="s">
        <v>2991</v>
      </c>
      <c r="D158" s="833" t="s">
        <v>6897</v>
      </c>
      <c r="E158" s="834" t="s">
        <v>3031</v>
      </c>
      <c r="F158" s="832" t="s">
        <v>2984</v>
      </c>
      <c r="G158" s="832" t="s">
        <v>3161</v>
      </c>
      <c r="H158" s="832" t="s">
        <v>630</v>
      </c>
      <c r="I158" s="832" t="s">
        <v>3166</v>
      </c>
      <c r="J158" s="832" t="s">
        <v>1177</v>
      </c>
      <c r="K158" s="832" t="s">
        <v>3167</v>
      </c>
      <c r="L158" s="835">
        <v>57.64</v>
      </c>
      <c r="M158" s="835">
        <v>115.28</v>
      </c>
      <c r="N158" s="832">
        <v>2</v>
      </c>
      <c r="O158" s="836">
        <v>2</v>
      </c>
      <c r="P158" s="835">
        <v>115.28</v>
      </c>
      <c r="Q158" s="837">
        <v>1</v>
      </c>
      <c r="R158" s="832">
        <v>2</v>
      </c>
      <c r="S158" s="837">
        <v>1</v>
      </c>
      <c r="T158" s="836">
        <v>2</v>
      </c>
      <c r="U158" s="838">
        <v>1</v>
      </c>
    </row>
    <row r="159" spans="1:21" ht="14.4" customHeight="1" x14ac:dyDescent="0.3">
      <c r="A159" s="831">
        <v>10</v>
      </c>
      <c r="B159" s="832" t="s">
        <v>2982</v>
      </c>
      <c r="C159" s="832" t="s">
        <v>2991</v>
      </c>
      <c r="D159" s="833" t="s">
        <v>6897</v>
      </c>
      <c r="E159" s="834" t="s">
        <v>3031</v>
      </c>
      <c r="F159" s="832" t="s">
        <v>2984</v>
      </c>
      <c r="G159" s="832" t="s">
        <v>3161</v>
      </c>
      <c r="H159" s="832" t="s">
        <v>630</v>
      </c>
      <c r="I159" s="832" t="s">
        <v>3166</v>
      </c>
      <c r="J159" s="832" t="s">
        <v>1177</v>
      </c>
      <c r="K159" s="832" t="s">
        <v>3167</v>
      </c>
      <c r="L159" s="835">
        <v>32.25</v>
      </c>
      <c r="M159" s="835">
        <v>193.5</v>
      </c>
      <c r="N159" s="832">
        <v>6</v>
      </c>
      <c r="O159" s="836">
        <v>3</v>
      </c>
      <c r="P159" s="835">
        <v>96.75</v>
      </c>
      <c r="Q159" s="837">
        <v>0.5</v>
      </c>
      <c r="R159" s="832">
        <v>3</v>
      </c>
      <c r="S159" s="837">
        <v>0.5</v>
      </c>
      <c r="T159" s="836">
        <v>1.5</v>
      </c>
      <c r="U159" s="838">
        <v>0.5</v>
      </c>
    </row>
    <row r="160" spans="1:21" ht="14.4" customHeight="1" x14ac:dyDescent="0.3">
      <c r="A160" s="831">
        <v>10</v>
      </c>
      <c r="B160" s="832" t="s">
        <v>2982</v>
      </c>
      <c r="C160" s="832" t="s">
        <v>2991</v>
      </c>
      <c r="D160" s="833" t="s">
        <v>6897</v>
      </c>
      <c r="E160" s="834" t="s">
        <v>3031</v>
      </c>
      <c r="F160" s="832" t="s">
        <v>2984</v>
      </c>
      <c r="G160" s="832" t="s">
        <v>3161</v>
      </c>
      <c r="H160" s="832" t="s">
        <v>630</v>
      </c>
      <c r="I160" s="832" t="s">
        <v>3367</v>
      </c>
      <c r="J160" s="832" t="s">
        <v>1177</v>
      </c>
      <c r="K160" s="832" t="s">
        <v>3163</v>
      </c>
      <c r="L160" s="835">
        <v>185.26</v>
      </c>
      <c r="M160" s="835">
        <v>370.52</v>
      </c>
      <c r="N160" s="832">
        <v>2</v>
      </c>
      <c r="O160" s="836">
        <v>1.5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10</v>
      </c>
      <c r="B161" s="832" t="s">
        <v>2982</v>
      </c>
      <c r="C161" s="832" t="s">
        <v>2991</v>
      </c>
      <c r="D161" s="833" t="s">
        <v>6897</v>
      </c>
      <c r="E161" s="834" t="s">
        <v>3031</v>
      </c>
      <c r="F161" s="832" t="s">
        <v>2984</v>
      </c>
      <c r="G161" s="832" t="s">
        <v>3161</v>
      </c>
      <c r="H161" s="832" t="s">
        <v>630</v>
      </c>
      <c r="I161" s="832" t="s">
        <v>3367</v>
      </c>
      <c r="J161" s="832" t="s">
        <v>1177</v>
      </c>
      <c r="K161" s="832" t="s">
        <v>3163</v>
      </c>
      <c r="L161" s="835">
        <v>103.67</v>
      </c>
      <c r="M161" s="835">
        <v>933.03</v>
      </c>
      <c r="N161" s="832">
        <v>9</v>
      </c>
      <c r="O161" s="836">
        <v>6.5</v>
      </c>
      <c r="P161" s="835">
        <v>207.34</v>
      </c>
      <c r="Q161" s="837">
        <v>0.22222222222222224</v>
      </c>
      <c r="R161" s="832">
        <v>2</v>
      </c>
      <c r="S161" s="837">
        <v>0.22222222222222221</v>
      </c>
      <c r="T161" s="836">
        <v>1</v>
      </c>
      <c r="U161" s="838">
        <v>0.15384615384615385</v>
      </c>
    </row>
    <row r="162" spans="1:21" ht="14.4" customHeight="1" x14ac:dyDescent="0.3">
      <c r="A162" s="831">
        <v>10</v>
      </c>
      <c r="B162" s="832" t="s">
        <v>2982</v>
      </c>
      <c r="C162" s="832" t="s">
        <v>2991</v>
      </c>
      <c r="D162" s="833" t="s">
        <v>6897</v>
      </c>
      <c r="E162" s="834" t="s">
        <v>3031</v>
      </c>
      <c r="F162" s="832" t="s">
        <v>2984</v>
      </c>
      <c r="G162" s="832" t="s">
        <v>3161</v>
      </c>
      <c r="H162" s="832" t="s">
        <v>630</v>
      </c>
      <c r="I162" s="832" t="s">
        <v>3368</v>
      </c>
      <c r="J162" s="832" t="s">
        <v>1177</v>
      </c>
      <c r="K162" s="832" t="s">
        <v>3163</v>
      </c>
      <c r="L162" s="835">
        <v>301.2</v>
      </c>
      <c r="M162" s="835">
        <v>903.59999999999991</v>
      </c>
      <c r="N162" s="832">
        <v>3</v>
      </c>
      <c r="O162" s="836">
        <v>3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10</v>
      </c>
      <c r="B163" s="832" t="s">
        <v>2982</v>
      </c>
      <c r="C163" s="832" t="s">
        <v>2991</v>
      </c>
      <c r="D163" s="833" t="s">
        <v>6897</v>
      </c>
      <c r="E163" s="834" t="s">
        <v>3031</v>
      </c>
      <c r="F163" s="832" t="s">
        <v>2984</v>
      </c>
      <c r="G163" s="832" t="s">
        <v>3161</v>
      </c>
      <c r="H163" s="832" t="s">
        <v>630</v>
      </c>
      <c r="I163" s="832" t="s">
        <v>3369</v>
      </c>
      <c r="J163" s="832" t="s">
        <v>3165</v>
      </c>
      <c r="K163" s="832" t="s">
        <v>798</v>
      </c>
      <c r="L163" s="835">
        <v>0</v>
      </c>
      <c r="M163" s="835">
        <v>0</v>
      </c>
      <c r="N163" s="832">
        <v>1</v>
      </c>
      <c r="O163" s="836">
        <v>1</v>
      </c>
      <c r="P163" s="835"/>
      <c r="Q163" s="837"/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10</v>
      </c>
      <c r="B164" s="832" t="s">
        <v>2982</v>
      </c>
      <c r="C164" s="832" t="s">
        <v>2991</v>
      </c>
      <c r="D164" s="833" t="s">
        <v>6897</v>
      </c>
      <c r="E164" s="834" t="s">
        <v>3031</v>
      </c>
      <c r="F164" s="832" t="s">
        <v>2984</v>
      </c>
      <c r="G164" s="832" t="s">
        <v>3370</v>
      </c>
      <c r="H164" s="832" t="s">
        <v>630</v>
      </c>
      <c r="I164" s="832" t="s">
        <v>3371</v>
      </c>
      <c r="J164" s="832" t="s">
        <v>3372</v>
      </c>
      <c r="K164" s="832" t="s">
        <v>3373</v>
      </c>
      <c r="L164" s="835">
        <v>0</v>
      </c>
      <c r="M164" s="835">
        <v>0</v>
      </c>
      <c r="N164" s="832">
        <v>2</v>
      </c>
      <c r="O164" s="836">
        <v>0.5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10</v>
      </c>
      <c r="B165" s="832" t="s">
        <v>2982</v>
      </c>
      <c r="C165" s="832" t="s">
        <v>2991</v>
      </c>
      <c r="D165" s="833" t="s">
        <v>6897</v>
      </c>
      <c r="E165" s="834" t="s">
        <v>3031</v>
      </c>
      <c r="F165" s="832" t="s">
        <v>2984</v>
      </c>
      <c r="G165" s="832" t="s">
        <v>3374</v>
      </c>
      <c r="H165" s="832" t="s">
        <v>630</v>
      </c>
      <c r="I165" s="832" t="s">
        <v>3375</v>
      </c>
      <c r="J165" s="832" t="s">
        <v>1145</v>
      </c>
      <c r="K165" s="832" t="s">
        <v>3101</v>
      </c>
      <c r="L165" s="835">
        <v>69.44</v>
      </c>
      <c r="M165" s="835">
        <v>208.32</v>
      </c>
      <c r="N165" s="832">
        <v>3</v>
      </c>
      <c r="O165" s="836">
        <v>1.5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10</v>
      </c>
      <c r="B166" s="832" t="s">
        <v>2982</v>
      </c>
      <c r="C166" s="832" t="s">
        <v>2991</v>
      </c>
      <c r="D166" s="833" t="s">
        <v>6897</v>
      </c>
      <c r="E166" s="834" t="s">
        <v>3031</v>
      </c>
      <c r="F166" s="832" t="s">
        <v>2984</v>
      </c>
      <c r="G166" s="832" t="s">
        <v>3376</v>
      </c>
      <c r="H166" s="832" t="s">
        <v>689</v>
      </c>
      <c r="I166" s="832" t="s">
        <v>3377</v>
      </c>
      <c r="J166" s="832" t="s">
        <v>3378</v>
      </c>
      <c r="K166" s="832" t="s">
        <v>3379</v>
      </c>
      <c r="L166" s="835">
        <v>143.09</v>
      </c>
      <c r="M166" s="835">
        <v>143.09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10</v>
      </c>
      <c r="B167" s="832" t="s">
        <v>2982</v>
      </c>
      <c r="C167" s="832" t="s">
        <v>2991</v>
      </c>
      <c r="D167" s="833" t="s">
        <v>6897</v>
      </c>
      <c r="E167" s="834" t="s">
        <v>3031</v>
      </c>
      <c r="F167" s="832" t="s">
        <v>2984</v>
      </c>
      <c r="G167" s="832" t="s">
        <v>3380</v>
      </c>
      <c r="H167" s="832" t="s">
        <v>630</v>
      </c>
      <c r="I167" s="832" t="s">
        <v>3381</v>
      </c>
      <c r="J167" s="832" t="s">
        <v>708</v>
      </c>
      <c r="K167" s="832" t="s">
        <v>3382</v>
      </c>
      <c r="L167" s="835">
        <v>52.61</v>
      </c>
      <c r="M167" s="835">
        <v>210.44</v>
      </c>
      <c r="N167" s="832">
        <v>4</v>
      </c>
      <c r="O167" s="836">
        <v>2.5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10</v>
      </c>
      <c r="B168" s="832" t="s">
        <v>2982</v>
      </c>
      <c r="C168" s="832" t="s">
        <v>2991</v>
      </c>
      <c r="D168" s="833" t="s">
        <v>6897</v>
      </c>
      <c r="E168" s="834" t="s">
        <v>3031</v>
      </c>
      <c r="F168" s="832" t="s">
        <v>2984</v>
      </c>
      <c r="G168" s="832" t="s">
        <v>3383</v>
      </c>
      <c r="H168" s="832" t="s">
        <v>689</v>
      </c>
      <c r="I168" s="832" t="s">
        <v>2947</v>
      </c>
      <c r="J168" s="832" t="s">
        <v>2301</v>
      </c>
      <c r="K168" s="832" t="s">
        <v>1552</v>
      </c>
      <c r="L168" s="835">
        <v>129.51</v>
      </c>
      <c r="M168" s="835">
        <v>129.51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10</v>
      </c>
      <c r="B169" s="832" t="s">
        <v>2982</v>
      </c>
      <c r="C169" s="832" t="s">
        <v>2991</v>
      </c>
      <c r="D169" s="833" t="s">
        <v>6897</v>
      </c>
      <c r="E169" s="834" t="s">
        <v>3031</v>
      </c>
      <c r="F169" s="832" t="s">
        <v>2984</v>
      </c>
      <c r="G169" s="832" t="s">
        <v>3383</v>
      </c>
      <c r="H169" s="832" t="s">
        <v>689</v>
      </c>
      <c r="I169" s="832" t="s">
        <v>3384</v>
      </c>
      <c r="J169" s="832" t="s">
        <v>3385</v>
      </c>
      <c r="K169" s="832" t="s">
        <v>1552</v>
      </c>
      <c r="L169" s="835">
        <v>127.34</v>
      </c>
      <c r="M169" s="835">
        <v>636.70000000000005</v>
      </c>
      <c r="N169" s="832">
        <v>5</v>
      </c>
      <c r="O169" s="836">
        <v>0.5</v>
      </c>
      <c r="P169" s="835">
        <v>636.70000000000005</v>
      </c>
      <c r="Q169" s="837">
        <v>1</v>
      </c>
      <c r="R169" s="832">
        <v>5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10</v>
      </c>
      <c r="B170" s="832" t="s">
        <v>2982</v>
      </c>
      <c r="C170" s="832" t="s">
        <v>2991</v>
      </c>
      <c r="D170" s="833" t="s">
        <v>6897</v>
      </c>
      <c r="E170" s="834" t="s">
        <v>3031</v>
      </c>
      <c r="F170" s="832" t="s">
        <v>2984</v>
      </c>
      <c r="G170" s="832" t="s">
        <v>3383</v>
      </c>
      <c r="H170" s="832" t="s">
        <v>689</v>
      </c>
      <c r="I170" s="832" t="s">
        <v>3386</v>
      </c>
      <c r="J170" s="832" t="s">
        <v>3387</v>
      </c>
      <c r="K170" s="832" t="s">
        <v>1552</v>
      </c>
      <c r="L170" s="835">
        <v>127.34</v>
      </c>
      <c r="M170" s="835">
        <v>764.04000000000008</v>
      </c>
      <c r="N170" s="832">
        <v>6</v>
      </c>
      <c r="O170" s="836">
        <v>1</v>
      </c>
      <c r="P170" s="835">
        <v>764.04000000000008</v>
      </c>
      <c r="Q170" s="837">
        <v>1</v>
      </c>
      <c r="R170" s="832">
        <v>6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10</v>
      </c>
      <c r="B171" s="832" t="s">
        <v>2982</v>
      </c>
      <c r="C171" s="832" t="s">
        <v>2991</v>
      </c>
      <c r="D171" s="833" t="s">
        <v>6897</v>
      </c>
      <c r="E171" s="834" t="s">
        <v>3031</v>
      </c>
      <c r="F171" s="832" t="s">
        <v>2984</v>
      </c>
      <c r="G171" s="832" t="s">
        <v>3383</v>
      </c>
      <c r="H171" s="832" t="s">
        <v>689</v>
      </c>
      <c r="I171" s="832" t="s">
        <v>2859</v>
      </c>
      <c r="J171" s="832" t="s">
        <v>2058</v>
      </c>
      <c r="K171" s="832" t="s">
        <v>2740</v>
      </c>
      <c r="L171" s="835">
        <v>84.89</v>
      </c>
      <c r="M171" s="835">
        <v>3395.6</v>
      </c>
      <c r="N171" s="832">
        <v>40</v>
      </c>
      <c r="O171" s="836">
        <v>3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10</v>
      </c>
      <c r="B172" s="832" t="s">
        <v>2982</v>
      </c>
      <c r="C172" s="832" t="s">
        <v>2991</v>
      </c>
      <c r="D172" s="833" t="s">
        <v>6897</v>
      </c>
      <c r="E172" s="834" t="s">
        <v>3031</v>
      </c>
      <c r="F172" s="832" t="s">
        <v>2984</v>
      </c>
      <c r="G172" s="832" t="s">
        <v>3383</v>
      </c>
      <c r="H172" s="832" t="s">
        <v>689</v>
      </c>
      <c r="I172" s="832" t="s">
        <v>2737</v>
      </c>
      <c r="J172" s="832" t="s">
        <v>1551</v>
      </c>
      <c r="K172" s="832" t="s">
        <v>1552</v>
      </c>
      <c r="L172" s="835">
        <v>127.34</v>
      </c>
      <c r="M172" s="835">
        <v>254.68</v>
      </c>
      <c r="N172" s="832">
        <v>2</v>
      </c>
      <c r="O172" s="836">
        <v>1</v>
      </c>
      <c r="P172" s="835">
        <v>254.68</v>
      </c>
      <c r="Q172" s="837">
        <v>1</v>
      </c>
      <c r="R172" s="832">
        <v>2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10</v>
      </c>
      <c r="B173" s="832" t="s">
        <v>2982</v>
      </c>
      <c r="C173" s="832" t="s">
        <v>2991</v>
      </c>
      <c r="D173" s="833" t="s">
        <v>6897</v>
      </c>
      <c r="E173" s="834" t="s">
        <v>3031</v>
      </c>
      <c r="F173" s="832" t="s">
        <v>2984</v>
      </c>
      <c r="G173" s="832" t="s">
        <v>3383</v>
      </c>
      <c r="H173" s="832" t="s">
        <v>689</v>
      </c>
      <c r="I173" s="832" t="s">
        <v>2787</v>
      </c>
      <c r="J173" s="832" t="s">
        <v>1643</v>
      </c>
      <c r="K173" s="832" t="s">
        <v>1546</v>
      </c>
      <c r="L173" s="835">
        <v>72.27</v>
      </c>
      <c r="M173" s="835">
        <v>1445.3999999999999</v>
      </c>
      <c r="N173" s="832">
        <v>20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10</v>
      </c>
      <c r="B174" s="832" t="s">
        <v>2982</v>
      </c>
      <c r="C174" s="832" t="s">
        <v>2991</v>
      </c>
      <c r="D174" s="833" t="s">
        <v>6897</v>
      </c>
      <c r="E174" s="834" t="s">
        <v>3031</v>
      </c>
      <c r="F174" s="832" t="s">
        <v>2984</v>
      </c>
      <c r="G174" s="832" t="s">
        <v>3383</v>
      </c>
      <c r="H174" s="832" t="s">
        <v>689</v>
      </c>
      <c r="I174" s="832" t="s">
        <v>2639</v>
      </c>
      <c r="J174" s="832" t="s">
        <v>1280</v>
      </c>
      <c r="K174" s="832" t="s">
        <v>1281</v>
      </c>
      <c r="L174" s="835">
        <v>238.89</v>
      </c>
      <c r="M174" s="835">
        <v>477.78</v>
      </c>
      <c r="N174" s="832">
        <v>2</v>
      </c>
      <c r="O174" s="836">
        <v>0.5</v>
      </c>
      <c r="P174" s="835">
        <v>477.78</v>
      </c>
      <c r="Q174" s="837">
        <v>1</v>
      </c>
      <c r="R174" s="832">
        <v>2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10</v>
      </c>
      <c r="B175" s="832" t="s">
        <v>2982</v>
      </c>
      <c r="C175" s="832" t="s">
        <v>2991</v>
      </c>
      <c r="D175" s="833" t="s">
        <v>6897</v>
      </c>
      <c r="E175" s="834" t="s">
        <v>3031</v>
      </c>
      <c r="F175" s="832" t="s">
        <v>2984</v>
      </c>
      <c r="G175" s="832" t="s">
        <v>3383</v>
      </c>
      <c r="H175" s="832" t="s">
        <v>689</v>
      </c>
      <c r="I175" s="832" t="s">
        <v>2861</v>
      </c>
      <c r="J175" s="832" t="s">
        <v>2057</v>
      </c>
      <c r="K175" s="832" t="s">
        <v>1552</v>
      </c>
      <c r="L175" s="835">
        <v>129.51</v>
      </c>
      <c r="M175" s="835">
        <v>647.54999999999995</v>
      </c>
      <c r="N175" s="832">
        <v>5</v>
      </c>
      <c r="O175" s="836">
        <v>0.5</v>
      </c>
      <c r="P175" s="835">
        <v>647.54999999999995</v>
      </c>
      <c r="Q175" s="837">
        <v>1</v>
      </c>
      <c r="R175" s="832">
        <v>5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10</v>
      </c>
      <c r="B176" s="832" t="s">
        <v>2982</v>
      </c>
      <c r="C176" s="832" t="s">
        <v>2991</v>
      </c>
      <c r="D176" s="833" t="s">
        <v>6897</v>
      </c>
      <c r="E176" s="834" t="s">
        <v>3031</v>
      </c>
      <c r="F176" s="832" t="s">
        <v>2984</v>
      </c>
      <c r="G176" s="832" t="s">
        <v>3383</v>
      </c>
      <c r="H176" s="832" t="s">
        <v>689</v>
      </c>
      <c r="I176" s="832" t="s">
        <v>2743</v>
      </c>
      <c r="J176" s="832" t="s">
        <v>1555</v>
      </c>
      <c r="K176" s="832" t="s">
        <v>1552</v>
      </c>
      <c r="L176" s="835">
        <v>129.51</v>
      </c>
      <c r="M176" s="835">
        <v>518.04</v>
      </c>
      <c r="N176" s="832">
        <v>4</v>
      </c>
      <c r="O176" s="836">
        <v>0.5</v>
      </c>
      <c r="P176" s="835">
        <v>518.04</v>
      </c>
      <c r="Q176" s="837">
        <v>1</v>
      </c>
      <c r="R176" s="832">
        <v>4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10</v>
      </c>
      <c r="B177" s="832" t="s">
        <v>2982</v>
      </c>
      <c r="C177" s="832" t="s">
        <v>2991</v>
      </c>
      <c r="D177" s="833" t="s">
        <v>6897</v>
      </c>
      <c r="E177" s="834" t="s">
        <v>3031</v>
      </c>
      <c r="F177" s="832" t="s">
        <v>2984</v>
      </c>
      <c r="G177" s="832" t="s">
        <v>3175</v>
      </c>
      <c r="H177" s="832" t="s">
        <v>630</v>
      </c>
      <c r="I177" s="832" t="s">
        <v>3176</v>
      </c>
      <c r="J177" s="832" t="s">
        <v>3177</v>
      </c>
      <c r="K177" s="832" t="s">
        <v>3178</v>
      </c>
      <c r="L177" s="835">
        <v>21.92</v>
      </c>
      <c r="M177" s="835">
        <v>394.56000000000006</v>
      </c>
      <c r="N177" s="832">
        <v>18</v>
      </c>
      <c r="O177" s="836">
        <v>4.5</v>
      </c>
      <c r="P177" s="835">
        <v>175.36</v>
      </c>
      <c r="Q177" s="837">
        <v>0.44444444444444442</v>
      </c>
      <c r="R177" s="832">
        <v>8</v>
      </c>
      <c r="S177" s="837">
        <v>0.44444444444444442</v>
      </c>
      <c r="T177" s="836">
        <v>2</v>
      </c>
      <c r="U177" s="838">
        <v>0.44444444444444442</v>
      </c>
    </row>
    <row r="178" spans="1:21" ht="14.4" customHeight="1" x14ac:dyDescent="0.3">
      <c r="A178" s="831">
        <v>10</v>
      </c>
      <c r="B178" s="832" t="s">
        <v>2982</v>
      </c>
      <c r="C178" s="832" t="s">
        <v>2991</v>
      </c>
      <c r="D178" s="833" t="s">
        <v>6897</v>
      </c>
      <c r="E178" s="834" t="s">
        <v>3031</v>
      </c>
      <c r="F178" s="832" t="s">
        <v>2984</v>
      </c>
      <c r="G178" s="832" t="s">
        <v>3175</v>
      </c>
      <c r="H178" s="832" t="s">
        <v>630</v>
      </c>
      <c r="I178" s="832" t="s">
        <v>3176</v>
      </c>
      <c r="J178" s="832" t="s">
        <v>3177</v>
      </c>
      <c r="K178" s="832" t="s">
        <v>3178</v>
      </c>
      <c r="L178" s="835">
        <v>24.78</v>
      </c>
      <c r="M178" s="835">
        <v>198.24</v>
      </c>
      <c r="N178" s="832">
        <v>8</v>
      </c>
      <c r="O178" s="836">
        <v>3.5</v>
      </c>
      <c r="P178" s="835">
        <v>74.34</v>
      </c>
      <c r="Q178" s="837">
        <v>0.375</v>
      </c>
      <c r="R178" s="832">
        <v>3</v>
      </c>
      <c r="S178" s="837">
        <v>0.375</v>
      </c>
      <c r="T178" s="836">
        <v>1</v>
      </c>
      <c r="U178" s="838">
        <v>0.2857142857142857</v>
      </c>
    </row>
    <row r="179" spans="1:21" ht="14.4" customHeight="1" x14ac:dyDescent="0.3">
      <c r="A179" s="831">
        <v>10</v>
      </c>
      <c r="B179" s="832" t="s">
        <v>2982</v>
      </c>
      <c r="C179" s="832" t="s">
        <v>2991</v>
      </c>
      <c r="D179" s="833" t="s">
        <v>6897</v>
      </c>
      <c r="E179" s="834" t="s">
        <v>3031</v>
      </c>
      <c r="F179" s="832" t="s">
        <v>2984</v>
      </c>
      <c r="G179" s="832" t="s">
        <v>3175</v>
      </c>
      <c r="H179" s="832" t="s">
        <v>630</v>
      </c>
      <c r="I179" s="832" t="s">
        <v>3179</v>
      </c>
      <c r="J179" s="832" t="s">
        <v>3180</v>
      </c>
      <c r="K179" s="832" t="s">
        <v>3181</v>
      </c>
      <c r="L179" s="835">
        <v>99.11</v>
      </c>
      <c r="M179" s="835">
        <v>1585.7599999999998</v>
      </c>
      <c r="N179" s="832">
        <v>16</v>
      </c>
      <c r="O179" s="836">
        <v>5</v>
      </c>
      <c r="P179" s="835">
        <v>594.66</v>
      </c>
      <c r="Q179" s="837">
        <v>0.37500000000000006</v>
      </c>
      <c r="R179" s="832">
        <v>6</v>
      </c>
      <c r="S179" s="837">
        <v>0.375</v>
      </c>
      <c r="T179" s="836">
        <v>1.5</v>
      </c>
      <c r="U179" s="838">
        <v>0.3</v>
      </c>
    </row>
    <row r="180" spans="1:21" ht="14.4" customHeight="1" x14ac:dyDescent="0.3">
      <c r="A180" s="831">
        <v>10</v>
      </c>
      <c r="B180" s="832" t="s">
        <v>2982</v>
      </c>
      <c r="C180" s="832" t="s">
        <v>2991</v>
      </c>
      <c r="D180" s="833" t="s">
        <v>6897</v>
      </c>
      <c r="E180" s="834" t="s">
        <v>3031</v>
      </c>
      <c r="F180" s="832" t="s">
        <v>2984</v>
      </c>
      <c r="G180" s="832" t="s">
        <v>3175</v>
      </c>
      <c r="H180" s="832" t="s">
        <v>630</v>
      </c>
      <c r="I180" s="832" t="s">
        <v>3179</v>
      </c>
      <c r="J180" s="832" t="s">
        <v>3180</v>
      </c>
      <c r="K180" s="832" t="s">
        <v>3181</v>
      </c>
      <c r="L180" s="835">
        <v>87.67</v>
      </c>
      <c r="M180" s="835">
        <v>3594.4700000000003</v>
      </c>
      <c r="N180" s="832">
        <v>41</v>
      </c>
      <c r="O180" s="836">
        <v>10</v>
      </c>
      <c r="P180" s="835">
        <v>2367.09</v>
      </c>
      <c r="Q180" s="837">
        <v>0.65853658536585369</v>
      </c>
      <c r="R180" s="832">
        <v>27</v>
      </c>
      <c r="S180" s="837">
        <v>0.65853658536585369</v>
      </c>
      <c r="T180" s="836">
        <v>5.5</v>
      </c>
      <c r="U180" s="838">
        <v>0.55000000000000004</v>
      </c>
    </row>
    <row r="181" spans="1:21" ht="14.4" customHeight="1" x14ac:dyDescent="0.3">
      <c r="A181" s="831">
        <v>10</v>
      </c>
      <c r="B181" s="832" t="s">
        <v>2982</v>
      </c>
      <c r="C181" s="832" t="s">
        <v>2991</v>
      </c>
      <c r="D181" s="833" t="s">
        <v>6897</v>
      </c>
      <c r="E181" s="834" t="s">
        <v>3031</v>
      </c>
      <c r="F181" s="832" t="s">
        <v>2984</v>
      </c>
      <c r="G181" s="832" t="s">
        <v>3388</v>
      </c>
      <c r="H181" s="832" t="s">
        <v>630</v>
      </c>
      <c r="I181" s="832" t="s">
        <v>3389</v>
      </c>
      <c r="J181" s="832" t="s">
        <v>3390</v>
      </c>
      <c r="K181" s="832" t="s">
        <v>3391</v>
      </c>
      <c r="L181" s="835">
        <v>0</v>
      </c>
      <c r="M181" s="835">
        <v>0</v>
      </c>
      <c r="N181" s="832">
        <v>2</v>
      </c>
      <c r="O181" s="836">
        <v>0.5</v>
      </c>
      <c r="P181" s="835"/>
      <c r="Q181" s="837"/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10</v>
      </c>
      <c r="B182" s="832" t="s">
        <v>2982</v>
      </c>
      <c r="C182" s="832" t="s">
        <v>2991</v>
      </c>
      <c r="D182" s="833" t="s">
        <v>6897</v>
      </c>
      <c r="E182" s="834" t="s">
        <v>3031</v>
      </c>
      <c r="F182" s="832" t="s">
        <v>2984</v>
      </c>
      <c r="G182" s="832" t="s">
        <v>3388</v>
      </c>
      <c r="H182" s="832" t="s">
        <v>630</v>
      </c>
      <c r="I182" s="832" t="s">
        <v>3392</v>
      </c>
      <c r="J182" s="832" t="s">
        <v>1210</v>
      </c>
      <c r="K182" s="832" t="s">
        <v>3393</v>
      </c>
      <c r="L182" s="835">
        <v>110.05</v>
      </c>
      <c r="M182" s="835">
        <v>220.1</v>
      </c>
      <c r="N182" s="832">
        <v>2</v>
      </c>
      <c r="O182" s="836">
        <v>1.5</v>
      </c>
      <c r="P182" s="835">
        <v>110.05</v>
      </c>
      <c r="Q182" s="837">
        <v>0.5</v>
      </c>
      <c r="R182" s="832">
        <v>1</v>
      </c>
      <c r="S182" s="837">
        <v>0.5</v>
      </c>
      <c r="T182" s="836">
        <v>1</v>
      </c>
      <c r="U182" s="838">
        <v>0.66666666666666663</v>
      </c>
    </row>
    <row r="183" spans="1:21" ht="14.4" customHeight="1" x14ac:dyDescent="0.3">
      <c r="A183" s="831">
        <v>10</v>
      </c>
      <c r="B183" s="832" t="s">
        <v>2982</v>
      </c>
      <c r="C183" s="832" t="s">
        <v>2991</v>
      </c>
      <c r="D183" s="833" t="s">
        <v>6897</v>
      </c>
      <c r="E183" s="834" t="s">
        <v>3031</v>
      </c>
      <c r="F183" s="832" t="s">
        <v>2984</v>
      </c>
      <c r="G183" s="832" t="s">
        <v>3388</v>
      </c>
      <c r="H183" s="832" t="s">
        <v>630</v>
      </c>
      <c r="I183" s="832" t="s">
        <v>3394</v>
      </c>
      <c r="J183" s="832" t="s">
        <v>1210</v>
      </c>
      <c r="K183" s="832" t="s">
        <v>3395</v>
      </c>
      <c r="L183" s="835">
        <v>220.09</v>
      </c>
      <c r="M183" s="835">
        <v>10344.23</v>
      </c>
      <c r="N183" s="832">
        <v>47</v>
      </c>
      <c r="O183" s="836">
        <v>21.5</v>
      </c>
      <c r="P183" s="835">
        <v>6382.6100000000006</v>
      </c>
      <c r="Q183" s="837">
        <v>0.61702127659574479</v>
      </c>
      <c r="R183" s="832">
        <v>29</v>
      </c>
      <c r="S183" s="837">
        <v>0.61702127659574468</v>
      </c>
      <c r="T183" s="836">
        <v>12.5</v>
      </c>
      <c r="U183" s="838">
        <v>0.58139534883720934</v>
      </c>
    </row>
    <row r="184" spans="1:21" ht="14.4" customHeight="1" x14ac:dyDescent="0.3">
      <c r="A184" s="831">
        <v>10</v>
      </c>
      <c r="B184" s="832" t="s">
        <v>2982</v>
      </c>
      <c r="C184" s="832" t="s">
        <v>2991</v>
      </c>
      <c r="D184" s="833" t="s">
        <v>6897</v>
      </c>
      <c r="E184" s="834" t="s">
        <v>3031</v>
      </c>
      <c r="F184" s="832" t="s">
        <v>2984</v>
      </c>
      <c r="G184" s="832" t="s">
        <v>3388</v>
      </c>
      <c r="H184" s="832" t="s">
        <v>630</v>
      </c>
      <c r="I184" s="832" t="s">
        <v>3396</v>
      </c>
      <c r="J184" s="832" t="s">
        <v>3390</v>
      </c>
      <c r="K184" s="832" t="s">
        <v>3397</v>
      </c>
      <c r="L184" s="835">
        <v>104.17</v>
      </c>
      <c r="M184" s="835">
        <v>208.34</v>
      </c>
      <c r="N184" s="832">
        <v>2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10</v>
      </c>
      <c r="B185" s="832" t="s">
        <v>2982</v>
      </c>
      <c r="C185" s="832" t="s">
        <v>2991</v>
      </c>
      <c r="D185" s="833" t="s">
        <v>6897</v>
      </c>
      <c r="E185" s="834" t="s">
        <v>3031</v>
      </c>
      <c r="F185" s="832" t="s">
        <v>2984</v>
      </c>
      <c r="G185" s="832" t="s">
        <v>3398</v>
      </c>
      <c r="H185" s="832" t="s">
        <v>630</v>
      </c>
      <c r="I185" s="832" t="s">
        <v>3399</v>
      </c>
      <c r="J185" s="832" t="s">
        <v>3400</v>
      </c>
      <c r="K185" s="832" t="s">
        <v>3181</v>
      </c>
      <c r="L185" s="835">
        <v>0</v>
      </c>
      <c r="M185" s="835">
        <v>0</v>
      </c>
      <c r="N185" s="832">
        <v>3</v>
      </c>
      <c r="O185" s="836">
        <v>1</v>
      </c>
      <c r="P185" s="835"/>
      <c r="Q185" s="837"/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10</v>
      </c>
      <c r="B186" s="832" t="s">
        <v>2982</v>
      </c>
      <c r="C186" s="832" t="s">
        <v>2991</v>
      </c>
      <c r="D186" s="833" t="s">
        <v>6897</v>
      </c>
      <c r="E186" s="834" t="s">
        <v>3031</v>
      </c>
      <c r="F186" s="832" t="s">
        <v>2984</v>
      </c>
      <c r="G186" s="832" t="s">
        <v>3401</v>
      </c>
      <c r="H186" s="832" t="s">
        <v>689</v>
      </c>
      <c r="I186" s="832" t="s">
        <v>3402</v>
      </c>
      <c r="J186" s="832" t="s">
        <v>2576</v>
      </c>
      <c r="K186" s="832" t="s">
        <v>3403</v>
      </c>
      <c r="L186" s="835">
        <v>10.41</v>
      </c>
      <c r="M186" s="835">
        <v>416.4</v>
      </c>
      <c r="N186" s="832">
        <v>40</v>
      </c>
      <c r="O186" s="836">
        <v>11</v>
      </c>
      <c r="P186" s="835">
        <v>166.56</v>
      </c>
      <c r="Q186" s="837">
        <v>0.4</v>
      </c>
      <c r="R186" s="832">
        <v>16</v>
      </c>
      <c r="S186" s="837">
        <v>0.4</v>
      </c>
      <c r="T186" s="836">
        <v>4.5</v>
      </c>
      <c r="U186" s="838">
        <v>0.40909090909090912</v>
      </c>
    </row>
    <row r="187" spans="1:21" ht="14.4" customHeight="1" x14ac:dyDescent="0.3">
      <c r="A187" s="831">
        <v>10</v>
      </c>
      <c r="B187" s="832" t="s">
        <v>2982</v>
      </c>
      <c r="C187" s="832" t="s">
        <v>2991</v>
      </c>
      <c r="D187" s="833" t="s">
        <v>6897</v>
      </c>
      <c r="E187" s="834" t="s">
        <v>3031</v>
      </c>
      <c r="F187" s="832" t="s">
        <v>2984</v>
      </c>
      <c r="G187" s="832" t="s">
        <v>3401</v>
      </c>
      <c r="H187" s="832" t="s">
        <v>689</v>
      </c>
      <c r="I187" s="832" t="s">
        <v>3402</v>
      </c>
      <c r="J187" s="832" t="s">
        <v>2576</v>
      </c>
      <c r="K187" s="832" t="s">
        <v>3403</v>
      </c>
      <c r="L187" s="835">
        <v>10.34</v>
      </c>
      <c r="M187" s="835">
        <v>558.36</v>
      </c>
      <c r="N187" s="832">
        <v>54</v>
      </c>
      <c r="O187" s="836">
        <v>6.5</v>
      </c>
      <c r="P187" s="835">
        <v>62.04</v>
      </c>
      <c r="Q187" s="837">
        <v>0.1111111111111111</v>
      </c>
      <c r="R187" s="832">
        <v>6</v>
      </c>
      <c r="S187" s="837">
        <v>0.1111111111111111</v>
      </c>
      <c r="T187" s="836">
        <v>1</v>
      </c>
      <c r="U187" s="838">
        <v>0.15384615384615385</v>
      </c>
    </row>
    <row r="188" spans="1:21" ht="14.4" customHeight="1" x14ac:dyDescent="0.3">
      <c r="A188" s="831">
        <v>10</v>
      </c>
      <c r="B188" s="832" t="s">
        <v>2982</v>
      </c>
      <c r="C188" s="832" t="s">
        <v>2991</v>
      </c>
      <c r="D188" s="833" t="s">
        <v>6897</v>
      </c>
      <c r="E188" s="834" t="s">
        <v>3031</v>
      </c>
      <c r="F188" s="832" t="s">
        <v>2984</v>
      </c>
      <c r="G188" s="832" t="s">
        <v>3401</v>
      </c>
      <c r="H188" s="832" t="s">
        <v>630</v>
      </c>
      <c r="I188" s="832" t="s">
        <v>3404</v>
      </c>
      <c r="J188" s="832" t="s">
        <v>2576</v>
      </c>
      <c r="K188" s="832" t="s">
        <v>3405</v>
      </c>
      <c r="L188" s="835">
        <v>0</v>
      </c>
      <c r="M188" s="835">
        <v>0</v>
      </c>
      <c r="N188" s="832">
        <v>43</v>
      </c>
      <c r="O188" s="836">
        <v>1.5</v>
      </c>
      <c r="P188" s="835">
        <v>0</v>
      </c>
      <c r="Q188" s="837"/>
      <c r="R188" s="832">
        <v>1</v>
      </c>
      <c r="S188" s="837">
        <v>2.3255813953488372E-2</v>
      </c>
      <c r="T188" s="836">
        <v>0.5</v>
      </c>
      <c r="U188" s="838">
        <v>0.33333333333333331</v>
      </c>
    </row>
    <row r="189" spans="1:21" ht="14.4" customHeight="1" x14ac:dyDescent="0.3">
      <c r="A189" s="831">
        <v>10</v>
      </c>
      <c r="B189" s="832" t="s">
        <v>2982</v>
      </c>
      <c r="C189" s="832" t="s">
        <v>2991</v>
      </c>
      <c r="D189" s="833" t="s">
        <v>6897</v>
      </c>
      <c r="E189" s="834" t="s">
        <v>3031</v>
      </c>
      <c r="F189" s="832" t="s">
        <v>2984</v>
      </c>
      <c r="G189" s="832" t="s">
        <v>3401</v>
      </c>
      <c r="H189" s="832" t="s">
        <v>689</v>
      </c>
      <c r="I189" s="832" t="s">
        <v>2575</v>
      </c>
      <c r="J189" s="832" t="s">
        <v>2576</v>
      </c>
      <c r="K189" s="832" t="s">
        <v>2577</v>
      </c>
      <c r="L189" s="835">
        <v>16.09</v>
      </c>
      <c r="M189" s="835">
        <v>241.34999999999997</v>
      </c>
      <c r="N189" s="832">
        <v>15</v>
      </c>
      <c r="O189" s="836">
        <v>2.5</v>
      </c>
      <c r="P189" s="835">
        <v>241.34999999999997</v>
      </c>
      <c r="Q189" s="837">
        <v>1</v>
      </c>
      <c r="R189" s="832">
        <v>15</v>
      </c>
      <c r="S189" s="837">
        <v>1</v>
      </c>
      <c r="T189" s="836">
        <v>2.5</v>
      </c>
      <c r="U189" s="838">
        <v>1</v>
      </c>
    </row>
    <row r="190" spans="1:21" ht="14.4" customHeight="1" x14ac:dyDescent="0.3">
      <c r="A190" s="831">
        <v>10</v>
      </c>
      <c r="B190" s="832" t="s">
        <v>2982</v>
      </c>
      <c r="C190" s="832" t="s">
        <v>2991</v>
      </c>
      <c r="D190" s="833" t="s">
        <v>6897</v>
      </c>
      <c r="E190" s="834" t="s">
        <v>3031</v>
      </c>
      <c r="F190" s="832" t="s">
        <v>2984</v>
      </c>
      <c r="G190" s="832" t="s">
        <v>3401</v>
      </c>
      <c r="H190" s="832" t="s">
        <v>689</v>
      </c>
      <c r="I190" s="832" t="s">
        <v>2575</v>
      </c>
      <c r="J190" s="832" t="s">
        <v>2576</v>
      </c>
      <c r="K190" s="832" t="s">
        <v>2577</v>
      </c>
      <c r="L190" s="835">
        <v>15.9</v>
      </c>
      <c r="M190" s="835">
        <v>795</v>
      </c>
      <c r="N190" s="832">
        <v>50</v>
      </c>
      <c r="O190" s="836">
        <v>8.5</v>
      </c>
      <c r="P190" s="835">
        <v>620.1</v>
      </c>
      <c r="Q190" s="837">
        <v>0.78</v>
      </c>
      <c r="R190" s="832">
        <v>39</v>
      </c>
      <c r="S190" s="837">
        <v>0.78</v>
      </c>
      <c r="T190" s="836">
        <v>6.5</v>
      </c>
      <c r="U190" s="838">
        <v>0.76470588235294112</v>
      </c>
    </row>
    <row r="191" spans="1:21" ht="14.4" customHeight="1" x14ac:dyDescent="0.3">
      <c r="A191" s="831">
        <v>10</v>
      </c>
      <c r="B191" s="832" t="s">
        <v>2982</v>
      </c>
      <c r="C191" s="832" t="s">
        <v>2991</v>
      </c>
      <c r="D191" s="833" t="s">
        <v>6897</v>
      </c>
      <c r="E191" s="834" t="s">
        <v>3031</v>
      </c>
      <c r="F191" s="832" t="s">
        <v>2984</v>
      </c>
      <c r="G191" s="832" t="s">
        <v>3401</v>
      </c>
      <c r="H191" s="832" t="s">
        <v>630</v>
      </c>
      <c r="I191" s="832" t="s">
        <v>3406</v>
      </c>
      <c r="J191" s="832" t="s">
        <v>2576</v>
      </c>
      <c r="K191" s="832" t="s">
        <v>3407</v>
      </c>
      <c r="L191" s="835">
        <v>0</v>
      </c>
      <c r="M191" s="835">
        <v>0</v>
      </c>
      <c r="N191" s="832">
        <v>4</v>
      </c>
      <c r="O191" s="836">
        <v>0.5</v>
      </c>
      <c r="P191" s="835">
        <v>0</v>
      </c>
      <c r="Q191" s="837"/>
      <c r="R191" s="832">
        <v>4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10</v>
      </c>
      <c r="B192" s="832" t="s">
        <v>2982</v>
      </c>
      <c r="C192" s="832" t="s">
        <v>2991</v>
      </c>
      <c r="D192" s="833" t="s">
        <v>6897</v>
      </c>
      <c r="E192" s="834" t="s">
        <v>3031</v>
      </c>
      <c r="F192" s="832" t="s">
        <v>2984</v>
      </c>
      <c r="G192" s="832" t="s">
        <v>3401</v>
      </c>
      <c r="H192" s="832" t="s">
        <v>689</v>
      </c>
      <c r="I192" s="832" t="s">
        <v>3408</v>
      </c>
      <c r="J192" s="832" t="s">
        <v>2576</v>
      </c>
      <c r="K192" s="832" t="s">
        <v>3101</v>
      </c>
      <c r="L192" s="835">
        <v>48.27</v>
      </c>
      <c r="M192" s="835">
        <v>724.05000000000007</v>
      </c>
      <c r="N192" s="832">
        <v>15</v>
      </c>
      <c r="O192" s="836">
        <v>3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10</v>
      </c>
      <c r="B193" s="832" t="s">
        <v>2982</v>
      </c>
      <c r="C193" s="832" t="s">
        <v>2991</v>
      </c>
      <c r="D193" s="833" t="s">
        <v>6897</v>
      </c>
      <c r="E193" s="834" t="s">
        <v>3031</v>
      </c>
      <c r="F193" s="832" t="s">
        <v>2984</v>
      </c>
      <c r="G193" s="832" t="s">
        <v>3401</v>
      </c>
      <c r="H193" s="832" t="s">
        <v>689</v>
      </c>
      <c r="I193" s="832" t="s">
        <v>3408</v>
      </c>
      <c r="J193" s="832" t="s">
        <v>2576</v>
      </c>
      <c r="K193" s="832" t="s">
        <v>3101</v>
      </c>
      <c r="L193" s="835">
        <v>47.7</v>
      </c>
      <c r="M193" s="835">
        <v>381.6</v>
      </c>
      <c r="N193" s="832">
        <v>8</v>
      </c>
      <c r="O193" s="836">
        <v>1.5</v>
      </c>
      <c r="P193" s="835">
        <v>143.10000000000002</v>
      </c>
      <c r="Q193" s="837">
        <v>0.37500000000000006</v>
      </c>
      <c r="R193" s="832">
        <v>3</v>
      </c>
      <c r="S193" s="837">
        <v>0.375</v>
      </c>
      <c r="T193" s="836">
        <v>1</v>
      </c>
      <c r="U193" s="838">
        <v>0.66666666666666663</v>
      </c>
    </row>
    <row r="194" spans="1:21" ht="14.4" customHeight="1" x14ac:dyDescent="0.3">
      <c r="A194" s="831">
        <v>10</v>
      </c>
      <c r="B194" s="832" t="s">
        <v>2982</v>
      </c>
      <c r="C194" s="832" t="s">
        <v>2991</v>
      </c>
      <c r="D194" s="833" t="s">
        <v>6897</v>
      </c>
      <c r="E194" s="834" t="s">
        <v>3031</v>
      </c>
      <c r="F194" s="832" t="s">
        <v>2984</v>
      </c>
      <c r="G194" s="832" t="s">
        <v>3401</v>
      </c>
      <c r="H194" s="832" t="s">
        <v>630</v>
      </c>
      <c r="I194" s="832" t="s">
        <v>3409</v>
      </c>
      <c r="J194" s="832" t="s">
        <v>2576</v>
      </c>
      <c r="K194" s="832" t="s">
        <v>3410</v>
      </c>
      <c r="L194" s="835">
        <v>0</v>
      </c>
      <c r="M194" s="835">
        <v>0</v>
      </c>
      <c r="N194" s="832">
        <v>4</v>
      </c>
      <c r="O194" s="836">
        <v>2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10</v>
      </c>
      <c r="B195" s="832" t="s">
        <v>2982</v>
      </c>
      <c r="C195" s="832" t="s">
        <v>2991</v>
      </c>
      <c r="D195" s="833" t="s">
        <v>6897</v>
      </c>
      <c r="E195" s="834" t="s">
        <v>3031</v>
      </c>
      <c r="F195" s="832" t="s">
        <v>2984</v>
      </c>
      <c r="G195" s="832" t="s">
        <v>3401</v>
      </c>
      <c r="H195" s="832" t="s">
        <v>689</v>
      </c>
      <c r="I195" s="832" t="s">
        <v>3411</v>
      </c>
      <c r="J195" s="832" t="s">
        <v>2576</v>
      </c>
      <c r="K195" s="832" t="s">
        <v>3103</v>
      </c>
      <c r="L195" s="835">
        <v>158.99</v>
      </c>
      <c r="M195" s="835">
        <v>635.96</v>
      </c>
      <c r="N195" s="832">
        <v>4</v>
      </c>
      <c r="O195" s="836">
        <v>3</v>
      </c>
      <c r="P195" s="835">
        <v>317.98</v>
      </c>
      <c r="Q195" s="837">
        <v>0.5</v>
      </c>
      <c r="R195" s="832">
        <v>2</v>
      </c>
      <c r="S195" s="837">
        <v>0.5</v>
      </c>
      <c r="T195" s="836">
        <v>1</v>
      </c>
      <c r="U195" s="838">
        <v>0.33333333333333331</v>
      </c>
    </row>
    <row r="196" spans="1:21" ht="14.4" customHeight="1" x14ac:dyDescent="0.3">
      <c r="A196" s="831">
        <v>10</v>
      </c>
      <c r="B196" s="832" t="s">
        <v>2982</v>
      </c>
      <c r="C196" s="832" t="s">
        <v>2991</v>
      </c>
      <c r="D196" s="833" t="s">
        <v>6897</v>
      </c>
      <c r="E196" s="834" t="s">
        <v>3031</v>
      </c>
      <c r="F196" s="832" t="s">
        <v>2984</v>
      </c>
      <c r="G196" s="832" t="s">
        <v>3401</v>
      </c>
      <c r="H196" s="832" t="s">
        <v>630</v>
      </c>
      <c r="I196" s="832" t="s">
        <v>3412</v>
      </c>
      <c r="J196" s="832" t="s">
        <v>3413</v>
      </c>
      <c r="K196" s="832" t="s">
        <v>3414</v>
      </c>
      <c r="L196" s="835">
        <v>46.84</v>
      </c>
      <c r="M196" s="835">
        <v>140.52000000000001</v>
      </c>
      <c r="N196" s="832">
        <v>3</v>
      </c>
      <c r="O196" s="836">
        <v>1.5</v>
      </c>
      <c r="P196" s="835">
        <v>140.52000000000001</v>
      </c>
      <c r="Q196" s="837">
        <v>1</v>
      </c>
      <c r="R196" s="832">
        <v>3</v>
      </c>
      <c r="S196" s="837">
        <v>1</v>
      </c>
      <c r="T196" s="836">
        <v>1.5</v>
      </c>
      <c r="U196" s="838">
        <v>1</v>
      </c>
    </row>
    <row r="197" spans="1:21" ht="14.4" customHeight="1" x14ac:dyDescent="0.3">
      <c r="A197" s="831">
        <v>10</v>
      </c>
      <c r="B197" s="832" t="s">
        <v>2982</v>
      </c>
      <c r="C197" s="832" t="s">
        <v>2991</v>
      </c>
      <c r="D197" s="833" t="s">
        <v>6897</v>
      </c>
      <c r="E197" s="834" t="s">
        <v>3031</v>
      </c>
      <c r="F197" s="832" t="s">
        <v>2984</v>
      </c>
      <c r="G197" s="832" t="s">
        <v>3401</v>
      </c>
      <c r="H197" s="832" t="s">
        <v>630</v>
      </c>
      <c r="I197" s="832" t="s">
        <v>3415</v>
      </c>
      <c r="J197" s="832" t="s">
        <v>3416</v>
      </c>
      <c r="K197" s="832" t="s">
        <v>3105</v>
      </c>
      <c r="L197" s="835">
        <v>144.81</v>
      </c>
      <c r="M197" s="835">
        <v>144.81</v>
      </c>
      <c r="N197" s="832">
        <v>1</v>
      </c>
      <c r="O197" s="836">
        <v>0.5</v>
      </c>
      <c r="P197" s="835">
        <v>144.81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10</v>
      </c>
      <c r="B198" s="832" t="s">
        <v>2982</v>
      </c>
      <c r="C198" s="832" t="s">
        <v>2991</v>
      </c>
      <c r="D198" s="833" t="s">
        <v>6897</v>
      </c>
      <c r="E198" s="834" t="s">
        <v>3031</v>
      </c>
      <c r="F198" s="832" t="s">
        <v>2984</v>
      </c>
      <c r="G198" s="832" t="s">
        <v>3401</v>
      </c>
      <c r="H198" s="832" t="s">
        <v>630</v>
      </c>
      <c r="I198" s="832" t="s">
        <v>3417</v>
      </c>
      <c r="J198" s="832" t="s">
        <v>3418</v>
      </c>
      <c r="K198" s="832" t="s">
        <v>3419</v>
      </c>
      <c r="L198" s="835">
        <v>15.61</v>
      </c>
      <c r="M198" s="835">
        <v>15.61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10</v>
      </c>
      <c r="B199" s="832" t="s">
        <v>2982</v>
      </c>
      <c r="C199" s="832" t="s">
        <v>2991</v>
      </c>
      <c r="D199" s="833" t="s">
        <v>6897</v>
      </c>
      <c r="E199" s="834" t="s">
        <v>3031</v>
      </c>
      <c r="F199" s="832" t="s">
        <v>2984</v>
      </c>
      <c r="G199" s="832" t="s">
        <v>3182</v>
      </c>
      <c r="H199" s="832" t="s">
        <v>630</v>
      </c>
      <c r="I199" s="832" t="s">
        <v>3420</v>
      </c>
      <c r="J199" s="832" t="s">
        <v>1683</v>
      </c>
      <c r="K199" s="832" t="s">
        <v>3421</v>
      </c>
      <c r="L199" s="835">
        <v>128.69999999999999</v>
      </c>
      <c r="M199" s="835">
        <v>643.5</v>
      </c>
      <c r="N199" s="832">
        <v>5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10</v>
      </c>
      <c r="B200" s="832" t="s">
        <v>2982</v>
      </c>
      <c r="C200" s="832" t="s">
        <v>2991</v>
      </c>
      <c r="D200" s="833" t="s">
        <v>6897</v>
      </c>
      <c r="E200" s="834" t="s">
        <v>3031</v>
      </c>
      <c r="F200" s="832" t="s">
        <v>2984</v>
      </c>
      <c r="G200" s="832" t="s">
        <v>3182</v>
      </c>
      <c r="H200" s="832" t="s">
        <v>630</v>
      </c>
      <c r="I200" s="832" t="s">
        <v>3422</v>
      </c>
      <c r="J200" s="832" t="s">
        <v>1683</v>
      </c>
      <c r="K200" s="832" t="s">
        <v>3423</v>
      </c>
      <c r="L200" s="835">
        <v>181.04</v>
      </c>
      <c r="M200" s="835">
        <v>724.16</v>
      </c>
      <c r="N200" s="832">
        <v>4</v>
      </c>
      <c r="O200" s="836">
        <v>2.5</v>
      </c>
      <c r="P200" s="835">
        <v>543.12</v>
      </c>
      <c r="Q200" s="837">
        <v>0.75</v>
      </c>
      <c r="R200" s="832">
        <v>3</v>
      </c>
      <c r="S200" s="837">
        <v>0.75</v>
      </c>
      <c r="T200" s="836">
        <v>2</v>
      </c>
      <c r="U200" s="838">
        <v>0.8</v>
      </c>
    </row>
    <row r="201" spans="1:21" ht="14.4" customHeight="1" x14ac:dyDescent="0.3">
      <c r="A201" s="831">
        <v>10</v>
      </c>
      <c r="B201" s="832" t="s">
        <v>2982</v>
      </c>
      <c r="C201" s="832" t="s">
        <v>2991</v>
      </c>
      <c r="D201" s="833" t="s">
        <v>6897</v>
      </c>
      <c r="E201" s="834" t="s">
        <v>3031</v>
      </c>
      <c r="F201" s="832" t="s">
        <v>2984</v>
      </c>
      <c r="G201" s="832" t="s">
        <v>3182</v>
      </c>
      <c r="H201" s="832" t="s">
        <v>630</v>
      </c>
      <c r="I201" s="832" t="s">
        <v>3183</v>
      </c>
      <c r="J201" s="832" t="s">
        <v>1683</v>
      </c>
      <c r="K201" s="832" t="s">
        <v>3184</v>
      </c>
      <c r="L201" s="835">
        <v>0</v>
      </c>
      <c r="M201" s="835">
        <v>0</v>
      </c>
      <c r="N201" s="832">
        <v>3</v>
      </c>
      <c r="O201" s="836">
        <v>1.5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10</v>
      </c>
      <c r="B202" s="832" t="s">
        <v>2982</v>
      </c>
      <c r="C202" s="832" t="s">
        <v>2991</v>
      </c>
      <c r="D202" s="833" t="s">
        <v>6897</v>
      </c>
      <c r="E202" s="834" t="s">
        <v>3031</v>
      </c>
      <c r="F202" s="832" t="s">
        <v>2984</v>
      </c>
      <c r="G202" s="832" t="s">
        <v>3182</v>
      </c>
      <c r="H202" s="832" t="s">
        <v>630</v>
      </c>
      <c r="I202" s="832" t="s">
        <v>3183</v>
      </c>
      <c r="J202" s="832" t="s">
        <v>1683</v>
      </c>
      <c r="K202" s="832" t="s">
        <v>3184</v>
      </c>
      <c r="L202" s="835">
        <v>90.53</v>
      </c>
      <c r="M202" s="835">
        <v>90.53</v>
      </c>
      <c r="N202" s="832">
        <v>1</v>
      </c>
      <c r="O202" s="836">
        <v>1</v>
      </c>
      <c r="P202" s="835">
        <v>90.53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10</v>
      </c>
      <c r="B203" s="832" t="s">
        <v>2982</v>
      </c>
      <c r="C203" s="832" t="s">
        <v>2991</v>
      </c>
      <c r="D203" s="833" t="s">
        <v>6897</v>
      </c>
      <c r="E203" s="834" t="s">
        <v>3031</v>
      </c>
      <c r="F203" s="832" t="s">
        <v>2984</v>
      </c>
      <c r="G203" s="832" t="s">
        <v>3182</v>
      </c>
      <c r="H203" s="832" t="s">
        <v>630</v>
      </c>
      <c r="I203" s="832" t="s">
        <v>3424</v>
      </c>
      <c r="J203" s="832" t="s">
        <v>1683</v>
      </c>
      <c r="K203" s="832" t="s">
        <v>3184</v>
      </c>
      <c r="L203" s="835">
        <v>0</v>
      </c>
      <c r="M203" s="835">
        <v>0</v>
      </c>
      <c r="N203" s="832">
        <v>1</v>
      </c>
      <c r="O203" s="836">
        <v>0.5</v>
      </c>
      <c r="P203" s="835">
        <v>0</v>
      </c>
      <c r="Q203" s="837"/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10</v>
      </c>
      <c r="B204" s="832" t="s">
        <v>2982</v>
      </c>
      <c r="C204" s="832" t="s">
        <v>2991</v>
      </c>
      <c r="D204" s="833" t="s">
        <v>6897</v>
      </c>
      <c r="E204" s="834" t="s">
        <v>3031</v>
      </c>
      <c r="F204" s="832" t="s">
        <v>2984</v>
      </c>
      <c r="G204" s="832" t="s">
        <v>3425</v>
      </c>
      <c r="H204" s="832" t="s">
        <v>630</v>
      </c>
      <c r="I204" s="832" t="s">
        <v>3426</v>
      </c>
      <c r="J204" s="832" t="s">
        <v>743</v>
      </c>
      <c r="K204" s="832" t="s">
        <v>3427</v>
      </c>
      <c r="L204" s="835">
        <v>42.54</v>
      </c>
      <c r="M204" s="835">
        <v>42.54</v>
      </c>
      <c r="N204" s="832">
        <v>1</v>
      </c>
      <c r="O204" s="836">
        <v>1</v>
      </c>
      <c r="P204" s="835">
        <v>42.54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10</v>
      </c>
      <c r="B205" s="832" t="s">
        <v>2982</v>
      </c>
      <c r="C205" s="832" t="s">
        <v>2991</v>
      </c>
      <c r="D205" s="833" t="s">
        <v>6897</v>
      </c>
      <c r="E205" s="834" t="s">
        <v>3031</v>
      </c>
      <c r="F205" s="832" t="s">
        <v>2984</v>
      </c>
      <c r="G205" s="832" t="s">
        <v>3425</v>
      </c>
      <c r="H205" s="832" t="s">
        <v>630</v>
      </c>
      <c r="I205" s="832" t="s">
        <v>3428</v>
      </c>
      <c r="J205" s="832" t="s">
        <v>1024</v>
      </c>
      <c r="K205" s="832" t="s">
        <v>3429</v>
      </c>
      <c r="L205" s="835">
        <v>24.05</v>
      </c>
      <c r="M205" s="835">
        <v>24.05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10</v>
      </c>
      <c r="B206" s="832" t="s">
        <v>2982</v>
      </c>
      <c r="C206" s="832" t="s">
        <v>2991</v>
      </c>
      <c r="D206" s="833" t="s">
        <v>6897</v>
      </c>
      <c r="E206" s="834" t="s">
        <v>3031</v>
      </c>
      <c r="F206" s="832" t="s">
        <v>2984</v>
      </c>
      <c r="G206" s="832" t="s">
        <v>3425</v>
      </c>
      <c r="H206" s="832" t="s">
        <v>630</v>
      </c>
      <c r="I206" s="832" t="s">
        <v>3430</v>
      </c>
      <c r="J206" s="832" t="s">
        <v>1070</v>
      </c>
      <c r="K206" s="832" t="s">
        <v>3427</v>
      </c>
      <c r="L206" s="835">
        <v>42.54</v>
      </c>
      <c r="M206" s="835">
        <v>127.62</v>
      </c>
      <c r="N206" s="832">
        <v>3</v>
      </c>
      <c r="O206" s="836">
        <v>2</v>
      </c>
      <c r="P206" s="835">
        <v>85.08</v>
      </c>
      <c r="Q206" s="837">
        <v>0.66666666666666663</v>
      </c>
      <c r="R206" s="832">
        <v>2</v>
      </c>
      <c r="S206" s="837">
        <v>0.66666666666666663</v>
      </c>
      <c r="T206" s="836">
        <v>1</v>
      </c>
      <c r="U206" s="838">
        <v>0.5</v>
      </c>
    </row>
    <row r="207" spans="1:21" ht="14.4" customHeight="1" x14ac:dyDescent="0.3">
      <c r="A207" s="831">
        <v>10</v>
      </c>
      <c r="B207" s="832" t="s">
        <v>2982</v>
      </c>
      <c r="C207" s="832" t="s">
        <v>2991</v>
      </c>
      <c r="D207" s="833" t="s">
        <v>6897</v>
      </c>
      <c r="E207" s="834" t="s">
        <v>3031</v>
      </c>
      <c r="F207" s="832" t="s">
        <v>2984</v>
      </c>
      <c r="G207" s="832" t="s">
        <v>3425</v>
      </c>
      <c r="H207" s="832" t="s">
        <v>630</v>
      </c>
      <c r="I207" s="832" t="s">
        <v>3431</v>
      </c>
      <c r="J207" s="832" t="s">
        <v>1070</v>
      </c>
      <c r="K207" s="832" t="s">
        <v>3432</v>
      </c>
      <c r="L207" s="835">
        <v>60.28</v>
      </c>
      <c r="M207" s="835">
        <v>1567.2799999999997</v>
      </c>
      <c r="N207" s="832">
        <v>26</v>
      </c>
      <c r="O207" s="836">
        <v>24.5</v>
      </c>
      <c r="P207" s="835">
        <v>1024.7599999999998</v>
      </c>
      <c r="Q207" s="837">
        <v>0.65384615384615385</v>
      </c>
      <c r="R207" s="832">
        <v>17</v>
      </c>
      <c r="S207" s="837">
        <v>0.65384615384615385</v>
      </c>
      <c r="T207" s="836">
        <v>16.5</v>
      </c>
      <c r="U207" s="838">
        <v>0.67346938775510201</v>
      </c>
    </row>
    <row r="208" spans="1:21" ht="14.4" customHeight="1" x14ac:dyDescent="0.3">
      <c r="A208" s="831">
        <v>10</v>
      </c>
      <c r="B208" s="832" t="s">
        <v>2982</v>
      </c>
      <c r="C208" s="832" t="s">
        <v>2991</v>
      </c>
      <c r="D208" s="833" t="s">
        <v>6897</v>
      </c>
      <c r="E208" s="834" t="s">
        <v>3031</v>
      </c>
      <c r="F208" s="832" t="s">
        <v>2984</v>
      </c>
      <c r="G208" s="832" t="s">
        <v>3433</v>
      </c>
      <c r="H208" s="832" t="s">
        <v>630</v>
      </c>
      <c r="I208" s="832" t="s">
        <v>3434</v>
      </c>
      <c r="J208" s="832" t="s">
        <v>3435</v>
      </c>
      <c r="K208" s="832" t="s">
        <v>3436</v>
      </c>
      <c r="L208" s="835">
        <v>1773.12</v>
      </c>
      <c r="M208" s="835">
        <v>67378.559999999998</v>
      </c>
      <c r="N208" s="832">
        <v>38</v>
      </c>
      <c r="O208" s="836">
        <v>7</v>
      </c>
      <c r="P208" s="835">
        <v>53193.599999999999</v>
      </c>
      <c r="Q208" s="837">
        <v>0.78947368421052633</v>
      </c>
      <c r="R208" s="832">
        <v>30</v>
      </c>
      <c r="S208" s="837">
        <v>0.78947368421052633</v>
      </c>
      <c r="T208" s="836">
        <v>5.5</v>
      </c>
      <c r="U208" s="838">
        <v>0.7857142857142857</v>
      </c>
    </row>
    <row r="209" spans="1:21" ht="14.4" customHeight="1" x14ac:dyDescent="0.3">
      <c r="A209" s="831">
        <v>10</v>
      </c>
      <c r="B209" s="832" t="s">
        <v>2982</v>
      </c>
      <c r="C209" s="832" t="s">
        <v>2991</v>
      </c>
      <c r="D209" s="833" t="s">
        <v>6897</v>
      </c>
      <c r="E209" s="834" t="s">
        <v>3031</v>
      </c>
      <c r="F209" s="832" t="s">
        <v>2984</v>
      </c>
      <c r="G209" s="832" t="s">
        <v>3433</v>
      </c>
      <c r="H209" s="832" t="s">
        <v>630</v>
      </c>
      <c r="I209" s="832" t="s">
        <v>3434</v>
      </c>
      <c r="J209" s="832" t="s">
        <v>3435</v>
      </c>
      <c r="K209" s="832" t="s">
        <v>3436</v>
      </c>
      <c r="L209" s="835">
        <v>1927.21</v>
      </c>
      <c r="M209" s="835">
        <v>5781.63</v>
      </c>
      <c r="N209" s="832">
        <v>3</v>
      </c>
      <c r="O209" s="836">
        <v>0.5</v>
      </c>
      <c r="P209" s="835">
        <v>5781.63</v>
      </c>
      <c r="Q209" s="837">
        <v>1</v>
      </c>
      <c r="R209" s="832">
        <v>3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10</v>
      </c>
      <c r="B210" s="832" t="s">
        <v>2982</v>
      </c>
      <c r="C210" s="832" t="s">
        <v>2991</v>
      </c>
      <c r="D210" s="833" t="s">
        <v>6897</v>
      </c>
      <c r="E210" s="834" t="s">
        <v>3031</v>
      </c>
      <c r="F210" s="832" t="s">
        <v>2984</v>
      </c>
      <c r="G210" s="832" t="s">
        <v>3433</v>
      </c>
      <c r="H210" s="832" t="s">
        <v>630</v>
      </c>
      <c r="I210" s="832" t="s">
        <v>3437</v>
      </c>
      <c r="J210" s="832" t="s">
        <v>3435</v>
      </c>
      <c r="K210" s="832" t="s">
        <v>3438</v>
      </c>
      <c r="L210" s="835">
        <v>0</v>
      </c>
      <c r="M210" s="835">
        <v>0</v>
      </c>
      <c r="N210" s="832">
        <v>3</v>
      </c>
      <c r="O210" s="836">
        <v>0.5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10</v>
      </c>
      <c r="B211" s="832" t="s">
        <v>2982</v>
      </c>
      <c r="C211" s="832" t="s">
        <v>2991</v>
      </c>
      <c r="D211" s="833" t="s">
        <v>6897</v>
      </c>
      <c r="E211" s="834" t="s">
        <v>3031</v>
      </c>
      <c r="F211" s="832" t="s">
        <v>2984</v>
      </c>
      <c r="G211" s="832" t="s">
        <v>3186</v>
      </c>
      <c r="H211" s="832" t="s">
        <v>630</v>
      </c>
      <c r="I211" s="832" t="s">
        <v>3439</v>
      </c>
      <c r="J211" s="832" t="s">
        <v>3440</v>
      </c>
      <c r="K211" s="832" t="s">
        <v>3441</v>
      </c>
      <c r="L211" s="835">
        <v>25.12</v>
      </c>
      <c r="M211" s="835">
        <v>25.12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10</v>
      </c>
      <c r="B212" s="832" t="s">
        <v>2982</v>
      </c>
      <c r="C212" s="832" t="s">
        <v>2991</v>
      </c>
      <c r="D212" s="833" t="s">
        <v>6897</v>
      </c>
      <c r="E212" s="834" t="s">
        <v>3031</v>
      </c>
      <c r="F212" s="832" t="s">
        <v>2984</v>
      </c>
      <c r="G212" s="832" t="s">
        <v>3186</v>
      </c>
      <c r="H212" s="832" t="s">
        <v>630</v>
      </c>
      <c r="I212" s="832" t="s">
        <v>3442</v>
      </c>
      <c r="J212" s="832" t="s">
        <v>3443</v>
      </c>
      <c r="K212" s="832" t="s">
        <v>3444</v>
      </c>
      <c r="L212" s="835">
        <v>25.12</v>
      </c>
      <c r="M212" s="835">
        <v>125.60000000000001</v>
      </c>
      <c r="N212" s="832">
        <v>5</v>
      </c>
      <c r="O212" s="836">
        <v>5</v>
      </c>
      <c r="P212" s="835">
        <v>125.60000000000001</v>
      </c>
      <c r="Q212" s="837">
        <v>1</v>
      </c>
      <c r="R212" s="832">
        <v>5</v>
      </c>
      <c r="S212" s="837">
        <v>1</v>
      </c>
      <c r="T212" s="836">
        <v>5</v>
      </c>
      <c r="U212" s="838">
        <v>1</v>
      </c>
    </row>
    <row r="213" spans="1:21" ht="14.4" customHeight="1" x14ac:dyDescent="0.3">
      <c r="A213" s="831">
        <v>10</v>
      </c>
      <c r="B213" s="832" t="s">
        <v>2982</v>
      </c>
      <c r="C213" s="832" t="s">
        <v>2991</v>
      </c>
      <c r="D213" s="833" t="s">
        <v>6897</v>
      </c>
      <c r="E213" s="834" t="s">
        <v>3031</v>
      </c>
      <c r="F213" s="832" t="s">
        <v>2984</v>
      </c>
      <c r="G213" s="832" t="s">
        <v>3445</v>
      </c>
      <c r="H213" s="832" t="s">
        <v>630</v>
      </c>
      <c r="I213" s="832" t="s">
        <v>3446</v>
      </c>
      <c r="J213" s="832" t="s">
        <v>745</v>
      </c>
      <c r="K213" s="832" t="s">
        <v>3447</v>
      </c>
      <c r="L213" s="835">
        <v>0</v>
      </c>
      <c r="M213" s="835">
        <v>0</v>
      </c>
      <c r="N213" s="832">
        <v>3</v>
      </c>
      <c r="O213" s="836">
        <v>1</v>
      </c>
      <c r="P213" s="835">
        <v>0</v>
      </c>
      <c r="Q213" s="837"/>
      <c r="R213" s="832">
        <v>1</v>
      </c>
      <c r="S213" s="837">
        <v>0.33333333333333331</v>
      </c>
      <c r="T213" s="836">
        <v>0.5</v>
      </c>
      <c r="U213" s="838">
        <v>0.5</v>
      </c>
    </row>
    <row r="214" spans="1:21" ht="14.4" customHeight="1" x14ac:dyDescent="0.3">
      <c r="A214" s="831">
        <v>10</v>
      </c>
      <c r="B214" s="832" t="s">
        <v>2982</v>
      </c>
      <c r="C214" s="832" t="s">
        <v>2991</v>
      </c>
      <c r="D214" s="833" t="s">
        <v>6897</v>
      </c>
      <c r="E214" s="834" t="s">
        <v>3031</v>
      </c>
      <c r="F214" s="832" t="s">
        <v>2984</v>
      </c>
      <c r="G214" s="832" t="s">
        <v>3448</v>
      </c>
      <c r="H214" s="832" t="s">
        <v>630</v>
      </c>
      <c r="I214" s="832" t="s">
        <v>3449</v>
      </c>
      <c r="J214" s="832" t="s">
        <v>3450</v>
      </c>
      <c r="K214" s="832" t="s">
        <v>3451</v>
      </c>
      <c r="L214" s="835">
        <v>28.69</v>
      </c>
      <c r="M214" s="835">
        <v>229.52</v>
      </c>
      <c r="N214" s="832">
        <v>8</v>
      </c>
      <c r="O214" s="836">
        <v>2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10</v>
      </c>
      <c r="B215" s="832" t="s">
        <v>2982</v>
      </c>
      <c r="C215" s="832" t="s">
        <v>2991</v>
      </c>
      <c r="D215" s="833" t="s">
        <v>6897</v>
      </c>
      <c r="E215" s="834" t="s">
        <v>3031</v>
      </c>
      <c r="F215" s="832" t="s">
        <v>2984</v>
      </c>
      <c r="G215" s="832" t="s">
        <v>3452</v>
      </c>
      <c r="H215" s="832" t="s">
        <v>689</v>
      </c>
      <c r="I215" s="832" t="s">
        <v>3453</v>
      </c>
      <c r="J215" s="832" t="s">
        <v>3454</v>
      </c>
      <c r="K215" s="832" t="s">
        <v>3455</v>
      </c>
      <c r="L215" s="835">
        <v>421.13</v>
      </c>
      <c r="M215" s="835">
        <v>421.13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10</v>
      </c>
      <c r="B216" s="832" t="s">
        <v>2982</v>
      </c>
      <c r="C216" s="832" t="s">
        <v>2991</v>
      </c>
      <c r="D216" s="833" t="s">
        <v>6897</v>
      </c>
      <c r="E216" s="834" t="s">
        <v>3031</v>
      </c>
      <c r="F216" s="832" t="s">
        <v>2984</v>
      </c>
      <c r="G216" s="832" t="s">
        <v>3456</v>
      </c>
      <c r="H216" s="832" t="s">
        <v>630</v>
      </c>
      <c r="I216" s="832" t="s">
        <v>3457</v>
      </c>
      <c r="J216" s="832" t="s">
        <v>2214</v>
      </c>
      <c r="K216" s="832" t="s">
        <v>3458</v>
      </c>
      <c r="L216" s="835">
        <v>0</v>
      </c>
      <c r="M216" s="835">
        <v>0</v>
      </c>
      <c r="N216" s="832">
        <v>6</v>
      </c>
      <c r="O216" s="836">
        <v>1.5</v>
      </c>
      <c r="P216" s="835">
        <v>0</v>
      </c>
      <c r="Q216" s="837"/>
      <c r="R216" s="832">
        <v>4</v>
      </c>
      <c r="S216" s="837">
        <v>0.66666666666666663</v>
      </c>
      <c r="T216" s="836">
        <v>0.5</v>
      </c>
      <c r="U216" s="838">
        <v>0.33333333333333331</v>
      </c>
    </row>
    <row r="217" spans="1:21" ht="14.4" customHeight="1" x14ac:dyDescent="0.3">
      <c r="A217" s="831">
        <v>10</v>
      </c>
      <c r="B217" s="832" t="s">
        <v>2982</v>
      </c>
      <c r="C217" s="832" t="s">
        <v>2991</v>
      </c>
      <c r="D217" s="833" t="s">
        <v>6897</v>
      </c>
      <c r="E217" s="834" t="s">
        <v>3031</v>
      </c>
      <c r="F217" s="832" t="s">
        <v>2984</v>
      </c>
      <c r="G217" s="832" t="s">
        <v>3459</v>
      </c>
      <c r="H217" s="832" t="s">
        <v>630</v>
      </c>
      <c r="I217" s="832" t="s">
        <v>3460</v>
      </c>
      <c r="J217" s="832" t="s">
        <v>3461</v>
      </c>
      <c r="K217" s="832" t="s">
        <v>3462</v>
      </c>
      <c r="L217" s="835">
        <v>76</v>
      </c>
      <c r="M217" s="835">
        <v>76</v>
      </c>
      <c r="N217" s="832">
        <v>1</v>
      </c>
      <c r="O217" s="836">
        <v>0.5</v>
      </c>
      <c r="P217" s="835">
        <v>76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10</v>
      </c>
      <c r="B218" s="832" t="s">
        <v>2982</v>
      </c>
      <c r="C218" s="832" t="s">
        <v>2991</v>
      </c>
      <c r="D218" s="833" t="s">
        <v>6897</v>
      </c>
      <c r="E218" s="834" t="s">
        <v>3031</v>
      </c>
      <c r="F218" s="832" t="s">
        <v>2985</v>
      </c>
      <c r="G218" s="832" t="s">
        <v>3094</v>
      </c>
      <c r="H218" s="832" t="s">
        <v>630</v>
      </c>
      <c r="I218" s="832" t="s">
        <v>3463</v>
      </c>
      <c r="J218" s="832" t="s">
        <v>3040</v>
      </c>
      <c r="K218" s="832"/>
      <c r="L218" s="835">
        <v>0</v>
      </c>
      <c r="M218" s="835">
        <v>0</v>
      </c>
      <c r="N218" s="832">
        <v>6</v>
      </c>
      <c r="O218" s="836">
        <v>5</v>
      </c>
      <c r="P218" s="835">
        <v>0</v>
      </c>
      <c r="Q218" s="837"/>
      <c r="R218" s="832">
        <v>4</v>
      </c>
      <c r="S218" s="837">
        <v>0.66666666666666663</v>
      </c>
      <c r="T218" s="836">
        <v>3.5</v>
      </c>
      <c r="U218" s="838">
        <v>0.7</v>
      </c>
    </row>
    <row r="219" spans="1:21" ht="14.4" customHeight="1" x14ac:dyDescent="0.3">
      <c r="A219" s="831">
        <v>10</v>
      </c>
      <c r="B219" s="832" t="s">
        <v>2982</v>
      </c>
      <c r="C219" s="832" t="s">
        <v>2991</v>
      </c>
      <c r="D219" s="833" t="s">
        <v>6897</v>
      </c>
      <c r="E219" s="834" t="s">
        <v>3031</v>
      </c>
      <c r="F219" s="832" t="s">
        <v>2985</v>
      </c>
      <c r="G219" s="832" t="s">
        <v>3094</v>
      </c>
      <c r="H219" s="832" t="s">
        <v>630</v>
      </c>
      <c r="I219" s="832" t="s">
        <v>3464</v>
      </c>
      <c r="J219" s="832" t="s">
        <v>3040</v>
      </c>
      <c r="K219" s="832"/>
      <c r="L219" s="835">
        <v>0</v>
      </c>
      <c r="M219" s="835">
        <v>0</v>
      </c>
      <c r="N219" s="832">
        <v>4</v>
      </c>
      <c r="O219" s="836">
        <v>4</v>
      </c>
      <c r="P219" s="835">
        <v>0</v>
      </c>
      <c r="Q219" s="837"/>
      <c r="R219" s="832">
        <v>1</v>
      </c>
      <c r="S219" s="837">
        <v>0.25</v>
      </c>
      <c r="T219" s="836">
        <v>1</v>
      </c>
      <c r="U219" s="838">
        <v>0.25</v>
      </c>
    </row>
    <row r="220" spans="1:21" ht="14.4" customHeight="1" x14ac:dyDescent="0.3">
      <c r="A220" s="831">
        <v>10</v>
      </c>
      <c r="B220" s="832" t="s">
        <v>2982</v>
      </c>
      <c r="C220" s="832" t="s">
        <v>2991</v>
      </c>
      <c r="D220" s="833" t="s">
        <v>6897</v>
      </c>
      <c r="E220" s="834" t="s">
        <v>3031</v>
      </c>
      <c r="F220" s="832" t="s">
        <v>2985</v>
      </c>
      <c r="G220" s="832" t="s">
        <v>3094</v>
      </c>
      <c r="H220" s="832" t="s">
        <v>630</v>
      </c>
      <c r="I220" s="832" t="s">
        <v>3465</v>
      </c>
      <c r="J220" s="832" t="s">
        <v>3040</v>
      </c>
      <c r="K220" s="832"/>
      <c r="L220" s="835">
        <v>0</v>
      </c>
      <c r="M220" s="835">
        <v>0</v>
      </c>
      <c r="N220" s="832">
        <v>5</v>
      </c>
      <c r="O220" s="836">
        <v>3</v>
      </c>
      <c r="P220" s="835">
        <v>0</v>
      </c>
      <c r="Q220" s="837"/>
      <c r="R220" s="832">
        <v>3</v>
      </c>
      <c r="S220" s="837">
        <v>0.6</v>
      </c>
      <c r="T220" s="836">
        <v>2</v>
      </c>
      <c r="U220" s="838">
        <v>0.66666666666666663</v>
      </c>
    </row>
    <row r="221" spans="1:21" ht="14.4" customHeight="1" x14ac:dyDescent="0.3">
      <c r="A221" s="831">
        <v>10</v>
      </c>
      <c r="B221" s="832" t="s">
        <v>2982</v>
      </c>
      <c r="C221" s="832" t="s">
        <v>2991</v>
      </c>
      <c r="D221" s="833" t="s">
        <v>6897</v>
      </c>
      <c r="E221" s="834" t="s">
        <v>3031</v>
      </c>
      <c r="F221" s="832" t="s">
        <v>2985</v>
      </c>
      <c r="G221" s="832" t="s">
        <v>3094</v>
      </c>
      <c r="H221" s="832" t="s">
        <v>630</v>
      </c>
      <c r="I221" s="832" t="s">
        <v>3466</v>
      </c>
      <c r="J221" s="832" t="s">
        <v>3040</v>
      </c>
      <c r="K221" s="832"/>
      <c r="L221" s="835">
        <v>0</v>
      </c>
      <c r="M221" s="835">
        <v>0</v>
      </c>
      <c r="N221" s="832">
        <v>2</v>
      </c>
      <c r="O221" s="836">
        <v>1.5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10</v>
      </c>
      <c r="B222" s="832" t="s">
        <v>2982</v>
      </c>
      <c r="C222" s="832" t="s">
        <v>2991</v>
      </c>
      <c r="D222" s="833" t="s">
        <v>6897</v>
      </c>
      <c r="E222" s="834" t="s">
        <v>3031</v>
      </c>
      <c r="F222" s="832" t="s">
        <v>2985</v>
      </c>
      <c r="G222" s="832" t="s">
        <v>3094</v>
      </c>
      <c r="H222" s="832" t="s">
        <v>630</v>
      </c>
      <c r="I222" s="832" t="s">
        <v>3467</v>
      </c>
      <c r="J222" s="832" t="s">
        <v>3040</v>
      </c>
      <c r="K222" s="832"/>
      <c r="L222" s="835">
        <v>0</v>
      </c>
      <c r="M222" s="835">
        <v>0</v>
      </c>
      <c r="N222" s="832">
        <v>8</v>
      </c>
      <c r="O222" s="836">
        <v>6.5</v>
      </c>
      <c r="P222" s="835">
        <v>0</v>
      </c>
      <c r="Q222" s="837"/>
      <c r="R222" s="832">
        <v>3</v>
      </c>
      <c r="S222" s="837">
        <v>0.375</v>
      </c>
      <c r="T222" s="836">
        <v>2.5</v>
      </c>
      <c r="U222" s="838">
        <v>0.38461538461538464</v>
      </c>
    </row>
    <row r="223" spans="1:21" ht="14.4" customHeight="1" x14ac:dyDescent="0.3">
      <c r="A223" s="831">
        <v>10</v>
      </c>
      <c r="B223" s="832" t="s">
        <v>2982</v>
      </c>
      <c r="C223" s="832" t="s">
        <v>2991</v>
      </c>
      <c r="D223" s="833" t="s">
        <v>6897</v>
      </c>
      <c r="E223" s="834" t="s">
        <v>3031</v>
      </c>
      <c r="F223" s="832" t="s">
        <v>2985</v>
      </c>
      <c r="G223" s="832" t="s">
        <v>3094</v>
      </c>
      <c r="H223" s="832" t="s">
        <v>630</v>
      </c>
      <c r="I223" s="832" t="s">
        <v>3468</v>
      </c>
      <c r="J223" s="832" t="s">
        <v>3040</v>
      </c>
      <c r="K223" s="832"/>
      <c r="L223" s="835">
        <v>0</v>
      </c>
      <c r="M223" s="835">
        <v>0</v>
      </c>
      <c r="N223" s="832">
        <v>16</v>
      </c>
      <c r="O223" s="836">
        <v>14.5</v>
      </c>
      <c r="P223" s="835">
        <v>0</v>
      </c>
      <c r="Q223" s="837"/>
      <c r="R223" s="832">
        <v>6</v>
      </c>
      <c r="S223" s="837">
        <v>0.375</v>
      </c>
      <c r="T223" s="836">
        <v>6</v>
      </c>
      <c r="U223" s="838">
        <v>0.41379310344827586</v>
      </c>
    </row>
    <row r="224" spans="1:21" ht="14.4" customHeight="1" x14ac:dyDescent="0.3">
      <c r="A224" s="831">
        <v>10</v>
      </c>
      <c r="B224" s="832" t="s">
        <v>2982</v>
      </c>
      <c r="C224" s="832" t="s">
        <v>2991</v>
      </c>
      <c r="D224" s="833" t="s">
        <v>6897</v>
      </c>
      <c r="E224" s="834" t="s">
        <v>3031</v>
      </c>
      <c r="F224" s="832" t="s">
        <v>2985</v>
      </c>
      <c r="G224" s="832" t="s">
        <v>3094</v>
      </c>
      <c r="H224" s="832" t="s">
        <v>630</v>
      </c>
      <c r="I224" s="832" t="s">
        <v>3469</v>
      </c>
      <c r="J224" s="832" t="s">
        <v>3040</v>
      </c>
      <c r="K224" s="832"/>
      <c r="L224" s="835">
        <v>0</v>
      </c>
      <c r="M224" s="835">
        <v>0</v>
      </c>
      <c r="N224" s="832">
        <v>4</v>
      </c>
      <c r="O224" s="836">
        <v>3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10</v>
      </c>
      <c r="B225" s="832" t="s">
        <v>2982</v>
      </c>
      <c r="C225" s="832" t="s">
        <v>2991</v>
      </c>
      <c r="D225" s="833" t="s">
        <v>6897</v>
      </c>
      <c r="E225" s="834" t="s">
        <v>3031</v>
      </c>
      <c r="F225" s="832" t="s">
        <v>2985</v>
      </c>
      <c r="G225" s="832" t="s">
        <v>3094</v>
      </c>
      <c r="H225" s="832" t="s">
        <v>630</v>
      </c>
      <c r="I225" s="832" t="s">
        <v>3470</v>
      </c>
      <c r="J225" s="832" t="s">
        <v>3040</v>
      </c>
      <c r="K225" s="832"/>
      <c r="L225" s="835">
        <v>0</v>
      </c>
      <c r="M225" s="835">
        <v>0</v>
      </c>
      <c r="N225" s="832">
        <v>2</v>
      </c>
      <c r="O225" s="836">
        <v>2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10</v>
      </c>
      <c r="B226" s="832" t="s">
        <v>2982</v>
      </c>
      <c r="C226" s="832" t="s">
        <v>2991</v>
      </c>
      <c r="D226" s="833" t="s">
        <v>6897</v>
      </c>
      <c r="E226" s="834" t="s">
        <v>3031</v>
      </c>
      <c r="F226" s="832" t="s">
        <v>2985</v>
      </c>
      <c r="G226" s="832" t="s">
        <v>3094</v>
      </c>
      <c r="H226" s="832" t="s">
        <v>630</v>
      </c>
      <c r="I226" s="832" t="s">
        <v>3471</v>
      </c>
      <c r="J226" s="832" t="s">
        <v>3040</v>
      </c>
      <c r="K226" s="832"/>
      <c r="L226" s="835">
        <v>0</v>
      </c>
      <c r="M226" s="835">
        <v>0</v>
      </c>
      <c r="N226" s="832">
        <v>9</v>
      </c>
      <c r="O226" s="836">
        <v>7.5</v>
      </c>
      <c r="P226" s="835">
        <v>0</v>
      </c>
      <c r="Q226" s="837"/>
      <c r="R226" s="832">
        <v>6</v>
      </c>
      <c r="S226" s="837">
        <v>0.66666666666666663</v>
      </c>
      <c r="T226" s="836">
        <v>5</v>
      </c>
      <c r="U226" s="838">
        <v>0.66666666666666663</v>
      </c>
    </row>
    <row r="227" spans="1:21" ht="14.4" customHeight="1" x14ac:dyDescent="0.3">
      <c r="A227" s="831">
        <v>10</v>
      </c>
      <c r="B227" s="832" t="s">
        <v>2982</v>
      </c>
      <c r="C227" s="832" t="s">
        <v>2991</v>
      </c>
      <c r="D227" s="833" t="s">
        <v>6897</v>
      </c>
      <c r="E227" s="834" t="s">
        <v>3031</v>
      </c>
      <c r="F227" s="832" t="s">
        <v>2985</v>
      </c>
      <c r="G227" s="832" t="s">
        <v>3094</v>
      </c>
      <c r="H227" s="832" t="s">
        <v>630</v>
      </c>
      <c r="I227" s="832" t="s">
        <v>3472</v>
      </c>
      <c r="J227" s="832" t="s">
        <v>3040</v>
      </c>
      <c r="K227" s="832"/>
      <c r="L227" s="835">
        <v>0</v>
      </c>
      <c r="M227" s="835">
        <v>0</v>
      </c>
      <c r="N227" s="832">
        <v>7</v>
      </c>
      <c r="O227" s="836">
        <v>6</v>
      </c>
      <c r="P227" s="835">
        <v>0</v>
      </c>
      <c r="Q227" s="837"/>
      <c r="R227" s="832">
        <v>3</v>
      </c>
      <c r="S227" s="837">
        <v>0.42857142857142855</v>
      </c>
      <c r="T227" s="836">
        <v>2</v>
      </c>
      <c r="U227" s="838">
        <v>0.33333333333333331</v>
      </c>
    </row>
    <row r="228" spans="1:21" ht="14.4" customHeight="1" x14ac:dyDescent="0.3">
      <c r="A228" s="831">
        <v>10</v>
      </c>
      <c r="B228" s="832" t="s">
        <v>2982</v>
      </c>
      <c r="C228" s="832" t="s">
        <v>2991</v>
      </c>
      <c r="D228" s="833" t="s">
        <v>6897</v>
      </c>
      <c r="E228" s="834" t="s">
        <v>3031</v>
      </c>
      <c r="F228" s="832" t="s">
        <v>2985</v>
      </c>
      <c r="G228" s="832" t="s">
        <v>3094</v>
      </c>
      <c r="H228" s="832" t="s">
        <v>630</v>
      </c>
      <c r="I228" s="832" t="s">
        <v>3473</v>
      </c>
      <c r="J228" s="832" t="s">
        <v>3040</v>
      </c>
      <c r="K228" s="832"/>
      <c r="L228" s="835">
        <v>0</v>
      </c>
      <c r="M228" s="835">
        <v>0</v>
      </c>
      <c r="N228" s="832">
        <v>1</v>
      </c>
      <c r="O228" s="836">
        <v>0.5</v>
      </c>
      <c r="P228" s="835">
        <v>0</v>
      </c>
      <c r="Q228" s="837"/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10</v>
      </c>
      <c r="B229" s="832" t="s">
        <v>2982</v>
      </c>
      <c r="C229" s="832" t="s">
        <v>2991</v>
      </c>
      <c r="D229" s="833" t="s">
        <v>6897</v>
      </c>
      <c r="E229" s="834" t="s">
        <v>3031</v>
      </c>
      <c r="F229" s="832" t="s">
        <v>2985</v>
      </c>
      <c r="G229" s="832" t="s">
        <v>3094</v>
      </c>
      <c r="H229" s="832" t="s">
        <v>630</v>
      </c>
      <c r="I229" s="832" t="s">
        <v>3474</v>
      </c>
      <c r="J229" s="832" t="s">
        <v>3040</v>
      </c>
      <c r="K229" s="832"/>
      <c r="L229" s="835">
        <v>0</v>
      </c>
      <c r="M229" s="835">
        <v>0</v>
      </c>
      <c r="N229" s="832">
        <v>4</v>
      </c>
      <c r="O229" s="836">
        <v>4</v>
      </c>
      <c r="P229" s="835">
        <v>0</v>
      </c>
      <c r="Q229" s="837"/>
      <c r="R229" s="832">
        <v>4</v>
      </c>
      <c r="S229" s="837">
        <v>1</v>
      </c>
      <c r="T229" s="836">
        <v>4</v>
      </c>
      <c r="U229" s="838">
        <v>1</v>
      </c>
    </row>
    <row r="230" spans="1:21" ht="14.4" customHeight="1" x14ac:dyDescent="0.3">
      <c r="A230" s="831">
        <v>10</v>
      </c>
      <c r="B230" s="832" t="s">
        <v>2982</v>
      </c>
      <c r="C230" s="832" t="s">
        <v>2991</v>
      </c>
      <c r="D230" s="833" t="s">
        <v>6897</v>
      </c>
      <c r="E230" s="834" t="s">
        <v>3031</v>
      </c>
      <c r="F230" s="832" t="s">
        <v>2985</v>
      </c>
      <c r="G230" s="832" t="s">
        <v>3094</v>
      </c>
      <c r="H230" s="832" t="s">
        <v>630</v>
      </c>
      <c r="I230" s="832" t="s">
        <v>3475</v>
      </c>
      <c r="J230" s="832" t="s">
        <v>3040</v>
      </c>
      <c r="K230" s="832"/>
      <c r="L230" s="835">
        <v>0</v>
      </c>
      <c r="M230" s="835">
        <v>0</v>
      </c>
      <c r="N230" s="832">
        <v>1</v>
      </c>
      <c r="O230" s="836">
        <v>1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10</v>
      </c>
      <c r="B231" s="832" t="s">
        <v>2982</v>
      </c>
      <c r="C231" s="832" t="s">
        <v>2991</v>
      </c>
      <c r="D231" s="833" t="s">
        <v>6897</v>
      </c>
      <c r="E231" s="834" t="s">
        <v>3031</v>
      </c>
      <c r="F231" s="832" t="s">
        <v>2985</v>
      </c>
      <c r="G231" s="832" t="s">
        <v>3094</v>
      </c>
      <c r="H231" s="832" t="s">
        <v>630</v>
      </c>
      <c r="I231" s="832" t="s">
        <v>3476</v>
      </c>
      <c r="J231" s="832" t="s">
        <v>3040</v>
      </c>
      <c r="K231" s="832"/>
      <c r="L231" s="835">
        <v>0</v>
      </c>
      <c r="M231" s="835">
        <v>0</v>
      </c>
      <c r="N231" s="832">
        <v>5</v>
      </c>
      <c r="O231" s="836">
        <v>5</v>
      </c>
      <c r="P231" s="835">
        <v>0</v>
      </c>
      <c r="Q231" s="837"/>
      <c r="R231" s="832">
        <v>4</v>
      </c>
      <c r="S231" s="837">
        <v>0.8</v>
      </c>
      <c r="T231" s="836">
        <v>4</v>
      </c>
      <c r="U231" s="838">
        <v>0.8</v>
      </c>
    </row>
    <row r="232" spans="1:21" ht="14.4" customHeight="1" x14ac:dyDescent="0.3">
      <c r="A232" s="831">
        <v>10</v>
      </c>
      <c r="B232" s="832" t="s">
        <v>2982</v>
      </c>
      <c r="C232" s="832" t="s">
        <v>2991</v>
      </c>
      <c r="D232" s="833" t="s">
        <v>6897</v>
      </c>
      <c r="E232" s="834" t="s">
        <v>3037</v>
      </c>
      <c r="F232" s="832" t="s">
        <v>2984</v>
      </c>
      <c r="G232" s="832" t="s">
        <v>3249</v>
      </c>
      <c r="H232" s="832" t="s">
        <v>630</v>
      </c>
      <c r="I232" s="832" t="s">
        <v>3250</v>
      </c>
      <c r="J232" s="832" t="s">
        <v>3251</v>
      </c>
      <c r="K232" s="832" t="s">
        <v>3252</v>
      </c>
      <c r="L232" s="835">
        <v>19.75</v>
      </c>
      <c r="M232" s="835">
        <v>39.5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10</v>
      </c>
      <c r="B233" s="832" t="s">
        <v>2982</v>
      </c>
      <c r="C233" s="832" t="s">
        <v>2991</v>
      </c>
      <c r="D233" s="833" t="s">
        <v>6897</v>
      </c>
      <c r="E233" s="834" t="s">
        <v>3037</v>
      </c>
      <c r="F233" s="832" t="s">
        <v>2984</v>
      </c>
      <c r="G233" s="832" t="s">
        <v>3106</v>
      </c>
      <c r="H233" s="832" t="s">
        <v>689</v>
      </c>
      <c r="I233" s="832" t="s">
        <v>2448</v>
      </c>
      <c r="J233" s="832" t="s">
        <v>2449</v>
      </c>
      <c r="K233" s="832" t="s">
        <v>2450</v>
      </c>
      <c r="L233" s="835">
        <v>149.52000000000001</v>
      </c>
      <c r="M233" s="835">
        <v>149.52000000000001</v>
      </c>
      <c r="N233" s="832">
        <v>1</v>
      </c>
      <c r="O233" s="836">
        <v>0.5</v>
      </c>
      <c r="P233" s="835">
        <v>149.52000000000001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10</v>
      </c>
      <c r="B234" s="832" t="s">
        <v>2982</v>
      </c>
      <c r="C234" s="832" t="s">
        <v>2991</v>
      </c>
      <c r="D234" s="833" t="s">
        <v>6897</v>
      </c>
      <c r="E234" s="834" t="s">
        <v>3037</v>
      </c>
      <c r="F234" s="832" t="s">
        <v>2984</v>
      </c>
      <c r="G234" s="832" t="s">
        <v>3477</v>
      </c>
      <c r="H234" s="832" t="s">
        <v>689</v>
      </c>
      <c r="I234" s="832" t="s">
        <v>3478</v>
      </c>
      <c r="J234" s="832" t="s">
        <v>2685</v>
      </c>
      <c r="K234" s="832" t="s">
        <v>3479</v>
      </c>
      <c r="L234" s="835">
        <v>141.09</v>
      </c>
      <c r="M234" s="835">
        <v>282.18</v>
      </c>
      <c r="N234" s="832">
        <v>2</v>
      </c>
      <c r="O234" s="836">
        <v>0.5</v>
      </c>
      <c r="P234" s="835">
        <v>282.18</v>
      </c>
      <c r="Q234" s="837">
        <v>1</v>
      </c>
      <c r="R234" s="832">
        <v>2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10</v>
      </c>
      <c r="B235" s="832" t="s">
        <v>2982</v>
      </c>
      <c r="C235" s="832" t="s">
        <v>2991</v>
      </c>
      <c r="D235" s="833" t="s">
        <v>6897</v>
      </c>
      <c r="E235" s="834" t="s">
        <v>3037</v>
      </c>
      <c r="F235" s="832" t="s">
        <v>2984</v>
      </c>
      <c r="G235" s="832" t="s">
        <v>3263</v>
      </c>
      <c r="H235" s="832" t="s">
        <v>630</v>
      </c>
      <c r="I235" s="832" t="s">
        <v>3480</v>
      </c>
      <c r="J235" s="832" t="s">
        <v>2464</v>
      </c>
      <c r="K235" s="832" t="s">
        <v>2462</v>
      </c>
      <c r="L235" s="835">
        <v>170.52</v>
      </c>
      <c r="M235" s="835">
        <v>341.04</v>
      </c>
      <c r="N235" s="832">
        <v>2</v>
      </c>
      <c r="O235" s="836">
        <v>0.5</v>
      </c>
      <c r="P235" s="835">
        <v>341.04</v>
      </c>
      <c r="Q235" s="837">
        <v>1</v>
      </c>
      <c r="R235" s="832">
        <v>2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10</v>
      </c>
      <c r="B236" s="832" t="s">
        <v>2982</v>
      </c>
      <c r="C236" s="832" t="s">
        <v>2991</v>
      </c>
      <c r="D236" s="833" t="s">
        <v>6897</v>
      </c>
      <c r="E236" s="834" t="s">
        <v>3037</v>
      </c>
      <c r="F236" s="832" t="s">
        <v>2984</v>
      </c>
      <c r="G236" s="832" t="s">
        <v>3263</v>
      </c>
      <c r="H236" s="832" t="s">
        <v>630</v>
      </c>
      <c r="I236" s="832" t="s">
        <v>3264</v>
      </c>
      <c r="J236" s="832" t="s">
        <v>2464</v>
      </c>
      <c r="K236" s="832" t="s">
        <v>3265</v>
      </c>
      <c r="L236" s="835">
        <v>42.63</v>
      </c>
      <c r="M236" s="835">
        <v>42.63</v>
      </c>
      <c r="N236" s="832">
        <v>1</v>
      </c>
      <c r="O236" s="836">
        <v>0.5</v>
      </c>
      <c r="P236" s="835">
        <v>42.63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10</v>
      </c>
      <c r="B237" s="832" t="s">
        <v>2982</v>
      </c>
      <c r="C237" s="832" t="s">
        <v>2991</v>
      </c>
      <c r="D237" s="833" t="s">
        <v>6897</v>
      </c>
      <c r="E237" s="834" t="s">
        <v>3037</v>
      </c>
      <c r="F237" s="832" t="s">
        <v>2984</v>
      </c>
      <c r="G237" s="832" t="s">
        <v>3107</v>
      </c>
      <c r="H237" s="832" t="s">
        <v>630</v>
      </c>
      <c r="I237" s="832" t="s">
        <v>3481</v>
      </c>
      <c r="J237" s="832" t="s">
        <v>3287</v>
      </c>
      <c r="K237" s="832" t="s">
        <v>3482</v>
      </c>
      <c r="L237" s="835">
        <v>23.51</v>
      </c>
      <c r="M237" s="835">
        <v>23.51</v>
      </c>
      <c r="N237" s="832">
        <v>1</v>
      </c>
      <c r="O237" s="836">
        <v>1</v>
      </c>
      <c r="P237" s="835">
        <v>23.51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10</v>
      </c>
      <c r="B238" s="832" t="s">
        <v>2982</v>
      </c>
      <c r="C238" s="832" t="s">
        <v>2991</v>
      </c>
      <c r="D238" s="833" t="s">
        <v>6897</v>
      </c>
      <c r="E238" s="834" t="s">
        <v>3037</v>
      </c>
      <c r="F238" s="832" t="s">
        <v>2984</v>
      </c>
      <c r="G238" s="832" t="s">
        <v>3107</v>
      </c>
      <c r="H238" s="832" t="s">
        <v>630</v>
      </c>
      <c r="I238" s="832" t="s">
        <v>3481</v>
      </c>
      <c r="J238" s="832" t="s">
        <v>3287</v>
      </c>
      <c r="K238" s="832" t="s">
        <v>3482</v>
      </c>
      <c r="L238" s="835">
        <v>27.67</v>
      </c>
      <c r="M238" s="835">
        <v>27.67</v>
      </c>
      <c r="N238" s="832">
        <v>1</v>
      </c>
      <c r="O238" s="836">
        <v>0.5</v>
      </c>
      <c r="P238" s="835">
        <v>27.67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10</v>
      </c>
      <c r="B239" s="832" t="s">
        <v>2982</v>
      </c>
      <c r="C239" s="832" t="s">
        <v>2991</v>
      </c>
      <c r="D239" s="833" t="s">
        <v>6897</v>
      </c>
      <c r="E239" s="834" t="s">
        <v>3037</v>
      </c>
      <c r="F239" s="832" t="s">
        <v>2984</v>
      </c>
      <c r="G239" s="832" t="s">
        <v>3483</v>
      </c>
      <c r="H239" s="832" t="s">
        <v>630</v>
      </c>
      <c r="I239" s="832" t="s">
        <v>3484</v>
      </c>
      <c r="J239" s="832" t="s">
        <v>1409</v>
      </c>
      <c r="K239" s="832" t="s">
        <v>3485</v>
      </c>
      <c r="L239" s="835">
        <v>344</v>
      </c>
      <c r="M239" s="835">
        <v>344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10</v>
      </c>
      <c r="B240" s="832" t="s">
        <v>2982</v>
      </c>
      <c r="C240" s="832" t="s">
        <v>2991</v>
      </c>
      <c r="D240" s="833" t="s">
        <v>6897</v>
      </c>
      <c r="E240" s="834" t="s">
        <v>3037</v>
      </c>
      <c r="F240" s="832" t="s">
        <v>2984</v>
      </c>
      <c r="G240" s="832" t="s">
        <v>3486</v>
      </c>
      <c r="H240" s="832" t="s">
        <v>630</v>
      </c>
      <c r="I240" s="832" t="s">
        <v>3487</v>
      </c>
      <c r="J240" s="832" t="s">
        <v>3488</v>
      </c>
      <c r="K240" s="832" t="s">
        <v>3489</v>
      </c>
      <c r="L240" s="835">
        <v>121.07</v>
      </c>
      <c r="M240" s="835">
        <v>242.14</v>
      </c>
      <c r="N240" s="832">
        <v>2</v>
      </c>
      <c r="O240" s="836">
        <v>1</v>
      </c>
      <c r="P240" s="835">
        <v>242.14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10</v>
      </c>
      <c r="B241" s="832" t="s">
        <v>2982</v>
      </c>
      <c r="C241" s="832" t="s">
        <v>2991</v>
      </c>
      <c r="D241" s="833" t="s">
        <v>6897</v>
      </c>
      <c r="E241" s="834" t="s">
        <v>3037</v>
      </c>
      <c r="F241" s="832" t="s">
        <v>2984</v>
      </c>
      <c r="G241" s="832" t="s">
        <v>3120</v>
      </c>
      <c r="H241" s="832" t="s">
        <v>630</v>
      </c>
      <c r="I241" s="832" t="s">
        <v>3121</v>
      </c>
      <c r="J241" s="832" t="s">
        <v>1060</v>
      </c>
      <c r="K241" s="832" t="s">
        <v>3122</v>
      </c>
      <c r="L241" s="835">
        <v>89.91</v>
      </c>
      <c r="M241" s="835">
        <v>89.91</v>
      </c>
      <c r="N241" s="832">
        <v>1</v>
      </c>
      <c r="O241" s="836">
        <v>0.5</v>
      </c>
      <c r="P241" s="835">
        <v>89.91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10</v>
      </c>
      <c r="B242" s="832" t="s">
        <v>2982</v>
      </c>
      <c r="C242" s="832" t="s">
        <v>2991</v>
      </c>
      <c r="D242" s="833" t="s">
        <v>6897</v>
      </c>
      <c r="E242" s="834" t="s">
        <v>3037</v>
      </c>
      <c r="F242" s="832" t="s">
        <v>2984</v>
      </c>
      <c r="G242" s="832" t="s">
        <v>3490</v>
      </c>
      <c r="H242" s="832" t="s">
        <v>630</v>
      </c>
      <c r="I242" s="832" t="s">
        <v>3491</v>
      </c>
      <c r="J242" s="832" t="s">
        <v>1450</v>
      </c>
      <c r="K242" s="832" t="s">
        <v>3492</v>
      </c>
      <c r="L242" s="835">
        <v>0</v>
      </c>
      <c r="M242" s="835">
        <v>0</v>
      </c>
      <c r="N242" s="832">
        <v>1</v>
      </c>
      <c r="O242" s="836">
        <v>0.5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10</v>
      </c>
      <c r="B243" s="832" t="s">
        <v>2982</v>
      </c>
      <c r="C243" s="832" t="s">
        <v>2991</v>
      </c>
      <c r="D243" s="833" t="s">
        <v>6897</v>
      </c>
      <c r="E243" s="834" t="s">
        <v>3037</v>
      </c>
      <c r="F243" s="832" t="s">
        <v>2984</v>
      </c>
      <c r="G243" s="832" t="s">
        <v>3123</v>
      </c>
      <c r="H243" s="832" t="s">
        <v>630</v>
      </c>
      <c r="I243" s="832" t="s">
        <v>3329</v>
      </c>
      <c r="J243" s="832" t="s">
        <v>1590</v>
      </c>
      <c r="K243" s="832" t="s">
        <v>3330</v>
      </c>
      <c r="L243" s="835">
        <v>98.75</v>
      </c>
      <c r="M243" s="835">
        <v>98.75</v>
      </c>
      <c r="N243" s="832">
        <v>1</v>
      </c>
      <c r="O243" s="836">
        <v>0.5</v>
      </c>
      <c r="P243" s="835">
        <v>98.75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10</v>
      </c>
      <c r="B244" s="832" t="s">
        <v>2982</v>
      </c>
      <c r="C244" s="832" t="s">
        <v>2991</v>
      </c>
      <c r="D244" s="833" t="s">
        <v>6897</v>
      </c>
      <c r="E244" s="834" t="s">
        <v>3037</v>
      </c>
      <c r="F244" s="832" t="s">
        <v>2984</v>
      </c>
      <c r="G244" s="832" t="s">
        <v>3123</v>
      </c>
      <c r="H244" s="832" t="s">
        <v>630</v>
      </c>
      <c r="I244" s="832" t="s">
        <v>3493</v>
      </c>
      <c r="J244" s="832" t="s">
        <v>1588</v>
      </c>
      <c r="K244" s="832" t="s">
        <v>3125</v>
      </c>
      <c r="L244" s="835">
        <v>49.38</v>
      </c>
      <c r="M244" s="835">
        <v>49.38</v>
      </c>
      <c r="N244" s="832">
        <v>1</v>
      </c>
      <c r="O244" s="836">
        <v>1</v>
      </c>
      <c r="P244" s="835">
        <v>49.38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10</v>
      </c>
      <c r="B245" s="832" t="s">
        <v>2982</v>
      </c>
      <c r="C245" s="832" t="s">
        <v>2991</v>
      </c>
      <c r="D245" s="833" t="s">
        <v>6897</v>
      </c>
      <c r="E245" s="834" t="s">
        <v>3037</v>
      </c>
      <c r="F245" s="832" t="s">
        <v>2984</v>
      </c>
      <c r="G245" s="832" t="s">
        <v>3123</v>
      </c>
      <c r="H245" s="832" t="s">
        <v>630</v>
      </c>
      <c r="I245" s="832" t="s">
        <v>3494</v>
      </c>
      <c r="J245" s="832" t="s">
        <v>1046</v>
      </c>
      <c r="K245" s="832" t="s">
        <v>1047</v>
      </c>
      <c r="L245" s="835">
        <v>38.81</v>
      </c>
      <c r="M245" s="835">
        <v>38.81</v>
      </c>
      <c r="N245" s="832">
        <v>1</v>
      </c>
      <c r="O245" s="836">
        <v>1</v>
      </c>
      <c r="P245" s="835">
        <v>38.81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10</v>
      </c>
      <c r="B246" s="832" t="s">
        <v>2982</v>
      </c>
      <c r="C246" s="832" t="s">
        <v>2991</v>
      </c>
      <c r="D246" s="833" t="s">
        <v>6897</v>
      </c>
      <c r="E246" s="834" t="s">
        <v>3037</v>
      </c>
      <c r="F246" s="832" t="s">
        <v>2984</v>
      </c>
      <c r="G246" s="832" t="s">
        <v>3133</v>
      </c>
      <c r="H246" s="832" t="s">
        <v>689</v>
      </c>
      <c r="I246" s="832" t="s">
        <v>2538</v>
      </c>
      <c r="J246" s="832" t="s">
        <v>2539</v>
      </c>
      <c r="K246" s="832" t="s">
        <v>2540</v>
      </c>
      <c r="L246" s="835">
        <v>58.77</v>
      </c>
      <c r="M246" s="835">
        <v>58.77</v>
      </c>
      <c r="N246" s="832">
        <v>1</v>
      </c>
      <c r="O246" s="836">
        <v>1</v>
      </c>
      <c r="P246" s="835">
        <v>58.77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10</v>
      </c>
      <c r="B247" s="832" t="s">
        <v>2982</v>
      </c>
      <c r="C247" s="832" t="s">
        <v>2991</v>
      </c>
      <c r="D247" s="833" t="s">
        <v>6897</v>
      </c>
      <c r="E247" s="834" t="s">
        <v>3037</v>
      </c>
      <c r="F247" s="832" t="s">
        <v>2984</v>
      </c>
      <c r="G247" s="832" t="s">
        <v>3133</v>
      </c>
      <c r="H247" s="832" t="s">
        <v>689</v>
      </c>
      <c r="I247" s="832" t="s">
        <v>2855</v>
      </c>
      <c r="J247" s="832" t="s">
        <v>2539</v>
      </c>
      <c r="K247" s="832" t="s">
        <v>2856</v>
      </c>
      <c r="L247" s="835">
        <v>207.45</v>
      </c>
      <c r="M247" s="835">
        <v>829.8</v>
      </c>
      <c r="N247" s="832">
        <v>4</v>
      </c>
      <c r="O247" s="836">
        <v>2</v>
      </c>
      <c r="P247" s="835">
        <v>829.8</v>
      </c>
      <c r="Q247" s="837">
        <v>1</v>
      </c>
      <c r="R247" s="832">
        <v>4</v>
      </c>
      <c r="S247" s="837">
        <v>1</v>
      </c>
      <c r="T247" s="836">
        <v>2</v>
      </c>
      <c r="U247" s="838">
        <v>1</v>
      </c>
    </row>
    <row r="248" spans="1:21" ht="14.4" customHeight="1" x14ac:dyDescent="0.3">
      <c r="A248" s="831">
        <v>10</v>
      </c>
      <c r="B248" s="832" t="s">
        <v>2982</v>
      </c>
      <c r="C248" s="832" t="s">
        <v>2991</v>
      </c>
      <c r="D248" s="833" t="s">
        <v>6897</v>
      </c>
      <c r="E248" s="834" t="s">
        <v>3037</v>
      </c>
      <c r="F248" s="832" t="s">
        <v>2984</v>
      </c>
      <c r="G248" s="832" t="s">
        <v>3133</v>
      </c>
      <c r="H248" s="832" t="s">
        <v>689</v>
      </c>
      <c r="I248" s="832" t="s">
        <v>2855</v>
      </c>
      <c r="J248" s="832" t="s">
        <v>2539</v>
      </c>
      <c r="K248" s="832" t="s">
        <v>2856</v>
      </c>
      <c r="L248" s="835">
        <v>176.32</v>
      </c>
      <c r="M248" s="835">
        <v>176.32</v>
      </c>
      <c r="N248" s="832">
        <v>1</v>
      </c>
      <c r="O248" s="836">
        <v>0.5</v>
      </c>
      <c r="P248" s="835">
        <v>176.32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10</v>
      </c>
      <c r="B249" s="832" t="s">
        <v>2982</v>
      </c>
      <c r="C249" s="832" t="s">
        <v>2991</v>
      </c>
      <c r="D249" s="833" t="s">
        <v>6897</v>
      </c>
      <c r="E249" s="834" t="s">
        <v>3037</v>
      </c>
      <c r="F249" s="832" t="s">
        <v>2984</v>
      </c>
      <c r="G249" s="832" t="s">
        <v>3133</v>
      </c>
      <c r="H249" s="832" t="s">
        <v>630</v>
      </c>
      <c r="I249" s="832" t="s">
        <v>3495</v>
      </c>
      <c r="J249" s="832" t="s">
        <v>2539</v>
      </c>
      <c r="K249" s="832" t="s">
        <v>3496</v>
      </c>
      <c r="L249" s="835">
        <v>0</v>
      </c>
      <c r="M249" s="835">
        <v>0</v>
      </c>
      <c r="N249" s="832">
        <v>1</v>
      </c>
      <c r="O249" s="836">
        <v>0.5</v>
      </c>
      <c r="P249" s="835">
        <v>0</v>
      </c>
      <c r="Q249" s="837"/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10</v>
      </c>
      <c r="B250" s="832" t="s">
        <v>2982</v>
      </c>
      <c r="C250" s="832" t="s">
        <v>2991</v>
      </c>
      <c r="D250" s="833" t="s">
        <v>6897</v>
      </c>
      <c r="E250" s="834" t="s">
        <v>3037</v>
      </c>
      <c r="F250" s="832" t="s">
        <v>2984</v>
      </c>
      <c r="G250" s="832" t="s">
        <v>3497</v>
      </c>
      <c r="H250" s="832" t="s">
        <v>630</v>
      </c>
      <c r="I250" s="832" t="s">
        <v>3498</v>
      </c>
      <c r="J250" s="832" t="s">
        <v>3499</v>
      </c>
      <c r="K250" s="832" t="s">
        <v>3500</v>
      </c>
      <c r="L250" s="835">
        <v>0</v>
      </c>
      <c r="M250" s="835">
        <v>0</v>
      </c>
      <c r="N250" s="832">
        <v>1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10</v>
      </c>
      <c r="B251" s="832" t="s">
        <v>2982</v>
      </c>
      <c r="C251" s="832" t="s">
        <v>2991</v>
      </c>
      <c r="D251" s="833" t="s">
        <v>6897</v>
      </c>
      <c r="E251" s="834" t="s">
        <v>3037</v>
      </c>
      <c r="F251" s="832" t="s">
        <v>2984</v>
      </c>
      <c r="G251" s="832" t="s">
        <v>3501</v>
      </c>
      <c r="H251" s="832" t="s">
        <v>630</v>
      </c>
      <c r="I251" s="832" t="s">
        <v>3502</v>
      </c>
      <c r="J251" s="832" t="s">
        <v>1466</v>
      </c>
      <c r="K251" s="832" t="s">
        <v>3503</v>
      </c>
      <c r="L251" s="835">
        <v>239.96</v>
      </c>
      <c r="M251" s="835">
        <v>1199.8</v>
      </c>
      <c r="N251" s="832">
        <v>5</v>
      </c>
      <c r="O251" s="836">
        <v>1</v>
      </c>
      <c r="P251" s="835">
        <v>1199.8</v>
      </c>
      <c r="Q251" s="837">
        <v>1</v>
      </c>
      <c r="R251" s="832">
        <v>5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10</v>
      </c>
      <c r="B252" s="832" t="s">
        <v>2982</v>
      </c>
      <c r="C252" s="832" t="s">
        <v>2991</v>
      </c>
      <c r="D252" s="833" t="s">
        <v>6897</v>
      </c>
      <c r="E252" s="834" t="s">
        <v>3037</v>
      </c>
      <c r="F252" s="832" t="s">
        <v>2984</v>
      </c>
      <c r="G252" s="832" t="s">
        <v>3161</v>
      </c>
      <c r="H252" s="832" t="s">
        <v>630</v>
      </c>
      <c r="I252" s="832" t="s">
        <v>3368</v>
      </c>
      <c r="J252" s="832" t="s">
        <v>1177</v>
      </c>
      <c r="K252" s="832" t="s">
        <v>3163</v>
      </c>
      <c r="L252" s="835">
        <v>301.2</v>
      </c>
      <c r="M252" s="835">
        <v>602.4</v>
      </c>
      <c r="N252" s="832">
        <v>2</v>
      </c>
      <c r="O252" s="836">
        <v>1.5</v>
      </c>
      <c r="P252" s="835">
        <v>301.2</v>
      </c>
      <c r="Q252" s="837">
        <v>0.5</v>
      </c>
      <c r="R252" s="832">
        <v>1</v>
      </c>
      <c r="S252" s="837">
        <v>0.5</v>
      </c>
      <c r="T252" s="836">
        <v>0.5</v>
      </c>
      <c r="U252" s="838">
        <v>0.33333333333333331</v>
      </c>
    </row>
    <row r="253" spans="1:21" ht="14.4" customHeight="1" x14ac:dyDescent="0.3">
      <c r="A253" s="831">
        <v>10</v>
      </c>
      <c r="B253" s="832" t="s">
        <v>2982</v>
      </c>
      <c r="C253" s="832" t="s">
        <v>2991</v>
      </c>
      <c r="D253" s="833" t="s">
        <v>6897</v>
      </c>
      <c r="E253" s="834" t="s">
        <v>3037</v>
      </c>
      <c r="F253" s="832" t="s">
        <v>2984</v>
      </c>
      <c r="G253" s="832" t="s">
        <v>3161</v>
      </c>
      <c r="H253" s="832" t="s">
        <v>630</v>
      </c>
      <c r="I253" s="832" t="s">
        <v>3368</v>
      </c>
      <c r="J253" s="832" t="s">
        <v>1177</v>
      </c>
      <c r="K253" s="832" t="s">
        <v>3163</v>
      </c>
      <c r="L253" s="835">
        <v>103.67</v>
      </c>
      <c r="M253" s="835">
        <v>103.67</v>
      </c>
      <c r="N253" s="832">
        <v>1</v>
      </c>
      <c r="O253" s="836">
        <v>1</v>
      </c>
      <c r="P253" s="835">
        <v>103.67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10</v>
      </c>
      <c r="B254" s="832" t="s">
        <v>2982</v>
      </c>
      <c r="C254" s="832" t="s">
        <v>2991</v>
      </c>
      <c r="D254" s="833" t="s">
        <v>6897</v>
      </c>
      <c r="E254" s="834" t="s">
        <v>3037</v>
      </c>
      <c r="F254" s="832" t="s">
        <v>2984</v>
      </c>
      <c r="G254" s="832" t="s">
        <v>3504</v>
      </c>
      <c r="H254" s="832" t="s">
        <v>630</v>
      </c>
      <c r="I254" s="832" t="s">
        <v>3505</v>
      </c>
      <c r="J254" s="832" t="s">
        <v>3506</v>
      </c>
      <c r="K254" s="832" t="s">
        <v>3507</v>
      </c>
      <c r="L254" s="835">
        <v>0</v>
      </c>
      <c r="M254" s="835">
        <v>0</v>
      </c>
      <c r="N254" s="832">
        <v>1</v>
      </c>
      <c r="O254" s="836">
        <v>0.5</v>
      </c>
      <c r="P254" s="835">
        <v>0</v>
      </c>
      <c r="Q254" s="837"/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10</v>
      </c>
      <c r="B255" s="832" t="s">
        <v>2982</v>
      </c>
      <c r="C255" s="832" t="s">
        <v>2991</v>
      </c>
      <c r="D255" s="833" t="s">
        <v>6897</v>
      </c>
      <c r="E255" s="834" t="s">
        <v>3037</v>
      </c>
      <c r="F255" s="832" t="s">
        <v>2984</v>
      </c>
      <c r="G255" s="832" t="s">
        <v>3508</v>
      </c>
      <c r="H255" s="832" t="s">
        <v>630</v>
      </c>
      <c r="I255" s="832" t="s">
        <v>3509</v>
      </c>
      <c r="J255" s="832" t="s">
        <v>1366</v>
      </c>
      <c r="K255" s="832" t="s">
        <v>3510</v>
      </c>
      <c r="L255" s="835">
        <v>0</v>
      </c>
      <c r="M255" s="835">
        <v>0</v>
      </c>
      <c r="N255" s="832">
        <v>1</v>
      </c>
      <c r="O255" s="836">
        <v>0.5</v>
      </c>
      <c r="P255" s="835">
        <v>0</v>
      </c>
      <c r="Q255" s="837"/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10</v>
      </c>
      <c r="B256" s="832" t="s">
        <v>2982</v>
      </c>
      <c r="C256" s="832" t="s">
        <v>2991</v>
      </c>
      <c r="D256" s="833" t="s">
        <v>6897</v>
      </c>
      <c r="E256" s="834" t="s">
        <v>3037</v>
      </c>
      <c r="F256" s="832" t="s">
        <v>2984</v>
      </c>
      <c r="G256" s="832" t="s">
        <v>3508</v>
      </c>
      <c r="H256" s="832" t="s">
        <v>630</v>
      </c>
      <c r="I256" s="832" t="s">
        <v>3511</v>
      </c>
      <c r="J256" s="832" t="s">
        <v>1366</v>
      </c>
      <c r="K256" s="832" t="s">
        <v>3512</v>
      </c>
      <c r="L256" s="835">
        <v>0</v>
      </c>
      <c r="M256" s="835">
        <v>0</v>
      </c>
      <c r="N256" s="832">
        <v>1</v>
      </c>
      <c r="O256" s="836">
        <v>0.5</v>
      </c>
      <c r="P256" s="835">
        <v>0</v>
      </c>
      <c r="Q256" s="837"/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10</v>
      </c>
      <c r="B257" s="832" t="s">
        <v>2982</v>
      </c>
      <c r="C257" s="832" t="s">
        <v>2991</v>
      </c>
      <c r="D257" s="833" t="s">
        <v>6897</v>
      </c>
      <c r="E257" s="834" t="s">
        <v>3037</v>
      </c>
      <c r="F257" s="832" t="s">
        <v>2984</v>
      </c>
      <c r="G257" s="832" t="s">
        <v>3185</v>
      </c>
      <c r="H257" s="832" t="s">
        <v>689</v>
      </c>
      <c r="I257" s="832" t="s">
        <v>2523</v>
      </c>
      <c r="J257" s="832" t="s">
        <v>941</v>
      </c>
      <c r="K257" s="832" t="s">
        <v>2524</v>
      </c>
      <c r="L257" s="835">
        <v>63.75</v>
      </c>
      <c r="M257" s="835">
        <v>63.75</v>
      </c>
      <c r="N257" s="832">
        <v>1</v>
      </c>
      <c r="O257" s="836">
        <v>0.5</v>
      </c>
      <c r="P257" s="835">
        <v>63.75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10</v>
      </c>
      <c r="B258" s="832" t="s">
        <v>2982</v>
      </c>
      <c r="C258" s="832" t="s">
        <v>2991</v>
      </c>
      <c r="D258" s="833" t="s">
        <v>6897</v>
      </c>
      <c r="E258" s="834" t="s">
        <v>3037</v>
      </c>
      <c r="F258" s="832" t="s">
        <v>2984</v>
      </c>
      <c r="G258" s="832" t="s">
        <v>3425</v>
      </c>
      <c r="H258" s="832" t="s">
        <v>630</v>
      </c>
      <c r="I258" s="832" t="s">
        <v>3431</v>
      </c>
      <c r="J258" s="832" t="s">
        <v>1070</v>
      </c>
      <c r="K258" s="832" t="s">
        <v>3432</v>
      </c>
      <c r="L258" s="835">
        <v>60.28</v>
      </c>
      <c r="M258" s="835">
        <v>60.28</v>
      </c>
      <c r="N258" s="832">
        <v>1</v>
      </c>
      <c r="O258" s="836">
        <v>1</v>
      </c>
      <c r="P258" s="835">
        <v>60.28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10</v>
      </c>
      <c r="B259" s="832" t="s">
        <v>2982</v>
      </c>
      <c r="C259" s="832" t="s">
        <v>2991</v>
      </c>
      <c r="D259" s="833" t="s">
        <v>6897</v>
      </c>
      <c r="E259" s="834" t="s">
        <v>3037</v>
      </c>
      <c r="F259" s="832" t="s">
        <v>2984</v>
      </c>
      <c r="G259" s="832" t="s">
        <v>3425</v>
      </c>
      <c r="H259" s="832" t="s">
        <v>630</v>
      </c>
      <c r="I259" s="832" t="s">
        <v>3513</v>
      </c>
      <c r="J259" s="832" t="s">
        <v>743</v>
      </c>
      <c r="K259" s="832" t="s">
        <v>3514</v>
      </c>
      <c r="L259" s="835">
        <v>59.56</v>
      </c>
      <c r="M259" s="835">
        <v>59.56</v>
      </c>
      <c r="N259" s="832">
        <v>1</v>
      </c>
      <c r="O259" s="836">
        <v>1</v>
      </c>
      <c r="P259" s="835">
        <v>59.56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10</v>
      </c>
      <c r="B260" s="832" t="s">
        <v>2982</v>
      </c>
      <c r="C260" s="832" t="s">
        <v>2991</v>
      </c>
      <c r="D260" s="833" t="s">
        <v>6897</v>
      </c>
      <c r="E260" s="834" t="s">
        <v>3037</v>
      </c>
      <c r="F260" s="832" t="s">
        <v>2984</v>
      </c>
      <c r="G260" s="832" t="s">
        <v>3515</v>
      </c>
      <c r="H260" s="832" t="s">
        <v>630</v>
      </c>
      <c r="I260" s="832" t="s">
        <v>3516</v>
      </c>
      <c r="J260" s="832" t="s">
        <v>3517</v>
      </c>
      <c r="K260" s="832" t="s">
        <v>3518</v>
      </c>
      <c r="L260" s="835">
        <v>0</v>
      </c>
      <c r="M260" s="835">
        <v>0</v>
      </c>
      <c r="N260" s="832">
        <v>1</v>
      </c>
      <c r="O260" s="836">
        <v>0.5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10</v>
      </c>
      <c r="B261" s="832" t="s">
        <v>2982</v>
      </c>
      <c r="C261" s="832" t="s">
        <v>2991</v>
      </c>
      <c r="D261" s="833" t="s">
        <v>6897</v>
      </c>
      <c r="E261" s="834" t="s">
        <v>3037</v>
      </c>
      <c r="F261" s="832" t="s">
        <v>2984</v>
      </c>
      <c r="G261" s="832" t="s">
        <v>3519</v>
      </c>
      <c r="H261" s="832" t="s">
        <v>689</v>
      </c>
      <c r="I261" s="832" t="s">
        <v>3520</v>
      </c>
      <c r="J261" s="832" t="s">
        <v>3521</v>
      </c>
      <c r="K261" s="832" t="s">
        <v>3522</v>
      </c>
      <c r="L261" s="835">
        <v>707.67</v>
      </c>
      <c r="M261" s="835">
        <v>1415.34</v>
      </c>
      <c r="N261" s="832">
        <v>2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10</v>
      </c>
      <c r="B262" s="832" t="s">
        <v>2982</v>
      </c>
      <c r="C262" s="832" t="s">
        <v>2991</v>
      </c>
      <c r="D262" s="833" t="s">
        <v>6897</v>
      </c>
      <c r="E262" s="834" t="s">
        <v>3040</v>
      </c>
      <c r="F262" s="832" t="s">
        <v>2984</v>
      </c>
      <c r="G262" s="832" t="s">
        <v>3201</v>
      </c>
      <c r="H262" s="832" t="s">
        <v>630</v>
      </c>
      <c r="I262" s="832" t="s">
        <v>3523</v>
      </c>
      <c r="J262" s="832" t="s">
        <v>1364</v>
      </c>
      <c r="K262" s="832" t="s">
        <v>1363</v>
      </c>
      <c r="L262" s="835">
        <v>75.819999999999993</v>
      </c>
      <c r="M262" s="835">
        <v>75.819999999999993</v>
      </c>
      <c r="N262" s="832">
        <v>1</v>
      </c>
      <c r="O262" s="836">
        <v>0.5</v>
      </c>
      <c r="P262" s="835">
        <v>75.819999999999993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10</v>
      </c>
      <c r="B263" s="832" t="s">
        <v>2982</v>
      </c>
      <c r="C263" s="832" t="s">
        <v>2991</v>
      </c>
      <c r="D263" s="833" t="s">
        <v>6897</v>
      </c>
      <c r="E263" s="834" t="s">
        <v>3040</v>
      </c>
      <c r="F263" s="832" t="s">
        <v>2984</v>
      </c>
      <c r="G263" s="832" t="s">
        <v>3115</v>
      </c>
      <c r="H263" s="832" t="s">
        <v>630</v>
      </c>
      <c r="I263" s="832" t="s">
        <v>3116</v>
      </c>
      <c r="J263" s="832" t="s">
        <v>949</v>
      </c>
      <c r="K263" s="832" t="s">
        <v>3117</v>
      </c>
      <c r="L263" s="835">
        <v>34.15</v>
      </c>
      <c r="M263" s="835">
        <v>34.15</v>
      </c>
      <c r="N263" s="832">
        <v>1</v>
      </c>
      <c r="O263" s="836">
        <v>0.5</v>
      </c>
      <c r="P263" s="835">
        <v>34.15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10</v>
      </c>
      <c r="B264" s="832" t="s">
        <v>2982</v>
      </c>
      <c r="C264" s="832" t="s">
        <v>2991</v>
      </c>
      <c r="D264" s="833" t="s">
        <v>6897</v>
      </c>
      <c r="E264" s="834" t="s">
        <v>3040</v>
      </c>
      <c r="F264" s="832" t="s">
        <v>2984</v>
      </c>
      <c r="G264" s="832" t="s">
        <v>3524</v>
      </c>
      <c r="H264" s="832" t="s">
        <v>630</v>
      </c>
      <c r="I264" s="832" t="s">
        <v>3525</v>
      </c>
      <c r="J264" s="832" t="s">
        <v>939</v>
      </c>
      <c r="K264" s="832" t="s">
        <v>3526</v>
      </c>
      <c r="L264" s="835">
        <v>380.18</v>
      </c>
      <c r="M264" s="835">
        <v>380.18</v>
      </c>
      <c r="N264" s="832">
        <v>1</v>
      </c>
      <c r="O264" s="836">
        <v>0.5</v>
      </c>
      <c r="P264" s="835">
        <v>380.18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10</v>
      </c>
      <c r="B265" s="832" t="s">
        <v>2982</v>
      </c>
      <c r="C265" s="832" t="s">
        <v>2991</v>
      </c>
      <c r="D265" s="833" t="s">
        <v>6897</v>
      </c>
      <c r="E265" s="834" t="s">
        <v>3040</v>
      </c>
      <c r="F265" s="832" t="s">
        <v>2984</v>
      </c>
      <c r="G265" s="832" t="s">
        <v>3383</v>
      </c>
      <c r="H265" s="832" t="s">
        <v>689</v>
      </c>
      <c r="I265" s="832" t="s">
        <v>2542</v>
      </c>
      <c r="J265" s="832" t="s">
        <v>995</v>
      </c>
      <c r="K265" s="832" t="s">
        <v>998</v>
      </c>
      <c r="L265" s="835">
        <v>181.66</v>
      </c>
      <c r="M265" s="835">
        <v>2724.9</v>
      </c>
      <c r="N265" s="832">
        <v>15</v>
      </c>
      <c r="O265" s="836">
        <v>0.5</v>
      </c>
      <c r="P265" s="835">
        <v>2724.9</v>
      </c>
      <c r="Q265" s="837">
        <v>1</v>
      </c>
      <c r="R265" s="832">
        <v>15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10</v>
      </c>
      <c r="B266" s="832" t="s">
        <v>2982</v>
      </c>
      <c r="C266" s="832" t="s">
        <v>2991</v>
      </c>
      <c r="D266" s="833" t="s">
        <v>6897</v>
      </c>
      <c r="E266" s="834" t="s">
        <v>3040</v>
      </c>
      <c r="F266" s="832" t="s">
        <v>2984</v>
      </c>
      <c r="G266" s="832" t="s">
        <v>3527</v>
      </c>
      <c r="H266" s="832" t="s">
        <v>630</v>
      </c>
      <c r="I266" s="832" t="s">
        <v>3528</v>
      </c>
      <c r="J266" s="832" t="s">
        <v>1258</v>
      </c>
      <c r="K266" s="832" t="s">
        <v>3529</v>
      </c>
      <c r="L266" s="835">
        <v>42.08</v>
      </c>
      <c r="M266" s="835">
        <v>42.08</v>
      </c>
      <c r="N266" s="832">
        <v>1</v>
      </c>
      <c r="O266" s="836">
        <v>0.5</v>
      </c>
      <c r="P266" s="835">
        <v>42.08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10</v>
      </c>
      <c r="B267" s="832" t="s">
        <v>2982</v>
      </c>
      <c r="C267" s="832" t="s">
        <v>2991</v>
      </c>
      <c r="D267" s="833" t="s">
        <v>6897</v>
      </c>
      <c r="E267" s="834" t="s">
        <v>3040</v>
      </c>
      <c r="F267" s="832" t="s">
        <v>2984</v>
      </c>
      <c r="G267" s="832" t="s">
        <v>3425</v>
      </c>
      <c r="H267" s="832" t="s">
        <v>630</v>
      </c>
      <c r="I267" s="832" t="s">
        <v>3426</v>
      </c>
      <c r="J267" s="832" t="s">
        <v>743</v>
      </c>
      <c r="K267" s="832" t="s">
        <v>3427</v>
      </c>
      <c r="L267" s="835">
        <v>42.54</v>
      </c>
      <c r="M267" s="835">
        <v>42.54</v>
      </c>
      <c r="N267" s="832">
        <v>1</v>
      </c>
      <c r="O267" s="836">
        <v>0.5</v>
      </c>
      <c r="P267" s="835">
        <v>42.54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10</v>
      </c>
      <c r="B268" s="832" t="s">
        <v>2982</v>
      </c>
      <c r="C268" s="832" t="s">
        <v>2991</v>
      </c>
      <c r="D268" s="833" t="s">
        <v>6897</v>
      </c>
      <c r="E268" s="834" t="s">
        <v>3040</v>
      </c>
      <c r="F268" s="832" t="s">
        <v>2985</v>
      </c>
      <c r="G268" s="832" t="s">
        <v>3094</v>
      </c>
      <c r="H268" s="832" t="s">
        <v>630</v>
      </c>
      <c r="I268" s="832" t="s">
        <v>652</v>
      </c>
      <c r="J268" s="832" t="s">
        <v>3040</v>
      </c>
      <c r="K268" s="832"/>
      <c r="L268" s="835">
        <v>0</v>
      </c>
      <c r="M268" s="835">
        <v>0</v>
      </c>
      <c r="N268" s="832">
        <v>1</v>
      </c>
      <c r="O268" s="836">
        <v>1</v>
      </c>
      <c r="P268" s="835">
        <v>0</v>
      </c>
      <c r="Q268" s="837"/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10</v>
      </c>
      <c r="B269" s="832" t="s">
        <v>2982</v>
      </c>
      <c r="C269" s="832" t="s">
        <v>2991</v>
      </c>
      <c r="D269" s="833" t="s">
        <v>6897</v>
      </c>
      <c r="E269" s="834" t="s">
        <v>3043</v>
      </c>
      <c r="F269" s="832" t="s">
        <v>2984</v>
      </c>
      <c r="G269" s="832" t="s">
        <v>3161</v>
      </c>
      <c r="H269" s="832" t="s">
        <v>630</v>
      </c>
      <c r="I269" s="832" t="s">
        <v>3162</v>
      </c>
      <c r="J269" s="832" t="s">
        <v>1177</v>
      </c>
      <c r="K269" s="832" t="s">
        <v>3163</v>
      </c>
      <c r="L269" s="835">
        <v>301.2</v>
      </c>
      <c r="M269" s="835">
        <v>301.2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10</v>
      </c>
      <c r="B270" s="832" t="s">
        <v>2982</v>
      </c>
      <c r="C270" s="832" t="s">
        <v>2991</v>
      </c>
      <c r="D270" s="833" t="s">
        <v>6897</v>
      </c>
      <c r="E270" s="834" t="s">
        <v>3044</v>
      </c>
      <c r="F270" s="832" t="s">
        <v>2984</v>
      </c>
      <c r="G270" s="832" t="s">
        <v>3263</v>
      </c>
      <c r="H270" s="832" t="s">
        <v>630</v>
      </c>
      <c r="I270" s="832" t="s">
        <v>3264</v>
      </c>
      <c r="J270" s="832" t="s">
        <v>2464</v>
      </c>
      <c r="K270" s="832" t="s">
        <v>3265</v>
      </c>
      <c r="L270" s="835">
        <v>42.63</v>
      </c>
      <c r="M270" s="835">
        <v>85.26</v>
      </c>
      <c r="N270" s="832">
        <v>2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10</v>
      </c>
      <c r="B271" s="832" t="s">
        <v>2982</v>
      </c>
      <c r="C271" s="832" t="s">
        <v>2991</v>
      </c>
      <c r="D271" s="833" t="s">
        <v>6897</v>
      </c>
      <c r="E271" s="834" t="s">
        <v>3044</v>
      </c>
      <c r="F271" s="832" t="s">
        <v>2984</v>
      </c>
      <c r="G271" s="832" t="s">
        <v>3267</v>
      </c>
      <c r="H271" s="832" t="s">
        <v>689</v>
      </c>
      <c r="I271" s="832" t="s">
        <v>2535</v>
      </c>
      <c r="J271" s="832" t="s">
        <v>953</v>
      </c>
      <c r="K271" s="832" t="s">
        <v>2536</v>
      </c>
      <c r="L271" s="835">
        <v>0</v>
      </c>
      <c r="M271" s="835">
        <v>0</v>
      </c>
      <c r="N271" s="832">
        <v>1</v>
      </c>
      <c r="O271" s="836">
        <v>1</v>
      </c>
      <c r="P271" s="835">
        <v>0</v>
      </c>
      <c r="Q271" s="837"/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10</v>
      </c>
      <c r="B272" s="832" t="s">
        <v>2982</v>
      </c>
      <c r="C272" s="832" t="s">
        <v>2991</v>
      </c>
      <c r="D272" s="833" t="s">
        <v>6897</v>
      </c>
      <c r="E272" s="834" t="s">
        <v>3044</v>
      </c>
      <c r="F272" s="832" t="s">
        <v>2984</v>
      </c>
      <c r="G272" s="832" t="s">
        <v>3530</v>
      </c>
      <c r="H272" s="832" t="s">
        <v>630</v>
      </c>
      <c r="I272" s="832" t="s">
        <v>3531</v>
      </c>
      <c r="J272" s="832" t="s">
        <v>1064</v>
      </c>
      <c r="K272" s="832" t="s">
        <v>3532</v>
      </c>
      <c r="L272" s="835">
        <v>0</v>
      </c>
      <c r="M272" s="835">
        <v>0</v>
      </c>
      <c r="N272" s="832">
        <v>1</v>
      </c>
      <c r="O272" s="836">
        <v>1</v>
      </c>
      <c r="P272" s="835">
        <v>0</v>
      </c>
      <c r="Q272" s="837"/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10</v>
      </c>
      <c r="B273" s="832" t="s">
        <v>2982</v>
      </c>
      <c r="C273" s="832" t="s">
        <v>2991</v>
      </c>
      <c r="D273" s="833" t="s">
        <v>6897</v>
      </c>
      <c r="E273" s="834" t="s">
        <v>3044</v>
      </c>
      <c r="F273" s="832" t="s">
        <v>2984</v>
      </c>
      <c r="G273" s="832" t="s">
        <v>3533</v>
      </c>
      <c r="H273" s="832" t="s">
        <v>630</v>
      </c>
      <c r="I273" s="832" t="s">
        <v>3534</v>
      </c>
      <c r="J273" s="832" t="s">
        <v>1072</v>
      </c>
      <c r="K273" s="832" t="s">
        <v>3535</v>
      </c>
      <c r="L273" s="835">
        <v>61.97</v>
      </c>
      <c r="M273" s="835">
        <v>61.97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10</v>
      </c>
      <c r="B274" s="832" t="s">
        <v>2982</v>
      </c>
      <c r="C274" s="832" t="s">
        <v>2991</v>
      </c>
      <c r="D274" s="833" t="s">
        <v>6897</v>
      </c>
      <c r="E274" s="834" t="s">
        <v>3047</v>
      </c>
      <c r="F274" s="832" t="s">
        <v>2984</v>
      </c>
      <c r="G274" s="832" t="s">
        <v>3536</v>
      </c>
      <c r="H274" s="832" t="s">
        <v>630</v>
      </c>
      <c r="I274" s="832" t="s">
        <v>3537</v>
      </c>
      <c r="J274" s="832" t="s">
        <v>3538</v>
      </c>
      <c r="K274" s="832" t="s">
        <v>3539</v>
      </c>
      <c r="L274" s="835">
        <v>115.26</v>
      </c>
      <c r="M274" s="835">
        <v>115.26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10</v>
      </c>
      <c r="B275" s="832" t="s">
        <v>2982</v>
      </c>
      <c r="C275" s="832" t="s">
        <v>2991</v>
      </c>
      <c r="D275" s="833" t="s">
        <v>6897</v>
      </c>
      <c r="E275" s="834" t="s">
        <v>3047</v>
      </c>
      <c r="F275" s="832" t="s">
        <v>2984</v>
      </c>
      <c r="G275" s="832" t="s">
        <v>3540</v>
      </c>
      <c r="H275" s="832" t="s">
        <v>630</v>
      </c>
      <c r="I275" s="832" t="s">
        <v>3541</v>
      </c>
      <c r="J275" s="832" t="s">
        <v>3542</v>
      </c>
      <c r="K275" s="832" t="s">
        <v>3543</v>
      </c>
      <c r="L275" s="835">
        <v>1065.22</v>
      </c>
      <c r="M275" s="835">
        <v>1065.22</v>
      </c>
      <c r="N275" s="832">
        <v>1</v>
      </c>
      <c r="O275" s="836">
        <v>0.5</v>
      </c>
      <c r="P275" s="835">
        <v>1065.22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10</v>
      </c>
      <c r="B276" s="832" t="s">
        <v>2982</v>
      </c>
      <c r="C276" s="832" t="s">
        <v>2991</v>
      </c>
      <c r="D276" s="833" t="s">
        <v>6897</v>
      </c>
      <c r="E276" s="834" t="s">
        <v>3047</v>
      </c>
      <c r="F276" s="832" t="s">
        <v>2984</v>
      </c>
      <c r="G276" s="832" t="s">
        <v>3544</v>
      </c>
      <c r="H276" s="832" t="s">
        <v>689</v>
      </c>
      <c r="I276" s="832" t="s">
        <v>3545</v>
      </c>
      <c r="J276" s="832" t="s">
        <v>3546</v>
      </c>
      <c r="K276" s="832" t="s">
        <v>3547</v>
      </c>
      <c r="L276" s="835">
        <v>132.01</v>
      </c>
      <c r="M276" s="835">
        <v>396.03</v>
      </c>
      <c r="N276" s="832">
        <v>3</v>
      </c>
      <c r="O276" s="836">
        <v>0.5</v>
      </c>
      <c r="P276" s="835">
        <v>396.03</v>
      </c>
      <c r="Q276" s="837">
        <v>1</v>
      </c>
      <c r="R276" s="832">
        <v>3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10</v>
      </c>
      <c r="B277" s="832" t="s">
        <v>2982</v>
      </c>
      <c r="C277" s="832" t="s">
        <v>2991</v>
      </c>
      <c r="D277" s="833" t="s">
        <v>6897</v>
      </c>
      <c r="E277" s="834" t="s">
        <v>3047</v>
      </c>
      <c r="F277" s="832" t="s">
        <v>2984</v>
      </c>
      <c r="G277" s="832" t="s">
        <v>3544</v>
      </c>
      <c r="H277" s="832" t="s">
        <v>689</v>
      </c>
      <c r="I277" s="832" t="s">
        <v>2528</v>
      </c>
      <c r="J277" s="832" t="s">
        <v>784</v>
      </c>
      <c r="K277" s="832" t="s">
        <v>2529</v>
      </c>
      <c r="L277" s="835">
        <v>120.15</v>
      </c>
      <c r="M277" s="835">
        <v>120.15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10</v>
      </c>
      <c r="B278" s="832" t="s">
        <v>2982</v>
      </c>
      <c r="C278" s="832" t="s">
        <v>2991</v>
      </c>
      <c r="D278" s="833" t="s">
        <v>6897</v>
      </c>
      <c r="E278" s="834" t="s">
        <v>3047</v>
      </c>
      <c r="F278" s="832" t="s">
        <v>2984</v>
      </c>
      <c r="G278" s="832" t="s">
        <v>3486</v>
      </c>
      <c r="H278" s="832" t="s">
        <v>630</v>
      </c>
      <c r="I278" s="832" t="s">
        <v>3487</v>
      </c>
      <c r="J278" s="832" t="s">
        <v>3488</v>
      </c>
      <c r="K278" s="832" t="s">
        <v>3489</v>
      </c>
      <c r="L278" s="835">
        <v>121.07</v>
      </c>
      <c r="M278" s="835">
        <v>121.07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10</v>
      </c>
      <c r="B279" s="832" t="s">
        <v>2982</v>
      </c>
      <c r="C279" s="832" t="s">
        <v>2991</v>
      </c>
      <c r="D279" s="833" t="s">
        <v>6897</v>
      </c>
      <c r="E279" s="834" t="s">
        <v>3047</v>
      </c>
      <c r="F279" s="832" t="s">
        <v>2984</v>
      </c>
      <c r="G279" s="832" t="s">
        <v>3133</v>
      </c>
      <c r="H279" s="832" t="s">
        <v>689</v>
      </c>
      <c r="I279" s="832" t="s">
        <v>2855</v>
      </c>
      <c r="J279" s="832" t="s">
        <v>2539</v>
      </c>
      <c r="K279" s="832" t="s">
        <v>2856</v>
      </c>
      <c r="L279" s="835">
        <v>176.32</v>
      </c>
      <c r="M279" s="835">
        <v>176.32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10</v>
      </c>
      <c r="B280" s="832" t="s">
        <v>2982</v>
      </c>
      <c r="C280" s="832" t="s">
        <v>2991</v>
      </c>
      <c r="D280" s="833" t="s">
        <v>6897</v>
      </c>
      <c r="E280" s="834" t="s">
        <v>3047</v>
      </c>
      <c r="F280" s="832" t="s">
        <v>2984</v>
      </c>
      <c r="G280" s="832" t="s">
        <v>3548</v>
      </c>
      <c r="H280" s="832" t="s">
        <v>630</v>
      </c>
      <c r="I280" s="832" t="s">
        <v>3549</v>
      </c>
      <c r="J280" s="832" t="s">
        <v>1839</v>
      </c>
      <c r="K280" s="832" t="s">
        <v>3550</v>
      </c>
      <c r="L280" s="835">
        <v>38.56</v>
      </c>
      <c r="M280" s="835">
        <v>77.12</v>
      </c>
      <c r="N280" s="832">
        <v>2</v>
      </c>
      <c r="O280" s="836">
        <v>1</v>
      </c>
      <c r="P280" s="835">
        <v>77.12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10</v>
      </c>
      <c r="B281" s="832" t="s">
        <v>2982</v>
      </c>
      <c r="C281" s="832" t="s">
        <v>2991</v>
      </c>
      <c r="D281" s="833" t="s">
        <v>6897</v>
      </c>
      <c r="E281" s="834" t="s">
        <v>3051</v>
      </c>
      <c r="F281" s="832" t="s">
        <v>2984</v>
      </c>
      <c r="G281" s="832" t="s">
        <v>3551</v>
      </c>
      <c r="H281" s="832" t="s">
        <v>630</v>
      </c>
      <c r="I281" s="832" t="s">
        <v>3552</v>
      </c>
      <c r="J281" s="832" t="s">
        <v>3553</v>
      </c>
      <c r="K281" s="832" t="s">
        <v>3554</v>
      </c>
      <c r="L281" s="835">
        <v>5336.52</v>
      </c>
      <c r="M281" s="835">
        <v>10673.04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10</v>
      </c>
      <c r="B282" s="832" t="s">
        <v>2982</v>
      </c>
      <c r="C282" s="832" t="s">
        <v>2991</v>
      </c>
      <c r="D282" s="833" t="s">
        <v>6897</v>
      </c>
      <c r="E282" s="834" t="s">
        <v>3051</v>
      </c>
      <c r="F282" s="832" t="s">
        <v>2984</v>
      </c>
      <c r="G282" s="832" t="s">
        <v>3107</v>
      </c>
      <c r="H282" s="832" t="s">
        <v>630</v>
      </c>
      <c r="I282" s="832" t="s">
        <v>3481</v>
      </c>
      <c r="J282" s="832" t="s">
        <v>3287</v>
      </c>
      <c r="K282" s="832" t="s">
        <v>3482</v>
      </c>
      <c r="L282" s="835">
        <v>27.67</v>
      </c>
      <c r="M282" s="835">
        <v>27.67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10</v>
      </c>
      <c r="B283" s="832" t="s">
        <v>2982</v>
      </c>
      <c r="C283" s="832" t="s">
        <v>2991</v>
      </c>
      <c r="D283" s="833" t="s">
        <v>6897</v>
      </c>
      <c r="E283" s="834" t="s">
        <v>3051</v>
      </c>
      <c r="F283" s="832" t="s">
        <v>2984</v>
      </c>
      <c r="G283" s="832" t="s">
        <v>3555</v>
      </c>
      <c r="H283" s="832" t="s">
        <v>630</v>
      </c>
      <c r="I283" s="832" t="s">
        <v>3556</v>
      </c>
      <c r="J283" s="832" t="s">
        <v>3557</v>
      </c>
      <c r="K283" s="832" t="s">
        <v>3558</v>
      </c>
      <c r="L283" s="835">
        <v>0</v>
      </c>
      <c r="M283" s="835">
        <v>0</v>
      </c>
      <c r="N283" s="832">
        <v>1</v>
      </c>
      <c r="O283" s="836">
        <v>1</v>
      </c>
      <c r="P283" s="835">
        <v>0</v>
      </c>
      <c r="Q283" s="837"/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10</v>
      </c>
      <c r="B284" s="832" t="s">
        <v>2982</v>
      </c>
      <c r="C284" s="832" t="s">
        <v>2991</v>
      </c>
      <c r="D284" s="833" t="s">
        <v>6897</v>
      </c>
      <c r="E284" s="834" t="s">
        <v>3051</v>
      </c>
      <c r="F284" s="832" t="s">
        <v>2984</v>
      </c>
      <c r="G284" s="832" t="s">
        <v>3559</v>
      </c>
      <c r="H284" s="832" t="s">
        <v>630</v>
      </c>
      <c r="I284" s="832" t="s">
        <v>3560</v>
      </c>
      <c r="J284" s="832" t="s">
        <v>3561</v>
      </c>
      <c r="K284" s="832" t="s">
        <v>3562</v>
      </c>
      <c r="L284" s="835">
        <v>0</v>
      </c>
      <c r="M284" s="835">
        <v>0</v>
      </c>
      <c r="N284" s="832">
        <v>1</v>
      </c>
      <c r="O284" s="836">
        <v>1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10</v>
      </c>
      <c r="B285" s="832" t="s">
        <v>2982</v>
      </c>
      <c r="C285" s="832" t="s">
        <v>2991</v>
      </c>
      <c r="D285" s="833" t="s">
        <v>6897</v>
      </c>
      <c r="E285" s="834" t="s">
        <v>3051</v>
      </c>
      <c r="F285" s="832" t="s">
        <v>2984</v>
      </c>
      <c r="G285" s="832" t="s">
        <v>3486</v>
      </c>
      <c r="H285" s="832" t="s">
        <v>630</v>
      </c>
      <c r="I285" s="832" t="s">
        <v>3487</v>
      </c>
      <c r="J285" s="832" t="s">
        <v>3488</v>
      </c>
      <c r="K285" s="832" t="s">
        <v>3489</v>
      </c>
      <c r="L285" s="835">
        <v>121.07</v>
      </c>
      <c r="M285" s="835">
        <v>121.07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10</v>
      </c>
      <c r="B286" s="832" t="s">
        <v>2982</v>
      </c>
      <c r="C286" s="832" t="s">
        <v>2991</v>
      </c>
      <c r="D286" s="833" t="s">
        <v>6897</v>
      </c>
      <c r="E286" s="834" t="s">
        <v>3051</v>
      </c>
      <c r="F286" s="832" t="s">
        <v>2984</v>
      </c>
      <c r="G286" s="832" t="s">
        <v>3320</v>
      </c>
      <c r="H286" s="832" t="s">
        <v>630</v>
      </c>
      <c r="I286" s="832" t="s">
        <v>3321</v>
      </c>
      <c r="J286" s="832" t="s">
        <v>2217</v>
      </c>
      <c r="K286" s="832" t="s">
        <v>3322</v>
      </c>
      <c r="L286" s="835">
        <v>107.27</v>
      </c>
      <c r="M286" s="835">
        <v>107.27</v>
      </c>
      <c r="N286" s="832">
        <v>1</v>
      </c>
      <c r="O286" s="836">
        <v>1</v>
      </c>
      <c r="P286" s="835">
        <v>107.27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10</v>
      </c>
      <c r="B287" s="832" t="s">
        <v>2982</v>
      </c>
      <c r="C287" s="832" t="s">
        <v>2991</v>
      </c>
      <c r="D287" s="833" t="s">
        <v>6897</v>
      </c>
      <c r="E287" s="834" t="s">
        <v>3051</v>
      </c>
      <c r="F287" s="832" t="s">
        <v>2984</v>
      </c>
      <c r="G287" s="832" t="s">
        <v>3563</v>
      </c>
      <c r="H287" s="832" t="s">
        <v>630</v>
      </c>
      <c r="I287" s="832" t="s">
        <v>3564</v>
      </c>
      <c r="J287" s="832" t="s">
        <v>3565</v>
      </c>
      <c r="K287" s="832" t="s">
        <v>3566</v>
      </c>
      <c r="L287" s="835">
        <v>33</v>
      </c>
      <c r="M287" s="835">
        <v>99</v>
      </c>
      <c r="N287" s="832">
        <v>3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10</v>
      </c>
      <c r="B288" s="832" t="s">
        <v>2982</v>
      </c>
      <c r="C288" s="832" t="s">
        <v>2991</v>
      </c>
      <c r="D288" s="833" t="s">
        <v>6897</v>
      </c>
      <c r="E288" s="834" t="s">
        <v>3051</v>
      </c>
      <c r="F288" s="832" t="s">
        <v>2984</v>
      </c>
      <c r="G288" s="832" t="s">
        <v>3120</v>
      </c>
      <c r="H288" s="832" t="s">
        <v>630</v>
      </c>
      <c r="I288" s="832" t="s">
        <v>3121</v>
      </c>
      <c r="J288" s="832" t="s">
        <v>1060</v>
      </c>
      <c r="K288" s="832" t="s">
        <v>3122</v>
      </c>
      <c r="L288" s="835">
        <v>89.91</v>
      </c>
      <c r="M288" s="835">
        <v>179.82</v>
      </c>
      <c r="N288" s="832">
        <v>2</v>
      </c>
      <c r="O288" s="836"/>
      <c r="P288" s="835"/>
      <c r="Q288" s="837">
        <v>0</v>
      </c>
      <c r="R288" s="832"/>
      <c r="S288" s="837">
        <v>0</v>
      </c>
      <c r="T288" s="836"/>
      <c r="U288" s="838"/>
    </row>
    <row r="289" spans="1:21" ht="14.4" customHeight="1" x14ac:dyDescent="0.3">
      <c r="A289" s="831">
        <v>10</v>
      </c>
      <c r="B289" s="832" t="s">
        <v>2982</v>
      </c>
      <c r="C289" s="832" t="s">
        <v>2991</v>
      </c>
      <c r="D289" s="833" t="s">
        <v>6897</v>
      </c>
      <c r="E289" s="834" t="s">
        <v>3051</v>
      </c>
      <c r="F289" s="832" t="s">
        <v>2984</v>
      </c>
      <c r="G289" s="832" t="s">
        <v>3567</v>
      </c>
      <c r="H289" s="832" t="s">
        <v>630</v>
      </c>
      <c r="I289" s="832" t="s">
        <v>3568</v>
      </c>
      <c r="J289" s="832" t="s">
        <v>3569</v>
      </c>
      <c r="K289" s="832" t="s">
        <v>3570</v>
      </c>
      <c r="L289" s="835">
        <v>0</v>
      </c>
      <c r="M289" s="835">
        <v>0</v>
      </c>
      <c r="N289" s="832">
        <v>3</v>
      </c>
      <c r="O289" s="836">
        <v>1</v>
      </c>
      <c r="P289" s="835"/>
      <c r="Q289" s="837"/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10</v>
      </c>
      <c r="B290" s="832" t="s">
        <v>2982</v>
      </c>
      <c r="C290" s="832" t="s">
        <v>2991</v>
      </c>
      <c r="D290" s="833" t="s">
        <v>6897</v>
      </c>
      <c r="E290" s="834" t="s">
        <v>3051</v>
      </c>
      <c r="F290" s="832" t="s">
        <v>2984</v>
      </c>
      <c r="G290" s="832" t="s">
        <v>3571</v>
      </c>
      <c r="H290" s="832" t="s">
        <v>630</v>
      </c>
      <c r="I290" s="832" t="s">
        <v>3572</v>
      </c>
      <c r="J290" s="832" t="s">
        <v>3573</v>
      </c>
      <c r="K290" s="832" t="s">
        <v>3574</v>
      </c>
      <c r="L290" s="835">
        <v>300.33</v>
      </c>
      <c r="M290" s="835">
        <v>300.33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10</v>
      </c>
      <c r="B291" s="832" t="s">
        <v>2982</v>
      </c>
      <c r="C291" s="832" t="s">
        <v>2991</v>
      </c>
      <c r="D291" s="833" t="s">
        <v>6897</v>
      </c>
      <c r="E291" s="834" t="s">
        <v>3051</v>
      </c>
      <c r="F291" s="832" t="s">
        <v>2984</v>
      </c>
      <c r="G291" s="832" t="s">
        <v>3575</v>
      </c>
      <c r="H291" s="832" t="s">
        <v>630</v>
      </c>
      <c r="I291" s="832" t="s">
        <v>3576</v>
      </c>
      <c r="J291" s="832" t="s">
        <v>1478</v>
      </c>
      <c r="K291" s="832" t="s">
        <v>3577</v>
      </c>
      <c r="L291" s="835">
        <v>0</v>
      </c>
      <c r="M291" s="835">
        <v>0</v>
      </c>
      <c r="N291" s="832">
        <v>1</v>
      </c>
      <c r="O291" s="836">
        <v>0.5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10</v>
      </c>
      <c r="B292" s="832" t="s">
        <v>2982</v>
      </c>
      <c r="C292" s="832" t="s">
        <v>2991</v>
      </c>
      <c r="D292" s="833" t="s">
        <v>6897</v>
      </c>
      <c r="E292" s="834" t="s">
        <v>3051</v>
      </c>
      <c r="F292" s="832" t="s">
        <v>2984</v>
      </c>
      <c r="G292" s="832" t="s">
        <v>3578</v>
      </c>
      <c r="H292" s="832" t="s">
        <v>689</v>
      </c>
      <c r="I292" s="832" t="s">
        <v>3579</v>
      </c>
      <c r="J292" s="832" t="s">
        <v>1162</v>
      </c>
      <c r="K292" s="832" t="s">
        <v>2754</v>
      </c>
      <c r="L292" s="835">
        <v>368.16</v>
      </c>
      <c r="M292" s="835">
        <v>368.16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10</v>
      </c>
      <c r="B293" s="832" t="s">
        <v>2982</v>
      </c>
      <c r="C293" s="832" t="s">
        <v>2991</v>
      </c>
      <c r="D293" s="833" t="s">
        <v>6897</v>
      </c>
      <c r="E293" s="834" t="s">
        <v>3051</v>
      </c>
      <c r="F293" s="832" t="s">
        <v>2984</v>
      </c>
      <c r="G293" s="832" t="s">
        <v>3383</v>
      </c>
      <c r="H293" s="832" t="s">
        <v>689</v>
      </c>
      <c r="I293" s="832" t="s">
        <v>3580</v>
      </c>
      <c r="J293" s="832" t="s">
        <v>3581</v>
      </c>
      <c r="K293" s="832" t="s">
        <v>3582</v>
      </c>
      <c r="L293" s="835">
        <v>194.26</v>
      </c>
      <c r="M293" s="835">
        <v>777.04</v>
      </c>
      <c r="N293" s="832">
        <v>4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10</v>
      </c>
      <c r="B294" s="832" t="s">
        <v>2982</v>
      </c>
      <c r="C294" s="832" t="s">
        <v>2991</v>
      </c>
      <c r="D294" s="833" t="s">
        <v>6897</v>
      </c>
      <c r="E294" s="834" t="s">
        <v>3051</v>
      </c>
      <c r="F294" s="832" t="s">
        <v>2984</v>
      </c>
      <c r="G294" s="832" t="s">
        <v>3583</v>
      </c>
      <c r="H294" s="832" t="s">
        <v>689</v>
      </c>
      <c r="I294" s="832" t="s">
        <v>2619</v>
      </c>
      <c r="J294" s="832" t="s">
        <v>2620</v>
      </c>
      <c r="K294" s="832" t="s">
        <v>2621</v>
      </c>
      <c r="L294" s="835">
        <v>0</v>
      </c>
      <c r="M294" s="835">
        <v>0</v>
      </c>
      <c r="N294" s="832">
        <v>2</v>
      </c>
      <c r="O294" s="836">
        <v>0.5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10</v>
      </c>
      <c r="B295" s="832" t="s">
        <v>2982</v>
      </c>
      <c r="C295" s="832" t="s">
        <v>2991</v>
      </c>
      <c r="D295" s="833" t="s">
        <v>6897</v>
      </c>
      <c r="E295" s="834" t="s">
        <v>3051</v>
      </c>
      <c r="F295" s="832" t="s">
        <v>2984</v>
      </c>
      <c r="G295" s="832" t="s">
        <v>3425</v>
      </c>
      <c r="H295" s="832" t="s">
        <v>630</v>
      </c>
      <c r="I295" s="832" t="s">
        <v>3431</v>
      </c>
      <c r="J295" s="832" t="s">
        <v>1070</v>
      </c>
      <c r="K295" s="832" t="s">
        <v>3432</v>
      </c>
      <c r="L295" s="835">
        <v>60.28</v>
      </c>
      <c r="M295" s="835">
        <v>60.28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10</v>
      </c>
      <c r="B296" s="832" t="s">
        <v>2982</v>
      </c>
      <c r="C296" s="832" t="s">
        <v>2991</v>
      </c>
      <c r="D296" s="833" t="s">
        <v>6897</v>
      </c>
      <c r="E296" s="834" t="s">
        <v>3051</v>
      </c>
      <c r="F296" s="832" t="s">
        <v>2984</v>
      </c>
      <c r="G296" s="832" t="s">
        <v>3584</v>
      </c>
      <c r="H296" s="832" t="s">
        <v>630</v>
      </c>
      <c r="I296" s="832" t="s">
        <v>3585</v>
      </c>
      <c r="J296" s="832" t="s">
        <v>3586</v>
      </c>
      <c r="K296" s="832" t="s">
        <v>3587</v>
      </c>
      <c r="L296" s="835">
        <v>0</v>
      </c>
      <c r="M296" s="835">
        <v>0</v>
      </c>
      <c r="N296" s="832">
        <v>1</v>
      </c>
      <c r="O296" s="836">
        <v>0.5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10</v>
      </c>
      <c r="B297" s="832" t="s">
        <v>2982</v>
      </c>
      <c r="C297" s="832" t="s">
        <v>2991</v>
      </c>
      <c r="D297" s="833" t="s">
        <v>6897</v>
      </c>
      <c r="E297" s="834" t="s">
        <v>3051</v>
      </c>
      <c r="F297" s="832" t="s">
        <v>2984</v>
      </c>
      <c r="G297" s="832" t="s">
        <v>3588</v>
      </c>
      <c r="H297" s="832" t="s">
        <v>630</v>
      </c>
      <c r="I297" s="832" t="s">
        <v>3589</v>
      </c>
      <c r="J297" s="832" t="s">
        <v>3590</v>
      </c>
      <c r="K297" s="832" t="s">
        <v>3591</v>
      </c>
      <c r="L297" s="835">
        <v>0</v>
      </c>
      <c r="M297" s="835">
        <v>0</v>
      </c>
      <c r="N297" s="832">
        <v>1</v>
      </c>
      <c r="O297" s="836">
        <v>1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10</v>
      </c>
      <c r="B298" s="832" t="s">
        <v>2982</v>
      </c>
      <c r="C298" s="832" t="s">
        <v>2991</v>
      </c>
      <c r="D298" s="833" t="s">
        <v>6897</v>
      </c>
      <c r="E298" s="834" t="s">
        <v>3051</v>
      </c>
      <c r="F298" s="832" t="s">
        <v>2985</v>
      </c>
      <c r="G298" s="832" t="s">
        <v>3094</v>
      </c>
      <c r="H298" s="832" t="s">
        <v>630</v>
      </c>
      <c r="I298" s="832" t="s">
        <v>3592</v>
      </c>
      <c r="J298" s="832" t="s">
        <v>3040</v>
      </c>
      <c r="K298" s="832"/>
      <c r="L298" s="835">
        <v>0</v>
      </c>
      <c r="M298" s="835">
        <v>0</v>
      </c>
      <c r="N298" s="832">
        <v>1</v>
      </c>
      <c r="O298" s="836">
        <v>1</v>
      </c>
      <c r="P298" s="835">
        <v>0</v>
      </c>
      <c r="Q298" s="837"/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10</v>
      </c>
      <c r="B299" s="832" t="s">
        <v>2982</v>
      </c>
      <c r="C299" s="832" t="s">
        <v>2991</v>
      </c>
      <c r="D299" s="833" t="s">
        <v>6897</v>
      </c>
      <c r="E299" s="834" t="s">
        <v>3053</v>
      </c>
      <c r="F299" s="832" t="s">
        <v>2984</v>
      </c>
      <c r="G299" s="832" t="s">
        <v>3097</v>
      </c>
      <c r="H299" s="832" t="s">
        <v>630</v>
      </c>
      <c r="I299" s="832" t="s">
        <v>3240</v>
      </c>
      <c r="J299" s="832" t="s">
        <v>1862</v>
      </c>
      <c r="K299" s="832" t="s">
        <v>1859</v>
      </c>
      <c r="L299" s="835">
        <v>72.55</v>
      </c>
      <c r="M299" s="835">
        <v>145.1</v>
      </c>
      <c r="N299" s="832">
        <v>2</v>
      </c>
      <c r="O299" s="836">
        <v>0.5</v>
      </c>
      <c r="P299" s="835">
        <v>145.1</v>
      </c>
      <c r="Q299" s="837">
        <v>1</v>
      </c>
      <c r="R299" s="832">
        <v>2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10</v>
      </c>
      <c r="B300" s="832" t="s">
        <v>2982</v>
      </c>
      <c r="C300" s="832" t="s">
        <v>2991</v>
      </c>
      <c r="D300" s="833" t="s">
        <v>6897</v>
      </c>
      <c r="E300" s="834" t="s">
        <v>3053</v>
      </c>
      <c r="F300" s="832" t="s">
        <v>2984</v>
      </c>
      <c r="G300" s="832" t="s">
        <v>3097</v>
      </c>
      <c r="H300" s="832" t="s">
        <v>630</v>
      </c>
      <c r="I300" s="832" t="s">
        <v>3593</v>
      </c>
      <c r="J300" s="832" t="s">
        <v>860</v>
      </c>
      <c r="K300" s="832" t="s">
        <v>1859</v>
      </c>
      <c r="L300" s="835">
        <v>0</v>
      </c>
      <c r="M300" s="835">
        <v>0</v>
      </c>
      <c r="N300" s="832">
        <v>1</v>
      </c>
      <c r="O300" s="836">
        <v>0.5</v>
      </c>
      <c r="P300" s="835">
        <v>0</v>
      </c>
      <c r="Q300" s="837"/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10</v>
      </c>
      <c r="B301" s="832" t="s">
        <v>2982</v>
      </c>
      <c r="C301" s="832" t="s">
        <v>2991</v>
      </c>
      <c r="D301" s="833" t="s">
        <v>6897</v>
      </c>
      <c r="E301" s="834" t="s">
        <v>3053</v>
      </c>
      <c r="F301" s="832" t="s">
        <v>2984</v>
      </c>
      <c r="G301" s="832" t="s">
        <v>3097</v>
      </c>
      <c r="H301" s="832" t="s">
        <v>630</v>
      </c>
      <c r="I301" s="832" t="s">
        <v>2494</v>
      </c>
      <c r="J301" s="832" t="s">
        <v>860</v>
      </c>
      <c r="K301" s="832" t="s">
        <v>2495</v>
      </c>
      <c r="L301" s="835">
        <v>36.270000000000003</v>
      </c>
      <c r="M301" s="835">
        <v>72.540000000000006</v>
      </c>
      <c r="N301" s="832">
        <v>2</v>
      </c>
      <c r="O301" s="836">
        <v>0.5</v>
      </c>
      <c r="P301" s="835">
        <v>72.540000000000006</v>
      </c>
      <c r="Q301" s="837">
        <v>1</v>
      </c>
      <c r="R301" s="832">
        <v>2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10</v>
      </c>
      <c r="B302" s="832" t="s">
        <v>2982</v>
      </c>
      <c r="C302" s="832" t="s">
        <v>2991</v>
      </c>
      <c r="D302" s="833" t="s">
        <v>6897</v>
      </c>
      <c r="E302" s="834" t="s">
        <v>3053</v>
      </c>
      <c r="F302" s="832" t="s">
        <v>2984</v>
      </c>
      <c r="G302" s="832" t="s">
        <v>3097</v>
      </c>
      <c r="H302" s="832" t="s">
        <v>689</v>
      </c>
      <c r="I302" s="832" t="s">
        <v>2837</v>
      </c>
      <c r="J302" s="832" t="s">
        <v>1619</v>
      </c>
      <c r="K302" s="832" t="s">
        <v>1859</v>
      </c>
      <c r="L302" s="835">
        <v>85.7</v>
      </c>
      <c r="M302" s="835">
        <v>171.4</v>
      </c>
      <c r="N302" s="832">
        <v>2</v>
      </c>
      <c r="O302" s="836">
        <v>1</v>
      </c>
      <c r="P302" s="835">
        <v>171.4</v>
      </c>
      <c r="Q302" s="837">
        <v>1</v>
      </c>
      <c r="R302" s="832">
        <v>2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10</v>
      </c>
      <c r="B303" s="832" t="s">
        <v>2982</v>
      </c>
      <c r="C303" s="832" t="s">
        <v>2991</v>
      </c>
      <c r="D303" s="833" t="s">
        <v>6897</v>
      </c>
      <c r="E303" s="834" t="s">
        <v>3053</v>
      </c>
      <c r="F303" s="832" t="s">
        <v>2984</v>
      </c>
      <c r="G303" s="832" t="s">
        <v>3594</v>
      </c>
      <c r="H303" s="832" t="s">
        <v>630</v>
      </c>
      <c r="I303" s="832" t="s">
        <v>3595</v>
      </c>
      <c r="J303" s="832" t="s">
        <v>3596</v>
      </c>
      <c r="K303" s="832" t="s">
        <v>3597</v>
      </c>
      <c r="L303" s="835">
        <v>4068.87</v>
      </c>
      <c r="M303" s="835">
        <v>28482.09</v>
      </c>
      <c r="N303" s="832">
        <v>7</v>
      </c>
      <c r="O303" s="836">
        <v>1.5</v>
      </c>
      <c r="P303" s="835">
        <v>28482.09</v>
      </c>
      <c r="Q303" s="837">
        <v>1</v>
      </c>
      <c r="R303" s="832">
        <v>7</v>
      </c>
      <c r="S303" s="837">
        <v>1</v>
      </c>
      <c r="T303" s="836">
        <v>1.5</v>
      </c>
      <c r="U303" s="838">
        <v>1</v>
      </c>
    </row>
    <row r="304" spans="1:21" ht="14.4" customHeight="1" x14ac:dyDescent="0.3">
      <c r="A304" s="831">
        <v>10</v>
      </c>
      <c r="B304" s="832" t="s">
        <v>2982</v>
      </c>
      <c r="C304" s="832" t="s">
        <v>2991</v>
      </c>
      <c r="D304" s="833" t="s">
        <v>6897</v>
      </c>
      <c r="E304" s="834" t="s">
        <v>3053</v>
      </c>
      <c r="F304" s="832" t="s">
        <v>2984</v>
      </c>
      <c r="G304" s="832" t="s">
        <v>3098</v>
      </c>
      <c r="H304" s="832" t="s">
        <v>630</v>
      </c>
      <c r="I304" s="832" t="s">
        <v>3598</v>
      </c>
      <c r="J304" s="832" t="s">
        <v>3599</v>
      </c>
      <c r="K304" s="832" t="s">
        <v>3600</v>
      </c>
      <c r="L304" s="835">
        <v>0</v>
      </c>
      <c r="M304" s="835">
        <v>0</v>
      </c>
      <c r="N304" s="832">
        <v>1</v>
      </c>
      <c r="O304" s="836">
        <v>0.5</v>
      </c>
      <c r="P304" s="835">
        <v>0</v>
      </c>
      <c r="Q304" s="837"/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10</v>
      </c>
      <c r="B305" s="832" t="s">
        <v>2982</v>
      </c>
      <c r="C305" s="832" t="s">
        <v>2991</v>
      </c>
      <c r="D305" s="833" t="s">
        <v>6897</v>
      </c>
      <c r="E305" s="834" t="s">
        <v>3053</v>
      </c>
      <c r="F305" s="832" t="s">
        <v>2984</v>
      </c>
      <c r="G305" s="832" t="s">
        <v>3098</v>
      </c>
      <c r="H305" s="832" t="s">
        <v>630</v>
      </c>
      <c r="I305" s="832" t="s">
        <v>3601</v>
      </c>
      <c r="J305" s="832" t="s">
        <v>3599</v>
      </c>
      <c r="K305" s="832" t="s">
        <v>3304</v>
      </c>
      <c r="L305" s="835">
        <v>245.74</v>
      </c>
      <c r="M305" s="835">
        <v>245.74</v>
      </c>
      <c r="N305" s="832">
        <v>1</v>
      </c>
      <c r="O305" s="836">
        <v>0.5</v>
      </c>
      <c r="P305" s="835">
        <v>245.74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10</v>
      </c>
      <c r="B306" s="832" t="s">
        <v>2982</v>
      </c>
      <c r="C306" s="832" t="s">
        <v>2991</v>
      </c>
      <c r="D306" s="833" t="s">
        <v>6897</v>
      </c>
      <c r="E306" s="834" t="s">
        <v>3053</v>
      </c>
      <c r="F306" s="832" t="s">
        <v>2984</v>
      </c>
      <c r="G306" s="832" t="s">
        <v>3098</v>
      </c>
      <c r="H306" s="832" t="s">
        <v>630</v>
      </c>
      <c r="I306" s="832" t="s">
        <v>3601</v>
      </c>
      <c r="J306" s="832" t="s">
        <v>3599</v>
      </c>
      <c r="K306" s="832" t="s">
        <v>3304</v>
      </c>
      <c r="L306" s="835">
        <v>207.27</v>
      </c>
      <c r="M306" s="835">
        <v>207.27</v>
      </c>
      <c r="N306" s="832">
        <v>1</v>
      </c>
      <c r="O306" s="836">
        <v>0.5</v>
      </c>
      <c r="P306" s="835">
        <v>207.27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10</v>
      </c>
      <c r="B307" s="832" t="s">
        <v>2982</v>
      </c>
      <c r="C307" s="832" t="s">
        <v>2991</v>
      </c>
      <c r="D307" s="833" t="s">
        <v>6897</v>
      </c>
      <c r="E307" s="834" t="s">
        <v>3053</v>
      </c>
      <c r="F307" s="832" t="s">
        <v>2984</v>
      </c>
      <c r="G307" s="832" t="s">
        <v>3602</v>
      </c>
      <c r="H307" s="832" t="s">
        <v>630</v>
      </c>
      <c r="I307" s="832" t="s">
        <v>3603</v>
      </c>
      <c r="J307" s="832" t="s">
        <v>3604</v>
      </c>
      <c r="K307" s="832" t="s">
        <v>2696</v>
      </c>
      <c r="L307" s="835">
        <v>318.16000000000003</v>
      </c>
      <c r="M307" s="835">
        <v>318.16000000000003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10</v>
      </c>
      <c r="B308" s="832" t="s">
        <v>2982</v>
      </c>
      <c r="C308" s="832" t="s">
        <v>2991</v>
      </c>
      <c r="D308" s="833" t="s">
        <v>6897</v>
      </c>
      <c r="E308" s="834" t="s">
        <v>3053</v>
      </c>
      <c r="F308" s="832" t="s">
        <v>2984</v>
      </c>
      <c r="G308" s="832" t="s">
        <v>3605</v>
      </c>
      <c r="H308" s="832" t="s">
        <v>630</v>
      </c>
      <c r="I308" s="832" t="s">
        <v>3606</v>
      </c>
      <c r="J308" s="832" t="s">
        <v>3607</v>
      </c>
      <c r="K308" s="832" t="s">
        <v>3608</v>
      </c>
      <c r="L308" s="835">
        <v>201.79</v>
      </c>
      <c r="M308" s="835">
        <v>605.37</v>
      </c>
      <c r="N308" s="832">
        <v>3</v>
      </c>
      <c r="O308" s="836">
        <v>1.5</v>
      </c>
      <c r="P308" s="835">
        <v>605.37</v>
      </c>
      <c r="Q308" s="837">
        <v>1</v>
      </c>
      <c r="R308" s="832">
        <v>3</v>
      </c>
      <c r="S308" s="837">
        <v>1</v>
      </c>
      <c r="T308" s="836">
        <v>1.5</v>
      </c>
      <c r="U308" s="838">
        <v>1</v>
      </c>
    </row>
    <row r="309" spans="1:21" ht="14.4" customHeight="1" x14ac:dyDescent="0.3">
      <c r="A309" s="831">
        <v>10</v>
      </c>
      <c r="B309" s="832" t="s">
        <v>2982</v>
      </c>
      <c r="C309" s="832" t="s">
        <v>2991</v>
      </c>
      <c r="D309" s="833" t="s">
        <v>6897</v>
      </c>
      <c r="E309" s="834" t="s">
        <v>3053</v>
      </c>
      <c r="F309" s="832" t="s">
        <v>2984</v>
      </c>
      <c r="G309" s="832" t="s">
        <v>3605</v>
      </c>
      <c r="H309" s="832" t="s">
        <v>630</v>
      </c>
      <c r="I309" s="832" t="s">
        <v>3609</v>
      </c>
      <c r="J309" s="832" t="s">
        <v>3610</v>
      </c>
      <c r="K309" s="832" t="s">
        <v>3611</v>
      </c>
      <c r="L309" s="835">
        <v>0</v>
      </c>
      <c r="M309" s="835">
        <v>0</v>
      </c>
      <c r="N309" s="832">
        <v>1</v>
      </c>
      <c r="O309" s="836">
        <v>1</v>
      </c>
      <c r="P309" s="835">
        <v>0</v>
      </c>
      <c r="Q309" s="837"/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10</v>
      </c>
      <c r="B310" s="832" t="s">
        <v>2982</v>
      </c>
      <c r="C310" s="832" t="s">
        <v>2991</v>
      </c>
      <c r="D310" s="833" t="s">
        <v>6897</v>
      </c>
      <c r="E310" s="834" t="s">
        <v>3053</v>
      </c>
      <c r="F310" s="832" t="s">
        <v>2984</v>
      </c>
      <c r="G310" s="832" t="s">
        <v>3612</v>
      </c>
      <c r="H310" s="832" t="s">
        <v>630</v>
      </c>
      <c r="I310" s="832" t="s">
        <v>3613</v>
      </c>
      <c r="J310" s="832" t="s">
        <v>3614</v>
      </c>
      <c r="K310" s="832" t="s">
        <v>3110</v>
      </c>
      <c r="L310" s="835">
        <v>105.32</v>
      </c>
      <c r="M310" s="835">
        <v>210.64</v>
      </c>
      <c r="N310" s="832">
        <v>2</v>
      </c>
      <c r="O310" s="836">
        <v>1</v>
      </c>
      <c r="P310" s="835">
        <v>210.64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10</v>
      </c>
      <c r="B311" s="832" t="s">
        <v>2982</v>
      </c>
      <c r="C311" s="832" t="s">
        <v>2991</v>
      </c>
      <c r="D311" s="833" t="s">
        <v>6897</v>
      </c>
      <c r="E311" s="834" t="s">
        <v>3053</v>
      </c>
      <c r="F311" s="832" t="s">
        <v>2984</v>
      </c>
      <c r="G311" s="832" t="s">
        <v>3615</v>
      </c>
      <c r="H311" s="832" t="s">
        <v>630</v>
      </c>
      <c r="I311" s="832" t="s">
        <v>3616</v>
      </c>
      <c r="J311" s="832" t="s">
        <v>3617</v>
      </c>
      <c r="K311" s="832" t="s">
        <v>3618</v>
      </c>
      <c r="L311" s="835">
        <v>506.37</v>
      </c>
      <c r="M311" s="835">
        <v>506.37</v>
      </c>
      <c r="N311" s="832">
        <v>1</v>
      </c>
      <c r="O311" s="836">
        <v>0.5</v>
      </c>
      <c r="P311" s="835">
        <v>506.37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10</v>
      </c>
      <c r="B312" s="832" t="s">
        <v>2982</v>
      </c>
      <c r="C312" s="832" t="s">
        <v>2991</v>
      </c>
      <c r="D312" s="833" t="s">
        <v>6897</v>
      </c>
      <c r="E312" s="834" t="s">
        <v>3053</v>
      </c>
      <c r="F312" s="832" t="s">
        <v>2984</v>
      </c>
      <c r="G312" s="832" t="s">
        <v>3615</v>
      </c>
      <c r="H312" s="832" t="s">
        <v>630</v>
      </c>
      <c r="I312" s="832" t="s">
        <v>3619</v>
      </c>
      <c r="J312" s="832" t="s">
        <v>3617</v>
      </c>
      <c r="K312" s="832" t="s">
        <v>3620</v>
      </c>
      <c r="L312" s="835">
        <v>1012.74</v>
      </c>
      <c r="M312" s="835">
        <v>1012.74</v>
      </c>
      <c r="N312" s="832">
        <v>1</v>
      </c>
      <c r="O312" s="836">
        <v>0.5</v>
      </c>
      <c r="P312" s="835">
        <v>1012.74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10</v>
      </c>
      <c r="B313" s="832" t="s">
        <v>2982</v>
      </c>
      <c r="C313" s="832" t="s">
        <v>2991</v>
      </c>
      <c r="D313" s="833" t="s">
        <v>6897</v>
      </c>
      <c r="E313" s="834" t="s">
        <v>3053</v>
      </c>
      <c r="F313" s="832" t="s">
        <v>2984</v>
      </c>
      <c r="G313" s="832" t="s">
        <v>3263</v>
      </c>
      <c r="H313" s="832" t="s">
        <v>630</v>
      </c>
      <c r="I313" s="832" t="s">
        <v>2463</v>
      </c>
      <c r="J313" s="832" t="s">
        <v>2464</v>
      </c>
      <c r="K313" s="832" t="s">
        <v>2465</v>
      </c>
      <c r="L313" s="835">
        <v>85.27</v>
      </c>
      <c r="M313" s="835">
        <v>170.54</v>
      </c>
      <c r="N313" s="832">
        <v>2</v>
      </c>
      <c r="O313" s="836">
        <v>0.5</v>
      </c>
      <c r="P313" s="835">
        <v>170.54</v>
      </c>
      <c r="Q313" s="837">
        <v>1</v>
      </c>
      <c r="R313" s="832">
        <v>2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10</v>
      </c>
      <c r="B314" s="832" t="s">
        <v>2982</v>
      </c>
      <c r="C314" s="832" t="s">
        <v>2991</v>
      </c>
      <c r="D314" s="833" t="s">
        <v>6897</v>
      </c>
      <c r="E314" s="834" t="s">
        <v>3053</v>
      </c>
      <c r="F314" s="832" t="s">
        <v>2984</v>
      </c>
      <c r="G314" s="832" t="s">
        <v>3621</v>
      </c>
      <c r="H314" s="832" t="s">
        <v>689</v>
      </c>
      <c r="I314" s="832" t="s">
        <v>2854</v>
      </c>
      <c r="J314" s="832" t="s">
        <v>1890</v>
      </c>
      <c r="K314" s="832" t="s">
        <v>2798</v>
      </c>
      <c r="L314" s="835">
        <v>65.989999999999995</v>
      </c>
      <c r="M314" s="835">
        <v>131.97999999999999</v>
      </c>
      <c r="N314" s="832">
        <v>2</v>
      </c>
      <c r="O314" s="836">
        <v>0.5</v>
      </c>
      <c r="P314" s="835">
        <v>131.97999999999999</v>
      </c>
      <c r="Q314" s="837">
        <v>1</v>
      </c>
      <c r="R314" s="832">
        <v>2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10</v>
      </c>
      <c r="B315" s="832" t="s">
        <v>2982</v>
      </c>
      <c r="C315" s="832" t="s">
        <v>2991</v>
      </c>
      <c r="D315" s="833" t="s">
        <v>6897</v>
      </c>
      <c r="E315" s="834" t="s">
        <v>3053</v>
      </c>
      <c r="F315" s="832" t="s">
        <v>2984</v>
      </c>
      <c r="G315" s="832" t="s">
        <v>3621</v>
      </c>
      <c r="H315" s="832" t="s">
        <v>689</v>
      </c>
      <c r="I315" s="832" t="s">
        <v>2854</v>
      </c>
      <c r="J315" s="832" t="s">
        <v>1890</v>
      </c>
      <c r="K315" s="832" t="s">
        <v>2798</v>
      </c>
      <c r="L315" s="835">
        <v>42.57</v>
      </c>
      <c r="M315" s="835">
        <v>85.14</v>
      </c>
      <c r="N315" s="832">
        <v>2</v>
      </c>
      <c r="O315" s="836">
        <v>0.5</v>
      </c>
      <c r="P315" s="835">
        <v>85.14</v>
      </c>
      <c r="Q315" s="837">
        <v>1</v>
      </c>
      <c r="R315" s="832">
        <v>2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10</v>
      </c>
      <c r="B316" s="832" t="s">
        <v>2982</v>
      </c>
      <c r="C316" s="832" t="s">
        <v>2991</v>
      </c>
      <c r="D316" s="833" t="s">
        <v>6897</v>
      </c>
      <c r="E316" s="834" t="s">
        <v>3053</v>
      </c>
      <c r="F316" s="832" t="s">
        <v>2984</v>
      </c>
      <c r="G316" s="832" t="s">
        <v>3486</v>
      </c>
      <c r="H316" s="832" t="s">
        <v>630</v>
      </c>
      <c r="I316" s="832" t="s">
        <v>3487</v>
      </c>
      <c r="J316" s="832" t="s">
        <v>3488</v>
      </c>
      <c r="K316" s="832" t="s">
        <v>3489</v>
      </c>
      <c r="L316" s="835">
        <v>121.07</v>
      </c>
      <c r="M316" s="835">
        <v>242.14</v>
      </c>
      <c r="N316" s="832">
        <v>2</v>
      </c>
      <c r="O316" s="836">
        <v>1.5</v>
      </c>
      <c r="P316" s="835">
        <v>242.14</v>
      </c>
      <c r="Q316" s="837">
        <v>1</v>
      </c>
      <c r="R316" s="832">
        <v>2</v>
      </c>
      <c r="S316" s="837">
        <v>1</v>
      </c>
      <c r="T316" s="836">
        <v>1.5</v>
      </c>
      <c r="U316" s="838">
        <v>1</v>
      </c>
    </row>
    <row r="317" spans="1:21" ht="14.4" customHeight="1" x14ac:dyDescent="0.3">
      <c r="A317" s="831">
        <v>10</v>
      </c>
      <c r="B317" s="832" t="s">
        <v>2982</v>
      </c>
      <c r="C317" s="832" t="s">
        <v>2991</v>
      </c>
      <c r="D317" s="833" t="s">
        <v>6897</v>
      </c>
      <c r="E317" s="834" t="s">
        <v>3053</v>
      </c>
      <c r="F317" s="832" t="s">
        <v>2984</v>
      </c>
      <c r="G317" s="832" t="s">
        <v>3622</v>
      </c>
      <c r="H317" s="832" t="s">
        <v>630</v>
      </c>
      <c r="I317" s="832" t="s">
        <v>3623</v>
      </c>
      <c r="J317" s="832" t="s">
        <v>3624</v>
      </c>
      <c r="K317" s="832" t="s">
        <v>3625</v>
      </c>
      <c r="L317" s="835">
        <v>950.39</v>
      </c>
      <c r="M317" s="835">
        <v>3801.56</v>
      </c>
      <c r="N317" s="832">
        <v>4</v>
      </c>
      <c r="O317" s="836">
        <v>2</v>
      </c>
      <c r="P317" s="835">
        <v>3801.56</v>
      </c>
      <c r="Q317" s="837">
        <v>1</v>
      </c>
      <c r="R317" s="832">
        <v>4</v>
      </c>
      <c r="S317" s="837">
        <v>1</v>
      </c>
      <c r="T317" s="836">
        <v>2</v>
      </c>
      <c r="U317" s="838">
        <v>1</v>
      </c>
    </row>
    <row r="318" spans="1:21" ht="14.4" customHeight="1" x14ac:dyDescent="0.3">
      <c r="A318" s="831">
        <v>10</v>
      </c>
      <c r="B318" s="832" t="s">
        <v>2982</v>
      </c>
      <c r="C318" s="832" t="s">
        <v>2991</v>
      </c>
      <c r="D318" s="833" t="s">
        <v>6897</v>
      </c>
      <c r="E318" s="834" t="s">
        <v>3053</v>
      </c>
      <c r="F318" s="832" t="s">
        <v>2984</v>
      </c>
      <c r="G318" s="832" t="s">
        <v>3326</v>
      </c>
      <c r="H318" s="832" t="s">
        <v>630</v>
      </c>
      <c r="I318" s="832" t="s">
        <v>3327</v>
      </c>
      <c r="J318" s="832" t="s">
        <v>3328</v>
      </c>
      <c r="K318" s="832" t="s">
        <v>3238</v>
      </c>
      <c r="L318" s="835">
        <v>95.57</v>
      </c>
      <c r="M318" s="835">
        <v>764.56</v>
      </c>
      <c r="N318" s="832">
        <v>8</v>
      </c>
      <c r="O318" s="836">
        <v>2.5</v>
      </c>
      <c r="P318" s="835">
        <v>764.56</v>
      </c>
      <c r="Q318" s="837">
        <v>1</v>
      </c>
      <c r="R318" s="832">
        <v>8</v>
      </c>
      <c r="S318" s="837">
        <v>1</v>
      </c>
      <c r="T318" s="836">
        <v>2.5</v>
      </c>
      <c r="U318" s="838">
        <v>1</v>
      </c>
    </row>
    <row r="319" spans="1:21" ht="14.4" customHeight="1" x14ac:dyDescent="0.3">
      <c r="A319" s="831">
        <v>10</v>
      </c>
      <c r="B319" s="832" t="s">
        <v>2982</v>
      </c>
      <c r="C319" s="832" t="s">
        <v>2991</v>
      </c>
      <c r="D319" s="833" t="s">
        <v>6897</v>
      </c>
      <c r="E319" s="834" t="s">
        <v>3053</v>
      </c>
      <c r="F319" s="832" t="s">
        <v>2984</v>
      </c>
      <c r="G319" s="832" t="s">
        <v>3626</v>
      </c>
      <c r="H319" s="832" t="s">
        <v>630</v>
      </c>
      <c r="I319" s="832" t="s">
        <v>3627</v>
      </c>
      <c r="J319" s="832" t="s">
        <v>2245</v>
      </c>
      <c r="K319" s="832" t="s">
        <v>3628</v>
      </c>
      <c r="L319" s="835">
        <v>24.37</v>
      </c>
      <c r="M319" s="835">
        <v>48.74</v>
      </c>
      <c r="N319" s="832">
        <v>2</v>
      </c>
      <c r="O319" s="836">
        <v>0.5</v>
      </c>
      <c r="P319" s="835">
        <v>48.74</v>
      </c>
      <c r="Q319" s="837">
        <v>1</v>
      </c>
      <c r="R319" s="832">
        <v>2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10</v>
      </c>
      <c r="B320" s="832" t="s">
        <v>2982</v>
      </c>
      <c r="C320" s="832" t="s">
        <v>2991</v>
      </c>
      <c r="D320" s="833" t="s">
        <v>6897</v>
      </c>
      <c r="E320" s="834" t="s">
        <v>3053</v>
      </c>
      <c r="F320" s="832" t="s">
        <v>2984</v>
      </c>
      <c r="G320" s="832" t="s">
        <v>3129</v>
      </c>
      <c r="H320" s="832" t="s">
        <v>630</v>
      </c>
      <c r="I320" s="832" t="s">
        <v>3130</v>
      </c>
      <c r="J320" s="832" t="s">
        <v>3131</v>
      </c>
      <c r="K320" s="832" t="s">
        <v>3132</v>
      </c>
      <c r="L320" s="835">
        <v>88.76</v>
      </c>
      <c r="M320" s="835">
        <v>976.36000000000013</v>
      </c>
      <c r="N320" s="832">
        <v>11</v>
      </c>
      <c r="O320" s="836">
        <v>2</v>
      </c>
      <c r="P320" s="835">
        <v>976.36000000000013</v>
      </c>
      <c r="Q320" s="837">
        <v>1</v>
      </c>
      <c r="R320" s="832">
        <v>11</v>
      </c>
      <c r="S320" s="837">
        <v>1</v>
      </c>
      <c r="T320" s="836">
        <v>2</v>
      </c>
      <c r="U320" s="838">
        <v>1</v>
      </c>
    </row>
    <row r="321" spans="1:21" ht="14.4" customHeight="1" x14ac:dyDescent="0.3">
      <c r="A321" s="831">
        <v>10</v>
      </c>
      <c r="B321" s="832" t="s">
        <v>2982</v>
      </c>
      <c r="C321" s="832" t="s">
        <v>2991</v>
      </c>
      <c r="D321" s="833" t="s">
        <v>6897</v>
      </c>
      <c r="E321" s="834" t="s">
        <v>3053</v>
      </c>
      <c r="F321" s="832" t="s">
        <v>2984</v>
      </c>
      <c r="G321" s="832" t="s">
        <v>3353</v>
      </c>
      <c r="H321" s="832" t="s">
        <v>630</v>
      </c>
      <c r="I321" s="832" t="s">
        <v>3629</v>
      </c>
      <c r="J321" s="832" t="s">
        <v>3630</v>
      </c>
      <c r="K321" s="832" t="s">
        <v>3631</v>
      </c>
      <c r="L321" s="835">
        <v>459.3</v>
      </c>
      <c r="M321" s="835">
        <v>918.6</v>
      </c>
      <c r="N321" s="832">
        <v>2</v>
      </c>
      <c r="O321" s="836">
        <v>0.5</v>
      </c>
      <c r="P321" s="835">
        <v>918.6</v>
      </c>
      <c r="Q321" s="837">
        <v>1</v>
      </c>
      <c r="R321" s="832">
        <v>2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10</v>
      </c>
      <c r="B322" s="832" t="s">
        <v>2982</v>
      </c>
      <c r="C322" s="832" t="s">
        <v>2991</v>
      </c>
      <c r="D322" s="833" t="s">
        <v>6897</v>
      </c>
      <c r="E322" s="834" t="s">
        <v>3053</v>
      </c>
      <c r="F322" s="832" t="s">
        <v>2984</v>
      </c>
      <c r="G322" s="832" t="s">
        <v>3353</v>
      </c>
      <c r="H322" s="832" t="s">
        <v>630</v>
      </c>
      <c r="I322" s="832" t="s">
        <v>3632</v>
      </c>
      <c r="J322" s="832" t="s">
        <v>3630</v>
      </c>
      <c r="K322" s="832" t="s">
        <v>3633</v>
      </c>
      <c r="L322" s="835">
        <v>459.3</v>
      </c>
      <c r="M322" s="835">
        <v>1837.2</v>
      </c>
      <c r="N322" s="832">
        <v>4</v>
      </c>
      <c r="O322" s="836">
        <v>2</v>
      </c>
      <c r="P322" s="835">
        <v>1837.2</v>
      </c>
      <c r="Q322" s="837">
        <v>1</v>
      </c>
      <c r="R322" s="832">
        <v>4</v>
      </c>
      <c r="S322" s="837">
        <v>1</v>
      </c>
      <c r="T322" s="836">
        <v>2</v>
      </c>
      <c r="U322" s="838">
        <v>1</v>
      </c>
    </row>
    <row r="323" spans="1:21" ht="14.4" customHeight="1" x14ac:dyDescent="0.3">
      <c r="A323" s="831">
        <v>10</v>
      </c>
      <c r="B323" s="832" t="s">
        <v>2982</v>
      </c>
      <c r="C323" s="832" t="s">
        <v>2991</v>
      </c>
      <c r="D323" s="833" t="s">
        <v>6897</v>
      </c>
      <c r="E323" s="834" t="s">
        <v>3053</v>
      </c>
      <c r="F323" s="832" t="s">
        <v>2984</v>
      </c>
      <c r="G323" s="832" t="s">
        <v>3634</v>
      </c>
      <c r="H323" s="832" t="s">
        <v>630</v>
      </c>
      <c r="I323" s="832" t="s">
        <v>3635</v>
      </c>
      <c r="J323" s="832" t="s">
        <v>3636</v>
      </c>
      <c r="K323" s="832" t="s">
        <v>3637</v>
      </c>
      <c r="L323" s="835">
        <v>78.33</v>
      </c>
      <c r="M323" s="835">
        <v>78.33</v>
      </c>
      <c r="N323" s="832">
        <v>1</v>
      </c>
      <c r="O323" s="836">
        <v>1</v>
      </c>
      <c r="P323" s="835">
        <v>78.33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10</v>
      </c>
      <c r="B324" s="832" t="s">
        <v>2982</v>
      </c>
      <c r="C324" s="832" t="s">
        <v>2991</v>
      </c>
      <c r="D324" s="833" t="s">
        <v>6897</v>
      </c>
      <c r="E324" s="834" t="s">
        <v>3053</v>
      </c>
      <c r="F324" s="832" t="s">
        <v>2984</v>
      </c>
      <c r="G324" s="832" t="s">
        <v>3634</v>
      </c>
      <c r="H324" s="832" t="s">
        <v>630</v>
      </c>
      <c r="I324" s="832" t="s">
        <v>3638</v>
      </c>
      <c r="J324" s="832" t="s">
        <v>3639</v>
      </c>
      <c r="K324" s="832" t="s">
        <v>3637</v>
      </c>
      <c r="L324" s="835">
        <v>78.33</v>
      </c>
      <c r="M324" s="835">
        <v>156.66</v>
      </c>
      <c r="N324" s="832">
        <v>2</v>
      </c>
      <c r="O324" s="836">
        <v>0.5</v>
      </c>
      <c r="P324" s="835">
        <v>156.66</v>
      </c>
      <c r="Q324" s="837">
        <v>1</v>
      </c>
      <c r="R324" s="832">
        <v>2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10</v>
      </c>
      <c r="B325" s="832" t="s">
        <v>2982</v>
      </c>
      <c r="C325" s="832" t="s">
        <v>2991</v>
      </c>
      <c r="D325" s="833" t="s">
        <v>6897</v>
      </c>
      <c r="E325" s="834" t="s">
        <v>3053</v>
      </c>
      <c r="F325" s="832" t="s">
        <v>2984</v>
      </c>
      <c r="G325" s="832" t="s">
        <v>3182</v>
      </c>
      <c r="H325" s="832" t="s">
        <v>630</v>
      </c>
      <c r="I325" s="832" t="s">
        <v>3422</v>
      </c>
      <c r="J325" s="832" t="s">
        <v>1683</v>
      </c>
      <c r="K325" s="832" t="s">
        <v>3423</v>
      </c>
      <c r="L325" s="835">
        <v>181.04</v>
      </c>
      <c r="M325" s="835">
        <v>1267.28</v>
      </c>
      <c r="N325" s="832">
        <v>7</v>
      </c>
      <c r="O325" s="836">
        <v>2.5</v>
      </c>
      <c r="P325" s="835">
        <v>1267.28</v>
      </c>
      <c r="Q325" s="837">
        <v>1</v>
      </c>
      <c r="R325" s="832">
        <v>7</v>
      </c>
      <c r="S325" s="837">
        <v>1</v>
      </c>
      <c r="T325" s="836">
        <v>2.5</v>
      </c>
      <c r="U325" s="838">
        <v>1</v>
      </c>
    </row>
    <row r="326" spans="1:21" ht="14.4" customHeight="1" x14ac:dyDescent="0.3">
      <c r="A326" s="831">
        <v>10</v>
      </c>
      <c r="B326" s="832" t="s">
        <v>2982</v>
      </c>
      <c r="C326" s="832" t="s">
        <v>2991</v>
      </c>
      <c r="D326" s="833" t="s">
        <v>6897</v>
      </c>
      <c r="E326" s="834" t="s">
        <v>3053</v>
      </c>
      <c r="F326" s="832" t="s">
        <v>2984</v>
      </c>
      <c r="G326" s="832" t="s">
        <v>3185</v>
      </c>
      <c r="H326" s="832" t="s">
        <v>689</v>
      </c>
      <c r="I326" s="832" t="s">
        <v>2523</v>
      </c>
      <c r="J326" s="832" t="s">
        <v>941</v>
      </c>
      <c r="K326" s="832" t="s">
        <v>2524</v>
      </c>
      <c r="L326" s="835">
        <v>63.75</v>
      </c>
      <c r="M326" s="835">
        <v>446.25</v>
      </c>
      <c r="N326" s="832">
        <v>7</v>
      </c>
      <c r="O326" s="836">
        <v>3.5</v>
      </c>
      <c r="P326" s="835">
        <v>446.25</v>
      </c>
      <c r="Q326" s="837">
        <v>1</v>
      </c>
      <c r="R326" s="832">
        <v>7</v>
      </c>
      <c r="S326" s="837">
        <v>1</v>
      </c>
      <c r="T326" s="836">
        <v>3.5</v>
      </c>
      <c r="U326" s="838">
        <v>1</v>
      </c>
    </row>
    <row r="327" spans="1:21" ht="14.4" customHeight="1" x14ac:dyDescent="0.3">
      <c r="A327" s="831">
        <v>10</v>
      </c>
      <c r="B327" s="832" t="s">
        <v>2982</v>
      </c>
      <c r="C327" s="832" t="s">
        <v>2991</v>
      </c>
      <c r="D327" s="833" t="s">
        <v>6897</v>
      </c>
      <c r="E327" s="834" t="s">
        <v>3053</v>
      </c>
      <c r="F327" s="832" t="s">
        <v>2984</v>
      </c>
      <c r="G327" s="832" t="s">
        <v>3640</v>
      </c>
      <c r="H327" s="832" t="s">
        <v>630</v>
      </c>
      <c r="I327" s="832" t="s">
        <v>3641</v>
      </c>
      <c r="J327" s="832" t="s">
        <v>3642</v>
      </c>
      <c r="K327" s="832" t="s">
        <v>3643</v>
      </c>
      <c r="L327" s="835">
        <v>282.05</v>
      </c>
      <c r="M327" s="835">
        <v>846.15000000000009</v>
      </c>
      <c r="N327" s="832">
        <v>3</v>
      </c>
      <c r="O327" s="836">
        <v>1.5</v>
      </c>
      <c r="P327" s="835">
        <v>846.15000000000009</v>
      </c>
      <c r="Q327" s="837">
        <v>1</v>
      </c>
      <c r="R327" s="832">
        <v>3</v>
      </c>
      <c r="S327" s="837">
        <v>1</v>
      </c>
      <c r="T327" s="836">
        <v>1.5</v>
      </c>
      <c r="U327" s="838">
        <v>1</v>
      </c>
    </row>
    <row r="328" spans="1:21" ht="14.4" customHeight="1" x14ac:dyDescent="0.3">
      <c r="A328" s="831">
        <v>10</v>
      </c>
      <c r="B328" s="832" t="s">
        <v>2982</v>
      </c>
      <c r="C328" s="832" t="s">
        <v>2991</v>
      </c>
      <c r="D328" s="833" t="s">
        <v>6897</v>
      </c>
      <c r="E328" s="834" t="s">
        <v>3053</v>
      </c>
      <c r="F328" s="832" t="s">
        <v>2984</v>
      </c>
      <c r="G328" s="832" t="s">
        <v>3445</v>
      </c>
      <c r="H328" s="832" t="s">
        <v>630</v>
      </c>
      <c r="I328" s="832" t="s">
        <v>3446</v>
      </c>
      <c r="J328" s="832" t="s">
        <v>745</v>
      </c>
      <c r="K328" s="832" t="s">
        <v>3447</v>
      </c>
      <c r="L328" s="835">
        <v>0</v>
      </c>
      <c r="M328" s="835">
        <v>0</v>
      </c>
      <c r="N328" s="832">
        <v>5</v>
      </c>
      <c r="O328" s="836">
        <v>0.5</v>
      </c>
      <c r="P328" s="835">
        <v>0</v>
      </c>
      <c r="Q328" s="837"/>
      <c r="R328" s="832">
        <v>5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10</v>
      </c>
      <c r="B329" s="832" t="s">
        <v>2982</v>
      </c>
      <c r="C329" s="832" t="s">
        <v>2991</v>
      </c>
      <c r="D329" s="833" t="s">
        <v>6897</v>
      </c>
      <c r="E329" s="834" t="s">
        <v>3053</v>
      </c>
      <c r="F329" s="832" t="s">
        <v>2984</v>
      </c>
      <c r="G329" s="832" t="s">
        <v>3445</v>
      </c>
      <c r="H329" s="832" t="s">
        <v>630</v>
      </c>
      <c r="I329" s="832" t="s">
        <v>3644</v>
      </c>
      <c r="J329" s="832" t="s">
        <v>745</v>
      </c>
      <c r="K329" s="832" t="s">
        <v>3645</v>
      </c>
      <c r="L329" s="835">
        <v>767.14</v>
      </c>
      <c r="M329" s="835">
        <v>767.14</v>
      </c>
      <c r="N329" s="832">
        <v>1</v>
      </c>
      <c r="O329" s="836">
        <v>1</v>
      </c>
      <c r="P329" s="835">
        <v>767.14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10</v>
      </c>
      <c r="B330" s="832" t="s">
        <v>2982</v>
      </c>
      <c r="C330" s="832" t="s">
        <v>2991</v>
      </c>
      <c r="D330" s="833" t="s">
        <v>6897</v>
      </c>
      <c r="E330" s="834" t="s">
        <v>3054</v>
      </c>
      <c r="F330" s="832" t="s">
        <v>2984</v>
      </c>
      <c r="G330" s="832" t="s">
        <v>3123</v>
      </c>
      <c r="H330" s="832" t="s">
        <v>630</v>
      </c>
      <c r="I330" s="832" t="s">
        <v>3646</v>
      </c>
      <c r="J330" s="832" t="s">
        <v>1464</v>
      </c>
      <c r="K330" s="832" t="s">
        <v>3647</v>
      </c>
      <c r="L330" s="835">
        <v>98.75</v>
      </c>
      <c r="M330" s="835">
        <v>98.75</v>
      </c>
      <c r="N330" s="832">
        <v>1</v>
      </c>
      <c r="O330" s="836">
        <v>1</v>
      </c>
      <c r="P330" s="835">
        <v>98.75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10</v>
      </c>
      <c r="B331" s="832" t="s">
        <v>2982</v>
      </c>
      <c r="C331" s="832" t="s">
        <v>2991</v>
      </c>
      <c r="D331" s="833" t="s">
        <v>6897</v>
      </c>
      <c r="E331" s="834" t="s">
        <v>3057</v>
      </c>
      <c r="F331" s="832" t="s">
        <v>2984</v>
      </c>
      <c r="G331" s="832" t="s">
        <v>3106</v>
      </c>
      <c r="H331" s="832" t="s">
        <v>689</v>
      </c>
      <c r="I331" s="832" t="s">
        <v>2586</v>
      </c>
      <c r="J331" s="832" t="s">
        <v>1288</v>
      </c>
      <c r="K331" s="832" t="s">
        <v>2587</v>
      </c>
      <c r="L331" s="835">
        <v>225.06</v>
      </c>
      <c r="M331" s="835">
        <v>225.06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10</v>
      </c>
      <c r="B332" s="832" t="s">
        <v>2982</v>
      </c>
      <c r="C332" s="832" t="s">
        <v>2991</v>
      </c>
      <c r="D332" s="833" t="s">
        <v>6897</v>
      </c>
      <c r="E332" s="834" t="s">
        <v>3057</v>
      </c>
      <c r="F332" s="832" t="s">
        <v>2984</v>
      </c>
      <c r="G332" s="832" t="s">
        <v>3648</v>
      </c>
      <c r="H332" s="832" t="s">
        <v>630</v>
      </c>
      <c r="I332" s="832" t="s">
        <v>3649</v>
      </c>
      <c r="J332" s="832" t="s">
        <v>1380</v>
      </c>
      <c r="K332" s="832" t="s">
        <v>3650</v>
      </c>
      <c r="L332" s="835">
        <v>161.52000000000001</v>
      </c>
      <c r="M332" s="835">
        <v>161.52000000000001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10</v>
      </c>
      <c r="B333" s="832" t="s">
        <v>2982</v>
      </c>
      <c r="C333" s="832" t="s">
        <v>2991</v>
      </c>
      <c r="D333" s="833" t="s">
        <v>6897</v>
      </c>
      <c r="E333" s="834" t="s">
        <v>3057</v>
      </c>
      <c r="F333" s="832" t="s">
        <v>2984</v>
      </c>
      <c r="G333" s="832" t="s">
        <v>3651</v>
      </c>
      <c r="H333" s="832" t="s">
        <v>630</v>
      </c>
      <c r="I333" s="832" t="s">
        <v>3652</v>
      </c>
      <c r="J333" s="832" t="s">
        <v>3653</v>
      </c>
      <c r="K333" s="832" t="s">
        <v>3654</v>
      </c>
      <c r="L333" s="835">
        <v>29.13</v>
      </c>
      <c r="M333" s="835">
        <v>116.52</v>
      </c>
      <c r="N333" s="832">
        <v>4</v>
      </c>
      <c r="O333" s="836">
        <v>1.5</v>
      </c>
      <c r="P333" s="835">
        <v>116.52</v>
      </c>
      <c r="Q333" s="837">
        <v>1</v>
      </c>
      <c r="R333" s="832">
        <v>4</v>
      </c>
      <c r="S333" s="837">
        <v>1</v>
      </c>
      <c r="T333" s="836">
        <v>1.5</v>
      </c>
      <c r="U333" s="838">
        <v>1</v>
      </c>
    </row>
    <row r="334" spans="1:21" ht="14.4" customHeight="1" x14ac:dyDescent="0.3">
      <c r="A334" s="831">
        <v>10</v>
      </c>
      <c r="B334" s="832" t="s">
        <v>2982</v>
      </c>
      <c r="C334" s="832" t="s">
        <v>2991</v>
      </c>
      <c r="D334" s="833" t="s">
        <v>6897</v>
      </c>
      <c r="E334" s="834" t="s">
        <v>3057</v>
      </c>
      <c r="F334" s="832" t="s">
        <v>2984</v>
      </c>
      <c r="G334" s="832" t="s">
        <v>3655</v>
      </c>
      <c r="H334" s="832" t="s">
        <v>630</v>
      </c>
      <c r="I334" s="832" t="s">
        <v>3656</v>
      </c>
      <c r="J334" s="832" t="s">
        <v>1313</v>
      </c>
      <c r="K334" s="832" t="s">
        <v>3657</v>
      </c>
      <c r="L334" s="835">
        <v>34.19</v>
      </c>
      <c r="M334" s="835">
        <v>34.19</v>
      </c>
      <c r="N334" s="832">
        <v>1</v>
      </c>
      <c r="O334" s="836">
        <v>1</v>
      </c>
      <c r="P334" s="835">
        <v>34.19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10</v>
      </c>
      <c r="B335" s="832" t="s">
        <v>2982</v>
      </c>
      <c r="C335" s="832" t="s">
        <v>2991</v>
      </c>
      <c r="D335" s="833" t="s">
        <v>6897</v>
      </c>
      <c r="E335" s="834" t="s">
        <v>3057</v>
      </c>
      <c r="F335" s="832" t="s">
        <v>2984</v>
      </c>
      <c r="G335" s="832" t="s">
        <v>3160</v>
      </c>
      <c r="H335" s="832" t="s">
        <v>689</v>
      </c>
      <c r="I335" s="832" t="s">
        <v>2617</v>
      </c>
      <c r="J335" s="832" t="s">
        <v>1110</v>
      </c>
      <c r="K335" s="832" t="s">
        <v>1620</v>
      </c>
      <c r="L335" s="835">
        <v>48.42</v>
      </c>
      <c r="M335" s="835">
        <v>629.45999999999992</v>
      </c>
      <c r="N335" s="832">
        <v>13</v>
      </c>
      <c r="O335" s="836">
        <v>3.5</v>
      </c>
      <c r="P335" s="835">
        <v>581.04</v>
      </c>
      <c r="Q335" s="837">
        <v>0.92307692307692313</v>
      </c>
      <c r="R335" s="832">
        <v>12</v>
      </c>
      <c r="S335" s="837">
        <v>0.92307692307692313</v>
      </c>
      <c r="T335" s="836">
        <v>3</v>
      </c>
      <c r="U335" s="838">
        <v>0.8571428571428571</v>
      </c>
    </row>
    <row r="336" spans="1:21" ht="14.4" customHeight="1" x14ac:dyDescent="0.3">
      <c r="A336" s="831">
        <v>10</v>
      </c>
      <c r="B336" s="832" t="s">
        <v>2982</v>
      </c>
      <c r="C336" s="832" t="s">
        <v>2991</v>
      </c>
      <c r="D336" s="833" t="s">
        <v>6897</v>
      </c>
      <c r="E336" s="834" t="s">
        <v>3057</v>
      </c>
      <c r="F336" s="832" t="s">
        <v>2984</v>
      </c>
      <c r="G336" s="832" t="s">
        <v>3658</v>
      </c>
      <c r="H336" s="832" t="s">
        <v>630</v>
      </c>
      <c r="I336" s="832" t="s">
        <v>3659</v>
      </c>
      <c r="J336" s="832" t="s">
        <v>3660</v>
      </c>
      <c r="K336" s="832" t="s">
        <v>3661</v>
      </c>
      <c r="L336" s="835">
        <v>195.19</v>
      </c>
      <c r="M336" s="835">
        <v>390.38</v>
      </c>
      <c r="N336" s="832">
        <v>2</v>
      </c>
      <c r="O336" s="836">
        <v>2</v>
      </c>
      <c r="P336" s="835">
        <v>390.38</v>
      </c>
      <c r="Q336" s="837">
        <v>1</v>
      </c>
      <c r="R336" s="832">
        <v>2</v>
      </c>
      <c r="S336" s="837">
        <v>1</v>
      </c>
      <c r="T336" s="836">
        <v>2</v>
      </c>
      <c r="U336" s="838">
        <v>1</v>
      </c>
    </row>
    <row r="337" spans="1:21" ht="14.4" customHeight="1" x14ac:dyDescent="0.3">
      <c r="A337" s="831">
        <v>10</v>
      </c>
      <c r="B337" s="832" t="s">
        <v>2982</v>
      </c>
      <c r="C337" s="832" t="s">
        <v>2991</v>
      </c>
      <c r="D337" s="833" t="s">
        <v>6897</v>
      </c>
      <c r="E337" s="834" t="s">
        <v>3057</v>
      </c>
      <c r="F337" s="832" t="s">
        <v>2984</v>
      </c>
      <c r="G337" s="832" t="s">
        <v>3662</v>
      </c>
      <c r="H337" s="832" t="s">
        <v>630</v>
      </c>
      <c r="I337" s="832" t="s">
        <v>3663</v>
      </c>
      <c r="J337" s="832" t="s">
        <v>3664</v>
      </c>
      <c r="K337" s="832" t="s">
        <v>3665</v>
      </c>
      <c r="L337" s="835">
        <v>32.130000000000003</v>
      </c>
      <c r="M337" s="835">
        <v>64.260000000000005</v>
      </c>
      <c r="N337" s="832">
        <v>2</v>
      </c>
      <c r="O337" s="836">
        <v>2</v>
      </c>
      <c r="P337" s="835">
        <v>64.260000000000005</v>
      </c>
      <c r="Q337" s="837">
        <v>1</v>
      </c>
      <c r="R337" s="832">
        <v>2</v>
      </c>
      <c r="S337" s="837">
        <v>1</v>
      </c>
      <c r="T337" s="836">
        <v>2</v>
      </c>
      <c r="U337" s="838">
        <v>1</v>
      </c>
    </row>
    <row r="338" spans="1:21" ht="14.4" customHeight="1" x14ac:dyDescent="0.3">
      <c r="A338" s="831">
        <v>10</v>
      </c>
      <c r="B338" s="832" t="s">
        <v>2982</v>
      </c>
      <c r="C338" s="832" t="s">
        <v>2991</v>
      </c>
      <c r="D338" s="833" t="s">
        <v>6897</v>
      </c>
      <c r="E338" s="834" t="s">
        <v>3057</v>
      </c>
      <c r="F338" s="832" t="s">
        <v>2984</v>
      </c>
      <c r="G338" s="832" t="s">
        <v>3666</v>
      </c>
      <c r="H338" s="832" t="s">
        <v>689</v>
      </c>
      <c r="I338" s="832" t="s">
        <v>3667</v>
      </c>
      <c r="J338" s="832" t="s">
        <v>3668</v>
      </c>
      <c r="K338" s="832" t="s">
        <v>3669</v>
      </c>
      <c r="L338" s="835">
        <v>1544.99</v>
      </c>
      <c r="M338" s="835">
        <v>1544.99</v>
      </c>
      <c r="N338" s="832">
        <v>1</v>
      </c>
      <c r="O338" s="836">
        <v>1</v>
      </c>
      <c r="P338" s="835">
        <v>1544.99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10</v>
      </c>
      <c r="B339" s="832" t="s">
        <v>2982</v>
      </c>
      <c r="C339" s="832" t="s">
        <v>2991</v>
      </c>
      <c r="D339" s="833" t="s">
        <v>6897</v>
      </c>
      <c r="E339" s="834" t="s">
        <v>3057</v>
      </c>
      <c r="F339" s="832" t="s">
        <v>2984</v>
      </c>
      <c r="G339" s="832" t="s">
        <v>3670</v>
      </c>
      <c r="H339" s="832" t="s">
        <v>630</v>
      </c>
      <c r="I339" s="832" t="s">
        <v>3671</v>
      </c>
      <c r="J339" s="832" t="s">
        <v>3672</v>
      </c>
      <c r="K339" s="832" t="s">
        <v>3673</v>
      </c>
      <c r="L339" s="835">
        <v>50.32</v>
      </c>
      <c r="M339" s="835">
        <v>603.84</v>
      </c>
      <c r="N339" s="832">
        <v>12</v>
      </c>
      <c r="O339" s="836">
        <v>1.5</v>
      </c>
      <c r="P339" s="835">
        <v>603.84</v>
      </c>
      <c r="Q339" s="837">
        <v>1</v>
      </c>
      <c r="R339" s="832">
        <v>12</v>
      </c>
      <c r="S339" s="837">
        <v>1</v>
      </c>
      <c r="T339" s="836">
        <v>1.5</v>
      </c>
      <c r="U339" s="838">
        <v>1</v>
      </c>
    </row>
    <row r="340" spans="1:21" ht="14.4" customHeight="1" x14ac:dyDescent="0.3">
      <c r="A340" s="831">
        <v>10</v>
      </c>
      <c r="B340" s="832" t="s">
        <v>2982</v>
      </c>
      <c r="C340" s="832" t="s">
        <v>2991</v>
      </c>
      <c r="D340" s="833" t="s">
        <v>6897</v>
      </c>
      <c r="E340" s="834" t="s">
        <v>3058</v>
      </c>
      <c r="F340" s="832" t="s">
        <v>2984</v>
      </c>
      <c r="G340" s="832" t="s">
        <v>3674</v>
      </c>
      <c r="H340" s="832" t="s">
        <v>630</v>
      </c>
      <c r="I340" s="832" t="s">
        <v>3675</v>
      </c>
      <c r="J340" s="832" t="s">
        <v>916</v>
      </c>
      <c r="K340" s="832" t="s">
        <v>3676</v>
      </c>
      <c r="L340" s="835">
        <v>0</v>
      </c>
      <c r="M340" s="835">
        <v>0</v>
      </c>
      <c r="N340" s="832">
        <v>2</v>
      </c>
      <c r="O340" s="836">
        <v>2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10</v>
      </c>
      <c r="B341" s="832" t="s">
        <v>2982</v>
      </c>
      <c r="C341" s="832" t="s">
        <v>2991</v>
      </c>
      <c r="D341" s="833" t="s">
        <v>6897</v>
      </c>
      <c r="E341" s="834" t="s">
        <v>3058</v>
      </c>
      <c r="F341" s="832" t="s">
        <v>2984</v>
      </c>
      <c r="G341" s="832" t="s">
        <v>3182</v>
      </c>
      <c r="H341" s="832" t="s">
        <v>630</v>
      </c>
      <c r="I341" s="832" t="s">
        <v>3183</v>
      </c>
      <c r="J341" s="832" t="s">
        <v>1683</v>
      </c>
      <c r="K341" s="832" t="s">
        <v>3184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10</v>
      </c>
      <c r="B342" s="832" t="s">
        <v>2982</v>
      </c>
      <c r="C342" s="832" t="s">
        <v>2991</v>
      </c>
      <c r="D342" s="833" t="s">
        <v>6897</v>
      </c>
      <c r="E342" s="834" t="s">
        <v>3060</v>
      </c>
      <c r="F342" s="832" t="s">
        <v>2984</v>
      </c>
      <c r="G342" s="832" t="s">
        <v>3106</v>
      </c>
      <c r="H342" s="832" t="s">
        <v>689</v>
      </c>
      <c r="I342" s="832" t="s">
        <v>2445</v>
      </c>
      <c r="J342" s="832" t="s">
        <v>2446</v>
      </c>
      <c r="K342" s="832" t="s">
        <v>2447</v>
      </c>
      <c r="L342" s="835">
        <v>66.08</v>
      </c>
      <c r="M342" s="835">
        <v>132.16</v>
      </c>
      <c r="N342" s="832">
        <v>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10</v>
      </c>
      <c r="B343" s="832" t="s">
        <v>2982</v>
      </c>
      <c r="C343" s="832" t="s">
        <v>2991</v>
      </c>
      <c r="D343" s="833" t="s">
        <v>6897</v>
      </c>
      <c r="E343" s="834" t="s">
        <v>3060</v>
      </c>
      <c r="F343" s="832" t="s">
        <v>2984</v>
      </c>
      <c r="G343" s="832" t="s">
        <v>3106</v>
      </c>
      <c r="H343" s="832" t="s">
        <v>689</v>
      </c>
      <c r="I343" s="832" t="s">
        <v>2590</v>
      </c>
      <c r="J343" s="832" t="s">
        <v>2591</v>
      </c>
      <c r="K343" s="832" t="s">
        <v>2592</v>
      </c>
      <c r="L343" s="835">
        <v>111.22</v>
      </c>
      <c r="M343" s="835">
        <v>111.22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10</v>
      </c>
      <c r="B344" s="832" t="s">
        <v>2982</v>
      </c>
      <c r="C344" s="832" t="s">
        <v>2991</v>
      </c>
      <c r="D344" s="833" t="s">
        <v>6897</v>
      </c>
      <c r="E344" s="834" t="s">
        <v>3060</v>
      </c>
      <c r="F344" s="832" t="s">
        <v>2984</v>
      </c>
      <c r="G344" s="832" t="s">
        <v>3267</v>
      </c>
      <c r="H344" s="832" t="s">
        <v>689</v>
      </c>
      <c r="I344" s="832" t="s">
        <v>3677</v>
      </c>
      <c r="J344" s="832" t="s">
        <v>3678</v>
      </c>
      <c r="K344" s="832" t="s">
        <v>3679</v>
      </c>
      <c r="L344" s="835">
        <v>0</v>
      </c>
      <c r="M344" s="835">
        <v>0</v>
      </c>
      <c r="N344" s="832">
        <v>1</v>
      </c>
      <c r="O344" s="836">
        <v>1</v>
      </c>
      <c r="P344" s="835">
        <v>0</v>
      </c>
      <c r="Q344" s="837"/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10</v>
      </c>
      <c r="B345" s="832" t="s">
        <v>2982</v>
      </c>
      <c r="C345" s="832" t="s">
        <v>2991</v>
      </c>
      <c r="D345" s="833" t="s">
        <v>6897</v>
      </c>
      <c r="E345" s="834" t="s">
        <v>3060</v>
      </c>
      <c r="F345" s="832" t="s">
        <v>2984</v>
      </c>
      <c r="G345" s="832" t="s">
        <v>3107</v>
      </c>
      <c r="H345" s="832" t="s">
        <v>630</v>
      </c>
      <c r="I345" s="832" t="s">
        <v>3481</v>
      </c>
      <c r="J345" s="832" t="s">
        <v>3287</v>
      </c>
      <c r="K345" s="832" t="s">
        <v>3482</v>
      </c>
      <c r="L345" s="835">
        <v>27.67</v>
      </c>
      <c r="M345" s="835">
        <v>27.67</v>
      </c>
      <c r="N345" s="832">
        <v>1</v>
      </c>
      <c r="O345" s="836">
        <v>1</v>
      </c>
      <c r="P345" s="835">
        <v>27.67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10</v>
      </c>
      <c r="B346" s="832" t="s">
        <v>2982</v>
      </c>
      <c r="C346" s="832" t="s">
        <v>2991</v>
      </c>
      <c r="D346" s="833" t="s">
        <v>6897</v>
      </c>
      <c r="E346" s="834" t="s">
        <v>3060</v>
      </c>
      <c r="F346" s="832" t="s">
        <v>2984</v>
      </c>
      <c r="G346" s="832" t="s">
        <v>3680</v>
      </c>
      <c r="H346" s="832" t="s">
        <v>630</v>
      </c>
      <c r="I346" s="832" t="s">
        <v>3681</v>
      </c>
      <c r="J346" s="832" t="s">
        <v>3682</v>
      </c>
      <c r="K346" s="832" t="s">
        <v>3683</v>
      </c>
      <c r="L346" s="835">
        <v>0</v>
      </c>
      <c r="M346" s="835">
        <v>0</v>
      </c>
      <c r="N346" s="832">
        <v>1</v>
      </c>
      <c r="O346" s="836">
        <v>0.5</v>
      </c>
      <c r="P346" s="835">
        <v>0</v>
      </c>
      <c r="Q346" s="837"/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10</v>
      </c>
      <c r="B347" s="832" t="s">
        <v>2982</v>
      </c>
      <c r="C347" s="832" t="s">
        <v>2991</v>
      </c>
      <c r="D347" s="833" t="s">
        <v>6897</v>
      </c>
      <c r="E347" s="834" t="s">
        <v>3060</v>
      </c>
      <c r="F347" s="832" t="s">
        <v>2984</v>
      </c>
      <c r="G347" s="832" t="s">
        <v>3684</v>
      </c>
      <c r="H347" s="832" t="s">
        <v>630</v>
      </c>
      <c r="I347" s="832" t="s">
        <v>3685</v>
      </c>
      <c r="J347" s="832" t="s">
        <v>3686</v>
      </c>
      <c r="K347" s="832" t="s">
        <v>3687</v>
      </c>
      <c r="L347" s="835">
        <v>56.9</v>
      </c>
      <c r="M347" s="835">
        <v>113.8</v>
      </c>
      <c r="N347" s="832">
        <v>2</v>
      </c>
      <c r="O347" s="836">
        <v>0.5</v>
      </c>
      <c r="P347" s="835">
        <v>113.8</v>
      </c>
      <c r="Q347" s="837">
        <v>1</v>
      </c>
      <c r="R347" s="832">
        <v>2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10</v>
      </c>
      <c r="B348" s="832" t="s">
        <v>2982</v>
      </c>
      <c r="C348" s="832" t="s">
        <v>2991</v>
      </c>
      <c r="D348" s="833" t="s">
        <v>6897</v>
      </c>
      <c r="E348" s="834" t="s">
        <v>3060</v>
      </c>
      <c r="F348" s="832" t="s">
        <v>2984</v>
      </c>
      <c r="G348" s="832" t="s">
        <v>3123</v>
      </c>
      <c r="H348" s="832" t="s">
        <v>630</v>
      </c>
      <c r="I348" s="832" t="s">
        <v>3493</v>
      </c>
      <c r="J348" s="832" t="s">
        <v>1588</v>
      </c>
      <c r="K348" s="832" t="s">
        <v>3125</v>
      </c>
      <c r="L348" s="835">
        <v>49.38</v>
      </c>
      <c r="M348" s="835">
        <v>49.38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10</v>
      </c>
      <c r="B349" s="832" t="s">
        <v>2982</v>
      </c>
      <c r="C349" s="832" t="s">
        <v>2991</v>
      </c>
      <c r="D349" s="833" t="s">
        <v>6897</v>
      </c>
      <c r="E349" s="834" t="s">
        <v>3060</v>
      </c>
      <c r="F349" s="832" t="s">
        <v>2984</v>
      </c>
      <c r="G349" s="832" t="s">
        <v>3161</v>
      </c>
      <c r="H349" s="832" t="s">
        <v>630</v>
      </c>
      <c r="I349" s="832" t="s">
        <v>3367</v>
      </c>
      <c r="J349" s="832" t="s">
        <v>1177</v>
      </c>
      <c r="K349" s="832" t="s">
        <v>3163</v>
      </c>
      <c r="L349" s="835">
        <v>185.26</v>
      </c>
      <c r="M349" s="835">
        <v>741.04</v>
      </c>
      <c r="N349" s="832">
        <v>4</v>
      </c>
      <c r="O349" s="836">
        <v>4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10</v>
      </c>
      <c r="B350" s="832" t="s">
        <v>2982</v>
      </c>
      <c r="C350" s="832" t="s">
        <v>2991</v>
      </c>
      <c r="D350" s="833" t="s">
        <v>6897</v>
      </c>
      <c r="E350" s="834" t="s">
        <v>3060</v>
      </c>
      <c r="F350" s="832" t="s">
        <v>2984</v>
      </c>
      <c r="G350" s="832" t="s">
        <v>3508</v>
      </c>
      <c r="H350" s="832" t="s">
        <v>630</v>
      </c>
      <c r="I350" s="832" t="s">
        <v>3688</v>
      </c>
      <c r="J350" s="832" t="s">
        <v>1366</v>
      </c>
      <c r="K350" s="832" t="s">
        <v>3689</v>
      </c>
      <c r="L350" s="835">
        <v>0</v>
      </c>
      <c r="M350" s="835">
        <v>0</v>
      </c>
      <c r="N350" s="832">
        <v>1</v>
      </c>
      <c r="O350" s="836">
        <v>1</v>
      </c>
      <c r="P350" s="835">
        <v>0</v>
      </c>
      <c r="Q350" s="837"/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10</v>
      </c>
      <c r="B351" s="832" t="s">
        <v>2982</v>
      </c>
      <c r="C351" s="832" t="s">
        <v>2991</v>
      </c>
      <c r="D351" s="833" t="s">
        <v>6897</v>
      </c>
      <c r="E351" s="834" t="s">
        <v>3062</v>
      </c>
      <c r="F351" s="832" t="s">
        <v>2984</v>
      </c>
      <c r="G351" s="832" t="s">
        <v>3120</v>
      </c>
      <c r="H351" s="832" t="s">
        <v>630</v>
      </c>
      <c r="I351" s="832" t="s">
        <v>3121</v>
      </c>
      <c r="J351" s="832" t="s">
        <v>1060</v>
      </c>
      <c r="K351" s="832" t="s">
        <v>3122</v>
      </c>
      <c r="L351" s="835">
        <v>89.91</v>
      </c>
      <c r="M351" s="835">
        <v>89.91</v>
      </c>
      <c r="N351" s="832">
        <v>1</v>
      </c>
      <c r="O351" s="836">
        <v>1</v>
      </c>
      <c r="P351" s="835">
        <v>89.91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10</v>
      </c>
      <c r="B352" s="832" t="s">
        <v>2982</v>
      </c>
      <c r="C352" s="832" t="s">
        <v>2991</v>
      </c>
      <c r="D352" s="833" t="s">
        <v>6897</v>
      </c>
      <c r="E352" s="834" t="s">
        <v>3062</v>
      </c>
      <c r="F352" s="832" t="s">
        <v>2984</v>
      </c>
      <c r="G352" s="832" t="s">
        <v>3690</v>
      </c>
      <c r="H352" s="832" t="s">
        <v>630</v>
      </c>
      <c r="I352" s="832" t="s">
        <v>3691</v>
      </c>
      <c r="J352" s="832" t="s">
        <v>3692</v>
      </c>
      <c r="K352" s="832" t="s">
        <v>1859</v>
      </c>
      <c r="L352" s="835">
        <v>109.97</v>
      </c>
      <c r="M352" s="835">
        <v>109.97</v>
      </c>
      <c r="N352" s="832">
        <v>1</v>
      </c>
      <c r="O352" s="836">
        <v>0.5</v>
      </c>
      <c r="P352" s="835">
        <v>109.97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10</v>
      </c>
      <c r="B353" s="832" t="s">
        <v>2982</v>
      </c>
      <c r="C353" s="832" t="s">
        <v>2991</v>
      </c>
      <c r="D353" s="833" t="s">
        <v>6897</v>
      </c>
      <c r="E353" s="834" t="s">
        <v>3062</v>
      </c>
      <c r="F353" s="832" t="s">
        <v>2984</v>
      </c>
      <c r="G353" s="832" t="s">
        <v>3383</v>
      </c>
      <c r="H353" s="832" t="s">
        <v>630</v>
      </c>
      <c r="I353" s="832" t="s">
        <v>3693</v>
      </c>
      <c r="J353" s="832" t="s">
        <v>986</v>
      </c>
      <c r="K353" s="832" t="s">
        <v>2552</v>
      </c>
      <c r="L353" s="835">
        <v>319.2</v>
      </c>
      <c r="M353" s="835">
        <v>638.4</v>
      </c>
      <c r="N353" s="832">
        <v>2</v>
      </c>
      <c r="O353" s="836">
        <v>1</v>
      </c>
      <c r="P353" s="835">
        <v>638.4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10</v>
      </c>
      <c r="B354" s="832" t="s">
        <v>2982</v>
      </c>
      <c r="C354" s="832" t="s">
        <v>2991</v>
      </c>
      <c r="D354" s="833" t="s">
        <v>6897</v>
      </c>
      <c r="E354" s="834" t="s">
        <v>3062</v>
      </c>
      <c r="F354" s="832" t="s">
        <v>2984</v>
      </c>
      <c r="G354" s="832" t="s">
        <v>3694</v>
      </c>
      <c r="H354" s="832" t="s">
        <v>689</v>
      </c>
      <c r="I354" s="832" t="s">
        <v>3695</v>
      </c>
      <c r="J354" s="832" t="s">
        <v>3696</v>
      </c>
      <c r="K354" s="832" t="s">
        <v>3697</v>
      </c>
      <c r="L354" s="835">
        <v>311.52999999999997</v>
      </c>
      <c r="M354" s="835">
        <v>311.52999999999997</v>
      </c>
      <c r="N354" s="832">
        <v>1</v>
      </c>
      <c r="O354" s="836">
        <v>0.5</v>
      </c>
      <c r="P354" s="835">
        <v>311.52999999999997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10</v>
      </c>
      <c r="B355" s="832" t="s">
        <v>2982</v>
      </c>
      <c r="C355" s="832" t="s">
        <v>2991</v>
      </c>
      <c r="D355" s="833" t="s">
        <v>6897</v>
      </c>
      <c r="E355" s="834" t="s">
        <v>3063</v>
      </c>
      <c r="F355" s="832" t="s">
        <v>2984</v>
      </c>
      <c r="G355" s="832" t="s">
        <v>3263</v>
      </c>
      <c r="H355" s="832" t="s">
        <v>630</v>
      </c>
      <c r="I355" s="832" t="s">
        <v>3264</v>
      </c>
      <c r="J355" s="832" t="s">
        <v>2464</v>
      </c>
      <c r="K355" s="832" t="s">
        <v>3265</v>
      </c>
      <c r="L355" s="835">
        <v>42.63</v>
      </c>
      <c r="M355" s="835">
        <v>42.63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10</v>
      </c>
      <c r="B356" s="832" t="s">
        <v>2982</v>
      </c>
      <c r="C356" s="832" t="s">
        <v>2991</v>
      </c>
      <c r="D356" s="833" t="s">
        <v>6897</v>
      </c>
      <c r="E356" s="834" t="s">
        <v>3063</v>
      </c>
      <c r="F356" s="832" t="s">
        <v>2984</v>
      </c>
      <c r="G356" s="832" t="s">
        <v>3698</v>
      </c>
      <c r="H356" s="832" t="s">
        <v>630</v>
      </c>
      <c r="I356" s="832" t="s">
        <v>3699</v>
      </c>
      <c r="J356" s="832" t="s">
        <v>3700</v>
      </c>
      <c r="K356" s="832" t="s">
        <v>3701</v>
      </c>
      <c r="L356" s="835">
        <v>84.9</v>
      </c>
      <c r="M356" s="835">
        <v>169.8</v>
      </c>
      <c r="N356" s="832">
        <v>2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10</v>
      </c>
      <c r="B357" s="832" t="s">
        <v>2982</v>
      </c>
      <c r="C357" s="832" t="s">
        <v>2991</v>
      </c>
      <c r="D357" s="833" t="s">
        <v>6897</v>
      </c>
      <c r="E357" s="834" t="s">
        <v>3063</v>
      </c>
      <c r="F357" s="832" t="s">
        <v>2984</v>
      </c>
      <c r="G357" s="832" t="s">
        <v>3208</v>
      </c>
      <c r="H357" s="832" t="s">
        <v>630</v>
      </c>
      <c r="I357" s="832" t="s">
        <v>3702</v>
      </c>
      <c r="J357" s="832" t="s">
        <v>1535</v>
      </c>
      <c r="K357" s="832" t="s">
        <v>3703</v>
      </c>
      <c r="L357" s="835">
        <v>112.77</v>
      </c>
      <c r="M357" s="835">
        <v>112.77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10</v>
      </c>
      <c r="B358" s="832" t="s">
        <v>2982</v>
      </c>
      <c r="C358" s="832" t="s">
        <v>2991</v>
      </c>
      <c r="D358" s="833" t="s">
        <v>6897</v>
      </c>
      <c r="E358" s="834" t="s">
        <v>3063</v>
      </c>
      <c r="F358" s="832" t="s">
        <v>2984</v>
      </c>
      <c r="G358" s="832" t="s">
        <v>3089</v>
      </c>
      <c r="H358" s="832" t="s">
        <v>630</v>
      </c>
      <c r="I358" s="832" t="s">
        <v>3092</v>
      </c>
      <c r="J358" s="832" t="s">
        <v>3093</v>
      </c>
      <c r="K358" s="832" t="s">
        <v>3091</v>
      </c>
      <c r="L358" s="835">
        <v>0</v>
      </c>
      <c r="M358" s="835">
        <v>0</v>
      </c>
      <c r="N358" s="832">
        <v>2</v>
      </c>
      <c r="O358" s="836">
        <v>0.5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10</v>
      </c>
      <c r="B359" s="832" t="s">
        <v>2982</v>
      </c>
      <c r="C359" s="832" t="s">
        <v>2991</v>
      </c>
      <c r="D359" s="833" t="s">
        <v>6897</v>
      </c>
      <c r="E359" s="834" t="s">
        <v>3063</v>
      </c>
      <c r="F359" s="832" t="s">
        <v>2984</v>
      </c>
      <c r="G359" s="832" t="s">
        <v>3704</v>
      </c>
      <c r="H359" s="832" t="s">
        <v>630</v>
      </c>
      <c r="I359" s="832" t="s">
        <v>3705</v>
      </c>
      <c r="J359" s="832" t="s">
        <v>3706</v>
      </c>
      <c r="K359" s="832" t="s">
        <v>3707</v>
      </c>
      <c r="L359" s="835">
        <v>0</v>
      </c>
      <c r="M359" s="835">
        <v>0</v>
      </c>
      <c r="N359" s="832">
        <v>1</v>
      </c>
      <c r="O359" s="836">
        <v>1</v>
      </c>
      <c r="P359" s="835">
        <v>0</v>
      </c>
      <c r="Q359" s="837"/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10</v>
      </c>
      <c r="B360" s="832" t="s">
        <v>2982</v>
      </c>
      <c r="C360" s="832" t="s">
        <v>2991</v>
      </c>
      <c r="D360" s="833" t="s">
        <v>6897</v>
      </c>
      <c r="E360" s="834" t="s">
        <v>3063</v>
      </c>
      <c r="F360" s="832" t="s">
        <v>2984</v>
      </c>
      <c r="G360" s="832" t="s">
        <v>3708</v>
      </c>
      <c r="H360" s="832" t="s">
        <v>630</v>
      </c>
      <c r="I360" s="832" t="s">
        <v>3709</v>
      </c>
      <c r="J360" s="832" t="s">
        <v>3710</v>
      </c>
      <c r="K360" s="832" t="s">
        <v>3711</v>
      </c>
      <c r="L360" s="835">
        <v>1021.58</v>
      </c>
      <c r="M360" s="835">
        <v>1021.58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10</v>
      </c>
      <c r="B361" s="832" t="s">
        <v>2982</v>
      </c>
      <c r="C361" s="832" t="s">
        <v>2991</v>
      </c>
      <c r="D361" s="833" t="s">
        <v>6897</v>
      </c>
      <c r="E361" s="834" t="s">
        <v>3063</v>
      </c>
      <c r="F361" s="832" t="s">
        <v>2984</v>
      </c>
      <c r="G361" s="832" t="s">
        <v>3712</v>
      </c>
      <c r="H361" s="832" t="s">
        <v>630</v>
      </c>
      <c r="I361" s="832" t="s">
        <v>3713</v>
      </c>
      <c r="J361" s="832" t="s">
        <v>945</v>
      </c>
      <c r="K361" s="832" t="s">
        <v>3714</v>
      </c>
      <c r="L361" s="835">
        <v>90.95</v>
      </c>
      <c r="M361" s="835">
        <v>272.85000000000002</v>
      </c>
      <c r="N361" s="832">
        <v>3</v>
      </c>
      <c r="O361" s="836">
        <v>2</v>
      </c>
      <c r="P361" s="835">
        <v>90.95</v>
      </c>
      <c r="Q361" s="837">
        <v>0.33333333333333331</v>
      </c>
      <c r="R361" s="832">
        <v>1</v>
      </c>
      <c r="S361" s="837">
        <v>0.33333333333333331</v>
      </c>
      <c r="T361" s="836">
        <v>1</v>
      </c>
      <c r="U361" s="838">
        <v>0.5</v>
      </c>
    </row>
    <row r="362" spans="1:21" ht="14.4" customHeight="1" x14ac:dyDescent="0.3">
      <c r="A362" s="831">
        <v>10</v>
      </c>
      <c r="B362" s="832" t="s">
        <v>2982</v>
      </c>
      <c r="C362" s="832" t="s">
        <v>2991</v>
      </c>
      <c r="D362" s="833" t="s">
        <v>6897</v>
      </c>
      <c r="E362" s="834" t="s">
        <v>3063</v>
      </c>
      <c r="F362" s="832" t="s">
        <v>2984</v>
      </c>
      <c r="G362" s="832" t="s">
        <v>3715</v>
      </c>
      <c r="H362" s="832" t="s">
        <v>689</v>
      </c>
      <c r="I362" s="832" t="s">
        <v>2714</v>
      </c>
      <c r="J362" s="832" t="s">
        <v>2715</v>
      </c>
      <c r="K362" s="832" t="s">
        <v>2716</v>
      </c>
      <c r="L362" s="835">
        <v>802.48</v>
      </c>
      <c r="M362" s="835">
        <v>802.48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10</v>
      </c>
      <c r="B363" s="832" t="s">
        <v>2982</v>
      </c>
      <c r="C363" s="832" t="s">
        <v>2991</v>
      </c>
      <c r="D363" s="833" t="s">
        <v>6897</v>
      </c>
      <c r="E363" s="834" t="s">
        <v>3064</v>
      </c>
      <c r="F363" s="832" t="s">
        <v>2984</v>
      </c>
      <c r="G363" s="832" t="s">
        <v>3716</v>
      </c>
      <c r="H363" s="832" t="s">
        <v>689</v>
      </c>
      <c r="I363" s="832" t="s">
        <v>2531</v>
      </c>
      <c r="J363" s="832" t="s">
        <v>2532</v>
      </c>
      <c r="K363" s="832" t="s">
        <v>2533</v>
      </c>
      <c r="L363" s="835">
        <v>0</v>
      </c>
      <c r="M363" s="835">
        <v>0</v>
      </c>
      <c r="N363" s="832">
        <v>1</v>
      </c>
      <c r="O363" s="836">
        <v>0.5</v>
      </c>
      <c r="P363" s="835">
        <v>0</v>
      </c>
      <c r="Q363" s="837"/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10</v>
      </c>
      <c r="B364" s="832" t="s">
        <v>2982</v>
      </c>
      <c r="C364" s="832" t="s">
        <v>2991</v>
      </c>
      <c r="D364" s="833" t="s">
        <v>6897</v>
      </c>
      <c r="E364" s="834" t="s">
        <v>3064</v>
      </c>
      <c r="F364" s="832" t="s">
        <v>2984</v>
      </c>
      <c r="G364" s="832" t="s">
        <v>3106</v>
      </c>
      <c r="H364" s="832" t="s">
        <v>689</v>
      </c>
      <c r="I364" s="832" t="s">
        <v>2451</v>
      </c>
      <c r="J364" s="832" t="s">
        <v>1014</v>
      </c>
      <c r="K364" s="832" t="s">
        <v>3256</v>
      </c>
      <c r="L364" s="835">
        <v>75.73</v>
      </c>
      <c r="M364" s="835">
        <v>75.73</v>
      </c>
      <c r="N364" s="832">
        <v>1</v>
      </c>
      <c r="O364" s="836">
        <v>0.5</v>
      </c>
      <c r="P364" s="835">
        <v>75.73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10</v>
      </c>
      <c r="B365" s="832" t="s">
        <v>2982</v>
      </c>
      <c r="C365" s="832" t="s">
        <v>2991</v>
      </c>
      <c r="D365" s="833" t="s">
        <v>6897</v>
      </c>
      <c r="E365" s="834" t="s">
        <v>3064</v>
      </c>
      <c r="F365" s="832" t="s">
        <v>2984</v>
      </c>
      <c r="G365" s="832" t="s">
        <v>3717</v>
      </c>
      <c r="H365" s="832" t="s">
        <v>630</v>
      </c>
      <c r="I365" s="832" t="s">
        <v>3718</v>
      </c>
      <c r="J365" s="832" t="s">
        <v>3719</v>
      </c>
      <c r="K365" s="832" t="s">
        <v>3139</v>
      </c>
      <c r="L365" s="835">
        <v>55.95</v>
      </c>
      <c r="M365" s="835">
        <v>55.95</v>
      </c>
      <c r="N365" s="832">
        <v>1</v>
      </c>
      <c r="O365" s="836">
        <v>0.5</v>
      </c>
      <c r="P365" s="835">
        <v>55.95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10</v>
      </c>
      <c r="B366" s="832" t="s">
        <v>2982</v>
      </c>
      <c r="C366" s="832" t="s">
        <v>2991</v>
      </c>
      <c r="D366" s="833" t="s">
        <v>6897</v>
      </c>
      <c r="E366" s="834" t="s">
        <v>3064</v>
      </c>
      <c r="F366" s="832" t="s">
        <v>2984</v>
      </c>
      <c r="G366" s="832" t="s">
        <v>3720</v>
      </c>
      <c r="H366" s="832" t="s">
        <v>630</v>
      </c>
      <c r="I366" s="832" t="s">
        <v>3721</v>
      </c>
      <c r="J366" s="832" t="s">
        <v>1674</v>
      </c>
      <c r="K366" s="832" t="s">
        <v>3722</v>
      </c>
      <c r="L366" s="835">
        <v>25.06</v>
      </c>
      <c r="M366" s="835">
        <v>25.06</v>
      </c>
      <c r="N366" s="832">
        <v>1</v>
      </c>
      <c r="O366" s="836"/>
      <c r="P366" s="835"/>
      <c r="Q366" s="837">
        <v>0</v>
      </c>
      <c r="R366" s="832"/>
      <c r="S366" s="837">
        <v>0</v>
      </c>
      <c r="T366" s="836"/>
      <c r="U366" s="838"/>
    </row>
    <row r="367" spans="1:21" ht="14.4" customHeight="1" x14ac:dyDescent="0.3">
      <c r="A367" s="831">
        <v>10</v>
      </c>
      <c r="B367" s="832" t="s">
        <v>2982</v>
      </c>
      <c r="C367" s="832" t="s">
        <v>2991</v>
      </c>
      <c r="D367" s="833" t="s">
        <v>6897</v>
      </c>
      <c r="E367" s="834" t="s">
        <v>3064</v>
      </c>
      <c r="F367" s="832" t="s">
        <v>2984</v>
      </c>
      <c r="G367" s="832" t="s">
        <v>3263</v>
      </c>
      <c r="H367" s="832" t="s">
        <v>630</v>
      </c>
      <c r="I367" s="832" t="s">
        <v>3723</v>
      </c>
      <c r="J367" s="832" t="s">
        <v>2464</v>
      </c>
      <c r="K367" s="832" t="s">
        <v>3724</v>
      </c>
      <c r="L367" s="835">
        <v>55.41</v>
      </c>
      <c r="M367" s="835">
        <v>55.41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10</v>
      </c>
      <c r="B368" s="832" t="s">
        <v>2982</v>
      </c>
      <c r="C368" s="832" t="s">
        <v>2991</v>
      </c>
      <c r="D368" s="833" t="s">
        <v>6897</v>
      </c>
      <c r="E368" s="834" t="s">
        <v>3064</v>
      </c>
      <c r="F368" s="832" t="s">
        <v>2984</v>
      </c>
      <c r="G368" s="832" t="s">
        <v>3204</v>
      </c>
      <c r="H368" s="832" t="s">
        <v>630</v>
      </c>
      <c r="I368" s="832" t="s">
        <v>3297</v>
      </c>
      <c r="J368" s="832" t="s">
        <v>3298</v>
      </c>
      <c r="K368" s="832" t="s">
        <v>3299</v>
      </c>
      <c r="L368" s="835">
        <v>46.75</v>
      </c>
      <c r="M368" s="835">
        <v>280.5</v>
      </c>
      <c r="N368" s="832">
        <v>6</v>
      </c>
      <c r="O368" s="836">
        <v>2</v>
      </c>
      <c r="P368" s="835">
        <v>280.5</v>
      </c>
      <c r="Q368" s="837">
        <v>1</v>
      </c>
      <c r="R368" s="832">
        <v>6</v>
      </c>
      <c r="S368" s="837">
        <v>1</v>
      </c>
      <c r="T368" s="836">
        <v>2</v>
      </c>
      <c r="U368" s="838">
        <v>1</v>
      </c>
    </row>
    <row r="369" spans="1:21" ht="14.4" customHeight="1" x14ac:dyDescent="0.3">
      <c r="A369" s="831">
        <v>10</v>
      </c>
      <c r="B369" s="832" t="s">
        <v>2982</v>
      </c>
      <c r="C369" s="832" t="s">
        <v>2991</v>
      </c>
      <c r="D369" s="833" t="s">
        <v>6897</v>
      </c>
      <c r="E369" s="834" t="s">
        <v>3064</v>
      </c>
      <c r="F369" s="832" t="s">
        <v>2984</v>
      </c>
      <c r="G369" s="832" t="s">
        <v>3540</v>
      </c>
      <c r="H369" s="832" t="s">
        <v>689</v>
      </c>
      <c r="I369" s="832" t="s">
        <v>3725</v>
      </c>
      <c r="J369" s="832" t="s">
        <v>3726</v>
      </c>
      <c r="K369" s="832" t="s">
        <v>3543</v>
      </c>
      <c r="L369" s="835">
        <v>1065.22</v>
      </c>
      <c r="M369" s="835">
        <v>1065.22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10</v>
      </c>
      <c r="B370" s="832" t="s">
        <v>2982</v>
      </c>
      <c r="C370" s="832" t="s">
        <v>2991</v>
      </c>
      <c r="D370" s="833" t="s">
        <v>6897</v>
      </c>
      <c r="E370" s="834" t="s">
        <v>3064</v>
      </c>
      <c r="F370" s="832" t="s">
        <v>2984</v>
      </c>
      <c r="G370" s="832" t="s">
        <v>3727</v>
      </c>
      <c r="H370" s="832" t="s">
        <v>630</v>
      </c>
      <c r="I370" s="832" t="s">
        <v>3728</v>
      </c>
      <c r="J370" s="832" t="s">
        <v>1243</v>
      </c>
      <c r="K370" s="832" t="s">
        <v>3729</v>
      </c>
      <c r="L370" s="835">
        <v>0</v>
      </c>
      <c r="M370" s="835">
        <v>0</v>
      </c>
      <c r="N370" s="832">
        <v>1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10</v>
      </c>
      <c r="B371" s="832" t="s">
        <v>2982</v>
      </c>
      <c r="C371" s="832" t="s">
        <v>2991</v>
      </c>
      <c r="D371" s="833" t="s">
        <v>6897</v>
      </c>
      <c r="E371" s="834" t="s">
        <v>3064</v>
      </c>
      <c r="F371" s="832" t="s">
        <v>2984</v>
      </c>
      <c r="G371" s="832" t="s">
        <v>3730</v>
      </c>
      <c r="H371" s="832" t="s">
        <v>630</v>
      </c>
      <c r="I371" s="832" t="s">
        <v>3731</v>
      </c>
      <c r="J371" s="832" t="s">
        <v>3732</v>
      </c>
      <c r="K371" s="832" t="s">
        <v>3733</v>
      </c>
      <c r="L371" s="835">
        <v>13.73</v>
      </c>
      <c r="M371" s="835">
        <v>13.73</v>
      </c>
      <c r="N371" s="832">
        <v>1</v>
      </c>
      <c r="O371" s="836">
        <v>0.5</v>
      </c>
      <c r="P371" s="835">
        <v>13.73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10</v>
      </c>
      <c r="B372" s="832" t="s">
        <v>2982</v>
      </c>
      <c r="C372" s="832" t="s">
        <v>2991</v>
      </c>
      <c r="D372" s="833" t="s">
        <v>6897</v>
      </c>
      <c r="E372" s="834" t="s">
        <v>3064</v>
      </c>
      <c r="F372" s="832" t="s">
        <v>2984</v>
      </c>
      <c r="G372" s="832" t="s">
        <v>3123</v>
      </c>
      <c r="H372" s="832" t="s">
        <v>630</v>
      </c>
      <c r="I372" s="832" t="s">
        <v>3734</v>
      </c>
      <c r="J372" s="832" t="s">
        <v>1590</v>
      </c>
      <c r="K372" s="832" t="s">
        <v>2621</v>
      </c>
      <c r="L372" s="835">
        <v>0</v>
      </c>
      <c r="M372" s="835">
        <v>0</v>
      </c>
      <c r="N372" s="832">
        <v>1</v>
      </c>
      <c r="O372" s="836">
        <v>1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10</v>
      </c>
      <c r="B373" s="832" t="s">
        <v>2982</v>
      </c>
      <c r="C373" s="832" t="s">
        <v>2991</v>
      </c>
      <c r="D373" s="833" t="s">
        <v>6897</v>
      </c>
      <c r="E373" s="834" t="s">
        <v>3064</v>
      </c>
      <c r="F373" s="832" t="s">
        <v>2984</v>
      </c>
      <c r="G373" s="832" t="s">
        <v>3123</v>
      </c>
      <c r="H373" s="832" t="s">
        <v>630</v>
      </c>
      <c r="I373" s="832" t="s">
        <v>3329</v>
      </c>
      <c r="J373" s="832" t="s">
        <v>1590</v>
      </c>
      <c r="K373" s="832" t="s">
        <v>3330</v>
      </c>
      <c r="L373" s="835">
        <v>98.75</v>
      </c>
      <c r="M373" s="835">
        <v>296.25</v>
      </c>
      <c r="N373" s="832">
        <v>3</v>
      </c>
      <c r="O373" s="836">
        <v>2</v>
      </c>
      <c r="P373" s="835">
        <v>98.75</v>
      </c>
      <c r="Q373" s="837">
        <v>0.33333333333333331</v>
      </c>
      <c r="R373" s="832">
        <v>1</v>
      </c>
      <c r="S373" s="837">
        <v>0.33333333333333331</v>
      </c>
      <c r="T373" s="836">
        <v>1</v>
      </c>
      <c r="U373" s="838">
        <v>0.5</v>
      </c>
    </row>
    <row r="374" spans="1:21" ht="14.4" customHeight="1" x14ac:dyDescent="0.3">
      <c r="A374" s="831">
        <v>10</v>
      </c>
      <c r="B374" s="832" t="s">
        <v>2982</v>
      </c>
      <c r="C374" s="832" t="s">
        <v>2991</v>
      </c>
      <c r="D374" s="833" t="s">
        <v>6897</v>
      </c>
      <c r="E374" s="834" t="s">
        <v>3064</v>
      </c>
      <c r="F374" s="832" t="s">
        <v>2984</v>
      </c>
      <c r="G374" s="832" t="s">
        <v>3123</v>
      </c>
      <c r="H374" s="832" t="s">
        <v>630</v>
      </c>
      <c r="I374" s="832" t="s">
        <v>3735</v>
      </c>
      <c r="J374" s="832" t="s">
        <v>1046</v>
      </c>
      <c r="K374" s="832" t="s">
        <v>3736</v>
      </c>
      <c r="L374" s="835">
        <v>23.27</v>
      </c>
      <c r="M374" s="835">
        <v>23.27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10</v>
      </c>
      <c r="B375" s="832" t="s">
        <v>2982</v>
      </c>
      <c r="C375" s="832" t="s">
        <v>2991</v>
      </c>
      <c r="D375" s="833" t="s">
        <v>6897</v>
      </c>
      <c r="E375" s="834" t="s">
        <v>3064</v>
      </c>
      <c r="F375" s="832" t="s">
        <v>2984</v>
      </c>
      <c r="G375" s="832" t="s">
        <v>3123</v>
      </c>
      <c r="H375" s="832" t="s">
        <v>630</v>
      </c>
      <c r="I375" s="832" t="s">
        <v>3737</v>
      </c>
      <c r="J375" s="832" t="s">
        <v>1050</v>
      </c>
      <c r="K375" s="832" t="s">
        <v>3738</v>
      </c>
      <c r="L375" s="835">
        <v>0</v>
      </c>
      <c r="M375" s="835">
        <v>0</v>
      </c>
      <c r="N375" s="832">
        <v>1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10</v>
      </c>
      <c r="B376" s="832" t="s">
        <v>2982</v>
      </c>
      <c r="C376" s="832" t="s">
        <v>2991</v>
      </c>
      <c r="D376" s="833" t="s">
        <v>6897</v>
      </c>
      <c r="E376" s="834" t="s">
        <v>3064</v>
      </c>
      <c r="F376" s="832" t="s">
        <v>2984</v>
      </c>
      <c r="G376" s="832" t="s">
        <v>3524</v>
      </c>
      <c r="H376" s="832" t="s">
        <v>630</v>
      </c>
      <c r="I376" s="832" t="s">
        <v>3525</v>
      </c>
      <c r="J376" s="832" t="s">
        <v>939</v>
      </c>
      <c r="K376" s="832" t="s">
        <v>3526</v>
      </c>
      <c r="L376" s="835">
        <v>380.18</v>
      </c>
      <c r="M376" s="835">
        <v>380.18</v>
      </c>
      <c r="N376" s="832">
        <v>1</v>
      </c>
      <c r="O376" s="836">
        <v>1</v>
      </c>
      <c r="P376" s="835">
        <v>380.18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10</v>
      </c>
      <c r="B377" s="832" t="s">
        <v>2982</v>
      </c>
      <c r="C377" s="832" t="s">
        <v>2991</v>
      </c>
      <c r="D377" s="833" t="s">
        <v>6897</v>
      </c>
      <c r="E377" s="834" t="s">
        <v>3064</v>
      </c>
      <c r="F377" s="832" t="s">
        <v>2984</v>
      </c>
      <c r="G377" s="832" t="s">
        <v>3712</v>
      </c>
      <c r="H377" s="832" t="s">
        <v>630</v>
      </c>
      <c r="I377" s="832" t="s">
        <v>3713</v>
      </c>
      <c r="J377" s="832" t="s">
        <v>945</v>
      </c>
      <c r="K377" s="832" t="s">
        <v>3714</v>
      </c>
      <c r="L377" s="835">
        <v>90.95</v>
      </c>
      <c r="M377" s="835">
        <v>90.95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10</v>
      </c>
      <c r="B378" s="832" t="s">
        <v>2982</v>
      </c>
      <c r="C378" s="832" t="s">
        <v>2991</v>
      </c>
      <c r="D378" s="833" t="s">
        <v>6897</v>
      </c>
      <c r="E378" s="834" t="s">
        <v>3064</v>
      </c>
      <c r="F378" s="832" t="s">
        <v>2984</v>
      </c>
      <c r="G378" s="832" t="s">
        <v>3175</v>
      </c>
      <c r="H378" s="832" t="s">
        <v>630</v>
      </c>
      <c r="I378" s="832" t="s">
        <v>3179</v>
      </c>
      <c r="J378" s="832" t="s">
        <v>3180</v>
      </c>
      <c r="K378" s="832" t="s">
        <v>3181</v>
      </c>
      <c r="L378" s="835">
        <v>87.67</v>
      </c>
      <c r="M378" s="835">
        <v>87.67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10</v>
      </c>
      <c r="B379" s="832" t="s">
        <v>2982</v>
      </c>
      <c r="C379" s="832" t="s">
        <v>2991</v>
      </c>
      <c r="D379" s="833" t="s">
        <v>6897</v>
      </c>
      <c r="E379" s="834" t="s">
        <v>3064</v>
      </c>
      <c r="F379" s="832" t="s">
        <v>2984</v>
      </c>
      <c r="G379" s="832" t="s">
        <v>3533</v>
      </c>
      <c r="H379" s="832" t="s">
        <v>630</v>
      </c>
      <c r="I379" s="832" t="s">
        <v>3534</v>
      </c>
      <c r="J379" s="832" t="s">
        <v>1072</v>
      </c>
      <c r="K379" s="832" t="s">
        <v>3535</v>
      </c>
      <c r="L379" s="835">
        <v>61.97</v>
      </c>
      <c r="M379" s="835">
        <v>61.97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10</v>
      </c>
      <c r="B380" s="832" t="s">
        <v>2982</v>
      </c>
      <c r="C380" s="832" t="s">
        <v>2991</v>
      </c>
      <c r="D380" s="833" t="s">
        <v>6897</v>
      </c>
      <c r="E380" s="834" t="s">
        <v>3066</v>
      </c>
      <c r="F380" s="832" t="s">
        <v>2984</v>
      </c>
      <c r="G380" s="832" t="s">
        <v>3232</v>
      </c>
      <c r="H380" s="832" t="s">
        <v>630</v>
      </c>
      <c r="I380" s="832" t="s">
        <v>3233</v>
      </c>
      <c r="J380" s="832" t="s">
        <v>1419</v>
      </c>
      <c r="K380" s="832" t="s">
        <v>3234</v>
      </c>
      <c r="L380" s="835">
        <v>263.26</v>
      </c>
      <c r="M380" s="835">
        <v>526.52</v>
      </c>
      <c r="N380" s="832">
        <v>2</v>
      </c>
      <c r="O380" s="836">
        <v>1</v>
      </c>
      <c r="P380" s="835">
        <v>526.52</v>
      </c>
      <c r="Q380" s="837">
        <v>1</v>
      </c>
      <c r="R380" s="832">
        <v>2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10</v>
      </c>
      <c r="B381" s="832" t="s">
        <v>2982</v>
      </c>
      <c r="C381" s="832" t="s">
        <v>2991</v>
      </c>
      <c r="D381" s="833" t="s">
        <v>6897</v>
      </c>
      <c r="E381" s="834" t="s">
        <v>3066</v>
      </c>
      <c r="F381" s="832" t="s">
        <v>2984</v>
      </c>
      <c r="G381" s="832" t="s">
        <v>3739</v>
      </c>
      <c r="H381" s="832" t="s">
        <v>630</v>
      </c>
      <c r="I381" s="832" t="s">
        <v>3740</v>
      </c>
      <c r="J381" s="832" t="s">
        <v>3741</v>
      </c>
      <c r="K381" s="832" t="s">
        <v>3742</v>
      </c>
      <c r="L381" s="835">
        <v>155.30000000000001</v>
      </c>
      <c r="M381" s="835">
        <v>155.30000000000001</v>
      </c>
      <c r="N381" s="832">
        <v>1</v>
      </c>
      <c r="O381" s="836">
        <v>1</v>
      </c>
      <c r="P381" s="835">
        <v>155.30000000000001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10</v>
      </c>
      <c r="B382" s="832" t="s">
        <v>2982</v>
      </c>
      <c r="C382" s="832" t="s">
        <v>2991</v>
      </c>
      <c r="D382" s="833" t="s">
        <v>6897</v>
      </c>
      <c r="E382" s="834" t="s">
        <v>3066</v>
      </c>
      <c r="F382" s="832" t="s">
        <v>2984</v>
      </c>
      <c r="G382" s="832" t="s">
        <v>3739</v>
      </c>
      <c r="H382" s="832" t="s">
        <v>630</v>
      </c>
      <c r="I382" s="832" t="s">
        <v>3740</v>
      </c>
      <c r="J382" s="832" t="s">
        <v>3741</v>
      </c>
      <c r="K382" s="832" t="s">
        <v>3742</v>
      </c>
      <c r="L382" s="835">
        <v>196.2</v>
      </c>
      <c r="M382" s="835">
        <v>196.2</v>
      </c>
      <c r="N382" s="832">
        <v>1</v>
      </c>
      <c r="O382" s="836">
        <v>1</v>
      </c>
      <c r="P382" s="835">
        <v>196.2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10</v>
      </c>
      <c r="B383" s="832" t="s">
        <v>2982</v>
      </c>
      <c r="C383" s="832" t="s">
        <v>2991</v>
      </c>
      <c r="D383" s="833" t="s">
        <v>6897</v>
      </c>
      <c r="E383" s="834" t="s">
        <v>3066</v>
      </c>
      <c r="F383" s="832" t="s">
        <v>2984</v>
      </c>
      <c r="G383" s="832" t="s">
        <v>3602</v>
      </c>
      <c r="H383" s="832" t="s">
        <v>630</v>
      </c>
      <c r="I383" s="832" t="s">
        <v>3743</v>
      </c>
      <c r="J383" s="832" t="s">
        <v>3604</v>
      </c>
      <c r="K383" s="832" t="s">
        <v>2773</v>
      </c>
      <c r="L383" s="835">
        <v>159.08000000000001</v>
      </c>
      <c r="M383" s="835">
        <v>318.16000000000003</v>
      </c>
      <c r="N383" s="832">
        <v>2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10</v>
      </c>
      <c r="B384" s="832" t="s">
        <v>2982</v>
      </c>
      <c r="C384" s="832" t="s">
        <v>2991</v>
      </c>
      <c r="D384" s="833" t="s">
        <v>6897</v>
      </c>
      <c r="E384" s="834" t="s">
        <v>3066</v>
      </c>
      <c r="F384" s="832" t="s">
        <v>2984</v>
      </c>
      <c r="G384" s="832" t="s">
        <v>3602</v>
      </c>
      <c r="H384" s="832" t="s">
        <v>630</v>
      </c>
      <c r="I384" s="832" t="s">
        <v>3744</v>
      </c>
      <c r="J384" s="832" t="s">
        <v>3604</v>
      </c>
      <c r="K384" s="832" t="s">
        <v>2696</v>
      </c>
      <c r="L384" s="835">
        <v>318.16000000000003</v>
      </c>
      <c r="M384" s="835">
        <v>954.48</v>
      </c>
      <c r="N384" s="832">
        <v>3</v>
      </c>
      <c r="O384" s="836">
        <v>1.5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10</v>
      </c>
      <c r="B385" s="832" t="s">
        <v>2982</v>
      </c>
      <c r="C385" s="832" t="s">
        <v>2991</v>
      </c>
      <c r="D385" s="833" t="s">
        <v>6897</v>
      </c>
      <c r="E385" s="834" t="s">
        <v>3066</v>
      </c>
      <c r="F385" s="832" t="s">
        <v>2984</v>
      </c>
      <c r="G385" s="832" t="s">
        <v>3602</v>
      </c>
      <c r="H385" s="832" t="s">
        <v>689</v>
      </c>
      <c r="I385" s="832" t="s">
        <v>2694</v>
      </c>
      <c r="J385" s="832" t="s">
        <v>2695</v>
      </c>
      <c r="K385" s="832" t="s">
        <v>2696</v>
      </c>
      <c r="L385" s="835">
        <v>318.16000000000003</v>
      </c>
      <c r="M385" s="835">
        <v>3181.6000000000004</v>
      </c>
      <c r="N385" s="832">
        <v>10</v>
      </c>
      <c r="O385" s="836">
        <v>3</v>
      </c>
      <c r="P385" s="835">
        <v>636.32000000000005</v>
      </c>
      <c r="Q385" s="837">
        <v>0.19999999999999998</v>
      </c>
      <c r="R385" s="832">
        <v>2</v>
      </c>
      <c r="S385" s="837">
        <v>0.2</v>
      </c>
      <c r="T385" s="836">
        <v>0.5</v>
      </c>
      <c r="U385" s="838">
        <v>0.16666666666666666</v>
      </c>
    </row>
    <row r="386" spans="1:21" ht="14.4" customHeight="1" x14ac:dyDescent="0.3">
      <c r="A386" s="831">
        <v>10</v>
      </c>
      <c r="B386" s="832" t="s">
        <v>2982</v>
      </c>
      <c r="C386" s="832" t="s">
        <v>2991</v>
      </c>
      <c r="D386" s="833" t="s">
        <v>6897</v>
      </c>
      <c r="E386" s="834" t="s">
        <v>3066</v>
      </c>
      <c r="F386" s="832" t="s">
        <v>2984</v>
      </c>
      <c r="G386" s="832" t="s">
        <v>3477</v>
      </c>
      <c r="H386" s="832" t="s">
        <v>689</v>
      </c>
      <c r="I386" s="832" t="s">
        <v>2684</v>
      </c>
      <c r="J386" s="832" t="s">
        <v>2685</v>
      </c>
      <c r="K386" s="832" t="s">
        <v>2686</v>
      </c>
      <c r="L386" s="835">
        <v>70.540000000000006</v>
      </c>
      <c r="M386" s="835">
        <v>211.62</v>
      </c>
      <c r="N386" s="832">
        <v>3</v>
      </c>
      <c r="O386" s="836">
        <v>1.5</v>
      </c>
      <c r="P386" s="835">
        <v>70.540000000000006</v>
      </c>
      <c r="Q386" s="837">
        <v>0.33333333333333337</v>
      </c>
      <c r="R386" s="832">
        <v>1</v>
      </c>
      <c r="S386" s="837">
        <v>0.33333333333333331</v>
      </c>
      <c r="T386" s="836">
        <v>1</v>
      </c>
      <c r="U386" s="838">
        <v>0.66666666666666663</v>
      </c>
    </row>
    <row r="387" spans="1:21" ht="14.4" customHeight="1" x14ac:dyDescent="0.3">
      <c r="A387" s="831">
        <v>10</v>
      </c>
      <c r="B387" s="832" t="s">
        <v>2982</v>
      </c>
      <c r="C387" s="832" t="s">
        <v>2991</v>
      </c>
      <c r="D387" s="833" t="s">
        <v>6897</v>
      </c>
      <c r="E387" s="834" t="s">
        <v>3066</v>
      </c>
      <c r="F387" s="832" t="s">
        <v>2984</v>
      </c>
      <c r="G387" s="832" t="s">
        <v>3720</v>
      </c>
      <c r="H387" s="832" t="s">
        <v>630</v>
      </c>
      <c r="I387" s="832" t="s">
        <v>3721</v>
      </c>
      <c r="J387" s="832" t="s">
        <v>1674</v>
      </c>
      <c r="K387" s="832" t="s">
        <v>3722</v>
      </c>
      <c r="L387" s="835">
        <v>25.06</v>
      </c>
      <c r="M387" s="835">
        <v>25.06</v>
      </c>
      <c r="N387" s="832">
        <v>1</v>
      </c>
      <c r="O387" s="836">
        <v>1</v>
      </c>
      <c r="P387" s="835">
        <v>25.06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10</v>
      </c>
      <c r="B388" s="832" t="s">
        <v>2982</v>
      </c>
      <c r="C388" s="832" t="s">
        <v>2991</v>
      </c>
      <c r="D388" s="833" t="s">
        <v>6897</v>
      </c>
      <c r="E388" s="834" t="s">
        <v>3066</v>
      </c>
      <c r="F388" s="832" t="s">
        <v>2984</v>
      </c>
      <c r="G388" s="832" t="s">
        <v>3295</v>
      </c>
      <c r="H388" s="832" t="s">
        <v>630</v>
      </c>
      <c r="I388" s="832" t="s">
        <v>3296</v>
      </c>
      <c r="J388" s="832" t="s">
        <v>1974</v>
      </c>
      <c r="K388" s="832" t="s">
        <v>2798</v>
      </c>
      <c r="L388" s="835">
        <v>0</v>
      </c>
      <c r="M388" s="835">
        <v>0</v>
      </c>
      <c r="N388" s="832">
        <v>2</v>
      </c>
      <c r="O388" s="836">
        <v>1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10</v>
      </c>
      <c r="B389" s="832" t="s">
        <v>2982</v>
      </c>
      <c r="C389" s="832" t="s">
        <v>2991</v>
      </c>
      <c r="D389" s="833" t="s">
        <v>6897</v>
      </c>
      <c r="E389" s="834" t="s">
        <v>3066</v>
      </c>
      <c r="F389" s="832" t="s">
        <v>2984</v>
      </c>
      <c r="G389" s="832" t="s">
        <v>3563</v>
      </c>
      <c r="H389" s="832" t="s">
        <v>630</v>
      </c>
      <c r="I389" s="832" t="s">
        <v>3745</v>
      </c>
      <c r="J389" s="832" t="s">
        <v>1190</v>
      </c>
      <c r="K389" s="832" t="s">
        <v>3643</v>
      </c>
      <c r="L389" s="835">
        <v>55.01</v>
      </c>
      <c r="M389" s="835">
        <v>275.05</v>
      </c>
      <c r="N389" s="832">
        <v>5</v>
      </c>
      <c r="O389" s="836">
        <v>2</v>
      </c>
      <c r="P389" s="835">
        <v>110.02</v>
      </c>
      <c r="Q389" s="837">
        <v>0.39999999999999997</v>
      </c>
      <c r="R389" s="832">
        <v>2</v>
      </c>
      <c r="S389" s="837">
        <v>0.4</v>
      </c>
      <c r="T389" s="836">
        <v>1</v>
      </c>
      <c r="U389" s="838">
        <v>0.5</v>
      </c>
    </row>
    <row r="390" spans="1:21" ht="14.4" customHeight="1" x14ac:dyDescent="0.3">
      <c r="A390" s="831">
        <v>10</v>
      </c>
      <c r="B390" s="832" t="s">
        <v>2982</v>
      </c>
      <c r="C390" s="832" t="s">
        <v>2991</v>
      </c>
      <c r="D390" s="833" t="s">
        <v>6897</v>
      </c>
      <c r="E390" s="834" t="s">
        <v>3066</v>
      </c>
      <c r="F390" s="832" t="s">
        <v>2984</v>
      </c>
      <c r="G390" s="832" t="s">
        <v>3563</v>
      </c>
      <c r="H390" s="832" t="s">
        <v>630</v>
      </c>
      <c r="I390" s="832" t="s">
        <v>3745</v>
      </c>
      <c r="J390" s="832" t="s">
        <v>1190</v>
      </c>
      <c r="K390" s="832" t="s">
        <v>3643</v>
      </c>
      <c r="L390" s="835">
        <v>75.05</v>
      </c>
      <c r="M390" s="835">
        <v>75.05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10</v>
      </c>
      <c r="B391" s="832" t="s">
        <v>2982</v>
      </c>
      <c r="C391" s="832" t="s">
        <v>2991</v>
      </c>
      <c r="D391" s="833" t="s">
        <v>6897</v>
      </c>
      <c r="E391" s="834" t="s">
        <v>3066</v>
      </c>
      <c r="F391" s="832" t="s">
        <v>2984</v>
      </c>
      <c r="G391" s="832" t="s">
        <v>3115</v>
      </c>
      <c r="H391" s="832" t="s">
        <v>630</v>
      </c>
      <c r="I391" s="832" t="s">
        <v>3116</v>
      </c>
      <c r="J391" s="832" t="s">
        <v>949</v>
      </c>
      <c r="K391" s="832" t="s">
        <v>3117</v>
      </c>
      <c r="L391" s="835">
        <v>34.15</v>
      </c>
      <c r="M391" s="835">
        <v>34.15</v>
      </c>
      <c r="N391" s="832">
        <v>1</v>
      </c>
      <c r="O391" s="836">
        <v>1</v>
      </c>
      <c r="P391" s="835">
        <v>34.15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10</v>
      </c>
      <c r="B392" s="832" t="s">
        <v>2982</v>
      </c>
      <c r="C392" s="832" t="s">
        <v>2991</v>
      </c>
      <c r="D392" s="833" t="s">
        <v>6897</v>
      </c>
      <c r="E392" s="834" t="s">
        <v>3066</v>
      </c>
      <c r="F392" s="832" t="s">
        <v>2984</v>
      </c>
      <c r="G392" s="832" t="s">
        <v>3115</v>
      </c>
      <c r="H392" s="832" t="s">
        <v>630</v>
      </c>
      <c r="I392" s="832" t="s">
        <v>3118</v>
      </c>
      <c r="J392" s="832" t="s">
        <v>949</v>
      </c>
      <c r="K392" s="832" t="s">
        <v>3117</v>
      </c>
      <c r="L392" s="835">
        <v>34.15</v>
      </c>
      <c r="M392" s="835">
        <v>34.15</v>
      </c>
      <c r="N392" s="832">
        <v>1</v>
      </c>
      <c r="O392" s="836">
        <v>1</v>
      </c>
      <c r="P392" s="835">
        <v>34.15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10</v>
      </c>
      <c r="B393" s="832" t="s">
        <v>2982</v>
      </c>
      <c r="C393" s="832" t="s">
        <v>2991</v>
      </c>
      <c r="D393" s="833" t="s">
        <v>6897</v>
      </c>
      <c r="E393" s="834" t="s">
        <v>3066</v>
      </c>
      <c r="F393" s="832" t="s">
        <v>2984</v>
      </c>
      <c r="G393" s="832" t="s">
        <v>3094</v>
      </c>
      <c r="H393" s="832" t="s">
        <v>630</v>
      </c>
      <c r="I393" s="832" t="s">
        <v>3746</v>
      </c>
      <c r="J393" s="832" t="s">
        <v>3040</v>
      </c>
      <c r="K393" s="832"/>
      <c r="L393" s="835">
        <v>0</v>
      </c>
      <c r="M393" s="835">
        <v>0</v>
      </c>
      <c r="N393" s="832">
        <v>2</v>
      </c>
      <c r="O393" s="836">
        <v>1</v>
      </c>
      <c r="P393" s="835">
        <v>0</v>
      </c>
      <c r="Q393" s="837"/>
      <c r="R393" s="832">
        <v>1</v>
      </c>
      <c r="S393" s="837">
        <v>0.5</v>
      </c>
      <c r="T393" s="836">
        <v>0.5</v>
      </c>
      <c r="U393" s="838">
        <v>0.5</v>
      </c>
    </row>
    <row r="394" spans="1:21" ht="14.4" customHeight="1" x14ac:dyDescent="0.3">
      <c r="A394" s="831">
        <v>10</v>
      </c>
      <c r="B394" s="832" t="s">
        <v>2982</v>
      </c>
      <c r="C394" s="832" t="s">
        <v>2991</v>
      </c>
      <c r="D394" s="833" t="s">
        <v>6897</v>
      </c>
      <c r="E394" s="834" t="s">
        <v>3066</v>
      </c>
      <c r="F394" s="832" t="s">
        <v>2984</v>
      </c>
      <c r="G394" s="832" t="s">
        <v>3094</v>
      </c>
      <c r="H394" s="832" t="s">
        <v>630</v>
      </c>
      <c r="I394" s="832" t="s">
        <v>3747</v>
      </c>
      <c r="J394" s="832" t="s">
        <v>3040</v>
      </c>
      <c r="K394" s="832"/>
      <c r="L394" s="835">
        <v>0</v>
      </c>
      <c r="M394" s="835">
        <v>0</v>
      </c>
      <c r="N394" s="832">
        <v>1</v>
      </c>
      <c r="O394" s="836">
        <v>0.5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10</v>
      </c>
      <c r="B395" s="832" t="s">
        <v>2982</v>
      </c>
      <c r="C395" s="832" t="s">
        <v>2991</v>
      </c>
      <c r="D395" s="833" t="s">
        <v>6897</v>
      </c>
      <c r="E395" s="834" t="s">
        <v>3066</v>
      </c>
      <c r="F395" s="832" t="s">
        <v>2984</v>
      </c>
      <c r="G395" s="832" t="s">
        <v>3748</v>
      </c>
      <c r="H395" s="832" t="s">
        <v>630</v>
      </c>
      <c r="I395" s="832" t="s">
        <v>3749</v>
      </c>
      <c r="J395" s="832" t="s">
        <v>3750</v>
      </c>
      <c r="K395" s="832" t="s">
        <v>3751</v>
      </c>
      <c r="L395" s="835">
        <v>73.989999999999995</v>
      </c>
      <c r="M395" s="835">
        <v>73.989999999999995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10</v>
      </c>
      <c r="B396" s="832" t="s">
        <v>2982</v>
      </c>
      <c r="C396" s="832" t="s">
        <v>2991</v>
      </c>
      <c r="D396" s="833" t="s">
        <v>6897</v>
      </c>
      <c r="E396" s="834" t="s">
        <v>3066</v>
      </c>
      <c r="F396" s="832" t="s">
        <v>2984</v>
      </c>
      <c r="G396" s="832" t="s">
        <v>3524</v>
      </c>
      <c r="H396" s="832" t="s">
        <v>630</v>
      </c>
      <c r="I396" s="832" t="s">
        <v>3752</v>
      </c>
      <c r="J396" s="832" t="s">
        <v>1526</v>
      </c>
      <c r="K396" s="832" t="s">
        <v>3753</v>
      </c>
      <c r="L396" s="835">
        <v>760.22</v>
      </c>
      <c r="M396" s="835">
        <v>1520.44</v>
      </c>
      <c r="N396" s="832">
        <v>2</v>
      </c>
      <c r="O396" s="836">
        <v>0.5</v>
      </c>
      <c r="P396" s="835">
        <v>1520.44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10</v>
      </c>
      <c r="B397" s="832" t="s">
        <v>2982</v>
      </c>
      <c r="C397" s="832" t="s">
        <v>2991</v>
      </c>
      <c r="D397" s="833" t="s">
        <v>6897</v>
      </c>
      <c r="E397" s="834" t="s">
        <v>3066</v>
      </c>
      <c r="F397" s="832" t="s">
        <v>2984</v>
      </c>
      <c r="G397" s="832" t="s">
        <v>3524</v>
      </c>
      <c r="H397" s="832" t="s">
        <v>630</v>
      </c>
      <c r="I397" s="832" t="s">
        <v>3754</v>
      </c>
      <c r="J397" s="832" t="s">
        <v>3755</v>
      </c>
      <c r="K397" s="832" t="s">
        <v>3753</v>
      </c>
      <c r="L397" s="835">
        <v>760.22</v>
      </c>
      <c r="M397" s="835">
        <v>11403.300000000001</v>
      </c>
      <c r="N397" s="832">
        <v>15</v>
      </c>
      <c r="O397" s="836">
        <v>6.5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10</v>
      </c>
      <c r="B398" s="832" t="s">
        <v>2982</v>
      </c>
      <c r="C398" s="832" t="s">
        <v>2991</v>
      </c>
      <c r="D398" s="833" t="s">
        <v>6897</v>
      </c>
      <c r="E398" s="834" t="s">
        <v>3066</v>
      </c>
      <c r="F398" s="832" t="s">
        <v>2984</v>
      </c>
      <c r="G398" s="832" t="s">
        <v>3524</v>
      </c>
      <c r="H398" s="832" t="s">
        <v>630</v>
      </c>
      <c r="I398" s="832" t="s">
        <v>3756</v>
      </c>
      <c r="J398" s="832" t="s">
        <v>3755</v>
      </c>
      <c r="K398" s="832" t="s">
        <v>2928</v>
      </c>
      <c r="L398" s="835">
        <v>1520.46</v>
      </c>
      <c r="M398" s="835">
        <v>1520.46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10</v>
      </c>
      <c r="B399" s="832" t="s">
        <v>2982</v>
      </c>
      <c r="C399" s="832" t="s">
        <v>2991</v>
      </c>
      <c r="D399" s="833" t="s">
        <v>6897</v>
      </c>
      <c r="E399" s="834" t="s">
        <v>3066</v>
      </c>
      <c r="F399" s="832" t="s">
        <v>2984</v>
      </c>
      <c r="G399" s="832" t="s">
        <v>3524</v>
      </c>
      <c r="H399" s="832" t="s">
        <v>630</v>
      </c>
      <c r="I399" s="832" t="s">
        <v>3525</v>
      </c>
      <c r="J399" s="832" t="s">
        <v>939</v>
      </c>
      <c r="K399" s="832" t="s">
        <v>3526</v>
      </c>
      <c r="L399" s="835">
        <v>380.18</v>
      </c>
      <c r="M399" s="835">
        <v>760.36</v>
      </c>
      <c r="N399" s="832">
        <v>2</v>
      </c>
      <c r="O399" s="836">
        <v>2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10</v>
      </c>
      <c r="B400" s="832" t="s">
        <v>2982</v>
      </c>
      <c r="C400" s="832" t="s">
        <v>2991</v>
      </c>
      <c r="D400" s="833" t="s">
        <v>6897</v>
      </c>
      <c r="E400" s="834" t="s">
        <v>3066</v>
      </c>
      <c r="F400" s="832" t="s">
        <v>2984</v>
      </c>
      <c r="G400" s="832" t="s">
        <v>3757</v>
      </c>
      <c r="H400" s="832" t="s">
        <v>630</v>
      </c>
      <c r="I400" s="832" t="s">
        <v>3758</v>
      </c>
      <c r="J400" s="832" t="s">
        <v>1395</v>
      </c>
      <c r="K400" s="832" t="s">
        <v>3759</v>
      </c>
      <c r="L400" s="835">
        <v>0</v>
      </c>
      <c r="M400" s="835">
        <v>0</v>
      </c>
      <c r="N400" s="832">
        <v>4</v>
      </c>
      <c r="O400" s="836">
        <v>2.5</v>
      </c>
      <c r="P400" s="835">
        <v>0</v>
      </c>
      <c r="Q400" s="837"/>
      <c r="R400" s="832">
        <v>1</v>
      </c>
      <c r="S400" s="837">
        <v>0.25</v>
      </c>
      <c r="T400" s="836">
        <v>0.5</v>
      </c>
      <c r="U400" s="838">
        <v>0.2</v>
      </c>
    </row>
    <row r="401" spans="1:21" ht="14.4" customHeight="1" x14ac:dyDescent="0.3">
      <c r="A401" s="831">
        <v>10</v>
      </c>
      <c r="B401" s="832" t="s">
        <v>2982</v>
      </c>
      <c r="C401" s="832" t="s">
        <v>2991</v>
      </c>
      <c r="D401" s="833" t="s">
        <v>6897</v>
      </c>
      <c r="E401" s="834" t="s">
        <v>3066</v>
      </c>
      <c r="F401" s="832" t="s">
        <v>2984</v>
      </c>
      <c r="G401" s="832" t="s">
        <v>3760</v>
      </c>
      <c r="H401" s="832" t="s">
        <v>630</v>
      </c>
      <c r="I401" s="832" t="s">
        <v>3761</v>
      </c>
      <c r="J401" s="832" t="s">
        <v>3762</v>
      </c>
      <c r="K401" s="832" t="s">
        <v>2701</v>
      </c>
      <c r="L401" s="835">
        <v>729.38</v>
      </c>
      <c r="M401" s="835">
        <v>729.38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10</v>
      </c>
      <c r="B402" s="832" t="s">
        <v>2982</v>
      </c>
      <c r="C402" s="832" t="s">
        <v>2991</v>
      </c>
      <c r="D402" s="833" t="s">
        <v>6897</v>
      </c>
      <c r="E402" s="834" t="s">
        <v>3066</v>
      </c>
      <c r="F402" s="832" t="s">
        <v>2984</v>
      </c>
      <c r="G402" s="832" t="s">
        <v>3501</v>
      </c>
      <c r="H402" s="832" t="s">
        <v>630</v>
      </c>
      <c r="I402" s="832" t="s">
        <v>3502</v>
      </c>
      <c r="J402" s="832" t="s">
        <v>1466</v>
      </c>
      <c r="K402" s="832" t="s">
        <v>3503</v>
      </c>
      <c r="L402" s="835">
        <v>239.96</v>
      </c>
      <c r="M402" s="835">
        <v>479.92</v>
      </c>
      <c r="N402" s="832">
        <v>2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10</v>
      </c>
      <c r="B403" s="832" t="s">
        <v>2982</v>
      </c>
      <c r="C403" s="832" t="s">
        <v>2991</v>
      </c>
      <c r="D403" s="833" t="s">
        <v>6897</v>
      </c>
      <c r="E403" s="834" t="s">
        <v>3066</v>
      </c>
      <c r="F403" s="832" t="s">
        <v>2984</v>
      </c>
      <c r="G403" s="832" t="s">
        <v>3161</v>
      </c>
      <c r="H403" s="832" t="s">
        <v>630</v>
      </c>
      <c r="I403" s="832" t="s">
        <v>3360</v>
      </c>
      <c r="J403" s="832" t="s">
        <v>1177</v>
      </c>
      <c r="K403" s="832" t="s">
        <v>3167</v>
      </c>
      <c r="L403" s="835">
        <v>93.71</v>
      </c>
      <c r="M403" s="835">
        <v>93.71</v>
      </c>
      <c r="N403" s="832">
        <v>1</v>
      </c>
      <c r="O403" s="836">
        <v>0.5</v>
      </c>
      <c r="P403" s="835">
        <v>93.71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10</v>
      </c>
      <c r="B404" s="832" t="s">
        <v>2982</v>
      </c>
      <c r="C404" s="832" t="s">
        <v>2991</v>
      </c>
      <c r="D404" s="833" t="s">
        <v>6897</v>
      </c>
      <c r="E404" s="834" t="s">
        <v>3066</v>
      </c>
      <c r="F404" s="832" t="s">
        <v>2984</v>
      </c>
      <c r="G404" s="832" t="s">
        <v>3161</v>
      </c>
      <c r="H404" s="832" t="s">
        <v>630</v>
      </c>
      <c r="I404" s="832" t="s">
        <v>3364</v>
      </c>
      <c r="J404" s="832" t="s">
        <v>797</v>
      </c>
      <c r="K404" s="832" t="s">
        <v>798</v>
      </c>
      <c r="L404" s="835">
        <v>0</v>
      </c>
      <c r="M404" s="835">
        <v>0</v>
      </c>
      <c r="N404" s="832">
        <v>2</v>
      </c>
      <c r="O404" s="836">
        <v>0.5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10</v>
      </c>
      <c r="B405" s="832" t="s">
        <v>2982</v>
      </c>
      <c r="C405" s="832" t="s">
        <v>2991</v>
      </c>
      <c r="D405" s="833" t="s">
        <v>6897</v>
      </c>
      <c r="E405" s="834" t="s">
        <v>3066</v>
      </c>
      <c r="F405" s="832" t="s">
        <v>2984</v>
      </c>
      <c r="G405" s="832" t="s">
        <v>3161</v>
      </c>
      <c r="H405" s="832" t="s">
        <v>630</v>
      </c>
      <c r="I405" s="832" t="s">
        <v>3367</v>
      </c>
      <c r="J405" s="832" t="s">
        <v>1177</v>
      </c>
      <c r="K405" s="832" t="s">
        <v>3163</v>
      </c>
      <c r="L405" s="835">
        <v>185.26</v>
      </c>
      <c r="M405" s="835">
        <v>185.26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10</v>
      </c>
      <c r="B406" s="832" t="s">
        <v>2982</v>
      </c>
      <c r="C406" s="832" t="s">
        <v>2991</v>
      </c>
      <c r="D406" s="833" t="s">
        <v>6897</v>
      </c>
      <c r="E406" s="834" t="s">
        <v>3066</v>
      </c>
      <c r="F406" s="832" t="s">
        <v>2984</v>
      </c>
      <c r="G406" s="832" t="s">
        <v>3161</v>
      </c>
      <c r="H406" s="832" t="s">
        <v>630</v>
      </c>
      <c r="I406" s="832" t="s">
        <v>3367</v>
      </c>
      <c r="J406" s="832" t="s">
        <v>1177</v>
      </c>
      <c r="K406" s="832" t="s">
        <v>3163</v>
      </c>
      <c r="L406" s="835">
        <v>103.67</v>
      </c>
      <c r="M406" s="835">
        <v>103.67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10</v>
      </c>
      <c r="B407" s="832" t="s">
        <v>2982</v>
      </c>
      <c r="C407" s="832" t="s">
        <v>2991</v>
      </c>
      <c r="D407" s="833" t="s">
        <v>6897</v>
      </c>
      <c r="E407" s="834" t="s">
        <v>3066</v>
      </c>
      <c r="F407" s="832" t="s">
        <v>2984</v>
      </c>
      <c r="G407" s="832" t="s">
        <v>3763</v>
      </c>
      <c r="H407" s="832" t="s">
        <v>689</v>
      </c>
      <c r="I407" s="832" t="s">
        <v>3764</v>
      </c>
      <c r="J407" s="832" t="s">
        <v>2870</v>
      </c>
      <c r="K407" s="832" t="s">
        <v>2871</v>
      </c>
      <c r="L407" s="835">
        <v>57.6</v>
      </c>
      <c r="M407" s="835">
        <v>57.6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10</v>
      </c>
      <c r="B408" s="832" t="s">
        <v>2982</v>
      </c>
      <c r="C408" s="832" t="s">
        <v>2991</v>
      </c>
      <c r="D408" s="833" t="s">
        <v>6897</v>
      </c>
      <c r="E408" s="834" t="s">
        <v>3066</v>
      </c>
      <c r="F408" s="832" t="s">
        <v>2984</v>
      </c>
      <c r="G408" s="832" t="s">
        <v>3765</v>
      </c>
      <c r="H408" s="832" t="s">
        <v>630</v>
      </c>
      <c r="I408" s="832" t="s">
        <v>3766</v>
      </c>
      <c r="J408" s="832" t="s">
        <v>3767</v>
      </c>
      <c r="K408" s="832" t="s">
        <v>3768</v>
      </c>
      <c r="L408" s="835">
        <v>609.66</v>
      </c>
      <c r="M408" s="835">
        <v>4267.62</v>
      </c>
      <c r="N408" s="832">
        <v>7</v>
      </c>
      <c r="O408" s="836">
        <v>3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10</v>
      </c>
      <c r="B409" s="832" t="s">
        <v>2982</v>
      </c>
      <c r="C409" s="832" t="s">
        <v>2991</v>
      </c>
      <c r="D409" s="833" t="s">
        <v>6897</v>
      </c>
      <c r="E409" s="834" t="s">
        <v>3066</v>
      </c>
      <c r="F409" s="832" t="s">
        <v>2984</v>
      </c>
      <c r="G409" s="832" t="s">
        <v>3765</v>
      </c>
      <c r="H409" s="832" t="s">
        <v>630</v>
      </c>
      <c r="I409" s="832" t="s">
        <v>3769</v>
      </c>
      <c r="J409" s="832" t="s">
        <v>3770</v>
      </c>
      <c r="K409" s="832" t="s">
        <v>3771</v>
      </c>
      <c r="L409" s="835">
        <v>330.1</v>
      </c>
      <c r="M409" s="835">
        <v>1320.4</v>
      </c>
      <c r="N409" s="832">
        <v>4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10</v>
      </c>
      <c r="B410" s="832" t="s">
        <v>2982</v>
      </c>
      <c r="C410" s="832" t="s">
        <v>2991</v>
      </c>
      <c r="D410" s="833" t="s">
        <v>6897</v>
      </c>
      <c r="E410" s="834" t="s">
        <v>3066</v>
      </c>
      <c r="F410" s="832" t="s">
        <v>2984</v>
      </c>
      <c r="G410" s="832" t="s">
        <v>3383</v>
      </c>
      <c r="H410" s="832" t="s">
        <v>689</v>
      </c>
      <c r="I410" s="832" t="s">
        <v>3772</v>
      </c>
      <c r="J410" s="832" t="s">
        <v>3773</v>
      </c>
      <c r="K410" s="832" t="s">
        <v>1699</v>
      </c>
      <c r="L410" s="835">
        <v>826.08</v>
      </c>
      <c r="M410" s="835">
        <v>1652.16</v>
      </c>
      <c r="N410" s="832">
        <v>2</v>
      </c>
      <c r="O410" s="836">
        <v>1</v>
      </c>
      <c r="P410" s="835">
        <v>1652.16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10</v>
      </c>
      <c r="B411" s="832" t="s">
        <v>2982</v>
      </c>
      <c r="C411" s="832" t="s">
        <v>2991</v>
      </c>
      <c r="D411" s="833" t="s">
        <v>6897</v>
      </c>
      <c r="E411" s="834" t="s">
        <v>3066</v>
      </c>
      <c r="F411" s="832" t="s">
        <v>2984</v>
      </c>
      <c r="G411" s="832" t="s">
        <v>3175</v>
      </c>
      <c r="H411" s="832" t="s">
        <v>630</v>
      </c>
      <c r="I411" s="832" t="s">
        <v>3176</v>
      </c>
      <c r="J411" s="832" t="s">
        <v>3177</v>
      </c>
      <c r="K411" s="832" t="s">
        <v>3178</v>
      </c>
      <c r="L411" s="835">
        <v>21.92</v>
      </c>
      <c r="M411" s="835">
        <v>263.04000000000002</v>
      </c>
      <c r="N411" s="832">
        <v>12</v>
      </c>
      <c r="O411" s="836">
        <v>5.5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10</v>
      </c>
      <c r="B412" s="832" t="s">
        <v>2982</v>
      </c>
      <c r="C412" s="832" t="s">
        <v>2991</v>
      </c>
      <c r="D412" s="833" t="s">
        <v>6897</v>
      </c>
      <c r="E412" s="834" t="s">
        <v>3066</v>
      </c>
      <c r="F412" s="832" t="s">
        <v>2984</v>
      </c>
      <c r="G412" s="832" t="s">
        <v>3175</v>
      </c>
      <c r="H412" s="832" t="s">
        <v>630</v>
      </c>
      <c r="I412" s="832" t="s">
        <v>3176</v>
      </c>
      <c r="J412" s="832" t="s">
        <v>3177</v>
      </c>
      <c r="K412" s="832" t="s">
        <v>3178</v>
      </c>
      <c r="L412" s="835">
        <v>24.78</v>
      </c>
      <c r="M412" s="835">
        <v>99.12</v>
      </c>
      <c r="N412" s="832">
        <v>4</v>
      </c>
      <c r="O412" s="836">
        <v>1.5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10</v>
      </c>
      <c r="B413" s="832" t="s">
        <v>2982</v>
      </c>
      <c r="C413" s="832" t="s">
        <v>2991</v>
      </c>
      <c r="D413" s="833" t="s">
        <v>6897</v>
      </c>
      <c r="E413" s="834" t="s">
        <v>3066</v>
      </c>
      <c r="F413" s="832" t="s">
        <v>2984</v>
      </c>
      <c r="G413" s="832" t="s">
        <v>3175</v>
      </c>
      <c r="H413" s="832" t="s">
        <v>630</v>
      </c>
      <c r="I413" s="832" t="s">
        <v>3179</v>
      </c>
      <c r="J413" s="832" t="s">
        <v>3180</v>
      </c>
      <c r="K413" s="832" t="s">
        <v>3181</v>
      </c>
      <c r="L413" s="835">
        <v>99.11</v>
      </c>
      <c r="M413" s="835">
        <v>1783.98</v>
      </c>
      <c r="N413" s="832">
        <v>18</v>
      </c>
      <c r="O413" s="836">
        <v>4</v>
      </c>
      <c r="P413" s="835">
        <v>891.99</v>
      </c>
      <c r="Q413" s="837">
        <v>0.5</v>
      </c>
      <c r="R413" s="832">
        <v>9</v>
      </c>
      <c r="S413" s="837">
        <v>0.5</v>
      </c>
      <c r="T413" s="836">
        <v>1</v>
      </c>
      <c r="U413" s="838">
        <v>0.25</v>
      </c>
    </row>
    <row r="414" spans="1:21" ht="14.4" customHeight="1" x14ac:dyDescent="0.3">
      <c r="A414" s="831">
        <v>10</v>
      </c>
      <c r="B414" s="832" t="s">
        <v>2982</v>
      </c>
      <c r="C414" s="832" t="s">
        <v>2991</v>
      </c>
      <c r="D414" s="833" t="s">
        <v>6897</v>
      </c>
      <c r="E414" s="834" t="s">
        <v>3066</v>
      </c>
      <c r="F414" s="832" t="s">
        <v>2984</v>
      </c>
      <c r="G414" s="832" t="s">
        <v>3175</v>
      </c>
      <c r="H414" s="832" t="s">
        <v>630</v>
      </c>
      <c r="I414" s="832" t="s">
        <v>3179</v>
      </c>
      <c r="J414" s="832" t="s">
        <v>3180</v>
      </c>
      <c r="K414" s="832" t="s">
        <v>3181</v>
      </c>
      <c r="L414" s="835">
        <v>87.67</v>
      </c>
      <c r="M414" s="835">
        <v>1052.04</v>
      </c>
      <c r="N414" s="832">
        <v>12</v>
      </c>
      <c r="O414" s="836">
        <v>2.5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10</v>
      </c>
      <c r="B415" s="832" t="s">
        <v>2982</v>
      </c>
      <c r="C415" s="832" t="s">
        <v>2991</v>
      </c>
      <c r="D415" s="833" t="s">
        <v>6897</v>
      </c>
      <c r="E415" s="834" t="s">
        <v>3066</v>
      </c>
      <c r="F415" s="832" t="s">
        <v>2984</v>
      </c>
      <c r="G415" s="832" t="s">
        <v>3398</v>
      </c>
      <c r="H415" s="832" t="s">
        <v>630</v>
      </c>
      <c r="I415" s="832" t="s">
        <v>3399</v>
      </c>
      <c r="J415" s="832" t="s">
        <v>3400</v>
      </c>
      <c r="K415" s="832" t="s">
        <v>3181</v>
      </c>
      <c r="L415" s="835">
        <v>0</v>
      </c>
      <c r="M415" s="835">
        <v>0</v>
      </c>
      <c r="N415" s="832">
        <v>2</v>
      </c>
      <c r="O415" s="836">
        <v>0.5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10</v>
      </c>
      <c r="B416" s="832" t="s">
        <v>2982</v>
      </c>
      <c r="C416" s="832" t="s">
        <v>2991</v>
      </c>
      <c r="D416" s="833" t="s">
        <v>6897</v>
      </c>
      <c r="E416" s="834" t="s">
        <v>3066</v>
      </c>
      <c r="F416" s="832" t="s">
        <v>2984</v>
      </c>
      <c r="G416" s="832" t="s">
        <v>3445</v>
      </c>
      <c r="H416" s="832" t="s">
        <v>630</v>
      </c>
      <c r="I416" s="832" t="s">
        <v>3774</v>
      </c>
      <c r="J416" s="832" t="s">
        <v>3775</v>
      </c>
      <c r="K416" s="832" t="s">
        <v>1966</v>
      </c>
      <c r="L416" s="835">
        <v>0</v>
      </c>
      <c r="M416" s="835">
        <v>0</v>
      </c>
      <c r="N416" s="832">
        <v>4</v>
      </c>
      <c r="O416" s="836">
        <v>2</v>
      </c>
      <c r="P416" s="835">
        <v>0</v>
      </c>
      <c r="Q416" s="837"/>
      <c r="R416" s="832">
        <v>1</v>
      </c>
      <c r="S416" s="837">
        <v>0.25</v>
      </c>
      <c r="T416" s="836">
        <v>1</v>
      </c>
      <c r="U416" s="838">
        <v>0.5</v>
      </c>
    </row>
    <row r="417" spans="1:21" ht="14.4" customHeight="1" x14ac:dyDescent="0.3">
      <c r="A417" s="831">
        <v>10</v>
      </c>
      <c r="B417" s="832" t="s">
        <v>2982</v>
      </c>
      <c r="C417" s="832" t="s">
        <v>2991</v>
      </c>
      <c r="D417" s="833" t="s">
        <v>6897</v>
      </c>
      <c r="E417" s="834" t="s">
        <v>3066</v>
      </c>
      <c r="F417" s="832" t="s">
        <v>2984</v>
      </c>
      <c r="G417" s="832" t="s">
        <v>3445</v>
      </c>
      <c r="H417" s="832" t="s">
        <v>630</v>
      </c>
      <c r="I417" s="832" t="s">
        <v>3776</v>
      </c>
      <c r="J417" s="832" t="s">
        <v>3777</v>
      </c>
      <c r="K417" s="832" t="s">
        <v>3778</v>
      </c>
      <c r="L417" s="835">
        <v>0</v>
      </c>
      <c r="M417" s="835">
        <v>0</v>
      </c>
      <c r="N417" s="832">
        <v>2</v>
      </c>
      <c r="O417" s="836">
        <v>1</v>
      </c>
      <c r="P417" s="835">
        <v>0</v>
      </c>
      <c r="Q417" s="837"/>
      <c r="R417" s="832">
        <v>1</v>
      </c>
      <c r="S417" s="837">
        <v>0.5</v>
      </c>
      <c r="T417" s="836">
        <v>0.5</v>
      </c>
      <c r="U417" s="838">
        <v>0.5</v>
      </c>
    </row>
    <row r="418" spans="1:21" ht="14.4" customHeight="1" x14ac:dyDescent="0.3">
      <c r="A418" s="831">
        <v>10</v>
      </c>
      <c r="B418" s="832" t="s">
        <v>2982</v>
      </c>
      <c r="C418" s="832" t="s">
        <v>2991</v>
      </c>
      <c r="D418" s="833" t="s">
        <v>6897</v>
      </c>
      <c r="E418" s="834" t="s">
        <v>3067</v>
      </c>
      <c r="F418" s="832" t="s">
        <v>2984</v>
      </c>
      <c r="G418" s="832" t="s">
        <v>3263</v>
      </c>
      <c r="H418" s="832" t="s">
        <v>630</v>
      </c>
      <c r="I418" s="832" t="s">
        <v>3264</v>
      </c>
      <c r="J418" s="832" t="s">
        <v>2464</v>
      </c>
      <c r="K418" s="832" t="s">
        <v>3265</v>
      </c>
      <c r="L418" s="835">
        <v>42.63</v>
      </c>
      <c r="M418" s="835">
        <v>42.63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10</v>
      </c>
      <c r="B419" s="832" t="s">
        <v>2982</v>
      </c>
      <c r="C419" s="832" t="s">
        <v>2991</v>
      </c>
      <c r="D419" s="833" t="s">
        <v>6897</v>
      </c>
      <c r="E419" s="834" t="s">
        <v>3067</v>
      </c>
      <c r="F419" s="832" t="s">
        <v>2984</v>
      </c>
      <c r="G419" s="832" t="s">
        <v>3263</v>
      </c>
      <c r="H419" s="832" t="s">
        <v>630</v>
      </c>
      <c r="I419" s="832" t="s">
        <v>3723</v>
      </c>
      <c r="J419" s="832" t="s">
        <v>2464</v>
      </c>
      <c r="K419" s="832" t="s">
        <v>3724</v>
      </c>
      <c r="L419" s="835">
        <v>55.41</v>
      </c>
      <c r="M419" s="835">
        <v>55.41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10</v>
      </c>
      <c r="B420" s="832" t="s">
        <v>2982</v>
      </c>
      <c r="C420" s="832" t="s">
        <v>2991</v>
      </c>
      <c r="D420" s="833" t="s">
        <v>6897</v>
      </c>
      <c r="E420" s="834" t="s">
        <v>3068</v>
      </c>
      <c r="F420" s="832" t="s">
        <v>2984</v>
      </c>
      <c r="G420" s="832" t="s">
        <v>3097</v>
      </c>
      <c r="H420" s="832" t="s">
        <v>689</v>
      </c>
      <c r="I420" s="832" t="s">
        <v>2837</v>
      </c>
      <c r="J420" s="832" t="s">
        <v>1619</v>
      </c>
      <c r="K420" s="832" t="s">
        <v>1859</v>
      </c>
      <c r="L420" s="835">
        <v>85.7</v>
      </c>
      <c r="M420" s="835">
        <v>85.7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10</v>
      </c>
      <c r="B421" s="832" t="s">
        <v>2982</v>
      </c>
      <c r="C421" s="832" t="s">
        <v>2991</v>
      </c>
      <c r="D421" s="833" t="s">
        <v>6897</v>
      </c>
      <c r="E421" s="834" t="s">
        <v>3068</v>
      </c>
      <c r="F421" s="832" t="s">
        <v>2984</v>
      </c>
      <c r="G421" s="832" t="s">
        <v>3106</v>
      </c>
      <c r="H421" s="832" t="s">
        <v>689</v>
      </c>
      <c r="I421" s="832" t="s">
        <v>2451</v>
      </c>
      <c r="J421" s="832" t="s">
        <v>1014</v>
      </c>
      <c r="K421" s="832" t="s">
        <v>3256</v>
      </c>
      <c r="L421" s="835">
        <v>75.73</v>
      </c>
      <c r="M421" s="835">
        <v>75.73</v>
      </c>
      <c r="N421" s="832">
        <v>1</v>
      </c>
      <c r="O421" s="836">
        <v>0.5</v>
      </c>
      <c r="P421" s="835">
        <v>75.73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10</v>
      </c>
      <c r="B422" s="832" t="s">
        <v>2982</v>
      </c>
      <c r="C422" s="832" t="s">
        <v>2991</v>
      </c>
      <c r="D422" s="833" t="s">
        <v>6897</v>
      </c>
      <c r="E422" s="834" t="s">
        <v>3068</v>
      </c>
      <c r="F422" s="832" t="s">
        <v>2984</v>
      </c>
      <c r="G422" s="832" t="s">
        <v>3477</v>
      </c>
      <c r="H422" s="832" t="s">
        <v>630</v>
      </c>
      <c r="I422" s="832" t="s">
        <v>3779</v>
      </c>
      <c r="J422" s="832" t="s">
        <v>3780</v>
      </c>
      <c r="K422" s="832" t="s">
        <v>3781</v>
      </c>
      <c r="L422" s="835">
        <v>43.85</v>
      </c>
      <c r="M422" s="835">
        <v>87.7</v>
      </c>
      <c r="N422" s="832">
        <v>2</v>
      </c>
      <c r="O422" s="836">
        <v>0.5</v>
      </c>
      <c r="P422" s="835">
        <v>87.7</v>
      </c>
      <c r="Q422" s="837">
        <v>1</v>
      </c>
      <c r="R422" s="832">
        <v>2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10</v>
      </c>
      <c r="B423" s="832" t="s">
        <v>2982</v>
      </c>
      <c r="C423" s="832" t="s">
        <v>2991</v>
      </c>
      <c r="D423" s="833" t="s">
        <v>6897</v>
      </c>
      <c r="E423" s="834" t="s">
        <v>3068</v>
      </c>
      <c r="F423" s="832" t="s">
        <v>2984</v>
      </c>
      <c r="G423" s="832" t="s">
        <v>3782</v>
      </c>
      <c r="H423" s="832" t="s">
        <v>630</v>
      </c>
      <c r="I423" s="832" t="s">
        <v>3783</v>
      </c>
      <c r="J423" s="832" t="s">
        <v>1250</v>
      </c>
      <c r="K423" s="832" t="s">
        <v>3784</v>
      </c>
      <c r="L423" s="835">
        <v>47.47</v>
      </c>
      <c r="M423" s="835">
        <v>47.47</v>
      </c>
      <c r="N423" s="832">
        <v>1</v>
      </c>
      <c r="O423" s="836">
        <v>0.5</v>
      </c>
      <c r="P423" s="835">
        <v>47.47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10</v>
      </c>
      <c r="B424" s="832" t="s">
        <v>2982</v>
      </c>
      <c r="C424" s="832" t="s">
        <v>2991</v>
      </c>
      <c r="D424" s="833" t="s">
        <v>6897</v>
      </c>
      <c r="E424" s="834" t="s">
        <v>3068</v>
      </c>
      <c r="F424" s="832" t="s">
        <v>2984</v>
      </c>
      <c r="G424" s="832" t="s">
        <v>3684</v>
      </c>
      <c r="H424" s="832" t="s">
        <v>630</v>
      </c>
      <c r="I424" s="832" t="s">
        <v>3785</v>
      </c>
      <c r="J424" s="832" t="s">
        <v>3686</v>
      </c>
      <c r="K424" s="832" t="s">
        <v>3786</v>
      </c>
      <c r="L424" s="835">
        <v>113.81</v>
      </c>
      <c r="M424" s="835">
        <v>341.43</v>
      </c>
      <c r="N424" s="832">
        <v>3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10</v>
      </c>
      <c r="B425" s="832" t="s">
        <v>2982</v>
      </c>
      <c r="C425" s="832" t="s">
        <v>2991</v>
      </c>
      <c r="D425" s="833" t="s">
        <v>6897</v>
      </c>
      <c r="E425" s="834" t="s">
        <v>3068</v>
      </c>
      <c r="F425" s="832" t="s">
        <v>2984</v>
      </c>
      <c r="G425" s="832" t="s">
        <v>3748</v>
      </c>
      <c r="H425" s="832" t="s">
        <v>630</v>
      </c>
      <c r="I425" s="832" t="s">
        <v>3749</v>
      </c>
      <c r="J425" s="832" t="s">
        <v>3750</v>
      </c>
      <c r="K425" s="832" t="s">
        <v>3751</v>
      </c>
      <c r="L425" s="835">
        <v>73.989999999999995</v>
      </c>
      <c r="M425" s="835">
        <v>73.989999999999995</v>
      </c>
      <c r="N425" s="832">
        <v>1</v>
      </c>
      <c r="O425" s="836">
        <v>0.5</v>
      </c>
      <c r="P425" s="835">
        <v>73.989999999999995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10</v>
      </c>
      <c r="B426" s="832" t="s">
        <v>2982</v>
      </c>
      <c r="C426" s="832" t="s">
        <v>2991</v>
      </c>
      <c r="D426" s="833" t="s">
        <v>6897</v>
      </c>
      <c r="E426" s="834" t="s">
        <v>3068</v>
      </c>
      <c r="F426" s="832" t="s">
        <v>2984</v>
      </c>
      <c r="G426" s="832" t="s">
        <v>3213</v>
      </c>
      <c r="H426" s="832" t="s">
        <v>630</v>
      </c>
      <c r="I426" s="832" t="s">
        <v>3214</v>
      </c>
      <c r="J426" s="832" t="s">
        <v>883</v>
      </c>
      <c r="K426" s="832" t="s">
        <v>3215</v>
      </c>
      <c r="L426" s="835">
        <v>147.85</v>
      </c>
      <c r="M426" s="835">
        <v>147.85</v>
      </c>
      <c r="N426" s="832">
        <v>1</v>
      </c>
      <c r="O426" s="836">
        <v>0.5</v>
      </c>
      <c r="P426" s="835">
        <v>147.85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10</v>
      </c>
      <c r="B427" s="832" t="s">
        <v>2982</v>
      </c>
      <c r="C427" s="832" t="s">
        <v>2991</v>
      </c>
      <c r="D427" s="833" t="s">
        <v>6897</v>
      </c>
      <c r="E427" s="834" t="s">
        <v>3068</v>
      </c>
      <c r="F427" s="832" t="s">
        <v>2984</v>
      </c>
      <c r="G427" s="832" t="s">
        <v>3155</v>
      </c>
      <c r="H427" s="832" t="s">
        <v>689</v>
      </c>
      <c r="I427" s="832" t="s">
        <v>2710</v>
      </c>
      <c r="J427" s="832" t="s">
        <v>2711</v>
      </c>
      <c r="K427" s="832" t="s">
        <v>2712</v>
      </c>
      <c r="L427" s="835">
        <v>141.25</v>
      </c>
      <c r="M427" s="835">
        <v>141.25</v>
      </c>
      <c r="N427" s="832">
        <v>1</v>
      </c>
      <c r="O427" s="836">
        <v>1</v>
      </c>
      <c r="P427" s="835">
        <v>141.25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10</v>
      </c>
      <c r="B428" s="832" t="s">
        <v>2982</v>
      </c>
      <c r="C428" s="832" t="s">
        <v>2991</v>
      </c>
      <c r="D428" s="833" t="s">
        <v>6897</v>
      </c>
      <c r="E428" s="834" t="s">
        <v>3068</v>
      </c>
      <c r="F428" s="832" t="s">
        <v>2984</v>
      </c>
      <c r="G428" s="832" t="s">
        <v>3160</v>
      </c>
      <c r="H428" s="832" t="s">
        <v>689</v>
      </c>
      <c r="I428" s="832" t="s">
        <v>2617</v>
      </c>
      <c r="J428" s="832" t="s">
        <v>1110</v>
      </c>
      <c r="K428" s="832" t="s">
        <v>1620</v>
      </c>
      <c r="L428" s="835">
        <v>48.42</v>
      </c>
      <c r="M428" s="835">
        <v>48.42</v>
      </c>
      <c r="N428" s="832">
        <v>1</v>
      </c>
      <c r="O428" s="836">
        <v>1</v>
      </c>
      <c r="P428" s="835">
        <v>48.42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10</v>
      </c>
      <c r="B429" s="832" t="s">
        <v>2982</v>
      </c>
      <c r="C429" s="832" t="s">
        <v>2991</v>
      </c>
      <c r="D429" s="833" t="s">
        <v>6897</v>
      </c>
      <c r="E429" s="834" t="s">
        <v>3068</v>
      </c>
      <c r="F429" s="832" t="s">
        <v>2984</v>
      </c>
      <c r="G429" s="832" t="s">
        <v>3380</v>
      </c>
      <c r="H429" s="832" t="s">
        <v>630</v>
      </c>
      <c r="I429" s="832" t="s">
        <v>3787</v>
      </c>
      <c r="J429" s="832" t="s">
        <v>3788</v>
      </c>
      <c r="K429" s="832" t="s">
        <v>3789</v>
      </c>
      <c r="L429" s="835">
        <v>42.09</v>
      </c>
      <c r="M429" s="835">
        <v>42.09</v>
      </c>
      <c r="N429" s="832">
        <v>1</v>
      </c>
      <c r="O429" s="836">
        <v>0.5</v>
      </c>
      <c r="P429" s="835">
        <v>42.09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10</v>
      </c>
      <c r="B430" s="832" t="s">
        <v>2982</v>
      </c>
      <c r="C430" s="832" t="s">
        <v>2991</v>
      </c>
      <c r="D430" s="833" t="s">
        <v>6897</v>
      </c>
      <c r="E430" s="834" t="s">
        <v>3068</v>
      </c>
      <c r="F430" s="832" t="s">
        <v>2984</v>
      </c>
      <c r="G430" s="832" t="s">
        <v>3175</v>
      </c>
      <c r="H430" s="832" t="s">
        <v>630</v>
      </c>
      <c r="I430" s="832" t="s">
        <v>3179</v>
      </c>
      <c r="J430" s="832" t="s">
        <v>3180</v>
      </c>
      <c r="K430" s="832" t="s">
        <v>3181</v>
      </c>
      <c r="L430" s="835">
        <v>87.67</v>
      </c>
      <c r="M430" s="835">
        <v>87.67</v>
      </c>
      <c r="N430" s="832">
        <v>1</v>
      </c>
      <c r="O430" s="836">
        <v>0.5</v>
      </c>
      <c r="P430" s="835">
        <v>87.67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10</v>
      </c>
      <c r="B431" s="832" t="s">
        <v>2982</v>
      </c>
      <c r="C431" s="832" t="s">
        <v>2991</v>
      </c>
      <c r="D431" s="833" t="s">
        <v>6897</v>
      </c>
      <c r="E431" s="834" t="s">
        <v>3068</v>
      </c>
      <c r="F431" s="832" t="s">
        <v>2984</v>
      </c>
      <c r="G431" s="832" t="s">
        <v>3185</v>
      </c>
      <c r="H431" s="832" t="s">
        <v>689</v>
      </c>
      <c r="I431" s="832" t="s">
        <v>2523</v>
      </c>
      <c r="J431" s="832" t="s">
        <v>941</v>
      </c>
      <c r="K431" s="832" t="s">
        <v>2524</v>
      </c>
      <c r="L431" s="835">
        <v>63.75</v>
      </c>
      <c r="M431" s="835">
        <v>63.75</v>
      </c>
      <c r="N431" s="832">
        <v>1</v>
      </c>
      <c r="O431" s="836">
        <v>0.5</v>
      </c>
      <c r="P431" s="835">
        <v>63.75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10</v>
      </c>
      <c r="B432" s="832" t="s">
        <v>2982</v>
      </c>
      <c r="C432" s="832" t="s">
        <v>2991</v>
      </c>
      <c r="D432" s="833" t="s">
        <v>6897</v>
      </c>
      <c r="E432" s="834" t="s">
        <v>3068</v>
      </c>
      <c r="F432" s="832" t="s">
        <v>2984</v>
      </c>
      <c r="G432" s="832" t="s">
        <v>3790</v>
      </c>
      <c r="H432" s="832" t="s">
        <v>630</v>
      </c>
      <c r="I432" s="832" t="s">
        <v>3791</v>
      </c>
      <c r="J432" s="832" t="s">
        <v>3792</v>
      </c>
      <c r="K432" s="832" t="s">
        <v>3793</v>
      </c>
      <c r="L432" s="835">
        <v>187.92</v>
      </c>
      <c r="M432" s="835">
        <v>187.92</v>
      </c>
      <c r="N432" s="832">
        <v>1</v>
      </c>
      <c r="O432" s="836">
        <v>1</v>
      </c>
      <c r="P432" s="835">
        <v>187.92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10</v>
      </c>
      <c r="B433" s="832" t="s">
        <v>2982</v>
      </c>
      <c r="C433" s="832" t="s">
        <v>2991</v>
      </c>
      <c r="D433" s="833" t="s">
        <v>6897</v>
      </c>
      <c r="E433" s="834" t="s">
        <v>3068</v>
      </c>
      <c r="F433" s="832" t="s">
        <v>2984</v>
      </c>
      <c r="G433" s="832" t="s">
        <v>3794</v>
      </c>
      <c r="H433" s="832" t="s">
        <v>630</v>
      </c>
      <c r="I433" s="832" t="s">
        <v>3795</v>
      </c>
      <c r="J433" s="832" t="s">
        <v>3796</v>
      </c>
      <c r="K433" s="832" t="s">
        <v>3797</v>
      </c>
      <c r="L433" s="835">
        <v>0</v>
      </c>
      <c r="M433" s="835">
        <v>0</v>
      </c>
      <c r="N433" s="832">
        <v>1</v>
      </c>
      <c r="O433" s="836">
        <v>1</v>
      </c>
      <c r="P433" s="835"/>
      <c r="Q433" s="837"/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10</v>
      </c>
      <c r="B434" s="832" t="s">
        <v>2982</v>
      </c>
      <c r="C434" s="832" t="s">
        <v>2991</v>
      </c>
      <c r="D434" s="833" t="s">
        <v>6897</v>
      </c>
      <c r="E434" s="834" t="s">
        <v>3069</v>
      </c>
      <c r="F434" s="832" t="s">
        <v>2984</v>
      </c>
      <c r="G434" s="832" t="s">
        <v>3694</v>
      </c>
      <c r="H434" s="832" t="s">
        <v>630</v>
      </c>
      <c r="I434" s="832" t="s">
        <v>3798</v>
      </c>
      <c r="J434" s="832" t="s">
        <v>3799</v>
      </c>
      <c r="K434" s="832" t="s">
        <v>3800</v>
      </c>
      <c r="L434" s="835">
        <v>359.21</v>
      </c>
      <c r="M434" s="835">
        <v>359.21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10</v>
      </c>
      <c r="B435" s="832" t="s">
        <v>2982</v>
      </c>
      <c r="C435" s="832" t="s">
        <v>2991</v>
      </c>
      <c r="D435" s="833" t="s">
        <v>6897</v>
      </c>
      <c r="E435" s="834" t="s">
        <v>3069</v>
      </c>
      <c r="F435" s="832" t="s">
        <v>2984</v>
      </c>
      <c r="G435" s="832" t="s">
        <v>3801</v>
      </c>
      <c r="H435" s="832" t="s">
        <v>630</v>
      </c>
      <c r="I435" s="832" t="s">
        <v>3802</v>
      </c>
      <c r="J435" s="832" t="s">
        <v>3803</v>
      </c>
      <c r="K435" s="832" t="s">
        <v>3804</v>
      </c>
      <c r="L435" s="835">
        <v>0</v>
      </c>
      <c r="M435" s="835">
        <v>0</v>
      </c>
      <c r="N435" s="832">
        <v>2</v>
      </c>
      <c r="O435" s="836">
        <v>2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10</v>
      </c>
      <c r="B436" s="832" t="s">
        <v>2982</v>
      </c>
      <c r="C436" s="832" t="s">
        <v>2991</v>
      </c>
      <c r="D436" s="833" t="s">
        <v>6897</v>
      </c>
      <c r="E436" s="834" t="s">
        <v>3070</v>
      </c>
      <c r="F436" s="832" t="s">
        <v>2984</v>
      </c>
      <c r="G436" s="832" t="s">
        <v>3106</v>
      </c>
      <c r="H436" s="832" t="s">
        <v>689</v>
      </c>
      <c r="I436" s="832" t="s">
        <v>2451</v>
      </c>
      <c r="J436" s="832" t="s">
        <v>1014</v>
      </c>
      <c r="K436" s="832" t="s">
        <v>3256</v>
      </c>
      <c r="L436" s="835">
        <v>75.73</v>
      </c>
      <c r="M436" s="835">
        <v>378.65000000000003</v>
      </c>
      <c r="N436" s="832">
        <v>5</v>
      </c>
      <c r="O436" s="836">
        <v>3.5</v>
      </c>
      <c r="P436" s="835">
        <v>378.65000000000003</v>
      </c>
      <c r="Q436" s="837">
        <v>1</v>
      </c>
      <c r="R436" s="832">
        <v>5</v>
      </c>
      <c r="S436" s="837">
        <v>1</v>
      </c>
      <c r="T436" s="836">
        <v>3.5</v>
      </c>
      <c r="U436" s="838">
        <v>1</v>
      </c>
    </row>
    <row r="437" spans="1:21" ht="14.4" customHeight="1" x14ac:dyDescent="0.3">
      <c r="A437" s="831">
        <v>10</v>
      </c>
      <c r="B437" s="832" t="s">
        <v>2982</v>
      </c>
      <c r="C437" s="832" t="s">
        <v>2991</v>
      </c>
      <c r="D437" s="833" t="s">
        <v>6897</v>
      </c>
      <c r="E437" s="834" t="s">
        <v>3070</v>
      </c>
      <c r="F437" s="832" t="s">
        <v>2984</v>
      </c>
      <c r="G437" s="832" t="s">
        <v>3720</v>
      </c>
      <c r="H437" s="832" t="s">
        <v>630</v>
      </c>
      <c r="I437" s="832" t="s">
        <v>3805</v>
      </c>
      <c r="J437" s="832" t="s">
        <v>3806</v>
      </c>
      <c r="K437" s="832" t="s">
        <v>3722</v>
      </c>
      <c r="L437" s="835">
        <v>25.06</v>
      </c>
      <c r="M437" s="835">
        <v>25.06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10</v>
      </c>
      <c r="B438" s="832" t="s">
        <v>2982</v>
      </c>
      <c r="C438" s="832" t="s">
        <v>2991</v>
      </c>
      <c r="D438" s="833" t="s">
        <v>6897</v>
      </c>
      <c r="E438" s="834" t="s">
        <v>3070</v>
      </c>
      <c r="F438" s="832" t="s">
        <v>2984</v>
      </c>
      <c r="G438" s="832" t="s">
        <v>3263</v>
      </c>
      <c r="H438" s="832" t="s">
        <v>630</v>
      </c>
      <c r="I438" s="832" t="s">
        <v>3264</v>
      </c>
      <c r="J438" s="832" t="s">
        <v>2464</v>
      </c>
      <c r="K438" s="832" t="s">
        <v>3265</v>
      </c>
      <c r="L438" s="835">
        <v>42.63</v>
      </c>
      <c r="M438" s="835">
        <v>170.52</v>
      </c>
      <c r="N438" s="832">
        <v>4</v>
      </c>
      <c r="O438" s="836">
        <v>3</v>
      </c>
      <c r="P438" s="835">
        <v>85.26</v>
      </c>
      <c r="Q438" s="837">
        <v>0.5</v>
      </c>
      <c r="R438" s="832">
        <v>2</v>
      </c>
      <c r="S438" s="837">
        <v>0.5</v>
      </c>
      <c r="T438" s="836">
        <v>2</v>
      </c>
      <c r="U438" s="838">
        <v>0.66666666666666663</v>
      </c>
    </row>
    <row r="439" spans="1:21" ht="14.4" customHeight="1" x14ac:dyDescent="0.3">
      <c r="A439" s="831">
        <v>10</v>
      </c>
      <c r="B439" s="832" t="s">
        <v>2982</v>
      </c>
      <c r="C439" s="832" t="s">
        <v>2991</v>
      </c>
      <c r="D439" s="833" t="s">
        <v>6897</v>
      </c>
      <c r="E439" s="834" t="s">
        <v>3070</v>
      </c>
      <c r="F439" s="832" t="s">
        <v>2984</v>
      </c>
      <c r="G439" s="832" t="s">
        <v>3263</v>
      </c>
      <c r="H439" s="832" t="s">
        <v>630</v>
      </c>
      <c r="I439" s="832" t="s">
        <v>2466</v>
      </c>
      <c r="J439" s="832" t="s">
        <v>2464</v>
      </c>
      <c r="K439" s="832" t="s">
        <v>2462</v>
      </c>
      <c r="L439" s="835">
        <v>170.52</v>
      </c>
      <c r="M439" s="835">
        <v>170.52</v>
      </c>
      <c r="N439" s="832">
        <v>1</v>
      </c>
      <c r="O439" s="836">
        <v>1</v>
      </c>
      <c r="P439" s="835">
        <v>170.52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10</v>
      </c>
      <c r="B440" s="832" t="s">
        <v>2982</v>
      </c>
      <c r="C440" s="832" t="s">
        <v>2991</v>
      </c>
      <c r="D440" s="833" t="s">
        <v>6897</v>
      </c>
      <c r="E440" s="834" t="s">
        <v>3070</v>
      </c>
      <c r="F440" s="832" t="s">
        <v>2984</v>
      </c>
      <c r="G440" s="832" t="s">
        <v>3201</v>
      </c>
      <c r="H440" s="832" t="s">
        <v>630</v>
      </c>
      <c r="I440" s="832" t="s">
        <v>3523</v>
      </c>
      <c r="J440" s="832" t="s">
        <v>1364</v>
      </c>
      <c r="K440" s="832" t="s">
        <v>1363</v>
      </c>
      <c r="L440" s="835">
        <v>75.819999999999993</v>
      </c>
      <c r="M440" s="835">
        <v>75.819999999999993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10</v>
      </c>
      <c r="B441" s="832" t="s">
        <v>2982</v>
      </c>
      <c r="C441" s="832" t="s">
        <v>2991</v>
      </c>
      <c r="D441" s="833" t="s">
        <v>6897</v>
      </c>
      <c r="E441" s="834" t="s">
        <v>3070</v>
      </c>
      <c r="F441" s="832" t="s">
        <v>2984</v>
      </c>
      <c r="G441" s="832" t="s">
        <v>3201</v>
      </c>
      <c r="H441" s="832" t="s">
        <v>630</v>
      </c>
      <c r="I441" s="832" t="s">
        <v>3807</v>
      </c>
      <c r="J441" s="832" t="s">
        <v>1364</v>
      </c>
      <c r="K441" s="832" t="s">
        <v>2462</v>
      </c>
      <c r="L441" s="835">
        <v>78.33</v>
      </c>
      <c r="M441" s="835">
        <v>78.33</v>
      </c>
      <c r="N441" s="832">
        <v>1</v>
      </c>
      <c r="O441" s="836">
        <v>1</v>
      </c>
      <c r="P441" s="835">
        <v>78.33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10</v>
      </c>
      <c r="B442" s="832" t="s">
        <v>2982</v>
      </c>
      <c r="C442" s="832" t="s">
        <v>2991</v>
      </c>
      <c r="D442" s="833" t="s">
        <v>6897</v>
      </c>
      <c r="E442" s="834" t="s">
        <v>3070</v>
      </c>
      <c r="F442" s="832" t="s">
        <v>2984</v>
      </c>
      <c r="G442" s="832" t="s">
        <v>3201</v>
      </c>
      <c r="H442" s="832" t="s">
        <v>630</v>
      </c>
      <c r="I442" s="832" t="s">
        <v>3808</v>
      </c>
      <c r="J442" s="832" t="s">
        <v>1364</v>
      </c>
      <c r="K442" s="832" t="s">
        <v>3809</v>
      </c>
      <c r="L442" s="835">
        <v>195.83</v>
      </c>
      <c r="M442" s="835">
        <v>195.83</v>
      </c>
      <c r="N442" s="832">
        <v>1</v>
      </c>
      <c r="O442" s="836">
        <v>1</v>
      </c>
      <c r="P442" s="835">
        <v>195.83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10</v>
      </c>
      <c r="B443" s="832" t="s">
        <v>2982</v>
      </c>
      <c r="C443" s="832" t="s">
        <v>2991</v>
      </c>
      <c r="D443" s="833" t="s">
        <v>6897</v>
      </c>
      <c r="E443" s="834" t="s">
        <v>3070</v>
      </c>
      <c r="F443" s="832" t="s">
        <v>2984</v>
      </c>
      <c r="G443" s="832" t="s">
        <v>3107</v>
      </c>
      <c r="H443" s="832" t="s">
        <v>630</v>
      </c>
      <c r="I443" s="832" t="s">
        <v>3810</v>
      </c>
      <c r="J443" s="832" t="s">
        <v>3287</v>
      </c>
      <c r="K443" s="832" t="s">
        <v>3811</v>
      </c>
      <c r="L443" s="835">
        <v>34.57</v>
      </c>
      <c r="M443" s="835">
        <v>34.57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10</v>
      </c>
      <c r="B444" s="832" t="s">
        <v>2982</v>
      </c>
      <c r="C444" s="832" t="s">
        <v>2991</v>
      </c>
      <c r="D444" s="833" t="s">
        <v>6897</v>
      </c>
      <c r="E444" s="834" t="s">
        <v>3070</v>
      </c>
      <c r="F444" s="832" t="s">
        <v>2984</v>
      </c>
      <c r="G444" s="832" t="s">
        <v>3107</v>
      </c>
      <c r="H444" s="832" t="s">
        <v>630</v>
      </c>
      <c r="I444" s="832" t="s">
        <v>3286</v>
      </c>
      <c r="J444" s="832" t="s">
        <v>3287</v>
      </c>
      <c r="K444" s="832" t="s">
        <v>3288</v>
      </c>
      <c r="L444" s="835">
        <v>13.83</v>
      </c>
      <c r="M444" s="835">
        <v>13.83</v>
      </c>
      <c r="N444" s="832">
        <v>1</v>
      </c>
      <c r="O444" s="836">
        <v>0.5</v>
      </c>
      <c r="P444" s="835">
        <v>13.83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10</v>
      </c>
      <c r="B445" s="832" t="s">
        <v>2982</v>
      </c>
      <c r="C445" s="832" t="s">
        <v>2991</v>
      </c>
      <c r="D445" s="833" t="s">
        <v>6897</v>
      </c>
      <c r="E445" s="834" t="s">
        <v>3070</v>
      </c>
      <c r="F445" s="832" t="s">
        <v>2984</v>
      </c>
      <c r="G445" s="832" t="s">
        <v>3293</v>
      </c>
      <c r="H445" s="832" t="s">
        <v>630</v>
      </c>
      <c r="I445" s="832" t="s">
        <v>3294</v>
      </c>
      <c r="J445" s="832" t="s">
        <v>778</v>
      </c>
      <c r="K445" s="832" t="s">
        <v>781</v>
      </c>
      <c r="L445" s="835">
        <v>0</v>
      </c>
      <c r="M445" s="835">
        <v>0</v>
      </c>
      <c r="N445" s="832">
        <v>5</v>
      </c>
      <c r="O445" s="836">
        <v>3.5</v>
      </c>
      <c r="P445" s="835">
        <v>0</v>
      </c>
      <c r="Q445" s="837"/>
      <c r="R445" s="832">
        <v>5</v>
      </c>
      <c r="S445" s="837">
        <v>1</v>
      </c>
      <c r="T445" s="836">
        <v>3.5</v>
      </c>
      <c r="U445" s="838">
        <v>1</v>
      </c>
    </row>
    <row r="446" spans="1:21" ht="14.4" customHeight="1" x14ac:dyDescent="0.3">
      <c r="A446" s="831">
        <v>10</v>
      </c>
      <c r="B446" s="832" t="s">
        <v>2982</v>
      </c>
      <c r="C446" s="832" t="s">
        <v>2991</v>
      </c>
      <c r="D446" s="833" t="s">
        <v>6897</v>
      </c>
      <c r="E446" s="834" t="s">
        <v>3070</v>
      </c>
      <c r="F446" s="832" t="s">
        <v>2984</v>
      </c>
      <c r="G446" s="832" t="s">
        <v>3208</v>
      </c>
      <c r="H446" s="832" t="s">
        <v>630</v>
      </c>
      <c r="I446" s="832" t="s">
        <v>3314</v>
      </c>
      <c r="J446" s="832" t="s">
        <v>1599</v>
      </c>
      <c r="K446" s="832" t="s">
        <v>3315</v>
      </c>
      <c r="L446" s="835">
        <v>46.99</v>
      </c>
      <c r="M446" s="835">
        <v>46.99</v>
      </c>
      <c r="N446" s="832">
        <v>1</v>
      </c>
      <c r="O446" s="836">
        <v>1</v>
      </c>
      <c r="P446" s="835">
        <v>46.99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10</v>
      </c>
      <c r="B447" s="832" t="s">
        <v>2982</v>
      </c>
      <c r="C447" s="832" t="s">
        <v>2991</v>
      </c>
      <c r="D447" s="833" t="s">
        <v>6897</v>
      </c>
      <c r="E447" s="834" t="s">
        <v>3070</v>
      </c>
      <c r="F447" s="832" t="s">
        <v>2984</v>
      </c>
      <c r="G447" s="832" t="s">
        <v>3208</v>
      </c>
      <c r="H447" s="832" t="s">
        <v>630</v>
      </c>
      <c r="I447" s="832" t="s">
        <v>3812</v>
      </c>
      <c r="J447" s="832" t="s">
        <v>1595</v>
      </c>
      <c r="K447" s="832" t="s">
        <v>3813</v>
      </c>
      <c r="L447" s="835">
        <v>93.98</v>
      </c>
      <c r="M447" s="835">
        <v>93.98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10</v>
      </c>
      <c r="B448" s="832" t="s">
        <v>2982</v>
      </c>
      <c r="C448" s="832" t="s">
        <v>2991</v>
      </c>
      <c r="D448" s="833" t="s">
        <v>6897</v>
      </c>
      <c r="E448" s="834" t="s">
        <v>3070</v>
      </c>
      <c r="F448" s="832" t="s">
        <v>2984</v>
      </c>
      <c r="G448" s="832" t="s">
        <v>3814</v>
      </c>
      <c r="H448" s="832" t="s">
        <v>630</v>
      </c>
      <c r="I448" s="832" t="s">
        <v>3815</v>
      </c>
      <c r="J448" s="832" t="s">
        <v>1174</v>
      </c>
      <c r="K448" s="832" t="s">
        <v>3816</v>
      </c>
      <c r="L448" s="835">
        <v>0</v>
      </c>
      <c r="M448" s="835">
        <v>0</v>
      </c>
      <c r="N448" s="832">
        <v>1</v>
      </c>
      <c r="O448" s="836">
        <v>0.5</v>
      </c>
      <c r="P448" s="835">
        <v>0</v>
      </c>
      <c r="Q448" s="837"/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10</v>
      </c>
      <c r="B449" s="832" t="s">
        <v>2982</v>
      </c>
      <c r="C449" s="832" t="s">
        <v>2991</v>
      </c>
      <c r="D449" s="833" t="s">
        <v>6897</v>
      </c>
      <c r="E449" s="834" t="s">
        <v>3070</v>
      </c>
      <c r="F449" s="832" t="s">
        <v>2984</v>
      </c>
      <c r="G449" s="832" t="s">
        <v>3320</v>
      </c>
      <c r="H449" s="832" t="s">
        <v>630</v>
      </c>
      <c r="I449" s="832" t="s">
        <v>3817</v>
      </c>
      <c r="J449" s="832" t="s">
        <v>2217</v>
      </c>
      <c r="K449" s="832" t="s">
        <v>3322</v>
      </c>
      <c r="L449" s="835">
        <v>107.27</v>
      </c>
      <c r="M449" s="835">
        <v>107.27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10</v>
      </c>
      <c r="B450" s="832" t="s">
        <v>2982</v>
      </c>
      <c r="C450" s="832" t="s">
        <v>2991</v>
      </c>
      <c r="D450" s="833" t="s">
        <v>6897</v>
      </c>
      <c r="E450" s="834" t="s">
        <v>3070</v>
      </c>
      <c r="F450" s="832" t="s">
        <v>2984</v>
      </c>
      <c r="G450" s="832" t="s">
        <v>3120</v>
      </c>
      <c r="H450" s="832" t="s">
        <v>630</v>
      </c>
      <c r="I450" s="832" t="s">
        <v>3121</v>
      </c>
      <c r="J450" s="832" t="s">
        <v>1060</v>
      </c>
      <c r="K450" s="832" t="s">
        <v>3122</v>
      </c>
      <c r="L450" s="835">
        <v>89.91</v>
      </c>
      <c r="M450" s="835">
        <v>269.73</v>
      </c>
      <c r="N450" s="832">
        <v>3</v>
      </c>
      <c r="O450" s="836">
        <v>3</v>
      </c>
      <c r="P450" s="835">
        <v>269.73</v>
      </c>
      <c r="Q450" s="837">
        <v>1</v>
      </c>
      <c r="R450" s="832">
        <v>3</v>
      </c>
      <c r="S450" s="837">
        <v>1</v>
      </c>
      <c r="T450" s="836">
        <v>3</v>
      </c>
      <c r="U450" s="838">
        <v>1</v>
      </c>
    </row>
    <row r="451" spans="1:21" ht="14.4" customHeight="1" x14ac:dyDescent="0.3">
      <c r="A451" s="831">
        <v>10</v>
      </c>
      <c r="B451" s="832" t="s">
        <v>2982</v>
      </c>
      <c r="C451" s="832" t="s">
        <v>2991</v>
      </c>
      <c r="D451" s="833" t="s">
        <v>6897</v>
      </c>
      <c r="E451" s="834" t="s">
        <v>3070</v>
      </c>
      <c r="F451" s="832" t="s">
        <v>2984</v>
      </c>
      <c r="G451" s="832" t="s">
        <v>3323</v>
      </c>
      <c r="H451" s="832" t="s">
        <v>630</v>
      </c>
      <c r="I451" s="832" t="s">
        <v>3324</v>
      </c>
      <c r="J451" s="832" t="s">
        <v>702</v>
      </c>
      <c r="K451" s="832" t="s">
        <v>3325</v>
      </c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10</v>
      </c>
      <c r="B452" s="832" t="s">
        <v>2982</v>
      </c>
      <c r="C452" s="832" t="s">
        <v>2991</v>
      </c>
      <c r="D452" s="833" t="s">
        <v>6897</v>
      </c>
      <c r="E452" s="834" t="s">
        <v>3070</v>
      </c>
      <c r="F452" s="832" t="s">
        <v>2984</v>
      </c>
      <c r="G452" s="832" t="s">
        <v>3818</v>
      </c>
      <c r="H452" s="832" t="s">
        <v>630</v>
      </c>
      <c r="I452" s="832" t="s">
        <v>3819</v>
      </c>
      <c r="J452" s="832" t="s">
        <v>3820</v>
      </c>
      <c r="K452" s="832" t="s">
        <v>3821</v>
      </c>
      <c r="L452" s="835">
        <v>74.64</v>
      </c>
      <c r="M452" s="835">
        <v>74.64</v>
      </c>
      <c r="N452" s="832">
        <v>1</v>
      </c>
      <c r="O452" s="836">
        <v>0.5</v>
      </c>
      <c r="P452" s="835">
        <v>74.64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10</v>
      </c>
      <c r="B453" s="832" t="s">
        <v>2982</v>
      </c>
      <c r="C453" s="832" t="s">
        <v>2991</v>
      </c>
      <c r="D453" s="833" t="s">
        <v>6897</v>
      </c>
      <c r="E453" s="834" t="s">
        <v>3070</v>
      </c>
      <c r="F453" s="832" t="s">
        <v>2984</v>
      </c>
      <c r="G453" s="832" t="s">
        <v>3123</v>
      </c>
      <c r="H453" s="832" t="s">
        <v>630</v>
      </c>
      <c r="I453" s="832" t="s">
        <v>3735</v>
      </c>
      <c r="J453" s="832" t="s">
        <v>1046</v>
      </c>
      <c r="K453" s="832" t="s">
        <v>3736</v>
      </c>
      <c r="L453" s="835">
        <v>23.27</v>
      </c>
      <c r="M453" s="835">
        <v>46.54</v>
      </c>
      <c r="N453" s="832">
        <v>2</v>
      </c>
      <c r="O453" s="836">
        <v>1.5</v>
      </c>
      <c r="P453" s="835">
        <v>23.27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0.33333333333333331</v>
      </c>
    </row>
    <row r="454" spans="1:21" ht="14.4" customHeight="1" x14ac:dyDescent="0.3">
      <c r="A454" s="831">
        <v>10</v>
      </c>
      <c r="B454" s="832" t="s">
        <v>2982</v>
      </c>
      <c r="C454" s="832" t="s">
        <v>2991</v>
      </c>
      <c r="D454" s="833" t="s">
        <v>6897</v>
      </c>
      <c r="E454" s="834" t="s">
        <v>3070</v>
      </c>
      <c r="F454" s="832" t="s">
        <v>2984</v>
      </c>
      <c r="G454" s="832" t="s">
        <v>3123</v>
      </c>
      <c r="H454" s="832" t="s">
        <v>630</v>
      </c>
      <c r="I454" s="832" t="s">
        <v>3822</v>
      </c>
      <c r="J454" s="832" t="s">
        <v>1046</v>
      </c>
      <c r="K454" s="832" t="s">
        <v>1047</v>
      </c>
      <c r="L454" s="835">
        <v>38.81</v>
      </c>
      <c r="M454" s="835">
        <v>38.81</v>
      </c>
      <c r="N454" s="832">
        <v>1</v>
      </c>
      <c r="O454" s="836">
        <v>1</v>
      </c>
      <c r="P454" s="835">
        <v>38.81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10</v>
      </c>
      <c r="B455" s="832" t="s">
        <v>2982</v>
      </c>
      <c r="C455" s="832" t="s">
        <v>2991</v>
      </c>
      <c r="D455" s="833" t="s">
        <v>6897</v>
      </c>
      <c r="E455" s="834" t="s">
        <v>3070</v>
      </c>
      <c r="F455" s="832" t="s">
        <v>2984</v>
      </c>
      <c r="G455" s="832" t="s">
        <v>3823</v>
      </c>
      <c r="H455" s="832" t="s">
        <v>630</v>
      </c>
      <c r="I455" s="832" t="s">
        <v>3824</v>
      </c>
      <c r="J455" s="832" t="s">
        <v>3825</v>
      </c>
      <c r="K455" s="832" t="s">
        <v>3826</v>
      </c>
      <c r="L455" s="835">
        <v>56.63</v>
      </c>
      <c r="M455" s="835">
        <v>56.63</v>
      </c>
      <c r="N455" s="832">
        <v>1</v>
      </c>
      <c r="O455" s="836">
        <v>0.5</v>
      </c>
      <c r="P455" s="835">
        <v>56.63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10</v>
      </c>
      <c r="B456" s="832" t="s">
        <v>2982</v>
      </c>
      <c r="C456" s="832" t="s">
        <v>2991</v>
      </c>
      <c r="D456" s="833" t="s">
        <v>6897</v>
      </c>
      <c r="E456" s="834" t="s">
        <v>3070</v>
      </c>
      <c r="F456" s="832" t="s">
        <v>2984</v>
      </c>
      <c r="G456" s="832" t="s">
        <v>3524</v>
      </c>
      <c r="H456" s="832" t="s">
        <v>630</v>
      </c>
      <c r="I456" s="832" t="s">
        <v>3756</v>
      </c>
      <c r="J456" s="832" t="s">
        <v>3755</v>
      </c>
      <c r="K456" s="832" t="s">
        <v>2928</v>
      </c>
      <c r="L456" s="835">
        <v>1520.46</v>
      </c>
      <c r="M456" s="835">
        <v>6081.84</v>
      </c>
      <c r="N456" s="832">
        <v>4</v>
      </c>
      <c r="O456" s="836">
        <v>2</v>
      </c>
      <c r="P456" s="835">
        <v>3040.92</v>
      </c>
      <c r="Q456" s="837">
        <v>0.5</v>
      </c>
      <c r="R456" s="832">
        <v>2</v>
      </c>
      <c r="S456" s="837">
        <v>0.5</v>
      </c>
      <c r="T456" s="836">
        <v>1</v>
      </c>
      <c r="U456" s="838">
        <v>0.5</v>
      </c>
    </row>
    <row r="457" spans="1:21" ht="14.4" customHeight="1" x14ac:dyDescent="0.3">
      <c r="A457" s="831">
        <v>10</v>
      </c>
      <c r="B457" s="832" t="s">
        <v>2982</v>
      </c>
      <c r="C457" s="832" t="s">
        <v>2991</v>
      </c>
      <c r="D457" s="833" t="s">
        <v>6897</v>
      </c>
      <c r="E457" s="834" t="s">
        <v>3070</v>
      </c>
      <c r="F457" s="832" t="s">
        <v>2984</v>
      </c>
      <c r="G457" s="832" t="s">
        <v>3524</v>
      </c>
      <c r="H457" s="832" t="s">
        <v>630</v>
      </c>
      <c r="I457" s="832" t="s">
        <v>3525</v>
      </c>
      <c r="J457" s="832" t="s">
        <v>939</v>
      </c>
      <c r="K457" s="832" t="s">
        <v>3526</v>
      </c>
      <c r="L457" s="835">
        <v>380.18</v>
      </c>
      <c r="M457" s="835">
        <v>380.18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10</v>
      </c>
      <c r="B458" s="832" t="s">
        <v>2982</v>
      </c>
      <c r="C458" s="832" t="s">
        <v>2991</v>
      </c>
      <c r="D458" s="833" t="s">
        <v>6897</v>
      </c>
      <c r="E458" s="834" t="s">
        <v>3070</v>
      </c>
      <c r="F458" s="832" t="s">
        <v>2984</v>
      </c>
      <c r="G458" s="832" t="s">
        <v>3757</v>
      </c>
      <c r="H458" s="832" t="s">
        <v>630</v>
      </c>
      <c r="I458" s="832" t="s">
        <v>3827</v>
      </c>
      <c r="J458" s="832" t="s">
        <v>1395</v>
      </c>
      <c r="K458" s="832" t="s">
        <v>3828</v>
      </c>
      <c r="L458" s="835">
        <v>0</v>
      </c>
      <c r="M458" s="835">
        <v>0</v>
      </c>
      <c r="N458" s="832">
        <v>1</v>
      </c>
      <c r="O458" s="836">
        <v>1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10</v>
      </c>
      <c r="B459" s="832" t="s">
        <v>2982</v>
      </c>
      <c r="C459" s="832" t="s">
        <v>2991</v>
      </c>
      <c r="D459" s="833" t="s">
        <v>6897</v>
      </c>
      <c r="E459" s="834" t="s">
        <v>3070</v>
      </c>
      <c r="F459" s="832" t="s">
        <v>2984</v>
      </c>
      <c r="G459" s="832" t="s">
        <v>3829</v>
      </c>
      <c r="H459" s="832" t="s">
        <v>630</v>
      </c>
      <c r="I459" s="832" t="s">
        <v>3830</v>
      </c>
      <c r="J459" s="832" t="s">
        <v>3831</v>
      </c>
      <c r="K459" s="832" t="s">
        <v>2514</v>
      </c>
      <c r="L459" s="835">
        <v>292.74</v>
      </c>
      <c r="M459" s="835">
        <v>585.48</v>
      </c>
      <c r="N459" s="832">
        <v>2</v>
      </c>
      <c r="O459" s="836">
        <v>0.5</v>
      </c>
      <c r="P459" s="835">
        <v>585.48</v>
      </c>
      <c r="Q459" s="837">
        <v>1</v>
      </c>
      <c r="R459" s="832">
        <v>2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10</v>
      </c>
      <c r="B460" s="832" t="s">
        <v>2982</v>
      </c>
      <c r="C460" s="832" t="s">
        <v>2991</v>
      </c>
      <c r="D460" s="833" t="s">
        <v>6897</v>
      </c>
      <c r="E460" s="834" t="s">
        <v>3070</v>
      </c>
      <c r="F460" s="832" t="s">
        <v>2984</v>
      </c>
      <c r="G460" s="832" t="s">
        <v>3829</v>
      </c>
      <c r="H460" s="832" t="s">
        <v>630</v>
      </c>
      <c r="I460" s="832" t="s">
        <v>3832</v>
      </c>
      <c r="J460" s="832" t="s">
        <v>3831</v>
      </c>
      <c r="K460" s="832" t="s">
        <v>2613</v>
      </c>
      <c r="L460" s="835">
        <v>585.46</v>
      </c>
      <c r="M460" s="835">
        <v>1756.38</v>
      </c>
      <c r="N460" s="832">
        <v>3</v>
      </c>
      <c r="O460" s="836">
        <v>0.5</v>
      </c>
      <c r="P460" s="835">
        <v>1756.38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10</v>
      </c>
      <c r="B461" s="832" t="s">
        <v>2982</v>
      </c>
      <c r="C461" s="832" t="s">
        <v>2991</v>
      </c>
      <c r="D461" s="833" t="s">
        <v>6897</v>
      </c>
      <c r="E461" s="834" t="s">
        <v>3070</v>
      </c>
      <c r="F461" s="832" t="s">
        <v>2984</v>
      </c>
      <c r="G461" s="832" t="s">
        <v>3704</v>
      </c>
      <c r="H461" s="832" t="s">
        <v>630</v>
      </c>
      <c r="I461" s="832" t="s">
        <v>3705</v>
      </c>
      <c r="J461" s="832" t="s">
        <v>3706</v>
      </c>
      <c r="K461" s="832" t="s">
        <v>3707</v>
      </c>
      <c r="L461" s="835">
        <v>0</v>
      </c>
      <c r="M461" s="835">
        <v>0</v>
      </c>
      <c r="N461" s="832">
        <v>1</v>
      </c>
      <c r="O461" s="836">
        <v>1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10</v>
      </c>
      <c r="B462" s="832" t="s">
        <v>2982</v>
      </c>
      <c r="C462" s="832" t="s">
        <v>2991</v>
      </c>
      <c r="D462" s="833" t="s">
        <v>6897</v>
      </c>
      <c r="E462" s="834" t="s">
        <v>3070</v>
      </c>
      <c r="F462" s="832" t="s">
        <v>2984</v>
      </c>
      <c r="G462" s="832" t="s">
        <v>3349</v>
      </c>
      <c r="H462" s="832" t="s">
        <v>630</v>
      </c>
      <c r="I462" s="832" t="s">
        <v>3352</v>
      </c>
      <c r="J462" s="832" t="s">
        <v>790</v>
      </c>
      <c r="K462" s="832" t="s">
        <v>792</v>
      </c>
      <c r="L462" s="835">
        <v>0</v>
      </c>
      <c r="M462" s="835">
        <v>0</v>
      </c>
      <c r="N462" s="832">
        <v>1</v>
      </c>
      <c r="O462" s="836">
        <v>1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10</v>
      </c>
      <c r="B463" s="832" t="s">
        <v>2982</v>
      </c>
      <c r="C463" s="832" t="s">
        <v>2991</v>
      </c>
      <c r="D463" s="833" t="s">
        <v>6897</v>
      </c>
      <c r="E463" s="834" t="s">
        <v>3070</v>
      </c>
      <c r="F463" s="832" t="s">
        <v>2984</v>
      </c>
      <c r="G463" s="832" t="s">
        <v>3833</v>
      </c>
      <c r="H463" s="832" t="s">
        <v>630</v>
      </c>
      <c r="I463" s="832" t="s">
        <v>3834</v>
      </c>
      <c r="J463" s="832" t="s">
        <v>3835</v>
      </c>
      <c r="K463" s="832" t="s">
        <v>3836</v>
      </c>
      <c r="L463" s="835">
        <v>0</v>
      </c>
      <c r="M463" s="835">
        <v>0</v>
      </c>
      <c r="N463" s="832">
        <v>1</v>
      </c>
      <c r="O463" s="836">
        <v>1</v>
      </c>
      <c r="P463" s="835">
        <v>0</v>
      </c>
      <c r="Q463" s="837"/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10</v>
      </c>
      <c r="B464" s="832" t="s">
        <v>2982</v>
      </c>
      <c r="C464" s="832" t="s">
        <v>2991</v>
      </c>
      <c r="D464" s="833" t="s">
        <v>6897</v>
      </c>
      <c r="E464" s="834" t="s">
        <v>3070</v>
      </c>
      <c r="F464" s="832" t="s">
        <v>2984</v>
      </c>
      <c r="G464" s="832" t="s">
        <v>3137</v>
      </c>
      <c r="H464" s="832" t="s">
        <v>630</v>
      </c>
      <c r="I464" s="832" t="s">
        <v>3140</v>
      </c>
      <c r="J464" s="832" t="s">
        <v>3141</v>
      </c>
      <c r="K464" s="832" t="s">
        <v>3142</v>
      </c>
      <c r="L464" s="835">
        <v>2090.3000000000002</v>
      </c>
      <c r="M464" s="835">
        <v>2090.3000000000002</v>
      </c>
      <c r="N464" s="832">
        <v>1</v>
      </c>
      <c r="O464" s="836">
        <v>1</v>
      </c>
      <c r="P464" s="835">
        <v>2090.3000000000002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10</v>
      </c>
      <c r="B465" s="832" t="s">
        <v>2982</v>
      </c>
      <c r="C465" s="832" t="s">
        <v>2991</v>
      </c>
      <c r="D465" s="833" t="s">
        <v>6897</v>
      </c>
      <c r="E465" s="834" t="s">
        <v>3070</v>
      </c>
      <c r="F465" s="832" t="s">
        <v>2984</v>
      </c>
      <c r="G465" s="832" t="s">
        <v>3155</v>
      </c>
      <c r="H465" s="832" t="s">
        <v>689</v>
      </c>
      <c r="I465" s="832" t="s">
        <v>2710</v>
      </c>
      <c r="J465" s="832" t="s">
        <v>2711</v>
      </c>
      <c r="K465" s="832" t="s">
        <v>2712</v>
      </c>
      <c r="L465" s="835">
        <v>141.25</v>
      </c>
      <c r="M465" s="835">
        <v>141.25</v>
      </c>
      <c r="N465" s="832">
        <v>1</v>
      </c>
      <c r="O465" s="836">
        <v>0.5</v>
      </c>
      <c r="P465" s="835">
        <v>141.25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10</v>
      </c>
      <c r="B466" s="832" t="s">
        <v>2982</v>
      </c>
      <c r="C466" s="832" t="s">
        <v>2991</v>
      </c>
      <c r="D466" s="833" t="s">
        <v>6897</v>
      </c>
      <c r="E466" s="834" t="s">
        <v>3070</v>
      </c>
      <c r="F466" s="832" t="s">
        <v>2984</v>
      </c>
      <c r="G466" s="832" t="s">
        <v>3837</v>
      </c>
      <c r="H466" s="832" t="s">
        <v>630</v>
      </c>
      <c r="I466" s="832" t="s">
        <v>3838</v>
      </c>
      <c r="J466" s="832" t="s">
        <v>3839</v>
      </c>
      <c r="K466" s="832" t="s">
        <v>3840</v>
      </c>
      <c r="L466" s="835">
        <v>0</v>
      </c>
      <c r="M466" s="835">
        <v>0</v>
      </c>
      <c r="N466" s="832">
        <v>1</v>
      </c>
      <c r="O466" s="836">
        <v>1</v>
      </c>
      <c r="P466" s="835"/>
      <c r="Q466" s="837"/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10</v>
      </c>
      <c r="B467" s="832" t="s">
        <v>2982</v>
      </c>
      <c r="C467" s="832" t="s">
        <v>2991</v>
      </c>
      <c r="D467" s="833" t="s">
        <v>6897</v>
      </c>
      <c r="E467" s="834" t="s">
        <v>3070</v>
      </c>
      <c r="F467" s="832" t="s">
        <v>2984</v>
      </c>
      <c r="G467" s="832" t="s">
        <v>3161</v>
      </c>
      <c r="H467" s="832" t="s">
        <v>630</v>
      </c>
      <c r="I467" s="832" t="s">
        <v>3162</v>
      </c>
      <c r="J467" s="832" t="s">
        <v>1177</v>
      </c>
      <c r="K467" s="832" t="s">
        <v>3163</v>
      </c>
      <c r="L467" s="835">
        <v>301.2</v>
      </c>
      <c r="M467" s="835">
        <v>602.4</v>
      </c>
      <c r="N467" s="832">
        <v>2</v>
      </c>
      <c r="O467" s="836">
        <v>2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10</v>
      </c>
      <c r="B468" s="832" t="s">
        <v>2982</v>
      </c>
      <c r="C468" s="832" t="s">
        <v>2991</v>
      </c>
      <c r="D468" s="833" t="s">
        <v>6897</v>
      </c>
      <c r="E468" s="834" t="s">
        <v>3070</v>
      </c>
      <c r="F468" s="832" t="s">
        <v>2984</v>
      </c>
      <c r="G468" s="832" t="s">
        <v>3161</v>
      </c>
      <c r="H468" s="832" t="s">
        <v>630</v>
      </c>
      <c r="I468" s="832" t="s">
        <v>3164</v>
      </c>
      <c r="J468" s="832" t="s">
        <v>3165</v>
      </c>
      <c r="K468" s="832" t="s">
        <v>798</v>
      </c>
      <c r="L468" s="835">
        <v>0</v>
      </c>
      <c r="M468" s="835">
        <v>0</v>
      </c>
      <c r="N468" s="832">
        <v>1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10</v>
      </c>
      <c r="B469" s="832" t="s">
        <v>2982</v>
      </c>
      <c r="C469" s="832" t="s">
        <v>2991</v>
      </c>
      <c r="D469" s="833" t="s">
        <v>6897</v>
      </c>
      <c r="E469" s="834" t="s">
        <v>3070</v>
      </c>
      <c r="F469" s="832" t="s">
        <v>2984</v>
      </c>
      <c r="G469" s="832" t="s">
        <v>3161</v>
      </c>
      <c r="H469" s="832" t="s">
        <v>630</v>
      </c>
      <c r="I469" s="832" t="s">
        <v>3166</v>
      </c>
      <c r="J469" s="832" t="s">
        <v>1177</v>
      </c>
      <c r="K469" s="832" t="s">
        <v>3167</v>
      </c>
      <c r="L469" s="835">
        <v>32.25</v>
      </c>
      <c r="M469" s="835">
        <v>32.25</v>
      </c>
      <c r="N469" s="832">
        <v>1</v>
      </c>
      <c r="O469" s="836">
        <v>0.5</v>
      </c>
      <c r="P469" s="835">
        <v>32.25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10</v>
      </c>
      <c r="B470" s="832" t="s">
        <v>2982</v>
      </c>
      <c r="C470" s="832" t="s">
        <v>2991</v>
      </c>
      <c r="D470" s="833" t="s">
        <v>6897</v>
      </c>
      <c r="E470" s="834" t="s">
        <v>3070</v>
      </c>
      <c r="F470" s="832" t="s">
        <v>2984</v>
      </c>
      <c r="G470" s="832" t="s">
        <v>3161</v>
      </c>
      <c r="H470" s="832" t="s">
        <v>630</v>
      </c>
      <c r="I470" s="832" t="s">
        <v>3367</v>
      </c>
      <c r="J470" s="832" t="s">
        <v>1177</v>
      </c>
      <c r="K470" s="832" t="s">
        <v>3163</v>
      </c>
      <c r="L470" s="835">
        <v>185.26</v>
      </c>
      <c r="M470" s="835">
        <v>370.52</v>
      </c>
      <c r="N470" s="832">
        <v>2</v>
      </c>
      <c r="O470" s="836">
        <v>1.5</v>
      </c>
      <c r="P470" s="835">
        <v>185.26</v>
      </c>
      <c r="Q470" s="837">
        <v>0.5</v>
      </c>
      <c r="R470" s="832">
        <v>1</v>
      </c>
      <c r="S470" s="837">
        <v>0.5</v>
      </c>
      <c r="T470" s="836">
        <v>0.5</v>
      </c>
      <c r="U470" s="838">
        <v>0.33333333333333331</v>
      </c>
    </row>
    <row r="471" spans="1:21" ht="14.4" customHeight="1" x14ac:dyDescent="0.3">
      <c r="A471" s="831">
        <v>10</v>
      </c>
      <c r="B471" s="832" t="s">
        <v>2982</v>
      </c>
      <c r="C471" s="832" t="s">
        <v>2991</v>
      </c>
      <c r="D471" s="833" t="s">
        <v>6897</v>
      </c>
      <c r="E471" s="834" t="s">
        <v>3070</v>
      </c>
      <c r="F471" s="832" t="s">
        <v>2984</v>
      </c>
      <c r="G471" s="832" t="s">
        <v>3161</v>
      </c>
      <c r="H471" s="832" t="s">
        <v>630</v>
      </c>
      <c r="I471" s="832" t="s">
        <v>3368</v>
      </c>
      <c r="J471" s="832" t="s">
        <v>1177</v>
      </c>
      <c r="K471" s="832" t="s">
        <v>3163</v>
      </c>
      <c r="L471" s="835">
        <v>301.2</v>
      </c>
      <c r="M471" s="835">
        <v>903.59999999999991</v>
      </c>
      <c r="N471" s="832">
        <v>3</v>
      </c>
      <c r="O471" s="836">
        <v>3</v>
      </c>
      <c r="P471" s="835">
        <v>301.2</v>
      </c>
      <c r="Q471" s="837">
        <v>0.33333333333333337</v>
      </c>
      <c r="R471" s="832">
        <v>1</v>
      </c>
      <c r="S471" s="837">
        <v>0.33333333333333331</v>
      </c>
      <c r="T471" s="836">
        <v>1</v>
      </c>
      <c r="U471" s="838">
        <v>0.33333333333333331</v>
      </c>
    </row>
    <row r="472" spans="1:21" ht="14.4" customHeight="1" x14ac:dyDescent="0.3">
      <c r="A472" s="831">
        <v>10</v>
      </c>
      <c r="B472" s="832" t="s">
        <v>2982</v>
      </c>
      <c r="C472" s="832" t="s">
        <v>2991</v>
      </c>
      <c r="D472" s="833" t="s">
        <v>6897</v>
      </c>
      <c r="E472" s="834" t="s">
        <v>3070</v>
      </c>
      <c r="F472" s="832" t="s">
        <v>2984</v>
      </c>
      <c r="G472" s="832" t="s">
        <v>3161</v>
      </c>
      <c r="H472" s="832" t="s">
        <v>630</v>
      </c>
      <c r="I472" s="832" t="s">
        <v>3369</v>
      </c>
      <c r="J472" s="832" t="s">
        <v>3165</v>
      </c>
      <c r="K472" s="832" t="s">
        <v>798</v>
      </c>
      <c r="L472" s="835">
        <v>0</v>
      </c>
      <c r="M472" s="835">
        <v>0</v>
      </c>
      <c r="N472" s="832">
        <v>1</v>
      </c>
      <c r="O472" s="836">
        <v>1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10</v>
      </c>
      <c r="B473" s="832" t="s">
        <v>2982</v>
      </c>
      <c r="C473" s="832" t="s">
        <v>2991</v>
      </c>
      <c r="D473" s="833" t="s">
        <v>6897</v>
      </c>
      <c r="E473" s="834" t="s">
        <v>3070</v>
      </c>
      <c r="F473" s="832" t="s">
        <v>2984</v>
      </c>
      <c r="G473" s="832" t="s">
        <v>3383</v>
      </c>
      <c r="H473" s="832" t="s">
        <v>689</v>
      </c>
      <c r="I473" s="832" t="s">
        <v>3841</v>
      </c>
      <c r="J473" s="832" t="s">
        <v>3842</v>
      </c>
      <c r="K473" s="832" t="s">
        <v>3582</v>
      </c>
      <c r="L473" s="835">
        <v>194.26</v>
      </c>
      <c r="M473" s="835">
        <v>388.52</v>
      </c>
      <c r="N473" s="832">
        <v>2</v>
      </c>
      <c r="O473" s="836">
        <v>0.5</v>
      </c>
      <c r="P473" s="835">
        <v>388.52</v>
      </c>
      <c r="Q473" s="837">
        <v>1</v>
      </c>
      <c r="R473" s="832">
        <v>2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10</v>
      </c>
      <c r="B474" s="832" t="s">
        <v>2982</v>
      </c>
      <c r="C474" s="832" t="s">
        <v>2991</v>
      </c>
      <c r="D474" s="833" t="s">
        <v>6897</v>
      </c>
      <c r="E474" s="834" t="s">
        <v>3070</v>
      </c>
      <c r="F474" s="832" t="s">
        <v>2984</v>
      </c>
      <c r="G474" s="832" t="s">
        <v>3383</v>
      </c>
      <c r="H474" s="832" t="s">
        <v>689</v>
      </c>
      <c r="I474" s="832" t="s">
        <v>2560</v>
      </c>
      <c r="J474" s="832" t="s">
        <v>963</v>
      </c>
      <c r="K474" s="832" t="s">
        <v>964</v>
      </c>
      <c r="L474" s="835">
        <v>2635.97</v>
      </c>
      <c r="M474" s="835">
        <v>5271.94</v>
      </c>
      <c r="N474" s="832">
        <v>2</v>
      </c>
      <c r="O474" s="836">
        <v>2</v>
      </c>
      <c r="P474" s="835">
        <v>5271.94</v>
      </c>
      <c r="Q474" s="837">
        <v>1</v>
      </c>
      <c r="R474" s="832">
        <v>2</v>
      </c>
      <c r="S474" s="837">
        <v>1</v>
      </c>
      <c r="T474" s="836">
        <v>2</v>
      </c>
      <c r="U474" s="838">
        <v>1</v>
      </c>
    </row>
    <row r="475" spans="1:21" ht="14.4" customHeight="1" x14ac:dyDescent="0.3">
      <c r="A475" s="831">
        <v>10</v>
      </c>
      <c r="B475" s="832" t="s">
        <v>2982</v>
      </c>
      <c r="C475" s="832" t="s">
        <v>2991</v>
      </c>
      <c r="D475" s="833" t="s">
        <v>6897</v>
      </c>
      <c r="E475" s="834" t="s">
        <v>3070</v>
      </c>
      <c r="F475" s="832" t="s">
        <v>2984</v>
      </c>
      <c r="G475" s="832" t="s">
        <v>3388</v>
      </c>
      <c r="H475" s="832" t="s">
        <v>630</v>
      </c>
      <c r="I475" s="832" t="s">
        <v>3394</v>
      </c>
      <c r="J475" s="832" t="s">
        <v>1210</v>
      </c>
      <c r="K475" s="832" t="s">
        <v>3395</v>
      </c>
      <c r="L475" s="835">
        <v>220.09</v>
      </c>
      <c r="M475" s="835">
        <v>220.09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10</v>
      </c>
      <c r="B476" s="832" t="s">
        <v>2982</v>
      </c>
      <c r="C476" s="832" t="s">
        <v>2991</v>
      </c>
      <c r="D476" s="833" t="s">
        <v>6897</v>
      </c>
      <c r="E476" s="834" t="s">
        <v>3070</v>
      </c>
      <c r="F476" s="832" t="s">
        <v>2984</v>
      </c>
      <c r="G476" s="832" t="s">
        <v>3508</v>
      </c>
      <c r="H476" s="832" t="s">
        <v>630</v>
      </c>
      <c r="I476" s="832" t="s">
        <v>3843</v>
      </c>
      <c r="J476" s="832" t="s">
        <v>1366</v>
      </c>
      <c r="K476" s="832" t="s">
        <v>3689</v>
      </c>
      <c r="L476" s="835">
        <v>0</v>
      </c>
      <c r="M476" s="835">
        <v>0</v>
      </c>
      <c r="N476" s="832">
        <v>1</v>
      </c>
      <c r="O476" s="836">
        <v>0.5</v>
      </c>
      <c r="P476" s="835">
        <v>0</v>
      </c>
      <c r="Q476" s="837"/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10</v>
      </c>
      <c r="B477" s="832" t="s">
        <v>2982</v>
      </c>
      <c r="C477" s="832" t="s">
        <v>2991</v>
      </c>
      <c r="D477" s="833" t="s">
        <v>6897</v>
      </c>
      <c r="E477" s="834" t="s">
        <v>3070</v>
      </c>
      <c r="F477" s="832" t="s">
        <v>2984</v>
      </c>
      <c r="G477" s="832" t="s">
        <v>3182</v>
      </c>
      <c r="H477" s="832" t="s">
        <v>630</v>
      </c>
      <c r="I477" s="832" t="s">
        <v>3422</v>
      </c>
      <c r="J477" s="832" t="s">
        <v>1683</v>
      </c>
      <c r="K477" s="832" t="s">
        <v>3423</v>
      </c>
      <c r="L477" s="835">
        <v>181.04</v>
      </c>
      <c r="M477" s="835">
        <v>181.04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10</v>
      </c>
      <c r="B478" s="832" t="s">
        <v>2982</v>
      </c>
      <c r="C478" s="832" t="s">
        <v>2991</v>
      </c>
      <c r="D478" s="833" t="s">
        <v>6897</v>
      </c>
      <c r="E478" s="834" t="s">
        <v>3070</v>
      </c>
      <c r="F478" s="832" t="s">
        <v>2984</v>
      </c>
      <c r="G478" s="832" t="s">
        <v>3182</v>
      </c>
      <c r="H478" s="832" t="s">
        <v>630</v>
      </c>
      <c r="I478" s="832" t="s">
        <v>3844</v>
      </c>
      <c r="J478" s="832" t="s">
        <v>706</v>
      </c>
      <c r="K478" s="832" t="s">
        <v>3845</v>
      </c>
      <c r="L478" s="835">
        <v>33.71</v>
      </c>
      <c r="M478" s="835">
        <v>33.71</v>
      </c>
      <c r="N478" s="832">
        <v>1</v>
      </c>
      <c r="O478" s="836">
        <v>1</v>
      </c>
      <c r="P478" s="835">
        <v>33.71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10</v>
      </c>
      <c r="B479" s="832" t="s">
        <v>2982</v>
      </c>
      <c r="C479" s="832" t="s">
        <v>2991</v>
      </c>
      <c r="D479" s="833" t="s">
        <v>6897</v>
      </c>
      <c r="E479" s="834" t="s">
        <v>3070</v>
      </c>
      <c r="F479" s="832" t="s">
        <v>2984</v>
      </c>
      <c r="G479" s="832" t="s">
        <v>3185</v>
      </c>
      <c r="H479" s="832" t="s">
        <v>689</v>
      </c>
      <c r="I479" s="832" t="s">
        <v>2523</v>
      </c>
      <c r="J479" s="832" t="s">
        <v>941</v>
      </c>
      <c r="K479" s="832" t="s">
        <v>2524</v>
      </c>
      <c r="L479" s="835">
        <v>63.75</v>
      </c>
      <c r="M479" s="835">
        <v>63.75</v>
      </c>
      <c r="N479" s="832">
        <v>1</v>
      </c>
      <c r="O479" s="836">
        <v>1</v>
      </c>
      <c r="P479" s="835">
        <v>63.75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10</v>
      </c>
      <c r="B480" s="832" t="s">
        <v>2982</v>
      </c>
      <c r="C480" s="832" t="s">
        <v>2991</v>
      </c>
      <c r="D480" s="833" t="s">
        <v>6897</v>
      </c>
      <c r="E480" s="834" t="s">
        <v>3070</v>
      </c>
      <c r="F480" s="832" t="s">
        <v>2984</v>
      </c>
      <c r="G480" s="832" t="s">
        <v>3583</v>
      </c>
      <c r="H480" s="832" t="s">
        <v>630</v>
      </c>
      <c r="I480" s="832" t="s">
        <v>3846</v>
      </c>
      <c r="J480" s="832" t="s">
        <v>3847</v>
      </c>
      <c r="K480" s="832" t="s">
        <v>3848</v>
      </c>
      <c r="L480" s="835">
        <v>45.53</v>
      </c>
      <c r="M480" s="835">
        <v>45.53</v>
      </c>
      <c r="N480" s="832">
        <v>1</v>
      </c>
      <c r="O480" s="836">
        <v>1</v>
      </c>
      <c r="P480" s="835">
        <v>45.53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10</v>
      </c>
      <c r="B481" s="832" t="s">
        <v>2982</v>
      </c>
      <c r="C481" s="832" t="s">
        <v>2991</v>
      </c>
      <c r="D481" s="833" t="s">
        <v>6897</v>
      </c>
      <c r="E481" s="834" t="s">
        <v>3070</v>
      </c>
      <c r="F481" s="832" t="s">
        <v>2984</v>
      </c>
      <c r="G481" s="832" t="s">
        <v>3425</v>
      </c>
      <c r="H481" s="832" t="s">
        <v>630</v>
      </c>
      <c r="I481" s="832" t="s">
        <v>3426</v>
      </c>
      <c r="J481" s="832" t="s">
        <v>743</v>
      </c>
      <c r="K481" s="832" t="s">
        <v>3427</v>
      </c>
      <c r="L481" s="835">
        <v>42.54</v>
      </c>
      <c r="M481" s="835">
        <v>42.54</v>
      </c>
      <c r="N481" s="832">
        <v>1</v>
      </c>
      <c r="O481" s="836">
        <v>1</v>
      </c>
      <c r="P481" s="835">
        <v>42.54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10</v>
      </c>
      <c r="B482" s="832" t="s">
        <v>2982</v>
      </c>
      <c r="C482" s="832" t="s">
        <v>2991</v>
      </c>
      <c r="D482" s="833" t="s">
        <v>6897</v>
      </c>
      <c r="E482" s="834" t="s">
        <v>3070</v>
      </c>
      <c r="F482" s="832" t="s">
        <v>2984</v>
      </c>
      <c r="G482" s="832" t="s">
        <v>3533</v>
      </c>
      <c r="H482" s="832" t="s">
        <v>630</v>
      </c>
      <c r="I482" s="832" t="s">
        <v>3534</v>
      </c>
      <c r="J482" s="832" t="s">
        <v>1072</v>
      </c>
      <c r="K482" s="832" t="s">
        <v>3535</v>
      </c>
      <c r="L482" s="835">
        <v>61.97</v>
      </c>
      <c r="M482" s="835">
        <v>61.97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10</v>
      </c>
      <c r="B483" s="832" t="s">
        <v>2982</v>
      </c>
      <c r="C483" s="832" t="s">
        <v>2991</v>
      </c>
      <c r="D483" s="833" t="s">
        <v>6897</v>
      </c>
      <c r="E483" s="834" t="s">
        <v>3070</v>
      </c>
      <c r="F483" s="832" t="s">
        <v>2984</v>
      </c>
      <c r="G483" s="832" t="s">
        <v>3849</v>
      </c>
      <c r="H483" s="832" t="s">
        <v>630</v>
      </c>
      <c r="I483" s="832" t="s">
        <v>3850</v>
      </c>
      <c r="J483" s="832" t="s">
        <v>3851</v>
      </c>
      <c r="K483" s="832" t="s">
        <v>3852</v>
      </c>
      <c r="L483" s="835">
        <v>77.13</v>
      </c>
      <c r="M483" s="835">
        <v>77.13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10</v>
      </c>
      <c r="B484" s="832" t="s">
        <v>2982</v>
      </c>
      <c r="C484" s="832" t="s">
        <v>2991</v>
      </c>
      <c r="D484" s="833" t="s">
        <v>6897</v>
      </c>
      <c r="E484" s="834" t="s">
        <v>3070</v>
      </c>
      <c r="F484" s="832" t="s">
        <v>2984</v>
      </c>
      <c r="G484" s="832" t="s">
        <v>3186</v>
      </c>
      <c r="H484" s="832" t="s">
        <v>630</v>
      </c>
      <c r="I484" s="832" t="s">
        <v>3442</v>
      </c>
      <c r="J484" s="832" t="s">
        <v>3443</v>
      </c>
      <c r="K484" s="832" t="s">
        <v>3444</v>
      </c>
      <c r="L484" s="835">
        <v>25.12</v>
      </c>
      <c r="M484" s="835">
        <v>25.12</v>
      </c>
      <c r="N484" s="832">
        <v>1</v>
      </c>
      <c r="O484" s="836">
        <v>1</v>
      </c>
      <c r="P484" s="835">
        <v>25.12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10</v>
      </c>
      <c r="B485" s="832" t="s">
        <v>2982</v>
      </c>
      <c r="C485" s="832" t="s">
        <v>2991</v>
      </c>
      <c r="D485" s="833" t="s">
        <v>6897</v>
      </c>
      <c r="E485" s="834" t="s">
        <v>3070</v>
      </c>
      <c r="F485" s="832" t="s">
        <v>2985</v>
      </c>
      <c r="G485" s="832" t="s">
        <v>3094</v>
      </c>
      <c r="H485" s="832" t="s">
        <v>630</v>
      </c>
      <c r="I485" s="832" t="s">
        <v>3465</v>
      </c>
      <c r="J485" s="832" t="s">
        <v>3040</v>
      </c>
      <c r="K485" s="832"/>
      <c r="L485" s="835">
        <v>0</v>
      </c>
      <c r="M485" s="835">
        <v>0</v>
      </c>
      <c r="N485" s="832">
        <v>2</v>
      </c>
      <c r="O485" s="836">
        <v>2</v>
      </c>
      <c r="P485" s="835">
        <v>0</v>
      </c>
      <c r="Q485" s="837"/>
      <c r="R485" s="832">
        <v>2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10</v>
      </c>
      <c r="B486" s="832" t="s">
        <v>2982</v>
      </c>
      <c r="C486" s="832" t="s">
        <v>2991</v>
      </c>
      <c r="D486" s="833" t="s">
        <v>6897</v>
      </c>
      <c r="E486" s="834" t="s">
        <v>3070</v>
      </c>
      <c r="F486" s="832" t="s">
        <v>2986</v>
      </c>
      <c r="G486" s="832" t="s">
        <v>3853</v>
      </c>
      <c r="H486" s="832" t="s">
        <v>630</v>
      </c>
      <c r="I486" s="832" t="s">
        <v>3854</v>
      </c>
      <c r="J486" s="832" t="s">
        <v>3855</v>
      </c>
      <c r="K486" s="832"/>
      <c r="L486" s="835">
        <v>200</v>
      </c>
      <c r="M486" s="835">
        <v>200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10</v>
      </c>
      <c r="B487" s="832" t="s">
        <v>2982</v>
      </c>
      <c r="C487" s="832" t="s">
        <v>2991</v>
      </c>
      <c r="D487" s="833" t="s">
        <v>6897</v>
      </c>
      <c r="E487" s="834" t="s">
        <v>3071</v>
      </c>
      <c r="F487" s="832" t="s">
        <v>2984</v>
      </c>
      <c r="G487" s="832" t="s">
        <v>3106</v>
      </c>
      <c r="H487" s="832" t="s">
        <v>689</v>
      </c>
      <c r="I487" s="832" t="s">
        <v>2590</v>
      </c>
      <c r="J487" s="832" t="s">
        <v>2591</v>
      </c>
      <c r="K487" s="832" t="s">
        <v>2592</v>
      </c>
      <c r="L487" s="835">
        <v>111.22</v>
      </c>
      <c r="M487" s="835">
        <v>111.22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10</v>
      </c>
      <c r="B488" s="832" t="s">
        <v>2982</v>
      </c>
      <c r="C488" s="832" t="s">
        <v>2991</v>
      </c>
      <c r="D488" s="833" t="s">
        <v>6897</v>
      </c>
      <c r="E488" s="834" t="s">
        <v>3071</v>
      </c>
      <c r="F488" s="832" t="s">
        <v>2984</v>
      </c>
      <c r="G488" s="832" t="s">
        <v>3602</v>
      </c>
      <c r="H488" s="832" t="s">
        <v>689</v>
      </c>
      <c r="I488" s="832" t="s">
        <v>2772</v>
      </c>
      <c r="J488" s="832" t="s">
        <v>2695</v>
      </c>
      <c r="K488" s="832" t="s">
        <v>2773</v>
      </c>
      <c r="L488" s="835">
        <v>159.08000000000001</v>
      </c>
      <c r="M488" s="835">
        <v>159.08000000000001</v>
      </c>
      <c r="N488" s="832">
        <v>1</v>
      </c>
      <c r="O488" s="836">
        <v>0.5</v>
      </c>
      <c r="P488" s="835">
        <v>159.08000000000001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10</v>
      </c>
      <c r="B489" s="832" t="s">
        <v>2982</v>
      </c>
      <c r="C489" s="832" t="s">
        <v>2991</v>
      </c>
      <c r="D489" s="833" t="s">
        <v>6897</v>
      </c>
      <c r="E489" s="834" t="s">
        <v>3071</v>
      </c>
      <c r="F489" s="832" t="s">
        <v>2984</v>
      </c>
      <c r="G489" s="832" t="s">
        <v>3107</v>
      </c>
      <c r="H489" s="832" t="s">
        <v>630</v>
      </c>
      <c r="I489" s="832" t="s">
        <v>3856</v>
      </c>
      <c r="J489" s="832" t="s">
        <v>3287</v>
      </c>
      <c r="K489" s="832" t="s">
        <v>3857</v>
      </c>
      <c r="L489" s="835">
        <v>0</v>
      </c>
      <c r="M489" s="835">
        <v>0</v>
      </c>
      <c r="N489" s="832">
        <v>1</v>
      </c>
      <c r="O489" s="836">
        <v>1</v>
      </c>
      <c r="P489" s="835">
        <v>0</v>
      </c>
      <c r="Q489" s="837"/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10</v>
      </c>
      <c r="B490" s="832" t="s">
        <v>2982</v>
      </c>
      <c r="C490" s="832" t="s">
        <v>2991</v>
      </c>
      <c r="D490" s="833" t="s">
        <v>6897</v>
      </c>
      <c r="E490" s="834" t="s">
        <v>3071</v>
      </c>
      <c r="F490" s="832" t="s">
        <v>2984</v>
      </c>
      <c r="G490" s="832" t="s">
        <v>3648</v>
      </c>
      <c r="H490" s="832" t="s">
        <v>630</v>
      </c>
      <c r="I490" s="832" t="s">
        <v>3649</v>
      </c>
      <c r="J490" s="832" t="s">
        <v>1380</v>
      </c>
      <c r="K490" s="832" t="s">
        <v>3650</v>
      </c>
      <c r="L490" s="835">
        <v>161.52000000000001</v>
      </c>
      <c r="M490" s="835">
        <v>161.52000000000001</v>
      </c>
      <c r="N490" s="832">
        <v>1</v>
      </c>
      <c r="O490" s="836">
        <v>1</v>
      </c>
      <c r="P490" s="835">
        <v>161.52000000000001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10</v>
      </c>
      <c r="B491" s="832" t="s">
        <v>2982</v>
      </c>
      <c r="C491" s="832" t="s">
        <v>2991</v>
      </c>
      <c r="D491" s="833" t="s">
        <v>6897</v>
      </c>
      <c r="E491" s="834" t="s">
        <v>3071</v>
      </c>
      <c r="F491" s="832" t="s">
        <v>2984</v>
      </c>
      <c r="G491" s="832" t="s">
        <v>3115</v>
      </c>
      <c r="H491" s="832" t="s">
        <v>630</v>
      </c>
      <c r="I491" s="832" t="s">
        <v>3116</v>
      </c>
      <c r="J491" s="832" t="s">
        <v>949</v>
      </c>
      <c r="K491" s="832" t="s">
        <v>3117</v>
      </c>
      <c r="L491" s="835">
        <v>34.15</v>
      </c>
      <c r="M491" s="835">
        <v>34.15</v>
      </c>
      <c r="N491" s="832">
        <v>1</v>
      </c>
      <c r="O491" s="836">
        <v>0.5</v>
      </c>
      <c r="P491" s="835">
        <v>34.15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10</v>
      </c>
      <c r="B492" s="832" t="s">
        <v>2982</v>
      </c>
      <c r="C492" s="832" t="s">
        <v>2991</v>
      </c>
      <c r="D492" s="833" t="s">
        <v>6897</v>
      </c>
      <c r="E492" s="834" t="s">
        <v>3071</v>
      </c>
      <c r="F492" s="832" t="s">
        <v>2984</v>
      </c>
      <c r="G492" s="832" t="s">
        <v>3858</v>
      </c>
      <c r="H492" s="832" t="s">
        <v>630</v>
      </c>
      <c r="I492" s="832" t="s">
        <v>3859</v>
      </c>
      <c r="J492" s="832" t="s">
        <v>3860</v>
      </c>
      <c r="K492" s="832" t="s">
        <v>3861</v>
      </c>
      <c r="L492" s="835">
        <v>57.48</v>
      </c>
      <c r="M492" s="835">
        <v>172.44</v>
      </c>
      <c r="N492" s="832">
        <v>3</v>
      </c>
      <c r="O492" s="836">
        <v>2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10</v>
      </c>
      <c r="B493" s="832" t="s">
        <v>2982</v>
      </c>
      <c r="C493" s="832" t="s">
        <v>2991</v>
      </c>
      <c r="D493" s="833" t="s">
        <v>6897</v>
      </c>
      <c r="E493" s="834" t="s">
        <v>3071</v>
      </c>
      <c r="F493" s="832" t="s">
        <v>2984</v>
      </c>
      <c r="G493" s="832" t="s">
        <v>3548</v>
      </c>
      <c r="H493" s="832" t="s">
        <v>630</v>
      </c>
      <c r="I493" s="832" t="s">
        <v>3549</v>
      </c>
      <c r="J493" s="832" t="s">
        <v>1839</v>
      </c>
      <c r="K493" s="832" t="s">
        <v>3550</v>
      </c>
      <c r="L493" s="835">
        <v>38.56</v>
      </c>
      <c r="M493" s="835">
        <v>38.56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10</v>
      </c>
      <c r="B494" s="832" t="s">
        <v>2982</v>
      </c>
      <c r="C494" s="832" t="s">
        <v>2991</v>
      </c>
      <c r="D494" s="833" t="s">
        <v>6897</v>
      </c>
      <c r="E494" s="834" t="s">
        <v>3071</v>
      </c>
      <c r="F494" s="832" t="s">
        <v>2984</v>
      </c>
      <c r="G494" s="832" t="s">
        <v>3760</v>
      </c>
      <c r="H494" s="832" t="s">
        <v>630</v>
      </c>
      <c r="I494" s="832" t="s">
        <v>3862</v>
      </c>
      <c r="J494" s="832" t="s">
        <v>1513</v>
      </c>
      <c r="K494" s="832" t="s">
        <v>3643</v>
      </c>
      <c r="L494" s="835">
        <v>729.38</v>
      </c>
      <c r="M494" s="835">
        <v>729.38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10</v>
      </c>
      <c r="B495" s="832" t="s">
        <v>2982</v>
      </c>
      <c r="C495" s="832" t="s">
        <v>2991</v>
      </c>
      <c r="D495" s="833" t="s">
        <v>6897</v>
      </c>
      <c r="E495" s="834" t="s">
        <v>3071</v>
      </c>
      <c r="F495" s="832" t="s">
        <v>2984</v>
      </c>
      <c r="G495" s="832" t="s">
        <v>3383</v>
      </c>
      <c r="H495" s="832" t="s">
        <v>630</v>
      </c>
      <c r="I495" s="832" t="s">
        <v>3863</v>
      </c>
      <c r="J495" s="832" t="s">
        <v>1283</v>
      </c>
      <c r="K495" s="832" t="s">
        <v>2300</v>
      </c>
      <c r="L495" s="835">
        <v>782.33</v>
      </c>
      <c r="M495" s="835">
        <v>1564.66</v>
      </c>
      <c r="N495" s="832">
        <v>2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10</v>
      </c>
      <c r="B496" s="832" t="s">
        <v>2982</v>
      </c>
      <c r="C496" s="832" t="s">
        <v>2991</v>
      </c>
      <c r="D496" s="833" t="s">
        <v>6897</v>
      </c>
      <c r="E496" s="834" t="s">
        <v>3071</v>
      </c>
      <c r="F496" s="832" t="s">
        <v>2984</v>
      </c>
      <c r="G496" s="832" t="s">
        <v>3383</v>
      </c>
      <c r="H496" s="832" t="s">
        <v>630</v>
      </c>
      <c r="I496" s="832" t="s">
        <v>3864</v>
      </c>
      <c r="J496" s="832" t="s">
        <v>3865</v>
      </c>
      <c r="K496" s="832" t="s">
        <v>1281</v>
      </c>
      <c r="L496" s="835">
        <v>172.67</v>
      </c>
      <c r="M496" s="835">
        <v>1036.02</v>
      </c>
      <c r="N496" s="832">
        <v>6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10</v>
      </c>
      <c r="B497" s="832" t="s">
        <v>2982</v>
      </c>
      <c r="C497" s="832" t="s">
        <v>2991</v>
      </c>
      <c r="D497" s="833" t="s">
        <v>6897</v>
      </c>
      <c r="E497" s="834" t="s">
        <v>3071</v>
      </c>
      <c r="F497" s="832" t="s">
        <v>2984</v>
      </c>
      <c r="G497" s="832" t="s">
        <v>3182</v>
      </c>
      <c r="H497" s="832" t="s">
        <v>630</v>
      </c>
      <c r="I497" s="832" t="s">
        <v>3424</v>
      </c>
      <c r="J497" s="832" t="s">
        <v>1683</v>
      </c>
      <c r="K497" s="832" t="s">
        <v>3184</v>
      </c>
      <c r="L497" s="835">
        <v>90.53</v>
      </c>
      <c r="M497" s="835">
        <v>90.53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10</v>
      </c>
      <c r="B498" s="832" t="s">
        <v>2982</v>
      </c>
      <c r="C498" s="832" t="s">
        <v>2991</v>
      </c>
      <c r="D498" s="833" t="s">
        <v>6897</v>
      </c>
      <c r="E498" s="834" t="s">
        <v>3071</v>
      </c>
      <c r="F498" s="832" t="s">
        <v>2984</v>
      </c>
      <c r="G498" s="832" t="s">
        <v>3445</v>
      </c>
      <c r="H498" s="832" t="s">
        <v>630</v>
      </c>
      <c r="I498" s="832" t="s">
        <v>3446</v>
      </c>
      <c r="J498" s="832" t="s">
        <v>745</v>
      </c>
      <c r="K498" s="832" t="s">
        <v>3447</v>
      </c>
      <c r="L498" s="835">
        <v>0</v>
      </c>
      <c r="M498" s="835">
        <v>0</v>
      </c>
      <c r="N498" s="832">
        <v>1</v>
      </c>
      <c r="O498" s="836">
        <v>0.5</v>
      </c>
      <c r="P498" s="835"/>
      <c r="Q498" s="837"/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10</v>
      </c>
      <c r="B499" s="832" t="s">
        <v>2982</v>
      </c>
      <c r="C499" s="832" t="s">
        <v>2991</v>
      </c>
      <c r="D499" s="833" t="s">
        <v>6897</v>
      </c>
      <c r="E499" s="834" t="s">
        <v>3072</v>
      </c>
      <c r="F499" s="832" t="s">
        <v>2984</v>
      </c>
      <c r="G499" s="832" t="s">
        <v>3232</v>
      </c>
      <c r="H499" s="832" t="s">
        <v>630</v>
      </c>
      <c r="I499" s="832" t="s">
        <v>3866</v>
      </c>
      <c r="J499" s="832" t="s">
        <v>3867</v>
      </c>
      <c r="K499" s="832" t="s">
        <v>3234</v>
      </c>
      <c r="L499" s="835">
        <v>263.26</v>
      </c>
      <c r="M499" s="835">
        <v>263.26</v>
      </c>
      <c r="N499" s="832">
        <v>1</v>
      </c>
      <c r="O499" s="836">
        <v>0.5</v>
      </c>
      <c r="P499" s="835">
        <v>263.26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10</v>
      </c>
      <c r="B500" s="832" t="s">
        <v>2982</v>
      </c>
      <c r="C500" s="832" t="s">
        <v>2991</v>
      </c>
      <c r="D500" s="833" t="s">
        <v>6897</v>
      </c>
      <c r="E500" s="834" t="s">
        <v>3072</v>
      </c>
      <c r="F500" s="832" t="s">
        <v>2984</v>
      </c>
      <c r="G500" s="832" t="s">
        <v>3868</v>
      </c>
      <c r="H500" s="832" t="s">
        <v>630</v>
      </c>
      <c r="I500" s="832" t="s">
        <v>3869</v>
      </c>
      <c r="J500" s="832" t="s">
        <v>3870</v>
      </c>
      <c r="K500" s="832" t="s">
        <v>3871</v>
      </c>
      <c r="L500" s="835">
        <v>590.26</v>
      </c>
      <c r="M500" s="835">
        <v>590.26</v>
      </c>
      <c r="N500" s="832">
        <v>1</v>
      </c>
      <c r="O500" s="836">
        <v>0.5</v>
      </c>
      <c r="P500" s="835">
        <v>590.26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10</v>
      </c>
      <c r="B501" s="832" t="s">
        <v>2982</v>
      </c>
      <c r="C501" s="832" t="s">
        <v>2991</v>
      </c>
      <c r="D501" s="833" t="s">
        <v>6897</v>
      </c>
      <c r="E501" s="834" t="s">
        <v>3072</v>
      </c>
      <c r="F501" s="832" t="s">
        <v>2984</v>
      </c>
      <c r="G501" s="832" t="s">
        <v>3249</v>
      </c>
      <c r="H501" s="832" t="s">
        <v>630</v>
      </c>
      <c r="I501" s="832" t="s">
        <v>3872</v>
      </c>
      <c r="J501" s="832" t="s">
        <v>1311</v>
      </c>
      <c r="K501" s="832" t="s">
        <v>3873</v>
      </c>
      <c r="L501" s="835">
        <v>65.83</v>
      </c>
      <c r="M501" s="835">
        <v>65.83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10</v>
      </c>
      <c r="B502" s="832" t="s">
        <v>2982</v>
      </c>
      <c r="C502" s="832" t="s">
        <v>2991</v>
      </c>
      <c r="D502" s="833" t="s">
        <v>6897</v>
      </c>
      <c r="E502" s="834" t="s">
        <v>3072</v>
      </c>
      <c r="F502" s="832" t="s">
        <v>2984</v>
      </c>
      <c r="G502" s="832" t="s">
        <v>3106</v>
      </c>
      <c r="H502" s="832" t="s">
        <v>689</v>
      </c>
      <c r="I502" s="832" t="s">
        <v>2448</v>
      </c>
      <c r="J502" s="832" t="s">
        <v>2449</v>
      </c>
      <c r="K502" s="832" t="s">
        <v>2450</v>
      </c>
      <c r="L502" s="835">
        <v>149.52000000000001</v>
      </c>
      <c r="M502" s="835">
        <v>149.52000000000001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10</v>
      </c>
      <c r="B503" s="832" t="s">
        <v>2982</v>
      </c>
      <c r="C503" s="832" t="s">
        <v>2991</v>
      </c>
      <c r="D503" s="833" t="s">
        <v>6897</v>
      </c>
      <c r="E503" s="834" t="s">
        <v>3072</v>
      </c>
      <c r="F503" s="832" t="s">
        <v>2984</v>
      </c>
      <c r="G503" s="832" t="s">
        <v>3106</v>
      </c>
      <c r="H503" s="832" t="s">
        <v>689</v>
      </c>
      <c r="I503" s="832" t="s">
        <v>2451</v>
      </c>
      <c r="J503" s="832" t="s">
        <v>1014</v>
      </c>
      <c r="K503" s="832" t="s">
        <v>3256</v>
      </c>
      <c r="L503" s="835">
        <v>75.73</v>
      </c>
      <c r="M503" s="835">
        <v>1060.22</v>
      </c>
      <c r="N503" s="832">
        <v>14</v>
      </c>
      <c r="O503" s="836">
        <v>9.5</v>
      </c>
      <c r="P503" s="835">
        <v>605.84</v>
      </c>
      <c r="Q503" s="837">
        <v>0.5714285714285714</v>
      </c>
      <c r="R503" s="832">
        <v>8</v>
      </c>
      <c r="S503" s="837">
        <v>0.5714285714285714</v>
      </c>
      <c r="T503" s="836">
        <v>6</v>
      </c>
      <c r="U503" s="838">
        <v>0.63157894736842102</v>
      </c>
    </row>
    <row r="504" spans="1:21" ht="14.4" customHeight="1" x14ac:dyDescent="0.3">
      <c r="A504" s="831">
        <v>10</v>
      </c>
      <c r="B504" s="832" t="s">
        <v>2982</v>
      </c>
      <c r="C504" s="832" t="s">
        <v>2991</v>
      </c>
      <c r="D504" s="833" t="s">
        <v>6897</v>
      </c>
      <c r="E504" s="834" t="s">
        <v>3072</v>
      </c>
      <c r="F504" s="832" t="s">
        <v>2984</v>
      </c>
      <c r="G504" s="832" t="s">
        <v>3106</v>
      </c>
      <c r="H504" s="832" t="s">
        <v>689</v>
      </c>
      <c r="I504" s="832" t="s">
        <v>2586</v>
      </c>
      <c r="J504" s="832" t="s">
        <v>1288</v>
      </c>
      <c r="K504" s="832" t="s">
        <v>2587</v>
      </c>
      <c r="L504" s="835">
        <v>225.06</v>
      </c>
      <c r="M504" s="835">
        <v>450.12</v>
      </c>
      <c r="N504" s="832">
        <v>2</v>
      </c>
      <c r="O504" s="836">
        <v>1.5</v>
      </c>
      <c r="P504" s="835">
        <v>225.06</v>
      </c>
      <c r="Q504" s="837">
        <v>0.5</v>
      </c>
      <c r="R504" s="832">
        <v>1</v>
      </c>
      <c r="S504" s="837">
        <v>0.5</v>
      </c>
      <c r="T504" s="836">
        <v>0.5</v>
      </c>
      <c r="U504" s="838">
        <v>0.33333333333333331</v>
      </c>
    </row>
    <row r="505" spans="1:21" ht="14.4" customHeight="1" x14ac:dyDescent="0.3">
      <c r="A505" s="831">
        <v>10</v>
      </c>
      <c r="B505" s="832" t="s">
        <v>2982</v>
      </c>
      <c r="C505" s="832" t="s">
        <v>2991</v>
      </c>
      <c r="D505" s="833" t="s">
        <v>6897</v>
      </c>
      <c r="E505" s="834" t="s">
        <v>3072</v>
      </c>
      <c r="F505" s="832" t="s">
        <v>2984</v>
      </c>
      <c r="G505" s="832" t="s">
        <v>3739</v>
      </c>
      <c r="H505" s="832" t="s">
        <v>630</v>
      </c>
      <c r="I505" s="832" t="s">
        <v>3740</v>
      </c>
      <c r="J505" s="832" t="s">
        <v>3741</v>
      </c>
      <c r="K505" s="832" t="s">
        <v>3742</v>
      </c>
      <c r="L505" s="835">
        <v>155.30000000000001</v>
      </c>
      <c r="M505" s="835">
        <v>155.30000000000001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10</v>
      </c>
      <c r="B506" s="832" t="s">
        <v>2982</v>
      </c>
      <c r="C506" s="832" t="s">
        <v>2991</v>
      </c>
      <c r="D506" s="833" t="s">
        <v>6897</v>
      </c>
      <c r="E506" s="834" t="s">
        <v>3072</v>
      </c>
      <c r="F506" s="832" t="s">
        <v>2984</v>
      </c>
      <c r="G506" s="832" t="s">
        <v>3739</v>
      </c>
      <c r="H506" s="832" t="s">
        <v>630</v>
      </c>
      <c r="I506" s="832" t="s">
        <v>3740</v>
      </c>
      <c r="J506" s="832" t="s">
        <v>3741</v>
      </c>
      <c r="K506" s="832" t="s">
        <v>3742</v>
      </c>
      <c r="L506" s="835">
        <v>196.2</v>
      </c>
      <c r="M506" s="835">
        <v>392.4</v>
      </c>
      <c r="N506" s="832">
        <v>2</v>
      </c>
      <c r="O506" s="836">
        <v>2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10</v>
      </c>
      <c r="B507" s="832" t="s">
        <v>2982</v>
      </c>
      <c r="C507" s="832" t="s">
        <v>2991</v>
      </c>
      <c r="D507" s="833" t="s">
        <v>6897</v>
      </c>
      <c r="E507" s="834" t="s">
        <v>3072</v>
      </c>
      <c r="F507" s="832" t="s">
        <v>2984</v>
      </c>
      <c r="G507" s="832" t="s">
        <v>3477</v>
      </c>
      <c r="H507" s="832" t="s">
        <v>689</v>
      </c>
      <c r="I507" s="832" t="s">
        <v>3478</v>
      </c>
      <c r="J507" s="832" t="s">
        <v>2685</v>
      </c>
      <c r="K507" s="832" t="s">
        <v>3479</v>
      </c>
      <c r="L507" s="835">
        <v>141.09</v>
      </c>
      <c r="M507" s="835">
        <v>141.09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10</v>
      </c>
      <c r="B508" s="832" t="s">
        <v>2982</v>
      </c>
      <c r="C508" s="832" t="s">
        <v>2991</v>
      </c>
      <c r="D508" s="833" t="s">
        <v>6897</v>
      </c>
      <c r="E508" s="834" t="s">
        <v>3072</v>
      </c>
      <c r="F508" s="832" t="s">
        <v>2984</v>
      </c>
      <c r="G508" s="832" t="s">
        <v>3720</v>
      </c>
      <c r="H508" s="832" t="s">
        <v>630</v>
      </c>
      <c r="I508" s="832" t="s">
        <v>3874</v>
      </c>
      <c r="J508" s="832" t="s">
        <v>3875</v>
      </c>
      <c r="K508" s="832" t="s">
        <v>3876</v>
      </c>
      <c r="L508" s="835">
        <v>36.76</v>
      </c>
      <c r="M508" s="835">
        <v>73.52</v>
      </c>
      <c r="N508" s="832">
        <v>2</v>
      </c>
      <c r="O508" s="836">
        <v>2</v>
      </c>
      <c r="P508" s="835">
        <v>36.76</v>
      </c>
      <c r="Q508" s="837">
        <v>0.5</v>
      </c>
      <c r="R508" s="832">
        <v>1</v>
      </c>
      <c r="S508" s="837">
        <v>0.5</v>
      </c>
      <c r="T508" s="836">
        <v>1</v>
      </c>
      <c r="U508" s="838">
        <v>0.5</v>
      </c>
    </row>
    <row r="509" spans="1:21" ht="14.4" customHeight="1" x14ac:dyDescent="0.3">
      <c r="A509" s="831">
        <v>10</v>
      </c>
      <c r="B509" s="832" t="s">
        <v>2982</v>
      </c>
      <c r="C509" s="832" t="s">
        <v>2991</v>
      </c>
      <c r="D509" s="833" t="s">
        <v>6897</v>
      </c>
      <c r="E509" s="834" t="s">
        <v>3072</v>
      </c>
      <c r="F509" s="832" t="s">
        <v>2984</v>
      </c>
      <c r="G509" s="832" t="s">
        <v>3263</v>
      </c>
      <c r="H509" s="832" t="s">
        <v>630</v>
      </c>
      <c r="I509" s="832" t="s">
        <v>3480</v>
      </c>
      <c r="J509" s="832" t="s">
        <v>2464</v>
      </c>
      <c r="K509" s="832" t="s">
        <v>2462</v>
      </c>
      <c r="L509" s="835">
        <v>170.52</v>
      </c>
      <c r="M509" s="835">
        <v>341.04</v>
      </c>
      <c r="N509" s="832">
        <v>2</v>
      </c>
      <c r="O509" s="836">
        <v>1</v>
      </c>
      <c r="P509" s="835">
        <v>341.04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10</v>
      </c>
      <c r="B510" s="832" t="s">
        <v>2982</v>
      </c>
      <c r="C510" s="832" t="s">
        <v>2991</v>
      </c>
      <c r="D510" s="833" t="s">
        <v>6897</v>
      </c>
      <c r="E510" s="834" t="s">
        <v>3072</v>
      </c>
      <c r="F510" s="832" t="s">
        <v>2984</v>
      </c>
      <c r="G510" s="832" t="s">
        <v>3263</v>
      </c>
      <c r="H510" s="832" t="s">
        <v>630</v>
      </c>
      <c r="I510" s="832" t="s">
        <v>3723</v>
      </c>
      <c r="J510" s="832" t="s">
        <v>2464</v>
      </c>
      <c r="K510" s="832" t="s">
        <v>3724</v>
      </c>
      <c r="L510" s="835">
        <v>55.41</v>
      </c>
      <c r="M510" s="835">
        <v>55.41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10</v>
      </c>
      <c r="B511" s="832" t="s">
        <v>2982</v>
      </c>
      <c r="C511" s="832" t="s">
        <v>2991</v>
      </c>
      <c r="D511" s="833" t="s">
        <v>6897</v>
      </c>
      <c r="E511" s="834" t="s">
        <v>3072</v>
      </c>
      <c r="F511" s="832" t="s">
        <v>2984</v>
      </c>
      <c r="G511" s="832" t="s">
        <v>3263</v>
      </c>
      <c r="H511" s="832" t="s">
        <v>689</v>
      </c>
      <c r="I511" s="832" t="s">
        <v>2461</v>
      </c>
      <c r="J511" s="832" t="s">
        <v>2459</v>
      </c>
      <c r="K511" s="832" t="s">
        <v>2462</v>
      </c>
      <c r="L511" s="835">
        <v>170.52</v>
      </c>
      <c r="M511" s="835">
        <v>341.04</v>
      </c>
      <c r="N511" s="832">
        <v>2</v>
      </c>
      <c r="O511" s="836">
        <v>1</v>
      </c>
      <c r="P511" s="835">
        <v>341.04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10</v>
      </c>
      <c r="B512" s="832" t="s">
        <v>2982</v>
      </c>
      <c r="C512" s="832" t="s">
        <v>2991</v>
      </c>
      <c r="D512" s="833" t="s">
        <v>6897</v>
      </c>
      <c r="E512" s="834" t="s">
        <v>3072</v>
      </c>
      <c r="F512" s="832" t="s">
        <v>2984</v>
      </c>
      <c r="G512" s="832" t="s">
        <v>3267</v>
      </c>
      <c r="H512" s="832" t="s">
        <v>689</v>
      </c>
      <c r="I512" s="832" t="s">
        <v>2535</v>
      </c>
      <c r="J512" s="832" t="s">
        <v>953</v>
      </c>
      <c r="K512" s="832" t="s">
        <v>2536</v>
      </c>
      <c r="L512" s="835">
        <v>0</v>
      </c>
      <c r="M512" s="835">
        <v>0</v>
      </c>
      <c r="N512" s="832">
        <v>1</v>
      </c>
      <c r="O512" s="836">
        <v>0.5</v>
      </c>
      <c r="P512" s="835">
        <v>0</v>
      </c>
      <c r="Q512" s="837"/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10</v>
      </c>
      <c r="B513" s="832" t="s">
        <v>2982</v>
      </c>
      <c r="C513" s="832" t="s">
        <v>2991</v>
      </c>
      <c r="D513" s="833" t="s">
        <v>6897</v>
      </c>
      <c r="E513" s="834" t="s">
        <v>3072</v>
      </c>
      <c r="F513" s="832" t="s">
        <v>2984</v>
      </c>
      <c r="G513" s="832" t="s">
        <v>3267</v>
      </c>
      <c r="H513" s="832" t="s">
        <v>689</v>
      </c>
      <c r="I513" s="832" t="s">
        <v>2803</v>
      </c>
      <c r="J513" s="832" t="s">
        <v>1263</v>
      </c>
      <c r="K513" s="832" t="s">
        <v>2804</v>
      </c>
      <c r="L513" s="835">
        <v>0</v>
      </c>
      <c r="M513" s="835">
        <v>0</v>
      </c>
      <c r="N513" s="832">
        <v>1</v>
      </c>
      <c r="O513" s="836">
        <v>0.5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10</v>
      </c>
      <c r="B514" s="832" t="s">
        <v>2982</v>
      </c>
      <c r="C514" s="832" t="s">
        <v>2991</v>
      </c>
      <c r="D514" s="833" t="s">
        <v>6897</v>
      </c>
      <c r="E514" s="834" t="s">
        <v>3072</v>
      </c>
      <c r="F514" s="832" t="s">
        <v>2984</v>
      </c>
      <c r="G514" s="832" t="s">
        <v>3201</v>
      </c>
      <c r="H514" s="832" t="s">
        <v>630</v>
      </c>
      <c r="I514" s="832" t="s">
        <v>3807</v>
      </c>
      <c r="J514" s="832" t="s">
        <v>1364</v>
      </c>
      <c r="K514" s="832" t="s">
        <v>2462</v>
      </c>
      <c r="L514" s="835">
        <v>78.33</v>
      </c>
      <c r="M514" s="835">
        <v>156.66</v>
      </c>
      <c r="N514" s="832">
        <v>2</v>
      </c>
      <c r="O514" s="836">
        <v>1</v>
      </c>
      <c r="P514" s="835">
        <v>156.66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10</v>
      </c>
      <c r="B515" s="832" t="s">
        <v>2982</v>
      </c>
      <c r="C515" s="832" t="s">
        <v>2991</v>
      </c>
      <c r="D515" s="833" t="s">
        <v>6897</v>
      </c>
      <c r="E515" s="834" t="s">
        <v>3072</v>
      </c>
      <c r="F515" s="832" t="s">
        <v>2984</v>
      </c>
      <c r="G515" s="832" t="s">
        <v>3201</v>
      </c>
      <c r="H515" s="832" t="s">
        <v>630</v>
      </c>
      <c r="I515" s="832" t="s">
        <v>3808</v>
      </c>
      <c r="J515" s="832" t="s">
        <v>1364</v>
      </c>
      <c r="K515" s="832" t="s">
        <v>3809</v>
      </c>
      <c r="L515" s="835">
        <v>195.83</v>
      </c>
      <c r="M515" s="835">
        <v>195.83</v>
      </c>
      <c r="N515" s="832">
        <v>1</v>
      </c>
      <c r="O515" s="836">
        <v>1</v>
      </c>
      <c r="P515" s="835">
        <v>195.83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10</v>
      </c>
      <c r="B516" s="832" t="s">
        <v>2982</v>
      </c>
      <c r="C516" s="832" t="s">
        <v>2991</v>
      </c>
      <c r="D516" s="833" t="s">
        <v>6897</v>
      </c>
      <c r="E516" s="834" t="s">
        <v>3072</v>
      </c>
      <c r="F516" s="832" t="s">
        <v>2984</v>
      </c>
      <c r="G516" s="832" t="s">
        <v>3107</v>
      </c>
      <c r="H516" s="832" t="s">
        <v>689</v>
      </c>
      <c r="I516" s="832" t="s">
        <v>3284</v>
      </c>
      <c r="J516" s="832" t="s">
        <v>3109</v>
      </c>
      <c r="K516" s="832" t="s">
        <v>3285</v>
      </c>
      <c r="L516" s="835">
        <v>69.16</v>
      </c>
      <c r="M516" s="835">
        <v>69.16</v>
      </c>
      <c r="N516" s="832">
        <v>1</v>
      </c>
      <c r="O516" s="836">
        <v>0.5</v>
      </c>
      <c r="P516" s="835">
        <v>69.16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10</v>
      </c>
      <c r="B517" s="832" t="s">
        <v>2982</v>
      </c>
      <c r="C517" s="832" t="s">
        <v>2991</v>
      </c>
      <c r="D517" s="833" t="s">
        <v>6897</v>
      </c>
      <c r="E517" s="834" t="s">
        <v>3072</v>
      </c>
      <c r="F517" s="832" t="s">
        <v>2984</v>
      </c>
      <c r="G517" s="832" t="s">
        <v>3107</v>
      </c>
      <c r="H517" s="832" t="s">
        <v>689</v>
      </c>
      <c r="I517" s="832" t="s">
        <v>3108</v>
      </c>
      <c r="J517" s="832" t="s">
        <v>3109</v>
      </c>
      <c r="K517" s="832" t="s">
        <v>3110</v>
      </c>
      <c r="L517" s="835">
        <v>207.45</v>
      </c>
      <c r="M517" s="835">
        <v>414.9</v>
      </c>
      <c r="N517" s="832">
        <v>2</v>
      </c>
      <c r="O517" s="836">
        <v>1.5</v>
      </c>
      <c r="P517" s="835">
        <v>207.45</v>
      </c>
      <c r="Q517" s="837">
        <v>0.5</v>
      </c>
      <c r="R517" s="832">
        <v>1</v>
      </c>
      <c r="S517" s="837">
        <v>0.5</v>
      </c>
      <c r="T517" s="836">
        <v>0.5</v>
      </c>
      <c r="U517" s="838">
        <v>0.33333333333333331</v>
      </c>
    </row>
    <row r="518" spans="1:21" ht="14.4" customHeight="1" x14ac:dyDescent="0.3">
      <c r="A518" s="831">
        <v>10</v>
      </c>
      <c r="B518" s="832" t="s">
        <v>2982</v>
      </c>
      <c r="C518" s="832" t="s">
        <v>2991</v>
      </c>
      <c r="D518" s="833" t="s">
        <v>6897</v>
      </c>
      <c r="E518" s="834" t="s">
        <v>3072</v>
      </c>
      <c r="F518" s="832" t="s">
        <v>2984</v>
      </c>
      <c r="G518" s="832" t="s">
        <v>3107</v>
      </c>
      <c r="H518" s="832" t="s">
        <v>689</v>
      </c>
      <c r="I518" s="832" t="s">
        <v>3108</v>
      </c>
      <c r="J518" s="832" t="s">
        <v>3109</v>
      </c>
      <c r="K518" s="832" t="s">
        <v>3110</v>
      </c>
      <c r="L518" s="835">
        <v>176.32</v>
      </c>
      <c r="M518" s="835">
        <v>176.32</v>
      </c>
      <c r="N518" s="832">
        <v>1</v>
      </c>
      <c r="O518" s="836">
        <v>1</v>
      </c>
      <c r="P518" s="835">
        <v>176.32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10</v>
      </c>
      <c r="B519" s="832" t="s">
        <v>2982</v>
      </c>
      <c r="C519" s="832" t="s">
        <v>2991</v>
      </c>
      <c r="D519" s="833" t="s">
        <v>6897</v>
      </c>
      <c r="E519" s="834" t="s">
        <v>3072</v>
      </c>
      <c r="F519" s="832" t="s">
        <v>2984</v>
      </c>
      <c r="G519" s="832" t="s">
        <v>3107</v>
      </c>
      <c r="H519" s="832" t="s">
        <v>630</v>
      </c>
      <c r="I519" s="832" t="s">
        <v>3810</v>
      </c>
      <c r="J519" s="832" t="s">
        <v>3287</v>
      </c>
      <c r="K519" s="832" t="s">
        <v>3811</v>
      </c>
      <c r="L519" s="835">
        <v>34.57</v>
      </c>
      <c r="M519" s="835">
        <v>69.14</v>
      </c>
      <c r="N519" s="832">
        <v>2</v>
      </c>
      <c r="O519" s="836">
        <v>1.5</v>
      </c>
      <c r="P519" s="835">
        <v>34.57</v>
      </c>
      <c r="Q519" s="837">
        <v>0.5</v>
      </c>
      <c r="R519" s="832">
        <v>1</v>
      </c>
      <c r="S519" s="837">
        <v>0.5</v>
      </c>
      <c r="T519" s="836">
        <v>1</v>
      </c>
      <c r="U519" s="838">
        <v>0.66666666666666663</v>
      </c>
    </row>
    <row r="520" spans="1:21" ht="14.4" customHeight="1" x14ac:dyDescent="0.3">
      <c r="A520" s="831">
        <v>10</v>
      </c>
      <c r="B520" s="832" t="s">
        <v>2982</v>
      </c>
      <c r="C520" s="832" t="s">
        <v>2991</v>
      </c>
      <c r="D520" s="833" t="s">
        <v>6897</v>
      </c>
      <c r="E520" s="834" t="s">
        <v>3072</v>
      </c>
      <c r="F520" s="832" t="s">
        <v>2984</v>
      </c>
      <c r="G520" s="832" t="s">
        <v>3107</v>
      </c>
      <c r="H520" s="832" t="s">
        <v>630</v>
      </c>
      <c r="I520" s="832" t="s">
        <v>3286</v>
      </c>
      <c r="J520" s="832" t="s">
        <v>3287</v>
      </c>
      <c r="K520" s="832" t="s">
        <v>3288</v>
      </c>
      <c r="L520" s="835">
        <v>13.83</v>
      </c>
      <c r="M520" s="835">
        <v>27.66</v>
      </c>
      <c r="N520" s="832">
        <v>2</v>
      </c>
      <c r="O520" s="836">
        <v>1</v>
      </c>
      <c r="P520" s="835">
        <v>13.83</v>
      </c>
      <c r="Q520" s="837">
        <v>0.5</v>
      </c>
      <c r="R520" s="832">
        <v>1</v>
      </c>
      <c r="S520" s="837">
        <v>0.5</v>
      </c>
      <c r="T520" s="836">
        <v>0.5</v>
      </c>
      <c r="U520" s="838">
        <v>0.5</v>
      </c>
    </row>
    <row r="521" spans="1:21" ht="14.4" customHeight="1" x14ac:dyDescent="0.3">
      <c r="A521" s="831">
        <v>10</v>
      </c>
      <c r="B521" s="832" t="s">
        <v>2982</v>
      </c>
      <c r="C521" s="832" t="s">
        <v>2991</v>
      </c>
      <c r="D521" s="833" t="s">
        <v>6897</v>
      </c>
      <c r="E521" s="834" t="s">
        <v>3072</v>
      </c>
      <c r="F521" s="832" t="s">
        <v>2984</v>
      </c>
      <c r="G521" s="832" t="s">
        <v>3107</v>
      </c>
      <c r="H521" s="832" t="s">
        <v>630</v>
      </c>
      <c r="I521" s="832" t="s">
        <v>3481</v>
      </c>
      <c r="J521" s="832" t="s">
        <v>3287</v>
      </c>
      <c r="K521" s="832" t="s">
        <v>3482</v>
      </c>
      <c r="L521" s="835">
        <v>23.51</v>
      </c>
      <c r="M521" s="835">
        <v>23.51</v>
      </c>
      <c r="N521" s="832">
        <v>1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10</v>
      </c>
      <c r="B522" s="832" t="s">
        <v>2982</v>
      </c>
      <c r="C522" s="832" t="s">
        <v>2991</v>
      </c>
      <c r="D522" s="833" t="s">
        <v>6897</v>
      </c>
      <c r="E522" s="834" t="s">
        <v>3072</v>
      </c>
      <c r="F522" s="832" t="s">
        <v>2984</v>
      </c>
      <c r="G522" s="832" t="s">
        <v>3107</v>
      </c>
      <c r="H522" s="832" t="s">
        <v>630</v>
      </c>
      <c r="I522" s="832" t="s">
        <v>3481</v>
      </c>
      <c r="J522" s="832" t="s">
        <v>3287</v>
      </c>
      <c r="K522" s="832" t="s">
        <v>3482</v>
      </c>
      <c r="L522" s="835">
        <v>27.67</v>
      </c>
      <c r="M522" s="835">
        <v>55.34</v>
      </c>
      <c r="N522" s="832">
        <v>2</v>
      </c>
      <c r="O522" s="836">
        <v>1</v>
      </c>
      <c r="P522" s="835">
        <v>27.67</v>
      </c>
      <c r="Q522" s="837">
        <v>0.5</v>
      </c>
      <c r="R522" s="832">
        <v>1</v>
      </c>
      <c r="S522" s="837">
        <v>0.5</v>
      </c>
      <c r="T522" s="836">
        <v>0.5</v>
      </c>
      <c r="U522" s="838">
        <v>0.5</v>
      </c>
    </row>
    <row r="523" spans="1:21" ht="14.4" customHeight="1" x14ac:dyDescent="0.3">
      <c r="A523" s="831">
        <v>10</v>
      </c>
      <c r="B523" s="832" t="s">
        <v>2982</v>
      </c>
      <c r="C523" s="832" t="s">
        <v>2991</v>
      </c>
      <c r="D523" s="833" t="s">
        <v>6897</v>
      </c>
      <c r="E523" s="834" t="s">
        <v>3072</v>
      </c>
      <c r="F523" s="832" t="s">
        <v>2984</v>
      </c>
      <c r="G523" s="832" t="s">
        <v>3293</v>
      </c>
      <c r="H523" s="832" t="s">
        <v>630</v>
      </c>
      <c r="I523" s="832" t="s">
        <v>3294</v>
      </c>
      <c r="J523" s="832" t="s">
        <v>778</v>
      </c>
      <c r="K523" s="832" t="s">
        <v>781</v>
      </c>
      <c r="L523" s="835">
        <v>0</v>
      </c>
      <c r="M523" s="835">
        <v>0</v>
      </c>
      <c r="N523" s="832">
        <v>3</v>
      </c>
      <c r="O523" s="836">
        <v>2</v>
      </c>
      <c r="P523" s="835">
        <v>0</v>
      </c>
      <c r="Q523" s="837"/>
      <c r="R523" s="832">
        <v>3</v>
      </c>
      <c r="S523" s="837">
        <v>1</v>
      </c>
      <c r="T523" s="836">
        <v>2</v>
      </c>
      <c r="U523" s="838">
        <v>1</v>
      </c>
    </row>
    <row r="524" spans="1:21" ht="14.4" customHeight="1" x14ac:dyDescent="0.3">
      <c r="A524" s="831">
        <v>10</v>
      </c>
      <c r="B524" s="832" t="s">
        <v>2982</v>
      </c>
      <c r="C524" s="832" t="s">
        <v>2991</v>
      </c>
      <c r="D524" s="833" t="s">
        <v>6897</v>
      </c>
      <c r="E524" s="834" t="s">
        <v>3072</v>
      </c>
      <c r="F524" s="832" t="s">
        <v>2984</v>
      </c>
      <c r="G524" s="832" t="s">
        <v>3295</v>
      </c>
      <c r="H524" s="832" t="s">
        <v>630</v>
      </c>
      <c r="I524" s="832" t="s">
        <v>3296</v>
      </c>
      <c r="J524" s="832" t="s">
        <v>1974</v>
      </c>
      <c r="K524" s="832" t="s">
        <v>2798</v>
      </c>
      <c r="L524" s="835">
        <v>0</v>
      </c>
      <c r="M524" s="835">
        <v>0</v>
      </c>
      <c r="N524" s="832">
        <v>5</v>
      </c>
      <c r="O524" s="836">
        <v>1.5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10</v>
      </c>
      <c r="B525" s="832" t="s">
        <v>2982</v>
      </c>
      <c r="C525" s="832" t="s">
        <v>2991</v>
      </c>
      <c r="D525" s="833" t="s">
        <v>6897</v>
      </c>
      <c r="E525" s="834" t="s">
        <v>3072</v>
      </c>
      <c r="F525" s="832" t="s">
        <v>2984</v>
      </c>
      <c r="G525" s="832" t="s">
        <v>3204</v>
      </c>
      <c r="H525" s="832" t="s">
        <v>630</v>
      </c>
      <c r="I525" s="832" t="s">
        <v>3877</v>
      </c>
      <c r="J525" s="832" t="s">
        <v>3298</v>
      </c>
      <c r="K525" s="832" t="s">
        <v>3878</v>
      </c>
      <c r="L525" s="835">
        <v>0</v>
      </c>
      <c r="M525" s="835">
        <v>0</v>
      </c>
      <c r="N525" s="832">
        <v>1</v>
      </c>
      <c r="O525" s="836">
        <v>1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10</v>
      </c>
      <c r="B526" s="832" t="s">
        <v>2982</v>
      </c>
      <c r="C526" s="832" t="s">
        <v>2991</v>
      </c>
      <c r="D526" s="833" t="s">
        <v>6897</v>
      </c>
      <c r="E526" s="834" t="s">
        <v>3072</v>
      </c>
      <c r="F526" s="832" t="s">
        <v>2984</v>
      </c>
      <c r="G526" s="832" t="s">
        <v>3540</v>
      </c>
      <c r="H526" s="832" t="s">
        <v>630</v>
      </c>
      <c r="I526" s="832" t="s">
        <v>3879</v>
      </c>
      <c r="J526" s="832" t="s">
        <v>3880</v>
      </c>
      <c r="K526" s="832" t="s">
        <v>3881</v>
      </c>
      <c r="L526" s="835">
        <v>2084.79</v>
      </c>
      <c r="M526" s="835">
        <v>2084.79</v>
      </c>
      <c r="N526" s="832">
        <v>1</v>
      </c>
      <c r="O526" s="836">
        <v>0.5</v>
      </c>
      <c r="P526" s="835">
        <v>2084.79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10</v>
      </c>
      <c r="B527" s="832" t="s">
        <v>2982</v>
      </c>
      <c r="C527" s="832" t="s">
        <v>2991</v>
      </c>
      <c r="D527" s="833" t="s">
        <v>6897</v>
      </c>
      <c r="E527" s="834" t="s">
        <v>3072</v>
      </c>
      <c r="F527" s="832" t="s">
        <v>2984</v>
      </c>
      <c r="G527" s="832" t="s">
        <v>3882</v>
      </c>
      <c r="H527" s="832" t="s">
        <v>630</v>
      </c>
      <c r="I527" s="832" t="s">
        <v>3883</v>
      </c>
      <c r="J527" s="832" t="s">
        <v>1391</v>
      </c>
      <c r="K527" s="832" t="s">
        <v>3884</v>
      </c>
      <c r="L527" s="835">
        <v>92.85</v>
      </c>
      <c r="M527" s="835">
        <v>557.09999999999991</v>
      </c>
      <c r="N527" s="832">
        <v>6</v>
      </c>
      <c r="O527" s="836">
        <v>4.5</v>
      </c>
      <c r="P527" s="835">
        <v>278.54999999999995</v>
      </c>
      <c r="Q527" s="837">
        <v>0.5</v>
      </c>
      <c r="R527" s="832">
        <v>3</v>
      </c>
      <c r="S527" s="837">
        <v>0.5</v>
      </c>
      <c r="T527" s="836">
        <v>2</v>
      </c>
      <c r="U527" s="838">
        <v>0.44444444444444442</v>
      </c>
    </row>
    <row r="528" spans="1:21" ht="14.4" customHeight="1" x14ac:dyDescent="0.3">
      <c r="A528" s="831">
        <v>10</v>
      </c>
      <c r="B528" s="832" t="s">
        <v>2982</v>
      </c>
      <c r="C528" s="832" t="s">
        <v>2991</v>
      </c>
      <c r="D528" s="833" t="s">
        <v>6897</v>
      </c>
      <c r="E528" s="834" t="s">
        <v>3072</v>
      </c>
      <c r="F528" s="832" t="s">
        <v>2984</v>
      </c>
      <c r="G528" s="832" t="s">
        <v>3208</v>
      </c>
      <c r="H528" s="832" t="s">
        <v>630</v>
      </c>
      <c r="I528" s="832" t="s">
        <v>3812</v>
      </c>
      <c r="J528" s="832" t="s">
        <v>1595</v>
      </c>
      <c r="K528" s="832" t="s">
        <v>3813</v>
      </c>
      <c r="L528" s="835">
        <v>93.98</v>
      </c>
      <c r="M528" s="835">
        <v>93.98</v>
      </c>
      <c r="N528" s="832">
        <v>1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10</v>
      </c>
      <c r="B529" s="832" t="s">
        <v>2982</v>
      </c>
      <c r="C529" s="832" t="s">
        <v>2991</v>
      </c>
      <c r="D529" s="833" t="s">
        <v>6897</v>
      </c>
      <c r="E529" s="834" t="s">
        <v>3072</v>
      </c>
      <c r="F529" s="832" t="s">
        <v>2984</v>
      </c>
      <c r="G529" s="832" t="s">
        <v>3208</v>
      </c>
      <c r="H529" s="832" t="s">
        <v>630</v>
      </c>
      <c r="I529" s="832" t="s">
        <v>3885</v>
      </c>
      <c r="J529" s="832" t="s">
        <v>1599</v>
      </c>
      <c r="K529" s="832" t="s">
        <v>3886</v>
      </c>
      <c r="L529" s="835">
        <v>18.79</v>
      </c>
      <c r="M529" s="835">
        <v>18.79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10</v>
      </c>
      <c r="B530" s="832" t="s">
        <v>2982</v>
      </c>
      <c r="C530" s="832" t="s">
        <v>2991</v>
      </c>
      <c r="D530" s="833" t="s">
        <v>6897</v>
      </c>
      <c r="E530" s="834" t="s">
        <v>3072</v>
      </c>
      <c r="F530" s="832" t="s">
        <v>2984</v>
      </c>
      <c r="G530" s="832" t="s">
        <v>3544</v>
      </c>
      <c r="H530" s="832" t="s">
        <v>689</v>
      </c>
      <c r="I530" s="832" t="s">
        <v>2784</v>
      </c>
      <c r="J530" s="832" t="s">
        <v>1639</v>
      </c>
      <c r="K530" s="832" t="s">
        <v>2785</v>
      </c>
      <c r="L530" s="835">
        <v>106.75</v>
      </c>
      <c r="M530" s="835">
        <v>213.5</v>
      </c>
      <c r="N530" s="832">
        <v>2</v>
      </c>
      <c r="O530" s="836">
        <v>1.5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10</v>
      </c>
      <c r="B531" s="832" t="s">
        <v>2982</v>
      </c>
      <c r="C531" s="832" t="s">
        <v>2991</v>
      </c>
      <c r="D531" s="833" t="s">
        <v>6897</v>
      </c>
      <c r="E531" s="834" t="s">
        <v>3072</v>
      </c>
      <c r="F531" s="832" t="s">
        <v>2984</v>
      </c>
      <c r="G531" s="832" t="s">
        <v>3544</v>
      </c>
      <c r="H531" s="832" t="s">
        <v>689</v>
      </c>
      <c r="I531" s="832" t="s">
        <v>2528</v>
      </c>
      <c r="J531" s="832" t="s">
        <v>784</v>
      </c>
      <c r="K531" s="832" t="s">
        <v>2529</v>
      </c>
      <c r="L531" s="835">
        <v>120.15</v>
      </c>
      <c r="M531" s="835">
        <v>120.15</v>
      </c>
      <c r="N531" s="832">
        <v>1</v>
      </c>
      <c r="O531" s="836">
        <v>0.5</v>
      </c>
      <c r="P531" s="835">
        <v>120.15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10</v>
      </c>
      <c r="B532" s="832" t="s">
        <v>2982</v>
      </c>
      <c r="C532" s="832" t="s">
        <v>2991</v>
      </c>
      <c r="D532" s="833" t="s">
        <v>6897</v>
      </c>
      <c r="E532" s="834" t="s">
        <v>3072</v>
      </c>
      <c r="F532" s="832" t="s">
        <v>2984</v>
      </c>
      <c r="G532" s="832" t="s">
        <v>3814</v>
      </c>
      <c r="H532" s="832" t="s">
        <v>630</v>
      </c>
      <c r="I532" s="832" t="s">
        <v>3815</v>
      </c>
      <c r="J532" s="832" t="s">
        <v>1174</v>
      </c>
      <c r="K532" s="832" t="s">
        <v>3816</v>
      </c>
      <c r="L532" s="835">
        <v>0</v>
      </c>
      <c r="M532" s="835">
        <v>0</v>
      </c>
      <c r="N532" s="832">
        <v>2</v>
      </c>
      <c r="O532" s="836">
        <v>2</v>
      </c>
      <c r="P532" s="835">
        <v>0</v>
      </c>
      <c r="Q532" s="837"/>
      <c r="R532" s="832">
        <v>2</v>
      </c>
      <c r="S532" s="837">
        <v>1</v>
      </c>
      <c r="T532" s="836">
        <v>2</v>
      </c>
      <c r="U532" s="838">
        <v>1</v>
      </c>
    </row>
    <row r="533" spans="1:21" ht="14.4" customHeight="1" x14ac:dyDescent="0.3">
      <c r="A533" s="831">
        <v>10</v>
      </c>
      <c r="B533" s="832" t="s">
        <v>2982</v>
      </c>
      <c r="C533" s="832" t="s">
        <v>2991</v>
      </c>
      <c r="D533" s="833" t="s">
        <v>6897</v>
      </c>
      <c r="E533" s="834" t="s">
        <v>3072</v>
      </c>
      <c r="F533" s="832" t="s">
        <v>2984</v>
      </c>
      <c r="G533" s="832" t="s">
        <v>3120</v>
      </c>
      <c r="H533" s="832" t="s">
        <v>630</v>
      </c>
      <c r="I533" s="832" t="s">
        <v>3211</v>
      </c>
      <c r="J533" s="832" t="s">
        <v>1034</v>
      </c>
      <c r="K533" s="832" t="s">
        <v>3212</v>
      </c>
      <c r="L533" s="835">
        <v>48.09</v>
      </c>
      <c r="M533" s="835">
        <v>48.09</v>
      </c>
      <c r="N533" s="832">
        <v>1</v>
      </c>
      <c r="O533" s="836">
        <v>1</v>
      </c>
      <c r="P533" s="835">
        <v>48.09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10</v>
      </c>
      <c r="B534" s="832" t="s">
        <v>2982</v>
      </c>
      <c r="C534" s="832" t="s">
        <v>2991</v>
      </c>
      <c r="D534" s="833" t="s">
        <v>6897</v>
      </c>
      <c r="E534" s="834" t="s">
        <v>3072</v>
      </c>
      <c r="F534" s="832" t="s">
        <v>2984</v>
      </c>
      <c r="G534" s="832" t="s">
        <v>3120</v>
      </c>
      <c r="H534" s="832" t="s">
        <v>630</v>
      </c>
      <c r="I534" s="832" t="s">
        <v>3121</v>
      </c>
      <c r="J534" s="832" t="s">
        <v>1060</v>
      </c>
      <c r="K534" s="832" t="s">
        <v>3122</v>
      </c>
      <c r="L534" s="835">
        <v>89.91</v>
      </c>
      <c r="M534" s="835">
        <v>359.64</v>
      </c>
      <c r="N534" s="832">
        <v>4</v>
      </c>
      <c r="O534" s="836">
        <v>2.5</v>
      </c>
      <c r="P534" s="835">
        <v>179.82</v>
      </c>
      <c r="Q534" s="837">
        <v>0.5</v>
      </c>
      <c r="R534" s="832">
        <v>2</v>
      </c>
      <c r="S534" s="837">
        <v>0.5</v>
      </c>
      <c r="T534" s="836">
        <v>1.5</v>
      </c>
      <c r="U534" s="838">
        <v>0.6</v>
      </c>
    </row>
    <row r="535" spans="1:21" ht="14.4" customHeight="1" x14ac:dyDescent="0.3">
      <c r="A535" s="831">
        <v>10</v>
      </c>
      <c r="B535" s="832" t="s">
        <v>2982</v>
      </c>
      <c r="C535" s="832" t="s">
        <v>2991</v>
      </c>
      <c r="D535" s="833" t="s">
        <v>6897</v>
      </c>
      <c r="E535" s="834" t="s">
        <v>3072</v>
      </c>
      <c r="F535" s="832" t="s">
        <v>2984</v>
      </c>
      <c r="G535" s="832" t="s">
        <v>3887</v>
      </c>
      <c r="H535" s="832" t="s">
        <v>630</v>
      </c>
      <c r="I535" s="832" t="s">
        <v>3888</v>
      </c>
      <c r="J535" s="832" t="s">
        <v>766</v>
      </c>
      <c r="K535" s="832" t="s">
        <v>3889</v>
      </c>
      <c r="L535" s="835">
        <v>27.28</v>
      </c>
      <c r="M535" s="835">
        <v>81.84</v>
      </c>
      <c r="N535" s="832">
        <v>3</v>
      </c>
      <c r="O535" s="836">
        <v>2.5</v>
      </c>
      <c r="P535" s="835">
        <v>27.28</v>
      </c>
      <c r="Q535" s="837">
        <v>0.33333333333333331</v>
      </c>
      <c r="R535" s="832">
        <v>1</v>
      </c>
      <c r="S535" s="837">
        <v>0.33333333333333331</v>
      </c>
      <c r="T535" s="836">
        <v>0.5</v>
      </c>
      <c r="U535" s="838">
        <v>0.2</v>
      </c>
    </row>
    <row r="536" spans="1:21" ht="14.4" customHeight="1" x14ac:dyDescent="0.3">
      <c r="A536" s="831">
        <v>10</v>
      </c>
      <c r="B536" s="832" t="s">
        <v>2982</v>
      </c>
      <c r="C536" s="832" t="s">
        <v>2991</v>
      </c>
      <c r="D536" s="833" t="s">
        <v>6897</v>
      </c>
      <c r="E536" s="834" t="s">
        <v>3072</v>
      </c>
      <c r="F536" s="832" t="s">
        <v>2984</v>
      </c>
      <c r="G536" s="832" t="s">
        <v>3323</v>
      </c>
      <c r="H536" s="832" t="s">
        <v>630</v>
      </c>
      <c r="I536" s="832" t="s">
        <v>3324</v>
      </c>
      <c r="J536" s="832" t="s">
        <v>702</v>
      </c>
      <c r="K536" s="832" t="s">
        <v>3325</v>
      </c>
      <c r="L536" s="835">
        <v>0</v>
      </c>
      <c r="M536" s="835">
        <v>0</v>
      </c>
      <c r="N536" s="832">
        <v>3</v>
      </c>
      <c r="O536" s="836">
        <v>1.5</v>
      </c>
      <c r="P536" s="835">
        <v>0</v>
      </c>
      <c r="Q536" s="837"/>
      <c r="R536" s="832">
        <v>3</v>
      </c>
      <c r="S536" s="837">
        <v>1</v>
      </c>
      <c r="T536" s="836">
        <v>1.5</v>
      </c>
      <c r="U536" s="838">
        <v>1</v>
      </c>
    </row>
    <row r="537" spans="1:21" ht="14.4" customHeight="1" x14ac:dyDescent="0.3">
      <c r="A537" s="831">
        <v>10</v>
      </c>
      <c r="B537" s="832" t="s">
        <v>2982</v>
      </c>
      <c r="C537" s="832" t="s">
        <v>2991</v>
      </c>
      <c r="D537" s="833" t="s">
        <v>6897</v>
      </c>
      <c r="E537" s="834" t="s">
        <v>3072</v>
      </c>
      <c r="F537" s="832" t="s">
        <v>2984</v>
      </c>
      <c r="G537" s="832" t="s">
        <v>3890</v>
      </c>
      <c r="H537" s="832" t="s">
        <v>630</v>
      </c>
      <c r="I537" s="832" t="s">
        <v>3891</v>
      </c>
      <c r="J537" s="832" t="s">
        <v>1113</v>
      </c>
      <c r="K537" s="832" t="s">
        <v>3892</v>
      </c>
      <c r="L537" s="835">
        <v>0</v>
      </c>
      <c r="M537" s="835">
        <v>0</v>
      </c>
      <c r="N537" s="832">
        <v>1</v>
      </c>
      <c r="O537" s="836">
        <v>1</v>
      </c>
      <c r="P537" s="835">
        <v>0</v>
      </c>
      <c r="Q537" s="837"/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10</v>
      </c>
      <c r="B538" s="832" t="s">
        <v>2982</v>
      </c>
      <c r="C538" s="832" t="s">
        <v>2991</v>
      </c>
      <c r="D538" s="833" t="s">
        <v>6897</v>
      </c>
      <c r="E538" s="834" t="s">
        <v>3072</v>
      </c>
      <c r="F538" s="832" t="s">
        <v>2984</v>
      </c>
      <c r="G538" s="832" t="s">
        <v>3123</v>
      </c>
      <c r="H538" s="832" t="s">
        <v>630</v>
      </c>
      <c r="I538" s="832" t="s">
        <v>3329</v>
      </c>
      <c r="J538" s="832" t="s">
        <v>1590</v>
      </c>
      <c r="K538" s="832" t="s">
        <v>3330</v>
      </c>
      <c r="L538" s="835">
        <v>98.75</v>
      </c>
      <c r="M538" s="835">
        <v>197.5</v>
      </c>
      <c r="N538" s="832">
        <v>2</v>
      </c>
      <c r="O538" s="836">
        <v>1</v>
      </c>
      <c r="P538" s="835">
        <v>197.5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10</v>
      </c>
      <c r="B539" s="832" t="s">
        <v>2982</v>
      </c>
      <c r="C539" s="832" t="s">
        <v>2991</v>
      </c>
      <c r="D539" s="833" t="s">
        <v>6897</v>
      </c>
      <c r="E539" s="834" t="s">
        <v>3072</v>
      </c>
      <c r="F539" s="832" t="s">
        <v>2984</v>
      </c>
      <c r="G539" s="832" t="s">
        <v>3123</v>
      </c>
      <c r="H539" s="832" t="s">
        <v>630</v>
      </c>
      <c r="I539" s="832" t="s">
        <v>3493</v>
      </c>
      <c r="J539" s="832" t="s">
        <v>1588</v>
      </c>
      <c r="K539" s="832" t="s">
        <v>3125</v>
      </c>
      <c r="L539" s="835">
        <v>49.38</v>
      </c>
      <c r="M539" s="835">
        <v>98.76</v>
      </c>
      <c r="N539" s="832">
        <v>2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10</v>
      </c>
      <c r="B540" s="832" t="s">
        <v>2982</v>
      </c>
      <c r="C540" s="832" t="s">
        <v>2991</v>
      </c>
      <c r="D540" s="833" t="s">
        <v>6897</v>
      </c>
      <c r="E540" s="834" t="s">
        <v>3072</v>
      </c>
      <c r="F540" s="832" t="s">
        <v>2984</v>
      </c>
      <c r="G540" s="832" t="s">
        <v>3123</v>
      </c>
      <c r="H540" s="832" t="s">
        <v>630</v>
      </c>
      <c r="I540" s="832" t="s">
        <v>3331</v>
      </c>
      <c r="J540" s="832" t="s">
        <v>1588</v>
      </c>
      <c r="K540" s="832" t="s">
        <v>2465</v>
      </c>
      <c r="L540" s="835">
        <v>35.28</v>
      </c>
      <c r="M540" s="835">
        <v>70.56</v>
      </c>
      <c r="N540" s="832">
        <v>2</v>
      </c>
      <c r="O540" s="836">
        <v>1</v>
      </c>
      <c r="P540" s="835">
        <v>70.56</v>
      </c>
      <c r="Q540" s="837">
        <v>1</v>
      </c>
      <c r="R540" s="832">
        <v>2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10</v>
      </c>
      <c r="B541" s="832" t="s">
        <v>2982</v>
      </c>
      <c r="C541" s="832" t="s">
        <v>2991</v>
      </c>
      <c r="D541" s="833" t="s">
        <v>6897</v>
      </c>
      <c r="E541" s="834" t="s">
        <v>3072</v>
      </c>
      <c r="F541" s="832" t="s">
        <v>2984</v>
      </c>
      <c r="G541" s="832" t="s">
        <v>3123</v>
      </c>
      <c r="H541" s="832" t="s">
        <v>630</v>
      </c>
      <c r="I541" s="832" t="s">
        <v>3735</v>
      </c>
      <c r="J541" s="832" t="s">
        <v>1046</v>
      </c>
      <c r="K541" s="832" t="s">
        <v>3736</v>
      </c>
      <c r="L541" s="835">
        <v>23.27</v>
      </c>
      <c r="M541" s="835">
        <v>69.81</v>
      </c>
      <c r="N541" s="832">
        <v>3</v>
      </c>
      <c r="O541" s="836">
        <v>2.5</v>
      </c>
      <c r="P541" s="835">
        <v>23.27</v>
      </c>
      <c r="Q541" s="837">
        <v>0.33333333333333331</v>
      </c>
      <c r="R541" s="832">
        <v>1</v>
      </c>
      <c r="S541" s="837">
        <v>0.33333333333333331</v>
      </c>
      <c r="T541" s="836">
        <v>0.5</v>
      </c>
      <c r="U541" s="838">
        <v>0.2</v>
      </c>
    </row>
    <row r="542" spans="1:21" ht="14.4" customHeight="1" x14ac:dyDescent="0.3">
      <c r="A542" s="831">
        <v>10</v>
      </c>
      <c r="B542" s="832" t="s">
        <v>2982</v>
      </c>
      <c r="C542" s="832" t="s">
        <v>2991</v>
      </c>
      <c r="D542" s="833" t="s">
        <v>6897</v>
      </c>
      <c r="E542" s="834" t="s">
        <v>3072</v>
      </c>
      <c r="F542" s="832" t="s">
        <v>2984</v>
      </c>
      <c r="G542" s="832" t="s">
        <v>3123</v>
      </c>
      <c r="H542" s="832" t="s">
        <v>630</v>
      </c>
      <c r="I542" s="832" t="s">
        <v>3893</v>
      </c>
      <c r="J542" s="832" t="s">
        <v>1046</v>
      </c>
      <c r="K542" s="832" t="s">
        <v>3894</v>
      </c>
      <c r="L542" s="835">
        <v>77.599999999999994</v>
      </c>
      <c r="M542" s="835">
        <v>77.599999999999994</v>
      </c>
      <c r="N542" s="832">
        <v>1</v>
      </c>
      <c r="O542" s="836">
        <v>0.5</v>
      </c>
      <c r="P542" s="835">
        <v>77.599999999999994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10</v>
      </c>
      <c r="B543" s="832" t="s">
        <v>2982</v>
      </c>
      <c r="C543" s="832" t="s">
        <v>2991</v>
      </c>
      <c r="D543" s="833" t="s">
        <v>6897</v>
      </c>
      <c r="E543" s="834" t="s">
        <v>3072</v>
      </c>
      <c r="F543" s="832" t="s">
        <v>2984</v>
      </c>
      <c r="G543" s="832" t="s">
        <v>3123</v>
      </c>
      <c r="H543" s="832" t="s">
        <v>630</v>
      </c>
      <c r="I543" s="832" t="s">
        <v>3494</v>
      </c>
      <c r="J543" s="832" t="s">
        <v>1046</v>
      </c>
      <c r="K543" s="832" t="s">
        <v>1047</v>
      </c>
      <c r="L543" s="835">
        <v>38.81</v>
      </c>
      <c r="M543" s="835">
        <v>116.43</v>
      </c>
      <c r="N543" s="832">
        <v>3</v>
      </c>
      <c r="O543" s="836">
        <v>2.5</v>
      </c>
      <c r="P543" s="835">
        <v>116.43</v>
      </c>
      <c r="Q543" s="837">
        <v>1</v>
      </c>
      <c r="R543" s="832">
        <v>3</v>
      </c>
      <c r="S543" s="837">
        <v>1</v>
      </c>
      <c r="T543" s="836">
        <v>2.5</v>
      </c>
      <c r="U543" s="838">
        <v>1</v>
      </c>
    </row>
    <row r="544" spans="1:21" ht="14.4" customHeight="1" x14ac:dyDescent="0.3">
      <c r="A544" s="831">
        <v>10</v>
      </c>
      <c r="B544" s="832" t="s">
        <v>2982</v>
      </c>
      <c r="C544" s="832" t="s">
        <v>2991</v>
      </c>
      <c r="D544" s="833" t="s">
        <v>6897</v>
      </c>
      <c r="E544" s="834" t="s">
        <v>3072</v>
      </c>
      <c r="F544" s="832" t="s">
        <v>2984</v>
      </c>
      <c r="G544" s="832" t="s">
        <v>3123</v>
      </c>
      <c r="H544" s="832" t="s">
        <v>630</v>
      </c>
      <c r="I544" s="832" t="s">
        <v>3895</v>
      </c>
      <c r="J544" s="832" t="s">
        <v>1046</v>
      </c>
      <c r="K544" s="832" t="s">
        <v>2312</v>
      </c>
      <c r="L544" s="835">
        <v>46.57</v>
      </c>
      <c r="M544" s="835">
        <v>46.57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10</v>
      </c>
      <c r="B545" s="832" t="s">
        <v>2982</v>
      </c>
      <c r="C545" s="832" t="s">
        <v>2991</v>
      </c>
      <c r="D545" s="833" t="s">
        <v>6897</v>
      </c>
      <c r="E545" s="834" t="s">
        <v>3072</v>
      </c>
      <c r="F545" s="832" t="s">
        <v>2984</v>
      </c>
      <c r="G545" s="832" t="s">
        <v>3123</v>
      </c>
      <c r="H545" s="832" t="s">
        <v>630</v>
      </c>
      <c r="I545" s="832" t="s">
        <v>3896</v>
      </c>
      <c r="J545" s="832" t="s">
        <v>1046</v>
      </c>
      <c r="K545" s="832" t="s">
        <v>3894</v>
      </c>
      <c r="L545" s="835">
        <v>77.599999999999994</v>
      </c>
      <c r="M545" s="835">
        <v>155.19999999999999</v>
      </c>
      <c r="N545" s="832">
        <v>2</v>
      </c>
      <c r="O545" s="836">
        <v>1.5</v>
      </c>
      <c r="P545" s="835">
        <v>155.19999999999999</v>
      </c>
      <c r="Q545" s="837">
        <v>1</v>
      </c>
      <c r="R545" s="832">
        <v>2</v>
      </c>
      <c r="S545" s="837">
        <v>1</v>
      </c>
      <c r="T545" s="836">
        <v>1.5</v>
      </c>
      <c r="U545" s="838">
        <v>1</v>
      </c>
    </row>
    <row r="546" spans="1:21" ht="14.4" customHeight="1" x14ac:dyDescent="0.3">
      <c r="A546" s="831">
        <v>10</v>
      </c>
      <c r="B546" s="832" t="s">
        <v>2982</v>
      </c>
      <c r="C546" s="832" t="s">
        <v>2991</v>
      </c>
      <c r="D546" s="833" t="s">
        <v>6897</v>
      </c>
      <c r="E546" s="834" t="s">
        <v>3072</v>
      </c>
      <c r="F546" s="832" t="s">
        <v>2984</v>
      </c>
      <c r="G546" s="832" t="s">
        <v>3123</v>
      </c>
      <c r="H546" s="832" t="s">
        <v>630</v>
      </c>
      <c r="I546" s="832" t="s">
        <v>3822</v>
      </c>
      <c r="J546" s="832" t="s">
        <v>1046</v>
      </c>
      <c r="K546" s="832" t="s">
        <v>1047</v>
      </c>
      <c r="L546" s="835">
        <v>38.81</v>
      </c>
      <c r="M546" s="835">
        <v>77.62</v>
      </c>
      <c r="N546" s="832">
        <v>2</v>
      </c>
      <c r="O546" s="836">
        <v>2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10</v>
      </c>
      <c r="B547" s="832" t="s">
        <v>2982</v>
      </c>
      <c r="C547" s="832" t="s">
        <v>2991</v>
      </c>
      <c r="D547" s="833" t="s">
        <v>6897</v>
      </c>
      <c r="E547" s="834" t="s">
        <v>3072</v>
      </c>
      <c r="F547" s="832" t="s">
        <v>2984</v>
      </c>
      <c r="G547" s="832" t="s">
        <v>3897</v>
      </c>
      <c r="H547" s="832" t="s">
        <v>630</v>
      </c>
      <c r="I547" s="832" t="s">
        <v>3898</v>
      </c>
      <c r="J547" s="832" t="s">
        <v>3899</v>
      </c>
      <c r="K547" s="832" t="s">
        <v>3900</v>
      </c>
      <c r="L547" s="835">
        <v>0</v>
      </c>
      <c r="M547" s="835">
        <v>0</v>
      </c>
      <c r="N547" s="832">
        <v>1</v>
      </c>
      <c r="O547" s="836">
        <v>1</v>
      </c>
      <c r="P547" s="835"/>
      <c r="Q547" s="837"/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10</v>
      </c>
      <c r="B548" s="832" t="s">
        <v>2982</v>
      </c>
      <c r="C548" s="832" t="s">
        <v>2991</v>
      </c>
      <c r="D548" s="833" t="s">
        <v>6897</v>
      </c>
      <c r="E548" s="834" t="s">
        <v>3072</v>
      </c>
      <c r="F548" s="832" t="s">
        <v>2984</v>
      </c>
      <c r="G548" s="832" t="s">
        <v>3089</v>
      </c>
      <c r="H548" s="832" t="s">
        <v>630</v>
      </c>
      <c r="I548" s="832" t="s">
        <v>3090</v>
      </c>
      <c r="J548" s="832" t="s">
        <v>1092</v>
      </c>
      <c r="K548" s="832" t="s">
        <v>3091</v>
      </c>
      <c r="L548" s="835">
        <v>0</v>
      </c>
      <c r="M548" s="835">
        <v>0</v>
      </c>
      <c r="N548" s="832">
        <v>2</v>
      </c>
      <c r="O548" s="836">
        <v>2</v>
      </c>
      <c r="P548" s="835"/>
      <c r="Q548" s="837"/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10</v>
      </c>
      <c r="B549" s="832" t="s">
        <v>2982</v>
      </c>
      <c r="C549" s="832" t="s">
        <v>2991</v>
      </c>
      <c r="D549" s="833" t="s">
        <v>6897</v>
      </c>
      <c r="E549" s="834" t="s">
        <v>3072</v>
      </c>
      <c r="F549" s="832" t="s">
        <v>2984</v>
      </c>
      <c r="G549" s="832" t="s">
        <v>3524</v>
      </c>
      <c r="H549" s="832" t="s">
        <v>630</v>
      </c>
      <c r="I549" s="832" t="s">
        <v>3754</v>
      </c>
      <c r="J549" s="832" t="s">
        <v>3755</v>
      </c>
      <c r="K549" s="832" t="s">
        <v>3753</v>
      </c>
      <c r="L549" s="835">
        <v>760.22</v>
      </c>
      <c r="M549" s="835">
        <v>760.22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10</v>
      </c>
      <c r="B550" s="832" t="s">
        <v>2982</v>
      </c>
      <c r="C550" s="832" t="s">
        <v>2991</v>
      </c>
      <c r="D550" s="833" t="s">
        <v>6897</v>
      </c>
      <c r="E550" s="834" t="s">
        <v>3072</v>
      </c>
      <c r="F550" s="832" t="s">
        <v>2984</v>
      </c>
      <c r="G550" s="832" t="s">
        <v>3524</v>
      </c>
      <c r="H550" s="832" t="s">
        <v>630</v>
      </c>
      <c r="I550" s="832" t="s">
        <v>3901</v>
      </c>
      <c r="J550" s="832" t="s">
        <v>1526</v>
      </c>
      <c r="K550" s="832" t="s">
        <v>3902</v>
      </c>
      <c r="L550" s="835">
        <v>0</v>
      </c>
      <c r="M550" s="835">
        <v>0</v>
      </c>
      <c r="N550" s="832">
        <v>1</v>
      </c>
      <c r="O550" s="836">
        <v>0.5</v>
      </c>
      <c r="P550" s="835">
        <v>0</v>
      </c>
      <c r="Q550" s="837"/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10</v>
      </c>
      <c r="B551" s="832" t="s">
        <v>2982</v>
      </c>
      <c r="C551" s="832" t="s">
        <v>2991</v>
      </c>
      <c r="D551" s="833" t="s">
        <v>6897</v>
      </c>
      <c r="E551" s="834" t="s">
        <v>3072</v>
      </c>
      <c r="F551" s="832" t="s">
        <v>2984</v>
      </c>
      <c r="G551" s="832" t="s">
        <v>3757</v>
      </c>
      <c r="H551" s="832" t="s">
        <v>630</v>
      </c>
      <c r="I551" s="832" t="s">
        <v>3827</v>
      </c>
      <c r="J551" s="832" t="s">
        <v>1395</v>
      </c>
      <c r="K551" s="832" t="s">
        <v>3828</v>
      </c>
      <c r="L551" s="835">
        <v>0</v>
      </c>
      <c r="M551" s="835">
        <v>0</v>
      </c>
      <c r="N551" s="832">
        <v>1</v>
      </c>
      <c r="O551" s="836">
        <v>1</v>
      </c>
      <c r="P551" s="835">
        <v>0</v>
      </c>
      <c r="Q551" s="837"/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10</v>
      </c>
      <c r="B552" s="832" t="s">
        <v>2982</v>
      </c>
      <c r="C552" s="832" t="s">
        <v>2991</v>
      </c>
      <c r="D552" s="833" t="s">
        <v>6897</v>
      </c>
      <c r="E552" s="834" t="s">
        <v>3072</v>
      </c>
      <c r="F552" s="832" t="s">
        <v>2984</v>
      </c>
      <c r="G552" s="832" t="s">
        <v>3757</v>
      </c>
      <c r="H552" s="832" t="s">
        <v>630</v>
      </c>
      <c r="I552" s="832" t="s">
        <v>3903</v>
      </c>
      <c r="J552" s="832" t="s">
        <v>3904</v>
      </c>
      <c r="K552" s="832" t="s">
        <v>3905</v>
      </c>
      <c r="L552" s="835">
        <v>0</v>
      </c>
      <c r="M552" s="835">
        <v>0</v>
      </c>
      <c r="N552" s="832">
        <v>3</v>
      </c>
      <c r="O552" s="836">
        <v>1.5</v>
      </c>
      <c r="P552" s="835">
        <v>0</v>
      </c>
      <c r="Q552" s="837"/>
      <c r="R552" s="832">
        <v>2</v>
      </c>
      <c r="S552" s="837">
        <v>0.66666666666666663</v>
      </c>
      <c r="T552" s="836">
        <v>0.5</v>
      </c>
      <c r="U552" s="838">
        <v>0.33333333333333331</v>
      </c>
    </row>
    <row r="553" spans="1:21" ht="14.4" customHeight="1" x14ac:dyDescent="0.3">
      <c r="A553" s="831">
        <v>10</v>
      </c>
      <c r="B553" s="832" t="s">
        <v>2982</v>
      </c>
      <c r="C553" s="832" t="s">
        <v>2991</v>
      </c>
      <c r="D553" s="833" t="s">
        <v>6897</v>
      </c>
      <c r="E553" s="834" t="s">
        <v>3072</v>
      </c>
      <c r="F553" s="832" t="s">
        <v>2984</v>
      </c>
      <c r="G553" s="832" t="s">
        <v>3133</v>
      </c>
      <c r="H553" s="832" t="s">
        <v>689</v>
      </c>
      <c r="I553" s="832" t="s">
        <v>2538</v>
      </c>
      <c r="J553" s="832" t="s">
        <v>2539</v>
      </c>
      <c r="K553" s="832" t="s">
        <v>2540</v>
      </c>
      <c r="L553" s="835">
        <v>58.77</v>
      </c>
      <c r="M553" s="835">
        <v>58.77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10</v>
      </c>
      <c r="B554" s="832" t="s">
        <v>2982</v>
      </c>
      <c r="C554" s="832" t="s">
        <v>2991</v>
      </c>
      <c r="D554" s="833" t="s">
        <v>6897</v>
      </c>
      <c r="E554" s="834" t="s">
        <v>3072</v>
      </c>
      <c r="F554" s="832" t="s">
        <v>2984</v>
      </c>
      <c r="G554" s="832" t="s">
        <v>3349</v>
      </c>
      <c r="H554" s="832" t="s">
        <v>630</v>
      </c>
      <c r="I554" s="832" t="s">
        <v>3906</v>
      </c>
      <c r="J554" s="832" t="s">
        <v>790</v>
      </c>
      <c r="K554" s="832" t="s">
        <v>791</v>
      </c>
      <c r="L554" s="835">
        <v>0</v>
      </c>
      <c r="M554" s="835">
        <v>0</v>
      </c>
      <c r="N554" s="832">
        <v>7</v>
      </c>
      <c r="O554" s="836">
        <v>2.5</v>
      </c>
      <c r="P554" s="835">
        <v>0</v>
      </c>
      <c r="Q554" s="837"/>
      <c r="R554" s="832">
        <v>5</v>
      </c>
      <c r="S554" s="837">
        <v>0.7142857142857143</v>
      </c>
      <c r="T554" s="836">
        <v>2</v>
      </c>
      <c r="U554" s="838">
        <v>0.8</v>
      </c>
    </row>
    <row r="555" spans="1:21" ht="14.4" customHeight="1" x14ac:dyDescent="0.3">
      <c r="A555" s="831">
        <v>10</v>
      </c>
      <c r="B555" s="832" t="s">
        <v>2982</v>
      </c>
      <c r="C555" s="832" t="s">
        <v>2991</v>
      </c>
      <c r="D555" s="833" t="s">
        <v>6897</v>
      </c>
      <c r="E555" s="834" t="s">
        <v>3072</v>
      </c>
      <c r="F555" s="832" t="s">
        <v>2984</v>
      </c>
      <c r="G555" s="832" t="s">
        <v>3349</v>
      </c>
      <c r="H555" s="832" t="s">
        <v>630</v>
      </c>
      <c r="I555" s="832" t="s">
        <v>3907</v>
      </c>
      <c r="J555" s="832" t="s">
        <v>790</v>
      </c>
      <c r="K555" s="832" t="s">
        <v>3908</v>
      </c>
      <c r="L555" s="835">
        <v>0</v>
      </c>
      <c r="M555" s="835">
        <v>0</v>
      </c>
      <c r="N555" s="832">
        <v>1</v>
      </c>
      <c r="O555" s="836">
        <v>0.5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10</v>
      </c>
      <c r="B556" s="832" t="s">
        <v>2982</v>
      </c>
      <c r="C556" s="832" t="s">
        <v>2991</v>
      </c>
      <c r="D556" s="833" t="s">
        <v>6897</v>
      </c>
      <c r="E556" s="834" t="s">
        <v>3072</v>
      </c>
      <c r="F556" s="832" t="s">
        <v>2984</v>
      </c>
      <c r="G556" s="832" t="s">
        <v>3349</v>
      </c>
      <c r="H556" s="832" t="s">
        <v>630</v>
      </c>
      <c r="I556" s="832" t="s">
        <v>3909</v>
      </c>
      <c r="J556" s="832" t="s">
        <v>790</v>
      </c>
      <c r="K556" s="832" t="s">
        <v>3910</v>
      </c>
      <c r="L556" s="835">
        <v>0</v>
      </c>
      <c r="M556" s="835">
        <v>0</v>
      </c>
      <c r="N556" s="832">
        <v>1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10</v>
      </c>
      <c r="B557" s="832" t="s">
        <v>2982</v>
      </c>
      <c r="C557" s="832" t="s">
        <v>2991</v>
      </c>
      <c r="D557" s="833" t="s">
        <v>6897</v>
      </c>
      <c r="E557" s="834" t="s">
        <v>3072</v>
      </c>
      <c r="F557" s="832" t="s">
        <v>2984</v>
      </c>
      <c r="G557" s="832" t="s">
        <v>3349</v>
      </c>
      <c r="H557" s="832" t="s">
        <v>630</v>
      </c>
      <c r="I557" s="832" t="s">
        <v>3352</v>
      </c>
      <c r="J557" s="832" t="s">
        <v>790</v>
      </c>
      <c r="K557" s="832" t="s">
        <v>792</v>
      </c>
      <c r="L557" s="835">
        <v>0</v>
      </c>
      <c r="M557" s="835">
        <v>0</v>
      </c>
      <c r="N557" s="832">
        <v>4</v>
      </c>
      <c r="O557" s="836">
        <v>1.5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10</v>
      </c>
      <c r="B558" s="832" t="s">
        <v>2982</v>
      </c>
      <c r="C558" s="832" t="s">
        <v>2991</v>
      </c>
      <c r="D558" s="833" t="s">
        <v>6897</v>
      </c>
      <c r="E558" s="834" t="s">
        <v>3072</v>
      </c>
      <c r="F558" s="832" t="s">
        <v>2984</v>
      </c>
      <c r="G558" s="832" t="s">
        <v>3712</v>
      </c>
      <c r="H558" s="832" t="s">
        <v>630</v>
      </c>
      <c r="I558" s="832" t="s">
        <v>3713</v>
      </c>
      <c r="J558" s="832" t="s">
        <v>945</v>
      </c>
      <c r="K558" s="832" t="s">
        <v>3714</v>
      </c>
      <c r="L558" s="835">
        <v>90.95</v>
      </c>
      <c r="M558" s="835">
        <v>90.95</v>
      </c>
      <c r="N558" s="832">
        <v>1</v>
      </c>
      <c r="O558" s="836">
        <v>0.5</v>
      </c>
      <c r="P558" s="835">
        <v>90.95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10</v>
      </c>
      <c r="B559" s="832" t="s">
        <v>2982</v>
      </c>
      <c r="C559" s="832" t="s">
        <v>2991</v>
      </c>
      <c r="D559" s="833" t="s">
        <v>6897</v>
      </c>
      <c r="E559" s="834" t="s">
        <v>3072</v>
      </c>
      <c r="F559" s="832" t="s">
        <v>2984</v>
      </c>
      <c r="G559" s="832" t="s">
        <v>3760</v>
      </c>
      <c r="H559" s="832" t="s">
        <v>630</v>
      </c>
      <c r="I559" s="832" t="s">
        <v>3911</v>
      </c>
      <c r="J559" s="832" t="s">
        <v>3912</v>
      </c>
      <c r="K559" s="832" t="s">
        <v>3913</v>
      </c>
      <c r="L559" s="835">
        <v>1088.92</v>
      </c>
      <c r="M559" s="835">
        <v>2177.84</v>
      </c>
      <c r="N559" s="832">
        <v>2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10</v>
      </c>
      <c r="B560" s="832" t="s">
        <v>2982</v>
      </c>
      <c r="C560" s="832" t="s">
        <v>2991</v>
      </c>
      <c r="D560" s="833" t="s">
        <v>6897</v>
      </c>
      <c r="E560" s="834" t="s">
        <v>3072</v>
      </c>
      <c r="F560" s="832" t="s">
        <v>2984</v>
      </c>
      <c r="G560" s="832" t="s">
        <v>3760</v>
      </c>
      <c r="H560" s="832" t="s">
        <v>630</v>
      </c>
      <c r="I560" s="832" t="s">
        <v>3914</v>
      </c>
      <c r="J560" s="832" t="s">
        <v>3762</v>
      </c>
      <c r="K560" s="832" t="s">
        <v>3915</v>
      </c>
      <c r="L560" s="835">
        <v>729.38</v>
      </c>
      <c r="M560" s="835">
        <v>1458.76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10</v>
      </c>
      <c r="B561" s="832" t="s">
        <v>2982</v>
      </c>
      <c r="C561" s="832" t="s">
        <v>2991</v>
      </c>
      <c r="D561" s="833" t="s">
        <v>6897</v>
      </c>
      <c r="E561" s="834" t="s">
        <v>3072</v>
      </c>
      <c r="F561" s="832" t="s">
        <v>2984</v>
      </c>
      <c r="G561" s="832" t="s">
        <v>3137</v>
      </c>
      <c r="H561" s="832" t="s">
        <v>630</v>
      </c>
      <c r="I561" s="832" t="s">
        <v>3916</v>
      </c>
      <c r="J561" s="832" t="s">
        <v>3917</v>
      </c>
      <c r="K561" s="832" t="s">
        <v>3918</v>
      </c>
      <c r="L561" s="835">
        <v>522.58000000000004</v>
      </c>
      <c r="M561" s="835">
        <v>6270.9600000000009</v>
      </c>
      <c r="N561" s="832">
        <v>12</v>
      </c>
      <c r="O561" s="836">
        <v>1</v>
      </c>
      <c r="P561" s="835">
        <v>6270.9600000000009</v>
      </c>
      <c r="Q561" s="837">
        <v>1</v>
      </c>
      <c r="R561" s="832">
        <v>12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10</v>
      </c>
      <c r="B562" s="832" t="s">
        <v>2982</v>
      </c>
      <c r="C562" s="832" t="s">
        <v>2991</v>
      </c>
      <c r="D562" s="833" t="s">
        <v>6897</v>
      </c>
      <c r="E562" s="834" t="s">
        <v>3072</v>
      </c>
      <c r="F562" s="832" t="s">
        <v>2984</v>
      </c>
      <c r="G562" s="832" t="s">
        <v>3655</v>
      </c>
      <c r="H562" s="832" t="s">
        <v>630</v>
      </c>
      <c r="I562" s="832" t="s">
        <v>3656</v>
      </c>
      <c r="J562" s="832" t="s">
        <v>1313</v>
      </c>
      <c r="K562" s="832" t="s">
        <v>3657</v>
      </c>
      <c r="L562" s="835">
        <v>34.19</v>
      </c>
      <c r="M562" s="835">
        <v>136.76</v>
      </c>
      <c r="N562" s="832">
        <v>4</v>
      </c>
      <c r="O562" s="836">
        <v>1.5</v>
      </c>
      <c r="P562" s="835">
        <v>68.38</v>
      </c>
      <c r="Q562" s="837">
        <v>0.5</v>
      </c>
      <c r="R562" s="832">
        <v>2</v>
      </c>
      <c r="S562" s="837">
        <v>0.5</v>
      </c>
      <c r="T562" s="836">
        <v>0.5</v>
      </c>
      <c r="U562" s="838">
        <v>0.33333333333333331</v>
      </c>
    </row>
    <row r="563" spans="1:21" ht="14.4" customHeight="1" x14ac:dyDescent="0.3">
      <c r="A563" s="831">
        <v>10</v>
      </c>
      <c r="B563" s="832" t="s">
        <v>2982</v>
      </c>
      <c r="C563" s="832" t="s">
        <v>2991</v>
      </c>
      <c r="D563" s="833" t="s">
        <v>6897</v>
      </c>
      <c r="E563" s="834" t="s">
        <v>3072</v>
      </c>
      <c r="F563" s="832" t="s">
        <v>2984</v>
      </c>
      <c r="G563" s="832" t="s">
        <v>3155</v>
      </c>
      <c r="H563" s="832" t="s">
        <v>689</v>
      </c>
      <c r="I563" s="832" t="s">
        <v>2710</v>
      </c>
      <c r="J563" s="832" t="s">
        <v>2711</v>
      </c>
      <c r="K563" s="832" t="s">
        <v>2712</v>
      </c>
      <c r="L563" s="835">
        <v>141.25</v>
      </c>
      <c r="M563" s="835">
        <v>282.5</v>
      </c>
      <c r="N563" s="832">
        <v>2</v>
      </c>
      <c r="O563" s="836">
        <v>1</v>
      </c>
      <c r="P563" s="835">
        <v>282.5</v>
      </c>
      <c r="Q563" s="837">
        <v>1</v>
      </c>
      <c r="R563" s="832">
        <v>2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10</v>
      </c>
      <c r="B564" s="832" t="s">
        <v>2982</v>
      </c>
      <c r="C564" s="832" t="s">
        <v>2991</v>
      </c>
      <c r="D564" s="833" t="s">
        <v>6897</v>
      </c>
      <c r="E564" s="834" t="s">
        <v>3072</v>
      </c>
      <c r="F564" s="832" t="s">
        <v>2984</v>
      </c>
      <c r="G564" s="832" t="s">
        <v>3501</v>
      </c>
      <c r="H564" s="832" t="s">
        <v>630</v>
      </c>
      <c r="I564" s="832" t="s">
        <v>3919</v>
      </c>
      <c r="J564" s="832" t="s">
        <v>1469</v>
      </c>
      <c r="K564" s="832" t="s">
        <v>3920</v>
      </c>
      <c r="L564" s="835">
        <v>374.79</v>
      </c>
      <c r="M564" s="835">
        <v>749.58</v>
      </c>
      <c r="N564" s="832">
        <v>2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10</v>
      </c>
      <c r="B565" s="832" t="s">
        <v>2982</v>
      </c>
      <c r="C565" s="832" t="s">
        <v>2991</v>
      </c>
      <c r="D565" s="833" t="s">
        <v>6897</v>
      </c>
      <c r="E565" s="834" t="s">
        <v>3072</v>
      </c>
      <c r="F565" s="832" t="s">
        <v>2984</v>
      </c>
      <c r="G565" s="832" t="s">
        <v>3501</v>
      </c>
      <c r="H565" s="832" t="s">
        <v>630</v>
      </c>
      <c r="I565" s="832" t="s">
        <v>3502</v>
      </c>
      <c r="J565" s="832" t="s">
        <v>1466</v>
      </c>
      <c r="K565" s="832" t="s">
        <v>3503</v>
      </c>
      <c r="L565" s="835">
        <v>239.96</v>
      </c>
      <c r="M565" s="835">
        <v>479.92</v>
      </c>
      <c r="N565" s="832">
        <v>2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10</v>
      </c>
      <c r="B566" s="832" t="s">
        <v>2982</v>
      </c>
      <c r="C566" s="832" t="s">
        <v>2991</v>
      </c>
      <c r="D566" s="833" t="s">
        <v>6897</v>
      </c>
      <c r="E566" s="834" t="s">
        <v>3072</v>
      </c>
      <c r="F566" s="832" t="s">
        <v>2984</v>
      </c>
      <c r="G566" s="832" t="s">
        <v>3160</v>
      </c>
      <c r="H566" s="832" t="s">
        <v>689</v>
      </c>
      <c r="I566" s="832" t="s">
        <v>2617</v>
      </c>
      <c r="J566" s="832" t="s">
        <v>1110</v>
      </c>
      <c r="K566" s="832" t="s">
        <v>1620</v>
      </c>
      <c r="L566" s="835">
        <v>48.42</v>
      </c>
      <c r="M566" s="835">
        <v>48.42</v>
      </c>
      <c r="N566" s="832">
        <v>1</v>
      </c>
      <c r="O566" s="836">
        <v>1</v>
      </c>
      <c r="P566" s="835">
        <v>48.42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10</v>
      </c>
      <c r="B567" s="832" t="s">
        <v>2982</v>
      </c>
      <c r="C567" s="832" t="s">
        <v>2991</v>
      </c>
      <c r="D567" s="833" t="s">
        <v>6897</v>
      </c>
      <c r="E567" s="834" t="s">
        <v>3072</v>
      </c>
      <c r="F567" s="832" t="s">
        <v>2984</v>
      </c>
      <c r="G567" s="832" t="s">
        <v>3357</v>
      </c>
      <c r="H567" s="832" t="s">
        <v>630</v>
      </c>
      <c r="I567" s="832" t="s">
        <v>3358</v>
      </c>
      <c r="J567" s="832" t="s">
        <v>3359</v>
      </c>
      <c r="K567" s="832" t="s">
        <v>1620</v>
      </c>
      <c r="L567" s="835">
        <v>88.1</v>
      </c>
      <c r="M567" s="835">
        <v>176.2</v>
      </c>
      <c r="N567" s="832">
        <v>2</v>
      </c>
      <c r="O567" s="836">
        <v>1</v>
      </c>
      <c r="P567" s="835">
        <v>176.2</v>
      </c>
      <c r="Q567" s="837">
        <v>1</v>
      </c>
      <c r="R567" s="832">
        <v>2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10</v>
      </c>
      <c r="B568" s="832" t="s">
        <v>2982</v>
      </c>
      <c r="C568" s="832" t="s">
        <v>2991</v>
      </c>
      <c r="D568" s="833" t="s">
        <v>6897</v>
      </c>
      <c r="E568" s="834" t="s">
        <v>3072</v>
      </c>
      <c r="F568" s="832" t="s">
        <v>2984</v>
      </c>
      <c r="G568" s="832" t="s">
        <v>3161</v>
      </c>
      <c r="H568" s="832" t="s">
        <v>630</v>
      </c>
      <c r="I568" s="832" t="s">
        <v>3162</v>
      </c>
      <c r="J568" s="832" t="s">
        <v>1177</v>
      </c>
      <c r="K568" s="832" t="s">
        <v>3163</v>
      </c>
      <c r="L568" s="835">
        <v>103.67</v>
      </c>
      <c r="M568" s="835">
        <v>207.34</v>
      </c>
      <c r="N568" s="832">
        <v>2</v>
      </c>
      <c r="O568" s="836">
        <v>2</v>
      </c>
      <c r="P568" s="835">
        <v>103.67</v>
      </c>
      <c r="Q568" s="837">
        <v>0.5</v>
      </c>
      <c r="R568" s="832">
        <v>1</v>
      </c>
      <c r="S568" s="837">
        <v>0.5</v>
      </c>
      <c r="T568" s="836">
        <v>1</v>
      </c>
      <c r="U568" s="838">
        <v>0.5</v>
      </c>
    </row>
    <row r="569" spans="1:21" ht="14.4" customHeight="1" x14ac:dyDescent="0.3">
      <c r="A569" s="831">
        <v>10</v>
      </c>
      <c r="B569" s="832" t="s">
        <v>2982</v>
      </c>
      <c r="C569" s="832" t="s">
        <v>2991</v>
      </c>
      <c r="D569" s="833" t="s">
        <v>6897</v>
      </c>
      <c r="E569" s="834" t="s">
        <v>3072</v>
      </c>
      <c r="F569" s="832" t="s">
        <v>2984</v>
      </c>
      <c r="G569" s="832" t="s">
        <v>3161</v>
      </c>
      <c r="H569" s="832" t="s">
        <v>630</v>
      </c>
      <c r="I569" s="832" t="s">
        <v>3164</v>
      </c>
      <c r="J569" s="832" t="s">
        <v>3165</v>
      </c>
      <c r="K569" s="832" t="s">
        <v>798</v>
      </c>
      <c r="L569" s="835">
        <v>0</v>
      </c>
      <c r="M569" s="835">
        <v>0</v>
      </c>
      <c r="N569" s="832">
        <v>2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10</v>
      </c>
      <c r="B570" s="832" t="s">
        <v>2982</v>
      </c>
      <c r="C570" s="832" t="s">
        <v>2991</v>
      </c>
      <c r="D570" s="833" t="s">
        <v>6897</v>
      </c>
      <c r="E570" s="834" t="s">
        <v>3072</v>
      </c>
      <c r="F570" s="832" t="s">
        <v>2984</v>
      </c>
      <c r="G570" s="832" t="s">
        <v>3161</v>
      </c>
      <c r="H570" s="832" t="s">
        <v>630</v>
      </c>
      <c r="I570" s="832" t="s">
        <v>3364</v>
      </c>
      <c r="J570" s="832" t="s">
        <v>797</v>
      </c>
      <c r="K570" s="832" t="s">
        <v>798</v>
      </c>
      <c r="L570" s="835">
        <v>0</v>
      </c>
      <c r="M570" s="835">
        <v>0</v>
      </c>
      <c r="N570" s="832">
        <v>2</v>
      </c>
      <c r="O570" s="836">
        <v>1</v>
      </c>
      <c r="P570" s="835">
        <v>0</v>
      </c>
      <c r="Q570" s="837"/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10</v>
      </c>
      <c r="B571" s="832" t="s">
        <v>2982</v>
      </c>
      <c r="C571" s="832" t="s">
        <v>2991</v>
      </c>
      <c r="D571" s="833" t="s">
        <v>6897</v>
      </c>
      <c r="E571" s="834" t="s">
        <v>3072</v>
      </c>
      <c r="F571" s="832" t="s">
        <v>2984</v>
      </c>
      <c r="G571" s="832" t="s">
        <v>3161</v>
      </c>
      <c r="H571" s="832" t="s">
        <v>630</v>
      </c>
      <c r="I571" s="832" t="s">
        <v>3166</v>
      </c>
      <c r="J571" s="832" t="s">
        <v>1177</v>
      </c>
      <c r="K571" s="832" t="s">
        <v>3167</v>
      </c>
      <c r="L571" s="835">
        <v>32.25</v>
      </c>
      <c r="M571" s="835">
        <v>32.25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10</v>
      </c>
      <c r="B572" s="832" t="s">
        <v>2982</v>
      </c>
      <c r="C572" s="832" t="s">
        <v>2991</v>
      </c>
      <c r="D572" s="833" t="s">
        <v>6897</v>
      </c>
      <c r="E572" s="834" t="s">
        <v>3072</v>
      </c>
      <c r="F572" s="832" t="s">
        <v>2984</v>
      </c>
      <c r="G572" s="832" t="s">
        <v>3161</v>
      </c>
      <c r="H572" s="832" t="s">
        <v>630</v>
      </c>
      <c r="I572" s="832" t="s">
        <v>3367</v>
      </c>
      <c r="J572" s="832" t="s">
        <v>1177</v>
      </c>
      <c r="K572" s="832" t="s">
        <v>3163</v>
      </c>
      <c r="L572" s="835">
        <v>185.26</v>
      </c>
      <c r="M572" s="835">
        <v>185.26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10</v>
      </c>
      <c r="B573" s="832" t="s">
        <v>2982</v>
      </c>
      <c r="C573" s="832" t="s">
        <v>2991</v>
      </c>
      <c r="D573" s="833" t="s">
        <v>6897</v>
      </c>
      <c r="E573" s="834" t="s">
        <v>3072</v>
      </c>
      <c r="F573" s="832" t="s">
        <v>2984</v>
      </c>
      <c r="G573" s="832" t="s">
        <v>3161</v>
      </c>
      <c r="H573" s="832" t="s">
        <v>630</v>
      </c>
      <c r="I573" s="832" t="s">
        <v>3367</v>
      </c>
      <c r="J573" s="832" t="s">
        <v>1177</v>
      </c>
      <c r="K573" s="832" t="s">
        <v>3163</v>
      </c>
      <c r="L573" s="835">
        <v>103.67</v>
      </c>
      <c r="M573" s="835">
        <v>622.02</v>
      </c>
      <c r="N573" s="832">
        <v>6</v>
      </c>
      <c r="O573" s="836">
        <v>5.5</v>
      </c>
      <c r="P573" s="835">
        <v>103.67</v>
      </c>
      <c r="Q573" s="837">
        <v>0.16666666666666669</v>
      </c>
      <c r="R573" s="832">
        <v>1</v>
      </c>
      <c r="S573" s="837">
        <v>0.16666666666666666</v>
      </c>
      <c r="T573" s="836">
        <v>1</v>
      </c>
      <c r="U573" s="838">
        <v>0.18181818181818182</v>
      </c>
    </row>
    <row r="574" spans="1:21" ht="14.4" customHeight="1" x14ac:dyDescent="0.3">
      <c r="A574" s="831">
        <v>10</v>
      </c>
      <c r="B574" s="832" t="s">
        <v>2982</v>
      </c>
      <c r="C574" s="832" t="s">
        <v>2991</v>
      </c>
      <c r="D574" s="833" t="s">
        <v>6897</v>
      </c>
      <c r="E574" s="834" t="s">
        <v>3072</v>
      </c>
      <c r="F574" s="832" t="s">
        <v>2984</v>
      </c>
      <c r="G574" s="832" t="s">
        <v>3161</v>
      </c>
      <c r="H574" s="832" t="s">
        <v>630</v>
      </c>
      <c r="I574" s="832" t="s">
        <v>3921</v>
      </c>
      <c r="J574" s="832" t="s">
        <v>3922</v>
      </c>
      <c r="K574" s="832" t="s">
        <v>3923</v>
      </c>
      <c r="L574" s="835">
        <v>64.5</v>
      </c>
      <c r="M574" s="835">
        <v>129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10</v>
      </c>
      <c r="B575" s="832" t="s">
        <v>2982</v>
      </c>
      <c r="C575" s="832" t="s">
        <v>2991</v>
      </c>
      <c r="D575" s="833" t="s">
        <v>6897</v>
      </c>
      <c r="E575" s="834" t="s">
        <v>3072</v>
      </c>
      <c r="F575" s="832" t="s">
        <v>2984</v>
      </c>
      <c r="G575" s="832" t="s">
        <v>3161</v>
      </c>
      <c r="H575" s="832" t="s">
        <v>630</v>
      </c>
      <c r="I575" s="832" t="s">
        <v>3368</v>
      </c>
      <c r="J575" s="832" t="s">
        <v>1177</v>
      </c>
      <c r="K575" s="832" t="s">
        <v>3163</v>
      </c>
      <c r="L575" s="835">
        <v>103.67</v>
      </c>
      <c r="M575" s="835">
        <v>207.34</v>
      </c>
      <c r="N575" s="832">
        <v>2</v>
      </c>
      <c r="O575" s="836">
        <v>2</v>
      </c>
      <c r="P575" s="835">
        <v>103.67</v>
      </c>
      <c r="Q575" s="837">
        <v>0.5</v>
      </c>
      <c r="R575" s="832">
        <v>1</v>
      </c>
      <c r="S575" s="837">
        <v>0.5</v>
      </c>
      <c r="T575" s="836">
        <v>1</v>
      </c>
      <c r="U575" s="838">
        <v>0.5</v>
      </c>
    </row>
    <row r="576" spans="1:21" ht="14.4" customHeight="1" x14ac:dyDescent="0.3">
      <c r="A576" s="831">
        <v>10</v>
      </c>
      <c r="B576" s="832" t="s">
        <v>2982</v>
      </c>
      <c r="C576" s="832" t="s">
        <v>2991</v>
      </c>
      <c r="D576" s="833" t="s">
        <v>6897</v>
      </c>
      <c r="E576" s="834" t="s">
        <v>3072</v>
      </c>
      <c r="F576" s="832" t="s">
        <v>2984</v>
      </c>
      <c r="G576" s="832" t="s">
        <v>3380</v>
      </c>
      <c r="H576" s="832" t="s">
        <v>630</v>
      </c>
      <c r="I576" s="832" t="s">
        <v>3381</v>
      </c>
      <c r="J576" s="832" t="s">
        <v>708</v>
      </c>
      <c r="K576" s="832" t="s">
        <v>3382</v>
      </c>
      <c r="L576" s="835">
        <v>52.61</v>
      </c>
      <c r="M576" s="835">
        <v>52.61</v>
      </c>
      <c r="N576" s="832">
        <v>1</v>
      </c>
      <c r="O576" s="836">
        <v>1</v>
      </c>
      <c r="P576" s="835">
        <v>52.61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10</v>
      </c>
      <c r="B577" s="832" t="s">
        <v>2982</v>
      </c>
      <c r="C577" s="832" t="s">
        <v>2991</v>
      </c>
      <c r="D577" s="833" t="s">
        <v>6897</v>
      </c>
      <c r="E577" s="834" t="s">
        <v>3072</v>
      </c>
      <c r="F577" s="832" t="s">
        <v>2984</v>
      </c>
      <c r="G577" s="832" t="s">
        <v>3383</v>
      </c>
      <c r="H577" s="832" t="s">
        <v>689</v>
      </c>
      <c r="I577" s="832" t="s">
        <v>2542</v>
      </c>
      <c r="J577" s="832" t="s">
        <v>995</v>
      </c>
      <c r="K577" s="832" t="s">
        <v>998</v>
      </c>
      <c r="L577" s="835">
        <v>181.66</v>
      </c>
      <c r="M577" s="835">
        <v>44506.7</v>
      </c>
      <c r="N577" s="832">
        <v>245</v>
      </c>
      <c r="O577" s="836">
        <v>4</v>
      </c>
      <c r="P577" s="835">
        <v>44506.7</v>
      </c>
      <c r="Q577" s="837">
        <v>1</v>
      </c>
      <c r="R577" s="832">
        <v>245</v>
      </c>
      <c r="S577" s="837">
        <v>1</v>
      </c>
      <c r="T577" s="836">
        <v>4</v>
      </c>
      <c r="U577" s="838">
        <v>1</v>
      </c>
    </row>
    <row r="578" spans="1:21" ht="14.4" customHeight="1" x14ac:dyDescent="0.3">
      <c r="A578" s="831">
        <v>10</v>
      </c>
      <c r="B578" s="832" t="s">
        <v>2982</v>
      </c>
      <c r="C578" s="832" t="s">
        <v>2991</v>
      </c>
      <c r="D578" s="833" t="s">
        <v>6897</v>
      </c>
      <c r="E578" s="834" t="s">
        <v>3072</v>
      </c>
      <c r="F578" s="832" t="s">
        <v>2984</v>
      </c>
      <c r="G578" s="832" t="s">
        <v>3383</v>
      </c>
      <c r="H578" s="832" t="s">
        <v>689</v>
      </c>
      <c r="I578" s="832" t="s">
        <v>3924</v>
      </c>
      <c r="J578" s="832" t="s">
        <v>3925</v>
      </c>
      <c r="K578" s="832" t="s">
        <v>972</v>
      </c>
      <c r="L578" s="835">
        <v>1614.9</v>
      </c>
      <c r="M578" s="835">
        <v>16149</v>
      </c>
      <c r="N578" s="832">
        <v>10</v>
      </c>
      <c r="O578" s="836">
        <v>1</v>
      </c>
      <c r="P578" s="835">
        <v>16149</v>
      </c>
      <c r="Q578" s="837">
        <v>1</v>
      </c>
      <c r="R578" s="832">
        <v>10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10</v>
      </c>
      <c r="B579" s="832" t="s">
        <v>2982</v>
      </c>
      <c r="C579" s="832" t="s">
        <v>2991</v>
      </c>
      <c r="D579" s="833" t="s">
        <v>6897</v>
      </c>
      <c r="E579" s="834" t="s">
        <v>3072</v>
      </c>
      <c r="F579" s="832" t="s">
        <v>2984</v>
      </c>
      <c r="G579" s="832" t="s">
        <v>3383</v>
      </c>
      <c r="H579" s="832" t="s">
        <v>689</v>
      </c>
      <c r="I579" s="832" t="s">
        <v>3926</v>
      </c>
      <c r="J579" s="832" t="s">
        <v>3927</v>
      </c>
      <c r="K579" s="832" t="s">
        <v>1546</v>
      </c>
      <c r="L579" s="835">
        <v>32.380000000000003</v>
      </c>
      <c r="M579" s="835">
        <v>129.52000000000001</v>
      </c>
      <c r="N579" s="832">
        <v>4</v>
      </c>
      <c r="O579" s="836">
        <v>0.5</v>
      </c>
      <c r="P579" s="835">
        <v>129.52000000000001</v>
      </c>
      <c r="Q579" s="837">
        <v>1</v>
      </c>
      <c r="R579" s="832">
        <v>4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10</v>
      </c>
      <c r="B580" s="832" t="s">
        <v>2982</v>
      </c>
      <c r="C580" s="832" t="s">
        <v>2991</v>
      </c>
      <c r="D580" s="833" t="s">
        <v>6897</v>
      </c>
      <c r="E580" s="834" t="s">
        <v>3072</v>
      </c>
      <c r="F580" s="832" t="s">
        <v>2984</v>
      </c>
      <c r="G580" s="832" t="s">
        <v>3383</v>
      </c>
      <c r="H580" s="832" t="s">
        <v>689</v>
      </c>
      <c r="I580" s="832" t="s">
        <v>3928</v>
      </c>
      <c r="J580" s="832" t="s">
        <v>3929</v>
      </c>
      <c r="K580" s="832" t="s">
        <v>1546</v>
      </c>
      <c r="L580" s="835">
        <v>32.380000000000003</v>
      </c>
      <c r="M580" s="835">
        <v>259.04000000000002</v>
      </c>
      <c r="N580" s="832">
        <v>8</v>
      </c>
      <c r="O580" s="836">
        <v>0.5</v>
      </c>
      <c r="P580" s="835">
        <v>259.04000000000002</v>
      </c>
      <c r="Q580" s="837">
        <v>1</v>
      </c>
      <c r="R580" s="832">
        <v>8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10</v>
      </c>
      <c r="B581" s="832" t="s">
        <v>2982</v>
      </c>
      <c r="C581" s="832" t="s">
        <v>2991</v>
      </c>
      <c r="D581" s="833" t="s">
        <v>6897</v>
      </c>
      <c r="E581" s="834" t="s">
        <v>3072</v>
      </c>
      <c r="F581" s="832" t="s">
        <v>2984</v>
      </c>
      <c r="G581" s="832" t="s">
        <v>3383</v>
      </c>
      <c r="H581" s="832" t="s">
        <v>689</v>
      </c>
      <c r="I581" s="832" t="s">
        <v>2738</v>
      </c>
      <c r="J581" s="832" t="s">
        <v>2739</v>
      </c>
      <c r="K581" s="832" t="s">
        <v>2740</v>
      </c>
      <c r="L581" s="835">
        <v>84.89</v>
      </c>
      <c r="M581" s="835">
        <v>84.89</v>
      </c>
      <c r="N581" s="832">
        <v>1</v>
      </c>
      <c r="O581" s="836">
        <v>0.5</v>
      </c>
      <c r="P581" s="835">
        <v>84.89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10</v>
      </c>
      <c r="B582" s="832" t="s">
        <v>2982</v>
      </c>
      <c r="C582" s="832" t="s">
        <v>2991</v>
      </c>
      <c r="D582" s="833" t="s">
        <v>6897</v>
      </c>
      <c r="E582" s="834" t="s">
        <v>3072</v>
      </c>
      <c r="F582" s="832" t="s">
        <v>2984</v>
      </c>
      <c r="G582" s="832" t="s">
        <v>3383</v>
      </c>
      <c r="H582" s="832" t="s">
        <v>689</v>
      </c>
      <c r="I582" s="832" t="s">
        <v>2555</v>
      </c>
      <c r="J582" s="832" t="s">
        <v>986</v>
      </c>
      <c r="K582" s="832" t="s">
        <v>2552</v>
      </c>
      <c r="L582" s="835">
        <v>324.7</v>
      </c>
      <c r="M582" s="835">
        <v>3247</v>
      </c>
      <c r="N582" s="832">
        <v>10</v>
      </c>
      <c r="O582" s="836">
        <v>1</v>
      </c>
      <c r="P582" s="835">
        <v>3247</v>
      </c>
      <c r="Q582" s="837">
        <v>1</v>
      </c>
      <c r="R582" s="832">
        <v>10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10</v>
      </c>
      <c r="B583" s="832" t="s">
        <v>2982</v>
      </c>
      <c r="C583" s="832" t="s">
        <v>2991</v>
      </c>
      <c r="D583" s="833" t="s">
        <v>6897</v>
      </c>
      <c r="E583" s="834" t="s">
        <v>3072</v>
      </c>
      <c r="F583" s="832" t="s">
        <v>2984</v>
      </c>
      <c r="G583" s="832" t="s">
        <v>3383</v>
      </c>
      <c r="H583" s="832" t="s">
        <v>630</v>
      </c>
      <c r="I583" s="832" t="s">
        <v>3930</v>
      </c>
      <c r="J583" s="832" t="s">
        <v>3931</v>
      </c>
      <c r="K583" s="832" t="s">
        <v>1279</v>
      </c>
      <c r="L583" s="835">
        <v>1614.9</v>
      </c>
      <c r="M583" s="835">
        <v>211551.90000000002</v>
      </c>
      <c r="N583" s="832">
        <v>131</v>
      </c>
      <c r="O583" s="836">
        <v>4</v>
      </c>
      <c r="P583" s="835">
        <v>16149</v>
      </c>
      <c r="Q583" s="837">
        <v>7.6335877862595408E-2</v>
      </c>
      <c r="R583" s="832">
        <v>10</v>
      </c>
      <c r="S583" s="837">
        <v>7.6335877862595422E-2</v>
      </c>
      <c r="T583" s="836">
        <v>1</v>
      </c>
      <c r="U583" s="838">
        <v>0.25</v>
      </c>
    </row>
    <row r="584" spans="1:21" ht="14.4" customHeight="1" x14ac:dyDescent="0.3">
      <c r="A584" s="831">
        <v>10</v>
      </c>
      <c r="B584" s="832" t="s">
        <v>2982</v>
      </c>
      <c r="C584" s="832" t="s">
        <v>2991</v>
      </c>
      <c r="D584" s="833" t="s">
        <v>6897</v>
      </c>
      <c r="E584" s="834" t="s">
        <v>3072</v>
      </c>
      <c r="F584" s="832" t="s">
        <v>2984</v>
      </c>
      <c r="G584" s="832" t="s">
        <v>3383</v>
      </c>
      <c r="H584" s="832" t="s">
        <v>689</v>
      </c>
      <c r="I584" s="832" t="s">
        <v>2556</v>
      </c>
      <c r="J584" s="832" t="s">
        <v>965</v>
      </c>
      <c r="K584" s="832" t="s">
        <v>1279</v>
      </c>
      <c r="L584" s="835">
        <v>1614.9</v>
      </c>
      <c r="M584" s="835">
        <v>24223.5</v>
      </c>
      <c r="N584" s="832">
        <v>15</v>
      </c>
      <c r="O584" s="836">
        <v>2</v>
      </c>
      <c r="P584" s="835">
        <v>8074.5</v>
      </c>
      <c r="Q584" s="837">
        <v>0.33333333333333331</v>
      </c>
      <c r="R584" s="832">
        <v>5</v>
      </c>
      <c r="S584" s="837">
        <v>0.33333333333333331</v>
      </c>
      <c r="T584" s="836">
        <v>1</v>
      </c>
      <c r="U584" s="838">
        <v>0.5</v>
      </c>
    </row>
    <row r="585" spans="1:21" ht="14.4" customHeight="1" x14ac:dyDescent="0.3">
      <c r="A585" s="831">
        <v>10</v>
      </c>
      <c r="B585" s="832" t="s">
        <v>2982</v>
      </c>
      <c r="C585" s="832" t="s">
        <v>2991</v>
      </c>
      <c r="D585" s="833" t="s">
        <v>6897</v>
      </c>
      <c r="E585" s="834" t="s">
        <v>3072</v>
      </c>
      <c r="F585" s="832" t="s">
        <v>2984</v>
      </c>
      <c r="G585" s="832" t="s">
        <v>3383</v>
      </c>
      <c r="H585" s="832" t="s">
        <v>689</v>
      </c>
      <c r="I585" s="832" t="s">
        <v>2787</v>
      </c>
      <c r="J585" s="832" t="s">
        <v>1643</v>
      </c>
      <c r="K585" s="832" t="s">
        <v>1546</v>
      </c>
      <c r="L585" s="835">
        <v>72.27</v>
      </c>
      <c r="M585" s="835">
        <v>7082.4599999999991</v>
      </c>
      <c r="N585" s="832">
        <v>98</v>
      </c>
      <c r="O585" s="836">
        <v>1.5</v>
      </c>
      <c r="P585" s="835">
        <v>6504.2999999999993</v>
      </c>
      <c r="Q585" s="837">
        <v>0.91836734693877553</v>
      </c>
      <c r="R585" s="832">
        <v>90</v>
      </c>
      <c r="S585" s="837">
        <v>0.91836734693877553</v>
      </c>
      <c r="T585" s="836">
        <v>1</v>
      </c>
      <c r="U585" s="838">
        <v>0.66666666666666663</v>
      </c>
    </row>
    <row r="586" spans="1:21" ht="14.4" customHeight="1" x14ac:dyDescent="0.3">
      <c r="A586" s="831">
        <v>10</v>
      </c>
      <c r="B586" s="832" t="s">
        <v>2982</v>
      </c>
      <c r="C586" s="832" t="s">
        <v>2991</v>
      </c>
      <c r="D586" s="833" t="s">
        <v>6897</v>
      </c>
      <c r="E586" s="834" t="s">
        <v>3072</v>
      </c>
      <c r="F586" s="832" t="s">
        <v>2984</v>
      </c>
      <c r="G586" s="832" t="s">
        <v>3383</v>
      </c>
      <c r="H586" s="832" t="s">
        <v>689</v>
      </c>
      <c r="I586" s="832" t="s">
        <v>2949</v>
      </c>
      <c r="J586" s="832" t="s">
        <v>2297</v>
      </c>
      <c r="K586" s="832" t="s">
        <v>1546</v>
      </c>
      <c r="L586" s="835">
        <v>72.27</v>
      </c>
      <c r="M586" s="835">
        <v>578.16</v>
      </c>
      <c r="N586" s="832">
        <v>8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10</v>
      </c>
      <c r="B587" s="832" t="s">
        <v>2982</v>
      </c>
      <c r="C587" s="832" t="s">
        <v>2991</v>
      </c>
      <c r="D587" s="833" t="s">
        <v>6897</v>
      </c>
      <c r="E587" s="834" t="s">
        <v>3072</v>
      </c>
      <c r="F587" s="832" t="s">
        <v>2984</v>
      </c>
      <c r="G587" s="832" t="s">
        <v>3383</v>
      </c>
      <c r="H587" s="832" t="s">
        <v>689</v>
      </c>
      <c r="I587" s="832" t="s">
        <v>3932</v>
      </c>
      <c r="J587" s="832" t="s">
        <v>2061</v>
      </c>
      <c r="K587" s="832" t="s">
        <v>1281</v>
      </c>
      <c r="L587" s="835">
        <v>129.51</v>
      </c>
      <c r="M587" s="835">
        <v>1165.5899999999999</v>
      </c>
      <c r="N587" s="832">
        <v>9</v>
      </c>
      <c r="O587" s="836">
        <v>1.5</v>
      </c>
      <c r="P587" s="835">
        <v>1165.5899999999999</v>
      </c>
      <c r="Q587" s="837">
        <v>1</v>
      </c>
      <c r="R587" s="832">
        <v>9</v>
      </c>
      <c r="S587" s="837">
        <v>1</v>
      </c>
      <c r="T587" s="836">
        <v>1.5</v>
      </c>
      <c r="U587" s="838">
        <v>1</v>
      </c>
    </row>
    <row r="588" spans="1:21" ht="14.4" customHeight="1" x14ac:dyDescent="0.3">
      <c r="A588" s="831">
        <v>10</v>
      </c>
      <c r="B588" s="832" t="s">
        <v>2982</v>
      </c>
      <c r="C588" s="832" t="s">
        <v>2991</v>
      </c>
      <c r="D588" s="833" t="s">
        <v>6897</v>
      </c>
      <c r="E588" s="834" t="s">
        <v>3072</v>
      </c>
      <c r="F588" s="832" t="s">
        <v>2984</v>
      </c>
      <c r="G588" s="832" t="s">
        <v>3383</v>
      </c>
      <c r="H588" s="832" t="s">
        <v>689</v>
      </c>
      <c r="I588" s="832" t="s">
        <v>3933</v>
      </c>
      <c r="J588" s="832" t="s">
        <v>3934</v>
      </c>
      <c r="K588" s="832" t="s">
        <v>1546</v>
      </c>
      <c r="L588" s="835">
        <v>72.27</v>
      </c>
      <c r="M588" s="835">
        <v>578.16</v>
      </c>
      <c r="N588" s="832">
        <v>8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10</v>
      </c>
      <c r="B589" s="832" t="s">
        <v>2982</v>
      </c>
      <c r="C589" s="832" t="s">
        <v>2991</v>
      </c>
      <c r="D589" s="833" t="s">
        <v>6897</v>
      </c>
      <c r="E589" s="834" t="s">
        <v>3072</v>
      </c>
      <c r="F589" s="832" t="s">
        <v>2984</v>
      </c>
      <c r="G589" s="832" t="s">
        <v>3383</v>
      </c>
      <c r="H589" s="832" t="s">
        <v>689</v>
      </c>
      <c r="I589" s="832" t="s">
        <v>2636</v>
      </c>
      <c r="J589" s="832" t="s">
        <v>1284</v>
      </c>
      <c r="K589" s="832" t="s">
        <v>1281</v>
      </c>
      <c r="L589" s="835">
        <v>129.51</v>
      </c>
      <c r="M589" s="835">
        <v>906.56999999999994</v>
      </c>
      <c r="N589" s="832">
        <v>7</v>
      </c>
      <c r="O589" s="836">
        <v>1</v>
      </c>
      <c r="P589" s="835">
        <v>906.56999999999994</v>
      </c>
      <c r="Q589" s="837">
        <v>1</v>
      </c>
      <c r="R589" s="832">
        <v>7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10</v>
      </c>
      <c r="B590" s="832" t="s">
        <v>2982</v>
      </c>
      <c r="C590" s="832" t="s">
        <v>2991</v>
      </c>
      <c r="D590" s="833" t="s">
        <v>6897</v>
      </c>
      <c r="E590" s="834" t="s">
        <v>3072</v>
      </c>
      <c r="F590" s="832" t="s">
        <v>2984</v>
      </c>
      <c r="G590" s="832" t="s">
        <v>3383</v>
      </c>
      <c r="H590" s="832" t="s">
        <v>689</v>
      </c>
      <c r="I590" s="832" t="s">
        <v>2637</v>
      </c>
      <c r="J590" s="832" t="s">
        <v>1283</v>
      </c>
      <c r="K590" s="832" t="s">
        <v>1281</v>
      </c>
      <c r="L590" s="835">
        <v>130.38999999999999</v>
      </c>
      <c r="M590" s="835">
        <v>2216.63</v>
      </c>
      <c r="N590" s="832">
        <v>17</v>
      </c>
      <c r="O590" s="836">
        <v>2.5</v>
      </c>
      <c r="P590" s="835">
        <v>2216.63</v>
      </c>
      <c r="Q590" s="837">
        <v>1</v>
      </c>
      <c r="R590" s="832">
        <v>17</v>
      </c>
      <c r="S590" s="837">
        <v>1</v>
      </c>
      <c r="T590" s="836">
        <v>2.5</v>
      </c>
      <c r="U590" s="838">
        <v>1</v>
      </c>
    </row>
    <row r="591" spans="1:21" ht="14.4" customHeight="1" x14ac:dyDescent="0.3">
      <c r="A591" s="831">
        <v>10</v>
      </c>
      <c r="B591" s="832" t="s">
        <v>2982</v>
      </c>
      <c r="C591" s="832" t="s">
        <v>2991</v>
      </c>
      <c r="D591" s="833" t="s">
        <v>6897</v>
      </c>
      <c r="E591" s="834" t="s">
        <v>3072</v>
      </c>
      <c r="F591" s="832" t="s">
        <v>2984</v>
      </c>
      <c r="G591" s="832" t="s">
        <v>3383</v>
      </c>
      <c r="H591" s="832" t="s">
        <v>689</v>
      </c>
      <c r="I591" s="832" t="s">
        <v>2950</v>
      </c>
      <c r="J591" s="832" t="s">
        <v>2298</v>
      </c>
      <c r="K591" s="832" t="s">
        <v>1546</v>
      </c>
      <c r="L591" s="835">
        <v>72.27</v>
      </c>
      <c r="M591" s="835">
        <v>578.16</v>
      </c>
      <c r="N591" s="832">
        <v>8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10</v>
      </c>
      <c r="B592" s="832" t="s">
        <v>2982</v>
      </c>
      <c r="C592" s="832" t="s">
        <v>2991</v>
      </c>
      <c r="D592" s="833" t="s">
        <v>6897</v>
      </c>
      <c r="E592" s="834" t="s">
        <v>3072</v>
      </c>
      <c r="F592" s="832" t="s">
        <v>2984</v>
      </c>
      <c r="G592" s="832" t="s">
        <v>3383</v>
      </c>
      <c r="H592" s="832" t="s">
        <v>689</v>
      </c>
      <c r="I592" s="832" t="s">
        <v>3935</v>
      </c>
      <c r="J592" s="832" t="s">
        <v>3936</v>
      </c>
      <c r="K592" s="832" t="s">
        <v>1552</v>
      </c>
      <c r="L592" s="835">
        <v>129.51</v>
      </c>
      <c r="M592" s="835">
        <v>259.02</v>
      </c>
      <c r="N592" s="832">
        <v>2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10</v>
      </c>
      <c r="B593" s="832" t="s">
        <v>2982</v>
      </c>
      <c r="C593" s="832" t="s">
        <v>2991</v>
      </c>
      <c r="D593" s="833" t="s">
        <v>6897</v>
      </c>
      <c r="E593" s="834" t="s">
        <v>3072</v>
      </c>
      <c r="F593" s="832" t="s">
        <v>2984</v>
      </c>
      <c r="G593" s="832" t="s">
        <v>3383</v>
      </c>
      <c r="H593" s="832" t="s">
        <v>689</v>
      </c>
      <c r="I593" s="832" t="s">
        <v>3937</v>
      </c>
      <c r="J593" s="832" t="s">
        <v>3938</v>
      </c>
      <c r="K593" s="832" t="s">
        <v>1281</v>
      </c>
      <c r="L593" s="835">
        <v>129.51</v>
      </c>
      <c r="M593" s="835">
        <v>1165.5899999999999</v>
      </c>
      <c r="N593" s="832">
        <v>9</v>
      </c>
      <c r="O593" s="836">
        <v>1.5</v>
      </c>
      <c r="P593" s="835">
        <v>1165.5899999999999</v>
      </c>
      <c r="Q593" s="837">
        <v>1</v>
      </c>
      <c r="R593" s="832">
        <v>9</v>
      </c>
      <c r="S593" s="837">
        <v>1</v>
      </c>
      <c r="T593" s="836">
        <v>1.5</v>
      </c>
      <c r="U593" s="838">
        <v>1</v>
      </c>
    </row>
    <row r="594" spans="1:21" ht="14.4" customHeight="1" x14ac:dyDescent="0.3">
      <c r="A594" s="831">
        <v>10</v>
      </c>
      <c r="B594" s="832" t="s">
        <v>2982</v>
      </c>
      <c r="C594" s="832" t="s">
        <v>2991</v>
      </c>
      <c r="D594" s="833" t="s">
        <v>6897</v>
      </c>
      <c r="E594" s="834" t="s">
        <v>3072</v>
      </c>
      <c r="F594" s="832" t="s">
        <v>2984</v>
      </c>
      <c r="G594" s="832" t="s">
        <v>3383</v>
      </c>
      <c r="H594" s="832" t="s">
        <v>630</v>
      </c>
      <c r="I594" s="832" t="s">
        <v>3939</v>
      </c>
      <c r="J594" s="832" t="s">
        <v>967</v>
      </c>
      <c r="K594" s="832" t="s">
        <v>968</v>
      </c>
      <c r="L594" s="835">
        <v>1369.01</v>
      </c>
      <c r="M594" s="835">
        <v>13690.1</v>
      </c>
      <c r="N594" s="832">
        <v>10</v>
      </c>
      <c r="O594" s="836">
        <v>1</v>
      </c>
      <c r="P594" s="835">
        <v>13690.1</v>
      </c>
      <c r="Q594" s="837">
        <v>1</v>
      </c>
      <c r="R594" s="832">
        <v>10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10</v>
      </c>
      <c r="B595" s="832" t="s">
        <v>2982</v>
      </c>
      <c r="C595" s="832" t="s">
        <v>2991</v>
      </c>
      <c r="D595" s="833" t="s">
        <v>6897</v>
      </c>
      <c r="E595" s="834" t="s">
        <v>3072</v>
      </c>
      <c r="F595" s="832" t="s">
        <v>2984</v>
      </c>
      <c r="G595" s="832" t="s">
        <v>3383</v>
      </c>
      <c r="H595" s="832" t="s">
        <v>689</v>
      </c>
      <c r="I595" s="832" t="s">
        <v>3940</v>
      </c>
      <c r="J595" s="832" t="s">
        <v>3941</v>
      </c>
      <c r="K595" s="832" t="s">
        <v>3942</v>
      </c>
      <c r="L595" s="835">
        <v>98.78</v>
      </c>
      <c r="M595" s="835">
        <v>987.8</v>
      </c>
      <c r="N595" s="832">
        <v>10</v>
      </c>
      <c r="O595" s="836">
        <v>1</v>
      </c>
      <c r="P595" s="835">
        <v>987.8</v>
      </c>
      <c r="Q595" s="837">
        <v>1</v>
      </c>
      <c r="R595" s="832">
        <v>10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10</v>
      </c>
      <c r="B596" s="832" t="s">
        <v>2982</v>
      </c>
      <c r="C596" s="832" t="s">
        <v>2991</v>
      </c>
      <c r="D596" s="833" t="s">
        <v>6897</v>
      </c>
      <c r="E596" s="834" t="s">
        <v>3072</v>
      </c>
      <c r="F596" s="832" t="s">
        <v>2984</v>
      </c>
      <c r="G596" s="832" t="s">
        <v>3175</v>
      </c>
      <c r="H596" s="832" t="s">
        <v>630</v>
      </c>
      <c r="I596" s="832" t="s">
        <v>3176</v>
      </c>
      <c r="J596" s="832" t="s">
        <v>3177</v>
      </c>
      <c r="K596" s="832" t="s">
        <v>3178</v>
      </c>
      <c r="L596" s="835">
        <v>21.92</v>
      </c>
      <c r="M596" s="835">
        <v>21.92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10</v>
      </c>
      <c r="B597" s="832" t="s">
        <v>2982</v>
      </c>
      <c r="C597" s="832" t="s">
        <v>2991</v>
      </c>
      <c r="D597" s="833" t="s">
        <v>6897</v>
      </c>
      <c r="E597" s="834" t="s">
        <v>3072</v>
      </c>
      <c r="F597" s="832" t="s">
        <v>2984</v>
      </c>
      <c r="G597" s="832" t="s">
        <v>3175</v>
      </c>
      <c r="H597" s="832" t="s">
        <v>630</v>
      </c>
      <c r="I597" s="832" t="s">
        <v>3179</v>
      </c>
      <c r="J597" s="832" t="s">
        <v>3180</v>
      </c>
      <c r="K597" s="832" t="s">
        <v>3181</v>
      </c>
      <c r="L597" s="835">
        <v>87.67</v>
      </c>
      <c r="M597" s="835">
        <v>263.01</v>
      </c>
      <c r="N597" s="832">
        <v>3</v>
      </c>
      <c r="O597" s="836">
        <v>2</v>
      </c>
      <c r="P597" s="835">
        <v>175.34</v>
      </c>
      <c r="Q597" s="837">
        <v>0.66666666666666674</v>
      </c>
      <c r="R597" s="832">
        <v>2</v>
      </c>
      <c r="S597" s="837">
        <v>0.66666666666666663</v>
      </c>
      <c r="T597" s="836">
        <v>1.5</v>
      </c>
      <c r="U597" s="838">
        <v>0.75</v>
      </c>
    </row>
    <row r="598" spans="1:21" ht="14.4" customHeight="1" x14ac:dyDescent="0.3">
      <c r="A598" s="831">
        <v>10</v>
      </c>
      <c r="B598" s="832" t="s">
        <v>2982</v>
      </c>
      <c r="C598" s="832" t="s">
        <v>2991</v>
      </c>
      <c r="D598" s="833" t="s">
        <v>6897</v>
      </c>
      <c r="E598" s="834" t="s">
        <v>3072</v>
      </c>
      <c r="F598" s="832" t="s">
        <v>2984</v>
      </c>
      <c r="G598" s="832" t="s">
        <v>3943</v>
      </c>
      <c r="H598" s="832" t="s">
        <v>630</v>
      </c>
      <c r="I598" s="832" t="s">
        <v>3944</v>
      </c>
      <c r="J598" s="832" t="s">
        <v>901</v>
      </c>
      <c r="K598" s="832" t="s">
        <v>3945</v>
      </c>
      <c r="L598" s="835">
        <v>54.55</v>
      </c>
      <c r="M598" s="835">
        <v>54.55</v>
      </c>
      <c r="N598" s="832">
        <v>1</v>
      </c>
      <c r="O598" s="836">
        <v>0.5</v>
      </c>
      <c r="P598" s="835">
        <v>54.55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10</v>
      </c>
      <c r="B599" s="832" t="s">
        <v>2982</v>
      </c>
      <c r="C599" s="832" t="s">
        <v>2991</v>
      </c>
      <c r="D599" s="833" t="s">
        <v>6897</v>
      </c>
      <c r="E599" s="834" t="s">
        <v>3072</v>
      </c>
      <c r="F599" s="832" t="s">
        <v>2984</v>
      </c>
      <c r="G599" s="832" t="s">
        <v>3943</v>
      </c>
      <c r="H599" s="832" t="s">
        <v>630</v>
      </c>
      <c r="I599" s="832" t="s">
        <v>3946</v>
      </c>
      <c r="J599" s="832" t="s">
        <v>901</v>
      </c>
      <c r="K599" s="832" t="s">
        <v>3945</v>
      </c>
      <c r="L599" s="835">
        <v>54.55</v>
      </c>
      <c r="M599" s="835">
        <v>163.64999999999998</v>
      </c>
      <c r="N599" s="832">
        <v>3</v>
      </c>
      <c r="O599" s="836">
        <v>2</v>
      </c>
      <c r="P599" s="835">
        <v>109.1</v>
      </c>
      <c r="Q599" s="837">
        <v>0.66666666666666674</v>
      </c>
      <c r="R599" s="832">
        <v>2</v>
      </c>
      <c r="S599" s="837">
        <v>0.66666666666666663</v>
      </c>
      <c r="T599" s="836">
        <v>1.5</v>
      </c>
      <c r="U599" s="838">
        <v>0.75</v>
      </c>
    </row>
    <row r="600" spans="1:21" ht="14.4" customHeight="1" x14ac:dyDescent="0.3">
      <c r="A600" s="831">
        <v>10</v>
      </c>
      <c r="B600" s="832" t="s">
        <v>2982</v>
      </c>
      <c r="C600" s="832" t="s">
        <v>2991</v>
      </c>
      <c r="D600" s="833" t="s">
        <v>6897</v>
      </c>
      <c r="E600" s="834" t="s">
        <v>3072</v>
      </c>
      <c r="F600" s="832" t="s">
        <v>2984</v>
      </c>
      <c r="G600" s="832" t="s">
        <v>3947</v>
      </c>
      <c r="H600" s="832" t="s">
        <v>630</v>
      </c>
      <c r="I600" s="832" t="s">
        <v>3948</v>
      </c>
      <c r="J600" s="832" t="s">
        <v>3949</v>
      </c>
      <c r="K600" s="832" t="s">
        <v>2634</v>
      </c>
      <c r="L600" s="835">
        <v>279.52999999999997</v>
      </c>
      <c r="M600" s="835">
        <v>279.52999999999997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10</v>
      </c>
      <c r="B601" s="832" t="s">
        <v>2982</v>
      </c>
      <c r="C601" s="832" t="s">
        <v>2991</v>
      </c>
      <c r="D601" s="833" t="s">
        <v>6897</v>
      </c>
      <c r="E601" s="834" t="s">
        <v>3072</v>
      </c>
      <c r="F601" s="832" t="s">
        <v>2984</v>
      </c>
      <c r="G601" s="832" t="s">
        <v>3185</v>
      </c>
      <c r="H601" s="832" t="s">
        <v>689</v>
      </c>
      <c r="I601" s="832" t="s">
        <v>2523</v>
      </c>
      <c r="J601" s="832" t="s">
        <v>941</v>
      </c>
      <c r="K601" s="832" t="s">
        <v>2524</v>
      </c>
      <c r="L601" s="835">
        <v>63.75</v>
      </c>
      <c r="M601" s="835">
        <v>255</v>
      </c>
      <c r="N601" s="832">
        <v>4</v>
      </c>
      <c r="O601" s="836">
        <v>2.5</v>
      </c>
      <c r="P601" s="835">
        <v>63.75</v>
      </c>
      <c r="Q601" s="837">
        <v>0.25</v>
      </c>
      <c r="R601" s="832">
        <v>1</v>
      </c>
      <c r="S601" s="837">
        <v>0.25</v>
      </c>
      <c r="T601" s="836">
        <v>0.5</v>
      </c>
      <c r="U601" s="838">
        <v>0.2</v>
      </c>
    </row>
    <row r="602" spans="1:21" ht="14.4" customHeight="1" x14ac:dyDescent="0.3">
      <c r="A602" s="831">
        <v>10</v>
      </c>
      <c r="B602" s="832" t="s">
        <v>2982</v>
      </c>
      <c r="C602" s="832" t="s">
        <v>2991</v>
      </c>
      <c r="D602" s="833" t="s">
        <v>6897</v>
      </c>
      <c r="E602" s="834" t="s">
        <v>3072</v>
      </c>
      <c r="F602" s="832" t="s">
        <v>2984</v>
      </c>
      <c r="G602" s="832" t="s">
        <v>3185</v>
      </c>
      <c r="H602" s="832" t="s">
        <v>689</v>
      </c>
      <c r="I602" s="832" t="s">
        <v>2525</v>
      </c>
      <c r="J602" s="832" t="s">
        <v>2273</v>
      </c>
      <c r="K602" s="832" t="s">
        <v>2526</v>
      </c>
      <c r="L602" s="835">
        <v>25.5</v>
      </c>
      <c r="M602" s="835">
        <v>25.5</v>
      </c>
      <c r="N602" s="832">
        <v>1</v>
      </c>
      <c r="O602" s="836">
        <v>0.5</v>
      </c>
      <c r="P602" s="835">
        <v>25.5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10</v>
      </c>
      <c r="B603" s="832" t="s">
        <v>2982</v>
      </c>
      <c r="C603" s="832" t="s">
        <v>2991</v>
      </c>
      <c r="D603" s="833" t="s">
        <v>6897</v>
      </c>
      <c r="E603" s="834" t="s">
        <v>3072</v>
      </c>
      <c r="F603" s="832" t="s">
        <v>2984</v>
      </c>
      <c r="G603" s="832" t="s">
        <v>3224</v>
      </c>
      <c r="H603" s="832" t="s">
        <v>630</v>
      </c>
      <c r="I603" s="832" t="s">
        <v>3950</v>
      </c>
      <c r="J603" s="832" t="s">
        <v>3226</v>
      </c>
      <c r="K603" s="832" t="s">
        <v>3951</v>
      </c>
      <c r="L603" s="835">
        <v>257.14</v>
      </c>
      <c r="M603" s="835">
        <v>257.14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10</v>
      </c>
      <c r="B604" s="832" t="s">
        <v>2982</v>
      </c>
      <c r="C604" s="832" t="s">
        <v>2991</v>
      </c>
      <c r="D604" s="833" t="s">
        <v>6897</v>
      </c>
      <c r="E604" s="834" t="s">
        <v>3072</v>
      </c>
      <c r="F604" s="832" t="s">
        <v>2984</v>
      </c>
      <c r="G604" s="832" t="s">
        <v>3952</v>
      </c>
      <c r="H604" s="832" t="s">
        <v>630</v>
      </c>
      <c r="I604" s="832" t="s">
        <v>3953</v>
      </c>
      <c r="J604" s="832" t="s">
        <v>3954</v>
      </c>
      <c r="K604" s="832" t="s">
        <v>3955</v>
      </c>
      <c r="L604" s="835">
        <v>139.63999999999999</v>
      </c>
      <c r="M604" s="835">
        <v>139.63999999999999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10</v>
      </c>
      <c r="B605" s="832" t="s">
        <v>2982</v>
      </c>
      <c r="C605" s="832" t="s">
        <v>2991</v>
      </c>
      <c r="D605" s="833" t="s">
        <v>6897</v>
      </c>
      <c r="E605" s="834" t="s">
        <v>3072</v>
      </c>
      <c r="F605" s="832" t="s">
        <v>2984</v>
      </c>
      <c r="G605" s="832" t="s">
        <v>3583</v>
      </c>
      <c r="H605" s="832" t="s">
        <v>689</v>
      </c>
      <c r="I605" s="832" t="s">
        <v>2619</v>
      </c>
      <c r="J605" s="832" t="s">
        <v>2620</v>
      </c>
      <c r="K605" s="832" t="s">
        <v>2621</v>
      </c>
      <c r="L605" s="835">
        <v>0</v>
      </c>
      <c r="M605" s="835">
        <v>0</v>
      </c>
      <c r="N605" s="832">
        <v>1</v>
      </c>
      <c r="O605" s="836">
        <v>1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10</v>
      </c>
      <c r="B606" s="832" t="s">
        <v>2982</v>
      </c>
      <c r="C606" s="832" t="s">
        <v>2991</v>
      </c>
      <c r="D606" s="833" t="s">
        <v>6897</v>
      </c>
      <c r="E606" s="834" t="s">
        <v>3072</v>
      </c>
      <c r="F606" s="832" t="s">
        <v>2984</v>
      </c>
      <c r="G606" s="832" t="s">
        <v>3527</v>
      </c>
      <c r="H606" s="832" t="s">
        <v>630</v>
      </c>
      <c r="I606" s="832" t="s">
        <v>3956</v>
      </c>
      <c r="J606" s="832" t="s">
        <v>1258</v>
      </c>
      <c r="K606" s="832" t="s">
        <v>3957</v>
      </c>
      <c r="L606" s="835">
        <v>210.38</v>
      </c>
      <c r="M606" s="835">
        <v>210.38</v>
      </c>
      <c r="N606" s="832">
        <v>1</v>
      </c>
      <c r="O606" s="836">
        <v>1</v>
      </c>
      <c r="P606" s="835">
        <v>210.38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10</v>
      </c>
      <c r="B607" s="832" t="s">
        <v>2982</v>
      </c>
      <c r="C607" s="832" t="s">
        <v>2991</v>
      </c>
      <c r="D607" s="833" t="s">
        <v>6897</v>
      </c>
      <c r="E607" s="834" t="s">
        <v>3072</v>
      </c>
      <c r="F607" s="832" t="s">
        <v>2984</v>
      </c>
      <c r="G607" s="832" t="s">
        <v>3425</v>
      </c>
      <c r="H607" s="832" t="s">
        <v>630</v>
      </c>
      <c r="I607" s="832" t="s">
        <v>3426</v>
      </c>
      <c r="J607" s="832" t="s">
        <v>743</v>
      </c>
      <c r="K607" s="832" t="s">
        <v>3427</v>
      </c>
      <c r="L607" s="835">
        <v>42.54</v>
      </c>
      <c r="M607" s="835">
        <v>85.08</v>
      </c>
      <c r="N607" s="832">
        <v>2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10</v>
      </c>
      <c r="B608" s="832" t="s">
        <v>2982</v>
      </c>
      <c r="C608" s="832" t="s">
        <v>2991</v>
      </c>
      <c r="D608" s="833" t="s">
        <v>6897</v>
      </c>
      <c r="E608" s="834" t="s">
        <v>3072</v>
      </c>
      <c r="F608" s="832" t="s">
        <v>2984</v>
      </c>
      <c r="G608" s="832" t="s">
        <v>3425</v>
      </c>
      <c r="H608" s="832" t="s">
        <v>630</v>
      </c>
      <c r="I608" s="832" t="s">
        <v>3431</v>
      </c>
      <c r="J608" s="832" t="s">
        <v>1070</v>
      </c>
      <c r="K608" s="832" t="s">
        <v>3432</v>
      </c>
      <c r="L608" s="835">
        <v>60.28</v>
      </c>
      <c r="M608" s="835">
        <v>180.84</v>
      </c>
      <c r="N608" s="832">
        <v>3</v>
      </c>
      <c r="O608" s="836">
        <v>3</v>
      </c>
      <c r="P608" s="835">
        <v>60.28</v>
      </c>
      <c r="Q608" s="837">
        <v>0.33333333333333331</v>
      </c>
      <c r="R608" s="832">
        <v>1</v>
      </c>
      <c r="S608" s="837">
        <v>0.33333333333333331</v>
      </c>
      <c r="T608" s="836">
        <v>1</v>
      </c>
      <c r="U608" s="838">
        <v>0.33333333333333331</v>
      </c>
    </row>
    <row r="609" spans="1:21" ht="14.4" customHeight="1" x14ac:dyDescent="0.3">
      <c r="A609" s="831">
        <v>10</v>
      </c>
      <c r="B609" s="832" t="s">
        <v>2982</v>
      </c>
      <c r="C609" s="832" t="s">
        <v>2991</v>
      </c>
      <c r="D609" s="833" t="s">
        <v>6897</v>
      </c>
      <c r="E609" s="834" t="s">
        <v>3072</v>
      </c>
      <c r="F609" s="832" t="s">
        <v>2984</v>
      </c>
      <c r="G609" s="832" t="s">
        <v>3425</v>
      </c>
      <c r="H609" s="832" t="s">
        <v>630</v>
      </c>
      <c r="I609" s="832" t="s">
        <v>3513</v>
      </c>
      <c r="J609" s="832" t="s">
        <v>743</v>
      </c>
      <c r="K609" s="832" t="s">
        <v>3514</v>
      </c>
      <c r="L609" s="835">
        <v>59.56</v>
      </c>
      <c r="M609" s="835">
        <v>297.8</v>
      </c>
      <c r="N609" s="832">
        <v>5</v>
      </c>
      <c r="O609" s="836">
        <v>4</v>
      </c>
      <c r="P609" s="835">
        <v>297.8</v>
      </c>
      <c r="Q609" s="837">
        <v>1</v>
      </c>
      <c r="R609" s="832">
        <v>5</v>
      </c>
      <c r="S609" s="837">
        <v>1</v>
      </c>
      <c r="T609" s="836">
        <v>4</v>
      </c>
      <c r="U609" s="838">
        <v>1</v>
      </c>
    </row>
    <row r="610" spans="1:21" ht="14.4" customHeight="1" x14ac:dyDescent="0.3">
      <c r="A610" s="831">
        <v>10</v>
      </c>
      <c r="B610" s="832" t="s">
        <v>2982</v>
      </c>
      <c r="C610" s="832" t="s">
        <v>2991</v>
      </c>
      <c r="D610" s="833" t="s">
        <v>6897</v>
      </c>
      <c r="E610" s="834" t="s">
        <v>3072</v>
      </c>
      <c r="F610" s="832" t="s">
        <v>2984</v>
      </c>
      <c r="G610" s="832" t="s">
        <v>3849</v>
      </c>
      <c r="H610" s="832" t="s">
        <v>630</v>
      </c>
      <c r="I610" s="832" t="s">
        <v>3850</v>
      </c>
      <c r="J610" s="832" t="s">
        <v>3851</v>
      </c>
      <c r="K610" s="832" t="s">
        <v>3852</v>
      </c>
      <c r="L610" s="835">
        <v>77.13</v>
      </c>
      <c r="M610" s="835">
        <v>154.26</v>
      </c>
      <c r="N610" s="832">
        <v>2</v>
      </c>
      <c r="O610" s="836">
        <v>2</v>
      </c>
      <c r="P610" s="835">
        <v>77.13</v>
      </c>
      <c r="Q610" s="837">
        <v>0.5</v>
      </c>
      <c r="R610" s="832">
        <v>1</v>
      </c>
      <c r="S610" s="837">
        <v>0.5</v>
      </c>
      <c r="T610" s="836">
        <v>1</v>
      </c>
      <c r="U610" s="838">
        <v>0.5</v>
      </c>
    </row>
    <row r="611" spans="1:21" ht="14.4" customHeight="1" x14ac:dyDescent="0.3">
      <c r="A611" s="831">
        <v>10</v>
      </c>
      <c r="B611" s="832" t="s">
        <v>2982</v>
      </c>
      <c r="C611" s="832" t="s">
        <v>2991</v>
      </c>
      <c r="D611" s="833" t="s">
        <v>6897</v>
      </c>
      <c r="E611" s="834" t="s">
        <v>3072</v>
      </c>
      <c r="F611" s="832" t="s">
        <v>2984</v>
      </c>
      <c r="G611" s="832" t="s">
        <v>3958</v>
      </c>
      <c r="H611" s="832" t="s">
        <v>689</v>
      </c>
      <c r="I611" s="832" t="s">
        <v>3959</v>
      </c>
      <c r="J611" s="832" t="s">
        <v>3960</v>
      </c>
      <c r="K611" s="832" t="s">
        <v>3961</v>
      </c>
      <c r="L611" s="835">
        <v>0</v>
      </c>
      <c r="M611" s="835">
        <v>0</v>
      </c>
      <c r="N611" s="832">
        <v>1</v>
      </c>
      <c r="O611" s="836">
        <v>1</v>
      </c>
      <c r="P611" s="835">
        <v>0</v>
      </c>
      <c r="Q611" s="837"/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10</v>
      </c>
      <c r="B612" s="832" t="s">
        <v>2982</v>
      </c>
      <c r="C612" s="832" t="s">
        <v>2991</v>
      </c>
      <c r="D612" s="833" t="s">
        <v>6897</v>
      </c>
      <c r="E612" s="834" t="s">
        <v>3072</v>
      </c>
      <c r="F612" s="832" t="s">
        <v>2984</v>
      </c>
      <c r="G612" s="832" t="s">
        <v>3962</v>
      </c>
      <c r="H612" s="832" t="s">
        <v>630</v>
      </c>
      <c r="I612" s="832" t="s">
        <v>2718</v>
      </c>
      <c r="J612" s="832" t="s">
        <v>2719</v>
      </c>
      <c r="K612" s="832" t="s">
        <v>2720</v>
      </c>
      <c r="L612" s="835">
        <v>659.87</v>
      </c>
      <c r="M612" s="835">
        <v>659.87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10</v>
      </c>
      <c r="B613" s="832" t="s">
        <v>2982</v>
      </c>
      <c r="C613" s="832" t="s">
        <v>2991</v>
      </c>
      <c r="D613" s="833" t="s">
        <v>6897</v>
      </c>
      <c r="E613" s="834" t="s">
        <v>3072</v>
      </c>
      <c r="F613" s="832" t="s">
        <v>2984</v>
      </c>
      <c r="G613" s="832" t="s">
        <v>3963</v>
      </c>
      <c r="H613" s="832" t="s">
        <v>630</v>
      </c>
      <c r="I613" s="832" t="s">
        <v>3964</v>
      </c>
      <c r="J613" s="832" t="s">
        <v>3965</v>
      </c>
      <c r="K613" s="832" t="s">
        <v>3966</v>
      </c>
      <c r="L613" s="835">
        <v>1029.8499999999999</v>
      </c>
      <c r="M613" s="835">
        <v>2059.6999999999998</v>
      </c>
      <c r="N613" s="832">
        <v>2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10</v>
      </c>
      <c r="B614" s="832" t="s">
        <v>2982</v>
      </c>
      <c r="C614" s="832" t="s">
        <v>2991</v>
      </c>
      <c r="D614" s="833" t="s">
        <v>6897</v>
      </c>
      <c r="E614" s="834" t="s">
        <v>3072</v>
      </c>
      <c r="F614" s="832" t="s">
        <v>2985</v>
      </c>
      <c r="G614" s="832" t="s">
        <v>3094</v>
      </c>
      <c r="H614" s="832" t="s">
        <v>630</v>
      </c>
      <c r="I614" s="832" t="s">
        <v>3469</v>
      </c>
      <c r="J614" s="832" t="s">
        <v>3040</v>
      </c>
      <c r="K614" s="832"/>
      <c r="L614" s="835">
        <v>0</v>
      </c>
      <c r="M614" s="835">
        <v>0</v>
      </c>
      <c r="N614" s="832">
        <v>1</v>
      </c>
      <c r="O614" s="836">
        <v>1</v>
      </c>
      <c r="P614" s="835">
        <v>0</v>
      </c>
      <c r="Q614" s="837"/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10</v>
      </c>
      <c r="B615" s="832" t="s">
        <v>2982</v>
      </c>
      <c r="C615" s="832" t="s">
        <v>2991</v>
      </c>
      <c r="D615" s="833" t="s">
        <v>6897</v>
      </c>
      <c r="E615" s="834" t="s">
        <v>3072</v>
      </c>
      <c r="F615" s="832" t="s">
        <v>2985</v>
      </c>
      <c r="G615" s="832" t="s">
        <v>3094</v>
      </c>
      <c r="H615" s="832" t="s">
        <v>630</v>
      </c>
      <c r="I615" s="832" t="s">
        <v>3967</v>
      </c>
      <c r="J615" s="832" t="s">
        <v>3040</v>
      </c>
      <c r="K615" s="832"/>
      <c r="L615" s="835">
        <v>0</v>
      </c>
      <c r="M615" s="835">
        <v>0</v>
      </c>
      <c r="N615" s="832">
        <v>1</v>
      </c>
      <c r="O615" s="836">
        <v>1</v>
      </c>
      <c r="P615" s="835">
        <v>0</v>
      </c>
      <c r="Q615" s="837"/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10</v>
      </c>
      <c r="B616" s="832" t="s">
        <v>2982</v>
      </c>
      <c r="C616" s="832" t="s">
        <v>2991</v>
      </c>
      <c r="D616" s="833" t="s">
        <v>6897</v>
      </c>
      <c r="E616" s="834" t="s">
        <v>3072</v>
      </c>
      <c r="F616" s="832" t="s">
        <v>2985</v>
      </c>
      <c r="G616" s="832" t="s">
        <v>3094</v>
      </c>
      <c r="H616" s="832" t="s">
        <v>630</v>
      </c>
      <c r="I616" s="832" t="s">
        <v>652</v>
      </c>
      <c r="J616" s="832" t="s">
        <v>3040</v>
      </c>
      <c r="K616" s="832"/>
      <c r="L616" s="835">
        <v>0</v>
      </c>
      <c r="M616" s="835">
        <v>0</v>
      </c>
      <c r="N616" s="832">
        <v>4</v>
      </c>
      <c r="O616" s="836">
        <v>4</v>
      </c>
      <c r="P616" s="835">
        <v>0</v>
      </c>
      <c r="Q616" s="837"/>
      <c r="R616" s="832">
        <v>4</v>
      </c>
      <c r="S616" s="837">
        <v>1</v>
      </c>
      <c r="T616" s="836">
        <v>4</v>
      </c>
      <c r="U616" s="838">
        <v>1</v>
      </c>
    </row>
    <row r="617" spans="1:21" ht="14.4" customHeight="1" x14ac:dyDescent="0.3">
      <c r="A617" s="831">
        <v>10</v>
      </c>
      <c r="B617" s="832" t="s">
        <v>2982</v>
      </c>
      <c r="C617" s="832" t="s">
        <v>2991</v>
      </c>
      <c r="D617" s="833" t="s">
        <v>6897</v>
      </c>
      <c r="E617" s="834" t="s">
        <v>3072</v>
      </c>
      <c r="F617" s="832" t="s">
        <v>2986</v>
      </c>
      <c r="G617" s="832" t="s">
        <v>3968</v>
      </c>
      <c r="H617" s="832" t="s">
        <v>630</v>
      </c>
      <c r="I617" s="832" t="s">
        <v>3969</v>
      </c>
      <c r="J617" s="832" t="s">
        <v>3970</v>
      </c>
      <c r="K617" s="832" t="s">
        <v>3971</v>
      </c>
      <c r="L617" s="835">
        <v>500</v>
      </c>
      <c r="M617" s="835">
        <v>500</v>
      </c>
      <c r="N617" s="832">
        <v>1</v>
      </c>
      <c r="O617" s="836">
        <v>1</v>
      </c>
      <c r="P617" s="835">
        <v>500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10</v>
      </c>
      <c r="B618" s="832" t="s">
        <v>2982</v>
      </c>
      <c r="C618" s="832" t="s">
        <v>2991</v>
      </c>
      <c r="D618" s="833" t="s">
        <v>6897</v>
      </c>
      <c r="E618" s="834" t="s">
        <v>3072</v>
      </c>
      <c r="F618" s="832" t="s">
        <v>2986</v>
      </c>
      <c r="G618" s="832" t="s">
        <v>3853</v>
      </c>
      <c r="H618" s="832" t="s">
        <v>630</v>
      </c>
      <c r="I618" s="832" t="s">
        <v>3972</v>
      </c>
      <c r="J618" s="832" t="s">
        <v>3973</v>
      </c>
      <c r="K618" s="832" t="s">
        <v>3974</v>
      </c>
      <c r="L618" s="835">
        <v>200</v>
      </c>
      <c r="M618" s="835">
        <v>400</v>
      </c>
      <c r="N618" s="832">
        <v>2</v>
      </c>
      <c r="O618" s="836">
        <v>2</v>
      </c>
      <c r="P618" s="835">
        <v>400</v>
      </c>
      <c r="Q618" s="837">
        <v>1</v>
      </c>
      <c r="R618" s="832">
        <v>2</v>
      </c>
      <c r="S618" s="837">
        <v>1</v>
      </c>
      <c r="T618" s="836">
        <v>2</v>
      </c>
      <c r="U618" s="838">
        <v>1</v>
      </c>
    </row>
    <row r="619" spans="1:21" ht="14.4" customHeight="1" x14ac:dyDescent="0.3">
      <c r="A619" s="831">
        <v>10</v>
      </c>
      <c r="B619" s="832" t="s">
        <v>2982</v>
      </c>
      <c r="C619" s="832" t="s">
        <v>2991</v>
      </c>
      <c r="D619" s="833" t="s">
        <v>6897</v>
      </c>
      <c r="E619" s="834" t="s">
        <v>3074</v>
      </c>
      <c r="F619" s="832" t="s">
        <v>2984</v>
      </c>
      <c r="G619" s="832" t="s">
        <v>3097</v>
      </c>
      <c r="H619" s="832" t="s">
        <v>630</v>
      </c>
      <c r="I619" s="832" t="s">
        <v>3240</v>
      </c>
      <c r="J619" s="832" t="s">
        <v>1862</v>
      </c>
      <c r="K619" s="832" t="s">
        <v>1859</v>
      </c>
      <c r="L619" s="835">
        <v>72.55</v>
      </c>
      <c r="M619" s="835">
        <v>72.55</v>
      </c>
      <c r="N619" s="832">
        <v>1</v>
      </c>
      <c r="O619" s="836">
        <v>1</v>
      </c>
      <c r="P619" s="835">
        <v>72.55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10</v>
      </c>
      <c r="B620" s="832" t="s">
        <v>2982</v>
      </c>
      <c r="C620" s="832" t="s">
        <v>2991</v>
      </c>
      <c r="D620" s="833" t="s">
        <v>6897</v>
      </c>
      <c r="E620" s="834" t="s">
        <v>3074</v>
      </c>
      <c r="F620" s="832" t="s">
        <v>2984</v>
      </c>
      <c r="G620" s="832" t="s">
        <v>3097</v>
      </c>
      <c r="H620" s="832" t="s">
        <v>630</v>
      </c>
      <c r="I620" s="832" t="s">
        <v>2618</v>
      </c>
      <c r="J620" s="832" t="s">
        <v>860</v>
      </c>
      <c r="K620" s="832" t="s">
        <v>2495</v>
      </c>
      <c r="L620" s="835">
        <v>36.270000000000003</v>
      </c>
      <c r="M620" s="835">
        <v>72.540000000000006</v>
      </c>
      <c r="N620" s="832">
        <v>2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10</v>
      </c>
      <c r="B621" s="832" t="s">
        <v>2982</v>
      </c>
      <c r="C621" s="832" t="s">
        <v>2991</v>
      </c>
      <c r="D621" s="833" t="s">
        <v>6897</v>
      </c>
      <c r="E621" s="834" t="s">
        <v>3074</v>
      </c>
      <c r="F621" s="832" t="s">
        <v>2984</v>
      </c>
      <c r="G621" s="832" t="s">
        <v>3106</v>
      </c>
      <c r="H621" s="832" t="s">
        <v>689</v>
      </c>
      <c r="I621" s="832" t="s">
        <v>2588</v>
      </c>
      <c r="J621" s="832" t="s">
        <v>1288</v>
      </c>
      <c r="K621" s="832" t="s">
        <v>2589</v>
      </c>
      <c r="L621" s="835">
        <v>154.36000000000001</v>
      </c>
      <c r="M621" s="835">
        <v>154.36000000000001</v>
      </c>
      <c r="N621" s="832">
        <v>1</v>
      </c>
      <c r="O621" s="836">
        <v>0.5</v>
      </c>
      <c r="P621" s="835">
        <v>154.36000000000001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10</v>
      </c>
      <c r="B622" s="832" t="s">
        <v>2982</v>
      </c>
      <c r="C622" s="832" t="s">
        <v>2991</v>
      </c>
      <c r="D622" s="833" t="s">
        <v>6897</v>
      </c>
      <c r="E622" s="834" t="s">
        <v>3074</v>
      </c>
      <c r="F622" s="832" t="s">
        <v>2984</v>
      </c>
      <c r="G622" s="832" t="s">
        <v>3106</v>
      </c>
      <c r="H622" s="832" t="s">
        <v>689</v>
      </c>
      <c r="I622" s="832" t="s">
        <v>2451</v>
      </c>
      <c r="J622" s="832" t="s">
        <v>1014</v>
      </c>
      <c r="K622" s="832" t="s">
        <v>3256</v>
      </c>
      <c r="L622" s="835">
        <v>75.73</v>
      </c>
      <c r="M622" s="835">
        <v>75.73</v>
      </c>
      <c r="N622" s="832">
        <v>1</v>
      </c>
      <c r="O622" s="836">
        <v>0.5</v>
      </c>
      <c r="P622" s="835">
        <v>75.73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10</v>
      </c>
      <c r="B623" s="832" t="s">
        <v>2982</v>
      </c>
      <c r="C623" s="832" t="s">
        <v>2991</v>
      </c>
      <c r="D623" s="833" t="s">
        <v>6897</v>
      </c>
      <c r="E623" s="834" t="s">
        <v>3074</v>
      </c>
      <c r="F623" s="832" t="s">
        <v>2984</v>
      </c>
      <c r="G623" s="832" t="s">
        <v>3739</v>
      </c>
      <c r="H623" s="832" t="s">
        <v>630</v>
      </c>
      <c r="I623" s="832" t="s">
        <v>3975</v>
      </c>
      <c r="J623" s="832" t="s">
        <v>3741</v>
      </c>
      <c r="K623" s="832" t="s">
        <v>3976</v>
      </c>
      <c r="L623" s="835">
        <v>0</v>
      </c>
      <c r="M623" s="835">
        <v>0</v>
      </c>
      <c r="N623" s="832">
        <v>1</v>
      </c>
      <c r="O623" s="836">
        <v>1</v>
      </c>
      <c r="P623" s="835">
        <v>0</v>
      </c>
      <c r="Q623" s="837"/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10</v>
      </c>
      <c r="B624" s="832" t="s">
        <v>2982</v>
      </c>
      <c r="C624" s="832" t="s">
        <v>2991</v>
      </c>
      <c r="D624" s="833" t="s">
        <v>6897</v>
      </c>
      <c r="E624" s="834" t="s">
        <v>3074</v>
      </c>
      <c r="F624" s="832" t="s">
        <v>2984</v>
      </c>
      <c r="G624" s="832" t="s">
        <v>3263</v>
      </c>
      <c r="H624" s="832" t="s">
        <v>630</v>
      </c>
      <c r="I624" s="832" t="s">
        <v>3264</v>
      </c>
      <c r="J624" s="832" t="s">
        <v>2464</v>
      </c>
      <c r="K624" s="832" t="s">
        <v>3265</v>
      </c>
      <c r="L624" s="835">
        <v>42.63</v>
      </c>
      <c r="M624" s="835">
        <v>42.63</v>
      </c>
      <c r="N624" s="832">
        <v>1</v>
      </c>
      <c r="O624" s="836">
        <v>0.5</v>
      </c>
      <c r="P624" s="835">
        <v>42.63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10</v>
      </c>
      <c r="B625" s="832" t="s">
        <v>2982</v>
      </c>
      <c r="C625" s="832" t="s">
        <v>2991</v>
      </c>
      <c r="D625" s="833" t="s">
        <v>6897</v>
      </c>
      <c r="E625" s="834" t="s">
        <v>3074</v>
      </c>
      <c r="F625" s="832" t="s">
        <v>2984</v>
      </c>
      <c r="G625" s="832" t="s">
        <v>3267</v>
      </c>
      <c r="H625" s="832" t="s">
        <v>689</v>
      </c>
      <c r="I625" s="832" t="s">
        <v>2803</v>
      </c>
      <c r="J625" s="832" t="s">
        <v>1263</v>
      </c>
      <c r="K625" s="832" t="s">
        <v>2804</v>
      </c>
      <c r="L625" s="835">
        <v>0</v>
      </c>
      <c r="M625" s="835">
        <v>0</v>
      </c>
      <c r="N625" s="832">
        <v>1</v>
      </c>
      <c r="O625" s="836">
        <v>1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10</v>
      </c>
      <c r="B626" s="832" t="s">
        <v>2982</v>
      </c>
      <c r="C626" s="832" t="s">
        <v>2991</v>
      </c>
      <c r="D626" s="833" t="s">
        <v>6897</v>
      </c>
      <c r="E626" s="834" t="s">
        <v>3074</v>
      </c>
      <c r="F626" s="832" t="s">
        <v>2984</v>
      </c>
      <c r="G626" s="832" t="s">
        <v>3267</v>
      </c>
      <c r="H626" s="832" t="s">
        <v>630</v>
      </c>
      <c r="I626" s="832" t="s">
        <v>3977</v>
      </c>
      <c r="J626" s="832" t="s">
        <v>3978</v>
      </c>
      <c r="K626" s="832" t="s">
        <v>3979</v>
      </c>
      <c r="L626" s="835">
        <v>0</v>
      </c>
      <c r="M626" s="835">
        <v>0</v>
      </c>
      <c r="N626" s="832">
        <v>1</v>
      </c>
      <c r="O626" s="836">
        <v>1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10</v>
      </c>
      <c r="B627" s="832" t="s">
        <v>2982</v>
      </c>
      <c r="C627" s="832" t="s">
        <v>2991</v>
      </c>
      <c r="D627" s="833" t="s">
        <v>6897</v>
      </c>
      <c r="E627" s="834" t="s">
        <v>3074</v>
      </c>
      <c r="F627" s="832" t="s">
        <v>2984</v>
      </c>
      <c r="G627" s="832" t="s">
        <v>3980</v>
      </c>
      <c r="H627" s="832" t="s">
        <v>630</v>
      </c>
      <c r="I627" s="832" t="s">
        <v>3981</v>
      </c>
      <c r="J627" s="832" t="s">
        <v>3982</v>
      </c>
      <c r="K627" s="832" t="s">
        <v>2609</v>
      </c>
      <c r="L627" s="835">
        <v>846.47</v>
      </c>
      <c r="M627" s="835">
        <v>846.47</v>
      </c>
      <c r="N627" s="832">
        <v>1</v>
      </c>
      <c r="O627" s="836">
        <v>0.5</v>
      </c>
      <c r="P627" s="835">
        <v>846.47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10</v>
      </c>
      <c r="B628" s="832" t="s">
        <v>2982</v>
      </c>
      <c r="C628" s="832" t="s">
        <v>2991</v>
      </c>
      <c r="D628" s="833" t="s">
        <v>6897</v>
      </c>
      <c r="E628" s="834" t="s">
        <v>3074</v>
      </c>
      <c r="F628" s="832" t="s">
        <v>2984</v>
      </c>
      <c r="G628" s="832" t="s">
        <v>3115</v>
      </c>
      <c r="H628" s="832" t="s">
        <v>630</v>
      </c>
      <c r="I628" s="832" t="s">
        <v>3116</v>
      </c>
      <c r="J628" s="832" t="s">
        <v>949</v>
      </c>
      <c r="K628" s="832" t="s">
        <v>3117</v>
      </c>
      <c r="L628" s="835">
        <v>34.15</v>
      </c>
      <c r="M628" s="835">
        <v>34.15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10</v>
      </c>
      <c r="B629" s="832" t="s">
        <v>2982</v>
      </c>
      <c r="C629" s="832" t="s">
        <v>2991</v>
      </c>
      <c r="D629" s="833" t="s">
        <v>6897</v>
      </c>
      <c r="E629" s="834" t="s">
        <v>3074</v>
      </c>
      <c r="F629" s="832" t="s">
        <v>2984</v>
      </c>
      <c r="G629" s="832" t="s">
        <v>3120</v>
      </c>
      <c r="H629" s="832" t="s">
        <v>630</v>
      </c>
      <c r="I629" s="832" t="s">
        <v>3211</v>
      </c>
      <c r="J629" s="832" t="s">
        <v>1034</v>
      </c>
      <c r="K629" s="832" t="s">
        <v>3212</v>
      </c>
      <c r="L629" s="835">
        <v>48.09</v>
      </c>
      <c r="M629" s="835">
        <v>96.18</v>
      </c>
      <c r="N629" s="832">
        <v>2</v>
      </c>
      <c r="O629" s="836">
        <v>1.5</v>
      </c>
      <c r="P629" s="835">
        <v>48.09</v>
      </c>
      <c r="Q629" s="837">
        <v>0.5</v>
      </c>
      <c r="R629" s="832">
        <v>1</v>
      </c>
      <c r="S629" s="837">
        <v>0.5</v>
      </c>
      <c r="T629" s="836">
        <v>1</v>
      </c>
      <c r="U629" s="838">
        <v>0.66666666666666663</v>
      </c>
    </row>
    <row r="630" spans="1:21" ht="14.4" customHeight="1" x14ac:dyDescent="0.3">
      <c r="A630" s="831">
        <v>10</v>
      </c>
      <c r="B630" s="832" t="s">
        <v>2982</v>
      </c>
      <c r="C630" s="832" t="s">
        <v>2991</v>
      </c>
      <c r="D630" s="833" t="s">
        <v>6897</v>
      </c>
      <c r="E630" s="834" t="s">
        <v>3074</v>
      </c>
      <c r="F630" s="832" t="s">
        <v>2984</v>
      </c>
      <c r="G630" s="832" t="s">
        <v>3123</v>
      </c>
      <c r="H630" s="832" t="s">
        <v>630</v>
      </c>
      <c r="I630" s="832" t="s">
        <v>3329</v>
      </c>
      <c r="J630" s="832" t="s">
        <v>1590</v>
      </c>
      <c r="K630" s="832" t="s">
        <v>3330</v>
      </c>
      <c r="L630" s="835">
        <v>98.75</v>
      </c>
      <c r="M630" s="835">
        <v>296.25</v>
      </c>
      <c r="N630" s="832">
        <v>3</v>
      </c>
      <c r="O630" s="836">
        <v>1.5</v>
      </c>
      <c r="P630" s="835">
        <v>98.75</v>
      </c>
      <c r="Q630" s="837">
        <v>0.33333333333333331</v>
      </c>
      <c r="R630" s="832">
        <v>1</v>
      </c>
      <c r="S630" s="837">
        <v>0.33333333333333331</v>
      </c>
      <c r="T630" s="836">
        <v>0.5</v>
      </c>
      <c r="U630" s="838">
        <v>0.33333333333333331</v>
      </c>
    </row>
    <row r="631" spans="1:21" ht="14.4" customHeight="1" x14ac:dyDescent="0.3">
      <c r="A631" s="831">
        <v>10</v>
      </c>
      <c r="B631" s="832" t="s">
        <v>2982</v>
      </c>
      <c r="C631" s="832" t="s">
        <v>2991</v>
      </c>
      <c r="D631" s="833" t="s">
        <v>6897</v>
      </c>
      <c r="E631" s="834" t="s">
        <v>3074</v>
      </c>
      <c r="F631" s="832" t="s">
        <v>2984</v>
      </c>
      <c r="G631" s="832" t="s">
        <v>3123</v>
      </c>
      <c r="H631" s="832" t="s">
        <v>630</v>
      </c>
      <c r="I631" s="832" t="s">
        <v>3124</v>
      </c>
      <c r="J631" s="832" t="s">
        <v>1588</v>
      </c>
      <c r="K631" s="832" t="s">
        <v>3125</v>
      </c>
      <c r="L631" s="835">
        <v>49.38</v>
      </c>
      <c r="M631" s="835">
        <v>49.38</v>
      </c>
      <c r="N631" s="832">
        <v>1</v>
      </c>
      <c r="O631" s="836">
        <v>0.5</v>
      </c>
      <c r="P631" s="835">
        <v>49.38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10</v>
      </c>
      <c r="B632" s="832" t="s">
        <v>2982</v>
      </c>
      <c r="C632" s="832" t="s">
        <v>2991</v>
      </c>
      <c r="D632" s="833" t="s">
        <v>6897</v>
      </c>
      <c r="E632" s="834" t="s">
        <v>3074</v>
      </c>
      <c r="F632" s="832" t="s">
        <v>2984</v>
      </c>
      <c r="G632" s="832" t="s">
        <v>3126</v>
      </c>
      <c r="H632" s="832" t="s">
        <v>630</v>
      </c>
      <c r="I632" s="832" t="s">
        <v>3127</v>
      </c>
      <c r="J632" s="832" t="s">
        <v>1056</v>
      </c>
      <c r="K632" s="832" t="s">
        <v>3128</v>
      </c>
      <c r="L632" s="835">
        <v>61.97</v>
      </c>
      <c r="M632" s="835">
        <v>61.97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10</v>
      </c>
      <c r="B633" s="832" t="s">
        <v>2982</v>
      </c>
      <c r="C633" s="832" t="s">
        <v>2991</v>
      </c>
      <c r="D633" s="833" t="s">
        <v>6897</v>
      </c>
      <c r="E633" s="834" t="s">
        <v>3074</v>
      </c>
      <c r="F633" s="832" t="s">
        <v>2984</v>
      </c>
      <c r="G633" s="832" t="s">
        <v>3524</v>
      </c>
      <c r="H633" s="832" t="s">
        <v>630</v>
      </c>
      <c r="I633" s="832" t="s">
        <v>3752</v>
      </c>
      <c r="J633" s="832" t="s">
        <v>1526</v>
      </c>
      <c r="K633" s="832" t="s">
        <v>3753</v>
      </c>
      <c r="L633" s="835">
        <v>760.22</v>
      </c>
      <c r="M633" s="835">
        <v>9882.86</v>
      </c>
      <c r="N633" s="832">
        <v>13</v>
      </c>
      <c r="O633" s="836">
        <v>9</v>
      </c>
      <c r="P633" s="835">
        <v>7602.2000000000007</v>
      </c>
      <c r="Q633" s="837">
        <v>0.76923076923076927</v>
      </c>
      <c r="R633" s="832">
        <v>10</v>
      </c>
      <c r="S633" s="837">
        <v>0.76923076923076927</v>
      </c>
      <c r="T633" s="836">
        <v>7</v>
      </c>
      <c r="U633" s="838">
        <v>0.77777777777777779</v>
      </c>
    </row>
    <row r="634" spans="1:21" ht="14.4" customHeight="1" x14ac:dyDescent="0.3">
      <c r="A634" s="831">
        <v>10</v>
      </c>
      <c r="B634" s="832" t="s">
        <v>2982</v>
      </c>
      <c r="C634" s="832" t="s">
        <v>2991</v>
      </c>
      <c r="D634" s="833" t="s">
        <v>6897</v>
      </c>
      <c r="E634" s="834" t="s">
        <v>3074</v>
      </c>
      <c r="F634" s="832" t="s">
        <v>2984</v>
      </c>
      <c r="G634" s="832" t="s">
        <v>3524</v>
      </c>
      <c r="H634" s="832" t="s">
        <v>630</v>
      </c>
      <c r="I634" s="832" t="s">
        <v>3754</v>
      </c>
      <c r="J634" s="832" t="s">
        <v>3755</v>
      </c>
      <c r="K634" s="832" t="s">
        <v>3753</v>
      </c>
      <c r="L634" s="835">
        <v>760.22</v>
      </c>
      <c r="M634" s="835">
        <v>14444.18</v>
      </c>
      <c r="N634" s="832">
        <v>19</v>
      </c>
      <c r="O634" s="836">
        <v>7</v>
      </c>
      <c r="P634" s="835">
        <v>2280.66</v>
      </c>
      <c r="Q634" s="837">
        <v>0.15789473684210525</v>
      </c>
      <c r="R634" s="832">
        <v>3</v>
      </c>
      <c r="S634" s="837">
        <v>0.15789473684210525</v>
      </c>
      <c r="T634" s="836">
        <v>1</v>
      </c>
      <c r="U634" s="838">
        <v>0.14285714285714285</v>
      </c>
    </row>
    <row r="635" spans="1:21" ht="14.4" customHeight="1" x14ac:dyDescent="0.3">
      <c r="A635" s="831">
        <v>10</v>
      </c>
      <c r="B635" s="832" t="s">
        <v>2982</v>
      </c>
      <c r="C635" s="832" t="s">
        <v>2991</v>
      </c>
      <c r="D635" s="833" t="s">
        <v>6897</v>
      </c>
      <c r="E635" s="834" t="s">
        <v>3074</v>
      </c>
      <c r="F635" s="832" t="s">
        <v>2984</v>
      </c>
      <c r="G635" s="832" t="s">
        <v>3524</v>
      </c>
      <c r="H635" s="832" t="s">
        <v>630</v>
      </c>
      <c r="I635" s="832" t="s">
        <v>3525</v>
      </c>
      <c r="J635" s="832" t="s">
        <v>939</v>
      </c>
      <c r="K635" s="832" t="s">
        <v>3526</v>
      </c>
      <c r="L635" s="835">
        <v>380.18</v>
      </c>
      <c r="M635" s="835">
        <v>760.36</v>
      </c>
      <c r="N635" s="832">
        <v>2</v>
      </c>
      <c r="O635" s="836">
        <v>2</v>
      </c>
      <c r="P635" s="835">
        <v>380.18</v>
      </c>
      <c r="Q635" s="837">
        <v>0.5</v>
      </c>
      <c r="R635" s="832">
        <v>1</v>
      </c>
      <c r="S635" s="837">
        <v>0.5</v>
      </c>
      <c r="T635" s="836">
        <v>1</v>
      </c>
      <c r="U635" s="838">
        <v>0.5</v>
      </c>
    </row>
    <row r="636" spans="1:21" ht="14.4" customHeight="1" x14ac:dyDescent="0.3">
      <c r="A636" s="831">
        <v>10</v>
      </c>
      <c r="B636" s="832" t="s">
        <v>2982</v>
      </c>
      <c r="C636" s="832" t="s">
        <v>2991</v>
      </c>
      <c r="D636" s="833" t="s">
        <v>6897</v>
      </c>
      <c r="E636" s="834" t="s">
        <v>3074</v>
      </c>
      <c r="F636" s="832" t="s">
        <v>2984</v>
      </c>
      <c r="G636" s="832" t="s">
        <v>3524</v>
      </c>
      <c r="H636" s="832" t="s">
        <v>630</v>
      </c>
      <c r="I636" s="832" t="s">
        <v>3983</v>
      </c>
      <c r="J636" s="832" t="s">
        <v>939</v>
      </c>
      <c r="K636" s="832" t="s">
        <v>3984</v>
      </c>
      <c r="L636" s="835">
        <v>0</v>
      </c>
      <c r="M636" s="835">
        <v>0</v>
      </c>
      <c r="N636" s="832">
        <v>2</v>
      </c>
      <c r="O636" s="836">
        <v>1.5</v>
      </c>
      <c r="P636" s="835">
        <v>0</v>
      </c>
      <c r="Q636" s="837"/>
      <c r="R636" s="832">
        <v>1</v>
      </c>
      <c r="S636" s="837">
        <v>0.5</v>
      </c>
      <c r="T636" s="836">
        <v>0.5</v>
      </c>
      <c r="U636" s="838">
        <v>0.33333333333333331</v>
      </c>
    </row>
    <row r="637" spans="1:21" ht="14.4" customHeight="1" x14ac:dyDescent="0.3">
      <c r="A637" s="831">
        <v>10</v>
      </c>
      <c r="B637" s="832" t="s">
        <v>2982</v>
      </c>
      <c r="C637" s="832" t="s">
        <v>2991</v>
      </c>
      <c r="D637" s="833" t="s">
        <v>6897</v>
      </c>
      <c r="E637" s="834" t="s">
        <v>3074</v>
      </c>
      <c r="F637" s="832" t="s">
        <v>2984</v>
      </c>
      <c r="G637" s="832" t="s">
        <v>3985</v>
      </c>
      <c r="H637" s="832" t="s">
        <v>689</v>
      </c>
      <c r="I637" s="832" t="s">
        <v>3986</v>
      </c>
      <c r="J637" s="832" t="s">
        <v>2580</v>
      </c>
      <c r="K637" s="832" t="s">
        <v>3987</v>
      </c>
      <c r="L637" s="835">
        <v>0</v>
      </c>
      <c r="M637" s="835">
        <v>0</v>
      </c>
      <c r="N637" s="832">
        <v>1</v>
      </c>
      <c r="O637" s="836">
        <v>0.5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10</v>
      </c>
      <c r="B638" s="832" t="s">
        <v>2982</v>
      </c>
      <c r="C638" s="832" t="s">
        <v>2991</v>
      </c>
      <c r="D638" s="833" t="s">
        <v>6897</v>
      </c>
      <c r="E638" s="834" t="s">
        <v>3074</v>
      </c>
      <c r="F638" s="832" t="s">
        <v>2984</v>
      </c>
      <c r="G638" s="832" t="s">
        <v>3985</v>
      </c>
      <c r="H638" s="832" t="s">
        <v>689</v>
      </c>
      <c r="I638" s="832" t="s">
        <v>2679</v>
      </c>
      <c r="J638" s="832" t="s">
        <v>2680</v>
      </c>
      <c r="K638" s="832" t="s">
        <v>2581</v>
      </c>
      <c r="L638" s="835">
        <v>46.07</v>
      </c>
      <c r="M638" s="835">
        <v>46.07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10</v>
      </c>
      <c r="B639" s="832" t="s">
        <v>2982</v>
      </c>
      <c r="C639" s="832" t="s">
        <v>2991</v>
      </c>
      <c r="D639" s="833" t="s">
        <v>6897</v>
      </c>
      <c r="E639" s="834" t="s">
        <v>3074</v>
      </c>
      <c r="F639" s="832" t="s">
        <v>2984</v>
      </c>
      <c r="G639" s="832" t="s">
        <v>3501</v>
      </c>
      <c r="H639" s="832" t="s">
        <v>630</v>
      </c>
      <c r="I639" s="832" t="s">
        <v>3502</v>
      </c>
      <c r="J639" s="832" t="s">
        <v>1466</v>
      </c>
      <c r="K639" s="832" t="s">
        <v>3503</v>
      </c>
      <c r="L639" s="835">
        <v>239.96</v>
      </c>
      <c r="M639" s="835">
        <v>1199.8</v>
      </c>
      <c r="N639" s="832">
        <v>5</v>
      </c>
      <c r="O639" s="836">
        <v>2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10</v>
      </c>
      <c r="B640" s="832" t="s">
        <v>2982</v>
      </c>
      <c r="C640" s="832" t="s">
        <v>2991</v>
      </c>
      <c r="D640" s="833" t="s">
        <v>6897</v>
      </c>
      <c r="E640" s="834" t="s">
        <v>3074</v>
      </c>
      <c r="F640" s="832" t="s">
        <v>2984</v>
      </c>
      <c r="G640" s="832" t="s">
        <v>3161</v>
      </c>
      <c r="H640" s="832" t="s">
        <v>630</v>
      </c>
      <c r="I640" s="832" t="s">
        <v>3162</v>
      </c>
      <c r="J640" s="832" t="s">
        <v>1177</v>
      </c>
      <c r="K640" s="832" t="s">
        <v>3163</v>
      </c>
      <c r="L640" s="835">
        <v>301.2</v>
      </c>
      <c r="M640" s="835">
        <v>602.4</v>
      </c>
      <c r="N640" s="832">
        <v>2</v>
      </c>
      <c r="O640" s="836">
        <v>1.5</v>
      </c>
      <c r="P640" s="835">
        <v>301.2</v>
      </c>
      <c r="Q640" s="837">
        <v>0.5</v>
      </c>
      <c r="R640" s="832">
        <v>1</v>
      </c>
      <c r="S640" s="837">
        <v>0.5</v>
      </c>
      <c r="T640" s="836">
        <v>1</v>
      </c>
      <c r="U640" s="838">
        <v>0.66666666666666663</v>
      </c>
    </row>
    <row r="641" spans="1:21" ht="14.4" customHeight="1" x14ac:dyDescent="0.3">
      <c r="A641" s="831">
        <v>10</v>
      </c>
      <c r="B641" s="832" t="s">
        <v>2982</v>
      </c>
      <c r="C641" s="832" t="s">
        <v>2991</v>
      </c>
      <c r="D641" s="833" t="s">
        <v>6897</v>
      </c>
      <c r="E641" s="834" t="s">
        <v>3074</v>
      </c>
      <c r="F641" s="832" t="s">
        <v>2984</v>
      </c>
      <c r="G641" s="832" t="s">
        <v>3161</v>
      </c>
      <c r="H641" s="832" t="s">
        <v>630</v>
      </c>
      <c r="I641" s="832" t="s">
        <v>3162</v>
      </c>
      <c r="J641" s="832" t="s">
        <v>1177</v>
      </c>
      <c r="K641" s="832" t="s">
        <v>3163</v>
      </c>
      <c r="L641" s="835">
        <v>103.67</v>
      </c>
      <c r="M641" s="835">
        <v>103.67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10</v>
      </c>
      <c r="B642" s="832" t="s">
        <v>2982</v>
      </c>
      <c r="C642" s="832" t="s">
        <v>2991</v>
      </c>
      <c r="D642" s="833" t="s">
        <v>6897</v>
      </c>
      <c r="E642" s="834" t="s">
        <v>3074</v>
      </c>
      <c r="F642" s="832" t="s">
        <v>2984</v>
      </c>
      <c r="G642" s="832" t="s">
        <v>3161</v>
      </c>
      <c r="H642" s="832" t="s">
        <v>630</v>
      </c>
      <c r="I642" s="832" t="s">
        <v>3361</v>
      </c>
      <c r="J642" s="832" t="s">
        <v>3362</v>
      </c>
      <c r="K642" s="832" t="s">
        <v>3363</v>
      </c>
      <c r="L642" s="835">
        <v>112.87</v>
      </c>
      <c r="M642" s="835">
        <v>112.87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10</v>
      </c>
      <c r="B643" s="832" t="s">
        <v>2982</v>
      </c>
      <c r="C643" s="832" t="s">
        <v>2991</v>
      </c>
      <c r="D643" s="833" t="s">
        <v>6897</v>
      </c>
      <c r="E643" s="834" t="s">
        <v>3074</v>
      </c>
      <c r="F643" s="832" t="s">
        <v>2984</v>
      </c>
      <c r="G643" s="832" t="s">
        <v>3161</v>
      </c>
      <c r="H643" s="832" t="s">
        <v>630</v>
      </c>
      <c r="I643" s="832" t="s">
        <v>3367</v>
      </c>
      <c r="J643" s="832" t="s">
        <v>1177</v>
      </c>
      <c r="K643" s="832" t="s">
        <v>3163</v>
      </c>
      <c r="L643" s="835">
        <v>185.26</v>
      </c>
      <c r="M643" s="835">
        <v>185.26</v>
      </c>
      <c r="N643" s="832">
        <v>1</v>
      </c>
      <c r="O643" s="836">
        <v>0.5</v>
      </c>
      <c r="P643" s="835">
        <v>185.26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10</v>
      </c>
      <c r="B644" s="832" t="s">
        <v>2982</v>
      </c>
      <c r="C644" s="832" t="s">
        <v>2991</v>
      </c>
      <c r="D644" s="833" t="s">
        <v>6897</v>
      </c>
      <c r="E644" s="834" t="s">
        <v>3074</v>
      </c>
      <c r="F644" s="832" t="s">
        <v>2984</v>
      </c>
      <c r="G644" s="832" t="s">
        <v>3161</v>
      </c>
      <c r="H644" s="832" t="s">
        <v>630</v>
      </c>
      <c r="I644" s="832" t="s">
        <v>3367</v>
      </c>
      <c r="J644" s="832" t="s">
        <v>1177</v>
      </c>
      <c r="K644" s="832" t="s">
        <v>3163</v>
      </c>
      <c r="L644" s="835">
        <v>103.67</v>
      </c>
      <c r="M644" s="835">
        <v>103.67</v>
      </c>
      <c r="N644" s="832">
        <v>1</v>
      </c>
      <c r="O644" s="836">
        <v>1</v>
      </c>
      <c r="P644" s="835">
        <v>103.67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10</v>
      </c>
      <c r="B645" s="832" t="s">
        <v>2982</v>
      </c>
      <c r="C645" s="832" t="s">
        <v>2991</v>
      </c>
      <c r="D645" s="833" t="s">
        <v>6897</v>
      </c>
      <c r="E645" s="834" t="s">
        <v>3074</v>
      </c>
      <c r="F645" s="832" t="s">
        <v>2984</v>
      </c>
      <c r="G645" s="832" t="s">
        <v>3765</v>
      </c>
      <c r="H645" s="832" t="s">
        <v>630</v>
      </c>
      <c r="I645" s="832" t="s">
        <v>3766</v>
      </c>
      <c r="J645" s="832" t="s">
        <v>3767</v>
      </c>
      <c r="K645" s="832" t="s">
        <v>3768</v>
      </c>
      <c r="L645" s="835">
        <v>609.66</v>
      </c>
      <c r="M645" s="835">
        <v>1828.98</v>
      </c>
      <c r="N645" s="832">
        <v>3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10</v>
      </c>
      <c r="B646" s="832" t="s">
        <v>2982</v>
      </c>
      <c r="C646" s="832" t="s">
        <v>2991</v>
      </c>
      <c r="D646" s="833" t="s">
        <v>6897</v>
      </c>
      <c r="E646" s="834" t="s">
        <v>3074</v>
      </c>
      <c r="F646" s="832" t="s">
        <v>2984</v>
      </c>
      <c r="G646" s="832" t="s">
        <v>3765</v>
      </c>
      <c r="H646" s="832" t="s">
        <v>630</v>
      </c>
      <c r="I646" s="832" t="s">
        <v>3769</v>
      </c>
      <c r="J646" s="832" t="s">
        <v>3770</v>
      </c>
      <c r="K646" s="832" t="s">
        <v>3771</v>
      </c>
      <c r="L646" s="835">
        <v>330.1</v>
      </c>
      <c r="M646" s="835">
        <v>4291.3</v>
      </c>
      <c r="N646" s="832">
        <v>13</v>
      </c>
      <c r="O646" s="836">
        <v>4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10</v>
      </c>
      <c r="B647" s="832" t="s">
        <v>2982</v>
      </c>
      <c r="C647" s="832" t="s">
        <v>2991</v>
      </c>
      <c r="D647" s="833" t="s">
        <v>6897</v>
      </c>
      <c r="E647" s="834" t="s">
        <v>3074</v>
      </c>
      <c r="F647" s="832" t="s">
        <v>2984</v>
      </c>
      <c r="G647" s="832" t="s">
        <v>3383</v>
      </c>
      <c r="H647" s="832" t="s">
        <v>689</v>
      </c>
      <c r="I647" s="832" t="s">
        <v>3384</v>
      </c>
      <c r="J647" s="832" t="s">
        <v>3385</v>
      </c>
      <c r="K647" s="832" t="s">
        <v>1552</v>
      </c>
      <c r="L647" s="835">
        <v>127.34</v>
      </c>
      <c r="M647" s="835">
        <v>509.36</v>
      </c>
      <c r="N647" s="832">
        <v>4</v>
      </c>
      <c r="O647" s="836">
        <v>0.5</v>
      </c>
      <c r="P647" s="835">
        <v>509.36</v>
      </c>
      <c r="Q647" s="837">
        <v>1</v>
      </c>
      <c r="R647" s="832">
        <v>4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10</v>
      </c>
      <c r="B648" s="832" t="s">
        <v>2982</v>
      </c>
      <c r="C648" s="832" t="s">
        <v>2991</v>
      </c>
      <c r="D648" s="833" t="s">
        <v>6897</v>
      </c>
      <c r="E648" s="834" t="s">
        <v>3074</v>
      </c>
      <c r="F648" s="832" t="s">
        <v>2984</v>
      </c>
      <c r="G648" s="832" t="s">
        <v>3383</v>
      </c>
      <c r="H648" s="832" t="s">
        <v>689</v>
      </c>
      <c r="I648" s="832" t="s">
        <v>3841</v>
      </c>
      <c r="J648" s="832" t="s">
        <v>3842</v>
      </c>
      <c r="K648" s="832" t="s">
        <v>3582</v>
      </c>
      <c r="L648" s="835">
        <v>194.26</v>
      </c>
      <c r="M648" s="835">
        <v>971.3</v>
      </c>
      <c r="N648" s="832">
        <v>5</v>
      </c>
      <c r="O648" s="836">
        <v>1</v>
      </c>
      <c r="P648" s="835">
        <v>971.3</v>
      </c>
      <c r="Q648" s="837">
        <v>1</v>
      </c>
      <c r="R648" s="832">
        <v>5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10</v>
      </c>
      <c r="B649" s="832" t="s">
        <v>2982</v>
      </c>
      <c r="C649" s="832" t="s">
        <v>2991</v>
      </c>
      <c r="D649" s="833" t="s">
        <v>6897</v>
      </c>
      <c r="E649" s="834" t="s">
        <v>3074</v>
      </c>
      <c r="F649" s="832" t="s">
        <v>2984</v>
      </c>
      <c r="G649" s="832" t="s">
        <v>3383</v>
      </c>
      <c r="H649" s="832" t="s">
        <v>689</v>
      </c>
      <c r="I649" s="832" t="s">
        <v>3988</v>
      </c>
      <c r="J649" s="832" t="s">
        <v>3989</v>
      </c>
      <c r="K649" s="832" t="s">
        <v>1281</v>
      </c>
      <c r="L649" s="835">
        <v>132.34</v>
      </c>
      <c r="M649" s="835">
        <v>397.02</v>
      </c>
      <c r="N649" s="832">
        <v>3</v>
      </c>
      <c r="O649" s="836">
        <v>1</v>
      </c>
      <c r="P649" s="835">
        <v>397.02</v>
      </c>
      <c r="Q649" s="837">
        <v>1</v>
      </c>
      <c r="R649" s="832">
        <v>3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10</v>
      </c>
      <c r="B650" s="832" t="s">
        <v>2982</v>
      </c>
      <c r="C650" s="832" t="s">
        <v>2991</v>
      </c>
      <c r="D650" s="833" t="s">
        <v>6897</v>
      </c>
      <c r="E650" s="834" t="s">
        <v>3074</v>
      </c>
      <c r="F650" s="832" t="s">
        <v>2984</v>
      </c>
      <c r="G650" s="832" t="s">
        <v>3383</v>
      </c>
      <c r="H650" s="832" t="s">
        <v>689</v>
      </c>
      <c r="I650" s="832" t="s">
        <v>3990</v>
      </c>
      <c r="J650" s="832" t="s">
        <v>3991</v>
      </c>
      <c r="K650" s="832" t="s">
        <v>1546</v>
      </c>
      <c r="L650" s="835">
        <v>33.090000000000003</v>
      </c>
      <c r="M650" s="835">
        <v>330.90000000000003</v>
      </c>
      <c r="N650" s="832">
        <v>10</v>
      </c>
      <c r="O650" s="836">
        <v>0.5</v>
      </c>
      <c r="P650" s="835">
        <v>330.90000000000003</v>
      </c>
      <c r="Q650" s="837">
        <v>1</v>
      </c>
      <c r="R650" s="832">
        <v>10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10</v>
      </c>
      <c r="B651" s="832" t="s">
        <v>2982</v>
      </c>
      <c r="C651" s="832" t="s">
        <v>2991</v>
      </c>
      <c r="D651" s="833" t="s">
        <v>6897</v>
      </c>
      <c r="E651" s="834" t="s">
        <v>3074</v>
      </c>
      <c r="F651" s="832" t="s">
        <v>2984</v>
      </c>
      <c r="G651" s="832" t="s">
        <v>3383</v>
      </c>
      <c r="H651" s="832" t="s">
        <v>689</v>
      </c>
      <c r="I651" s="832" t="s">
        <v>3992</v>
      </c>
      <c r="J651" s="832" t="s">
        <v>1773</v>
      </c>
      <c r="K651" s="832" t="s">
        <v>2800</v>
      </c>
      <c r="L651" s="835">
        <v>6043.88</v>
      </c>
      <c r="M651" s="835">
        <v>30219.4</v>
      </c>
      <c r="N651" s="832">
        <v>5</v>
      </c>
      <c r="O651" s="836">
        <v>2</v>
      </c>
      <c r="P651" s="835">
        <v>30219.4</v>
      </c>
      <c r="Q651" s="837">
        <v>1</v>
      </c>
      <c r="R651" s="832">
        <v>5</v>
      </c>
      <c r="S651" s="837">
        <v>1</v>
      </c>
      <c r="T651" s="836">
        <v>2</v>
      </c>
      <c r="U651" s="838">
        <v>1</v>
      </c>
    </row>
    <row r="652" spans="1:21" ht="14.4" customHeight="1" x14ac:dyDescent="0.3">
      <c r="A652" s="831">
        <v>10</v>
      </c>
      <c r="B652" s="832" t="s">
        <v>2982</v>
      </c>
      <c r="C652" s="832" t="s">
        <v>2991</v>
      </c>
      <c r="D652" s="833" t="s">
        <v>6897</v>
      </c>
      <c r="E652" s="834" t="s">
        <v>3074</v>
      </c>
      <c r="F652" s="832" t="s">
        <v>2984</v>
      </c>
      <c r="G652" s="832" t="s">
        <v>3175</v>
      </c>
      <c r="H652" s="832" t="s">
        <v>630</v>
      </c>
      <c r="I652" s="832" t="s">
        <v>3179</v>
      </c>
      <c r="J652" s="832" t="s">
        <v>3180</v>
      </c>
      <c r="K652" s="832" t="s">
        <v>3181</v>
      </c>
      <c r="L652" s="835">
        <v>87.67</v>
      </c>
      <c r="M652" s="835">
        <v>87.67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10</v>
      </c>
      <c r="B653" s="832" t="s">
        <v>2982</v>
      </c>
      <c r="C653" s="832" t="s">
        <v>2991</v>
      </c>
      <c r="D653" s="833" t="s">
        <v>6897</v>
      </c>
      <c r="E653" s="834" t="s">
        <v>3074</v>
      </c>
      <c r="F653" s="832" t="s">
        <v>2984</v>
      </c>
      <c r="G653" s="832" t="s">
        <v>3993</v>
      </c>
      <c r="H653" s="832" t="s">
        <v>689</v>
      </c>
      <c r="I653" s="832" t="s">
        <v>2630</v>
      </c>
      <c r="J653" s="832" t="s">
        <v>2631</v>
      </c>
      <c r="K653" s="832" t="s">
        <v>2632</v>
      </c>
      <c r="L653" s="835">
        <v>122.96</v>
      </c>
      <c r="M653" s="835">
        <v>245.92</v>
      </c>
      <c r="N653" s="832">
        <v>2</v>
      </c>
      <c r="O653" s="836">
        <v>2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10</v>
      </c>
      <c r="B654" s="832" t="s">
        <v>2982</v>
      </c>
      <c r="C654" s="832" t="s">
        <v>2991</v>
      </c>
      <c r="D654" s="833" t="s">
        <v>6897</v>
      </c>
      <c r="E654" s="834" t="s">
        <v>3074</v>
      </c>
      <c r="F654" s="832" t="s">
        <v>2984</v>
      </c>
      <c r="G654" s="832" t="s">
        <v>3425</v>
      </c>
      <c r="H654" s="832" t="s">
        <v>630</v>
      </c>
      <c r="I654" s="832" t="s">
        <v>3431</v>
      </c>
      <c r="J654" s="832" t="s">
        <v>1070</v>
      </c>
      <c r="K654" s="832" t="s">
        <v>3432</v>
      </c>
      <c r="L654" s="835">
        <v>60.28</v>
      </c>
      <c r="M654" s="835">
        <v>301.39999999999998</v>
      </c>
      <c r="N654" s="832">
        <v>5</v>
      </c>
      <c r="O654" s="836">
        <v>5</v>
      </c>
      <c r="P654" s="835">
        <v>241.12</v>
      </c>
      <c r="Q654" s="837">
        <v>0.8</v>
      </c>
      <c r="R654" s="832">
        <v>4</v>
      </c>
      <c r="S654" s="837">
        <v>0.8</v>
      </c>
      <c r="T654" s="836">
        <v>4</v>
      </c>
      <c r="U654" s="838">
        <v>0.8</v>
      </c>
    </row>
    <row r="655" spans="1:21" ht="14.4" customHeight="1" x14ac:dyDescent="0.3">
      <c r="A655" s="831">
        <v>10</v>
      </c>
      <c r="B655" s="832" t="s">
        <v>2982</v>
      </c>
      <c r="C655" s="832" t="s">
        <v>2991</v>
      </c>
      <c r="D655" s="833" t="s">
        <v>6897</v>
      </c>
      <c r="E655" s="834" t="s">
        <v>3074</v>
      </c>
      <c r="F655" s="832" t="s">
        <v>2984</v>
      </c>
      <c r="G655" s="832" t="s">
        <v>3994</v>
      </c>
      <c r="H655" s="832" t="s">
        <v>630</v>
      </c>
      <c r="I655" s="832" t="s">
        <v>3995</v>
      </c>
      <c r="J655" s="832" t="s">
        <v>3996</v>
      </c>
      <c r="K655" s="832" t="s">
        <v>3997</v>
      </c>
      <c r="L655" s="835">
        <v>0</v>
      </c>
      <c r="M655" s="835">
        <v>0</v>
      </c>
      <c r="N655" s="832">
        <v>1</v>
      </c>
      <c r="O655" s="836">
        <v>0.5</v>
      </c>
      <c r="P655" s="835">
        <v>0</v>
      </c>
      <c r="Q655" s="837"/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10</v>
      </c>
      <c r="B656" s="832" t="s">
        <v>2982</v>
      </c>
      <c r="C656" s="832" t="s">
        <v>2991</v>
      </c>
      <c r="D656" s="833" t="s">
        <v>6897</v>
      </c>
      <c r="E656" s="834" t="s">
        <v>3074</v>
      </c>
      <c r="F656" s="832" t="s">
        <v>2984</v>
      </c>
      <c r="G656" s="832" t="s">
        <v>3533</v>
      </c>
      <c r="H656" s="832" t="s">
        <v>630</v>
      </c>
      <c r="I656" s="832" t="s">
        <v>3534</v>
      </c>
      <c r="J656" s="832" t="s">
        <v>1072</v>
      </c>
      <c r="K656" s="832" t="s">
        <v>3535</v>
      </c>
      <c r="L656" s="835">
        <v>61.97</v>
      </c>
      <c r="M656" s="835">
        <v>61.97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10</v>
      </c>
      <c r="B657" s="832" t="s">
        <v>2982</v>
      </c>
      <c r="C657" s="832" t="s">
        <v>2991</v>
      </c>
      <c r="D657" s="833" t="s">
        <v>6897</v>
      </c>
      <c r="E657" s="834" t="s">
        <v>3074</v>
      </c>
      <c r="F657" s="832" t="s">
        <v>2984</v>
      </c>
      <c r="G657" s="832" t="s">
        <v>3533</v>
      </c>
      <c r="H657" s="832" t="s">
        <v>630</v>
      </c>
      <c r="I657" s="832" t="s">
        <v>3998</v>
      </c>
      <c r="J657" s="832" t="s">
        <v>1072</v>
      </c>
      <c r="K657" s="832" t="s">
        <v>3999</v>
      </c>
      <c r="L657" s="835">
        <v>61.97</v>
      </c>
      <c r="M657" s="835">
        <v>61.97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10</v>
      </c>
      <c r="B658" s="832" t="s">
        <v>2982</v>
      </c>
      <c r="C658" s="832" t="s">
        <v>2991</v>
      </c>
      <c r="D658" s="833" t="s">
        <v>6897</v>
      </c>
      <c r="E658" s="834" t="s">
        <v>3074</v>
      </c>
      <c r="F658" s="832" t="s">
        <v>2984</v>
      </c>
      <c r="G658" s="832" t="s">
        <v>3186</v>
      </c>
      <c r="H658" s="832" t="s">
        <v>630</v>
      </c>
      <c r="I658" s="832" t="s">
        <v>3442</v>
      </c>
      <c r="J658" s="832" t="s">
        <v>3443</v>
      </c>
      <c r="K658" s="832" t="s">
        <v>3444</v>
      </c>
      <c r="L658" s="835">
        <v>25.12</v>
      </c>
      <c r="M658" s="835">
        <v>25.12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10</v>
      </c>
      <c r="B659" s="832" t="s">
        <v>2982</v>
      </c>
      <c r="C659" s="832" t="s">
        <v>2991</v>
      </c>
      <c r="D659" s="833" t="s">
        <v>6897</v>
      </c>
      <c r="E659" s="834" t="s">
        <v>3074</v>
      </c>
      <c r="F659" s="832" t="s">
        <v>2984</v>
      </c>
      <c r="G659" s="832" t="s">
        <v>3445</v>
      </c>
      <c r="H659" s="832" t="s">
        <v>630</v>
      </c>
      <c r="I659" s="832" t="s">
        <v>3774</v>
      </c>
      <c r="J659" s="832" t="s">
        <v>3775</v>
      </c>
      <c r="K659" s="832" t="s">
        <v>1966</v>
      </c>
      <c r="L659" s="835">
        <v>0</v>
      </c>
      <c r="M659" s="835">
        <v>0</v>
      </c>
      <c r="N659" s="832">
        <v>1</v>
      </c>
      <c r="O659" s="836">
        <v>0.5</v>
      </c>
      <c r="P659" s="835">
        <v>0</v>
      </c>
      <c r="Q659" s="837"/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10</v>
      </c>
      <c r="B660" s="832" t="s">
        <v>2982</v>
      </c>
      <c r="C660" s="832" t="s">
        <v>2991</v>
      </c>
      <c r="D660" s="833" t="s">
        <v>6897</v>
      </c>
      <c r="E660" s="834" t="s">
        <v>3074</v>
      </c>
      <c r="F660" s="832" t="s">
        <v>2984</v>
      </c>
      <c r="G660" s="832" t="s">
        <v>3445</v>
      </c>
      <c r="H660" s="832" t="s">
        <v>630</v>
      </c>
      <c r="I660" s="832" t="s">
        <v>3776</v>
      </c>
      <c r="J660" s="832" t="s">
        <v>3777</v>
      </c>
      <c r="K660" s="832" t="s">
        <v>3778</v>
      </c>
      <c r="L660" s="835">
        <v>0</v>
      </c>
      <c r="M660" s="835">
        <v>0</v>
      </c>
      <c r="N660" s="832">
        <v>1</v>
      </c>
      <c r="O660" s="836">
        <v>0.5</v>
      </c>
      <c r="P660" s="835"/>
      <c r="Q660" s="837"/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10</v>
      </c>
      <c r="B661" s="832" t="s">
        <v>2982</v>
      </c>
      <c r="C661" s="832" t="s">
        <v>2991</v>
      </c>
      <c r="D661" s="833" t="s">
        <v>6897</v>
      </c>
      <c r="E661" s="834" t="s">
        <v>3074</v>
      </c>
      <c r="F661" s="832" t="s">
        <v>2984</v>
      </c>
      <c r="G661" s="832" t="s">
        <v>4000</v>
      </c>
      <c r="H661" s="832" t="s">
        <v>630</v>
      </c>
      <c r="I661" s="832" t="s">
        <v>4001</v>
      </c>
      <c r="J661" s="832" t="s">
        <v>4002</v>
      </c>
      <c r="K661" s="832" t="s">
        <v>3309</v>
      </c>
      <c r="L661" s="835">
        <v>0</v>
      </c>
      <c r="M661" s="835">
        <v>0</v>
      </c>
      <c r="N661" s="832">
        <v>8</v>
      </c>
      <c r="O661" s="836">
        <v>4</v>
      </c>
      <c r="P661" s="835">
        <v>0</v>
      </c>
      <c r="Q661" s="837"/>
      <c r="R661" s="832">
        <v>8</v>
      </c>
      <c r="S661" s="837">
        <v>1</v>
      </c>
      <c r="T661" s="836">
        <v>4</v>
      </c>
      <c r="U661" s="838">
        <v>1</v>
      </c>
    </row>
    <row r="662" spans="1:21" ht="14.4" customHeight="1" x14ac:dyDescent="0.3">
      <c r="A662" s="831">
        <v>10</v>
      </c>
      <c r="B662" s="832" t="s">
        <v>2982</v>
      </c>
      <c r="C662" s="832" t="s">
        <v>2991</v>
      </c>
      <c r="D662" s="833" t="s">
        <v>6897</v>
      </c>
      <c r="E662" s="834" t="s">
        <v>3074</v>
      </c>
      <c r="F662" s="832" t="s">
        <v>2985</v>
      </c>
      <c r="G662" s="832" t="s">
        <v>4003</v>
      </c>
      <c r="H662" s="832" t="s">
        <v>630</v>
      </c>
      <c r="I662" s="832" t="s">
        <v>4004</v>
      </c>
      <c r="J662" s="832" t="s">
        <v>3040</v>
      </c>
      <c r="K662" s="832"/>
      <c r="L662" s="835">
        <v>0</v>
      </c>
      <c r="M662" s="835">
        <v>0</v>
      </c>
      <c r="N662" s="832">
        <v>1</v>
      </c>
      <c r="O662" s="836">
        <v>1</v>
      </c>
      <c r="P662" s="835">
        <v>0</v>
      </c>
      <c r="Q662" s="837"/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10</v>
      </c>
      <c r="B663" s="832" t="s">
        <v>2982</v>
      </c>
      <c r="C663" s="832" t="s">
        <v>2991</v>
      </c>
      <c r="D663" s="833" t="s">
        <v>6897</v>
      </c>
      <c r="E663" s="834" t="s">
        <v>3074</v>
      </c>
      <c r="F663" s="832" t="s">
        <v>2985</v>
      </c>
      <c r="G663" s="832" t="s">
        <v>3094</v>
      </c>
      <c r="H663" s="832" t="s">
        <v>630</v>
      </c>
      <c r="I663" s="832" t="s">
        <v>3466</v>
      </c>
      <c r="J663" s="832" t="s">
        <v>3040</v>
      </c>
      <c r="K663" s="832"/>
      <c r="L663" s="835">
        <v>0</v>
      </c>
      <c r="M663" s="835">
        <v>0</v>
      </c>
      <c r="N663" s="832">
        <v>1</v>
      </c>
      <c r="O663" s="836">
        <v>1</v>
      </c>
      <c r="P663" s="835"/>
      <c r="Q663" s="837"/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10</v>
      </c>
      <c r="B664" s="832" t="s">
        <v>2982</v>
      </c>
      <c r="C664" s="832" t="s">
        <v>2991</v>
      </c>
      <c r="D664" s="833" t="s">
        <v>6897</v>
      </c>
      <c r="E664" s="834" t="s">
        <v>3074</v>
      </c>
      <c r="F664" s="832" t="s">
        <v>2985</v>
      </c>
      <c r="G664" s="832" t="s">
        <v>3094</v>
      </c>
      <c r="H664" s="832" t="s">
        <v>630</v>
      </c>
      <c r="I664" s="832" t="s">
        <v>3592</v>
      </c>
      <c r="J664" s="832" t="s">
        <v>3040</v>
      </c>
      <c r="K664" s="832"/>
      <c r="L664" s="835">
        <v>0</v>
      </c>
      <c r="M664" s="835">
        <v>0</v>
      </c>
      <c r="N664" s="832">
        <v>3</v>
      </c>
      <c r="O664" s="836">
        <v>3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10</v>
      </c>
      <c r="B665" s="832" t="s">
        <v>2982</v>
      </c>
      <c r="C665" s="832" t="s">
        <v>2991</v>
      </c>
      <c r="D665" s="833" t="s">
        <v>6897</v>
      </c>
      <c r="E665" s="834" t="s">
        <v>3074</v>
      </c>
      <c r="F665" s="832" t="s">
        <v>2985</v>
      </c>
      <c r="G665" s="832" t="s">
        <v>3094</v>
      </c>
      <c r="H665" s="832" t="s">
        <v>630</v>
      </c>
      <c r="I665" s="832" t="s">
        <v>4005</v>
      </c>
      <c r="J665" s="832" t="s">
        <v>3040</v>
      </c>
      <c r="K665" s="832"/>
      <c r="L665" s="835">
        <v>0</v>
      </c>
      <c r="M665" s="835">
        <v>0</v>
      </c>
      <c r="N665" s="832">
        <v>1</v>
      </c>
      <c r="O665" s="836">
        <v>1</v>
      </c>
      <c r="P665" s="835">
        <v>0</v>
      </c>
      <c r="Q665" s="837"/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10</v>
      </c>
      <c r="B666" s="832" t="s">
        <v>2982</v>
      </c>
      <c r="C666" s="832" t="s">
        <v>2991</v>
      </c>
      <c r="D666" s="833" t="s">
        <v>6897</v>
      </c>
      <c r="E666" s="834" t="s">
        <v>3074</v>
      </c>
      <c r="F666" s="832" t="s">
        <v>2985</v>
      </c>
      <c r="G666" s="832" t="s">
        <v>3094</v>
      </c>
      <c r="H666" s="832" t="s">
        <v>630</v>
      </c>
      <c r="I666" s="832" t="s">
        <v>4006</v>
      </c>
      <c r="J666" s="832" t="s">
        <v>3040</v>
      </c>
      <c r="K666" s="832"/>
      <c r="L666" s="835">
        <v>0</v>
      </c>
      <c r="M666" s="835">
        <v>0</v>
      </c>
      <c r="N666" s="832">
        <v>1</v>
      </c>
      <c r="O666" s="836">
        <v>1</v>
      </c>
      <c r="P666" s="835">
        <v>0</v>
      </c>
      <c r="Q666" s="837"/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10</v>
      </c>
      <c r="B667" s="832" t="s">
        <v>2982</v>
      </c>
      <c r="C667" s="832" t="s">
        <v>2991</v>
      </c>
      <c r="D667" s="833" t="s">
        <v>6897</v>
      </c>
      <c r="E667" s="834" t="s">
        <v>3074</v>
      </c>
      <c r="F667" s="832" t="s">
        <v>2985</v>
      </c>
      <c r="G667" s="832" t="s">
        <v>3094</v>
      </c>
      <c r="H667" s="832" t="s">
        <v>630</v>
      </c>
      <c r="I667" s="832" t="s">
        <v>652</v>
      </c>
      <c r="J667" s="832" t="s">
        <v>3040</v>
      </c>
      <c r="K667" s="832"/>
      <c r="L667" s="835">
        <v>0</v>
      </c>
      <c r="M667" s="835">
        <v>0</v>
      </c>
      <c r="N667" s="832">
        <v>7</v>
      </c>
      <c r="O667" s="836">
        <v>7</v>
      </c>
      <c r="P667" s="835">
        <v>0</v>
      </c>
      <c r="Q667" s="837"/>
      <c r="R667" s="832">
        <v>5</v>
      </c>
      <c r="S667" s="837">
        <v>0.7142857142857143</v>
      </c>
      <c r="T667" s="836">
        <v>5</v>
      </c>
      <c r="U667" s="838">
        <v>0.7142857142857143</v>
      </c>
    </row>
    <row r="668" spans="1:21" ht="14.4" customHeight="1" x14ac:dyDescent="0.3">
      <c r="A668" s="831">
        <v>10</v>
      </c>
      <c r="B668" s="832" t="s">
        <v>2982</v>
      </c>
      <c r="C668" s="832" t="s">
        <v>2991</v>
      </c>
      <c r="D668" s="833" t="s">
        <v>6897</v>
      </c>
      <c r="E668" s="834" t="s">
        <v>3074</v>
      </c>
      <c r="F668" s="832" t="s">
        <v>2986</v>
      </c>
      <c r="G668" s="832" t="s">
        <v>4007</v>
      </c>
      <c r="H668" s="832" t="s">
        <v>630</v>
      </c>
      <c r="I668" s="832" t="s">
        <v>4008</v>
      </c>
      <c r="J668" s="832" t="s">
        <v>4009</v>
      </c>
      <c r="K668" s="832" t="s">
        <v>4010</v>
      </c>
      <c r="L668" s="835">
        <v>400</v>
      </c>
      <c r="M668" s="835">
        <v>2000</v>
      </c>
      <c r="N668" s="832">
        <v>5</v>
      </c>
      <c r="O668" s="836">
        <v>3</v>
      </c>
      <c r="P668" s="835">
        <v>2000</v>
      </c>
      <c r="Q668" s="837">
        <v>1</v>
      </c>
      <c r="R668" s="832">
        <v>5</v>
      </c>
      <c r="S668" s="837">
        <v>1</v>
      </c>
      <c r="T668" s="836">
        <v>3</v>
      </c>
      <c r="U668" s="838">
        <v>1</v>
      </c>
    </row>
    <row r="669" spans="1:21" ht="14.4" customHeight="1" x14ac:dyDescent="0.3">
      <c r="A669" s="831">
        <v>10</v>
      </c>
      <c r="B669" s="832" t="s">
        <v>2982</v>
      </c>
      <c r="C669" s="832" t="s">
        <v>2991</v>
      </c>
      <c r="D669" s="833" t="s">
        <v>6897</v>
      </c>
      <c r="E669" s="834" t="s">
        <v>3074</v>
      </c>
      <c r="F669" s="832" t="s">
        <v>2986</v>
      </c>
      <c r="G669" s="832" t="s">
        <v>4007</v>
      </c>
      <c r="H669" s="832" t="s">
        <v>630</v>
      </c>
      <c r="I669" s="832" t="s">
        <v>4011</v>
      </c>
      <c r="J669" s="832" t="s">
        <v>4012</v>
      </c>
      <c r="K669" s="832" t="s">
        <v>4013</v>
      </c>
      <c r="L669" s="835">
        <v>65</v>
      </c>
      <c r="M669" s="835">
        <v>130</v>
      </c>
      <c r="N669" s="832">
        <v>2</v>
      </c>
      <c r="O669" s="836">
        <v>1</v>
      </c>
      <c r="P669" s="835">
        <v>130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10</v>
      </c>
      <c r="B670" s="832" t="s">
        <v>2982</v>
      </c>
      <c r="C670" s="832" t="s">
        <v>2991</v>
      </c>
      <c r="D670" s="833" t="s">
        <v>6897</v>
      </c>
      <c r="E670" s="834" t="s">
        <v>3074</v>
      </c>
      <c r="F670" s="832" t="s">
        <v>2986</v>
      </c>
      <c r="G670" s="832" t="s">
        <v>4007</v>
      </c>
      <c r="H670" s="832" t="s">
        <v>630</v>
      </c>
      <c r="I670" s="832" t="s">
        <v>4014</v>
      </c>
      <c r="J670" s="832" t="s">
        <v>4015</v>
      </c>
      <c r="K670" s="832" t="s">
        <v>4016</v>
      </c>
      <c r="L670" s="835">
        <v>1000</v>
      </c>
      <c r="M670" s="835">
        <v>1000</v>
      </c>
      <c r="N670" s="832">
        <v>1</v>
      </c>
      <c r="O670" s="836">
        <v>1</v>
      </c>
      <c r="P670" s="835">
        <v>1000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10</v>
      </c>
      <c r="B671" s="832" t="s">
        <v>2982</v>
      </c>
      <c r="C671" s="832" t="s">
        <v>2991</v>
      </c>
      <c r="D671" s="833" t="s">
        <v>6897</v>
      </c>
      <c r="E671" s="834" t="s">
        <v>3078</v>
      </c>
      <c r="F671" s="832" t="s">
        <v>2984</v>
      </c>
      <c r="G671" s="832" t="s">
        <v>3107</v>
      </c>
      <c r="H671" s="832" t="s">
        <v>689</v>
      </c>
      <c r="I671" s="832" t="s">
        <v>3108</v>
      </c>
      <c r="J671" s="832" t="s">
        <v>3109</v>
      </c>
      <c r="K671" s="832" t="s">
        <v>3110</v>
      </c>
      <c r="L671" s="835">
        <v>207.45</v>
      </c>
      <c r="M671" s="835">
        <v>414.9</v>
      </c>
      <c r="N671" s="832">
        <v>2</v>
      </c>
      <c r="O671" s="836">
        <v>1</v>
      </c>
      <c r="P671" s="835">
        <v>414.9</v>
      </c>
      <c r="Q671" s="837">
        <v>1</v>
      </c>
      <c r="R671" s="832">
        <v>2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10</v>
      </c>
      <c r="B672" s="832" t="s">
        <v>2982</v>
      </c>
      <c r="C672" s="832" t="s">
        <v>2991</v>
      </c>
      <c r="D672" s="833" t="s">
        <v>6897</v>
      </c>
      <c r="E672" s="834" t="s">
        <v>3078</v>
      </c>
      <c r="F672" s="832" t="s">
        <v>2984</v>
      </c>
      <c r="G672" s="832" t="s">
        <v>3293</v>
      </c>
      <c r="H672" s="832" t="s">
        <v>630</v>
      </c>
      <c r="I672" s="832" t="s">
        <v>3294</v>
      </c>
      <c r="J672" s="832" t="s">
        <v>778</v>
      </c>
      <c r="K672" s="832" t="s">
        <v>781</v>
      </c>
      <c r="L672" s="835">
        <v>0</v>
      </c>
      <c r="M672" s="835">
        <v>0</v>
      </c>
      <c r="N672" s="832">
        <v>1</v>
      </c>
      <c r="O672" s="836">
        <v>1</v>
      </c>
      <c r="P672" s="835">
        <v>0</v>
      </c>
      <c r="Q672" s="837"/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10</v>
      </c>
      <c r="B673" s="832" t="s">
        <v>2982</v>
      </c>
      <c r="C673" s="832" t="s">
        <v>2991</v>
      </c>
      <c r="D673" s="833" t="s">
        <v>6897</v>
      </c>
      <c r="E673" s="834" t="s">
        <v>3078</v>
      </c>
      <c r="F673" s="832" t="s">
        <v>2984</v>
      </c>
      <c r="G673" s="832" t="s">
        <v>4017</v>
      </c>
      <c r="H673" s="832" t="s">
        <v>630</v>
      </c>
      <c r="I673" s="832" t="s">
        <v>4018</v>
      </c>
      <c r="J673" s="832" t="s">
        <v>1194</v>
      </c>
      <c r="K673" s="832" t="s">
        <v>4019</v>
      </c>
      <c r="L673" s="835">
        <v>105.63</v>
      </c>
      <c r="M673" s="835">
        <v>422.52</v>
      </c>
      <c r="N673" s="832">
        <v>4</v>
      </c>
      <c r="O673" s="836">
        <v>0.5</v>
      </c>
      <c r="P673" s="835">
        <v>422.52</v>
      </c>
      <c r="Q673" s="837">
        <v>1</v>
      </c>
      <c r="R673" s="832">
        <v>4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10</v>
      </c>
      <c r="B674" s="832" t="s">
        <v>2982</v>
      </c>
      <c r="C674" s="832" t="s">
        <v>2991</v>
      </c>
      <c r="D674" s="833" t="s">
        <v>6897</v>
      </c>
      <c r="E674" s="834" t="s">
        <v>3078</v>
      </c>
      <c r="F674" s="832" t="s">
        <v>2984</v>
      </c>
      <c r="G674" s="832" t="s">
        <v>3320</v>
      </c>
      <c r="H674" s="832" t="s">
        <v>630</v>
      </c>
      <c r="I674" s="832" t="s">
        <v>3321</v>
      </c>
      <c r="J674" s="832" t="s">
        <v>2217</v>
      </c>
      <c r="K674" s="832" t="s">
        <v>3322</v>
      </c>
      <c r="L674" s="835">
        <v>107.27</v>
      </c>
      <c r="M674" s="835">
        <v>536.35</v>
      </c>
      <c r="N674" s="832">
        <v>5</v>
      </c>
      <c r="O674" s="836">
        <v>1.5</v>
      </c>
      <c r="P674" s="835">
        <v>536.35</v>
      </c>
      <c r="Q674" s="837">
        <v>1</v>
      </c>
      <c r="R674" s="832">
        <v>5</v>
      </c>
      <c r="S674" s="837">
        <v>1</v>
      </c>
      <c r="T674" s="836">
        <v>1.5</v>
      </c>
      <c r="U674" s="838">
        <v>1</v>
      </c>
    </row>
    <row r="675" spans="1:21" ht="14.4" customHeight="1" x14ac:dyDescent="0.3">
      <c r="A675" s="831">
        <v>10</v>
      </c>
      <c r="B675" s="832" t="s">
        <v>2982</v>
      </c>
      <c r="C675" s="832" t="s">
        <v>2991</v>
      </c>
      <c r="D675" s="833" t="s">
        <v>6897</v>
      </c>
      <c r="E675" s="834" t="s">
        <v>3078</v>
      </c>
      <c r="F675" s="832" t="s">
        <v>2984</v>
      </c>
      <c r="G675" s="832" t="s">
        <v>3115</v>
      </c>
      <c r="H675" s="832" t="s">
        <v>630</v>
      </c>
      <c r="I675" s="832" t="s">
        <v>3116</v>
      </c>
      <c r="J675" s="832" t="s">
        <v>949</v>
      </c>
      <c r="K675" s="832" t="s">
        <v>3117</v>
      </c>
      <c r="L675" s="835">
        <v>34.15</v>
      </c>
      <c r="M675" s="835">
        <v>68.3</v>
      </c>
      <c r="N675" s="832">
        <v>2</v>
      </c>
      <c r="O675" s="836">
        <v>0.5</v>
      </c>
      <c r="P675" s="835">
        <v>68.3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10</v>
      </c>
      <c r="B676" s="832" t="s">
        <v>2982</v>
      </c>
      <c r="C676" s="832" t="s">
        <v>2991</v>
      </c>
      <c r="D676" s="833" t="s">
        <v>6897</v>
      </c>
      <c r="E676" s="834" t="s">
        <v>3078</v>
      </c>
      <c r="F676" s="832" t="s">
        <v>2984</v>
      </c>
      <c r="G676" s="832" t="s">
        <v>3334</v>
      </c>
      <c r="H676" s="832" t="s">
        <v>630</v>
      </c>
      <c r="I676" s="832" t="s">
        <v>4020</v>
      </c>
      <c r="J676" s="832" t="s">
        <v>3336</v>
      </c>
      <c r="K676" s="832" t="s">
        <v>4021</v>
      </c>
      <c r="L676" s="835">
        <v>132.97999999999999</v>
      </c>
      <c r="M676" s="835">
        <v>132.97999999999999</v>
      </c>
      <c r="N676" s="832">
        <v>1</v>
      </c>
      <c r="O676" s="836">
        <v>0.5</v>
      </c>
      <c r="P676" s="835">
        <v>132.97999999999999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10</v>
      </c>
      <c r="B677" s="832" t="s">
        <v>2982</v>
      </c>
      <c r="C677" s="832" t="s">
        <v>2991</v>
      </c>
      <c r="D677" s="833" t="s">
        <v>6897</v>
      </c>
      <c r="E677" s="834" t="s">
        <v>3078</v>
      </c>
      <c r="F677" s="832" t="s">
        <v>2984</v>
      </c>
      <c r="G677" s="832" t="s">
        <v>3334</v>
      </c>
      <c r="H677" s="832" t="s">
        <v>630</v>
      </c>
      <c r="I677" s="832" t="s">
        <v>3335</v>
      </c>
      <c r="J677" s="832" t="s">
        <v>3336</v>
      </c>
      <c r="K677" s="832" t="s">
        <v>3337</v>
      </c>
      <c r="L677" s="835">
        <v>77.52</v>
      </c>
      <c r="M677" s="835">
        <v>77.52</v>
      </c>
      <c r="N677" s="832">
        <v>1</v>
      </c>
      <c r="O677" s="836">
        <v>0.5</v>
      </c>
      <c r="P677" s="835">
        <v>77.52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10</v>
      </c>
      <c r="B678" s="832" t="s">
        <v>2982</v>
      </c>
      <c r="C678" s="832" t="s">
        <v>2991</v>
      </c>
      <c r="D678" s="833" t="s">
        <v>6897</v>
      </c>
      <c r="E678" s="834" t="s">
        <v>3078</v>
      </c>
      <c r="F678" s="832" t="s">
        <v>2984</v>
      </c>
      <c r="G678" s="832" t="s">
        <v>4022</v>
      </c>
      <c r="H678" s="832" t="s">
        <v>630</v>
      </c>
      <c r="I678" s="832" t="s">
        <v>4023</v>
      </c>
      <c r="J678" s="832" t="s">
        <v>4024</v>
      </c>
      <c r="K678" s="832" t="s">
        <v>4025</v>
      </c>
      <c r="L678" s="835">
        <v>54.36</v>
      </c>
      <c r="M678" s="835">
        <v>54.36</v>
      </c>
      <c r="N678" s="832">
        <v>1</v>
      </c>
      <c r="O678" s="836">
        <v>0.5</v>
      </c>
      <c r="P678" s="835">
        <v>54.36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10</v>
      </c>
      <c r="B679" s="832" t="s">
        <v>2982</v>
      </c>
      <c r="C679" s="832" t="s">
        <v>2991</v>
      </c>
      <c r="D679" s="833" t="s">
        <v>6897</v>
      </c>
      <c r="E679" s="834" t="s">
        <v>3078</v>
      </c>
      <c r="F679" s="832" t="s">
        <v>2984</v>
      </c>
      <c r="G679" s="832" t="s">
        <v>3524</v>
      </c>
      <c r="H679" s="832" t="s">
        <v>630</v>
      </c>
      <c r="I679" s="832" t="s">
        <v>3752</v>
      </c>
      <c r="J679" s="832" t="s">
        <v>1526</v>
      </c>
      <c r="K679" s="832" t="s">
        <v>3753</v>
      </c>
      <c r="L679" s="835">
        <v>760.22</v>
      </c>
      <c r="M679" s="835">
        <v>3040.88</v>
      </c>
      <c r="N679" s="832">
        <v>4</v>
      </c>
      <c r="O679" s="836">
        <v>0.5</v>
      </c>
      <c r="P679" s="835">
        <v>3040.88</v>
      </c>
      <c r="Q679" s="837">
        <v>1</v>
      </c>
      <c r="R679" s="832">
        <v>4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10</v>
      </c>
      <c r="B680" s="832" t="s">
        <v>2982</v>
      </c>
      <c r="C680" s="832" t="s">
        <v>2991</v>
      </c>
      <c r="D680" s="833" t="s">
        <v>6897</v>
      </c>
      <c r="E680" s="834" t="s">
        <v>3078</v>
      </c>
      <c r="F680" s="832" t="s">
        <v>2984</v>
      </c>
      <c r="G680" s="832" t="s">
        <v>3133</v>
      </c>
      <c r="H680" s="832" t="s">
        <v>689</v>
      </c>
      <c r="I680" s="832" t="s">
        <v>2855</v>
      </c>
      <c r="J680" s="832" t="s">
        <v>2539</v>
      </c>
      <c r="K680" s="832" t="s">
        <v>2856</v>
      </c>
      <c r="L680" s="835">
        <v>176.32</v>
      </c>
      <c r="M680" s="835">
        <v>176.32</v>
      </c>
      <c r="N680" s="832">
        <v>1</v>
      </c>
      <c r="O680" s="836">
        <v>1</v>
      </c>
      <c r="P680" s="835">
        <v>176.32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10</v>
      </c>
      <c r="B681" s="832" t="s">
        <v>2982</v>
      </c>
      <c r="C681" s="832" t="s">
        <v>2991</v>
      </c>
      <c r="D681" s="833" t="s">
        <v>6897</v>
      </c>
      <c r="E681" s="834" t="s">
        <v>3078</v>
      </c>
      <c r="F681" s="832" t="s">
        <v>2984</v>
      </c>
      <c r="G681" s="832" t="s">
        <v>3655</v>
      </c>
      <c r="H681" s="832" t="s">
        <v>630</v>
      </c>
      <c r="I681" s="832" t="s">
        <v>3656</v>
      </c>
      <c r="J681" s="832" t="s">
        <v>1313</v>
      </c>
      <c r="K681" s="832" t="s">
        <v>3657</v>
      </c>
      <c r="L681" s="835">
        <v>34.19</v>
      </c>
      <c r="M681" s="835">
        <v>102.57</v>
      </c>
      <c r="N681" s="832">
        <v>3</v>
      </c>
      <c r="O681" s="836">
        <v>1</v>
      </c>
      <c r="P681" s="835">
        <v>102.57</v>
      </c>
      <c r="Q681" s="837">
        <v>1</v>
      </c>
      <c r="R681" s="832">
        <v>3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10</v>
      </c>
      <c r="B682" s="832" t="s">
        <v>2982</v>
      </c>
      <c r="C682" s="832" t="s">
        <v>2991</v>
      </c>
      <c r="D682" s="833" t="s">
        <v>6897</v>
      </c>
      <c r="E682" s="834" t="s">
        <v>3078</v>
      </c>
      <c r="F682" s="832" t="s">
        <v>2984</v>
      </c>
      <c r="G682" s="832" t="s">
        <v>3155</v>
      </c>
      <c r="H682" s="832" t="s">
        <v>630</v>
      </c>
      <c r="I682" s="832" t="s">
        <v>4026</v>
      </c>
      <c r="J682" s="832" t="s">
        <v>2711</v>
      </c>
      <c r="K682" s="832" t="s">
        <v>4027</v>
      </c>
      <c r="L682" s="835">
        <v>423.75</v>
      </c>
      <c r="M682" s="835">
        <v>847.5</v>
      </c>
      <c r="N682" s="832">
        <v>2</v>
      </c>
      <c r="O682" s="836">
        <v>0.5</v>
      </c>
      <c r="P682" s="835">
        <v>847.5</v>
      </c>
      <c r="Q682" s="837">
        <v>1</v>
      </c>
      <c r="R682" s="832">
        <v>2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10</v>
      </c>
      <c r="B683" s="832" t="s">
        <v>2982</v>
      </c>
      <c r="C683" s="832" t="s">
        <v>2991</v>
      </c>
      <c r="D683" s="833" t="s">
        <v>6897</v>
      </c>
      <c r="E683" s="834" t="s">
        <v>3078</v>
      </c>
      <c r="F683" s="832" t="s">
        <v>2984</v>
      </c>
      <c r="G683" s="832" t="s">
        <v>3837</v>
      </c>
      <c r="H683" s="832" t="s">
        <v>630</v>
      </c>
      <c r="I683" s="832" t="s">
        <v>4028</v>
      </c>
      <c r="J683" s="832" t="s">
        <v>4029</v>
      </c>
      <c r="K683" s="832" t="s">
        <v>4030</v>
      </c>
      <c r="L683" s="835">
        <v>1472.61</v>
      </c>
      <c r="M683" s="835">
        <v>2945.22</v>
      </c>
      <c r="N683" s="832">
        <v>2</v>
      </c>
      <c r="O683" s="836">
        <v>0.5</v>
      </c>
      <c r="P683" s="835">
        <v>2945.22</v>
      </c>
      <c r="Q683" s="837">
        <v>1</v>
      </c>
      <c r="R683" s="832">
        <v>2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10</v>
      </c>
      <c r="B684" s="832" t="s">
        <v>2982</v>
      </c>
      <c r="C684" s="832" t="s">
        <v>2991</v>
      </c>
      <c r="D684" s="833" t="s">
        <v>6897</v>
      </c>
      <c r="E684" s="834" t="s">
        <v>3078</v>
      </c>
      <c r="F684" s="832" t="s">
        <v>2984</v>
      </c>
      <c r="G684" s="832" t="s">
        <v>3501</v>
      </c>
      <c r="H684" s="832" t="s">
        <v>630</v>
      </c>
      <c r="I684" s="832" t="s">
        <v>3919</v>
      </c>
      <c r="J684" s="832" t="s">
        <v>1469</v>
      </c>
      <c r="K684" s="832" t="s">
        <v>3920</v>
      </c>
      <c r="L684" s="835">
        <v>374.79</v>
      </c>
      <c r="M684" s="835">
        <v>749.58</v>
      </c>
      <c r="N684" s="832">
        <v>2</v>
      </c>
      <c r="O684" s="836">
        <v>0.5</v>
      </c>
      <c r="P684" s="835">
        <v>749.58</v>
      </c>
      <c r="Q684" s="837">
        <v>1</v>
      </c>
      <c r="R684" s="832">
        <v>2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10</v>
      </c>
      <c r="B685" s="832" t="s">
        <v>2982</v>
      </c>
      <c r="C685" s="832" t="s">
        <v>2991</v>
      </c>
      <c r="D685" s="833" t="s">
        <v>6897</v>
      </c>
      <c r="E685" s="834" t="s">
        <v>3078</v>
      </c>
      <c r="F685" s="832" t="s">
        <v>2984</v>
      </c>
      <c r="G685" s="832" t="s">
        <v>3501</v>
      </c>
      <c r="H685" s="832" t="s">
        <v>630</v>
      </c>
      <c r="I685" s="832" t="s">
        <v>3502</v>
      </c>
      <c r="J685" s="832" t="s">
        <v>1466</v>
      </c>
      <c r="K685" s="832" t="s">
        <v>3503</v>
      </c>
      <c r="L685" s="835">
        <v>239.96</v>
      </c>
      <c r="M685" s="835">
        <v>479.92</v>
      </c>
      <c r="N685" s="832">
        <v>2</v>
      </c>
      <c r="O685" s="836">
        <v>0.5</v>
      </c>
      <c r="P685" s="835">
        <v>479.92</v>
      </c>
      <c r="Q685" s="837">
        <v>1</v>
      </c>
      <c r="R685" s="832">
        <v>2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10</v>
      </c>
      <c r="B686" s="832" t="s">
        <v>2982</v>
      </c>
      <c r="C686" s="832" t="s">
        <v>2991</v>
      </c>
      <c r="D686" s="833" t="s">
        <v>6897</v>
      </c>
      <c r="E686" s="834" t="s">
        <v>3078</v>
      </c>
      <c r="F686" s="832" t="s">
        <v>2984</v>
      </c>
      <c r="G686" s="832" t="s">
        <v>3161</v>
      </c>
      <c r="H686" s="832" t="s">
        <v>630</v>
      </c>
      <c r="I686" s="832" t="s">
        <v>3162</v>
      </c>
      <c r="J686" s="832" t="s">
        <v>1177</v>
      </c>
      <c r="K686" s="832" t="s">
        <v>3163</v>
      </c>
      <c r="L686" s="835">
        <v>103.67</v>
      </c>
      <c r="M686" s="835">
        <v>103.67</v>
      </c>
      <c r="N686" s="832">
        <v>1</v>
      </c>
      <c r="O686" s="836">
        <v>1</v>
      </c>
      <c r="P686" s="835">
        <v>103.67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10</v>
      </c>
      <c r="B687" s="832" t="s">
        <v>2982</v>
      </c>
      <c r="C687" s="832" t="s">
        <v>2991</v>
      </c>
      <c r="D687" s="833" t="s">
        <v>6897</v>
      </c>
      <c r="E687" s="834" t="s">
        <v>3078</v>
      </c>
      <c r="F687" s="832" t="s">
        <v>2984</v>
      </c>
      <c r="G687" s="832" t="s">
        <v>3161</v>
      </c>
      <c r="H687" s="832" t="s">
        <v>630</v>
      </c>
      <c r="I687" s="832" t="s">
        <v>4031</v>
      </c>
      <c r="J687" s="832" t="s">
        <v>4032</v>
      </c>
      <c r="K687" s="832" t="s">
        <v>4033</v>
      </c>
      <c r="L687" s="835">
        <v>205.84</v>
      </c>
      <c r="M687" s="835">
        <v>205.84</v>
      </c>
      <c r="N687" s="832">
        <v>1</v>
      </c>
      <c r="O687" s="836">
        <v>0.5</v>
      </c>
      <c r="P687" s="835">
        <v>205.84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10</v>
      </c>
      <c r="B688" s="832" t="s">
        <v>2982</v>
      </c>
      <c r="C688" s="832" t="s">
        <v>2991</v>
      </c>
      <c r="D688" s="833" t="s">
        <v>6897</v>
      </c>
      <c r="E688" s="834" t="s">
        <v>3078</v>
      </c>
      <c r="F688" s="832" t="s">
        <v>2984</v>
      </c>
      <c r="G688" s="832" t="s">
        <v>3175</v>
      </c>
      <c r="H688" s="832" t="s">
        <v>630</v>
      </c>
      <c r="I688" s="832" t="s">
        <v>4034</v>
      </c>
      <c r="J688" s="832" t="s">
        <v>4035</v>
      </c>
      <c r="K688" s="832" t="s">
        <v>4036</v>
      </c>
      <c r="L688" s="835">
        <v>218.41</v>
      </c>
      <c r="M688" s="835">
        <v>218.41</v>
      </c>
      <c r="N688" s="832">
        <v>1</v>
      </c>
      <c r="O688" s="836">
        <v>1</v>
      </c>
      <c r="P688" s="835">
        <v>218.41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10</v>
      </c>
      <c r="B689" s="832" t="s">
        <v>2982</v>
      </c>
      <c r="C689" s="832" t="s">
        <v>2991</v>
      </c>
      <c r="D689" s="833" t="s">
        <v>6897</v>
      </c>
      <c r="E689" s="834" t="s">
        <v>3078</v>
      </c>
      <c r="F689" s="832" t="s">
        <v>2985</v>
      </c>
      <c r="G689" s="832" t="s">
        <v>3094</v>
      </c>
      <c r="H689" s="832" t="s">
        <v>630</v>
      </c>
      <c r="I689" s="832" t="s">
        <v>3967</v>
      </c>
      <c r="J689" s="832" t="s">
        <v>3040</v>
      </c>
      <c r="K689" s="832"/>
      <c r="L689" s="835">
        <v>0</v>
      </c>
      <c r="M689" s="835">
        <v>0</v>
      </c>
      <c r="N689" s="832">
        <v>1</v>
      </c>
      <c r="O689" s="836">
        <v>1</v>
      </c>
      <c r="P689" s="835">
        <v>0</v>
      </c>
      <c r="Q689" s="837"/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10</v>
      </c>
      <c r="B690" s="832" t="s">
        <v>2982</v>
      </c>
      <c r="C690" s="832" t="s">
        <v>2991</v>
      </c>
      <c r="D690" s="833" t="s">
        <v>6897</v>
      </c>
      <c r="E690" s="834" t="s">
        <v>3082</v>
      </c>
      <c r="F690" s="832" t="s">
        <v>2984</v>
      </c>
      <c r="G690" s="832" t="s">
        <v>3098</v>
      </c>
      <c r="H690" s="832" t="s">
        <v>630</v>
      </c>
      <c r="I690" s="832" t="s">
        <v>4037</v>
      </c>
      <c r="J690" s="832" t="s">
        <v>4038</v>
      </c>
      <c r="K690" s="832" t="s">
        <v>3304</v>
      </c>
      <c r="L690" s="835">
        <v>245.74</v>
      </c>
      <c r="M690" s="835">
        <v>245.74</v>
      </c>
      <c r="N690" s="832">
        <v>1</v>
      </c>
      <c r="O690" s="836">
        <v>0.5</v>
      </c>
      <c r="P690" s="835">
        <v>245.74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10</v>
      </c>
      <c r="B691" s="832" t="s">
        <v>2982</v>
      </c>
      <c r="C691" s="832" t="s">
        <v>2991</v>
      </c>
      <c r="D691" s="833" t="s">
        <v>6897</v>
      </c>
      <c r="E691" s="834" t="s">
        <v>3082</v>
      </c>
      <c r="F691" s="832" t="s">
        <v>2984</v>
      </c>
      <c r="G691" s="832" t="s">
        <v>4039</v>
      </c>
      <c r="H691" s="832" t="s">
        <v>630</v>
      </c>
      <c r="I691" s="832" t="s">
        <v>4040</v>
      </c>
      <c r="J691" s="832" t="s">
        <v>1898</v>
      </c>
      <c r="K691" s="832" t="s">
        <v>4041</v>
      </c>
      <c r="L691" s="835">
        <v>91.11</v>
      </c>
      <c r="M691" s="835">
        <v>182.22</v>
      </c>
      <c r="N691" s="832">
        <v>2</v>
      </c>
      <c r="O691" s="836">
        <v>0.5</v>
      </c>
      <c r="P691" s="835">
        <v>182.22</v>
      </c>
      <c r="Q691" s="837">
        <v>1</v>
      </c>
      <c r="R691" s="832">
        <v>2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10</v>
      </c>
      <c r="B692" s="832" t="s">
        <v>2982</v>
      </c>
      <c r="C692" s="832" t="s">
        <v>2991</v>
      </c>
      <c r="D692" s="833" t="s">
        <v>6897</v>
      </c>
      <c r="E692" s="834" t="s">
        <v>3082</v>
      </c>
      <c r="F692" s="832" t="s">
        <v>2984</v>
      </c>
      <c r="G692" s="832" t="s">
        <v>4042</v>
      </c>
      <c r="H692" s="832" t="s">
        <v>630</v>
      </c>
      <c r="I692" s="832" t="s">
        <v>4043</v>
      </c>
      <c r="J692" s="832" t="s">
        <v>4044</v>
      </c>
      <c r="K692" s="832" t="s">
        <v>4045</v>
      </c>
      <c r="L692" s="835">
        <v>54.16</v>
      </c>
      <c r="M692" s="835">
        <v>54.16</v>
      </c>
      <c r="N692" s="832">
        <v>1</v>
      </c>
      <c r="O692" s="836">
        <v>1</v>
      </c>
      <c r="P692" s="835">
        <v>54.16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10</v>
      </c>
      <c r="B693" s="832" t="s">
        <v>2982</v>
      </c>
      <c r="C693" s="832" t="s">
        <v>2991</v>
      </c>
      <c r="D693" s="833" t="s">
        <v>6897</v>
      </c>
      <c r="E693" s="834" t="s">
        <v>3082</v>
      </c>
      <c r="F693" s="832" t="s">
        <v>2984</v>
      </c>
      <c r="G693" s="832" t="s">
        <v>4046</v>
      </c>
      <c r="H693" s="832" t="s">
        <v>689</v>
      </c>
      <c r="I693" s="832" t="s">
        <v>4047</v>
      </c>
      <c r="J693" s="832" t="s">
        <v>4048</v>
      </c>
      <c r="K693" s="832" t="s">
        <v>4049</v>
      </c>
      <c r="L693" s="835">
        <v>64.5</v>
      </c>
      <c r="M693" s="835">
        <v>64.5</v>
      </c>
      <c r="N693" s="832">
        <v>1</v>
      </c>
      <c r="O693" s="836">
        <v>1</v>
      </c>
      <c r="P693" s="835">
        <v>64.5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10</v>
      </c>
      <c r="B694" s="832" t="s">
        <v>2982</v>
      </c>
      <c r="C694" s="832" t="s">
        <v>2991</v>
      </c>
      <c r="D694" s="833" t="s">
        <v>6897</v>
      </c>
      <c r="E694" s="834" t="s">
        <v>3082</v>
      </c>
      <c r="F694" s="832" t="s">
        <v>2984</v>
      </c>
      <c r="G694" s="832" t="s">
        <v>3690</v>
      </c>
      <c r="H694" s="832" t="s">
        <v>689</v>
      </c>
      <c r="I694" s="832" t="s">
        <v>4050</v>
      </c>
      <c r="J694" s="832" t="s">
        <v>4051</v>
      </c>
      <c r="K694" s="832" t="s">
        <v>3159</v>
      </c>
      <c r="L694" s="835">
        <v>117.03</v>
      </c>
      <c r="M694" s="835">
        <v>117.03</v>
      </c>
      <c r="N694" s="832">
        <v>1</v>
      </c>
      <c r="O694" s="836">
        <v>0.5</v>
      </c>
      <c r="P694" s="835">
        <v>117.03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10</v>
      </c>
      <c r="B695" s="832" t="s">
        <v>2982</v>
      </c>
      <c r="C695" s="832" t="s">
        <v>2991</v>
      </c>
      <c r="D695" s="833" t="s">
        <v>6897</v>
      </c>
      <c r="E695" s="834" t="s">
        <v>3082</v>
      </c>
      <c r="F695" s="832" t="s">
        <v>2984</v>
      </c>
      <c r="G695" s="832" t="s">
        <v>3584</v>
      </c>
      <c r="H695" s="832" t="s">
        <v>630</v>
      </c>
      <c r="I695" s="832" t="s">
        <v>4052</v>
      </c>
      <c r="J695" s="832" t="s">
        <v>4053</v>
      </c>
      <c r="K695" s="832" t="s">
        <v>4054</v>
      </c>
      <c r="L695" s="835">
        <v>110.19</v>
      </c>
      <c r="M695" s="835">
        <v>330.57</v>
      </c>
      <c r="N695" s="832">
        <v>3</v>
      </c>
      <c r="O695" s="836">
        <v>0.5</v>
      </c>
      <c r="P695" s="835">
        <v>330.57</v>
      </c>
      <c r="Q695" s="837">
        <v>1</v>
      </c>
      <c r="R695" s="832">
        <v>3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10</v>
      </c>
      <c r="B696" s="832" t="s">
        <v>2982</v>
      </c>
      <c r="C696" s="832" t="s">
        <v>2991</v>
      </c>
      <c r="D696" s="833" t="s">
        <v>6897</v>
      </c>
      <c r="E696" s="834" t="s">
        <v>3086</v>
      </c>
      <c r="F696" s="832" t="s">
        <v>2984</v>
      </c>
      <c r="G696" s="832" t="s">
        <v>4055</v>
      </c>
      <c r="H696" s="832" t="s">
        <v>630</v>
      </c>
      <c r="I696" s="832" t="s">
        <v>2726</v>
      </c>
      <c r="J696" s="832" t="s">
        <v>1337</v>
      </c>
      <c r="K696" s="832" t="s">
        <v>2724</v>
      </c>
      <c r="L696" s="835">
        <v>0</v>
      </c>
      <c r="M696" s="835">
        <v>0</v>
      </c>
      <c r="N696" s="832">
        <v>1</v>
      </c>
      <c r="O696" s="836">
        <v>0.5</v>
      </c>
      <c r="P696" s="835"/>
      <c r="Q696" s="837"/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10</v>
      </c>
      <c r="B697" s="832" t="s">
        <v>2982</v>
      </c>
      <c r="C697" s="832" t="s">
        <v>2991</v>
      </c>
      <c r="D697" s="833" t="s">
        <v>6897</v>
      </c>
      <c r="E697" s="834" t="s">
        <v>3086</v>
      </c>
      <c r="F697" s="832" t="s">
        <v>2984</v>
      </c>
      <c r="G697" s="832" t="s">
        <v>3106</v>
      </c>
      <c r="H697" s="832" t="s">
        <v>630</v>
      </c>
      <c r="I697" s="832" t="s">
        <v>4056</v>
      </c>
      <c r="J697" s="832" t="s">
        <v>1834</v>
      </c>
      <c r="K697" s="832" t="s">
        <v>2589</v>
      </c>
      <c r="L697" s="835">
        <v>154.36000000000001</v>
      </c>
      <c r="M697" s="835">
        <v>154.36000000000001</v>
      </c>
      <c r="N697" s="832">
        <v>1</v>
      </c>
      <c r="O697" s="836">
        <v>1</v>
      </c>
      <c r="P697" s="835">
        <v>154.36000000000001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10</v>
      </c>
      <c r="B698" s="832" t="s">
        <v>2982</v>
      </c>
      <c r="C698" s="832" t="s">
        <v>2991</v>
      </c>
      <c r="D698" s="833" t="s">
        <v>6897</v>
      </c>
      <c r="E698" s="834" t="s">
        <v>3086</v>
      </c>
      <c r="F698" s="832" t="s">
        <v>2984</v>
      </c>
      <c r="G698" s="832" t="s">
        <v>3106</v>
      </c>
      <c r="H698" s="832" t="s">
        <v>689</v>
      </c>
      <c r="I698" s="832" t="s">
        <v>2588</v>
      </c>
      <c r="J698" s="832" t="s">
        <v>1288</v>
      </c>
      <c r="K698" s="832" t="s">
        <v>2589</v>
      </c>
      <c r="L698" s="835">
        <v>154.36000000000001</v>
      </c>
      <c r="M698" s="835">
        <v>308.72000000000003</v>
      </c>
      <c r="N698" s="832">
        <v>2</v>
      </c>
      <c r="O698" s="836">
        <v>1.5</v>
      </c>
      <c r="P698" s="835">
        <v>308.72000000000003</v>
      </c>
      <c r="Q698" s="837">
        <v>1</v>
      </c>
      <c r="R698" s="832">
        <v>2</v>
      </c>
      <c r="S698" s="837">
        <v>1</v>
      </c>
      <c r="T698" s="836">
        <v>1.5</v>
      </c>
      <c r="U698" s="838">
        <v>1</v>
      </c>
    </row>
    <row r="699" spans="1:21" ht="14.4" customHeight="1" x14ac:dyDescent="0.3">
      <c r="A699" s="831">
        <v>10</v>
      </c>
      <c r="B699" s="832" t="s">
        <v>2982</v>
      </c>
      <c r="C699" s="832" t="s">
        <v>2991</v>
      </c>
      <c r="D699" s="833" t="s">
        <v>6897</v>
      </c>
      <c r="E699" s="834" t="s">
        <v>3086</v>
      </c>
      <c r="F699" s="832" t="s">
        <v>2984</v>
      </c>
      <c r="G699" s="832" t="s">
        <v>3106</v>
      </c>
      <c r="H699" s="832" t="s">
        <v>689</v>
      </c>
      <c r="I699" s="832" t="s">
        <v>2451</v>
      </c>
      <c r="J699" s="832" t="s">
        <v>1014</v>
      </c>
      <c r="K699" s="832" t="s">
        <v>3256</v>
      </c>
      <c r="L699" s="835">
        <v>75.73</v>
      </c>
      <c r="M699" s="835">
        <v>530.11</v>
      </c>
      <c r="N699" s="832">
        <v>7</v>
      </c>
      <c r="O699" s="836">
        <v>5.5</v>
      </c>
      <c r="P699" s="835">
        <v>151.46</v>
      </c>
      <c r="Q699" s="837">
        <v>0.2857142857142857</v>
      </c>
      <c r="R699" s="832">
        <v>2</v>
      </c>
      <c r="S699" s="837">
        <v>0.2857142857142857</v>
      </c>
      <c r="T699" s="836">
        <v>2</v>
      </c>
      <c r="U699" s="838">
        <v>0.36363636363636365</v>
      </c>
    </row>
    <row r="700" spans="1:21" ht="14.4" customHeight="1" x14ac:dyDescent="0.3">
      <c r="A700" s="831">
        <v>10</v>
      </c>
      <c r="B700" s="832" t="s">
        <v>2982</v>
      </c>
      <c r="C700" s="832" t="s">
        <v>2991</v>
      </c>
      <c r="D700" s="833" t="s">
        <v>6897</v>
      </c>
      <c r="E700" s="834" t="s">
        <v>3086</v>
      </c>
      <c r="F700" s="832" t="s">
        <v>2984</v>
      </c>
      <c r="G700" s="832" t="s">
        <v>3106</v>
      </c>
      <c r="H700" s="832" t="s">
        <v>630</v>
      </c>
      <c r="I700" s="832" t="s">
        <v>4057</v>
      </c>
      <c r="J700" s="832" t="s">
        <v>1014</v>
      </c>
      <c r="K700" s="832" t="s">
        <v>4058</v>
      </c>
      <c r="L700" s="835">
        <v>0</v>
      </c>
      <c r="M700" s="835">
        <v>0</v>
      </c>
      <c r="N700" s="832">
        <v>2</v>
      </c>
      <c r="O700" s="836">
        <v>2</v>
      </c>
      <c r="P700" s="835">
        <v>0</v>
      </c>
      <c r="Q700" s="837"/>
      <c r="R700" s="832">
        <v>1</v>
      </c>
      <c r="S700" s="837">
        <v>0.5</v>
      </c>
      <c r="T700" s="836">
        <v>1</v>
      </c>
      <c r="U700" s="838">
        <v>0.5</v>
      </c>
    </row>
    <row r="701" spans="1:21" ht="14.4" customHeight="1" x14ac:dyDescent="0.3">
      <c r="A701" s="831">
        <v>10</v>
      </c>
      <c r="B701" s="832" t="s">
        <v>2982</v>
      </c>
      <c r="C701" s="832" t="s">
        <v>2991</v>
      </c>
      <c r="D701" s="833" t="s">
        <v>6897</v>
      </c>
      <c r="E701" s="834" t="s">
        <v>3086</v>
      </c>
      <c r="F701" s="832" t="s">
        <v>2984</v>
      </c>
      <c r="G701" s="832" t="s">
        <v>3106</v>
      </c>
      <c r="H701" s="832" t="s">
        <v>689</v>
      </c>
      <c r="I701" s="832" t="s">
        <v>2586</v>
      </c>
      <c r="J701" s="832" t="s">
        <v>1288</v>
      </c>
      <c r="K701" s="832" t="s">
        <v>2587</v>
      </c>
      <c r="L701" s="835">
        <v>225.06</v>
      </c>
      <c r="M701" s="835">
        <v>675.18000000000006</v>
      </c>
      <c r="N701" s="832">
        <v>3</v>
      </c>
      <c r="O701" s="836">
        <v>2.5</v>
      </c>
      <c r="P701" s="835">
        <v>675.18000000000006</v>
      </c>
      <c r="Q701" s="837">
        <v>1</v>
      </c>
      <c r="R701" s="832">
        <v>3</v>
      </c>
      <c r="S701" s="837">
        <v>1</v>
      </c>
      <c r="T701" s="836">
        <v>2.5</v>
      </c>
      <c r="U701" s="838">
        <v>1</v>
      </c>
    </row>
    <row r="702" spans="1:21" ht="14.4" customHeight="1" x14ac:dyDescent="0.3">
      <c r="A702" s="831">
        <v>10</v>
      </c>
      <c r="B702" s="832" t="s">
        <v>2982</v>
      </c>
      <c r="C702" s="832" t="s">
        <v>2991</v>
      </c>
      <c r="D702" s="833" t="s">
        <v>6897</v>
      </c>
      <c r="E702" s="834" t="s">
        <v>3086</v>
      </c>
      <c r="F702" s="832" t="s">
        <v>2984</v>
      </c>
      <c r="G702" s="832" t="s">
        <v>3106</v>
      </c>
      <c r="H702" s="832" t="s">
        <v>630</v>
      </c>
      <c r="I702" s="832" t="s">
        <v>4059</v>
      </c>
      <c r="J702" s="832" t="s">
        <v>1834</v>
      </c>
      <c r="K702" s="832" t="s">
        <v>2589</v>
      </c>
      <c r="L702" s="835">
        <v>154.36000000000001</v>
      </c>
      <c r="M702" s="835">
        <v>154.36000000000001</v>
      </c>
      <c r="N702" s="832">
        <v>1</v>
      </c>
      <c r="O702" s="836">
        <v>1</v>
      </c>
      <c r="P702" s="835">
        <v>154.36000000000001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10</v>
      </c>
      <c r="B703" s="832" t="s">
        <v>2982</v>
      </c>
      <c r="C703" s="832" t="s">
        <v>2991</v>
      </c>
      <c r="D703" s="833" t="s">
        <v>6897</v>
      </c>
      <c r="E703" s="834" t="s">
        <v>3086</v>
      </c>
      <c r="F703" s="832" t="s">
        <v>2984</v>
      </c>
      <c r="G703" s="832" t="s">
        <v>3720</v>
      </c>
      <c r="H703" s="832" t="s">
        <v>630</v>
      </c>
      <c r="I703" s="832" t="s">
        <v>3874</v>
      </c>
      <c r="J703" s="832" t="s">
        <v>3875</v>
      </c>
      <c r="K703" s="832" t="s">
        <v>3876</v>
      </c>
      <c r="L703" s="835">
        <v>36.76</v>
      </c>
      <c r="M703" s="835">
        <v>220.56</v>
      </c>
      <c r="N703" s="832">
        <v>6</v>
      </c>
      <c r="O703" s="836">
        <v>6</v>
      </c>
      <c r="P703" s="835">
        <v>110.28</v>
      </c>
      <c r="Q703" s="837">
        <v>0.5</v>
      </c>
      <c r="R703" s="832">
        <v>3</v>
      </c>
      <c r="S703" s="837">
        <v>0.5</v>
      </c>
      <c r="T703" s="836">
        <v>3</v>
      </c>
      <c r="U703" s="838">
        <v>0.5</v>
      </c>
    </row>
    <row r="704" spans="1:21" ht="14.4" customHeight="1" x14ac:dyDescent="0.3">
      <c r="A704" s="831">
        <v>10</v>
      </c>
      <c r="B704" s="832" t="s">
        <v>2982</v>
      </c>
      <c r="C704" s="832" t="s">
        <v>2991</v>
      </c>
      <c r="D704" s="833" t="s">
        <v>6897</v>
      </c>
      <c r="E704" s="834" t="s">
        <v>3086</v>
      </c>
      <c r="F704" s="832" t="s">
        <v>2984</v>
      </c>
      <c r="G704" s="832" t="s">
        <v>3720</v>
      </c>
      <c r="H704" s="832" t="s">
        <v>630</v>
      </c>
      <c r="I704" s="832" t="s">
        <v>3721</v>
      </c>
      <c r="J704" s="832" t="s">
        <v>1674</v>
      </c>
      <c r="K704" s="832" t="s">
        <v>3722</v>
      </c>
      <c r="L704" s="835">
        <v>25.06</v>
      </c>
      <c r="M704" s="835">
        <v>25.06</v>
      </c>
      <c r="N704" s="832">
        <v>1</v>
      </c>
      <c r="O704" s="836">
        <v>1</v>
      </c>
      <c r="P704" s="835">
        <v>25.06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10</v>
      </c>
      <c r="B705" s="832" t="s">
        <v>2982</v>
      </c>
      <c r="C705" s="832" t="s">
        <v>2991</v>
      </c>
      <c r="D705" s="833" t="s">
        <v>6897</v>
      </c>
      <c r="E705" s="834" t="s">
        <v>3086</v>
      </c>
      <c r="F705" s="832" t="s">
        <v>2984</v>
      </c>
      <c r="G705" s="832" t="s">
        <v>4060</v>
      </c>
      <c r="H705" s="832" t="s">
        <v>630</v>
      </c>
      <c r="I705" s="832" t="s">
        <v>4061</v>
      </c>
      <c r="J705" s="832" t="s">
        <v>4062</v>
      </c>
      <c r="K705" s="832" t="s">
        <v>4063</v>
      </c>
      <c r="L705" s="835">
        <v>0</v>
      </c>
      <c r="M705" s="835">
        <v>0</v>
      </c>
      <c r="N705" s="832">
        <v>1</v>
      </c>
      <c r="O705" s="836">
        <v>1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10</v>
      </c>
      <c r="B706" s="832" t="s">
        <v>2982</v>
      </c>
      <c r="C706" s="832" t="s">
        <v>2991</v>
      </c>
      <c r="D706" s="833" t="s">
        <v>6897</v>
      </c>
      <c r="E706" s="834" t="s">
        <v>3086</v>
      </c>
      <c r="F706" s="832" t="s">
        <v>2984</v>
      </c>
      <c r="G706" s="832" t="s">
        <v>4064</v>
      </c>
      <c r="H706" s="832" t="s">
        <v>630</v>
      </c>
      <c r="I706" s="832" t="s">
        <v>4065</v>
      </c>
      <c r="J706" s="832" t="s">
        <v>4066</v>
      </c>
      <c r="K706" s="832" t="s">
        <v>4067</v>
      </c>
      <c r="L706" s="835">
        <v>102.31</v>
      </c>
      <c r="M706" s="835">
        <v>409.24</v>
      </c>
      <c r="N706" s="832">
        <v>4</v>
      </c>
      <c r="O706" s="836">
        <v>2.5</v>
      </c>
      <c r="P706" s="835">
        <v>409.24</v>
      </c>
      <c r="Q706" s="837">
        <v>1</v>
      </c>
      <c r="R706" s="832">
        <v>4</v>
      </c>
      <c r="S706" s="837">
        <v>1</v>
      </c>
      <c r="T706" s="836">
        <v>2.5</v>
      </c>
      <c r="U706" s="838">
        <v>1</v>
      </c>
    </row>
    <row r="707" spans="1:21" ht="14.4" customHeight="1" x14ac:dyDescent="0.3">
      <c r="A707" s="831">
        <v>10</v>
      </c>
      <c r="B707" s="832" t="s">
        <v>2982</v>
      </c>
      <c r="C707" s="832" t="s">
        <v>2991</v>
      </c>
      <c r="D707" s="833" t="s">
        <v>6897</v>
      </c>
      <c r="E707" s="834" t="s">
        <v>3086</v>
      </c>
      <c r="F707" s="832" t="s">
        <v>2984</v>
      </c>
      <c r="G707" s="832" t="s">
        <v>3263</v>
      </c>
      <c r="H707" s="832" t="s">
        <v>630</v>
      </c>
      <c r="I707" s="832" t="s">
        <v>3264</v>
      </c>
      <c r="J707" s="832" t="s">
        <v>2464</v>
      </c>
      <c r="K707" s="832" t="s">
        <v>3265</v>
      </c>
      <c r="L707" s="835">
        <v>42.63</v>
      </c>
      <c r="M707" s="835">
        <v>298.41000000000003</v>
      </c>
      <c r="N707" s="832">
        <v>7</v>
      </c>
      <c r="O707" s="836">
        <v>3.5</v>
      </c>
      <c r="P707" s="835">
        <v>85.26</v>
      </c>
      <c r="Q707" s="837">
        <v>0.2857142857142857</v>
      </c>
      <c r="R707" s="832">
        <v>2</v>
      </c>
      <c r="S707" s="837">
        <v>0.2857142857142857</v>
      </c>
      <c r="T707" s="836">
        <v>1</v>
      </c>
      <c r="U707" s="838">
        <v>0.2857142857142857</v>
      </c>
    </row>
    <row r="708" spans="1:21" ht="14.4" customHeight="1" x14ac:dyDescent="0.3">
      <c r="A708" s="831">
        <v>10</v>
      </c>
      <c r="B708" s="832" t="s">
        <v>2982</v>
      </c>
      <c r="C708" s="832" t="s">
        <v>2991</v>
      </c>
      <c r="D708" s="833" t="s">
        <v>6897</v>
      </c>
      <c r="E708" s="834" t="s">
        <v>3086</v>
      </c>
      <c r="F708" s="832" t="s">
        <v>2984</v>
      </c>
      <c r="G708" s="832" t="s">
        <v>3263</v>
      </c>
      <c r="H708" s="832" t="s">
        <v>630</v>
      </c>
      <c r="I708" s="832" t="s">
        <v>2463</v>
      </c>
      <c r="J708" s="832" t="s">
        <v>2464</v>
      </c>
      <c r="K708" s="832" t="s">
        <v>2465</v>
      </c>
      <c r="L708" s="835">
        <v>85.27</v>
      </c>
      <c r="M708" s="835">
        <v>85.27</v>
      </c>
      <c r="N708" s="832">
        <v>1</v>
      </c>
      <c r="O708" s="836">
        <v>1</v>
      </c>
      <c r="P708" s="835">
        <v>85.27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10</v>
      </c>
      <c r="B709" s="832" t="s">
        <v>2982</v>
      </c>
      <c r="C709" s="832" t="s">
        <v>2991</v>
      </c>
      <c r="D709" s="833" t="s">
        <v>6897</v>
      </c>
      <c r="E709" s="834" t="s">
        <v>3086</v>
      </c>
      <c r="F709" s="832" t="s">
        <v>2984</v>
      </c>
      <c r="G709" s="832" t="s">
        <v>3263</v>
      </c>
      <c r="H709" s="832" t="s">
        <v>689</v>
      </c>
      <c r="I709" s="832" t="s">
        <v>2766</v>
      </c>
      <c r="J709" s="832" t="s">
        <v>2459</v>
      </c>
      <c r="K709" s="832" t="s">
        <v>2465</v>
      </c>
      <c r="L709" s="835">
        <v>85.27</v>
      </c>
      <c r="M709" s="835">
        <v>170.54</v>
      </c>
      <c r="N709" s="832">
        <v>2</v>
      </c>
      <c r="O709" s="836">
        <v>1</v>
      </c>
      <c r="P709" s="835">
        <v>170.54</v>
      </c>
      <c r="Q709" s="837">
        <v>1</v>
      </c>
      <c r="R709" s="832">
        <v>2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10</v>
      </c>
      <c r="B710" s="832" t="s">
        <v>2982</v>
      </c>
      <c r="C710" s="832" t="s">
        <v>2991</v>
      </c>
      <c r="D710" s="833" t="s">
        <v>6897</v>
      </c>
      <c r="E710" s="834" t="s">
        <v>3086</v>
      </c>
      <c r="F710" s="832" t="s">
        <v>2984</v>
      </c>
      <c r="G710" s="832" t="s">
        <v>3267</v>
      </c>
      <c r="H710" s="832" t="s">
        <v>689</v>
      </c>
      <c r="I710" s="832" t="s">
        <v>2797</v>
      </c>
      <c r="J710" s="832" t="s">
        <v>1263</v>
      </c>
      <c r="K710" s="832" t="s">
        <v>2798</v>
      </c>
      <c r="L710" s="835">
        <v>69.16</v>
      </c>
      <c r="M710" s="835">
        <v>69.16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10</v>
      </c>
      <c r="B711" s="832" t="s">
        <v>2982</v>
      </c>
      <c r="C711" s="832" t="s">
        <v>2991</v>
      </c>
      <c r="D711" s="833" t="s">
        <v>6897</v>
      </c>
      <c r="E711" s="834" t="s">
        <v>3086</v>
      </c>
      <c r="F711" s="832" t="s">
        <v>2984</v>
      </c>
      <c r="G711" s="832" t="s">
        <v>3267</v>
      </c>
      <c r="H711" s="832" t="s">
        <v>689</v>
      </c>
      <c r="I711" s="832" t="s">
        <v>2797</v>
      </c>
      <c r="J711" s="832" t="s">
        <v>1263</v>
      </c>
      <c r="K711" s="832" t="s">
        <v>2798</v>
      </c>
      <c r="L711" s="835">
        <v>58.77</v>
      </c>
      <c r="M711" s="835">
        <v>58.77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10</v>
      </c>
      <c r="B712" s="832" t="s">
        <v>2982</v>
      </c>
      <c r="C712" s="832" t="s">
        <v>2991</v>
      </c>
      <c r="D712" s="833" t="s">
        <v>6897</v>
      </c>
      <c r="E712" s="834" t="s">
        <v>3086</v>
      </c>
      <c r="F712" s="832" t="s">
        <v>2984</v>
      </c>
      <c r="G712" s="832" t="s">
        <v>3267</v>
      </c>
      <c r="H712" s="832" t="s">
        <v>689</v>
      </c>
      <c r="I712" s="832" t="s">
        <v>2633</v>
      </c>
      <c r="J712" s="832" t="s">
        <v>1263</v>
      </c>
      <c r="K712" s="832" t="s">
        <v>2634</v>
      </c>
      <c r="L712" s="835">
        <v>207.45</v>
      </c>
      <c r="M712" s="835">
        <v>207.45</v>
      </c>
      <c r="N712" s="832">
        <v>1</v>
      </c>
      <c r="O712" s="836">
        <v>0.5</v>
      </c>
      <c r="P712" s="835">
        <v>207.45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10</v>
      </c>
      <c r="B713" s="832" t="s">
        <v>2982</v>
      </c>
      <c r="C713" s="832" t="s">
        <v>2991</v>
      </c>
      <c r="D713" s="833" t="s">
        <v>6897</v>
      </c>
      <c r="E713" s="834" t="s">
        <v>3086</v>
      </c>
      <c r="F713" s="832" t="s">
        <v>2984</v>
      </c>
      <c r="G713" s="832" t="s">
        <v>4068</v>
      </c>
      <c r="H713" s="832" t="s">
        <v>630</v>
      </c>
      <c r="I713" s="832" t="s">
        <v>4069</v>
      </c>
      <c r="J713" s="832" t="s">
        <v>1401</v>
      </c>
      <c r="K713" s="832" t="s">
        <v>4070</v>
      </c>
      <c r="L713" s="835">
        <v>0</v>
      </c>
      <c r="M713" s="835">
        <v>0</v>
      </c>
      <c r="N713" s="832">
        <v>1</v>
      </c>
      <c r="O713" s="836">
        <v>1</v>
      </c>
      <c r="P713" s="835">
        <v>0</v>
      </c>
      <c r="Q713" s="837"/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10</v>
      </c>
      <c r="B714" s="832" t="s">
        <v>2982</v>
      </c>
      <c r="C714" s="832" t="s">
        <v>2991</v>
      </c>
      <c r="D714" s="833" t="s">
        <v>6897</v>
      </c>
      <c r="E714" s="834" t="s">
        <v>3086</v>
      </c>
      <c r="F714" s="832" t="s">
        <v>2984</v>
      </c>
      <c r="G714" s="832" t="s">
        <v>3201</v>
      </c>
      <c r="H714" s="832" t="s">
        <v>630</v>
      </c>
      <c r="I714" s="832" t="s">
        <v>3523</v>
      </c>
      <c r="J714" s="832" t="s">
        <v>1364</v>
      </c>
      <c r="K714" s="832" t="s">
        <v>1363</v>
      </c>
      <c r="L714" s="835">
        <v>75.819999999999993</v>
      </c>
      <c r="M714" s="835">
        <v>75.819999999999993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10</v>
      </c>
      <c r="B715" s="832" t="s">
        <v>2982</v>
      </c>
      <c r="C715" s="832" t="s">
        <v>2991</v>
      </c>
      <c r="D715" s="833" t="s">
        <v>6897</v>
      </c>
      <c r="E715" s="834" t="s">
        <v>3086</v>
      </c>
      <c r="F715" s="832" t="s">
        <v>2984</v>
      </c>
      <c r="G715" s="832" t="s">
        <v>3201</v>
      </c>
      <c r="H715" s="832" t="s">
        <v>630</v>
      </c>
      <c r="I715" s="832" t="s">
        <v>3807</v>
      </c>
      <c r="J715" s="832" t="s">
        <v>1364</v>
      </c>
      <c r="K715" s="832" t="s">
        <v>2462</v>
      </c>
      <c r="L715" s="835">
        <v>78.33</v>
      </c>
      <c r="M715" s="835">
        <v>156.66</v>
      </c>
      <c r="N715" s="832">
        <v>2</v>
      </c>
      <c r="O715" s="836">
        <v>0.5</v>
      </c>
      <c r="P715" s="835">
        <v>156.66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10</v>
      </c>
      <c r="B716" s="832" t="s">
        <v>2982</v>
      </c>
      <c r="C716" s="832" t="s">
        <v>2991</v>
      </c>
      <c r="D716" s="833" t="s">
        <v>6897</v>
      </c>
      <c r="E716" s="834" t="s">
        <v>3086</v>
      </c>
      <c r="F716" s="832" t="s">
        <v>2984</v>
      </c>
      <c r="G716" s="832" t="s">
        <v>3201</v>
      </c>
      <c r="H716" s="832" t="s">
        <v>630</v>
      </c>
      <c r="I716" s="832" t="s">
        <v>3268</v>
      </c>
      <c r="J716" s="832" t="s">
        <v>1364</v>
      </c>
      <c r="K716" s="832" t="s">
        <v>2465</v>
      </c>
      <c r="L716" s="835">
        <v>39.17</v>
      </c>
      <c r="M716" s="835">
        <v>78.34</v>
      </c>
      <c r="N716" s="832">
        <v>2</v>
      </c>
      <c r="O716" s="836">
        <v>0.5</v>
      </c>
      <c r="P716" s="835">
        <v>78.34</v>
      </c>
      <c r="Q716" s="837">
        <v>1</v>
      </c>
      <c r="R716" s="832">
        <v>2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10</v>
      </c>
      <c r="B717" s="832" t="s">
        <v>2982</v>
      </c>
      <c r="C717" s="832" t="s">
        <v>2991</v>
      </c>
      <c r="D717" s="833" t="s">
        <v>6897</v>
      </c>
      <c r="E717" s="834" t="s">
        <v>3086</v>
      </c>
      <c r="F717" s="832" t="s">
        <v>2984</v>
      </c>
      <c r="G717" s="832" t="s">
        <v>3107</v>
      </c>
      <c r="H717" s="832" t="s">
        <v>689</v>
      </c>
      <c r="I717" s="832" t="s">
        <v>3284</v>
      </c>
      <c r="J717" s="832" t="s">
        <v>3109</v>
      </c>
      <c r="K717" s="832" t="s">
        <v>3285</v>
      </c>
      <c r="L717" s="835">
        <v>69.16</v>
      </c>
      <c r="M717" s="835">
        <v>69.16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10</v>
      </c>
      <c r="B718" s="832" t="s">
        <v>2982</v>
      </c>
      <c r="C718" s="832" t="s">
        <v>2991</v>
      </c>
      <c r="D718" s="833" t="s">
        <v>6897</v>
      </c>
      <c r="E718" s="834" t="s">
        <v>3086</v>
      </c>
      <c r="F718" s="832" t="s">
        <v>2984</v>
      </c>
      <c r="G718" s="832" t="s">
        <v>3107</v>
      </c>
      <c r="H718" s="832" t="s">
        <v>689</v>
      </c>
      <c r="I718" s="832" t="s">
        <v>3108</v>
      </c>
      <c r="J718" s="832" t="s">
        <v>3109</v>
      </c>
      <c r="K718" s="832" t="s">
        <v>3110</v>
      </c>
      <c r="L718" s="835">
        <v>207.45</v>
      </c>
      <c r="M718" s="835">
        <v>207.45</v>
      </c>
      <c r="N718" s="832">
        <v>1</v>
      </c>
      <c r="O718" s="836">
        <v>0.5</v>
      </c>
      <c r="P718" s="835">
        <v>207.45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10</v>
      </c>
      <c r="B719" s="832" t="s">
        <v>2982</v>
      </c>
      <c r="C719" s="832" t="s">
        <v>2991</v>
      </c>
      <c r="D719" s="833" t="s">
        <v>6897</v>
      </c>
      <c r="E719" s="834" t="s">
        <v>3086</v>
      </c>
      <c r="F719" s="832" t="s">
        <v>2984</v>
      </c>
      <c r="G719" s="832" t="s">
        <v>3107</v>
      </c>
      <c r="H719" s="832" t="s">
        <v>689</v>
      </c>
      <c r="I719" s="832" t="s">
        <v>3108</v>
      </c>
      <c r="J719" s="832" t="s">
        <v>3109</v>
      </c>
      <c r="K719" s="832" t="s">
        <v>3110</v>
      </c>
      <c r="L719" s="835">
        <v>176.32</v>
      </c>
      <c r="M719" s="835">
        <v>352.64</v>
      </c>
      <c r="N719" s="832">
        <v>2</v>
      </c>
      <c r="O719" s="836">
        <v>2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10</v>
      </c>
      <c r="B720" s="832" t="s">
        <v>2982</v>
      </c>
      <c r="C720" s="832" t="s">
        <v>2991</v>
      </c>
      <c r="D720" s="833" t="s">
        <v>6897</v>
      </c>
      <c r="E720" s="834" t="s">
        <v>3086</v>
      </c>
      <c r="F720" s="832" t="s">
        <v>2984</v>
      </c>
      <c r="G720" s="832" t="s">
        <v>3107</v>
      </c>
      <c r="H720" s="832" t="s">
        <v>630</v>
      </c>
      <c r="I720" s="832" t="s">
        <v>3481</v>
      </c>
      <c r="J720" s="832" t="s">
        <v>3287</v>
      </c>
      <c r="K720" s="832" t="s">
        <v>3482</v>
      </c>
      <c r="L720" s="835">
        <v>23.51</v>
      </c>
      <c r="M720" s="835">
        <v>23.51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10</v>
      </c>
      <c r="B721" s="832" t="s">
        <v>2982</v>
      </c>
      <c r="C721" s="832" t="s">
        <v>2991</v>
      </c>
      <c r="D721" s="833" t="s">
        <v>6897</v>
      </c>
      <c r="E721" s="834" t="s">
        <v>3086</v>
      </c>
      <c r="F721" s="832" t="s">
        <v>2984</v>
      </c>
      <c r="G721" s="832" t="s">
        <v>3107</v>
      </c>
      <c r="H721" s="832" t="s">
        <v>630</v>
      </c>
      <c r="I721" s="832" t="s">
        <v>3481</v>
      </c>
      <c r="J721" s="832" t="s">
        <v>3287</v>
      </c>
      <c r="K721" s="832" t="s">
        <v>3482</v>
      </c>
      <c r="L721" s="835">
        <v>27.67</v>
      </c>
      <c r="M721" s="835">
        <v>83.01</v>
      </c>
      <c r="N721" s="832">
        <v>3</v>
      </c>
      <c r="O721" s="836">
        <v>3</v>
      </c>
      <c r="P721" s="835">
        <v>27.67</v>
      </c>
      <c r="Q721" s="837">
        <v>0.33333333333333331</v>
      </c>
      <c r="R721" s="832">
        <v>1</v>
      </c>
      <c r="S721" s="837">
        <v>0.33333333333333331</v>
      </c>
      <c r="T721" s="836">
        <v>1</v>
      </c>
      <c r="U721" s="838">
        <v>0.33333333333333331</v>
      </c>
    </row>
    <row r="722" spans="1:21" ht="14.4" customHeight="1" x14ac:dyDescent="0.3">
      <c r="A722" s="831">
        <v>10</v>
      </c>
      <c r="B722" s="832" t="s">
        <v>2982</v>
      </c>
      <c r="C722" s="832" t="s">
        <v>2991</v>
      </c>
      <c r="D722" s="833" t="s">
        <v>6897</v>
      </c>
      <c r="E722" s="834" t="s">
        <v>3086</v>
      </c>
      <c r="F722" s="832" t="s">
        <v>2984</v>
      </c>
      <c r="G722" s="832" t="s">
        <v>3107</v>
      </c>
      <c r="H722" s="832" t="s">
        <v>630</v>
      </c>
      <c r="I722" s="832" t="s">
        <v>4071</v>
      </c>
      <c r="J722" s="832" t="s">
        <v>4072</v>
      </c>
      <c r="K722" s="832" t="s">
        <v>4073</v>
      </c>
      <c r="L722" s="835">
        <v>23.51</v>
      </c>
      <c r="M722" s="835">
        <v>47.02</v>
      </c>
      <c r="N722" s="832">
        <v>2</v>
      </c>
      <c r="O722" s="836">
        <v>1</v>
      </c>
      <c r="P722" s="835">
        <v>23.51</v>
      </c>
      <c r="Q722" s="837">
        <v>0.5</v>
      </c>
      <c r="R722" s="832">
        <v>1</v>
      </c>
      <c r="S722" s="837">
        <v>0.5</v>
      </c>
      <c r="T722" s="836">
        <v>0.5</v>
      </c>
      <c r="U722" s="838">
        <v>0.5</v>
      </c>
    </row>
    <row r="723" spans="1:21" ht="14.4" customHeight="1" x14ac:dyDescent="0.3">
      <c r="A723" s="831">
        <v>10</v>
      </c>
      <c r="B723" s="832" t="s">
        <v>2982</v>
      </c>
      <c r="C723" s="832" t="s">
        <v>2991</v>
      </c>
      <c r="D723" s="833" t="s">
        <v>6897</v>
      </c>
      <c r="E723" s="834" t="s">
        <v>3086</v>
      </c>
      <c r="F723" s="832" t="s">
        <v>2984</v>
      </c>
      <c r="G723" s="832" t="s">
        <v>3782</v>
      </c>
      <c r="H723" s="832" t="s">
        <v>630</v>
      </c>
      <c r="I723" s="832" t="s">
        <v>4074</v>
      </c>
      <c r="J723" s="832" t="s">
        <v>1480</v>
      </c>
      <c r="K723" s="832" t="s">
        <v>4075</v>
      </c>
      <c r="L723" s="835">
        <v>42.05</v>
      </c>
      <c r="M723" s="835">
        <v>42.05</v>
      </c>
      <c r="N723" s="832">
        <v>1</v>
      </c>
      <c r="O723" s="836">
        <v>1</v>
      </c>
      <c r="P723" s="835">
        <v>42.05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10</v>
      </c>
      <c r="B724" s="832" t="s">
        <v>2982</v>
      </c>
      <c r="C724" s="832" t="s">
        <v>2991</v>
      </c>
      <c r="D724" s="833" t="s">
        <v>6897</v>
      </c>
      <c r="E724" s="834" t="s">
        <v>3086</v>
      </c>
      <c r="F724" s="832" t="s">
        <v>2984</v>
      </c>
      <c r="G724" s="832" t="s">
        <v>3648</v>
      </c>
      <c r="H724" s="832" t="s">
        <v>630</v>
      </c>
      <c r="I724" s="832" t="s">
        <v>4076</v>
      </c>
      <c r="J724" s="832" t="s">
        <v>764</v>
      </c>
      <c r="K724" s="832" t="s">
        <v>4077</v>
      </c>
      <c r="L724" s="835">
        <v>18.809999999999999</v>
      </c>
      <c r="M724" s="835">
        <v>18.809999999999999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10</v>
      </c>
      <c r="B725" s="832" t="s">
        <v>2982</v>
      </c>
      <c r="C725" s="832" t="s">
        <v>2991</v>
      </c>
      <c r="D725" s="833" t="s">
        <v>6897</v>
      </c>
      <c r="E725" s="834" t="s">
        <v>3086</v>
      </c>
      <c r="F725" s="832" t="s">
        <v>2984</v>
      </c>
      <c r="G725" s="832" t="s">
        <v>3293</v>
      </c>
      <c r="H725" s="832" t="s">
        <v>630</v>
      </c>
      <c r="I725" s="832" t="s">
        <v>3294</v>
      </c>
      <c r="J725" s="832" t="s">
        <v>778</v>
      </c>
      <c r="K725" s="832" t="s">
        <v>781</v>
      </c>
      <c r="L725" s="835">
        <v>0</v>
      </c>
      <c r="M725" s="835">
        <v>0</v>
      </c>
      <c r="N725" s="832">
        <v>2</v>
      </c>
      <c r="O725" s="836">
        <v>2</v>
      </c>
      <c r="P725" s="835">
        <v>0</v>
      </c>
      <c r="Q725" s="837"/>
      <c r="R725" s="832">
        <v>2</v>
      </c>
      <c r="S725" s="837">
        <v>1</v>
      </c>
      <c r="T725" s="836">
        <v>2</v>
      </c>
      <c r="U725" s="838">
        <v>1</v>
      </c>
    </row>
    <row r="726" spans="1:21" ht="14.4" customHeight="1" x14ac:dyDescent="0.3">
      <c r="A726" s="831">
        <v>10</v>
      </c>
      <c r="B726" s="832" t="s">
        <v>2982</v>
      </c>
      <c r="C726" s="832" t="s">
        <v>2991</v>
      </c>
      <c r="D726" s="833" t="s">
        <v>6897</v>
      </c>
      <c r="E726" s="834" t="s">
        <v>3086</v>
      </c>
      <c r="F726" s="832" t="s">
        <v>2984</v>
      </c>
      <c r="G726" s="832" t="s">
        <v>4078</v>
      </c>
      <c r="H726" s="832" t="s">
        <v>630</v>
      </c>
      <c r="I726" s="832" t="s">
        <v>4079</v>
      </c>
      <c r="J726" s="832" t="s">
        <v>4080</v>
      </c>
      <c r="K726" s="832" t="s">
        <v>4081</v>
      </c>
      <c r="L726" s="835">
        <v>3515.36</v>
      </c>
      <c r="M726" s="835">
        <v>52730.400000000001</v>
      </c>
      <c r="N726" s="832">
        <v>15</v>
      </c>
      <c r="O726" s="836">
        <v>1</v>
      </c>
      <c r="P726" s="835">
        <v>52730.400000000001</v>
      </c>
      <c r="Q726" s="837">
        <v>1</v>
      </c>
      <c r="R726" s="832">
        <v>15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10</v>
      </c>
      <c r="B727" s="832" t="s">
        <v>2982</v>
      </c>
      <c r="C727" s="832" t="s">
        <v>2991</v>
      </c>
      <c r="D727" s="833" t="s">
        <v>6897</v>
      </c>
      <c r="E727" s="834" t="s">
        <v>3086</v>
      </c>
      <c r="F727" s="832" t="s">
        <v>2984</v>
      </c>
      <c r="G727" s="832" t="s">
        <v>3204</v>
      </c>
      <c r="H727" s="832" t="s">
        <v>630</v>
      </c>
      <c r="I727" s="832" t="s">
        <v>4082</v>
      </c>
      <c r="J727" s="832" t="s">
        <v>3298</v>
      </c>
      <c r="K727" s="832" t="s">
        <v>3207</v>
      </c>
      <c r="L727" s="835">
        <v>93.49</v>
      </c>
      <c r="M727" s="835">
        <v>186.98</v>
      </c>
      <c r="N727" s="832">
        <v>2</v>
      </c>
      <c r="O727" s="836">
        <v>1</v>
      </c>
      <c r="P727" s="835">
        <v>186.98</v>
      </c>
      <c r="Q727" s="837">
        <v>1</v>
      </c>
      <c r="R727" s="832">
        <v>2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10</v>
      </c>
      <c r="B728" s="832" t="s">
        <v>2982</v>
      </c>
      <c r="C728" s="832" t="s">
        <v>2991</v>
      </c>
      <c r="D728" s="833" t="s">
        <v>6897</v>
      </c>
      <c r="E728" s="834" t="s">
        <v>3086</v>
      </c>
      <c r="F728" s="832" t="s">
        <v>2984</v>
      </c>
      <c r="G728" s="832" t="s">
        <v>3204</v>
      </c>
      <c r="H728" s="832" t="s">
        <v>630</v>
      </c>
      <c r="I728" s="832" t="s">
        <v>3877</v>
      </c>
      <c r="J728" s="832" t="s">
        <v>3298</v>
      </c>
      <c r="K728" s="832" t="s">
        <v>3878</v>
      </c>
      <c r="L728" s="835">
        <v>0</v>
      </c>
      <c r="M728" s="835">
        <v>0</v>
      </c>
      <c r="N728" s="832">
        <v>2</v>
      </c>
      <c r="O728" s="836">
        <v>1.5</v>
      </c>
      <c r="P728" s="835">
        <v>0</v>
      </c>
      <c r="Q728" s="837"/>
      <c r="R728" s="832">
        <v>1</v>
      </c>
      <c r="S728" s="837">
        <v>0.5</v>
      </c>
      <c r="T728" s="836">
        <v>0.5</v>
      </c>
      <c r="U728" s="838">
        <v>0.33333333333333331</v>
      </c>
    </row>
    <row r="729" spans="1:21" ht="14.4" customHeight="1" x14ac:dyDescent="0.3">
      <c r="A729" s="831">
        <v>10</v>
      </c>
      <c r="B729" s="832" t="s">
        <v>2982</v>
      </c>
      <c r="C729" s="832" t="s">
        <v>2991</v>
      </c>
      <c r="D729" s="833" t="s">
        <v>6897</v>
      </c>
      <c r="E729" s="834" t="s">
        <v>3086</v>
      </c>
      <c r="F729" s="832" t="s">
        <v>2984</v>
      </c>
      <c r="G729" s="832" t="s">
        <v>3882</v>
      </c>
      <c r="H729" s="832" t="s">
        <v>630</v>
      </c>
      <c r="I729" s="832" t="s">
        <v>4083</v>
      </c>
      <c r="J729" s="832" t="s">
        <v>1391</v>
      </c>
      <c r="K729" s="832" t="s">
        <v>4084</v>
      </c>
      <c r="L729" s="835">
        <v>477.5</v>
      </c>
      <c r="M729" s="835">
        <v>477.5</v>
      </c>
      <c r="N729" s="832">
        <v>1</v>
      </c>
      <c r="O729" s="836">
        <v>0.5</v>
      </c>
      <c r="P729" s="835">
        <v>477.5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10</v>
      </c>
      <c r="B730" s="832" t="s">
        <v>2982</v>
      </c>
      <c r="C730" s="832" t="s">
        <v>2991</v>
      </c>
      <c r="D730" s="833" t="s">
        <v>6897</v>
      </c>
      <c r="E730" s="834" t="s">
        <v>3086</v>
      </c>
      <c r="F730" s="832" t="s">
        <v>2984</v>
      </c>
      <c r="G730" s="832" t="s">
        <v>3208</v>
      </c>
      <c r="H730" s="832" t="s">
        <v>630</v>
      </c>
      <c r="I730" s="832" t="s">
        <v>3314</v>
      </c>
      <c r="J730" s="832" t="s">
        <v>1599</v>
      </c>
      <c r="K730" s="832" t="s">
        <v>3315</v>
      </c>
      <c r="L730" s="835">
        <v>46.99</v>
      </c>
      <c r="M730" s="835">
        <v>46.99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10</v>
      </c>
      <c r="B731" s="832" t="s">
        <v>2982</v>
      </c>
      <c r="C731" s="832" t="s">
        <v>2991</v>
      </c>
      <c r="D731" s="833" t="s">
        <v>6897</v>
      </c>
      <c r="E731" s="834" t="s">
        <v>3086</v>
      </c>
      <c r="F731" s="832" t="s">
        <v>2984</v>
      </c>
      <c r="G731" s="832" t="s">
        <v>3208</v>
      </c>
      <c r="H731" s="832" t="s">
        <v>630</v>
      </c>
      <c r="I731" s="832" t="s">
        <v>4085</v>
      </c>
      <c r="J731" s="832" t="s">
        <v>4086</v>
      </c>
      <c r="K731" s="832" t="s">
        <v>4087</v>
      </c>
      <c r="L731" s="835">
        <v>79.33</v>
      </c>
      <c r="M731" s="835">
        <v>79.33</v>
      </c>
      <c r="N731" s="832">
        <v>1</v>
      </c>
      <c r="O731" s="836">
        <v>1</v>
      </c>
      <c r="P731" s="835">
        <v>79.33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10</v>
      </c>
      <c r="B732" s="832" t="s">
        <v>2982</v>
      </c>
      <c r="C732" s="832" t="s">
        <v>2991</v>
      </c>
      <c r="D732" s="833" t="s">
        <v>6897</v>
      </c>
      <c r="E732" s="834" t="s">
        <v>3086</v>
      </c>
      <c r="F732" s="832" t="s">
        <v>2984</v>
      </c>
      <c r="G732" s="832" t="s">
        <v>3980</v>
      </c>
      <c r="H732" s="832" t="s">
        <v>689</v>
      </c>
      <c r="I732" s="832" t="s">
        <v>2608</v>
      </c>
      <c r="J732" s="832" t="s">
        <v>1704</v>
      </c>
      <c r="K732" s="832" t="s">
        <v>2609</v>
      </c>
      <c r="L732" s="835">
        <v>3231.81</v>
      </c>
      <c r="M732" s="835">
        <v>3231.81</v>
      </c>
      <c r="N732" s="832">
        <v>1</v>
      </c>
      <c r="O732" s="836">
        <v>1</v>
      </c>
      <c r="P732" s="835">
        <v>3231.81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10</v>
      </c>
      <c r="B733" s="832" t="s">
        <v>2982</v>
      </c>
      <c r="C733" s="832" t="s">
        <v>2991</v>
      </c>
      <c r="D733" s="833" t="s">
        <v>6897</v>
      </c>
      <c r="E733" s="834" t="s">
        <v>3086</v>
      </c>
      <c r="F733" s="832" t="s">
        <v>2984</v>
      </c>
      <c r="G733" s="832" t="s">
        <v>3544</v>
      </c>
      <c r="H733" s="832" t="s">
        <v>689</v>
      </c>
      <c r="I733" s="832" t="s">
        <v>2784</v>
      </c>
      <c r="J733" s="832" t="s">
        <v>1639</v>
      </c>
      <c r="K733" s="832" t="s">
        <v>2785</v>
      </c>
      <c r="L733" s="835">
        <v>106.75</v>
      </c>
      <c r="M733" s="835">
        <v>320.25</v>
      </c>
      <c r="N733" s="832">
        <v>3</v>
      </c>
      <c r="O733" s="836">
        <v>1.5</v>
      </c>
      <c r="P733" s="835">
        <v>213.5</v>
      </c>
      <c r="Q733" s="837">
        <v>0.66666666666666663</v>
      </c>
      <c r="R733" s="832">
        <v>2</v>
      </c>
      <c r="S733" s="837">
        <v>0.66666666666666663</v>
      </c>
      <c r="T733" s="836">
        <v>1</v>
      </c>
      <c r="U733" s="838">
        <v>0.66666666666666663</v>
      </c>
    </row>
    <row r="734" spans="1:21" ht="14.4" customHeight="1" x14ac:dyDescent="0.3">
      <c r="A734" s="831">
        <v>10</v>
      </c>
      <c r="B734" s="832" t="s">
        <v>2982</v>
      </c>
      <c r="C734" s="832" t="s">
        <v>2991</v>
      </c>
      <c r="D734" s="833" t="s">
        <v>6897</v>
      </c>
      <c r="E734" s="834" t="s">
        <v>3086</v>
      </c>
      <c r="F734" s="832" t="s">
        <v>2984</v>
      </c>
      <c r="G734" s="832" t="s">
        <v>3544</v>
      </c>
      <c r="H734" s="832" t="s">
        <v>689</v>
      </c>
      <c r="I734" s="832" t="s">
        <v>4088</v>
      </c>
      <c r="J734" s="832" t="s">
        <v>4089</v>
      </c>
      <c r="K734" s="832" t="s">
        <v>4090</v>
      </c>
      <c r="L734" s="835">
        <v>303.82</v>
      </c>
      <c r="M734" s="835">
        <v>303.82</v>
      </c>
      <c r="N734" s="832">
        <v>1</v>
      </c>
      <c r="O734" s="836">
        <v>0.5</v>
      </c>
      <c r="P734" s="835">
        <v>303.82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10</v>
      </c>
      <c r="B735" s="832" t="s">
        <v>2982</v>
      </c>
      <c r="C735" s="832" t="s">
        <v>2991</v>
      </c>
      <c r="D735" s="833" t="s">
        <v>6897</v>
      </c>
      <c r="E735" s="834" t="s">
        <v>3086</v>
      </c>
      <c r="F735" s="832" t="s">
        <v>2984</v>
      </c>
      <c r="G735" s="832" t="s">
        <v>3544</v>
      </c>
      <c r="H735" s="832" t="s">
        <v>689</v>
      </c>
      <c r="I735" s="832" t="s">
        <v>2528</v>
      </c>
      <c r="J735" s="832" t="s">
        <v>784</v>
      </c>
      <c r="K735" s="832" t="s">
        <v>2529</v>
      </c>
      <c r="L735" s="835">
        <v>120.15</v>
      </c>
      <c r="M735" s="835">
        <v>841.05</v>
      </c>
      <c r="N735" s="832">
        <v>7</v>
      </c>
      <c r="O735" s="836">
        <v>4</v>
      </c>
      <c r="P735" s="835">
        <v>600.75</v>
      </c>
      <c r="Q735" s="837">
        <v>0.7142857142857143</v>
      </c>
      <c r="R735" s="832">
        <v>5</v>
      </c>
      <c r="S735" s="837">
        <v>0.7142857142857143</v>
      </c>
      <c r="T735" s="836">
        <v>2.5</v>
      </c>
      <c r="U735" s="838">
        <v>0.625</v>
      </c>
    </row>
    <row r="736" spans="1:21" ht="14.4" customHeight="1" x14ac:dyDescent="0.3">
      <c r="A736" s="831">
        <v>10</v>
      </c>
      <c r="B736" s="832" t="s">
        <v>2982</v>
      </c>
      <c r="C736" s="832" t="s">
        <v>2991</v>
      </c>
      <c r="D736" s="833" t="s">
        <v>6897</v>
      </c>
      <c r="E736" s="834" t="s">
        <v>3086</v>
      </c>
      <c r="F736" s="832" t="s">
        <v>2984</v>
      </c>
      <c r="G736" s="832" t="s">
        <v>3486</v>
      </c>
      <c r="H736" s="832" t="s">
        <v>630</v>
      </c>
      <c r="I736" s="832" t="s">
        <v>3487</v>
      </c>
      <c r="J736" s="832" t="s">
        <v>3488</v>
      </c>
      <c r="K736" s="832" t="s">
        <v>3489</v>
      </c>
      <c r="L736" s="835">
        <v>121.07</v>
      </c>
      <c r="M736" s="835">
        <v>121.07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10</v>
      </c>
      <c r="B737" s="832" t="s">
        <v>2982</v>
      </c>
      <c r="C737" s="832" t="s">
        <v>2991</v>
      </c>
      <c r="D737" s="833" t="s">
        <v>6897</v>
      </c>
      <c r="E737" s="834" t="s">
        <v>3086</v>
      </c>
      <c r="F737" s="832" t="s">
        <v>2984</v>
      </c>
      <c r="G737" s="832" t="s">
        <v>4091</v>
      </c>
      <c r="H737" s="832" t="s">
        <v>630</v>
      </c>
      <c r="I737" s="832" t="s">
        <v>4092</v>
      </c>
      <c r="J737" s="832" t="s">
        <v>4093</v>
      </c>
      <c r="K737" s="832" t="s">
        <v>4094</v>
      </c>
      <c r="L737" s="835">
        <v>0</v>
      </c>
      <c r="M737" s="835">
        <v>0</v>
      </c>
      <c r="N737" s="832">
        <v>1</v>
      </c>
      <c r="O737" s="836">
        <v>0.5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10</v>
      </c>
      <c r="B738" s="832" t="s">
        <v>2982</v>
      </c>
      <c r="C738" s="832" t="s">
        <v>2991</v>
      </c>
      <c r="D738" s="833" t="s">
        <v>6897</v>
      </c>
      <c r="E738" s="834" t="s">
        <v>3086</v>
      </c>
      <c r="F738" s="832" t="s">
        <v>2984</v>
      </c>
      <c r="G738" s="832" t="s">
        <v>3814</v>
      </c>
      <c r="H738" s="832" t="s">
        <v>630</v>
      </c>
      <c r="I738" s="832" t="s">
        <v>3815</v>
      </c>
      <c r="J738" s="832" t="s">
        <v>1174</v>
      </c>
      <c r="K738" s="832" t="s">
        <v>3816</v>
      </c>
      <c r="L738" s="835">
        <v>0</v>
      </c>
      <c r="M738" s="835">
        <v>0</v>
      </c>
      <c r="N738" s="832">
        <v>1</v>
      </c>
      <c r="O738" s="836">
        <v>1</v>
      </c>
      <c r="P738" s="835"/>
      <c r="Q738" s="837"/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10</v>
      </c>
      <c r="B739" s="832" t="s">
        <v>2982</v>
      </c>
      <c r="C739" s="832" t="s">
        <v>2991</v>
      </c>
      <c r="D739" s="833" t="s">
        <v>6897</v>
      </c>
      <c r="E739" s="834" t="s">
        <v>3086</v>
      </c>
      <c r="F739" s="832" t="s">
        <v>2984</v>
      </c>
      <c r="G739" s="832" t="s">
        <v>3320</v>
      </c>
      <c r="H739" s="832" t="s">
        <v>630</v>
      </c>
      <c r="I739" s="832" t="s">
        <v>3321</v>
      </c>
      <c r="J739" s="832" t="s">
        <v>2217</v>
      </c>
      <c r="K739" s="832" t="s">
        <v>3322</v>
      </c>
      <c r="L739" s="835">
        <v>107.27</v>
      </c>
      <c r="M739" s="835">
        <v>107.27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10</v>
      </c>
      <c r="B740" s="832" t="s">
        <v>2982</v>
      </c>
      <c r="C740" s="832" t="s">
        <v>2991</v>
      </c>
      <c r="D740" s="833" t="s">
        <v>6897</v>
      </c>
      <c r="E740" s="834" t="s">
        <v>3086</v>
      </c>
      <c r="F740" s="832" t="s">
        <v>2984</v>
      </c>
      <c r="G740" s="832" t="s">
        <v>4095</v>
      </c>
      <c r="H740" s="832" t="s">
        <v>630</v>
      </c>
      <c r="I740" s="832" t="s">
        <v>4096</v>
      </c>
      <c r="J740" s="832" t="s">
        <v>4097</v>
      </c>
      <c r="K740" s="832" t="s">
        <v>4098</v>
      </c>
      <c r="L740" s="835">
        <v>45.48</v>
      </c>
      <c r="M740" s="835">
        <v>227.39999999999998</v>
      </c>
      <c r="N740" s="832">
        <v>5</v>
      </c>
      <c r="O740" s="836">
        <v>0.5</v>
      </c>
      <c r="P740" s="835">
        <v>227.39999999999998</v>
      </c>
      <c r="Q740" s="837">
        <v>1</v>
      </c>
      <c r="R740" s="832">
        <v>5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10</v>
      </c>
      <c r="B741" s="832" t="s">
        <v>2982</v>
      </c>
      <c r="C741" s="832" t="s">
        <v>2991</v>
      </c>
      <c r="D741" s="833" t="s">
        <v>6897</v>
      </c>
      <c r="E741" s="834" t="s">
        <v>3086</v>
      </c>
      <c r="F741" s="832" t="s">
        <v>2984</v>
      </c>
      <c r="G741" s="832" t="s">
        <v>4099</v>
      </c>
      <c r="H741" s="832" t="s">
        <v>630</v>
      </c>
      <c r="I741" s="832" t="s">
        <v>4100</v>
      </c>
      <c r="J741" s="832" t="s">
        <v>4101</v>
      </c>
      <c r="K741" s="832" t="s">
        <v>4102</v>
      </c>
      <c r="L741" s="835">
        <v>60.9</v>
      </c>
      <c r="M741" s="835">
        <v>60.9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10</v>
      </c>
      <c r="B742" s="832" t="s">
        <v>2982</v>
      </c>
      <c r="C742" s="832" t="s">
        <v>2991</v>
      </c>
      <c r="D742" s="833" t="s">
        <v>6897</v>
      </c>
      <c r="E742" s="834" t="s">
        <v>3086</v>
      </c>
      <c r="F742" s="832" t="s">
        <v>2984</v>
      </c>
      <c r="G742" s="832" t="s">
        <v>3120</v>
      </c>
      <c r="H742" s="832" t="s">
        <v>630</v>
      </c>
      <c r="I742" s="832" t="s">
        <v>3211</v>
      </c>
      <c r="J742" s="832" t="s">
        <v>1034</v>
      </c>
      <c r="K742" s="832" t="s">
        <v>3212</v>
      </c>
      <c r="L742" s="835">
        <v>48.09</v>
      </c>
      <c r="M742" s="835">
        <v>192.36</v>
      </c>
      <c r="N742" s="832">
        <v>4</v>
      </c>
      <c r="O742" s="836">
        <v>4</v>
      </c>
      <c r="P742" s="835">
        <v>48.09</v>
      </c>
      <c r="Q742" s="837">
        <v>0.25</v>
      </c>
      <c r="R742" s="832">
        <v>1</v>
      </c>
      <c r="S742" s="837">
        <v>0.25</v>
      </c>
      <c r="T742" s="836">
        <v>1</v>
      </c>
      <c r="U742" s="838">
        <v>0.25</v>
      </c>
    </row>
    <row r="743" spans="1:21" ht="14.4" customHeight="1" x14ac:dyDescent="0.3">
      <c r="A743" s="831">
        <v>10</v>
      </c>
      <c r="B743" s="832" t="s">
        <v>2982</v>
      </c>
      <c r="C743" s="832" t="s">
        <v>2991</v>
      </c>
      <c r="D743" s="833" t="s">
        <v>6897</v>
      </c>
      <c r="E743" s="834" t="s">
        <v>3086</v>
      </c>
      <c r="F743" s="832" t="s">
        <v>2984</v>
      </c>
      <c r="G743" s="832" t="s">
        <v>3120</v>
      </c>
      <c r="H743" s="832" t="s">
        <v>630</v>
      </c>
      <c r="I743" s="832" t="s">
        <v>3121</v>
      </c>
      <c r="J743" s="832" t="s">
        <v>1060</v>
      </c>
      <c r="K743" s="832" t="s">
        <v>3122</v>
      </c>
      <c r="L743" s="835">
        <v>89.91</v>
      </c>
      <c r="M743" s="835">
        <v>179.82</v>
      </c>
      <c r="N743" s="832">
        <v>2</v>
      </c>
      <c r="O743" s="836">
        <v>2</v>
      </c>
      <c r="P743" s="835">
        <v>89.91</v>
      </c>
      <c r="Q743" s="837">
        <v>0.5</v>
      </c>
      <c r="R743" s="832">
        <v>1</v>
      </c>
      <c r="S743" s="837">
        <v>0.5</v>
      </c>
      <c r="T743" s="836">
        <v>1</v>
      </c>
      <c r="U743" s="838">
        <v>0.5</v>
      </c>
    </row>
    <row r="744" spans="1:21" ht="14.4" customHeight="1" x14ac:dyDescent="0.3">
      <c r="A744" s="831">
        <v>10</v>
      </c>
      <c r="B744" s="832" t="s">
        <v>2982</v>
      </c>
      <c r="C744" s="832" t="s">
        <v>2991</v>
      </c>
      <c r="D744" s="833" t="s">
        <v>6897</v>
      </c>
      <c r="E744" s="834" t="s">
        <v>3086</v>
      </c>
      <c r="F744" s="832" t="s">
        <v>2984</v>
      </c>
      <c r="G744" s="832" t="s">
        <v>4103</v>
      </c>
      <c r="H744" s="832" t="s">
        <v>689</v>
      </c>
      <c r="I744" s="832" t="s">
        <v>4104</v>
      </c>
      <c r="J744" s="832" t="s">
        <v>4105</v>
      </c>
      <c r="K744" s="832" t="s">
        <v>4106</v>
      </c>
      <c r="L744" s="835">
        <v>68.19</v>
      </c>
      <c r="M744" s="835">
        <v>204.57</v>
      </c>
      <c r="N744" s="832">
        <v>3</v>
      </c>
      <c r="O744" s="836">
        <v>1</v>
      </c>
      <c r="P744" s="835">
        <v>204.57</v>
      </c>
      <c r="Q744" s="837">
        <v>1</v>
      </c>
      <c r="R744" s="832">
        <v>3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10</v>
      </c>
      <c r="B745" s="832" t="s">
        <v>2982</v>
      </c>
      <c r="C745" s="832" t="s">
        <v>2991</v>
      </c>
      <c r="D745" s="833" t="s">
        <v>6897</v>
      </c>
      <c r="E745" s="834" t="s">
        <v>3086</v>
      </c>
      <c r="F745" s="832" t="s">
        <v>2984</v>
      </c>
      <c r="G745" s="832" t="s">
        <v>3123</v>
      </c>
      <c r="H745" s="832" t="s">
        <v>630</v>
      </c>
      <c r="I745" s="832" t="s">
        <v>3124</v>
      </c>
      <c r="J745" s="832" t="s">
        <v>1588</v>
      </c>
      <c r="K745" s="832" t="s">
        <v>3125</v>
      </c>
      <c r="L745" s="835">
        <v>49.38</v>
      </c>
      <c r="M745" s="835">
        <v>49.38</v>
      </c>
      <c r="N745" s="832">
        <v>1</v>
      </c>
      <c r="O745" s="836">
        <v>1</v>
      </c>
      <c r="P745" s="835">
        <v>49.38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10</v>
      </c>
      <c r="B746" s="832" t="s">
        <v>2982</v>
      </c>
      <c r="C746" s="832" t="s">
        <v>2991</v>
      </c>
      <c r="D746" s="833" t="s">
        <v>6897</v>
      </c>
      <c r="E746" s="834" t="s">
        <v>3086</v>
      </c>
      <c r="F746" s="832" t="s">
        <v>2984</v>
      </c>
      <c r="G746" s="832" t="s">
        <v>3123</v>
      </c>
      <c r="H746" s="832" t="s">
        <v>630</v>
      </c>
      <c r="I746" s="832" t="s">
        <v>4107</v>
      </c>
      <c r="J746" s="832" t="s">
        <v>1590</v>
      </c>
      <c r="K746" s="832" t="s">
        <v>3330</v>
      </c>
      <c r="L746" s="835">
        <v>98.75</v>
      </c>
      <c r="M746" s="835">
        <v>395</v>
      </c>
      <c r="N746" s="832">
        <v>4</v>
      </c>
      <c r="O746" s="836">
        <v>2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10</v>
      </c>
      <c r="B747" s="832" t="s">
        <v>2982</v>
      </c>
      <c r="C747" s="832" t="s">
        <v>2991</v>
      </c>
      <c r="D747" s="833" t="s">
        <v>6897</v>
      </c>
      <c r="E747" s="834" t="s">
        <v>3086</v>
      </c>
      <c r="F747" s="832" t="s">
        <v>2984</v>
      </c>
      <c r="G747" s="832" t="s">
        <v>3123</v>
      </c>
      <c r="H747" s="832" t="s">
        <v>630</v>
      </c>
      <c r="I747" s="832" t="s">
        <v>3893</v>
      </c>
      <c r="J747" s="832" t="s">
        <v>1046</v>
      </c>
      <c r="K747" s="832" t="s">
        <v>3894</v>
      </c>
      <c r="L747" s="835">
        <v>77.599999999999994</v>
      </c>
      <c r="M747" s="835">
        <v>77.599999999999994</v>
      </c>
      <c r="N747" s="832">
        <v>1</v>
      </c>
      <c r="O747" s="836">
        <v>0.5</v>
      </c>
      <c r="P747" s="835">
        <v>77.599999999999994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10</v>
      </c>
      <c r="B748" s="832" t="s">
        <v>2982</v>
      </c>
      <c r="C748" s="832" t="s">
        <v>2991</v>
      </c>
      <c r="D748" s="833" t="s">
        <v>6897</v>
      </c>
      <c r="E748" s="834" t="s">
        <v>3086</v>
      </c>
      <c r="F748" s="832" t="s">
        <v>2984</v>
      </c>
      <c r="G748" s="832" t="s">
        <v>3123</v>
      </c>
      <c r="H748" s="832" t="s">
        <v>630</v>
      </c>
      <c r="I748" s="832" t="s">
        <v>4108</v>
      </c>
      <c r="J748" s="832" t="s">
        <v>1046</v>
      </c>
      <c r="K748" s="832" t="s">
        <v>3736</v>
      </c>
      <c r="L748" s="835">
        <v>23.27</v>
      </c>
      <c r="M748" s="835">
        <v>23.27</v>
      </c>
      <c r="N748" s="832">
        <v>1</v>
      </c>
      <c r="O748" s="836">
        <v>1</v>
      </c>
      <c r="P748" s="835">
        <v>23.27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10</v>
      </c>
      <c r="B749" s="832" t="s">
        <v>2982</v>
      </c>
      <c r="C749" s="832" t="s">
        <v>2991</v>
      </c>
      <c r="D749" s="833" t="s">
        <v>6897</v>
      </c>
      <c r="E749" s="834" t="s">
        <v>3086</v>
      </c>
      <c r="F749" s="832" t="s">
        <v>2984</v>
      </c>
      <c r="G749" s="832" t="s">
        <v>3123</v>
      </c>
      <c r="H749" s="832" t="s">
        <v>630</v>
      </c>
      <c r="I749" s="832" t="s">
        <v>3822</v>
      </c>
      <c r="J749" s="832" t="s">
        <v>1046</v>
      </c>
      <c r="K749" s="832" t="s">
        <v>1047</v>
      </c>
      <c r="L749" s="835">
        <v>38.81</v>
      </c>
      <c r="M749" s="835">
        <v>116.43</v>
      </c>
      <c r="N749" s="832">
        <v>3</v>
      </c>
      <c r="O749" s="836">
        <v>2</v>
      </c>
      <c r="P749" s="835">
        <v>77.62</v>
      </c>
      <c r="Q749" s="837">
        <v>0.66666666666666663</v>
      </c>
      <c r="R749" s="832">
        <v>2</v>
      </c>
      <c r="S749" s="837">
        <v>0.66666666666666663</v>
      </c>
      <c r="T749" s="836">
        <v>1</v>
      </c>
      <c r="U749" s="838">
        <v>0.5</v>
      </c>
    </row>
    <row r="750" spans="1:21" ht="14.4" customHeight="1" x14ac:dyDescent="0.3">
      <c r="A750" s="831">
        <v>10</v>
      </c>
      <c r="B750" s="832" t="s">
        <v>2982</v>
      </c>
      <c r="C750" s="832" t="s">
        <v>2991</v>
      </c>
      <c r="D750" s="833" t="s">
        <v>6897</v>
      </c>
      <c r="E750" s="834" t="s">
        <v>3086</v>
      </c>
      <c r="F750" s="832" t="s">
        <v>2984</v>
      </c>
      <c r="G750" s="832" t="s">
        <v>3123</v>
      </c>
      <c r="H750" s="832" t="s">
        <v>630</v>
      </c>
      <c r="I750" s="832" t="s">
        <v>3333</v>
      </c>
      <c r="J750" s="832" t="s">
        <v>1588</v>
      </c>
      <c r="K750" s="832" t="s">
        <v>2465</v>
      </c>
      <c r="L750" s="835">
        <v>35.28</v>
      </c>
      <c r="M750" s="835">
        <v>70.56</v>
      </c>
      <c r="N750" s="832">
        <v>2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10</v>
      </c>
      <c r="B751" s="832" t="s">
        <v>2982</v>
      </c>
      <c r="C751" s="832" t="s">
        <v>2991</v>
      </c>
      <c r="D751" s="833" t="s">
        <v>6897</v>
      </c>
      <c r="E751" s="834" t="s">
        <v>3086</v>
      </c>
      <c r="F751" s="832" t="s">
        <v>2984</v>
      </c>
      <c r="G751" s="832" t="s">
        <v>3897</v>
      </c>
      <c r="H751" s="832" t="s">
        <v>630</v>
      </c>
      <c r="I751" s="832" t="s">
        <v>3898</v>
      </c>
      <c r="J751" s="832" t="s">
        <v>3899</v>
      </c>
      <c r="K751" s="832" t="s">
        <v>3900</v>
      </c>
      <c r="L751" s="835">
        <v>0</v>
      </c>
      <c r="M751" s="835">
        <v>0</v>
      </c>
      <c r="N751" s="832">
        <v>1</v>
      </c>
      <c r="O751" s="836">
        <v>1</v>
      </c>
      <c r="P751" s="835">
        <v>0</v>
      </c>
      <c r="Q751" s="837"/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10</v>
      </c>
      <c r="B752" s="832" t="s">
        <v>2982</v>
      </c>
      <c r="C752" s="832" t="s">
        <v>2991</v>
      </c>
      <c r="D752" s="833" t="s">
        <v>6897</v>
      </c>
      <c r="E752" s="834" t="s">
        <v>3086</v>
      </c>
      <c r="F752" s="832" t="s">
        <v>2984</v>
      </c>
      <c r="G752" s="832" t="s">
        <v>3626</v>
      </c>
      <c r="H752" s="832" t="s">
        <v>630</v>
      </c>
      <c r="I752" s="832" t="s">
        <v>4109</v>
      </c>
      <c r="J752" s="832" t="s">
        <v>2245</v>
      </c>
      <c r="K752" s="832" t="s">
        <v>4110</v>
      </c>
      <c r="L752" s="835">
        <v>16.079999999999998</v>
      </c>
      <c r="M752" s="835">
        <v>16.079999999999998</v>
      </c>
      <c r="N752" s="832">
        <v>1</v>
      </c>
      <c r="O752" s="836">
        <v>1</v>
      </c>
      <c r="P752" s="835">
        <v>16.079999999999998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10</v>
      </c>
      <c r="B753" s="832" t="s">
        <v>2982</v>
      </c>
      <c r="C753" s="832" t="s">
        <v>2991</v>
      </c>
      <c r="D753" s="833" t="s">
        <v>6897</v>
      </c>
      <c r="E753" s="834" t="s">
        <v>3086</v>
      </c>
      <c r="F753" s="832" t="s">
        <v>2984</v>
      </c>
      <c r="G753" s="832" t="s">
        <v>3213</v>
      </c>
      <c r="H753" s="832" t="s">
        <v>630</v>
      </c>
      <c r="I753" s="832" t="s">
        <v>3214</v>
      </c>
      <c r="J753" s="832" t="s">
        <v>883</v>
      </c>
      <c r="K753" s="832" t="s">
        <v>3215</v>
      </c>
      <c r="L753" s="835">
        <v>126.59</v>
      </c>
      <c r="M753" s="835">
        <v>126.59</v>
      </c>
      <c r="N753" s="832">
        <v>1</v>
      </c>
      <c r="O753" s="836">
        <v>1</v>
      </c>
      <c r="P753" s="835">
        <v>126.59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10</v>
      </c>
      <c r="B754" s="832" t="s">
        <v>2982</v>
      </c>
      <c r="C754" s="832" t="s">
        <v>2991</v>
      </c>
      <c r="D754" s="833" t="s">
        <v>6897</v>
      </c>
      <c r="E754" s="834" t="s">
        <v>3086</v>
      </c>
      <c r="F754" s="832" t="s">
        <v>2984</v>
      </c>
      <c r="G754" s="832" t="s">
        <v>4111</v>
      </c>
      <c r="H754" s="832" t="s">
        <v>630</v>
      </c>
      <c r="I754" s="832" t="s">
        <v>4112</v>
      </c>
      <c r="J754" s="832" t="s">
        <v>4113</v>
      </c>
      <c r="K754" s="832" t="s">
        <v>4114</v>
      </c>
      <c r="L754" s="835">
        <v>0</v>
      </c>
      <c r="M754" s="835">
        <v>0</v>
      </c>
      <c r="N754" s="832">
        <v>1</v>
      </c>
      <c r="O754" s="836">
        <v>1</v>
      </c>
      <c r="P754" s="835">
        <v>0</v>
      </c>
      <c r="Q754" s="837"/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10</v>
      </c>
      <c r="B755" s="832" t="s">
        <v>2982</v>
      </c>
      <c r="C755" s="832" t="s">
        <v>2991</v>
      </c>
      <c r="D755" s="833" t="s">
        <v>6897</v>
      </c>
      <c r="E755" s="834" t="s">
        <v>3086</v>
      </c>
      <c r="F755" s="832" t="s">
        <v>2984</v>
      </c>
      <c r="G755" s="832" t="s">
        <v>3757</v>
      </c>
      <c r="H755" s="832" t="s">
        <v>630</v>
      </c>
      <c r="I755" s="832" t="s">
        <v>3827</v>
      </c>
      <c r="J755" s="832" t="s">
        <v>1395</v>
      </c>
      <c r="K755" s="832" t="s">
        <v>3828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10</v>
      </c>
      <c r="B756" s="832" t="s">
        <v>2982</v>
      </c>
      <c r="C756" s="832" t="s">
        <v>2991</v>
      </c>
      <c r="D756" s="833" t="s">
        <v>6897</v>
      </c>
      <c r="E756" s="834" t="s">
        <v>3086</v>
      </c>
      <c r="F756" s="832" t="s">
        <v>2984</v>
      </c>
      <c r="G756" s="832" t="s">
        <v>3133</v>
      </c>
      <c r="H756" s="832" t="s">
        <v>689</v>
      </c>
      <c r="I756" s="832" t="s">
        <v>2855</v>
      </c>
      <c r="J756" s="832" t="s">
        <v>2539</v>
      </c>
      <c r="K756" s="832" t="s">
        <v>2856</v>
      </c>
      <c r="L756" s="835">
        <v>176.32</v>
      </c>
      <c r="M756" s="835">
        <v>352.64</v>
      </c>
      <c r="N756" s="832">
        <v>2</v>
      </c>
      <c r="O756" s="836">
        <v>1.5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10</v>
      </c>
      <c r="B757" s="832" t="s">
        <v>2982</v>
      </c>
      <c r="C757" s="832" t="s">
        <v>2991</v>
      </c>
      <c r="D757" s="833" t="s">
        <v>6897</v>
      </c>
      <c r="E757" s="834" t="s">
        <v>3086</v>
      </c>
      <c r="F757" s="832" t="s">
        <v>2984</v>
      </c>
      <c r="G757" s="832" t="s">
        <v>3133</v>
      </c>
      <c r="H757" s="832" t="s">
        <v>630</v>
      </c>
      <c r="I757" s="832" t="s">
        <v>4115</v>
      </c>
      <c r="J757" s="832" t="s">
        <v>4116</v>
      </c>
      <c r="K757" s="832" t="s">
        <v>3110</v>
      </c>
      <c r="L757" s="835">
        <v>207.45</v>
      </c>
      <c r="M757" s="835">
        <v>207.45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10</v>
      </c>
      <c r="B758" s="832" t="s">
        <v>2982</v>
      </c>
      <c r="C758" s="832" t="s">
        <v>2991</v>
      </c>
      <c r="D758" s="833" t="s">
        <v>6897</v>
      </c>
      <c r="E758" s="834" t="s">
        <v>3086</v>
      </c>
      <c r="F758" s="832" t="s">
        <v>2984</v>
      </c>
      <c r="G758" s="832" t="s">
        <v>3349</v>
      </c>
      <c r="H758" s="832" t="s">
        <v>630</v>
      </c>
      <c r="I758" s="832" t="s">
        <v>3906</v>
      </c>
      <c r="J758" s="832" t="s">
        <v>790</v>
      </c>
      <c r="K758" s="832" t="s">
        <v>791</v>
      </c>
      <c r="L758" s="835">
        <v>0</v>
      </c>
      <c r="M758" s="835">
        <v>0</v>
      </c>
      <c r="N758" s="832">
        <v>2</v>
      </c>
      <c r="O758" s="836">
        <v>1.5</v>
      </c>
      <c r="P758" s="835">
        <v>0</v>
      </c>
      <c r="Q758" s="837"/>
      <c r="R758" s="832">
        <v>1</v>
      </c>
      <c r="S758" s="837">
        <v>0.5</v>
      </c>
      <c r="T758" s="836">
        <v>1</v>
      </c>
      <c r="U758" s="838">
        <v>0.66666666666666663</v>
      </c>
    </row>
    <row r="759" spans="1:21" ht="14.4" customHeight="1" x14ac:dyDescent="0.3">
      <c r="A759" s="831">
        <v>10</v>
      </c>
      <c r="B759" s="832" t="s">
        <v>2982</v>
      </c>
      <c r="C759" s="832" t="s">
        <v>2991</v>
      </c>
      <c r="D759" s="833" t="s">
        <v>6897</v>
      </c>
      <c r="E759" s="834" t="s">
        <v>3086</v>
      </c>
      <c r="F759" s="832" t="s">
        <v>2984</v>
      </c>
      <c r="G759" s="832" t="s">
        <v>4117</v>
      </c>
      <c r="H759" s="832" t="s">
        <v>630</v>
      </c>
      <c r="I759" s="832" t="s">
        <v>4118</v>
      </c>
      <c r="J759" s="832" t="s">
        <v>4119</v>
      </c>
      <c r="K759" s="832" t="s">
        <v>4120</v>
      </c>
      <c r="L759" s="835">
        <v>86.41</v>
      </c>
      <c r="M759" s="835">
        <v>172.82</v>
      </c>
      <c r="N759" s="832">
        <v>2</v>
      </c>
      <c r="O759" s="836">
        <v>1</v>
      </c>
      <c r="P759" s="835">
        <v>172.82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10</v>
      </c>
      <c r="B760" s="832" t="s">
        <v>2982</v>
      </c>
      <c r="C760" s="832" t="s">
        <v>2991</v>
      </c>
      <c r="D760" s="833" t="s">
        <v>6897</v>
      </c>
      <c r="E760" s="834" t="s">
        <v>3086</v>
      </c>
      <c r="F760" s="832" t="s">
        <v>2984</v>
      </c>
      <c r="G760" s="832" t="s">
        <v>3137</v>
      </c>
      <c r="H760" s="832" t="s">
        <v>630</v>
      </c>
      <c r="I760" s="832" t="s">
        <v>4121</v>
      </c>
      <c r="J760" s="832" t="s">
        <v>3917</v>
      </c>
      <c r="K760" s="832" t="s">
        <v>4122</v>
      </c>
      <c r="L760" s="835">
        <v>0</v>
      </c>
      <c r="M760" s="835">
        <v>0</v>
      </c>
      <c r="N760" s="832">
        <v>1</v>
      </c>
      <c r="O760" s="836">
        <v>1</v>
      </c>
      <c r="P760" s="835">
        <v>0</v>
      </c>
      <c r="Q760" s="837"/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10</v>
      </c>
      <c r="B761" s="832" t="s">
        <v>2982</v>
      </c>
      <c r="C761" s="832" t="s">
        <v>2991</v>
      </c>
      <c r="D761" s="833" t="s">
        <v>6897</v>
      </c>
      <c r="E761" s="834" t="s">
        <v>3086</v>
      </c>
      <c r="F761" s="832" t="s">
        <v>2984</v>
      </c>
      <c r="G761" s="832" t="s">
        <v>4123</v>
      </c>
      <c r="H761" s="832" t="s">
        <v>630</v>
      </c>
      <c r="I761" s="832" t="s">
        <v>4124</v>
      </c>
      <c r="J761" s="832" t="s">
        <v>1137</v>
      </c>
      <c r="K761" s="832" t="s">
        <v>4125</v>
      </c>
      <c r="L761" s="835">
        <v>53.57</v>
      </c>
      <c r="M761" s="835">
        <v>53.57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10</v>
      </c>
      <c r="B762" s="832" t="s">
        <v>2982</v>
      </c>
      <c r="C762" s="832" t="s">
        <v>2991</v>
      </c>
      <c r="D762" s="833" t="s">
        <v>6897</v>
      </c>
      <c r="E762" s="834" t="s">
        <v>3086</v>
      </c>
      <c r="F762" s="832" t="s">
        <v>2984</v>
      </c>
      <c r="G762" s="832" t="s">
        <v>3655</v>
      </c>
      <c r="H762" s="832" t="s">
        <v>630</v>
      </c>
      <c r="I762" s="832" t="s">
        <v>3656</v>
      </c>
      <c r="J762" s="832" t="s">
        <v>1313</v>
      </c>
      <c r="K762" s="832" t="s">
        <v>3657</v>
      </c>
      <c r="L762" s="835">
        <v>34.19</v>
      </c>
      <c r="M762" s="835">
        <v>68.38</v>
      </c>
      <c r="N762" s="832">
        <v>2</v>
      </c>
      <c r="O762" s="836">
        <v>1</v>
      </c>
      <c r="P762" s="835">
        <v>68.38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10</v>
      </c>
      <c r="B763" s="832" t="s">
        <v>2982</v>
      </c>
      <c r="C763" s="832" t="s">
        <v>2991</v>
      </c>
      <c r="D763" s="833" t="s">
        <v>6897</v>
      </c>
      <c r="E763" s="834" t="s">
        <v>3086</v>
      </c>
      <c r="F763" s="832" t="s">
        <v>2984</v>
      </c>
      <c r="G763" s="832" t="s">
        <v>3155</v>
      </c>
      <c r="H763" s="832" t="s">
        <v>689</v>
      </c>
      <c r="I763" s="832" t="s">
        <v>2710</v>
      </c>
      <c r="J763" s="832" t="s">
        <v>2711</v>
      </c>
      <c r="K763" s="832" t="s">
        <v>2712</v>
      </c>
      <c r="L763" s="835">
        <v>141.25</v>
      </c>
      <c r="M763" s="835">
        <v>988.75</v>
      </c>
      <c r="N763" s="832">
        <v>7</v>
      </c>
      <c r="O763" s="836">
        <v>2</v>
      </c>
      <c r="P763" s="835">
        <v>423.75</v>
      </c>
      <c r="Q763" s="837">
        <v>0.42857142857142855</v>
      </c>
      <c r="R763" s="832">
        <v>3</v>
      </c>
      <c r="S763" s="837">
        <v>0.42857142857142855</v>
      </c>
      <c r="T763" s="836">
        <v>1</v>
      </c>
      <c r="U763" s="838">
        <v>0.5</v>
      </c>
    </row>
    <row r="764" spans="1:21" ht="14.4" customHeight="1" x14ac:dyDescent="0.3">
      <c r="A764" s="831">
        <v>10</v>
      </c>
      <c r="B764" s="832" t="s">
        <v>2982</v>
      </c>
      <c r="C764" s="832" t="s">
        <v>2991</v>
      </c>
      <c r="D764" s="833" t="s">
        <v>6897</v>
      </c>
      <c r="E764" s="834" t="s">
        <v>3086</v>
      </c>
      <c r="F764" s="832" t="s">
        <v>2984</v>
      </c>
      <c r="G764" s="832" t="s">
        <v>3155</v>
      </c>
      <c r="H764" s="832" t="s">
        <v>630</v>
      </c>
      <c r="I764" s="832" t="s">
        <v>4126</v>
      </c>
      <c r="J764" s="832" t="s">
        <v>4127</v>
      </c>
      <c r="K764" s="832" t="s">
        <v>4128</v>
      </c>
      <c r="L764" s="835">
        <v>141.25</v>
      </c>
      <c r="M764" s="835">
        <v>141.25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10</v>
      </c>
      <c r="B765" s="832" t="s">
        <v>2982</v>
      </c>
      <c r="C765" s="832" t="s">
        <v>2991</v>
      </c>
      <c r="D765" s="833" t="s">
        <v>6897</v>
      </c>
      <c r="E765" s="834" t="s">
        <v>3086</v>
      </c>
      <c r="F765" s="832" t="s">
        <v>2984</v>
      </c>
      <c r="G765" s="832" t="s">
        <v>3837</v>
      </c>
      <c r="H765" s="832" t="s">
        <v>630</v>
      </c>
      <c r="I765" s="832" t="s">
        <v>4129</v>
      </c>
      <c r="J765" s="832" t="s">
        <v>4130</v>
      </c>
      <c r="K765" s="832" t="s">
        <v>4131</v>
      </c>
      <c r="L765" s="835">
        <v>1472.61</v>
      </c>
      <c r="M765" s="835">
        <v>2945.22</v>
      </c>
      <c r="N765" s="832">
        <v>2</v>
      </c>
      <c r="O765" s="836">
        <v>1.5</v>
      </c>
      <c r="P765" s="835">
        <v>1472.61</v>
      </c>
      <c r="Q765" s="837">
        <v>0.5</v>
      </c>
      <c r="R765" s="832">
        <v>1</v>
      </c>
      <c r="S765" s="837">
        <v>0.5</v>
      </c>
      <c r="T765" s="836">
        <v>1</v>
      </c>
      <c r="U765" s="838">
        <v>0.66666666666666663</v>
      </c>
    </row>
    <row r="766" spans="1:21" ht="14.4" customHeight="1" x14ac:dyDescent="0.3">
      <c r="A766" s="831">
        <v>10</v>
      </c>
      <c r="B766" s="832" t="s">
        <v>2982</v>
      </c>
      <c r="C766" s="832" t="s">
        <v>2991</v>
      </c>
      <c r="D766" s="833" t="s">
        <v>6897</v>
      </c>
      <c r="E766" s="834" t="s">
        <v>3086</v>
      </c>
      <c r="F766" s="832" t="s">
        <v>2984</v>
      </c>
      <c r="G766" s="832" t="s">
        <v>3837</v>
      </c>
      <c r="H766" s="832" t="s">
        <v>689</v>
      </c>
      <c r="I766" s="832" t="s">
        <v>4132</v>
      </c>
      <c r="J766" s="832" t="s">
        <v>3839</v>
      </c>
      <c r="K766" s="832" t="s">
        <v>4030</v>
      </c>
      <c r="L766" s="835">
        <v>1472.61</v>
      </c>
      <c r="M766" s="835">
        <v>1472.61</v>
      </c>
      <c r="N766" s="832">
        <v>1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10</v>
      </c>
      <c r="B767" s="832" t="s">
        <v>2982</v>
      </c>
      <c r="C767" s="832" t="s">
        <v>2991</v>
      </c>
      <c r="D767" s="833" t="s">
        <v>6897</v>
      </c>
      <c r="E767" s="834" t="s">
        <v>3086</v>
      </c>
      <c r="F767" s="832" t="s">
        <v>2984</v>
      </c>
      <c r="G767" s="832" t="s">
        <v>4133</v>
      </c>
      <c r="H767" s="832" t="s">
        <v>630</v>
      </c>
      <c r="I767" s="832" t="s">
        <v>4134</v>
      </c>
      <c r="J767" s="832" t="s">
        <v>4135</v>
      </c>
      <c r="K767" s="832" t="s">
        <v>4136</v>
      </c>
      <c r="L767" s="835">
        <v>60.88</v>
      </c>
      <c r="M767" s="835">
        <v>60.88</v>
      </c>
      <c r="N767" s="832">
        <v>1</v>
      </c>
      <c r="O767" s="836">
        <v>0.5</v>
      </c>
      <c r="P767" s="835">
        <v>60.88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10</v>
      </c>
      <c r="B768" s="832" t="s">
        <v>2982</v>
      </c>
      <c r="C768" s="832" t="s">
        <v>2991</v>
      </c>
      <c r="D768" s="833" t="s">
        <v>6897</v>
      </c>
      <c r="E768" s="834" t="s">
        <v>3086</v>
      </c>
      <c r="F768" s="832" t="s">
        <v>2984</v>
      </c>
      <c r="G768" s="832" t="s">
        <v>3161</v>
      </c>
      <c r="H768" s="832" t="s">
        <v>630</v>
      </c>
      <c r="I768" s="832" t="s">
        <v>3360</v>
      </c>
      <c r="J768" s="832" t="s">
        <v>1177</v>
      </c>
      <c r="K768" s="832" t="s">
        <v>3167</v>
      </c>
      <c r="L768" s="835">
        <v>93.71</v>
      </c>
      <c r="M768" s="835">
        <v>93.71</v>
      </c>
      <c r="N768" s="832">
        <v>1</v>
      </c>
      <c r="O768" s="836">
        <v>0.5</v>
      </c>
      <c r="P768" s="835">
        <v>93.71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10</v>
      </c>
      <c r="B769" s="832" t="s">
        <v>2982</v>
      </c>
      <c r="C769" s="832" t="s">
        <v>2991</v>
      </c>
      <c r="D769" s="833" t="s">
        <v>6897</v>
      </c>
      <c r="E769" s="834" t="s">
        <v>3086</v>
      </c>
      <c r="F769" s="832" t="s">
        <v>2984</v>
      </c>
      <c r="G769" s="832" t="s">
        <v>3161</v>
      </c>
      <c r="H769" s="832" t="s">
        <v>630</v>
      </c>
      <c r="I769" s="832" t="s">
        <v>3360</v>
      </c>
      <c r="J769" s="832" t="s">
        <v>1177</v>
      </c>
      <c r="K769" s="832" t="s">
        <v>3167</v>
      </c>
      <c r="L769" s="835">
        <v>32.25</v>
      </c>
      <c r="M769" s="835">
        <v>32.25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10</v>
      </c>
      <c r="B770" s="832" t="s">
        <v>2982</v>
      </c>
      <c r="C770" s="832" t="s">
        <v>2991</v>
      </c>
      <c r="D770" s="833" t="s">
        <v>6897</v>
      </c>
      <c r="E770" s="834" t="s">
        <v>3086</v>
      </c>
      <c r="F770" s="832" t="s">
        <v>2984</v>
      </c>
      <c r="G770" s="832" t="s">
        <v>3161</v>
      </c>
      <c r="H770" s="832" t="s">
        <v>630</v>
      </c>
      <c r="I770" s="832" t="s">
        <v>4031</v>
      </c>
      <c r="J770" s="832" t="s">
        <v>4032</v>
      </c>
      <c r="K770" s="832" t="s">
        <v>4033</v>
      </c>
      <c r="L770" s="835">
        <v>115.18</v>
      </c>
      <c r="M770" s="835">
        <v>115.18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10</v>
      </c>
      <c r="B771" s="832" t="s">
        <v>2982</v>
      </c>
      <c r="C771" s="832" t="s">
        <v>2991</v>
      </c>
      <c r="D771" s="833" t="s">
        <v>6897</v>
      </c>
      <c r="E771" s="834" t="s">
        <v>3086</v>
      </c>
      <c r="F771" s="832" t="s">
        <v>2984</v>
      </c>
      <c r="G771" s="832" t="s">
        <v>3161</v>
      </c>
      <c r="H771" s="832" t="s">
        <v>630</v>
      </c>
      <c r="I771" s="832" t="s">
        <v>4137</v>
      </c>
      <c r="J771" s="832" t="s">
        <v>4138</v>
      </c>
      <c r="K771" s="832" t="s">
        <v>798</v>
      </c>
      <c r="L771" s="835">
        <v>0</v>
      </c>
      <c r="M771" s="835">
        <v>0</v>
      </c>
      <c r="N771" s="832">
        <v>1</v>
      </c>
      <c r="O771" s="836">
        <v>1</v>
      </c>
      <c r="P771" s="835">
        <v>0</v>
      </c>
      <c r="Q771" s="837"/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10</v>
      </c>
      <c r="B772" s="832" t="s">
        <v>2982</v>
      </c>
      <c r="C772" s="832" t="s">
        <v>2991</v>
      </c>
      <c r="D772" s="833" t="s">
        <v>6897</v>
      </c>
      <c r="E772" s="834" t="s">
        <v>3086</v>
      </c>
      <c r="F772" s="832" t="s">
        <v>2984</v>
      </c>
      <c r="G772" s="832" t="s">
        <v>3161</v>
      </c>
      <c r="H772" s="832" t="s">
        <v>630</v>
      </c>
      <c r="I772" s="832" t="s">
        <v>4139</v>
      </c>
      <c r="J772" s="832" t="s">
        <v>4140</v>
      </c>
      <c r="K772" s="832" t="s">
        <v>4033</v>
      </c>
      <c r="L772" s="835">
        <v>115.18</v>
      </c>
      <c r="M772" s="835">
        <v>115.18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10</v>
      </c>
      <c r="B773" s="832" t="s">
        <v>2982</v>
      </c>
      <c r="C773" s="832" t="s">
        <v>2991</v>
      </c>
      <c r="D773" s="833" t="s">
        <v>6897</v>
      </c>
      <c r="E773" s="834" t="s">
        <v>3086</v>
      </c>
      <c r="F773" s="832" t="s">
        <v>2984</v>
      </c>
      <c r="G773" s="832" t="s">
        <v>3380</v>
      </c>
      <c r="H773" s="832" t="s">
        <v>630</v>
      </c>
      <c r="I773" s="832" t="s">
        <v>4141</v>
      </c>
      <c r="J773" s="832" t="s">
        <v>708</v>
      </c>
      <c r="K773" s="832" t="s">
        <v>3382</v>
      </c>
      <c r="L773" s="835">
        <v>108.44</v>
      </c>
      <c r="M773" s="835">
        <v>433.76</v>
      </c>
      <c r="N773" s="832">
        <v>4</v>
      </c>
      <c r="O773" s="836">
        <v>3</v>
      </c>
      <c r="P773" s="835">
        <v>216.88</v>
      </c>
      <c r="Q773" s="837">
        <v>0.5</v>
      </c>
      <c r="R773" s="832">
        <v>2</v>
      </c>
      <c r="S773" s="837">
        <v>0.5</v>
      </c>
      <c r="T773" s="836">
        <v>2</v>
      </c>
      <c r="U773" s="838">
        <v>0.66666666666666663</v>
      </c>
    </row>
    <row r="774" spans="1:21" ht="14.4" customHeight="1" x14ac:dyDescent="0.3">
      <c r="A774" s="831">
        <v>10</v>
      </c>
      <c r="B774" s="832" t="s">
        <v>2982</v>
      </c>
      <c r="C774" s="832" t="s">
        <v>2991</v>
      </c>
      <c r="D774" s="833" t="s">
        <v>6897</v>
      </c>
      <c r="E774" s="834" t="s">
        <v>3086</v>
      </c>
      <c r="F774" s="832" t="s">
        <v>2984</v>
      </c>
      <c r="G774" s="832" t="s">
        <v>3380</v>
      </c>
      <c r="H774" s="832" t="s">
        <v>630</v>
      </c>
      <c r="I774" s="832" t="s">
        <v>3381</v>
      </c>
      <c r="J774" s="832" t="s">
        <v>708</v>
      </c>
      <c r="K774" s="832" t="s">
        <v>3382</v>
      </c>
      <c r="L774" s="835">
        <v>52.61</v>
      </c>
      <c r="M774" s="835">
        <v>105.22</v>
      </c>
      <c r="N774" s="832">
        <v>2</v>
      </c>
      <c r="O774" s="836">
        <v>2</v>
      </c>
      <c r="P774" s="835">
        <v>52.61</v>
      </c>
      <c r="Q774" s="837">
        <v>0.5</v>
      </c>
      <c r="R774" s="832">
        <v>1</v>
      </c>
      <c r="S774" s="837">
        <v>0.5</v>
      </c>
      <c r="T774" s="836">
        <v>1</v>
      </c>
      <c r="U774" s="838">
        <v>0.5</v>
      </c>
    </row>
    <row r="775" spans="1:21" ht="14.4" customHeight="1" x14ac:dyDescent="0.3">
      <c r="A775" s="831">
        <v>10</v>
      </c>
      <c r="B775" s="832" t="s">
        <v>2982</v>
      </c>
      <c r="C775" s="832" t="s">
        <v>2991</v>
      </c>
      <c r="D775" s="833" t="s">
        <v>6897</v>
      </c>
      <c r="E775" s="834" t="s">
        <v>3086</v>
      </c>
      <c r="F775" s="832" t="s">
        <v>2984</v>
      </c>
      <c r="G775" s="832" t="s">
        <v>3380</v>
      </c>
      <c r="H775" s="832" t="s">
        <v>630</v>
      </c>
      <c r="I775" s="832" t="s">
        <v>4142</v>
      </c>
      <c r="J775" s="832" t="s">
        <v>708</v>
      </c>
      <c r="K775" s="832" t="s">
        <v>3382</v>
      </c>
      <c r="L775" s="835">
        <v>0</v>
      </c>
      <c r="M775" s="835">
        <v>0</v>
      </c>
      <c r="N775" s="832">
        <v>1</v>
      </c>
      <c r="O775" s="836">
        <v>1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10</v>
      </c>
      <c r="B776" s="832" t="s">
        <v>2982</v>
      </c>
      <c r="C776" s="832" t="s">
        <v>2991</v>
      </c>
      <c r="D776" s="833" t="s">
        <v>6897</v>
      </c>
      <c r="E776" s="834" t="s">
        <v>3086</v>
      </c>
      <c r="F776" s="832" t="s">
        <v>2984</v>
      </c>
      <c r="G776" s="832" t="s">
        <v>3383</v>
      </c>
      <c r="H776" s="832" t="s">
        <v>689</v>
      </c>
      <c r="I776" s="832" t="s">
        <v>2555</v>
      </c>
      <c r="J776" s="832" t="s">
        <v>986</v>
      </c>
      <c r="K776" s="832" t="s">
        <v>2552</v>
      </c>
      <c r="L776" s="835">
        <v>324.7</v>
      </c>
      <c r="M776" s="835">
        <v>3247</v>
      </c>
      <c r="N776" s="832">
        <v>10</v>
      </c>
      <c r="O776" s="836">
        <v>1</v>
      </c>
      <c r="P776" s="835">
        <v>3247</v>
      </c>
      <c r="Q776" s="837">
        <v>1</v>
      </c>
      <c r="R776" s="832">
        <v>10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10</v>
      </c>
      <c r="B777" s="832" t="s">
        <v>2982</v>
      </c>
      <c r="C777" s="832" t="s">
        <v>2991</v>
      </c>
      <c r="D777" s="833" t="s">
        <v>6897</v>
      </c>
      <c r="E777" s="834" t="s">
        <v>3086</v>
      </c>
      <c r="F777" s="832" t="s">
        <v>2984</v>
      </c>
      <c r="G777" s="832" t="s">
        <v>3175</v>
      </c>
      <c r="H777" s="832" t="s">
        <v>630</v>
      </c>
      <c r="I777" s="832" t="s">
        <v>3176</v>
      </c>
      <c r="J777" s="832" t="s">
        <v>3177</v>
      </c>
      <c r="K777" s="832" t="s">
        <v>3178</v>
      </c>
      <c r="L777" s="835">
        <v>21.92</v>
      </c>
      <c r="M777" s="835">
        <v>21.92</v>
      </c>
      <c r="N777" s="832">
        <v>1</v>
      </c>
      <c r="O777" s="836">
        <v>1</v>
      </c>
      <c r="P777" s="835">
        <v>21.92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10</v>
      </c>
      <c r="B778" s="832" t="s">
        <v>2982</v>
      </c>
      <c r="C778" s="832" t="s">
        <v>2991</v>
      </c>
      <c r="D778" s="833" t="s">
        <v>6897</v>
      </c>
      <c r="E778" s="834" t="s">
        <v>3086</v>
      </c>
      <c r="F778" s="832" t="s">
        <v>2984</v>
      </c>
      <c r="G778" s="832" t="s">
        <v>3943</v>
      </c>
      <c r="H778" s="832" t="s">
        <v>630</v>
      </c>
      <c r="I778" s="832" t="s">
        <v>3944</v>
      </c>
      <c r="J778" s="832" t="s">
        <v>901</v>
      </c>
      <c r="K778" s="832" t="s">
        <v>3945</v>
      </c>
      <c r="L778" s="835">
        <v>54.55</v>
      </c>
      <c r="M778" s="835">
        <v>54.55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10</v>
      </c>
      <c r="B779" s="832" t="s">
        <v>2982</v>
      </c>
      <c r="C779" s="832" t="s">
        <v>2991</v>
      </c>
      <c r="D779" s="833" t="s">
        <v>6897</v>
      </c>
      <c r="E779" s="834" t="s">
        <v>3086</v>
      </c>
      <c r="F779" s="832" t="s">
        <v>2984</v>
      </c>
      <c r="G779" s="832" t="s">
        <v>4143</v>
      </c>
      <c r="H779" s="832" t="s">
        <v>630</v>
      </c>
      <c r="I779" s="832" t="s">
        <v>4144</v>
      </c>
      <c r="J779" s="832" t="s">
        <v>4145</v>
      </c>
      <c r="K779" s="832" t="s">
        <v>4146</v>
      </c>
      <c r="L779" s="835">
        <v>0</v>
      </c>
      <c r="M779" s="835">
        <v>0</v>
      </c>
      <c r="N779" s="832">
        <v>1</v>
      </c>
      <c r="O779" s="836">
        <v>1</v>
      </c>
      <c r="P779" s="835">
        <v>0</v>
      </c>
      <c r="Q779" s="837"/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10</v>
      </c>
      <c r="B780" s="832" t="s">
        <v>2982</v>
      </c>
      <c r="C780" s="832" t="s">
        <v>2991</v>
      </c>
      <c r="D780" s="833" t="s">
        <v>6897</v>
      </c>
      <c r="E780" s="834" t="s">
        <v>3086</v>
      </c>
      <c r="F780" s="832" t="s">
        <v>2984</v>
      </c>
      <c r="G780" s="832" t="s">
        <v>3185</v>
      </c>
      <c r="H780" s="832" t="s">
        <v>630</v>
      </c>
      <c r="I780" s="832" t="s">
        <v>4147</v>
      </c>
      <c r="J780" s="832" t="s">
        <v>4148</v>
      </c>
      <c r="K780" s="832" t="s">
        <v>2524</v>
      </c>
      <c r="L780" s="835">
        <v>63.75</v>
      </c>
      <c r="M780" s="835">
        <v>63.75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10</v>
      </c>
      <c r="B781" s="832" t="s">
        <v>2982</v>
      </c>
      <c r="C781" s="832" t="s">
        <v>2991</v>
      </c>
      <c r="D781" s="833" t="s">
        <v>6897</v>
      </c>
      <c r="E781" s="834" t="s">
        <v>3086</v>
      </c>
      <c r="F781" s="832" t="s">
        <v>2984</v>
      </c>
      <c r="G781" s="832" t="s">
        <v>3185</v>
      </c>
      <c r="H781" s="832" t="s">
        <v>689</v>
      </c>
      <c r="I781" s="832" t="s">
        <v>2523</v>
      </c>
      <c r="J781" s="832" t="s">
        <v>941</v>
      </c>
      <c r="K781" s="832" t="s">
        <v>2524</v>
      </c>
      <c r="L781" s="835">
        <v>63.75</v>
      </c>
      <c r="M781" s="835">
        <v>701.25</v>
      </c>
      <c r="N781" s="832">
        <v>11</v>
      </c>
      <c r="O781" s="836">
        <v>8.5</v>
      </c>
      <c r="P781" s="835">
        <v>446.25</v>
      </c>
      <c r="Q781" s="837">
        <v>0.63636363636363635</v>
      </c>
      <c r="R781" s="832">
        <v>7</v>
      </c>
      <c r="S781" s="837">
        <v>0.63636363636363635</v>
      </c>
      <c r="T781" s="836">
        <v>6</v>
      </c>
      <c r="U781" s="838">
        <v>0.70588235294117652</v>
      </c>
    </row>
    <row r="782" spans="1:21" ht="14.4" customHeight="1" x14ac:dyDescent="0.3">
      <c r="A782" s="831">
        <v>10</v>
      </c>
      <c r="B782" s="832" t="s">
        <v>2982</v>
      </c>
      <c r="C782" s="832" t="s">
        <v>2991</v>
      </c>
      <c r="D782" s="833" t="s">
        <v>6897</v>
      </c>
      <c r="E782" s="834" t="s">
        <v>3086</v>
      </c>
      <c r="F782" s="832" t="s">
        <v>2984</v>
      </c>
      <c r="G782" s="832" t="s">
        <v>3185</v>
      </c>
      <c r="H782" s="832" t="s">
        <v>689</v>
      </c>
      <c r="I782" s="832" t="s">
        <v>2525</v>
      </c>
      <c r="J782" s="832" t="s">
        <v>2273</v>
      </c>
      <c r="K782" s="832" t="s">
        <v>2526</v>
      </c>
      <c r="L782" s="835">
        <v>25.5</v>
      </c>
      <c r="M782" s="835">
        <v>25.5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10</v>
      </c>
      <c r="B783" s="832" t="s">
        <v>2982</v>
      </c>
      <c r="C783" s="832" t="s">
        <v>2991</v>
      </c>
      <c r="D783" s="833" t="s">
        <v>6897</v>
      </c>
      <c r="E783" s="834" t="s">
        <v>3086</v>
      </c>
      <c r="F783" s="832" t="s">
        <v>2984</v>
      </c>
      <c r="G783" s="832" t="s">
        <v>4149</v>
      </c>
      <c r="H783" s="832" t="s">
        <v>630</v>
      </c>
      <c r="I783" s="832" t="s">
        <v>4150</v>
      </c>
      <c r="J783" s="832" t="s">
        <v>1393</v>
      </c>
      <c r="K783" s="832" t="s">
        <v>4151</v>
      </c>
      <c r="L783" s="835">
        <v>0</v>
      </c>
      <c r="M783" s="835">
        <v>0</v>
      </c>
      <c r="N783" s="832">
        <v>1</v>
      </c>
      <c r="O783" s="836">
        <v>0.5</v>
      </c>
      <c r="P783" s="835">
        <v>0</v>
      </c>
      <c r="Q783" s="837"/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10</v>
      </c>
      <c r="B784" s="832" t="s">
        <v>2982</v>
      </c>
      <c r="C784" s="832" t="s">
        <v>2991</v>
      </c>
      <c r="D784" s="833" t="s">
        <v>6897</v>
      </c>
      <c r="E784" s="834" t="s">
        <v>3086</v>
      </c>
      <c r="F784" s="832" t="s">
        <v>2984</v>
      </c>
      <c r="G784" s="832" t="s">
        <v>4149</v>
      </c>
      <c r="H784" s="832" t="s">
        <v>630</v>
      </c>
      <c r="I784" s="832" t="s">
        <v>4152</v>
      </c>
      <c r="J784" s="832" t="s">
        <v>905</v>
      </c>
      <c r="K784" s="832" t="s">
        <v>4153</v>
      </c>
      <c r="L784" s="835">
        <v>0</v>
      </c>
      <c r="M784" s="835">
        <v>0</v>
      </c>
      <c r="N784" s="832">
        <v>1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10</v>
      </c>
      <c r="B785" s="832" t="s">
        <v>2982</v>
      </c>
      <c r="C785" s="832" t="s">
        <v>2991</v>
      </c>
      <c r="D785" s="833" t="s">
        <v>6897</v>
      </c>
      <c r="E785" s="834" t="s">
        <v>3086</v>
      </c>
      <c r="F785" s="832" t="s">
        <v>2984</v>
      </c>
      <c r="G785" s="832" t="s">
        <v>4154</v>
      </c>
      <c r="H785" s="832" t="s">
        <v>630</v>
      </c>
      <c r="I785" s="832" t="s">
        <v>4155</v>
      </c>
      <c r="J785" s="832" t="s">
        <v>4156</v>
      </c>
      <c r="K785" s="832" t="s">
        <v>4157</v>
      </c>
      <c r="L785" s="835">
        <v>0</v>
      </c>
      <c r="M785" s="835">
        <v>0</v>
      </c>
      <c r="N785" s="832">
        <v>4</v>
      </c>
      <c r="O785" s="836">
        <v>3.5</v>
      </c>
      <c r="P785" s="835">
        <v>0</v>
      </c>
      <c r="Q785" s="837"/>
      <c r="R785" s="832">
        <v>4</v>
      </c>
      <c r="S785" s="837">
        <v>1</v>
      </c>
      <c r="T785" s="836">
        <v>3.5</v>
      </c>
      <c r="U785" s="838">
        <v>1</v>
      </c>
    </row>
    <row r="786" spans="1:21" ht="14.4" customHeight="1" x14ac:dyDescent="0.3">
      <c r="A786" s="831">
        <v>10</v>
      </c>
      <c r="B786" s="832" t="s">
        <v>2982</v>
      </c>
      <c r="C786" s="832" t="s">
        <v>2991</v>
      </c>
      <c r="D786" s="833" t="s">
        <v>6897</v>
      </c>
      <c r="E786" s="834" t="s">
        <v>3086</v>
      </c>
      <c r="F786" s="832" t="s">
        <v>2984</v>
      </c>
      <c r="G786" s="832" t="s">
        <v>3425</v>
      </c>
      <c r="H786" s="832" t="s">
        <v>630</v>
      </c>
      <c r="I786" s="832" t="s">
        <v>3513</v>
      </c>
      <c r="J786" s="832" t="s">
        <v>743</v>
      </c>
      <c r="K786" s="832" t="s">
        <v>3514</v>
      </c>
      <c r="L786" s="835">
        <v>59.56</v>
      </c>
      <c r="M786" s="835">
        <v>59.56</v>
      </c>
      <c r="N786" s="832">
        <v>1</v>
      </c>
      <c r="O786" s="836">
        <v>1</v>
      </c>
      <c r="P786" s="835">
        <v>59.56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10</v>
      </c>
      <c r="B787" s="832" t="s">
        <v>2982</v>
      </c>
      <c r="C787" s="832" t="s">
        <v>2991</v>
      </c>
      <c r="D787" s="833" t="s">
        <v>6897</v>
      </c>
      <c r="E787" s="834" t="s">
        <v>3086</v>
      </c>
      <c r="F787" s="832" t="s">
        <v>2984</v>
      </c>
      <c r="G787" s="832" t="s">
        <v>4158</v>
      </c>
      <c r="H787" s="832" t="s">
        <v>689</v>
      </c>
      <c r="I787" s="832" t="s">
        <v>4159</v>
      </c>
      <c r="J787" s="832" t="s">
        <v>4160</v>
      </c>
      <c r="K787" s="832" t="s">
        <v>4161</v>
      </c>
      <c r="L787" s="835">
        <v>301.26</v>
      </c>
      <c r="M787" s="835">
        <v>602.52</v>
      </c>
      <c r="N787" s="832">
        <v>2</v>
      </c>
      <c r="O787" s="836">
        <v>1</v>
      </c>
      <c r="P787" s="835">
        <v>602.52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10</v>
      </c>
      <c r="B788" s="832" t="s">
        <v>2982</v>
      </c>
      <c r="C788" s="832" t="s">
        <v>2991</v>
      </c>
      <c r="D788" s="833" t="s">
        <v>6897</v>
      </c>
      <c r="E788" s="834" t="s">
        <v>3086</v>
      </c>
      <c r="F788" s="832" t="s">
        <v>2984</v>
      </c>
      <c r="G788" s="832" t="s">
        <v>3228</v>
      </c>
      <c r="H788" s="832" t="s">
        <v>630</v>
      </c>
      <c r="I788" s="832" t="s">
        <v>3229</v>
      </c>
      <c r="J788" s="832" t="s">
        <v>1516</v>
      </c>
      <c r="K788" s="832" t="s">
        <v>3230</v>
      </c>
      <c r="L788" s="835">
        <v>68.819999999999993</v>
      </c>
      <c r="M788" s="835">
        <v>206.45999999999998</v>
      </c>
      <c r="N788" s="832">
        <v>3</v>
      </c>
      <c r="O788" s="836">
        <v>2.5</v>
      </c>
      <c r="P788" s="835">
        <v>206.45999999999998</v>
      </c>
      <c r="Q788" s="837">
        <v>1</v>
      </c>
      <c r="R788" s="832">
        <v>3</v>
      </c>
      <c r="S788" s="837">
        <v>1</v>
      </c>
      <c r="T788" s="836">
        <v>2.5</v>
      </c>
      <c r="U788" s="838">
        <v>1</v>
      </c>
    </row>
    <row r="789" spans="1:21" ht="14.4" customHeight="1" x14ac:dyDescent="0.3">
      <c r="A789" s="831">
        <v>10</v>
      </c>
      <c r="B789" s="832" t="s">
        <v>2982</v>
      </c>
      <c r="C789" s="832" t="s">
        <v>2991</v>
      </c>
      <c r="D789" s="833" t="s">
        <v>6897</v>
      </c>
      <c r="E789" s="834" t="s">
        <v>3086</v>
      </c>
      <c r="F789" s="832" t="s">
        <v>2984</v>
      </c>
      <c r="G789" s="832" t="s">
        <v>4162</v>
      </c>
      <c r="H789" s="832" t="s">
        <v>630</v>
      </c>
      <c r="I789" s="832" t="s">
        <v>4163</v>
      </c>
      <c r="J789" s="832" t="s">
        <v>4164</v>
      </c>
      <c r="K789" s="832" t="s">
        <v>4165</v>
      </c>
      <c r="L789" s="835">
        <v>28.32</v>
      </c>
      <c r="M789" s="835">
        <v>28.32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10</v>
      </c>
      <c r="B790" s="832" t="s">
        <v>2982</v>
      </c>
      <c r="C790" s="832" t="s">
        <v>2991</v>
      </c>
      <c r="D790" s="833" t="s">
        <v>6897</v>
      </c>
      <c r="E790" s="834" t="s">
        <v>3086</v>
      </c>
      <c r="F790" s="832" t="s">
        <v>2984</v>
      </c>
      <c r="G790" s="832" t="s">
        <v>4162</v>
      </c>
      <c r="H790" s="832" t="s">
        <v>630</v>
      </c>
      <c r="I790" s="832" t="s">
        <v>4166</v>
      </c>
      <c r="J790" s="832" t="s">
        <v>4167</v>
      </c>
      <c r="K790" s="832" t="s">
        <v>4168</v>
      </c>
      <c r="L790" s="835">
        <v>72.86</v>
      </c>
      <c r="M790" s="835">
        <v>72.86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10</v>
      </c>
      <c r="B791" s="832" t="s">
        <v>2982</v>
      </c>
      <c r="C791" s="832" t="s">
        <v>2991</v>
      </c>
      <c r="D791" s="833" t="s">
        <v>6897</v>
      </c>
      <c r="E791" s="834" t="s">
        <v>3086</v>
      </c>
      <c r="F791" s="832" t="s">
        <v>2984</v>
      </c>
      <c r="G791" s="832" t="s">
        <v>3533</v>
      </c>
      <c r="H791" s="832" t="s">
        <v>630</v>
      </c>
      <c r="I791" s="832" t="s">
        <v>3534</v>
      </c>
      <c r="J791" s="832" t="s">
        <v>1072</v>
      </c>
      <c r="K791" s="832" t="s">
        <v>3535</v>
      </c>
      <c r="L791" s="835">
        <v>61.97</v>
      </c>
      <c r="M791" s="835">
        <v>61.97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10</v>
      </c>
      <c r="B792" s="832" t="s">
        <v>2982</v>
      </c>
      <c r="C792" s="832" t="s">
        <v>2991</v>
      </c>
      <c r="D792" s="833" t="s">
        <v>6897</v>
      </c>
      <c r="E792" s="834" t="s">
        <v>3086</v>
      </c>
      <c r="F792" s="832" t="s">
        <v>2984</v>
      </c>
      <c r="G792" s="832" t="s">
        <v>3533</v>
      </c>
      <c r="H792" s="832" t="s">
        <v>630</v>
      </c>
      <c r="I792" s="832" t="s">
        <v>3998</v>
      </c>
      <c r="J792" s="832" t="s">
        <v>1072</v>
      </c>
      <c r="K792" s="832" t="s">
        <v>3999</v>
      </c>
      <c r="L792" s="835">
        <v>61.97</v>
      </c>
      <c r="M792" s="835">
        <v>61.97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10</v>
      </c>
      <c r="B793" s="832" t="s">
        <v>2982</v>
      </c>
      <c r="C793" s="832" t="s">
        <v>2991</v>
      </c>
      <c r="D793" s="833" t="s">
        <v>6897</v>
      </c>
      <c r="E793" s="834" t="s">
        <v>3086</v>
      </c>
      <c r="F793" s="832" t="s">
        <v>2984</v>
      </c>
      <c r="G793" s="832" t="s">
        <v>4169</v>
      </c>
      <c r="H793" s="832" t="s">
        <v>630</v>
      </c>
      <c r="I793" s="832" t="s">
        <v>4170</v>
      </c>
      <c r="J793" s="832" t="s">
        <v>740</v>
      </c>
      <c r="K793" s="832" t="s">
        <v>4171</v>
      </c>
      <c r="L793" s="835">
        <v>203.9</v>
      </c>
      <c r="M793" s="835">
        <v>203.9</v>
      </c>
      <c r="N793" s="832">
        <v>1</v>
      </c>
      <c r="O793" s="836">
        <v>0.5</v>
      </c>
      <c r="P793" s="835">
        <v>203.9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10</v>
      </c>
      <c r="B794" s="832" t="s">
        <v>2982</v>
      </c>
      <c r="C794" s="832" t="s">
        <v>2991</v>
      </c>
      <c r="D794" s="833" t="s">
        <v>6897</v>
      </c>
      <c r="E794" s="834" t="s">
        <v>3086</v>
      </c>
      <c r="F794" s="832" t="s">
        <v>2984</v>
      </c>
      <c r="G794" s="832" t="s">
        <v>3519</v>
      </c>
      <c r="H794" s="832" t="s">
        <v>630</v>
      </c>
      <c r="I794" s="832" t="s">
        <v>4172</v>
      </c>
      <c r="J794" s="832" t="s">
        <v>909</v>
      </c>
      <c r="K794" s="832" t="s">
        <v>4173</v>
      </c>
      <c r="L794" s="835">
        <v>569.54</v>
      </c>
      <c r="M794" s="835">
        <v>1139.08</v>
      </c>
      <c r="N794" s="832">
        <v>2</v>
      </c>
      <c r="O794" s="836">
        <v>0.5</v>
      </c>
      <c r="P794" s="835">
        <v>1139.08</v>
      </c>
      <c r="Q794" s="837">
        <v>1</v>
      </c>
      <c r="R794" s="832">
        <v>2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10</v>
      </c>
      <c r="B795" s="832" t="s">
        <v>2982</v>
      </c>
      <c r="C795" s="832" t="s">
        <v>2991</v>
      </c>
      <c r="D795" s="833" t="s">
        <v>6897</v>
      </c>
      <c r="E795" s="834" t="s">
        <v>3086</v>
      </c>
      <c r="F795" s="832" t="s">
        <v>2984</v>
      </c>
      <c r="G795" s="832" t="s">
        <v>3715</v>
      </c>
      <c r="H795" s="832" t="s">
        <v>689</v>
      </c>
      <c r="I795" s="832" t="s">
        <v>2714</v>
      </c>
      <c r="J795" s="832" t="s">
        <v>2715</v>
      </c>
      <c r="K795" s="832" t="s">
        <v>2716</v>
      </c>
      <c r="L795" s="835">
        <v>802.48</v>
      </c>
      <c r="M795" s="835">
        <v>2407.44</v>
      </c>
      <c r="N795" s="832">
        <v>3</v>
      </c>
      <c r="O795" s="836">
        <v>1</v>
      </c>
      <c r="P795" s="835">
        <v>802.48</v>
      </c>
      <c r="Q795" s="837">
        <v>0.33333333333333331</v>
      </c>
      <c r="R795" s="832">
        <v>1</v>
      </c>
      <c r="S795" s="837">
        <v>0.33333333333333331</v>
      </c>
      <c r="T795" s="836">
        <v>0.5</v>
      </c>
      <c r="U795" s="838">
        <v>0.5</v>
      </c>
    </row>
    <row r="796" spans="1:21" ht="14.4" customHeight="1" x14ac:dyDescent="0.3">
      <c r="A796" s="831">
        <v>10</v>
      </c>
      <c r="B796" s="832" t="s">
        <v>2982</v>
      </c>
      <c r="C796" s="832" t="s">
        <v>2991</v>
      </c>
      <c r="D796" s="833" t="s">
        <v>6897</v>
      </c>
      <c r="E796" s="834" t="s">
        <v>3086</v>
      </c>
      <c r="F796" s="832" t="s">
        <v>2984</v>
      </c>
      <c r="G796" s="832" t="s">
        <v>3963</v>
      </c>
      <c r="H796" s="832" t="s">
        <v>630</v>
      </c>
      <c r="I796" s="832" t="s">
        <v>4174</v>
      </c>
      <c r="J796" s="832" t="s">
        <v>3965</v>
      </c>
      <c r="K796" s="832" t="s">
        <v>4175</v>
      </c>
      <c r="L796" s="835">
        <v>1366.33</v>
      </c>
      <c r="M796" s="835">
        <v>4098.99</v>
      </c>
      <c r="N796" s="832">
        <v>3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10</v>
      </c>
      <c r="B797" s="832" t="s">
        <v>2982</v>
      </c>
      <c r="C797" s="832" t="s">
        <v>2991</v>
      </c>
      <c r="D797" s="833" t="s">
        <v>6897</v>
      </c>
      <c r="E797" s="834" t="s">
        <v>3086</v>
      </c>
      <c r="F797" s="832" t="s">
        <v>2984</v>
      </c>
      <c r="G797" s="832" t="s">
        <v>4176</v>
      </c>
      <c r="H797" s="832" t="s">
        <v>630</v>
      </c>
      <c r="I797" s="832" t="s">
        <v>4177</v>
      </c>
      <c r="J797" s="832" t="s">
        <v>1094</v>
      </c>
      <c r="K797" s="832" t="s">
        <v>4178</v>
      </c>
      <c r="L797" s="835">
        <v>0</v>
      </c>
      <c r="M797" s="835">
        <v>0</v>
      </c>
      <c r="N797" s="832">
        <v>1</v>
      </c>
      <c r="O797" s="836">
        <v>1</v>
      </c>
      <c r="P797" s="835">
        <v>0</v>
      </c>
      <c r="Q797" s="837"/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10</v>
      </c>
      <c r="B798" s="832" t="s">
        <v>2982</v>
      </c>
      <c r="C798" s="832" t="s">
        <v>2991</v>
      </c>
      <c r="D798" s="833" t="s">
        <v>6897</v>
      </c>
      <c r="E798" s="834" t="s">
        <v>3086</v>
      </c>
      <c r="F798" s="832" t="s">
        <v>2985</v>
      </c>
      <c r="G798" s="832" t="s">
        <v>3094</v>
      </c>
      <c r="H798" s="832" t="s">
        <v>630</v>
      </c>
      <c r="I798" s="832" t="s">
        <v>3592</v>
      </c>
      <c r="J798" s="832" t="s">
        <v>3040</v>
      </c>
      <c r="K798" s="832"/>
      <c r="L798" s="835">
        <v>0</v>
      </c>
      <c r="M798" s="835">
        <v>0</v>
      </c>
      <c r="N798" s="832">
        <v>1</v>
      </c>
      <c r="O798" s="836">
        <v>1</v>
      </c>
      <c r="P798" s="835">
        <v>0</v>
      </c>
      <c r="Q798" s="837"/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10</v>
      </c>
      <c r="B799" s="832" t="s">
        <v>2982</v>
      </c>
      <c r="C799" s="832" t="s">
        <v>2991</v>
      </c>
      <c r="D799" s="833" t="s">
        <v>6897</v>
      </c>
      <c r="E799" s="834" t="s">
        <v>3086</v>
      </c>
      <c r="F799" s="832" t="s">
        <v>2985</v>
      </c>
      <c r="G799" s="832" t="s">
        <v>3094</v>
      </c>
      <c r="H799" s="832" t="s">
        <v>630</v>
      </c>
      <c r="I799" s="832" t="s">
        <v>4179</v>
      </c>
      <c r="J799" s="832" t="s">
        <v>3040</v>
      </c>
      <c r="K799" s="832"/>
      <c r="L799" s="835">
        <v>0</v>
      </c>
      <c r="M799" s="835">
        <v>0</v>
      </c>
      <c r="N799" s="832">
        <v>1</v>
      </c>
      <c r="O799" s="836">
        <v>1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10</v>
      </c>
      <c r="B800" s="832" t="s">
        <v>2982</v>
      </c>
      <c r="C800" s="832" t="s">
        <v>2991</v>
      </c>
      <c r="D800" s="833" t="s">
        <v>6897</v>
      </c>
      <c r="E800" s="834" t="s">
        <v>3086</v>
      </c>
      <c r="F800" s="832" t="s">
        <v>2986</v>
      </c>
      <c r="G800" s="832" t="s">
        <v>3968</v>
      </c>
      <c r="H800" s="832" t="s">
        <v>630</v>
      </c>
      <c r="I800" s="832" t="s">
        <v>3969</v>
      </c>
      <c r="J800" s="832" t="s">
        <v>3970</v>
      </c>
      <c r="K800" s="832" t="s">
        <v>3971</v>
      </c>
      <c r="L800" s="835">
        <v>500</v>
      </c>
      <c r="M800" s="835">
        <v>3000</v>
      </c>
      <c r="N800" s="832">
        <v>6</v>
      </c>
      <c r="O800" s="836">
        <v>6</v>
      </c>
      <c r="P800" s="835">
        <v>2500</v>
      </c>
      <c r="Q800" s="837">
        <v>0.83333333333333337</v>
      </c>
      <c r="R800" s="832">
        <v>5</v>
      </c>
      <c r="S800" s="837">
        <v>0.83333333333333337</v>
      </c>
      <c r="T800" s="836">
        <v>5</v>
      </c>
      <c r="U800" s="838">
        <v>0.83333333333333337</v>
      </c>
    </row>
    <row r="801" spans="1:21" ht="14.4" customHeight="1" x14ac:dyDescent="0.3">
      <c r="A801" s="831">
        <v>10</v>
      </c>
      <c r="B801" s="832" t="s">
        <v>2982</v>
      </c>
      <c r="C801" s="832" t="s">
        <v>2991</v>
      </c>
      <c r="D801" s="833" t="s">
        <v>6897</v>
      </c>
      <c r="E801" s="834" t="s">
        <v>3087</v>
      </c>
      <c r="F801" s="832" t="s">
        <v>2984</v>
      </c>
      <c r="G801" s="832" t="s">
        <v>3716</v>
      </c>
      <c r="H801" s="832" t="s">
        <v>689</v>
      </c>
      <c r="I801" s="832" t="s">
        <v>2531</v>
      </c>
      <c r="J801" s="832" t="s">
        <v>2532</v>
      </c>
      <c r="K801" s="832" t="s">
        <v>2533</v>
      </c>
      <c r="L801" s="835">
        <v>0</v>
      </c>
      <c r="M801" s="835">
        <v>0</v>
      </c>
      <c r="N801" s="832">
        <v>1</v>
      </c>
      <c r="O801" s="836">
        <v>0.5</v>
      </c>
      <c r="P801" s="835"/>
      <c r="Q801" s="837"/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10</v>
      </c>
      <c r="B802" s="832" t="s">
        <v>2982</v>
      </c>
      <c r="C802" s="832" t="s">
        <v>2991</v>
      </c>
      <c r="D802" s="833" t="s">
        <v>6897</v>
      </c>
      <c r="E802" s="834" t="s">
        <v>3087</v>
      </c>
      <c r="F802" s="832" t="s">
        <v>2984</v>
      </c>
      <c r="G802" s="832" t="s">
        <v>4055</v>
      </c>
      <c r="H802" s="832" t="s">
        <v>630</v>
      </c>
      <c r="I802" s="832" t="s">
        <v>4180</v>
      </c>
      <c r="J802" s="832" t="s">
        <v>863</v>
      </c>
      <c r="K802" s="832" t="s">
        <v>4181</v>
      </c>
      <c r="L802" s="835">
        <v>0</v>
      </c>
      <c r="M802" s="835">
        <v>0</v>
      </c>
      <c r="N802" s="832">
        <v>1</v>
      </c>
      <c r="O802" s="836">
        <v>0.5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10</v>
      </c>
      <c r="B803" s="832" t="s">
        <v>2982</v>
      </c>
      <c r="C803" s="832" t="s">
        <v>2991</v>
      </c>
      <c r="D803" s="833" t="s">
        <v>6897</v>
      </c>
      <c r="E803" s="834" t="s">
        <v>3087</v>
      </c>
      <c r="F803" s="832" t="s">
        <v>2984</v>
      </c>
      <c r="G803" s="832" t="s">
        <v>3106</v>
      </c>
      <c r="H803" s="832" t="s">
        <v>630</v>
      </c>
      <c r="I803" s="832" t="s">
        <v>4182</v>
      </c>
      <c r="J803" s="832" t="s">
        <v>2073</v>
      </c>
      <c r="K803" s="832" t="s">
        <v>4183</v>
      </c>
      <c r="L803" s="835">
        <v>75.73</v>
      </c>
      <c r="M803" s="835">
        <v>75.73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10</v>
      </c>
      <c r="B804" s="832" t="s">
        <v>2982</v>
      </c>
      <c r="C804" s="832" t="s">
        <v>2991</v>
      </c>
      <c r="D804" s="833" t="s">
        <v>6897</v>
      </c>
      <c r="E804" s="834" t="s">
        <v>3087</v>
      </c>
      <c r="F804" s="832" t="s">
        <v>2984</v>
      </c>
      <c r="G804" s="832" t="s">
        <v>3674</v>
      </c>
      <c r="H804" s="832" t="s">
        <v>630</v>
      </c>
      <c r="I804" s="832" t="s">
        <v>3675</v>
      </c>
      <c r="J804" s="832" t="s">
        <v>916</v>
      </c>
      <c r="K804" s="832" t="s">
        <v>3676</v>
      </c>
      <c r="L804" s="835">
        <v>0</v>
      </c>
      <c r="M804" s="835">
        <v>0</v>
      </c>
      <c r="N804" s="832">
        <v>1</v>
      </c>
      <c r="O804" s="836">
        <v>0.5</v>
      </c>
      <c r="P804" s="835"/>
      <c r="Q804" s="837"/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10</v>
      </c>
      <c r="B805" s="832" t="s">
        <v>2982</v>
      </c>
      <c r="C805" s="832" t="s">
        <v>2991</v>
      </c>
      <c r="D805" s="833" t="s">
        <v>6897</v>
      </c>
      <c r="E805" s="834" t="s">
        <v>3087</v>
      </c>
      <c r="F805" s="832" t="s">
        <v>2984</v>
      </c>
      <c r="G805" s="832" t="s">
        <v>3263</v>
      </c>
      <c r="H805" s="832" t="s">
        <v>630</v>
      </c>
      <c r="I805" s="832" t="s">
        <v>3264</v>
      </c>
      <c r="J805" s="832" t="s">
        <v>2464</v>
      </c>
      <c r="K805" s="832" t="s">
        <v>3265</v>
      </c>
      <c r="L805" s="835">
        <v>42.63</v>
      </c>
      <c r="M805" s="835">
        <v>85.26</v>
      </c>
      <c r="N805" s="832">
        <v>2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10</v>
      </c>
      <c r="B806" s="832" t="s">
        <v>2982</v>
      </c>
      <c r="C806" s="832" t="s">
        <v>2991</v>
      </c>
      <c r="D806" s="833" t="s">
        <v>6897</v>
      </c>
      <c r="E806" s="834" t="s">
        <v>3087</v>
      </c>
      <c r="F806" s="832" t="s">
        <v>2984</v>
      </c>
      <c r="G806" s="832" t="s">
        <v>3107</v>
      </c>
      <c r="H806" s="832" t="s">
        <v>630</v>
      </c>
      <c r="I806" s="832" t="s">
        <v>3286</v>
      </c>
      <c r="J806" s="832" t="s">
        <v>3287</v>
      </c>
      <c r="K806" s="832" t="s">
        <v>3288</v>
      </c>
      <c r="L806" s="835">
        <v>13.83</v>
      </c>
      <c r="M806" s="835">
        <v>13.83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10</v>
      </c>
      <c r="B807" s="832" t="s">
        <v>2982</v>
      </c>
      <c r="C807" s="832" t="s">
        <v>2991</v>
      </c>
      <c r="D807" s="833" t="s">
        <v>6897</v>
      </c>
      <c r="E807" s="834" t="s">
        <v>3087</v>
      </c>
      <c r="F807" s="832" t="s">
        <v>2984</v>
      </c>
      <c r="G807" s="832" t="s">
        <v>4039</v>
      </c>
      <c r="H807" s="832" t="s">
        <v>630</v>
      </c>
      <c r="I807" s="832" t="s">
        <v>4184</v>
      </c>
      <c r="J807" s="832" t="s">
        <v>1898</v>
      </c>
      <c r="K807" s="832" t="s">
        <v>4185</v>
      </c>
      <c r="L807" s="835">
        <v>182.22</v>
      </c>
      <c r="M807" s="835">
        <v>182.22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10</v>
      </c>
      <c r="B808" s="832" t="s">
        <v>2982</v>
      </c>
      <c r="C808" s="832" t="s">
        <v>2991</v>
      </c>
      <c r="D808" s="833" t="s">
        <v>6897</v>
      </c>
      <c r="E808" s="834" t="s">
        <v>3087</v>
      </c>
      <c r="F808" s="832" t="s">
        <v>2984</v>
      </c>
      <c r="G808" s="832" t="s">
        <v>3882</v>
      </c>
      <c r="H808" s="832" t="s">
        <v>630</v>
      </c>
      <c r="I808" s="832" t="s">
        <v>3883</v>
      </c>
      <c r="J808" s="832" t="s">
        <v>1391</v>
      </c>
      <c r="K808" s="832" t="s">
        <v>3884</v>
      </c>
      <c r="L808" s="835">
        <v>92.85</v>
      </c>
      <c r="M808" s="835">
        <v>92.85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10</v>
      </c>
      <c r="B809" s="832" t="s">
        <v>2982</v>
      </c>
      <c r="C809" s="832" t="s">
        <v>2991</v>
      </c>
      <c r="D809" s="833" t="s">
        <v>6897</v>
      </c>
      <c r="E809" s="834" t="s">
        <v>3087</v>
      </c>
      <c r="F809" s="832" t="s">
        <v>2984</v>
      </c>
      <c r="G809" s="832" t="s">
        <v>4186</v>
      </c>
      <c r="H809" s="832" t="s">
        <v>630</v>
      </c>
      <c r="I809" s="832" t="s">
        <v>4187</v>
      </c>
      <c r="J809" s="832" t="s">
        <v>4188</v>
      </c>
      <c r="K809" s="832" t="s">
        <v>4189</v>
      </c>
      <c r="L809" s="835">
        <v>741.1</v>
      </c>
      <c r="M809" s="835">
        <v>741.1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10</v>
      </c>
      <c r="B810" s="832" t="s">
        <v>2982</v>
      </c>
      <c r="C810" s="832" t="s">
        <v>2991</v>
      </c>
      <c r="D810" s="833" t="s">
        <v>6897</v>
      </c>
      <c r="E810" s="834" t="s">
        <v>3087</v>
      </c>
      <c r="F810" s="832" t="s">
        <v>2984</v>
      </c>
      <c r="G810" s="832" t="s">
        <v>3320</v>
      </c>
      <c r="H810" s="832" t="s">
        <v>630</v>
      </c>
      <c r="I810" s="832" t="s">
        <v>3321</v>
      </c>
      <c r="J810" s="832" t="s">
        <v>2217</v>
      </c>
      <c r="K810" s="832" t="s">
        <v>3322</v>
      </c>
      <c r="L810" s="835">
        <v>107.27</v>
      </c>
      <c r="M810" s="835">
        <v>214.54</v>
      </c>
      <c r="N810" s="832">
        <v>2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10</v>
      </c>
      <c r="B811" s="832" t="s">
        <v>2982</v>
      </c>
      <c r="C811" s="832" t="s">
        <v>2991</v>
      </c>
      <c r="D811" s="833" t="s">
        <v>6897</v>
      </c>
      <c r="E811" s="834" t="s">
        <v>3087</v>
      </c>
      <c r="F811" s="832" t="s">
        <v>2984</v>
      </c>
      <c r="G811" s="832" t="s">
        <v>4190</v>
      </c>
      <c r="H811" s="832" t="s">
        <v>630</v>
      </c>
      <c r="I811" s="832" t="s">
        <v>4191</v>
      </c>
      <c r="J811" s="832" t="s">
        <v>812</v>
      </c>
      <c r="K811" s="832" t="s">
        <v>4192</v>
      </c>
      <c r="L811" s="835">
        <v>0</v>
      </c>
      <c r="M811" s="835">
        <v>0</v>
      </c>
      <c r="N811" s="832">
        <v>1</v>
      </c>
      <c r="O811" s="836">
        <v>0.5</v>
      </c>
      <c r="P811" s="835"/>
      <c r="Q811" s="837"/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10</v>
      </c>
      <c r="B812" s="832" t="s">
        <v>2982</v>
      </c>
      <c r="C812" s="832" t="s">
        <v>2991</v>
      </c>
      <c r="D812" s="833" t="s">
        <v>6897</v>
      </c>
      <c r="E812" s="834" t="s">
        <v>3087</v>
      </c>
      <c r="F812" s="832" t="s">
        <v>2984</v>
      </c>
      <c r="G812" s="832" t="s">
        <v>4190</v>
      </c>
      <c r="H812" s="832" t="s">
        <v>630</v>
      </c>
      <c r="I812" s="832" t="s">
        <v>4193</v>
      </c>
      <c r="J812" s="832" t="s">
        <v>4194</v>
      </c>
      <c r="K812" s="832" t="s">
        <v>4195</v>
      </c>
      <c r="L812" s="835">
        <v>0</v>
      </c>
      <c r="M812" s="835">
        <v>0</v>
      </c>
      <c r="N812" s="832">
        <v>1</v>
      </c>
      <c r="O812" s="836">
        <v>0.5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10</v>
      </c>
      <c r="B813" s="832" t="s">
        <v>2982</v>
      </c>
      <c r="C813" s="832" t="s">
        <v>2991</v>
      </c>
      <c r="D813" s="833" t="s">
        <v>6897</v>
      </c>
      <c r="E813" s="834" t="s">
        <v>3087</v>
      </c>
      <c r="F813" s="832" t="s">
        <v>2984</v>
      </c>
      <c r="G813" s="832" t="s">
        <v>4190</v>
      </c>
      <c r="H813" s="832" t="s">
        <v>630</v>
      </c>
      <c r="I813" s="832" t="s">
        <v>4196</v>
      </c>
      <c r="J813" s="832" t="s">
        <v>4197</v>
      </c>
      <c r="K813" s="832" t="s">
        <v>4198</v>
      </c>
      <c r="L813" s="835">
        <v>0</v>
      </c>
      <c r="M813" s="835">
        <v>0</v>
      </c>
      <c r="N813" s="832">
        <v>1</v>
      </c>
      <c r="O813" s="836">
        <v>0.5</v>
      </c>
      <c r="P813" s="835"/>
      <c r="Q813" s="837"/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10</v>
      </c>
      <c r="B814" s="832" t="s">
        <v>2982</v>
      </c>
      <c r="C814" s="832" t="s">
        <v>2991</v>
      </c>
      <c r="D814" s="833" t="s">
        <v>6897</v>
      </c>
      <c r="E814" s="834" t="s">
        <v>3087</v>
      </c>
      <c r="F814" s="832" t="s">
        <v>2984</v>
      </c>
      <c r="G814" s="832" t="s">
        <v>3120</v>
      </c>
      <c r="H814" s="832" t="s">
        <v>630</v>
      </c>
      <c r="I814" s="832" t="s">
        <v>3121</v>
      </c>
      <c r="J814" s="832" t="s">
        <v>1060</v>
      </c>
      <c r="K814" s="832" t="s">
        <v>3122</v>
      </c>
      <c r="L814" s="835">
        <v>89.91</v>
      </c>
      <c r="M814" s="835">
        <v>179.82</v>
      </c>
      <c r="N814" s="832">
        <v>2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10</v>
      </c>
      <c r="B815" s="832" t="s">
        <v>2982</v>
      </c>
      <c r="C815" s="832" t="s">
        <v>2991</v>
      </c>
      <c r="D815" s="833" t="s">
        <v>6897</v>
      </c>
      <c r="E815" s="834" t="s">
        <v>3087</v>
      </c>
      <c r="F815" s="832" t="s">
        <v>2984</v>
      </c>
      <c r="G815" s="832" t="s">
        <v>3323</v>
      </c>
      <c r="H815" s="832" t="s">
        <v>630</v>
      </c>
      <c r="I815" s="832" t="s">
        <v>3324</v>
      </c>
      <c r="J815" s="832" t="s">
        <v>702</v>
      </c>
      <c r="K815" s="832" t="s">
        <v>3325</v>
      </c>
      <c r="L815" s="835">
        <v>0</v>
      </c>
      <c r="M815" s="835">
        <v>0</v>
      </c>
      <c r="N815" s="832">
        <v>1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10</v>
      </c>
      <c r="B816" s="832" t="s">
        <v>2982</v>
      </c>
      <c r="C816" s="832" t="s">
        <v>2991</v>
      </c>
      <c r="D816" s="833" t="s">
        <v>6897</v>
      </c>
      <c r="E816" s="834" t="s">
        <v>3087</v>
      </c>
      <c r="F816" s="832" t="s">
        <v>2984</v>
      </c>
      <c r="G816" s="832" t="s">
        <v>3126</v>
      </c>
      <c r="H816" s="832" t="s">
        <v>630</v>
      </c>
      <c r="I816" s="832" t="s">
        <v>3127</v>
      </c>
      <c r="J816" s="832" t="s">
        <v>1056</v>
      </c>
      <c r="K816" s="832" t="s">
        <v>3128</v>
      </c>
      <c r="L816" s="835">
        <v>61.97</v>
      </c>
      <c r="M816" s="835">
        <v>61.97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10</v>
      </c>
      <c r="B817" s="832" t="s">
        <v>2982</v>
      </c>
      <c r="C817" s="832" t="s">
        <v>2991</v>
      </c>
      <c r="D817" s="833" t="s">
        <v>6897</v>
      </c>
      <c r="E817" s="834" t="s">
        <v>3087</v>
      </c>
      <c r="F817" s="832" t="s">
        <v>2984</v>
      </c>
      <c r="G817" s="832" t="s">
        <v>3213</v>
      </c>
      <c r="H817" s="832" t="s">
        <v>630</v>
      </c>
      <c r="I817" s="832" t="s">
        <v>3214</v>
      </c>
      <c r="J817" s="832" t="s">
        <v>883</v>
      </c>
      <c r="K817" s="832" t="s">
        <v>3215</v>
      </c>
      <c r="L817" s="835">
        <v>126.59</v>
      </c>
      <c r="M817" s="835">
        <v>126.59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10</v>
      </c>
      <c r="B818" s="832" t="s">
        <v>2982</v>
      </c>
      <c r="C818" s="832" t="s">
        <v>2991</v>
      </c>
      <c r="D818" s="833" t="s">
        <v>6897</v>
      </c>
      <c r="E818" s="834" t="s">
        <v>3087</v>
      </c>
      <c r="F818" s="832" t="s">
        <v>2984</v>
      </c>
      <c r="G818" s="832" t="s">
        <v>4199</v>
      </c>
      <c r="H818" s="832" t="s">
        <v>630</v>
      </c>
      <c r="I818" s="832" t="s">
        <v>4200</v>
      </c>
      <c r="J818" s="832" t="s">
        <v>4201</v>
      </c>
      <c r="K818" s="832" t="s">
        <v>4202</v>
      </c>
      <c r="L818" s="835">
        <v>80.53</v>
      </c>
      <c r="M818" s="835">
        <v>161.06</v>
      </c>
      <c r="N818" s="832">
        <v>2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10</v>
      </c>
      <c r="B819" s="832" t="s">
        <v>2982</v>
      </c>
      <c r="C819" s="832" t="s">
        <v>2991</v>
      </c>
      <c r="D819" s="833" t="s">
        <v>6897</v>
      </c>
      <c r="E819" s="834" t="s">
        <v>3087</v>
      </c>
      <c r="F819" s="832" t="s">
        <v>2984</v>
      </c>
      <c r="G819" s="832" t="s">
        <v>3658</v>
      </c>
      <c r="H819" s="832" t="s">
        <v>630</v>
      </c>
      <c r="I819" s="832" t="s">
        <v>3659</v>
      </c>
      <c r="J819" s="832" t="s">
        <v>3660</v>
      </c>
      <c r="K819" s="832" t="s">
        <v>3661</v>
      </c>
      <c r="L819" s="835">
        <v>195.19</v>
      </c>
      <c r="M819" s="835">
        <v>195.19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10</v>
      </c>
      <c r="B820" s="832" t="s">
        <v>2982</v>
      </c>
      <c r="C820" s="832" t="s">
        <v>2991</v>
      </c>
      <c r="D820" s="833" t="s">
        <v>6897</v>
      </c>
      <c r="E820" s="834" t="s">
        <v>3087</v>
      </c>
      <c r="F820" s="832" t="s">
        <v>2984</v>
      </c>
      <c r="G820" s="832" t="s">
        <v>4203</v>
      </c>
      <c r="H820" s="832" t="s">
        <v>630</v>
      </c>
      <c r="I820" s="832" t="s">
        <v>4204</v>
      </c>
      <c r="J820" s="832" t="s">
        <v>869</v>
      </c>
      <c r="K820" s="832" t="s">
        <v>4205</v>
      </c>
      <c r="L820" s="835">
        <v>0</v>
      </c>
      <c r="M820" s="835">
        <v>0</v>
      </c>
      <c r="N820" s="832">
        <v>1</v>
      </c>
      <c r="O820" s="836">
        <v>0.5</v>
      </c>
      <c r="P820" s="835"/>
      <c r="Q820" s="837"/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10</v>
      </c>
      <c r="B821" s="832" t="s">
        <v>2982</v>
      </c>
      <c r="C821" s="832" t="s">
        <v>2991</v>
      </c>
      <c r="D821" s="833" t="s">
        <v>6897</v>
      </c>
      <c r="E821" s="834" t="s">
        <v>3087</v>
      </c>
      <c r="F821" s="832" t="s">
        <v>2984</v>
      </c>
      <c r="G821" s="832" t="s">
        <v>4206</v>
      </c>
      <c r="H821" s="832" t="s">
        <v>630</v>
      </c>
      <c r="I821" s="832" t="s">
        <v>4207</v>
      </c>
      <c r="J821" s="832" t="s">
        <v>888</v>
      </c>
      <c r="K821" s="832" t="s">
        <v>4208</v>
      </c>
      <c r="L821" s="835">
        <v>0</v>
      </c>
      <c r="M821" s="835">
        <v>0</v>
      </c>
      <c r="N821" s="832">
        <v>1</v>
      </c>
      <c r="O821" s="836">
        <v>0.5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10</v>
      </c>
      <c r="B822" s="832" t="s">
        <v>2982</v>
      </c>
      <c r="C822" s="832" t="s">
        <v>2991</v>
      </c>
      <c r="D822" s="833" t="s">
        <v>6897</v>
      </c>
      <c r="E822" s="834" t="s">
        <v>3087</v>
      </c>
      <c r="F822" s="832" t="s">
        <v>2984</v>
      </c>
      <c r="G822" s="832" t="s">
        <v>4206</v>
      </c>
      <c r="H822" s="832" t="s">
        <v>630</v>
      </c>
      <c r="I822" s="832" t="s">
        <v>4209</v>
      </c>
      <c r="J822" s="832" t="s">
        <v>892</v>
      </c>
      <c r="K822" s="832" t="s">
        <v>4210</v>
      </c>
      <c r="L822" s="835">
        <v>0</v>
      </c>
      <c r="M822" s="835">
        <v>0</v>
      </c>
      <c r="N822" s="832">
        <v>1</v>
      </c>
      <c r="O822" s="836"/>
      <c r="P822" s="835"/>
      <c r="Q822" s="837"/>
      <c r="R822" s="832"/>
      <c r="S822" s="837">
        <v>0</v>
      </c>
      <c r="T822" s="836"/>
      <c r="U822" s="838"/>
    </row>
    <row r="823" spans="1:21" ht="14.4" customHeight="1" x14ac:dyDescent="0.3">
      <c r="A823" s="831">
        <v>10</v>
      </c>
      <c r="B823" s="832" t="s">
        <v>2982</v>
      </c>
      <c r="C823" s="832" t="s">
        <v>2991</v>
      </c>
      <c r="D823" s="833" t="s">
        <v>6897</v>
      </c>
      <c r="E823" s="834" t="s">
        <v>3087</v>
      </c>
      <c r="F823" s="832" t="s">
        <v>2984</v>
      </c>
      <c r="G823" s="832" t="s">
        <v>3185</v>
      </c>
      <c r="H823" s="832" t="s">
        <v>689</v>
      </c>
      <c r="I823" s="832" t="s">
        <v>2938</v>
      </c>
      <c r="J823" s="832" t="s">
        <v>2273</v>
      </c>
      <c r="K823" s="832" t="s">
        <v>2939</v>
      </c>
      <c r="L823" s="835">
        <v>30.5</v>
      </c>
      <c r="M823" s="835">
        <v>30.5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10</v>
      </c>
      <c r="B824" s="832" t="s">
        <v>2982</v>
      </c>
      <c r="C824" s="832" t="s">
        <v>2991</v>
      </c>
      <c r="D824" s="833" t="s">
        <v>6897</v>
      </c>
      <c r="E824" s="834" t="s">
        <v>3087</v>
      </c>
      <c r="F824" s="832" t="s">
        <v>2984</v>
      </c>
      <c r="G824" s="832" t="s">
        <v>4158</v>
      </c>
      <c r="H824" s="832" t="s">
        <v>689</v>
      </c>
      <c r="I824" s="832" t="s">
        <v>4159</v>
      </c>
      <c r="J824" s="832" t="s">
        <v>4160</v>
      </c>
      <c r="K824" s="832" t="s">
        <v>4161</v>
      </c>
      <c r="L824" s="835">
        <v>301.26</v>
      </c>
      <c r="M824" s="835">
        <v>903.78</v>
      </c>
      <c r="N824" s="832">
        <v>3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10</v>
      </c>
      <c r="B825" s="832" t="s">
        <v>2982</v>
      </c>
      <c r="C825" s="832" t="s">
        <v>2991</v>
      </c>
      <c r="D825" s="833" t="s">
        <v>6897</v>
      </c>
      <c r="E825" s="834" t="s">
        <v>3087</v>
      </c>
      <c r="F825" s="832" t="s">
        <v>2984</v>
      </c>
      <c r="G825" s="832" t="s">
        <v>4211</v>
      </c>
      <c r="H825" s="832" t="s">
        <v>630</v>
      </c>
      <c r="I825" s="832" t="s">
        <v>4212</v>
      </c>
      <c r="J825" s="832" t="s">
        <v>4213</v>
      </c>
      <c r="K825" s="832" t="s">
        <v>4214</v>
      </c>
      <c r="L825" s="835">
        <v>120.74</v>
      </c>
      <c r="M825" s="835">
        <v>120.74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10</v>
      </c>
      <c r="B826" s="832" t="s">
        <v>2982</v>
      </c>
      <c r="C826" s="832" t="s">
        <v>2991</v>
      </c>
      <c r="D826" s="833" t="s">
        <v>6897</v>
      </c>
      <c r="E826" s="834" t="s">
        <v>3083</v>
      </c>
      <c r="F826" s="832" t="s">
        <v>2984</v>
      </c>
      <c r="G826" s="832" t="s">
        <v>3097</v>
      </c>
      <c r="H826" s="832" t="s">
        <v>630</v>
      </c>
      <c r="I826" s="832" t="s">
        <v>3240</v>
      </c>
      <c r="J826" s="832" t="s">
        <v>1862</v>
      </c>
      <c r="K826" s="832" t="s">
        <v>1859</v>
      </c>
      <c r="L826" s="835">
        <v>72.55</v>
      </c>
      <c r="M826" s="835">
        <v>72.55</v>
      </c>
      <c r="N826" s="832">
        <v>1</v>
      </c>
      <c r="O826" s="836">
        <v>0.5</v>
      </c>
      <c r="P826" s="835">
        <v>72.55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10</v>
      </c>
      <c r="B827" s="832" t="s">
        <v>2982</v>
      </c>
      <c r="C827" s="832" t="s">
        <v>2991</v>
      </c>
      <c r="D827" s="833" t="s">
        <v>6897</v>
      </c>
      <c r="E827" s="834" t="s">
        <v>3083</v>
      </c>
      <c r="F827" s="832" t="s">
        <v>2984</v>
      </c>
      <c r="G827" s="832" t="s">
        <v>3098</v>
      </c>
      <c r="H827" s="832" t="s">
        <v>630</v>
      </c>
      <c r="I827" s="832" t="s">
        <v>3102</v>
      </c>
      <c r="J827" s="832" t="s">
        <v>3100</v>
      </c>
      <c r="K827" s="832" t="s">
        <v>3103</v>
      </c>
      <c r="L827" s="835">
        <v>103.64</v>
      </c>
      <c r="M827" s="835">
        <v>103.64</v>
      </c>
      <c r="N827" s="832">
        <v>1</v>
      </c>
      <c r="O827" s="836">
        <v>0.5</v>
      </c>
      <c r="P827" s="835">
        <v>103.64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10</v>
      </c>
      <c r="B828" s="832" t="s">
        <v>2982</v>
      </c>
      <c r="C828" s="832" t="s">
        <v>2991</v>
      </c>
      <c r="D828" s="833" t="s">
        <v>6897</v>
      </c>
      <c r="E828" s="834" t="s">
        <v>3083</v>
      </c>
      <c r="F828" s="832" t="s">
        <v>2984</v>
      </c>
      <c r="G828" s="832" t="s">
        <v>3098</v>
      </c>
      <c r="H828" s="832" t="s">
        <v>689</v>
      </c>
      <c r="I828" s="832" t="s">
        <v>3245</v>
      </c>
      <c r="J828" s="832" t="s">
        <v>2083</v>
      </c>
      <c r="K828" s="832" t="s">
        <v>3101</v>
      </c>
      <c r="L828" s="835">
        <v>31.09</v>
      </c>
      <c r="M828" s="835">
        <v>31.09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10</v>
      </c>
      <c r="B829" s="832" t="s">
        <v>2982</v>
      </c>
      <c r="C829" s="832" t="s">
        <v>2991</v>
      </c>
      <c r="D829" s="833" t="s">
        <v>6897</v>
      </c>
      <c r="E829" s="834" t="s">
        <v>3083</v>
      </c>
      <c r="F829" s="832" t="s">
        <v>2984</v>
      </c>
      <c r="G829" s="832" t="s">
        <v>3106</v>
      </c>
      <c r="H829" s="832" t="s">
        <v>689</v>
      </c>
      <c r="I829" s="832" t="s">
        <v>2586</v>
      </c>
      <c r="J829" s="832" t="s">
        <v>1288</v>
      </c>
      <c r="K829" s="832" t="s">
        <v>2587</v>
      </c>
      <c r="L829" s="835">
        <v>225.06</v>
      </c>
      <c r="M829" s="835">
        <v>225.06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10</v>
      </c>
      <c r="B830" s="832" t="s">
        <v>2982</v>
      </c>
      <c r="C830" s="832" t="s">
        <v>2991</v>
      </c>
      <c r="D830" s="833" t="s">
        <v>6897</v>
      </c>
      <c r="E830" s="834" t="s">
        <v>3083</v>
      </c>
      <c r="F830" s="832" t="s">
        <v>2984</v>
      </c>
      <c r="G830" s="832" t="s">
        <v>4215</v>
      </c>
      <c r="H830" s="832" t="s">
        <v>630</v>
      </c>
      <c r="I830" s="832" t="s">
        <v>4216</v>
      </c>
      <c r="J830" s="832" t="s">
        <v>1959</v>
      </c>
      <c r="K830" s="832" t="s">
        <v>4217</v>
      </c>
      <c r="L830" s="835">
        <v>79.64</v>
      </c>
      <c r="M830" s="835">
        <v>79.64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10</v>
      </c>
      <c r="B831" s="832" t="s">
        <v>2982</v>
      </c>
      <c r="C831" s="832" t="s">
        <v>2991</v>
      </c>
      <c r="D831" s="833" t="s">
        <v>6897</v>
      </c>
      <c r="E831" s="834" t="s">
        <v>3083</v>
      </c>
      <c r="F831" s="832" t="s">
        <v>2984</v>
      </c>
      <c r="G831" s="832" t="s">
        <v>3123</v>
      </c>
      <c r="H831" s="832" t="s">
        <v>630</v>
      </c>
      <c r="I831" s="832" t="s">
        <v>3329</v>
      </c>
      <c r="J831" s="832" t="s">
        <v>1590</v>
      </c>
      <c r="K831" s="832" t="s">
        <v>3330</v>
      </c>
      <c r="L831" s="835">
        <v>98.75</v>
      </c>
      <c r="M831" s="835">
        <v>98.75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10</v>
      </c>
      <c r="B832" s="832" t="s">
        <v>2982</v>
      </c>
      <c r="C832" s="832" t="s">
        <v>2991</v>
      </c>
      <c r="D832" s="833" t="s">
        <v>6897</v>
      </c>
      <c r="E832" s="834" t="s">
        <v>3083</v>
      </c>
      <c r="F832" s="832" t="s">
        <v>2984</v>
      </c>
      <c r="G832" s="832" t="s">
        <v>3524</v>
      </c>
      <c r="H832" s="832" t="s">
        <v>630</v>
      </c>
      <c r="I832" s="832" t="s">
        <v>3752</v>
      </c>
      <c r="J832" s="832" t="s">
        <v>1526</v>
      </c>
      <c r="K832" s="832" t="s">
        <v>3753</v>
      </c>
      <c r="L832" s="835">
        <v>760.22</v>
      </c>
      <c r="M832" s="835">
        <v>760.22</v>
      </c>
      <c r="N832" s="832">
        <v>1</v>
      </c>
      <c r="O832" s="836">
        <v>0.5</v>
      </c>
      <c r="P832" s="835">
        <v>760.22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10</v>
      </c>
      <c r="B833" s="832" t="s">
        <v>2982</v>
      </c>
      <c r="C833" s="832" t="s">
        <v>2991</v>
      </c>
      <c r="D833" s="833" t="s">
        <v>6897</v>
      </c>
      <c r="E833" s="834" t="s">
        <v>3083</v>
      </c>
      <c r="F833" s="832" t="s">
        <v>2984</v>
      </c>
      <c r="G833" s="832" t="s">
        <v>3757</v>
      </c>
      <c r="H833" s="832" t="s">
        <v>630</v>
      </c>
      <c r="I833" s="832" t="s">
        <v>3758</v>
      </c>
      <c r="J833" s="832" t="s">
        <v>1395</v>
      </c>
      <c r="K833" s="832" t="s">
        <v>3759</v>
      </c>
      <c r="L833" s="835">
        <v>0</v>
      </c>
      <c r="M833" s="835">
        <v>0</v>
      </c>
      <c r="N833" s="832">
        <v>1</v>
      </c>
      <c r="O833" s="836">
        <v>0.5</v>
      </c>
      <c r="P833" s="835">
        <v>0</v>
      </c>
      <c r="Q833" s="837"/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10</v>
      </c>
      <c r="B834" s="832" t="s">
        <v>2982</v>
      </c>
      <c r="C834" s="832" t="s">
        <v>2991</v>
      </c>
      <c r="D834" s="833" t="s">
        <v>6897</v>
      </c>
      <c r="E834" s="834" t="s">
        <v>3083</v>
      </c>
      <c r="F834" s="832" t="s">
        <v>2984</v>
      </c>
      <c r="G834" s="832" t="s">
        <v>3161</v>
      </c>
      <c r="H834" s="832" t="s">
        <v>630</v>
      </c>
      <c r="I834" s="832" t="s">
        <v>3162</v>
      </c>
      <c r="J834" s="832" t="s">
        <v>1177</v>
      </c>
      <c r="K834" s="832" t="s">
        <v>3163</v>
      </c>
      <c r="L834" s="835">
        <v>301.2</v>
      </c>
      <c r="M834" s="835">
        <v>903.59999999999991</v>
      </c>
      <c r="N834" s="832">
        <v>3</v>
      </c>
      <c r="O834" s="836">
        <v>2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10</v>
      </c>
      <c r="B835" s="832" t="s">
        <v>2982</v>
      </c>
      <c r="C835" s="832" t="s">
        <v>2991</v>
      </c>
      <c r="D835" s="833" t="s">
        <v>6897</v>
      </c>
      <c r="E835" s="834" t="s">
        <v>3083</v>
      </c>
      <c r="F835" s="832" t="s">
        <v>2984</v>
      </c>
      <c r="G835" s="832" t="s">
        <v>3161</v>
      </c>
      <c r="H835" s="832" t="s">
        <v>630</v>
      </c>
      <c r="I835" s="832" t="s">
        <v>3367</v>
      </c>
      <c r="J835" s="832" t="s">
        <v>1177</v>
      </c>
      <c r="K835" s="832" t="s">
        <v>3163</v>
      </c>
      <c r="L835" s="835">
        <v>185.26</v>
      </c>
      <c r="M835" s="835">
        <v>1111.56</v>
      </c>
      <c r="N835" s="832">
        <v>6</v>
      </c>
      <c r="O835" s="836">
        <v>5</v>
      </c>
      <c r="P835" s="835">
        <v>370.52</v>
      </c>
      <c r="Q835" s="837">
        <v>0.33333333333333331</v>
      </c>
      <c r="R835" s="832">
        <v>2</v>
      </c>
      <c r="S835" s="837">
        <v>0.33333333333333331</v>
      </c>
      <c r="T835" s="836">
        <v>1</v>
      </c>
      <c r="U835" s="838">
        <v>0.2</v>
      </c>
    </row>
    <row r="836" spans="1:21" ht="14.4" customHeight="1" x14ac:dyDescent="0.3">
      <c r="A836" s="831">
        <v>10</v>
      </c>
      <c r="B836" s="832" t="s">
        <v>2982</v>
      </c>
      <c r="C836" s="832" t="s">
        <v>2991</v>
      </c>
      <c r="D836" s="833" t="s">
        <v>6897</v>
      </c>
      <c r="E836" s="834" t="s">
        <v>3083</v>
      </c>
      <c r="F836" s="832" t="s">
        <v>2984</v>
      </c>
      <c r="G836" s="832" t="s">
        <v>3161</v>
      </c>
      <c r="H836" s="832" t="s">
        <v>630</v>
      </c>
      <c r="I836" s="832" t="s">
        <v>3368</v>
      </c>
      <c r="J836" s="832" t="s">
        <v>1177</v>
      </c>
      <c r="K836" s="832" t="s">
        <v>3163</v>
      </c>
      <c r="L836" s="835">
        <v>301.2</v>
      </c>
      <c r="M836" s="835">
        <v>301.2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10</v>
      </c>
      <c r="B837" s="832" t="s">
        <v>2982</v>
      </c>
      <c r="C837" s="832" t="s">
        <v>2991</v>
      </c>
      <c r="D837" s="833" t="s">
        <v>6897</v>
      </c>
      <c r="E837" s="834" t="s">
        <v>3083</v>
      </c>
      <c r="F837" s="832" t="s">
        <v>2984</v>
      </c>
      <c r="G837" s="832" t="s">
        <v>3401</v>
      </c>
      <c r="H837" s="832" t="s">
        <v>689</v>
      </c>
      <c r="I837" s="832" t="s">
        <v>3408</v>
      </c>
      <c r="J837" s="832" t="s">
        <v>2576</v>
      </c>
      <c r="K837" s="832" t="s">
        <v>3101</v>
      </c>
      <c r="L837" s="835">
        <v>48.27</v>
      </c>
      <c r="M837" s="835">
        <v>96.54</v>
      </c>
      <c r="N837" s="832">
        <v>2</v>
      </c>
      <c r="O837" s="836">
        <v>0.5</v>
      </c>
      <c r="P837" s="835">
        <v>96.54</v>
      </c>
      <c r="Q837" s="837">
        <v>1</v>
      </c>
      <c r="R837" s="832">
        <v>2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10</v>
      </c>
      <c r="B838" s="832" t="s">
        <v>2982</v>
      </c>
      <c r="C838" s="832" t="s">
        <v>2991</v>
      </c>
      <c r="D838" s="833" t="s">
        <v>6897</v>
      </c>
      <c r="E838" s="834" t="s">
        <v>3083</v>
      </c>
      <c r="F838" s="832" t="s">
        <v>2984</v>
      </c>
      <c r="G838" s="832" t="s">
        <v>3456</v>
      </c>
      <c r="H838" s="832" t="s">
        <v>630</v>
      </c>
      <c r="I838" s="832" t="s">
        <v>3457</v>
      </c>
      <c r="J838" s="832" t="s">
        <v>2214</v>
      </c>
      <c r="K838" s="832" t="s">
        <v>3458</v>
      </c>
      <c r="L838" s="835">
        <v>0</v>
      </c>
      <c r="M838" s="835">
        <v>0</v>
      </c>
      <c r="N838" s="832">
        <v>1</v>
      </c>
      <c r="O838" s="836">
        <v>0.5</v>
      </c>
      <c r="P838" s="835">
        <v>0</v>
      </c>
      <c r="Q838" s="837"/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10</v>
      </c>
      <c r="B839" s="832" t="s">
        <v>2982</v>
      </c>
      <c r="C839" s="832" t="s">
        <v>2991</v>
      </c>
      <c r="D839" s="833" t="s">
        <v>6897</v>
      </c>
      <c r="E839" s="834" t="s">
        <v>3083</v>
      </c>
      <c r="F839" s="832" t="s">
        <v>2985</v>
      </c>
      <c r="G839" s="832" t="s">
        <v>3094</v>
      </c>
      <c r="H839" s="832" t="s">
        <v>630</v>
      </c>
      <c r="I839" s="832" t="s">
        <v>3472</v>
      </c>
      <c r="J839" s="832" t="s">
        <v>3040</v>
      </c>
      <c r="K839" s="832"/>
      <c r="L839" s="835">
        <v>0</v>
      </c>
      <c r="M839" s="835">
        <v>0</v>
      </c>
      <c r="N839" s="832">
        <v>1</v>
      </c>
      <c r="O839" s="836">
        <v>0.5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10</v>
      </c>
      <c r="B840" s="832" t="s">
        <v>2982</v>
      </c>
      <c r="C840" s="832" t="s">
        <v>2991</v>
      </c>
      <c r="D840" s="833" t="s">
        <v>6897</v>
      </c>
      <c r="E840" s="834" t="s">
        <v>3023</v>
      </c>
      <c r="F840" s="832" t="s">
        <v>2984</v>
      </c>
      <c r="G840" s="832" t="s">
        <v>3106</v>
      </c>
      <c r="H840" s="832" t="s">
        <v>689</v>
      </c>
      <c r="I840" s="832" t="s">
        <v>2451</v>
      </c>
      <c r="J840" s="832" t="s">
        <v>1014</v>
      </c>
      <c r="K840" s="832" t="s">
        <v>3256</v>
      </c>
      <c r="L840" s="835">
        <v>75.73</v>
      </c>
      <c r="M840" s="835">
        <v>75.73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10</v>
      </c>
      <c r="B841" s="832" t="s">
        <v>2982</v>
      </c>
      <c r="C841" s="832" t="s">
        <v>2991</v>
      </c>
      <c r="D841" s="833" t="s">
        <v>6897</v>
      </c>
      <c r="E841" s="834" t="s">
        <v>3023</v>
      </c>
      <c r="F841" s="832" t="s">
        <v>2984</v>
      </c>
      <c r="G841" s="832" t="s">
        <v>3106</v>
      </c>
      <c r="H841" s="832" t="s">
        <v>689</v>
      </c>
      <c r="I841" s="832" t="s">
        <v>2586</v>
      </c>
      <c r="J841" s="832" t="s">
        <v>1288</v>
      </c>
      <c r="K841" s="832" t="s">
        <v>2587</v>
      </c>
      <c r="L841" s="835">
        <v>225.06</v>
      </c>
      <c r="M841" s="835">
        <v>225.06</v>
      </c>
      <c r="N841" s="832">
        <v>1</v>
      </c>
      <c r="O841" s="836">
        <v>0.5</v>
      </c>
      <c r="P841" s="835">
        <v>225.06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10</v>
      </c>
      <c r="B842" s="832" t="s">
        <v>2982</v>
      </c>
      <c r="C842" s="832" t="s">
        <v>2991</v>
      </c>
      <c r="D842" s="833" t="s">
        <v>6897</v>
      </c>
      <c r="E842" s="834" t="s">
        <v>3023</v>
      </c>
      <c r="F842" s="832" t="s">
        <v>2984</v>
      </c>
      <c r="G842" s="832" t="s">
        <v>4218</v>
      </c>
      <c r="H842" s="832" t="s">
        <v>630</v>
      </c>
      <c r="I842" s="832" t="s">
        <v>4219</v>
      </c>
      <c r="J842" s="832" t="s">
        <v>1357</v>
      </c>
      <c r="K842" s="832" t="s">
        <v>4220</v>
      </c>
      <c r="L842" s="835">
        <v>18.760000000000002</v>
      </c>
      <c r="M842" s="835">
        <v>18.760000000000002</v>
      </c>
      <c r="N842" s="832">
        <v>1</v>
      </c>
      <c r="O842" s="836">
        <v>1</v>
      </c>
      <c r="P842" s="835">
        <v>18.760000000000002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10</v>
      </c>
      <c r="B843" s="832" t="s">
        <v>2982</v>
      </c>
      <c r="C843" s="832" t="s">
        <v>2991</v>
      </c>
      <c r="D843" s="833" t="s">
        <v>6897</v>
      </c>
      <c r="E843" s="834" t="s">
        <v>3023</v>
      </c>
      <c r="F843" s="832" t="s">
        <v>2984</v>
      </c>
      <c r="G843" s="832" t="s">
        <v>3263</v>
      </c>
      <c r="H843" s="832" t="s">
        <v>689</v>
      </c>
      <c r="I843" s="832" t="s">
        <v>2458</v>
      </c>
      <c r="J843" s="832" t="s">
        <v>2459</v>
      </c>
      <c r="K843" s="832" t="s">
        <v>2460</v>
      </c>
      <c r="L843" s="835">
        <v>272.83</v>
      </c>
      <c r="M843" s="835">
        <v>272.83</v>
      </c>
      <c r="N843" s="832">
        <v>1</v>
      </c>
      <c r="O843" s="836">
        <v>0.5</v>
      </c>
      <c r="P843" s="835">
        <v>272.83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10</v>
      </c>
      <c r="B844" s="832" t="s">
        <v>2982</v>
      </c>
      <c r="C844" s="832" t="s">
        <v>2991</v>
      </c>
      <c r="D844" s="833" t="s">
        <v>6897</v>
      </c>
      <c r="E844" s="834" t="s">
        <v>3023</v>
      </c>
      <c r="F844" s="832" t="s">
        <v>2984</v>
      </c>
      <c r="G844" s="832" t="s">
        <v>3267</v>
      </c>
      <c r="H844" s="832" t="s">
        <v>689</v>
      </c>
      <c r="I844" s="832" t="s">
        <v>2803</v>
      </c>
      <c r="J844" s="832" t="s">
        <v>1263</v>
      </c>
      <c r="K844" s="832" t="s">
        <v>2804</v>
      </c>
      <c r="L844" s="835">
        <v>0</v>
      </c>
      <c r="M844" s="835">
        <v>0</v>
      </c>
      <c r="N844" s="832">
        <v>1</v>
      </c>
      <c r="O844" s="836">
        <v>1</v>
      </c>
      <c r="P844" s="835">
        <v>0</v>
      </c>
      <c r="Q844" s="837"/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10</v>
      </c>
      <c r="B845" s="832" t="s">
        <v>2982</v>
      </c>
      <c r="C845" s="832" t="s">
        <v>2991</v>
      </c>
      <c r="D845" s="833" t="s">
        <v>6897</v>
      </c>
      <c r="E845" s="834" t="s">
        <v>3023</v>
      </c>
      <c r="F845" s="832" t="s">
        <v>2984</v>
      </c>
      <c r="G845" s="832" t="s">
        <v>3648</v>
      </c>
      <c r="H845" s="832" t="s">
        <v>630</v>
      </c>
      <c r="I845" s="832" t="s">
        <v>4221</v>
      </c>
      <c r="J845" s="832" t="s">
        <v>764</v>
      </c>
      <c r="K845" s="832" t="s">
        <v>4222</v>
      </c>
      <c r="L845" s="835">
        <v>18.809999999999999</v>
      </c>
      <c r="M845" s="835">
        <v>18.809999999999999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10</v>
      </c>
      <c r="B846" s="832" t="s">
        <v>2982</v>
      </c>
      <c r="C846" s="832" t="s">
        <v>2991</v>
      </c>
      <c r="D846" s="833" t="s">
        <v>6897</v>
      </c>
      <c r="E846" s="834" t="s">
        <v>3023</v>
      </c>
      <c r="F846" s="832" t="s">
        <v>2984</v>
      </c>
      <c r="G846" s="832" t="s">
        <v>3648</v>
      </c>
      <c r="H846" s="832" t="s">
        <v>630</v>
      </c>
      <c r="I846" s="832" t="s">
        <v>3649</v>
      </c>
      <c r="J846" s="832" t="s">
        <v>1380</v>
      </c>
      <c r="K846" s="832" t="s">
        <v>3650</v>
      </c>
      <c r="L846" s="835">
        <v>161.52000000000001</v>
      </c>
      <c r="M846" s="835">
        <v>484.56000000000006</v>
      </c>
      <c r="N846" s="832">
        <v>3</v>
      </c>
      <c r="O846" s="836">
        <v>2.5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10</v>
      </c>
      <c r="B847" s="832" t="s">
        <v>2982</v>
      </c>
      <c r="C847" s="832" t="s">
        <v>2991</v>
      </c>
      <c r="D847" s="833" t="s">
        <v>6897</v>
      </c>
      <c r="E847" s="834" t="s">
        <v>3023</v>
      </c>
      <c r="F847" s="832" t="s">
        <v>2984</v>
      </c>
      <c r="G847" s="832" t="s">
        <v>3295</v>
      </c>
      <c r="H847" s="832" t="s">
        <v>630</v>
      </c>
      <c r="I847" s="832" t="s">
        <v>3296</v>
      </c>
      <c r="J847" s="832" t="s">
        <v>1974</v>
      </c>
      <c r="K847" s="832" t="s">
        <v>2798</v>
      </c>
      <c r="L847" s="835">
        <v>0</v>
      </c>
      <c r="M847" s="835">
        <v>0</v>
      </c>
      <c r="N847" s="832">
        <v>1</v>
      </c>
      <c r="O847" s="836">
        <v>0.5</v>
      </c>
      <c r="P847" s="835">
        <v>0</v>
      </c>
      <c r="Q847" s="837"/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10</v>
      </c>
      <c r="B848" s="832" t="s">
        <v>2982</v>
      </c>
      <c r="C848" s="832" t="s">
        <v>2991</v>
      </c>
      <c r="D848" s="833" t="s">
        <v>6897</v>
      </c>
      <c r="E848" s="834" t="s">
        <v>3023</v>
      </c>
      <c r="F848" s="832" t="s">
        <v>2984</v>
      </c>
      <c r="G848" s="832" t="s">
        <v>3204</v>
      </c>
      <c r="H848" s="832" t="s">
        <v>630</v>
      </c>
      <c r="I848" s="832" t="s">
        <v>4223</v>
      </c>
      <c r="J848" s="832" t="s">
        <v>4224</v>
      </c>
      <c r="K848" s="832" t="s">
        <v>4225</v>
      </c>
      <c r="L848" s="835">
        <v>93.49</v>
      </c>
      <c r="M848" s="835">
        <v>186.98</v>
      </c>
      <c r="N848" s="832">
        <v>2</v>
      </c>
      <c r="O848" s="836">
        <v>2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10</v>
      </c>
      <c r="B849" s="832" t="s">
        <v>2982</v>
      </c>
      <c r="C849" s="832" t="s">
        <v>2991</v>
      </c>
      <c r="D849" s="833" t="s">
        <v>6897</v>
      </c>
      <c r="E849" s="834" t="s">
        <v>3023</v>
      </c>
      <c r="F849" s="832" t="s">
        <v>2984</v>
      </c>
      <c r="G849" s="832" t="s">
        <v>3882</v>
      </c>
      <c r="H849" s="832" t="s">
        <v>630</v>
      </c>
      <c r="I849" s="832" t="s">
        <v>4226</v>
      </c>
      <c r="J849" s="832" t="s">
        <v>1391</v>
      </c>
      <c r="K849" s="832" t="s">
        <v>4227</v>
      </c>
      <c r="L849" s="835">
        <v>0</v>
      </c>
      <c r="M849" s="835">
        <v>0</v>
      </c>
      <c r="N849" s="832">
        <v>1</v>
      </c>
      <c r="O849" s="836">
        <v>0.5</v>
      </c>
      <c r="P849" s="835">
        <v>0</v>
      </c>
      <c r="Q849" s="837"/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10</v>
      </c>
      <c r="B850" s="832" t="s">
        <v>2982</v>
      </c>
      <c r="C850" s="832" t="s">
        <v>2991</v>
      </c>
      <c r="D850" s="833" t="s">
        <v>6897</v>
      </c>
      <c r="E850" s="834" t="s">
        <v>3023</v>
      </c>
      <c r="F850" s="832" t="s">
        <v>2984</v>
      </c>
      <c r="G850" s="832" t="s">
        <v>3814</v>
      </c>
      <c r="H850" s="832" t="s">
        <v>630</v>
      </c>
      <c r="I850" s="832" t="s">
        <v>3815</v>
      </c>
      <c r="J850" s="832" t="s">
        <v>1174</v>
      </c>
      <c r="K850" s="832" t="s">
        <v>3816</v>
      </c>
      <c r="L850" s="835">
        <v>0</v>
      </c>
      <c r="M850" s="835">
        <v>0</v>
      </c>
      <c r="N850" s="832">
        <v>3</v>
      </c>
      <c r="O850" s="836">
        <v>1</v>
      </c>
      <c r="P850" s="835">
        <v>0</v>
      </c>
      <c r="Q850" s="837"/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10</v>
      </c>
      <c r="B851" s="832" t="s">
        <v>2982</v>
      </c>
      <c r="C851" s="832" t="s">
        <v>2991</v>
      </c>
      <c r="D851" s="833" t="s">
        <v>6897</v>
      </c>
      <c r="E851" s="834" t="s">
        <v>3023</v>
      </c>
      <c r="F851" s="832" t="s">
        <v>2984</v>
      </c>
      <c r="G851" s="832" t="s">
        <v>3320</v>
      </c>
      <c r="H851" s="832" t="s">
        <v>630</v>
      </c>
      <c r="I851" s="832" t="s">
        <v>3321</v>
      </c>
      <c r="J851" s="832" t="s">
        <v>2217</v>
      </c>
      <c r="K851" s="832" t="s">
        <v>3322</v>
      </c>
      <c r="L851" s="835">
        <v>107.27</v>
      </c>
      <c r="M851" s="835">
        <v>321.81</v>
      </c>
      <c r="N851" s="832">
        <v>3</v>
      </c>
      <c r="O851" s="836">
        <v>0.5</v>
      </c>
      <c r="P851" s="835">
        <v>321.81</v>
      </c>
      <c r="Q851" s="837">
        <v>1</v>
      </c>
      <c r="R851" s="832">
        <v>3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10</v>
      </c>
      <c r="B852" s="832" t="s">
        <v>2982</v>
      </c>
      <c r="C852" s="832" t="s">
        <v>2991</v>
      </c>
      <c r="D852" s="833" t="s">
        <v>6897</v>
      </c>
      <c r="E852" s="834" t="s">
        <v>3023</v>
      </c>
      <c r="F852" s="832" t="s">
        <v>2984</v>
      </c>
      <c r="G852" s="832" t="s">
        <v>4228</v>
      </c>
      <c r="H852" s="832" t="s">
        <v>630</v>
      </c>
      <c r="I852" s="832" t="s">
        <v>4229</v>
      </c>
      <c r="J852" s="832" t="s">
        <v>4230</v>
      </c>
      <c r="K852" s="832" t="s">
        <v>4231</v>
      </c>
      <c r="L852" s="835">
        <v>15.15</v>
      </c>
      <c r="M852" s="835">
        <v>15.15</v>
      </c>
      <c r="N852" s="832">
        <v>1</v>
      </c>
      <c r="O852" s="836">
        <v>1</v>
      </c>
      <c r="P852" s="835">
        <v>15.15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10</v>
      </c>
      <c r="B853" s="832" t="s">
        <v>2982</v>
      </c>
      <c r="C853" s="832" t="s">
        <v>2991</v>
      </c>
      <c r="D853" s="833" t="s">
        <v>6897</v>
      </c>
      <c r="E853" s="834" t="s">
        <v>3023</v>
      </c>
      <c r="F853" s="832" t="s">
        <v>2984</v>
      </c>
      <c r="G853" s="832" t="s">
        <v>3887</v>
      </c>
      <c r="H853" s="832" t="s">
        <v>630</v>
      </c>
      <c r="I853" s="832" t="s">
        <v>3888</v>
      </c>
      <c r="J853" s="832" t="s">
        <v>766</v>
      </c>
      <c r="K853" s="832" t="s">
        <v>3889</v>
      </c>
      <c r="L853" s="835">
        <v>27.28</v>
      </c>
      <c r="M853" s="835">
        <v>27.28</v>
      </c>
      <c r="N853" s="832">
        <v>1</v>
      </c>
      <c r="O853" s="836">
        <v>0.5</v>
      </c>
      <c r="P853" s="835">
        <v>27.28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10</v>
      </c>
      <c r="B854" s="832" t="s">
        <v>2982</v>
      </c>
      <c r="C854" s="832" t="s">
        <v>2991</v>
      </c>
      <c r="D854" s="833" t="s">
        <v>6897</v>
      </c>
      <c r="E854" s="834" t="s">
        <v>3023</v>
      </c>
      <c r="F854" s="832" t="s">
        <v>2984</v>
      </c>
      <c r="G854" s="832" t="s">
        <v>3123</v>
      </c>
      <c r="H854" s="832" t="s">
        <v>630</v>
      </c>
      <c r="I854" s="832" t="s">
        <v>3329</v>
      </c>
      <c r="J854" s="832" t="s">
        <v>1590</v>
      </c>
      <c r="K854" s="832" t="s">
        <v>3330</v>
      </c>
      <c r="L854" s="835">
        <v>98.75</v>
      </c>
      <c r="M854" s="835">
        <v>197.5</v>
      </c>
      <c r="N854" s="832">
        <v>2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10</v>
      </c>
      <c r="B855" s="832" t="s">
        <v>2982</v>
      </c>
      <c r="C855" s="832" t="s">
        <v>2991</v>
      </c>
      <c r="D855" s="833" t="s">
        <v>6897</v>
      </c>
      <c r="E855" s="834" t="s">
        <v>3023</v>
      </c>
      <c r="F855" s="832" t="s">
        <v>2984</v>
      </c>
      <c r="G855" s="832" t="s">
        <v>3123</v>
      </c>
      <c r="H855" s="832" t="s">
        <v>630</v>
      </c>
      <c r="I855" s="832" t="s">
        <v>3493</v>
      </c>
      <c r="J855" s="832" t="s">
        <v>1588</v>
      </c>
      <c r="K855" s="832" t="s">
        <v>3125</v>
      </c>
      <c r="L855" s="835">
        <v>49.38</v>
      </c>
      <c r="M855" s="835">
        <v>49.38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10</v>
      </c>
      <c r="B856" s="832" t="s">
        <v>2982</v>
      </c>
      <c r="C856" s="832" t="s">
        <v>2991</v>
      </c>
      <c r="D856" s="833" t="s">
        <v>6897</v>
      </c>
      <c r="E856" s="834" t="s">
        <v>3023</v>
      </c>
      <c r="F856" s="832" t="s">
        <v>2984</v>
      </c>
      <c r="G856" s="832" t="s">
        <v>3123</v>
      </c>
      <c r="H856" s="832" t="s">
        <v>630</v>
      </c>
      <c r="I856" s="832" t="s">
        <v>4232</v>
      </c>
      <c r="J856" s="832" t="s">
        <v>1590</v>
      </c>
      <c r="K856" s="832" t="s">
        <v>4233</v>
      </c>
      <c r="L856" s="835">
        <v>0</v>
      </c>
      <c r="M856" s="835">
        <v>0</v>
      </c>
      <c r="N856" s="832">
        <v>2</v>
      </c>
      <c r="O856" s="836">
        <v>1</v>
      </c>
      <c r="P856" s="835">
        <v>0</v>
      </c>
      <c r="Q856" s="837"/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10</v>
      </c>
      <c r="B857" s="832" t="s">
        <v>2982</v>
      </c>
      <c r="C857" s="832" t="s">
        <v>2991</v>
      </c>
      <c r="D857" s="833" t="s">
        <v>6897</v>
      </c>
      <c r="E857" s="834" t="s">
        <v>3023</v>
      </c>
      <c r="F857" s="832" t="s">
        <v>2984</v>
      </c>
      <c r="G857" s="832" t="s">
        <v>3126</v>
      </c>
      <c r="H857" s="832" t="s">
        <v>630</v>
      </c>
      <c r="I857" s="832" t="s">
        <v>3127</v>
      </c>
      <c r="J857" s="832" t="s">
        <v>1056</v>
      </c>
      <c r="K857" s="832" t="s">
        <v>3128</v>
      </c>
      <c r="L857" s="835">
        <v>61.97</v>
      </c>
      <c r="M857" s="835">
        <v>61.97</v>
      </c>
      <c r="N857" s="832">
        <v>1</v>
      </c>
      <c r="O857" s="836">
        <v>0.5</v>
      </c>
      <c r="P857" s="835">
        <v>61.97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10</v>
      </c>
      <c r="B858" s="832" t="s">
        <v>2982</v>
      </c>
      <c r="C858" s="832" t="s">
        <v>2991</v>
      </c>
      <c r="D858" s="833" t="s">
        <v>6897</v>
      </c>
      <c r="E858" s="834" t="s">
        <v>3023</v>
      </c>
      <c r="F858" s="832" t="s">
        <v>2984</v>
      </c>
      <c r="G858" s="832" t="s">
        <v>4234</v>
      </c>
      <c r="H858" s="832" t="s">
        <v>689</v>
      </c>
      <c r="I858" s="832" t="s">
        <v>2505</v>
      </c>
      <c r="J858" s="832" t="s">
        <v>760</v>
      </c>
      <c r="K858" s="832" t="s">
        <v>2506</v>
      </c>
      <c r="L858" s="835">
        <v>63.34</v>
      </c>
      <c r="M858" s="835">
        <v>63.34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10</v>
      </c>
      <c r="B859" s="832" t="s">
        <v>2982</v>
      </c>
      <c r="C859" s="832" t="s">
        <v>2991</v>
      </c>
      <c r="D859" s="833" t="s">
        <v>6897</v>
      </c>
      <c r="E859" s="834" t="s">
        <v>3023</v>
      </c>
      <c r="F859" s="832" t="s">
        <v>2984</v>
      </c>
      <c r="G859" s="832" t="s">
        <v>4234</v>
      </c>
      <c r="H859" s="832" t="s">
        <v>630</v>
      </c>
      <c r="I859" s="832" t="s">
        <v>4235</v>
      </c>
      <c r="J859" s="832" t="s">
        <v>4236</v>
      </c>
      <c r="K859" s="832" t="s">
        <v>4237</v>
      </c>
      <c r="L859" s="835">
        <v>0</v>
      </c>
      <c r="M859" s="835">
        <v>0</v>
      </c>
      <c r="N859" s="832">
        <v>1</v>
      </c>
      <c r="O859" s="836">
        <v>0.5</v>
      </c>
      <c r="P859" s="835">
        <v>0</v>
      </c>
      <c r="Q859" s="837"/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10</v>
      </c>
      <c r="B860" s="832" t="s">
        <v>2982</v>
      </c>
      <c r="C860" s="832" t="s">
        <v>2991</v>
      </c>
      <c r="D860" s="833" t="s">
        <v>6897</v>
      </c>
      <c r="E860" s="834" t="s">
        <v>3023</v>
      </c>
      <c r="F860" s="832" t="s">
        <v>2984</v>
      </c>
      <c r="G860" s="832" t="s">
        <v>4234</v>
      </c>
      <c r="H860" s="832" t="s">
        <v>630</v>
      </c>
      <c r="I860" s="832" t="s">
        <v>4238</v>
      </c>
      <c r="J860" s="832" t="s">
        <v>4236</v>
      </c>
      <c r="K860" s="832" t="s">
        <v>4239</v>
      </c>
      <c r="L860" s="835">
        <v>54.95</v>
      </c>
      <c r="M860" s="835">
        <v>54.95</v>
      </c>
      <c r="N860" s="832">
        <v>1</v>
      </c>
      <c r="O860" s="836">
        <v>0.5</v>
      </c>
      <c r="P860" s="835">
        <v>54.95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10</v>
      </c>
      <c r="B861" s="832" t="s">
        <v>2982</v>
      </c>
      <c r="C861" s="832" t="s">
        <v>2991</v>
      </c>
      <c r="D861" s="833" t="s">
        <v>6897</v>
      </c>
      <c r="E861" s="834" t="s">
        <v>3023</v>
      </c>
      <c r="F861" s="832" t="s">
        <v>2984</v>
      </c>
      <c r="G861" s="832" t="s">
        <v>3497</v>
      </c>
      <c r="H861" s="832" t="s">
        <v>630</v>
      </c>
      <c r="I861" s="832" t="s">
        <v>4240</v>
      </c>
      <c r="J861" s="832" t="s">
        <v>3499</v>
      </c>
      <c r="K861" s="832" t="s">
        <v>4241</v>
      </c>
      <c r="L861" s="835">
        <v>0</v>
      </c>
      <c r="M861" s="835">
        <v>0</v>
      </c>
      <c r="N861" s="832">
        <v>1</v>
      </c>
      <c r="O861" s="836">
        <v>0.5</v>
      </c>
      <c r="P861" s="835">
        <v>0</v>
      </c>
      <c r="Q861" s="837"/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10</v>
      </c>
      <c r="B862" s="832" t="s">
        <v>2982</v>
      </c>
      <c r="C862" s="832" t="s">
        <v>2991</v>
      </c>
      <c r="D862" s="833" t="s">
        <v>6897</v>
      </c>
      <c r="E862" s="834" t="s">
        <v>3023</v>
      </c>
      <c r="F862" s="832" t="s">
        <v>2984</v>
      </c>
      <c r="G862" s="832" t="s">
        <v>3712</v>
      </c>
      <c r="H862" s="832" t="s">
        <v>630</v>
      </c>
      <c r="I862" s="832" t="s">
        <v>3713</v>
      </c>
      <c r="J862" s="832" t="s">
        <v>945</v>
      </c>
      <c r="K862" s="832" t="s">
        <v>3714</v>
      </c>
      <c r="L862" s="835">
        <v>90.95</v>
      </c>
      <c r="M862" s="835">
        <v>181.9</v>
      </c>
      <c r="N862" s="832">
        <v>2</v>
      </c>
      <c r="O862" s="836">
        <v>2</v>
      </c>
      <c r="P862" s="835">
        <v>90.95</v>
      </c>
      <c r="Q862" s="837">
        <v>0.5</v>
      </c>
      <c r="R862" s="832">
        <v>1</v>
      </c>
      <c r="S862" s="837">
        <v>0.5</v>
      </c>
      <c r="T862" s="836">
        <v>1</v>
      </c>
      <c r="U862" s="838">
        <v>0.5</v>
      </c>
    </row>
    <row r="863" spans="1:21" ht="14.4" customHeight="1" x14ac:dyDescent="0.3">
      <c r="A863" s="831">
        <v>10</v>
      </c>
      <c r="B863" s="832" t="s">
        <v>2982</v>
      </c>
      <c r="C863" s="832" t="s">
        <v>2991</v>
      </c>
      <c r="D863" s="833" t="s">
        <v>6897</v>
      </c>
      <c r="E863" s="834" t="s">
        <v>3023</v>
      </c>
      <c r="F863" s="832" t="s">
        <v>2984</v>
      </c>
      <c r="G863" s="832" t="s">
        <v>3160</v>
      </c>
      <c r="H863" s="832" t="s">
        <v>689</v>
      </c>
      <c r="I863" s="832" t="s">
        <v>2617</v>
      </c>
      <c r="J863" s="832" t="s">
        <v>1110</v>
      </c>
      <c r="K863" s="832" t="s">
        <v>1620</v>
      </c>
      <c r="L863" s="835">
        <v>48.42</v>
      </c>
      <c r="M863" s="835">
        <v>96.84</v>
      </c>
      <c r="N863" s="832">
        <v>2</v>
      </c>
      <c r="O863" s="836">
        <v>0.5</v>
      </c>
      <c r="P863" s="835">
        <v>96.84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10</v>
      </c>
      <c r="B864" s="832" t="s">
        <v>2982</v>
      </c>
      <c r="C864" s="832" t="s">
        <v>2991</v>
      </c>
      <c r="D864" s="833" t="s">
        <v>6897</v>
      </c>
      <c r="E864" s="834" t="s">
        <v>3023</v>
      </c>
      <c r="F864" s="832" t="s">
        <v>2984</v>
      </c>
      <c r="G864" s="832" t="s">
        <v>3161</v>
      </c>
      <c r="H864" s="832" t="s">
        <v>630</v>
      </c>
      <c r="I864" s="832" t="s">
        <v>3162</v>
      </c>
      <c r="J864" s="832" t="s">
        <v>1177</v>
      </c>
      <c r="K864" s="832" t="s">
        <v>3163</v>
      </c>
      <c r="L864" s="835">
        <v>103.67</v>
      </c>
      <c r="M864" s="835">
        <v>103.67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10</v>
      </c>
      <c r="B865" s="832" t="s">
        <v>2982</v>
      </c>
      <c r="C865" s="832" t="s">
        <v>2991</v>
      </c>
      <c r="D865" s="833" t="s">
        <v>6897</v>
      </c>
      <c r="E865" s="834" t="s">
        <v>3023</v>
      </c>
      <c r="F865" s="832" t="s">
        <v>2984</v>
      </c>
      <c r="G865" s="832" t="s">
        <v>3161</v>
      </c>
      <c r="H865" s="832" t="s">
        <v>630</v>
      </c>
      <c r="I865" s="832" t="s">
        <v>4242</v>
      </c>
      <c r="J865" s="832" t="s">
        <v>1177</v>
      </c>
      <c r="K865" s="832" t="s">
        <v>4243</v>
      </c>
      <c r="L865" s="835">
        <v>16.12</v>
      </c>
      <c r="M865" s="835">
        <v>16.12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10</v>
      </c>
      <c r="B866" s="832" t="s">
        <v>2982</v>
      </c>
      <c r="C866" s="832" t="s">
        <v>2991</v>
      </c>
      <c r="D866" s="833" t="s">
        <v>6897</v>
      </c>
      <c r="E866" s="834" t="s">
        <v>3023</v>
      </c>
      <c r="F866" s="832" t="s">
        <v>2984</v>
      </c>
      <c r="G866" s="832" t="s">
        <v>4244</v>
      </c>
      <c r="H866" s="832" t="s">
        <v>689</v>
      </c>
      <c r="I866" s="832" t="s">
        <v>2572</v>
      </c>
      <c r="J866" s="832" t="s">
        <v>804</v>
      </c>
      <c r="K866" s="832" t="s">
        <v>2573</v>
      </c>
      <c r="L866" s="835">
        <v>0</v>
      </c>
      <c r="M866" s="835">
        <v>0</v>
      </c>
      <c r="N866" s="832">
        <v>1</v>
      </c>
      <c r="O866" s="836">
        <v>1</v>
      </c>
      <c r="P866" s="835"/>
      <c r="Q866" s="837"/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10</v>
      </c>
      <c r="B867" s="832" t="s">
        <v>2982</v>
      </c>
      <c r="C867" s="832" t="s">
        <v>2991</v>
      </c>
      <c r="D867" s="833" t="s">
        <v>6897</v>
      </c>
      <c r="E867" s="834" t="s">
        <v>3023</v>
      </c>
      <c r="F867" s="832" t="s">
        <v>2984</v>
      </c>
      <c r="G867" s="832" t="s">
        <v>4245</v>
      </c>
      <c r="H867" s="832" t="s">
        <v>630</v>
      </c>
      <c r="I867" s="832" t="s">
        <v>4246</v>
      </c>
      <c r="J867" s="832" t="s">
        <v>1436</v>
      </c>
      <c r="K867" s="832" t="s">
        <v>4247</v>
      </c>
      <c r="L867" s="835">
        <v>79.099999999999994</v>
      </c>
      <c r="M867" s="835">
        <v>79.099999999999994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10</v>
      </c>
      <c r="B868" s="832" t="s">
        <v>2982</v>
      </c>
      <c r="C868" s="832" t="s">
        <v>2991</v>
      </c>
      <c r="D868" s="833" t="s">
        <v>6897</v>
      </c>
      <c r="E868" s="834" t="s">
        <v>3023</v>
      </c>
      <c r="F868" s="832" t="s">
        <v>2984</v>
      </c>
      <c r="G868" s="832" t="s">
        <v>3583</v>
      </c>
      <c r="H868" s="832" t="s">
        <v>689</v>
      </c>
      <c r="I868" s="832" t="s">
        <v>2619</v>
      </c>
      <c r="J868" s="832" t="s">
        <v>2620</v>
      </c>
      <c r="K868" s="832" t="s">
        <v>2621</v>
      </c>
      <c r="L868" s="835">
        <v>0</v>
      </c>
      <c r="M868" s="835">
        <v>0</v>
      </c>
      <c r="N868" s="832">
        <v>3</v>
      </c>
      <c r="O868" s="836">
        <v>1.5</v>
      </c>
      <c r="P868" s="835">
        <v>0</v>
      </c>
      <c r="Q868" s="837"/>
      <c r="R868" s="832">
        <v>1</v>
      </c>
      <c r="S868" s="837">
        <v>0.33333333333333331</v>
      </c>
      <c r="T868" s="836">
        <v>0.5</v>
      </c>
      <c r="U868" s="838">
        <v>0.33333333333333331</v>
      </c>
    </row>
    <row r="869" spans="1:21" ht="14.4" customHeight="1" x14ac:dyDescent="0.3">
      <c r="A869" s="831">
        <v>10</v>
      </c>
      <c r="B869" s="832" t="s">
        <v>2982</v>
      </c>
      <c r="C869" s="832" t="s">
        <v>2991</v>
      </c>
      <c r="D869" s="833" t="s">
        <v>6897</v>
      </c>
      <c r="E869" s="834" t="s">
        <v>3023</v>
      </c>
      <c r="F869" s="832" t="s">
        <v>2984</v>
      </c>
      <c r="G869" s="832" t="s">
        <v>3425</v>
      </c>
      <c r="H869" s="832" t="s">
        <v>630</v>
      </c>
      <c r="I869" s="832" t="s">
        <v>3431</v>
      </c>
      <c r="J869" s="832" t="s">
        <v>1070</v>
      </c>
      <c r="K869" s="832" t="s">
        <v>3432</v>
      </c>
      <c r="L869" s="835">
        <v>60.28</v>
      </c>
      <c r="M869" s="835">
        <v>60.28</v>
      </c>
      <c r="N869" s="832">
        <v>1</v>
      </c>
      <c r="O869" s="836">
        <v>1</v>
      </c>
      <c r="P869" s="835">
        <v>60.28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10</v>
      </c>
      <c r="B870" s="832" t="s">
        <v>2982</v>
      </c>
      <c r="C870" s="832" t="s">
        <v>2991</v>
      </c>
      <c r="D870" s="833" t="s">
        <v>6897</v>
      </c>
      <c r="E870" s="834" t="s">
        <v>3080</v>
      </c>
      <c r="F870" s="832" t="s">
        <v>2984</v>
      </c>
      <c r="G870" s="832" t="s">
        <v>3477</v>
      </c>
      <c r="H870" s="832" t="s">
        <v>689</v>
      </c>
      <c r="I870" s="832" t="s">
        <v>3478</v>
      </c>
      <c r="J870" s="832" t="s">
        <v>2685</v>
      </c>
      <c r="K870" s="832" t="s">
        <v>3479</v>
      </c>
      <c r="L870" s="835">
        <v>141.09</v>
      </c>
      <c r="M870" s="835">
        <v>141.09</v>
      </c>
      <c r="N870" s="832">
        <v>1</v>
      </c>
      <c r="O870" s="836">
        <v>0.5</v>
      </c>
      <c r="P870" s="835">
        <v>141.09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10</v>
      </c>
      <c r="B871" s="832" t="s">
        <v>2982</v>
      </c>
      <c r="C871" s="832" t="s">
        <v>2991</v>
      </c>
      <c r="D871" s="833" t="s">
        <v>6897</v>
      </c>
      <c r="E871" s="834" t="s">
        <v>3080</v>
      </c>
      <c r="F871" s="832" t="s">
        <v>2984</v>
      </c>
      <c r="G871" s="832" t="s">
        <v>4248</v>
      </c>
      <c r="H871" s="832" t="s">
        <v>630</v>
      </c>
      <c r="I871" s="832" t="s">
        <v>4249</v>
      </c>
      <c r="J871" s="832" t="s">
        <v>4250</v>
      </c>
      <c r="K871" s="832" t="s">
        <v>4251</v>
      </c>
      <c r="L871" s="835">
        <v>70.23</v>
      </c>
      <c r="M871" s="835">
        <v>140.46</v>
      </c>
      <c r="N871" s="832">
        <v>2</v>
      </c>
      <c r="O871" s="836">
        <v>1</v>
      </c>
      <c r="P871" s="835">
        <v>140.46</v>
      </c>
      <c r="Q871" s="837">
        <v>1</v>
      </c>
      <c r="R871" s="832">
        <v>2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10</v>
      </c>
      <c r="B872" s="832" t="s">
        <v>2982</v>
      </c>
      <c r="C872" s="832" t="s">
        <v>2991</v>
      </c>
      <c r="D872" s="833" t="s">
        <v>6897</v>
      </c>
      <c r="E872" s="834" t="s">
        <v>3080</v>
      </c>
      <c r="F872" s="832" t="s">
        <v>2984</v>
      </c>
      <c r="G872" s="832" t="s">
        <v>4252</v>
      </c>
      <c r="H872" s="832" t="s">
        <v>630</v>
      </c>
      <c r="I872" s="832" t="s">
        <v>4253</v>
      </c>
      <c r="J872" s="832" t="s">
        <v>1656</v>
      </c>
      <c r="K872" s="832" t="s">
        <v>4254</v>
      </c>
      <c r="L872" s="835">
        <v>0</v>
      </c>
      <c r="M872" s="835">
        <v>0</v>
      </c>
      <c r="N872" s="832">
        <v>1</v>
      </c>
      <c r="O872" s="836">
        <v>1</v>
      </c>
      <c r="P872" s="835">
        <v>0</v>
      </c>
      <c r="Q872" s="837"/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10</v>
      </c>
      <c r="B873" s="832" t="s">
        <v>2982</v>
      </c>
      <c r="C873" s="832" t="s">
        <v>2991</v>
      </c>
      <c r="D873" s="833" t="s">
        <v>6897</v>
      </c>
      <c r="E873" s="834" t="s">
        <v>3080</v>
      </c>
      <c r="F873" s="832" t="s">
        <v>2984</v>
      </c>
      <c r="G873" s="832" t="s">
        <v>3648</v>
      </c>
      <c r="H873" s="832" t="s">
        <v>630</v>
      </c>
      <c r="I873" s="832" t="s">
        <v>4255</v>
      </c>
      <c r="J873" s="832" t="s">
        <v>764</v>
      </c>
      <c r="K873" s="832" t="s">
        <v>4256</v>
      </c>
      <c r="L873" s="835">
        <v>37.61</v>
      </c>
      <c r="M873" s="835">
        <v>75.22</v>
      </c>
      <c r="N873" s="832">
        <v>2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10</v>
      </c>
      <c r="B874" s="832" t="s">
        <v>2982</v>
      </c>
      <c r="C874" s="832" t="s">
        <v>2991</v>
      </c>
      <c r="D874" s="833" t="s">
        <v>6897</v>
      </c>
      <c r="E874" s="834" t="s">
        <v>3080</v>
      </c>
      <c r="F874" s="832" t="s">
        <v>2984</v>
      </c>
      <c r="G874" s="832" t="s">
        <v>4257</v>
      </c>
      <c r="H874" s="832" t="s">
        <v>630</v>
      </c>
      <c r="I874" s="832" t="s">
        <v>4258</v>
      </c>
      <c r="J874" s="832" t="s">
        <v>4259</v>
      </c>
      <c r="K874" s="832" t="s">
        <v>4260</v>
      </c>
      <c r="L874" s="835">
        <v>0</v>
      </c>
      <c r="M874" s="835">
        <v>0</v>
      </c>
      <c r="N874" s="832">
        <v>3</v>
      </c>
      <c r="O874" s="836">
        <v>1</v>
      </c>
      <c r="P874" s="835">
        <v>0</v>
      </c>
      <c r="Q874" s="837"/>
      <c r="R874" s="832">
        <v>3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10</v>
      </c>
      <c r="B875" s="832" t="s">
        <v>2982</v>
      </c>
      <c r="C875" s="832" t="s">
        <v>2991</v>
      </c>
      <c r="D875" s="833" t="s">
        <v>6897</v>
      </c>
      <c r="E875" s="834" t="s">
        <v>3080</v>
      </c>
      <c r="F875" s="832" t="s">
        <v>2984</v>
      </c>
      <c r="G875" s="832" t="s">
        <v>3220</v>
      </c>
      <c r="H875" s="832" t="s">
        <v>630</v>
      </c>
      <c r="I875" s="832" t="s">
        <v>4261</v>
      </c>
      <c r="J875" s="832" t="s">
        <v>4262</v>
      </c>
      <c r="K875" s="832" t="s">
        <v>4263</v>
      </c>
      <c r="L875" s="835">
        <v>84.45</v>
      </c>
      <c r="M875" s="835">
        <v>253.35000000000002</v>
      </c>
      <c r="N875" s="832">
        <v>3</v>
      </c>
      <c r="O875" s="836">
        <v>1</v>
      </c>
      <c r="P875" s="835">
        <v>253.35000000000002</v>
      </c>
      <c r="Q875" s="837">
        <v>1</v>
      </c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10</v>
      </c>
      <c r="B876" s="832" t="s">
        <v>2982</v>
      </c>
      <c r="C876" s="832" t="s">
        <v>2991</v>
      </c>
      <c r="D876" s="833" t="s">
        <v>6897</v>
      </c>
      <c r="E876" s="834" t="s">
        <v>3080</v>
      </c>
      <c r="F876" s="832" t="s">
        <v>2984</v>
      </c>
      <c r="G876" s="832" t="s">
        <v>3220</v>
      </c>
      <c r="H876" s="832" t="s">
        <v>630</v>
      </c>
      <c r="I876" s="832" t="s">
        <v>4264</v>
      </c>
      <c r="J876" s="832" t="s">
        <v>4262</v>
      </c>
      <c r="K876" s="832" t="s">
        <v>4263</v>
      </c>
      <c r="L876" s="835">
        <v>84.45</v>
      </c>
      <c r="M876" s="835">
        <v>84.45</v>
      </c>
      <c r="N876" s="832">
        <v>1</v>
      </c>
      <c r="O876" s="836">
        <v>0.5</v>
      </c>
      <c r="P876" s="835">
        <v>84.45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10</v>
      </c>
      <c r="B877" s="832" t="s">
        <v>2982</v>
      </c>
      <c r="C877" s="832" t="s">
        <v>2991</v>
      </c>
      <c r="D877" s="833" t="s">
        <v>6897</v>
      </c>
      <c r="E877" s="834" t="s">
        <v>3080</v>
      </c>
      <c r="F877" s="832" t="s">
        <v>2984</v>
      </c>
      <c r="G877" s="832" t="s">
        <v>3161</v>
      </c>
      <c r="H877" s="832" t="s">
        <v>630</v>
      </c>
      <c r="I877" s="832" t="s">
        <v>3162</v>
      </c>
      <c r="J877" s="832" t="s">
        <v>1177</v>
      </c>
      <c r="K877" s="832" t="s">
        <v>3163</v>
      </c>
      <c r="L877" s="835">
        <v>301.2</v>
      </c>
      <c r="M877" s="835">
        <v>301.2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10</v>
      </c>
      <c r="B878" s="832" t="s">
        <v>2982</v>
      </c>
      <c r="C878" s="832" t="s">
        <v>2991</v>
      </c>
      <c r="D878" s="833" t="s">
        <v>6897</v>
      </c>
      <c r="E878" s="834" t="s">
        <v>3080</v>
      </c>
      <c r="F878" s="832" t="s">
        <v>2984</v>
      </c>
      <c r="G878" s="832" t="s">
        <v>3161</v>
      </c>
      <c r="H878" s="832" t="s">
        <v>630</v>
      </c>
      <c r="I878" s="832" t="s">
        <v>3367</v>
      </c>
      <c r="J878" s="832" t="s">
        <v>1177</v>
      </c>
      <c r="K878" s="832" t="s">
        <v>3163</v>
      </c>
      <c r="L878" s="835">
        <v>185.26</v>
      </c>
      <c r="M878" s="835">
        <v>370.52</v>
      </c>
      <c r="N878" s="832">
        <v>2</v>
      </c>
      <c r="O878" s="836">
        <v>1</v>
      </c>
      <c r="P878" s="835">
        <v>370.52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10</v>
      </c>
      <c r="B879" s="832" t="s">
        <v>2982</v>
      </c>
      <c r="C879" s="832" t="s">
        <v>2991</v>
      </c>
      <c r="D879" s="833" t="s">
        <v>6897</v>
      </c>
      <c r="E879" s="834" t="s">
        <v>3080</v>
      </c>
      <c r="F879" s="832" t="s">
        <v>2984</v>
      </c>
      <c r="G879" s="832" t="s">
        <v>3380</v>
      </c>
      <c r="H879" s="832" t="s">
        <v>630</v>
      </c>
      <c r="I879" s="832" t="s">
        <v>3381</v>
      </c>
      <c r="J879" s="832" t="s">
        <v>708</v>
      </c>
      <c r="K879" s="832" t="s">
        <v>3382</v>
      </c>
      <c r="L879" s="835">
        <v>52.61</v>
      </c>
      <c r="M879" s="835">
        <v>52.61</v>
      </c>
      <c r="N879" s="832">
        <v>1</v>
      </c>
      <c r="O879" s="836">
        <v>1</v>
      </c>
      <c r="P879" s="835">
        <v>52.61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10</v>
      </c>
      <c r="B880" s="832" t="s">
        <v>2982</v>
      </c>
      <c r="C880" s="832" t="s">
        <v>2991</v>
      </c>
      <c r="D880" s="833" t="s">
        <v>6897</v>
      </c>
      <c r="E880" s="834" t="s">
        <v>3080</v>
      </c>
      <c r="F880" s="832" t="s">
        <v>2984</v>
      </c>
      <c r="G880" s="832" t="s">
        <v>3185</v>
      </c>
      <c r="H880" s="832" t="s">
        <v>689</v>
      </c>
      <c r="I880" s="832" t="s">
        <v>2523</v>
      </c>
      <c r="J880" s="832" t="s">
        <v>941</v>
      </c>
      <c r="K880" s="832" t="s">
        <v>2524</v>
      </c>
      <c r="L880" s="835">
        <v>63.75</v>
      </c>
      <c r="M880" s="835">
        <v>63.75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10</v>
      </c>
      <c r="B881" s="832" t="s">
        <v>2982</v>
      </c>
      <c r="C881" s="832" t="s">
        <v>2991</v>
      </c>
      <c r="D881" s="833" t="s">
        <v>6897</v>
      </c>
      <c r="E881" s="834" t="s">
        <v>3080</v>
      </c>
      <c r="F881" s="832" t="s">
        <v>2984</v>
      </c>
      <c r="G881" s="832" t="s">
        <v>4265</v>
      </c>
      <c r="H881" s="832" t="s">
        <v>630</v>
      </c>
      <c r="I881" s="832" t="s">
        <v>4266</v>
      </c>
      <c r="J881" s="832" t="s">
        <v>1399</v>
      </c>
      <c r="K881" s="832" t="s">
        <v>4267</v>
      </c>
      <c r="L881" s="835">
        <v>79.069999999999993</v>
      </c>
      <c r="M881" s="835">
        <v>158.13999999999999</v>
      </c>
      <c r="N881" s="832">
        <v>2</v>
      </c>
      <c r="O881" s="836">
        <v>1</v>
      </c>
      <c r="P881" s="835">
        <v>158.13999999999999</v>
      </c>
      <c r="Q881" s="837">
        <v>1</v>
      </c>
      <c r="R881" s="832">
        <v>2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10</v>
      </c>
      <c r="B882" s="832" t="s">
        <v>2982</v>
      </c>
      <c r="C882" s="832" t="s">
        <v>2991</v>
      </c>
      <c r="D882" s="833" t="s">
        <v>6897</v>
      </c>
      <c r="E882" s="834" t="s">
        <v>3080</v>
      </c>
      <c r="F882" s="832" t="s">
        <v>2984</v>
      </c>
      <c r="G882" s="832" t="s">
        <v>3958</v>
      </c>
      <c r="H882" s="832" t="s">
        <v>689</v>
      </c>
      <c r="I882" s="832" t="s">
        <v>3959</v>
      </c>
      <c r="J882" s="832" t="s">
        <v>3960</v>
      </c>
      <c r="K882" s="832" t="s">
        <v>3961</v>
      </c>
      <c r="L882" s="835">
        <v>0</v>
      </c>
      <c r="M882" s="835">
        <v>0</v>
      </c>
      <c r="N882" s="832">
        <v>1</v>
      </c>
      <c r="O882" s="836">
        <v>1</v>
      </c>
      <c r="P882" s="835">
        <v>0</v>
      </c>
      <c r="Q882" s="837"/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10</v>
      </c>
      <c r="B883" s="832" t="s">
        <v>2982</v>
      </c>
      <c r="C883" s="832" t="s">
        <v>2991</v>
      </c>
      <c r="D883" s="833" t="s">
        <v>6897</v>
      </c>
      <c r="E883" s="834" t="s">
        <v>3080</v>
      </c>
      <c r="F883" s="832" t="s">
        <v>2984</v>
      </c>
      <c r="G883" s="832" t="s">
        <v>3519</v>
      </c>
      <c r="H883" s="832" t="s">
        <v>689</v>
      </c>
      <c r="I883" s="832" t="s">
        <v>3520</v>
      </c>
      <c r="J883" s="832" t="s">
        <v>3521</v>
      </c>
      <c r="K883" s="832" t="s">
        <v>3522</v>
      </c>
      <c r="L883" s="835">
        <v>707.67</v>
      </c>
      <c r="M883" s="835">
        <v>707.67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10</v>
      </c>
      <c r="B884" s="832" t="s">
        <v>2982</v>
      </c>
      <c r="C884" s="832" t="s">
        <v>2991</v>
      </c>
      <c r="D884" s="833" t="s">
        <v>6897</v>
      </c>
      <c r="E884" s="834" t="s">
        <v>3080</v>
      </c>
      <c r="F884" s="832" t="s">
        <v>2985</v>
      </c>
      <c r="G884" s="832" t="s">
        <v>3094</v>
      </c>
      <c r="H884" s="832" t="s">
        <v>630</v>
      </c>
      <c r="I884" s="832" t="s">
        <v>4268</v>
      </c>
      <c r="J884" s="832" t="s">
        <v>3040</v>
      </c>
      <c r="K884" s="832"/>
      <c r="L884" s="835">
        <v>0</v>
      </c>
      <c r="M884" s="835">
        <v>0</v>
      </c>
      <c r="N884" s="832">
        <v>1</v>
      </c>
      <c r="O884" s="836">
        <v>1</v>
      </c>
      <c r="P884" s="835">
        <v>0</v>
      </c>
      <c r="Q884" s="837"/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10</v>
      </c>
      <c r="B885" s="832" t="s">
        <v>2982</v>
      </c>
      <c r="C885" s="832" t="s">
        <v>2991</v>
      </c>
      <c r="D885" s="833" t="s">
        <v>6897</v>
      </c>
      <c r="E885" s="834" t="s">
        <v>3042</v>
      </c>
      <c r="F885" s="832" t="s">
        <v>2984</v>
      </c>
      <c r="G885" s="832" t="s">
        <v>3107</v>
      </c>
      <c r="H885" s="832" t="s">
        <v>689</v>
      </c>
      <c r="I885" s="832" t="s">
        <v>4269</v>
      </c>
      <c r="J885" s="832" t="s">
        <v>3109</v>
      </c>
      <c r="K885" s="832" t="s">
        <v>4270</v>
      </c>
      <c r="L885" s="835">
        <v>115.26</v>
      </c>
      <c r="M885" s="835">
        <v>115.26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10</v>
      </c>
      <c r="B886" s="832" t="s">
        <v>2982</v>
      </c>
      <c r="C886" s="832" t="s">
        <v>2991</v>
      </c>
      <c r="D886" s="833" t="s">
        <v>6897</v>
      </c>
      <c r="E886" s="834" t="s">
        <v>3042</v>
      </c>
      <c r="F886" s="832" t="s">
        <v>2984</v>
      </c>
      <c r="G886" s="832" t="s">
        <v>4271</v>
      </c>
      <c r="H886" s="832" t="s">
        <v>630</v>
      </c>
      <c r="I886" s="832" t="s">
        <v>4272</v>
      </c>
      <c r="J886" s="832" t="s">
        <v>4273</v>
      </c>
      <c r="K886" s="832" t="s">
        <v>4274</v>
      </c>
      <c r="L886" s="835">
        <v>0</v>
      </c>
      <c r="M886" s="835">
        <v>0</v>
      </c>
      <c r="N886" s="832">
        <v>2</v>
      </c>
      <c r="O886" s="836">
        <v>2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10</v>
      </c>
      <c r="B887" s="832" t="s">
        <v>2982</v>
      </c>
      <c r="C887" s="832" t="s">
        <v>2991</v>
      </c>
      <c r="D887" s="833" t="s">
        <v>6897</v>
      </c>
      <c r="E887" s="834" t="s">
        <v>3042</v>
      </c>
      <c r="F887" s="832" t="s">
        <v>2984</v>
      </c>
      <c r="G887" s="832" t="s">
        <v>4271</v>
      </c>
      <c r="H887" s="832" t="s">
        <v>630</v>
      </c>
      <c r="I887" s="832" t="s">
        <v>4275</v>
      </c>
      <c r="J887" s="832" t="s">
        <v>4273</v>
      </c>
      <c r="K887" s="832" t="s">
        <v>4276</v>
      </c>
      <c r="L887" s="835">
        <v>0</v>
      </c>
      <c r="M887" s="835">
        <v>0</v>
      </c>
      <c r="N887" s="832">
        <v>1</v>
      </c>
      <c r="O887" s="836">
        <v>1</v>
      </c>
      <c r="P887" s="835"/>
      <c r="Q887" s="837"/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10</v>
      </c>
      <c r="B888" s="832" t="s">
        <v>2982</v>
      </c>
      <c r="C888" s="832" t="s">
        <v>2991</v>
      </c>
      <c r="D888" s="833" t="s">
        <v>6897</v>
      </c>
      <c r="E888" s="834" t="s">
        <v>3042</v>
      </c>
      <c r="F888" s="832" t="s">
        <v>2984</v>
      </c>
      <c r="G888" s="832" t="s">
        <v>4215</v>
      </c>
      <c r="H888" s="832" t="s">
        <v>630</v>
      </c>
      <c r="I888" s="832" t="s">
        <v>4277</v>
      </c>
      <c r="J888" s="832" t="s">
        <v>4278</v>
      </c>
      <c r="K888" s="832" t="s">
        <v>4279</v>
      </c>
      <c r="L888" s="835">
        <v>79.64</v>
      </c>
      <c r="M888" s="835">
        <v>159.28</v>
      </c>
      <c r="N888" s="832">
        <v>2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10</v>
      </c>
      <c r="B889" s="832" t="s">
        <v>2982</v>
      </c>
      <c r="C889" s="832" t="s">
        <v>2991</v>
      </c>
      <c r="D889" s="833" t="s">
        <v>6897</v>
      </c>
      <c r="E889" s="834" t="s">
        <v>3042</v>
      </c>
      <c r="F889" s="832" t="s">
        <v>2984</v>
      </c>
      <c r="G889" s="832" t="s">
        <v>4215</v>
      </c>
      <c r="H889" s="832" t="s">
        <v>630</v>
      </c>
      <c r="I889" s="832" t="s">
        <v>4280</v>
      </c>
      <c r="J889" s="832" t="s">
        <v>4281</v>
      </c>
      <c r="K889" s="832" t="s">
        <v>4282</v>
      </c>
      <c r="L889" s="835">
        <v>79.64</v>
      </c>
      <c r="M889" s="835">
        <v>159.28</v>
      </c>
      <c r="N889" s="832">
        <v>2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10</v>
      </c>
      <c r="B890" s="832" t="s">
        <v>2982</v>
      </c>
      <c r="C890" s="832" t="s">
        <v>2991</v>
      </c>
      <c r="D890" s="833" t="s">
        <v>6897</v>
      </c>
      <c r="E890" s="834" t="s">
        <v>3042</v>
      </c>
      <c r="F890" s="832" t="s">
        <v>2984</v>
      </c>
      <c r="G890" s="832" t="s">
        <v>3120</v>
      </c>
      <c r="H890" s="832" t="s">
        <v>630</v>
      </c>
      <c r="I890" s="832" t="s">
        <v>3211</v>
      </c>
      <c r="J890" s="832" t="s">
        <v>1034</v>
      </c>
      <c r="K890" s="832" t="s">
        <v>3212</v>
      </c>
      <c r="L890" s="835">
        <v>48.09</v>
      </c>
      <c r="M890" s="835">
        <v>144.27000000000001</v>
      </c>
      <c r="N890" s="832">
        <v>3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10</v>
      </c>
      <c r="B891" s="832" t="s">
        <v>2982</v>
      </c>
      <c r="C891" s="832" t="s">
        <v>2991</v>
      </c>
      <c r="D891" s="833" t="s">
        <v>6897</v>
      </c>
      <c r="E891" s="834" t="s">
        <v>3042</v>
      </c>
      <c r="F891" s="832" t="s">
        <v>2984</v>
      </c>
      <c r="G891" s="832" t="s">
        <v>3120</v>
      </c>
      <c r="H891" s="832" t="s">
        <v>630</v>
      </c>
      <c r="I891" s="832" t="s">
        <v>3121</v>
      </c>
      <c r="J891" s="832" t="s">
        <v>1060</v>
      </c>
      <c r="K891" s="832" t="s">
        <v>3122</v>
      </c>
      <c r="L891" s="835">
        <v>89.91</v>
      </c>
      <c r="M891" s="835">
        <v>89.91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10</v>
      </c>
      <c r="B892" s="832" t="s">
        <v>2982</v>
      </c>
      <c r="C892" s="832" t="s">
        <v>2991</v>
      </c>
      <c r="D892" s="833" t="s">
        <v>6897</v>
      </c>
      <c r="E892" s="834" t="s">
        <v>3042</v>
      </c>
      <c r="F892" s="832" t="s">
        <v>2984</v>
      </c>
      <c r="G892" s="832" t="s">
        <v>3887</v>
      </c>
      <c r="H892" s="832" t="s">
        <v>630</v>
      </c>
      <c r="I892" s="832" t="s">
        <v>3888</v>
      </c>
      <c r="J892" s="832" t="s">
        <v>766</v>
      </c>
      <c r="K892" s="832" t="s">
        <v>3889</v>
      </c>
      <c r="L892" s="835">
        <v>27.28</v>
      </c>
      <c r="M892" s="835">
        <v>54.56</v>
      </c>
      <c r="N892" s="832">
        <v>2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10</v>
      </c>
      <c r="B893" s="832" t="s">
        <v>2982</v>
      </c>
      <c r="C893" s="832" t="s">
        <v>2991</v>
      </c>
      <c r="D893" s="833" t="s">
        <v>6897</v>
      </c>
      <c r="E893" s="834" t="s">
        <v>3042</v>
      </c>
      <c r="F893" s="832" t="s">
        <v>2984</v>
      </c>
      <c r="G893" s="832" t="s">
        <v>3123</v>
      </c>
      <c r="H893" s="832" t="s">
        <v>630</v>
      </c>
      <c r="I893" s="832" t="s">
        <v>3329</v>
      </c>
      <c r="J893" s="832" t="s">
        <v>1590</v>
      </c>
      <c r="K893" s="832" t="s">
        <v>3330</v>
      </c>
      <c r="L893" s="835">
        <v>98.75</v>
      </c>
      <c r="M893" s="835">
        <v>197.5</v>
      </c>
      <c r="N893" s="832">
        <v>2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10</v>
      </c>
      <c r="B894" s="832" t="s">
        <v>2982</v>
      </c>
      <c r="C894" s="832" t="s">
        <v>2991</v>
      </c>
      <c r="D894" s="833" t="s">
        <v>6897</v>
      </c>
      <c r="E894" s="834" t="s">
        <v>3042</v>
      </c>
      <c r="F894" s="832" t="s">
        <v>2984</v>
      </c>
      <c r="G894" s="832" t="s">
        <v>3126</v>
      </c>
      <c r="H894" s="832" t="s">
        <v>630</v>
      </c>
      <c r="I894" s="832" t="s">
        <v>3127</v>
      </c>
      <c r="J894" s="832" t="s">
        <v>1056</v>
      </c>
      <c r="K894" s="832" t="s">
        <v>3128</v>
      </c>
      <c r="L894" s="835">
        <v>61.97</v>
      </c>
      <c r="M894" s="835">
        <v>61.97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10</v>
      </c>
      <c r="B895" s="832" t="s">
        <v>2982</v>
      </c>
      <c r="C895" s="832" t="s">
        <v>2991</v>
      </c>
      <c r="D895" s="833" t="s">
        <v>6897</v>
      </c>
      <c r="E895" s="834" t="s">
        <v>3042</v>
      </c>
      <c r="F895" s="832" t="s">
        <v>2984</v>
      </c>
      <c r="G895" s="832" t="s">
        <v>3338</v>
      </c>
      <c r="H895" s="832" t="s">
        <v>630</v>
      </c>
      <c r="I895" s="832" t="s">
        <v>4283</v>
      </c>
      <c r="J895" s="832" t="s">
        <v>2219</v>
      </c>
      <c r="K895" s="832" t="s">
        <v>4284</v>
      </c>
      <c r="L895" s="835">
        <v>38.56</v>
      </c>
      <c r="M895" s="835">
        <v>77.12</v>
      </c>
      <c r="N895" s="832">
        <v>2</v>
      </c>
      <c r="O895" s="836">
        <v>1</v>
      </c>
      <c r="P895" s="835">
        <v>77.12</v>
      </c>
      <c r="Q895" s="837">
        <v>1</v>
      </c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10</v>
      </c>
      <c r="B896" s="832" t="s">
        <v>2982</v>
      </c>
      <c r="C896" s="832" t="s">
        <v>2991</v>
      </c>
      <c r="D896" s="833" t="s">
        <v>6897</v>
      </c>
      <c r="E896" s="834" t="s">
        <v>3042</v>
      </c>
      <c r="F896" s="832" t="s">
        <v>2984</v>
      </c>
      <c r="G896" s="832" t="s">
        <v>3213</v>
      </c>
      <c r="H896" s="832" t="s">
        <v>630</v>
      </c>
      <c r="I896" s="832" t="s">
        <v>3214</v>
      </c>
      <c r="J896" s="832" t="s">
        <v>883</v>
      </c>
      <c r="K896" s="832" t="s">
        <v>3215</v>
      </c>
      <c r="L896" s="835">
        <v>126.59</v>
      </c>
      <c r="M896" s="835">
        <v>126.59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10</v>
      </c>
      <c r="B897" s="832" t="s">
        <v>2982</v>
      </c>
      <c r="C897" s="832" t="s">
        <v>2991</v>
      </c>
      <c r="D897" s="833" t="s">
        <v>6897</v>
      </c>
      <c r="E897" s="834" t="s">
        <v>3042</v>
      </c>
      <c r="F897" s="832" t="s">
        <v>2984</v>
      </c>
      <c r="G897" s="832" t="s">
        <v>4022</v>
      </c>
      <c r="H897" s="832" t="s">
        <v>630</v>
      </c>
      <c r="I897" s="832" t="s">
        <v>4285</v>
      </c>
      <c r="J897" s="832" t="s">
        <v>4286</v>
      </c>
      <c r="K897" s="832" t="s">
        <v>4287</v>
      </c>
      <c r="L897" s="835">
        <v>48.92</v>
      </c>
      <c r="M897" s="835">
        <v>97.84</v>
      </c>
      <c r="N897" s="832">
        <v>2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10</v>
      </c>
      <c r="B898" s="832" t="s">
        <v>2982</v>
      </c>
      <c r="C898" s="832" t="s">
        <v>2991</v>
      </c>
      <c r="D898" s="833" t="s">
        <v>6897</v>
      </c>
      <c r="E898" s="834" t="s">
        <v>3042</v>
      </c>
      <c r="F898" s="832" t="s">
        <v>2984</v>
      </c>
      <c r="G898" s="832" t="s">
        <v>3155</v>
      </c>
      <c r="H898" s="832" t="s">
        <v>630</v>
      </c>
      <c r="I898" s="832" t="s">
        <v>4288</v>
      </c>
      <c r="J898" s="832" t="s">
        <v>4289</v>
      </c>
      <c r="K898" s="832" t="s">
        <v>4290</v>
      </c>
      <c r="L898" s="835">
        <v>303.82</v>
      </c>
      <c r="M898" s="835">
        <v>303.82</v>
      </c>
      <c r="N898" s="832">
        <v>1</v>
      </c>
      <c r="O898" s="836">
        <v>1</v>
      </c>
      <c r="P898" s="835">
        <v>303.82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10</v>
      </c>
      <c r="B899" s="832" t="s">
        <v>2982</v>
      </c>
      <c r="C899" s="832" t="s">
        <v>2991</v>
      </c>
      <c r="D899" s="833" t="s">
        <v>6897</v>
      </c>
      <c r="E899" s="834" t="s">
        <v>3042</v>
      </c>
      <c r="F899" s="832" t="s">
        <v>2984</v>
      </c>
      <c r="G899" s="832" t="s">
        <v>3155</v>
      </c>
      <c r="H899" s="832" t="s">
        <v>689</v>
      </c>
      <c r="I899" s="832" t="s">
        <v>2710</v>
      </c>
      <c r="J899" s="832" t="s">
        <v>2711</v>
      </c>
      <c r="K899" s="832" t="s">
        <v>2712</v>
      </c>
      <c r="L899" s="835">
        <v>141.25</v>
      </c>
      <c r="M899" s="835">
        <v>141.25</v>
      </c>
      <c r="N899" s="832">
        <v>1</v>
      </c>
      <c r="O899" s="836">
        <v>1</v>
      </c>
      <c r="P899" s="835">
        <v>141.25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10</v>
      </c>
      <c r="B900" s="832" t="s">
        <v>2982</v>
      </c>
      <c r="C900" s="832" t="s">
        <v>2991</v>
      </c>
      <c r="D900" s="833" t="s">
        <v>6897</v>
      </c>
      <c r="E900" s="834" t="s">
        <v>3042</v>
      </c>
      <c r="F900" s="832" t="s">
        <v>2984</v>
      </c>
      <c r="G900" s="832" t="s">
        <v>3155</v>
      </c>
      <c r="H900" s="832" t="s">
        <v>630</v>
      </c>
      <c r="I900" s="832" t="s">
        <v>4291</v>
      </c>
      <c r="J900" s="832" t="s">
        <v>4292</v>
      </c>
      <c r="K900" s="832" t="s">
        <v>4293</v>
      </c>
      <c r="L900" s="835">
        <v>92.04</v>
      </c>
      <c r="M900" s="835">
        <v>92.04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10</v>
      </c>
      <c r="B901" s="832" t="s">
        <v>2982</v>
      </c>
      <c r="C901" s="832" t="s">
        <v>2991</v>
      </c>
      <c r="D901" s="833" t="s">
        <v>6897</v>
      </c>
      <c r="E901" s="834" t="s">
        <v>3042</v>
      </c>
      <c r="F901" s="832" t="s">
        <v>2984</v>
      </c>
      <c r="G901" s="832" t="s">
        <v>4294</v>
      </c>
      <c r="H901" s="832" t="s">
        <v>630</v>
      </c>
      <c r="I901" s="832" t="s">
        <v>4295</v>
      </c>
      <c r="J901" s="832" t="s">
        <v>2157</v>
      </c>
      <c r="K901" s="832" t="s">
        <v>4296</v>
      </c>
      <c r="L901" s="835">
        <v>0</v>
      </c>
      <c r="M901" s="835">
        <v>0</v>
      </c>
      <c r="N901" s="832">
        <v>4</v>
      </c>
      <c r="O901" s="836">
        <v>1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10</v>
      </c>
      <c r="B902" s="832" t="s">
        <v>2982</v>
      </c>
      <c r="C902" s="832" t="s">
        <v>2991</v>
      </c>
      <c r="D902" s="833" t="s">
        <v>6897</v>
      </c>
      <c r="E902" s="834" t="s">
        <v>3042</v>
      </c>
      <c r="F902" s="832" t="s">
        <v>2984</v>
      </c>
      <c r="G902" s="832" t="s">
        <v>3357</v>
      </c>
      <c r="H902" s="832" t="s">
        <v>630</v>
      </c>
      <c r="I902" s="832" t="s">
        <v>3358</v>
      </c>
      <c r="J902" s="832" t="s">
        <v>3359</v>
      </c>
      <c r="K902" s="832" t="s">
        <v>1620</v>
      </c>
      <c r="L902" s="835">
        <v>88.1</v>
      </c>
      <c r="M902" s="835">
        <v>88.1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10</v>
      </c>
      <c r="B903" s="832" t="s">
        <v>2982</v>
      </c>
      <c r="C903" s="832" t="s">
        <v>2991</v>
      </c>
      <c r="D903" s="833" t="s">
        <v>6897</v>
      </c>
      <c r="E903" s="834" t="s">
        <v>3042</v>
      </c>
      <c r="F903" s="832" t="s">
        <v>2984</v>
      </c>
      <c r="G903" s="832" t="s">
        <v>3175</v>
      </c>
      <c r="H903" s="832" t="s">
        <v>630</v>
      </c>
      <c r="I903" s="832" t="s">
        <v>3176</v>
      </c>
      <c r="J903" s="832" t="s">
        <v>3177</v>
      </c>
      <c r="K903" s="832" t="s">
        <v>3178</v>
      </c>
      <c r="L903" s="835">
        <v>21.92</v>
      </c>
      <c r="M903" s="835">
        <v>21.92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10</v>
      </c>
      <c r="B904" s="832" t="s">
        <v>2982</v>
      </c>
      <c r="C904" s="832" t="s">
        <v>2991</v>
      </c>
      <c r="D904" s="833" t="s">
        <v>6897</v>
      </c>
      <c r="E904" s="834" t="s">
        <v>3042</v>
      </c>
      <c r="F904" s="832" t="s">
        <v>2984</v>
      </c>
      <c r="G904" s="832" t="s">
        <v>3175</v>
      </c>
      <c r="H904" s="832" t="s">
        <v>630</v>
      </c>
      <c r="I904" s="832" t="s">
        <v>3179</v>
      </c>
      <c r="J904" s="832" t="s">
        <v>3180</v>
      </c>
      <c r="K904" s="832" t="s">
        <v>3181</v>
      </c>
      <c r="L904" s="835">
        <v>87.67</v>
      </c>
      <c r="M904" s="835">
        <v>87.67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10</v>
      </c>
      <c r="B905" s="832" t="s">
        <v>2982</v>
      </c>
      <c r="C905" s="832" t="s">
        <v>2991</v>
      </c>
      <c r="D905" s="833" t="s">
        <v>6897</v>
      </c>
      <c r="E905" s="834" t="s">
        <v>3042</v>
      </c>
      <c r="F905" s="832" t="s">
        <v>2984</v>
      </c>
      <c r="G905" s="832" t="s">
        <v>4297</v>
      </c>
      <c r="H905" s="832" t="s">
        <v>689</v>
      </c>
      <c r="I905" s="832" t="s">
        <v>4298</v>
      </c>
      <c r="J905" s="832" t="s">
        <v>4299</v>
      </c>
      <c r="K905" s="832" t="s">
        <v>4300</v>
      </c>
      <c r="L905" s="835">
        <v>120.77</v>
      </c>
      <c r="M905" s="835">
        <v>241.54</v>
      </c>
      <c r="N905" s="832">
        <v>2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10</v>
      </c>
      <c r="B906" s="832" t="s">
        <v>2982</v>
      </c>
      <c r="C906" s="832" t="s">
        <v>2991</v>
      </c>
      <c r="D906" s="833" t="s">
        <v>6897</v>
      </c>
      <c r="E906" s="834" t="s">
        <v>3042</v>
      </c>
      <c r="F906" s="832" t="s">
        <v>2984</v>
      </c>
      <c r="G906" s="832" t="s">
        <v>4297</v>
      </c>
      <c r="H906" s="832" t="s">
        <v>630</v>
      </c>
      <c r="I906" s="832" t="s">
        <v>4301</v>
      </c>
      <c r="J906" s="832" t="s">
        <v>4302</v>
      </c>
      <c r="K906" s="832" t="s">
        <v>4303</v>
      </c>
      <c r="L906" s="835">
        <v>120.77</v>
      </c>
      <c r="M906" s="835">
        <v>120.77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10</v>
      </c>
      <c r="B907" s="832" t="s">
        <v>2982</v>
      </c>
      <c r="C907" s="832" t="s">
        <v>2991</v>
      </c>
      <c r="D907" s="833" t="s">
        <v>6897</v>
      </c>
      <c r="E907" s="834" t="s">
        <v>3042</v>
      </c>
      <c r="F907" s="832" t="s">
        <v>2984</v>
      </c>
      <c r="G907" s="832" t="s">
        <v>3533</v>
      </c>
      <c r="H907" s="832" t="s">
        <v>630</v>
      </c>
      <c r="I907" s="832" t="s">
        <v>3534</v>
      </c>
      <c r="J907" s="832" t="s">
        <v>1072</v>
      </c>
      <c r="K907" s="832" t="s">
        <v>3535</v>
      </c>
      <c r="L907" s="835">
        <v>61.97</v>
      </c>
      <c r="M907" s="835">
        <v>61.97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10</v>
      </c>
      <c r="B908" s="832" t="s">
        <v>2982</v>
      </c>
      <c r="C908" s="832" t="s">
        <v>2991</v>
      </c>
      <c r="D908" s="833" t="s">
        <v>6897</v>
      </c>
      <c r="E908" s="834" t="s">
        <v>3088</v>
      </c>
      <c r="F908" s="832" t="s">
        <v>2984</v>
      </c>
      <c r="G908" s="832" t="s">
        <v>3106</v>
      </c>
      <c r="H908" s="832" t="s">
        <v>689</v>
      </c>
      <c r="I908" s="832" t="s">
        <v>2445</v>
      </c>
      <c r="J908" s="832" t="s">
        <v>2446</v>
      </c>
      <c r="K908" s="832" t="s">
        <v>2447</v>
      </c>
      <c r="L908" s="835">
        <v>66.08</v>
      </c>
      <c r="M908" s="835">
        <v>66.08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10</v>
      </c>
      <c r="B909" s="832" t="s">
        <v>2982</v>
      </c>
      <c r="C909" s="832" t="s">
        <v>2991</v>
      </c>
      <c r="D909" s="833" t="s">
        <v>6897</v>
      </c>
      <c r="E909" s="834" t="s">
        <v>3088</v>
      </c>
      <c r="F909" s="832" t="s">
        <v>2984</v>
      </c>
      <c r="G909" s="832" t="s">
        <v>3263</v>
      </c>
      <c r="H909" s="832" t="s">
        <v>630</v>
      </c>
      <c r="I909" s="832" t="s">
        <v>4304</v>
      </c>
      <c r="J909" s="832" t="s">
        <v>2464</v>
      </c>
      <c r="K909" s="832" t="s">
        <v>3330</v>
      </c>
      <c r="L909" s="835">
        <v>238.72</v>
      </c>
      <c r="M909" s="835">
        <v>238.72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10</v>
      </c>
      <c r="B910" s="832" t="s">
        <v>2982</v>
      </c>
      <c r="C910" s="832" t="s">
        <v>2991</v>
      </c>
      <c r="D910" s="833" t="s">
        <v>6897</v>
      </c>
      <c r="E910" s="834" t="s">
        <v>3088</v>
      </c>
      <c r="F910" s="832" t="s">
        <v>2984</v>
      </c>
      <c r="G910" s="832" t="s">
        <v>3882</v>
      </c>
      <c r="H910" s="832" t="s">
        <v>630</v>
      </c>
      <c r="I910" s="832" t="s">
        <v>4226</v>
      </c>
      <c r="J910" s="832" t="s">
        <v>1391</v>
      </c>
      <c r="K910" s="832" t="s">
        <v>4227</v>
      </c>
      <c r="L910" s="835">
        <v>0</v>
      </c>
      <c r="M910" s="835">
        <v>0</v>
      </c>
      <c r="N910" s="832">
        <v>1</v>
      </c>
      <c r="O910" s="836">
        <v>1</v>
      </c>
      <c r="P910" s="835"/>
      <c r="Q910" s="837"/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10</v>
      </c>
      <c r="B911" s="832" t="s">
        <v>2982</v>
      </c>
      <c r="C911" s="832" t="s">
        <v>2991</v>
      </c>
      <c r="D911" s="833" t="s">
        <v>6897</v>
      </c>
      <c r="E911" s="834" t="s">
        <v>3088</v>
      </c>
      <c r="F911" s="832" t="s">
        <v>2984</v>
      </c>
      <c r="G911" s="832" t="s">
        <v>3123</v>
      </c>
      <c r="H911" s="832" t="s">
        <v>630</v>
      </c>
      <c r="I911" s="832" t="s">
        <v>3329</v>
      </c>
      <c r="J911" s="832" t="s">
        <v>1590</v>
      </c>
      <c r="K911" s="832" t="s">
        <v>3330</v>
      </c>
      <c r="L911" s="835">
        <v>98.75</v>
      </c>
      <c r="M911" s="835">
        <v>197.5</v>
      </c>
      <c r="N911" s="832">
        <v>2</v>
      </c>
      <c r="O911" s="836">
        <v>1</v>
      </c>
      <c r="P911" s="835">
        <v>197.5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10</v>
      </c>
      <c r="B912" s="832" t="s">
        <v>2982</v>
      </c>
      <c r="C912" s="832" t="s">
        <v>2991</v>
      </c>
      <c r="D912" s="833" t="s">
        <v>6897</v>
      </c>
      <c r="E912" s="834" t="s">
        <v>3088</v>
      </c>
      <c r="F912" s="832" t="s">
        <v>2984</v>
      </c>
      <c r="G912" s="832" t="s">
        <v>4305</v>
      </c>
      <c r="H912" s="832" t="s">
        <v>630</v>
      </c>
      <c r="I912" s="832" t="s">
        <v>4306</v>
      </c>
      <c r="J912" s="832" t="s">
        <v>2002</v>
      </c>
      <c r="K912" s="832" t="s">
        <v>4307</v>
      </c>
      <c r="L912" s="835">
        <v>2252.17</v>
      </c>
      <c r="M912" s="835">
        <v>2252.17</v>
      </c>
      <c r="N912" s="832">
        <v>1</v>
      </c>
      <c r="O912" s="836">
        <v>1</v>
      </c>
      <c r="P912" s="835">
        <v>2252.17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10</v>
      </c>
      <c r="B913" s="832" t="s">
        <v>2982</v>
      </c>
      <c r="C913" s="832" t="s">
        <v>2991</v>
      </c>
      <c r="D913" s="833" t="s">
        <v>6897</v>
      </c>
      <c r="E913" s="834" t="s">
        <v>3088</v>
      </c>
      <c r="F913" s="832" t="s">
        <v>2984</v>
      </c>
      <c r="G913" s="832" t="s">
        <v>3161</v>
      </c>
      <c r="H913" s="832" t="s">
        <v>630</v>
      </c>
      <c r="I913" s="832" t="s">
        <v>4242</v>
      </c>
      <c r="J913" s="832" t="s">
        <v>1177</v>
      </c>
      <c r="K913" s="832" t="s">
        <v>4243</v>
      </c>
      <c r="L913" s="835">
        <v>28.81</v>
      </c>
      <c r="M913" s="835">
        <v>57.62</v>
      </c>
      <c r="N913" s="832">
        <v>2</v>
      </c>
      <c r="O913" s="836">
        <v>2</v>
      </c>
      <c r="P913" s="835">
        <v>28.81</v>
      </c>
      <c r="Q913" s="837">
        <v>0.5</v>
      </c>
      <c r="R913" s="832">
        <v>1</v>
      </c>
      <c r="S913" s="837">
        <v>0.5</v>
      </c>
      <c r="T913" s="836">
        <v>1</v>
      </c>
      <c r="U913" s="838">
        <v>0.5</v>
      </c>
    </row>
    <row r="914" spans="1:21" ht="14.4" customHeight="1" x14ac:dyDescent="0.3">
      <c r="A914" s="831">
        <v>10</v>
      </c>
      <c r="B914" s="832" t="s">
        <v>2982</v>
      </c>
      <c r="C914" s="832" t="s">
        <v>2991</v>
      </c>
      <c r="D914" s="833" t="s">
        <v>6897</v>
      </c>
      <c r="E914" s="834" t="s">
        <v>3088</v>
      </c>
      <c r="F914" s="832" t="s">
        <v>2984</v>
      </c>
      <c r="G914" s="832" t="s">
        <v>3161</v>
      </c>
      <c r="H914" s="832" t="s">
        <v>630</v>
      </c>
      <c r="I914" s="832" t="s">
        <v>3166</v>
      </c>
      <c r="J914" s="832" t="s">
        <v>1177</v>
      </c>
      <c r="K914" s="832" t="s">
        <v>3167</v>
      </c>
      <c r="L914" s="835">
        <v>57.64</v>
      </c>
      <c r="M914" s="835">
        <v>57.64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10</v>
      </c>
      <c r="B915" s="832" t="s">
        <v>2982</v>
      </c>
      <c r="C915" s="832" t="s">
        <v>2991</v>
      </c>
      <c r="D915" s="833" t="s">
        <v>6897</v>
      </c>
      <c r="E915" s="834" t="s">
        <v>3088</v>
      </c>
      <c r="F915" s="832" t="s">
        <v>2984</v>
      </c>
      <c r="G915" s="832" t="s">
        <v>3161</v>
      </c>
      <c r="H915" s="832" t="s">
        <v>630</v>
      </c>
      <c r="I915" s="832" t="s">
        <v>3367</v>
      </c>
      <c r="J915" s="832" t="s">
        <v>1177</v>
      </c>
      <c r="K915" s="832" t="s">
        <v>3163</v>
      </c>
      <c r="L915" s="835">
        <v>185.26</v>
      </c>
      <c r="M915" s="835">
        <v>185.26</v>
      </c>
      <c r="N915" s="832">
        <v>1</v>
      </c>
      <c r="O915" s="836">
        <v>1</v>
      </c>
      <c r="P915" s="835">
        <v>185.26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10</v>
      </c>
      <c r="B916" s="832" t="s">
        <v>2982</v>
      </c>
      <c r="C916" s="832" t="s">
        <v>2991</v>
      </c>
      <c r="D916" s="833" t="s">
        <v>6897</v>
      </c>
      <c r="E916" s="834" t="s">
        <v>3088</v>
      </c>
      <c r="F916" s="832" t="s">
        <v>2984</v>
      </c>
      <c r="G916" s="832" t="s">
        <v>3161</v>
      </c>
      <c r="H916" s="832" t="s">
        <v>630</v>
      </c>
      <c r="I916" s="832" t="s">
        <v>3367</v>
      </c>
      <c r="J916" s="832" t="s">
        <v>1177</v>
      </c>
      <c r="K916" s="832" t="s">
        <v>3163</v>
      </c>
      <c r="L916" s="835">
        <v>103.67</v>
      </c>
      <c r="M916" s="835">
        <v>207.34</v>
      </c>
      <c r="N916" s="832">
        <v>2</v>
      </c>
      <c r="O916" s="836">
        <v>2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10</v>
      </c>
      <c r="B917" s="832" t="s">
        <v>2982</v>
      </c>
      <c r="C917" s="832" t="s">
        <v>2991</v>
      </c>
      <c r="D917" s="833" t="s">
        <v>6897</v>
      </c>
      <c r="E917" s="834" t="s">
        <v>3088</v>
      </c>
      <c r="F917" s="832" t="s">
        <v>2984</v>
      </c>
      <c r="G917" s="832" t="s">
        <v>3161</v>
      </c>
      <c r="H917" s="832" t="s">
        <v>630</v>
      </c>
      <c r="I917" s="832" t="s">
        <v>3168</v>
      </c>
      <c r="J917" s="832" t="s">
        <v>1177</v>
      </c>
      <c r="K917" s="832" t="s">
        <v>3167</v>
      </c>
      <c r="L917" s="835">
        <v>32.25</v>
      </c>
      <c r="M917" s="835">
        <v>64.5</v>
      </c>
      <c r="N917" s="832">
        <v>2</v>
      </c>
      <c r="O917" s="836">
        <v>1</v>
      </c>
      <c r="P917" s="835">
        <v>64.5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10</v>
      </c>
      <c r="B918" s="832" t="s">
        <v>2982</v>
      </c>
      <c r="C918" s="832" t="s">
        <v>2991</v>
      </c>
      <c r="D918" s="833" t="s">
        <v>6897</v>
      </c>
      <c r="E918" s="834" t="s">
        <v>3088</v>
      </c>
      <c r="F918" s="832" t="s">
        <v>2984</v>
      </c>
      <c r="G918" s="832" t="s">
        <v>3376</v>
      </c>
      <c r="H918" s="832" t="s">
        <v>630</v>
      </c>
      <c r="I918" s="832" t="s">
        <v>4308</v>
      </c>
      <c r="J918" s="832" t="s">
        <v>4309</v>
      </c>
      <c r="K918" s="832" t="s">
        <v>4310</v>
      </c>
      <c r="L918" s="835">
        <v>158.99</v>
      </c>
      <c r="M918" s="835">
        <v>317.98</v>
      </c>
      <c r="N918" s="832">
        <v>2</v>
      </c>
      <c r="O918" s="836">
        <v>1</v>
      </c>
      <c r="P918" s="835">
        <v>317.98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10</v>
      </c>
      <c r="B919" s="832" t="s">
        <v>2982</v>
      </c>
      <c r="C919" s="832" t="s">
        <v>2991</v>
      </c>
      <c r="D919" s="833" t="s">
        <v>6897</v>
      </c>
      <c r="E919" s="834" t="s">
        <v>3088</v>
      </c>
      <c r="F919" s="832" t="s">
        <v>2984</v>
      </c>
      <c r="G919" s="832" t="s">
        <v>3380</v>
      </c>
      <c r="H919" s="832" t="s">
        <v>630</v>
      </c>
      <c r="I919" s="832" t="s">
        <v>4141</v>
      </c>
      <c r="J919" s="832" t="s">
        <v>708</v>
      </c>
      <c r="K919" s="832" t="s">
        <v>3382</v>
      </c>
      <c r="L919" s="835">
        <v>108.44</v>
      </c>
      <c r="M919" s="835">
        <v>108.44</v>
      </c>
      <c r="N919" s="832">
        <v>1</v>
      </c>
      <c r="O919" s="836">
        <v>0.5</v>
      </c>
      <c r="P919" s="835">
        <v>108.44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10</v>
      </c>
      <c r="B920" s="832" t="s">
        <v>2982</v>
      </c>
      <c r="C920" s="832" t="s">
        <v>2991</v>
      </c>
      <c r="D920" s="833" t="s">
        <v>6897</v>
      </c>
      <c r="E920" s="834" t="s">
        <v>3088</v>
      </c>
      <c r="F920" s="832" t="s">
        <v>2984</v>
      </c>
      <c r="G920" s="832" t="s">
        <v>3383</v>
      </c>
      <c r="H920" s="832" t="s">
        <v>689</v>
      </c>
      <c r="I920" s="832" t="s">
        <v>2788</v>
      </c>
      <c r="J920" s="832" t="s">
        <v>1697</v>
      </c>
      <c r="K920" s="832" t="s">
        <v>1546</v>
      </c>
      <c r="L920" s="835">
        <v>72.27</v>
      </c>
      <c r="M920" s="835">
        <v>722.69999999999993</v>
      </c>
      <c r="N920" s="832">
        <v>10</v>
      </c>
      <c r="O920" s="836">
        <v>0.5</v>
      </c>
      <c r="P920" s="835">
        <v>722.69999999999993</v>
      </c>
      <c r="Q920" s="837">
        <v>1</v>
      </c>
      <c r="R920" s="832">
        <v>10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10</v>
      </c>
      <c r="B921" s="832" t="s">
        <v>2982</v>
      </c>
      <c r="C921" s="832" t="s">
        <v>2991</v>
      </c>
      <c r="D921" s="833" t="s">
        <v>6897</v>
      </c>
      <c r="E921" s="834" t="s">
        <v>3088</v>
      </c>
      <c r="F921" s="832" t="s">
        <v>2984</v>
      </c>
      <c r="G921" s="832" t="s">
        <v>3175</v>
      </c>
      <c r="H921" s="832" t="s">
        <v>630</v>
      </c>
      <c r="I921" s="832" t="s">
        <v>3176</v>
      </c>
      <c r="J921" s="832" t="s">
        <v>3177</v>
      </c>
      <c r="K921" s="832" t="s">
        <v>3178</v>
      </c>
      <c r="L921" s="835">
        <v>21.92</v>
      </c>
      <c r="M921" s="835">
        <v>65.760000000000005</v>
      </c>
      <c r="N921" s="832">
        <v>3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10</v>
      </c>
      <c r="B922" s="832" t="s">
        <v>2982</v>
      </c>
      <c r="C922" s="832" t="s">
        <v>2991</v>
      </c>
      <c r="D922" s="833" t="s">
        <v>6897</v>
      </c>
      <c r="E922" s="834" t="s">
        <v>3088</v>
      </c>
      <c r="F922" s="832" t="s">
        <v>2984</v>
      </c>
      <c r="G922" s="832" t="s">
        <v>3175</v>
      </c>
      <c r="H922" s="832" t="s">
        <v>630</v>
      </c>
      <c r="I922" s="832" t="s">
        <v>3179</v>
      </c>
      <c r="J922" s="832" t="s">
        <v>3180</v>
      </c>
      <c r="K922" s="832" t="s">
        <v>3181</v>
      </c>
      <c r="L922" s="835">
        <v>87.67</v>
      </c>
      <c r="M922" s="835">
        <v>263.01</v>
      </c>
      <c r="N922" s="832">
        <v>3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10</v>
      </c>
      <c r="B923" s="832" t="s">
        <v>2982</v>
      </c>
      <c r="C923" s="832" t="s">
        <v>2991</v>
      </c>
      <c r="D923" s="833" t="s">
        <v>6897</v>
      </c>
      <c r="E923" s="834" t="s">
        <v>3088</v>
      </c>
      <c r="F923" s="832" t="s">
        <v>2984</v>
      </c>
      <c r="G923" s="832" t="s">
        <v>3388</v>
      </c>
      <c r="H923" s="832" t="s">
        <v>630</v>
      </c>
      <c r="I923" s="832" t="s">
        <v>3394</v>
      </c>
      <c r="J923" s="832" t="s">
        <v>1210</v>
      </c>
      <c r="K923" s="832" t="s">
        <v>3395</v>
      </c>
      <c r="L923" s="835">
        <v>220.09</v>
      </c>
      <c r="M923" s="835">
        <v>1540.63</v>
      </c>
      <c r="N923" s="832">
        <v>7</v>
      </c>
      <c r="O923" s="836">
        <v>2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10</v>
      </c>
      <c r="B924" s="832" t="s">
        <v>2982</v>
      </c>
      <c r="C924" s="832" t="s">
        <v>2991</v>
      </c>
      <c r="D924" s="833" t="s">
        <v>6897</v>
      </c>
      <c r="E924" s="834" t="s">
        <v>3088</v>
      </c>
      <c r="F924" s="832" t="s">
        <v>2984</v>
      </c>
      <c r="G924" s="832" t="s">
        <v>3508</v>
      </c>
      <c r="H924" s="832" t="s">
        <v>630</v>
      </c>
      <c r="I924" s="832" t="s">
        <v>3843</v>
      </c>
      <c r="J924" s="832" t="s">
        <v>1366</v>
      </c>
      <c r="K924" s="832" t="s">
        <v>3689</v>
      </c>
      <c r="L924" s="835">
        <v>0</v>
      </c>
      <c r="M924" s="835">
        <v>0</v>
      </c>
      <c r="N924" s="832">
        <v>1</v>
      </c>
      <c r="O924" s="836">
        <v>1</v>
      </c>
      <c r="P924" s="835">
        <v>0</v>
      </c>
      <c r="Q924" s="837"/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10</v>
      </c>
      <c r="B925" s="832" t="s">
        <v>2982</v>
      </c>
      <c r="C925" s="832" t="s">
        <v>2991</v>
      </c>
      <c r="D925" s="833" t="s">
        <v>6897</v>
      </c>
      <c r="E925" s="834" t="s">
        <v>3088</v>
      </c>
      <c r="F925" s="832" t="s">
        <v>2984</v>
      </c>
      <c r="G925" s="832" t="s">
        <v>3398</v>
      </c>
      <c r="H925" s="832" t="s">
        <v>630</v>
      </c>
      <c r="I925" s="832" t="s">
        <v>3399</v>
      </c>
      <c r="J925" s="832" t="s">
        <v>3400</v>
      </c>
      <c r="K925" s="832" t="s">
        <v>3181</v>
      </c>
      <c r="L925" s="835">
        <v>0</v>
      </c>
      <c r="M925" s="835">
        <v>0</v>
      </c>
      <c r="N925" s="832">
        <v>10</v>
      </c>
      <c r="O925" s="836">
        <v>1</v>
      </c>
      <c r="P925" s="835">
        <v>0</v>
      </c>
      <c r="Q925" s="837"/>
      <c r="R925" s="832">
        <v>10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10</v>
      </c>
      <c r="B926" s="832" t="s">
        <v>2982</v>
      </c>
      <c r="C926" s="832" t="s">
        <v>2991</v>
      </c>
      <c r="D926" s="833" t="s">
        <v>6897</v>
      </c>
      <c r="E926" s="834" t="s">
        <v>3088</v>
      </c>
      <c r="F926" s="832" t="s">
        <v>2984</v>
      </c>
      <c r="G926" s="832" t="s">
        <v>3401</v>
      </c>
      <c r="H926" s="832" t="s">
        <v>689</v>
      </c>
      <c r="I926" s="832" t="s">
        <v>3402</v>
      </c>
      <c r="J926" s="832" t="s">
        <v>2576</v>
      </c>
      <c r="K926" s="832" t="s">
        <v>3403</v>
      </c>
      <c r="L926" s="835">
        <v>10.41</v>
      </c>
      <c r="M926" s="835">
        <v>31.23</v>
      </c>
      <c r="N926" s="832">
        <v>3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10</v>
      </c>
      <c r="B927" s="832" t="s">
        <v>2982</v>
      </c>
      <c r="C927" s="832" t="s">
        <v>2991</v>
      </c>
      <c r="D927" s="833" t="s">
        <v>6897</v>
      </c>
      <c r="E927" s="834" t="s">
        <v>3088</v>
      </c>
      <c r="F927" s="832" t="s">
        <v>2984</v>
      </c>
      <c r="G927" s="832" t="s">
        <v>3583</v>
      </c>
      <c r="H927" s="832" t="s">
        <v>689</v>
      </c>
      <c r="I927" s="832" t="s">
        <v>2619</v>
      </c>
      <c r="J927" s="832" t="s">
        <v>2620</v>
      </c>
      <c r="K927" s="832" t="s">
        <v>2621</v>
      </c>
      <c r="L927" s="835">
        <v>0</v>
      </c>
      <c r="M927" s="835">
        <v>0</v>
      </c>
      <c r="N927" s="832">
        <v>1</v>
      </c>
      <c r="O927" s="836">
        <v>0.5</v>
      </c>
      <c r="P927" s="835">
        <v>0</v>
      </c>
      <c r="Q927" s="837"/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10</v>
      </c>
      <c r="B928" s="832" t="s">
        <v>2982</v>
      </c>
      <c r="C928" s="832" t="s">
        <v>2991</v>
      </c>
      <c r="D928" s="833" t="s">
        <v>6897</v>
      </c>
      <c r="E928" s="834" t="s">
        <v>3088</v>
      </c>
      <c r="F928" s="832" t="s">
        <v>2984</v>
      </c>
      <c r="G928" s="832" t="s">
        <v>3425</v>
      </c>
      <c r="H928" s="832" t="s">
        <v>630</v>
      </c>
      <c r="I928" s="832" t="s">
        <v>3430</v>
      </c>
      <c r="J928" s="832" t="s">
        <v>1070</v>
      </c>
      <c r="K928" s="832" t="s">
        <v>3427</v>
      </c>
      <c r="L928" s="835">
        <v>42.54</v>
      </c>
      <c r="M928" s="835">
        <v>42.54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10</v>
      </c>
      <c r="B929" s="832" t="s">
        <v>2982</v>
      </c>
      <c r="C929" s="832" t="s">
        <v>2991</v>
      </c>
      <c r="D929" s="833" t="s">
        <v>6897</v>
      </c>
      <c r="E929" s="834" t="s">
        <v>3088</v>
      </c>
      <c r="F929" s="832" t="s">
        <v>2984</v>
      </c>
      <c r="G929" s="832" t="s">
        <v>3425</v>
      </c>
      <c r="H929" s="832" t="s">
        <v>630</v>
      </c>
      <c r="I929" s="832" t="s">
        <v>3431</v>
      </c>
      <c r="J929" s="832" t="s">
        <v>1070</v>
      </c>
      <c r="K929" s="832" t="s">
        <v>3432</v>
      </c>
      <c r="L929" s="835">
        <v>60.28</v>
      </c>
      <c r="M929" s="835">
        <v>301.39999999999998</v>
      </c>
      <c r="N929" s="832">
        <v>5</v>
      </c>
      <c r="O929" s="836">
        <v>5</v>
      </c>
      <c r="P929" s="835">
        <v>241.12</v>
      </c>
      <c r="Q929" s="837">
        <v>0.8</v>
      </c>
      <c r="R929" s="832">
        <v>4</v>
      </c>
      <c r="S929" s="837">
        <v>0.8</v>
      </c>
      <c r="T929" s="836">
        <v>4</v>
      </c>
      <c r="U929" s="838">
        <v>0.8</v>
      </c>
    </row>
    <row r="930" spans="1:21" ht="14.4" customHeight="1" x14ac:dyDescent="0.3">
      <c r="A930" s="831">
        <v>10</v>
      </c>
      <c r="B930" s="832" t="s">
        <v>2982</v>
      </c>
      <c r="C930" s="832" t="s">
        <v>2991</v>
      </c>
      <c r="D930" s="833" t="s">
        <v>6897</v>
      </c>
      <c r="E930" s="834" t="s">
        <v>3088</v>
      </c>
      <c r="F930" s="832" t="s">
        <v>2984</v>
      </c>
      <c r="G930" s="832" t="s">
        <v>3186</v>
      </c>
      <c r="H930" s="832" t="s">
        <v>630</v>
      </c>
      <c r="I930" s="832" t="s">
        <v>3442</v>
      </c>
      <c r="J930" s="832" t="s">
        <v>3443</v>
      </c>
      <c r="K930" s="832" t="s">
        <v>3444</v>
      </c>
      <c r="L930" s="835">
        <v>25.12</v>
      </c>
      <c r="M930" s="835">
        <v>25.12</v>
      </c>
      <c r="N930" s="832">
        <v>1</v>
      </c>
      <c r="O930" s="836">
        <v>1</v>
      </c>
      <c r="P930" s="835">
        <v>25.12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10</v>
      </c>
      <c r="B931" s="832" t="s">
        <v>2982</v>
      </c>
      <c r="C931" s="832" t="s">
        <v>2991</v>
      </c>
      <c r="D931" s="833" t="s">
        <v>6897</v>
      </c>
      <c r="E931" s="834" t="s">
        <v>3088</v>
      </c>
      <c r="F931" s="832" t="s">
        <v>2984</v>
      </c>
      <c r="G931" s="832" t="s">
        <v>3962</v>
      </c>
      <c r="H931" s="832" t="s">
        <v>630</v>
      </c>
      <c r="I931" s="832" t="s">
        <v>4311</v>
      </c>
      <c r="J931" s="832" t="s">
        <v>2719</v>
      </c>
      <c r="K931" s="832" t="s">
        <v>4312</v>
      </c>
      <c r="L931" s="835">
        <v>566.53</v>
      </c>
      <c r="M931" s="835">
        <v>566.53</v>
      </c>
      <c r="N931" s="832">
        <v>1</v>
      </c>
      <c r="O931" s="836">
        <v>0.5</v>
      </c>
      <c r="P931" s="835">
        <v>566.53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10</v>
      </c>
      <c r="B932" s="832" t="s">
        <v>2982</v>
      </c>
      <c r="C932" s="832" t="s">
        <v>2991</v>
      </c>
      <c r="D932" s="833" t="s">
        <v>6897</v>
      </c>
      <c r="E932" s="834" t="s">
        <v>3088</v>
      </c>
      <c r="F932" s="832" t="s">
        <v>2984</v>
      </c>
      <c r="G932" s="832" t="s">
        <v>3456</v>
      </c>
      <c r="H932" s="832" t="s">
        <v>630</v>
      </c>
      <c r="I932" s="832" t="s">
        <v>3457</v>
      </c>
      <c r="J932" s="832" t="s">
        <v>2214</v>
      </c>
      <c r="K932" s="832" t="s">
        <v>3458</v>
      </c>
      <c r="L932" s="835">
        <v>0</v>
      </c>
      <c r="M932" s="835">
        <v>0</v>
      </c>
      <c r="N932" s="832">
        <v>4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10</v>
      </c>
      <c r="B933" s="832" t="s">
        <v>2982</v>
      </c>
      <c r="C933" s="832" t="s">
        <v>2991</v>
      </c>
      <c r="D933" s="833" t="s">
        <v>6897</v>
      </c>
      <c r="E933" s="834" t="s">
        <v>3088</v>
      </c>
      <c r="F933" s="832" t="s">
        <v>2985</v>
      </c>
      <c r="G933" s="832" t="s">
        <v>3094</v>
      </c>
      <c r="H933" s="832" t="s">
        <v>630</v>
      </c>
      <c r="I933" s="832" t="s">
        <v>4005</v>
      </c>
      <c r="J933" s="832" t="s">
        <v>3040</v>
      </c>
      <c r="K933" s="832"/>
      <c r="L933" s="835">
        <v>0</v>
      </c>
      <c r="M933" s="835">
        <v>0</v>
      </c>
      <c r="N933" s="832">
        <v>1</v>
      </c>
      <c r="O933" s="836">
        <v>1</v>
      </c>
      <c r="P933" s="835">
        <v>0</v>
      </c>
      <c r="Q933" s="837"/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10</v>
      </c>
      <c r="B934" s="832" t="s">
        <v>2982</v>
      </c>
      <c r="C934" s="832" t="s">
        <v>2991</v>
      </c>
      <c r="D934" s="833" t="s">
        <v>6897</v>
      </c>
      <c r="E934" s="834" t="s">
        <v>3088</v>
      </c>
      <c r="F934" s="832" t="s">
        <v>2985</v>
      </c>
      <c r="G934" s="832" t="s">
        <v>3094</v>
      </c>
      <c r="H934" s="832" t="s">
        <v>630</v>
      </c>
      <c r="I934" s="832" t="s">
        <v>4313</v>
      </c>
      <c r="J934" s="832" t="s">
        <v>3040</v>
      </c>
      <c r="K934" s="832"/>
      <c r="L934" s="835">
        <v>0</v>
      </c>
      <c r="M934" s="835">
        <v>0</v>
      </c>
      <c r="N934" s="832">
        <v>1</v>
      </c>
      <c r="O934" s="836">
        <v>1</v>
      </c>
      <c r="P934" s="835"/>
      <c r="Q934" s="837"/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10</v>
      </c>
      <c r="B935" s="832" t="s">
        <v>2982</v>
      </c>
      <c r="C935" s="832" t="s">
        <v>2991</v>
      </c>
      <c r="D935" s="833" t="s">
        <v>6897</v>
      </c>
      <c r="E935" s="834" t="s">
        <v>3073</v>
      </c>
      <c r="F935" s="832" t="s">
        <v>2984</v>
      </c>
      <c r="G935" s="832" t="s">
        <v>3263</v>
      </c>
      <c r="H935" s="832" t="s">
        <v>630</v>
      </c>
      <c r="I935" s="832" t="s">
        <v>3264</v>
      </c>
      <c r="J935" s="832" t="s">
        <v>2464</v>
      </c>
      <c r="K935" s="832" t="s">
        <v>3265</v>
      </c>
      <c r="L935" s="835">
        <v>42.63</v>
      </c>
      <c r="M935" s="835">
        <v>42.63</v>
      </c>
      <c r="N935" s="832">
        <v>1</v>
      </c>
      <c r="O935" s="836">
        <v>1</v>
      </c>
      <c r="P935" s="835">
        <v>42.63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10</v>
      </c>
      <c r="B936" s="832" t="s">
        <v>2982</v>
      </c>
      <c r="C936" s="832" t="s">
        <v>2991</v>
      </c>
      <c r="D936" s="833" t="s">
        <v>6897</v>
      </c>
      <c r="E936" s="834" t="s">
        <v>3056</v>
      </c>
      <c r="F936" s="832" t="s">
        <v>2984</v>
      </c>
      <c r="G936" s="832" t="s">
        <v>3232</v>
      </c>
      <c r="H936" s="832" t="s">
        <v>630</v>
      </c>
      <c r="I936" s="832" t="s">
        <v>4314</v>
      </c>
      <c r="J936" s="832" t="s">
        <v>1421</v>
      </c>
      <c r="K936" s="832" t="s">
        <v>4315</v>
      </c>
      <c r="L936" s="835">
        <v>462.73</v>
      </c>
      <c r="M936" s="835">
        <v>925.46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10</v>
      </c>
      <c r="B937" s="832" t="s">
        <v>2982</v>
      </c>
      <c r="C937" s="832" t="s">
        <v>2991</v>
      </c>
      <c r="D937" s="833" t="s">
        <v>6897</v>
      </c>
      <c r="E937" s="834" t="s">
        <v>3056</v>
      </c>
      <c r="F937" s="832" t="s">
        <v>2984</v>
      </c>
      <c r="G937" s="832" t="s">
        <v>3106</v>
      </c>
      <c r="H937" s="832" t="s">
        <v>689</v>
      </c>
      <c r="I937" s="832" t="s">
        <v>2451</v>
      </c>
      <c r="J937" s="832" t="s">
        <v>1014</v>
      </c>
      <c r="K937" s="832" t="s">
        <v>3256</v>
      </c>
      <c r="L937" s="835">
        <v>75.73</v>
      </c>
      <c r="M937" s="835">
        <v>151.46</v>
      </c>
      <c r="N937" s="832">
        <v>2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10</v>
      </c>
      <c r="B938" s="832" t="s">
        <v>2982</v>
      </c>
      <c r="C938" s="832" t="s">
        <v>2991</v>
      </c>
      <c r="D938" s="833" t="s">
        <v>6897</v>
      </c>
      <c r="E938" s="834" t="s">
        <v>3056</v>
      </c>
      <c r="F938" s="832" t="s">
        <v>2984</v>
      </c>
      <c r="G938" s="832" t="s">
        <v>3106</v>
      </c>
      <c r="H938" s="832" t="s">
        <v>689</v>
      </c>
      <c r="I938" s="832" t="s">
        <v>2586</v>
      </c>
      <c r="J938" s="832" t="s">
        <v>1288</v>
      </c>
      <c r="K938" s="832" t="s">
        <v>2587</v>
      </c>
      <c r="L938" s="835">
        <v>225.06</v>
      </c>
      <c r="M938" s="835">
        <v>225.06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10</v>
      </c>
      <c r="B939" s="832" t="s">
        <v>2982</v>
      </c>
      <c r="C939" s="832" t="s">
        <v>2991</v>
      </c>
      <c r="D939" s="833" t="s">
        <v>6897</v>
      </c>
      <c r="E939" s="834" t="s">
        <v>3056</v>
      </c>
      <c r="F939" s="832" t="s">
        <v>2984</v>
      </c>
      <c r="G939" s="832" t="s">
        <v>3320</v>
      </c>
      <c r="H939" s="832" t="s">
        <v>630</v>
      </c>
      <c r="I939" s="832" t="s">
        <v>3321</v>
      </c>
      <c r="J939" s="832" t="s">
        <v>2217</v>
      </c>
      <c r="K939" s="832" t="s">
        <v>3322</v>
      </c>
      <c r="L939" s="835">
        <v>107.27</v>
      </c>
      <c r="M939" s="835">
        <v>107.27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10</v>
      </c>
      <c r="B940" s="832" t="s">
        <v>2982</v>
      </c>
      <c r="C940" s="832" t="s">
        <v>2991</v>
      </c>
      <c r="D940" s="833" t="s">
        <v>6897</v>
      </c>
      <c r="E940" s="834" t="s">
        <v>3056</v>
      </c>
      <c r="F940" s="832" t="s">
        <v>2984</v>
      </c>
      <c r="G940" s="832" t="s">
        <v>3320</v>
      </c>
      <c r="H940" s="832" t="s">
        <v>630</v>
      </c>
      <c r="I940" s="832" t="s">
        <v>3817</v>
      </c>
      <c r="J940" s="832" t="s">
        <v>2217</v>
      </c>
      <c r="K940" s="832" t="s">
        <v>3322</v>
      </c>
      <c r="L940" s="835">
        <v>107.27</v>
      </c>
      <c r="M940" s="835">
        <v>107.27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10</v>
      </c>
      <c r="B941" s="832" t="s">
        <v>2982</v>
      </c>
      <c r="C941" s="832" t="s">
        <v>2991</v>
      </c>
      <c r="D941" s="833" t="s">
        <v>6897</v>
      </c>
      <c r="E941" s="834" t="s">
        <v>3056</v>
      </c>
      <c r="F941" s="832" t="s">
        <v>2984</v>
      </c>
      <c r="G941" s="832" t="s">
        <v>3115</v>
      </c>
      <c r="H941" s="832" t="s">
        <v>630</v>
      </c>
      <c r="I941" s="832" t="s">
        <v>3116</v>
      </c>
      <c r="J941" s="832" t="s">
        <v>949</v>
      </c>
      <c r="K941" s="832" t="s">
        <v>3117</v>
      </c>
      <c r="L941" s="835">
        <v>34.15</v>
      </c>
      <c r="M941" s="835">
        <v>34.15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10</v>
      </c>
      <c r="B942" s="832" t="s">
        <v>2982</v>
      </c>
      <c r="C942" s="832" t="s">
        <v>2991</v>
      </c>
      <c r="D942" s="833" t="s">
        <v>6897</v>
      </c>
      <c r="E942" s="834" t="s">
        <v>3056</v>
      </c>
      <c r="F942" s="832" t="s">
        <v>2984</v>
      </c>
      <c r="G942" s="832" t="s">
        <v>4316</v>
      </c>
      <c r="H942" s="832" t="s">
        <v>630</v>
      </c>
      <c r="I942" s="832" t="s">
        <v>4317</v>
      </c>
      <c r="J942" s="832" t="s">
        <v>4318</v>
      </c>
      <c r="K942" s="832" t="s">
        <v>4319</v>
      </c>
      <c r="L942" s="835">
        <v>868.37</v>
      </c>
      <c r="M942" s="835">
        <v>868.37</v>
      </c>
      <c r="N942" s="832">
        <v>1</v>
      </c>
      <c r="O942" s="836">
        <v>1</v>
      </c>
      <c r="P942" s="835">
        <v>868.37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10</v>
      </c>
      <c r="B943" s="832" t="s">
        <v>2982</v>
      </c>
      <c r="C943" s="832" t="s">
        <v>2991</v>
      </c>
      <c r="D943" s="833" t="s">
        <v>6897</v>
      </c>
      <c r="E943" s="834" t="s">
        <v>3056</v>
      </c>
      <c r="F943" s="832" t="s">
        <v>2984</v>
      </c>
      <c r="G943" s="832" t="s">
        <v>3094</v>
      </c>
      <c r="H943" s="832" t="s">
        <v>630</v>
      </c>
      <c r="I943" s="832" t="s">
        <v>4320</v>
      </c>
      <c r="J943" s="832" t="s">
        <v>3040</v>
      </c>
      <c r="K943" s="832"/>
      <c r="L943" s="835">
        <v>0</v>
      </c>
      <c r="M943" s="835">
        <v>0</v>
      </c>
      <c r="N943" s="832">
        <v>1</v>
      </c>
      <c r="O943" s="836">
        <v>1</v>
      </c>
      <c r="P943" s="835">
        <v>0</v>
      </c>
      <c r="Q943" s="837"/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10</v>
      </c>
      <c r="B944" s="832" t="s">
        <v>2982</v>
      </c>
      <c r="C944" s="832" t="s">
        <v>2991</v>
      </c>
      <c r="D944" s="833" t="s">
        <v>6897</v>
      </c>
      <c r="E944" s="834" t="s">
        <v>3056</v>
      </c>
      <c r="F944" s="832" t="s">
        <v>2984</v>
      </c>
      <c r="G944" s="832" t="s">
        <v>3123</v>
      </c>
      <c r="H944" s="832" t="s">
        <v>630</v>
      </c>
      <c r="I944" s="832" t="s">
        <v>4321</v>
      </c>
      <c r="J944" s="832" t="s">
        <v>1590</v>
      </c>
      <c r="K944" s="832" t="s">
        <v>3330</v>
      </c>
      <c r="L944" s="835">
        <v>98.75</v>
      </c>
      <c r="M944" s="835">
        <v>197.5</v>
      </c>
      <c r="N944" s="832">
        <v>2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10</v>
      </c>
      <c r="B945" s="832" t="s">
        <v>2982</v>
      </c>
      <c r="C945" s="832" t="s">
        <v>2991</v>
      </c>
      <c r="D945" s="833" t="s">
        <v>6897</v>
      </c>
      <c r="E945" s="834" t="s">
        <v>3056</v>
      </c>
      <c r="F945" s="832" t="s">
        <v>2984</v>
      </c>
      <c r="G945" s="832" t="s">
        <v>3524</v>
      </c>
      <c r="H945" s="832" t="s">
        <v>630</v>
      </c>
      <c r="I945" s="832" t="s">
        <v>3752</v>
      </c>
      <c r="J945" s="832" t="s">
        <v>1526</v>
      </c>
      <c r="K945" s="832" t="s">
        <v>3753</v>
      </c>
      <c r="L945" s="835">
        <v>760.22</v>
      </c>
      <c r="M945" s="835">
        <v>760.22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10</v>
      </c>
      <c r="B946" s="832" t="s">
        <v>2982</v>
      </c>
      <c r="C946" s="832" t="s">
        <v>2991</v>
      </c>
      <c r="D946" s="833" t="s">
        <v>6897</v>
      </c>
      <c r="E946" s="834" t="s">
        <v>3056</v>
      </c>
      <c r="F946" s="832" t="s">
        <v>2984</v>
      </c>
      <c r="G946" s="832" t="s">
        <v>3757</v>
      </c>
      <c r="H946" s="832" t="s">
        <v>630</v>
      </c>
      <c r="I946" s="832" t="s">
        <v>3758</v>
      </c>
      <c r="J946" s="832" t="s">
        <v>1395</v>
      </c>
      <c r="K946" s="832" t="s">
        <v>3759</v>
      </c>
      <c r="L946" s="835">
        <v>0</v>
      </c>
      <c r="M946" s="835">
        <v>0</v>
      </c>
      <c r="N946" s="832">
        <v>2</v>
      </c>
      <c r="O946" s="836">
        <v>0.5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10</v>
      </c>
      <c r="B947" s="832" t="s">
        <v>2982</v>
      </c>
      <c r="C947" s="832" t="s">
        <v>2991</v>
      </c>
      <c r="D947" s="833" t="s">
        <v>6897</v>
      </c>
      <c r="E947" s="834" t="s">
        <v>3056</v>
      </c>
      <c r="F947" s="832" t="s">
        <v>2984</v>
      </c>
      <c r="G947" s="832" t="s">
        <v>3985</v>
      </c>
      <c r="H947" s="832" t="s">
        <v>689</v>
      </c>
      <c r="I947" s="832" t="s">
        <v>2579</v>
      </c>
      <c r="J947" s="832" t="s">
        <v>2580</v>
      </c>
      <c r="K947" s="832" t="s">
        <v>2581</v>
      </c>
      <c r="L947" s="835">
        <v>49.08</v>
      </c>
      <c r="M947" s="835">
        <v>49.08</v>
      </c>
      <c r="N947" s="832">
        <v>1</v>
      </c>
      <c r="O947" s="836">
        <v>0.5</v>
      </c>
      <c r="P947" s="835">
        <v>49.08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10</v>
      </c>
      <c r="B948" s="832" t="s">
        <v>2982</v>
      </c>
      <c r="C948" s="832" t="s">
        <v>2991</v>
      </c>
      <c r="D948" s="833" t="s">
        <v>6897</v>
      </c>
      <c r="E948" s="834" t="s">
        <v>3056</v>
      </c>
      <c r="F948" s="832" t="s">
        <v>2984</v>
      </c>
      <c r="G948" s="832" t="s">
        <v>3655</v>
      </c>
      <c r="H948" s="832" t="s">
        <v>630</v>
      </c>
      <c r="I948" s="832" t="s">
        <v>3656</v>
      </c>
      <c r="J948" s="832" t="s">
        <v>1313</v>
      </c>
      <c r="K948" s="832" t="s">
        <v>3657</v>
      </c>
      <c r="L948" s="835">
        <v>34.19</v>
      </c>
      <c r="M948" s="835">
        <v>68.38</v>
      </c>
      <c r="N948" s="832">
        <v>2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10</v>
      </c>
      <c r="B949" s="832" t="s">
        <v>2982</v>
      </c>
      <c r="C949" s="832" t="s">
        <v>2991</v>
      </c>
      <c r="D949" s="833" t="s">
        <v>6897</v>
      </c>
      <c r="E949" s="834" t="s">
        <v>3056</v>
      </c>
      <c r="F949" s="832" t="s">
        <v>2984</v>
      </c>
      <c r="G949" s="832" t="s">
        <v>3185</v>
      </c>
      <c r="H949" s="832" t="s">
        <v>689</v>
      </c>
      <c r="I949" s="832" t="s">
        <v>2938</v>
      </c>
      <c r="J949" s="832" t="s">
        <v>2273</v>
      </c>
      <c r="K949" s="832" t="s">
        <v>2939</v>
      </c>
      <c r="L949" s="835">
        <v>26.3</v>
      </c>
      <c r="M949" s="835">
        <v>26.3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10</v>
      </c>
      <c r="B950" s="832" t="s">
        <v>2982</v>
      </c>
      <c r="C950" s="832" t="s">
        <v>2991</v>
      </c>
      <c r="D950" s="833" t="s">
        <v>6897</v>
      </c>
      <c r="E950" s="834" t="s">
        <v>3056</v>
      </c>
      <c r="F950" s="832" t="s">
        <v>2984</v>
      </c>
      <c r="G950" s="832" t="s">
        <v>3583</v>
      </c>
      <c r="H950" s="832" t="s">
        <v>689</v>
      </c>
      <c r="I950" s="832" t="s">
        <v>2619</v>
      </c>
      <c r="J950" s="832" t="s">
        <v>2620</v>
      </c>
      <c r="K950" s="832" t="s">
        <v>2621</v>
      </c>
      <c r="L950" s="835">
        <v>0</v>
      </c>
      <c r="M950" s="835">
        <v>0</v>
      </c>
      <c r="N950" s="832">
        <v>1</v>
      </c>
      <c r="O950" s="836">
        <v>1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10</v>
      </c>
      <c r="B951" s="832" t="s">
        <v>2982</v>
      </c>
      <c r="C951" s="832" t="s">
        <v>2991</v>
      </c>
      <c r="D951" s="833" t="s">
        <v>6897</v>
      </c>
      <c r="E951" s="834" t="s">
        <v>3056</v>
      </c>
      <c r="F951" s="832" t="s">
        <v>2984</v>
      </c>
      <c r="G951" s="832" t="s">
        <v>3425</v>
      </c>
      <c r="H951" s="832" t="s">
        <v>630</v>
      </c>
      <c r="I951" s="832" t="s">
        <v>3426</v>
      </c>
      <c r="J951" s="832" t="s">
        <v>743</v>
      </c>
      <c r="K951" s="832" t="s">
        <v>3427</v>
      </c>
      <c r="L951" s="835">
        <v>42.54</v>
      </c>
      <c r="M951" s="835">
        <v>42.54</v>
      </c>
      <c r="N951" s="832">
        <v>1</v>
      </c>
      <c r="O951" s="836">
        <v>0.5</v>
      </c>
      <c r="P951" s="835">
        <v>42.54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10</v>
      </c>
      <c r="B952" s="832" t="s">
        <v>2982</v>
      </c>
      <c r="C952" s="832" t="s">
        <v>2991</v>
      </c>
      <c r="D952" s="833" t="s">
        <v>6897</v>
      </c>
      <c r="E952" s="834" t="s">
        <v>3056</v>
      </c>
      <c r="F952" s="832" t="s">
        <v>2984</v>
      </c>
      <c r="G952" s="832" t="s">
        <v>3958</v>
      </c>
      <c r="H952" s="832" t="s">
        <v>630</v>
      </c>
      <c r="I952" s="832" t="s">
        <v>4322</v>
      </c>
      <c r="J952" s="832" t="s">
        <v>4323</v>
      </c>
      <c r="K952" s="832" t="s">
        <v>4324</v>
      </c>
      <c r="L952" s="835">
        <v>0</v>
      </c>
      <c r="M952" s="835">
        <v>0</v>
      </c>
      <c r="N952" s="832">
        <v>1</v>
      </c>
      <c r="O952" s="836">
        <v>1</v>
      </c>
      <c r="P952" s="835">
        <v>0</v>
      </c>
      <c r="Q952" s="837"/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10</v>
      </c>
      <c r="B953" s="832" t="s">
        <v>2982</v>
      </c>
      <c r="C953" s="832" t="s">
        <v>2991</v>
      </c>
      <c r="D953" s="833" t="s">
        <v>6897</v>
      </c>
      <c r="E953" s="834" t="s">
        <v>3061</v>
      </c>
      <c r="F953" s="832" t="s">
        <v>2984</v>
      </c>
      <c r="G953" s="832" t="s">
        <v>3123</v>
      </c>
      <c r="H953" s="832" t="s">
        <v>630</v>
      </c>
      <c r="I953" s="832" t="s">
        <v>3822</v>
      </c>
      <c r="J953" s="832" t="s">
        <v>1046</v>
      </c>
      <c r="K953" s="832" t="s">
        <v>1047</v>
      </c>
      <c r="L953" s="835">
        <v>38.81</v>
      </c>
      <c r="M953" s="835">
        <v>38.81</v>
      </c>
      <c r="N953" s="832">
        <v>1</v>
      </c>
      <c r="O953" s="836">
        <v>1</v>
      </c>
      <c r="P953" s="835">
        <v>38.81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10</v>
      </c>
      <c r="B954" s="832" t="s">
        <v>2982</v>
      </c>
      <c r="C954" s="832" t="s">
        <v>2991</v>
      </c>
      <c r="D954" s="833" t="s">
        <v>6897</v>
      </c>
      <c r="E954" s="834" t="s">
        <v>3061</v>
      </c>
      <c r="F954" s="832" t="s">
        <v>2984</v>
      </c>
      <c r="G954" s="832" t="s">
        <v>3985</v>
      </c>
      <c r="H954" s="832" t="s">
        <v>630</v>
      </c>
      <c r="I954" s="832" t="s">
        <v>4325</v>
      </c>
      <c r="J954" s="832" t="s">
        <v>2580</v>
      </c>
      <c r="K954" s="832" t="s">
        <v>4326</v>
      </c>
      <c r="L954" s="835">
        <v>79.03</v>
      </c>
      <c r="M954" s="835">
        <v>158.06</v>
      </c>
      <c r="N954" s="832">
        <v>2</v>
      </c>
      <c r="O954" s="836">
        <v>2</v>
      </c>
      <c r="P954" s="835">
        <v>158.06</v>
      </c>
      <c r="Q954" s="837">
        <v>1</v>
      </c>
      <c r="R954" s="832">
        <v>2</v>
      </c>
      <c r="S954" s="837">
        <v>1</v>
      </c>
      <c r="T954" s="836">
        <v>2</v>
      </c>
      <c r="U954" s="838">
        <v>1</v>
      </c>
    </row>
    <row r="955" spans="1:21" ht="14.4" customHeight="1" x14ac:dyDescent="0.3">
      <c r="A955" s="831">
        <v>10</v>
      </c>
      <c r="B955" s="832" t="s">
        <v>2982</v>
      </c>
      <c r="C955" s="832" t="s">
        <v>2991</v>
      </c>
      <c r="D955" s="833" t="s">
        <v>6897</v>
      </c>
      <c r="E955" s="834" t="s">
        <v>3061</v>
      </c>
      <c r="F955" s="832" t="s">
        <v>2984</v>
      </c>
      <c r="G955" s="832" t="s">
        <v>3985</v>
      </c>
      <c r="H955" s="832" t="s">
        <v>630</v>
      </c>
      <c r="I955" s="832" t="s">
        <v>4325</v>
      </c>
      <c r="J955" s="832" t="s">
        <v>2580</v>
      </c>
      <c r="K955" s="832" t="s">
        <v>4326</v>
      </c>
      <c r="L955" s="835">
        <v>84.18</v>
      </c>
      <c r="M955" s="835">
        <v>84.18</v>
      </c>
      <c r="N955" s="832">
        <v>1</v>
      </c>
      <c r="O955" s="836">
        <v>1</v>
      </c>
      <c r="P955" s="835">
        <v>84.18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10</v>
      </c>
      <c r="B956" s="832" t="s">
        <v>2982</v>
      </c>
      <c r="C956" s="832" t="s">
        <v>2991</v>
      </c>
      <c r="D956" s="833" t="s">
        <v>6897</v>
      </c>
      <c r="E956" s="834" t="s">
        <v>3061</v>
      </c>
      <c r="F956" s="832" t="s">
        <v>2984</v>
      </c>
      <c r="G956" s="832" t="s">
        <v>3712</v>
      </c>
      <c r="H956" s="832" t="s">
        <v>630</v>
      </c>
      <c r="I956" s="832" t="s">
        <v>3713</v>
      </c>
      <c r="J956" s="832" t="s">
        <v>945</v>
      </c>
      <c r="K956" s="832" t="s">
        <v>3714</v>
      </c>
      <c r="L956" s="835">
        <v>90.95</v>
      </c>
      <c r="M956" s="835">
        <v>90.95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10</v>
      </c>
      <c r="B957" s="832" t="s">
        <v>2982</v>
      </c>
      <c r="C957" s="832" t="s">
        <v>2991</v>
      </c>
      <c r="D957" s="833" t="s">
        <v>6897</v>
      </c>
      <c r="E957" s="834" t="s">
        <v>3061</v>
      </c>
      <c r="F957" s="832" t="s">
        <v>2984</v>
      </c>
      <c r="G957" s="832" t="s">
        <v>3137</v>
      </c>
      <c r="H957" s="832" t="s">
        <v>630</v>
      </c>
      <c r="I957" s="832" t="s">
        <v>3145</v>
      </c>
      <c r="J957" s="832" t="s">
        <v>3141</v>
      </c>
      <c r="K957" s="832" t="s">
        <v>3146</v>
      </c>
      <c r="L957" s="835">
        <v>1766.03</v>
      </c>
      <c r="M957" s="835">
        <v>1766.03</v>
      </c>
      <c r="N957" s="832">
        <v>1</v>
      </c>
      <c r="O957" s="836">
        <v>1</v>
      </c>
      <c r="P957" s="835">
        <v>1766.03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10</v>
      </c>
      <c r="B958" s="832" t="s">
        <v>2982</v>
      </c>
      <c r="C958" s="832" t="s">
        <v>2991</v>
      </c>
      <c r="D958" s="833" t="s">
        <v>6897</v>
      </c>
      <c r="E958" s="834" t="s">
        <v>3061</v>
      </c>
      <c r="F958" s="832" t="s">
        <v>2984</v>
      </c>
      <c r="G958" s="832" t="s">
        <v>3655</v>
      </c>
      <c r="H958" s="832" t="s">
        <v>630</v>
      </c>
      <c r="I958" s="832" t="s">
        <v>3656</v>
      </c>
      <c r="J958" s="832" t="s">
        <v>1313</v>
      </c>
      <c r="K958" s="832" t="s">
        <v>3657</v>
      </c>
      <c r="L958" s="835">
        <v>34.19</v>
      </c>
      <c r="M958" s="835">
        <v>34.19</v>
      </c>
      <c r="N958" s="832">
        <v>1</v>
      </c>
      <c r="O958" s="836">
        <v>1</v>
      </c>
      <c r="P958" s="835">
        <v>34.19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10</v>
      </c>
      <c r="B959" s="832" t="s">
        <v>2982</v>
      </c>
      <c r="C959" s="832" t="s">
        <v>2991</v>
      </c>
      <c r="D959" s="833" t="s">
        <v>6897</v>
      </c>
      <c r="E959" s="834" t="s">
        <v>3061</v>
      </c>
      <c r="F959" s="832" t="s">
        <v>2984</v>
      </c>
      <c r="G959" s="832" t="s">
        <v>3155</v>
      </c>
      <c r="H959" s="832" t="s">
        <v>630</v>
      </c>
      <c r="I959" s="832" t="s">
        <v>4327</v>
      </c>
      <c r="J959" s="832" t="s">
        <v>4289</v>
      </c>
      <c r="K959" s="832" t="s">
        <v>4328</v>
      </c>
      <c r="L959" s="835">
        <v>607.65</v>
      </c>
      <c r="M959" s="835">
        <v>607.65</v>
      </c>
      <c r="N959" s="832">
        <v>1</v>
      </c>
      <c r="O959" s="836">
        <v>1</v>
      </c>
      <c r="P959" s="835">
        <v>607.65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10</v>
      </c>
      <c r="B960" s="832" t="s">
        <v>2982</v>
      </c>
      <c r="C960" s="832" t="s">
        <v>2991</v>
      </c>
      <c r="D960" s="833" t="s">
        <v>6897</v>
      </c>
      <c r="E960" s="834" t="s">
        <v>3061</v>
      </c>
      <c r="F960" s="832" t="s">
        <v>2984</v>
      </c>
      <c r="G960" s="832" t="s">
        <v>3383</v>
      </c>
      <c r="H960" s="832" t="s">
        <v>689</v>
      </c>
      <c r="I960" s="832" t="s">
        <v>2560</v>
      </c>
      <c r="J960" s="832" t="s">
        <v>963</v>
      </c>
      <c r="K960" s="832" t="s">
        <v>964</v>
      </c>
      <c r="L960" s="835">
        <v>2635.97</v>
      </c>
      <c r="M960" s="835">
        <v>2635.97</v>
      </c>
      <c r="N960" s="832">
        <v>1</v>
      </c>
      <c r="O960" s="836">
        <v>1</v>
      </c>
      <c r="P960" s="835">
        <v>2635.97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10</v>
      </c>
      <c r="B961" s="832" t="s">
        <v>2982</v>
      </c>
      <c r="C961" s="832" t="s">
        <v>2991</v>
      </c>
      <c r="D961" s="833" t="s">
        <v>6897</v>
      </c>
      <c r="E961" s="834" t="s">
        <v>3061</v>
      </c>
      <c r="F961" s="832" t="s">
        <v>2984</v>
      </c>
      <c r="G961" s="832" t="s">
        <v>3175</v>
      </c>
      <c r="H961" s="832" t="s">
        <v>630</v>
      </c>
      <c r="I961" s="832" t="s">
        <v>3176</v>
      </c>
      <c r="J961" s="832" t="s">
        <v>3177</v>
      </c>
      <c r="K961" s="832" t="s">
        <v>3178</v>
      </c>
      <c r="L961" s="835">
        <v>24.78</v>
      </c>
      <c r="M961" s="835">
        <v>24.78</v>
      </c>
      <c r="N961" s="832">
        <v>1</v>
      </c>
      <c r="O961" s="836">
        <v>1</v>
      </c>
      <c r="P961" s="835">
        <v>24.78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10</v>
      </c>
      <c r="B962" s="832" t="s">
        <v>2982</v>
      </c>
      <c r="C962" s="832" t="s">
        <v>2991</v>
      </c>
      <c r="D962" s="833" t="s">
        <v>6897</v>
      </c>
      <c r="E962" s="834" t="s">
        <v>3061</v>
      </c>
      <c r="F962" s="832" t="s">
        <v>2984</v>
      </c>
      <c r="G962" s="832" t="s">
        <v>4265</v>
      </c>
      <c r="H962" s="832" t="s">
        <v>630</v>
      </c>
      <c r="I962" s="832" t="s">
        <v>4266</v>
      </c>
      <c r="J962" s="832" t="s">
        <v>1399</v>
      </c>
      <c r="K962" s="832" t="s">
        <v>4267</v>
      </c>
      <c r="L962" s="835">
        <v>79.069999999999993</v>
      </c>
      <c r="M962" s="835">
        <v>79.069999999999993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10</v>
      </c>
      <c r="B963" s="832" t="s">
        <v>2982</v>
      </c>
      <c r="C963" s="832" t="s">
        <v>2991</v>
      </c>
      <c r="D963" s="833" t="s">
        <v>6897</v>
      </c>
      <c r="E963" s="834" t="s">
        <v>3075</v>
      </c>
      <c r="F963" s="832" t="s">
        <v>2984</v>
      </c>
      <c r="G963" s="832" t="s">
        <v>3232</v>
      </c>
      <c r="H963" s="832" t="s">
        <v>630</v>
      </c>
      <c r="I963" s="832" t="s">
        <v>4329</v>
      </c>
      <c r="J963" s="832" t="s">
        <v>2169</v>
      </c>
      <c r="K963" s="832" t="s">
        <v>4330</v>
      </c>
      <c r="L963" s="835">
        <v>0</v>
      </c>
      <c r="M963" s="835">
        <v>0</v>
      </c>
      <c r="N963" s="832">
        <v>1</v>
      </c>
      <c r="O963" s="836">
        <v>1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10</v>
      </c>
      <c r="B964" s="832" t="s">
        <v>2982</v>
      </c>
      <c r="C964" s="832" t="s">
        <v>2991</v>
      </c>
      <c r="D964" s="833" t="s">
        <v>6897</v>
      </c>
      <c r="E964" s="834" t="s">
        <v>3075</v>
      </c>
      <c r="F964" s="832" t="s">
        <v>2984</v>
      </c>
      <c r="G964" s="832" t="s">
        <v>3106</v>
      </c>
      <c r="H964" s="832" t="s">
        <v>689</v>
      </c>
      <c r="I964" s="832" t="s">
        <v>2588</v>
      </c>
      <c r="J964" s="832" t="s">
        <v>1288</v>
      </c>
      <c r="K964" s="832" t="s">
        <v>2589</v>
      </c>
      <c r="L964" s="835">
        <v>154.36000000000001</v>
      </c>
      <c r="M964" s="835">
        <v>308.72000000000003</v>
      </c>
      <c r="N964" s="832">
        <v>2</v>
      </c>
      <c r="O964" s="836">
        <v>1</v>
      </c>
      <c r="P964" s="835">
        <v>308.72000000000003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10</v>
      </c>
      <c r="B965" s="832" t="s">
        <v>2982</v>
      </c>
      <c r="C965" s="832" t="s">
        <v>2991</v>
      </c>
      <c r="D965" s="833" t="s">
        <v>6897</v>
      </c>
      <c r="E965" s="834" t="s">
        <v>3075</v>
      </c>
      <c r="F965" s="832" t="s">
        <v>2984</v>
      </c>
      <c r="G965" s="832" t="s">
        <v>3106</v>
      </c>
      <c r="H965" s="832" t="s">
        <v>689</v>
      </c>
      <c r="I965" s="832" t="s">
        <v>2451</v>
      </c>
      <c r="J965" s="832" t="s">
        <v>1014</v>
      </c>
      <c r="K965" s="832" t="s">
        <v>3256</v>
      </c>
      <c r="L965" s="835">
        <v>75.73</v>
      </c>
      <c r="M965" s="835">
        <v>151.46</v>
      </c>
      <c r="N965" s="832">
        <v>2</v>
      </c>
      <c r="O965" s="836">
        <v>2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10</v>
      </c>
      <c r="B966" s="832" t="s">
        <v>2982</v>
      </c>
      <c r="C966" s="832" t="s">
        <v>2991</v>
      </c>
      <c r="D966" s="833" t="s">
        <v>6897</v>
      </c>
      <c r="E966" s="834" t="s">
        <v>3075</v>
      </c>
      <c r="F966" s="832" t="s">
        <v>2984</v>
      </c>
      <c r="G966" s="832" t="s">
        <v>3477</v>
      </c>
      <c r="H966" s="832" t="s">
        <v>630</v>
      </c>
      <c r="I966" s="832" t="s">
        <v>3779</v>
      </c>
      <c r="J966" s="832" t="s">
        <v>3780</v>
      </c>
      <c r="K966" s="832" t="s">
        <v>3781</v>
      </c>
      <c r="L966" s="835">
        <v>43.85</v>
      </c>
      <c r="M966" s="835">
        <v>43.85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10</v>
      </c>
      <c r="B967" s="832" t="s">
        <v>2982</v>
      </c>
      <c r="C967" s="832" t="s">
        <v>2991</v>
      </c>
      <c r="D967" s="833" t="s">
        <v>6897</v>
      </c>
      <c r="E967" s="834" t="s">
        <v>3075</v>
      </c>
      <c r="F967" s="832" t="s">
        <v>2984</v>
      </c>
      <c r="G967" s="832" t="s">
        <v>3477</v>
      </c>
      <c r="H967" s="832" t="s">
        <v>689</v>
      </c>
      <c r="I967" s="832" t="s">
        <v>3478</v>
      </c>
      <c r="J967" s="832" t="s">
        <v>2685</v>
      </c>
      <c r="K967" s="832" t="s">
        <v>3479</v>
      </c>
      <c r="L967" s="835">
        <v>141.09</v>
      </c>
      <c r="M967" s="835">
        <v>141.09</v>
      </c>
      <c r="N967" s="832">
        <v>1</v>
      </c>
      <c r="O967" s="836">
        <v>1</v>
      </c>
      <c r="P967" s="835">
        <v>141.09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10</v>
      </c>
      <c r="B968" s="832" t="s">
        <v>2982</v>
      </c>
      <c r="C968" s="832" t="s">
        <v>2991</v>
      </c>
      <c r="D968" s="833" t="s">
        <v>6897</v>
      </c>
      <c r="E968" s="834" t="s">
        <v>3075</v>
      </c>
      <c r="F968" s="832" t="s">
        <v>2984</v>
      </c>
      <c r="G968" s="832" t="s">
        <v>4252</v>
      </c>
      <c r="H968" s="832" t="s">
        <v>630</v>
      </c>
      <c r="I968" s="832" t="s">
        <v>4253</v>
      </c>
      <c r="J968" s="832" t="s">
        <v>1656</v>
      </c>
      <c r="K968" s="832" t="s">
        <v>4254</v>
      </c>
      <c r="L968" s="835">
        <v>0</v>
      </c>
      <c r="M968" s="835">
        <v>0</v>
      </c>
      <c r="N968" s="832">
        <v>1</v>
      </c>
      <c r="O968" s="836">
        <v>0.5</v>
      </c>
      <c r="P968" s="835">
        <v>0</v>
      </c>
      <c r="Q968" s="837"/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10</v>
      </c>
      <c r="B969" s="832" t="s">
        <v>2982</v>
      </c>
      <c r="C969" s="832" t="s">
        <v>2991</v>
      </c>
      <c r="D969" s="833" t="s">
        <v>6897</v>
      </c>
      <c r="E969" s="834" t="s">
        <v>3075</v>
      </c>
      <c r="F969" s="832" t="s">
        <v>2984</v>
      </c>
      <c r="G969" s="832" t="s">
        <v>4064</v>
      </c>
      <c r="H969" s="832" t="s">
        <v>630</v>
      </c>
      <c r="I969" s="832" t="s">
        <v>4331</v>
      </c>
      <c r="J969" s="832" t="s">
        <v>4332</v>
      </c>
      <c r="K969" s="832" t="s">
        <v>2465</v>
      </c>
      <c r="L969" s="835">
        <v>85.27</v>
      </c>
      <c r="M969" s="835">
        <v>85.27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10</v>
      </c>
      <c r="B970" s="832" t="s">
        <v>2982</v>
      </c>
      <c r="C970" s="832" t="s">
        <v>2991</v>
      </c>
      <c r="D970" s="833" t="s">
        <v>6897</v>
      </c>
      <c r="E970" s="834" t="s">
        <v>3075</v>
      </c>
      <c r="F970" s="832" t="s">
        <v>2984</v>
      </c>
      <c r="G970" s="832" t="s">
        <v>3263</v>
      </c>
      <c r="H970" s="832" t="s">
        <v>630</v>
      </c>
      <c r="I970" s="832" t="s">
        <v>3264</v>
      </c>
      <c r="J970" s="832" t="s">
        <v>2464</v>
      </c>
      <c r="K970" s="832" t="s">
        <v>3265</v>
      </c>
      <c r="L970" s="835">
        <v>42.63</v>
      </c>
      <c r="M970" s="835">
        <v>213.15000000000003</v>
      </c>
      <c r="N970" s="832">
        <v>5</v>
      </c>
      <c r="O970" s="836">
        <v>4</v>
      </c>
      <c r="P970" s="835">
        <v>213.15000000000003</v>
      </c>
      <c r="Q970" s="837">
        <v>1</v>
      </c>
      <c r="R970" s="832">
        <v>5</v>
      </c>
      <c r="S970" s="837">
        <v>1</v>
      </c>
      <c r="T970" s="836">
        <v>4</v>
      </c>
      <c r="U970" s="838">
        <v>1</v>
      </c>
    </row>
    <row r="971" spans="1:21" ht="14.4" customHeight="1" x14ac:dyDescent="0.3">
      <c r="A971" s="831">
        <v>10</v>
      </c>
      <c r="B971" s="832" t="s">
        <v>2982</v>
      </c>
      <c r="C971" s="832" t="s">
        <v>2991</v>
      </c>
      <c r="D971" s="833" t="s">
        <v>6897</v>
      </c>
      <c r="E971" s="834" t="s">
        <v>3075</v>
      </c>
      <c r="F971" s="832" t="s">
        <v>2984</v>
      </c>
      <c r="G971" s="832" t="s">
        <v>3263</v>
      </c>
      <c r="H971" s="832" t="s">
        <v>630</v>
      </c>
      <c r="I971" s="832" t="s">
        <v>2463</v>
      </c>
      <c r="J971" s="832" t="s">
        <v>2464</v>
      </c>
      <c r="K971" s="832" t="s">
        <v>2465</v>
      </c>
      <c r="L971" s="835">
        <v>85.27</v>
      </c>
      <c r="M971" s="835">
        <v>85.27</v>
      </c>
      <c r="N971" s="832">
        <v>1</v>
      </c>
      <c r="O971" s="836">
        <v>1</v>
      </c>
      <c r="P971" s="835">
        <v>85.27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10</v>
      </c>
      <c r="B972" s="832" t="s">
        <v>2982</v>
      </c>
      <c r="C972" s="832" t="s">
        <v>2991</v>
      </c>
      <c r="D972" s="833" t="s">
        <v>6897</v>
      </c>
      <c r="E972" s="834" t="s">
        <v>3075</v>
      </c>
      <c r="F972" s="832" t="s">
        <v>2984</v>
      </c>
      <c r="G972" s="832" t="s">
        <v>3107</v>
      </c>
      <c r="H972" s="832" t="s">
        <v>689</v>
      </c>
      <c r="I972" s="832" t="s">
        <v>4333</v>
      </c>
      <c r="J972" s="832" t="s">
        <v>3109</v>
      </c>
      <c r="K972" s="832" t="s">
        <v>4334</v>
      </c>
      <c r="L972" s="835">
        <v>23.06</v>
      </c>
      <c r="M972" s="835">
        <v>46.12</v>
      </c>
      <c r="N972" s="832">
        <v>2</v>
      </c>
      <c r="O972" s="836">
        <v>2</v>
      </c>
      <c r="P972" s="835">
        <v>23.06</v>
      </c>
      <c r="Q972" s="837">
        <v>0.5</v>
      </c>
      <c r="R972" s="832">
        <v>1</v>
      </c>
      <c r="S972" s="837">
        <v>0.5</v>
      </c>
      <c r="T972" s="836">
        <v>1</v>
      </c>
      <c r="U972" s="838">
        <v>0.5</v>
      </c>
    </row>
    <row r="973" spans="1:21" ht="14.4" customHeight="1" x14ac:dyDescent="0.3">
      <c r="A973" s="831">
        <v>10</v>
      </c>
      <c r="B973" s="832" t="s">
        <v>2982</v>
      </c>
      <c r="C973" s="832" t="s">
        <v>2991</v>
      </c>
      <c r="D973" s="833" t="s">
        <v>6897</v>
      </c>
      <c r="E973" s="834" t="s">
        <v>3075</v>
      </c>
      <c r="F973" s="832" t="s">
        <v>2984</v>
      </c>
      <c r="G973" s="832" t="s">
        <v>3107</v>
      </c>
      <c r="H973" s="832" t="s">
        <v>689</v>
      </c>
      <c r="I973" s="832" t="s">
        <v>4269</v>
      </c>
      <c r="J973" s="832" t="s">
        <v>3109</v>
      </c>
      <c r="K973" s="832" t="s">
        <v>4270</v>
      </c>
      <c r="L973" s="835">
        <v>115.26</v>
      </c>
      <c r="M973" s="835">
        <v>115.26</v>
      </c>
      <c r="N973" s="832">
        <v>1</v>
      </c>
      <c r="O973" s="836">
        <v>0.5</v>
      </c>
      <c r="P973" s="835">
        <v>115.26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10</v>
      </c>
      <c r="B974" s="832" t="s">
        <v>2982</v>
      </c>
      <c r="C974" s="832" t="s">
        <v>2991</v>
      </c>
      <c r="D974" s="833" t="s">
        <v>6897</v>
      </c>
      <c r="E974" s="834" t="s">
        <v>3075</v>
      </c>
      <c r="F974" s="832" t="s">
        <v>2984</v>
      </c>
      <c r="G974" s="832" t="s">
        <v>3107</v>
      </c>
      <c r="H974" s="832" t="s">
        <v>689</v>
      </c>
      <c r="I974" s="832" t="s">
        <v>3108</v>
      </c>
      <c r="J974" s="832" t="s">
        <v>3109</v>
      </c>
      <c r="K974" s="832" t="s">
        <v>3110</v>
      </c>
      <c r="L974" s="835">
        <v>207.45</v>
      </c>
      <c r="M974" s="835">
        <v>414.9</v>
      </c>
      <c r="N974" s="832">
        <v>2</v>
      </c>
      <c r="O974" s="836">
        <v>2</v>
      </c>
      <c r="P974" s="835">
        <v>414.9</v>
      </c>
      <c r="Q974" s="837">
        <v>1</v>
      </c>
      <c r="R974" s="832">
        <v>2</v>
      </c>
      <c r="S974" s="837">
        <v>1</v>
      </c>
      <c r="T974" s="836">
        <v>2</v>
      </c>
      <c r="U974" s="838">
        <v>1</v>
      </c>
    </row>
    <row r="975" spans="1:21" ht="14.4" customHeight="1" x14ac:dyDescent="0.3">
      <c r="A975" s="831">
        <v>10</v>
      </c>
      <c r="B975" s="832" t="s">
        <v>2982</v>
      </c>
      <c r="C975" s="832" t="s">
        <v>2991</v>
      </c>
      <c r="D975" s="833" t="s">
        <v>6897</v>
      </c>
      <c r="E975" s="834" t="s">
        <v>3075</v>
      </c>
      <c r="F975" s="832" t="s">
        <v>2984</v>
      </c>
      <c r="G975" s="832" t="s">
        <v>3107</v>
      </c>
      <c r="H975" s="832" t="s">
        <v>630</v>
      </c>
      <c r="I975" s="832" t="s">
        <v>3810</v>
      </c>
      <c r="J975" s="832" t="s">
        <v>3287</v>
      </c>
      <c r="K975" s="832" t="s">
        <v>3811</v>
      </c>
      <c r="L975" s="835">
        <v>34.57</v>
      </c>
      <c r="M975" s="835">
        <v>138.28</v>
      </c>
      <c r="N975" s="832">
        <v>4</v>
      </c>
      <c r="O975" s="836">
        <v>4</v>
      </c>
      <c r="P975" s="835">
        <v>69.14</v>
      </c>
      <c r="Q975" s="837">
        <v>0.5</v>
      </c>
      <c r="R975" s="832">
        <v>2</v>
      </c>
      <c r="S975" s="837">
        <v>0.5</v>
      </c>
      <c r="T975" s="836">
        <v>2</v>
      </c>
      <c r="U975" s="838">
        <v>0.5</v>
      </c>
    </row>
    <row r="976" spans="1:21" ht="14.4" customHeight="1" x14ac:dyDescent="0.3">
      <c r="A976" s="831">
        <v>10</v>
      </c>
      <c r="B976" s="832" t="s">
        <v>2982</v>
      </c>
      <c r="C976" s="832" t="s">
        <v>2991</v>
      </c>
      <c r="D976" s="833" t="s">
        <v>6897</v>
      </c>
      <c r="E976" s="834" t="s">
        <v>3075</v>
      </c>
      <c r="F976" s="832" t="s">
        <v>2984</v>
      </c>
      <c r="G976" s="832" t="s">
        <v>3107</v>
      </c>
      <c r="H976" s="832" t="s">
        <v>630</v>
      </c>
      <c r="I976" s="832" t="s">
        <v>4335</v>
      </c>
      <c r="J976" s="832" t="s">
        <v>3287</v>
      </c>
      <c r="K976" s="832" t="s">
        <v>4336</v>
      </c>
      <c r="L976" s="835">
        <v>103.73</v>
      </c>
      <c r="M976" s="835">
        <v>103.73</v>
      </c>
      <c r="N976" s="832">
        <v>1</v>
      </c>
      <c r="O976" s="836">
        <v>0.5</v>
      </c>
      <c r="P976" s="835">
        <v>103.73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10</v>
      </c>
      <c r="B977" s="832" t="s">
        <v>2982</v>
      </c>
      <c r="C977" s="832" t="s">
        <v>2991</v>
      </c>
      <c r="D977" s="833" t="s">
        <v>6897</v>
      </c>
      <c r="E977" s="834" t="s">
        <v>3075</v>
      </c>
      <c r="F977" s="832" t="s">
        <v>2984</v>
      </c>
      <c r="G977" s="832" t="s">
        <v>3107</v>
      </c>
      <c r="H977" s="832" t="s">
        <v>630</v>
      </c>
      <c r="I977" s="832" t="s">
        <v>3286</v>
      </c>
      <c r="J977" s="832" t="s">
        <v>3287</v>
      </c>
      <c r="K977" s="832" t="s">
        <v>3288</v>
      </c>
      <c r="L977" s="835">
        <v>13.83</v>
      </c>
      <c r="M977" s="835">
        <v>207.45000000000005</v>
      </c>
      <c r="N977" s="832">
        <v>15</v>
      </c>
      <c r="O977" s="836">
        <v>12</v>
      </c>
      <c r="P977" s="835">
        <v>179.79000000000005</v>
      </c>
      <c r="Q977" s="837">
        <v>0.8666666666666667</v>
      </c>
      <c r="R977" s="832">
        <v>13</v>
      </c>
      <c r="S977" s="837">
        <v>0.8666666666666667</v>
      </c>
      <c r="T977" s="836">
        <v>10</v>
      </c>
      <c r="U977" s="838">
        <v>0.83333333333333337</v>
      </c>
    </row>
    <row r="978" spans="1:21" ht="14.4" customHeight="1" x14ac:dyDescent="0.3">
      <c r="A978" s="831">
        <v>10</v>
      </c>
      <c r="B978" s="832" t="s">
        <v>2982</v>
      </c>
      <c r="C978" s="832" t="s">
        <v>2991</v>
      </c>
      <c r="D978" s="833" t="s">
        <v>6897</v>
      </c>
      <c r="E978" s="834" t="s">
        <v>3075</v>
      </c>
      <c r="F978" s="832" t="s">
        <v>2984</v>
      </c>
      <c r="G978" s="832" t="s">
        <v>3107</v>
      </c>
      <c r="H978" s="832" t="s">
        <v>630</v>
      </c>
      <c r="I978" s="832" t="s">
        <v>3286</v>
      </c>
      <c r="J978" s="832" t="s">
        <v>3287</v>
      </c>
      <c r="K978" s="832" t="s">
        <v>3288</v>
      </c>
      <c r="L978" s="835">
        <v>11.75</v>
      </c>
      <c r="M978" s="835">
        <v>23.5</v>
      </c>
      <c r="N978" s="832">
        <v>2</v>
      </c>
      <c r="O978" s="836">
        <v>2</v>
      </c>
      <c r="P978" s="835">
        <v>11.75</v>
      </c>
      <c r="Q978" s="837">
        <v>0.5</v>
      </c>
      <c r="R978" s="832">
        <v>1</v>
      </c>
      <c r="S978" s="837">
        <v>0.5</v>
      </c>
      <c r="T978" s="836">
        <v>1</v>
      </c>
      <c r="U978" s="838">
        <v>0.5</v>
      </c>
    </row>
    <row r="979" spans="1:21" ht="14.4" customHeight="1" x14ac:dyDescent="0.3">
      <c r="A979" s="831">
        <v>10</v>
      </c>
      <c r="B979" s="832" t="s">
        <v>2982</v>
      </c>
      <c r="C979" s="832" t="s">
        <v>2991</v>
      </c>
      <c r="D979" s="833" t="s">
        <v>6897</v>
      </c>
      <c r="E979" s="834" t="s">
        <v>3075</v>
      </c>
      <c r="F979" s="832" t="s">
        <v>2984</v>
      </c>
      <c r="G979" s="832" t="s">
        <v>3107</v>
      </c>
      <c r="H979" s="832" t="s">
        <v>630</v>
      </c>
      <c r="I979" s="832" t="s">
        <v>3481</v>
      </c>
      <c r="J979" s="832" t="s">
        <v>3287</v>
      </c>
      <c r="K979" s="832" t="s">
        <v>3482</v>
      </c>
      <c r="L979" s="835">
        <v>27.67</v>
      </c>
      <c r="M979" s="835">
        <v>27.67</v>
      </c>
      <c r="N979" s="832">
        <v>1</v>
      </c>
      <c r="O979" s="836">
        <v>0.5</v>
      </c>
      <c r="P979" s="835">
        <v>27.67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10</v>
      </c>
      <c r="B980" s="832" t="s">
        <v>2982</v>
      </c>
      <c r="C980" s="832" t="s">
        <v>2991</v>
      </c>
      <c r="D980" s="833" t="s">
        <v>6897</v>
      </c>
      <c r="E980" s="834" t="s">
        <v>3075</v>
      </c>
      <c r="F980" s="832" t="s">
        <v>2984</v>
      </c>
      <c r="G980" s="832" t="s">
        <v>3483</v>
      </c>
      <c r="H980" s="832" t="s">
        <v>630</v>
      </c>
      <c r="I980" s="832" t="s">
        <v>3484</v>
      </c>
      <c r="J980" s="832" t="s">
        <v>1409</v>
      </c>
      <c r="K980" s="832" t="s">
        <v>3485</v>
      </c>
      <c r="L980" s="835">
        <v>344</v>
      </c>
      <c r="M980" s="835">
        <v>344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10</v>
      </c>
      <c r="B981" s="832" t="s">
        <v>2982</v>
      </c>
      <c r="C981" s="832" t="s">
        <v>2991</v>
      </c>
      <c r="D981" s="833" t="s">
        <v>6897</v>
      </c>
      <c r="E981" s="834" t="s">
        <v>3075</v>
      </c>
      <c r="F981" s="832" t="s">
        <v>2984</v>
      </c>
      <c r="G981" s="832" t="s">
        <v>3208</v>
      </c>
      <c r="H981" s="832" t="s">
        <v>630</v>
      </c>
      <c r="I981" s="832" t="s">
        <v>3812</v>
      </c>
      <c r="J981" s="832" t="s">
        <v>1595</v>
      </c>
      <c r="K981" s="832" t="s">
        <v>3813</v>
      </c>
      <c r="L981" s="835">
        <v>93.98</v>
      </c>
      <c r="M981" s="835">
        <v>187.96</v>
      </c>
      <c r="N981" s="832">
        <v>2</v>
      </c>
      <c r="O981" s="836">
        <v>2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10</v>
      </c>
      <c r="B982" s="832" t="s">
        <v>2982</v>
      </c>
      <c r="C982" s="832" t="s">
        <v>2991</v>
      </c>
      <c r="D982" s="833" t="s">
        <v>6897</v>
      </c>
      <c r="E982" s="834" t="s">
        <v>3075</v>
      </c>
      <c r="F982" s="832" t="s">
        <v>2984</v>
      </c>
      <c r="G982" s="832" t="s">
        <v>3208</v>
      </c>
      <c r="H982" s="832" t="s">
        <v>630</v>
      </c>
      <c r="I982" s="832" t="s">
        <v>4337</v>
      </c>
      <c r="J982" s="832" t="s">
        <v>1597</v>
      </c>
      <c r="K982" s="832" t="s">
        <v>3210</v>
      </c>
      <c r="L982" s="835">
        <v>140.96</v>
      </c>
      <c r="M982" s="835">
        <v>140.96</v>
      </c>
      <c r="N982" s="832">
        <v>1</v>
      </c>
      <c r="O982" s="836">
        <v>1</v>
      </c>
      <c r="P982" s="835">
        <v>140.96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10</v>
      </c>
      <c r="B983" s="832" t="s">
        <v>2982</v>
      </c>
      <c r="C983" s="832" t="s">
        <v>2991</v>
      </c>
      <c r="D983" s="833" t="s">
        <v>6897</v>
      </c>
      <c r="E983" s="834" t="s">
        <v>3075</v>
      </c>
      <c r="F983" s="832" t="s">
        <v>2984</v>
      </c>
      <c r="G983" s="832" t="s">
        <v>3544</v>
      </c>
      <c r="H983" s="832" t="s">
        <v>689</v>
      </c>
      <c r="I983" s="832" t="s">
        <v>2784</v>
      </c>
      <c r="J983" s="832" t="s">
        <v>1639</v>
      </c>
      <c r="K983" s="832" t="s">
        <v>2785</v>
      </c>
      <c r="L983" s="835">
        <v>106.75</v>
      </c>
      <c r="M983" s="835">
        <v>106.75</v>
      </c>
      <c r="N983" s="832">
        <v>1</v>
      </c>
      <c r="O983" s="836">
        <v>1</v>
      </c>
      <c r="P983" s="835">
        <v>106.75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10</v>
      </c>
      <c r="B984" s="832" t="s">
        <v>2982</v>
      </c>
      <c r="C984" s="832" t="s">
        <v>2991</v>
      </c>
      <c r="D984" s="833" t="s">
        <v>6897</v>
      </c>
      <c r="E984" s="834" t="s">
        <v>3075</v>
      </c>
      <c r="F984" s="832" t="s">
        <v>2984</v>
      </c>
      <c r="G984" s="832" t="s">
        <v>3544</v>
      </c>
      <c r="H984" s="832" t="s">
        <v>689</v>
      </c>
      <c r="I984" s="832" t="s">
        <v>2528</v>
      </c>
      <c r="J984" s="832" t="s">
        <v>784</v>
      </c>
      <c r="K984" s="832" t="s">
        <v>2529</v>
      </c>
      <c r="L984" s="835">
        <v>120.15</v>
      </c>
      <c r="M984" s="835">
        <v>360.45000000000005</v>
      </c>
      <c r="N984" s="832">
        <v>3</v>
      </c>
      <c r="O984" s="836">
        <v>1.5</v>
      </c>
      <c r="P984" s="835">
        <v>360.45000000000005</v>
      </c>
      <c r="Q984" s="837">
        <v>1</v>
      </c>
      <c r="R984" s="832">
        <v>3</v>
      </c>
      <c r="S984" s="837">
        <v>1</v>
      </c>
      <c r="T984" s="836">
        <v>1.5</v>
      </c>
      <c r="U984" s="838">
        <v>1</v>
      </c>
    </row>
    <row r="985" spans="1:21" ht="14.4" customHeight="1" x14ac:dyDescent="0.3">
      <c r="A985" s="831">
        <v>10</v>
      </c>
      <c r="B985" s="832" t="s">
        <v>2982</v>
      </c>
      <c r="C985" s="832" t="s">
        <v>2991</v>
      </c>
      <c r="D985" s="833" t="s">
        <v>6897</v>
      </c>
      <c r="E985" s="834" t="s">
        <v>3075</v>
      </c>
      <c r="F985" s="832" t="s">
        <v>2984</v>
      </c>
      <c r="G985" s="832" t="s">
        <v>3814</v>
      </c>
      <c r="H985" s="832" t="s">
        <v>630</v>
      </c>
      <c r="I985" s="832" t="s">
        <v>3815</v>
      </c>
      <c r="J985" s="832" t="s">
        <v>1174</v>
      </c>
      <c r="K985" s="832" t="s">
        <v>3816</v>
      </c>
      <c r="L985" s="835">
        <v>0</v>
      </c>
      <c r="M985" s="835">
        <v>0</v>
      </c>
      <c r="N985" s="832">
        <v>4</v>
      </c>
      <c r="O985" s="836">
        <v>3</v>
      </c>
      <c r="P985" s="835">
        <v>0</v>
      </c>
      <c r="Q985" s="837"/>
      <c r="R985" s="832">
        <v>3</v>
      </c>
      <c r="S985" s="837">
        <v>0.75</v>
      </c>
      <c r="T985" s="836">
        <v>2.5</v>
      </c>
      <c r="U985" s="838">
        <v>0.83333333333333337</v>
      </c>
    </row>
    <row r="986" spans="1:21" ht="14.4" customHeight="1" x14ac:dyDescent="0.3">
      <c r="A986" s="831">
        <v>10</v>
      </c>
      <c r="B986" s="832" t="s">
        <v>2982</v>
      </c>
      <c r="C986" s="832" t="s">
        <v>2991</v>
      </c>
      <c r="D986" s="833" t="s">
        <v>6897</v>
      </c>
      <c r="E986" s="834" t="s">
        <v>3075</v>
      </c>
      <c r="F986" s="832" t="s">
        <v>2984</v>
      </c>
      <c r="G986" s="832" t="s">
        <v>3320</v>
      </c>
      <c r="H986" s="832" t="s">
        <v>630</v>
      </c>
      <c r="I986" s="832" t="s">
        <v>3817</v>
      </c>
      <c r="J986" s="832" t="s">
        <v>2217</v>
      </c>
      <c r="K986" s="832" t="s">
        <v>3322</v>
      </c>
      <c r="L986" s="835">
        <v>107.27</v>
      </c>
      <c r="M986" s="835">
        <v>107.27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10</v>
      </c>
      <c r="B987" s="832" t="s">
        <v>2982</v>
      </c>
      <c r="C987" s="832" t="s">
        <v>2991</v>
      </c>
      <c r="D987" s="833" t="s">
        <v>6897</v>
      </c>
      <c r="E987" s="834" t="s">
        <v>3075</v>
      </c>
      <c r="F987" s="832" t="s">
        <v>2984</v>
      </c>
      <c r="G987" s="832" t="s">
        <v>4190</v>
      </c>
      <c r="H987" s="832" t="s">
        <v>630</v>
      </c>
      <c r="I987" s="832" t="s">
        <v>4338</v>
      </c>
      <c r="J987" s="832" t="s">
        <v>4339</v>
      </c>
      <c r="K987" s="832" t="s">
        <v>4340</v>
      </c>
      <c r="L987" s="835">
        <v>48.42</v>
      </c>
      <c r="M987" s="835">
        <v>48.42</v>
      </c>
      <c r="N987" s="832">
        <v>1</v>
      </c>
      <c r="O987" s="836">
        <v>1</v>
      </c>
      <c r="P987" s="835">
        <v>48.42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10</v>
      </c>
      <c r="B988" s="832" t="s">
        <v>2982</v>
      </c>
      <c r="C988" s="832" t="s">
        <v>2991</v>
      </c>
      <c r="D988" s="833" t="s">
        <v>6897</v>
      </c>
      <c r="E988" s="834" t="s">
        <v>3075</v>
      </c>
      <c r="F988" s="832" t="s">
        <v>2984</v>
      </c>
      <c r="G988" s="832" t="s">
        <v>4099</v>
      </c>
      <c r="H988" s="832" t="s">
        <v>630</v>
      </c>
      <c r="I988" s="832" t="s">
        <v>4100</v>
      </c>
      <c r="J988" s="832" t="s">
        <v>4101</v>
      </c>
      <c r="K988" s="832" t="s">
        <v>4102</v>
      </c>
      <c r="L988" s="835">
        <v>60.9</v>
      </c>
      <c r="M988" s="835">
        <v>60.9</v>
      </c>
      <c r="N988" s="832">
        <v>1</v>
      </c>
      <c r="O988" s="836">
        <v>1</v>
      </c>
      <c r="P988" s="835">
        <v>60.9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10</v>
      </c>
      <c r="B989" s="832" t="s">
        <v>2982</v>
      </c>
      <c r="C989" s="832" t="s">
        <v>2991</v>
      </c>
      <c r="D989" s="833" t="s">
        <v>6897</v>
      </c>
      <c r="E989" s="834" t="s">
        <v>3075</v>
      </c>
      <c r="F989" s="832" t="s">
        <v>2984</v>
      </c>
      <c r="G989" s="832" t="s">
        <v>3120</v>
      </c>
      <c r="H989" s="832" t="s">
        <v>630</v>
      </c>
      <c r="I989" s="832" t="s">
        <v>3211</v>
      </c>
      <c r="J989" s="832" t="s">
        <v>1034</v>
      </c>
      <c r="K989" s="832" t="s">
        <v>3212</v>
      </c>
      <c r="L989" s="835">
        <v>48.09</v>
      </c>
      <c r="M989" s="835">
        <v>48.09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10</v>
      </c>
      <c r="B990" s="832" t="s">
        <v>2982</v>
      </c>
      <c r="C990" s="832" t="s">
        <v>2991</v>
      </c>
      <c r="D990" s="833" t="s">
        <v>6897</v>
      </c>
      <c r="E990" s="834" t="s">
        <v>3075</v>
      </c>
      <c r="F990" s="832" t="s">
        <v>2984</v>
      </c>
      <c r="G990" s="832" t="s">
        <v>3120</v>
      </c>
      <c r="H990" s="832" t="s">
        <v>630</v>
      </c>
      <c r="I990" s="832" t="s">
        <v>3121</v>
      </c>
      <c r="J990" s="832" t="s">
        <v>1060</v>
      </c>
      <c r="K990" s="832" t="s">
        <v>3122</v>
      </c>
      <c r="L990" s="835">
        <v>89.91</v>
      </c>
      <c r="M990" s="835">
        <v>269.73</v>
      </c>
      <c r="N990" s="832">
        <v>3</v>
      </c>
      <c r="O990" s="836">
        <v>3</v>
      </c>
      <c r="P990" s="835">
        <v>269.73</v>
      </c>
      <c r="Q990" s="837">
        <v>1</v>
      </c>
      <c r="R990" s="832">
        <v>3</v>
      </c>
      <c r="S990" s="837">
        <v>1</v>
      </c>
      <c r="T990" s="836">
        <v>3</v>
      </c>
      <c r="U990" s="838">
        <v>1</v>
      </c>
    </row>
    <row r="991" spans="1:21" ht="14.4" customHeight="1" x14ac:dyDescent="0.3">
      <c r="A991" s="831">
        <v>10</v>
      </c>
      <c r="B991" s="832" t="s">
        <v>2982</v>
      </c>
      <c r="C991" s="832" t="s">
        <v>2991</v>
      </c>
      <c r="D991" s="833" t="s">
        <v>6897</v>
      </c>
      <c r="E991" s="834" t="s">
        <v>3075</v>
      </c>
      <c r="F991" s="832" t="s">
        <v>2984</v>
      </c>
      <c r="G991" s="832" t="s">
        <v>3887</v>
      </c>
      <c r="H991" s="832" t="s">
        <v>630</v>
      </c>
      <c r="I991" s="832" t="s">
        <v>3888</v>
      </c>
      <c r="J991" s="832" t="s">
        <v>766</v>
      </c>
      <c r="K991" s="832" t="s">
        <v>3889</v>
      </c>
      <c r="L991" s="835">
        <v>27.28</v>
      </c>
      <c r="M991" s="835">
        <v>109.12</v>
      </c>
      <c r="N991" s="832">
        <v>4</v>
      </c>
      <c r="O991" s="836">
        <v>3</v>
      </c>
      <c r="P991" s="835">
        <v>27.28</v>
      </c>
      <c r="Q991" s="837">
        <v>0.25</v>
      </c>
      <c r="R991" s="832">
        <v>1</v>
      </c>
      <c r="S991" s="837">
        <v>0.25</v>
      </c>
      <c r="T991" s="836">
        <v>0.5</v>
      </c>
      <c r="U991" s="838">
        <v>0.16666666666666666</v>
      </c>
    </row>
    <row r="992" spans="1:21" ht="14.4" customHeight="1" x14ac:dyDescent="0.3">
      <c r="A992" s="831">
        <v>10</v>
      </c>
      <c r="B992" s="832" t="s">
        <v>2982</v>
      </c>
      <c r="C992" s="832" t="s">
        <v>2991</v>
      </c>
      <c r="D992" s="833" t="s">
        <v>6897</v>
      </c>
      <c r="E992" s="834" t="s">
        <v>3075</v>
      </c>
      <c r="F992" s="832" t="s">
        <v>2984</v>
      </c>
      <c r="G992" s="832" t="s">
        <v>3818</v>
      </c>
      <c r="H992" s="832" t="s">
        <v>630</v>
      </c>
      <c r="I992" s="832" t="s">
        <v>3819</v>
      </c>
      <c r="J992" s="832" t="s">
        <v>3820</v>
      </c>
      <c r="K992" s="832" t="s">
        <v>3821</v>
      </c>
      <c r="L992" s="835">
        <v>74.64</v>
      </c>
      <c r="M992" s="835">
        <v>149.28</v>
      </c>
      <c r="N992" s="832">
        <v>2</v>
      </c>
      <c r="O992" s="836">
        <v>1</v>
      </c>
      <c r="P992" s="835">
        <v>149.28</v>
      </c>
      <c r="Q992" s="837">
        <v>1</v>
      </c>
      <c r="R992" s="832">
        <v>2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10</v>
      </c>
      <c r="B993" s="832" t="s">
        <v>2982</v>
      </c>
      <c r="C993" s="832" t="s">
        <v>2991</v>
      </c>
      <c r="D993" s="833" t="s">
        <v>6897</v>
      </c>
      <c r="E993" s="834" t="s">
        <v>3075</v>
      </c>
      <c r="F993" s="832" t="s">
        <v>2984</v>
      </c>
      <c r="G993" s="832" t="s">
        <v>3123</v>
      </c>
      <c r="H993" s="832" t="s">
        <v>630</v>
      </c>
      <c r="I993" s="832" t="s">
        <v>3329</v>
      </c>
      <c r="J993" s="832" t="s">
        <v>1590</v>
      </c>
      <c r="K993" s="832" t="s">
        <v>3330</v>
      </c>
      <c r="L993" s="835">
        <v>98.75</v>
      </c>
      <c r="M993" s="835">
        <v>98.75</v>
      </c>
      <c r="N993" s="832">
        <v>1</v>
      </c>
      <c r="O993" s="836">
        <v>1</v>
      </c>
      <c r="P993" s="835">
        <v>98.75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10</v>
      </c>
      <c r="B994" s="832" t="s">
        <v>2982</v>
      </c>
      <c r="C994" s="832" t="s">
        <v>2991</v>
      </c>
      <c r="D994" s="833" t="s">
        <v>6897</v>
      </c>
      <c r="E994" s="834" t="s">
        <v>3075</v>
      </c>
      <c r="F994" s="832" t="s">
        <v>2984</v>
      </c>
      <c r="G994" s="832" t="s">
        <v>3123</v>
      </c>
      <c r="H994" s="832" t="s">
        <v>630</v>
      </c>
      <c r="I994" s="832" t="s">
        <v>3735</v>
      </c>
      <c r="J994" s="832" t="s">
        <v>1046</v>
      </c>
      <c r="K994" s="832" t="s">
        <v>3736</v>
      </c>
      <c r="L994" s="835">
        <v>23.27</v>
      </c>
      <c r="M994" s="835">
        <v>46.54</v>
      </c>
      <c r="N994" s="832">
        <v>2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10</v>
      </c>
      <c r="B995" s="832" t="s">
        <v>2982</v>
      </c>
      <c r="C995" s="832" t="s">
        <v>2991</v>
      </c>
      <c r="D995" s="833" t="s">
        <v>6897</v>
      </c>
      <c r="E995" s="834" t="s">
        <v>3075</v>
      </c>
      <c r="F995" s="832" t="s">
        <v>2984</v>
      </c>
      <c r="G995" s="832" t="s">
        <v>3123</v>
      </c>
      <c r="H995" s="832" t="s">
        <v>630</v>
      </c>
      <c r="I995" s="832" t="s">
        <v>3494</v>
      </c>
      <c r="J995" s="832" t="s">
        <v>1046</v>
      </c>
      <c r="K995" s="832" t="s">
        <v>1047</v>
      </c>
      <c r="L995" s="835">
        <v>38.81</v>
      </c>
      <c r="M995" s="835">
        <v>77.62</v>
      </c>
      <c r="N995" s="832">
        <v>2</v>
      </c>
      <c r="O995" s="836">
        <v>2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10</v>
      </c>
      <c r="B996" s="832" t="s">
        <v>2982</v>
      </c>
      <c r="C996" s="832" t="s">
        <v>2991</v>
      </c>
      <c r="D996" s="833" t="s">
        <v>6897</v>
      </c>
      <c r="E996" s="834" t="s">
        <v>3075</v>
      </c>
      <c r="F996" s="832" t="s">
        <v>2984</v>
      </c>
      <c r="G996" s="832" t="s">
        <v>3123</v>
      </c>
      <c r="H996" s="832" t="s">
        <v>630</v>
      </c>
      <c r="I996" s="832" t="s">
        <v>4108</v>
      </c>
      <c r="J996" s="832" t="s">
        <v>1046</v>
      </c>
      <c r="K996" s="832" t="s">
        <v>3736</v>
      </c>
      <c r="L996" s="835">
        <v>23.27</v>
      </c>
      <c r="M996" s="835">
        <v>69.81</v>
      </c>
      <c r="N996" s="832">
        <v>3</v>
      </c>
      <c r="O996" s="836">
        <v>2</v>
      </c>
      <c r="P996" s="835">
        <v>69.81</v>
      </c>
      <c r="Q996" s="837">
        <v>1</v>
      </c>
      <c r="R996" s="832">
        <v>3</v>
      </c>
      <c r="S996" s="837">
        <v>1</v>
      </c>
      <c r="T996" s="836">
        <v>2</v>
      </c>
      <c r="U996" s="838">
        <v>1</v>
      </c>
    </row>
    <row r="997" spans="1:21" ht="14.4" customHeight="1" x14ac:dyDescent="0.3">
      <c r="A997" s="831">
        <v>10</v>
      </c>
      <c r="B997" s="832" t="s">
        <v>2982</v>
      </c>
      <c r="C997" s="832" t="s">
        <v>2991</v>
      </c>
      <c r="D997" s="833" t="s">
        <v>6897</v>
      </c>
      <c r="E997" s="834" t="s">
        <v>3075</v>
      </c>
      <c r="F997" s="832" t="s">
        <v>2984</v>
      </c>
      <c r="G997" s="832" t="s">
        <v>3897</v>
      </c>
      <c r="H997" s="832" t="s">
        <v>630</v>
      </c>
      <c r="I997" s="832" t="s">
        <v>3898</v>
      </c>
      <c r="J997" s="832" t="s">
        <v>3899</v>
      </c>
      <c r="K997" s="832" t="s">
        <v>3900</v>
      </c>
      <c r="L997" s="835">
        <v>0</v>
      </c>
      <c r="M997" s="835">
        <v>0</v>
      </c>
      <c r="N997" s="832">
        <v>1</v>
      </c>
      <c r="O997" s="836">
        <v>1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10</v>
      </c>
      <c r="B998" s="832" t="s">
        <v>2982</v>
      </c>
      <c r="C998" s="832" t="s">
        <v>2991</v>
      </c>
      <c r="D998" s="833" t="s">
        <v>6897</v>
      </c>
      <c r="E998" s="834" t="s">
        <v>3075</v>
      </c>
      <c r="F998" s="832" t="s">
        <v>2984</v>
      </c>
      <c r="G998" s="832" t="s">
        <v>3748</v>
      </c>
      <c r="H998" s="832" t="s">
        <v>630</v>
      </c>
      <c r="I998" s="832" t="s">
        <v>4341</v>
      </c>
      <c r="J998" s="832" t="s">
        <v>3750</v>
      </c>
      <c r="K998" s="832" t="s">
        <v>4342</v>
      </c>
      <c r="L998" s="835">
        <v>38.5</v>
      </c>
      <c r="M998" s="835">
        <v>38.5</v>
      </c>
      <c r="N998" s="832">
        <v>1</v>
      </c>
      <c r="O998" s="836"/>
      <c r="P998" s="835">
        <v>38.5</v>
      </c>
      <c r="Q998" s="837">
        <v>1</v>
      </c>
      <c r="R998" s="832">
        <v>1</v>
      </c>
      <c r="S998" s="837">
        <v>1</v>
      </c>
      <c r="T998" s="836"/>
      <c r="U998" s="838"/>
    </row>
    <row r="999" spans="1:21" ht="14.4" customHeight="1" x14ac:dyDescent="0.3">
      <c r="A999" s="831">
        <v>10</v>
      </c>
      <c r="B999" s="832" t="s">
        <v>2982</v>
      </c>
      <c r="C999" s="832" t="s">
        <v>2991</v>
      </c>
      <c r="D999" s="833" t="s">
        <v>6897</v>
      </c>
      <c r="E999" s="834" t="s">
        <v>3075</v>
      </c>
      <c r="F999" s="832" t="s">
        <v>2984</v>
      </c>
      <c r="G999" s="832" t="s">
        <v>3748</v>
      </c>
      <c r="H999" s="832" t="s">
        <v>630</v>
      </c>
      <c r="I999" s="832" t="s">
        <v>3749</v>
      </c>
      <c r="J999" s="832" t="s">
        <v>3750</v>
      </c>
      <c r="K999" s="832" t="s">
        <v>3751</v>
      </c>
      <c r="L999" s="835">
        <v>73.989999999999995</v>
      </c>
      <c r="M999" s="835">
        <v>73.989999999999995</v>
      </c>
      <c r="N999" s="832">
        <v>1</v>
      </c>
      <c r="O999" s="836">
        <v>1</v>
      </c>
      <c r="P999" s="835">
        <v>73.989999999999995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10</v>
      </c>
      <c r="B1000" s="832" t="s">
        <v>2982</v>
      </c>
      <c r="C1000" s="832" t="s">
        <v>2991</v>
      </c>
      <c r="D1000" s="833" t="s">
        <v>6897</v>
      </c>
      <c r="E1000" s="834" t="s">
        <v>3075</v>
      </c>
      <c r="F1000" s="832" t="s">
        <v>2984</v>
      </c>
      <c r="G1000" s="832" t="s">
        <v>3757</v>
      </c>
      <c r="H1000" s="832" t="s">
        <v>630</v>
      </c>
      <c r="I1000" s="832" t="s">
        <v>3758</v>
      </c>
      <c r="J1000" s="832" t="s">
        <v>1395</v>
      </c>
      <c r="K1000" s="832" t="s">
        <v>3759</v>
      </c>
      <c r="L1000" s="835">
        <v>0</v>
      </c>
      <c r="M1000" s="835">
        <v>0</v>
      </c>
      <c r="N1000" s="832">
        <v>1</v>
      </c>
      <c r="O1000" s="836">
        <v>1</v>
      </c>
      <c r="P1000" s="835">
        <v>0</v>
      </c>
      <c r="Q1000" s="837"/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10</v>
      </c>
      <c r="B1001" s="832" t="s">
        <v>2982</v>
      </c>
      <c r="C1001" s="832" t="s">
        <v>2991</v>
      </c>
      <c r="D1001" s="833" t="s">
        <v>6897</v>
      </c>
      <c r="E1001" s="834" t="s">
        <v>3075</v>
      </c>
      <c r="F1001" s="832" t="s">
        <v>2984</v>
      </c>
      <c r="G1001" s="832" t="s">
        <v>3349</v>
      </c>
      <c r="H1001" s="832" t="s">
        <v>630</v>
      </c>
      <c r="I1001" s="832" t="s">
        <v>3906</v>
      </c>
      <c r="J1001" s="832" t="s">
        <v>790</v>
      </c>
      <c r="K1001" s="832" t="s">
        <v>791</v>
      </c>
      <c r="L1001" s="835">
        <v>0</v>
      </c>
      <c r="M1001" s="835">
        <v>0</v>
      </c>
      <c r="N1001" s="832">
        <v>2</v>
      </c>
      <c r="O1001" s="836">
        <v>1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10</v>
      </c>
      <c r="B1002" s="832" t="s">
        <v>2982</v>
      </c>
      <c r="C1002" s="832" t="s">
        <v>2991</v>
      </c>
      <c r="D1002" s="833" t="s">
        <v>6897</v>
      </c>
      <c r="E1002" s="834" t="s">
        <v>3075</v>
      </c>
      <c r="F1002" s="832" t="s">
        <v>2984</v>
      </c>
      <c r="G1002" s="832" t="s">
        <v>3349</v>
      </c>
      <c r="H1002" s="832" t="s">
        <v>630</v>
      </c>
      <c r="I1002" s="832" t="s">
        <v>3352</v>
      </c>
      <c r="J1002" s="832" t="s">
        <v>790</v>
      </c>
      <c r="K1002" s="832" t="s">
        <v>792</v>
      </c>
      <c r="L1002" s="835">
        <v>0</v>
      </c>
      <c r="M1002" s="835">
        <v>0</v>
      </c>
      <c r="N1002" s="832">
        <v>1</v>
      </c>
      <c r="O1002" s="836">
        <v>0.5</v>
      </c>
      <c r="P1002" s="835"/>
      <c r="Q1002" s="837"/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10</v>
      </c>
      <c r="B1003" s="832" t="s">
        <v>2982</v>
      </c>
      <c r="C1003" s="832" t="s">
        <v>2991</v>
      </c>
      <c r="D1003" s="833" t="s">
        <v>6897</v>
      </c>
      <c r="E1003" s="834" t="s">
        <v>3075</v>
      </c>
      <c r="F1003" s="832" t="s">
        <v>2984</v>
      </c>
      <c r="G1003" s="832" t="s">
        <v>3548</v>
      </c>
      <c r="H1003" s="832" t="s">
        <v>630</v>
      </c>
      <c r="I1003" s="832" t="s">
        <v>3549</v>
      </c>
      <c r="J1003" s="832" t="s">
        <v>1839</v>
      </c>
      <c r="K1003" s="832" t="s">
        <v>3550</v>
      </c>
      <c r="L1003" s="835">
        <v>38.56</v>
      </c>
      <c r="M1003" s="835">
        <v>115.68</v>
      </c>
      <c r="N1003" s="832">
        <v>3</v>
      </c>
      <c r="O1003" s="836">
        <v>3</v>
      </c>
      <c r="P1003" s="835">
        <v>115.68</v>
      </c>
      <c r="Q1003" s="837">
        <v>1</v>
      </c>
      <c r="R1003" s="832">
        <v>3</v>
      </c>
      <c r="S1003" s="837">
        <v>1</v>
      </c>
      <c r="T1003" s="836">
        <v>3</v>
      </c>
      <c r="U1003" s="838">
        <v>1</v>
      </c>
    </row>
    <row r="1004" spans="1:21" ht="14.4" customHeight="1" x14ac:dyDescent="0.3">
      <c r="A1004" s="831">
        <v>10</v>
      </c>
      <c r="B1004" s="832" t="s">
        <v>2982</v>
      </c>
      <c r="C1004" s="832" t="s">
        <v>2991</v>
      </c>
      <c r="D1004" s="833" t="s">
        <v>6897</v>
      </c>
      <c r="E1004" s="834" t="s">
        <v>3075</v>
      </c>
      <c r="F1004" s="832" t="s">
        <v>2984</v>
      </c>
      <c r="G1004" s="832" t="s">
        <v>4123</v>
      </c>
      <c r="H1004" s="832" t="s">
        <v>630</v>
      </c>
      <c r="I1004" s="832" t="s">
        <v>4124</v>
      </c>
      <c r="J1004" s="832" t="s">
        <v>1137</v>
      </c>
      <c r="K1004" s="832" t="s">
        <v>4125</v>
      </c>
      <c r="L1004" s="835">
        <v>53.57</v>
      </c>
      <c r="M1004" s="835">
        <v>53.57</v>
      </c>
      <c r="N1004" s="832">
        <v>1</v>
      </c>
      <c r="O1004" s="836">
        <v>1</v>
      </c>
      <c r="P1004" s="835">
        <v>53.57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10</v>
      </c>
      <c r="B1005" s="832" t="s">
        <v>2982</v>
      </c>
      <c r="C1005" s="832" t="s">
        <v>2991</v>
      </c>
      <c r="D1005" s="833" t="s">
        <v>6897</v>
      </c>
      <c r="E1005" s="834" t="s">
        <v>3075</v>
      </c>
      <c r="F1005" s="832" t="s">
        <v>2984</v>
      </c>
      <c r="G1005" s="832" t="s">
        <v>3155</v>
      </c>
      <c r="H1005" s="832" t="s">
        <v>689</v>
      </c>
      <c r="I1005" s="832" t="s">
        <v>2710</v>
      </c>
      <c r="J1005" s="832" t="s">
        <v>2711</v>
      </c>
      <c r="K1005" s="832" t="s">
        <v>2712</v>
      </c>
      <c r="L1005" s="835">
        <v>141.25</v>
      </c>
      <c r="M1005" s="835">
        <v>141.25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10</v>
      </c>
      <c r="B1006" s="832" t="s">
        <v>2982</v>
      </c>
      <c r="C1006" s="832" t="s">
        <v>2991</v>
      </c>
      <c r="D1006" s="833" t="s">
        <v>6897</v>
      </c>
      <c r="E1006" s="834" t="s">
        <v>3075</v>
      </c>
      <c r="F1006" s="832" t="s">
        <v>2984</v>
      </c>
      <c r="G1006" s="832" t="s">
        <v>3155</v>
      </c>
      <c r="H1006" s="832" t="s">
        <v>630</v>
      </c>
      <c r="I1006" s="832" t="s">
        <v>4026</v>
      </c>
      <c r="J1006" s="832" t="s">
        <v>2711</v>
      </c>
      <c r="K1006" s="832" t="s">
        <v>4027</v>
      </c>
      <c r="L1006" s="835">
        <v>423.75</v>
      </c>
      <c r="M1006" s="835">
        <v>423.75</v>
      </c>
      <c r="N1006" s="832">
        <v>1</v>
      </c>
      <c r="O1006" s="836">
        <v>0.5</v>
      </c>
      <c r="P1006" s="835">
        <v>423.75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10</v>
      </c>
      <c r="B1007" s="832" t="s">
        <v>2982</v>
      </c>
      <c r="C1007" s="832" t="s">
        <v>2991</v>
      </c>
      <c r="D1007" s="833" t="s">
        <v>6897</v>
      </c>
      <c r="E1007" s="834" t="s">
        <v>3075</v>
      </c>
      <c r="F1007" s="832" t="s">
        <v>2984</v>
      </c>
      <c r="G1007" s="832" t="s">
        <v>3837</v>
      </c>
      <c r="H1007" s="832" t="s">
        <v>689</v>
      </c>
      <c r="I1007" s="832" t="s">
        <v>4132</v>
      </c>
      <c r="J1007" s="832" t="s">
        <v>3839</v>
      </c>
      <c r="K1007" s="832" t="s">
        <v>4030</v>
      </c>
      <c r="L1007" s="835">
        <v>1472.61</v>
      </c>
      <c r="M1007" s="835">
        <v>1472.61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10</v>
      </c>
      <c r="B1008" s="832" t="s">
        <v>2982</v>
      </c>
      <c r="C1008" s="832" t="s">
        <v>2991</v>
      </c>
      <c r="D1008" s="833" t="s">
        <v>6897</v>
      </c>
      <c r="E1008" s="834" t="s">
        <v>3075</v>
      </c>
      <c r="F1008" s="832" t="s">
        <v>2984</v>
      </c>
      <c r="G1008" s="832" t="s">
        <v>3161</v>
      </c>
      <c r="H1008" s="832" t="s">
        <v>630</v>
      </c>
      <c r="I1008" s="832" t="s">
        <v>3164</v>
      </c>
      <c r="J1008" s="832" t="s">
        <v>3165</v>
      </c>
      <c r="K1008" s="832" t="s">
        <v>798</v>
      </c>
      <c r="L1008" s="835">
        <v>0</v>
      </c>
      <c r="M1008" s="835">
        <v>0</v>
      </c>
      <c r="N1008" s="832">
        <v>1</v>
      </c>
      <c r="O1008" s="836">
        <v>1</v>
      </c>
      <c r="P1008" s="835">
        <v>0</v>
      </c>
      <c r="Q1008" s="837"/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10</v>
      </c>
      <c r="B1009" s="832" t="s">
        <v>2982</v>
      </c>
      <c r="C1009" s="832" t="s">
        <v>2991</v>
      </c>
      <c r="D1009" s="833" t="s">
        <v>6897</v>
      </c>
      <c r="E1009" s="834" t="s">
        <v>3075</v>
      </c>
      <c r="F1009" s="832" t="s">
        <v>2984</v>
      </c>
      <c r="G1009" s="832" t="s">
        <v>3161</v>
      </c>
      <c r="H1009" s="832" t="s">
        <v>630</v>
      </c>
      <c r="I1009" s="832" t="s">
        <v>3364</v>
      </c>
      <c r="J1009" s="832" t="s">
        <v>797</v>
      </c>
      <c r="K1009" s="832" t="s">
        <v>798</v>
      </c>
      <c r="L1009" s="835">
        <v>0</v>
      </c>
      <c r="M1009" s="835">
        <v>0</v>
      </c>
      <c r="N1009" s="832">
        <v>4</v>
      </c>
      <c r="O1009" s="836">
        <v>1</v>
      </c>
      <c r="P1009" s="835">
        <v>0</v>
      </c>
      <c r="Q1009" s="837"/>
      <c r="R1009" s="832">
        <v>4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10</v>
      </c>
      <c r="B1010" s="832" t="s">
        <v>2982</v>
      </c>
      <c r="C1010" s="832" t="s">
        <v>2991</v>
      </c>
      <c r="D1010" s="833" t="s">
        <v>6897</v>
      </c>
      <c r="E1010" s="834" t="s">
        <v>3075</v>
      </c>
      <c r="F1010" s="832" t="s">
        <v>2984</v>
      </c>
      <c r="G1010" s="832" t="s">
        <v>3161</v>
      </c>
      <c r="H1010" s="832" t="s">
        <v>630</v>
      </c>
      <c r="I1010" s="832" t="s">
        <v>4242</v>
      </c>
      <c r="J1010" s="832" t="s">
        <v>1177</v>
      </c>
      <c r="K1010" s="832" t="s">
        <v>4243</v>
      </c>
      <c r="L1010" s="835">
        <v>16.12</v>
      </c>
      <c r="M1010" s="835">
        <v>16.12</v>
      </c>
      <c r="N1010" s="832">
        <v>1</v>
      </c>
      <c r="O1010" s="836">
        <v>1</v>
      </c>
      <c r="P1010" s="835">
        <v>16.12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10</v>
      </c>
      <c r="B1011" s="832" t="s">
        <v>2982</v>
      </c>
      <c r="C1011" s="832" t="s">
        <v>2991</v>
      </c>
      <c r="D1011" s="833" t="s">
        <v>6897</v>
      </c>
      <c r="E1011" s="834" t="s">
        <v>3075</v>
      </c>
      <c r="F1011" s="832" t="s">
        <v>2984</v>
      </c>
      <c r="G1011" s="832" t="s">
        <v>3161</v>
      </c>
      <c r="H1011" s="832" t="s">
        <v>630</v>
      </c>
      <c r="I1011" s="832" t="s">
        <v>3367</v>
      </c>
      <c r="J1011" s="832" t="s">
        <v>1177</v>
      </c>
      <c r="K1011" s="832" t="s">
        <v>3163</v>
      </c>
      <c r="L1011" s="835">
        <v>103.67</v>
      </c>
      <c r="M1011" s="835">
        <v>311.01</v>
      </c>
      <c r="N1011" s="832">
        <v>3</v>
      </c>
      <c r="O1011" s="836">
        <v>2.5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10</v>
      </c>
      <c r="B1012" s="832" t="s">
        <v>2982</v>
      </c>
      <c r="C1012" s="832" t="s">
        <v>2991</v>
      </c>
      <c r="D1012" s="833" t="s">
        <v>6897</v>
      </c>
      <c r="E1012" s="834" t="s">
        <v>3075</v>
      </c>
      <c r="F1012" s="832" t="s">
        <v>2984</v>
      </c>
      <c r="G1012" s="832" t="s">
        <v>3161</v>
      </c>
      <c r="H1012" s="832" t="s">
        <v>630</v>
      </c>
      <c r="I1012" s="832" t="s">
        <v>4343</v>
      </c>
      <c r="J1012" s="832" t="s">
        <v>1177</v>
      </c>
      <c r="K1012" s="832" t="s">
        <v>4243</v>
      </c>
      <c r="L1012" s="835">
        <v>46.85</v>
      </c>
      <c r="M1012" s="835">
        <v>46.85</v>
      </c>
      <c r="N1012" s="832">
        <v>1</v>
      </c>
      <c r="O1012" s="836">
        <v>0.5</v>
      </c>
      <c r="P1012" s="835">
        <v>46.85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10</v>
      </c>
      <c r="B1013" s="832" t="s">
        <v>2982</v>
      </c>
      <c r="C1013" s="832" t="s">
        <v>2991</v>
      </c>
      <c r="D1013" s="833" t="s">
        <v>6897</v>
      </c>
      <c r="E1013" s="834" t="s">
        <v>3075</v>
      </c>
      <c r="F1013" s="832" t="s">
        <v>2984</v>
      </c>
      <c r="G1013" s="832" t="s">
        <v>3161</v>
      </c>
      <c r="H1013" s="832" t="s">
        <v>630</v>
      </c>
      <c r="I1013" s="832" t="s">
        <v>3368</v>
      </c>
      <c r="J1013" s="832" t="s">
        <v>1177</v>
      </c>
      <c r="K1013" s="832" t="s">
        <v>3163</v>
      </c>
      <c r="L1013" s="835">
        <v>103.67</v>
      </c>
      <c r="M1013" s="835">
        <v>103.67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10</v>
      </c>
      <c r="B1014" s="832" t="s">
        <v>2982</v>
      </c>
      <c r="C1014" s="832" t="s">
        <v>2991</v>
      </c>
      <c r="D1014" s="833" t="s">
        <v>6897</v>
      </c>
      <c r="E1014" s="834" t="s">
        <v>3075</v>
      </c>
      <c r="F1014" s="832" t="s">
        <v>2984</v>
      </c>
      <c r="G1014" s="832" t="s">
        <v>3161</v>
      </c>
      <c r="H1014" s="832" t="s">
        <v>630</v>
      </c>
      <c r="I1014" s="832" t="s">
        <v>4344</v>
      </c>
      <c r="J1014" s="832" t="s">
        <v>4345</v>
      </c>
      <c r="K1014" s="832" t="s">
        <v>4033</v>
      </c>
      <c r="L1014" s="835">
        <v>205.84</v>
      </c>
      <c r="M1014" s="835">
        <v>205.84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10</v>
      </c>
      <c r="B1015" s="832" t="s">
        <v>2982</v>
      </c>
      <c r="C1015" s="832" t="s">
        <v>2991</v>
      </c>
      <c r="D1015" s="833" t="s">
        <v>6897</v>
      </c>
      <c r="E1015" s="834" t="s">
        <v>3075</v>
      </c>
      <c r="F1015" s="832" t="s">
        <v>2984</v>
      </c>
      <c r="G1015" s="832" t="s">
        <v>3161</v>
      </c>
      <c r="H1015" s="832" t="s">
        <v>630</v>
      </c>
      <c r="I1015" s="832" t="s">
        <v>4346</v>
      </c>
      <c r="J1015" s="832" t="s">
        <v>4347</v>
      </c>
      <c r="K1015" s="832" t="s">
        <v>4033</v>
      </c>
      <c r="L1015" s="835">
        <v>115.18</v>
      </c>
      <c r="M1015" s="835">
        <v>115.18</v>
      </c>
      <c r="N1015" s="832">
        <v>1</v>
      </c>
      <c r="O1015" s="836">
        <v>1</v>
      </c>
      <c r="P1015" s="835">
        <v>115.18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10</v>
      </c>
      <c r="B1016" s="832" t="s">
        <v>2982</v>
      </c>
      <c r="C1016" s="832" t="s">
        <v>2991</v>
      </c>
      <c r="D1016" s="833" t="s">
        <v>6897</v>
      </c>
      <c r="E1016" s="834" t="s">
        <v>3075</v>
      </c>
      <c r="F1016" s="832" t="s">
        <v>2984</v>
      </c>
      <c r="G1016" s="832" t="s">
        <v>3161</v>
      </c>
      <c r="H1016" s="832" t="s">
        <v>630</v>
      </c>
      <c r="I1016" s="832" t="s">
        <v>4348</v>
      </c>
      <c r="J1016" s="832" t="s">
        <v>797</v>
      </c>
      <c r="K1016" s="832" t="s">
        <v>4349</v>
      </c>
      <c r="L1016" s="835">
        <v>0</v>
      </c>
      <c r="M1016" s="835">
        <v>0</v>
      </c>
      <c r="N1016" s="832">
        <v>1</v>
      </c>
      <c r="O1016" s="836">
        <v>1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10</v>
      </c>
      <c r="B1017" s="832" t="s">
        <v>2982</v>
      </c>
      <c r="C1017" s="832" t="s">
        <v>2991</v>
      </c>
      <c r="D1017" s="833" t="s">
        <v>6897</v>
      </c>
      <c r="E1017" s="834" t="s">
        <v>3075</v>
      </c>
      <c r="F1017" s="832" t="s">
        <v>2984</v>
      </c>
      <c r="G1017" s="832" t="s">
        <v>3380</v>
      </c>
      <c r="H1017" s="832" t="s">
        <v>630</v>
      </c>
      <c r="I1017" s="832" t="s">
        <v>4141</v>
      </c>
      <c r="J1017" s="832" t="s">
        <v>708</v>
      </c>
      <c r="K1017" s="832" t="s">
        <v>3382</v>
      </c>
      <c r="L1017" s="835">
        <v>108.44</v>
      </c>
      <c r="M1017" s="835">
        <v>542.20000000000005</v>
      </c>
      <c r="N1017" s="832">
        <v>5</v>
      </c>
      <c r="O1017" s="836">
        <v>4.5</v>
      </c>
      <c r="P1017" s="835">
        <v>108.44</v>
      </c>
      <c r="Q1017" s="837">
        <v>0.19999999999999998</v>
      </c>
      <c r="R1017" s="832">
        <v>1</v>
      </c>
      <c r="S1017" s="837">
        <v>0.2</v>
      </c>
      <c r="T1017" s="836">
        <v>1</v>
      </c>
      <c r="U1017" s="838">
        <v>0.22222222222222221</v>
      </c>
    </row>
    <row r="1018" spans="1:21" ht="14.4" customHeight="1" x14ac:dyDescent="0.3">
      <c r="A1018" s="831">
        <v>10</v>
      </c>
      <c r="B1018" s="832" t="s">
        <v>2982</v>
      </c>
      <c r="C1018" s="832" t="s">
        <v>2991</v>
      </c>
      <c r="D1018" s="833" t="s">
        <v>6897</v>
      </c>
      <c r="E1018" s="834" t="s">
        <v>3075</v>
      </c>
      <c r="F1018" s="832" t="s">
        <v>2984</v>
      </c>
      <c r="G1018" s="832" t="s">
        <v>3380</v>
      </c>
      <c r="H1018" s="832" t="s">
        <v>630</v>
      </c>
      <c r="I1018" s="832" t="s">
        <v>3381</v>
      </c>
      <c r="J1018" s="832" t="s">
        <v>708</v>
      </c>
      <c r="K1018" s="832" t="s">
        <v>3382</v>
      </c>
      <c r="L1018" s="835">
        <v>52.61</v>
      </c>
      <c r="M1018" s="835">
        <v>52.61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10</v>
      </c>
      <c r="B1019" s="832" t="s">
        <v>2982</v>
      </c>
      <c r="C1019" s="832" t="s">
        <v>2991</v>
      </c>
      <c r="D1019" s="833" t="s">
        <v>6897</v>
      </c>
      <c r="E1019" s="834" t="s">
        <v>3075</v>
      </c>
      <c r="F1019" s="832" t="s">
        <v>2984</v>
      </c>
      <c r="G1019" s="832" t="s">
        <v>3380</v>
      </c>
      <c r="H1019" s="832" t="s">
        <v>630</v>
      </c>
      <c r="I1019" s="832" t="s">
        <v>3787</v>
      </c>
      <c r="J1019" s="832" t="s">
        <v>3788</v>
      </c>
      <c r="K1019" s="832" t="s">
        <v>3789</v>
      </c>
      <c r="L1019" s="835">
        <v>42.09</v>
      </c>
      <c r="M1019" s="835">
        <v>42.09</v>
      </c>
      <c r="N1019" s="832">
        <v>1</v>
      </c>
      <c r="O1019" s="836">
        <v>1</v>
      </c>
      <c r="P1019" s="835">
        <v>42.09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10</v>
      </c>
      <c r="B1020" s="832" t="s">
        <v>2982</v>
      </c>
      <c r="C1020" s="832" t="s">
        <v>2991</v>
      </c>
      <c r="D1020" s="833" t="s">
        <v>6897</v>
      </c>
      <c r="E1020" s="834" t="s">
        <v>3075</v>
      </c>
      <c r="F1020" s="832" t="s">
        <v>2984</v>
      </c>
      <c r="G1020" s="832" t="s">
        <v>3383</v>
      </c>
      <c r="H1020" s="832" t="s">
        <v>689</v>
      </c>
      <c r="I1020" s="832" t="s">
        <v>3924</v>
      </c>
      <c r="J1020" s="832" t="s">
        <v>3925</v>
      </c>
      <c r="K1020" s="832" t="s">
        <v>972</v>
      </c>
      <c r="L1020" s="835">
        <v>1614.9</v>
      </c>
      <c r="M1020" s="835">
        <v>16149</v>
      </c>
      <c r="N1020" s="832">
        <v>10</v>
      </c>
      <c r="O1020" s="836">
        <v>1</v>
      </c>
      <c r="P1020" s="835">
        <v>16149</v>
      </c>
      <c r="Q1020" s="837">
        <v>1</v>
      </c>
      <c r="R1020" s="832">
        <v>10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10</v>
      </c>
      <c r="B1021" s="832" t="s">
        <v>2982</v>
      </c>
      <c r="C1021" s="832" t="s">
        <v>2991</v>
      </c>
      <c r="D1021" s="833" t="s">
        <v>6897</v>
      </c>
      <c r="E1021" s="834" t="s">
        <v>3075</v>
      </c>
      <c r="F1021" s="832" t="s">
        <v>2984</v>
      </c>
      <c r="G1021" s="832" t="s">
        <v>3383</v>
      </c>
      <c r="H1021" s="832" t="s">
        <v>689</v>
      </c>
      <c r="I1021" s="832" t="s">
        <v>2947</v>
      </c>
      <c r="J1021" s="832" t="s">
        <v>2301</v>
      </c>
      <c r="K1021" s="832" t="s">
        <v>1552</v>
      </c>
      <c r="L1021" s="835">
        <v>129.51</v>
      </c>
      <c r="M1021" s="835">
        <v>129.51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10</v>
      </c>
      <c r="B1022" s="832" t="s">
        <v>2982</v>
      </c>
      <c r="C1022" s="832" t="s">
        <v>2991</v>
      </c>
      <c r="D1022" s="833" t="s">
        <v>6897</v>
      </c>
      <c r="E1022" s="834" t="s">
        <v>3075</v>
      </c>
      <c r="F1022" s="832" t="s">
        <v>2984</v>
      </c>
      <c r="G1022" s="832" t="s">
        <v>3383</v>
      </c>
      <c r="H1022" s="832" t="s">
        <v>689</v>
      </c>
      <c r="I1022" s="832" t="s">
        <v>3386</v>
      </c>
      <c r="J1022" s="832" t="s">
        <v>3387</v>
      </c>
      <c r="K1022" s="832" t="s">
        <v>1552</v>
      </c>
      <c r="L1022" s="835">
        <v>127.34</v>
      </c>
      <c r="M1022" s="835">
        <v>127.34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10</v>
      </c>
      <c r="B1023" s="832" t="s">
        <v>2982</v>
      </c>
      <c r="C1023" s="832" t="s">
        <v>2991</v>
      </c>
      <c r="D1023" s="833" t="s">
        <v>6897</v>
      </c>
      <c r="E1023" s="834" t="s">
        <v>3075</v>
      </c>
      <c r="F1023" s="832" t="s">
        <v>2984</v>
      </c>
      <c r="G1023" s="832" t="s">
        <v>3383</v>
      </c>
      <c r="H1023" s="832" t="s">
        <v>689</v>
      </c>
      <c r="I1023" s="832" t="s">
        <v>2948</v>
      </c>
      <c r="J1023" s="832" t="s">
        <v>2302</v>
      </c>
      <c r="K1023" s="832" t="s">
        <v>2740</v>
      </c>
      <c r="L1023" s="835">
        <v>84.89</v>
      </c>
      <c r="M1023" s="835">
        <v>254.67000000000002</v>
      </c>
      <c r="N1023" s="832">
        <v>3</v>
      </c>
      <c r="O1023" s="836">
        <v>1.5</v>
      </c>
      <c r="P1023" s="835">
        <v>84.89</v>
      </c>
      <c r="Q1023" s="837">
        <v>0.33333333333333331</v>
      </c>
      <c r="R1023" s="832">
        <v>1</v>
      </c>
      <c r="S1023" s="837">
        <v>0.33333333333333331</v>
      </c>
      <c r="T1023" s="836">
        <v>1</v>
      </c>
      <c r="U1023" s="838">
        <v>0.66666666666666663</v>
      </c>
    </row>
    <row r="1024" spans="1:21" ht="14.4" customHeight="1" x14ac:dyDescent="0.3">
      <c r="A1024" s="831">
        <v>10</v>
      </c>
      <c r="B1024" s="832" t="s">
        <v>2982</v>
      </c>
      <c r="C1024" s="832" t="s">
        <v>2991</v>
      </c>
      <c r="D1024" s="833" t="s">
        <v>6897</v>
      </c>
      <c r="E1024" s="834" t="s">
        <v>3075</v>
      </c>
      <c r="F1024" s="832" t="s">
        <v>2984</v>
      </c>
      <c r="G1024" s="832" t="s">
        <v>3383</v>
      </c>
      <c r="H1024" s="832" t="s">
        <v>689</v>
      </c>
      <c r="I1024" s="832" t="s">
        <v>2734</v>
      </c>
      <c r="J1024" s="832" t="s">
        <v>1553</v>
      </c>
      <c r="K1024" s="832" t="s">
        <v>1552</v>
      </c>
      <c r="L1024" s="835">
        <v>129.51</v>
      </c>
      <c r="M1024" s="835">
        <v>129.51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10</v>
      </c>
      <c r="B1025" s="832" t="s">
        <v>2982</v>
      </c>
      <c r="C1025" s="832" t="s">
        <v>2991</v>
      </c>
      <c r="D1025" s="833" t="s">
        <v>6897</v>
      </c>
      <c r="E1025" s="834" t="s">
        <v>3075</v>
      </c>
      <c r="F1025" s="832" t="s">
        <v>2984</v>
      </c>
      <c r="G1025" s="832" t="s">
        <v>3383</v>
      </c>
      <c r="H1025" s="832" t="s">
        <v>689</v>
      </c>
      <c r="I1025" s="832" t="s">
        <v>2737</v>
      </c>
      <c r="J1025" s="832" t="s">
        <v>1551</v>
      </c>
      <c r="K1025" s="832" t="s">
        <v>1552</v>
      </c>
      <c r="L1025" s="835">
        <v>127.34</v>
      </c>
      <c r="M1025" s="835">
        <v>254.68</v>
      </c>
      <c r="N1025" s="832">
        <v>2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10</v>
      </c>
      <c r="B1026" s="832" t="s">
        <v>2982</v>
      </c>
      <c r="C1026" s="832" t="s">
        <v>2991</v>
      </c>
      <c r="D1026" s="833" t="s">
        <v>6897</v>
      </c>
      <c r="E1026" s="834" t="s">
        <v>3075</v>
      </c>
      <c r="F1026" s="832" t="s">
        <v>2984</v>
      </c>
      <c r="G1026" s="832" t="s">
        <v>3383</v>
      </c>
      <c r="H1026" s="832" t="s">
        <v>689</v>
      </c>
      <c r="I1026" s="832" t="s">
        <v>3841</v>
      </c>
      <c r="J1026" s="832" t="s">
        <v>3842</v>
      </c>
      <c r="K1026" s="832" t="s">
        <v>3582</v>
      </c>
      <c r="L1026" s="835">
        <v>194.26</v>
      </c>
      <c r="M1026" s="835">
        <v>194.26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10</v>
      </c>
      <c r="B1027" s="832" t="s">
        <v>2982</v>
      </c>
      <c r="C1027" s="832" t="s">
        <v>2991</v>
      </c>
      <c r="D1027" s="833" t="s">
        <v>6897</v>
      </c>
      <c r="E1027" s="834" t="s">
        <v>3075</v>
      </c>
      <c r="F1027" s="832" t="s">
        <v>2984</v>
      </c>
      <c r="G1027" s="832" t="s">
        <v>3383</v>
      </c>
      <c r="H1027" s="832" t="s">
        <v>689</v>
      </c>
      <c r="I1027" s="832" t="s">
        <v>2787</v>
      </c>
      <c r="J1027" s="832" t="s">
        <v>1643</v>
      </c>
      <c r="K1027" s="832" t="s">
        <v>1546</v>
      </c>
      <c r="L1027" s="835">
        <v>72.27</v>
      </c>
      <c r="M1027" s="835">
        <v>1445.3999999999999</v>
      </c>
      <c r="N1027" s="832">
        <v>20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10</v>
      </c>
      <c r="B1028" s="832" t="s">
        <v>2982</v>
      </c>
      <c r="C1028" s="832" t="s">
        <v>2991</v>
      </c>
      <c r="D1028" s="833" t="s">
        <v>6897</v>
      </c>
      <c r="E1028" s="834" t="s">
        <v>3075</v>
      </c>
      <c r="F1028" s="832" t="s">
        <v>2984</v>
      </c>
      <c r="G1028" s="832" t="s">
        <v>3383</v>
      </c>
      <c r="H1028" s="832" t="s">
        <v>689</v>
      </c>
      <c r="I1028" s="832" t="s">
        <v>2560</v>
      </c>
      <c r="J1028" s="832" t="s">
        <v>963</v>
      </c>
      <c r="K1028" s="832" t="s">
        <v>964</v>
      </c>
      <c r="L1028" s="835">
        <v>2635.97</v>
      </c>
      <c r="M1028" s="835">
        <v>2635.97</v>
      </c>
      <c r="N1028" s="832">
        <v>1</v>
      </c>
      <c r="O1028" s="836">
        <v>1</v>
      </c>
      <c r="P1028" s="835">
        <v>2635.97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10</v>
      </c>
      <c r="B1029" s="832" t="s">
        <v>2982</v>
      </c>
      <c r="C1029" s="832" t="s">
        <v>2991</v>
      </c>
      <c r="D1029" s="833" t="s">
        <v>6897</v>
      </c>
      <c r="E1029" s="834" t="s">
        <v>3075</v>
      </c>
      <c r="F1029" s="832" t="s">
        <v>2984</v>
      </c>
      <c r="G1029" s="832" t="s">
        <v>3175</v>
      </c>
      <c r="H1029" s="832" t="s">
        <v>630</v>
      </c>
      <c r="I1029" s="832" t="s">
        <v>3176</v>
      </c>
      <c r="J1029" s="832" t="s">
        <v>3177</v>
      </c>
      <c r="K1029" s="832" t="s">
        <v>3178</v>
      </c>
      <c r="L1029" s="835">
        <v>24.78</v>
      </c>
      <c r="M1029" s="835">
        <v>24.78</v>
      </c>
      <c r="N1029" s="832">
        <v>1</v>
      </c>
      <c r="O1029" s="836">
        <v>0.5</v>
      </c>
      <c r="P1029" s="835">
        <v>24.78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10</v>
      </c>
      <c r="B1030" s="832" t="s">
        <v>2982</v>
      </c>
      <c r="C1030" s="832" t="s">
        <v>2991</v>
      </c>
      <c r="D1030" s="833" t="s">
        <v>6897</v>
      </c>
      <c r="E1030" s="834" t="s">
        <v>3075</v>
      </c>
      <c r="F1030" s="832" t="s">
        <v>2984</v>
      </c>
      <c r="G1030" s="832" t="s">
        <v>3185</v>
      </c>
      <c r="H1030" s="832" t="s">
        <v>689</v>
      </c>
      <c r="I1030" s="832" t="s">
        <v>2523</v>
      </c>
      <c r="J1030" s="832" t="s">
        <v>941</v>
      </c>
      <c r="K1030" s="832" t="s">
        <v>2524</v>
      </c>
      <c r="L1030" s="835">
        <v>63.75</v>
      </c>
      <c r="M1030" s="835">
        <v>255</v>
      </c>
      <c r="N1030" s="832">
        <v>4</v>
      </c>
      <c r="O1030" s="836">
        <v>3</v>
      </c>
      <c r="P1030" s="835">
        <v>255</v>
      </c>
      <c r="Q1030" s="837">
        <v>1</v>
      </c>
      <c r="R1030" s="832">
        <v>4</v>
      </c>
      <c r="S1030" s="837">
        <v>1</v>
      </c>
      <c r="T1030" s="836">
        <v>3</v>
      </c>
      <c r="U1030" s="838">
        <v>1</v>
      </c>
    </row>
    <row r="1031" spans="1:21" ht="14.4" customHeight="1" x14ac:dyDescent="0.3">
      <c r="A1031" s="831">
        <v>10</v>
      </c>
      <c r="B1031" s="832" t="s">
        <v>2982</v>
      </c>
      <c r="C1031" s="832" t="s">
        <v>2991</v>
      </c>
      <c r="D1031" s="833" t="s">
        <v>6897</v>
      </c>
      <c r="E1031" s="834" t="s">
        <v>3075</v>
      </c>
      <c r="F1031" s="832" t="s">
        <v>2984</v>
      </c>
      <c r="G1031" s="832" t="s">
        <v>3583</v>
      </c>
      <c r="H1031" s="832" t="s">
        <v>689</v>
      </c>
      <c r="I1031" s="832" t="s">
        <v>2619</v>
      </c>
      <c r="J1031" s="832" t="s">
        <v>2620</v>
      </c>
      <c r="K1031" s="832" t="s">
        <v>2621</v>
      </c>
      <c r="L1031" s="835">
        <v>0</v>
      </c>
      <c r="M1031" s="835">
        <v>0</v>
      </c>
      <c r="N1031" s="832">
        <v>4</v>
      </c>
      <c r="O1031" s="836">
        <v>2.5</v>
      </c>
      <c r="P1031" s="835">
        <v>0</v>
      </c>
      <c r="Q1031" s="837"/>
      <c r="R1031" s="832">
        <v>2</v>
      </c>
      <c r="S1031" s="837">
        <v>0.5</v>
      </c>
      <c r="T1031" s="836">
        <v>1</v>
      </c>
      <c r="U1031" s="838">
        <v>0.4</v>
      </c>
    </row>
    <row r="1032" spans="1:21" ht="14.4" customHeight="1" x14ac:dyDescent="0.3">
      <c r="A1032" s="831">
        <v>10</v>
      </c>
      <c r="B1032" s="832" t="s">
        <v>2982</v>
      </c>
      <c r="C1032" s="832" t="s">
        <v>2991</v>
      </c>
      <c r="D1032" s="833" t="s">
        <v>6897</v>
      </c>
      <c r="E1032" s="834" t="s">
        <v>3075</v>
      </c>
      <c r="F1032" s="832" t="s">
        <v>2984</v>
      </c>
      <c r="G1032" s="832" t="s">
        <v>3425</v>
      </c>
      <c r="H1032" s="832" t="s">
        <v>630</v>
      </c>
      <c r="I1032" s="832" t="s">
        <v>3426</v>
      </c>
      <c r="J1032" s="832" t="s">
        <v>743</v>
      </c>
      <c r="K1032" s="832" t="s">
        <v>3427</v>
      </c>
      <c r="L1032" s="835">
        <v>42.54</v>
      </c>
      <c r="M1032" s="835">
        <v>42.54</v>
      </c>
      <c r="N1032" s="832">
        <v>1</v>
      </c>
      <c r="O1032" s="836">
        <v>1</v>
      </c>
      <c r="P1032" s="835">
        <v>42.54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10</v>
      </c>
      <c r="B1033" s="832" t="s">
        <v>2982</v>
      </c>
      <c r="C1033" s="832" t="s">
        <v>2991</v>
      </c>
      <c r="D1033" s="833" t="s">
        <v>6897</v>
      </c>
      <c r="E1033" s="834" t="s">
        <v>3075</v>
      </c>
      <c r="F1033" s="832" t="s">
        <v>2984</v>
      </c>
      <c r="G1033" s="832" t="s">
        <v>3425</v>
      </c>
      <c r="H1033" s="832" t="s">
        <v>630</v>
      </c>
      <c r="I1033" s="832" t="s">
        <v>3428</v>
      </c>
      <c r="J1033" s="832" t="s">
        <v>1024</v>
      </c>
      <c r="K1033" s="832" t="s">
        <v>3429</v>
      </c>
      <c r="L1033" s="835">
        <v>24.05</v>
      </c>
      <c r="M1033" s="835">
        <v>24.05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10</v>
      </c>
      <c r="B1034" s="832" t="s">
        <v>2982</v>
      </c>
      <c r="C1034" s="832" t="s">
        <v>2991</v>
      </c>
      <c r="D1034" s="833" t="s">
        <v>6897</v>
      </c>
      <c r="E1034" s="834" t="s">
        <v>3075</v>
      </c>
      <c r="F1034" s="832" t="s">
        <v>2984</v>
      </c>
      <c r="G1034" s="832" t="s">
        <v>3425</v>
      </c>
      <c r="H1034" s="832" t="s">
        <v>630</v>
      </c>
      <c r="I1034" s="832" t="s">
        <v>3431</v>
      </c>
      <c r="J1034" s="832" t="s">
        <v>1070</v>
      </c>
      <c r="K1034" s="832" t="s">
        <v>3432</v>
      </c>
      <c r="L1034" s="835">
        <v>60.28</v>
      </c>
      <c r="M1034" s="835">
        <v>241.12</v>
      </c>
      <c r="N1034" s="832">
        <v>4</v>
      </c>
      <c r="O1034" s="836">
        <v>4</v>
      </c>
      <c r="P1034" s="835">
        <v>120.56</v>
      </c>
      <c r="Q1034" s="837">
        <v>0.5</v>
      </c>
      <c r="R1034" s="832">
        <v>2</v>
      </c>
      <c r="S1034" s="837">
        <v>0.5</v>
      </c>
      <c r="T1034" s="836">
        <v>2</v>
      </c>
      <c r="U1034" s="838">
        <v>0.5</v>
      </c>
    </row>
    <row r="1035" spans="1:21" ht="14.4" customHeight="1" x14ac:dyDescent="0.3">
      <c r="A1035" s="831">
        <v>10</v>
      </c>
      <c r="B1035" s="832" t="s">
        <v>2982</v>
      </c>
      <c r="C1035" s="832" t="s">
        <v>2991</v>
      </c>
      <c r="D1035" s="833" t="s">
        <v>6897</v>
      </c>
      <c r="E1035" s="834" t="s">
        <v>3075</v>
      </c>
      <c r="F1035" s="832" t="s">
        <v>2984</v>
      </c>
      <c r="G1035" s="832" t="s">
        <v>3425</v>
      </c>
      <c r="H1035" s="832" t="s">
        <v>630</v>
      </c>
      <c r="I1035" s="832" t="s">
        <v>3513</v>
      </c>
      <c r="J1035" s="832" t="s">
        <v>743</v>
      </c>
      <c r="K1035" s="832" t="s">
        <v>3514</v>
      </c>
      <c r="L1035" s="835">
        <v>59.56</v>
      </c>
      <c r="M1035" s="835">
        <v>59.56</v>
      </c>
      <c r="N1035" s="832">
        <v>1</v>
      </c>
      <c r="O1035" s="836">
        <v>1</v>
      </c>
      <c r="P1035" s="835">
        <v>59.56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10</v>
      </c>
      <c r="B1036" s="832" t="s">
        <v>2982</v>
      </c>
      <c r="C1036" s="832" t="s">
        <v>2991</v>
      </c>
      <c r="D1036" s="833" t="s">
        <v>6897</v>
      </c>
      <c r="E1036" s="834" t="s">
        <v>3075</v>
      </c>
      <c r="F1036" s="832" t="s">
        <v>2984</v>
      </c>
      <c r="G1036" s="832" t="s">
        <v>3448</v>
      </c>
      <c r="H1036" s="832" t="s">
        <v>630</v>
      </c>
      <c r="I1036" s="832" t="s">
        <v>3449</v>
      </c>
      <c r="J1036" s="832" t="s">
        <v>3450</v>
      </c>
      <c r="K1036" s="832" t="s">
        <v>3451</v>
      </c>
      <c r="L1036" s="835">
        <v>28.69</v>
      </c>
      <c r="M1036" s="835">
        <v>114.76</v>
      </c>
      <c r="N1036" s="832">
        <v>4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10</v>
      </c>
      <c r="B1037" s="832" t="s">
        <v>2982</v>
      </c>
      <c r="C1037" s="832" t="s">
        <v>2991</v>
      </c>
      <c r="D1037" s="833" t="s">
        <v>6897</v>
      </c>
      <c r="E1037" s="834" t="s">
        <v>3075</v>
      </c>
      <c r="F1037" s="832" t="s">
        <v>2985</v>
      </c>
      <c r="G1037" s="832" t="s">
        <v>3094</v>
      </c>
      <c r="H1037" s="832" t="s">
        <v>630</v>
      </c>
      <c r="I1037" s="832" t="s">
        <v>4350</v>
      </c>
      <c r="J1037" s="832" t="s">
        <v>3040</v>
      </c>
      <c r="K1037" s="832"/>
      <c r="L1037" s="835">
        <v>0</v>
      </c>
      <c r="M1037" s="835">
        <v>0</v>
      </c>
      <c r="N1037" s="832">
        <v>1</v>
      </c>
      <c r="O1037" s="836">
        <v>1</v>
      </c>
      <c r="P1037" s="835">
        <v>0</v>
      </c>
      <c r="Q1037" s="837"/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10</v>
      </c>
      <c r="B1038" s="832" t="s">
        <v>2982</v>
      </c>
      <c r="C1038" s="832" t="s">
        <v>2991</v>
      </c>
      <c r="D1038" s="833" t="s">
        <v>6897</v>
      </c>
      <c r="E1038" s="834" t="s">
        <v>3075</v>
      </c>
      <c r="F1038" s="832" t="s">
        <v>2985</v>
      </c>
      <c r="G1038" s="832" t="s">
        <v>3094</v>
      </c>
      <c r="H1038" s="832" t="s">
        <v>630</v>
      </c>
      <c r="I1038" s="832" t="s">
        <v>4005</v>
      </c>
      <c r="J1038" s="832" t="s">
        <v>3040</v>
      </c>
      <c r="K1038" s="832"/>
      <c r="L1038" s="835">
        <v>0</v>
      </c>
      <c r="M1038" s="835">
        <v>0</v>
      </c>
      <c r="N1038" s="832">
        <v>1</v>
      </c>
      <c r="O1038" s="836">
        <v>1</v>
      </c>
      <c r="P1038" s="835">
        <v>0</v>
      </c>
      <c r="Q1038" s="837"/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10</v>
      </c>
      <c r="B1039" s="832" t="s">
        <v>2982</v>
      </c>
      <c r="C1039" s="832" t="s">
        <v>2991</v>
      </c>
      <c r="D1039" s="833" t="s">
        <v>6897</v>
      </c>
      <c r="E1039" s="834" t="s">
        <v>3075</v>
      </c>
      <c r="F1039" s="832" t="s">
        <v>2985</v>
      </c>
      <c r="G1039" s="832" t="s">
        <v>3094</v>
      </c>
      <c r="H1039" s="832" t="s">
        <v>630</v>
      </c>
      <c r="I1039" s="832" t="s">
        <v>652</v>
      </c>
      <c r="J1039" s="832" t="s">
        <v>3040</v>
      </c>
      <c r="K1039" s="832"/>
      <c r="L1039" s="835">
        <v>0</v>
      </c>
      <c r="M1039" s="835">
        <v>0</v>
      </c>
      <c r="N1039" s="832">
        <v>1</v>
      </c>
      <c r="O1039" s="836">
        <v>1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10</v>
      </c>
      <c r="B1040" s="832" t="s">
        <v>2982</v>
      </c>
      <c r="C1040" s="832" t="s">
        <v>2991</v>
      </c>
      <c r="D1040" s="833" t="s">
        <v>6897</v>
      </c>
      <c r="E1040" s="834" t="s">
        <v>3075</v>
      </c>
      <c r="F1040" s="832" t="s">
        <v>2985</v>
      </c>
      <c r="G1040" s="832" t="s">
        <v>3094</v>
      </c>
      <c r="H1040" s="832" t="s">
        <v>630</v>
      </c>
      <c r="I1040" s="832" t="s">
        <v>4351</v>
      </c>
      <c r="J1040" s="832" t="s">
        <v>3040</v>
      </c>
      <c r="K1040" s="832"/>
      <c r="L1040" s="835">
        <v>0</v>
      </c>
      <c r="M1040" s="835">
        <v>0</v>
      </c>
      <c r="N1040" s="832">
        <v>1</v>
      </c>
      <c r="O1040" s="836">
        <v>1</v>
      </c>
      <c r="P1040" s="835">
        <v>0</v>
      </c>
      <c r="Q1040" s="837"/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10</v>
      </c>
      <c r="B1041" s="832" t="s">
        <v>2982</v>
      </c>
      <c r="C1041" s="832" t="s">
        <v>2991</v>
      </c>
      <c r="D1041" s="833" t="s">
        <v>6897</v>
      </c>
      <c r="E1041" s="834" t="s">
        <v>3075</v>
      </c>
      <c r="F1041" s="832" t="s">
        <v>2985</v>
      </c>
      <c r="G1041" s="832" t="s">
        <v>3094</v>
      </c>
      <c r="H1041" s="832" t="s">
        <v>630</v>
      </c>
      <c r="I1041" s="832" t="s">
        <v>4352</v>
      </c>
      <c r="J1041" s="832" t="s">
        <v>3040</v>
      </c>
      <c r="K1041" s="832"/>
      <c r="L1041" s="835">
        <v>0</v>
      </c>
      <c r="M1041" s="835">
        <v>0</v>
      </c>
      <c r="N1041" s="832">
        <v>1</v>
      </c>
      <c r="O1041" s="836">
        <v>1</v>
      </c>
      <c r="P1041" s="835">
        <v>0</v>
      </c>
      <c r="Q1041" s="837"/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10</v>
      </c>
      <c r="B1042" s="832" t="s">
        <v>2982</v>
      </c>
      <c r="C1042" s="832" t="s">
        <v>2991</v>
      </c>
      <c r="D1042" s="833" t="s">
        <v>6897</v>
      </c>
      <c r="E1042" s="834" t="s">
        <v>3075</v>
      </c>
      <c r="F1042" s="832" t="s">
        <v>2986</v>
      </c>
      <c r="G1042" s="832" t="s">
        <v>3968</v>
      </c>
      <c r="H1042" s="832" t="s">
        <v>630</v>
      </c>
      <c r="I1042" s="832" t="s">
        <v>3969</v>
      </c>
      <c r="J1042" s="832" t="s">
        <v>3970</v>
      </c>
      <c r="K1042" s="832" t="s">
        <v>3971</v>
      </c>
      <c r="L1042" s="835">
        <v>500</v>
      </c>
      <c r="M1042" s="835">
        <v>2000</v>
      </c>
      <c r="N1042" s="832">
        <v>4</v>
      </c>
      <c r="O1042" s="836">
        <v>4</v>
      </c>
      <c r="P1042" s="835">
        <v>1000</v>
      </c>
      <c r="Q1042" s="837">
        <v>0.5</v>
      </c>
      <c r="R1042" s="832">
        <v>2</v>
      </c>
      <c r="S1042" s="837">
        <v>0.5</v>
      </c>
      <c r="T1042" s="836">
        <v>2</v>
      </c>
      <c r="U1042" s="838">
        <v>0.5</v>
      </c>
    </row>
    <row r="1043" spans="1:21" ht="14.4" customHeight="1" x14ac:dyDescent="0.3">
      <c r="A1043" s="831">
        <v>10</v>
      </c>
      <c r="B1043" s="832" t="s">
        <v>2982</v>
      </c>
      <c r="C1043" s="832" t="s">
        <v>2991</v>
      </c>
      <c r="D1043" s="833" t="s">
        <v>6897</v>
      </c>
      <c r="E1043" s="834" t="s">
        <v>3075</v>
      </c>
      <c r="F1043" s="832" t="s">
        <v>2986</v>
      </c>
      <c r="G1043" s="832" t="s">
        <v>3853</v>
      </c>
      <c r="H1043" s="832" t="s">
        <v>630</v>
      </c>
      <c r="I1043" s="832" t="s">
        <v>4353</v>
      </c>
      <c r="J1043" s="832" t="s">
        <v>4354</v>
      </c>
      <c r="K1043" s="832" t="s">
        <v>4355</v>
      </c>
      <c r="L1043" s="835">
        <v>200</v>
      </c>
      <c r="M1043" s="835">
        <v>200</v>
      </c>
      <c r="N1043" s="832">
        <v>1</v>
      </c>
      <c r="O1043" s="836">
        <v>1</v>
      </c>
      <c r="P1043" s="835">
        <v>200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10</v>
      </c>
      <c r="B1044" s="832" t="s">
        <v>2982</v>
      </c>
      <c r="C1044" s="832" t="s">
        <v>2991</v>
      </c>
      <c r="D1044" s="833" t="s">
        <v>6897</v>
      </c>
      <c r="E1044" s="834" t="s">
        <v>3065</v>
      </c>
      <c r="F1044" s="832" t="s">
        <v>2984</v>
      </c>
      <c r="G1044" s="832" t="s">
        <v>3106</v>
      </c>
      <c r="H1044" s="832" t="s">
        <v>630</v>
      </c>
      <c r="I1044" s="832" t="s">
        <v>4356</v>
      </c>
      <c r="J1044" s="832" t="s">
        <v>1288</v>
      </c>
      <c r="K1044" s="832" t="s">
        <v>2589</v>
      </c>
      <c r="L1044" s="835">
        <v>154.36000000000001</v>
      </c>
      <c r="M1044" s="835">
        <v>154.36000000000001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10</v>
      </c>
      <c r="B1045" s="832" t="s">
        <v>2982</v>
      </c>
      <c r="C1045" s="832" t="s">
        <v>2991</v>
      </c>
      <c r="D1045" s="833" t="s">
        <v>6897</v>
      </c>
      <c r="E1045" s="834" t="s">
        <v>3065</v>
      </c>
      <c r="F1045" s="832" t="s">
        <v>2984</v>
      </c>
      <c r="G1045" s="832" t="s">
        <v>4357</v>
      </c>
      <c r="H1045" s="832" t="s">
        <v>630</v>
      </c>
      <c r="I1045" s="832" t="s">
        <v>4358</v>
      </c>
      <c r="J1045" s="832" t="s">
        <v>4359</v>
      </c>
      <c r="K1045" s="832" t="s">
        <v>4360</v>
      </c>
      <c r="L1045" s="835">
        <v>126.57</v>
      </c>
      <c r="M1045" s="835">
        <v>2025.12</v>
      </c>
      <c r="N1045" s="832">
        <v>16</v>
      </c>
      <c r="O1045" s="836">
        <v>2</v>
      </c>
      <c r="P1045" s="835">
        <v>2025.12</v>
      </c>
      <c r="Q1045" s="837">
        <v>1</v>
      </c>
      <c r="R1045" s="832">
        <v>16</v>
      </c>
      <c r="S1045" s="837">
        <v>1</v>
      </c>
      <c r="T1045" s="836">
        <v>2</v>
      </c>
      <c r="U1045" s="838">
        <v>1</v>
      </c>
    </row>
    <row r="1046" spans="1:21" ht="14.4" customHeight="1" x14ac:dyDescent="0.3">
      <c r="A1046" s="831">
        <v>10</v>
      </c>
      <c r="B1046" s="832" t="s">
        <v>2982</v>
      </c>
      <c r="C1046" s="832" t="s">
        <v>2991</v>
      </c>
      <c r="D1046" s="833" t="s">
        <v>6897</v>
      </c>
      <c r="E1046" s="834" t="s">
        <v>3065</v>
      </c>
      <c r="F1046" s="832" t="s">
        <v>2984</v>
      </c>
      <c r="G1046" s="832" t="s">
        <v>3107</v>
      </c>
      <c r="H1046" s="832" t="s">
        <v>689</v>
      </c>
      <c r="I1046" s="832" t="s">
        <v>4269</v>
      </c>
      <c r="J1046" s="832" t="s">
        <v>3109</v>
      </c>
      <c r="K1046" s="832" t="s">
        <v>4270</v>
      </c>
      <c r="L1046" s="835">
        <v>115.26</v>
      </c>
      <c r="M1046" s="835">
        <v>115.26</v>
      </c>
      <c r="N1046" s="832">
        <v>1</v>
      </c>
      <c r="O1046" s="836">
        <v>1</v>
      </c>
      <c r="P1046" s="835">
        <v>115.26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10</v>
      </c>
      <c r="B1047" s="832" t="s">
        <v>2982</v>
      </c>
      <c r="C1047" s="832" t="s">
        <v>2991</v>
      </c>
      <c r="D1047" s="833" t="s">
        <v>6897</v>
      </c>
      <c r="E1047" s="834" t="s">
        <v>3065</v>
      </c>
      <c r="F1047" s="832" t="s">
        <v>2984</v>
      </c>
      <c r="G1047" s="832" t="s">
        <v>3107</v>
      </c>
      <c r="H1047" s="832" t="s">
        <v>689</v>
      </c>
      <c r="I1047" s="832" t="s">
        <v>3108</v>
      </c>
      <c r="J1047" s="832" t="s">
        <v>3109</v>
      </c>
      <c r="K1047" s="832" t="s">
        <v>3110</v>
      </c>
      <c r="L1047" s="835">
        <v>207.45</v>
      </c>
      <c r="M1047" s="835">
        <v>414.9</v>
      </c>
      <c r="N1047" s="832">
        <v>2</v>
      </c>
      <c r="O1047" s="836">
        <v>1.5</v>
      </c>
      <c r="P1047" s="835">
        <v>414.9</v>
      </c>
      <c r="Q1047" s="837">
        <v>1</v>
      </c>
      <c r="R1047" s="832">
        <v>2</v>
      </c>
      <c r="S1047" s="837">
        <v>1</v>
      </c>
      <c r="T1047" s="836">
        <v>1.5</v>
      </c>
      <c r="U1047" s="838">
        <v>1</v>
      </c>
    </row>
    <row r="1048" spans="1:21" ht="14.4" customHeight="1" x14ac:dyDescent="0.3">
      <c r="A1048" s="831">
        <v>10</v>
      </c>
      <c r="B1048" s="832" t="s">
        <v>2982</v>
      </c>
      <c r="C1048" s="832" t="s">
        <v>2991</v>
      </c>
      <c r="D1048" s="833" t="s">
        <v>6897</v>
      </c>
      <c r="E1048" s="834" t="s">
        <v>3065</v>
      </c>
      <c r="F1048" s="832" t="s">
        <v>2984</v>
      </c>
      <c r="G1048" s="832" t="s">
        <v>3107</v>
      </c>
      <c r="H1048" s="832" t="s">
        <v>689</v>
      </c>
      <c r="I1048" s="832" t="s">
        <v>3108</v>
      </c>
      <c r="J1048" s="832" t="s">
        <v>3109</v>
      </c>
      <c r="K1048" s="832" t="s">
        <v>3110</v>
      </c>
      <c r="L1048" s="835">
        <v>176.32</v>
      </c>
      <c r="M1048" s="835">
        <v>352.64</v>
      </c>
      <c r="N1048" s="832">
        <v>2</v>
      </c>
      <c r="O1048" s="836">
        <v>1.5</v>
      </c>
      <c r="P1048" s="835">
        <v>176.32</v>
      </c>
      <c r="Q1048" s="837">
        <v>0.5</v>
      </c>
      <c r="R1048" s="832">
        <v>1</v>
      </c>
      <c r="S1048" s="837">
        <v>0.5</v>
      </c>
      <c r="T1048" s="836">
        <v>1</v>
      </c>
      <c r="U1048" s="838">
        <v>0.66666666666666663</v>
      </c>
    </row>
    <row r="1049" spans="1:21" ht="14.4" customHeight="1" x14ac:dyDescent="0.3">
      <c r="A1049" s="831">
        <v>10</v>
      </c>
      <c r="B1049" s="832" t="s">
        <v>2982</v>
      </c>
      <c r="C1049" s="832" t="s">
        <v>2991</v>
      </c>
      <c r="D1049" s="833" t="s">
        <v>6897</v>
      </c>
      <c r="E1049" s="834" t="s">
        <v>3065</v>
      </c>
      <c r="F1049" s="832" t="s">
        <v>2984</v>
      </c>
      <c r="G1049" s="832" t="s">
        <v>3648</v>
      </c>
      <c r="H1049" s="832" t="s">
        <v>630</v>
      </c>
      <c r="I1049" s="832" t="s">
        <v>3649</v>
      </c>
      <c r="J1049" s="832" t="s">
        <v>1380</v>
      </c>
      <c r="K1049" s="832" t="s">
        <v>3650</v>
      </c>
      <c r="L1049" s="835">
        <v>161.52000000000001</v>
      </c>
      <c r="M1049" s="835">
        <v>161.52000000000001</v>
      </c>
      <c r="N1049" s="832">
        <v>1</v>
      </c>
      <c r="O1049" s="836">
        <v>1</v>
      </c>
      <c r="P1049" s="835">
        <v>161.52000000000001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10</v>
      </c>
      <c r="B1050" s="832" t="s">
        <v>2982</v>
      </c>
      <c r="C1050" s="832" t="s">
        <v>2991</v>
      </c>
      <c r="D1050" s="833" t="s">
        <v>6897</v>
      </c>
      <c r="E1050" s="834" t="s">
        <v>3065</v>
      </c>
      <c r="F1050" s="832" t="s">
        <v>2984</v>
      </c>
      <c r="G1050" s="832" t="s">
        <v>3208</v>
      </c>
      <c r="H1050" s="832" t="s">
        <v>630</v>
      </c>
      <c r="I1050" s="832" t="s">
        <v>3209</v>
      </c>
      <c r="J1050" s="832" t="s">
        <v>1597</v>
      </c>
      <c r="K1050" s="832" t="s">
        <v>3210</v>
      </c>
      <c r="L1050" s="835">
        <v>140.96</v>
      </c>
      <c r="M1050" s="835">
        <v>140.96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10</v>
      </c>
      <c r="B1051" s="832" t="s">
        <v>2982</v>
      </c>
      <c r="C1051" s="832" t="s">
        <v>2991</v>
      </c>
      <c r="D1051" s="833" t="s">
        <v>6897</v>
      </c>
      <c r="E1051" s="834" t="s">
        <v>3065</v>
      </c>
      <c r="F1051" s="832" t="s">
        <v>2984</v>
      </c>
      <c r="G1051" s="832" t="s">
        <v>3123</v>
      </c>
      <c r="H1051" s="832" t="s">
        <v>630</v>
      </c>
      <c r="I1051" s="832" t="s">
        <v>3822</v>
      </c>
      <c r="J1051" s="832" t="s">
        <v>1046</v>
      </c>
      <c r="K1051" s="832" t="s">
        <v>1047</v>
      </c>
      <c r="L1051" s="835">
        <v>38.81</v>
      </c>
      <c r="M1051" s="835">
        <v>77.62</v>
      </c>
      <c r="N1051" s="832">
        <v>2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10</v>
      </c>
      <c r="B1052" s="832" t="s">
        <v>2982</v>
      </c>
      <c r="C1052" s="832" t="s">
        <v>2991</v>
      </c>
      <c r="D1052" s="833" t="s">
        <v>6897</v>
      </c>
      <c r="E1052" s="834" t="s">
        <v>3065</v>
      </c>
      <c r="F1052" s="832" t="s">
        <v>2984</v>
      </c>
      <c r="G1052" s="832" t="s">
        <v>3334</v>
      </c>
      <c r="H1052" s="832" t="s">
        <v>630</v>
      </c>
      <c r="I1052" s="832" t="s">
        <v>4020</v>
      </c>
      <c r="J1052" s="832" t="s">
        <v>3336</v>
      </c>
      <c r="K1052" s="832" t="s">
        <v>4021</v>
      </c>
      <c r="L1052" s="835">
        <v>132.97999999999999</v>
      </c>
      <c r="M1052" s="835">
        <v>265.95999999999998</v>
      </c>
      <c r="N1052" s="832">
        <v>2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10</v>
      </c>
      <c r="B1053" s="832" t="s">
        <v>2982</v>
      </c>
      <c r="C1053" s="832" t="s">
        <v>2991</v>
      </c>
      <c r="D1053" s="833" t="s">
        <v>6897</v>
      </c>
      <c r="E1053" s="834" t="s">
        <v>3065</v>
      </c>
      <c r="F1053" s="832" t="s">
        <v>2984</v>
      </c>
      <c r="G1053" s="832" t="s">
        <v>3524</v>
      </c>
      <c r="H1053" s="832" t="s">
        <v>630</v>
      </c>
      <c r="I1053" s="832" t="s">
        <v>3525</v>
      </c>
      <c r="J1053" s="832" t="s">
        <v>939</v>
      </c>
      <c r="K1053" s="832" t="s">
        <v>3526</v>
      </c>
      <c r="L1053" s="835">
        <v>380.18</v>
      </c>
      <c r="M1053" s="835">
        <v>380.18</v>
      </c>
      <c r="N1053" s="832">
        <v>1</v>
      </c>
      <c r="O1053" s="836">
        <v>1</v>
      </c>
      <c r="P1053" s="835">
        <v>380.18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10</v>
      </c>
      <c r="B1054" s="832" t="s">
        <v>2982</v>
      </c>
      <c r="C1054" s="832" t="s">
        <v>2991</v>
      </c>
      <c r="D1054" s="833" t="s">
        <v>6897</v>
      </c>
      <c r="E1054" s="834" t="s">
        <v>3065</v>
      </c>
      <c r="F1054" s="832" t="s">
        <v>2984</v>
      </c>
      <c r="G1054" s="832" t="s">
        <v>4361</v>
      </c>
      <c r="H1054" s="832" t="s">
        <v>630</v>
      </c>
      <c r="I1054" s="832" t="s">
        <v>4362</v>
      </c>
      <c r="J1054" s="832" t="s">
        <v>4363</v>
      </c>
      <c r="K1054" s="832" t="s">
        <v>4364</v>
      </c>
      <c r="L1054" s="835">
        <v>47.41</v>
      </c>
      <c r="M1054" s="835">
        <v>189.64</v>
      </c>
      <c r="N1054" s="832">
        <v>4</v>
      </c>
      <c r="O1054" s="836">
        <v>0.5</v>
      </c>
      <c r="P1054" s="835">
        <v>189.64</v>
      </c>
      <c r="Q1054" s="837">
        <v>1</v>
      </c>
      <c r="R1054" s="832">
        <v>4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10</v>
      </c>
      <c r="B1055" s="832" t="s">
        <v>2982</v>
      </c>
      <c r="C1055" s="832" t="s">
        <v>2991</v>
      </c>
      <c r="D1055" s="833" t="s">
        <v>6897</v>
      </c>
      <c r="E1055" s="834" t="s">
        <v>3065</v>
      </c>
      <c r="F1055" s="832" t="s">
        <v>2984</v>
      </c>
      <c r="G1055" s="832" t="s">
        <v>3655</v>
      </c>
      <c r="H1055" s="832" t="s">
        <v>630</v>
      </c>
      <c r="I1055" s="832" t="s">
        <v>3656</v>
      </c>
      <c r="J1055" s="832" t="s">
        <v>1313</v>
      </c>
      <c r="K1055" s="832" t="s">
        <v>3657</v>
      </c>
      <c r="L1055" s="835">
        <v>34.19</v>
      </c>
      <c r="M1055" s="835">
        <v>68.38</v>
      </c>
      <c r="N1055" s="832">
        <v>2</v>
      </c>
      <c r="O1055" s="836">
        <v>0.5</v>
      </c>
      <c r="P1055" s="835">
        <v>68.38</v>
      </c>
      <c r="Q1055" s="837">
        <v>1</v>
      </c>
      <c r="R1055" s="832">
        <v>2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10</v>
      </c>
      <c r="B1056" s="832" t="s">
        <v>2982</v>
      </c>
      <c r="C1056" s="832" t="s">
        <v>2991</v>
      </c>
      <c r="D1056" s="833" t="s">
        <v>6897</v>
      </c>
      <c r="E1056" s="834" t="s">
        <v>3065</v>
      </c>
      <c r="F1056" s="832" t="s">
        <v>2984</v>
      </c>
      <c r="G1056" s="832" t="s">
        <v>4294</v>
      </c>
      <c r="H1056" s="832" t="s">
        <v>630</v>
      </c>
      <c r="I1056" s="832" t="s">
        <v>4295</v>
      </c>
      <c r="J1056" s="832" t="s">
        <v>2157</v>
      </c>
      <c r="K1056" s="832" t="s">
        <v>4296</v>
      </c>
      <c r="L1056" s="835">
        <v>0</v>
      </c>
      <c r="M1056" s="835">
        <v>0</v>
      </c>
      <c r="N1056" s="832">
        <v>2</v>
      </c>
      <c r="O1056" s="836">
        <v>0.5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10</v>
      </c>
      <c r="B1057" s="832" t="s">
        <v>2982</v>
      </c>
      <c r="C1057" s="832" t="s">
        <v>2991</v>
      </c>
      <c r="D1057" s="833" t="s">
        <v>6897</v>
      </c>
      <c r="E1057" s="834" t="s">
        <v>3065</v>
      </c>
      <c r="F1057" s="832" t="s">
        <v>2984</v>
      </c>
      <c r="G1057" s="832" t="s">
        <v>4133</v>
      </c>
      <c r="H1057" s="832" t="s">
        <v>630</v>
      </c>
      <c r="I1057" s="832" t="s">
        <v>4134</v>
      </c>
      <c r="J1057" s="832" t="s">
        <v>4135</v>
      </c>
      <c r="K1057" s="832" t="s">
        <v>4136</v>
      </c>
      <c r="L1057" s="835">
        <v>60.88</v>
      </c>
      <c r="M1057" s="835">
        <v>60.88</v>
      </c>
      <c r="N1057" s="832">
        <v>1</v>
      </c>
      <c r="O1057" s="836">
        <v>0.5</v>
      </c>
      <c r="P1057" s="835">
        <v>60.88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10</v>
      </c>
      <c r="B1058" s="832" t="s">
        <v>2982</v>
      </c>
      <c r="C1058" s="832" t="s">
        <v>2991</v>
      </c>
      <c r="D1058" s="833" t="s">
        <v>6897</v>
      </c>
      <c r="E1058" s="834" t="s">
        <v>3065</v>
      </c>
      <c r="F1058" s="832" t="s">
        <v>2984</v>
      </c>
      <c r="G1058" s="832" t="s">
        <v>3161</v>
      </c>
      <c r="H1058" s="832" t="s">
        <v>630</v>
      </c>
      <c r="I1058" s="832" t="s">
        <v>3162</v>
      </c>
      <c r="J1058" s="832" t="s">
        <v>1177</v>
      </c>
      <c r="K1058" s="832" t="s">
        <v>3163</v>
      </c>
      <c r="L1058" s="835">
        <v>103.67</v>
      </c>
      <c r="M1058" s="835">
        <v>207.34</v>
      </c>
      <c r="N1058" s="832">
        <v>2</v>
      </c>
      <c r="O1058" s="836">
        <v>2</v>
      </c>
      <c r="P1058" s="835">
        <v>103.67</v>
      </c>
      <c r="Q1058" s="837">
        <v>0.5</v>
      </c>
      <c r="R1058" s="832">
        <v>1</v>
      </c>
      <c r="S1058" s="837">
        <v>0.5</v>
      </c>
      <c r="T1058" s="836">
        <v>1</v>
      </c>
      <c r="U1058" s="838">
        <v>0.5</v>
      </c>
    </row>
    <row r="1059" spans="1:21" ht="14.4" customHeight="1" x14ac:dyDescent="0.3">
      <c r="A1059" s="831">
        <v>10</v>
      </c>
      <c r="B1059" s="832" t="s">
        <v>2982</v>
      </c>
      <c r="C1059" s="832" t="s">
        <v>2991</v>
      </c>
      <c r="D1059" s="833" t="s">
        <v>6897</v>
      </c>
      <c r="E1059" s="834" t="s">
        <v>3065</v>
      </c>
      <c r="F1059" s="832" t="s">
        <v>2984</v>
      </c>
      <c r="G1059" s="832" t="s">
        <v>3161</v>
      </c>
      <c r="H1059" s="832" t="s">
        <v>630</v>
      </c>
      <c r="I1059" s="832" t="s">
        <v>3164</v>
      </c>
      <c r="J1059" s="832" t="s">
        <v>3165</v>
      </c>
      <c r="K1059" s="832" t="s">
        <v>798</v>
      </c>
      <c r="L1059" s="835">
        <v>0</v>
      </c>
      <c r="M1059" s="835">
        <v>0</v>
      </c>
      <c r="N1059" s="832">
        <v>1</v>
      </c>
      <c r="O1059" s="836">
        <v>0.5</v>
      </c>
      <c r="P1059" s="835">
        <v>0</v>
      </c>
      <c r="Q1059" s="837"/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10</v>
      </c>
      <c r="B1060" s="832" t="s">
        <v>2982</v>
      </c>
      <c r="C1060" s="832" t="s">
        <v>2991</v>
      </c>
      <c r="D1060" s="833" t="s">
        <v>6897</v>
      </c>
      <c r="E1060" s="834" t="s">
        <v>3065</v>
      </c>
      <c r="F1060" s="832" t="s">
        <v>2984</v>
      </c>
      <c r="G1060" s="832" t="s">
        <v>3380</v>
      </c>
      <c r="H1060" s="832" t="s">
        <v>630</v>
      </c>
      <c r="I1060" s="832" t="s">
        <v>3381</v>
      </c>
      <c r="J1060" s="832" t="s">
        <v>708</v>
      </c>
      <c r="K1060" s="832" t="s">
        <v>3382</v>
      </c>
      <c r="L1060" s="835">
        <v>52.61</v>
      </c>
      <c r="M1060" s="835">
        <v>52.61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10</v>
      </c>
      <c r="B1061" s="832" t="s">
        <v>2982</v>
      </c>
      <c r="C1061" s="832" t="s">
        <v>2991</v>
      </c>
      <c r="D1061" s="833" t="s">
        <v>6897</v>
      </c>
      <c r="E1061" s="834" t="s">
        <v>3065</v>
      </c>
      <c r="F1061" s="832" t="s">
        <v>2984</v>
      </c>
      <c r="G1061" s="832" t="s">
        <v>3175</v>
      </c>
      <c r="H1061" s="832" t="s">
        <v>630</v>
      </c>
      <c r="I1061" s="832" t="s">
        <v>3176</v>
      </c>
      <c r="J1061" s="832" t="s">
        <v>3177</v>
      </c>
      <c r="K1061" s="832" t="s">
        <v>3178</v>
      </c>
      <c r="L1061" s="835">
        <v>21.92</v>
      </c>
      <c r="M1061" s="835">
        <v>21.92</v>
      </c>
      <c r="N1061" s="832">
        <v>1</v>
      </c>
      <c r="O1061" s="836">
        <v>0.5</v>
      </c>
      <c r="P1061" s="835">
        <v>21.92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10</v>
      </c>
      <c r="B1062" s="832" t="s">
        <v>2982</v>
      </c>
      <c r="C1062" s="832" t="s">
        <v>2991</v>
      </c>
      <c r="D1062" s="833" t="s">
        <v>6897</v>
      </c>
      <c r="E1062" s="834" t="s">
        <v>3065</v>
      </c>
      <c r="F1062" s="832" t="s">
        <v>2984</v>
      </c>
      <c r="G1062" s="832" t="s">
        <v>3175</v>
      </c>
      <c r="H1062" s="832" t="s">
        <v>630</v>
      </c>
      <c r="I1062" s="832" t="s">
        <v>3179</v>
      </c>
      <c r="J1062" s="832" t="s">
        <v>3180</v>
      </c>
      <c r="K1062" s="832" t="s">
        <v>3181</v>
      </c>
      <c r="L1062" s="835">
        <v>87.67</v>
      </c>
      <c r="M1062" s="835">
        <v>87.67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10</v>
      </c>
      <c r="B1063" s="832" t="s">
        <v>2982</v>
      </c>
      <c r="C1063" s="832" t="s">
        <v>2991</v>
      </c>
      <c r="D1063" s="833" t="s">
        <v>6897</v>
      </c>
      <c r="E1063" s="834" t="s">
        <v>3065</v>
      </c>
      <c r="F1063" s="832" t="s">
        <v>2984</v>
      </c>
      <c r="G1063" s="832" t="s">
        <v>3958</v>
      </c>
      <c r="H1063" s="832" t="s">
        <v>689</v>
      </c>
      <c r="I1063" s="832" t="s">
        <v>3959</v>
      </c>
      <c r="J1063" s="832" t="s">
        <v>3960</v>
      </c>
      <c r="K1063" s="832" t="s">
        <v>3961</v>
      </c>
      <c r="L1063" s="835">
        <v>0</v>
      </c>
      <c r="M1063" s="835">
        <v>0</v>
      </c>
      <c r="N1063" s="832">
        <v>6</v>
      </c>
      <c r="O1063" s="836">
        <v>1.5</v>
      </c>
      <c r="P1063" s="835">
        <v>0</v>
      </c>
      <c r="Q1063" s="837"/>
      <c r="R1063" s="832">
        <v>6</v>
      </c>
      <c r="S1063" s="837">
        <v>1</v>
      </c>
      <c r="T1063" s="836">
        <v>1.5</v>
      </c>
      <c r="U1063" s="838">
        <v>1</v>
      </c>
    </row>
    <row r="1064" spans="1:21" ht="14.4" customHeight="1" x14ac:dyDescent="0.3">
      <c r="A1064" s="831">
        <v>10</v>
      </c>
      <c r="B1064" s="832" t="s">
        <v>2982</v>
      </c>
      <c r="C1064" s="832" t="s">
        <v>2991</v>
      </c>
      <c r="D1064" s="833" t="s">
        <v>6897</v>
      </c>
      <c r="E1064" s="834" t="s">
        <v>3065</v>
      </c>
      <c r="F1064" s="832" t="s">
        <v>2984</v>
      </c>
      <c r="G1064" s="832" t="s">
        <v>3515</v>
      </c>
      <c r="H1064" s="832" t="s">
        <v>630</v>
      </c>
      <c r="I1064" s="832" t="s">
        <v>3516</v>
      </c>
      <c r="J1064" s="832" t="s">
        <v>3517</v>
      </c>
      <c r="K1064" s="832" t="s">
        <v>3518</v>
      </c>
      <c r="L1064" s="835">
        <v>0</v>
      </c>
      <c r="M1064" s="835">
        <v>0</v>
      </c>
      <c r="N1064" s="832">
        <v>2</v>
      </c>
      <c r="O1064" s="836">
        <v>0.5</v>
      </c>
      <c r="P1064" s="835">
        <v>0</v>
      </c>
      <c r="Q1064" s="837"/>
      <c r="R1064" s="832">
        <v>2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10</v>
      </c>
      <c r="B1065" s="832" t="s">
        <v>2982</v>
      </c>
      <c r="C1065" s="832" t="s">
        <v>2991</v>
      </c>
      <c r="D1065" s="833" t="s">
        <v>6897</v>
      </c>
      <c r="E1065" s="834" t="s">
        <v>3065</v>
      </c>
      <c r="F1065" s="832" t="s">
        <v>2984</v>
      </c>
      <c r="G1065" s="832" t="s">
        <v>4365</v>
      </c>
      <c r="H1065" s="832" t="s">
        <v>630</v>
      </c>
      <c r="I1065" s="832" t="s">
        <v>4366</v>
      </c>
      <c r="J1065" s="832" t="s">
        <v>4367</v>
      </c>
      <c r="K1065" s="832" t="s">
        <v>4368</v>
      </c>
      <c r="L1065" s="835">
        <v>0</v>
      </c>
      <c r="M1065" s="835">
        <v>0</v>
      </c>
      <c r="N1065" s="832">
        <v>1</v>
      </c>
      <c r="O1065" s="836">
        <v>1</v>
      </c>
      <c r="P1065" s="835">
        <v>0</v>
      </c>
      <c r="Q1065" s="837"/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10</v>
      </c>
      <c r="B1066" s="832" t="s">
        <v>2982</v>
      </c>
      <c r="C1066" s="832" t="s">
        <v>2991</v>
      </c>
      <c r="D1066" s="833" t="s">
        <v>6897</v>
      </c>
      <c r="E1066" s="834" t="s">
        <v>3052</v>
      </c>
      <c r="F1066" s="832" t="s">
        <v>2984</v>
      </c>
      <c r="G1066" s="832" t="s">
        <v>3232</v>
      </c>
      <c r="H1066" s="832" t="s">
        <v>630</v>
      </c>
      <c r="I1066" s="832" t="s">
        <v>4369</v>
      </c>
      <c r="J1066" s="832" t="s">
        <v>3867</v>
      </c>
      <c r="K1066" s="832" t="s">
        <v>4370</v>
      </c>
      <c r="L1066" s="835">
        <v>275.58999999999997</v>
      </c>
      <c r="M1066" s="835">
        <v>275.58999999999997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10</v>
      </c>
      <c r="B1067" s="832" t="s">
        <v>2982</v>
      </c>
      <c r="C1067" s="832" t="s">
        <v>2991</v>
      </c>
      <c r="D1067" s="833" t="s">
        <v>6897</v>
      </c>
      <c r="E1067" s="834" t="s">
        <v>3052</v>
      </c>
      <c r="F1067" s="832" t="s">
        <v>2984</v>
      </c>
      <c r="G1067" s="832" t="s">
        <v>3106</v>
      </c>
      <c r="H1067" s="832" t="s">
        <v>689</v>
      </c>
      <c r="I1067" s="832" t="s">
        <v>2451</v>
      </c>
      <c r="J1067" s="832" t="s">
        <v>1014</v>
      </c>
      <c r="K1067" s="832" t="s">
        <v>3256</v>
      </c>
      <c r="L1067" s="835">
        <v>75.73</v>
      </c>
      <c r="M1067" s="835">
        <v>75.73</v>
      </c>
      <c r="N1067" s="832">
        <v>1</v>
      </c>
      <c r="O1067" s="836">
        <v>1</v>
      </c>
      <c r="P1067" s="835">
        <v>75.73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10</v>
      </c>
      <c r="B1068" s="832" t="s">
        <v>2982</v>
      </c>
      <c r="C1068" s="832" t="s">
        <v>2991</v>
      </c>
      <c r="D1068" s="833" t="s">
        <v>6897</v>
      </c>
      <c r="E1068" s="834" t="s">
        <v>3052</v>
      </c>
      <c r="F1068" s="832" t="s">
        <v>2984</v>
      </c>
      <c r="G1068" s="832" t="s">
        <v>3106</v>
      </c>
      <c r="H1068" s="832" t="s">
        <v>689</v>
      </c>
      <c r="I1068" s="832" t="s">
        <v>2586</v>
      </c>
      <c r="J1068" s="832" t="s">
        <v>1288</v>
      </c>
      <c r="K1068" s="832" t="s">
        <v>2587</v>
      </c>
      <c r="L1068" s="835">
        <v>225.06</v>
      </c>
      <c r="M1068" s="835">
        <v>225.06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10</v>
      </c>
      <c r="B1069" s="832" t="s">
        <v>2982</v>
      </c>
      <c r="C1069" s="832" t="s">
        <v>2991</v>
      </c>
      <c r="D1069" s="833" t="s">
        <v>6897</v>
      </c>
      <c r="E1069" s="834" t="s">
        <v>3052</v>
      </c>
      <c r="F1069" s="832" t="s">
        <v>2984</v>
      </c>
      <c r="G1069" s="832" t="s">
        <v>4357</v>
      </c>
      <c r="H1069" s="832" t="s">
        <v>630</v>
      </c>
      <c r="I1069" s="832" t="s">
        <v>4358</v>
      </c>
      <c r="J1069" s="832" t="s">
        <v>4359</v>
      </c>
      <c r="K1069" s="832" t="s">
        <v>4360</v>
      </c>
      <c r="L1069" s="835">
        <v>126.57</v>
      </c>
      <c r="M1069" s="835">
        <v>126.57</v>
      </c>
      <c r="N1069" s="832">
        <v>1</v>
      </c>
      <c r="O1069" s="836">
        <v>0.5</v>
      </c>
      <c r="P1069" s="835">
        <v>126.57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10</v>
      </c>
      <c r="B1070" s="832" t="s">
        <v>2982</v>
      </c>
      <c r="C1070" s="832" t="s">
        <v>2991</v>
      </c>
      <c r="D1070" s="833" t="s">
        <v>6897</v>
      </c>
      <c r="E1070" s="834" t="s">
        <v>3052</v>
      </c>
      <c r="F1070" s="832" t="s">
        <v>2984</v>
      </c>
      <c r="G1070" s="832" t="s">
        <v>4252</v>
      </c>
      <c r="H1070" s="832" t="s">
        <v>630</v>
      </c>
      <c r="I1070" s="832" t="s">
        <v>4253</v>
      </c>
      <c r="J1070" s="832" t="s">
        <v>1656</v>
      </c>
      <c r="K1070" s="832" t="s">
        <v>4254</v>
      </c>
      <c r="L1070" s="835">
        <v>0</v>
      </c>
      <c r="M1070" s="835">
        <v>0</v>
      </c>
      <c r="N1070" s="832">
        <v>1</v>
      </c>
      <c r="O1070" s="836">
        <v>1</v>
      </c>
      <c r="P1070" s="835">
        <v>0</v>
      </c>
      <c r="Q1070" s="837"/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10</v>
      </c>
      <c r="B1071" s="832" t="s">
        <v>2982</v>
      </c>
      <c r="C1071" s="832" t="s">
        <v>2991</v>
      </c>
      <c r="D1071" s="833" t="s">
        <v>6897</v>
      </c>
      <c r="E1071" s="834" t="s">
        <v>3052</v>
      </c>
      <c r="F1071" s="832" t="s">
        <v>2984</v>
      </c>
      <c r="G1071" s="832" t="s">
        <v>3267</v>
      </c>
      <c r="H1071" s="832" t="s">
        <v>689</v>
      </c>
      <c r="I1071" s="832" t="s">
        <v>2633</v>
      </c>
      <c r="J1071" s="832" t="s">
        <v>1263</v>
      </c>
      <c r="K1071" s="832" t="s">
        <v>2634</v>
      </c>
      <c r="L1071" s="835">
        <v>207.45</v>
      </c>
      <c r="M1071" s="835">
        <v>622.34999999999991</v>
      </c>
      <c r="N1071" s="832">
        <v>3</v>
      </c>
      <c r="O1071" s="836">
        <v>2</v>
      </c>
      <c r="P1071" s="835">
        <v>207.45</v>
      </c>
      <c r="Q1071" s="837">
        <v>0.33333333333333337</v>
      </c>
      <c r="R1071" s="832">
        <v>1</v>
      </c>
      <c r="S1071" s="837">
        <v>0.33333333333333331</v>
      </c>
      <c r="T1071" s="836">
        <v>0.5</v>
      </c>
      <c r="U1071" s="838">
        <v>0.25</v>
      </c>
    </row>
    <row r="1072" spans="1:21" ht="14.4" customHeight="1" x14ac:dyDescent="0.3">
      <c r="A1072" s="831">
        <v>10</v>
      </c>
      <c r="B1072" s="832" t="s">
        <v>2982</v>
      </c>
      <c r="C1072" s="832" t="s">
        <v>2991</v>
      </c>
      <c r="D1072" s="833" t="s">
        <v>6897</v>
      </c>
      <c r="E1072" s="834" t="s">
        <v>3052</v>
      </c>
      <c r="F1072" s="832" t="s">
        <v>2984</v>
      </c>
      <c r="G1072" s="832" t="s">
        <v>3107</v>
      </c>
      <c r="H1072" s="832" t="s">
        <v>689</v>
      </c>
      <c r="I1072" s="832" t="s">
        <v>4333</v>
      </c>
      <c r="J1072" s="832" t="s">
        <v>3109</v>
      </c>
      <c r="K1072" s="832" t="s">
        <v>4334</v>
      </c>
      <c r="L1072" s="835">
        <v>23.06</v>
      </c>
      <c r="M1072" s="835">
        <v>23.06</v>
      </c>
      <c r="N1072" s="832">
        <v>1</v>
      </c>
      <c r="O1072" s="836">
        <v>1</v>
      </c>
      <c r="P1072" s="835">
        <v>23.06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10</v>
      </c>
      <c r="B1073" s="832" t="s">
        <v>2982</v>
      </c>
      <c r="C1073" s="832" t="s">
        <v>2991</v>
      </c>
      <c r="D1073" s="833" t="s">
        <v>6897</v>
      </c>
      <c r="E1073" s="834" t="s">
        <v>3052</v>
      </c>
      <c r="F1073" s="832" t="s">
        <v>2984</v>
      </c>
      <c r="G1073" s="832" t="s">
        <v>3107</v>
      </c>
      <c r="H1073" s="832" t="s">
        <v>689</v>
      </c>
      <c r="I1073" s="832" t="s">
        <v>3108</v>
      </c>
      <c r="J1073" s="832" t="s">
        <v>3109</v>
      </c>
      <c r="K1073" s="832" t="s">
        <v>3110</v>
      </c>
      <c r="L1073" s="835">
        <v>176.32</v>
      </c>
      <c r="M1073" s="835">
        <v>528.96</v>
      </c>
      <c r="N1073" s="832">
        <v>3</v>
      </c>
      <c r="O1073" s="836">
        <v>1.5</v>
      </c>
      <c r="P1073" s="835">
        <v>528.96</v>
      </c>
      <c r="Q1073" s="837">
        <v>1</v>
      </c>
      <c r="R1073" s="832">
        <v>3</v>
      </c>
      <c r="S1073" s="837">
        <v>1</v>
      </c>
      <c r="T1073" s="836">
        <v>1.5</v>
      </c>
      <c r="U1073" s="838">
        <v>1</v>
      </c>
    </row>
    <row r="1074" spans="1:21" ht="14.4" customHeight="1" x14ac:dyDescent="0.3">
      <c r="A1074" s="831">
        <v>10</v>
      </c>
      <c r="B1074" s="832" t="s">
        <v>2982</v>
      </c>
      <c r="C1074" s="832" t="s">
        <v>2991</v>
      </c>
      <c r="D1074" s="833" t="s">
        <v>6897</v>
      </c>
      <c r="E1074" s="834" t="s">
        <v>3052</v>
      </c>
      <c r="F1074" s="832" t="s">
        <v>2984</v>
      </c>
      <c r="G1074" s="832" t="s">
        <v>3107</v>
      </c>
      <c r="H1074" s="832" t="s">
        <v>630</v>
      </c>
      <c r="I1074" s="832" t="s">
        <v>3481</v>
      </c>
      <c r="J1074" s="832" t="s">
        <v>3287</v>
      </c>
      <c r="K1074" s="832" t="s">
        <v>3482</v>
      </c>
      <c r="L1074" s="835">
        <v>27.67</v>
      </c>
      <c r="M1074" s="835">
        <v>27.67</v>
      </c>
      <c r="N1074" s="832">
        <v>1</v>
      </c>
      <c r="O1074" s="836">
        <v>0.5</v>
      </c>
      <c r="P1074" s="835">
        <v>27.67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10</v>
      </c>
      <c r="B1075" s="832" t="s">
        <v>2982</v>
      </c>
      <c r="C1075" s="832" t="s">
        <v>2991</v>
      </c>
      <c r="D1075" s="833" t="s">
        <v>6897</v>
      </c>
      <c r="E1075" s="834" t="s">
        <v>3052</v>
      </c>
      <c r="F1075" s="832" t="s">
        <v>2984</v>
      </c>
      <c r="G1075" s="832" t="s">
        <v>3107</v>
      </c>
      <c r="H1075" s="832" t="s">
        <v>630</v>
      </c>
      <c r="I1075" s="832" t="s">
        <v>4371</v>
      </c>
      <c r="J1075" s="832" t="s">
        <v>4072</v>
      </c>
      <c r="K1075" s="832" t="s">
        <v>4372</v>
      </c>
      <c r="L1075" s="835">
        <v>115.26</v>
      </c>
      <c r="M1075" s="835">
        <v>115.26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10</v>
      </c>
      <c r="B1076" s="832" t="s">
        <v>2982</v>
      </c>
      <c r="C1076" s="832" t="s">
        <v>2991</v>
      </c>
      <c r="D1076" s="833" t="s">
        <v>6897</v>
      </c>
      <c r="E1076" s="834" t="s">
        <v>3052</v>
      </c>
      <c r="F1076" s="832" t="s">
        <v>2984</v>
      </c>
      <c r="G1076" s="832" t="s">
        <v>3483</v>
      </c>
      <c r="H1076" s="832" t="s">
        <v>630</v>
      </c>
      <c r="I1076" s="832" t="s">
        <v>3484</v>
      </c>
      <c r="J1076" s="832" t="s">
        <v>1409</v>
      </c>
      <c r="K1076" s="832" t="s">
        <v>3485</v>
      </c>
      <c r="L1076" s="835">
        <v>236.03</v>
      </c>
      <c r="M1076" s="835">
        <v>236.03</v>
      </c>
      <c r="N1076" s="832">
        <v>1</v>
      </c>
      <c r="O1076" s="836">
        <v>1</v>
      </c>
      <c r="P1076" s="835">
        <v>236.03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10</v>
      </c>
      <c r="B1077" s="832" t="s">
        <v>2982</v>
      </c>
      <c r="C1077" s="832" t="s">
        <v>2991</v>
      </c>
      <c r="D1077" s="833" t="s">
        <v>6897</v>
      </c>
      <c r="E1077" s="834" t="s">
        <v>3052</v>
      </c>
      <c r="F1077" s="832" t="s">
        <v>2984</v>
      </c>
      <c r="G1077" s="832" t="s">
        <v>3293</v>
      </c>
      <c r="H1077" s="832" t="s">
        <v>630</v>
      </c>
      <c r="I1077" s="832" t="s">
        <v>3294</v>
      </c>
      <c r="J1077" s="832" t="s">
        <v>778</v>
      </c>
      <c r="K1077" s="832" t="s">
        <v>781</v>
      </c>
      <c r="L1077" s="835">
        <v>0</v>
      </c>
      <c r="M1077" s="835">
        <v>0</v>
      </c>
      <c r="N1077" s="832">
        <v>1</v>
      </c>
      <c r="O1077" s="836">
        <v>1</v>
      </c>
      <c r="P1077" s="835">
        <v>0</v>
      </c>
      <c r="Q1077" s="837"/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10</v>
      </c>
      <c r="B1078" s="832" t="s">
        <v>2982</v>
      </c>
      <c r="C1078" s="832" t="s">
        <v>2991</v>
      </c>
      <c r="D1078" s="833" t="s">
        <v>6897</v>
      </c>
      <c r="E1078" s="834" t="s">
        <v>3052</v>
      </c>
      <c r="F1078" s="832" t="s">
        <v>2984</v>
      </c>
      <c r="G1078" s="832" t="s">
        <v>4017</v>
      </c>
      <c r="H1078" s="832" t="s">
        <v>630</v>
      </c>
      <c r="I1078" s="832" t="s">
        <v>4018</v>
      </c>
      <c r="J1078" s="832" t="s">
        <v>1194</v>
      </c>
      <c r="K1078" s="832" t="s">
        <v>4019</v>
      </c>
      <c r="L1078" s="835">
        <v>105.63</v>
      </c>
      <c r="M1078" s="835">
        <v>105.63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10</v>
      </c>
      <c r="B1079" s="832" t="s">
        <v>2982</v>
      </c>
      <c r="C1079" s="832" t="s">
        <v>2991</v>
      </c>
      <c r="D1079" s="833" t="s">
        <v>6897</v>
      </c>
      <c r="E1079" s="834" t="s">
        <v>3052</v>
      </c>
      <c r="F1079" s="832" t="s">
        <v>2984</v>
      </c>
      <c r="G1079" s="832" t="s">
        <v>3320</v>
      </c>
      <c r="H1079" s="832" t="s">
        <v>630</v>
      </c>
      <c r="I1079" s="832" t="s">
        <v>3321</v>
      </c>
      <c r="J1079" s="832" t="s">
        <v>2217</v>
      </c>
      <c r="K1079" s="832" t="s">
        <v>3322</v>
      </c>
      <c r="L1079" s="835">
        <v>107.27</v>
      </c>
      <c r="M1079" s="835">
        <v>1072.7</v>
      </c>
      <c r="N1079" s="832">
        <v>10</v>
      </c>
      <c r="O1079" s="836">
        <v>3.5</v>
      </c>
      <c r="P1079" s="835">
        <v>643.62</v>
      </c>
      <c r="Q1079" s="837">
        <v>0.6</v>
      </c>
      <c r="R1079" s="832">
        <v>6</v>
      </c>
      <c r="S1079" s="837">
        <v>0.6</v>
      </c>
      <c r="T1079" s="836">
        <v>1.5</v>
      </c>
      <c r="U1079" s="838">
        <v>0.42857142857142855</v>
      </c>
    </row>
    <row r="1080" spans="1:21" ht="14.4" customHeight="1" x14ac:dyDescent="0.3">
      <c r="A1080" s="831">
        <v>10</v>
      </c>
      <c r="B1080" s="832" t="s">
        <v>2982</v>
      </c>
      <c r="C1080" s="832" t="s">
        <v>2991</v>
      </c>
      <c r="D1080" s="833" t="s">
        <v>6897</v>
      </c>
      <c r="E1080" s="834" t="s">
        <v>3052</v>
      </c>
      <c r="F1080" s="832" t="s">
        <v>2984</v>
      </c>
      <c r="G1080" s="832" t="s">
        <v>3320</v>
      </c>
      <c r="H1080" s="832" t="s">
        <v>630</v>
      </c>
      <c r="I1080" s="832" t="s">
        <v>3817</v>
      </c>
      <c r="J1080" s="832" t="s">
        <v>2217</v>
      </c>
      <c r="K1080" s="832" t="s">
        <v>3322</v>
      </c>
      <c r="L1080" s="835">
        <v>107.27</v>
      </c>
      <c r="M1080" s="835">
        <v>321.81</v>
      </c>
      <c r="N1080" s="832">
        <v>3</v>
      </c>
      <c r="O1080" s="836">
        <v>0.5</v>
      </c>
      <c r="P1080" s="835">
        <v>321.81</v>
      </c>
      <c r="Q1080" s="837">
        <v>1</v>
      </c>
      <c r="R1080" s="832">
        <v>3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10</v>
      </c>
      <c r="B1081" s="832" t="s">
        <v>2982</v>
      </c>
      <c r="C1081" s="832" t="s">
        <v>2991</v>
      </c>
      <c r="D1081" s="833" t="s">
        <v>6897</v>
      </c>
      <c r="E1081" s="834" t="s">
        <v>3052</v>
      </c>
      <c r="F1081" s="832" t="s">
        <v>2984</v>
      </c>
      <c r="G1081" s="832" t="s">
        <v>4215</v>
      </c>
      <c r="H1081" s="832" t="s">
        <v>630</v>
      </c>
      <c r="I1081" s="832" t="s">
        <v>4373</v>
      </c>
      <c r="J1081" s="832" t="s">
        <v>1959</v>
      </c>
      <c r="K1081" s="832" t="s">
        <v>4374</v>
      </c>
      <c r="L1081" s="835">
        <v>79.64</v>
      </c>
      <c r="M1081" s="835">
        <v>79.64</v>
      </c>
      <c r="N1081" s="832">
        <v>1</v>
      </c>
      <c r="O1081" s="836">
        <v>1</v>
      </c>
      <c r="P1081" s="835">
        <v>79.64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10</v>
      </c>
      <c r="B1082" s="832" t="s">
        <v>2982</v>
      </c>
      <c r="C1082" s="832" t="s">
        <v>2991</v>
      </c>
      <c r="D1082" s="833" t="s">
        <v>6897</v>
      </c>
      <c r="E1082" s="834" t="s">
        <v>3052</v>
      </c>
      <c r="F1082" s="832" t="s">
        <v>2984</v>
      </c>
      <c r="G1082" s="832" t="s">
        <v>3115</v>
      </c>
      <c r="H1082" s="832" t="s">
        <v>630</v>
      </c>
      <c r="I1082" s="832" t="s">
        <v>3118</v>
      </c>
      <c r="J1082" s="832" t="s">
        <v>949</v>
      </c>
      <c r="K1082" s="832" t="s">
        <v>3117</v>
      </c>
      <c r="L1082" s="835">
        <v>34.15</v>
      </c>
      <c r="M1082" s="835">
        <v>34.15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10</v>
      </c>
      <c r="B1083" s="832" t="s">
        <v>2982</v>
      </c>
      <c r="C1083" s="832" t="s">
        <v>2991</v>
      </c>
      <c r="D1083" s="833" t="s">
        <v>6897</v>
      </c>
      <c r="E1083" s="834" t="s">
        <v>3052</v>
      </c>
      <c r="F1083" s="832" t="s">
        <v>2984</v>
      </c>
      <c r="G1083" s="832" t="s">
        <v>3094</v>
      </c>
      <c r="H1083" s="832" t="s">
        <v>630</v>
      </c>
      <c r="I1083" s="832" t="s">
        <v>4375</v>
      </c>
      <c r="J1083" s="832" t="s">
        <v>3040</v>
      </c>
      <c r="K1083" s="832"/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10</v>
      </c>
      <c r="B1084" s="832" t="s">
        <v>2982</v>
      </c>
      <c r="C1084" s="832" t="s">
        <v>2991</v>
      </c>
      <c r="D1084" s="833" t="s">
        <v>6897</v>
      </c>
      <c r="E1084" s="834" t="s">
        <v>3052</v>
      </c>
      <c r="F1084" s="832" t="s">
        <v>2984</v>
      </c>
      <c r="G1084" s="832" t="s">
        <v>3120</v>
      </c>
      <c r="H1084" s="832" t="s">
        <v>630</v>
      </c>
      <c r="I1084" s="832" t="s">
        <v>3211</v>
      </c>
      <c r="J1084" s="832" t="s">
        <v>1034</v>
      </c>
      <c r="K1084" s="832" t="s">
        <v>3212</v>
      </c>
      <c r="L1084" s="835">
        <v>48.09</v>
      </c>
      <c r="M1084" s="835">
        <v>48.09</v>
      </c>
      <c r="N1084" s="832">
        <v>1</v>
      </c>
      <c r="O1084" s="836">
        <v>0.5</v>
      </c>
      <c r="P1084" s="835">
        <v>48.09</v>
      </c>
      <c r="Q1084" s="837">
        <v>1</v>
      </c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10</v>
      </c>
      <c r="B1085" s="832" t="s">
        <v>2982</v>
      </c>
      <c r="C1085" s="832" t="s">
        <v>2991</v>
      </c>
      <c r="D1085" s="833" t="s">
        <v>6897</v>
      </c>
      <c r="E1085" s="834" t="s">
        <v>3052</v>
      </c>
      <c r="F1085" s="832" t="s">
        <v>2984</v>
      </c>
      <c r="G1085" s="832" t="s">
        <v>3120</v>
      </c>
      <c r="H1085" s="832" t="s">
        <v>630</v>
      </c>
      <c r="I1085" s="832" t="s">
        <v>4376</v>
      </c>
      <c r="J1085" s="832" t="s">
        <v>1060</v>
      </c>
      <c r="K1085" s="832" t="s">
        <v>4377</v>
      </c>
      <c r="L1085" s="835">
        <v>0</v>
      </c>
      <c r="M1085" s="835">
        <v>0</v>
      </c>
      <c r="N1085" s="832">
        <v>2</v>
      </c>
      <c r="O1085" s="836">
        <v>0.5</v>
      </c>
      <c r="P1085" s="835">
        <v>0</v>
      </c>
      <c r="Q1085" s="837"/>
      <c r="R1085" s="832">
        <v>2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10</v>
      </c>
      <c r="B1086" s="832" t="s">
        <v>2982</v>
      </c>
      <c r="C1086" s="832" t="s">
        <v>2991</v>
      </c>
      <c r="D1086" s="833" t="s">
        <v>6897</v>
      </c>
      <c r="E1086" s="834" t="s">
        <v>3052</v>
      </c>
      <c r="F1086" s="832" t="s">
        <v>2984</v>
      </c>
      <c r="G1086" s="832" t="s">
        <v>3887</v>
      </c>
      <c r="H1086" s="832" t="s">
        <v>630</v>
      </c>
      <c r="I1086" s="832" t="s">
        <v>3888</v>
      </c>
      <c r="J1086" s="832" t="s">
        <v>766</v>
      </c>
      <c r="K1086" s="832" t="s">
        <v>3889</v>
      </c>
      <c r="L1086" s="835">
        <v>27.28</v>
      </c>
      <c r="M1086" s="835">
        <v>27.28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10</v>
      </c>
      <c r="B1087" s="832" t="s">
        <v>2982</v>
      </c>
      <c r="C1087" s="832" t="s">
        <v>2991</v>
      </c>
      <c r="D1087" s="833" t="s">
        <v>6897</v>
      </c>
      <c r="E1087" s="834" t="s">
        <v>3052</v>
      </c>
      <c r="F1087" s="832" t="s">
        <v>2984</v>
      </c>
      <c r="G1087" s="832" t="s">
        <v>3890</v>
      </c>
      <c r="H1087" s="832" t="s">
        <v>630</v>
      </c>
      <c r="I1087" s="832" t="s">
        <v>4378</v>
      </c>
      <c r="J1087" s="832" t="s">
        <v>1113</v>
      </c>
      <c r="K1087" s="832" t="s">
        <v>4379</v>
      </c>
      <c r="L1087" s="835">
        <v>0</v>
      </c>
      <c r="M1087" s="835">
        <v>0</v>
      </c>
      <c r="N1087" s="832">
        <v>2</v>
      </c>
      <c r="O1087" s="836">
        <v>1</v>
      </c>
      <c r="P1087" s="835"/>
      <c r="Q1087" s="837"/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10</v>
      </c>
      <c r="B1088" s="832" t="s">
        <v>2982</v>
      </c>
      <c r="C1088" s="832" t="s">
        <v>2991</v>
      </c>
      <c r="D1088" s="833" t="s">
        <v>6897</v>
      </c>
      <c r="E1088" s="834" t="s">
        <v>3052</v>
      </c>
      <c r="F1088" s="832" t="s">
        <v>2984</v>
      </c>
      <c r="G1088" s="832" t="s">
        <v>3123</v>
      </c>
      <c r="H1088" s="832" t="s">
        <v>630</v>
      </c>
      <c r="I1088" s="832" t="s">
        <v>4380</v>
      </c>
      <c r="J1088" s="832" t="s">
        <v>1048</v>
      </c>
      <c r="K1088" s="832" t="s">
        <v>4381</v>
      </c>
      <c r="L1088" s="835">
        <v>38.81</v>
      </c>
      <c r="M1088" s="835">
        <v>38.81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10</v>
      </c>
      <c r="B1089" s="832" t="s">
        <v>2982</v>
      </c>
      <c r="C1089" s="832" t="s">
        <v>2991</v>
      </c>
      <c r="D1089" s="833" t="s">
        <v>6897</v>
      </c>
      <c r="E1089" s="834" t="s">
        <v>3052</v>
      </c>
      <c r="F1089" s="832" t="s">
        <v>2984</v>
      </c>
      <c r="G1089" s="832" t="s">
        <v>3748</v>
      </c>
      <c r="H1089" s="832" t="s">
        <v>630</v>
      </c>
      <c r="I1089" s="832" t="s">
        <v>4382</v>
      </c>
      <c r="J1089" s="832" t="s">
        <v>3750</v>
      </c>
      <c r="K1089" s="832" t="s">
        <v>3751</v>
      </c>
      <c r="L1089" s="835">
        <v>0</v>
      </c>
      <c r="M1089" s="835">
        <v>0</v>
      </c>
      <c r="N1089" s="832">
        <v>2</v>
      </c>
      <c r="O1089" s="836">
        <v>1</v>
      </c>
      <c r="P1089" s="835">
        <v>0</v>
      </c>
      <c r="Q1089" s="837"/>
      <c r="R1089" s="832">
        <v>2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10</v>
      </c>
      <c r="B1090" s="832" t="s">
        <v>2982</v>
      </c>
      <c r="C1090" s="832" t="s">
        <v>2991</v>
      </c>
      <c r="D1090" s="833" t="s">
        <v>6897</v>
      </c>
      <c r="E1090" s="834" t="s">
        <v>3052</v>
      </c>
      <c r="F1090" s="832" t="s">
        <v>2984</v>
      </c>
      <c r="G1090" s="832" t="s">
        <v>3126</v>
      </c>
      <c r="H1090" s="832" t="s">
        <v>630</v>
      </c>
      <c r="I1090" s="832" t="s">
        <v>3127</v>
      </c>
      <c r="J1090" s="832" t="s">
        <v>1056</v>
      </c>
      <c r="K1090" s="832" t="s">
        <v>3128</v>
      </c>
      <c r="L1090" s="835">
        <v>61.97</v>
      </c>
      <c r="M1090" s="835">
        <v>61.97</v>
      </c>
      <c r="N1090" s="832">
        <v>1</v>
      </c>
      <c r="O1090" s="836">
        <v>1</v>
      </c>
      <c r="P1090" s="835">
        <v>61.97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10</v>
      </c>
      <c r="B1091" s="832" t="s">
        <v>2982</v>
      </c>
      <c r="C1091" s="832" t="s">
        <v>2991</v>
      </c>
      <c r="D1091" s="833" t="s">
        <v>6897</v>
      </c>
      <c r="E1091" s="834" t="s">
        <v>3052</v>
      </c>
      <c r="F1091" s="832" t="s">
        <v>2984</v>
      </c>
      <c r="G1091" s="832" t="s">
        <v>3133</v>
      </c>
      <c r="H1091" s="832" t="s">
        <v>689</v>
      </c>
      <c r="I1091" s="832" t="s">
        <v>2538</v>
      </c>
      <c r="J1091" s="832" t="s">
        <v>2539</v>
      </c>
      <c r="K1091" s="832" t="s">
        <v>2540</v>
      </c>
      <c r="L1091" s="835">
        <v>69.16</v>
      </c>
      <c r="M1091" s="835">
        <v>69.16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10</v>
      </c>
      <c r="B1092" s="832" t="s">
        <v>2982</v>
      </c>
      <c r="C1092" s="832" t="s">
        <v>2991</v>
      </c>
      <c r="D1092" s="833" t="s">
        <v>6897</v>
      </c>
      <c r="E1092" s="834" t="s">
        <v>3052</v>
      </c>
      <c r="F1092" s="832" t="s">
        <v>2984</v>
      </c>
      <c r="G1092" s="832" t="s">
        <v>3349</v>
      </c>
      <c r="H1092" s="832" t="s">
        <v>630</v>
      </c>
      <c r="I1092" s="832" t="s">
        <v>3352</v>
      </c>
      <c r="J1092" s="832" t="s">
        <v>790</v>
      </c>
      <c r="K1092" s="832" t="s">
        <v>792</v>
      </c>
      <c r="L1092" s="835">
        <v>0</v>
      </c>
      <c r="M1092" s="835">
        <v>0</v>
      </c>
      <c r="N1092" s="832">
        <v>1</v>
      </c>
      <c r="O1092" s="836">
        <v>0.5</v>
      </c>
      <c r="P1092" s="835"/>
      <c r="Q1092" s="837"/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10</v>
      </c>
      <c r="B1093" s="832" t="s">
        <v>2982</v>
      </c>
      <c r="C1093" s="832" t="s">
        <v>2991</v>
      </c>
      <c r="D1093" s="833" t="s">
        <v>6897</v>
      </c>
      <c r="E1093" s="834" t="s">
        <v>3052</v>
      </c>
      <c r="F1093" s="832" t="s">
        <v>2984</v>
      </c>
      <c r="G1093" s="832" t="s">
        <v>3155</v>
      </c>
      <c r="H1093" s="832" t="s">
        <v>630</v>
      </c>
      <c r="I1093" s="832" t="s">
        <v>4383</v>
      </c>
      <c r="J1093" s="832" t="s">
        <v>4292</v>
      </c>
      <c r="K1093" s="832" t="s">
        <v>4364</v>
      </c>
      <c r="L1093" s="835">
        <v>46.03</v>
      </c>
      <c r="M1093" s="835">
        <v>46.03</v>
      </c>
      <c r="N1093" s="832">
        <v>1</v>
      </c>
      <c r="O1093" s="836">
        <v>0.5</v>
      </c>
      <c r="P1093" s="835">
        <v>46.03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10</v>
      </c>
      <c r="B1094" s="832" t="s">
        <v>2982</v>
      </c>
      <c r="C1094" s="832" t="s">
        <v>2991</v>
      </c>
      <c r="D1094" s="833" t="s">
        <v>6897</v>
      </c>
      <c r="E1094" s="834" t="s">
        <v>3052</v>
      </c>
      <c r="F1094" s="832" t="s">
        <v>2984</v>
      </c>
      <c r="G1094" s="832" t="s">
        <v>3380</v>
      </c>
      <c r="H1094" s="832" t="s">
        <v>630</v>
      </c>
      <c r="I1094" s="832" t="s">
        <v>3381</v>
      </c>
      <c r="J1094" s="832" t="s">
        <v>708</v>
      </c>
      <c r="K1094" s="832" t="s">
        <v>3382</v>
      </c>
      <c r="L1094" s="835">
        <v>52.61</v>
      </c>
      <c r="M1094" s="835">
        <v>52.61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10</v>
      </c>
      <c r="B1095" s="832" t="s">
        <v>2982</v>
      </c>
      <c r="C1095" s="832" t="s">
        <v>2991</v>
      </c>
      <c r="D1095" s="833" t="s">
        <v>6897</v>
      </c>
      <c r="E1095" s="834" t="s">
        <v>3052</v>
      </c>
      <c r="F1095" s="832" t="s">
        <v>2984</v>
      </c>
      <c r="G1095" s="832" t="s">
        <v>3175</v>
      </c>
      <c r="H1095" s="832" t="s">
        <v>630</v>
      </c>
      <c r="I1095" s="832" t="s">
        <v>3179</v>
      </c>
      <c r="J1095" s="832" t="s">
        <v>3180</v>
      </c>
      <c r="K1095" s="832" t="s">
        <v>3181</v>
      </c>
      <c r="L1095" s="835">
        <v>87.67</v>
      </c>
      <c r="M1095" s="835">
        <v>87.67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10</v>
      </c>
      <c r="B1096" s="832" t="s">
        <v>2982</v>
      </c>
      <c r="C1096" s="832" t="s">
        <v>2991</v>
      </c>
      <c r="D1096" s="833" t="s">
        <v>6897</v>
      </c>
      <c r="E1096" s="834" t="s">
        <v>3052</v>
      </c>
      <c r="F1096" s="832" t="s">
        <v>2984</v>
      </c>
      <c r="G1096" s="832" t="s">
        <v>3185</v>
      </c>
      <c r="H1096" s="832" t="s">
        <v>689</v>
      </c>
      <c r="I1096" s="832" t="s">
        <v>2523</v>
      </c>
      <c r="J1096" s="832" t="s">
        <v>941</v>
      </c>
      <c r="K1096" s="832" t="s">
        <v>2524</v>
      </c>
      <c r="L1096" s="835">
        <v>63.75</v>
      </c>
      <c r="M1096" s="835">
        <v>127.5</v>
      </c>
      <c r="N1096" s="832">
        <v>2</v>
      </c>
      <c r="O1096" s="836">
        <v>2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10</v>
      </c>
      <c r="B1097" s="832" t="s">
        <v>2982</v>
      </c>
      <c r="C1097" s="832" t="s">
        <v>2991</v>
      </c>
      <c r="D1097" s="833" t="s">
        <v>6897</v>
      </c>
      <c r="E1097" s="834" t="s">
        <v>3052</v>
      </c>
      <c r="F1097" s="832" t="s">
        <v>2984</v>
      </c>
      <c r="G1097" s="832" t="s">
        <v>3425</v>
      </c>
      <c r="H1097" s="832" t="s">
        <v>630</v>
      </c>
      <c r="I1097" s="832" t="s">
        <v>3426</v>
      </c>
      <c r="J1097" s="832" t="s">
        <v>743</v>
      </c>
      <c r="K1097" s="832" t="s">
        <v>3427</v>
      </c>
      <c r="L1097" s="835">
        <v>42.54</v>
      </c>
      <c r="M1097" s="835">
        <v>85.08</v>
      </c>
      <c r="N1097" s="832">
        <v>2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10</v>
      </c>
      <c r="B1098" s="832" t="s">
        <v>2982</v>
      </c>
      <c r="C1098" s="832" t="s">
        <v>2991</v>
      </c>
      <c r="D1098" s="833" t="s">
        <v>6897</v>
      </c>
      <c r="E1098" s="834" t="s">
        <v>3052</v>
      </c>
      <c r="F1098" s="832" t="s">
        <v>2984</v>
      </c>
      <c r="G1098" s="832" t="s">
        <v>3425</v>
      </c>
      <c r="H1098" s="832" t="s">
        <v>630</v>
      </c>
      <c r="I1098" s="832" t="s">
        <v>3431</v>
      </c>
      <c r="J1098" s="832" t="s">
        <v>1070</v>
      </c>
      <c r="K1098" s="832" t="s">
        <v>3432</v>
      </c>
      <c r="L1098" s="835">
        <v>60.28</v>
      </c>
      <c r="M1098" s="835">
        <v>60.28</v>
      </c>
      <c r="N1098" s="832">
        <v>1</v>
      </c>
      <c r="O1098" s="836">
        <v>1</v>
      </c>
      <c r="P1098" s="835">
        <v>60.28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10</v>
      </c>
      <c r="B1099" s="832" t="s">
        <v>2982</v>
      </c>
      <c r="C1099" s="832" t="s">
        <v>2991</v>
      </c>
      <c r="D1099" s="833" t="s">
        <v>6897</v>
      </c>
      <c r="E1099" s="834" t="s">
        <v>3052</v>
      </c>
      <c r="F1099" s="832" t="s">
        <v>2984</v>
      </c>
      <c r="G1099" s="832" t="s">
        <v>3425</v>
      </c>
      <c r="H1099" s="832" t="s">
        <v>630</v>
      </c>
      <c r="I1099" s="832" t="s">
        <v>3513</v>
      </c>
      <c r="J1099" s="832" t="s">
        <v>743</v>
      </c>
      <c r="K1099" s="832" t="s">
        <v>3514</v>
      </c>
      <c r="L1099" s="835">
        <v>59.56</v>
      </c>
      <c r="M1099" s="835">
        <v>178.68</v>
      </c>
      <c r="N1099" s="832">
        <v>3</v>
      </c>
      <c r="O1099" s="836">
        <v>2.5</v>
      </c>
      <c r="P1099" s="835">
        <v>119.12</v>
      </c>
      <c r="Q1099" s="837">
        <v>0.66666666666666663</v>
      </c>
      <c r="R1099" s="832">
        <v>2</v>
      </c>
      <c r="S1099" s="837">
        <v>0.66666666666666663</v>
      </c>
      <c r="T1099" s="836">
        <v>2</v>
      </c>
      <c r="U1099" s="838">
        <v>0.8</v>
      </c>
    </row>
    <row r="1100" spans="1:21" ht="14.4" customHeight="1" x14ac:dyDescent="0.3">
      <c r="A1100" s="831">
        <v>10</v>
      </c>
      <c r="B1100" s="832" t="s">
        <v>2982</v>
      </c>
      <c r="C1100" s="832" t="s">
        <v>2991</v>
      </c>
      <c r="D1100" s="833" t="s">
        <v>6897</v>
      </c>
      <c r="E1100" s="834" t="s">
        <v>3052</v>
      </c>
      <c r="F1100" s="832" t="s">
        <v>2984</v>
      </c>
      <c r="G1100" s="832" t="s">
        <v>3433</v>
      </c>
      <c r="H1100" s="832" t="s">
        <v>630</v>
      </c>
      <c r="I1100" s="832" t="s">
        <v>4384</v>
      </c>
      <c r="J1100" s="832" t="s">
        <v>4385</v>
      </c>
      <c r="K1100" s="832" t="s">
        <v>4386</v>
      </c>
      <c r="L1100" s="835">
        <v>751.47</v>
      </c>
      <c r="M1100" s="835">
        <v>751.47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10</v>
      </c>
      <c r="B1101" s="832" t="s">
        <v>2982</v>
      </c>
      <c r="C1101" s="832" t="s">
        <v>2991</v>
      </c>
      <c r="D1101" s="833" t="s">
        <v>6897</v>
      </c>
      <c r="E1101" s="834" t="s">
        <v>3052</v>
      </c>
      <c r="F1101" s="832" t="s">
        <v>2984</v>
      </c>
      <c r="G1101" s="832" t="s">
        <v>3958</v>
      </c>
      <c r="H1101" s="832" t="s">
        <v>689</v>
      </c>
      <c r="I1101" s="832" t="s">
        <v>4387</v>
      </c>
      <c r="J1101" s="832" t="s">
        <v>3960</v>
      </c>
      <c r="K1101" s="832" t="s">
        <v>4324</v>
      </c>
      <c r="L1101" s="835">
        <v>0</v>
      </c>
      <c r="M1101" s="835">
        <v>0</v>
      </c>
      <c r="N1101" s="832">
        <v>1</v>
      </c>
      <c r="O1101" s="836">
        <v>1</v>
      </c>
      <c r="P1101" s="835">
        <v>0</v>
      </c>
      <c r="Q1101" s="837"/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10</v>
      </c>
      <c r="B1102" s="832" t="s">
        <v>2982</v>
      </c>
      <c r="C1102" s="832" t="s">
        <v>2991</v>
      </c>
      <c r="D1102" s="833" t="s">
        <v>6897</v>
      </c>
      <c r="E1102" s="834" t="s">
        <v>3052</v>
      </c>
      <c r="F1102" s="832" t="s">
        <v>2984</v>
      </c>
      <c r="G1102" s="832" t="s">
        <v>3958</v>
      </c>
      <c r="H1102" s="832" t="s">
        <v>630</v>
      </c>
      <c r="I1102" s="832" t="s">
        <v>4388</v>
      </c>
      <c r="J1102" s="832" t="s">
        <v>4323</v>
      </c>
      <c r="K1102" s="832" t="s">
        <v>4324</v>
      </c>
      <c r="L1102" s="835">
        <v>0</v>
      </c>
      <c r="M1102" s="835">
        <v>0</v>
      </c>
      <c r="N1102" s="832">
        <v>1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10</v>
      </c>
      <c r="B1103" s="832" t="s">
        <v>2982</v>
      </c>
      <c r="C1103" s="832" t="s">
        <v>2991</v>
      </c>
      <c r="D1103" s="833" t="s">
        <v>6897</v>
      </c>
      <c r="E1103" s="834" t="s">
        <v>3052</v>
      </c>
      <c r="F1103" s="832" t="s">
        <v>2984</v>
      </c>
      <c r="G1103" s="832" t="s">
        <v>4389</v>
      </c>
      <c r="H1103" s="832" t="s">
        <v>630</v>
      </c>
      <c r="I1103" s="832" t="s">
        <v>4390</v>
      </c>
      <c r="J1103" s="832" t="s">
        <v>4391</v>
      </c>
      <c r="K1103" s="832" t="s">
        <v>4392</v>
      </c>
      <c r="L1103" s="835">
        <v>0</v>
      </c>
      <c r="M1103" s="835">
        <v>0</v>
      </c>
      <c r="N1103" s="832">
        <v>5</v>
      </c>
      <c r="O1103" s="836">
        <v>4</v>
      </c>
      <c r="P1103" s="835">
        <v>0</v>
      </c>
      <c r="Q1103" s="837"/>
      <c r="R1103" s="832">
        <v>4</v>
      </c>
      <c r="S1103" s="837">
        <v>0.8</v>
      </c>
      <c r="T1103" s="836">
        <v>3.5</v>
      </c>
      <c r="U1103" s="838">
        <v>0.875</v>
      </c>
    </row>
    <row r="1104" spans="1:21" ht="14.4" customHeight="1" x14ac:dyDescent="0.3">
      <c r="A1104" s="831">
        <v>10</v>
      </c>
      <c r="B1104" s="832" t="s">
        <v>2982</v>
      </c>
      <c r="C1104" s="832" t="s">
        <v>2991</v>
      </c>
      <c r="D1104" s="833" t="s">
        <v>6897</v>
      </c>
      <c r="E1104" s="834" t="s">
        <v>3052</v>
      </c>
      <c r="F1104" s="832" t="s">
        <v>2986</v>
      </c>
      <c r="G1104" s="832" t="s">
        <v>4393</v>
      </c>
      <c r="H1104" s="832" t="s">
        <v>630</v>
      </c>
      <c r="I1104" s="832" t="s">
        <v>4394</v>
      </c>
      <c r="J1104" s="832" t="s">
        <v>4395</v>
      </c>
      <c r="K1104" s="832" t="s">
        <v>4396</v>
      </c>
      <c r="L1104" s="835">
        <v>200</v>
      </c>
      <c r="M1104" s="835">
        <v>400</v>
      </c>
      <c r="N1104" s="832">
        <v>2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10</v>
      </c>
      <c r="B1105" s="832" t="s">
        <v>2982</v>
      </c>
      <c r="C1105" s="832" t="s">
        <v>2991</v>
      </c>
      <c r="D1105" s="833" t="s">
        <v>6897</v>
      </c>
      <c r="E1105" s="834" t="s">
        <v>3049</v>
      </c>
      <c r="F1105" s="832" t="s">
        <v>2984</v>
      </c>
      <c r="G1105" s="832" t="s">
        <v>3602</v>
      </c>
      <c r="H1105" s="832" t="s">
        <v>630</v>
      </c>
      <c r="I1105" s="832" t="s">
        <v>4397</v>
      </c>
      <c r="J1105" s="832" t="s">
        <v>3604</v>
      </c>
      <c r="K1105" s="832" t="s">
        <v>2773</v>
      </c>
      <c r="L1105" s="835">
        <v>159.08000000000001</v>
      </c>
      <c r="M1105" s="835">
        <v>318.16000000000003</v>
      </c>
      <c r="N1105" s="832">
        <v>2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10</v>
      </c>
      <c r="B1106" s="832" t="s">
        <v>2982</v>
      </c>
      <c r="C1106" s="832" t="s">
        <v>2991</v>
      </c>
      <c r="D1106" s="833" t="s">
        <v>6897</v>
      </c>
      <c r="E1106" s="834" t="s">
        <v>3049</v>
      </c>
      <c r="F1106" s="832" t="s">
        <v>2984</v>
      </c>
      <c r="G1106" s="832" t="s">
        <v>3720</v>
      </c>
      <c r="H1106" s="832" t="s">
        <v>630</v>
      </c>
      <c r="I1106" s="832" t="s">
        <v>3874</v>
      </c>
      <c r="J1106" s="832" t="s">
        <v>3875</v>
      </c>
      <c r="K1106" s="832" t="s">
        <v>3876</v>
      </c>
      <c r="L1106" s="835">
        <v>36.76</v>
      </c>
      <c r="M1106" s="835">
        <v>36.76</v>
      </c>
      <c r="N1106" s="832">
        <v>1</v>
      </c>
      <c r="O1106" s="836">
        <v>1</v>
      </c>
      <c r="P1106" s="835">
        <v>36.76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10</v>
      </c>
      <c r="B1107" s="832" t="s">
        <v>2982</v>
      </c>
      <c r="C1107" s="832" t="s">
        <v>2991</v>
      </c>
      <c r="D1107" s="833" t="s">
        <v>6897</v>
      </c>
      <c r="E1107" s="834" t="s">
        <v>3049</v>
      </c>
      <c r="F1107" s="832" t="s">
        <v>2984</v>
      </c>
      <c r="G1107" s="832" t="s">
        <v>3267</v>
      </c>
      <c r="H1107" s="832" t="s">
        <v>689</v>
      </c>
      <c r="I1107" s="832" t="s">
        <v>2535</v>
      </c>
      <c r="J1107" s="832" t="s">
        <v>953</v>
      </c>
      <c r="K1107" s="832" t="s">
        <v>2536</v>
      </c>
      <c r="L1107" s="835">
        <v>0</v>
      </c>
      <c r="M1107" s="835">
        <v>0</v>
      </c>
      <c r="N1107" s="832">
        <v>1</v>
      </c>
      <c r="O1107" s="836">
        <v>1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10</v>
      </c>
      <c r="B1108" s="832" t="s">
        <v>2982</v>
      </c>
      <c r="C1108" s="832" t="s">
        <v>2991</v>
      </c>
      <c r="D1108" s="833" t="s">
        <v>6897</v>
      </c>
      <c r="E1108" s="834" t="s">
        <v>3049</v>
      </c>
      <c r="F1108" s="832" t="s">
        <v>2984</v>
      </c>
      <c r="G1108" s="832" t="s">
        <v>3107</v>
      </c>
      <c r="H1108" s="832" t="s">
        <v>630</v>
      </c>
      <c r="I1108" s="832" t="s">
        <v>4398</v>
      </c>
      <c r="J1108" s="832" t="s">
        <v>3287</v>
      </c>
      <c r="K1108" s="832" t="s">
        <v>3110</v>
      </c>
      <c r="L1108" s="835">
        <v>207.45</v>
      </c>
      <c r="M1108" s="835">
        <v>207.45</v>
      </c>
      <c r="N1108" s="832">
        <v>1</v>
      </c>
      <c r="O1108" s="836">
        <v>1</v>
      </c>
      <c r="P1108" s="835">
        <v>207.45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10</v>
      </c>
      <c r="B1109" s="832" t="s">
        <v>2982</v>
      </c>
      <c r="C1109" s="832" t="s">
        <v>2991</v>
      </c>
      <c r="D1109" s="833" t="s">
        <v>6897</v>
      </c>
      <c r="E1109" s="834" t="s">
        <v>3049</v>
      </c>
      <c r="F1109" s="832" t="s">
        <v>2984</v>
      </c>
      <c r="G1109" s="832" t="s">
        <v>3107</v>
      </c>
      <c r="H1109" s="832" t="s">
        <v>630</v>
      </c>
      <c r="I1109" s="832" t="s">
        <v>4398</v>
      </c>
      <c r="J1109" s="832" t="s">
        <v>3287</v>
      </c>
      <c r="K1109" s="832" t="s">
        <v>3110</v>
      </c>
      <c r="L1109" s="835">
        <v>176.32</v>
      </c>
      <c r="M1109" s="835">
        <v>176.32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10</v>
      </c>
      <c r="B1110" s="832" t="s">
        <v>2982</v>
      </c>
      <c r="C1110" s="832" t="s">
        <v>2991</v>
      </c>
      <c r="D1110" s="833" t="s">
        <v>6897</v>
      </c>
      <c r="E1110" s="834" t="s">
        <v>3049</v>
      </c>
      <c r="F1110" s="832" t="s">
        <v>2984</v>
      </c>
      <c r="G1110" s="832" t="s">
        <v>3107</v>
      </c>
      <c r="H1110" s="832" t="s">
        <v>630</v>
      </c>
      <c r="I1110" s="832" t="s">
        <v>3481</v>
      </c>
      <c r="J1110" s="832" t="s">
        <v>3287</v>
      </c>
      <c r="K1110" s="832" t="s">
        <v>3482</v>
      </c>
      <c r="L1110" s="835">
        <v>23.51</v>
      </c>
      <c r="M1110" s="835">
        <v>23.51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10</v>
      </c>
      <c r="B1111" s="832" t="s">
        <v>2982</v>
      </c>
      <c r="C1111" s="832" t="s">
        <v>2991</v>
      </c>
      <c r="D1111" s="833" t="s">
        <v>6897</v>
      </c>
      <c r="E1111" s="834" t="s">
        <v>3049</v>
      </c>
      <c r="F1111" s="832" t="s">
        <v>2984</v>
      </c>
      <c r="G1111" s="832" t="s">
        <v>3882</v>
      </c>
      <c r="H1111" s="832" t="s">
        <v>630</v>
      </c>
      <c r="I1111" s="832" t="s">
        <v>3883</v>
      </c>
      <c r="J1111" s="832" t="s">
        <v>1391</v>
      </c>
      <c r="K1111" s="832" t="s">
        <v>3884</v>
      </c>
      <c r="L1111" s="835">
        <v>92.85</v>
      </c>
      <c r="M1111" s="835">
        <v>92.85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10</v>
      </c>
      <c r="B1112" s="832" t="s">
        <v>2982</v>
      </c>
      <c r="C1112" s="832" t="s">
        <v>2991</v>
      </c>
      <c r="D1112" s="833" t="s">
        <v>6897</v>
      </c>
      <c r="E1112" s="834" t="s">
        <v>3049</v>
      </c>
      <c r="F1112" s="832" t="s">
        <v>2984</v>
      </c>
      <c r="G1112" s="832" t="s">
        <v>4399</v>
      </c>
      <c r="H1112" s="832" t="s">
        <v>630</v>
      </c>
      <c r="I1112" s="832" t="s">
        <v>4400</v>
      </c>
      <c r="J1112" s="832" t="s">
        <v>896</v>
      </c>
      <c r="K1112" s="832" t="s">
        <v>4401</v>
      </c>
      <c r="L1112" s="835">
        <v>19.89</v>
      </c>
      <c r="M1112" s="835">
        <v>19.89</v>
      </c>
      <c r="N1112" s="832">
        <v>1</v>
      </c>
      <c r="O1112" s="836">
        <v>0.5</v>
      </c>
      <c r="P1112" s="835">
        <v>19.89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10</v>
      </c>
      <c r="B1113" s="832" t="s">
        <v>2982</v>
      </c>
      <c r="C1113" s="832" t="s">
        <v>2991</v>
      </c>
      <c r="D1113" s="833" t="s">
        <v>6897</v>
      </c>
      <c r="E1113" s="834" t="s">
        <v>3049</v>
      </c>
      <c r="F1113" s="832" t="s">
        <v>2984</v>
      </c>
      <c r="G1113" s="832" t="s">
        <v>4399</v>
      </c>
      <c r="H1113" s="832" t="s">
        <v>630</v>
      </c>
      <c r="I1113" s="832" t="s">
        <v>4402</v>
      </c>
      <c r="J1113" s="832" t="s">
        <v>2233</v>
      </c>
      <c r="K1113" s="832" t="s">
        <v>4403</v>
      </c>
      <c r="L1113" s="835">
        <v>132.63</v>
      </c>
      <c r="M1113" s="835">
        <v>132.63</v>
      </c>
      <c r="N1113" s="832">
        <v>1</v>
      </c>
      <c r="O1113" s="836">
        <v>0.5</v>
      </c>
      <c r="P1113" s="835">
        <v>132.63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10</v>
      </c>
      <c r="B1114" s="832" t="s">
        <v>2982</v>
      </c>
      <c r="C1114" s="832" t="s">
        <v>2991</v>
      </c>
      <c r="D1114" s="833" t="s">
        <v>6897</v>
      </c>
      <c r="E1114" s="834" t="s">
        <v>3049</v>
      </c>
      <c r="F1114" s="832" t="s">
        <v>2984</v>
      </c>
      <c r="G1114" s="832" t="s">
        <v>4404</v>
      </c>
      <c r="H1114" s="832" t="s">
        <v>630</v>
      </c>
      <c r="I1114" s="832" t="s">
        <v>4405</v>
      </c>
      <c r="J1114" s="832" t="s">
        <v>4406</v>
      </c>
      <c r="K1114" s="832" t="s">
        <v>4407</v>
      </c>
      <c r="L1114" s="835">
        <v>88.16</v>
      </c>
      <c r="M1114" s="835">
        <v>88.16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10</v>
      </c>
      <c r="B1115" s="832" t="s">
        <v>2982</v>
      </c>
      <c r="C1115" s="832" t="s">
        <v>2991</v>
      </c>
      <c r="D1115" s="833" t="s">
        <v>6897</v>
      </c>
      <c r="E1115" s="834" t="s">
        <v>3049</v>
      </c>
      <c r="F1115" s="832" t="s">
        <v>2984</v>
      </c>
      <c r="G1115" s="832" t="s">
        <v>4404</v>
      </c>
      <c r="H1115" s="832" t="s">
        <v>630</v>
      </c>
      <c r="I1115" s="832" t="s">
        <v>4408</v>
      </c>
      <c r="J1115" s="832" t="s">
        <v>4406</v>
      </c>
      <c r="K1115" s="832" t="s">
        <v>4409</v>
      </c>
      <c r="L1115" s="835">
        <v>117.55</v>
      </c>
      <c r="M1115" s="835">
        <v>117.55</v>
      </c>
      <c r="N1115" s="832">
        <v>1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10</v>
      </c>
      <c r="B1116" s="832" t="s">
        <v>2982</v>
      </c>
      <c r="C1116" s="832" t="s">
        <v>2991</v>
      </c>
      <c r="D1116" s="833" t="s">
        <v>6897</v>
      </c>
      <c r="E1116" s="834" t="s">
        <v>3049</v>
      </c>
      <c r="F1116" s="832" t="s">
        <v>2984</v>
      </c>
      <c r="G1116" s="832" t="s">
        <v>3544</v>
      </c>
      <c r="H1116" s="832" t="s">
        <v>689</v>
      </c>
      <c r="I1116" s="832" t="s">
        <v>2528</v>
      </c>
      <c r="J1116" s="832" t="s">
        <v>784</v>
      </c>
      <c r="K1116" s="832" t="s">
        <v>2529</v>
      </c>
      <c r="L1116" s="835">
        <v>120.15</v>
      </c>
      <c r="M1116" s="835">
        <v>120.15</v>
      </c>
      <c r="N1116" s="832">
        <v>1</v>
      </c>
      <c r="O1116" s="836">
        <v>1</v>
      </c>
      <c r="P1116" s="835">
        <v>120.15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10</v>
      </c>
      <c r="B1117" s="832" t="s">
        <v>2982</v>
      </c>
      <c r="C1117" s="832" t="s">
        <v>2991</v>
      </c>
      <c r="D1117" s="833" t="s">
        <v>6897</v>
      </c>
      <c r="E1117" s="834" t="s">
        <v>3049</v>
      </c>
      <c r="F1117" s="832" t="s">
        <v>2984</v>
      </c>
      <c r="G1117" s="832" t="s">
        <v>4410</v>
      </c>
      <c r="H1117" s="832" t="s">
        <v>630</v>
      </c>
      <c r="I1117" s="832" t="s">
        <v>4411</v>
      </c>
      <c r="J1117" s="832" t="s">
        <v>4412</v>
      </c>
      <c r="K1117" s="832" t="s">
        <v>4413</v>
      </c>
      <c r="L1117" s="835">
        <v>0</v>
      </c>
      <c r="M1117" s="835">
        <v>0</v>
      </c>
      <c r="N1117" s="832">
        <v>1</v>
      </c>
      <c r="O1117" s="836">
        <v>0.5</v>
      </c>
      <c r="P1117" s="835">
        <v>0</v>
      </c>
      <c r="Q1117" s="837"/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10</v>
      </c>
      <c r="B1118" s="832" t="s">
        <v>2982</v>
      </c>
      <c r="C1118" s="832" t="s">
        <v>2991</v>
      </c>
      <c r="D1118" s="833" t="s">
        <v>6897</v>
      </c>
      <c r="E1118" s="834" t="s">
        <v>3049</v>
      </c>
      <c r="F1118" s="832" t="s">
        <v>2984</v>
      </c>
      <c r="G1118" s="832" t="s">
        <v>4099</v>
      </c>
      <c r="H1118" s="832" t="s">
        <v>630</v>
      </c>
      <c r="I1118" s="832" t="s">
        <v>4100</v>
      </c>
      <c r="J1118" s="832" t="s">
        <v>4101</v>
      </c>
      <c r="K1118" s="832" t="s">
        <v>4102</v>
      </c>
      <c r="L1118" s="835">
        <v>60.9</v>
      </c>
      <c r="M1118" s="835">
        <v>60.9</v>
      </c>
      <c r="N1118" s="832">
        <v>1</v>
      </c>
      <c r="O1118" s="836">
        <v>1</v>
      </c>
      <c r="P1118" s="835">
        <v>60.9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10</v>
      </c>
      <c r="B1119" s="832" t="s">
        <v>2982</v>
      </c>
      <c r="C1119" s="832" t="s">
        <v>2991</v>
      </c>
      <c r="D1119" s="833" t="s">
        <v>6897</v>
      </c>
      <c r="E1119" s="834" t="s">
        <v>3049</v>
      </c>
      <c r="F1119" s="832" t="s">
        <v>2984</v>
      </c>
      <c r="G1119" s="832" t="s">
        <v>4228</v>
      </c>
      <c r="H1119" s="832" t="s">
        <v>630</v>
      </c>
      <c r="I1119" s="832" t="s">
        <v>4414</v>
      </c>
      <c r="J1119" s="832" t="s">
        <v>736</v>
      </c>
      <c r="K1119" s="832" t="s">
        <v>4415</v>
      </c>
      <c r="L1119" s="835">
        <v>144.19</v>
      </c>
      <c r="M1119" s="835">
        <v>144.19</v>
      </c>
      <c r="N1119" s="832">
        <v>1</v>
      </c>
      <c r="O1119" s="836">
        <v>0.5</v>
      </c>
      <c r="P1119" s="835">
        <v>144.19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10</v>
      </c>
      <c r="B1120" s="832" t="s">
        <v>2982</v>
      </c>
      <c r="C1120" s="832" t="s">
        <v>2991</v>
      </c>
      <c r="D1120" s="833" t="s">
        <v>6897</v>
      </c>
      <c r="E1120" s="834" t="s">
        <v>3049</v>
      </c>
      <c r="F1120" s="832" t="s">
        <v>2984</v>
      </c>
      <c r="G1120" s="832" t="s">
        <v>3123</v>
      </c>
      <c r="H1120" s="832" t="s">
        <v>630</v>
      </c>
      <c r="I1120" s="832" t="s">
        <v>3493</v>
      </c>
      <c r="J1120" s="832" t="s">
        <v>1588</v>
      </c>
      <c r="K1120" s="832" t="s">
        <v>3125</v>
      </c>
      <c r="L1120" s="835">
        <v>49.38</v>
      </c>
      <c r="M1120" s="835">
        <v>98.76</v>
      </c>
      <c r="N1120" s="832">
        <v>2</v>
      </c>
      <c r="O1120" s="836">
        <v>1.5</v>
      </c>
      <c r="P1120" s="835">
        <v>98.76</v>
      </c>
      <c r="Q1120" s="837">
        <v>1</v>
      </c>
      <c r="R1120" s="832">
        <v>2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10</v>
      </c>
      <c r="B1121" s="832" t="s">
        <v>2982</v>
      </c>
      <c r="C1121" s="832" t="s">
        <v>2991</v>
      </c>
      <c r="D1121" s="833" t="s">
        <v>6897</v>
      </c>
      <c r="E1121" s="834" t="s">
        <v>3049</v>
      </c>
      <c r="F1121" s="832" t="s">
        <v>2984</v>
      </c>
      <c r="G1121" s="832" t="s">
        <v>3123</v>
      </c>
      <c r="H1121" s="832" t="s">
        <v>630</v>
      </c>
      <c r="I1121" s="832" t="s">
        <v>3124</v>
      </c>
      <c r="J1121" s="832" t="s">
        <v>1588</v>
      </c>
      <c r="K1121" s="832" t="s">
        <v>3125</v>
      </c>
      <c r="L1121" s="835">
        <v>49.38</v>
      </c>
      <c r="M1121" s="835">
        <v>98.76</v>
      </c>
      <c r="N1121" s="832">
        <v>2</v>
      </c>
      <c r="O1121" s="836">
        <v>1</v>
      </c>
      <c r="P1121" s="835">
        <v>98.76</v>
      </c>
      <c r="Q1121" s="837">
        <v>1</v>
      </c>
      <c r="R1121" s="832">
        <v>2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10</v>
      </c>
      <c r="B1122" s="832" t="s">
        <v>2982</v>
      </c>
      <c r="C1122" s="832" t="s">
        <v>2991</v>
      </c>
      <c r="D1122" s="833" t="s">
        <v>6897</v>
      </c>
      <c r="E1122" s="834" t="s">
        <v>3049</v>
      </c>
      <c r="F1122" s="832" t="s">
        <v>2984</v>
      </c>
      <c r="G1122" s="832" t="s">
        <v>3567</v>
      </c>
      <c r="H1122" s="832" t="s">
        <v>630</v>
      </c>
      <c r="I1122" s="832" t="s">
        <v>4416</v>
      </c>
      <c r="J1122" s="832" t="s">
        <v>4417</v>
      </c>
      <c r="K1122" s="832" t="s">
        <v>4418</v>
      </c>
      <c r="L1122" s="835">
        <v>0</v>
      </c>
      <c r="M1122" s="835">
        <v>0</v>
      </c>
      <c r="N1122" s="832">
        <v>2</v>
      </c>
      <c r="O1122" s="836">
        <v>1.5</v>
      </c>
      <c r="P1122" s="835">
        <v>0</v>
      </c>
      <c r="Q1122" s="837"/>
      <c r="R1122" s="832">
        <v>2</v>
      </c>
      <c r="S1122" s="837">
        <v>1</v>
      </c>
      <c r="T1122" s="836">
        <v>1.5</v>
      </c>
      <c r="U1122" s="838">
        <v>1</v>
      </c>
    </row>
    <row r="1123" spans="1:21" ht="14.4" customHeight="1" x14ac:dyDescent="0.3">
      <c r="A1123" s="831">
        <v>10</v>
      </c>
      <c r="B1123" s="832" t="s">
        <v>2982</v>
      </c>
      <c r="C1123" s="832" t="s">
        <v>2991</v>
      </c>
      <c r="D1123" s="833" t="s">
        <v>6897</v>
      </c>
      <c r="E1123" s="834" t="s">
        <v>3049</v>
      </c>
      <c r="F1123" s="832" t="s">
        <v>2984</v>
      </c>
      <c r="G1123" s="832" t="s">
        <v>3338</v>
      </c>
      <c r="H1123" s="832" t="s">
        <v>630</v>
      </c>
      <c r="I1123" s="832" t="s">
        <v>4419</v>
      </c>
      <c r="J1123" s="832" t="s">
        <v>4420</v>
      </c>
      <c r="K1123" s="832" t="s">
        <v>4421</v>
      </c>
      <c r="L1123" s="835">
        <v>77.14</v>
      </c>
      <c r="M1123" s="835">
        <v>154.28</v>
      </c>
      <c r="N1123" s="832">
        <v>2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10</v>
      </c>
      <c r="B1124" s="832" t="s">
        <v>2982</v>
      </c>
      <c r="C1124" s="832" t="s">
        <v>2991</v>
      </c>
      <c r="D1124" s="833" t="s">
        <v>6897</v>
      </c>
      <c r="E1124" s="834" t="s">
        <v>3049</v>
      </c>
      <c r="F1124" s="832" t="s">
        <v>2984</v>
      </c>
      <c r="G1124" s="832" t="s">
        <v>3338</v>
      </c>
      <c r="H1124" s="832" t="s">
        <v>630</v>
      </c>
      <c r="I1124" s="832" t="s">
        <v>4283</v>
      </c>
      <c r="J1124" s="832" t="s">
        <v>2219</v>
      </c>
      <c r="K1124" s="832" t="s">
        <v>4284</v>
      </c>
      <c r="L1124" s="835">
        <v>38.56</v>
      </c>
      <c r="M1124" s="835">
        <v>115.68</v>
      </c>
      <c r="N1124" s="832">
        <v>3</v>
      </c>
      <c r="O1124" s="836">
        <v>1.5</v>
      </c>
      <c r="P1124" s="835">
        <v>38.56</v>
      </c>
      <c r="Q1124" s="837">
        <v>0.33333333333333331</v>
      </c>
      <c r="R1124" s="832">
        <v>1</v>
      </c>
      <c r="S1124" s="837">
        <v>0.33333333333333331</v>
      </c>
      <c r="T1124" s="836">
        <v>0.5</v>
      </c>
      <c r="U1124" s="838">
        <v>0.33333333333333331</v>
      </c>
    </row>
    <row r="1125" spans="1:21" ht="14.4" customHeight="1" x14ac:dyDescent="0.3">
      <c r="A1125" s="831">
        <v>10</v>
      </c>
      <c r="B1125" s="832" t="s">
        <v>2982</v>
      </c>
      <c r="C1125" s="832" t="s">
        <v>2991</v>
      </c>
      <c r="D1125" s="833" t="s">
        <v>6897</v>
      </c>
      <c r="E1125" s="834" t="s">
        <v>3049</v>
      </c>
      <c r="F1125" s="832" t="s">
        <v>2984</v>
      </c>
      <c r="G1125" s="832" t="s">
        <v>3704</v>
      </c>
      <c r="H1125" s="832" t="s">
        <v>630</v>
      </c>
      <c r="I1125" s="832" t="s">
        <v>3705</v>
      </c>
      <c r="J1125" s="832" t="s">
        <v>3706</v>
      </c>
      <c r="K1125" s="832" t="s">
        <v>3707</v>
      </c>
      <c r="L1125" s="835">
        <v>0</v>
      </c>
      <c r="M1125" s="835">
        <v>0</v>
      </c>
      <c r="N1125" s="832">
        <v>1</v>
      </c>
      <c r="O1125" s="836">
        <v>1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10</v>
      </c>
      <c r="B1126" s="832" t="s">
        <v>2982</v>
      </c>
      <c r="C1126" s="832" t="s">
        <v>2991</v>
      </c>
      <c r="D1126" s="833" t="s">
        <v>6897</v>
      </c>
      <c r="E1126" s="834" t="s">
        <v>3049</v>
      </c>
      <c r="F1126" s="832" t="s">
        <v>2984</v>
      </c>
      <c r="G1126" s="832" t="s">
        <v>3985</v>
      </c>
      <c r="H1126" s="832" t="s">
        <v>689</v>
      </c>
      <c r="I1126" s="832" t="s">
        <v>4422</v>
      </c>
      <c r="J1126" s="832" t="s">
        <v>2580</v>
      </c>
      <c r="K1126" s="832" t="s">
        <v>4423</v>
      </c>
      <c r="L1126" s="835">
        <v>88.51</v>
      </c>
      <c r="M1126" s="835">
        <v>88.51</v>
      </c>
      <c r="N1126" s="832">
        <v>1</v>
      </c>
      <c r="O1126" s="836">
        <v>1</v>
      </c>
      <c r="P1126" s="835">
        <v>88.51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10</v>
      </c>
      <c r="B1127" s="832" t="s">
        <v>2982</v>
      </c>
      <c r="C1127" s="832" t="s">
        <v>2991</v>
      </c>
      <c r="D1127" s="833" t="s">
        <v>6897</v>
      </c>
      <c r="E1127" s="834" t="s">
        <v>3049</v>
      </c>
      <c r="F1127" s="832" t="s">
        <v>2984</v>
      </c>
      <c r="G1127" s="832" t="s">
        <v>3985</v>
      </c>
      <c r="H1127" s="832" t="s">
        <v>689</v>
      </c>
      <c r="I1127" s="832" t="s">
        <v>4424</v>
      </c>
      <c r="J1127" s="832" t="s">
        <v>2680</v>
      </c>
      <c r="K1127" s="832" t="s">
        <v>4425</v>
      </c>
      <c r="L1127" s="835">
        <v>79.03</v>
      </c>
      <c r="M1127" s="835">
        <v>79.03</v>
      </c>
      <c r="N1127" s="832">
        <v>1</v>
      </c>
      <c r="O1127" s="836">
        <v>1</v>
      </c>
      <c r="P1127" s="835">
        <v>79.03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10</v>
      </c>
      <c r="B1128" s="832" t="s">
        <v>2982</v>
      </c>
      <c r="C1128" s="832" t="s">
        <v>2991</v>
      </c>
      <c r="D1128" s="833" t="s">
        <v>6897</v>
      </c>
      <c r="E1128" s="834" t="s">
        <v>3049</v>
      </c>
      <c r="F1128" s="832" t="s">
        <v>2984</v>
      </c>
      <c r="G1128" s="832" t="s">
        <v>3349</v>
      </c>
      <c r="H1128" s="832" t="s">
        <v>630</v>
      </c>
      <c r="I1128" s="832" t="s">
        <v>3906</v>
      </c>
      <c r="J1128" s="832" t="s">
        <v>790</v>
      </c>
      <c r="K1128" s="832" t="s">
        <v>791</v>
      </c>
      <c r="L1128" s="835">
        <v>0</v>
      </c>
      <c r="M1128" s="835">
        <v>0</v>
      </c>
      <c r="N1128" s="832">
        <v>1</v>
      </c>
      <c r="O1128" s="836">
        <v>1</v>
      </c>
      <c r="P1128" s="835">
        <v>0</v>
      </c>
      <c r="Q1128" s="837"/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10</v>
      </c>
      <c r="B1129" s="832" t="s">
        <v>2982</v>
      </c>
      <c r="C1129" s="832" t="s">
        <v>2991</v>
      </c>
      <c r="D1129" s="833" t="s">
        <v>6897</v>
      </c>
      <c r="E1129" s="834" t="s">
        <v>3049</v>
      </c>
      <c r="F1129" s="832" t="s">
        <v>2984</v>
      </c>
      <c r="G1129" s="832" t="s">
        <v>3760</v>
      </c>
      <c r="H1129" s="832" t="s">
        <v>630</v>
      </c>
      <c r="I1129" s="832" t="s">
        <v>3911</v>
      </c>
      <c r="J1129" s="832" t="s">
        <v>3912</v>
      </c>
      <c r="K1129" s="832" t="s">
        <v>3913</v>
      </c>
      <c r="L1129" s="835">
        <v>1088.92</v>
      </c>
      <c r="M1129" s="835">
        <v>1088.92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10</v>
      </c>
      <c r="B1130" s="832" t="s">
        <v>2982</v>
      </c>
      <c r="C1130" s="832" t="s">
        <v>2991</v>
      </c>
      <c r="D1130" s="833" t="s">
        <v>6897</v>
      </c>
      <c r="E1130" s="834" t="s">
        <v>3049</v>
      </c>
      <c r="F1130" s="832" t="s">
        <v>2984</v>
      </c>
      <c r="G1130" s="832" t="s">
        <v>3760</v>
      </c>
      <c r="H1130" s="832" t="s">
        <v>630</v>
      </c>
      <c r="I1130" s="832" t="s">
        <v>3862</v>
      </c>
      <c r="J1130" s="832" t="s">
        <v>1513</v>
      </c>
      <c r="K1130" s="832" t="s">
        <v>3643</v>
      </c>
      <c r="L1130" s="835">
        <v>729.38</v>
      </c>
      <c r="M1130" s="835">
        <v>729.38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10</v>
      </c>
      <c r="B1131" s="832" t="s">
        <v>2982</v>
      </c>
      <c r="C1131" s="832" t="s">
        <v>2991</v>
      </c>
      <c r="D1131" s="833" t="s">
        <v>6897</v>
      </c>
      <c r="E1131" s="834" t="s">
        <v>3049</v>
      </c>
      <c r="F1131" s="832" t="s">
        <v>2984</v>
      </c>
      <c r="G1131" s="832" t="s">
        <v>3837</v>
      </c>
      <c r="H1131" s="832" t="s">
        <v>630</v>
      </c>
      <c r="I1131" s="832" t="s">
        <v>4426</v>
      </c>
      <c r="J1131" s="832" t="s">
        <v>4427</v>
      </c>
      <c r="K1131" s="832" t="s">
        <v>4428</v>
      </c>
      <c r="L1131" s="835">
        <v>420.75</v>
      </c>
      <c r="M1131" s="835">
        <v>841.5</v>
      </c>
      <c r="N1131" s="832">
        <v>2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10</v>
      </c>
      <c r="B1132" s="832" t="s">
        <v>2982</v>
      </c>
      <c r="C1132" s="832" t="s">
        <v>2991</v>
      </c>
      <c r="D1132" s="833" t="s">
        <v>6897</v>
      </c>
      <c r="E1132" s="834" t="s">
        <v>3049</v>
      </c>
      <c r="F1132" s="832" t="s">
        <v>2984</v>
      </c>
      <c r="G1132" s="832" t="s">
        <v>4429</v>
      </c>
      <c r="H1132" s="832" t="s">
        <v>630</v>
      </c>
      <c r="I1132" s="832" t="s">
        <v>4430</v>
      </c>
      <c r="J1132" s="832" t="s">
        <v>1299</v>
      </c>
      <c r="K1132" s="832" t="s">
        <v>4431</v>
      </c>
      <c r="L1132" s="835">
        <v>69.59</v>
      </c>
      <c r="M1132" s="835">
        <v>69.59</v>
      </c>
      <c r="N1132" s="832">
        <v>1</v>
      </c>
      <c r="O1132" s="836">
        <v>1</v>
      </c>
      <c r="P1132" s="835">
        <v>69.59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10</v>
      </c>
      <c r="B1133" s="832" t="s">
        <v>2982</v>
      </c>
      <c r="C1133" s="832" t="s">
        <v>2991</v>
      </c>
      <c r="D1133" s="833" t="s">
        <v>6897</v>
      </c>
      <c r="E1133" s="834" t="s">
        <v>3049</v>
      </c>
      <c r="F1133" s="832" t="s">
        <v>2984</v>
      </c>
      <c r="G1133" s="832" t="s">
        <v>3161</v>
      </c>
      <c r="H1133" s="832" t="s">
        <v>630</v>
      </c>
      <c r="I1133" s="832" t="s">
        <v>3162</v>
      </c>
      <c r="J1133" s="832" t="s">
        <v>1177</v>
      </c>
      <c r="K1133" s="832" t="s">
        <v>3163</v>
      </c>
      <c r="L1133" s="835">
        <v>103.67</v>
      </c>
      <c r="M1133" s="835">
        <v>103.67</v>
      </c>
      <c r="N1133" s="832">
        <v>1</v>
      </c>
      <c r="O1133" s="836">
        <v>1</v>
      </c>
      <c r="P1133" s="835">
        <v>103.67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10</v>
      </c>
      <c r="B1134" s="832" t="s">
        <v>2982</v>
      </c>
      <c r="C1134" s="832" t="s">
        <v>2991</v>
      </c>
      <c r="D1134" s="833" t="s">
        <v>6897</v>
      </c>
      <c r="E1134" s="834" t="s">
        <v>3049</v>
      </c>
      <c r="F1134" s="832" t="s">
        <v>2984</v>
      </c>
      <c r="G1134" s="832" t="s">
        <v>3161</v>
      </c>
      <c r="H1134" s="832" t="s">
        <v>630</v>
      </c>
      <c r="I1134" s="832" t="s">
        <v>3368</v>
      </c>
      <c r="J1134" s="832" t="s">
        <v>1177</v>
      </c>
      <c r="K1134" s="832" t="s">
        <v>3163</v>
      </c>
      <c r="L1134" s="835">
        <v>103.67</v>
      </c>
      <c r="M1134" s="835">
        <v>103.67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10</v>
      </c>
      <c r="B1135" s="832" t="s">
        <v>2982</v>
      </c>
      <c r="C1135" s="832" t="s">
        <v>2991</v>
      </c>
      <c r="D1135" s="833" t="s">
        <v>6897</v>
      </c>
      <c r="E1135" s="834" t="s">
        <v>3049</v>
      </c>
      <c r="F1135" s="832" t="s">
        <v>2984</v>
      </c>
      <c r="G1135" s="832" t="s">
        <v>3383</v>
      </c>
      <c r="H1135" s="832" t="s">
        <v>689</v>
      </c>
      <c r="I1135" s="832" t="s">
        <v>3841</v>
      </c>
      <c r="J1135" s="832" t="s">
        <v>3842</v>
      </c>
      <c r="K1135" s="832" t="s">
        <v>3582</v>
      </c>
      <c r="L1135" s="835">
        <v>194.26</v>
      </c>
      <c r="M1135" s="835">
        <v>582.78</v>
      </c>
      <c r="N1135" s="832">
        <v>3</v>
      </c>
      <c r="O1135" s="836">
        <v>1</v>
      </c>
      <c r="P1135" s="835">
        <v>582.78</v>
      </c>
      <c r="Q1135" s="837">
        <v>1</v>
      </c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10</v>
      </c>
      <c r="B1136" s="832" t="s">
        <v>2982</v>
      </c>
      <c r="C1136" s="832" t="s">
        <v>2991</v>
      </c>
      <c r="D1136" s="833" t="s">
        <v>6897</v>
      </c>
      <c r="E1136" s="834" t="s">
        <v>3049</v>
      </c>
      <c r="F1136" s="832" t="s">
        <v>2984</v>
      </c>
      <c r="G1136" s="832" t="s">
        <v>3175</v>
      </c>
      <c r="H1136" s="832" t="s">
        <v>630</v>
      </c>
      <c r="I1136" s="832" t="s">
        <v>3176</v>
      </c>
      <c r="J1136" s="832" t="s">
        <v>3177</v>
      </c>
      <c r="K1136" s="832" t="s">
        <v>3178</v>
      </c>
      <c r="L1136" s="835">
        <v>21.92</v>
      </c>
      <c r="M1136" s="835">
        <v>21.92</v>
      </c>
      <c r="N1136" s="832">
        <v>1</v>
      </c>
      <c r="O1136" s="836">
        <v>1</v>
      </c>
      <c r="P1136" s="835">
        <v>21.92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10</v>
      </c>
      <c r="B1137" s="832" t="s">
        <v>2982</v>
      </c>
      <c r="C1137" s="832" t="s">
        <v>2991</v>
      </c>
      <c r="D1137" s="833" t="s">
        <v>6897</v>
      </c>
      <c r="E1137" s="834" t="s">
        <v>3049</v>
      </c>
      <c r="F1137" s="832" t="s">
        <v>2984</v>
      </c>
      <c r="G1137" s="832" t="s">
        <v>4432</v>
      </c>
      <c r="H1137" s="832" t="s">
        <v>630</v>
      </c>
      <c r="I1137" s="832" t="s">
        <v>4433</v>
      </c>
      <c r="J1137" s="832" t="s">
        <v>4434</v>
      </c>
      <c r="K1137" s="832" t="s">
        <v>4435</v>
      </c>
      <c r="L1137" s="835">
        <v>0</v>
      </c>
      <c r="M1137" s="835">
        <v>0</v>
      </c>
      <c r="N1137" s="832">
        <v>1</v>
      </c>
      <c r="O1137" s="836">
        <v>1</v>
      </c>
      <c r="P1137" s="835">
        <v>0</v>
      </c>
      <c r="Q1137" s="837"/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10</v>
      </c>
      <c r="B1138" s="832" t="s">
        <v>2982</v>
      </c>
      <c r="C1138" s="832" t="s">
        <v>2991</v>
      </c>
      <c r="D1138" s="833" t="s">
        <v>6897</v>
      </c>
      <c r="E1138" s="834" t="s">
        <v>3049</v>
      </c>
      <c r="F1138" s="832" t="s">
        <v>2984</v>
      </c>
      <c r="G1138" s="832" t="s">
        <v>3185</v>
      </c>
      <c r="H1138" s="832" t="s">
        <v>689</v>
      </c>
      <c r="I1138" s="832" t="s">
        <v>2523</v>
      </c>
      <c r="J1138" s="832" t="s">
        <v>941</v>
      </c>
      <c r="K1138" s="832" t="s">
        <v>2524</v>
      </c>
      <c r="L1138" s="835">
        <v>63.75</v>
      </c>
      <c r="M1138" s="835">
        <v>191.25</v>
      </c>
      <c r="N1138" s="832">
        <v>3</v>
      </c>
      <c r="O1138" s="836">
        <v>2.5</v>
      </c>
      <c r="P1138" s="835">
        <v>191.25</v>
      </c>
      <c r="Q1138" s="837">
        <v>1</v>
      </c>
      <c r="R1138" s="832">
        <v>3</v>
      </c>
      <c r="S1138" s="837">
        <v>1</v>
      </c>
      <c r="T1138" s="836">
        <v>2.5</v>
      </c>
      <c r="U1138" s="838">
        <v>1</v>
      </c>
    </row>
    <row r="1139" spans="1:21" ht="14.4" customHeight="1" x14ac:dyDescent="0.3">
      <c r="A1139" s="831">
        <v>10</v>
      </c>
      <c r="B1139" s="832" t="s">
        <v>2982</v>
      </c>
      <c r="C1139" s="832" t="s">
        <v>2991</v>
      </c>
      <c r="D1139" s="833" t="s">
        <v>6897</v>
      </c>
      <c r="E1139" s="834" t="s">
        <v>3049</v>
      </c>
      <c r="F1139" s="832" t="s">
        <v>2984</v>
      </c>
      <c r="G1139" s="832" t="s">
        <v>3425</v>
      </c>
      <c r="H1139" s="832" t="s">
        <v>630</v>
      </c>
      <c r="I1139" s="832" t="s">
        <v>4436</v>
      </c>
      <c r="J1139" s="832" t="s">
        <v>2075</v>
      </c>
      <c r="K1139" s="832" t="s">
        <v>4437</v>
      </c>
      <c r="L1139" s="835">
        <v>33.44</v>
      </c>
      <c r="M1139" s="835">
        <v>33.44</v>
      </c>
      <c r="N1139" s="832">
        <v>1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10</v>
      </c>
      <c r="B1140" s="832" t="s">
        <v>2982</v>
      </c>
      <c r="C1140" s="832" t="s">
        <v>2991</v>
      </c>
      <c r="D1140" s="833" t="s">
        <v>6897</v>
      </c>
      <c r="E1140" s="834" t="s">
        <v>3049</v>
      </c>
      <c r="F1140" s="832" t="s">
        <v>2984</v>
      </c>
      <c r="G1140" s="832" t="s">
        <v>4438</v>
      </c>
      <c r="H1140" s="832" t="s">
        <v>630</v>
      </c>
      <c r="I1140" s="832" t="s">
        <v>4439</v>
      </c>
      <c r="J1140" s="832" t="s">
        <v>858</v>
      </c>
      <c r="K1140" s="832" t="s">
        <v>4440</v>
      </c>
      <c r="L1140" s="835">
        <v>0</v>
      </c>
      <c r="M1140" s="835">
        <v>0</v>
      </c>
      <c r="N1140" s="832">
        <v>2</v>
      </c>
      <c r="O1140" s="836">
        <v>1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10</v>
      </c>
      <c r="B1141" s="832" t="s">
        <v>2982</v>
      </c>
      <c r="C1141" s="832" t="s">
        <v>2991</v>
      </c>
      <c r="D1141" s="833" t="s">
        <v>6897</v>
      </c>
      <c r="E1141" s="834" t="s">
        <v>3049</v>
      </c>
      <c r="F1141" s="832" t="s">
        <v>2984</v>
      </c>
      <c r="G1141" s="832" t="s">
        <v>3519</v>
      </c>
      <c r="H1141" s="832" t="s">
        <v>630</v>
      </c>
      <c r="I1141" s="832" t="s">
        <v>4172</v>
      </c>
      <c r="J1141" s="832" t="s">
        <v>909</v>
      </c>
      <c r="K1141" s="832" t="s">
        <v>4173</v>
      </c>
      <c r="L1141" s="835">
        <v>569.54</v>
      </c>
      <c r="M1141" s="835">
        <v>569.54</v>
      </c>
      <c r="N1141" s="832">
        <v>1</v>
      </c>
      <c r="O1141" s="836">
        <v>0.5</v>
      </c>
      <c r="P1141" s="835">
        <v>569.54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10</v>
      </c>
      <c r="B1142" s="832" t="s">
        <v>2982</v>
      </c>
      <c r="C1142" s="832" t="s">
        <v>2991</v>
      </c>
      <c r="D1142" s="833" t="s">
        <v>6897</v>
      </c>
      <c r="E1142" s="834" t="s">
        <v>3049</v>
      </c>
      <c r="F1142" s="832" t="s">
        <v>2984</v>
      </c>
      <c r="G1142" s="832" t="s">
        <v>4441</v>
      </c>
      <c r="H1142" s="832" t="s">
        <v>630</v>
      </c>
      <c r="I1142" s="832" t="s">
        <v>4442</v>
      </c>
      <c r="J1142" s="832" t="s">
        <v>4443</v>
      </c>
      <c r="K1142" s="832" t="s">
        <v>4444</v>
      </c>
      <c r="L1142" s="835">
        <v>275.77999999999997</v>
      </c>
      <c r="M1142" s="835">
        <v>275.77999999999997</v>
      </c>
      <c r="N1142" s="832">
        <v>1</v>
      </c>
      <c r="O1142" s="836">
        <v>0.5</v>
      </c>
      <c r="P1142" s="835">
        <v>275.77999999999997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10</v>
      </c>
      <c r="B1143" s="832" t="s">
        <v>2982</v>
      </c>
      <c r="C1143" s="832" t="s">
        <v>2991</v>
      </c>
      <c r="D1143" s="833" t="s">
        <v>6897</v>
      </c>
      <c r="E1143" s="834" t="s">
        <v>3049</v>
      </c>
      <c r="F1143" s="832" t="s">
        <v>2985</v>
      </c>
      <c r="G1143" s="832" t="s">
        <v>3094</v>
      </c>
      <c r="H1143" s="832" t="s">
        <v>630</v>
      </c>
      <c r="I1143" s="832" t="s">
        <v>3470</v>
      </c>
      <c r="J1143" s="832" t="s">
        <v>3040</v>
      </c>
      <c r="K1143" s="832"/>
      <c r="L1143" s="835">
        <v>0</v>
      </c>
      <c r="M1143" s="835">
        <v>0</v>
      </c>
      <c r="N1143" s="832">
        <v>1</v>
      </c>
      <c r="O1143" s="836">
        <v>1</v>
      </c>
      <c r="P1143" s="835">
        <v>0</v>
      </c>
      <c r="Q1143" s="837"/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10</v>
      </c>
      <c r="B1144" s="832" t="s">
        <v>2982</v>
      </c>
      <c r="C1144" s="832" t="s">
        <v>2991</v>
      </c>
      <c r="D1144" s="833" t="s">
        <v>6897</v>
      </c>
      <c r="E1144" s="834" t="s">
        <v>3049</v>
      </c>
      <c r="F1144" s="832" t="s">
        <v>2985</v>
      </c>
      <c r="G1144" s="832" t="s">
        <v>3094</v>
      </c>
      <c r="H1144" s="832" t="s">
        <v>630</v>
      </c>
      <c r="I1144" s="832" t="s">
        <v>652</v>
      </c>
      <c r="J1144" s="832" t="s">
        <v>3040</v>
      </c>
      <c r="K1144" s="832"/>
      <c r="L1144" s="835">
        <v>0</v>
      </c>
      <c r="M1144" s="835">
        <v>0</v>
      </c>
      <c r="N1144" s="832">
        <v>1</v>
      </c>
      <c r="O1144" s="836">
        <v>1</v>
      </c>
      <c r="P1144" s="835">
        <v>0</v>
      </c>
      <c r="Q1144" s="837"/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10</v>
      </c>
      <c r="B1145" s="832" t="s">
        <v>2982</v>
      </c>
      <c r="C1145" s="832" t="s">
        <v>2991</v>
      </c>
      <c r="D1145" s="833" t="s">
        <v>6897</v>
      </c>
      <c r="E1145" s="834" t="s">
        <v>3049</v>
      </c>
      <c r="F1145" s="832" t="s">
        <v>2986</v>
      </c>
      <c r="G1145" s="832" t="s">
        <v>3968</v>
      </c>
      <c r="H1145" s="832" t="s">
        <v>630</v>
      </c>
      <c r="I1145" s="832" t="s">
        <v>3969</v>
      </c>
      <c r="J1145" s="832" t="s">
        <v>3970</v>
      </c>
      <c r="K1145" s="832" t="s">
        <v>3971</v>
      </c>
      <c r="L1145" s="835">
        <v>500</v>
      </c>
      <c r="M1145" s="835">
        <v>2000</v>
      </c>
      <c r="N1145" s="832">
        <v>4</v>
      </c>
      <c r="O1145" s="836">
        <v>4</v>
      </c>
      <c r="P1145" s="835">
        <v>2000</v>
      </c>
      <c r="Q1145" s="837">
        <v>1</v>
      </c>
      <c r="R1145" s="832">
        <v>4</v>
      </c>
      <c r="S1145" s="837">
        <v>1</v>
      </c>
      <c r="T1145" s="836">
        <v>4</v>
      </c>
      <c r="U1145" s="838">
        <v>1</v>
      </c>
    </row>
    <row r="1146" spans="1:21" ht="14.4" customHeight="1" x14ac:dyDescent="0.3">
      <c r="A1146" s="831">
        <v>10</v>
      </c>
      <c r="B1146" s="832" t="s">
        <v>2982</v>
      </c>
      <c r="C1146" s="832" t="s">
        <v>2991</v>
      </c>
      <c r="D1146" s="833" t="s">
        <v>6897</v>
      </c>
      <c r="E1146" s="834" t="s">
        <v>3034</v>
      </c>
      <c r="F1146" s="832" t="s">
        <v>2984</v>
      </c>
      <c r="G1146" s="832" t="s">
        <v>3720</v>
      </c>
      <c r="H1146" s="832" t="s">
        <v>630</v>
      </c>
      <c r="I1146" s="832" t="s">
        <v>3874</v>
      </c>
      <c r="J1146" s="832" t="s">
        <v>3875</v>
      </c>
      <c r="K1146" s="832" t="s">
        <v>3876</v>
      </c>
      <c r="L1146" s="835">
        <v>36.76</v>
      </c>
      <c r="M1146" s="835">
        <v>36.76</v>
      </c>
      <c r="N1146" s="832">
        <v>1</v>
      </c>
      <c r="O1146" s="836">
        <v>1</v>
      </c>
      <c r="P1146" s="835">
        <v>36.76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10</v>
      </c>
      <c r="B1147" s="832" t="s">
        <v>2982</v>
      </c>
      <c r="C1147" s="832" t="s">
        <v>2991</v>
      </c>
      <c r="D1147" s="833" t="s">
        <v>6897</v>
      </c>
      <c r="E1147" s="834" t="s">
        <v>3034</v>
      </c>
      <c r="F1147" s="832" t="s">
        <v>2984</v>
      </c>
      <c r="G1147" s="832" t="s">
        <v>3536</v>
      </c>
      <c r="H1147" s="832" t="s">
        <v>630</v>
      </c>
      <c r="I1147" s="832" t="s">
        <v>3537</v>
      </c>
      <c r="J1147" s="832" t="s">
        <v>3538</v>
      </c>
      <c r="K1147" s="832" t="s">
        <v>3539</v>
      </c>
      <c r="L1147" s="835">
        <v>115.26</v>
      </c>
      <c r="M1147" s="835">
        <v>230.52</v>
      </c>
      <c r="N1147" s="832">
        <v>2</v>
      </c>
      <c r="O1147" s="836">
        <v>0.5</v>
      </c>
      <c r="P1147" s="835">
        <v>230.52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10</v>
      </c>
      <c r="B1148" s="832" t="s">
        <v>2982</v>
      </c>
      <c r="C1148" s="832" t="s">
        <v>2991</v>
      </c>
      <c r="D1148" s="833" t="s">
        <v>6897</v>
      </c>
      <c r="E1148" s="834" t="s">
        <v>3034</v>
      </c>
      <c r="F1148" s="832" t="s">
        <v>2984</v>
      </c>
      <c r="G1148" s="832" t="s">
        <v>3263</v>
      </c>
      <c r="H1148" s="832" t="s">
        <v>689</v>
      </c>
      <c r="I1148" s="832" t="s">
        <v>2766</v>
      </c>
      <c r="J1148" s="832" t="s">
        <v>2459</v>
      </c>
      <c r="K1148" s="832" t="s">
        <v>2465</v>
      </c>
      <c r="L1148" s="835">
        <v>85.27</v>
      </c>
      <c r="M1148" s="835">
        <v>170.54</v>
      </c>
      <c r="N1148" s="832">
        <v>2</v>
      </c>
      <c r="O1148" s="836">
        <v>1</v>
      </c>
      <c r="P1148" s="835">
        <v>170.54</v>
      </c>
      <c r="Q1148" s="837">
        <v>1</v>
      </c>
      <c r="R1148" s="832">
        <v>2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10</v>
      </c>
      <c r="B1149" s="832" t="s">
        <v>2982</v>
      </c>
      <c r="C1149" s="832" t="s">
        <v>2991</v>
      </c>
      <c r="D1149" s="833" t="s">
        <v>6897</v>
      </c>
      <c r="E1149" s="834" t="s">
        <v>3034</v>
      </c>
      <c r="F1149" s="832" t="s">
        <v>2984</v>
      </c>
      <c r="G1149" s="832" t="s">
        <v>3263</v>
      </c>
      <c r="H1149" s="832" t="s">
        <v>689</v>
      </c>
      <c r="I1149" s="832" t="s">
        <v>2458</v>
      </c>
      <c r="J1149" s="832" t="s">
        <v>2459</v>
      </c>
      <c r="K1149" s="832" t="s">
        <v>2460</v>
      </c>
      <c r="L1149" s="835">
        <v>272.83</v>
      </c>
      <c r="M1149" s="835">
        <v>272.83</v>
      </c>
      <c r="N1149" s="832">
        <v>1</v>
      </c>
      <c r="O1149" s="836">
        <v>1</v>
      </c>
      <c r="P1149" s="835">
        <v>272.83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10</v>
      </c>
      <c r="B1150" s="832" t="s">
        <v>2982</v>
      </c>
      <c r="C1150" s="832" t="s">
        <v>2991</v>
      </c>
      <c r="D1150" s="833" t="s">
        <v>6897</v>
      </c>
      <c r="E1150" s="834" t="s">
        <v>3034</v>
      </c>
      <c r="F1150" s="832" t="s">
        <v>2984</v>
      </c>
      <c r="G1150" s="832" t="s">
        <v>3201</v>
      </c>
      <c r="H1150" s="832" t="s">
        <v>630</v>
      </c>
      <c r="I1150" s="832" t="s">
        <v>3202</v>
      </c>
      <c r="J1150" s="832" t="s">
        <v>1364</v>
      </c>
      <c r="K1150" s="832" t="s">
        <v>3203</v>
      </c>
      <c r="L1150" s="835">
        <v>391.67</v>
      </c>
      <c r="M1150" s="835">
        <v>391.67</v>
      </c>
      <c r="N1150" s="832">
        <v>1</v>
      </c>
      <c r="O1150" s="836">
        <v>1</v>
      </c>
      <c r="P1150" s="835">
        <v>391.67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10</v>
      </c>
      <c r="B1151" s="832" t="s">
        <v>2982</v>
      </c>
      <c r="C1151" s="832" t="s">
        <v>2991</v>
      </c>
      <c r="D1151" s="833" t="s">
        <v>6897</v>
      </c>
      <c r="E1151" s="834" t="s">
        <v>3034</v>
      </c>
      <c r="F1151" s="832" t="s">
        <v>2984</v>
      </c>
      <c r="G1151" s="832" t="s">
        <v>3107</v>
      </c>
      <c r="H1151" s="832" t="s">
        <v>689</v>
      </c>
      <c r="I1151" s="832" t="s">
        <v>3108</v>
      </c>
      <c r="J1151" s="832" t="s">
        <v>3109</v>
      </c>
      <c r="K1151" s="832" t="s">
        <v>3110</v>
      </c>
      <c r="L1151" s="835">
        <v>207.45</v>
      </c>
      <c r="M1151" s="835">
        <v>414.9</v>
      </c>
      <c r="N1151" s="832">
        <v>2</v>
      </c>
      <c r="O1151" s="836">
        <v>0.5</v>
      </c>
      <c r="P1151" s="835">
        <v>414.9</v>
      </c>
      <c r="Q1151" s="837">
        <v>1</v>
      </c>
      <c r="R1151" s="832">
        <v>2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10</v>
      </c>
      <c r="B1152" s="832" t="s">
        <v>2982</v>
      </c>
      <c r="C1152" s="832" t="s">
        <v>2991</v>
      </c>
      <c r="D1152" s="833" t="s">
        <v>6897</v>
      </c>
      <c r="E1152" s="834" t="s">
        <v>3034</v>
      </c>
      <c r="F1152" s="832" t="s">
        <v>2984</v>
      </c>
      <c r="G1152" s="832" t="s">
        <v>3680</v>
      </c>
      <c r="H1152" s="832" t="s">
        <v>630</v>
      </c>
      <c r="I1152" s="832" t="s">
        <v>4445</v>
      </c>
      <c r="J1152" s="832" t="s">
        <v>3682</v>
      </c>
      <c r="K1152" s="832" t="s">
        <v>4446</v>
      </c>
      <c r="L1152" s="835">
        <v>0</v>
      </c>
      <c r="M1152" s="835">
        <v>0</v>
      </c>
      <c r="N1152" s="832">
        <v>1</v>
      </c>
      <c r="O1152" s="836">
        <v>1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10</v>
      </c>
      <c r="B1153" s="832" t="s">
        <v>2982</v>
      </c>
      <c r="C1153" s="832" t="s">
        <v>2991</v>
      </c>
      <c r="D1153" s="833" t="s">
        <v>6897</v>
      </c>
      <c r="E1153" s="834" t="s">
        <v>3034</v>
      </c>
      <c r="F1153" s="832" t="s">
        <v>2984</v>
      </c>
      <c r="G1153" s="832" t="s">
        <v>3680</v>
      </c>
      <c r="H1153" s="832" t="s">
        <v>630</v>
      </c>
      <c r="I1153" s="832" t="s">
        <v>4447</v>
      </c>
      <c r="J1153" s="832" t="s">
        <v>4448</v>
      </c>
      <c r="K1153" s="832" t="s">
        <v>3159</v>
      </c>
      <c r="L1153" s="835">
        <v>322.8</v>
      </c>
      <c r="M1153" s="835">
        <v>322.8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10</v>
      </c>
      <c r="B1154" s="832" t="s">
        <v>2982</v>
      </c>
      <c r="C1154" s="832" t="s">
        <v>2991</v>
      </c>
      <c r="D1154" s="833" t="s">
        <v>6897</v>
      </c>
      <c r="E1154" s="834" t="s">
        <v>3034</v>
      </c>
      <c r="F1154" s="832" t="s">
        <v>2984</v>
      </c>
      <c r="G1154" s="832" t="s">
        <v>4039</v>
      </c>
      <c r="H1154" s="832" t="s">
        <v>630</v>
      </c>
      <c r="I1154" s="832" t="s">
        <v>4184</v>
      </c>
      <c r="J1154" s="832" t="s">
        <v>1898</v>
      </c>
      <c r="K1154" s="832" t="s">
        <v>4185</v>
      </c>
      <c r="L1154" s="835">
        <v>182.22</v>
      </c>
      <c r="M1154" s="835">
        <v>364.44</v>
      </c>
      <c r="N1154" s="832">
        <v>2</v>
      </c>
      <c r="O1154" s="836">
        <v>1</v>
      </c>
      <c r="P1154" s="835">
        <v>364.44</v>
      </c>
      <c r="Q1154" s="837">
        <v>1</v>
      </c>
      <c r="R1154" s="832">
        <v>2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10</v>
      </c>
      <c r="B1155" s="832" t="s">
        <v>2982</v>
      </c>
      <c r="C1155" s="832" t="s">
        <v>2991</v>
      </c>
      <c r="D1155" s="833" t="s">
        <v>6897</v>
      </c>
      <c r="E1155" s="834" t="s">
        <v>3034</v>
      </c>
      <c r="F1155" s="832" t="s">
        <v>2984</v>
      </c>
      <c r="G1155" s="832" t="s">
        <v>3882</v>
      </c>
      <c r="H1155" s="832" t="s">
        <v>630</v>
      </c>
      <c r="I1155" s="832" t="s">
        <v>3883</v>
      </c>
      <c r="J1155" s="832" t="s">
        <v>1391</v>
      </c>
      <c r="K1155" s="832" t="s">
        <v>3884</v>
      </c>
      <c r="L1155" s="835">
        <v>92.85</v>
      </c>
      <c r="M1155" s="835">
        <v>92.85</v>
      </c>
      <c r="N1155" s="832">
        <v>1</v>
      </c>
      <c r="O1155" s="836">
        <v>0.5</v>
      </c>
      <c r="P1155" s="835">
        <v>92.85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10</v>
      </c>
      <c r="B1156" s="832" t="s">
        <v>2982</v>
      </c>
      <c r="C1156" s="832" t="s">
        <v>2991</v>
      </c>
      <c r="D1156" s="833" t="s">
        <v>6897</v>
      </c>
      <c r="E1156" s="834" t="s">
        <v>3034</v>
      </c>
      <c r="F1156" s="832" t="s">
        <v>2984</v>
      </c>
      <c r="G1156" s="832" t="s">
        <v>3208</v>
      </c>
      <c r="H1156" s="832" t="s">
        <v>630</v>
      </c>
      <c r="I1156" s="832" t="s">
        <v>3812</v>
      </c>
      <c r="J1156" s="832" t="s">
        <v>1595</v>
      </c>
      <c r="K1156" s="832" t="s">
        <v>3813</v>
      </c>
      <c r="L1156" s="835">
        <v>93.98</v>
      </c>
      <c r="M1156" s="835">
        <v>93.98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10</v>
      </c>
      <c r="B1157" s="832" t="s">
        <v>2982</v>
      </c>
      <c r="C1157" s="832" t="s">
        <v>2991</v>
      </c>
      <c r="D1157" s="833" t="s">
        <v>6897</v>
      </c>
      <c r="E1157" s="834" t="s">
        <v>3034</v>
      </c>
      <c r="F1157" s="832" t="s">
        <v>2984</v>
      </c>
      <c r="G1157" s="832" t="s">
        <v>4017</v>
      </c>
      <c r="H1157" s="832" t="s">
        <v>630</v>
      </c>
      <c r="I1157" s="832" t="s">
        <v>4449</v>
      </c>
      <c r="J1157" s="832" t="s">
        <v>1194</v>
      </c>
      <c r="K1157" s="832" t="s">
        <v>4450</v>
      </c>
      <c r="L1157" s="835">
        <v>52.19</v>
      </c>
      <c r="M1157" s="835">
        <v>52.19</v>
      </c>
      <c r="N1157" s="832">
        <v>1</v>
      </c>
      <c r="O1157" s="836">
        <v>1</v>
      </c>
      <c r="P1157" s="835">
        <v>52.19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10</v>
      </c>
      <c r="B1158" s="832" t="s">
        <v>2982</v>
      </c>
      <c r="C1158" s="832" t="s">
        <v>2991</v>
      </c>
      <c r="D1158" s="833" t="s">
        <v>6897</v>
      </c>
      <c r="E1158" s="834" t="s">
        <v>3034</v>
      </c>
      <c r="F1158" s="832" t="s">
        <v>2984</v>
      </c>
      <c r="G1158" s="832" t="s">
        <v>3320</v>
      </c>
      <c r="H1158" s="832" t="s">
        <v>630</v>
      </c>
      <c r="I1158" s="832" t="s">
        <v>3817</v>
      </c>
      <c r="J1158" s="832" t="s">
        <v>2217</v>
      </c>
      <c r="K1158" s="832" t="s">
        <v>3322</v>
      </c>
      <c r="L1158" s="835">
        <v>107.27</v>
      </c>
      <c r="M1158" s="835">
        <v>643.62</v>
      </c>
      <c r="N1158" s="832">
        <v>6</v>
      </c>
      <c r="O1158" s="836">
        <v>1.5</v>
      </c>
      <c r="P1158" s="835">
        <v>321.81</v>
      </c>
      <c r="Q1158" s="837">
        <v>0.5</v>
      </c>
      <c r="R1158" s="832">
        <v>3</v>
      </c>
      <c r="S1158" s="837">
        <v>0.5</v>
      </c>
      <c r="T1158" s="836">
        <v>1</v>
      </c>
      <c r="U1158" s="838">
        <v>0.66666666666666663</v>
      </c>
    </row>
    <row r="1159" spans="1:21" ht="14.4" customHeight="1" x14ac:dyDescent="0.3">
      <c r="A1159" s="831">
        <v>10</v>
      </c>
      <c r="B1159" s="832" t="s">
        <v>2982</v>
      </c>
      <c r="C1159" s="832" t="s">
        <v>2991</v>
      </c>
      <c r="D1159" s="833" t="s">
        <v>6897</v>
      </c>
      <c r="E1159" s="834" t="s">
        <v>3034</v>
      </c>
      <c r="F1159" s="832" t="s">
        <v>2984</v>
      </c>
      <c r="G1159" s="832" t="s">
        <v>3563</v>
      </c>
      <c r="H1159" s="832" t="s">
        <v>630</v>
      </c>
      <c r="I1159" s="832" t="s">
        <v>3745</v>
      </c>
      <c r="J1159" s="832" t="s">
        <v>1190</v>
      </c>
      <c r="K1159" s="832" t="s">
        <v>3643</v>
      </c>
      <c r="L1159" s="835">
        <v>55.01</v>
      </c>
      <c r="M1159" s="835">
        <v>110.02</v>
      </c>
      <c r="N1159" s="832">
        <v>2</v>
      </c>
      <c r="O1159" s="836">
        <v>1.5</v>
      </c>
      <c r="P1159" s="835">
        <v>110.02</v>
      </c>
      <c r="Q1159" s="837">
        <v>1</v>
      </c>
      <c r="R1159" s="832">
        <v>2</v>
      </c>
      <c r="S1159" s="837">
        <v>1</v>
      </c>
      <c r="T1159" s="836">
        <v>1.5</v>
      </c>
      <c r="U1159" s="838">
        <v>1</v>
      </c>
    </row>
    <row r="1160" spans="1:21" ht="14.4" customHeight="1" x14ac:dyDescent="0.3">
      <c r="A1160" s="831">
        <v>10</v>
      </c>
      <c r="B1160" s="832" t="s">
        <v>2982</v>
      </c>
      <c r="C1160" s="832" t="s">
        <v>2991</v>
      </c>
      <c r="D1160" s="833" t="s">
        <v>6897</v>
      </c>
      <c r="E1160" s="834" t="s">
        <v>3034</v>
      </c>
      <c r="F1160" s="832" t="s">
        <v>2984</v>
      </c>
      <c r="G1160" s="832" t="s">
        <v>3094</v>
      </c>
      <c r="H1160" s="832" t="s">
        <v>630</v>
      </c>
      <c r="I1160" s="832" t="s">
        <v>3747</v>
      </c>
      <c r="J1160" s="832" t="s">
        <v>3040</v>
      </c>
      <c r="K1160" s="832"/>
      <c r="L1160" s="835">
        <v>0</v>
      </c>
      <c r="M1160" s="835">
        <v>0</v>
      </c>
      <c r="N1160" s="832">
        <v>1</v>
      </c>
      <c r="O1160" s="836">
        <v>1</v>
      </c>
      <c r="P1160" s="835">
        <v>0</v>
      </c>
      <c r="Q1160" s="837"/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10</v>
      </c>
      <c r="B1161" s="832" t="s">
        <v>2982</v>
      </c>
      <c r="C1161" s="832" t="s">
        <v>2991</v>
      </c>
      <c r="D1161" s="833" t="s">
        <v>6897</v>
      </c>
      <c r="E1161" s="834" t="s">
        <v>3034</v>
      </c>
      <c r="F1161" s="832" t="s">
        <v>2984</v>
      </c>
      <c r="G1161" s="832" t="s">
        <v>3120</v>
      </c>
      <c r="H1161" s="832" t="s">
        <v>630</v>
      </c>
      <c r="I1161" s="832" t="s">
        <v>3121</v>
      </c>
      <c r="J1161" s="832" t="s">
        <v>1060</v>
      </c>
      <c r="K1161" s="832" t="s">
        <v>3122</v>
      </c>
      <c r="L1161" s="835">
        <v>89.91</v>
      </c>
      <c r="M1161" s="835">
        <v>89.91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10</v>
      </c>
      <c r="B1162" s="832" t="s">
        <v>2982</v>
      </c>
      <c r="C1162" s="832" t="s">
        <v>2991</v>
      </c>
      <c r="D1162" s="833" t="s">
        <v>6897</v>
      </c>
      <c r="E1162" s="834" t="s">
        <v>3034</v>
      </c>
      <c r="F1162" s="832" t="s">
        <v>2984</v>
      </c>
      <c r="G1162" s="832" t="s">
        <v>3126</v>
      </c>
      <c r="H1162" s="832" t="s">
        <v>630</v>
      </c>
      <c r="I1162" s="832" t="s">
        <v>3127</v>
      </c>
      <c r="J1162" s="832" t="s">
        <v>1056</v>
      </c>
      <c r="K1162" s="832" t="s">
        <v>3128</v>
      </c>
      <c r="L1162" s="835">
        <v>61.97</v>
      </c>
      <c r="M1162" s="835">
        <v>61.97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10</v>
      </c>
      <c r="B1163" s="832" t="s">
        <v>2982</v>
      </c>
      <c r="C1163" s="832" t="s">
        <v>2991</v>
      </c>
      <c r="D1163" s="833" t="s">
        <v>6897</v>
      </c>
      <c r="E1163" s="834" t="s">
        <v>3034</v>
      </c>
      <c r="F1163" s="832" t="s">
        <v>2984</v>
      </c>
      <c r="G1163" s="832" t="s">
        <v>3524</v>
      </c>
      <c r="H1163" s="832" t="s">
        <v>630</v>
      </c>
      <c r="I1163" s="832" t="s">
        <v>3901</v>
      </c>
      <c r="J1163" s="832" t="s">
        <v>1526</v>
      </c>
      <c r="K1163" s="832" t="s">
        <v>3902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10</v>
      </c>
      <c r="B1164" s="832" t="s">
        <v>2982</v>
      </c>
      <c r="C1164" s="832" t="s">
        <v>2991</v>
      </c>
      <c r="D1164" s="833" t="s">
        <v>6897</v>
      </c>
      <c r="E1164" s="834" t="s">
        <v>3034</v>
      </c>
      <c r="F1164" s="832" t="s">
        <v>2984</v>
      </c>
      <c r="G1164" s="832" t="s">
        <v>3349</v>
      </c>
      <c r="H1164" s="832" t="s">
        <v>630</v>
      </c>
      <c r="I1164" s="832" t="s">
        <v>3906</v>
      </c>
      <c r="J1164" s="832" t="s">
        <v>790</v>
      </c>
      <c r="K1164" s="832" t="s">
        <v>791</v>
      </c>
      <c r="L1164" s="835">
        <v>0</v>
      </c>
      <c r="M1164" s="835">
        <v>0</v>
      </c>
      <c r="N1164" s="832">
        <v>1</v>
      </c>
      <c r="O1164" s="836">
        <v>1</v>
      </c>
      <c r="P1164" s="835"/>
      <c r="Q1164" s="837"/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10</v>
      </c>
      <c r="B1165" s="832" t="s">
        <v>2982</v>
      </c>
      <c r="C1165" s="832" t="s">
        <v>2991</v>
      </c>
      <c r="D1165" s="833" t="s">
        <v>6897</v>
      </c>
      <c r="E1165" s="834" t="s">
        <v>3034</v>
      </c>
      <c r="F1165" s="832" t="s">
        <v>2984</v>
      </c>
      <c r="G1165" s="832" t="s">
        <v>3655</v>
      </c>
      <c r="H1165" s="832" t="s">
        <v>630</v>
      </c>
      <c r="I1165" s="832" t="s">
        <v>3656</v>
      </c>
      <c r="J1165" s="832" t="s">
        <v>1313</v>
      </c>
      <c r="K1165" s="832" t="s">
        <v>3657</v>
      </c>
      <c r="L1165" s="835">
        <v>34.19</v>
      </c>
      <c r="M1165" s="835">
        <v>273.52</v>
      </c>
      <c r="N1165" s="832">
        <v>8</v>
      </c>
      <c r="O1165" s="836">
        <v>0.5</v>
      </c>
      <c r="P1165" s="835">
        <v>273.52</v>
      </c>
      <c r="Q1165" s="837">
        <v>1</v>
      </c>
      <c r="R1165" s="832">
        <v>8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10</v>
      </c>
      <c r="B1166" s="832" t="s">
        <v>2982</v>
      </c>
      <c r="C1166" s="832" t="s">
        <v>2991</v>
      </c>
      <c r="D1166" s="833" t="s">
        <v>6897</v>
      </c>
      <c r="E1166" s="834" t="s">
        <v>3034</v>
      </c>
      <c r="F1166" s="832" t="s">
        <v>2984</v>
      </c>
      <c r="G1166" s="832" t="s">
        <v>3155</v>
      </c>
      <c r="H1166" s="832" t="s">
        <v>630</v>
      </c>
      <c r="I1166" s="832" t="s">
        <v>4026</v>
      </c>
      <c r="J1166" s="832" t="s">
        <v>2711</v>
      </c>
      <c r="K1166" s="832" t="s">
        <v>4027</v>
      </c>
      <c r="L1166" s="835">
        <v>423.75</v>
      </c>
      <c r="M1166" s="835">
        <v>847.5</v>
      </c>
      <c r="N1166" s="832">
        <v>2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10</v>
      </c>
      <c r="B1167" s="832" t="s">
        <v>2982</v>
      </c>
      <c r="C1167" s="832" t="s">
        <v>2991</v>
      </c>
      <c r="D1167" s="833" t="s">
        <v>6897</v>
      </c>
      <c r="E1167" s="834" t="s">
        <v>3034</v>
      </c>
      <c r="F1167" s="832" t="s">
        <v>2984</v>
      </c>
      <c r="G1167" s="832" t="s">
        <v>4133</v>
      </c>
      <c r="H1167" s="832" t="s">
        <v>630</v>
      </c>
      <c r="I1167" s="832" t="s">
        <v>4451</v>
      </c>
      <c r="J1167" s="832" t="s">
        <v>4452</v>
      </c>
      <c r="K1167" s="832" t="s">
        <v>4136</v>
      </c>
      <c r="L1167" s="835">
        <v>60.88</v>
      </c>
      <c r="M1167" s="835">
        <v>121.76</v>
      </c>
      <c r="N1167" s="832">
        <v>2</v>
      </c>
      <c r="O1167" s="836">
        <v>1</v>
      </c>
      <c r="P1167" s="835">
        <v>121.76</v>
      </c>
      <c r="Q1167" s="837">
        <v>1</v>
      </c>
      <c r="R1167" s="832">
        <v>2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10</v>
      </c>
      <c r="B1168" s="832" t="s">
        <v>2982</v>
      </c>
      <c r="C1168" s="832" t="s">
        <v>2991</v>
      </c>
      <c r="D1168" s="833" t="s">
        <v>6897</v>
      </c>
      <c r="E1168" s="834" t="s">
        <v>3034</v>
      </c>
      <c r="F1168" s="832" t="s">
        <v>2984</v>
      </c>
      <c r="G1168" s="832" t="s">
        <v>3161</v>
      </c>
      <c r="H1168" s="832" t="s">
        <v>630</v>
      </c>
      <c r="I1168" s="832" t="s">
        <v>3166</v>
      </c>
      <c r="J1168" s="832" t="s">
        <v>1177</v>
      </c>
      <c r="K1168" s="832" t="s">
        <v>3167</v>
      </c>
      <c r="L1168" s="835">
        <v>32.25</v>
      </c>
      <c r="M1168" s="835">
        <v>64.5</v>
      </c>
      <c r="N1168" s="832">
        <v>2</v>
      </c>
      <c r="O1168" s="836">
        <v>0.5</v>
      </c>
      <c r="P1168" s="835">
        <v>64.5</v>
      </c>
      <c r="Q1168" s="837">
        <v>1</v>
      </c>
      <c r="R1168" s="832">
        <v>2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10</v>
      </c>
      <c r="B1169" s="832" t="s">
        <v>2982</v>
      </c>
      <c r="C1169" s="832" t="s">
        <v>2991</v>
      </c>
      <c r="D1169" s="833" t="s">
        <v>6897</v>
      </c>
      <c r="E1169" s="834" t="s">
        <v>3034</v>
      </c>
      <c r="F1169" s="832" t="s">
        <v>2984</v>
      </c>
      <c r="G1169" s="832" t="s">
        <v>3161</v>
      </c>
      <c r="H1169" s="832" t="s">
        <v>630</v>
      </c>
      <c r="I1169" s="832" t="s">
        <v>4453</v>
      </c>
      <c r="J1169" s="832" t="s">
        <v>797</v>
      </c>
      <c r="K1169" s="832" t="s">
        <v>4349</v>
      </c>
      <c r="L1169" s="835">
        <v>0</v>
      </c>
      <c r="M1169" s="835">
        <v>0</v>
      </c>
      <c r="N1169" s="832">
        <v>1</v>
      </c>
      <c r="O1169" s="836">
        <v>1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10</v>
      </c>
      <c r="B1170" s="832" t="s">
        <v>2982</v>
      </c>
      <c r="C1170" s="832" t="s">
        <v>2991</v>
      </c>
      <c r="D1170" s="833" t="s">
        <v>6897</v>
      </c>
      <c r="E1170" s="834" t="s">
        <v>3034</v>
      </c>
      <c r="F1170" s="832" t="s">
        <v>2984</v>
      </c>
      <c r="G1170" s="832" t="s">
        <v>3380</v>
      </c>
      <c r="H1170" s="832" t="s">
        <v>630</v>
      </c>
      <c r="I1170" s="832" t="s">
        <v>4141</v>
      </c>
      <c r="J1170" s="832" t="s">
        <v>708</v>
      </c>
      <c r="K1170" s="832" t="s">
        <v>3382</v>
      </c>
      <c r="L1170" s="835">
        <v>108.44</v>
      </c>
      <c r="M1170" s="835">
        <v>108.44</v>
      </c>
      <c r="N1170" s="832">
        <v>1</v>
      </c>
      <c r="O1170" s="836">
        <v>0.5</v>
      </c>
      <c r="P1170" s="835">
        <v>108.44</v>
      </c>
      <c r="Q1170" s="837">
        <v>1</v>
      </c>
      <c r="R1170" s="832">
        <v>1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10</v>
      </c>
      <c r="B1171" s="832" t="s">
        <v>2982</v>
      </c>
      <c r="C1171" s="832" t="s">
        <v>2991</v>
      </c>
      <c r="D1171" s="833" t="s">
        <v>6897</v>
      </c>
      <c r="E1171" s="834" t="s">
        <v>3034</v>
      </c>
      <c r="F1171" s="832" t="s">
        <v>2984</v>
      </c>
      <c r="G1171" s="832" t="s">
        <v>3380</v>
      </c>
      <c r="H1171" s="832" t="s">
        <v>630</v>
      </c>
      <c r="I1171" s="832" t="s">
        <v>3381</v>
      </c>
      <c r="J1171" s="832" t="s">
        <v>708</v>
      </c>
      <c r="K1171" s="832" t="s">
        <v>3382</v>
      </c>
      <c r="L1171" s="835">
        <v>52.61</v>
      </c>
      <c r="M1171" s="835">
        <v>105.22</v>
      </c>
      <c r="N1171" s="832">
        <v>2</v>
      </c>
      <c r="O1171" s="836">
        <v>1.5</v>
      </c>
      <c r="P1171" s="835">
        <v>105.22</v>
      </c>
      <c r="Q1171" s="837">
        <v>1</v>
      </c>
      <c r="R1171" s="832">
        <v>2</v>
      </c>
      <c r="S1171" s="837">
        <v>1</v>
      </c>
      <c r="T1171" s="836">
        <v>1.5</v>
      </c>
      <c r="U1171" s="838">
        <v>1</v>
      </c>
    </row>
    <row r="1172" spans="1:21" ht="14.4" customHeight="1" x14ac:dyDescent="0.3">
      <c r="A1172" s="831">
        <v>10</v>
      </c>
      <c r="B1172" s="832" t="s">
        <v>2982</v>
      </c>
      <c r="C1172" s="832" t="s">
        <v>2991</v>
      </c>
      <c r="D1172" s="833" t="s">
        <v>6897</v>
      </c>
      <c r="E1172" s="834" t="s">
        <v>3034</v>
      </c>
      <c r="F1172" s="832" t="s">
        <v>2984</v>
      </c>
      <c r="G1172" s="832" t="s">
        <v>3383</v>
      </c>
      <c r="H1172" s="832" t="s">
        <v>689</v>
      </c>
      <c r="I1172" s="832" t="s">
        <v>2787</v>
      </c>
      <c r="J1172" s="832" t="s">
        <v>1643</v>
      </c>
      <c r="K1172" s="832" t="s">
        <v>1546</v>
      </c>
      <c r="L1172" s="835">
        <v>72.27</v>
      </c>
      <c r="M1172" s="835">
        <v>2168.1</v>
      </c>
      <c r="N1172" s="832">
        <v>30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10</v>
      </c>
      <c r="B1173" s="832" t="s">
        <v>2982</v>
      </c>
      <c r="C1173" s="832" t="s">
        <v>2991</v>
      </c>
      <c r="D1173" s="833" t="s">
        <v>6897</v>
      </c>
      <c r="E1173" s="834" t="s">
        <v>3034</v>
      </c>
      <c r="F1173" s="832" t="s">
        <v>2984</v>
      </c>
      <c r="G1173" s="832" t="s">
        <v>3383</v>
      </c>
      <c r="H1173" s="832" t="s">
        <v>689</v>
      </c>
      <c r="I1173" s="832" t="s">
        <v>2557</v>
      </c>
      <c r="J1173" s="832" t="s">
        <v>956</v>
      </c>
      <c r="K1173" s="832" t="s">
        <v>2558</v>
      </c>
      <c r="L1173" s="835">
        <v>135.54</v>
      </c>
      <c r="M1173" s="835">
        <v>677.69999999999993</v>
      </c>
      <c r="N1173" s="832">
        <v>5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10</v>
      </c>
      <c r="B1174" s="832" t="s">
        <v>2982</v>
      </c>
      <c r="C1174" s="832" t="s">
        <v>2991</v>
      </c>
      <c r="D1174" s="833" t="s">
        <v>6897</v>
      </c>
      <c r="E1174" s="834" t="s">
        <v>3034</v>
      </c>
      <c r="F1174" s="832" t="s">
        <v>2984</v>
      </c>
      <c r="G1174" s="832" t="s">
        <v>3383</v>
      </c>
      <c r="H1174" s="832" t="s">
        <v>689</v>
      </c>
      <c r="I1174" s="832" t="s">
        <v>2638</v>
      </c>
      <c r="J1174" s="832" t="s">
        <v>1282</v>
      </c>
      <c r="K1174" s="832" t="s">
        <v>1281</v>
      </c>
      <c r="L1174" s="835">
        <v>238.89</v>
      </c>
      <c r="M1174" s="835">
        <v>716.67</v>
      </c>
      <c r="N1174" s="832">
        <v>3</v>
      </c>
      <c r="O1174" s="836">
        <v>0.5</v>
      </c>
      <c r="P1174" s="835">
        <v>716.67</v>
      </c>
      <c r="Q1174" s="837">
        <v>1</v>
      </c>
      <c r="R1174" s="832">
        <v>3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10</v>
      </c>
      <c r="B1175" s="832" t="s">
        <v>2982</v>
      </c>
      <c r="C1175" s="832" t="s">
        <v>2991</v>
      </c>
      <c r="D1175" s="833" t="s">
        <v>6897</v>
      </c>
      <c r="E1175" s="834" t="s">
        <v>3034</v>
      </c>
      <c r="F1175" s="832" t="s">
        <v>2984</v>
      </c>
      <c r="G1175" s="832" t="s">
        <v>3383</v>
      </c>
      <c r="H1175" s="832" t="s">
        <v>689</v>
      </c>
      <c r="I1175" s="832" t="s">
        <v>2639</v>
      </c>
      <c r="J1175" s="832" t="s">
        <v>1280</v>
      </c>
      <c r="K1175" s="832" t="s">
        <v>1281</v>
      </c>
      <c r="L1175" s="835">
        <v>238.89</v>
      </c>
      <c r="M1175" s="835">
        <v>1194.4499999999998</v>
      </c>
      <c r="N1175" s="832">
        <v>5</v>
      </c>
      <c r="O1175" s="836">
        <v>0.5</v>
      </c>
      <c r="P1175" s="835">
        <v>1194.4499999999998</v>
      </c>
      <c r="Q1175" s="837">
        <v>1</v>
      </c>
      <c r="R1175" s="832">
        <v>5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10</v>
      </c>
      <c r="B1176" s="832" t="s">
        <v>2982</v>
      </c>
      <c r="C1176" s="832" t="s">
        <v>2991</v>
      </c>
      <c r="D1176" s="833" t="s">
        <v>6897</v>
      </c>
      <c r="E1176" s="834" t="s">
        <v>3034</v>
      </c>
      <c r="F1176" s="832" t="s">
        <v>2984</v>
      </c>
      <c r="G1176" s="832" t="s">
        <v>3175</v>
      </c>
      <c r="H1176" s="832" t="s">
        <v>630</v>
      </c>
      <c r="I1176" s="832" t="s">
        <v>3179</v>
      </c>
      <c r="J1176" s="832" t="s">
        <v>3180</v>
      </c>
      <c r="K1176" s="832" t="s">
        <v>3181</v>
      </c>
      <c r="L1176" s="835">
        <v>87.67</v>
      </c>
      <c r="M1176" s="835">
        <v>701.36</v>
      </c>
      <c r="N1176" s="832">
        <v>8</v>
      </c>
      <c r="O1176" s="836">
        <v>1</v>
      </c>
      <c r="P1176" s="835">
        <v>701.36</v>
      </c>
      <c r="Q1176" s="837">
        <v>1</v>
      </c>
      <c r="R1176" s="832">
        <v>8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10</v>
      </c>
      <c r="B1177" s="832" t="s">
        <v>2982</v>
      </c>
      <c r="C1177" s="832" t="s">
        <v>2991</v>
      </c>
      <c r="D1177" s="833" t="s">
        <v>6897</v>
      </c>
      <c r="E1177" s="834" t="s">
        <v>3034</v>
      </c>
      <c r="F1177" s="832" t="s">
        <v>2984</v>
      </c>
      <c r="G1177" s="832" t="s">
        <v>3508</v>
      </c>
      <c r="H1177" s="832" t="s">
        <v>630</v>
      </c>
      <c r="I1177" s="832" t="s">
        <v>3843</v>
      </c>
      <c r="J1177" s="832" t="s">
        <v>1366</v>
      </c>
      <c r="K1177" s="832" t="s">
        <v>3689</v>
      </c>
      <c r="L1177" s="835">
        <v>0</v>
      </c>
      <c r="M1177" s="835">
        <v>0</v>
      </c>
      <c r="N1177" s="832">
        <v>1</v>
      </c>
      <c r="O1177" s="836">
        <v>1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10</v>
      </c>
      <c r="B1178" s="832" t="s">
        <v>2982</v>
      </c>
      <c r="C1178" s="832" t="s">
        <v>2991</v>
      </c>
      <c r="D1178" s="833" t="s">
        <v>6897</v>
      </c>
      <c r="E1178" s="834" t="s">
        <v>3034</v>
      </c>
      <c r="F1178" s="832" t="s">
        <v>2984</v>
      </c>
      <c r="G1178" s="832" t="s">
        <v>3185</v>
      </c>
      <c r="H1178" s="832" t="s">
        <v>689</v>
      </c>
      <c r="I1178" s="832" t="s">
        <v>2523</v>
      </c>
      <c r="J1178" s="832" t="s">
        <v>941</v>
      </c>
      <c r="K1178" s="832" t="s">
        <v>2524</v>
      </c>
      <c r="L1178" s="835">
        <v>63.75</v>
      </c>
      <c r="M1178" s="835">
        <v>63.75</v>
      </c>
      <c r="N1178" s="832">
        <v>1</v>
      </c>
      <c r="O1178" s="836">
        <v>0.5</v>
      </c>
      <c r="P1178" s="835">
        <v>63.75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10</v>
      </c>
      <c r="B1179" s="832" t="s">
        <v>2982</v>
      </c>
      <c r="C1179" s="832" t="s">
        <v>2991</v>
      </c>
      <c r="D1179" s="833" t="s">
        <v>6897</v>
      </c>
      <c r="E1179" s="834" t="s">
        <v>3034</v>
      </c>
      <c r="F1179" s="832" t="s">
        <v>2984</v>
      </c>
      <c r="G1179" s="832" t="s">
        <v>3993</v>
      </c>
      <c r="H1179" s="832" t="s">
        <v>689</v>
      </c>
      <c r="I1179" s="832" t="s">
        <v>2630</v>
      </c>
      <c r="J1179" s="832" t="s">
        <v>2631</v>
      </c>
      <c r="K1179" s="832" t="s">
        <v>2632</v>
      </c>
      <c r="L1179" s="835">
        <v>122.96</v>
      </c>
      <c r="M1179" s="835">
        <v>245.92</v>
      </c>
      <c r="N1179" s="832">
        <v>2</v>
      </c>
      <c r="O1179" s="836">
        <v>1</v>
      </c>
      <c r="P1179" s="835">
        <v>245.92</v>
      </c>
      <c r="Q1179" s="837">
        <v>1</v>
      </c>
      <c r="R1179" s="832">
        <v>2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10</v>
      </c>
      <c r="B1180" s="832" t="s">
        <v>2982</v>
      </c>
      <c r="C1180" s="832" t="s">
        <v>2991</v>
      </c>
      <c r="D1180" s="833" t="s">
        <v>6897</v>
      </c>
      <c r="E1180" s="834" t="s">
        <v>3034</v>
      </c>
      <c r="F1180" s="832" t="s">
        <v>2984</v>
      </c>
      <c r="G1180" s="832" t="s">
        <v>3583</v>
      </c>
      <c r="H1180" s="832" t="s">
        <v>689</v>
      </c>
      <c r="I1180" s="832" t="s">
        <v>2619</v>
      </c>
      <c r="J1180" s="832" t="s">
        <v>2620</v>
      </c>
      <c r="K1180" s="832" t="s">
        <v>2621</v>
      </c>
      <c r="L1180" s="835">
        <v>0</v>
      </c>
      <c r="M1180" s="835">
        <v>0</v>
      </c>
      <c r="N1180" s="832">
        <v>2</v>
      </c>
      <c r="O1180" s="836">
        <v>2</v>
      </c>
      <c r="P1180" s="835">
        <v>0</v>
      </c>
      <c r="Q1180" s="837"/>
      <c r="R1180" s="832">
        <v>1</v>
      </c>
      <c r="S1180" s="837">
        <v>0.5</v>
      </c>
      <c r="T1180" s="836">
        <v>1</v>
      </c>
      <c r="U1180" s="838">
        <v>0.5</v>
      </c>
    </row>
    <row r="1181" spans="1:21" ht="14.4" customHeight="1" x14ac:dyDescent="0.3">
      <c r="A1181" s="831">
        <v>10</v>
      </c>
      <c r="B1181" s="832" t="s">
        <v>2982</v>
      </c>
      <c r="C1181" s="832" t="s">
        <v>2991</v>
      </c>
      <c r="D1181" s="833" t="s">
        <v>6897</v>
      </c>
      <c r="E1181" s="834" t="s">
        <v>3034</v>
      </c>
      <c r="F1181" s="832" t="s">
        <v>2984</v>
      </c>
      <c r="G1181" s="832" t="s">
        <v>3425</v>
      </c>
      <c r="H1181" s="832" t="s">
        <v>630</v>
      </c>
      <c r="I1181" s="832" t="s">
        <v>3431</v>
      </c>
      <c r="J1181" s="832" t="s">
        <v>1070</v>
      </c>
      <c r="K1181" s="832" t="s">
        <v>3432</v>
      </c>
      <c r="L1181" s="835">
        <v>60.28</v>
      </c>
      <c r="M1181" s="835">
        <v>60.28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10</v>
      </c>
      <c r="B1182" s="832" t="s">
        <v>2982</v>
      </c>
      <c r="C1182" s="832" t="s">
        <v>2991</v>
      </c>
      <c r="D1182" s="833" t="s">
        <v>6897</v>
      </c>
      <c r="E1182" s="834" t="s">
        <v>3034</v>
      </c>
      <c r="F1182" s="832" t="s">
        <v>2984</v>
      </c>
      <c r="G1182" s="832" t="s">
        <v>3994</v>
      </c>
      <c r="H1182" s="832" t="s">
        <v>630</v>
      </c>
      <c r="I1182" s="832" t="s">
        <v>4454</v>
      </c>
      <c r="J1182" s="832" t="s">
        <v>4455</v>
      </c>
      <c r="K1182" s="832" t="s">
        <v>3961</v>
      </c>
      <c r="L1182" s="835">
        <v>192.28</v>
      </c>
      <c r="M1182" s="835">
        <v>192.28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10</v>
      </c>
      <c r="B1183" s="832" t="s">
        <v>2982</v>
      </c>
      <c r="C1183" s="832" t="s">
        <v>2991</v>
      </c>
      <c r="D1183" s="833" t="s">
        <v>6897</v>
      </c>
      <c r="E1183" s="834" t="s">
        <v>3034</v>
      </c>
      <c r="F1183" s="832" t="s">
        <v>2984</v>
      </c>
      <c r="G1183" s="832" t="s">
        <v>3186</v>
      </c>
      <c r="H1183" s="832" t="s">
        <v>630</v>
      </c>
      <c r="I1183" s="832" t="s">
        <v>3442</v>
      </c>
      <c r="J1183" s="832" t="s">
        <v>3443</v>
      </c>
      <c r="K1183" s="832" t="s">
        <v>3444</v>
      </c>
      <c r="L1183" s="835">
        <v>25.12</v>
      </c>
      <c r="M1183" s="835">
        <v>25.12</v>
      </c>
      <c r="N1183" s="832">
        <v>1</v>
      </c>
      <c r="O1183" s="836">
        <v>1</v>
      </c>
      <c r="P1183" s="835">
        <v>25.12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10</v>
      </c>
      <c r="B1184" s="832" t="s">
        <v>2982</v>
      </c>
      <c r="C1184" s="832" t="s">
        <v>2991</v>
      </c>
      <c r="D1184" s="833" t="s">
        <v>6897</v>
      </c>
      <c r="E1184" s="834" t="s">
        <v>3034</v>
      </c>
      <c r="F1184" s="832" t="s">
        <v>2984</v>
      </c>
      <c r="G1184" s="832" t="s">
        <v>3515</v>
      </c>
      <c r="H1184" s="832" t="s">
        <v>630</v>
      </c>
      <c r="I1184" s="832" t="s">
        <v>3516</v>
      </c>
      <c r="J1184" s="832" t="s">
        <v>3517</v>
      </c>
      <c r="K1184" s="832" t="s">
        <v>3518</v>
      </c>
      <c r="L1184" s="835">
        <v>0</v>
      </c>
      <c r="M1184" s="835">
        <v>0</v>
      </c>
      <c r="N1184" s="832">
        <v>3</v>
      </c>
      <c r="O1184" s="836">
        <v>1</v>
      </c>
      <c r="P1184" s="835">
        <v>0</v>
      </c>
      <c r="Q1184" s="837"/>
      <c r="R1184" s="832">
        <v>3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10</v>
      </c>
      <c r="B1185" s="832" t="s">
        <v>2982</v>
      </c>
      <c r="C1185" s="832" t="s">
        <v>2991</v>
      </c>
      <c r="D1185" s="833" t="s">
        <v>6897</v>
      </c>
      <c r="E1185" s="834" t="s">
        <v>3034</v>
      </c>
      <c r="F1185" s="832" t="s">
        <v>2984</v>
      </c>
      <c r="G1185" s="832" t="s">
        <v>4389</v>
      </c>
      <c r="H1185" s="832" t="s">
        <v>630</v>
      </c>
      <c r="I1185" s="832" t="s">
        <v>4456</v>
      </c>
      <c r="J1185" s="832" t="s">
        <v>4457</v>
      </c>
      <c r="K1185" s="832" t="s">
        <v>4392</v>
      </c>
      <c r="L1185" s="835">
        <v>0</v>
      </c>
      <c r="M1185" s="835">
        <v>0</v>
      </c>
      <c r="N1185" s="832">
        <v>1</v>
      </c>
      <c r="O1185" s="836">
        <v>0.5</v>
      </c>
      <c r="P1185" s="835">
        <v>0</v>
      </c>
      <c r="Q1185" s="837"/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10</v>
      </c>
      <c r="B1186" s="832" t="s">
        <v>2982</v>
      </c>
      <c r="C1186" s="832" t="s">
        <v>2991</v>
      </c>
      <c r="D1186" s="833" t="s">
        <v>6897</v>
      </c>
      <c r="E1186" s="834" t="s">
        <v>3034</v>
      </c>
      <c r="F1186" s="832" t="s">
        <v>2984</v>
      </c>
      <c r="G1186" s="832" t="s">
        <v>4389</v>
      </c>
      <c r="H1186" s="832" t="s">
        <v>630</v>
      </c>
      <c r="I1186" s="832" t="s">
        <v>4458</v>
      </c>
      <c r="J1186" s="832" t="s">
        <v>4457</v>
      </c>
      <c r="K1186" s="832" t="s">
        <v>4392</v>
      </c>
      <c r="L1186" s="835">
        <v>0</v>
      </c>
      <c r="M1186" s="835">
        <v>0</v>
      </c>
      <c r="N1186" s="832">
        <v>2</v>
      </c>
      <c r="O1186" s="836">
        <v>0.5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10</v>
      </c>
      <c r="B1187" s="832" t="s">
        <v>2982</v>
      </c>
      <c r="C1187" s="832" t="s">
        <v>2991</v>
      </c>
      <c r="D1187" s="833" t="s">
        <v>6897</v>
      </c>
      <c r="E1187" s="834" t="s">
        <v>3034</v>
      </c>
      <c r="F1187" s="832" t="s">
        <v>2985</v>
      </c>
      <c r="G1187" s="832" t="s">
        <v>3094</v>
      </c>
      <c r="H1187" s="832" t="s">
        <v>630</v>
      </c>
      <c r="I1187" s="832" t="s">
        <v>3967</v>
      </c>
      <c r="J1187" s="832" t="s">
        <v>3040</v>
      </c>
      <c r="K1187" s="832"/>
      <c r="L1187" s="835">
        <v>0</v>
      </c>
      <c r="M1187" s="835">
        <v>0</v>
      </c>
      <c r="N1187" s="832">
        <v>2</v>
      </c>
      <c r="O1187" s="836">
        <v>2</v>
      </c>
      <c r="P1187" s="835">
        <v>0</v>
      </c>
      <c r="Q1187" s="837"/>
      <c r="R1187" s="832">
        <v>2</v>
      </c>
      <c r="S1187" s="837">
        <v>1</v>
      </c>
      <c r="T1187" s="836">
        <v>2</v>
      </c>
      <c r="U1187" s="838">
        <v>1</v>
      </c>
    </row>
    <row r="1188" spans="1:21" ht="14.4" customHeight="1" x14ac:dyDescent="0.3">
      <c r="A1188" s="831">
        <v>10</v>
      </c>
      <c r="B1188" s="832" t="s">
        <v>2982</v>
      </c>
      <c r="C1188" s="832" t="s">
        <v>2991</v>
      </c>
      <c r="D1188" s="833" t="s">
        <v>6897</v>
      </c>
      <c r="E1188" s="834" t="s">
        <v>3034</v>
      </c>
      <c r="F1188" s="832" t="s">
        <v>2985</v>
      </c>
      <c r="G1188" s="832" t="s">
        <v>3094</v>
      </c>
      <c r="H1188" s="832" t="s">
        <v>630</v>
      </c>
      <c r="I1188" s="832" t="s">
        <v>3747</v>
      </c>
      <c r="J1188" s="832" t="s">
        <v>3040</v>
      </c>
      <c r="K1188" s="832"/>
      <c r="L1188" s="835">
        <v>0</v>
      </c>
      <c r="M1188" s="835">
        <v>0</v>
      </c>
      <c r="N1188" s="832">
        <v>2</v>
      </c>
      <c r="O1188" s="836">
        <v>2</v>
      </c>
      <c r="P1188" s="835">
        <v>0</v>
      </c>
      <c r="Q1188" s="837"/>
      <c r="R1188" s="832">
        <v>2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10</v>
      </c>
      <c r="B1189" s="832" t="s">
        <v>2982</v>
      </c>
      <c r="C1189" s="832" t="s">
        <v>2991</v>
      </c>
      <c r="D1189" s="833" t="s">
        <v>6897</v>
      </c>
      <c r="E1189" s="834" t="s">
        <v>3034</v>
      </c>
      <c r="F1189" s="832" t="s">
        <v>2985</v>
      </c>
      <c r="G1189" s="832" t="s">
        <v>3094</v>
      </c>
      <c r="H1189" s="832" t="s">
        <v>630</v>
      </c>
      <c r="I1189" s="832" t="s">
        <v>3475</v>
      </c>
      <c r="J1189" s="832" t="s">
        <v>3040</v>
      </c>
      <c r="K1189" s="832"/>
      <c r="L1189" s="835">
        <v>0</v>
      </c>
      <c r="M1189" s="835">
        <v>0</v>
      </c>
      <c r="N1189" s="832">
        <v>1</v>
      </c>
      <c r="O1189" s="836">
        <v>1</v>
      </c>
      <c r="P1189" s="835">
        <v>0</v>
      </c>
      <c r="Q1189" s="837"/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10</v>
      </c>
      <c r="B1190" s="832" t="s">
        <v>2982</v>
      </c>
      <c r="C1190" s="832" t="s">
        <v>2991</v>
      </c>
      <c r="D1190" s="833" t="s">
        <v>6897</v>
      </c>
      <c r="E1190" s="834" t="s">
        <v>3055</v>
      </c>
      <c r="F1190" s="832" t="s">
        <v>2984</v>
      </c>
      <c r="G1190" s="832" t="s">
        <v>3107</v>
      </c>
      <c r="H1190" s="832" t="s">
        <v>689</v>
      </c>
      <c r="I1190" s="832" t="s">
        <v>3108</v>
      </c>
      <c r="J1190" s="832" t="s">
        <v>3109</v>
      </c>
      <c r="K1190" s="832" t="s">
        <v>3110</v>
      </c>
      <c r="L1190" s="835">
        <v>207.45</v>
      </c>
      <c r="M1190" s="835">
        <v>207.45</v>
      </c>
      <c r="N1190" s="832">
        <v>1</v>
      </c>
      <c r="O1190" s="836">
        <v>0.5</v>
      </c>
      <c r="P1190" s="835">
        <v>207.45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10</v>
      </c>
      <c r="B1191" s="832" t="s">
        <v>2982</v>
      </c>
      <c r="C1191" s="832" t="s">
        <v>2991</v>
      </c>
      <c r="D1191" s="833" t="s">
        <v>6897</v>
      </c>
      <c r="E1191" s="834" t="s">
        <v>3055</v>
      </c>
      <c r="F1191" s="832" t="s">
        <v>2984</v>
      </c>
      <c r="G1191" s="832" t="s">
        <v>3320</v>
      </c>
      <c r="H1191" s="832" t="s">
        <v>630</v>
      </c>
      <c r="I1191" s="832" t="s">
        <v>3321</v>
      </c>
      <c r="J1191" s="832" t="s">
        <v>2217</v>
      </c>
      <c r="K1191" s="832" t="s">
        <v>3322</v>
      </c>
      <c r="L1191" s="835">
        <v>107.27</v>
      </c>
      <c r="M1191" s="835">
        <v>107.27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10</v>
      </c>
      <c r="B1192" s="832" t="s">
        <v>2982</v>
      </c>
      <c r="C1192" s="832" t="s">
        <v>2991</v>
      </c>
      <c r="D1192" s="833" t="s">
        <v>6897</v>
      </c>
      <c r="E1192" s="834" t="s">
        <v>3055</v>
      </c>
      <c r="F1192" s="832" t="s">
        <v>2984</v>
      </c>
      <c r="G1192" s="832" t="s">
        <v>4190</v>
      </c>
      <c r="H1192" s="832" t="s">
        <v>630</v>
      </c>
      <c r="I1192" s="832" t="s">
        <v>4338</v>
      </c>
      <c r="J1192" s="832" t="s">
        <v>4339</v>
      </c>
      <c r="K1192" s="832" t="s">
        <v>4340</v>
      </c>
      <c r="L1192" s="835">
        <v>48.42</v>
      </c>
      <c r="M1192" s="835">
        <v>48.42</v>
      </c>
      <c r="N1192" s="832">
        <v>1</v>
      </c>
      <c r="O1192" s="836">
        <v>0.5</v>
      </c>
      <c r="P1192" s="835">
        <v>48.42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10</v>
      </c>
      <c r="B1193" s="832" t="s">
        <v>2982</v>
      </c>
      <c r="C1193" s="832" t="s">
        <v>2991</v>
      </c>
      <c r="D1193" s="833" t="s">
        <v>6897</v>
      </c>
      <c r="E1193" s="834" t="s">
        <v>3055</v>
      </c>
      <c r="F1193" s="832" t="s">
        <v>2984</v>
      </c>
      <c r="G1193" s="832" t="s">
        <v>3334</v>
      </c>
      <c r="H1193" s="832" t="s">
        <v>630</v>
      </c>
      <c r="I1193" s="832" t="s">
        <v>4020</v>
      </c>
      <c r="J1193" s="832" t="s">
        <v>3336</v>
      </c>
      <c r="K1193" s="832" t="s">
        <v>4021</v>
      </c>
      <c r="L1193" s="835">
        <v>132.97999999999999</v>
      </c>
      <c r="M1193" s="835">
        <v>265.95999999999998</v>
      </c>
      <c r="N1193" s="832">
        <v>2</v>
      </c>
      <c r="O1193" s="836">
        <v>0.5</v>
      </c>
      <c r="P1193" s="835">
        <v>265.95999999999998</v>
      </c>
      <c r="Q1193" s="837">
        <v>1</v>
      </c>
      <c r="R1193" s="832">
        <v>2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10</v>
      </c>
      <c r="B1194" s="832" t="s">
        <v>2982</v>
      </c>
      <c r="C1194" s="832" t="s">
        <v>2991</v>
      </c>
      <c r="D1194" s="833" t="s">
        <v>6897</v>
      </c>
      <c r="E1194" s="834" t="s">
        <v>3055</v>
      </c>
      <c r="F1194" s="832" t="s">
        <v>2984</v>
      </c>
      <c r="G1194" s="832" t="s">
        <v>3655</v>
      </c>
      <c r="H1194" s="832" t="s">
        <v>630</v>
      </c>
      <c r="I1194" s="832" t="s">
        <v>3656</v>
      </c>
      <c r="J1194" s="832" t="s">
        <v>1313</v>
      </c>
      <c r="K1194" s="832" t="s">
        <v>3657</v>
      </c>
      <c r="L1194" s="835">
        <v>34.19</v>
      </c>
      <c r="M1194" s="835">
        <v>34.19</v>
      </c>
      <c r="N1194" s="832">
        <v>1</v>
      </c>
      <c r="O1194" s="836">
        <v>0.5</v>
      </c>
      <c r="P1194" s="835">
        <v>34.19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10</v>
      </c>
      <c r="B1195" s="832" t="s">
        <v>2982</v>
      </c>
      <c r="C1195" s="832" t="s">
        <v>2991</v>
      </c>
      <c r="D1195" s="833" t="s">
        <v>6897</v>
      </c>
      <c r="E1195" s="834" t="s">
        <v>3055</v>
      </c>
      <c r="F1195" s="832" t="s">
        <v>2984</v>
      </c>
      <c r="G1195" s="832" t="s">
        <v>3380</v>
      </c>
      <c r="H1195" s="832" t="s">
        <v>630</v>
      </c>
      <c r="I1195" s="832" t="s">
        <v>3787</v>
      </c>
      <c r="J1195" s="832" t="s">
        <v>3788</v>
      </c>
      <c r="K1195" s="832" t="s">
        <v>3789</v>
      </c>
      <c r="L1195" s="835">
        <v>42.09</v>
      </c>
      <c r="M1195" s="835">
        <v>42.09</v>
      </c>
      <c r="N1195" s="832">
        <v>1</v>
      </c>
      <c r="O1195" s="836">
        <v>0.5</v>
      </c>
      <c r="P1195" s="835">
        <v>42.09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10</v>
      </c>
      <c r="B1196" s="832" t="s">
        <v>2982</v>
      </c>
      <c r="C1196" s="832" t="s">
        <v>2991</v>
      </c>
      <c r="D1196" s="833" t="s">
        <v>6897</v>
      </c>
      <c r="E1196" s="834" t="s">
        <v>3055</v>
      </c>
      <c r="F1196" s="832" t="s">
        <v>2984</v>
      </c>
      <c r="G1196" s="832" t="s">
        <v>3515</v>
      </c>
      <c r="H1196" s="832" t="s">
        <v>630</v>
      </c>
      <c r="I1196" s="832" t="s">
        <v>3516</v>
      </c>
      <c r="J1196" s="832" t="s">
        <v>3517</v>
      </c>
      <c r="K1196" s="832" t="s">
        <v>3518</v>
      </c>
      <c r="L1196" s="835">
        <v>0</v>
      </c>
      <c r="M1196" s="835">
        <v>0</v>
      </c>
      <c r="N1196" s="832">
        <v>2</v>
      </c>
      <c r="O1196" s="836">
        <v>0.5</v>
      </c>
      <c r="P1196" s="835">
        <v>0</v>
      </c>
      <c r="Q1196" s="837"/>
      <c r="R1196" s="832">
        <v>2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10</v>
      </c>
      <c r="B1197" s="832" t="s">
        <v>2982</v>
      </c>
      <c r="C1197" s="832" t="s">
        <v>2991</v>
      </c>
      <c r="D1197" s="833" t="s">
        <v>6897</v>
      </c>
      <c r="E1197" s="834" t="s">
        <v>3026</v>
      </c>
      <c r="F1197" s="832" t="s">
        <v>2984</v>
      </c>
      <c r="G1197" s="832" t="s">
        <v>3106</v>
      </c>
      <c r="H1197" s="832" t="s">
        <v>689</v>
      </c>
      <c r="I1197" s="832" t="s">
        <v>2588</v>
      </c>
      <c r="J1197" s="832" t="s">
        <v>1288</v>
      </c>
      <c r="K1197" s="832" t="s">
        <v>2589</v>
      </c>
      <c r="L1197" s="835">
        <v>154.36000000000001</v>
      </c>
      <c r="M1197" s="835">
        <v>154.36000000000001</v>
      </c>
      <c r="N1197" s="832">
        <v>1</v>
      </c>
      <c r="O1197" s="836">
        <v>1</v>
      </c>
      <c r="P1197" s="835">
        <v>154.36000000000001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10</v>
      </c>
      <c r="B1198" s="832" t="s">
        <v>2982</v>
      </c>
      <c r="C1198" s="832" t="s">
        <v>2991</v>
      </c>
      <c r="D1198" s="833" t="s">
        <v>6897</v>
      </c>
      <c r="E1198" s="834" t="s">
        <v>3026</v>
      </c>
      <c r="F1198" s="832" t="s">
        <v>2984</v>
      </c>
      <c r="G1198" s="832" t="s">
        <v>4459</v>
      </c>
      <c r="H1198" s="832" t="s">
        <v>630</v>
      </c>
      <c r="I1198" s="832" t="s">
        <v>4460</v>
      </c>
      <c r="J1198" s="832" t="s">
        <v>4461</v>
      </c>
      <c r="K1198" s="832" t="s">
        <v>3128</v>
      </c>
      <c r="L1198" s="835">
        <v>80.23</v>
      </c>
      <c r="M1198" s="835">
        <v>80.23</v>
      </c>
      <c r="N1198" s="832">
        <v>1</v>
      </c>
      <c r="O1198" s="836">
        <v>0.5</v>
      </c>
      <c r="P1198" s="835">
        <v>80.23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10</v>
      </c>
      <c r="B1199" s="832" t="s">
        <v>2982</v>
      </c>
      <c r="C1199" s="832" t="s">
        <v>2991</v>
      </c>
      <c r="D1199" s="833" t="s">
        <v>6897</v>
      </c>
      <c r="E1199" s="834" t="s">
        <v>3026</v>
      </c>
      <c r="F1199" s="832" t="s">
        <v>2984</v>
      </c>
      <c r="G1199" s="832" t="s">
        <v>4060</v>
      </c>
      <c r="H1199" s="832" t="s">
        <v>630</v>
      </c>
      <c r="I1199" s="832" t="s">
        <v>4462</v>
      </c>
      <c r="J1199" s="832" t="s">
        <v>935</v>
      </c>
      <c r="K1199" s="832" t="s">
        <v>4463</v>
      </c>
      <c r="L1199" s="835">
        <v>0</v>
      </c>
      <c r="M1199" s="835">
        <v>0</v>
      </c>
      <c r="N1199" s="832">
        <v>1</v>
      </c>
      <c r="O1199" s="836">
        <v>0.5</v>
      </c>
      <c r="P1199" s="835"/>
      <c r="Q1199" s="837"/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10</v>
      </c>
      <c r="B1200" s="832" t="s">
        <v>2982</v>
      </c>
      <c r="C1200" s="832" t="s">
        <v>2991</v>
      </c>
      <c r="D1200" s="833" t="s">
        <v>6897</v>
      </c>
      <c r="E1200" s="834" t="s">
        <v>3026</v>
      </c>
      <c r="F1200" s="832" t="s">
        <v>2984</v>
      </c>
      <c r="G1200" s="832" t="s">
        <v>4464</v>
      </c>
      <c r="H1200" s="832" t="s">
        <v>630</v>
      </c>
      <c r="I1200" s="832" t="s">
        <v>4465</v>
      </c>
      <c r="J1200" s="832" t="s">
        <v>4466</v>
      </c>
      <c r="K1200" s="832" t="s">
        <v>4467</v>
      </c>
      <c r="L1200" s="835">
        <v>0</v>
      </c>
      <c r="M1200" s="835">
        <v>0</v>
      </c>
      <c r="N1200" s="832">
        <v>1</v>
      </c>
      <c r="O1200" s="836">
        <v>0.5</v>
      </c>
      <c r="P1200" s="835">
        <v>0</v>
      </c>
      <c r="Q1200" s="837"/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10</v>
      </c>
      <c r="B1201" s="832" t="s">
        <v>2982</v>
      </c>
      <c r="C1201" s="832" t="s">
        <v>2991</v>
      </c>
      <c r="D1201" s="833" t="s">
        <v>6897</v>
      </c>
      <c r="E1201" s="834" t="s">
        <v>3026</v>
      </c>
      <c r="F1201" s="832" t="s">
        <v>2984</v>
      </c>
      <c r="G1201" s="832" t="s">
        <v>3320</v>
      </c>
      <c r="H1201" s="832" t="s">
        <v>630</v>
      </c>
      <c r="I1201" s="832" t="s">
        <v>3321</v>
      </c>
      <c r="J1201" s="832" t="s">
        <v>2217</v>
      </c>
      <c r="K1201" s="832" t="s">
        <v>3322</v>
      </c>
      <c r="L1201" s="835">
        <v>107.27</v>
      </c>
      <c r="M1201" s="835">
        <v>429.08</v>
      </c>
      <c r="N1201" s="832">
        <v>4</v>
      </c>
      <c r="O1201" s="836">
        <v>1</v>
      </c>
      <c r="P1201" s="835">
        <v>429.08</v>
      </c>
      <c r="Q1201" s="837">
        <v>1</v>
      </c>
      <c r="R1201" s="832">
        <v>4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10</v>
      </c>
      <c r="B1202" s="832" t="s">
        <v>2982</v>
      </c>
      <c r="C1202" s="832" t="s">
        <v>2991</v>
      </c>
      <c r="D1202" s="833" t="s">
        <v>6897</v>
      </c>
      <c r="E1202" s="834" t="s">
        <v>3026</v>
      </c>
      <c r="F1202" s="832" t="s">
        <v>2984</v>
      </c>
      <c r="G1202" s="832" t="s">
        <v>3115</v>
      </c>
      <c r="H1202" s="832" t="s">
        <v>630</v>
      </c>
      <c r="I1202" s="832" t="s">
        <v>3116</v>
      </c>
      <c r="J1202" s="832" t="s">
        <v>949</v>
      </c>
      <c r="K1202" s="832" t="s">
        <v>3117</v>
      </c>
      <c r="L1202" s="835">
        <v>34.15</v>
      </c>
      <c r="M1202" s="835">
        <v>34.15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10</v>
      </c>
      <c r="B1203" s="832" t="s">
        <v>2982</v>
      </c>
      <c r="C1203" s="832" t="s">
        <v>2991</v>
      </c>
      <c r="D1203" s="833" t="s">
        <v>6897</v>
      </c>
      <c r="E1203" s="834" t="s">
        <v>3026</v>
      </c>
      <c r="F1203" s="832" t="s">
        <v>2984</v>
      </c>
      <c r="G1203" s="832" t="s">
        <v>4190</v>
      </c>
      <c r="H1203" s="832" t="s">
        <v>630</v>
      </c>
      <c r="I1203" s="832" t="s">
        <v>4468</v>
      </c>
      <c r="J1203" s="832" t="s">
        <v>4469</v>
      </c>
      <c r="K1203" s="832" t="s">
        <v>4470</v>
      </c>
      <c r="L1203" s="835">
        <v>0</v>
      </c>
      <c r="M1203" s="835">
        <v>0</v>
      </c>
      <c r="N1203" s="832">
        <v>2</v>
      </c>
      <c r="O1203" s="836">
        <v>1</v>
      </c>
      <c r="P1203" s="835">
        <v>0</v>
      </c>
      <c r="Q1203" s="837"/>
      <c r="R1203" s="832">
        <v>1</v>
      </c>
      <c r="S1203" s="837">
        <v>0.5</v>
      </c>
      <c r="T1203" s="836">
        <v>0.5</v>
      </c>
      <c r="U1203" s="838">
        <v>0.5</v>
      </c>
    </row>
    <row r="1204" spans="1:21" ht="14.4" customHeight="1" x14ac:dyDescent="0.3">
      <c r="A1204" s="831">
        <v>10</v>
      </c>
      <c r="B1204" s="832" t="s">
        <v>2982</v>
      </c>
      <c r="C1204" s="832" t="s">
        <v>2991</v>
      </c>
      <c r="D1204" s="833" t="s">
        <v>6897</v>
      </c>
      <c r="E1204" s="834" t="s">
        <v>3026</v>
      </c>
      <c r="F1204" s="832" t="s">
        <v>2984</v>
      </c>
      <c r="G1204" s="832" t="s">
        <v>3213</v>
      </c>
      <c r="H1204" s="832" t="s">
        <v>630</v>
      </c>
      <c r="I1204" s="832" t="s">
        <v>3214</v>
      </c>
      <c r="J1204" s="832" t="s">
        <v>883</v>
      </c>
      <c r="K1204" s="832" t="s">
        <v>3215</v>
      </c>
      <c r="L1204" s="835">
        <v>126.59</v>
      </c>
      <c r="M1204" s="835">
        <v>126.59</v>
      </c>
      <c r="N1204" s="832">
        <v>1</v>
      </c>
      <c r="O1204" s="836">
        <v>1</v>
      </c>
      <c r="P1204" s="835">
        <v>126.59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10</v>
      </c>
      <c r="B1205" s="832" t="s">
        <v>2982</v>
      </c>
      <c r="C1205" s="832" t="s">
        <v>2991</v>
      </c>
      <c r="D1205" s="833" t="s">
        <v>6897</v>
      </c>
      <c r="E1205" s="834" t="s">
        <v>3026</v>
      </c>
      <c r="F1205" s="832" t="s">
        <v>2984</v>
      </c>
      <c r="G1205" s="832" t="s">
        <v>4471</v>
      </c>
      <c r="H1205" s="832" t="s">
        <v>630</v>
      </c>
      <c r="I1205" s="832" t="s">
        <v>4472</v>
      </c>
      <c r="J1205" s="832" t="s">
        <v>4473</v>
      </c>
      <c r="K1205" s="832" t="s">
        <v>4474</v>
      </c>
      <c r="L1205" s="835">
        <v>70.8</v>
      </c>
      <c r="M1205" s="835">
        <v>70.8</v>
      </c>
      <c r="N1205" s="832">
        <v>1</v>
      </c>
      <c r="O1205" s="836">
        <v>1</v>
      </c>
      <c r="P1205" s="835">
        <v>70.8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10</v>
      </c>
      <c r="B1206" s="832" t="s">
        <v>2982</v>
      </c>
      <c r="C1206" s="832" t="s">
        <v>2991</v>
      </c>
      <c r="D1206" s="833" t="s">
        <v>6897</v>
      </c>
      <c r="E1206" s="834" t="s">
        <v>3026</v>
      </c>
      <c r="F1206" s="832" t="s">
        <v>2984</v>
      </c>
      <c r="G1206" s="832" t="s">
        <v>3655</v>
      </c>
      <c r="H1206" s="832" t="s">
        <v>630</v>
      </c>
      <c r="I1206" s="832" t="s">
        <v>3656</v>
      </c>
      <c r="J1206" s="832" t="s">
        <v>1313</v>
      </c>
      <c r="K1206" s="832" t="s">
        <v>3657</v>
      </c>
      <c r="L1206" s="835">
        <v>34.19</v>
      </c>
      <c r="M1206" s="835">
        <v>68.38</v>
      </c>
      <c r="N1206" s="832">
        <v>2</v>
      </c>
      <c r="O1206" s="836">
        <v>1</v>
      </c>
      <c r="P1206" s="835">
        <v>68.38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10</v>
      </c>
      <c r="B1207" s="832" t="s">
        <v>2982</v>
      </c>
      <c r="C1207" s="832" t="s">
        <v>2991</v>
      </c>
      <c r="D1207" s="833" t="s">
        <v>6897</v>
      </c>
      <c r="E1207" s="834" t="s">
        <v>3026</v>
      </c>
      <c r="F1207" s="832" t="s">
        <v>2984</v>
      </c>
      <c r="G1207" s="832" t="s">
        <v>3155</v>
      </c>
      <c r="H1207" s="832" t="s">
        <v>689</v>
      </c>
      <c r="I1207" s="832" t="s">
        <v>2710</v>
      </c>
      <c r="J1207" s="832" t="s">
        <v>2711</v>
      </c>
      <c r="K1207" s="832" t="s">
        <v>2712</v>
      </c>
      <c r="L1207" s="835">
        <v>141.25</v>
      </c>
      <c r="M1207" s="835">
        <v>565</v>
      </c>
      <c r="N1207" s="832">
        <v>4</v>
      </c>
      <c r="O1207" s="836">
        <v>1</v>
      </c>
      <c r="P1207" s="835">
        <v>565</v>
      </c>
      <c r="Q1207" s="837">
        <v>1</v>
      </c>
      <c r="R1207" s="832">
        <v>4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10</v>
      </c>
      <c r="B1208" s="832" t="s">
        <v>2982</v>
      </c>
      <c r="C1208" s="832" t="s">
        <v>2991</v>
      </c>
      <c r="D1208" s="833" t="s">
        <v>6897</v>
      </c>
      <c r="E1208" s="834" t="s">
        <v>3026</v>
      </c>
      <c r="F1208" s="832" t="s">
        <v>2984</v>
      </c>
      <c r="G1208" s="832" t="s">
        <v>3161</v>
      </c>
      <c r="H1208" s="832" t="s">
        <v>630</v>
      </c>
      <c r="I1208" s="832" t="s">
        <v>3166</v>
      </c>
      <c r="J1208" s="832" t="s">
        <v>1177</v>
      </c>
      <c r="K1208" s="832" t="s">
        <v>3167</v>
      </c>
      <c r="L1208" s="835">
        <v>32.25</v>
      </c>
      <c r="M1208" s="835">
        <v>32.25</v>
      </c>
      <c r="N1208" s="832">
        <v>1</v>
      </c>
      <c r="O1208" s="836">
        <v>1</v>
      </c>
      <c r="P1208" s="835">
        <v>32.25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10</v>
      </c>
      <c r="B1209" s="832" t="s">
        <v>2982</v>
      </c>
      <c r="C1209" s="832" t="s">
        <v>2991</v>
      </c>
      <c r="D1209" s="833" t="s">
        <v>6897</v>
      </c>
      <c r="E1209" s="834" t="s">
        <v>3026</v>
      </c>
      <c r="F1209" s="832" t="s">
        <v>2984</v>
      </c>
      <c r="G1209" s="832" t="s">
        <v>4203</v>
      </c>
      <c r="H1209" s="832" t="s">
        <v>630</v>
      </c>
      <c r="I1209" s="832" t="s">
        <v>4475</v>
      </c>
      <c r="J1209" s="832" t="s">
        <v>867</v>
      </c>
      <c r="K1209" s="832" t="s">
        <v>4476</v>
      </c>
      <c r="L1209" s="835">
        <v>0</v>
      </c>
      <c r="M1209" s="835">
        <v>0</v>
      </c>
      <c r="N1209" s="832">
        <v>1</v>
      </c>
      <c r="O1209" s="836">
        <v>1</v>
      </c>
      <c r="P1209" s="835"/>
      <c r="Q1209" s="837"/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10</v>
      </c>
      <c r="B1210" s="832" t="s">
        <v>2982</v>
      </c>
      <c r="C1210" s="832" t="s">
        <v>2991</v>
      </c>
      <c r="D1210" s="833" t="s">
        <v>6897</v>
      </c>
      <c r="E1210" s="834" t="s">
        <v>3026</v>
      </c>
      <c r="F1210" s="832" t="s">
        <v>2984</v>
      </c>
      <c r="G1210" s="832" t="s">
        <v>4265</v>
      </c>
      <c r="H1210" s="832" t="s">
        <v>630</v>
      </c>
      <c r="I1210" s="832" t="s">
        <v>4266</v>
      </c>
      <c r="J1210" s="832" t="s">
        <v>1399</v>
      </c>
      <c r="K1210" s="832" t="s">
        <v>4267</v>
      </c>
      <c r="L1210" s="835">
        <v>79.069999999999993</v>
      </c>
      <c r="M1210" s="835">
        <v>79.069999999999993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10</v>
      </c>
      <c r="B1211" s="832" t="s">
        <v>2982</v>
      </c>
      <c r="C1211" s="832" t="s">
        <v>2991</v>
      </c>
      <c r="D1211" s="833" t="s">
        <v>6897</v>
      </c>
      <c r="E1211" s="834" t="s">
        <v>3026</v>
      </c>
      <c r="F1211" s="832" t="s">
        <v>2984</v>
      </c>
      <c r="G1211" s="832" t="s">
        <v>3958</v>
      </c>
      <c r="H1211" s="832" t="s">
        <v>689</v>
      </c>
      <c r="I1211" s="832" t="s">
        <v>4387</v>
      </c>
      <c r="J1211" s="832" t="s">
        <v>3960</v>
      </c>
      <c r="K1211" s="832" t="s">
        <v>4324</v>
      </c>
      <c r="L1211" s="835">
        <v>0</v>
      </c>
      <c r="M1211" s="835">
        <v>0</v>
      </c>
      <c r="N1211" s="832">
        <v>1</v>
      </c>
      <c r="O1211" s="836">
        <v>0.5</v>
      </c>
      <c r="P1211" s="835">
        <v>0</v>
      </c>
      <c r="Q1211" s="837"/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10</v>
      </c>
      <c r="B1212" s="832" t="s">
        <v>2982</v>
      </c>
      <c r="C1212" s="832" t="s">
        <v>2991</v>
      </c>
      <c r="D1212" s="833" t="s">
        <v>6897</v>
      </c>
      <c r="E1212" s="834" t="s">
        <v>3026</v>
      </c>
      <c r="F1212" s="832" t="s">
        <v>2984</v>
      </c>
      <c r="G1212" s="832" t="s">
        <v>3958</v>
      </c>
      <c r="H1212" s="832" t="s">
        <v>689</v>
      </c>
      <c r="I1212" s="832" t="s">
        <v>3959</v>
      </c>
      <c r="J1212" s="832" t="s">
        <v>3960</v>
      </c>
      <c r="K1212" s="832" t="s">
        <v>3961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10</v>
      </c>
      <c r="B1213" s="832" t="s">
        <v>2982</v>
      </c>
      <c r="C1213" s="832" t="s">
        <v>2991</v>
      </c>
      <c r="D1213" s="833" t="s">
        <v>6897</v>
      </c>
      <c r="E1213" s="834" t="s">
        <v>3026</v>
      </c>
      <c r="F1213" s="832" t="s">
        <v>2985</v>
      </c>
      <c r="G1213" s="832" t="s">
        <v>3094</v>
      </c>
      <c r="H1213" s="832" t="s">
        <v>630</v>
      </c>
      <c r="I1213" s="832" t="s">
        <v>4477</v>
      </c>
      <c r="J1213" s="832" t="s">
        <v>3040</v>
      </c>
      <c r="K1213" s="832"/>
      <c r="L1213" s="835">
        <v>0</v>
      </c>
      <c r="M1213" s="835">
        <v>0</v>
      </c>
      <c r="N1213" s="832">
        <v>1</v>
      </c>
      <c r="O1213" s="836">
        <v>1</v>
      </c>
      <c r="P1213" s="835">
        <v>0</v>
      </c>
      <c r="Q1213" s="837"/>
      <c r="R1213" s="832">
        <v>1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10</v>
      </c>
      <c r="B1214" s="832" t="s">
        <v>2982</v>
      </c>
      <c r="C1214" s="832" t="s">
        <v>2987</v>
      </c>
      <c r="D1214" s="833" t="s">
        <v>6898</v>
      </c>
      <c r="E1214" s="834" t="s">
        <v>3077</v>
      </c>
      <c r="F1214" s="832" t="s">
        <v>2984</v>
      </c>
      <c r="G1214" s="832" t="s">
        <v>4478</v>
      </c>
      <c r="H1214" s="832" t="s">
        <v>630</v>
      </c>
      <c r="I1214" s="832" t="s">
        <v>4479</v>
      </c>
      <c r="J1214" s="832" t="s">
        <v>4480</v>
      </c>
      <c r="K1214" s="832" t="s">
        <v>4481</v>
      </c>
      <c r="L1214" s="835">
        <v>0</v>
      </c>
      <c r="M1214" s="835">
        <v>0</v>
      </c>
      <c r="N1214" s="832">
        <v>1</v>
      </c>
      <c r="O1214" s="836">
        <v>1</v>
      </c>
      <c r="P1214" s="835">
        <v>0</v>
      </c>
      <c r="Q1214" s="837"/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10</v>
      </c>
      <c r="B1215" s="832" t="s">
        <v>2982</v>
      </c>
      <c r="C1215" s="832" t="s">
        <v>2987</v>
      </c>
      <c r="D1215" s="833" t="s">
        <v>6898</v>
      </c>
      <c r="E1215" s="834" t="s">
        <v>3077</v>
      </c>
      <c r="F1215" s="832" t="s">
        <v>2984</v>
      </c>
      <c r="G1215" s="832" t="s">
        <v>3106</v>
      </c>
      <c r="H1215" s="832" t="s">
        <v>689</v>
      </c>
      <c r="I1215" s="832" t="s">
        <v>2586</v>
      </c>
      <c r="J1215" s="832" t="s">
        <v>1288</v>
      </c>
      <c r="K1215" s="832" t="s">
        <v>2587</v>
      </c>
      <c r="L1215" s="835">
        <v>225.06</v>
      </c>
      <c r="M1215" s="835">
        <v>675.18000000000006</v>
      </c>
      <c r="N1215" s="832">
        <v>3</v>
      </c>
      <c r="O1215" s="836">
        <v>2</v>
      </c>
      <c r="P1215" s="835">
        <v>675.18000000000006</v>
      </c>
      <c r="Q1215" s="837">
        <v>1</v>
      </c>
      <c r="R1215" s="832">
        <v>3</v>
      </c>
      <c r="S1215" s="837">
        <v>1</v>
      </c>
      <c r="T1215" s="836">
        <v>2</v>
      </c>
      <c r="U1215" s="838">
        <v>1</v>
      </c>
    </row>
    <row r="1216" spans="1:21" ht="14.4" customHeight="1" x14ac:dyDescent="0.3">
      <c r="A1216" s="831">
        <v>10</v>
      </c>
      <c r="B1216" s="832" t="s">
        <v>2982</v>
      </c>
      <c r="C1216" s="832" t="s">
        <v>2987</v>
      </c>
      <c r="D1216" s="833" t="s">
        <v>6898</v>
      </c>
      <c r="E1216" s="834" t="s">
        <v>3077</v>
      </c>
      <c r="F1216" s="832" t="s">
        <v>2984</v>
      </c>
      <c r="G1216" s="832" t="s">
        <v>3263</v>
      </c>
      <c r="H1216" s="832" t="s">
        <v>689</v>
      </c>
      <c r="I1216" s="832" t="s">
        <v>2461</v>
      </c>
      <c r="J1216" s="832" t="s">
        <v>2459</v>
      </c>
      <c r="K1216" s="832" t="s">
        <v>2462</v>
      </c>
      <c r="L1216" s="835">
        <v>170.52</v>
      </c>
      <c r="M1216" s="835">
        <v>170.52</v>
      </c>
      <c r="N1216" s="832">
        <v>1</v>
      </c>
      <c r="O1216" s="836">
        <v>0.5</v>
      </c>
      <c r="P1216" s="835">
        <v>170.52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10</v>
      </c>
      <c r="B1217" s="832" t="s">
        <v>2982</v>
      </c>
      <c r="C1217" s="832" t="s">
        <v>2987</v>
      </c>
      <c r="D1217" s="833" t="s">
        <v>6898</v>
      </c>
      <c r="E1217" s="834" t="s">
        <v>3077</v>
      </c>
      <c r="F1217" s="832" t="s">
        <v>2984</v>
      </c>
      <c r="G1217" s="832" t="s">
        <v>4482</v>
      </c>
      <c r="H1217" s="832" t="s">
        <v>630</v>
      </c>
      <c r="I1217" s="832" t="s">
        <v>4483</v>
      </c>
      <c r="J1217" s="832" t="s">
        <v>4484</v>
      </c>
      <c r="K1217" s="832" t="s">
        <v>4485</v>
      </c>
      <c r="L1217" s="835">
        <v>477.92</v>
      </c>
      <c r="M1217" s="835">
        <v>29153.119999999988</v>
      </c>
      <c r="N1217" s="832">
        <v>61</v>
      </c>
      <c r="O1217" s="836">
        <v>41</v>
      </c>
      <c r="P1217" s="835">
        <v>20072.639999999989</v>
      </c>
      <c r="Q1217" s="837">
        <v>0.6885245901639343</v>
      </c>
      <c r="R1217" s="832">
        <v>42</v>
      </c>
      <c r="S1217" s="837">
        <v>0.68852459016393441</v>
      </c>
      <c r="T1217" s="836">
        <v>27.5</v>
      </c>
      <c r="U1217" s="838">
        <v>0.67073170731707321</v>
      </c>
    </row>
    <row r="1218" spans="1:21" ht="14.4" customHeight="1" x14ac:dyDescent="0.3">
      <c r="A1218" s="831">
        <v>10</v>
      </c>
      <c r="B1218" s="832" t="s">
        <v>2982</v>
      </c>
      <c r="C1218" s="832" t="s">
        <v>2987</v>
      </c>
      <c r="D1218" s="833" t="s">
        <v>6898</v>
      </c>
      <c r="E1218" s="834" t="s">
        <v>3077</v>
      </c>
      <c r="F1218" s="832" t="s">
        <v>2984</v>
      </c>
      <c r="G1218" s="832" t="s">
        <v>3320</v>
      </c>
      <c r="H1218" s="832" t="s">
        <v>630</v>
      </c>
      <c r="I1218" s="832" t="s">
        <v>3321</v>
      </c>
      <c r="J1218" s="832" t="s">
        <v>2217</v>
      </c>
      <c r="K1218" s="832" t="s">
        <v>3322</v>
      </c>
      <c r="L1218" s="835">
        <v>107.27</v>
      </c>
      <c r="M1218" s="835">
        <v>3754.45</v>
      </c>
      <c r="N1218" s="832">
        <v>35</v>
      </c>
      <c r="O1218" s="836">
        <v>8.5</v>
      </c>
      <c r="P1218" s="835">
        <v>858.16000000000008</v>
      </c>
      <c r="Q1218" s="837">
        <v>0.22857142857142859</v>
      </c>
      <c r="R1218" s="832">
        <v>8</v>
      </c>
      <c r="S1218" s="837">
        <v>0.22857142857142856</v>
      </c>
      <c r="T1218" s="836">
        <v>3</v>
      </c>
      <c r="U1218" s="838">
        <v>0.35294117647058826</v>
      </c>
    </row>
    <row r="1219" spans="1:21" ht="14.4" customHeight="1" x14ac:dyDescent="0.3">
      <c r="A1219" s="831">
        <v>10</v>
      </c>
      <c r="B1219" s="832" t="s">
        <v>2982</v>
      </c>
      <c r="C1219" s="832" t="s">
        <v>2987</v>
      </c>
      <c r="D1219" s="833" t="s">
        <v>6898</v>
      </c>
      <c r="E1219" s="834" t="s">
        <v>3077</v>
      </c>
      <c r="F1219" s="832" t="s">
        <v>2984</v>
      </c>
      <c r="G1219" s="832" t="s">
        <v>3320</v>
      </c>
      <c r="H1219" s="832" t="s">
        <v>630</v>
      </c>
      <c r="I1219" s="832" t="s">
        <v>3817</v>
      </c>
      <c r="J1219" s="832" t="s">
        <v>2217</v>
      </c>
      <c r="K1219" s="832" t="s">
        <v>3322</v>
      </c>
      <c r="L1219" s="835">
        <v>107.27</v>
      </c>
      <c r="M1219" s="835">
        <v>643.62</v>
      </c>
      <c r="N1219" s="832">
        <v>6</v>
      </c>
      <c r="O1219" s="836">
        <v>1.5</v>
      </c>
      <c r="P1219" s="835">
        <v>643.62</v>
      </c>
      <c r="Q1219" s="837">
        <v>1</v>
      </c>
      <c r="R1219" s="832">
        <v>6</v>
      </c>
      <c r="S1219" s="837">
        <v>1</v>
      </c>
      <c r="T1219" s="836">
        <v>1.5</v>
      </c>
      <c r="U1219" s="838">
        <v>1</v>
      </c>
    </row>
    <row r="1220" spans="1:21" ht="14.4" customHeight="1" x14ac:dyDescent="0.3">
      <c r="A1220" s="831">
        <v>10</v>
      </c>
      <c r="B1220" s="832" t="s">
        <v>2982</v>
      </c>
      <c r="C1220" s="832" t="s">
        <v>2987</v>
      </c>
      <c r="D1220" s="833" t="s">
        <v>6898</v>
      </c>
      <c r="E1220" s="834" t="s">
        <v>3077</v>
      </c>
      <c r="F1220" s="832" t="s">
        <v>2984</v>
      </c>
      <c r="G1220" s="832" t="s">
        <v>4486</v>
      </c>
      <c r="H1220" s="832" t="s">
        <v>689</v>
      </c>
      <c r="I1220" s="832" t="s">
        <v>2651</v>
      </c>
      <c r="J1220" s="832" t="s">
        <v>2652</v>
      </c>
      <c r="K1220" s="832" t="s">
        <v>2653</v>
      </c>
      <c r="L1220" s="835">
        <v>529.88</v>
      </c>
      <c r="M1220" s="835">
        <v>300971.83999999997</v>
      </c>
      <c r="N1220" s="832">
        <v>568</v>
      </c>
      <c r="O1220" s="836">
        <v>64.5</v>
      </c>
      <c r="P1220" s="835">
        <v>178569.56000000003</v>
      </c>
      <c r="Q1220" s="837">
        <v>0.59330985915492973</v>
      </c>
      <c r="R1220" s="832">
        <v>337</v>
      </c>
      <c r="S1220" s="837">
        <v>0.59330985915492962</v>
      </c>
      <c r="T1220" s="836">
        <v>37.5</v>
      </c>
      <c r="U1220" s="838">
        <v>0.58139534883720934</v>
      </c>
    </row>
    <row r="1221" spans="1:21" ht="14.4" customHeight="1" x14ac:dyDescent="0.3">
      <c r="A1221" s="831">
        <v>10</v>
      </c>
      <c r="B1221" s="832" t="s">
        <v>2982</v>
      </c>
      <c r="C1221" s="832" t="s">
        <v>2987</v>
      </c>
      <c r="D1221" s="833" t="s">
        <v>6898</v>
      </c>
      <c r="E1221" s="834" t="s">
        <v>3077</v>
      </c>
      <c r="F1221" s="832" t="s">
        <v>2984</v>
      </c>
      <c r="G1221" s="832" t="s">
        <v>4486</v>
      </c>
      <c r="H1221" s="832" t="s">
        <v>689</v>
      </c>
      <c r="I1221" s="832" t="s">
        <v>2654</v>
      </c>
      <c r="J1221" s="832" t="s">
        <v>2655</v>
      </c>
      <c r="K1221" s="832" t="s">
        <v>2656</v>
      </c>
      <c r="L1221" s="835">
        <v>848.35</v>
      </c>
      <c r="M1221" s="835">
        <v>19512.050000000003</v>
      </c>
      <c r="N1221" s="832">
        <v>23</v>
      </c>
      <c r="O1221" s="836">
        <v>9</v>
      </c>
      <c r="P1221" s="835">
        <v>10180.200000000003</v>
      </c>
      <c r="Q1221" s="837">
        <v>0.52173913043478271</v>
      </c>
      <c r="R1221" s="832">
        <v>12</v>
      </c>
      <c r="S1221" s="837">
        <v>0.52173913043478259</v>
      </c>
      <c r="T1221" s="836">
        <v>6</v>
      </c>
      <c r="U1221" s="838">
        <v>0.66666666666666663</v>
      </c>
    </row>
    <row r="1222" spans="1:21" ht="14.4" customHeight="1" x14ac:dyDescent="0.3">
      <c r="A1222" s="831">
        <v>10</v>
      </c>
      <c r="B1222" s="832" t="s">
        <v>2982</v>
      </c>
      <c r="C1222" s="832" t="s">
        <v>2987</v>
      </c>
      <c r="D1222" s="833" t="s">
        <v>6898</v>
      </c>
      <c r="E1222" s="834" t="s">
        <v>3077</v>
      </c>
      <c r="F1222" s="832" t="s">
        <v>2984</v>
      </c>
      <c r="G1222" s="832" t="s">
        <v>4486</v>
      </c>
      <c r="H1222" s="832" t="s">
        <v>689</v>
      </c>
      <c r="I1222" s="832" t="s">
        <v>2654</v>
      </c>
      <c r="J1222" s="832" t="s">
        <v>2655</v>
      </c>
      <c r="K1222" s="832" t="s">
        <v>2656</v>
      </c>
      <c r="L1222" s="835">
        <v>830.09</v>
      </c>
      <c r="M1222" s="835">
        <v>58106.299999999974</v>
      </c>
      <c r="N1222" s="832">
        <v>70</v>
      </c>
      <c r="O1222" s="836">
        <v>32</v>
      </c>
      <c r="P1222" s="835">
        <v>38184.139999999978</v>
      </c>
      <c r="Q1222" s="837">
        <v>0.65714285714285703</v>
      </c>
      <c r="R1222" s="832">
        <v>46</v>
      </c>
      <c r="S1222" s="837">
        <v>0.65714285714285714</v>
      </c>
      <c r="T1222" s="836">
        <v>20.5</v>
      </c>
      <c r="U1222" s="838">
        <v>0.640625</v>
      </c>
    </row>
    <row r="1223" spans="1:21" ht="14.4" customHeight="1" x14ac:dyDescent="0.3">
      <c r="A1223" s="831">
        <v>10</v>
      </c>
      <c r="B1223" s="832" t="s">
        <v>2982</v>
      </c>
      <c r="C1223" s="832" t="s">
        <v>2987</v>
      </c>
      <c r="D1223" s="833" t="s">
        <v>6898</v>
      </c>
      <c r="E1223" s="834" t="s">
        <v>3077</v>
      </c>
      <c r="F1223" s="832" t="s">
        <v>2984</v>
      </c>
      <c r="G1223" s="832" t="s">
        <v>4486</v>
      </c>
      <c r="H1223" s="832" t="s">
        <v>689</v>
      </c>
      <c r="I1223" s="832" t="s">
        <v>4487</v>
      </c>
      <c r="J1223" s="832" t="s">
        <v>4488</v>
      </c>
      <c r="K1223" s="832" t="s">
        <v>4489</v>
      </c>
      <c r="L1223" s="835">
        <v>423.9</v>
      </c>
      <c r="M1223" s="835">
        <v>17379.900000000001</v>
      </c>
      <c r="N1223" s="832">
        <v>41</v>
      </c>
      <c r="O1223" s="836">
        <v>4</v>
      </c>
      <c r="P1223" s="835">
        <v>17379.900000000001</v>
      </c>
      <c r="Q1223" s="837">
        <v>1</v>
      </c>
      <c r="R1223" s="832">
        <v>41</v>
      </c>
      <c r="S1223" s="837">
        <v>1</v>
      </c>
      <c r="T1223" s="836">
        <v>4</v>
      </c>
      <c r="U1223" s="838">
        <v>1</v>
      </c>
    </row>
    <row r="1224" spans="1:21" ht="14.4" customHeight="1" x14ac:dyDescent="0.3">
      <c r="A1224" s="831">
        <v>10</v>
      </c>
      <c r="B1224" s="832" t="s">
        <v>2982</v>
      </c>
      <c r="C1224" s="832" t="s">
        <v>2987</v>
      </c>
      <c r="D1224" s="833" t="s">
        <v>6898</v>
      </c>
      <c r="E1224" s="834" t="s">
        <v>3077</v>
      </c>
      <c r="F1224" s="832" t="s">
        <v>2984</v>
      </c>
      <c r="G1224" s="832" t="s">
        <v>4490</v>
      </c>
      <c r="H1224" s="832" t="s">
        <v>689</v>
      </c>
      <c r="I1224" s="832" t="s">
        <v>4491</v>
      </c>
      <c r="J1224" s="832" t="s">
        <v>4492</v>
      </c>
      <c r="K1224" s="832" t="s">
        <v>4493</v>
      </c>
      <c r="L1224" s="835">
        <v>1285.8</v>
      </c>
      <c r="M1224" s="835">
        <v>15429.6</v>
      </c>
      <c r="N1224" s="832">
        <v>12</v>
      </c>
      <c r="O1224" s="836">
        <v>2.5</v>
      </c>
      <c r="P1224" s="835">
        <v>12858</v>
      </c>
      <c r="Q1224" s="837">
        <v>0.83333333333333326</v>
      </c>
      <c r="R1224" s="832">
        <v>10</v>
      </c>
      <c r="S1224" s="837">
        <v>0.83333333333333337</v>
      </c>
      <c r="T1224" s="836">
        <v>1.5</v>
      </c>
      <c r="U1224" s="838">
        <v>0.6</v>
      </c>
    </row>
    <row r="1225" spans="1:21" ht="14.4" customHeight="1" x14ac:dyDescent="0.3">
      <c r="A1225" s="831">
        <v>10</v>
      </c>
      <c r="B1225" s="832" t="s">
        <v>2982</v>
      </c>
      <c r="C1225" s="832" t="s">
        <v>2987</v>
      </c>
      <c r="D1225" s="833" t="s">
        <v>6898</v>
      </c>
      <c r="E1225" s="834" t="s">
        <v>3077</v>
      </c>
      <c r="F1225" s="832" t="s">
        <v>2984</v>
      </c>
      <c r="G1225" s="832" t="s">
        <v>4494</v>
      </c>
      <c r="H1225" s="832" t="s">
        <v>630</v>
      </c>
      <c r="I1225" s="832" t="s">
        <v>4495</v>
      </c>
      <c r="J1225" s="832" t="s">
        <v>4496</v>
      </c>
      <c r="K1225" s="832" t="s">
        <v>2656</v>
      </c>
      <c r="L1225" s="835">
        <v>1285.8</v>
      </c>
      <c r="M1225" s="835">
        <v>200584.80000000022</v>
      </c>
      <c r="N1225" s="832">
        <v>156</v>
      </c>
      <c r="O1225" s="836">
        <v>63</v>
      </c>
      <c r="P1225" s="835">
        <v>124722.60000000017</v>
      </c>
      <c r="Q1225" s="837">
        <v>0.62179487179487192</v>
      </c>
      <c r="R1225" s="832">
        <v>97</v>
      </c>
      <c r="S1225" s="837">
        <v>0.62179487179487181</v>
      </c>
      <c r="T1225" s="836">
        <v>42</v>
      </c>
      <c r="U1225" s="838">
        <v>0.66666666666666663</v>
      </c>
    </row>
    <row r="1226" spans="1:21" ht="14.4" customHeight="1" x14ac:dyDescent="0.3">
      <c r="A1226" s="831">
        <v>10</v>
      </c>
      <c r="B1226" s="832" t="s">
        <v>2982</v>
      </c>
      <c r="C1226" s="832" t="s">
        <v>2987</v>
      </c>
      <c r="D1226" s="833" t="s">
        <v>6898</v>
      </c>
      <c r="E1226" s="834" t="s">
        <v>3077</v>
      </c>
      <c r="F1226" s="832" t="s">
        <v>2984</v>
      </c>
      <c r="G1226" s="832" t="s">
        <v>4494</v>
      </c>
      <c r="H1226" s="832" t="s">
        <v>630</v>
      </c>
      <c r="I1226" s="832" t="s">
        <v>4497</v>
      </c>
      <c r="J1226" s="832" t="s">
        <v>4498</v>
      </c>
      <c r="K1226" s="832" t="s">
        <v>2656</v>
      </c>
      <c r="L1226" s="835">
        <v>1285.8</v>
      </c>
      <c r="M1226" s="835">
        <v>9000.6</v>
      </c>
      <c r="N1226" s="832">
        <v>7</v>
      </c>
      <c r="O1226" s="836">
        <v>2.5</v>
      </c>
      <c r="P1226" s="835">
        <v>6429</v>
      </c>
      <c r="Q1226" s="837">
        <v>0.7142857142857143</v>
      </c>
      <c r="R1226" s="832">
        <v>5</v>
      </c>
      <c r="S1226" s="837">
        <v>0.7142857142857143</v>
      </c>
      <c r="T1226" s="836">
        <v>2</v>
      </c>
      <c r="U1226" s="838">
        <v>0.8</v>
      </c>
    </row>
    <row r="1227" spans="1:21" ht="14.4" customHeight="1" x14ac:dyDescent="0.3">
      <c r="A1227" s="831">
        <v>10</v>
      </c>
      <c r="B1227" s="832" t="s">
        <v>2982</v>
      </c>
      <c r="C1227" s="832" t="s">
        <v>2987</v>
      </c>
      <c r="D1227" s="833" t="s">
        <v>6898</v>
      </c>
      <c r="E1227" s="834" t="s">
        <v>3077</v>
      </c>
      <c r="F1227" s="832" t="s">
        <v>2984</v>
      </c>
      <c r="G1227" s="832" t="s">
        <v>4494</v>
      </c>
      <c r="H1227" s="832" t="s">
        <v>630</v>
      </c>
      <c r="I1227" s="832" t="s">
        <v>4499</v>
      </c>
      <c r="J1227" s="832" t="s">
        <v>4496</v>
      </c>
      <c r="K1227" s="832" t="s">
        <v>4500</v>
      </c>
      <c r="L1227" s="835">
        <v>1285.8</v>
      </c>
      <c r="M1227" s="835">
        <v>9000.6</v>
      </c>
      <c r="N1227" s="832">
        <v>7</v>
      </c>
      <c r="O1227" s="836">
        <v>3.5</v>
      </c>
      <c r="P1227" s="835">
        <v>7714.8</v>
      </c>
      <c r="Q1227" s="837">
        <v>0.8571428571428571</v>
      </c>
      <c r="R1227" s="832">
        <v>6</v>
      </c>
      <c r="S1227" s="837">
        <v>0.8571428571428571</v>
      </c>
      <c r="T1227" s="836">
        <v>3</v>
      </c>
      <c r="U1227" s="838">
        <v>0.8571428571428571</v>
      </c>
    </row>
    <row r="1228" spans="1:21" ht="14.4" customHeight="1" x14ac:dyDescent="0.3">
      <c r="A1228" s="831">
        <v>10</v>
      </c>
      <c r="B1228" s="832" t="s">
        <v>2982</v>
      </c>
      <c r="C1228" s="832" t="s">
        <v>2987</v>
      </c>
      <c r="D1228" s="833" t="s">
        <v>6898</v>
      </c>
      <c r="E1228" s="834" t="s">
        <v>3077</v>
      </c>
      <c r="F1228" s="832" t="s">
        <v>2984</v>
      </c>
      <c r="G1228" s="832" t="s">
        <v>4494</v>
      </c>
      <c r="H1228" s="832" t="s">
        <v>689</v>
      </c>
      <c r="I1228" s="832" t="s">
        <v>2662</v>
      </c>
      <c r="J1228" s="832" t="s">
        <v>2663</v>
      </c>
      <c r="K1228" s="832" t="s">
        <v>2664</v>
      </c>
      <c r="L1228" s="835">
        <v>2571.62</v>
      </c>
      <c r="M1228" s="835">
        <v>10286.48</v>
      </c>
      <c r="N1228" s="832">
        <v>4</v>
      </c>
      <c r="O1228" s="836">
        <v>1.5</v>
      </c>
      <c r="P1228" s="835">
        <v>10286.48</v>
      </c>
      <c r="Q1228" s="837">
        <v>1</v>
      </c>
      <c r="R1228" s="832">
        <v>4</v>
      </c>
      <c r="S1228" s="837">
        <v>1</v>
      </c>
      <c r="T1228" s="836">
        <v>1.5</v>
      </c>
      <c r="U1228" s="838">
        <v>1</v>
      </c>
    </row>
    <row r="1229" spans="1:21" ht="14.4" customHeight="1" x14ac:dyDescent="0.3">
      <c r="A1229" s="831">
        <v>10</v>
      </c>
      <c r="B1229" s="832" t="s">
        <v>2982</v>
      </c>
      <c r="C1229" s="832" t="s">
        <v>2987</v>
      </c>
      <c r="D1229" s="833" t="s">
        <v>6898</v>
      </c>
      <c r="E1229" s="834" t="s">
        <v>3077</v>
      </c>
      <c r="F1229" s="832" t="s">
        <v>2984</v>
      </c>
      <c r="G1229" s="832" t="s">
        <v>4494</v>
      </c>
      <c r="H1229" s="832" t="s">
        <v>630</v>
      </c>
      <c r="I1229" s="832" t="s">
        <v>4501</v>
      </c>
      <c r="J1229" s="832" t="s">
        <v>2663</v>
      </c>
      <c r="K1229" s="832" t="s">
        <v>4502</v>
      </c>
      <c r="L1229" s="835">
        <v>2571.62</v>
      </c>
      <c r="M1229" s="835">
        <v>2571.62</v>
      </c>
      <c r="N1229" s="832">
        <v>1</v>
      </c>
      <c r="O1229" s="836">
        <v>0.5</v>
      </c>
      <c r="P1229" s="835">
        <v>2571.62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10</v>
      </c>
      <c r="B1230" s="832" t="s">
        <v>2982</v>
      </c>
      <c r="C1230" s="832" t="s">
        <v>2987</v>
      </c>
      <c r="D1230" s="833" t="s">
        <v>6898</v>
      </c>
      <c r="E1230" s="834" t="s">
        <v>3077</v>
      </c>
      <c r="F1230" s="832" t="s">
        <v>2984</v>
      </c>
      <c r="G1230" s="832" t="s">
        <v>4503</v>
      </c>
      <c r="H1230" s="832" t="s">
        <v>689</v>
      </c>
      <c r="I1230" s="832" t="s">
        <v>2647</v>
      </c>
      <c r="J1230" s="832" t="s">
        <v>2648</v>
      </c>
      <c r="K1230" s="832" t="s">
        <v>2649</v>
      </c>
      <c r="L1230" s="835">
        <v>848.35</v>
      </c>
      <c r="M1230" s="835">
        <v>61081.2</v>
      </c>
      <c r="N1230" s="832">
        <v>72</v>
      </c>
      <c r="O1230" s="836">
        <v>16</v>
      </c>
      <c r="P1230" s="835">
        <v>36479.049999999996</v>
      </c>
      <c r="Q1230" s="837">
        <v>0.59722222222222221</v>
      </c>
      <c r="R1230" s="832">
        <v>43</v>
      </c>
      <c r="S1230" s="837">
        <v>0.59722222222222221</v>
      </c>
      <c r="T1230" s="836">
        <v>10.5</v>
      </c>
      <c r="U1230" s="838">
        <v>0.65625</v>
      </c>
    </row>
    <row r="1231" spans="1:21" ht="14.4" customHeight="1" x14ac:dyDescent="0.3">
      <c r="A1231" s="831">
        <v>10</v>
      </c>
      <c r="B1231" s="832" t="s">
        <v>2982</v>
      </c>
      <c r="C1231" s="832" t="s">
        <v>2987</v>
      </c>
      <c r="D1231" s="833" t="s">
        <v>6898</v>
      </c>
      <c r="E1231" s="834" t="s">
        <v>3077</v>
      </c>
      <c r="F1231" s="832" t="s">
        <v>2984</v>
      </c>
      <c r="G1231" s="832" t="s">
        <v>4503</v>
      </c>
      <c r="H1231" s="832" t="s">
        <v>689</v>
      </c>
      <c r="I1231" s="832" t="s">
        <v>2647</v>
      </c>
      <c r="J1231" s="832" t="s">
        <v>2648</v>
      </c>
      <c r="K1231" s="832" t="s">
        <v>2649</v>
      </c>
      <c r="L1231" s="835">
        <v>672.95</v>
      </c>
      <c r="M1231" s="835">
        <v>123822.79999999996</v>
      </c>
      <c r="N1231" s="832">
        <v>184</v>
      </c>
      <c r="O1231" s="836">
        <v>49</v>
      </c>
      <c r="P1231" s="835">
        <v>85464.649999999951</v>
      </c>
      <c r="Q1231" s="837">
        <v>0.69021739130434767</v>
      </c>
      <c r="R1231" s="832">
        <v>127</v>
      </c>
      <c r="S1231" s="837">
        <v>0.69021739130434778</v>
      </c>
      <c r="T1231" s="836">
        <v>35</v>
      </c>
      <c r="U1231" s="838">
        <v>0.7142857142857143</v>
      </c>
    </row>
    <row r="1232" spans="1:21" ht="14.4" customHeight="1" x14ac:dyDescent="0.3">
      <c r="A1232" s="831">
        <v>10</v>
      </c>
      <c r="B1232" s="832" t="s">
        <v>2982</v>
      </c>
      <c r="C1232" s="832" t="s">
        <v>2987</v>
      </c>
      <c r="D1232" s="833" t="s">
        <v>6898</v>
      </c>
      <c r="E1232" s="834" t="s">
        <v>3077</v>
      </c>
      <c r="F1232" s="832" t="s">
        <v>2984</v>
      </c>
      <c r="G1232" s="832" t="s">
        <v>4504</v>
      </c>
      <c r="H1232" s="832" t="s">
        <v>630</v>
      </c>
      <c r="I1232" s="832" t="s">
        <v>4505</v>
      </c>
      <c r="J1232" s="832" t="s">
        <v>4506</v>
      </c>
      <c r="K1232" s="832" t="s">
        <v>2656</v>
      </c>
      <c r="L1232" s="835">
        <v>848.35</v>
      </c>
      <c r="M1232" s="835">
        <v>2545.0500000000002</v>
      </c>
      <c r="N1232" s="832">
        <v>3</v>
      </c>
      <c r="O1232" s="836">
        <v>0.5</v>
      </c>
      <c r="P1232" s="835">
        <v>2545.0500000000002</v>
      </c>
      <c r="Q1232" s="837">
        <v>1</v>
      </c>
      <c r="R1232" s="832">
        <v>3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10</v>
      </c>
      <c r="B1233" s="832" t="s">
        <v>2982</v>
      </c>
      <c r="C1233" s="832" t="s">
        <v>2987</v>
      </c>
      <c r="D1233" s="833" t="s">
        <v>6898</v>
      </c>
      <c r="E1233" s="834" t="s">
        <v>3077</v>
      </c>
      <c r="F1233" s="832" t="s">
        <v>2984</v>
      </c>
      <c r="G1233" s="832" t="s">
        <v>3120</v>
      </c>
      <c r="H1233" s="832" t="s">
        <v>630</v>
      </c>
      <c r="I1233" s="832" t="s">
        <v>3211</v>
      </c>
      <c r="J1233" s="832" t="s">
        <v>1034</v>
      </c>
      <c r="K1233" s="832" t="s">
        <v>3212</v>
      </c>
      <c r="L1233" s="835">
        <v>48.09</v>
      </c>
      <c r="M1233" s="835">
        <v>2548.7699999999995</v>
      </c>
      <c r="N1233" s="832">
        <v>53</v>
      </c>
      <c r="O1233" s="836">
        <v>38.5</v>
      </c>
      <c r="P1233" s="835">
        <v>1683.1499999999994</v>
      </c>
      <c r="Q1233" s="837">
        <v>0.66037735849056589</v>
      </c>
      <c r="R1233" s="832">
        <v>35</v>
      </c>
      <c r="S1233" s="837">
        <v>0.660377358490566</v>
      </c>
      <c r="T1233" s="836">
        <v>25.5</v>
      </c>
      <c r="U1233" s="838">
        <v>0.66233766233766234</v>
      </c>
    </row>
    <row r="1234" spans="1:21" ht="14.4" customHeight="1" x14ac:dyDescent="0.3">
      <c r="A1234" s="831">
        <v>10</v>
      </c>
      <c r="B1234" s="832" t="s">
        <v>2982</v>
      </c>
      <c r="C1234" s="832" t="s">
        <v>2987</v>
      </c>
      <c r="D1234" s="833" t="s">
        <v>6898</v>
      </c>
      <c r="E1234" s="834" t="s">
        <v>3077</v>
      </c>
      <c r="F1234" s="832" t="s">
        <v>2984</v>
      </c>
      <c r="G1234" s="832" t="s">
        <v>3120</v>
      </c>
      <c r="H1234" s="832" t="s">
        <v>630</v>
      </c>
      <c r="I1234" s="832" t="s">
        <v>4507</v>
      </c>
      <c r="J1234" s="832" t="s">
        <v>1034</v>
      </c>
      <c r="K1234" s="832" t="s">
        <v>4508</v>
      </c>
      <c r="L1234" s="835">
        <v>64.36</v>
      </c>
      <c r="M1234" s="835">
        <v>707.96</v>
      </c>
      <c r="N1234" s="832">
        <v>11</v>
      </c>
      <c r="O1234" s="836">
        <v>6.5</v>
      </c>
      <c r="P1234" s="835">
        <v>643.6</v>
      </c>
      <c r="Q1234" s="837">
        <v>0.90909090909090906</v>
      </c>
      <c r="R1234" s="832">
        <v>10</v>
      </c>
      <c r="S1234" s="837">
        <v>0.90909090909090906</v>
      </c>
      <c r="T1234" s="836">
        <v>6</v>
      </c>
      <c r="U1234" s="838">
        <v>0.92307692307692313</v>
      </c>
    </row>
    <row r="1235" spans="1:21" ht="14.4" customHeight="1" x14ac:dyDescent="0.3">
      <c r="A1235" s="831">
        <v>10</v>
      </c>
      <c r="B1235" s="832" t="s">
        <v>2982</v>
      </c>
      <c r="C1235" s="832" t="s">
        <v>2987</v>
      </c>
      <c r="D1235" s="833" t="s">
        <v>6898</v>
      </c>
      <c r="E1235" s="834" t="s">
        <v>3077</v>
      </c>
      <c r="F1235" s="832" t="s">
        <v>2984</v>
      </c>
      <c r="G1235" s="832" t="s">
        <v>3334</v>
      </c>
      <c r="H1235" s="832" t="s">
        <v>630</v>
      </c>
      <c r="I1235" s="832" t="s">
        <v>4020</v>
      </c>
      <c r="J1235" s="832" t="s">
        <v>3336</v>
      </c>
      <c r="K1235" s="832" t="s">
        <v>4021</v>
      </c>
      <c r="L1235" s="835">
        <v>132.97999999999999</v>
      </c>
      <c r="M1235" s="835">
        <v>132.97999999999999</v>
      </c>
      <c r="N1235" s="832">
        <v>1</v>
      </c>
      <c r="O1235" s="836">
        <v>0.5</v>
      </c>
      <c r="P1235" s="835">
        <v>132.97999999999999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10</v>
      </c>
      <c r="B1236" s="832" t="s">
        <v>2982</v>
      </c>
      <c r="C1236" s="832" t="s">
        <v>2987</v>
      </c>
      <c r="D1236" s="833" t="s">
        <v>6898</v>
      </c>
      <c r="E1236" s="834" t="s">
        <v>3077</v>
      </c>
      <c r="F1236" s="832" t="s">
        <v>2984</v>
      </c>
      <c r="G1236" s="832" t="s">
        <v>3334</v>
      </c>
      <c r="H1236" s="832" t="s">
        <v>630</v>
      </c>
      <c r="I1236" s="832" t="s">
        <v>3335</v>
      </c>
      <c r="J1236" s="832" t="s">
        <v>3336</v>
      </c>
      <c r="K1236" s="832" t="s">
        <v>3337</v>
      </c>
      <c r="L1236" s="835">
        <v>77.52</v>
      </c>
      <c r="M1236" s="835">
        <v>77.52</v>
      </c>
      <c r="N1236" s="832">
        <v>1</v>
      </c>
      <c r="O1236" s="836">
        <v>0.5</v>
      </c>
      <c r="P1236" s="835">
        <v>77.52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10</v>
      </c>
      <c r="B1237" s="832" t="s">
        <v>2982</v>
      </c>
      <c r="C1237" s="832" t="s">
        <v>2987</v>
      </c>
      <c r="D1237" s="833" t="s">
        <v>6898</v>
      </c>
      <c r="E1237" s="834" t="s">
        <v>3077</v>
      </c>
      <c r="F1237" s="832" t="s">
        <v>2984</v>
      </c>
      <c r="G1237" s="832" t="s">
        <v>3985</v>
      </c>
      <c r="H1237" s="832" t="s">
        <v>689</v>
      </c>
      <c r="I1237" s="832" t="s">
        <v>4509</v>
      </c>
      <c r="J1237" s="832" t="s">
        <v>2680</v>
      </c>
      <c r="K1237" s="832" t="s">
        <v>4510</v>
      </c>
      <c r="L1237" s="835">
        <v>105.23</v>
      </c>
      <c r="M1237" s="835">
        <v>105.23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10</v>
      </c>
      <c r="B1238" s="832" t="s">
        <v>2982</v>
      </c>
      <c r="C1238" s="832" t="s">
        <v>2987</v>
      </c>
      <c r="D1238" s="833" t="s">
        <v>6898</v>
      </c>
      <c r="E1238" s="834" t="s">
        <v>3077</v>
      </c>
      <c r="F1238" s="832" t="s">
        <v>2984</v>
      </c>
      <c r="G1238" s="832" t="s">
        <v>3985</v>
      </c>
      <c r="H1238" s="832" t="s">
        <v>689</v>
      </c>
      <c r="I1238" s="832" t="s">
        <v>4511</v>
      </c>
      <c r="J1238" s="832" t="s">
        <v>2680</v>
      </c>
      <c r="K1238" s="832" t="s">
        <v>4512</v>
      </c>
      <c r="L1238" s="835">
        <v>118.54</v>
      </c>
      <c r="M1238" s="835">
        <v>237.08</v>
      </c>
      <c r="N1238" s="832">
        <v>2</v>
      </c>
      <c r="O1238" s="836">
        <v>1.5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10</v>
      </c>
      <c r="B1239" s="832" t="s">
        <v>2982</v>
      </c>
      <c r="C1239" s="832" t="s">
        <v>2987</v>
      </c>
      <c r="D1239" s="833" t="s">
        <v>6898</v>
      </c>
      <c r="E1239" s="834" t="s">
        <v>3077</v>
      </c>
      <c r="F1239" s="832" t="s">
        <v>2984</v>
      </c>
      <c r="G1239" s="832" t="s">
        <v>3985</v>
      </c>
      <c r="H1239" s="832" t="s">
        <v>689</v>
      </c>
      <c r="I1239" s="832" t="s">
        <v>4513</v>
      </c>
      <c r="J1239" s="832" t="s">
        <v>2580</v>
      </c>
      <c r="K1239" s="832" t="s">
        <v>4514</v>
      </c>
      <c r="L1239" s="835">
        <v>63.14</v>
      </c>
      <c r="M1239" s="835">
        <v>189.42000000000002</v>
      </c>
      <c r="N1239" s="832">
        <v>3</v>
      </c>
      <c r="O1239" s="836">
        <v>1.5</v>
      </c>
      <c r="P1239" s="835">
        <v>63.14</v>
      </c>
      <c r="Q1239" s="837">
        <v>0.33333333333333331</v>
      </c>
      <c r="R1239" s="832">
        <v>1</v>
      </c>
      <c r="S1239" s="837">
        <v>0.33333333333333331</v>
      </c>
      <c r="T1239" s="836">
        <v>0.5</v>
      </c>
      <c r="U1239" s="838">
        <v>0.33333333333333331</v>
      </c>
    </row>
    <row r="1240" spans="1:21" ht="14.4" customHeight="1" x14ac:dyDescent="0.3">
      <c r="A1240" s="831">
        <v>10</v>
      </c>
      <c r="B1240" s="832" t="s">
        <v>2982</v>
      </c>
      <c r="C1240" s="832" t="s">
        <v>2987</v>
      </c>
      <c r="D1240" s="833" t="s">
        <v>6898</v>
      </c>
      <c r="E1240" s="834" t="s">
        <v>3077</v>
      </c>
      <c r="F1240" s="832" t="s">
        <v>2984</v>
      </c>
      <c r="G1240" s="832" t="s">
        <v>3985</v>
      </c>
      <c r="H1240" s="832" t="s">
        <v>689</v>
      </c>
      <c r="I1240" s="832" t="s">
        <v>2579</v>
      </c>
      <c r="J1240" s="832" t="s">
        <v>2580</v>
      </c>
      <c r="K1240" s="832" t="s">
        <v>2581</v>
      </c>
      <c r="L1240" s="835">
        <v>46.07</v>
      </c>
      <c r="M1240" s="835">
        <v>414.63</v>
      </c>
      <c r="N1240" s="832">
        <v>9</v>
      </c>
      <c r="O1240" s="836">
        <v>7.5</v>
      </c>
      <c r="P1240" s="835">
        <v>322.49</v>
      </c>
      <c r="Q1240" s="837">
        <v>0.77777777777777779</v>
      </c>
      <c r="R1240" s="832">
        <v>7</v>
      </c>
      <c r="S1240" s="837">
        <v>0.77777777777777779</v>
      </c>
      <c r="T1240" s="836">
        <v>6</v>
      </c>
      <c r="U1240" s="838">
        <v>0.8</v>
      </c>
    </row>
    <row r="1241" spans="1:21" ht="14.4" customHeight="1" x14ac:dyDescent="0.3">
      <c r="A1241" s="831">
        <v>10</v>
      </c>
      <c r="B1241" s="832" t="s">
        <v>2982</v>
      </c>
      <c r="C1241" s="832" t="s">
        <v>2987</v>
      </c>
      <c r="D1241" s="833" t="s">
        <v>6898</v>
      </c>
      <c r="E1241" s="834" t="s">
        <v>3077</v>
      </c>
      <c r="F1241" s="832" t="s">
        <v>2984</v>
      </c>
      <c r="G1241" s="832" t="s">
        <v>3985</v>
      </c>
      <c r="H1241" s="832" t="s">
        <v>689</v>
      </c>
      <c r="I1241" s="832" t="s">
        <v>2579</v>
      </c>
      <c r="J1241" s="832" t="s">
        <v>2580</v>
      </c>
      <c r="K1241" s="832" t="s">
        <v>2581</v>
      </c>
      <c r="L1241" s="835">
        <v>49.08</v>
      </c>
      <c r="M1241" s="835">
        <v>245.39999999999998</v>
      </c>
      <c r="N1241" s="832">
        <v>5</v>
      </c>
      <c r="O1241" s="836">
        <v>3.5</v>
      </c>
      <c r="P1241" s="835">
        <v>196.32</v>
      </c>
      <c r="Q1241" s="837">
        <v>0.8</v>
      </c>
      <c r="R1241" s="832">
        <v>4</v>
      </c>
      <c r="S1241" s="837">
        <v>0.8</v>
      </c>
      <c r="T1241" s="836">
        <v>3</v>
      </c>
      <c r="U1241" s="838">
        <v>0.8571428571428571</v>
      </c>
    </row>
    <row r="1242" spans="1:21" ht="14.4" customHeight="1" x14ac:dyDescent="0.3">
      <c r="A1242" s="831">
        <v>10</v>
      </c>
      <c r="B1242" s="832" t="s">
        <v>2982</v>
      </c>
      <c r="C1242" s="832" t="s">
        <v>2987</v>
      </c>
      <c r="D1242" s="833" t="s">
        <v>6898</v>
      </c>
      <c r="E1242" s="834" t="s">
        <v>3077</v>
      </c>
      <c r="F1242" s="832" t="s">
        <v>2984</v>
      </c>
      <c r="G1242" s="832" t="s">
        <v>3985</v>
      </c>
      <c r="H1242" s="832" t="s">
        <v>630</v>
      </c>
      <c r="I1242" s="832" t="s">
        <v>4325</v>
      </c>
      <c r="J1242" s="832" t="s">
        <v>2580</v>
      </c>
      <c r="K1242" s="832" t="s">
        <v>4326</v>
      </c>
      <c r="L1242" s="835">
        <v>79.03</v>
      </c>
      <c r="M1242" s="835">
        <v>158.06</v>
      </c>
      <c r="N1242" s="832">
        <v>2</v>
      </c>
      <c r="O1242" s="836">
        <v>1.5</v>
      </c>
      <c r="P1242" s="835">
        <v>158.06</v>
      </c>
      <c r="Q1242" s="837">
        <v>1</v>
      </c>
      <c r="R1242" s="832">
        <v>2</v>
      </c>
      <c r="S1242" s="837">
        <v>1</v>
      </c>
      <c r="T1242" s="836">
        <v>1.5</v>
      </c>
      <c r="U1242" s="838">
        <v>1</v>
      </c>
    </row>
    <row r="1243" spans="1:21" ht="14.4" customHeight="1" x14ac:dyDescent="0.3">
      <c r="A1243" s="831">
        <v>10</v>
      </c>
      <c r="B1243" s="832" t="s">
        <v>2982</v>
      </c>
      <c r="C1243" s="832" t="s">
        <v>2987</v>
      </c>
      <c r="D1243" s="833" t="s">
        <v>6898</v>
      </c>
      <c r="E1243" s="834" t="s">
        <v>3077</v>
      </c>
      <c r="F1243" s="832" t="s">
        <v>2984</v>
      </c>
      <c r="G1243" s="832" t="s">
        <v>3985</v>
      </c>
      <c r="H1243" s="832" t="s">
        <v>630</v>
      </c>
      <c r="I1243" s="832" t="s">
        <v>4325</v>
      </c>
      <c r="J1243" s="832" t="s">
        <v>2580</v>
      </c>
      <c r="K1243" s="832" t="s">
        <v>4326</v>
      </c>
      <c r="L1243" s="835">
        <v>84.18</v>
      </c>
      <c r="M1243" s="835">
        <v>84.18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10</v>
      </c>
      <c r="B1244" s="832" t="s">
        <v>2982</v>
      </c>
      <c r="C1244" s="832" t="s">
        <v>2987</v>
      </c>
      <c r="D1244" s="833" t="s">
        <v>6898</v>
      </c>
      <c r="E1244" s="834" t="s">
        <v>3077</v>
      </c>
      <c r="F1244" s="832" t="s">
        <v>2984</v>
      </c>
      <c r="G1244" s="832" t="s">
        <v>3985</v>
      </c>
      <c r="H1244" s="832" t="s">
        <v>689</v>
      </c>
      <c r="I1244" s="832" t="s">
        <v>2679</v>
      </c>
      <c r="J1244" s="832" t="s">
        <v>2680</v>
      </c>
      <c r="K1244" s="832" t="s">
        <v>2581</v>
      </c>
      <c r="L1244" s="835">
        <v>46.07</v>
      </c>
      <c r="M1244" s="835">
        <v>184.28</v>
      </c>
      <c r="N1244" s="832">
        <v>4</v>
      </c>
      <c r="O1244" s="836">
        <v>3.5</v>
      </c>
      <c r="P1244" s="835">
        <v>92.14</v>
      </c>
      <c r="Q1244" s="837">
        <v>0.5</v>
      </c>
      <c r="R1244" s="832">
        <v>2</v>
      </c>
      <c r="S1244" s="837">
        <v>0.5</v>
      </c>
      <c r="T1244" s="836">
        <v>2</v>
      </c>
      <c r="U1244" s="838">
        <v>0.5714285714285714</v>
      </c>
    </row>
    <row r="1245" spans="1:21" ht="14.4" customHeight="1" x14ac:dyDescent="0.3">
      <c r="A1245" s="831">
        <v>10</v>
      </c>
      <c r="B1245" s="832" t="s">
        <v>2982</v>
      </c>
      <c r="C1245" s="832" t="s">
        <v>2987</v>
      </c>
      <c r="D1245" s="833" t="s">
        <v>6898</v>
      </c>
      <c r="E1245" s="834" t="s">
        <v>3077</v>
      </c>
      <c r="F1245" s="832" t="s">
        <v>2984</v>
      </c>
      <c r="G1245" s="832" t="s">
        <v>3985</v>
      </c>
      <c r="H1245" s="832" t="s">
        <v>689</v>
      </c>
      <c r="I1245" s="832" t="s">
        <v>2679</v>
      </c>
      <c r="J1245" s="832" t="s">
        <v>2680</v>
      </c>
      <c r="K1245" s="832" t="s">
        <v>2581</v>
      </c>
      <c r="L1245" s="835">
        <v>49.08</v>
      </c>
      <c r="M1245" s="835">
        <v>196.32</v>
      </c>
      <c r="N1245" s="832">
        <v>4</v>
      </c>
      <c r="O1245" s="836">
        <v>2.5</v>
      </c>
      <c r="P1245" s="835">
        <v>49.08</v>
      </c>
      <c r="Q1245" s="837">
        <v>0.25</v>
      </c>
      <c r="R1245" s="832">
        <v>1</v>
      </c>
      <c r="S1245" s="837">
        <v>0.25</v>
      </c>
      <c r="T1245" s="836">
        <v>0.5</v>
      </c>
      <c r="U1245" s="838">
        <v>0.2</v>
      </c>
    </row>
    <row r="1246" spans="1:21" ht="14.4" customHeight="1" x14ac:dyDescent="0.3">
      <c r="A1246" s="831">
        <v>10</v>
      </c>
      <c r="B1246" s="832" t="s">
        <v>2982</v>
      </c>
      <c r="C1246" s="832" t="s">
        <v>2987</v>
      </c>
      <c r="D1246" s="833" t="s">
        <v>6898</v>
      </c>
      <c r="E1246" s="834" t="s">
        <v>3077</v>
      </c>
      <c r="F1246" s="832" t="s">
        <v>2984</v>
      </c>
      <c r="G1246" s="832" t="s">
        <v>4515</v>
      </c>
      <c r="H1246" s="832" t="s">
        <v>630</v>
      </c>
      <c r="I1246" s="832" t="s">
        <v>4516</v>
      </c>
      <c r="J1246" s="832" t="s">
        <v>4517</v>
      </c>
      <c r="K1246" s="832" t="s">
        <v>4518</v>
      </c>
      <c r="L1246" s="835">
        <v>140.72</v>
      </c>
      <c r="M1246" s="835">
        <v>140.72</v>
      </c>
      <c r="N1246" s="832">
        <v>1</v>
      </c>
      <c r="O1246" s="836">
        <v>0.5</v>
      </c>
      <c r="P1246" s="835">
        <v>140.72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10</v>
      </c>
      <c r="B1247" s="832" t="s">
        <v>2982</v>
      </c>
      <c r="C1247" s="832" t="s">
        <v>2987</v>
      </c>
      <c r="D1247" s="833" t="s">
        <v>6898</v>
      </c>
      <c r="E1247" s="834" t="s">
        <v>3077</v>
      </c>
      <c r="F1247" s="832" t="s">
        <v>2984</v>
      </c>
      <c r="G1247" s="832" t="s">
        <v>4117</v>
      </c>
      <c r="H1247" s="832" t="s">
        <v>689</v>
      </c>
      <c r="I1247" s="832" t="s">
        <v>4519</v>
      </c>
      <c r="J1247" s="832" t="s">
        <v>4520</v>
      </c>
      <c r="K1247" s="832" t="s">
        <v>4521</v>
      </c>
      <c r="L1247" s="835">
        <v>86.43</v>
      </c>
      <c r="M1247" s="835">
        <v>86.43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10</v>
      </c>
      <c r="B1248" s="832" t="s">
        <v>2982</v>
      </c>
      <c r="C1248" s="832" t="s">
        <v>2987</v>
      </c>
      <c r="D1248" s="833" t="s">
        <v>6898</v>
      </c>
      <c r="E1248" s="834" t="s">
        <v>3077</v>
      </c>
      <c r="F1248" s="832" t="s">
        <v>2984</v>
      </c>
      <c r="G1248" s="832" t="s">
        <v>4117</v>
      </c>
      <c r="H1248" s="832" t="s">
        <v>689</v>
      </c>
      <c r="I1248" s="832" t="s">
        <v>4522</v>
      </c>
      <c r="J1248" s="832" t="s">
        <v>4523</v>
      </c>
      <c r="K1248" s="832" t="s">
        <v>4524</v>
      </c>
      <c r="L1248" s="835">
        <v>146.9</v>
      </c>
      <c r="M1248" s="835">
        <v>146.9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10</v>
      </c>
      <c r="B1249" s="832" t="s">
        <v>2982</v>
      </c>
      <c r="C1249" s="832" t="s">
        <v>2987</v>
      </c>
      <c r="D1249" s="833" t="s">
        <v>6898</v>
      </c>
      <c r="E1249" s="834" t="s">
        <v>3077</v>
      </c>
      <c r="F1249" s="832" t="s">
        <v>2984</v>
      </c>
      <c r="G1249" s="832" t="s">
        <v>4117</v>
      </c>
      <c r="H1249" s="832" t="s">
        <v>630</v>
      </c>
      <c r="I1249" s="832" t="s">
        <v>4525</v>
      </c>
      <c r="J1249" s="832" t="s">
        <v>4526</v>
      </c>
      <c r="K1249" s="832" t="s">
        <v>4527</v>
      </c>
      <c r="L1249" s="835">
        <v>86.43</v>
      </c>
      <c r="M1249" s="835">
        <v>86.43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10</v>
      </c>
      <c r="B1250" s="832" t="s">
        <v>2982</v>
      </c>
      <c r="C1250" s="832" t="s">
        <v>2987</v>
      </c>
      <c r="D1250" s="833" t="s">
        <v>6898</v>
      </c>
      <c r="E1250" s="834" t="s">
        <v>3077</v>
      </c>
      <c r="F1250" s="832" t="s">
        <v>2984</v>
      </c>
      <c r="G1250" s="832" t="s">
        <v>3155</v>
      </c>
      <c r="H1250" s="832" t="s">
        <v>689</v>
      </c>
      <c r="I1250" s="832" t="s">
        <v>2710</v>
      </c>
      <c r="J1250" s="832" t="s">
        <v>2711</v>
      </c>
      <c r="K1250" s="832" t="s">
        <v>2712</v>
      </c>
      <c r="L1250" s="835">
        <v>141.25</v>
      </c>
      <c r="M1250" s="835">
        <v>141.25</v>
      </c>
      <c r="N1250" s="832">
        <v>1</v>
      </c>
      <c r="O1250" s="836">
        <v>0.5</v>
      </c>
      <c r="P1250" s="835">
        <v>141.25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10</v>
      </c>
      <c r="B1251" s="832" t="s">
        <v>2982</v>
      </c>
      <c r="C1251" s="832" t="s">
        <v>2987</v>
      </c>
      <c r="D1251" s="833" t="s">
        <v>6898</v>
      </c>
      <c r="E1251" s="834" t="s">
        <v>3077</v>
      </c>
      <c r="F1251" s="832" t="s">
        <v>2984</v>
      </c>
      <c r="G1251" s="832" t="s">
        <v>3578</v>
      </c>
      <c r="H1251" s="832" t="s">
        <v>689</v>
      </c>
      <c r="I1251" s="832" t="s">
        <v>2755</v>
      </c>
      <c r="J1251" s="832" t="s">
        <v>1162</v>
      </c>
      <c r="K1251" s="832" t="s">
        <v>2756</v>
      </c>
      <c r="L1251" s="835">
        <v>736.33</v>
      </c>
      <c r="M1251" s="835">
        <v>736.33</v>
      </c>
      <c r="N1251" s="832">
        <v>1</v>
      </c>
      <c r="O1251" s="836">
        <v>0.5</v>
      </c>
      <c r="P1251" s="835">
        <v>736.33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10</v>
      </c>
      <c r="B1252" s="832" t="s">
        <v>2982</v>
      </c>
      <c r="C1252" s="832" t="s">
        <v>2987</v>
      </c>
      <c r="D1252" s="833" t="s">
        <v>6898</v>
      </c>
      <c r="E1252" s="834" t="s">
        <v>3077</v>
      </c>
      <c r="F1252" s="832" t="s">
        <v>2984</v>
      </c>
      <c r="G1252" s="832" t="s">
        <v>3161</v>
      </c>
      <c r="H1252" s="832" t="s">
        <v>630</v>
      </c>
      <c r="I1252" s="832" t="s">
        <v>3367</v>
      </c>
      <c r="J1252" s="832" t="s">
        <v>1177</v>
      </c>
      <c r="K1252" s="832" t="s">
        <v>3163</v>
      </c>
      <c r="L1252" s="835">
        <v>103.67</v>
      </c>
      <c r="M1252" s="835">
        <v>103.67</v>
      </c>
      <c r="N1252" s="832">
        <v>1</v>
      </c>
      <c r="O1252" s="836">
        <v>1</v>
      </c>
      <c r="P1252" s="835">
        <v>103.67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10</v>
      </c>
      <c r="B1253" s="832" t="s">
        <v>2982</v>
      </c>
      <c r="C1253" s="832" t="s">
        <v>2987</v>
      </c>
      <c r="D1253" s="833" t="s">
        <v>6898</v>
      </c>
      <c r="E1253" s="834" t="s">
        <v>3077</v>
      </c>
      <c r="F1253" s="832" t="s">
        <v>2985</v>
      </c>
      <c r="G1253" s="832" t="s">
        <v>3094</v>
      </c>
      <c r="H1253" s="832" t="s">
        <v>630</v>
      </c>
      <c r="I1253" s="832" t="s">
        <v>3463</v>
      </c>
      <c r="J1253" s="832" t="s">
        <v>3040</v>
      </c>
      <c r="K1253" s="832"/>
      <c r="L1253" s="835">
        <v>0</v>
      </c>
      <c r="M1253" s="835">
        <v>0</v>
      </c>
      <c r="N1253" s="832">
        <v>5</v>
      </c>
      <c r="O1253" s="836">
        <v>4.5</v>
      </c>
      <c r="P1253" s="835">
        <v>0</v>
      </c>
      <c r="Q1253" s="837"/>
      <c r="R1253" s="832">
        <v>3</v>
      </c>
      <c r="S1253" s="837">
        <v>0.6</v>
      </c>
      <c r="T1253" s="836">
        <v>3</v>
      </c>
      <c r="U1253" s="838">
        <v>0.66666666666666663</v>
      </c>
    </row>
    <row r="1254" spans="1:21" ht="14.4" customHeight="1" x14ac:dyDescent="0.3">
      <c r="A1254" s="831">
        <v>10</v>
      </c>
      <c r="B1254" s="832" t="s">
        <v>2982</v>
      </c>
      <c r="C1254" s="832" t="s">
        <v>2987</v>
      </c>
      <c r="D1254" s="833" t="s">
        <v>6898</v>
      </c>
      <c r="E1254" s="834" t="s">
        <v>3077</v>
      </c>
      <c r="F1254" s="832" t="s">
        <v>2985</v>
      </c>
      <c r="G1254" s="832" t="s">
        <v>3094</v>
      </c>
      <c r="H1254" s="832" t="s">
        <v>630</v>
      </c>
      <c r="I1254" s="832" t="s">
        <v>4528</v>
      </c>
      <c r="J1254" s="832" t="s">
        <v>3040</v>
      </c>
      <c r="K1254" s="832"/>
      <c r="L1254" s="835">
        <v>0</v>
      </c>
      <c r="M1254" s="835">
        <v>0</v>
      </c>
      <c r="N1254" s="832">
        <v>104</v>
      </c>
      <c r="O1254" s="836">
        <v>78.5</v>
      </c>
      <c r="P1254" s="835">
        <v>0</v>
      </c>
      <c r="Q1254" s="837"/>
      <c r="R1254" s="832">
        <v>73</v>
      </c>
      <c r="S1254" s="837">
        <v>0.70192307692307687</v>
      </c>
      <c r="T1254" s="836">
        <v>54.5</v>
      </c>
      <c r="U1254" s="838">
        <v>0.69426751592356684</v>
      </c>
    </row>
    <row r="1255" spans="1:21" ht="14.4" customHeight="1" x14ac:dyDescent="0.3">
      <c r="A1255" s="831">
        <v>10</v>
      </c>
      <c r="B1255" s="832" t="s">
        <v>2982</v>
      </c>
      <c r="C1255" s="832" t="s">
        <v>2987</v>
      </c>
      <c r="D1255" s="833" t="s">
        <v>6898</v>
      </c>
      <c r="E1255" s="834" t="s">
        <v>3077</v>
      </c>
      <c r="F1255" s="832" t="s">
        <v>2986</v>
      </c>
      <c r="G1255" s="832" t="s">
        <v>4007</v>
      </c>
      <c r="H1255" s="832" t="s">
        <v>630</v>
      </c>
      <c r="I1255" s="832" t="s">
        <v>4529</v>
      </c>
      <c r="J1255" s="832" t="s">
        <v>4530</v>
      </c>
      <c r="K1255" s="832" t="s">
        <v>4010</v>
      </c>
      <c r="L1255" s="835">
        <v>400</v>
      </c>
      <c r="M1255" s="835">
        <v>157200</v>
      </c>
      <c r="N1255" s="832">
        <v>393</v>
      </c>
      <c r="O1255" s="836">
        <v>44</v>
      </c>
      <c r="P1255" s="835">
        <v>130000</v>
      </c>
      <c r="Q1255" s="837">
        <v>0.82697201017811706</v>
      </c>
      <c r="R1255" s="832">
        <v>325</v>
      </c>
      <c r="S1255" s="837">
        <v>0.82697201017811706</v>
      </c>
      <c r="T1255" s="836">
        <v>36</v>
      </c>
      <c r="U1255" s="838">
        <v>0.81818181818181823</v>
      </c>
    </row>
    <row r="1256" spans="1:21" ht="14.4" customHeight="1" x14ac:dyDescent="0.3">
      <c r="A1256" s="831">
        <v>10</v>
      </c>
      <c r="B1256" s="832" t="s">
        <v>2982</v>
      </c>
      <c r="C1256" s="832" t="s">
        <v>2987</v>
      </c>
      <c r="D1256" s="833" t="s">
        <v>6898</v>
      </c>
      <c r="E1256" s="834" t="s">
        <v>3077</v>
      </c>
      <c r="F1256" s="832" t="s">
        <v>2986</v>
      </c>
      <c r="G1256" s="832" t="s">
        <v>4007</v>
      </c>
      <c r="H1256" s="832" t="s">
        <v>630</v>
      </c>
      <c r="I1256" s="832" t="s">
        <v>4531</v>
      </c>
      <c r="J1256" s="832" t="s">
        <v>4532</v>
      </c>
      <c r="K1256" s="832" t="s">
        <v>4533</v>
      </c>
      <c r="L1256" s="835">
        <v>265</v>
      </c>
      <c r="M1256" s="835">
        <v>530</v>
      </c>
      <c r="N1256" s="832">
        <v>2</v>
      </c>
      <c r="O1256" s="836">
        <v>2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10</v>
      </c>
      <c r="B1257" s="832" t="s">
        <v>2982</v>
      </c>
      <c r="C1257" s="832" t="s">
        <v>2987</v>
      </c>
      <c r="D1257" s="833" t="s">
        <v>6898</v>
      </c>
      <c r="E1257" s="834" t="s">
        <v>3077</v>
      </c>
      <c r="F1257" s="832" t="s">
        <v>2986</v>
      </c>
      <c r="G1257" s="832" t="s">
        <v>4007</v>
      </c>
      <c r="H1257" s="832" t="s">
        <v>630</v>
      </c>
      <c r="I1257" s="832" t="s">
        <v>4534</v>
      </c>
      <c r="J1257" s="832" t="s">
        <v>4535</v>
      </c>
      <c r="K1257" s="832" t="s">
        <v>4536</v>
      </c>
      <c r="L1257" s="835">
        <v>86.25</v>
      </c>
      <c r="M1257" s="835">
        <v>948.75</v>
      </c>
      <c r="N1257" s="832">
        <v>11</v>
      </c>
      <c r="O1257" s="836">
        <v>6</v>
      </c>
      <c r="P1257" s="835">
        <v>776.25</v>
      </c>
      <c r="Q1257" s="837">
        <v>0.81818181818181823</v>
      </c>
      <c r="R1257" s="832">
        <v>9</v>
      </c>
      <c r="S1257" s="837">
        <v>0.81818181818181823</v>
      </c>
      <c r="T1257" s="836">
        <v>5</v>
      </c>
      <c r="U1257" s="838">
        <v>0.83333333333333337</v>
      </c>
    </row>
    <row r="1258" spans="1:21" ht="14.4" customHeight="1" x14ac:dyDescent="0.3">
      <c r="A1258" s="831">
        <v>10</v>
      </c>
      <c r="B1258" s="832" t="s">
        <v>2982</v>
      </c>
      <c r="C1258" s="832" t="s">
        <v>2987</v>
      </c>
      <c r="D1258" s="833" t="s">
        <v>6898</v>
      </c>
      <c r="E1258" s="834" t="s">
        <v>3077</v>
      </c>
      <c r="F1258" s="832" t="s">
        <v>2986</v>
      </c>
      <c r="G1258" s="832" t="s">
        <v>4007</v>
      </c>
      <c r="H1258" s="832" t="s">
        <v>630</v>
      </c>
      <c r="I1258" s="832" t="s">
        <v>4537</v>
      </c>
      <c r="J1258" s="832" t="s">
        <v>4538</v>
      </c>
      <c r="K1258" s="832" t="s">
        <v>4539</v>
      </c>
      <c r="L1258" s="835">
        <v>5801.27</v>
      </c>
      <c r="M1258" s="835">
        <v>34807.620000000003</v>
      </c>
      <c r="N1258" s="832">
        <v>6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10</v>
      </c>
      <c r="B1259" s="832" t="s">
        <v>2982</v>
      </c>
      <c r="C1259" s="832" t="s">
        <v>2987</v>
      </c>
      <c r="D1259" s="833" t="s">
        <v>6898</v>
      </c>
      <c r="E1259" s="834" t="s">
        <v>3077</v>
      </c>
      <c r="F1259" s="832" t="s">
        <v>2986</v>
      </c>
      <c r="G1259" s="832" t="s">
        <v>4007</v>
      </c>
      <c r="H1259" s="832" t="s">
        <v>630</v>
      </c>
      <c r="I1259" s="832" t="s">
        <v>4540</v>
      </c>
      <c r="J1259" s="832" t="s">
        <v>4541</v>
      </c>
      <c r="K1259" s="832" t="s">
        <v>4542</v>
      </c>
      <c r="L1259" s="835">
        <v>400</v>
      </c>
      <c r="M1259" s="835">
        <v>8000</v>
      </c>
      <c r="N1259" s="832">
        <v>20</v>
      </c>
      <c r="O1259" s="836">
        <v>3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10</v>
      </c>
      <c r="B1260" s="832" t="s">
        <v>2982</v>
      </c>
      <c r="C1260" s="832" t="s">
        <v>2987</v>
      </c>
      <c r="D1260" s="833" t="s">
        <v>6898</v>
      </c>
      <c r="E1260" s="834" t="s">
        <v>3077</v>
      </c>
      <c r="F1260" s="832" t="s">
        <v>2986</v>
      </c>
      <c r="G1260" s="832" t="s">
        <v>4007</v>
      </c>
      <c r="H1260" s="832" t="s">
        <v>630</v>
      </c>
      <c r="I1260" s="832" t="s">
        <v>4543</v>
      </c>
      <c r="J1260" s="832" t="s">
        <v>4544</v>
      </c>
      <c r="K1260" s="832" t="s">
        <v>4542</v>
      </c>
      <c r="L1260" s="835">
        <v>400</v>
      </c>
      <c r="M1260" s="835">
        <v>17600</v>
      </c>
      <c r="N1260" s="832">
        <v>44</v>
      </c>
      <c r="O1260" s="836">
        <v>6</v>
      </c>
      <c r="P1260" s="835">
        <v>3200</v>
      </c>
      <c r="Q1260" s="837">
        <v>0.18181818181818182</v>
      </c>
      <c r="R1260" s="832">
        <v>8</v>
      </c>
      <c r="S1260" s="837">
        <v>0.18181818181818182</v>
      </c>
      <c r="T1260" s="836">
        <v>1</v>
      </c>
      <c r="U1260" s="838">
        <v>0.16666666666666666</v>
      </c>
    </row>
    <row r="1261" spans="1:21" ht="14.4" customHeight="1" x14ac:dyDescent="0.3">
      <c r="A1261" s="831">
        <v>10</v>
      </c>
      <c r="B1261" s="832" t="s">
        <v>2982</v>
      </c>
      <c r="C1261" s="832" t="s">
        <v>2987</v>
      </c>
      <c r="D1261" s="833" t="s">
        <v>6898</v>
      </c>
      <c r="E1261" s="834" t="s">
        <v>3077</v>
      </c>
      <c r="F1261" s="832" t="s">
        <v>2986</v>
      </c>
      <c r="G1261" s="832" t="s">
        <v>4007</v>
      </c>
      <c r="H1261" s="832" t="s">
        <v>630</v>
      </c>
      <c r="I1261" s="832" t="s">
        <v>4545</v>
      </c>
      <c r="J1261" s="832" t="s">
        <v>4532</v>
      </c>
      <c r="K1261" s="832" t="s">
        <v>4546</v>
      </c>
      <c r="L1261" s="835">
        <v>265</v>
      </c>
      <c r="M1261" s="835">
        <v>11130</v>
      </c>
      <c r="N1261" s="832">
        <v>42</v>
      </c>
      <c r="O1261" s="836">
        <v>41</v>
      </c>
      <c r="P1261" s="835">
        <v>9010</v>
      </c>
      <c r="Q1261" s="837">
        <v>0.80952380952380953</v>
      </c>
      <c r="R1261" s="832">
        <v>34</v>
      </c>
      <c r="S1261" s="837">
        <v>0.80952380952380953</v>
      </c>
      <c r="T1261" s="836">
        <v>33</v>
      </c>
      <c r="U1261" s="838">
        <v>0.80487804878048785</v>
      </c>
    </row>
    <row r="1262" spans="1:21" ht="14.4" customHeight="1" x14ac:dyDescent="0.3">
      <c r="A1262" s="831">
        <v>10</v>
      </c>
      <c r="B1262" s="832" t="s">
        <v>2982</v>
      </c>
      <c r="C1262" s="832" t="s">
        <v>2987</v>
      </c>
      <c r="D1262" s="833" t="s">
        <v>6898</v>
      </c>
      <c r="E1262" s="834" t="s">
        <v>3077</v>
      </c>
      <c r="F1262" s="832" t="s">
        <v>2986</v>
      </c>
      <c r="G1262" s="832" t="s">
        <v>4007</v>
      </c>
      <c r="H1262" s="832" t="s">
        <v>630</v>
      </c>
      <c r="I1262" s="832" t="s">
        <v>4547</v>
      </c>
      <c r="J1262" s="832" t="s">
        <v>4548</v>
      </c>
      <c r="K1262" s="832" t="s">
        <v>4549</v>
      </c>
      <c r="L1262" s="835">
        <v>300</v>
      </c>
      <c r="M1262" s="835">
        <v>32400</v>
      </c>
      <c r="N1262" s="832">
        <v>108</v>
      </c>
      <c r="O1262" s="836">
        <v>54</v>
      </c>
      <c r="P1262" s="835">
        <v>32400</v>
      </c>
      <c r="Q1262" s="837">
        <v>1</v>
      </c>
      <c r="R1262" s="832">
        <v>108</v>
      </c>
      <c r="S1262" s="837">
        <v>1</v>
      </c>
      <c r="T1262" s="836">
        <v>54</v>
      </c>
      <c r="U1262" s="838">
        <v>1</v>
      </c>
    </row>
    <row r="1263" spans="1:21" ht="14.4" customHeight="1" x14ac:dyDescent="0.3">
      <c r="A1263" s="831">
        <v>10</v>
      </c>
      <c r="B1263" s="832" t="s">
        <v>2982</v>
      </c>
      <c r="C1263" s="832" t="s">
        <v>2987</v>
      </c>
      <c r="D1263" s="833" t="s">
        <v>6898</v>
      </c>
      <c r="E1263" s="834" t="s">
        <v>3077</v>
      </c>
      <c r="F1263" s="832" t="s">
        <v>2986</v>
      </c>
      <c r="G1263" s="832" t="s">
        <v>4007</v>
      </c>
      <c r="H1263" s="832" t="s">
        <v>630</v>
      </c>
      <c r="I1263" s="832" t="s">
        <v>4550</v>
      </c>
      <c r="J1263" s="832" t="s">
        <v>4551</v>
      </c>
      <c r="K1263" s="832" t="s">
        <v>4010</v>
      </c>
      <c r="L1263" s="835">
        <v>400</v>
      </c>
      <c r="M1263" s="835">
        <v>170400</v>
      </c>
      <c r="N1263" s="832">
        <v>426</v>
      </c>
      <c r="O1263" s="836">
        <v>48</v>
      </c>
      <c r="P1263" s="835">
        <v>89600</v>
      </c>
      <c r="Q1263" s="837">
        <v>0.5258215962441315</v>
      </c>
      <c r="R1263" s="832">
        <v>224</v>
      </c>
      <c r="S1263" s="837">
        <v>0.5258215962441315</v>
      </c>
      <c r="T1263" s="836">
        <v>25</v>
      </c>
      <c r="U1263" s="838">
        <v>0.52083333333333337</v>
      </c>
    </row>
    <row r="1264" spans="1:21" ht="14.4" customHeight="1" x14ac:dyDescent="0.3">
      <c r="A1264" s="831">
        <v>10</v>
      </c>
      <c r="B1264" s="832" t="s">
        <v>2982</v>
      </c>
      <c r="C1264" s="832" t="s">
        <v>2987</v>
      </c>
      <c r="D1264" s="833" t="s">
        <v>6898</v>
      </c>
      <c r="E1264" s="834" t="s">
        <v>3077</v>
      </c>
      <c r="F1264" s="832" t="s">
        <v>2986</v>
      </c>
      <c r="G1264" s="832" t="s">
        <v>4007</v>
      </c>
      <c r="H1264" s="832" t="s">
        <v>630</v>
      </c>
      <c r="I1264" s="832" t="s">
        <v>4552</v>
      </c>
      <c r="J1264" s="832" t="s">
        <v>4553</v>
      </c>
      <c r="K1264" s="832" t="s">
        <v>4554</v>
      </c>
      <c r="L1264" s="835">
        <v>150</v>
      </c>
      <c r="M1264" s="835">
        <v>4050</v>
      </c>
      <c r="N1264" s="832">
        <v>27</v>
      </c>
      <c r="O1264" s="836">
        <v>14</v>
      </c>
      <c r="P1264" s="835">
        <v>2250</v>
      </c>
      <c r="Q1264" s="837">
        <v>0.55555555555555558</v>
      </c>
      <c r="R1264" s="832">
        <v>15</v>
      </c>
      <c r="S1264" s="837">
        <v>0.55555555555555558</v>
      </c>
      <c r="T1264" s="836">
        <v>8</v>
      </c>
      <c r="U1264" s="838">
        <v>0.5714285714285714</v>
      </c>
    </row>
    <row r="1265" spans="1:21" ht="14.4" customHeight="1" x14ac:dyDescent="0.3">
      <c r="A1265" s="831">
        <v>10</v>
      </c>
      <c r="B1265" s="832" t="s">
        <v>2982</v>
      </c>
      <c r="C1265" s="832" t="s">
        <v>2987</v>
      </c>
      <c r="D1265" s="833" t="s">
        <v>6898</v>
      </c>
      <c r="E1265" s="834" t="s">
        <v>3077</v>
      </c>
      <c r="F1265" s="832" t="s">
        <v>2986</v>
      </c>
      <c r="G1265" s="832" t="s">
        <v>4007</v>
      </c>
      <c r="H1265" s="832" t="s">
        <v>630</v>
      </c>
      <c r="I1265" s="832" t="s">
        <v>4008</v>
      </c>
      <c r="J1265" s="832" t="s">
        <v>4009</v>
      </c>
      <c r="K1265" s="832" t="s">
        <v>4010</v>
      </c>
      <c r="L1265" s="835">
        <v>400</v>
      </c>
      <c r="M1265" s="835">
        <v>174400</v>
      </c>
      <c r="N1265" s="832">
        <v>436</v>
      </c>
      <c r="O1265" s="836">
        <v>54</v>
      </c>
      <c r="P1265" s="835">
        <v>158400</v>
      </c>
      <c r="Q1265" s="837">
        <v>0.90825688073394495</v>
      </c>
      <c r="R1265" s="832">
        <v>396</v>
      </c>
      <c r="S1265" s="837">
        <v>0.90825688073394495</v>
      </c>
      <c r="T1265" s="836">
        <v>47</v>
      </c>
      <c r="U1265" s="838">
        <v>0.87037037037037035</v>
      </c>
    </row>
    <row r="1266" spans="1:21" ht="14.4" customHeight="1" x14ac:dyDescent="0.3">
      <c r="A1266" s="831">
        <v>10</v>
      </c>
      <c r="B1266" s="832" t="s">
        <v>2982</v>
      </c>
      <c r="C1266" s="832" t="s">
        <v>2987</v>
      </c>
      <c r="D1266" s="833" t="s">
        <v>6898</v>
      </c>
      <c r="E1266" s="834" t="s">
        <v>3077</v>
      </c>
      <c r="F1266" s="832" t="s">
        <v>2986</v>
      </c>
      <c r="G1266" s="832" t="s">
        <v>4007</v>
      </c>
      <c r="H1266" s="832" t="s">
        <v>630</v>
      </c>
      <c r="I1266" s="832" t="s">
        <v>4011</v>
      </c>
      <c r="J1266" s="832" t="s">
        <v>4012</v>
      </c>
      <c r="K1266" s="832" t="s">
        <v>4013</v>
      </c>
      <c r="L1266" s="835">
        <v>65</v>
      </c>
      <c r="M1266" s="835">
        <v>5005</v>
      </c>
      <c r="N1266" s="832">
        <v>77</v>
      </c>
      <c r="O1266" s="836">
        <v>20</v>
      </c>
      <c r="P1266" s="835">
        <v>4745</v>
      </c>
      <c r="Q1266" s="837">
        <v>0.94805194805194803</v>
      </c>
      <c r="R1266" s="832">
        <v>73</v>
      </c>
      <c r="S1266" s="837">
        <v>0.94805194805194803</v>
      </c>
      <c r="T1266" s="836">
        <v>19</v>
      </c>
      <c r="U1266" s="838">
        <v>0.95</v>
      </c>
    </row>
    <row r="1267" spans="1:21" ht="14.4" customHeight="1" x14ac:dyDescent="0.3">
      <c r="A1267" s="831">
        <v>10</v>
      </c>
      <c r="B1267" s="832" t="s">
        <v>2982</v>
      </c>
      <c r="C1267" s="832" t="s">
        <v>2987</v>
      </c>
      <c r="D1267" s="833" t="s">
        <v>6898</v>
      </c>
      <c r="E1267" s="834" t="s">
        <v>3077</v>
      </c>
      <c r="F1267" s="832" t="s">
        <v>2986</v>
      </c>
      <c r="G1267" s="832" t="s">
        <v>4007</v>
      </c>
      <c r="H1267" s="832" t="s">
        <v>630</v>
      </c>
      <c r="I1267" s="832" t="s">
        <v>4555</v>
      </c>
      <c r="J1267" s="832" t="s">
        <v>4556</v>
      </c>
      <c r="K1267" s="832" t="s">
        <v>4557</v>
      </c>
      <c r="L1267" s="835">
        <v>800</v>
      </c>
      <c r="M1267" s="835">
        <v>134400</v>
      </c>
      <c r="N1267" s="832">
        <v>168</v>
      </c>
      <c r="O1267" s="836">
        <v>34</v>
      </c>
      <c r="P1267" s="835">
        <v>96000</v>
      </c>
      <c r="Q1267" s="837">
        <v>0.7142857142857143</v>
      </c>
      <c r="R1267" s="832">
        <v>120</v>
      </c>
      <c r="S1267" s="837">
        <v>0.7142857142857143</v>
      </c>
      <c r="T1267" s="836">
        <v>24</v>
      </c>
      <c r="U1267" s="838">
        <v>0.70588235294117652</v>
      </c>
    </row>
    <row r="1268" spans="1:21" ht="14.4" customHeight="1" x14ac:dyDescent="0.3">
      <c r="A1268" s="831">
        <v>10</v>
      </c>
      <c r="B1268" s="832" t="s">
        <v>2982</v>
      </c>
      <c r="C1268" s="832" t="s">
        <v>2987</v>
      </c>
      <c r="D1268" s="833" t="s">
        <v>6898</v>
      </c>
      <c r="E1268" s="834" t="s">
        <v>3077</v>
      </c>
      <c r="F1268" s="832" t="s">
        <v>2986</v>
      </c>
      <c r="G1268" s="832" t="s">
        <v>4007</v>
      </c>
      <c r="H1268" s="832" t="s">
        <v>630</v>
      </c>
      <c r="I1268" s="832" t="s">
        <v>4558</v>
      </c>
      <c r="J1268" s="832" t="s">
        <v>4559</v>
      </c>
      <c r="K1268" s="832" t="s">
        <v>4010</v>
      </c>
      <c r="L1268" s="835">
        <v>400</v>
      </c>
      <c r="M1268" s="835">
        <v>184800</v>
      </c>
      <c r="N1268" s="832">
        <v>462</v>
      </c>
      <c r="O1268" s="836">
        <v>51</v>
      </c>
      <c r="P1268" s="835">
        <v>120000</v>
      </c>
      <c r="Q1268" s="837">
        <v>0.64935064935064934</v>
      </c>
      <c r="R1268" s="832">
        <v>300</v>
      </c>
      <c r="S1268" s="837">
        <v>0.64935064935064934</v>
      </c>
      <c r="T1268" s="836">
        <v>36</v>
      </c>
      <c r="U1268" s="838">
        <v>0.70588235294117652</v>
      </c>
    </row>
    <row r="1269" spans="1:21" ht="14.4" customHeight="1" x14ac:dyDescent="0.3">
      <c r="A1269" s="831">
        <v>10</v>
      </c>
      <c r="B1269" s="832" t="s">
        <v>2982</v>
      </c>
      <c r="C1269" s="832" t="s">
        <v>2987</v>
      </c>
      <c r="D1269" s="833" t="s">
        <v>6898</v>
      </c>
      <c r="E1269" s="834" t="s">
        <v>3077</v>
      </c>
      <c r="F1269" s="832" t="s">
        <v>2986</v>
      </c>
      <c r="G1269" s="832" t="s">
        <v>4007</v>
      </c>
      <c r="H1269" s="832" t="s">
        <v>630</v>
      </c>
      <c r="I1269" s="832" t="s">
        <v>4560</v>
      </c>
      <c r="J1269" s="832" t="s">
        <v>4561</v>
      </c>
      <c r="K1269" s="832" t="s">
        <v>4562</v>
      </c>
      <c r="L1269" s="835">
        <v>265</v>
      </c>
      <c r="M1269" s="835">
        <v>265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10</v>
      </c>
      <c r="B1270" s="832" t="s">
        <v>2982</v>
      </c>
      <c r="C1270" s="832" t="s">
        <v>2987</v>
      </c>
      <c r="D1270" s="833" t="s">
        <v>6898</v>
      </c>
      <c r="E1270" s="834" t="s">
        <v>3077</v>
      </c>
      <c r="F1270" s="832" t="s">
        <v>2986</v>
      </c>
      <c r="G1270" s="832" t="s">
        <v>4007</v>
      </c>
      <c r="H1270" s="832" t="s">
        <v>630</v>
      </c>
      <c r="I1270" s="832" t="s">
        <v>4563</v>
      </c>
      <c r="J1270" s="832" t="s">
        <v>4564</v>
      </c>
      <c r="K1270" s="832" t="s">
        <v>4565</v>
      </c>
      <c r="L1270" s="835">
        <v>900.75</v>
      </c>
      <c r="M1270" s="835">
        <v>27022.5</v>
      </c>
      <c r="N1270" s="832">
        <v>30</v>
      </c>
      <c r="O1270" s="836">
        <v>5</v>
      </c>
      <c r="P1270" s="835">
        <v>21618</v>
      </c>
      <c r="Q1270" s="837">
        <v>0.8</v>
      </c>
      <c r="R1270" s="832">
        <v>24</v>
      </c>
      <c r="S1270" s="837">
        <v>0.8</v>
      </c>
      <c r="T1270" s="836">
        <v>4</v>
      </c>
      <c r="U1270" s="838">
        <v>0.8</v>
      </c>
    </row>
    <row r="1271" spans="1:21" ht="14.4" customHeight="1" x14ac:dyDescent="0.3">
      <c r="A1271" s="831">
        <v>10</v>
      </c>
      <c r="B1271" s="832" t="s">
        <v>2982</v>
      </c>
      <c r="C1271" s="832" t="s">
        <v>2987</v>
      </c>
      <c r="D1271" s="833" t="s">
        <v>6898</v>
      </c>
      <c r="E1271" s="834" t="s">
        <v>3077</v>
      </c>
      <c r="F1271" s="832" t="s">
        <v>2986</v>
      </c>
      <c r="G1271" s="832" t="s">
        <v>4007</v>
      </c>
      <c r="H1271" s="832" t="s">
        <v>630</v>
      </c>
      <c r="I1271" s="832" t="s">
        <v>4566</v>
      </c>
      <c r="J1271" s="832" t="s">
        <v>4567</v>
      </c>
      <c r="K1271" s="832" t="s">
        <v>4568</v>
      </c>
      <c r="L1271" s="835">
        <v>900.75</v>
      </c>
      <c r="M1271" s="835">
        <v>123402.75</v>
      </c>
      <c r="N1271" s="832">
        <v>137</v>
      </c>
      <c r="O1271" s="836">
        <v>21</v>
      </c>
      <c r="P1271" s="835">
        <v>85571.25</v>
      </c>
      <c r="Q1271" s="837">
        <v>0.69343065693430661</v>
      </c>
      <c r="R1271" s="832">
        <v>95</v>
      </c>
      <c r="S1271" s="837">
        <v>0.69343065693430661</v>
      </c>
      <c r="T1271" s="836">
        <v>15</v>
      </c>
      <c r="U1271" s="838">
        <v>0.7142857142857143</v>
      </c>
    </row>
    <row r="1272" spans="1:21" ht="14.4" customHeight="1" x14ac:dyDescent="0.3">
      <c r="A1272" s="831">
        <v>10</v>
      </c>
      <c r="B1272" s="832" t="s">
        <v>2982</v>
      </c>
      <c r="C1272" s="832" t="s">
        <v>2987</v>
      </c>
      <c r="D1272" s="833" t="s">
        <v>6898</v>
      </c>
      <c r="E1272" s="834" t="s">
        <v>3077</v>
      </c>
      <c r="F1272" s="832" t="s">
        <v>2986</v>
      </c>
      <c r="G1272" s="832" t="s">
        <v>4007</v>
      </c>
      <c r="H1272" s="832" t="s">
        <v>630</v>
      </c>
      <c r="I1272" s="832" t="s">
        <v>4569</v>
      </c>
      <c r="J1272" s="832" t="s">
        <v>4570</v>
      </c>
      <c r="K1272" s="832" t="s">
        <v>4571</v>
      </c>
      <c r="L1272" s="835">
        <v>75</v>
      </c>
      <c r="M1272" s="835">
        <v>6000</v>
      </c>
      <c r="N1272" s="832">
        <v>80</v>
      </c>
      <c r="O1272" s="836">
        <v>21</v>
      </c>
      <c r="P1272" s="835">
        <v>5400</v>
      </c>
      <c r="Q1272" s="837">
        <v>0.9</v>
      </c>
      <c r="R1272" s="832">
        <v>72</v>
      </c>
      <c r="S1272" s="837">
        <v>0.9</v>
      </c>
      <c r="T1272" s="836">
        <v>19</v>
      </c>
      <c r="U1272" s="838">
        <v>0.90476190476190477</v>
      </c>
    </row>
    <row r="1273" spans="1:21" ht="14.4" customHeight="1" x14ac:dyDescent="0.3">
      <c r="A1273" s="831">
        <v>10</v>
      </c>
      <c r="B1273" s="832" t="s">
        <v>2982</v>
      </c>
      <c r="C1273" s="832" t="s">
        <v>2987</v>
      </c>
      <c r="D1273" s="833" t="s">
        <v>6898</v>
      </c>
      <c r="E1273" s="834" t="s">
        <v>3077</v>
      </c>
      <c r="F1273" s="832" t="s">
        <v>2986</v>
      </c>
      <c r="G1273" s="832" t="s">
        <v>4007</v>
      </c>
      <c r="H1273" s="832" t="s">
        <v>630</v>
      </c>
      <c r="I1273" s="832" t="s">
        <v>4572</v>
      </c>
      <c r="J1273" s="832" t="s">
        <v>4573</v>
      </c>
      <c r="K1273" s="832" t="s">
        <v>4571</v>
      </c>
      <c r="L1273" s="835">
        <v>75</v>
      </c>
      <c r="M1273" s="835">
        <v>150</v>
      </c>
      <c r="N1273" s="832">
        <v>2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10</v>
      </c>
      <c r="B1274" s="832" t="s">
        <v>2982</v>
      </c>
      <c r="C1274" s="832" t="s">
        <v>2987</v>
      </c>
      <c r="D1274" s="833" t="s">
        <v>6898</v>
      </c>
      <c r="E1274" s="834" t="s">
        <v>3077</v>
      </c>
      <c r="F1274" s="832" t="s">
        <v>2986</v>
      </c>
      <c r="G1274" s="832" t="s">
        <v>4007</v>
      </c>
      <c r="H1274" s="832" t="s">
        <v>630</v>
      </c>
      <c r="I1274" s="832" t="s">
        <v>4574</v>
      </c>
      <c r="J1274" s="832" t="s">
        <v>4575</v>
      </c>
      <c r="K1274" s="832" t="s">
        <v>4576</v>
      </c>
      <c r="L1274" s="835">
        <v>64</v>
      </c>
      <c r="M1274" s="835">
        <v>512</v>
      </c>
      <c r="N1274" s="832">
        <v>8</v>
      </c>
      <c r="O1274" s="836">
        <v>2</v>
      </c>
      <c r="P1274" s="835">
        <v>256</v>
      </c>
      <c r="Q1274" s="837">
        <v>0.5</v>
      </c>
      <c r="R1274" s="832">
        <v>4</v>
      </c>
      <c r="S1274" s="837">
        <v>0.5</v>
      </c>
      <c r="T1274" s="836">
        <v>1</v>
      </c>
      <c r="U1274" s="838">
        <v>0.5</v>
      </c>
    </row>
    <row r="1275" spans="1:21" ht="14.4" customHeight="1" x14ac:dyDescent="0.3">
      <c r="A1275" s="831">
        <v>10</v>
      </c>
      <c r="B1275" s="832" t="s">
        <v>2982</v>
      </c>
      <c r="C1275" s="832" t="s">
        <v>2987</v>
      </c>
      <c r="D1275" s="833" t="s">
        <v>6898</v>
      </c>
      <c r="E1275" s="834" t="s">
        <v>3077</v>
      </c>
      <c r="F1275" s="832" t="s">
        <v>2986</v>
      </c>
      <c r="G1275" s="832" t="s">
        <v>4007</v>
      </c>
      <c r="H1275" s="832" t="s">
        <v>630</v>
      </c>
      <c r="I1275" s="832" t="s">
        <v>4577</v>
      </c>
      <c r="J1275" s="832" t="s">
        <v>4578</v>
      </c>
      <c r="K1275" s="832" t="s">
        <v>4579</v>
      </c>
      <c r="L1275" s="835">
        <v>265</v>
      </c>
      <c r="M1275" s="835">
        <v>3975</v>
      </c>
      <c r="N1275" s="832">
        <v>15</v>
      </c>
      <c r="O1275" s="836">
        <v>15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10</v>
      </c>
      <c r="B1276" s="832" t="s">
        <v>2982</v>
      </c>
      <c r="C1276" s="832" t="s">
        <v>2987</v>
      </c>
      <c r="D1276" s="833" t="s">
        <v>6898</v>
      </c>
      <c r="E1276" s="834" t="s">
        <v>3077</v>
      </c>
      <c r="F1276" s="832" t="s">
        <v>2986</v>
      </c>
      <c r="G1276" s="832" t="s">
        <v>4007</v>
      </c>
      <c r="H1276" s="832" t="s">
        <v>630</v>
      </c>
      <c r="I1276" s="832" t="s">
        <v>4580</v>
      </c>
      <c r="J1276" s="832" t="s">
        <v>4578</v>
      </c>
      <c r="K1276" s="832" t="s">
        <v>4581</v>
      </c>
      <c r="L1276" s="835">
        <v>265</v>
      </c>
      <c r="M1276" s="835">
        <v>530</v>
      </c>
      <c r="N1276" s="832">
        <v>2</v>
      </c>
      <c r="O1276" s="836">
        <v>2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10</v>
      </c>
      <c r="B1277" s="832" t="s">
        <v>2982</v>
      </c>
      <c r="C1277" s="832" t="s">
        <v>2987</v>
      </c>
      <c r="D1277" s="833" t="s">
        <v>6898</v>
      </c>
      <c r="E1277" s="834" t="s">
        <v>3077</v>
      </c>
      <c r="F1277" s="832" t="s">
        <v>2986</v>
      </c>
      <c r="G1277" s="832" t="s">
        <v>4007</v>
      </c>
      <c r="H1277" s="832" t="s">
        <v>630</v>
      </c>
      <c r="I1277" s="832" t="s">
        <v>4582</v>
      </c>
      <c r="J1277" s="832" t="s">
        <v>4583</v>
      </c>
      <c r="K1277" s="832" t="s">
        <v>4010</v>
      </c>
      <c r="L1277" s="835">
        <v>400</v>
      </c>
      <c r="M1277" s="835">
        <v>6400</v>
      </c>
      <c r="N1277" s="832">
        <v>16</v>
      </c>
      <c r="O1277" s="836">
        <v>2</v>
      </c>
      <c r="P1277" s="835">
        <v>6400</v>
      </c>
      <c r="Q1277" s="837">
        <v>1</v>
      </c>
      <c r="R1277" s="832">
        <v>16</v>
      </c>
      <c r="S1277" s="837">
        <v>1</v>
      </c>
      <c r="T1277" s="836">
        <v>2</v>
      </c>
      <c r="U1277" s="838">
        <v>1</v>
      </c>
    </row>
    <row r="1278" spans="1:21" ht="14.4" customHeight="1" x14ac:dyDescent="0.3">
      <c r="A1278" s="831">
        <v>10</v>
      </c>
      <c r="B1278" s="832" t="s">
        <v>2982</v>
      </c>
      <c r="C1278" s="832" t="s">
        <v>2987</v>
      </c>
      <c r="D1278" s="833" t="s">
        <v>6898</v>
      </c>
      <c r="E1278" s="834" t="s">
        <v>3077</v>
      </c>
      <c r="F1278" s="832" t="s">
        <v>2986</v>
      </c>
      <c r="G1278" s="832" t="s">
        <v>4007</v>
      </c>
      <c r="H1278" s="832" t="s">
        <v>630</v>
      </c>
      <c r="I1278" s="832" t="s">
        <v>4584</v>
      </c>
      <c r="J1278" s="832" t="s">
        <v>4585</v>
      </c>
      <c r="K1278" s="832" t="s">
        <v>4586</v>
      </c>
      <c r="L1278" s="835">
        <v>300</v>
      </c>
      <c r="M1278" s="835">
        <v>900</v>
      </c>
      <c r="N1278" s="832">
        <v>3</v>
      </c>
      <c r="O1278" s="836">
        <v>3</v>
      </c>
      <c r="P1278" s="835">
        <v>900</v>
      </c>
      <c r="Q1278" s="837">
        <v>1</v>
      </c>
      <c r="R1278" s="832">
        <v>3</v>
      </c>
      <c r="S1278" s="837">
        <v>1</v>
      </c>
      <c r="T1278" s="836">
        <v>3</v>
      </c>
      <c r="U1278" s="838">
        <v>1</v>
      </c>
    </row>
    <row r="1279" spans="1:21" ht="14.4" customHeight="1" x14ac:dyDescent="0.3">
      <c r="A1279" s="831">
        <v>10</v>
      </c>
      <c r="B1279" s="832" t="s">
        <v>2982</v>
      </c>
      <c r="C1279" s="832" t="s">
        <v>2987</v>
      </c>
      <c r="D1279" s="833" t="s">
        <v>6898</v>
      </c>
      <c r="E1279" s="834" t="s">
        <v>3077</v>
      </c>
      <c r="F1279" s="832" t="s">
        <v>2986</v>
      </c>
      <c r="G1279" s="832" t="s">
        <v>4007</v>
      </c>
      <c r="H1279" s="832" t="s">
        <v>630</v>
      </c>
      <c r="I1279" s="832" t="s">
        <v>4587</v>
      </c>
      <c r="J1279" s="832" t="s">
        <v>4567</v>
      </c>
      <c r="K1279" s="832" t="s">
        <v>4588</v>
      </c>
      <c r="L1279" s="835">
        <v>1201</v>
      </c>
      <c r="M1279" s="835">
        <v>344687</v>
      </c>
      <c r="N1279" s="832">
        <v>287</v>
      </c>
      <c r="O1279" s="836">
        <v>44</v>
      </c>
      <c r="P1279" s="835">
        <v>299049</v>
      </c>
      <c r="Q1279" s="837">
        <v>0.86759581881533099</v>
      </c>
      <c r="R1279" s="832">
        <v>249</v>
      </c>
      <c r="S1279" s="837">
        <v>0.86759581881533099</v>
      </c>
      <c r="T1279" s="836">
        <v>39</v>
      </c>
      <c r="U1279" s="838">
        <v>0.88636363636363635</v>
      </c>
    </row>
    <row r="1280" spans="1:21" ht="14.4" customHeight="1" x14ac:dyDescent="0.3">
      <c r="A1280" s="831">
        <v>10</v>
      </c>
      <c r="B1280" s="832" t="s">
        <v>2982</v>
      </c>
      <c r="C1280" s="832" t="s">
        <v>2987</v>
      </c>
      <c r="D1280" s="833" t="s">
        <v>6898</v>
      </c>
      <c r="E1280" s="834" t="s">
        <v>3077</v>
      </c>
      <c r="F1280" s="832" t="s">
        <v>2986</v>
      </c>
      <c r="G1280" s="832" t="s">
        <v>4007</v>
      </c>
      <c r="H1280" s="832" t="s">
        <v>630</v>
      </c>
      <c r="I1280" s="832" t="s">
        <v>4589</v>
      </c>
      <c r="J1280" s="832" t="s">
        <v>4590</v>
      </c>
      <c r="K1280" s="832" t="s">
        <v>4591</v>
      </c>
      <c r="L1280" s="835">
        <v>13896</v>
      </c>
      <c r="M1280" s="835">
        <v>180648</v>
      </c>
      <c r="N1280" s="832">
        <v>13</v>
      </c>
      <c r="O1280" s="836">
        <v>13</v>
      </c>
      <c r="P1280" s="835">
        <v>27792</v>
      </c>
      <c r="Q1280" s="837">
        <v>0.15384615384615385</v>
      </c>
      <c r="R1280" s="832">
        <v>2</v>
      </c>
      <c r="S1280" s="837">
        <v>0.15384615384615385</v>
      </c>
      <c r="T1280" s="836">
        <v>2</v>
      </c>
      <c r="U1280" s="838">
        <v>0.15384615384615385</v>
      </c>
    </row>
    <row r="1281" spans="1:21" ht="14.4" customHeight="1" x14ac:dyDescent="0.3">
      <c r="A1281" s="831">
        <v>10</v>
      </c>
      <c r="B1281" s="832" t="s">
        <v>2982</v>
      </c>
      <c r="C1281" s="832" t="s">
        <v>2987</v>
      </c>
      <c r="D1281" s="833" t="s">
        <v>6898</v>
      </c>
      <c r="E1281" s="834" t="s">
        <v>3077</v>
      </c>
      <c r="F1281" s="832" t="s">
        <v>2986</v>
      </c>
      <c r="G1281" s="832" t="s">
        <v>4007</v>
      </c>
      <c r="H1281" s="832" t="s">
        <v>630</v>
      </c>
      <c r="I1281" s="832" t="s">
        <v>4592</v>
      </c>
      <c r="J1281" s="832" t="s">
        <v>4593</v>
      </c>
      <c r="K1281" s="832" t="s">
        <v>4594</v>
      </c>
      <c r="L1281" s="835">
        <v>10422</v>
      </c>
      <c r="M1281" s="835">
        <v>72954</v>
      </c>
      <c r="N1281" s="832">
        <v>7</v>
      </c>
      <c r="O1281" s="836">
        <v>7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10</v>
      </c>
      <c r="B1282" s="832" t="s">
        <v>2982</v>
      </c>
      <c r="C1282" s="832" t="s">
        <v>2987</v>
      </c>
      <c r="D1282" s="833" t="s">
        <v>6898</v>
      </c>
      <c r="E1282" s="834" t="s">
        <v>3077</v>
      </c>
      <c r="F1282" s="832" t="s">
        <v>2986</v>
      </c>
      <c r="G1282" s="832" t="s">
        <v>4007</v>
      </c>
      <c r="H1282" s="832" t="s">
        <v>630</v>
      </c>
      <c r="I1282" s="832" t="s">
        <v>4592</v>
      </c>
      <c r="J1282" s="832" t="s">
        <v>4593</v>
      </c>
      <c r="K1282" s="832" t="s">
        <v>4594</v>
      </c>
      <c r="L1282" s="835">
        <v>5561</v>
      </c>
      <c r="M1282" s="835">
        <v>38927</v>
      </c>
      <c r="N1282" s="832">
        <v>7</v>
      </c>
      <c r="O1282" s="836">
        <v>7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10</v>
      </c>
      <c r="B1283" s="832" t="s">
        <v>2982</v>
      </c>
      <c r="C1283" s="832" t="s">
        <v>2987</v>
      </c>
      <c r="D1283" s="833" t="s">
        <v>6898</v>
      </c>
      <c r="E1283" s="834" t="s">
        <v>3077</v>
      </c>
      <c r="F1283" s="832" t="s">
        <v>2986</v>
      </c>
      <c r="G1283" s="832" t="s">
        <v>4007</v>
      </c>
      <c r="H1283" s="832" t="s">
        <v>630</v>
      </c>
      <c r="I1283" s="832" t="s">
        <v>4595</v>
      </c>
      <c r="J1283" s="832" t="s">
        <v>4564</v>
      </c>
      <c r="K1283" s="832" t="s">
        <v>4596</v>
      </c>
      <c r="L1283" s="835">
        <v>1201</v>
      </c>
      <c r="M1283" s="835">
        <v>283436</v>
      </c>
      <c r="N1283" s="832">
        <v>236</v>
      </c>
      <c r="O1283" s="836">
        <v>22</v>
      </c>
      <c r="P1283" s="835">
        <v>236597</v>
      </c>
      <c r="Q1283" s="837">
        <v>0.8347457627118644</v>
      </c>
      <c r="R1283" s="832">
        <v>197</v>
      </c>
      <c r="S1283" s="837">
        <v>0.8347457627118644</v>
      </c>
      <c r="T1283" s="836">
        <v>18</v>
      </c>
      <c r="U1283" s="838">
        <v>0.81818181818181823</v>
      </c>
    </row>
    <row r="1284" spans="1:21" ht="14.4" customHeight="1" x14ac:dyDescent="0.3">
      <c r="A1284" s="831">
        <v>10</v>
      </c>
      <c r="B1284" s="832" t="s">
        <v>2982</v>
      </c>
      <c r="C1284" s="832" t="s">
        <v>2987</v>
      </c>
      <c r="D1284" s="833" t="s">
        <v>6898</v>
      </c>
      <c r="E1284" s="834" t="s">
        <v>3077</v>
      </c>
      <c r="F1284" s="832" t="s">
        <v>2986</v>
      </c>
      <c r="G1284" s="832" t="s">
        <v>4007</v>
      </c>
      <c r="H1284" s="832" t="s">
        <v>630</v>
      </c>
      <c r="I1284" s="832" t="s">
        <v>4597</v>
      </c>
      <c r="J1284" s="832" t="s">
        <v>4564</v>
      </c>
      <c r="K1284" s="832" t="s">
        <v>4598</v>
      </c>
      <c r="L1284" s="835">
        <v>1201</v>
      </c>
      <c r="M1284" s="835">
        <v>73261</v>
      </c>
      <c r="N1284" s="832">
        <v>61</v>
      </c>
      <c r="O1284" s="836">
        <v>7</v>
      </c>
      <c r="P1284" s="835">
        <v>58849</v>
      </c>
      <c r="Q1284" s="837">
        <v>0.80327868852459017</v>
      </c>
      <c r="R1284" s="832">
        <v>49</v>
      </c>
      <c r="S1284" s="837">
        <v>0.80327868852459017</v>
      </c>
      <c r="T1284" s="836">
        <v>6</v>
      </c>
      <c r="U1284" s="838">
        <v>0.8571428571428571</v>
      </c>
    </row>
    <row r="1285" spans="1:21" ht="14.4" customHeight="1" x14ac:dyDescent="0.3">
      <c r="A1285" s="831">
        <v>10</v>
      </c>
      <c r="B1285" s="832" t="s">
        <v>2982</v>
      </c>
      <c r="C1285" s="832" t="s">
        <v>2987</v>
      </c>
      <c r="D1285" s="833" t="s">
        <v>6898</v>
      </c>
      <c r="E1285" s="834" t="s">
        <v>3077</v>
      </c>
      <c r="F1285" s="832" t="s">
        <v>2986</v>
      </c>
      <c r="G1285" s="832" t="s">
        <v>4007</v>
      </c>
      <c r="H1285" s="832" t="s">
        <v>630</v>
      </c>
      <c r="I1285" s="832" t="s">
        <v>4599</v>
      </c>
      <c r="J1285" s="832" t="s">
        <v>4600</v>
      </c>
      <c r="K1285" s="832" t="s">
        <v>4601</v>
      </c>
      <c r="L1285" s="835">
        <v>150</v>
      </c>
      <c r="M1285" s="835">
        <v>300</v>
      </c>
      <c r="N1285" s="832">
        <v>2</v>
      </c>
      <c r="O1285" s="836">
        <v>1</v>
      </c>
      <c r="P1285" s="835">
        <v>300</v>
      </c>
      <c r="Q1285" s="837">
        <v>1</v>
      </c>
      <c r="R1285" s="832">
        <v>2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10</v>
      </c>
      <c r="B1286" s="832" t="s">
        <v>2982</v>
      </c>
      <c r="C1286" s="832" t="s">
        <v>2987</v>
      </c>
      <c r="D1286" s="833" t="s">
        <v>6898</v>
      </c>
      <c r="E1286" s="834" t="s">
        <v>3077</v>
      </c>
      <c r="F1286" s="832" t="s">
        <v>2986</v>
      </c>
      <c r="G1286" s="832" t="s">
        <v>4007</v>
      </c>
      <c r="H1286" s="832" t="s">
        <v>630</v>
      </c>
      <c r="I1286" s="832" t="s">
        <v>4602</v>
      </c>
      <c r="J1286" s="832" t="s">
        <v>4603</v>
      </c>
      <c r="K1286" s="832" t="s">
        <v>4591</v>
      </c>
      <c r="L1286" s="835">
        <v>10422</v>
      </c>
      <c r="M1286" s="835">
        <v>52110</v>
      </c>
      <c r="N1286" s="832">
        <v>5</v>
      </c>
      <c r="O1286" s="836">
        <v>5</v>
      </c>
      <c r="P1286" s="835">
        <v>10422</v>
      </c>
      <c r="Q1286" s="837">
        <v>0.2</v>
      </c>
      <c r="R1286" s="832">
        <v>1</v>
      </c>
      <c r="S1286" s="837">
        <v>0.2</v>
      </c>
      <c r="T1286" s="836">
        <v>1</v>
      </c>
      <c r="U1286" s="838">
        <v>0.2</v>
      </c>
    </row>
    <row r="1287" spans="1:21" ht="14.4" customHeight="1" x14ac:dyDescent="0.3">
      <c r="A1287" s="831">
        <v>10</v>
      </c>
      <c r="B1287" s="832" t="s">
        <v>2982</v>
      </c>
      <c r="C1287" s="832" t="s">
        <v>2987</v>
      </c>
      <c r="D1287" s="833" t="s">
        <v>6898</v>
      </c>
      <c r="E1287" s="834" t="s">
        <v>3077</v>
      </c>
      <c r="F1287" s="832" t="s">
        <v>2986</v>
      </c>
      <c r="G1287" s="832" t="s">
        <v>4007</v>
      </c>
      <c r="H1287" s="832" t="s">
        <v>630</v>
      </c>
      <c r="I1287" s="832" t="s">
        <v>4604</v>
      </c>
      <c r="J1287" s="832" t="s">
        <v>4605</v>
      </c>
      <c r="K1287" s="832" t="s">
        <v>4594</v>
      </c>
      <c r="L1287" s="835">
        <v>7816.5</v>
      </c>
      <c r="M1287" s="835">
        <v>7816.5</v>
      </c>
      <c r="N1287" s="832">
        <v>1</v>
      </c>
      <c r="O1287" s="836">
        <v>1</v>
      </c>
      <c r="P1287" s="835">
        <v>7816.5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10</v>
      </c>
      <c r="B1288" s="832" t="s">
        <v>2982</v>
      </c>
      <c r="C1288" s="832" t="s">
        <v>2987</v>
      </c>
      <c r="D1288" s="833" t="s">
        <v>6898</v>
      </c>
      <c r="E1288" s="834" t="s">
        <v>3077</v>
      </c>
      <c r="F1288" s="832" t="s">
        <v>2986</v>
      </c>
      <c r="G1288" s="832" t="s">
        <v>4007</v>
      </c>
      <c r="H1288" s="832" t="s">
        <v>630</v>
      </c>
      <c r="I1288" s="832" t="s">
        <v>4604</v>
      </c>
      <c r="J1288" s="832" t="s">
        <v>4606</v>
      </c>
      <c r="K1288" s="832" t="s">
        <v>4594</v>
      </c>
      <c r="L1288" s="835">
        <v>7816.5</v>
      </c>
      <c r="M1288" s="835">
        <v>23449.5</v>
      </c>
      <c r="N1288" s="832">
        <v>3</v>
      </c>
      <c r="O1288" s="836">
        <v>3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10</v>
      </c>
      <c r="B1289" s="832" t="s">
        <v>2982</v>
      </c>
      <c r="C1289" s="832" t="s">
        <v>2987</v>
      </c>
      <c r="D1289" s="833" t="s">
        <v>6898</v>
      </c>
      <c r="E1289" s="834" t="s">
        <v>3077</v>
      </c>
      <c r="F1289" s="832" t="s">
        <v>2986</v>
      </c>
      <c r="G1289" s="832" t="s">
        <v>4007</v>
      </c>
      <c r="H1289" s="832" t="s">
        <v>630</v>
      </c>
      <c r="I1289" s="832" t="s">
        <v>4604</v>
      </c>
      <c r="J1289" s="832" t="s">
        <v>4606</v>
      </c>
      <c r="K1289" s="832" t="s">
        <v>4594</v>
      </c>
      <c r="L1289" s="835">
        <v>4170.75</v>
      </c>
      <c r="M1289" s="835">
        <v>4170.75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10</v>
      </c>
      <c r="B1290" s="832" t="s">
        <v>2982</v>
      </c>
      <c r="C1290" s="832" t="s">
        <v>2987</v>
      </c>
      <c r="D1290" s="833" t="s">
        <v>6898</v>
      </c>
      <c r="E1290" s="834" t="s">
        <v>3077</v>
      </c>
      <c r="F1290" s="832" t="s">
        <v>2986</v>
      </c>
      <c r="G1290" s="832" t="s">
        <v>4007</v>
      </c>
      <c r="H1290" s="832" t="s">
        <v>630</v>
      </c>
      <c r="I1290" s="832" t="s">
        <v>4607</v>
      </c>
      <c r="J1290" s="832" t="s">
        <v>4567</v>
      </c>
      <c r="K1290" s="832" t="s">
        <v>4608</v>
      </c>
      <c r="L1290" s="835">
        <v>1201</v>
      </c>
      <c r="M1290" s="835">
        <v>105688</v>
      </c>
      <c r="N1290" s="832">
        <v>88</v>
      </c>
      <c r="O1290" s="836">
        <v>11</v>
      </c>
      <c r="P1290" s="835">
        <v>105688</v>
      </c>
      <c r="Q1290" s="837">
        <v>1</v>
      </c>
      <c r="R1290" s="832">
        <v>88</v>
      </c>
      <c r="S1290" s="837">
        <v>1</v>
      </c>
      <c r="T1290" s="836">
        <v>11</v>
      </c>
      <c r="U1290" s="838">
        <v>1</v>
      </c>
    </row>
    <row r="1291" spans="1:21" ht="14.4" customHeight="1" x14ac:dyDescent="0.3">
      <c r="A1291" s="831">
        <v>10</v>
      </c>
      <c r="B1291" s="832" t="s">
        <v>2982</v>
      </c>
      <c r="C1291" s="832" t="s">
        <v>2987</v>
      </c>
      <c r="D1291" s="833" t="s">
        <v>6898</v>
      </c>
      <c r="E1291" s="834" t="s">
        <v>3077</v>
      </c>
      <c r="F1291" s="832" t="s">
        <v>2986</v>
      </c>
      <c r="G1291" s="832" t="s">
        <v>4007</v>
      </c>
      <c r="H1291" s="832" t="s">
        <v>630</v>
      </c>
      <c r="I1291" s="832" t="s">
        <v>4609</v>
      </c>
      <c r="J1291" s="832" t="s">
        <v>4593</v>
      </c>
      <c r="K1291" s="832" t="s">
        <v>4594</v>
      </c>
      <c r="L1291" s="835">
        <v>2500</v>
      </c>
      <c r="M1291" s="835">
        <v>5000</v>
      </c>
      <c r="N1291" s="832">
        <v>2</v>
      </c>
      <c r="O1291" s="836">
        <v>2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10</v>
      </c>
      <c r="B1292" s="832" t="s">
        <v>2982</v>
      </c>
      <c r="C1292" s="832" t="s">
        <v>2987</v>
      </c>
      <c r="D1292" s="833" t="s">
        <v>6898</v>
      </c>
      <c r="E1292" s="834" t="s">
        <v>3077</v>
      </c>
      <c r="F1292" s="832" t="s">
        <v>2986</v>
      </c>
      <c r="G1292" s="832" t="s">
        <v>4007</v>
      </c>
      <c r="H1292" s="832" t="s">
        <v>630</v>
      </c>
      <c r="I1292" s="832" t="s">
        <v>4610</v>
      </c>
      <c r="J1292" s="832" t="s">
        <v>4611</v>
      </c>
      <c r="K1292" s="832" t="s">
        <v>4612</v>
      </c>
      <c r="L1292" s="835">
        <v>1000</v>
      </c>
      <c r="M1292" s="835">
        <v>1000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10</v>
      </c>
      <c r="B1293" s="832" t="s">
        <v>2982</v>
      </c>
      <c r="C1293" s="832" t="s">
        <v>2987</v>
      </c>
      <c r="D1293" s="833" t="s">
        <v>6898</v>
      </c>
      <c r="E1293" s="834" t="s">
        <v>3077</v>
      </c>
      <c r="F1293" s="832" t="s">
        <v>2986</v>
      </c>
      <c r="G1293" s="832" t="s">
        <v>4007</v>
      </c>
      <c r="H1293" s="832" t="s">
        <v>630</v>
      </c>
      <c r="I1293" s="832" t="s">
        <v>4613</v>
      </c>
      <c r="J1293" s="832" t="s">
        <v>4567</v>
      </c>
      <c r="K1293" s="832" t="s">
        <v>4614</v>
      </c>
      <c r="L1293" s="835">
        <v>900.75</v>
      </c>
      <c r="M1293" s="835">
        <v>6305.25</v>
      </c>
      <c r="N1293" s="832">
        <v>7</v>
      </c>
      <c r="O1293" s="836">
        <v>2</v>
      </c>
      <c r="P1293" s="835">
        <v>6305.25</v>
      </c>
      <c r="Q1293" s="837">
        <v>1</v>
      </c>
      <c r="R1293" s="832">
        <v>7</v>
      </c>
      <c r="S1293" s="837">
        <v>1</v>
      </c>
      <c r="T1293" s="836">
        <v>2</v>
      </c>
      <c r="U1293" s="838">
        <v>1</v>
      </c>
    </row>
    <row r="1294" spans="1:21" ht="14.4" customHeight="1" x14ac:dyDescent="0.3">
      <c r="A1294" s="831">
        <v>10</v>
      </c>
      <c r="B1294" s="832" t="s">
        <v>2982</v>
      </c>
      <c r="C1294" s="832" t="s">
        <v>2987</v>
      </c>
      <c r="D1294" s="833" t="s">
        <v>6898</v>
      </c>
      <c r="E1294" s="834" t="s">
        <v>3077</v>
      </c>
      <c r="F1294" s="832" t="s">
        <v>2986</v>
      </c>
      <c r="G1294" s="832" t="s">
        <v>4007</v>
      </c>
      <c r="H1294" s="832" t="s">
        <v>630</v>
      </c>
      <c r="I1294" s="832" t="s">
        <v>4615</v>
      </c>
      <c r="J1294" s="832" t="s">
        <v>4605</v>
      </c>
      <c r="K1294" s="832" t="s">
        <v>4594</v>
      </c>
      <c r="L1294" s="835">
        <v>1875</v>
      </c>
      <c r="M1294" s="835">
        <v>1875</v>
      </c>
      <c r="N1294" s="832">
        <v>1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10</v>
      </c>
      <c r="B1295" s="832" t="s">
        <v>2982</v>
      </c>
      <c r="C1295" s="832" t="s">
        <v>2987</v>
      </c>
      <c r="D1295" s="833" t="s">
        <v>6898</v>
      </c>
      <c r="E1295" s="834" t="s">
        <v>3077</v>
      </c>
      <c r="F1295" s="832" t="s">
        <v>2986</v>
      </c>
      <c r="G1295" s="832" t="s">
        <v>4007</v>
      </c>
      <c r="H1295" s="832" t="s">
        <v>630</v>
      </c>
      <c r="I1295" s="832" t="s">
        <v>4616</v>
      </c>
      <c r="J1295" s="832" t="s">
        <v>4617</v>
      </c>
      <c r="K1295" s="832" t="s">
        <v>4618</v>
      </c>
      <c r="L1295" s="835">
        <v>265</v>
      </c>
      <c r="M1295" s="835">
        <v>265</v>
      </c>
      <c r="N1295" s="832">
        <v>1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10</v>
      </c>
      <c r="B1296" s="832" t="s">
        <v>2982</v>
      </c>
      <c r="C1296" s="832" t="s">
        <v>2987</v>
      </c>
      <c r="D1296" s="833" t="s">
        <v>6898</v>
      </c>
      <c r="E1296" s="834" t="s">
        <v>3077</v>
      </c>
      <c r="F1296" s="832" t="s">
        <v>2986</v>
      </c>
      <c r="G1296" s="832" t="s">
        <v>4007</v>
      </c>
      <c r="H1296" s="832" t="s">
        <v>630</v>
      </c>
      <c r="I1296" s="832" t="s">
        <v>4619</v>
      </c>
      <c r="J1296" s="832" t="s">
        <v>4564</v>
      </c>
      <c r="K1296" s="832" t="s">
        <v>4620</v>
      </c>
      <c r="L1296" s="835">
        <v>900.75</v>
      </c>
      <c r="M1296" s="835">
        <v>27022.5</v>
      </c>
      <c r="N1296" s="832">
        <v>30</v>
      </c>
      <c r="O1296" s="836">
        <v>3</v>
      </c>
      <c r="P1296" s="835">
        <v>9007.5</v>
      </c>
      <c r="Q1296" s="837">
        <v>0.33333333333333331</v>
      </c>
      <c r="R1296" s="832">
        <v>10</v>
      </c>
      <c r="S1296" s="837">
        <v>0.33333333333333331</v>
      </c>
      <c r="T1296" s="836">
        <v>1</v>
      </c>
      <c r="U1296" s="838">
        <v>0.33333333333333331</v>
      </c>
    </row>
    <row r="1297" spans="1:21" ht="14.4" customHeight="1" x14ac:dyDescent="0.3">
      <c r="A1297" s="831">
        <v>10</v>
      </c>
      <c r="B1297" s="832" t="s">
        <v>2982</v>
      </c>
      <c r="C1297" s="832" t="s">
        <v>2987</v>
      </c>
      <c r="D1297" s="833" t="s">
        <v>6898</v>
      </c>
      <c r="E1297" s="834" t="s">
        <v>3077</v>
      </c>
      <c r="F1297" s="832" t="s">
        <v>2986</v>
      </c>
      <c r="G1297" s="832" t="s">
        <v>4007</v>
      </c>
      <c r="H1297" s="832" t="s">
        <v>630</v>
      </c>
      <c r="I1297" s="832" t="s">
        <v>4621</v>
      </c>
      <c r="J1297" s="832" t="s">
        <v>4564</v>
      </c>
      <c r="K1297" s="832" t="s">
        <v>4622</v>
      </c>
      <c r="L1297" s="835">
        <v>900.75</v>
      </c>
      <c r="M1297" s="835">
        <v>16213.5</v>
      </c>
      <c r="N1297" s="832">
        <v>18</v>
      </c>
      <c r="O1297" s="836">
        <v>3</v>
      </c>
      <c r="P1297" s="835">
        <v>9007.5</v>
      </c>
      <c r="Q1297" s="837">
        <v>0.55555555555555558</v>
      </c>
      <c r="R1297" s="832">
        <v>10</v>
      </c>
      <c r="S1297" s="837">
        <v>0.55555555555555558</v>
      </c>
      <c r="T1297" s="836">
        <v>1</v>
      </c>
      <c r="U1297" s="838">
        <v>0.33333333333333331</v>
      </c>
    </row>
    <row r="1298" spans="1:21" ht="14.4" customHeight="1" x14ac:dyDescent="0.3">
      <c r="A1298" s="831">
        <v>10</v>
      </c>
      <c r="B1298" s="832" t="s">
        <v>2982</v>
      </c>
      <c r="C1298" s="832" t="s">
        <v>2987</v>
      </c>
      <c r="D1298" s="833" t="s">
        <v>6898</v>
      </c>
      <c r="E1298" s="834" t="s">
        <v>3077</v>
      </c>
      <c r="F1298" s="832" t="s">
        <v>2986</v>
      </c>
      <c r="G1298" s="832" t="s">
        <v>4007</v>
      </c>
      <c r="H1298" s="832" t="s">
        <v>630</v>
      </c>
      <c r="I1298" s="832" t="s">
        <v>4623</v>
      </c>
      <c r="J1298" s="832" t="s">
        <v>4567</v>
      </c>
      <c r="K1298" s="832" t="s">
        <v>4624</v>
      </c>
      <c r="L1298" s="835">
        <v>900.75</v>
      </c>
      <c r="M1298" s="835">
        <v>4503.75</v>
      </c>
      <c r="N1298" s="832">
        <v>5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10</v>
      </c>
      <c r="B1299" s="832" t="s">
        <v>2982</v>
      </c>
      <c r="C1299" s="832" t="s">
        <v>2987</v>
      </c>
      <c r="D1299" s="833" t="s">
        <v>6898</v>
      </c>
      <c r="E1299" s="834" t="s">
        <v>3077</v>
      </c>
      <c r="F1299" s="832" t="s">
        <v>2986</v>
      </c>
      <c r="G1299" s="832" t="s">
        <v>4625</v>
      </c>
      <c r="H1299" s="832" t="s">
        <v>630</v>
      </c>
      <c r="I1299" s="832" t="s">
        <v>4626</v>
      </c>
      <c r="J1299" s="832" t="s">
        <v>4627</v>
      </c>
      <c r="K1299" s="832" t="s">
        <v>4628</v>
      </c>
      <c r="L1299" s="835">
        <v>56.2</v>
      </c>
      <c r="M1299" s="835">
        <v>4271.1999999999989</v>
      </c>
      <c r="N1299" s="832">
        <v>76</v>
      </c>
      <c r="O1299" s="836">
        <v>76</v>
      </c>
      <c r="P1299" s="835">
        <v>2922.3999999999983</v>
      </c>
      <c r="Q1299" s="837">
        <v>0.68421052631578927</v>
      </c>
      <c r="R1299" s="832">
        <v>52</v>
      </c>
      <c r="S1299" s="837">
        <v>0.68421052631578949</v>
      </c>
      <c r="T1299" s="836">
        <v>52</v>
      </c>
      <c r="U1299" s="838">
        <v>0.68421052631578949</v>
      </c>
    </row>
    <row r="1300" spans="1:21" ht="14.4" customHeight="1" x14ac:dyDescent="0.3">
      <c r="A1300" s="831">
        <v>10</v>
      </c>
      <c r="B1300" s="832" t="s">
        <v>2982</v>
      </c>
      <c r="C1300" s="832" t="s">
        <v>2987</v>
      </c>
      <c r="D1300" s="833" t="s">
        <v>6898</v>
      </c>
      <c r="E1300" s="834" t="s">
        <v>3077</v>
      </c>
      <c r="F1300" s="832" t="s">
        <v>2986</v>
      </c>
      <c r="G1300" s="832" t="s">
        <v>4625</v>
      </c>
      <c r="H1300" s="832" t="s">
        <v>630</v>
      </c>
      <c r="I1300" s="832" t="s">
        <v>4629</v>
      </c>
      <c r="J1300" s="832" t="s">
        <v>4630</v>
      </c>
      <c r="K1300" s="832" t="s">
        <v>4631</v>
      </c>
      <c r="L1300" s="835">
        <v>30</v>
      </c>
      <c r="M1300" s="835">
        <v>360</v>
      </c>
      <c r="N1300" s="832">
        <v>12</v>
      </c>
      <c r="O1300" s="836">
        <v>12</v>
      </c>
      <c r="P1300" s="835">
        <v>30</v>
      </c>
      <c r="Q1300" s="837">
        <v>8.3333333333333329E-2</v>
      </c>
      <c r="R1300" s="832">
        <v>1</v>
      </c>
      <c r="S1300" s="837">
        <v>8.3333333333333329E-2</v>
      </c>
      <c r="T1300" s="836">
        <v>1</v>
      </c>
      <c r="U1300" s="838">
        <v>8.3333333333333329E-2</v>
      </c>
    </row>
    <row r="1301" spans="1:21" ht="14.4" customHeight="1" x14ac:dyDescent="0.3">
      <c r="A1301" s="831">
        <v>10</v>
      </c>
      <c r="B1301" s="832" t="s">
        <v>2982</v>
      </c>
      <c r="C1301" s="832" t="s">
        <v>2987</v>
      </c>
      <c r="D1301" s="833" t="s">
        <v>6898</v>
      </c>
      <c r="E1301" s="834" t="s">
        <v>3077</v>
      </c>
      <c r="F1301" s="832" t="s">
        <v>2983</v>
      </c>
      <c r="G1301" s="832" t="s">
        <v>4007</v>
      </c>
      <c r="H1301" s="832" t="s">
        <v>630</v>
      </c>
      <c r="I1301" s="832" t="s">
        <v>4632</v>
      </c>
      <c r="J1301" s="832" t="s">
        <v>4633</v>
      </c>
      <c r="K1301" s="832" t="s">
        <v>4634</v>
      </c>
      <c r="L1301" s="835">
        <v>3000</v>
      </c>
      <c r="M1301" s="835">
        <v>18000</v>
      </c>
      <c r="N1301" s="832">
        <v>6</v>
      </c>
      <c r="O1301" s="836">
        <v>1</v>
      </c>
      <c r="P1301" s="835">
        <v>18000</v>
      </c>
      <c r="Q1301" s="837">
        <v>1</v>
      </c>
      <c r="R1301" s="832">
        <v>6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10</v>
      </c>
      <c r="B1302" s="832" t="s">
        <v>2982</v>
      </c>
      <c r="C1302" s="832" t="s">
        <v>2987</v>
      </c>
      <c r="D1302" s="833" t="s">
        <v>6898</v>
      </c>
      <c r="E1302" s="834" t="s">
        <v>3077</v>
      </c>
      <c r="F1302" s="832" t="s">
        <v>2983</v>
      </c>
      <c r="G1302" s="832" t="s">
        <v>4007</v>
      </c>
      <c r="H1302" s="832" t="s">
        <v>630</v>
      </c>
      <c r="I1302" s="832" t="s">
        <v>4635</v>
      </c>
      <c r="J1302" s="832" t="s">
        <v>4633</v>
      </c>
      <c r="K1302" s="832" t="s">
        <v>4636</v>
      </c>
      <c r="L1302" s="835">
        <v>3000</v>
      </c>
      <c r="M1302" s="835">
        <v>216000</v>
      </c>
      <c r="N1302" s="832">
        <v>72</v>
      </c>
      <c r="O1302" s="836">
        <v>13</v>
      </c>
      <c r="P1302" s="835">
        <v>54000</v>
      </c>
      <c r="Q1302" s="837">
        <v>0.25</v>
      </c>
      <c r="R1302" s="832">
        <v>18</v>
      </c>
      <c r="S1302" s="837">
        <v>0.25</v>
      </c>
      <c r="T1302" s="836">
        <v>3</v>
      </c>
      <c r="U1302" s="838">
        <v>0.23076923076923078</v>
      </c>
    </row>
    <row r="1303" spans="1:21" ht="14.4" customHeight="1" x14ac:dyDescent="0.3">
      <c r="A1303" s="831">
        <v>10</v>
      </c>
      <c r="B1303" s="832" t="s">
        <v>2982</v>
      </c>
      <c r="C1303" s="832" t="s">
        <v>2987</v>
      </c>
      <c r="D1303" s="833" t="s">
        <v>6898</v>
      </c>
      <c r="E1303" s="834" t="s">
        <v>3077</v>
      </c>
      <c r="F1303" s="832" t="s">
        <v>2983</v>
      </c>
      <c r="G1303" s="832" t="s">
        <v>4007</v>
      </c>
      <c r="H1303" s="832" t="s">
        <v>630</v>
      </c>
      <c r="I1303" s="832" t="s">
        <v>4637</v>
      </c>
      <c r="J1303" s="832" t="s">
        <v>4633</v>
      </c>
      <c r="K1303" s="832" t="s">
        <v>4638</v>
      </c>
      <c r="L1303" s="835">
        <v>136.02000000000001</v>
      </c>
      <c r="M1303" s="835">
        <v>8433.24</v>
      </c>
      <c r="N1303" s="832">
        <v>62</v>
      </c>
      <c r="O1303" s="836">
        <v>26</v>
      </c>
      <c r="P1303" s="835">
        <v>816.12000000000012</v>
      </c>
      <c r="Q1303" s="837">
        <v>9.6774193548387108E-2</v>
      </c>
      <c r="R1303" s="832">
        <v>6</v>
      </c>
      <c r="S1303" s="837">
        <v>9.6774193548387094E-2</v>
      </c>
      <c r="T1303" s="836">
        <v>3</v>
      </c>
      <c r="U1303" s="838">
        <v>0.11538461538461539</v>
      </c>
    </row>
    <row r="1304" spans="1:21" ht="14.4" customHeight="1" x14ac:dyDescent="0.3">
      <c r="A1304" s="831">
        <v>10</v>
      </c>
      <c r="B1304" s="832" t="s">
        <v>2982</v>
      </c>
      <c r="C1304" s="832" t="s">
        <v>2987</v>
      </c>
      <c r="D1304" s="833" t="s">
        <v>6898</v>
      </c>
      <c r="E1304" s="834" t="s">
        <v>3077</v>
      </c>
      <c r="F1304" s="832" t="s">
        <v>2983</v>
      </c>
      <c r="G1304" s="832" t="s">
        <v>4007</v>
      </c>
      <c r="H1304" s="832" t="s">
        <v>630</v>
      </c>
      <c r="I1304" s="832" t="s">
        <v>4639</v>
      </c>
      <c r="J1304" s="832" t="s">
        <v>4640</v>
      </c>
      <c r="K1304" s="832" t="s">
        <v>4641</v>
      </c>
      <c r="L1304" s="835">
        <v>789.19</v>
      </c>
      <c r="M1304" s="835">
        <v>41827.07</v>
      </c>
      <c r="N1304" s="832">
        <v>53</v>
      </c>
      <c r="O1304" s="836">
        <v>10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10</v>
      </c>
      <c r="B1305" s="832" t="s">
        <v>2982</v>
      </c>
      <c r="C1305" s="832" t="s">
        <v>2987</v>
      </c>
      <c r="D1305" s="833" t="s">
        <v>6898</v>
      </c>
      <c r="E1305" s="834" t="s">
        <v>3077</v>
      </c>
      <c r="F1305" s="832" t="s">
        <v>2983</v>
      </c>
      <c r="G1305" s="832" t="s">
        <v>4007</v>
      </c>
      <c r="H1305" s="832" t="s">
        <v>630</v>
      </c>
      <c r="I1305" s="832" t="s">
        <v>4639</v>
      </c>
      <c r="J1305" s="832" t="s">
        <v>4640</v>
      </c>
      <c r="K1305" s="832" t="s">
        <v>4641</v>
      </c>
      <c r="L1305" s="835">
        <v>789.2</v>
      </c>
      <c r="M1305" s="835">
        <v>32357.200000000008</v>
      </c>
      <c r="N1305" s="832">
        <v>41</v>
      </c>
      <c r="O1305" s="836">
        <v>8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10</v>
      </c>
      <c r="B1306" s="832" t="s">
        <v>2982</v>
      </c>
      <c r="C1306" s="832" t="s">
        <v>2987</v>
      </c>
      <c r="D1306" s="833" t="s">
        <v>6898</v>
      </c>
      <c r="E1306" s="834" t="s">
        <v>3077</v>
      </c>
      <c r="F1306" s="832" t="s">
        <v>2983</v>
      </c>
      <c r="G1306" s="832" t="s">
        <v>4007</v>
      </c>
      <c r="H1306" s="832" t="s">
        <v>630</v>
      </c>
      <c r="I1306" s="832" t="s">
        <v>4642</v>
      </c>
      <c r="J1306" s="832" t="s">
        <v>4640</v>
      </c>
      <c r="K1306" s="832" t="s">
        <v>4643</v>
      </c>
      <c r="L1306" s="835">
        <v>256.24</v>
      </c>
      <c r="M1306" s="835">
        <v>12555.759999999998</v>
      </c>
      <c r="N1306" s="832">
        <v>49</v>
      </c>
      <c r="O1306" s="836">
        <v>19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10</v>
      </c>
      <c r="B1307" s="832" t="s">
        <v>2982</v>
      </c>
      <c r="C1307" s="832" t="s">
        <v>2987</v>
      </c>
      <c r="D1307" s="833" t="s">
        <v>6898</v>
      </c>
      <c r="E1307" s="834" t="s">
        <v>3077</v>
      </c>
      <c r="F1307" s="832" t="s">
        <v>2983</v>
      </c>
      <c r="G1307" s="832" t="s">
        <v>4007</v>
      </c>
      <c r="H1307" s="832" t="s">
        <v>630</v>
      </c>
      <c r="I1307" s="832" t="s">
        <v>4644</v>
      </c>
      <c r="J1307" s="832" t="s">
        <v>4645</v>
      </c>
      <c r="K1307" s="832" t="s">
        <v>4646</v>
      </c>
      <c r="L1307" s="835">
        <v>1600</v>
      </c>
      <c r="M1307" s="835">
        <v>30400</v>
      </c>
      <c r="N1307" s="832">
        <v>19</v>
      </c>
      <c r="O1307" s="836">
        <v>6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10</v>
      </c>
      <c r="B1308" s="832" t="s">
        <v>2982</v>
      </c>
      <c r="C1308" s="832" t="s">
        <v>2987</v>
      </c>
      <c r="D1308" s="833" t="s">
        <v>6898</v>
      </c>
      <c r="E1308" s="834" t="s">
        <v>3077</v>
      </c>
      <c r="F1308" s="832" t="s">
        <v>2983</v>
      </c>
      <c r="G1308" s="832" t="s">
        <v>4007</v>
      </c>
      <c r="H1308" s="832" t="s">
        <v>630</v>
      </c>
      <c r="I1308" s="832" t="s">
        <v>4647</v>
      </c>
      <c r="J1308" s="832" t="s">
        <v>4645</v>
      </c>
      <c r="K1308" s="832" t="s">
        <v>4648</v>
      </c>
      <c r="L1308" s="835">
        <v>3000</v>
      </c>
      <c r="M1308" s="835">
        <v>306000</v>
      </c>
      <c r="N1308" s="832">
        <v>102</v>
      </c>
      <c r="O1308" s="836">
        <v>18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10</v>
      </c>
      <c r="B1309" s="832" t="s">
        <v>2982</v>
      </c>
      <c r="C1309" s="832" t="s">
        <v>2987</v>
      </c>
      <c r="D1309" s="833" t="s">
        <v>6898</v>
      </c>
      <c r="E1309" s="834" t="s">
        <v>3077</v>
      </c>
      <c r="F1309" s="832" t="s">
        <v>2983</v>
      </c>
      <c r="G1309" s="832" t="s">
        <v>4007</v>
      </c>
      <c r="H1309" s="832" t="s">
        <v>630</v>
      </c>
      <c r="I1309" s="832" t="s">
        <v>4649</v>
      </c>
      <c r="J1309" s="832" t="s">
        <v>4645</v>
      </c>
      <c r="K1309" s="832" t="s">
        <v>4650</v>
      </c>
      <c r="L1309" s="835">
        <v>3000</v>
      </c>
      <c r="M1309" s="835">
        <v>18000</v>
      </c>
      <c r="N1309" s="832">
        <v>6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10</v>
      </c>
      <c r="B1310" s="832" t="s">
        <v>2982</v>
      </c>
      <c r="C1310" s="832" t="s">
        <v>2987</v>
      </c>
      <c r="D1310" s="833" t="s">
        <v>6898</v>
      </c>
      <c r="E1310" s="834" t="s">
        <v>3077</v>
      </c>
      <c r="F1310" s="832" t="s">
        <v>2983</v>
      </c>
      <c r="G1310" s="832" t="s">
        <v>4007</v>
      </c>
      <c r="H1310" s="832" t="s">
        <v>630</v>
      </c>
      <c r="I1310" s="832" t="s">
        <v>4651</v>
      </c>
      <c r="J1310" s="832" t="s">
        <v>4652</v>
      </c>
      <c r="K1310" s="832" t="s">
        <v>4653</v>
      </c>
      <c r="L1310" s="835">
        <v>141</v>
      </c>
      <c r="M1310" s="835">
        <v>705</v>
      </c>
      <c r="N1310" s="832">
        <v>5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10</v>
      </c>
      <c r="B1311" s="832" t="s">
        <v>2982</v>
      </c>
      <c r="C1311" s="832" t="s">
        <v>2987</v>
      </c>
      <c r="D1311" s="833" t="s">
        <v>6898</v>
      </c>
      <c r="E1311" s="834" t="s">
        <v>3077</v>
      </c>
      <c r="F1311" s="832" t="s">
        <v>2983</v>
      </c>
      <c r="G1311" s="832" t="s">
        <v>4007</v>
      </c>
      <c r="H1311" s="832" t="s">
        <v>630</v>
      </c>
      <c r="I1311" s="832" t="s">
        <v>4654</v>
      </c>
      <c r="J1311" s="832" t="s">
        <v>4652</v>
      </c>
      <c r="K1311" s="832" t="s">
        <v>4655</v>
      </c>
      <c r="L1311" s="835">
        <v>1635</v>
      </c>
      <c r="M1311" s="835">
        <v>4905</v>
      </c>
      <c r="N1311" s="832">
        <v>3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10</v>
      </c>
      <c r="B1312" s="832" t="s">
        <v>2982</v>
      </c>
      <c r="C1312" s="832" t="s">
        <v>2987</v>
      </c>
      <c r="D1312" s="833" t="s">
        <v>6898</v>
      </c>
      <c r="E1312" s="834" t="s">
        <v>3077</v>
      </c>
      <c r="F1312" s="832" t="s">
        <v>2983</v>
      </c>
      <c r="G1312" s="832" t="s">
        <v>4007</v>
      </c>
      <c r="H1312" s="832" t="s">
        <v>630</v>
      </c>
      <c r="I1312" s="832" t="s">
        <v>4656</v>
      </c>
      <c r="J1312" s="832" t="s">
        <v>4657</v>
      </c>
      <c r="K1312" s="832" t="s">
        <v>4658</v>
      </c>
      <c r="L1312" s="835">
        <v>6000</v>
      </c>
      <c r="M1312" s="835">
        <v>90000</v>
      </c>
      <c r="N1312" s="832">
        <v>15</v>
      </c>
      <c r="O1312" s="836">
        <v>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10</v>
      </c>
      <c r="B1313" s="832" t="s">
        <v>2982</v>
      </c>
      <c r="C1313" s="832" t="s">
        <v>2987</v>
      </c>
      <c r="D1313" s="833" t="s">
        <v>6898</v>
      </c>
      <c r="E1313" s="834" t="s">
        <v>3077</v>
      </c>
      <c r="F1313" s="832" t="s">
        <v>2983</v>
      </c>
      <c r="G1313" s="832" t="s">
        <v>4007</v>
      </c>
      <c r="H1313" s="832" t="s">
        <v>630</v>
      </c>
      <c r="I1313" s="832" t="s">
        <v>4659</v>
      </c>
      <c r="J1313" s="832" t="s">
        <v>4660</v>
      </c>
      <c r="K1313" s="832" t="s">
        <v>4661</v>
      </c>
      <c r="L1313" s="835">
        <v>504.45</v>
      </c>
      <c r="M1313" s="835">
        <v>37833.75</v>
      </c>
      <c r="N1313" s="832">
        <v>75</v>
      </c>
      <c r="O1313" s="836">
        <v>13</v>
      </c>
      <c r="P1313" s="835">
        <v>3026.7</v>
      </c>
      <c r="Q1313" s="837">
        <v>0.08</v>
      </c>
      <c r="R1313" s="832">
        <v>6</v>
      </c>
      <c r="S1313" s="837">
        <v>0.08</v>
      </c>
      <c r="T1313" s="836">
        <v>1</v>
      </c>
      <c r="U1313" s="838">
        <v>7.6923076923076927E-2</v>
      </c>
    </row>
    <row r="1314" spans="1:21" ht="14.4" customHeight="1" x14ac:dyDescent="0.3">
      <c r="A1314" s="831">
        <v>10</v>
      </c>
      <c r="B1314" s="832" t="s">
        <v>2982</v>
      </c>
      <c r="C1314" s="832" t="s">
        <v>2987</v>
      </c>
      <c r="D1314" s="833" t="s">
        <v>6898</v>
      </c>
      <c r="E1314" s="834" t="s">
        <v>3077</v>
      </c>
      <c r="F1314" s="832" t="s">
        <v>2983</v>
      </c>
      <c r="G1314" s="832" t="s">
        <v>4007</v>
      </c>
      <c r="H1314" s="832" t="s">
        <v>630</v>
      </c>
      <c r="I1314" s="832" t="s">
        <v>4662</v>
      </c>
      <c r="J1314" s="832" t="s">
        <v>4663</v>
      </c>
      <c r="K1314" s="832" t="s">
        <v>4664</v>
      </c>
      <c r="L1314" s="835">
        <v>859.86</v>
      </c>
      <c r="M1314" s="835">
        <v>61050.060000000012</v>
      </c>
      <c r="N1314" s="832">
        <v>71</v>
      </c>
      <c r="O1314" s="836">
        <v>12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10</v>
      </c>
      <c r="B1315" s="832" t="s">
        <v>2982</v>
      </c>
      <c r="C1315" s="832" t="s">
        <v>2987</v>
      </c>
      <c r="D1315" s="833" t="s">
        <v>6898</v>
      </c>
      <c r="E1315" s="834" t="s">
        <v>3077</v>
      </c>
      <c r="F1315" s="832" t="s">
        <v>2983</v>
      </c>
      <c r="G1315" s="832" t="s">
        <v>4007</v>
      </c>
      <c r="H1315" s="832" t="s">
        <v>630</v>
      </c>
      <c r="I1315" s="832" t="s">
        <v>4665</v>
      </c>
      <c r="J1315" s="832" t="s">
        <v>4633</v>
      </c>
      <c r="K1315" s="832" t="s">
        <v>4666</v>
      </c>
      <c r="L1315" s="835">
        <v>1600</v>
      </c>
      <c r="M1315" s="835">
        <v>64000</v>
      </c>
      <c r="N1315" s="832">
        <v>40</v>
      </c>
      <c r="O1315" s="836">
        <v>8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10</v>
      </c>
      <c r="B1316" s="832" t="s">
        <v>2982</v>
      </c>
      <c r="C1316" s="832" t="s">
        <v>2987</v>
      </c>
      <c r="D1316" s="833" t="s">
        <v>6898</v>
      </c>
      <c r="E1316" s="834" t="s">
        <v>3077</v>
      </c>
      <c r="F1316" s="832" t="s">
        <v>2983</v>
      </c>
      <c r="G1316" s="832" t="s">
        <v>4007</v>
      </c>
      <c r="H1316" s="832" t="s">
        <v>630</v>
      </c>
      <c r="I1316" s="832" t="s">
        <v>4667</v>
      </c>
      <c r="J1316" s="832" t="s">
        <v>4633</v>
      </c>
      <c r="K1316" s="832" t="s">
        <v>4668</v>
      </c>
      <c r="L1316" s="835">
        <v>1600</v>
      </c>
      <c r="M1316" s="835">
        <v>9600</v>
      </c>
      <c r="N1316" s="832">
        <v>6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10</v>
      </c>
      <c r="B1317" s="832" t="s">
        <v>2982</v>
      </c>
      <c r="C1317" s="832" t="s">
        <v>2987</v>
      </c>
      <c r="D1317" s="833" t="s">
        <v>6898</v>
      </c>
      <c r="E1317" s="834" t="s">
        <v>3077</v>
      </c>
      <c r="F1317" s="832" t="s">
        <v>2983</v>
      </c>
      <c r="G1317" s="832" t="s">
        <v>4007</v>
      </c>
      <c r="H1317" s="832" t="s">
        <v>630</v>
      </c>
      <c r="I1317" s="832" t="s">
        <v>4669</v>
      </c>
      <c r="J1317" s="832" t="s">
        <v>4670</v>
      </c>
      <c r="K1317" s="832" t="s">
        <v>4671</v>
      </c>
      <c r="L1317" s="835">
        <v>420</v>
      </c>
      <c r="M1317" s="835">
        <v>21000</v>
      </c>
      <c r="N1317" s="832">
        <v>50</v>
      </c>
      <c r="O1317" s="836">
        <v>6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10</v>
      </c>
      <c r="B1318" s="832" t="s">
        <v>2982</v>
      </c>
      <c r="C1318" s="832" t="s">
        <v>2987</v>
      </c>
      <c r="D1318" s="833" t="s">
        <v>6898</v>
      </c>
      <c r="E1318" s="834" t="s">
        <v>3077</v>
      </c>
      <c r="F1318" s="832" t="s">
        <v>2983</v>
      </c>
      <c r="G1318" s="832" t="s">
        <v>4007</v>
      </c>
      <c r="H1318" s="832" t="s">
        <v>630</v>
      </c>
      <c r="I1318" s="832" t="s">
        <v>4672</v>
      </c>
      <c r="J1318" s="832" t="s">
        <v>4630</v>
      </c>
      <c r="K1318" s="832" t="s">
        <v>4673</v>
      </c>
      <c r="L1318" s="835">
        <v>3000</v>
      </c>
      <c r="M1318" s="835">
        <v>18000</v>
      </c>
      <c r="N1318" s="832">
        <v>6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10</v>
      </c>
      <c r="B1319" s="832" t="s">
        <v>2982</v>
      </c>
      <c r="C1319" s="832" t="s">
        <v>2987</v>
      </c>
      <c r="D1319" s="833" t="s">
        <v>6898</v>
      </c>
      <c r="E1319" s="834" t="s">
        <v>3077</v>
      </c>
      <c r="F1319" s="832" t="s">
        <v>2983</v>
      </c>
      <c r="G1319" s="832" t="s">
        <v>4007</v>
      </c>
      <c r="H1319" s="832" t="s">
        <v>630</v>
      </c>
      <c r="I1319" s="832" t="s">
        <v>4674</v>
      </c>
      <c r="J1319" s="832" t="s">
        <v>4675</v>
      </c>
      <c r="K1319" s="832" t="s">
        <v>4676</v>
      </c>
      <c r="L1319" s="835">
        <v>319.5</v>
      </c>
      <c r="M1319" s="835">
        <v>1917</v>
      </c>
      <c r="N1319" s="832">
        <v>6</v>
      </c>
      <c r="O1319" s="836">
        <v>3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10</v>
      </c>
      <c r="B1320" s="832" t="s">
        <v>2982</v>
      </c>
      <c r="C1320" s="832" t="s">
        <v>2987</v>
      </c>
      <c r="D1320" s="833" t="s">
        <v>6898</v>
      </c>
      <c r="E1320" s="834" t="s">
        <v>3077</v>
      </c>
      <c r="F1320" s="832" t="s">
        <v>2983</v>
      </c>
      <c r="G1320" s="832" t="s">
        <v>4007</v>
      </c>
      <c r="H1320" s="832" t="s">
        <v>630</v>
      </c>
      <c r="I1320" s="832" t="s">
        <v>4677</v>
      </c>
      <c r="J1320" s="832" t="s">
        <v>4633</v>
      </c>
      <c r="K1320" s="832" t="s">
        <v>4678</v>
      </c>
      <c r="L1320" s="835">
        <v>1600</v>
      </c>
      <c r="M1320" s="835">
        <v>65600</v>
      </c>
      <c r="N1320" s="832">
        <v>41</v>
      </c>
      <c r="O1320" s="836">
        <v>9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10</v>
      </c>
      <c r="B1321" s="832" t="s">
        <v>2982</v>
      </c>
      <c r="C1321" s="832" t="s">
        <v>2987</v>
      </c>
      <c r="D1321" s="833" t="s">
        <v>6898</v>
      </c>
      <c r="E1321" s="834" t="s">
        <v>3077</v>
      </c>
      <c r="F1321" s="832" t="s">
        <v>2983</v>
      </c>
      <c r="G1321" s="832" t="s">
        <v>4007</v>
      </c>
      <c r="H1321" s="832" t="s">
        <v>630</v>
      </c>
      <c r="I1321" s="832" t="s">
        <v>4679</v>
      </c>
      <c r="J1321" s="832" t="s">
        <v>4680</v>
      </c>
      <c r="K1321" s="832" t="s">
        <v>4681</v>
      </c>
      <c r="L1321" s="835">
        <v>94940</v>
      </c>
      <c r="M1321" s="835">
        <v>284820</v>
      </c>
      <c r="N1321" s="832">
        <v>3</v>
      </c>
      <c r="O1321" s="836">
        <v>3</v>
      </c>
      <c r="P1321" s="835">
        <v>94940</v>
      </c>
      <c r="Q1321" s="837">
        <v>0.33333333333333331</v>
      </c>
      <c r="R1321" s="832">
        <v>1</v>
      </c>
      <c r="S1321" s="837">
        <v>0.33333333333333331</v>
      </c>
      <c r="T1321" s="836">
        <v>1</v>
      </c>
      <c r="U1321" s="838">
        <v>0.33333333333333331</v>
      </c>
    </row>
    <row r="1322" spans="1:21" ht="14.4" customHeight="1" x14ac:dyDescent="0.3">
      <c r="A1322" s="831">
        <v>10</v>
      </c>
      <c r="B1322" s="832" t="s">
        <v>2982</v>
      </c>
      <c r="C1322" s="832" t="s">
        <v>2987</v>
      </c>
      <c r="D1322" s="833" t="s">
        <v>6898</v>
      </c>
      <c r="E1322" s="834" t="s">
        <v>3077</v>
      </c>
      <c r="F1322" s="832" t="s">
        <v>2983</v>
      </c>
      <c r="G1322" s="832" t="s">
        <v>4007</v>
      </c>
      <c r="H1322" s="832" t="s">
        <v>630</v>
      </c>
      <c r="I1322" s="832" t="s">
        <v>4682</v>
      </c>
      <c r="J1322" s="832" t="s">
        <v>4683</v>
      </c>
      <c r="K1322" s="832" t="s">
        <v>4684</v>
      </c>
      <c r="L1322" s="835">
        <v>84000</v>
      </c>
      <c r="M1322" s="835">
        <v>168000</v>
      </c>
      <c r="N1322" s="832">
        <v>2</v>
      </c>
      <c r="O1322" s="836">
        <v>2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10</v>
      </c>
      <c r="B1323" s="832" t="s">
        <v>2982</v>
      </c>
      <c r="C1323" s="832" t="s">
        <v>2987</v>
      </c>
      <c r="D1323" s="833" t="s">
        <v>6898</v>
      </c>
      <c r="E1323" s="834" t="s">
        <v>3077</v>
      </c>
      <c r="F1323" s="832" t="s">
        <v>2983</v>
      </c>
      <c r="G1323" s="832" t="s">
        <v>4007</v>
      </c>
      <c r="H1323" s="832" t="s">
        <v>630</v>
      </c>
      <c r="I1323" s="832" t="s">
        <v>4685</v>
      </c>
      <c r="J1323" s="832" t="s">
        <v>4645</v>
      </c>
      <c r="K1323" s="832" t="s">
        <v>4686</v>
      </c>
      <c r="L1323" s="835">
        <v>783.64</v>
      </c>
      <c r="M1323" s="835">
        <v>4701.84</v>
      </c>
      <c r="N1323" s="832">
        <v>6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10</v>
      </c>
      <c r="B1324" s="832" t="s">
        <v>2982</v>
      </c>
      <c r="C1324" s="832" t="s">
        <v>2987</v>
      </c>
      <c r="D1324" s="833" t="s">
        <v>6898</v>
      </c>
      <c r="E1324" s="834" t="s">
        <v>3077</v>
      </c>
      <c r="F1324" s="832" t="s">
        <v>2983</v>
      </c>
      <c r="G1324" s="832" t="s">
        <v>4007</v>
      </c>
      <c r="H1324" s="832" t="s">
        <v>630</v>
      </c>
      <c r="I1324" s="832" t="s">
        <v>4685</v>
      </c>
      <c r="J1324" s="832" t="s">
        <v>4645</v>
      </c>
      <c r="K1324" s="832" t="s">
        <v>4686</v>
      </c>
      <c r="L1324" s="835">
        <v>783.65</v>
      </c>
      <c r="M1324" s="835">
        <v>4701.8999999999996</v>
      </c>
      <c r="N1324" s="832">
        <v>6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10</v>
      </c>
      <c r="B1325" s="832" t="s">
        <v>2982</v>
      </c>
      <c r="C1325" s="832" t="s">
        <v>2987</v>
      </c>
      <c r="D1325" s="833" t="s">
        <v>6898</v>
      </c>
      <c r="E1325" s="834" t="s">
        <v>3077</v>
      </c>
      <c r="F1325" s="832" t="s">
        <v>2983</v>
      </c>
      <c r="G1325" s="832" t="s">
        <v>4007</v>
      </c>
      <c r="H1325" s="832" t="s">
        <v>630</v>
      </c>
      <c r="I1325" s="832" t="s">
        <v>4687</v>
      </c>
      <c r="J1325" s="832" t="s">
        <v>4688</v>
      </c>
      <c r="K1325" s="832" t="s">
        <v>4689</v>
      </c>
      <c r="L1325" s="835">
        <v>84000</v>
      </c>
      <c r="M1325" s="835">
        <v>168000</v>
      </c>
      <c r="N1325" s="832">
        <v>2</v>
      </c>
      <c r="O1325" s="836">
        <v>2</v>
      </c>
      <c r="P1325" s="835">
        <v>84000</v>
      </c>
      <c r="Q1325" s="837">
        <v>0.5</v>
      </c>
      <c r="R1325" s="832">
        <v>1</v>
      </c>
      <c r="S1325" s="837">
        <v>0.5</v>
      </c>
      <c r="T1325" s="836">
        <v>1</v>
      </c>
      <c r="U1325" s="838">
        <v>0.5</v>
      </c>
    </row>
    <row r="1326" spans="1:21" ht="14.4" customHeight="1" x14ac:dyDescent="0.3">
      <c r="A1326" s="831">
        <v>10</v>
      </c>
      <c r="B1326" s="832" t="s">
        <v>2982</v>
      </c>
      <c r="C1326" s="832" t="s">
        <v>2987</v>
      </c>
      <c r="D1326" s="833" t="s">
        <v>6898</v>
      </c>
      <c r="E1326" s="834" t="s">
        <v>3077</v>
      </c>
      <c r="F1326" s="832" t="s">
        <v>2983</v>
      </c>
      <c r="G1326" s="832" t="s">
        <v>4007</v>
      </c>
      <c r="H1326" s="832" t="s">
        <v>630</v>
      </c>
      <c r="I1326" s="832" t="s">
        <v>4690</v>
      </c>
      <c r="J1326" s="832" t="s">
        <v>4691</v>
      </c>
      <c r="K1326" s="832" t="s">
        <v>4692</v>
      </c>
      <c r="L1326" s="835">
        <v>6000</v>
      </c>
      <c r="M1326" s="835">
        <v>18000</v>
      </c>
      <c r="N1326" s="832">
        <v>3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10</v>
      </c>
      <c r="B1327" s="832" t="s">
        <v>2982</v>
      </c>
      <c r="C1327" s="832" t="s">
        <v>2987</v>
      </c>
      <c r="D1327" s="833" t="s">
        <v>6898</v>
      </c>
      <c r="E1327" s="834" t="s">
        <v>3077</v>
      </c>
      <c r="F1327" s="832" t="s">
        <v>2983</v>
      </c>
      <c r="G1327" s="832" t="s">
        <v>4007</v>
      </c>
      <c r="H1327" s="832" t="s">
        <v>630</v>
      </c>
      <c r="I1327" s="832" t="s">
        <v>4693</v>
      </c>
      <c r="J1327" s="832" t="s">
        <v>4694</v>
      </c>
      <c r="K1327" s="832" t="s">
        <v>4676</v>
      </c>
      <c r="L1327" s="835">
        <v>319.5</v>
      </c>
      <c r="M1327" s="835">
        <v>319.5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10</v>
      </c>
      <c r="B1328" s="832" t="s">
        <v>2982</v>
      </c>
      <c r="C1328" s="832" t="s">
        <v>2987</v>
      </c>
      <c r="D1328" s="833" t="s">
        <v>6898</v>
      </c>
      <c r="E1328" s="834" t="s">
        <v>3078</v>
      </c>
      <c r="F1328" s="832" t="s">
        <v>2984</v>
      </c>
      <c r="G1328" s="832" t="s">
        <v>3106</v>
      </c>
      <c r="H1328" s="832" t="s">
        <v>689</v>
      </c>
      <c r="I1328" s="832" t="s">
        <v>2588</v>
      </c>
      <c r="J1328" s="832" t="s">
        <v>1288</v>
      </c>
      <c r="K1328" s="832" t="s">
        <v>2589</v>
      </c>
      <c r="L1328" s="835">
        <v>154.36000000000001</v>
      </c>
      <c r="M1328" s="835">
        <v>154.36000000000001</v>
      </c>
      <c r="N1328" s="832">
        <v>1</v>
      </c>
      <c r="O1328" s="836">
        <v>0.5</v>
      </c>
      <c r="P1328" s="835">
        <v>154.36000000000001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10</v>
      </c>
      <c r="B1329" s="832" t="s">
        <v>2982</v>
      </c>
      <c r="C1329" s="832" t="s">
        <v>2987</v>
      </c>
      <c r="D1329" s="833" t="s">
        <v>6898</v>
      </c>
      <c r="E1329" s="834" t="s">
        <v>3078</v>
      </c>
      <c r="F1329" s="832" t="s">
        <v>2984</v>
      </c>
      <c r="G1329" s="832" t="s">
        <v>3674</v>
      </c>
      <c r="H1329" s="832" t="s">
        <v>630</v>
      </c>
      <c r="I1329" s="832" t="s">
        <v>3675</v>
      </c>
      <c r="J1329" s="832" t="s">
        <v>916</v>
      </c>
      <c r="K1329" s="832" t="s">
        <v>3676</v>
      </c>
      <c r="L1329" s="835">
        <v>0</v>
      </c>
      <c r="M1329" s="835">
        <v>0</v>
      </c>
      <c r="N1329" s="832">
        <v>1</v>
      </c>
      <c r="O1329" s="836">
        <v>1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10</v>
      </c>
      <c r="B1330" s="832" t="s">
        <v>2982</v>
      </c>
      <c r="C1330" s="832" t="s">
        <v>2987</v>
      </c>
      <c r="D1330" s="833" t="s">
        <v>6898</v>
      </c>
      <c r="E1330" s="834" t="s">
        <v>3078</v>
      </c>
      <c r="F1330" s="832" t="s">
        <v>2984</v>
      </c>
      <c r="G1330" s="832" t="s">
        <v>3300</v>
      </c>
      <c r="H1330" s="832" t="s">
        <v>630</v>
      </c>
      <c r="I1330" s="832" t="s">
        <v>3305</v>
      </c>
      <c r="J1330" s="832" t="s">
        <v>3302</v>
      </c>
      <c r="K1330" s="832" t="s">
        <v>3103</v>
      </c>
      <c r="L1330" s="835">
        <v>15.46</v>
      </c>
      <c r="M1330" s="835">
        <v>15.46</v>
      </c>
      <c r="N1330" s="832">
        <v>1</v>
      </c>
      <c r="O1330" s="836">
        <v>1</v>
      </c>
      <c r="P1330" s="835">
        <v>15.46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10</v>
      </c>
      <c r="B1331" s="832" t="s">
        <v>2982</v>
      </c>
      <c r="C1331" s="832" t="s">
        <v>2987</v>
      </c>
      <c r="D1331" s="833" t="s">
        <v>6898</v>
      </c>
      <c r="E1331" s="834" t="s">
        <v>3078</v>
      </c>
      <c r="F1331" s="832" t="s">
        <v>2984</v>
      </c>
      <c r="G1331" s="832" t="s">
        <v>4482</v>
      </c>
      <c r="H1331" s="832" t="s">
        <v>630</v>
      </c>
      <c r="I1331" s="832" t="s">
        <v>4483</v>
      </c>
      <c r="J1331" s="832" t="s">
        <v>4484</v>
      </c>
      <c r="K1331" s="832" t="s">
        <v>4485</v>
      </c>
      <c r="L1331" s="835">
        <v>477.92</v>
      </c>
      <c r="M1331" s="835">
        <v>23895.999999999993</v>
      </c>
      <c r="N1331" s="832">
        <v>50</v>
      </c>
      <c r="O1331" s="836">
        <v>33</v>
      </c>
      <c r="P1331" s="835">
        <v>18638.879999999994</v>
      </c>
      <c r="Q1331" s="837">
        <v>0.78</v>
      </c>
      <c r="R1331" s="832">
        <v>39</v>
      </c>
      <c r="S1331" s="837">
        <v>0.78</v>
      </c>
      <c r="T1331" s="836">
        <v>25.5</v>
      </c>
      <c r="U1331" s="838">
        <v>0.77272727272727271</v>
      </c>
    </row>
    <row r="1332" spans="1:21" ht="14.4" customHeight="1" x14ac:dyDescent="0.3">
      <c r="A1332" s="831">
        <v>10</v>
      </c>
      <c r="B1332" s="832" t="s">
        <v>2982</v>
      </c>
      <c r="C1332" s="832" t="s">
        <v>2987</v>
      </c>
      <c r="D1332" s="833" t="s">
        <v>6898</v>
      </c>
      <c r="E1332" s="834" t="s">
        <v>3078</v>
      </c>
      <c r="F1332" s="832" t="s">
        <v>2984</v>
      </c>
      <c r="G1332" s="832" t="s">
        <v>3320</v>
      </c>
      <c r="H1332" s="832" t="s">
        <v>630</v>
      </c>
      <c r="I1332" s="832" t="s">
        <v>3321</v>
      </c>
      <c r="J1332" s="832" t="s">
        <v>2217</v>
      </c>
      <c r="K1332" s="832" t="s">
        <v>3322</v>
      </c>
      <c r="L1332" s="835">
        <v>107.27</v>
      </c>
      <c r="M1332" s="835">
        <v>4719.88</v>
      </c>
      <c r="N1332" s="832">
        <v>44</v>
      </c>
      <c r="O1332" s="836">
        <v>10.5</v>
      </c>
      <c r="P1332" s="835">
        <v>3110.83</v>
      </c>
      <c r="Q1332" s="837">
        <v>0.65909090909090906</v>
      </c>
      <c r="R1332" s="832">
        <v>29</v>
      </c>
      <c r="S1332" s="837">
        <v>0.65909090909090906</v>
      </c>
      <c r="T1332" s="836">
        <v>7</v>
      </c>
      <c r="U1332" s="838">
        <v>0.66666666666666663</v>
      </c>
    </row>
    <row r="1333" spans="1:21" ht="14.4" customHeight="1" x14ac:dyDescent="0.3">
      <c r="A1333" s="831">
        <v>10</v>
      </c>
      <c r="B1333" s="832" t="s">
        <v>2982</v>
      </c>
      <c r="C1333" s="832" t="s">
        <v>2987</v>
      </c>
      <c r="D1333" s="833" t="s">
        <v>6898</v>
      </c>
      <c r="E1333" s="834" t="s">
        <v>3078</v>
      </c>
      <c r="F1333" s="832" t="s">
        <v>2984</v>
      </c>
      <c r="G1333" s="832" t="s">
        <v>3320</v>
      </c>
      <c r="H1333" s="832" t="s">
        <v>630</v>
      </c>
      <c r="I1333" s="832" t="s">
        <v>3817</v>
      </c>
      <c r="J1333" s="832" t="s">
        <v>2217</v>
      </c>
      <c r="K1333" s="832" t="s">
        <v>3322</v>
      </c>
      <c r="L1333" s="835">
        <v>107.27</v>
      </c>
      <c r="M1333" s="835">
        <v>321.81</v>
      </c>
      <c r="N1333" s="832">
        <v>3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10</v>
      </c>
      <c r="B1334" s="832" t="s">
        <v>2982</v>
      </c>
      <c r="C1334" s="832" t="s">
        <v>2987</v>
      </c>
      <c r="D1334" s="833" t="s">
        <v>6898</v>
      </c>
      <c r="E1334" s="834" t="s">
        <v>3078</v>
      </c>
      <c r="F1334" s="832" t="s">
        <v>2984</v>
      </c>
      <c r="G1334" s="832" t="s">
        <v>4486</v>
      </c>
      <c r="H1334" s="832" t="s">
        <v>689</v>
      </c>
      <c r="I1334" s="832" t="s">
        <v>2651</v>
      </c>
      <c r="J1334" s="832" t="s">
        <v>2652</v>
      </c>
      <c r="K1334" s="832" t="s">
        <v>2653</v>
      </c>
      <c r="L1334" s="835">
        <v>529.88</v>
      </c>
      <c r="M1334" s="835">
        <v>194995.83999999997</v>
      </c>
      <c r="N1334" s="832">
        <v>368</v>
      </c>
      <c r="O1334" s="836">
        <v>47.5</v>
      </c>
      <c r="P1334" s="835">
        <v>146246.87999999998</v>
      </c>
      <c r="Q1334" s="837">
        <v>0.75</v>
      </c>
      <c r="R1334" s="832">
        <v>276</v>
      </c>
      <c r="S1334" s="837">
        <v>0.75</v>
      </c>
      <c r="T1334" s="836">
        <v>34.5</v>
      </c>
      <c r="U1334" s="838">
        <v>0.72631578947368425</v>
      </c>
    </row>
    <row r="1335" spans="1:21" ht="14.4" customHeight="1" x14ac:dyDescent="0.3">
      <c r="A1335" s="831">
        <v>10</v>
      </c>
      <c r="B1335" s="832" t="s">
        <v>2982</v>
      </c>
      <c r="C1335" s="832" t="s">
        <v>2987</v>
      </c>
      <c r="D1335" s="833" t="s">
        <v>6898</v>
      </c>
      <c r="E1335" s="834" t="s">
        <v>3078</v>
      </c>
      <c r="F1335" s="832" t="s">
        <v>2984</v>
      </c>
      <c r="G1335" s="832" t="s">
        <v>4486</v>
      </c>
      <c r="H1335" s="832" t="s">
        <v>689</v>
      </c>
      <c r="I1335" s="832" t="s">
        <v>2654</v>
      </c>
      <c r="J1335" s="832" t="s">
        <v>2655</v>
      </c>
      <c r="K1335" s="832" t="s">
        <v>2656</v>
      </c>
      <c r="L1335" s="835">
        <v>848.35</v>
      </c>
      <c r="M1335" s="835">
        <v>5938.4500000000007</v>
      </c>
      <c r="N1335" s="832">
        <v>7</v>
      </c>
      <c r="O1335" s="836">
        <v>2.5</v>
      </c>
      <c r="P1335" s="835">
        <v>3393.4</v>
      </c>
      <c r="Q1335" s="837">
        <v>0.5714285714285714</v>
      </c>
      <c r="R1335" s="832">
        <v>4</v>
      </c>
      <c r="S1335" s="837">
        <v>0.5714285714285714</v>
      </c>
      <c r="T1335" s="836">
        <v>1.5</v>
      </c>
      <c r="U1335" s="838">
        <v>0.6</v>
      </c>
    </row>
    <row r="1336" spans="1:21" ht="14.4" customHeight="1" x14ac:dyDescent="0.3">
      <c r="A1336" s="831">
        <v>10</v>
      </c>
      <c r="B1336" s="832" t="s">
        <v>2982</v>
      </c>
      <c r="C1336" s="832" t="s">
        <v>2987</v>
      </c>
      <c r="D1336" s="833" t="s">
        <v>6898</v>
      </c>
      <c r="E1336" s="834" t="s">
        <v>3078</v>
      </c>
      <c r="F1336" s="832" t="s">
        <v>2984</v>
      </c>
      <c r="G1336" s="832" t="s">
        <v>4486</v>
      </c>
      <c r="H1336" s="832" t="s">
        <v>689</v>
      </c>
      <c r="I1336" s="832" t="s">
        <v>2654</v>
      </c>
      <c r="J1336" s="832" t="s">
        <v>2655</v>
      </c>
      <c r="K1336" s="832" t="s">
        <v>2656</v>
      </c>
      <c r="L1336" s="835">
        <v>830.09</v>
      </c>
      <c r="M1336" s="835">
        <v>37354.049999999996</v>
      </c>
      <c r="N1336" s="832">
        <v>45</v>
      </c>
      <c r="O1336" s="836">
        <v>17.5</v>
      </c>
      <c r="P1336" s="835">
        <v>34033.689999999995</v>
      </c>
      <c r="Q1336" s="837">
        <v>0.91111111111111109</v>
      </c>
      <c r="R1336" s="832">
        <v>41</v>
      </c>
      <c r="S1336" s="837">
        <v>0.91111111111111109</v>
      </c>
      <c r="T1336" s="836">
        <v>16</v>
      </c>
      <c r="U1336" s="838">
        <v>0.91428571428571426</v>
      </c>
    </row>
    <row r="1337" spans="1:21" ht="14.4" customHeight="1" x14ac:dyDescent="0.3">
      <c r="A1337" s="831">
        <v>10</v>
      </c>
      <c r="B1337" s="832" t="s">
        <v>2982</v>
      </c>
      <c r="C1337" s="832" t="s">
        <v>2987</v>
      </c>
      <c r="D1337" s="833" t="s">
        <v>6898</v>
      </c>
      <c r="E1337" s="834" t="s">
        <v>3078</v>
      </c>
      <c r="F1337" s="832" t="s">
        <v>2984</v>
      </c>
      <c r="G1337" s="832" t="s">
        <v>4486</v>
      </c>
      <c r="H1337" s="832" t="s">
        <v>689</v>
      </c>
      <c r="I1337" s="832" t="s">
        <v>4487</v>
      </c>
      <c r="J1337" s="832" t="s">
        <v>4488</v>
      </c>
      <c r="K1337" s="832" t="s">
        <v>4489</v>
      </c>
      <c r="L1337" s="835">
        <v>423.9</v>
      </c>
      <c r="M1337" s="835">
        <v>423.9</v>
      </c>
      <c r="N1337" s="832">
        <v>1</v>
      </c>
      <c r="O1337" s="836">
        <v>1</v>
      </c>
      <c r="P1337" s="835">
        <v>423.9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10</v>
      </c>
      <c r="B1338" s="832" t="s">
        <v>2982</v>
      </c>
      <c r="C1338" s="832" t="s">
        <v>2987</v>
      </c>
      <c r="D1338" s="833" t="s">
        <v>6898</v>
      </c>
      <c r="E1338" s="834" t="s">
        <v>3078</v>
      </c>
      <c r="F1338" s="832" t="s">
        <v>2984</v>
      </c>
      <c r="G1338" s="832" t="s">
        <v>4486</v>
      </c>
      <c r="H1338" s="832" t="s">
        <v>630</v>
      </c>
      <c r="I1338" s="832" t="s">
        <v>4695</v>
      </c>
      <c r="J1338" s="832" t="s">
        <v>4488</v>
      </c>
      <c r="K1338" s="832" t="s">
        <v>4696</v>
      </c>
      <c r="L1338" s="835">
        <v>0</v>
      </c>
      <c r="M1338" s="835">
        <v>0</v>
      </c>
      <c r="N1338" s="832">
        <v>1</v>
      </c>
      <c r="O1338" s="836">
        <v>0.5</v>
      </c>
      <c r="P1338" s="835">
        <v>0</v>
      </c>
      <c r="Q1338" s="837"/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10</v>
      </c>
      <c r="B1339" s="832" t="s">
        <v>2982</v>
      </c>
      <c r="C1339" s="832" t="s">
        <v>2987</v>
      </c>
      <c r="D1339" s="833" t="s">
        <v>6898</v>
      </c>
      <c r="E1339" s="834" t="s">
        <v>3078</v>
      </c>
      <c r="F1339" s="832" t="s">
        <v>2984</v>
      </c>
      <c r="G1339" s="832" t="s">
        <v>4490</v>
      </c>
      <c r="H1339" s="832" t="s">
        <v>689</v>
      </c>
      <c r="I1339" s="832" t="s">
        <v>4491</v>
      </c>
      <c r="J1339" s="832" t="s">
        <v>4492</v>
      </c>
      <c r="K1339" s="832" t="s">
        <v>4493</v>
      </c>
      <c r="L1339" s="835">
        <v>1285.8</v>
      </c>
      <c r="M1339" s="835">
        <v>16715.399999999998</v>
      </c>
      <c r="N1339" s="832">
        <v>13</v>
      </c>
      <c r="O1339" s="836">
        <v>3.5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10</v>
      </c>
      <c r="B1340" s="832" t="s">
        <v>2982</v>
      </c>
      <c r="C1340" s="832" t="s">
        <v>2987</v>
      </c>
      <c r="D1340" s="833" t="s">
        <v>6898</v>
      </c>
      <c r="E1340" s="834" t="s">
        <v>3078</v>
      </c>
      <c r="F1340" s="832" t="s">
        <v>2984</v>
      </c>
      <c r="G1340" s="832" t="s">
        <v>4494</v>
      </c>
      <c r="H1340" s="832" t="s">
        <v>630</v>
      </c>
      <c r="I1340" s="832" t="s">
        <v>4495</v>
      </c>
      <c r="J1340" s="832" t="s">
        <v>4496</v>
      </c>
      <c r="K1340" s="832" t="s">
        <v>2656</v>
      </c>
      <c r="L1340" s="835">
        <v>1285.8</v>
      </c>
      <c r="M1340" s="835">
        <v>360024</v>
      </c>
      <c r="N1340" s="832">
        <v>280</v>
      </c>
      <c r="O1340" s="836">
        <v>75.5</v>
      </c>
      <c r="P1340" s="835">
        <v>222443.39999999994</v>
      </c>
      <c r="Q1340" s="837">
        <v>0.61785714285714266</v>
      </c>
      <c r="R1340" s="832">
        <v>173</v>
      </c>
      <c r="S1340" s="837">
        <v>0.61785714285714288</v>
      </c>
      <c r="T1340" s="836">
        <v>49.5</v>
      </c>
      <c r="U1340" s="838">
        <v>0.6556291390728477</v>
      </c>
    </row>
    <row r="1341" spans="1:21" ht="14.4" customHeight="1" x14ac:dyDescent="0.3">
      <c r="A1341" s="831">
        <v>10</v>
      </c>
      <c r="B1341" s="832" t="s">
        <v>2982</v>
      </c>
      <c r="C1341" s="832" t="s">
        <v>2987</v>
      </c>
      <c r="D1341" s="833" t="s">
        <v>6898</v>
      </c>
      <c r="E1341" s="834" t="s">
        <v>3078</v>
      </c>
      <c r="F1341" s="832" t="s">
        <v>2984</v>
      </c>
      <c r="G1341" s="832" t="s">
        <v>4494</v>
      </c>
      <c r="H1341" s="832" t="s">
        <v>630</v>
      </c>
      <c r="I1341" s="832" t="s">
        <v>4497</v>
      </c>
      <c r="J1341" s="832" t="s">
        <v>4498</v>
      </c>
      <c r="K1341" s="832" t="s">
        <v>2656</v>
      </c>
      <c r="L1341" s="835">
        <v>1285.8</v>
      </c>
      <c r="M1341" s="835">
        <v>10286.4</v>
      </c>
      <c r="N1341" s="832">
        <v>8</v>
      </c>
      <c r="O1341" s="836">
        <v>1.5</v>
      </c>
      <c r="P1341" s="835">
        <v>10286.4</v>
      </c>
      <c r="Q1341" s="837">
        <v>1</v>
      </c>
      <c r="R1341" s="832">
        <v>8</v>
      </c>
      <c r="S1341" s="837">
        <v>1</v>
      </c>
      <c r="T1341" s="836">
        <v>1.5</v>
      </c>
      <c r="U1341" s="838">
        <v>1</v>
      </c>
    </row>
    <row r="1342" spans="1:21" ht="14.4" customHeight="1" x14ac:dyDescent="0.3">
      <c r="A1342" s="831">
        <v>10</v>
      </c>
      <c r="B1342" s="832" t="s">
        <v>2982</v>
      </c>
      <c r="C1342" s="832" t="s">
        <v>2987</v>
      </c>
      <c r="D1342" s="833" t="s">
        <v>6898</v>
      </c>
      <c r="E1342" s="834" t="s">
        <v>3078</v>
      </c>
      <c r="F1342" s="832" t="s">
        <v>2984</v>
      </c>
      <c r="G1342" s="832" t="s">
        <v>4494</v>
      </c>
      <c r="H1342" s="832" t="s">
        <v>630</v>
      </c>
      <c r="I1342" s="832" t="s">
        <v>4499</v>
      </c>
      <c r="J1342" s="832" t="s">
        <v>4496</v>
      </c>
      <c r="K1342" s="832" t="s">
        <v>4500</v>
      </c>
      <c r="L1342" s="835">
        <v>1285.8</v>
      </c>
      <c r="M1342" s="835">
        <v>2571.6</v>
      </c>
      <c r="N1342" s="832">
        <v>2</v>
      </c>
      <c r="O1342" s="836">
        <v>0.5</v>
      </c>
      <c r="P1342" s="835">
        <v>2571.6</v>
      </c>
      <c r="Q1342" s="837">
        <v>1</v>
      </c>
      <c r="R1342" s="832">
        <v>2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10</v>
      </c>
      <c r="B1343" s="832" t="s">
        <v>2982</v>
      </c>
      <c r="C1343" s="832" t="s">
        <v>2987</v>
      </c>
      <c r="D1343" s="833" t="s">
        <v>6898</v>
      </c>
      <c r="E1343" s="834" t="s">
        <v>3078</v>
      </c>
      <c r="F1343" s="832" t="s">
        <v>2984</v>
      </c>
      <c r="G1343" s="832" t="s">
        <v>4494</v>
      </c>
      <c r="H1343" s="832" t="s">
        <v>689</v>
      </c>
      <c r="I1343" s="832" t="s">
        <v>4697</v>
      </c>
      <c r="J1343" s="832" t="s">
        <v>2663</v>
      </c>
      <c r="K1343" s="832" t="s">
        <v>4502</v>
      </c>
      <c r="L1343" s="835">
        <v>2571.62</v>
      </c>
      <c r="M1343" s="835">
        <v>5143.24</v>
      </c>
      <c r="N1343" s="832">
        <v>2</v>
      </c>
      <c r="O1343" s="836">
        <v>1</v>
      </c>
      <c r="P1343" s="835">
        <v>5143.24</v>
      </c>
      <c r="Q1343" s="837">
        <v>1</v>
      </c>
      <c r="R1343" s="832">
        <v>2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10</v>
      </c>
      <c r="B1344" s="832" t="s">
        <v>2982</v>
      </c>
      <c r="C1344" s="832" t="s">
        <v>2987</v>
      </c>
      <c r="D1344" s="833" t="s">
        <v>6898</v>
      </c>
      <c r="E1344" s="834" t="s">
        <v>3078</v>
      </c>
      <c r="F1344" s="832" t="s">
        <v>2984</v>
      </c>
      <c r="G1344" s="832" t="s">
        <v>4494</v>
      </c>
      <c r="H1344" s="832" t="s">
        <v>689</v>
      </c>
      <c r="I1344" s="832" t="s">
        <v>2662</v>
      </c>
      <c r="J1344" s="832" t="s">
        <v>2663</v>
      </c>
      <c r="K1344" s="832" t="s">
        <v>2664</v>
      </c>
      <c r="L1344" s="835">
        <v>2571.62</v>
      </c>
      <c r="M1344" s="835">
        <v>25716.199999999993</v>
      </c>
      <c r="N1344" s="832">
        <v>10</v>
      </c>
      <c r="O1344" s="836">
        <v>5</v>
      </c>
      <c r="P1344" s="835">
        <v>25716.199999999993</v>
      </c>
      <c r="Q1344" s="837">
        <v>1</v>
      </c>
      <c r="R1344" s="832">
        <v>10</v>
      </c>
      <c r="S1344" s="837">
        <v>1</v>
      </c>
      <c r="T1344" s="836">
        <v>5</v>
      </c>
      <c r="U1344" s="838">
        <v>1</v>
      </c>
    </row>
    <row r="1345" spans="1:21" ht="14.4" customHeight="1" x14ac:dyDescent="0.3">
      <c r="A1345" s="831">
        <v>10</v>
      </c>
      <c r="B1345" s="832" t="s">
        <v>2982</v>
      </c>
      <c r="C1345" s="832" t="s">
        <v>2987</v>
      </c>
      <c r="D1345" s="833" t="s">
        <v>6898</v>
      </c>
      <c r="E1345" s="834" t="s">
        <v>3078</v>
      </c>
      <c r="F1345" s="832" t="s">
        <v>2984</v>
      </c>
      <c r="G1345" s="832" t="s">
        <v>4494</v>
      </c>
      <c r="H1345" s="832" t="s">
        <v>630</v>
      </c>
      <c r="I1345" s="832" t="s">
        <v>4501</v>
      </c>
      <c r="J1345" s="832" t="s">
        <v>2663</v>
      </c>
      <c r="K1345" s="832" t="s">
        <v>4502</v>
      </c>
      <c r="L1345" s="835">
        <v>2571.62</v>
      </c>
      <c r="M1345" s="835">
        <v>2571.62</v>
      </c>
      <c r="N1345" s="832">
        <v>1</v>
      </c>
      <c r="O1345" s="836">
        <v>0.5</v>
      </c>
      <c r="P1345" s="835">
        <v>2571.62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10</v>
      </c>
      <c r="B1346" s="832" t="s">
        <v>2982</v>
      </c>
      <c r="C1346" s="832" t="s">
        <v>2987</v>
      </c>
      <c r="D1346" s="833" t="s">
        <v>6898</v>
      </c>
      <c r="E1346" s="834" t="s">
        <v>3078</v>
      </c>
      <c r="F1346" s="832" t="s">
        <v>2984</v>
      </c>
      <c r="G1346" s="832" t="s">
        <v>4503</v>
      </c>
      <c r="H1346" s="832" t="s">
        <v>689</v>
      </c>
      <c r="I1346" s="832" t="s">
        <v>2658</v>
      </c>
      <c r="J1346" s="832" t="s">
        <v>2659</v>
      </c>
      <c r="K1346" s="832" t="s">
        <v>2660</v>
      </c>
      <c r="L1346" s="835">
        <v>704.66</v>
      </c>
      <c r="M1346" s="835">
        <v>2818.64</v>
      </c>
      <c r="N1346" s="832">
        <v>4</v>
      </c>
      <c r="O1346" s="836">
        <v>3</v>
      </c>
      <c r="P1346" s="835">
        <v>2818.64</v>
      </c>
      <c r="Q1346" s="837">
        <v>1</v>
      </c>
      <c r="R1346" s="832">
        <v>4</v>
      </c>
      <c r="S1346" s="837">
        <v>1</v>
      </c>
      <c r="T1346" s="836">
        <v>3</v>
      </c>
      <c r="U1346" s="838">
        <v>1</v>
      </c>
    </row>
    <row r="1347" spans="1:21" ht="14.4" customHeight="1" x14ac:dyDescent="0.3">
      <c r="A1347" s="831">
        <v>10</v>
      </c>
      <c r="B1347" s="832" t="s">
        <v>2982</v>
      </c>
      <c r="C1347" s="832" t="s">
        <v>2987</v>
      </c>
      <c r="D1347" s="833" t="s">
        <v>6898</v>
      </c>
      <c r="E1347" s="834" t="s">
        <v>3078</v>
      </c>
      <c r="F1347" s="832" t="s">
        <v>2984</v>
      </c>
      <c r="G1347" s="832" t="s">
        <v>4503</v>
      </c>
      <c r="H1347" s="832" t="s">
        <v>689</v>
      </c>
      <c r="I1347" s="832" t="s">
        <v>2647</v>
      </c>
      <c r="J1347" s="832" t="s">
        <v>2648</v>
      </c>
      <c r="K1347" s="832" t="s">
        <v>2649</v>
      </c>
      <c r="L1347" s="835">
        <v>848.35</v>
      </c>
      <c r="M1347" s="835">
        <v>82289.95</v>
      </c>
      <c r="N1347" s="832">
        <v>97</v>
      </c>
      <c r="O1347" s="836">
        <v>23</v>
      </c>
      <c r="P1347" s="835">
        <v>35630.700000000004</v>
      </c>
      <c r="Q1347" s="837">
        <v>0.43298969072164956</v>
      </c>
      <c r="R1347" s="832">
        <v>42</v>
      </c>
      <c r="S1347" s="837">
        <v>0.4329896907216495</v>
      </c>
      <c r="T1347" s="836">
        <v>12</v>
      </c>
      <c r="U1347" s="838">
        <v>0.52173913043478259</v>
      </c>
    </row>
    <row r="1348" spans="1:21" ht="14.4" customHeight="1" x14ac:dyDescent="0.3">
      <c r="A1348" s="831">
        <v>10</v>
      </c>
      <c r="B1348" s="832" t="s">
        <v>2982</v>
      </c>
      <c r="C1348" s="832" t="s">
        <v>2987</v>
      </c>
      <c r="D1348" s="833" t="s">
        <v>6898</v>
      </c>
      <c r="E1348" s="834" t="s">
        <v>3078</v>
      </c>
      <c r="F1348" s="832" t="s">
        <v>2984</v>
      </c>
      <c r="G1348" s="832" t="s">
        <v>4503</v>
      </c>
      <c r="H1348" s="832" t="s">
        <v>689</v>
      </c>
      <c r="I1348" s="832" t="s">
        <v>2647</v>
      </c>
      <c r="J1348" s="832" t="s">
        <v>2648</v>
      </c>
      <c r="K1348" s="832" t="s">
        <v>2649</v>
      </c>
      <c r="L1348" s="835">
        <v>672.95</v>
      </c>
      <c r="M1348" s="835">
        <v>262450.49999999994</v>
      </c>
      <c r="N1348" s="832">
        <v>390</v>
      </c>
      <c r="O1348" s="836">
        <v>88</v>
      </c>
      <c r="P1348" s="835">
        <v>168910.44999999998</v>
      </c>
      <c r="Q1348" s="837">
        <v>0.64358974358974363</v>
      </c>
      <c r="R1348" s="832">
        <v>251</v>
      </c>
      <c r="S1348" s="837">
        <v>0.64358974358974363</v>
      </c>
      <c r="T1348" s="836">
        <v>59.5</v>
      </c>
      <c r="U1348" s="838">
        <v>0.67613636363636365</v>
      </c>
    </row>
    <row r="1349" spans="1:21" ht="14.4" customHeight="1" x14ac:dyDescent="0.3">
      <c r="A1349" s="831">
        <v>10</v>
      </c>
      <c r="B1349" s="832" t="s">
        <v>2982</v>
      </c>
      <c r="C1349" s="832" t="s">
        <v>2987</v>
      </c>
      <c r="D1349" s="833" t="s">
        <v>6898</v>
      </c>
      <c r="E1349" s="834" t="s">
        <v>3078</v>
      </c>
      <c r="F1349" s="832" t="s">
        <v>2984</v>
      </c>
      <c r="G1349" s="832" t="s">
        <v>4504</v>
      </c>
      <c r="H1349" s="832" t="s">
        <v>630</v>
      </c>
      <c r="I1349" s="832" t="s">
        <v>4505</v>
      </c>
      <c r="J1349" s="832" t="s">
        <v>4506</v>
      </c>
      <c r="K1349" s="832" t="s">
        <v>2656</v>
      </c>
      <c r="L1349" s="835">
        <v>848.35</v>
      </c>
      <c r="M1349" s="835">
        <v>848.35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10</v>
      </c>
      <c r="B1350" s="832" t="s">
        <v>2982</v>
      </c>
      <c r="C1350" s="832" t="s">
        <v>2987</v>
      </c>
      <c r="D1350" s="833" t="s">
        <v>6898</v>
      </c>
      <c r="E1350" s="834" t="s">
        <v>3078</v>
      </c>
      <c r="F1350" s="832" t="s">
        <v>2984</v>
      </c>
      <c r="G1350" s="832" t="s">
        <v>4504</v>
      </c>
      <c r="H1350" s="832" t="s">
        <v>630</v>
      </c>
      <c r="I1350" s="832" t="s">
        <v>4505</v>
      </c>
      <c r="J1350" s="832" t="s">
        <v>4506</v>
      </c>
      <c r="K1350" s="832" t="s">
        <v>2656</v>
      </c>
      <c r="L1350" s="835">
        <v>830.09</v>
      </c>
      <c r="M1350" s="835">
        <v>2490.27</v>
      </c>
      <c r="N1350" s="832">
        <v>3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10</v>
      </c>
      <c r="B1351" s="832" t="s">
        <v>2982</v>
      </c>
      <c r="C1351" s="832" t="s">
        <v>2987</v>
      </c>
      <c r="D1351" s="833" t="s">
        <v>6898</v>
      </c>
      <c r="E1351" s="834" t="s">
        <v>3078</v>
      </c>
      <c r="F1351" s="832" t="s">
        <v>2984</v>
      </c>
      <c r="G1351" s="832" t="s">
        <v>3120</v>
      </c>
      <c r="H1351" s="832" t="s">
        <v>630</v>
      </c>
      <c r="I1351" s="832" t="s">
        <v>3211</v>
      </c>
      <c r="J1351" s="832" t="s">
        <v>1034</v>
      </c>
      <c r="K1351" s="832" t="s">
        <v>3212</v>
      </c>
      <c r="L1351" s="835">
        <v>48.09</v>
      </c>
      <c r="M1351" s="835">
        <v>1971.6900000000003</v>
      </c>
      <c r="N1351" s="832">
        <v>41</v>
      </c>
      <c r="O1351" s="836">
        <v>16</v>
      </c>
      <c r="P1351" s="835">
        <v>1538.8800000000003</v>
      </c>
      <c r="Q1351" s="837">
        <v>0.78048780487804881</v>
      </c>
      <c r="R1351" s="832">
        <v>32</v>
      </c>
      <c r="S1351" s="837">
        <v>0.78048780487804881</v>
      </c>
      <c r="T1351" s="836">
        <v>11.5</v>
      </c>
      <c r="U1351" s="838">
        <v>0.71875</v>
      </c>
    </row>
    <row r="1352" spans="1:21" ht="14.4" customHeight="1" x14ac:dyDescent="0.3">
      <c r="A1352" s="831">
        <v>10</v>
      </c>
      <c r="B1352" s="832" t="s">
        <v>2982</v>
      </c>
      <c r="C1352" s="832" t="s">
        <v>2987</v>
      </c>
      <c r="D1352" s="833" t="s">
        <v>6898</v>
      </c>
      <c r="E1352" s="834" t="s">
        <v>3078</v>
      </c>
      <c r="F1352" s="832" t="s">
        <v>2984</v>
      </c>
      <c r="G1352" s="832" t="s">
        <v>4698</v>
      </c>
      <c r="H1352" s="832" t="s">
        <v>630</v>
      </c>
      <c r="I1352" s="832" t="s">
        <v>4699</v>
      </c>
      <c r="J1352" s="832" t="s">
        <v>879</v>
      </c>
      <c r="K1352" s="832" t="s">
        <v>4700</v>
      </c>
      <c r="L1352" s="835">
        <v>0</v>
      </c>
      <c r="M1352" s="835">
        <v>0</v>
      </c>
      <c r="N1352" s="832">
        <v>1</v>
      </c>
      <c r="O1352" s="836">
        <v>1</v>
      </c>
      <c r="P1352" s="835">
        <v>0</v>
      </c>
      <c r="Q1352" s="837"/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10</v>
      </c>
      <c r="B1353" s="832" t="s">
        <v>2982</v>
      </c>
      <c r="C1353" s="832" t="s">
        <v>2987</v>
      </c>
      <c r="D1353" s="833" t="s">
        <v>6898</v>
      </c>
      <c r="E1353" s="834" t="s">
        <v>3078</v>
      </c>
      <c r="F1353" s="832" t="s">
        <v>2984</v>
      </c>
      <c r="G1353" s="832" t="s">
        <v>3089</v>
      </c>
      <c r="H1353" s="832" t="s">
        <v>630</v>
      </c>
      <c r="I1353" s="832" t="s">
        <v>4701</v>
      </c>
      <c r="J1353" s="832" t="s">
        <v>4702</v>
      </c>
      <c r="K1353" s="832" t="s">
        <v>4703</v>
      </c>
      <c r="L1353" s="835">
        <v>0</v>
      </c>
      <c r="M1353" s="835">
        <v>0</v>
      </c>
      <c r="N1353" s="832">
        <v>3</v>
      </c>
      <c r="O1353" s="836">
        <v>1</v>
      </c>
      <c r="P1353" s="835">
        <v>0</v>
      </c>
      <c r="Q1353" s="837"/>
      <c r="R1353" s="832">
        <v>3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10</v>
      </c>
      <c r="B1354" s="832" t="s">
        <v>2982</v>
      </c>
      <c r="C1354" s="832" t="s">
        <v>2987</v>
      </c>
      <c r="D1354" s="833" t="s">
        <v>6898</v>
      </c>
      <c r="E1354" s="834" t="s">
        <v>3078</v>
      </c>
      <c r="F1354" s="832" t="s">
        <v>2984</v>
      </c>
      <c r="G1354" s="832" t="s">
        <v>3089</v>
      </c>
      <c r="H1354" s="832" t="s">
        <v>630</v>
      </c>
      <c r="I1354" s="832" t="s">
        <v>3090</v>
      </c>
      <c r="J1354" s="832" t="s">
        <v>1092</v>
      </c>
      <c r="K1354" s="832" t="s">
        <v>3091</v>
      </c>
      <c r="L1354" s="835">
        <v>0</v>
      </c>
      <c r="M1354" s="835">
        <v>0</v>
      </c>
      <c r="N1354" s="832">
        <v>2</v>
      </c>
      <c r="O1354" s="836">
        <v>1</v>
      </c>
      <c r="P1354" s="835"/>
      <c r="Q1354" s="837"/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10</v>
      </c>
      <c r="B1355" s="832" t="s">
        <v>2982</v>
      </c>
      <c r="C1355" s="832" t="s">
        <v>2987</v>
      </c>
      <c r="D1355" s="833" t="s">
        <v>6898</v>
      </c>
      <c r="E1355" s="834" t="s">
        <v>3078</v>
      </c>
      <c r="F1355" s="832" t="s">
        <v>2984</v>
      </c>
      <c r="G1355" s="832" t="s">
        <v>3985</v>
      </c>
      <c r="H1355" s="832" t="s">
        <v>689</v>
      </c>
      <c r="I1355" s="832" t="s">
        <v>4704</v>
      </c>
      <c r="J1355" s="832" t="s">
        <v>2580</v>
      </c>
      <c r="K1355" s="832" t="s">
        <v>4705</v>
      </c>
      <c r="L1355" s="835">
        <v>0</v>
      </c>
      <c r="M1355" s="835">
        <v>0</v>
      </c>
      <c r="N1355" s="832">
        <v>1</v>
      </c>
      <c r="O1355" s="836">
        <v>1</v>
      </c>
      <c r="P1355" s="835"/>
      <c r="Q1355" s="837"/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10</v>
      </c>
      <c r="B1356" s="832" t="s">
        <v>2982</v>
      </c>
      <c r="C1356" s="832" t="s">
        <v>2987</v>
      </c>
      <c r="D1356" s="833" t="s">
        <v>6898</v>
      </c>
      <c r="E1356" s="834" t="s">
        <v>3078</v>
      </c>
      <c r="F1356" s="832" t="s">
        <v>2984</v>
      </c>
      <c r="G1356" s="832" t="s">
        <v>3985</v>
      </c>
      <c r="H1356" s="832" t="s">
        <v>689</v>
      </c>
      <c r="I1356" s="832" t="s">
        <v>4509</v>
      </c>
      <c r="J1356" s="832" t="s">
        <v>2680</v>
      </c>
      <c r="K1356" s="832" t="s">
        <v>4510</v>
      </c>
      <c r="L1356" s="835">
        <v>98.78</v>
      </c>
      <c r="M1356" s="835">
        <v>296.34000000000003</v>
      </c>
      <c r="N1356" s="832">
        <v>3</v>
      </c>
      <c r="O1356" s="836">
        <v>2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10</v>
      </c>
      <c r="B1357" s="832" t="s">
        <v>2982</v>
      </c>
      <c r="C1357" s="832" t="s">
        <v>2987</v>
      </c>
      <c r="D1357" s="833" t="s">
        <v>6898</v>
      </c>
      <c r="E1357" s="834" t="s">
        <v>3078</v>
      </c>
      <c r="F1357" s="832" t="s">
        <v>2984</v>
      </c>
      <c r="G1357" s="832" t="s">
        <v>3985</v>
      </c>
      <c r="H1357" s="832" t="s">
        <v>689</v>
      </c>
      <c r="I1357" s="832" t="s">
        <v>4509</v>
      </c>
      <c r="J1357" s="832" t="s">
        <v>2680</v>
      </c>
      <c r="K1357" s="832" t="s">
        <v>4510</v>
      </c>
      <c r="L1357" s="835">
        <v>105.23</v>
      </c>
      <c r="M1357" s="835">
        <v>420.92</v>
      </c>
      <c r="N1357" s="832">
        <v>4</v>
      </c>
      <c r="O1357" s="836">
        <v>2.5</v>
      </c>
      <c r="P1357" s="835">
        <v>210.46</v>
      </c>
      <c r="Q1357" s="837">
        <v>0.5</v>
      </c>
      <c r="R1357" s="832">
        <v>2</v>
      </c>
      <c r="S1357" s="837">
        <v>0.5</v>
      </c>
      <c r="T1357" s="836">
        <v>1.5</v>
      </c>
      <c r="U1357" s="838">
        <v>0.6</v>
      </c>
    </row>
    <row r="1358" spans="1:21" ht="14.4" customHeight="1" x14ac:dyDescent="0.3">
      <c r="A1358" s="831">
        <v>10</v>
      </c>
      <c r="B1358" s="832" t="s">
        <v>2982</v>
      </c>
      <c r="C1358" s="832" t="s">
        <v>2987</v>
      </c>
      <c r="D1358" s="833" t="s">
        <v>6898</v>
      </c>
      <c r="E1358" s="834" t="s">
        <v>3078</v>
      </c>
      <c r="F1358" s="832" t="s">
        <v>2984</v>
      </c>
      <c r="G1358" s="832" t="s">
        <v>3985</v>
      </c>
      <c r="H1358" s="832" t="s">
        <v>689</v>
      </c>
      <c r="I1358" s="832" t="s">
        <v>4511</v>
      </c>
      <c r="J1358" s="832" t="s">
        <v>2680</v>
      </c>
      <c r="K1358" s="832" t="s">
        <v>4512</v>
      </c>
      <c r="L1358" s="835">
        <v>118.54</v>
      </c>
      <c r="M1358" s="835">
        <v>237.08</v>
      </c>
      <c r="N1358" s="832">
        <v>2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10</v>
      </c>
      <c r="B1359" s="832" t="s">
        <v>2982</v>
      </c>
      <c r="C1359" s="832" t="s">
        <v>2987</v>
      </c>
      <c r="D1359" s="833" t="s">
        <v>6898</v>
      </c>
      <c r="E1359" s="834" t="s">
        <v>3078</v>
      </c>
      <c r="F1359" s="832" t="s">
        <v>2984</v>
      </c>
      <c r="G1359" s="832" t="s">
        <v>3985</v>
      </c>
      <c r="H1359" s="832" t="s">
        <v>689</v>
      </c>
      <c r="I1359" s="832" t="s">
        <v>4511</v>
      </c>
      <c r="J1359" s="832" t="s">
        <v>2680</v>
      </c>
      <c r="K1359" s="832" t="s">
        <v>4512</v>
      </c>
      <c r="L1359" s="835">
        <v>126.27</v>
      </c>
      <c r="M1359" s="835">
        <v>126.27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10</v>
      </c>
      <c r="B1360" s="832" t="s">
        <v>2982</v>
      </c>
      <c r="C1360" s="832" t="s">
        <v>2987</v>
      </c>
      <c r="D1360" s="833" t="s">
        <v>6898</v>
      </c>
      <c r="E1360" s="834" t="s">
        <v>3078</v>
      </c>
      <c r="F1360" s="832" t="s">
        <v>2984</v>
      </c>
      <c r="G1360" s="832" t="s">
        <v>3985</v>
      </c>
      <c r="H1360" s="832" t="s">
        <v>689</v>
      </c>
      <c r="I1360" s="832" t="s">
        <v>4706</v>
      </c>
      <c r="J1360" s="832" t="s">
        <v>2680</v>
      </c>
      <c r="K1360" s="832" t="s">
        <v>4514</v>
      </c>
      <c r="L1360" s="835">
        <v>59.27</v>
      </c>
      <c r="M1360" s="835">
        <v>177.81</v>
      </c>
      <c r="N1360" s="832">
        <v>3</v>
      </c>
      <c r="O1360" s="836">
        <v>2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10</v>
      </c>
      <c r="B1361" s="832" t="s">
        <v>2982</v>
      </c>
      <c r="C1361" s="832" t="s">
        <v>2987</v>
      </c>
      <c r="D1361" s="833" t="s">
        <v>6898</v>
      </c>
      <c r="E1361" s="834" t="s">
        <v>3078</v>
      </c>
      <c r="F1361" s="832" t="s">
        <v>2984</v>
      </c>
      <c r="G1361" s="832" t="s">
        <v>3985</v>
      </c>
      <c r="H1361" s="832" t="s">
        <v>689</v>
      </c>
      <c r="I1361" s="832" t="s">
        <v>4513</v>
      </c>
      <c r="J1361" s="832" t="s">
        <v>2580</v>
      </c>
      <c r="K1361" s="832" t="s">
        <v>4514</v>
      </c>
      <c r="L1361" s="835">
        <v>59.27</v>
      </c>
      <c r="M1361" s="835">
        <v>59.27</v>
      </c>
      <c r="N1361" s="832">
        <v>1</v>
      </c>
      <c r="O1361" s="836">
        <v>0.5</v>
      </c>
      <c r="P1361" s="835">
        <v>59.27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10</v>
      </c>
      <c r="B1362" s="832" t="s">
        <v>2982</v>
      </c>
      <c r="C1362" s="832" t="s">
        <v>2987</v>
      </c>
      <c r="D1362" s="833" t="s">
        <v>6898</v>
      </c>
      <c r="E1362" s="834" t="s">
        <v>3078</v>
      </c>
      <c r="F1362" s="832" t="s">
        <v>2984</v>
      </c>
      <c r="G1362" s="832" t="s">
        <v>3985</v>
      </c>
      <c r="H1362" s="832" t="s">
        <v>689</v>
      </c>
      <c r="I1362" s="832" t="s">
        <v>2579</v>
      </c>
      <c r="J1362" s="832" t="s">
        <v>2580</v>
      </c>
      <c r="K1362" s="832" t="s">
        <v>2581</v>
      </c>
      <c r="L1362" s="835">
        <v>46.07</v>
      </c>
      <c r="M1362" s="835">
        <v>46.07</v>
      </c>
      <c r="N1362" s="832">
        <v>1</v>
      </c>
      <c r="O1362" s="836">
        <v>1</v>
      </c>
      <c r="P1362" s="835">
        <v>46.07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10</v>
      </c>
      <c r="B1363" s="832" t="s">
        <v>2982</v>
      </c>
      <c r="C1363" s="832" t="s">
        <v>2987</v>
      </c>
      <c r="D1363" s="833" t="s">
        <v>6898</v>
      </c>
      <c r="E1363" s="834" t="s">
        <v>3078</v>
      </c>
      <c r="F1363" s="832" t="s">
        <v>2984</v>
      </c>
      <c r="G1363" s="832" t="s">
        <v>3985</v>
      </c>
      <c r="H1363" s="832" t="s">
        <v>630</v>
      </c>
      <c r="I1363" s="832" t="s">
        <v>4325</v>
      </c>
      <c r="J1363" s="832" t="s">
        <v>2580</v>
      </c>
      <c r="K1363" s="832" t="s">
        <v>4326</v>
      </c>
      <c r="L1363" s="835">
        <v>79.03</v>
      </c>
      <c r="M1363" s="835">
        <v>158.06</v>
      </c>
      <c r="N1363" s="832">
        <v>2</v>
      </c>
      <c r="O1363" s="836">
        <v>1.5</v>
      </c>
      <c r="P1363" s="835">
        <v>158.06</v>
      </c>
      <c r="Q1363" s="837">
        <v>1</v>
      </c>
      <c r="R1363" s="832">
        <v>2</v>
      </c>
      <c r="S1363" s="837">
        <v>1</v>
      </c>
      <c r="T1363" s="836">
        <v>1.5</v>
      </c>
      <c r="U1363" s="838">
        <v>1</v>
      </c>
    </row>
    <row r="1364" spans="1:21" ht="14.4" customHeight="1" x14ac:dyDescent="0.3">
      <c r="A1364" s="831">
        <v>10</v>
      </c>
      <c r="B1364" s="832" t="s">
        <v>2982</v>
      </c>
      <c r="C1364" s="832" t="s">
        <v>2987</v>
      </c>
      <c r="D1364" s="833" t="s">
        <v>6898</v>
      </c>
      <c r="E1364" s="834" t="s">
        <v>3078</v>
      </c>
      <c r="F1364" s="832" t="s">
        <v>2984</v>
      </c>
      <c r="G1364" s="832" t="s">
        <v>3985</v>
      </c>
      <c r="H1364" s="832" t="s">
        <v>630</v>
      </c>
      <c r="I1364" s="832" t="s">
        <v>4325</v>
      </c>
      <c r="J1364" s="832" t="s">
        <v>2580</v>
      </c>
      <c r="K1364" s="832" t="s">
        <v>4326</v>
      </c>
      <c r="L1364" s="835">
        <v>84.18</v>
      </c>
      <c r="M1364" s="835">
        <v>84.18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10</v>
      </c>
      <c r="B1365" s="832" t="s">
        <v>2982</v>
      </c>
      <c r="C1365" s="832" t="s">
        <v>2987</v>
      </c>
      <c r="D1365" s="833" t="s">
        <v>6898</v>
      </c>
      <c r="E1365" s="834" t="s">
        <v>3078</v>
      </c>
      <c r="F1365" s="832" t="s">
        <v>2984</v>
      </c>
      <c r="G1365" s="832" t="s">
        <v>3985</v>
      </c>
      <c r="H1365" s="832" t="s">
        <v>689</v>
      </c>
      <c r="I1365" s="832" t="s">
        <v>2679</v>
      </c>
      <c r="J1365" s="832" t="s">
        <v>2680</v>
      </c>
      <c r="K1365" s="832" t="s">
        <v>2581</v>
      </c>
      <c r="L1365" s="835">
        <v>46.07</v>
      </c>
      <c r="M1365" s="835">
        <v>138.21</v>
      </c>
      <c r="N1365" s="832">
        <v>3</v>
      </c>
      <c r="O1365" s="836">
        <v>2</v>
      </c>
      <c r="P1365" s="835">
        <v>92.14</v>
      </c>
      <c r="Q1365" s="837">
        <v>0.66666666666666663</v>
      </c>
      <c r="R1365" s="832">
        <v>2</v>
      </c>
      <c r="S1365" s="837">
        <v>0.66666666666666663</v>
      </c>
      <c r="T1365" s="836">
        <v>1.5</v>
      </c>
      <c r="U1365" s="838">
        <v>0.75</v>
      </c>
    </row>
    <row r="1366" spans="1:21" ht="14.4" customHeight="1" x14ac:dyDescent="0.3">
      <c r="A1366" s="831">
        <v>10</v>
      </c>
      <c r="B1366" s="832" t="s">
        <v>2982</v>
      </c>
      <c r="C1366" s="832" t="s">
        <v>2987</v>
      </c>
      <c r="D1366" s="833" t="s">
        <v>6898</v>
      </c>
      <c r="E1366" s="834" t="s">
        <v>3078</v>
      </c>
      <c r="F1366" s="832" t="s">
        <v>2984</v>
      </c>
      <c r="G1366" s="832" t="s">
        <v>3985</v>
      </c>
      <c r="H1366" s="832" t="s">
        <v>689</v>
      </c>
      <c r="I1366" s="832" t="s">
        <v>2679</v>
      </c>
      <c r="J1366" s="832" t="s">
        <v>2680</v>
      </c>
      <c r="K1366" s="832" t="s">
        <v>2581</v>
      </c>
      <c r="L1366" s="835">
        <v>49.08</v>
      </c>
      <c r="M1366" s="835">
        <v>98.16</v>
      </c>
      <c r="N1366" s="832">
        <v>2</v>
      </c>
      <c r="O1366" s="836">
        <v>1.5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10</v>
      </c>
      <c r="B1367" s="832" t="s">
        <v>2982</v>
      </c>
      <c r="C1367" s="832" t="s">
        <v>2987</v>
      </c>
      <c r="D1367" s="833" t="s">
        <v>6898</v>
      </c>
      <c r="E1367" s="834" t="s">
        <v>3078</v>
      </c>
      <c r="F1367" s="832" t="s">
        <v>2984</v>
      </c>
      <c r="G1367" s="832" t="s">
        <v>3349</v>
      </c>
      <c r="H1367" s="832" t="s">
        <v>630</v>
      </c>
      <c r="I1367" s="832" t="s">
        <v>3906</v>
      </c>
      <c r="J1367" s="832" t="s">
        <v>790</v>
      </c>
      <c r="K1367" s="832" t="s">
        <v>791</v>
      </c>
      <c r="L1367" s="835">
        <v>0</v>
      </c>
      <c r="M1367" s="835">
        <v>0</v>
      </c>
      <c r="N1367" s="832">
        <v>2</v>
      </c>
      <c r="O1367" s="836">
        <v>0.5</v>
      </c>
      <c r="P1367" s="835">
        <v>0</v>
      </c>
      <c r="Q1367" s="837"/>
      <c r="R1367" s="832">
        <v>2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10</v>
      </c>
      <c r="B1368" s="832" t="s">
        <v>2982</v>
      </c>
      <c r="C1368" s="832" t="s">
        <v>2987</v>
      </c>
      <c r="D1368" s="833" t="s">
        <v>6898</v>
      </c>
      <c r="E1368" s="834" t="s">
        <v>3078</v>
      </c>
      <c r="F1368" s="832" t="s">
        <v>2984</v>
      </c>
      <c r="G1368" s="832" t="s">
        <v>4117</v>
      </c>
      <c r="H1368" s="832" t="s">
        <v>630</v>
      </c>
      <c r="I1368" s="832" t="s">
        <v>4707</v>
      </c>
      <c r="J1368" s="832" t="s">
        <v>4708</v>
      </c>
      <c r="K1368" s="832" t="s">
        <v>4709</v>
      </c>
      <c r="L1368" s="835">
        <v>110.18</v>
      </c>
      <c r="M1368" s="835">
        <v>220.36</v>
      </c>
      <c r="N1368" s="832">
        <v>2</v>
      </c>
      <c r="O1368" s="836">
        <v>0.5</v>
      </c>
      <c r="P1368" s="835">
        <v>220.36</v>
      </c>
      <c r="Q1368" s="837">
        <v>1</v>
      </c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10</v>
      </c>
      <c r="B1369" s="832" t="s">
        <v>2982</v>
      </c>
      <c r="C1369" s="832" t="s">
        <v>2987</v>
      </c>
      <c r="D1369" s="833" t="s">
        <v>6898</v>
      </c>
      <c r="E1369" s="834" t="s">
        <v>3078</v>
      </c>
      <c r="F1369" s="832" t="s">
        <v>2984</v>
      </c>
      <c r="G1369" s="832" t="s">
        <v>3655</v>
      </c>
      <c r="H1369" s="832" t="s">
        <v>630</v>
      </c>
      <c r="I1369" s="832" t="s">
        <v>3656</v>
      </c>
      <c r="J1369" s="832" t="s">
        <v>1313</v>
      </c>
      <c r="K1369" s="832" t="s">
        <v>3657</v>
      </c>
      <c r="L1369" s="835">
        <v>34.19</v>
      </c>
      <c r="M1369" s="835">
        <v>34.19</v>
      </c>
      <c r="N1369" s="832">
        <v>1</v>
      </c>
      <c r="O1369" s="836">
        <v>0.5</v>
      </c>
      <c r="P1369" s="835">
        <v>34.19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10</v>
      </c>
      <c r="B1370" s="832" t="s">
        <v>2982</v>
      </c>
      <c r="C1370" s="832" t="s">
        <v>2987</v>
      </c>
      <c r="D1370" s="833" t="s">
        <v>6898</v>
      </c>
      <c r="E1370" s="834" t="s">
        <v>3078</v>
      </c>
      <c r="F1370" s="832" t="s">
        <v>2984</v>
      </c>
      <c r="G1370" s="832" t="s">
        <v>3161</v>
      </c>
      <c r="H1370" s="832" t="s">
        <v>630</v>
      </c>
      <c r="I1370" s="832" t="s">
        <v>3166</v>
      </c>
      <c r="J1370" s="832" t="s">
        <v>1177</v>
      </c>
      <c r="K1370" s="832" t="s">
        <v>3167</v>
      </c>
      <c r="L1370" s="835">
        <v>32.25</v>
      </c>
      <c r="M1370" s="835">
        <v>32.25</v>
      </c>
      <c r="N1370" s="832">
        <v>1</v>
      </c>
      <c r="O1370" s="836">
        <v>1</v>
      </c>
      <c r="P1370" s="835">
        <v>32.25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10</v>
      </c>
      <c r="B1371" s="832" t="s">
        <v>2982</v>
      </c>
      <c r="C1371" s="832" t="s">
        <v>2987</v>
      </c>
      <c r="D1371" s="833" t="s">
        <v>6898</v>
      </c>
      <c r="E1371" s="834" t="s">
        <v>3078</v>
      </c>
      <c r="F1371" s="832" t="s">
        <v>2984</v>
      </c>
      <c r="G1371" s="832" t="s">
        <v>3161</v>
      </c>
      <c r="H1371" s="832" t="s">
        <v>630</v>
      </c>
      <c r="I1371" s="832" t="s">
        <v>3367</v>
      </c>
      <c r="J1371" s="832" t="s">
        <v>1177</v>
      </c>
      <c r="K1371" s="832" t="s">
        <v>3163</v>
      </c>
      <c r="L1371" s="835">
        <v>103.67</v>
      </c>
      <c r="M1371" s="835">
        <v>103.67</v>
      </c>
      <c r="N1371" s="832">
        <v>1</v>
      </c>
      <c r="O1371" s="836">
        <v>0.5</v>
      </c>
      <c r="P1371" s="835">
        <v>103.67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10</v>
      </c>
      <c r="B1372" s="832" t="s">
        <v>2982</v>
      </c>
      <c r="C1372" s="832" t="s">
        <v>2987</v>
      </c>
      <c r="D1372" s="833" t="s">
        <v>6898</v>
      </c>
      <c r="E1372" s="834" t="s">
        <v>3078</v>
      </c>
      <c r="F1372" s="832" t="s">
        <v>2984</v>
      </c>
      <c r="G1372" s="832" t="s">
        <v>4211</v>
      </c>
      <c r="H1372" s="832" t="s">
        <v>630</v>
      </c>
      <c r="I1372" s="832" t="s">
        <v>4710</v>
      </c>
      <c r="J1372" s="832" t="s">
        <v>4213</v>
      </c>
      <c r="K1372" s="832" t="s">
        <v>4214</v>
      </c>
      <c r="L1372" s="835">
        <v>120.74</v>
      </c>
      <c r="M1372" s="835">
        <v>603.69999999999993</v>
      </c>
      <c r="N1372" s="832">
        <v>5</v>
      </c>
      <c r="O1372" s="836">
        <v>1</v>
      </c>
      <c r="P1372" s="835">
        <v>603.69999999999993</v>
      </c>
      <c r="Q1372" s="837">
        <v>1</v>
      </c>
      <c r="R1372" s="832">
        <v>5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10</v>
      </c>
      <c r="B1373" s="832" t="s">
        <v>2982</v>
      </c>
      <c r="C1373" s="832" t="s">
        <v>2987</v>
      </c>
      <c r="D1373" s="833" t="s">
        <v>6898</v>
      </c>
      <c r="E1373" s="834" t="s">
        <v>3078</v>
      </c>
      <c r="F1373" s="832" t="s">
        <v>2984</v>
      </c>
      <c r="G1373" s="832" t="s">
        <v>3228</v>
      </c>
      <c r="H1373" s="832" t="s">
        <v>630</v>
      </c>
      <c r="I1373" s="832" t="s">
        <v>3229</v>
      </c>
      <c r="J1373" s="832" t="s">
        <v>1516</v>
      </c>
      <c r="K1373" s="832" t="s">
        <v>3230</v>
      </c>
      <c r="L1373" s="835">
        <v>68.819999999999993</v>
      </c>
      <c r="M1373" s="835">
        <v>68.819999999999993</v>
      </c>
      <c r="N1373" s="832">
        <v>1</v>
      </c>
      <c r="O1373" s="836">
        <v>1</v>
      </c>
      <c r="P1373" s="835">
        <v>68.819999999999993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10</v>
      </c>
      <c r="B1374" s="832" t="s">
        <v>2982</v>
      </c>
      <c r="C1374" s="832" t="s">
        <v>2987</v>
      </c>
      <c r="D1374" s="833" t="s">
        <v>6898</v>
      </c>
      <c r="E1374" s="834" t="s">
        <v>3078</v>
      </c>
      <c r="F1374" s="832" t="s">
        <v>2984</v>
      </c>
      <c r="G1374" s="832" t="s">
        <v>3186</v>
      </c>
      <c r="H1374" s="832" t="s">
        <v>630</v>
      </c>
      <c r="I1374" s="832" t="s">
        <v>3439</v>
      </c>
      <c r="J1374" s="832" t="s">
        <v>3440</v>
      </c>
      <c r="K1374" s="832" t="s">
        <v>3441</v>
      </c>
      <c r="L1374" s="835">
        <v>25.12</v>
      </c>
      <c r="M1374" s="835">
        <v>75.36</v>
      </c>
      <c r="N1374" s="832">
        <v>3</v>
      </c>
      <c r="O1374" s="836">
        <v>1</v>
      </c>
      <c r="P1374" s="835">
        <v>75.36</v>
      </c>
      <c r="Q1374" s="837">
        <v>1</v>
      </c>
      <c r="R1374" s="832">
        <v>3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10</v>
      </c>
      <c r="B1375" s="832" t="s">
        <v>2982</v>
      </c>
      <c r="C1375" s="832" t="s">
        <v>2987</v>
      </c>
      <c r="D1375" s="833" t="s">
        <v>6898</v>
      </c>
      <c r="E1375" s="834" t="s">
        <v>3078</v>
      </c>
      <c r="F1375" s="832" t="s">
        <v>2985</v>
      </c>
      <c r="G1375" s="832" t="s">
        <v>3094</v>
      </c>
      <c r="H1375" s="832" t="s">
        <v>630</v>
      </c>
      <c r="I1375" s="832" t="s">
        <v>3463</v>
      </c>
      <c r="J1375" s="832" t="s">
        <v>3040</v>
      </c>
      <c r="K1375" s="832"/>
      <c r="L1375" s="835">
        <v>0</v>
      </c>
      <c r="M1375" s="835">
        <v>0</v>
      </c>
      <c r="N1375" s="832">
        <v>15</v>
      </c>
      <c r="O1375" s="836">
        <v>13</v>
      </c>
      <c r="P1375" s="835">
        <v>0</v>
      </c>
      <c r="Q1375" s="837"/>
      <c r="R1375" s="832">
        <v>12</v>
      </c>
      <c r="S1375" s="837">
        <v>0.8</v>
      </c>
      <c r="T1375" s="836">
        <v>10.5</v>
      </c>
      <c r="U1375" s="838">
        <v>0.80769230769230771</v>
      </c>
    </row>
    <row r="1376" spans="1:21" ht="14.4" customHeight="1" x14ac:dyDescent="0.3">
      <c r="A1376" s="831">
        <v>10</v>
      </c>
      <c r="B1376" s="832" t="s">
        <v>2982</v>
      </c>
      <c r="C1376" s="832" t="s">
        <v>2987</v>
      </c>
      <c r="D1376" s="833" t="s">
        <v>6898</v>
      </c>
      <c r="E1376" s="834" t="s">
        <v>3078</v>
      </c>
      <c r="F1376" s="832" t="s">
        <v>2985</v>
      </c>
      <c r="G1376" s="832" t="s">
        <v>3094</v>
      </c>
      <c r="H1376" s="832" t="s">
        <v>630</v>
      </c>
      <c r="I1376" s="832" t="s">
        <v>4528</v>
      </c>
      <c r="J1376" s="832" t="s">
        <v>3040</v>
      </c>
      <c r="K1376" s="832"/>
      <c r="L1376" s="835">
        <v>0</v>
      </c>
      <c r="M1376" s="835">
        <v>0</v>
      </c>
      <c r="N1376" s="832">
        <v>55</v>
      </c>
      <c r="O1376" s="836">
        <v>40.5</v>
      </c>
      <c r="P1376" s="835">
        <v>0</v>
      </c>
      <c r="Q1376" s="837"/>
      <c r="R1376" s="832">
        <v>42</v>
      </c>
      <c r="S1376" s="837">
        <v>0.76363636363636367</v>
      </c>
      <c r="T1376" s="836">
        <v>30</v>
      </c>
      <c r="U1376" s="838">
        <v>0.7407407407407407</v>
      </c>
    </row>
    <row r="1377" spans="1:21" ht="14.4" customHeight="1" x14ac:dyDescent="0.3">
      <c r="A1377" s="831">
        <v>10</v>
      </c>
      <c r="B1377" s="832" t="s">
        <v>2982</v>
      </c>
      <c r="C1377" s="832" t="s">
        <v>2987</v>
      </c>
      <c r="D1377" s="833" t="s">
        <v>6898</v>
      </c>
      <c r="E1377" s="834" t="s">
        <v>3078</v>
      </c>
      <c r="F1377" s="832" t="s">
        <v>2985</v>
      </c>
      <c r="G1377" s="832" t="s">
        <v>3094</v>
      </c>
      <c r="H1377" s="832" t="s">
        <v>630</v>
      </c>
      <c r="I1377" s="832" t="s">
        <v>3592</v>
      </c>
      <c r="J1377" s="832" t="s">
        <v>3040</v>
      </c>
      <c r="K1377" s="832"/>
      <c r="L1377" s="835">
        <v>0</v>
      </c>
      <c r="M1377" s="835">
        <v>0</v>
      </c>
      <c r="N1377" s="832">
        <v>1</v>
      </c>
      <c r="O1377" s="836">
        <v>1</v>
      </c>
      <c r="P1377" s="835">
        <v>0</v>
      </c>
      <c r="Q1377" s="837"/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10</v>
      </c>
      <c r="B1378" s="832" t="s">
        <v>2982</v>
      </c>
      <c r="C1378" s="832" t="s">
        <v>2987</v>
      </c>
      <c r="D1378" s="833" t="s">
        <v>6898</v>
      </c>
      <c r="E1378" s="834" t="s">
        <v>3078</v>
      </c>
      <c r="F1378" s="832" t="s">
        <v>2986</v>
      </c>
      <c r="G1378" s="832" t="s">
        <v>4007</v>
      </c>
      <c r="H1378" s="832" t="s">
        <v>630</v>
      </c>
      <c r="I1378" s="832" t="s">
        <v>4529</v>
      </c>
      <c r="J1378" s="832" t="s">
        <v>4530</v>
      </c>
      <c r="K1378" s="832" t="s">
        <v>4010</v>
      </c>
      <c r="L1378" s="835">
        <v>400</v>
      </c>
      <c r="M1378" s="835">
        <v>200000</v>
      </c>
      <c r="N1378" s="832">
        <v>500</v>
      </c>
      <c r="O1378" s="836">
        <v>62</v>
      </c>
      <c r="P1378" s="835">
        <v>176000</v>
      </c>
      <c r="Q1378" s="837">
        <v>0.88</v>
      </c>
      <c r="R1378" s="832">
        <v>440</v>
      </c>
      <c r="S1378" s="837">
        <v>0.88</v>
      </c>
      <c r="T1378" s="836">
        <v>54</v>
      </c>
      <c r="U1378" s="838">
        <v>0.87096774193548387</v>
      </c>
    </row>
    <row r="1379" spans="1:21" ht="14.4" customHeight="1" x14ac:dyDescent="0.3">
      <c r="A1379" s="831">
        <v>10</v>
      </c>
      <c r="B1379" s="832" t="s">
        <v>2982</v>
      </c>
      <c r="C1379" s="832" t="s">
        <v>2987</v>
      </c>
      <c r="D1379" s="833" t="s">
        <v>6898</v>
      </c>
      <c r="E1379" s="834" t="s">
        <v>3078</v>
      </c>
      <c r="F1379" s="832" t="s">
        <v>2986</v>
      </c>
      <c r="G1379" s="832" t="s">
        <v>4007</v>
      </c>
      <c r="H1379" s="832" t="s">
        <v>630</v>
      </c>
      <c r="I1379" s="832" t="s">
        <v>4531</v>
      </c>
      <c r="J1379" s="832" t="s">
        <v>4532</v>
      </c>
      <c r="K1379" s="832" t="s">
        <v>4533</v>
      </c>
      <c r="L1379" s="835">
        <v>265</v>
      </c>
      <c r="M1379" s="835">
        <v>1060</v>
      </c>
      <c r="N1379" s="832">
        <v>4</v>
      </c>
      <c r="O1379" s="836">
        <v>4</v>
      </c>
      <c r="P1379" s="835">
        <v>265</v>
      </c>
      <c r="Q1379" s="837">
        <v>0.25</v>
      </c>
      <c r="R1379" s="832">
        <v>1</v>
      </c>
      <c r="S1379" s="837">
        <v>0.25</v>
      </c>
      <c r="T1379" s="836">
        <v>1</v>
      </c>
      <c r="U1379" s="838">
        <v>0.25</v>
      </c>
    </row>
    <row r="1380" spans="1:21" ht="14.4" customHeight="1" x14ac:dyDescent="0.3">
      <c r="A1380" s="831">
        <v>10</v>
      </c>
      <c r="B1380" s="832" t="s">
        <v>2982</v>
      </c>
      <c r="C1380" s="832" t="s">
        <v>2987</v>
      </c>
      <c r="D1380" s="833" t="s">
        <v>6898</v>
      </c>
      <c r="E1380" s="834" t="s">
        <v>3078</v>
      </c>
      <c r="F1380" s="832" t="s">
        <v>2986</v>
      </c>
      <c r="G1380" s="832" t="s">
        <v>4007</v>
      </c>
      <c r="H1380" s="832" t="s">
        <v>630</v>
      </c>
      <c r="I1380" s="832" t="s">
        <v>4534</v>
      </c>
      <c r="J1380" s="832" t="s">
        <v>4535</v>
      </c>
      <c r="K1380" s="832" t="s">
        <v>4536</v>
      </c>
      <c r="L1380" s="835">
        <v>86.25</v>
      </c>
      <c r="M1380" s="835">
        <v>3795</v>
      </c>
      <c r="N1380" s="832">
        <v>44</v>
      </c>
      <c r="O1380" s="836">
        <v>31</v>
      </c>
      <c r="P1380" s="835">
        <v>3018.75</v>
      </c>
      <c r="Q1380" s="837">
        <v>0.79545454545454541</v>
      </c>
      <c r="R1380" s="832">
        <v>35</v>
      </c>
      <c r="S1380" s="837">
        <v>0.79545454545454541</v>
      </c>
      <c r="T1380" s="836">
        <v>25</v>
      </c>
      <c r="U1380" s="838">
        <v>0.80645161290322576</v>
      </c>
    </row>
    <row r="1381" spans="1:21" ht="14.4" customHeight="1" x14ac:dyDescent="0.3">
      <c r="A1381" s="831">
        <v>10</v>
      </c>
      <c r="B1381" s="832" t="s">
        <v>2982</v>
      </c>
      <c r="C1381" s="832" t="s">
        <v>2987</v>
      </c>
      <c r="D1381" s="833" t="s">
        <v>6898</v>
      </c>
      <c r="E1381" s="834" t="s">
        <v>3078</v>
      </c>
      <c r="F1381" s="832" t="s">
        <v>2986</v>
      </c>
      <c r="G1381" s="832" t="s">
        <v>4007</v>
      </c>
      <c r="H1381" s="832" t="s">
        <v>630</v>
      </c>
      <c r="I1381" s="832" t="s">
        <v>4537</v>
      </c>
      <c r="J1381" s="832" t="s">
        <v>4538</v>
      </c>
      <c r="K1381" s="832" t="s">
        <v>4539</v>
      </c>
      <c r="L1381" s="835">
        <v>5801.27</v>
      </c>
      <c r="M1381" s="835">
        <v>58012.700000000004</v>
      </c>
      <c r="N1381" s="832">
        <v>10</v>
      </c>
      <c r="O1381" s="836">
        <v>5</v>
      </c>
      <c r="P1381" s="835">
        <v>11602.54</v>
      </c>
      <c r="Q1381" s="837">
        <v>0.2</v>
      </c>
      <c r="R1381" s="832">
        <v>2</v>
      </c>
      <c r="S1381" s="837">
        <v>0.2</v>
      </c>
      <c r="T1381" s="836">
        <v>1</v>
      </c>
      <c r="U1381" s="838">
        <v>0.2</v>
      </c>
    </row>
    <row r="1382" spans="1:21" ht="14.4" customHeight="1" x14ac:dyDescent="0.3">
      <c r="A1382" s="831">
        <v>10</v>
      </c>
      <c r="B1382" s="832" t="s">
        <v>2982</v>
      </c>
      <c r="C1382" s="832" t="s">
        <v>2987</v>
      </c>
      <c r="D1382" s="833" t="s">
        <v>6898</v>
      </c>
      <c r="E1382" s="834" t="s">
        <v>3078</v>
      </c>
      <c r="F1382" s="832" t="s">
        <v>2986</v>
      </c>
      <c r="G1382" s="832" t="s">
        <v>4007</v>
      </c>
      <c r="H1382" s="832" t="s">
        <v>630</v>
      </c>
      <c r="I1382" s="832" t="s">
        <v>4540</v>
      </c>
      <c r="J1382" s="832" t="s">
        <v>4541</v>
      </c>
      <c r="K1382" s="832" t="s">
        <v>4542</v>
      </c>
      <c r="L1382" s="835">
        <v>400</v>
      </c>
      <c r="M1382" s="835">
        <v>6400</v>
      </c>
      <c r="N1382" s="832">
        <v>16</v>
      </c>
      <c r="O1382" s="836">
        <v>2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10</v>
      </c>
      <c r="B1383" s="832" t="s">
        <v>2982</v>
      </c>
      <c r="C1383" s="832" t="s">
        <v>2987</v>
      </c>
      <c r="D1383" s="833" t="s">
        <v>6898</v>
      </c>
      <c r="E1383" s="834" t="s">
        <v>3078</v>
      </c>
      <c r="F1383" s="832" t="s">
        <v>2986</v>
      </c>
      <c r="G1383" s="832" t="s">
        <v>4007</v>
      </c>
      <c r="H1383" s="832" t="s">
        <v>630</v>
      </c>
      <c r="I1383" s="832" t="s">
        <v>4543</v>
      </c>
      <c r="J1383" s="832" t="s">
        <v>4544</v>
      </c>
      <c r="K1383" s="832" t="s">
        <v>4542</v>
      </c>
      <c r="L1383" s="835">
        <v>400</v>
      </c>
      <c r="M1383" s="835">
        <v>61200</v>
      </c>
      <c r="N1383" s="832">
        <v>153</v>
      </c>
      <c r="O1383" s="836">
        <v>20</v>
      </c>
      <c r="P1383" s="835">
        <v>9600</v>
      </c>
      <c r="Q1383" s="837">
        <v>0.15686274509803921</v>
      </c>
      <c r="R1383" s="832">
        <v>24</v>
      </c>
      <c r="S1383" s="837">
        <v>0.15686274509803921</v>
      </c>
      <c r="T1383" s="836">
        <v>3</v>
      </c>
      <c r="U1383" s="838">
        <v>0.15</v>
      </c>
    </row>
    <row r="1384" spans="1:21" ht="14.4" customHeight="1" x14ac:dyDescent="0.3">
      <c r="A1384" s="831">
        <v>10</v>
      </c>
      <c r="B1384" s="832" t="s">
        <v>2982</v>
      </c>
      <c r="C1384" s="832" t="s">
        <v>2987</v>
      </c>
      <c r="D1384" s="833" t="s">
        <v>6898</v>
      </c>
      <c r="E1384" s="834" t="s">
        <v>3078</v>
      </c>
      <c r="F1384" s="832" t="s">
        <v>2986</v>
      </c>
      <c r="G1384" s="832" t="s">
        <v>4007</v>
      </c>
      <c r="H1384" s="832" t="s">
        <v>630</v>
      </c>
      <c r="I1384" s="832" t="s">
        <v>4545</v>
      </c>
      <c r="J1384" s="832" t="s">
        <v>4532</v>
      </c>
      <c r="K1384" s="832" t="s">
        <v>4546</v>
      </c>
      <c r="L1384" s="835">
        <v>265</v>
      </c>
      <c r="M1384" s="835">
        <v>17225</v>
      </c>
      <c r="N1384" s="832">
        <v>65</v>
      </c>
      <c r="O1384" s="836">
        <v>65</v>
      </c>
      <c r="P1384" s="835">
        <v>13250</v>
      </c>
      <c r="Q1384" s="837">
        <v>0.76923076923076927</v>
      </c>
      <c r="R1384" s="832">
        <v>50</v>
      </c>
      <c r="S1384" s="837">
        <v>0.76923076923076927</v>
      </c>
      <c r="T1384" s="836">
        <v>50</v>
      </c>
      <c r="U1384" s="838">
        <v>0.76923076923076927</v>
      </c>
    </row>
    <row r="1385" spans="1:21" ht="14.4" customHeight="1" x14ac:dyDescent="0.3">
      <c r="A1385" s="831">
        <v>10</v>
      </c>
      <c r="B1385" s="832" t="s">
        <v>2982</v>
      </c>
      <c r="C1385" s="832" t="s">
        <v>2987</v>
      </c>
      <c r="D1385" s="833" t="s">
        <v>6898</v>
      </c>
      <c r="E1385" s="834" t="s">
        <v>3078</v>
      </c>
      <c r="F1385" s="832" t="s">
        <v>2986</v>
      </c>
      <c r="G1385" s="832" t="s">
        <v>4007</v>
      </c>
      <c r="H1385" s="832" t="s">
        <v>630</v>
      </c>
      <c r="I1385" s="832" t="s">
        <v>4547</v>
      </c>
      <c r="J1385" s="832" t="s">
        <v>4548</v>
      </c>
      <c r="K1385" s="832" t="s">
        <v>4549</v>
      </c>
      <c r="L1385" s="835">
        <v>300</v>
      </c>
      <c r="M1385" s="835">
        <v>13800</v>
      </c>
      <c r="N1385" s="832">
        <v>46</v>
      </c>
      <c r="O1385" s="836">
        <v>28</v>
      </c>
      <c r="P1385" s="835">
        <v>10500</v>
      </c>
      <c r="Q1385" s="837">
        <v>0.76086956521739135</v>
      </c>
      <c r="R1385" s="832">
        <v>35</v>
      </c>
      <c r="S1385" s="837">
        <v>0.76086956521739135</v>
      </c>
      <c r="T1385" s="836">
        <v>22</v>
      </c>
      <c r="U1385" s="838">
        <v>0.7857142857142857</v>
      </c>
    </row>
    <row r="1386" spans="1:21" ht="14.4" customHeight="1" x14ac:dyDescent="0.3">
      <c r="A1386" s="831">
        <v>10</v>
      </c>
      <c r="B1386" s="832" t="s">
        <v>2982</v>
      </c>
      <c r="C1386" s="832" t="s">
        <v>2987</v>
      </c>
      <c r="D1386" s="833" t="s">
        <v>6898</v>
      </c>
      <c r="E1386" s="834" t="s">
        <v>3078</v>
      </c>
      <c r="F1386" s="832" t="s">
        <v>2986</v>
      </c>
      <c r="G1386" s="832" t="s">
        <v>4007</v>
      </c>
      <c r="H1386" s="832" t="s">
        <v>630</v>
      </c>
      <c r="I1386" s="832" t="s">
        <v>4550</v>
      </c>
      <c r="J1386" s="832" t="s">
        <v>4551</v>
      </c>
      <c r="K1386" s="832" t="s">
        <v>4010</v>
      </c>
      <c r="L1386" s="835">
        <v>400</v>
      </c>
      <c r="M1386" s="835">
        <v>229600</v>
      </c>
      <c r="N1386" s="832">
        <v>574</v>
      </c>
      <c r="O1386" s="836">
        <v>73</v>
      </c>
      <c r="P1386" s="835">
        <v>144000</v>
      </c>
      <c r="Q1386" s="837">
        <v>0.62717770034843201</v>
      </c>
      <c r="R1386" s="832">
        <v>360</v>
      </c>
      <c r="S1386" s="837">
        <v>0.62717770034843201</v>
      </c>
      <c r="T1386" s="836">
        <v>45</v>
      </c>
      <c r="U1386" s="838">
        <v>0.61643835616438358</v>
      </c>
    </row>
    <row r="1387" spans="1:21" ht="14.4" customHeight="1" x14ac:dyDescent="0.3">
      <c r="A1387" s="831">
        <v>10</v>
      </c>
      <c r="B1387" s="832" t="s">
        <v>2982</v>
      </c>
      <c r="C1387" s="832" t="s">
        <v>2987</v>
      </c>
      <c r="D1387" s="833" t="s">
        <v>6898</v>
      </c>
      <c r="E1387" s="834" t="s">
        <v>3078</v>
      </c>
      <c r="F1387" s="832" t="s">
        <v>2986</v>
      </c>
      <c r="G1387" s="832" t="s">
        <v>4007</v>
      </c>
      <c r="H1387" s="832" t="s">
        <v>630</v>
      </c>
      <c r="I1387" s="832" t="s">
        <v>4552</v>
      </c>
      <c r="J1387" s="832" t="s">
        <v>4553</v>
      </c>
      <c r="K1387" s="832" t="s">
        <v>4554</v>
      </c>
      <c r="L1387" s="835">
        <v>150</v>
      </c>
      <c r="M1387" s="835">
        <v>1950</v>
      </c>
      <c r="N1387" s="832">
        <v>13</v>
      </c>
      <c r="O1387" s="836">
        <v>8</v>
      </c>
      <c r="P1387" s="835">
        <v>1500</v>
      </c>
      <c r="Q1387" s="837">
        <v>0.76923076923076927</v>
      </c>
      <c r="R1387" s="832">
        <v>10</v>
      </c>
      <c r="S1387" s="837">
        <v>0.76923076923076927</v>
      </c>
      <c r="T1387" s="836">
        <v>6</v>
      </c>
      <c r="U1387" s="838">
        <v>0.75</v>
      </c>
    </row>
    <row r="1388" spans="1:21" ht="14.4" customHeight="1" x14ac:dyDescent="0.3">
      <c r="A1388" s="831">
        <v>10</v>
      </c>
      <c r="B1388" s="832" t="s">
        <v>2982</v>
      </c>
      <c r="C1388" s="832" t="s">
        <v>2987</v>
      </c>
      <c r="D1388" s="833" t="s">
        <v>6898</v>
      </c>
      <c r="E1388" s="834" t="s">
        <v>3078</v>
      </c>
      <c r="F1388" s="832" t="s">
        <v>2986</v>
      </c>
      <c r="G1388" s="832" t="s">
        <v>4007</v>
      </c>
      <c r="H1388" s="832" t="s">
        <v>630</v>
      </c>
      <c r="I1388" s="832" t="s">
        <v>4008</v>
      </c>
      <c r="J1388" s="832" t="s">
        <v>4009</v>
      </c>
      <c r="K1388" s="832" t="s">
        <v>4010</v>
      </c>
      <c r="L1388" s="835">
        <v>400</v>
      </c>
      <c r="M1388" s="835">
        <v>242400</v>
      </c>
      <c r="N1388" s="832">
        <v>606</v>
      </c>
      <c r="O1388" s="836">
        <v>78</v>
      </c>
      <c r="P1388" s="835">
        <v>209600</v>
      </c>
      <c r="Q1388" s="837">
        <v>0.86468646864686471</v>
      </c>
      <c r="R1388" s="832">
        <v>524</v>
      </c>
      <c r="S1388" s="837">
        <v>0.86468646864686471</v>
      </c>
      <c r="T1388" s="836">
        <v>67</v>
      </c>
      <c r="U1388" s="838">
        <v>0.85897435897435892</v>
      </c>
    </row>
    <row r="1389" spans="1:21" ht="14.4" customHeight="1" x14ac:dyDescent="0.3">
      <c r="A1389" s="831">
        <v>10</v>
      </c>
      <c r="B1389" s="832" t="s">
        <v>2982</v>
      </c>
      <c r="C1389" s="832" t="s">
        <v>2987</v>
      </c>
      <c r="D1389" s="833" t="s">
        <v>6898</v>
      </c>
      <c r="E1389" s="834" t="s">
        <v>3078</v>
      </c>
      <c r="F1389" s="832" t="s">
        <v>2986</v>
      </c>
      <c r="G1389" s="832" t="s">
        <v>4007</v>
      </c>
      <c r="H1389" s="832" t="s">
        <v>630</v>
      </c>
      <c r="I1389" s="832" t="s">
        <v>4011</v>
      </c>
      <c r="J1389" s="832" t="s">
        <v>4012</v>
      </c>
      <c r="K1389" s="832" t="s">
        <v>4013</v>
      </c>
      <c r="L1389" s="835">
        <v>65</v>
      </c>
      <c r="M1389" s="835">
        <v>2080</v>
      </c>
      <c r="N1389" s="832">
        <v>32</v>
      </c>
      <c r="O1389" s="836">
        <v>9</v>
      </c>
      <c r="P1389" s="835">
        <v>2080</v>
      </c>
      <c r="Q1389" s="837">
        <v>1</v>
      </c>
      <c r="R1389" s="832">
        <v>32</v>
      </c>
      <c r="S1389" s="837">
        <v>1</v>
      </c>
      <c r="T1389" s="836">
        <v>9</v>
      </c>
      <c r="U1389" s="838">
        <v>1</v>
      </c>
    </row>
    <row r="1390" spans="1:21" ht="14.4" customHeight="1" x14ac:dyDescent="0.3">
      <c r="A1390" s="831">
        <v>10</v>
      </c>
      <c r="B1390" s="832" t="s">
        <v>2982</v>
      </c>
      <c r="C1390" s="832" t="s">
        <v>2987</v>
      </c>
      <c r="D1390" s="833" t="s">
        <v>6898</v>
      </c>
      <c r="E1390" s="834" t="s">
        <v>3078</v>
      </c>
      <c r="F1390" s="832" t="s">
        <v>2986</v>
      </c>
      <c r="G1390" s="832" t="s">
        <v>4007</v>
      </c>
      <c r="H1390" s="832" t="s">
        <v>630</v>
      </c>
      <c r="I1390" s="832" t="s">
        <v>4555</v>
      </c>
      <c r="J1390" s="832" t="s">
        <v>4556</v>
      </c>
      <c r="K1390" s="832" t="s">
        <v>4557</v>
      </c>
      <c r="L1390" s="835">
        <v>800</v>
      </c>
      <c r="M1390" s="835">
        <v>126400</v>
      </c>
      <c r="N1390" s="832">
        <v>158</v>
      </c>
      <c r="O1390" s="836">
        <v>38</v>
      </c>
      <c r="P1390" s="835">
        <v>80000</v>
      </c>
      <c r="Q1390" s="837">
        <v>0.63291139240506333</v>
      </c>
      <c r="R1390" s="832">
        <v>100</v>
      </c>
      <c r="S1390" s="837">
        <v>0.63291139240506333</v>
      </c>
      <c r="T1390" s="836">
        <v>24</v>
      </c>
      <c r="U1390" s="838">
        <v>0.63157894736842102</v>
      </c>
    </row>
    <row r="1391" spans="1:21" ht="14.4" customHeight="1" x14ac:dyDescent="0.3">
      <c r="A1391" s="831">
        <v>10</v>
      </c>
      <c r="B1391" s="832" t="s">
        <v>2982</v>
      </c>
      <c r="C1391" s="832" t="s">
        <v>2987</v>
      </c>
      <c r="D1391" s="833" t="s">
        <v>6898</v>
      </c>
      <c r="E1391" s="834" t="s">
        <v>3078</v>
      </c>
      <c r="F1391" s="832" t="s">
        <v>2986</v>
      </c>
      <c r="G1391" s="832" t="s">
        <v>4007</v>
      </c>
      <c r="H1391" s="832" t="s">
        <v>630</v>
      </c>
      <c r="I1391" s="832" t="s">
        <v>4711</v>
      </c>
      <c r="J1391" s="832" t="s">
        <v>4712</v>
      </c>
      <c r="K1391" s="832" t="s">
        <v>4557</v>
      </c>
      <c r="L1391" s="835">
        <v>800</v>
      </c>
      <c r="M1391" s="835">
        <v>12800</v>
      </c>
      <c r="N1391" s="832">
        <v>16</v>
      </c>
      <c r="O1391" s="836">
        <v>3</v>
      </c>
      <c r="P1391" s="835">
        <v>3200</v>
      </c>
      <c r="Q1391" s="837">
        <v>0.25</v>
      </c>
      <c r="R1391" s="832">
        <v>4</v>
      </c>
      <c r="S1391" s="837">
        <v>0.25</v>
      </c>
      <c r="T1391" s="836">
        <v>1</v>
      </c>
      <c r="U1391" s="838">
        <v>0.33333333333333331</v>
      </c>
    </row>
    <row r="1392" spans="1:21" ht="14.4" customHeight="1" x14ac:dyDescent="0.3">
      <c r="A1392" s="831">
        <v>10</v>
      </c>
      <c r="B1392" s="832" t="s">
        <v>2982</v>
      </c>
      <c r="C1392" s="832" t="s">
        <v>2987</v>
      </c>
      <c r="D1392" s="833" t="s">
        <v>6898</v>
      </c>
      <c r="E1392" s="834" t="s">
        <v>3078</v>
      </c>
      <c r="F1392" s="832" t="s">
        <v>2986</v>
      </c>
      <c r="G1392" s="832" t="s">
        <v>4007</v>
      </c>
      <c r="H1392" s="832" t="s">
        <v>630</v>
      </c>
      <c r="I1392" s="832" t="s">
        <v>4014</v>
      </c>
      <c r="J1392" s="832" t="s">
        <v>4015</v>
      </c>
      <c r="K1392" s="832" t="s">
        <v>4016</v>
      </c>
      <c r="L1392" s="835">
        <v>1000</v>
      </c>
      <c r="M1392" s="835">
        <v>2000</v>
      </c>
      <c r="N1392" s="832">
        <v>2</v>
      </c>
      <c r="O1392" s="836">
        <v>2</v>
      </c>
      <c r="P1392" s="835">
        <v>1000</v>
      </c>
      <c r="Q1392" s="837">
        <v>0.5</v>
      </c>
      <c r="R1392" s="832">
        <v>1</v>
      </c>
      <c r="S1392" s="837">
        <v>0.5</v>
      </c>
      <c r="T1392" s="836">
        <v>1</v>
      </c>
      <c r="U1392" s="838">
        <v>0.5</v>
      </c>
    </row>
    <row r="1393" spans="1:21" ht="14.4" customHeight="1" x14ac:dyDescent="0.3">
      <c r="A1393" s="831">
        <v>10</v>
      </c>
      <c r="B1393" s="832" t="s">
        <v>2982</v>
      </c>
      <c r="C1393" s="832" t="s">
        <v>2987</v>
      </c>
      <c r="D1393" s="833" t="s">
        <v>6898</v>
      </c>
      <c r="E1393" s="834" t="s">
        <v>3078</v>
      </c>
      <c r="F1393" s="832" t="s">
        <v>2986</v>
      </c>
      <c r="G1393" s="832" t="s">
        <v>4007</v>
      </c>
      <c r="H1393" s="832" t="s">
        <v>630</v>
      </c>
      <c r="I1393" s="832" t="s">
        <v>4558</v>
      </c>
      <c r="J1393" s="832" t="s">
        <v>4559</v>
      </c>
      <c r="K1393" s="832" t="s">
        <v>4010</v>
      </c>
      <c r="L1393" s="835">
        <v>400</v>
      </c>
      <c r="M1393" s="835">
        <v>50400</v>
      </c>
      <c r="N1393" s="832">
        <v>126</v>
      </c>
      <c r="O1393" s="836">
        <v>16</v>
      </c>
      <c r="P1393" s="835">
        <v>38400</v>
      </c>
      <c r="Q1393" s="837">
        <v>0.76190476190476186</v>
      </c>
      <c r="R1393" s="832">
        <v>96</v>
      </c>
      <c r="S1393" s="837">
        <v>0.76190476190476186</v>
      </c>
      <c r="T1393" s="836">
        <v>12</v>
      </c>
      <c r="U1393" s="838">
        <v>0.75</v>
      </c>
    </row>
    <row r="1394" spans="1:21" ht="14.4" customHeight="1" x14ac:dyDescent="0.3">
      <c r="A1394" s="831">
        <v>10</v>
      </c>
      <c r="B1394" s="832" t="s">
        <v>2982</v>
      </c>
      <c r="C1394" s="832" t="s">
        <v>2987</v>
      </c>
      <c r="D1394" s="833" t="s">
        <v>6898</v>
      </c>
      <c r="E1394" s="834" t="s">
        <v>3078</v>
      </c>
      <c r="F1394" s="832" t="s">
        <v>2986</v>
      </c>
      <c r="G1394" s="832" t="s">
        <v>4007</v>
      </c>
      <c r="H1394" s="832" t="s">
        <v>630</v>
      </c>
      <c r="I1394" s="832" t="s">
        <v>4713</v>
      </c>
      <c r="J1394" s="832" t="s">
        <v>4714</v>
      </c>
      <c r="K1394" s="832" t="s">
        <v>4715</v>
      </c>
      <c r="L1394" s="835">
        <v>1500</v>
      </c>
      <c r="M1394" s="835">
        <v>12000</v>
      </c>
      <c r="N1394" s="832">
        <v>8</v>
      </c>
      <c r="O1394" s="836">
        <v>8</v>
      </c>
      <c r="P1394" s="835">
        <v>6000</v>
      </c>
      <c r="Q1394" s="837">
        <v>0.5</v>
      </c>
      <c r="R1394" s="832">
        <v>4</v>
      </c>
      <c r="S1394" s="837">
        <v>0.5</v>
      </c>
      <c r="T1394" s="836">
        <v>4</v>
      </c>
      <c r="U1394" s="838">
        <v>0.5</v>
      </c>
    </row>
    <row r="1395" spans="1:21" ht="14.4" customHeight="1" x14ac:dyDescent="0.3">
      <c r="A1395" s="831">
        <v>10</v>
      </c>
      <c r="B1395" s="832" t="s">
        <v>2982</v>
      </c>
      <c r="C1395" s="832" t="s">
        <v>2987</v>
      </c>
      <c r="D1395" s="833" t="s">
        <v>6898</v>
      </c>
      <c r="E1395" s="834" t="s">
        <v>3078</v>
      </c>
      <c r="F1395" s="832" t="s">
        <v>2986</v>
      </c>
      <c r="G1395" s="832" t="s">
        <v>4007</v>
      </c>
      <c r="H1395" s="832" t="s">
        <v>630</v>
      </c>
      <c r="I1395" s="832" t="s">
        <v>4560</v>
      </c>
      <c r="J1395" s="832" t="s">
        <v>4561</v>
      </c>
      <c r="K1395" s="832" t="s">
        <v>4562</v>
      </c>
      <c r="L1395" s="835">
        <v>265</v>
      </c>
      <c r="M1395" s="835">
        <v>1590</v>
      </c>
      <c r="N1395" s="832">
        <v>6</v>
      </c>
      <c r="O1395" s="836">
        <v>6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10</v>
      </c>
      <c r="B1396" s="832" t="s">
        <v>2982</v>
      </c>
      <c r="C1396" s="832" t="s">
        <v>2987</v>
      </c>
      <c r="D1396" s="833" t="s">
        <v>6898</v>
      </c>
      <c r="E1396" s="834" t="s">
        <v>3078</v>
      </c>
      <c r="F1396" s="832" t="s">
        <v>2986</v>
      </c>
      <c r="G1396" s="832" t="s">
        <v>4007</v>
      </c>
      <c r="H1396" s="832" t="s">
        <v>630</v>
      </c>
      <c r="I1396" s="832" t="s">
        <v>4563</v>
      </c>
      <c r="J1396" s="832" t="s">
        <v>4564</v>
      </c>
      <c r="K1396" s="832" t="s">
        <v>4565</v>
      </c>
      <c r="L1396" s="835">
        <v>900.75</v>
      </c>
      <c r="M1396" s="835">
        <v>25221</v>
      </c>
      <c r="N1396" s="832">
        <v>28</v>
      </c>
      <c r="O1396" s="836">
        <v>5</v>
      </c>
      <c r="P1396" s="835">
        <v>7206</v>
      </c>
      <c r="Q1396" s="837">
        <v>0.2857142857142857</v>
      </c>
      <c r="R1396" s="832">
        <v>8</v>
      </c>
      <c r="S1396" s="837">
        <v>0.2857142857142857</v>
      </c>
      <c r="T1396" s="836">
        <v>1</v>
      </c>
      <c r="U1396" s="838">
        <v>0.2</v>
      </c>
    </row>
    <row r="1397" spans="1:21" ht="14.4" customHeight="1" x14ac:dyDescent="0.3">
      <c r="A1397" s="831">
        <v>10</v>
      </c>
      <c r="B1397" s="832" t="s">
        <v>2982</v>
      </c>
      <c r="C1397" s="832" t="s">
        <v>2987</v>
      </c>
      <c r="D1397" s="833" t="s">
        <v>6898</v>
      </c>
      <c r="E1397" s="834" t="s">
        <v>3078</v>
      </c>
      <c r="F1397" s="832" t="s">
        <v>2986</v>
      </c>
      <c r="G1397" s="832" t="s">
        <v>4007</v>
      </c>
      <c r="H1397" s="832" t="s">
        <v>630</v>
      </c>
      <c r="I1397" s="832" t="s">
        <v>4566</v>
      </c>
      <c r="J1397" s="832" t="s">
        <v>4567</v>
      </c>
      <c r="K1397" s="832" t="s">
        <v>4568</v>
      </c>
      <c r="L1397" s="835">
        <v>900.75</v>
      </c>
      <c r="M1397" s="835">
        <v>140517</v>
      </c>
      <c r="N1397" s="832">
        <v>156</v>
      </c>
      <c r="O1397" s="836">
        <v>27</v>
      </c>
      <c r="P1397" s="835">
        <v>74762.25</v>
      </c>
      <c r="Q1397" s="837">
        <v>0.53205128205128205</v>
      </c>
      <c r="R1397" s="832">
        <v>83</v>
      </c>
      <c r="S1397" s="837">
        <v>0.53205128205128205</v>
      </c>
      <c r="T1397" s="836">
        <v>16</v>
      </c>
      <c r="U1397" s="838">
        <v>0.59259259259259256</v>
      </c>
    </row>
    <row r="1398" spans="1:21" ht="14.4" customHeight="1" x14ac:dyDescent="0.3">
      <c r="A1398" s="831">
        <v>10</v>
      </c>
      <c r="B1398" s="832" t="s">
        <v>2982</v>
      </c>
      <c r="C1398" s="832" t="s">
        <v>2987</v>
      </c>
      <c r="D1398" s="833" t="s">
        <v>6898</v>
      </c>
      <c r="E1398" s="834" t="s">
        <v>3078</v>
      </c>
      <c r="F1398" s="832" t="s">
        <v>2986</v>
      </c>
      <c r="G1398" s="832" t="s">
        <v>4007</v>
      </c>
      <c r="H1398" s="832" t="s">
        <v>630</v>
      </c>
      <c r="I1398" s="832" t="s">
        <v>4569</v>
      </c>
      <c r="J1398" s="832" t="s">
        <v>4570</v>
      </c>
      <c r="K1398" s="832" t="s">
        <v>4571</v>
      </c>
      <c r="L1398" s="835">
        <v>75</v>
      </c>
      <c r="M1398" s="835">
        <v>5550</v>
      </c>
      <c r="N1398" s="832">
        <v>74</v>
      </c>
      <c r="O1398" s="836">
        <v>19</v>
      </c>
      <c r="P1398" s="835">
        <v>4650</v>
      </c>
      <c r="Q1398" s="837">
        <v>0.83783783783783783</v>
      </c>
      <c r="R1398" s="832">
        <v>62</v>
      </c>
      <c r="S1398" s="837">
        <v>0.83783783783783783</v>
      </c>
      <c r="T1398" s="836">
        <v>16</v>
      </c>
      <c r="U1398" s="838">
        <v>0.84210526315789469</v>
      </c>
    </row>
    <row r="1399" spans="1:21" ht="14.4" customHeight="1" x14ac:dyDescent="0.3">
      <c r="A1399" s="831">
        <v>10</v>
      </c>
      <c r="B1399" s="832" t="s">
        <v>2982</v>
      </c>
      <c r="C1399" s="832" t="s">
        <v>2987</v>
      </c>
      <c r="D1399" s="833" t="s">
        <v>6898</v>
      </c>
      <c r="E1399" s="834" t="s">
        <v>3078</v>
      </c>
      <c r="F1399" s="832" t="s">
        <v>2986</v>
      </c>
      <c r="G1399" s="832" t="s">
        <v>4007</v>
      </c>
      <c r="H1399" s="832" t="s">
        <v>630</v>
      </c>
      <c r="I1399" s="832" t="s">
        <v>4572</v>
      </c>
      <c r="J1399" s="832" t="s">
        <v>4573</v>
      </c>
      <c r="K1399" s="832" t="s">
        <v>4571</v>
      </c>
      <c r="L1399" s="835">
        <v>75</v>
      </c>
      <c r="M1399" s="835">
        <v>300</v>
      </c>
      <c r="N1399" s="832">
        <v>4</v>
      </c>
      <c r="O1399" s="836">
        <v>1</v>
      </c>
      <c r="P1399" s="835">
        <v>300</v>
      </c>
      <c r="Q1399" s="837">
        <v>1</v>
      </c>
      <c r="R1399" s="832">
        <v>4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10</v>
      </c>
      <c r="B1400" s="832" t="s">
        <v>2982</v>
      </c>
      <c r="C1400" s="832" t="s">
        <v>2987</v>
      </c>
      <c r="D1400" s="833" t="s">
        <v>6898</v>
      </c>
      <c r="E1400" s="834" t="s">
        <v>3078</v>
      </c>
      <c r="F1400" s="832" t="s">
        <v>2986</v>
      </c>
      <c r="G1400" s="832" t="s">
        <v>4007</v>
      </c>
      <c r="H1400" s="832" t="s">
        <v>630</v>
      </c>
      <c r="I1400" s="832" t="s">
        <v>4716</v>
      </c>
      <c r="J1400" s="832" t="s">
        <v>4717</v>
      </c>
      <c r="K1400" s="832" t="s">
        <v>4718</v>
      </c>
      <c r="L1400" s="835">
        <v>0</v>
      </c>
      <c r="M1400" s="835">
        <v>0</v>
      </c>
      <c r="N1400" s="832">
        <v>4</v>
      </c>
      <c r="O1400" s="836">
        <v>4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10</v>
      </c>
      <c r="B1401" s="832" t="s">
        <v>2982</v>
      </c>
      <c r="C1401" s="832" t="s">
        <v>2987</v>
      </c>
      <c r="D1401" s="833" t="s">
        <v>6898</v>
      </c>
      <c r="E1401" s="834" t="s">
        <v>3078</v>
      </c>
      <c r="F1401" s="832" t="s">
        <v>2986</v>
      </c>
      <c r="G1401" s="832" t="s">
        <v>4007</v>
      </c>
      <c r="H1401" s="832" t="s">
        <v>630</v>
      </c>
      <c r="I1401" s="832" t="s">
        <v>4719</v>
      </c>
      <c r="J1401" s="832" t="s">
        <v>4720</v>
      </c>
      <c r="K1401" s="832" t="s">
        <v>4721</v>
      </c>
      <c r="L1401" s="835">
        <v>400</v>
      </c>
      <c r="M1401" s="835">
        <v>12800</v>
      </c>
      <c r="N1401" s="832">
        <v>32</v>
      </c>
      <c r="O1401" s="836">
        <v>4</v>
      </c>
      <c r="P1401" s="835">
        <v>3200</v>
      </c>
      <c r="Q1401" s="837">
        <v>0.25</v>
      </c>
      <c r="R1401" s="832">
        <v>8</v>
      </c>
      <c r="S1401" s="837">
        <v>0.25</v>
      </c>
      <c r="T1401" s="836">
        <v>1</v>
      </c>
      <c r="U1401" s="838">
        <v>0.25</v>
      </c>
    </row>
    <row r="1402" spans="1:21" ht="14.4" customHeight="1" x14ac:dyDescent="0.3">
      <c r="A1402" s="831">
        <v>10</v>
      </c>
      <c r="B1402" s="832" t="s">
        <v>2982</v>
      </c>
      <c r="C1402" s="832" t="s">
        <v>2987</v>
      </c>
      <c r="D1402" s="833" t="s">
        <v>6898</v>
      </c>
      <c r="E1402" s="834" t="s">
        <v>3078</v>
      </c>
      <c r="F1402" s="832" t="s">
        <v>2986</v>
      </c>
      <c r="G1402" s="832" t="s">
        <v>4007</v>
      </c>
      <c r="H1402" s="832" t="s">
        <v>630</v>
      </c>
      <c r="I1402" s="832" t="s">
        <v>4574</v>
      </c>
      <c r="J1402" s="832" t="s">
        <v>4575</v>
      </c>
      <c r="K1402" s="832" t="s">
        <v>4576</v>
      </c>
      <c r="L1402" s="835">
        <v>64</v>
      </c>
      <c r="M1402" s="835">
        <v>512</v>
      </c>
      <c r="N1402" s="832">
        <v>8</v>
      </c>
      <c r="O1402" s="836">
        <v>2</v>
      </c>
      <c r="P1402" s="835">
        <v>256</v>
      </c>
      <c r="Q1402" s="837">
        <v>0.5</v>
      </c>
      <c r="R1402" s="832">
        <v>4</v>
      </c>
      <c r="S1402" s="837">
        <v>0.5</v>
      </c>
      <c r="T1402" s="836">
        <v>1</v>
      </c>
      <c r="U1402" s="838">
        <v>0.5</v>
      </c>
    </row>
    <row r="1403" spans="1:21" ht="14.4" customHeight="1" x14ac:dyDescent="0.3">
      <c r="A1403" s="831">
        <v>10</v>
      </c>
      <c r="B1403" s="832" t="s">
        <v>2982</v>
      </c>
      <c r="C1403" s="832" t="s">
        <v>2987</v>
      </c>
      <c r="D1403" s="833" t="s">
        <v>6898</v>
      </c>
      <c r="E1403" s="834" t="s">
        <v>3078</v>
      </c>
      <c r="F1403" s="832" t="s">
        <v>2986</v>
      </c>
      <c r="G1403" s="832" t="s">
        <v>4007</v>
      </c>
      <c r="H1403" s="832" t="s">
        <v>630</v>
      </c>
      <c r="I1403" s="832" t="s">
        <v>4582</v>
      </c>
      <c r="J1403" s="832" t="s">
        <v>4583</v>
      </c>
      <c r="K1403" s="832" t="s">
        <v>4010</v>
      </c>
      <c r="L1403" s="835">
        <v>400</v>
      </c>
      <c r="M1403" s="835">
        <v>6400</v>
      </c>
      <c r="N1403" s="832">
        <v>16</v>
      </c>
      <c r="O1403" s="836">
        <v>2</v>
      </c>
      <c r="P1403" s="835">
        <v>6400</v>
      </c>
      <c r="Q1403" s="837">
        <v>1</v>
      </c>
      <c r="R1403" s="832">
        <v>16</v>
      </c>
      <c r="S1403" s="837">
        <v>1</v>
      </c>
      <c r="T1403" s="836">
        <v>2</v>
      </c>
      <c r="U1403" s="838">
        <v>1</v>
      </c>
    </row>
    <row r="1404" spans="1:21" ht="14.4" customHeight="1" x14ac:dyDescent="0.3">
      <c r="A1404" s="831">
        <v>10</v>
      </c>
      <c r="B1404" s="832" t="s">
        <v>2982</v>
      </c>
      <c r="C1404" s="832" t="s">
        <v>2987</v>
      </c>
      <c r="D1404" s="833" t="s">
        <v>6898</v>
      </c>
      <c r="E1404" s="834" t="s">
        <v>3078</v>
      </c>
      <c r="F1404" s="832" t="s">
        <v>2986</v>
      </c>
      <c r="G1404" s="832" t="s">
        <v>4007</v>
      </c>
      <c r="H1404" s="832" t="s">
        <v>630</v>
      </c>
      <c r="I1404" s="832" t="s">
        <v>4584</v>
      </c>
      <c r="J1404" s="832" t="s">
        <v>4585</v>
      </c>
      <c r="K1404" s="832" t="s">
        <v>4586</v>
      </c>
      <c r="L1404" s="835">
        <v>300</v>
      </c>
      <c r="M1404" s="835">
        <v>300</v>
      </c>
      <c r="N1404" s="832">
        <v>1</v>
      </c>
      <c r="O1404" s="836">
        <v>1</v>
      </c>
      <c r="P1404" s="835">
        <v>300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10</v>
      </c>
      <c r="B1405" s="832" t="s">
        <v>2982</v>
      </c>
      <c r="C1405" s="832" t="s">
        <v>2987</v>
      </c>
      <c r="D1405" s="833" t="s">
        <v>6898</v>
      </c>
      <c r="E1405" s="834" t="s">
        <v>3078</v>
      </c>
      <c r="F1405" s="832" t="s">
        <v>2986</v>
      </c>
      <c r="G1405" s="832" t="s">
        <v>4007</v>
      </c>
      <c r="H1405" s="832" t="s">
        <v>630</v>
      </c>
      <c r="I1405" s="832" t="s">
        <v>4587</v>
      </c>
      <c r="J1405" s="832" t="s">
        <v>4567</v>
      </c>
      <c r="K1405" s="832" t="s">
        <v>4588</v>
      </c>
      <c r="L1405" s="835">
        <v>1201</v>
      </c>
      <c r="M1405" s="835">
        <v>145321</v>
      </c>
      <c r="N1405" s="832">
        <v>121</v>
      </c>
      <c r="O1405" s="836">
        <v>18</v>
      </c>
      <c r="P1405" s="835">
        <v>97281</v>
      </c>
      <c r="Q1405" s="837">
        <v>0.66942148760330578</v>
      </c>
      <c r="R1405" s="832">
        <v>81</v>
      </c>
      <c r="S1405" s="837">
        <v>0.66942148760330578</v>
      </c>
      <c r="T1405" s="836">
        <v>12</v>
      </c>
      <c r="U1405" s="838">
        <v>0.66666666666666663</v>
      </c>
    </row>
    <row r="1406" spans="1:21" ht="14.4" customHeight="1" x14ac:dyDescent="0.3">
      <c r="A1406" s="831">
        <v>10</v>
      </c>
      <c r="B1406" s="832" t="s">
        <v>2982</v>
      </c>
      <c r="C1406" s="832" t="s">
        <v>2987</v>
      </c>
      <c r="D1406" s="833" t="s">
        <v>6898</v>
      </c>
      <c r="E1406" s="834" t="s">
        <v>3078</v>
      </c>
      <c r="F1406" s="832" t="s">
        <v>2986</v>
      </c>
      <c r="G1406" s="832" t="s">
        <v>4007</v>
      </c>
      <c r="H1406" s="832" t="s">
        <v>630</v>
      </c>
      <c r="I1406" s="832" t="s">
        <v>4722</v>
      </c>
      <c r="J1406" s="832" t="s">
        <v>4723</v>
      </c>
      <c r="K1406" s="832" t="s">
        <v>4542</v>
      </c>
      <c r="L1406" s="835">
        <v>150</v>
      </c>
      <c r="M1406" s="835">
        <v>1200</v>
      </c>
      <c r="N1406" s="832">
        <v>8</v>
      </c>
      <c r="O1406" s="836">
        <v>4</v>
      </c>
      <c r="P1406" s="835">
        <v>300</v>
      </c>
      <c r="Q1406" s="837">
        <v>0.25</v>
      </c>
      <c r="R1406" s="832">
        <v>2</v>
      </c>
      <c r="S1406" s="837">
        <v>0.25</v>
      </c>
      <c r="T1406" s="836">
        <v>1</v>
      </c>
      <c r="U1406" s="838">
        <v>0.25</v>
      </c>
    </row>
    <row r="1407" spans="1:21" ht="14.4" customHeight="1" x14ac:dyDescent="0.3">
      <c r="A1407" s="831">
        <v>10</v>
      </c>
      <c r="B1407" s="832" t="s">
        <v>2982</v>
      </c>
      <c r="C1407" s="832" t="s">
        <v>2987</v>
      </c>
      <c r="D1407" s="833" t="s">
        <v>6898</v>
      </c>
      <c r="E1407" s="834" t="s">
        <v>3078</v>
      </c>
      <c r="F1407" s="832" t="s">
        <v>2986</v>
      </c>
      <c r="G1407" s="832" t="s">
        <v>4007</v>
      </c>
      <c r="H1407" s="832" t="s">
        <v>630</v>
      </c>
      <c r="I1407" s="832" t="s">
        <v>4589</v>
      </c>
      <c r="J1407" s="832" t="s">
        <v>4590</v>
      </c>
      <c r="K1407" s="832" t="s">
        <v>4591</v>
      </c>
      <c r="L1407" s="835">
        <v>13896</v>
      </c>
      <c r="M1407" s="835">
        <v>125064</v>
      </c>
      <c r="N1407" s="832">
        <v>9</v>
      </c>
      <c r="O1407" s="836">
        <v>9</v>
      </c>
      <c r="P1407" s="835">
        <v>55584</v>
      </c>
      <c r="Q1407" s="837">
        <v>0.44444444444444442</v>
      </c>
      <c r="R1407" s="832">
        <v>4</v>
      </c>
      <c r="S1407" s="837">
        <v>0.44444444444444442</v>
      </c>
      <c r="T1407" s="836">
        <v>4</v>
      </c>
      <c r="U1407" s="838">
        <v>0.44444444444444442</v>
      </c>
    </row>
    <row r="1408" spans="1:21" ht="14.4" customHeight="1" x14ac:dyDescent="0.3">
      <c r="A1408" s="831">
        <v>10</v>
      </c>
      <c r="B1408" s="832" t="s">
        <v>2982</v>
      </c>
      <c r="C1408" s="832" t="s">
        <v>2987</v>
      </c>
      <c r="D1408" s="833" t="s">
        <v>6898</v>
      </c>
      <c r="E1408" s="834" t="s">
        <v>3078</v>
      </c>
      <c r="F1408" s="832" t="s">
        <v>2986</v>
      </c>
      <c r="G1408" s="832" t="s">
        <v>4007</v>
      </c>
      <c r="H1408" s="832" t="s">
        <v>630</v>
      </c>
      <c r="I1408" s="832" t="s">
        <v>4592</v>
      </c>
      <c r="J1408" s="832" t="s">
        <v>4593</v>
      </c>
      <c r="K1408" s="832" t="s">
        <v>4594</v>
      </c>
      <c r="L1408" s="835">
        <v>10422</v>
      </c>
      <c r="M1408" s="835">
        <v>62532</v>
      </c>
      <c r="N1408" s="832">
        <v>6</v>
      </c>
      <c r="O1408" s="836">
        <v>6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10</v>
      </c>
      <c r="B1409" s="832" t="s">
        <v>2982</v>
      </c>
      <c r="C1409" s="832" t="s">
        <v>2987</v>
      </c>
      <c r="D1409" s="833" t="s">
        <v>6898</v>
      </c>
      <c r="E1409" s="834" t="s">
        <v>3078</v>
      </c>
      <c r="F1409" s="832" t="s">
        <v>2986</v>
      </c>
      <c r="G1409" s="832" t="s">
        <v>4007</v>
      </c>
      <c r="H1409" s="832" t="s">
        <v>630</v>
      </c>
      <c r="I1409" s="832" t="s">
        <v>4592</v>
      </c>
      <c r="J1409" s="832" t="s">
        <v>4593</v>
      </c>
      <c r="K1409" s="832" t="s">
        <v>4594</v>
      </c>
      <c r="L1409" s="835">
        <v>5561</v>
      </c>
      <c r="M1409" s="835">
        <v>33366</v>
      </c>
      <c r="N1409" s="832">
        <v>6</v>
      </c>
      <c r="O1409" s="836">
        <v>6</v>
      </c>
      <c r="P1409" s="835">
        <v>5561</v>
      </c>
      <c r="Q1409" s="837">
        <v>0.16666666666666666</v>
      </c>
      <c r="R1409" s="832">
        <v>1</v>
      </c>
      <c r="S1409" s="837">
        <v>0.16666666666666666</v>
      </c>
      <c r="T1409" s="836">
        <v>1</v>
      </c>
      <c r="U1409" s="838">
        <v>0.16666666666666666</v>
      </c>
    </row>
    <row r="1410" spans="1:21" ht="14.4" customHeight="1" x14ac:dyDescent="0.3">
      <c r="A1410" s="831">
        <v>10</v>
      </c>
      <c r="B1410" s="832" t="s">
        <v>2982</v>
      </c>
      <c r="C1410" s="832" t="s">
        <v>2987</v>
      </c>
      <c r="D1410" s="833" t="s">
        <v>6898</v>
      </c>
      <c r="E1410" s="834" t="s">
        <v>3078</v>
      </c>
      <c r="F1410" s="832" t="s">
        <v>2986</v>
      </c>
      <c r="G1410" s="832" t="s">
        <v>4007</v>
      </c>
      <c r="H1410" s="832" t="s">
        <v>630</v>
      </c>
      <c r="I1410" s="832" t="s">
        <v>4595</v>
      </c>
      <c r="J1410" s="832" t="s">
        <v>4564</v>
      </c>
      <c r="K1410" s="832" t="s">
        <v>4596</v>
      </c>
      <c r="L1410" s="835">
        <v>1201</v>
      </c>
      <c r="M1410" s="835">
        <v>110492</v>
      </c>
      <c r="N1410" s="832">
        <v>92</v>
      </c>
      <c r="O1410" s="836">
        <v>11</v>
      </c>
      <c r="P1410" s="835">
        <v>100884</v>
      </c>
      <c r="Q1410" s="837">
        <v>0.91304347826086951</v>
      </c>
      <c r="R1410" s="832">
        <v>84</v>
      </c>
      <c r="S1410" s="837">
        <v>0.91304347826086951</v>
      </c>
      <c r="T1410" s="836">
        <v>10</v>
      </c>
      <c r="U1410" s="838">
        <v>0.90909090909090906</v>
      </c>
    </row>
    <row r="1411" spans="1:21" ht="14.4" customHeight="1" x14ac:dyDescent="0.3">
      <c r="A1411" s="831">
        <v>10</v>
      </c>
      <c r="B1411" s="832" t="s">
        <v>2982</v>
      </c>
      <c r="C1411" s="832" t="s">
        <v>2987</v>
      </c>
      <c r="D1411" s="833" t="s">
        <v>6898</v>
      </c>
      <c r="E1411" s="834" t="s">
        <v>3078</v>
      </c>
      <c r="F1411" s="832" t="s">
        <v>2986</v>
      </c>
      <c r="G1411" s="832" t="s">
        <v>4007</v>
      </c>
      <c r="H1411" s="832" t="s">
        <v>630</v>
      </c>
      <c r="I1411" s="832" t="s">
        <v>4597</v>
      </c>
      <c r="J1411" s="832" t="s">
        <v>4564</v>
      </c>
      <c r="K1411" s="832" t="s">
        <v>4598</v>
      </c>
      <c r="L1411" s="835">
        <v>1201</v>
      </c>
      <c r="M1411" s="835">
        <v>14412</v>
      </c>
      <c r="N1411" s="832">
        <v>12</v>
      </c>
      <c r="O1411" s="836">
        <v>2</v>
      </c>
      <c r="P1411" s="835">
        <v>14412</v>
      </c>
      <c r="Q1411" s="837">
        <v>1</v>
      </c>
      <c r="R1411" s="832">
        <v>12</v>
      </c>
      <c r="S1411" s="837">
        <v>1</v>
      </c>
      <c r="T1411" s="836">
        <v>2</v>
      </c>
      <c r="U1411" s="838">
        <v>1</v>
      </c>
    </row>
    <row r="1412" spans="1:21" ht="14.4" customHeight="1" x14ac:dyDescent="0.3">
      <c r="A1412" s="831">
        <v>10</v>
      </c>
      <c r="B1412" s="832" t="s">
        <v>2982</v>
      </c>
      <c r="C1412" s="832" t="s">
        <v>2987</v>
      </c>
      <c r="D1412" s="833" t="s">
        <v>6898</v>
      </c>
      <c r="E1412" s="834" t="s">
        <v>3078</v>
      </c>
      <c r="F1412" s="832" t="s">
        <v>2986</v>
      </c>
      <c r="G1412" s="832" t="s">
        <v>4007</v>
      </c>
      <c r="H1412" s="832" t="s">
        <v>630</v>
      </c>
      <c r="I1412" s="832" t="s">
        <v>4599</v>
      </c>
      <c r="J1412" s="832" t="s">
        <v>4600</v>
      </c>
      <c r="K1412" s="832" t="s">
        <v>4601</v>
      </c>
      <c r="L1412" s="835">
        <v>150</v>
      </c>
      <c r="M1412" s="835">
        <v>900</v>
      </c>
      <c r="N1412" s="832">
        <v>6</v>
      </c>
      <c r="O1412" s="836">
        <v>3</v>
      </c>
      <c r="P1412" s="835">
        <v>300</v>
      </c>
      <c r="Q1412" s="837">
        <v>0.33333333333333331</v>
      </c>
      <c r="R1412" s="832">
        <v>2</v>
      </c>
      <c r="S1412" s="837">
        <v>0.33333333333333331</v>
      </c>
      <c r="T1412" s="836">
        <v>1</v>
      </c>
      <c r="U1412" s="838">
        <v>0.33333333333333331</v>
      </c>
    </row>
    <row r="1413" spans="1:21" ht="14.4" customHeight="1" x14ac:dyDescent="0.3">
      <c r="A1413" s="831">
        <v>10</v>
      </c>
      <c r="B1413" s="832" t="s">
        <v>2982</v>
      </c>
      <c r="C1413" s="832" t="s">
        <v>2987</v>
      </c>
      <c r="D1413" s="833" t="s">
        <v>6898</v>
      </c>
      <c r="E1413" s="834" t="s">
        <v>3078</v>
      </c>
      <c r="F1413" s="832" t="s">
        <v>2986</v>
      </c>
      <c r="G1413" s="832" t="s">
        <v>4007</v>
      </c>
      <c r="H1413" s="832" t="s">
        <v>630</v>
      </c>
      <c r="I1413" s="832" t="s">
        <v>4602</v>
      </c>
      <c r="J1413" s="832" t="s">
        <v>4603</v>
      </c>
      <c r="K1413" s="832" t="s">
        <v>4591</v>
      </c>
      <c r="L1413" s="835">
        <v>10422</v>
      </c>
      <c r="M1413" s="835">
        <v>72954</v>
      </c>
      <c r="N1413" s="832">
        <v>7</v>
      </c>
      <c r="O1413" s="836">
        <v>7</v>
      </c>
      <c r="P1413" s="835">
        <v>41688</v>
      </c>
      <c r="Q1413" s="837">
        <v>0.5714285714285714</v>
      </c>
      <c r="R1413" s="832">
        <v>4</v>
      </c>
      <c r="S1413" s="837">
        <v>0.5714285714285714</v>
      </c>
      <c r="T1413" s="836">
        <v>4</v>
      </c>
      <c r="U1413" s="838">
        <v>0.5714285714285714</v>
      </c>
    </row>
    <row r="1414" spans="1:21" ht="14.4" customHeight="1" x14ac:dyDescent="0.3">
      <c r="A1414" s="831">
        <v>10</v>
      </c>
      <c r="B1414" s="832" t="s">
        <v>2982</v>
      </c>
      <c r="C1414" s="832" t="s">
        <v>2987</v>
      </c>
      <c r="D1414" s="833" t="s">
        <v>6898</v>
      </c>
      <c r="E1414" s="834" t="s">
        <v>3078</v>
      </c>
      <c r="F1414" s="832" t="s">
        <v>2986</v>
      </c>
      <c r="G1414" s="832" t="s">
        <v>4007</v>
      </c>
      <c r="H1414" s="832" t="s">
        <v>630</v>
      </c>
      <c r="I1414" s="832" t="s">
        <v>4604</v>
      </c>
      <c r="J1414" s="832" t="s">
        <v>4605</v>
      </c>
      <c r="K1414" s="832" t="s">
        <v>4594</v>
      </c>
      <c r="L1414" s="835">
        <v>7816.5</v>
      </c>
      <c r="M1414" s="835">
        <v>15633</v>
      </c>
      <c r="N1414" s="832">
        <v>2</v>
      </c>
      <c r="O1414" s="836">
        <v>2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10</v>
      </c>
      <c r="B1415" s="832" t="s">
        <v>2982</v>
      </c>
      <c r="C1415" s="832" t="s">
        <v>2987</v>
      </c>
      <c r="D1415" s="833" t="s">
        <v>6898</v>
      </c>
      <c r="E1415" s="834" t="s">
        <v>3078</v>
      </c>
      <c r="F1415" s="832" t="s">
        <v>2986</v>
      </c>
      <c r="G1415" s="832" t="s">
        <v>4007</v>
      </c>
      <c r="H1415" s="832" t="s">
        <v>630</v>
      </c>
      <c r="I1415" s="832" t="s">
        <v>4604</v>
      </c>
      <c r="J1415" s="832" t="s">
        <v>4606</v>
      </c>
      <c r="K1415" s="832" t="s">
        <v>4594</v>
      </c>
      <c r="L1415" s="835">
        <v>7816.5</v>
      </c>
      <c r="M1415" s="835">
        <v>7816.5</v>
      </c>
      <c r="N1415" s="832">
        <v>1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10</v>
      </c>
      <c r="B1416" s="832" t="s">
        <v>2982</v>
      </c>
      <c r="C1416" s="832" t="s">
        <v>2987</v>
      </c>
      <c r="D1416" s="833" t="s">
        <v>6898</v>
      </c>
      <c r="E1416" s="834" t="s">
        <v>3078</v>
      </c>
      <c r="F1416" s="832" t="s">
        <v>2986</v>
      </c>
      <c r="G1416" s="832" t="s">
        <v>4007</v>
      </c>
      <c r="H1416" s="832" t="s">
        <v>630</v>
      </c>
      <c r="I1416" s="832" t="s">
        <v>4604</v>
      </c>
      <c r="J1416" s="832" t="s">
        <v>4606</v>
      </c>
      <c r="K1416" s="832" t="s">
        <v>4594</v>
      </c>
      <c r="L1416" s="835">
        <v>4170.75</v>
      </c>
      <c r="M1416" s="835">
        <v>16683</v>
      </c>
      <c r="N1416" s="832">
        <v>4</v>
      </c>
      <c r="O1416" s="836">
        <v>4</v>
      </c>
      <c r="P1416" s="835">
        <v>4170.75</v>
      </c>
      <c r="Q1416" s="837">
        <v>0.25</v>
      </c>
      <c r="R1416" s="832">
        <v>1</v>
      </c>
      <c r="S1416" s="837">
        <v>0.25</v>
      </c>
      <c r="T1416" s="836">
        <v>1</v>
      </c>
      <c r="U1416" s="838">
        <v>0.25</v>
      </c>
    </row>
    <row r="1417" spans="1:21" ht="14.4" customHeight="1" x14ac:dyDescent="0.3">
      <c r="A1417" s="831">
        <v>10</v>
      </c>
      <c r="B1417" s="832" t="s">
        <v>2982</v>
      </c>
      <c r="C1417" s="832" t="s">
        <v>2987</v>
      </c>
      <c r="D1417" s="833" t="s">
        <v>6898</v>
      </c>
      <c r="E1417" s="834" t="s">
        <v>3078</v>
      </c>
      <c r="F1417" s="832" t="s">
        <v>2986</v>
      </c>
      <c r="G1417" s="832" t="s">
        <v>4007</v>
      </c>
      <c r="H1417" s="832" t="s">
        <v>630</v>
      </c>
      <c r="I1417" s="832" t="s">
        <v>4724</v>
      </c>
      <c r="J1417" s="832" t="s">
        <v>4725</v>
      </c>
      <c r="K1417" s="832" t="s">
        <v>4726</v>
      </c>
      <c r="L1417" s="835">
        <v>10000</v>
      </c>
      <c r="M1417" s="835">
        <v>10000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10</v>
      </c>
      <c r="B1418" s="832" t="s">
        <v>2982</v>
      </c>
      <c r="C1418" s="832" t="s">
        <v>2987</v>
      </c>
      <c r="D1418" s="833" t="s">
        <v>6898</v>
      </c>
      <c r="E1418" s="834" t="s">
        <v>3078</v>
      </c>
      <c r="F1418" s="832" t="s">
        <v>2986</v>
      </c>
      <c r="G1418" s="832" t="s">
        <v>4007</v>
      </c>
      <c r="H1418" s="832" t="s">
        <v>630</v>
      </c>
      <c r="I1418" s="832" t="s">
        <v>4607</v>
      </c>
      <c r="J1418" s="832" t="s">
        <v>4567</v>
      </c>
      <c r="K1418" s="832" t="s">
        <v>4608</v>
      </c>
      <c r="L1418" s="835">
        <v>1201</v>
      </c>
      <c r="M1418" s="835">
        <v>124904</v>
      </c>
      <c r="N1418" s="832">
        <v>104</v>
      </c>
      <c r="O1418" s="836">
        <v>17</v>
      </c>
      <c r="P1418" s="835">
        <v>120100</v>
      </c>
      <c r="Q1418" s="837">
        <v>0.96153846153846156</v>
      </c>
      <c r="R1418" s="832">
        <v>100</v>
      </c>
      <c r="S1418" s="837">
        <v>0.96153846153846156</v>
      </c>
      <c r="T1418" s="836">
        <v>16</v>
      </c>
      <c r="U1418" s="838">
        <v>0.94117647058823528</v>
      </c>
    </row>
    <row r="1419" spans="1:21" ht="14.4" customHeight="1" x14ac:dyDescent="0.3">
      <c r="A1419" s="831">
        <v>10</v>
      </c>
      <c r="B1419" s="832" t="s">
        <v>2982</v>
      </c>
      <c r="C1419" s="832" t="s">
        <v>2987</v>
      </c>
      <c r="D1419" s="833" t="s">
        <v>6898</v>
      </c>
      <c r="E1419" s="834" t="s">
        <v>3078</v>
      </c>
      <c r="F1419" s="832" t="s">
        <v>2986</v>
      </c>
      <c r="G1419" s="832" t="s">
        <v>4007</v>
      </c>
      <c r="H1419" s="832" t="s">
        <v>630</v>
      </c>
      <c r="I1419" s="832" t="s">
        <v>4727</v>
      </c>
      <c r="J1419" s="832" t="s">
        <v>4728</v>
      </c>
      <c r="K1419" s="832" t="s">
        <v>4729</v>
      </c>
      <c r="L1419" s="835">
        <v>250</v>
      </c>
      <c r="M1419" s="835">
        <v>500</v>
      </c>
      <c r="N1419" s="832">
        <v>2</v>
      </c>
      <c r="O1419" s="836">
        <v>2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10</v>
      </c>
      <c r="B1420" s="832" t="s">
        <v>2982</v>
      </c>
      <c r="C1420" s="832" t="s">
        <v>2987</v>
      </c>
      <c r="D1420" s="833" t="s">
        <v>6898</v>
      </c>
      <c r="E1420" s="834" t="s">
        <v>3078</v>
      </c>
      <c r="F1420" s="832" t="s">
        <v>2986</v>
      </c>
      <c r="G1420" s="832" t="s">
        <v>4007</v>
      </c>
      <c r="H1420" s="832" t="s">
        <v>630</v>
      </c>
      <c r="I1420" s="832" t="s">
        <v>4609</v>
      </c>
      <c r="J1420" s="832" t="s">
        <v>4593</v>
      </c>
      <c r="K1420" s="832" t="s">
        <v>4594</v>
      </c>
      <c r="L1420" s="835">
        <v>2500</v>
      </c>
      <c r="M1420" s="835">
        <v>5000</v>
      </c>
      <c r="N1420" s="832">
        <v>2</v>
      </c>
      <c r="O1420" s="836">
        <v>2</v>
      </c>
      <c r="P1420" s="835">
        <v>2500</v>
      </c>
      <c r="Q1420" s="837">
        <v>0.5</v>
      </c>
      <c r="R1420" s="832">
        <v>1</v>
      </c>
      <c r="S1420" s="837">
        <v>0.5</v>
      </c>
      <c r="T1420" s="836">
        <v>1</v>
      </c>
      <c r="U1420" s="838">
        <v>0.5</v>
      </c>
    </row>
    <row r="1421" spans="1:21" ht="14.4" customHeight="1" x14ac:dyDescent="0.3">
      <c r="A1421" s="831">
        <v>10</v>
      </c>
      <c r="B1421" s="832" t="s">
        <v>2982</v>
      </c>
      <c r="C1421" s="832" t="s">
        <v>2987</v>
      </c>
      <c r="D1421" s="833" t="s">
        <v>6898</v>
      </c>
      <c r="E1421" s="834" t="s">
        <v>3078</v>
      </c>
      <c r="F1421" s="832" t="s">
        <v>2986</v>
      </c>
      <c r="G1421" s="832" t="s">
        <v>4007</v>
      </c>
      <c r="H1421" s="832" t="s">
        <v>630</v>
      </c>
      <c r="I1421" s="832" t="s">
        <v>4610</v>
      </c>
      <c r="J1421" s="832" t="s">
        <v>4611</v>
      </c>
      <c r="K1421" s="832" t="s">
        <v>4612</v>
      </c>
      <c r="L1421" s="835">
        <v>1000</v>
      </c>
      <c r="M1421" s="835">
        <v>8000</v>
      </c>
      <c r="N1421" s="832">
        <v>8</v>
      </c>
      <c r="O1421" s="836">
        <v>8</v>
      </c>
      <c r="P1421" s="835">
        <v>2000</v>
      </c>
      <c r="Q1421" s="837">
        <v>0.25</v>
      </c>
      <c r="R1421" s="832">
        <v>2</v>
      </c>
      <c r="S1421" s="837">
        <v>0.25</v>
      </c>
      <c r="T1421" s="836">
        <v>2</v>
      </c>
      <c r="U1421" s="838">
        <v>0.25</v>
      </c>
    </row>
    <row r="1422" spans="1:21" ht="14.4" customHeight="1" x14ac:dyDescent="0.3">
      <c r="A1422" s="831">
        <v>10</v>
      </c>
      <c r="B1422" s="832" t="s">
        <v>2982</v>
      </c>
      <c r="C1422" s="832" t="s">
        <v>2987</v>
      </c>
      <c r="D1422" s="833" t="s">
        <v>6898</v>
      </c>
      <c r="E1422" s="834" t="s">
        <v>3078</v>
      </c>
      <c r="F1422" s="832" t="s">
        <v>2986</v>
      </c>
      <c r="G1422" s="832" t="s">
        <v>4007</v>
      </c>
      <c r="H1422" s="832" t="s">
        <v>630</v>
      </c>
      <c r="I1422" s="832" t="s">
        <v>4615</v>
      </c>
      <c r="J1422" s="832" t="s">
        <v>4605</v>
      </c>
      <c r="K1422" s="832" t="s">
        <v>4594</v>
      </c>
      <c r="L1422" s="835">
        <v>1875</v>
      </c>
      <c r="M1422" s="835">
        <v>1875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10</v>
      </c>
      <c r="B1423" s="832" t="s">
        <v>2982</v>
      </c>
      <c r="C1423" s="832" t="s">
        <v>2987</v>
      </c>
      <c r="D1423" s="833" t="s">
        <v>6898</v>
      </c>
      <c r="E1423" s="834" t="s">
        <v>3078</v>
      </c>
      <c r="F1423" s="832" t="s">
        <v>2986</v>
      </c>
      <c r="G1423" s="832" t="s">
        <v>4007</v>
      </c>
      <c r="H1423" s="832" t="s">
        <v>630</v>
      </c>
      <c r="I1423" s="832" t="s">
        <v>4730</v>
      </c>
      <c r="J1423" s="832" t="s">
        <v>4731</v>
      </c>
      <c r="K1423" s="832" t="s">
        <v>4715</v>
      </c>
      <c r="L1423" s="835">
        <v>1500</v>
      </c>
      <c r="M1423" s="835">
        <v>12000</v>
      </c>
      <c r="N1423" s="832">
        <v>8</v>
      </c>
      <c r="O1423" s="836">
        <v>8</v>
      </c>
      <c r="P1423" s="835">
        <v>1500</v>
      </c>
      <c r="Q1423" s="837">
        <v>0.125</v>
      </c>
      <c r="R1423" s="832">
        <v>1</v>
      </c>
      <c r="S1423" s="837">
        <v>0.125</v>
      </c>
      <c r="T1423" s="836">
        <v>1</v>
      </c>
      <c r="U1423" s="838">
        <v>0.125</v>
      </c>
    </row>
    <row r="1424" spans="1:21" ht="14.4" customHeight="1" x14ac:dyDescent="0.3">
      <c r="A1424" s="831">
        <v>10</v>
      </c>
      <c r="B1424" s="832" t="s">
        <v>2982</v>
      </c>
      <c r="C1424" s="832" t="s">
        <v>2987</v>
      </c>
      <c r="D1424" s="833" t="s">
        <v>6898</v>
      </c>
      <c r="E1424" s="834" t="s">
        <v>3078</v>
      </c>
      <c r="F1424" s="832" t="s">
        <v>2986</v>
      </c>
      <c r="G1424" s="832" t="s">
        <v>4007</v>
      </c>
      <c r="H1424" s="832" t="s">
        <v>630</v>
      </c>
      <c r="I1424" s="832" t="s">
        <v>4732</v>
      </c>
      <c r="J1424" s="832" t="s">
        <v>4578</v>
      </c>
      <c r="K1424" s="832" t="s">
        <v>4733</v>
      </c>
      <c r="L1424" s="835">
        <v>265</v>
      </c>
      <c r="M1424" s="835">
        <v>530</v>
      </c>
      <c r="N1424" s="832">
        <v>2</v>
      </c>
      <c r="O1424" s="836">
        <v>2</v>
      </c>
      <c r="P1424" s="835">
        <v>265</v>
      </c>
      <c r="Q1424" s="837">
        <v>0.5</v>
      </c>
      <c r="R1424" s="832">
        <v>1</v>
      </c>
      <c r="S1424" s="837">
        <v>0.5</v>
      </c>
      <c r="T1424" s="836">
        <v>1</v>
      </c>
      <c r="U1424" s="838">
        <v>0.5</v>
      </c>
    </row>
    <row r="1425" spans="1:21" ht="14.4" customHeight="1" x14ac:dyDescent="0.3">
      <c r="A1425" s="831">
        <v>10</v>
      </c>
      <c r="B1425" s="832" t="s">
        <v>2982</v>
      </c>
      <c r="C1425" s="832" t="s">
        <v>2987</v>
      </c>
      <c r="D1425" s="833" t="s">
        <v>6898</v>
      </c>
      <c r="E1425" s="834" t="s">
        <v>3078</v>
      </c>
      <c r="F1425" s="832" t="s">
        <v>2986</v>
      </c>
      <c r="G1425" s="832" t="s">
        <v>4007</v>
      </c>
      <c r="H1425" s="832" t="s">
        <v>630</v>
      </c>
      <c r="I1425" s="832" t="s">
        <v>4734</v>
      </c>
      <c r="J1425" s="832" t="s">
        <v>4735</v>
      </c>
      <c r="K1425" s="832" t="s">
        <v>4010</v>
      </c>
      <c r="L1425" s="835">
        <v>400</v>
      </c>
      <c r="M1425" s="835">
        <v>1600</v>
      </c>
      <c r="N1425" s="832">
        <v>4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10</v>
      </c>
      <c r="B1426" s="832" t="s">
        <v>2982</v>
      </c>
      <c r="C1426" s="832" t="s">
        <v>2987</v>
      </c>
      <c r="D1426" s="833" t="s">
        <v>6898</v>
      </c>
      <c r="E1426" s="834" t="s">
        <v>3078</v>
      </c>
      <c r="F1426" s="832" t="s">
        <v>2986</v>
      </c>
      <c r="G1426" s="832" t="s">
        <v>4007</v>
      </c>
      <c r="H1426" s="832" t="s">
        <v>630</v>
      </c>
      <c r="I1426" s="832" t="s">
        <v>4736</v>
      </c>
      <c r="J1426" s="832" t="s">
        <v>4737</v>
      </c>
      <c r="K1426" s="832" t="s">
        <v>4738</v>
      </c>
      <c r="L1426" s="835">
        <v>264.91000000000003</v>
      </c>
      <c r="M1426" s="835">
        <v>1324.5500000000002</v>
      </c>
      <c r="N1426" s="832">
        <v>5</v>
      </c>
      <c r="O1426" s="836">
        <v>5</v>
      </c>
      <c r="P1426" s="835">
        <v>529.82000000000005</v>
      </c>
      <c r="Q1426" s="837">
        <v>0.39999999999999997</v>
      </c>
      <c r="R1426" s="832">
        <v>2</v>
      </c>
      <c r="S1426" s="837">
        <v>0.4</v>
      </c>
      <c r="T1426" s="836">
        <v>2</v>
      </c>
      <c r="U1426" s="838">
        <v>0.4</v>
      </c>
    </row>
    <row r="1427" spans="1:21" ht="14.4" customHeight="1" x14ac:dyDescent="0.3">
      <c r="A1427" s="831">
        <v>10</v>
      </c>
      <c r="B1427" s="832" t="s">
        <v>2982</v>
      </c>
      <c r="C1427" s="832" t="s">
        <v>2987</v>
      </c>
      <c r="D1427" s="833" t="s">
        <v>6898</v>
      </c>
      <c r="E1427" s="834" t="s">
        <v>3078</v>
      </c>
      <c r="F1427" s="832" t="s">
        <v>2986</v>
      </c>
      <c r="G1427" s="832" t="s">
        <v>4007</v>
      </c>
      <c r="H1427" s="832" t="s">
        <v>630</v>
      </c>
      <c r="I1427" s="832" t="s">
        <v>4619</v>
      </c>
      <c r="J1427" s="832" t="s">
        <v>4564</v>
      </c>
      <c r="K1427" s="832" t="s">
        <v>4620</v>
      </c>
      <c r="L1427" s="835">
        <v>900.75</v>
      </c>
      <c r="M1427" s="835">
        <v>9007.5</v>
      </c>
      <c r="N1427" s="832">
        <v>10</v>
      </c>
      <c r="O1427" s="836">
        <v>1</v>
      </c>
      <c r="P1427" s="835">
        <v>9007.5</v>
      </c>
      <c r="Q1427" s="837">
        <v>1</v>
      </c>
      <c r="R1427" s="832">
        <v>10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10</v>
      </c>
      <c r="B1428" s="832" t="s">
        <v>2982</v>
      </c>
      <c r="C1428" s="832" t="s">
        <v>2987</v>
      </c>
      <c r="D1428" s="833" t="s">
        <v>6898</v>
      </c>
      <c r="E1428" s="834" t="s">
        <v>3078</v>
      </c>
      <c r="F1428" s="832" t="s">
        <v>2986</v>
      </c>
      <c r="G1428" s="832" t="s">
        <v>4007</v>
      </c>
      <c r="H1428" s="832" t="s">
        <v>630</v>
      </c>
      <c r="I1428" s="832" t="s">
        <v>4621</v>
      </c>
      <c r="J1428" s="832" t="s">
        <v>4564</v>
      </c>
      <c r="K1428" s="832" t="s">
        <v>4622</v>
      </c>
      <c r="L1428" s="835">
        <v>900.75</v>
      </c>
      <c r="M1428" s="835">
        <v>9007.5</v>
      </c>
      <c r="N1428" s="832">
        <v>10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10</v>
      </c>
      <c r="B1429" s="832" t="s">
        <v>2982</v>
      </c>
      <c r="C1429" s="832" t="s">
        <v>2987</v>
      </c>
      <c r="D1429" s="833" t="s">
        <v>6898</v>
      </c>
      <c r="E1429" s="834" t="s">
        <v>3078</v>
      </c>
      <c r="F1429" s="832" t="s">
        <v>2986</v>
      </c>
      <c r="G1429" s="832" t="s">
        <v>4007</v>
      </c>
      <c r="H1429" s="832" t="s">
        <v>630</v>
      </c>
      <c r="I1429" s="832" t="s">
        <v>4739</v>
      </c>
      <c r="J1429" s="832" t="s">
        <v>4740</v>
      </c>
      <c r="K1429" s="832" t="s">
        <v>4741</v>
      </c>
      <c r="L1429" s="835">
        <v>900</v>
      </c>
      <c r="M1429" s="835">
        <v>1800</v>
      </c>
      <c r="N1429" s="832">
        <v>2</v>
      </c>
      <c r="O1429" s="836">
        <v>2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10</v>
      </c>
      <c r="B1430" s="832" t="s">
        <v>2982</v>
      </c>
      <c r="C1430" s="832" t="s">
        <v>2987</v>
      </c>
      <c r="D1430" s="833" t="s">
        <v>6898</v>
      </c>
      <c r="E1430" s="834" t="s">
        <v>3078</v>
      </c>
      <c r="F1430" s="832" t="s">
        <v>2986</v>
      </c>
      <c r="G1430" s="832" t="s">
        <v>4007</v>
      </c>
      <c r="H1430" s="832" t="s">
        <v>630</v>
      </c>
      <c r="I1430" s="832" t="s">
        <v>4742</v>
      </c>
      <c r="J1430" s="832" t="s">
        <v>4743</v>
      </c>
      <c r="K1430" s="832" t="s">
        <v>4744</v>
      </c>
      <c r="L1430" s="835">
        <v>1000</v>
      </c>
      <c r="M1430" s="835">
        <v>2000</v>
      </c>
      <c r="N1430" s="832">
        <v>2</v>
      </c>
      <c r="O1430" s="836">
        <v>2</v>
      </c>
      <c r="P1430" s="835">
        <v>1000</v>
      </c>
      <c r="Q1430" s="837">
        <v>0.5</v>
      </c>
      <c r="R1430" s="832">
        <v>1</v>
      </c>
      <c r="S1430" s="837">
        <v>0.5</v>
      </c>
      <c r="T1430" s="836">
        <v>1</v>
      </c>
      <c r="U1430" s="838">
        <v>0.5</v>
      </c>
    </row>
    <row r="1431" spans="1:21" ht="14.4" customHeight="1" x14ac:dyDescent="0.3">
      <c r="A1431" s="831">
        <v>10</v>
      </c>
      <c r="B1431" s="832" t="s">
        <v>2982</v>
      </c>
      <c r="C1431" s="832" t="s">
        <v>2987</v>
      </c>
      <c r="D1431" s="833" t="s">
        <v>6898</v>
      </c>
      <c r="E1431" s="834" t="s">
        <v>3078</v>
      </c>
      <c r="F1431" s="832" t="s">
        <v>2986</v>
      </c>
      <c r="G1431" s="832" t="s">
        <v>4007</v>
      </c>
      <c r="H1431" s="832" t="s">
        <v>630</v>
      </c>
      <c r="I1431" s="832" t="s">
        <v>4745</v>
      </c>
      <c r="J1431" s="832" t="s">
        <v>4746</v>
      </c>
      <c r="K1431" s="832" t="s">
        <v>4747</v>
      </c>
      <c r="L1431" s="835">
        <v>0</v>
      </c>
      <c r="M1431" s="835">
        <v>0</v>
      </c>
      <c r="N1431" s="832">
        <v>1</v>
      </c>
      <c r="O1431" s="836">
        <v>1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10</v>
      </c>
      <c r="B1432" s="832" t="s">
        <v>2982</v>
      </c>
      <c r="C1432" s="832" t="s">
        <v>2987</v>
      </c>
      <c r="D1432" s="833" t="s">
        <v>6898</v>
      </c>
      <c r="E1432" s="834" t="s">
        <v>3078</v>
      </c>
      <c r="F1432" s="832" t="s">
        <v>2986</v>
      </c>
      <c r="G1432" s="832" t="s">
        <v>4007</v>
      </c>
      <c r="H1432" s="832" t="s">
        <v>630</v>
      </c>
      <c r="I1432" s="832" t="s">
        <v>4623</v>
      </c>
      <c r="J1432" s="832" t="s">
        <v>4567</v>
      </c>
      <c r="K1432" s="832" t="s">
        <v>4624</v>
      </c>
      <c r="L1432" s="835">
        <v>900.75</v>
      </c>
      <c r="M1432" s="835">
        <v>16213.5</v>
      </c>
      <c r="N1432" s="832">
        <v>18</v>
      </c>
      <c r="O1432" s="836">
        <v>3</v>
      </c>
      <c r="P1432" s="835">
        <v>16213.5</v>
      </c>
      <c r="Q1432" s="837">
        <v>1</v>
      </c>
      <c r="R1432" s="832">
        <v>18</v>
      </c>
      <c r="S1432" s="837">
        <v>1</v>
      </c>
      <c r="T1432" s="836">
        <v>3</v>
      </c>
      <c r="U1432" s="838">
        <v>1</v>
      </c>
    </row>
    <row r="1433" spans="1:21" ht="14.4" customHeight="1" x14ac:dyDescent="0.3">
      <c r="A1433" s="831">
        <v>10</v>
      </c>
      <c r="B1433" s="832" t="s">
        <v>2982</v>
      </c>
      <c r="C1433" s="832" t="s">
        <v>2987</v>
      </c>
      <c r="D1433" s="833" t="s">
        <v>6898</v>
      </c>
      <c r="E1433" s="834" t="s">
        <v>3078</v>
      </c>
      <c r="F1433" s="832" t="s">
        <v>2986</v>
      </c>
      <c r="G1433" s="832" t="s">
        <v>4625</v>
      </c>
      <c r="H1433" s="832" t="s">
        <v>630</v>
      </c>
      <c r="I1433" s="832" t="s">
        <v>4626</v>
      </c>
      <c r="J1433" s="832" t="s">
        <v>4627</v>
      </c>
      <c r="K1433" s="832" t="s">
        <v>4628</v>
      </c>
      <c r="L1433" s="835">
        <v>56.2</v>
      </c>
      <c r="M1433" s="835">
        <v>3315.7999999999993</v>
      </c>
      <c r="N1433" s="832">
        <v>59</v>
      </c>
      <c r="O1433" s="836">
        <v>59</v>
      </c>
      <c r="P1433" s="835">
        <v>2585.1999999999994</v>
      </c>
      <c r="Q1433" s="837">
        <v>0.77966101694915257</v>
      </c>
      <c r="R1433" s="832">
        <v>46</v>
      </c>
      <c r="S1433" s="837">
        <v>0.77966101694915257</v>
      </c>
      <c r="T1433" s="836">
        <v>46</v>
      </c>
      <c r="U1433" s="838">
        <v>0.77966101694915257</v>
      </c>
    </row>
    <row r="1434" spans="1:21" ht="14.4" customHeight="1" x14ac:dyDescent="0.3">
      <c r="A1434" s="831">
        <v>10</v>
      </c>
      <c r="B1434" s="832" t="s">
        <v>2982</v>
      </c>
      <c r="C1434" s="832" t="s">
        <v>2987</v>
      </c>
      <c r="D1434" s="833" t="s">
        <v>6898</v>
      </c>
      <c r="E1434" s="834" t="s">
        <v>3078</v>
      </c>
      <c r="F1434" s="832" t="s">
        <v>2986</v>
      </c>
      <c r="G1434" s="832" t="s">
        <v>4625</v>
      </c>
      <c r="H1434" s="832" t="s">
        <v>630</v>
      </c>
      <c r="I1434" s="832" t="s">
        <v>4629</v>
      </c>
      <c r="J1434" s="832" t="s">
        <v>4630</v>
      </c>
      <c r="K1434" s="832" t="s">
        <v>4631</v>
      </c>
      <c r="L1434" s="835">
        <v>30</v>
      </c>
      <c r="M1434" s="835">
        <v>30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10</v>
      </c>
      <c r="B1435" s="832" t="s">
        <v>2982</v>
      </c>
      <c r="C1435" s="832" t="s">
        <v>2987</v>
      </c>
      <c r="D1435" s="833" t="s">
        <v>6898</v>
      </c>
      <c r="E1435" s="834" t="s">
        <v>3078</v>
      </c>
      <c r="F1435" s="832" t="s">
        <v>2983</v>
      </c>
      <c r="G1435" s="832" t="s">
        <v>4007</v>
      </c>
      <c r="H1435" s="832" t="s">
        <v>630</v>
      </c>
      <c r="I1435" s="832" t="s">
        <v>4632</v>
      </c>
      <c r="J1435" s="832" t="s">
        <v>4633</v>
      </c>
      <c r="K1435" s="832" t="s">
        <v>4634</v>
      </c>
      <c r="L1435" s="835">
        <v>3000</v>
      </c>
      <c r="M1435" s="835">
        <v>18000</v>
      </c>
      <c r="N1435" s="832">
        <v>6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10</v>
      </c>
      <c r="B1436" s="832" t="s">
        <v>2982</v>
      </c>
      <c r="C1436" s="832" t="s">
        <v>2987</v>
      </c>
      <c r="D1436" s="833" t="s">
        <v>6898</v>
      </c>
      <c r="E1436" s="834" t="s">
        <v>3078</v>
      </c>
      <c r="F1436" s="832" t="s">
        <v>2983</v>
      </c>
      <c r="G1436" s="832" t="s">
        <v>4007</v>
      </c>
      <c r="H1436" s="832" t="s">
        <v>630</v>
      </c>
      <c r="I1436" s="832" t="s">
        <v>4635</v>
      </c>
      <c r="J1436" s="832" t="s">
        <v>4633</v>
      </c>
      <c r="K1436" s="832" t="s">
        <v>4636</v>
      </c>
      <c r="L1436" s="835">
        <v>3000</v>
      </c>
      <c r="M1436" s="835">
        <v>108000</v>
      </c>
      <c r="N1436" s="832">
        <v>36</v>
      </c>
      <c r="O1436" s="836">
        <v>8</v>
      </c>
      <c r="P1436" s="835">
        <v>18000</v>
      </c>
      <c r="Q1436" s="837">
        <v>0.16666666666666666</v>
      </c>
      <c r="R1436" s="832">
        <v>6</v>
      </c>
      <c r="S1436" s="837">
        <v>0.16666666666666666</v>
      </c>
      <c r="T1436" s="836">
        <v>1</v>
      </c>
      <c r="U1436" s="838">
        <v>0.125</v>
      </c>
    </row>
    <row r="1437" spans="1:21" ht="14.4" customHeight="1" x14ac:dyDescent="0.3">
      <c r="A1437" s="831">
        <v>10</v>
      </c>
      <c r="B1437" s="832" t="s">
        <v>2982</v>
      </c>
      <c r="C1437" s="832" t="s">
        <v>2987</v>
      </c>
      <c r="D1437" s="833" t="s">
        <v>6898</v>
      </c>
      <c r="E1437" s="834" t="s">
        <v>3078</v>
      </c>
      <c r="F1437" s="832" t="s">
        <v>2983</v>
      </c>
      <c r="G1437" s="832" t="s">
        <v>4007</v>
      </c>
      <c r="H1437" s="832" t="s">
        <v>630</v>
      </c>
      <c r="I1437" s="832" t="s">
        <v>4637</v>
      </c>
      <c r="J1437" s="832" t="s">
        <v>4633</v>
      </c>
      <c r="K1437" s="832" t="s">
        <v>4638</v>
      </c>
      <c r="L1437" s="835">
        <v>136.02000000000001</v>
      </c>
      <c r="M1437" s="835">
        <v>3808.56</v>
      </c>
      <c r="N1437" s="832">
        <v>28</v>
      </c>
      <c r="O1437" s="836">
        <v>14</v>
      </c>
      <c r="P1437" s="835">
        <v>272.04000000000002</v>
      </c>
      <c r="Q1437" s="837">
        <v>7.1428571428571438E-2</v>
      </c>
      <c r="R1437" s="832">
        <v>2</v>
      </c>
      <c r="S1437" s="837">
        <v>7.1428571428571425E-2</v>
      </c>
      <c r="T1437" s="836">
        <v>1</v>
      </c>
      <c r="U1437" s="838">
        <v>7.1428571428571425E-2</v>
      </c>
    </row>
    <row r="1438" spans="1:21" ht="14.4" customHeight="1" x14ac:dyDescent="0.3">
      <c r="A1438" s="831">
        <v>10</v>
      </c>
      <c r="B1438" s="832" t="s">
        <v>2982</v>
      </c>
      <c r="C1438" s="832" t="s">
        <v>2987</v>
      </c>
      <c r="D1438" s="833" t="s">
        <v>6898</v>
      </c>
      <c r="E1438" s="834" t="s">
        <v>3078</v>
      </c>
      <c r="F1438" s="832" t="s">
        <v>2983</v>
      </c>
      <c r="G1438" s="832" t="s">
        <v>4007</v>
      </c>
      <c r="H1438" s="832" t="s">
        <v>630</v>
      </c>
      <c r="I1438" s="832" t="s">
        <v>4639</v>
      </c>
      <c r="J1438" s="832" t="s">
        <v>4640</v>
      </c>
      <c r="K1438" s="832" t="s">
        <v>4641</v>
      </c>
      <c r="L1438" s="835">
        <v>789.19</v>
      </c>
      <c r="M1438" s="835">
        <v>33145.980000000003</v>
      </c>
      <c r="N1438" s="832">
        <v>42</v>
      </c>
      <c r="O1438" s="836">
        <v>8</v>
      </c>
      <c r="P1438" s="835">
        <v>4735.1400000000003</v>
      </c>
      <c r="Q1438" s="837">
        <v>0.14285714285714285</v>
      </c>
      <c r="R1438" s="832">
        <v>6</v>
      </c>
      <c r="S1438" s="837">
        <v>0.14285714285714285</v>
      </c>
      <c r="T1438" s="836">
        <v>1</v>
      </c>
      <c r="U1438" s="838">
        <v>0.125</v>
      </c>
    </row>
    <row r="1439" spans="1:21" ht="14.4" customHeight="1" x14ac:dyDescent="0.3">
      <c r="A1439" s="831">
        <v>10</v>
      </c>
      <c r="B1439" s="832" t="s">
        <v>2982</v>
      </c>
      <c r="C1439" s="832" t="s">
        <v>2987</v>
      </c>
      <c r="D1439" s="833" t="s">
        <v>6898</v>
      </c>
      <c r="E1439" s="834" t="s">
        <v>3078</v>
      </c>
      <c r="F1439" s="832" t="s">
        <v>2983</v>
      </c>
      <c r="G1439" s="832" t="s">
        <v>4007</v>
      </c>
      <c r="H1439" s="832" t="s">
        <v>630</v>
      </c>
      <c r="I1439" s="832" t="s">
        <v>4639</v>
      </c>
      <c r="J1439" s="832" t="s">
        <v>4640</v>
      </c>
      <c r="K1439" s="832" t="s">
        <v>4641</v>
      </c>
      <c r="L1439" s="835">
        <v>789.2</v>
      </c>
      <c r="M1439" s="835">
        <v>14205.600000000002</v>
      </c>
      <c r="N1439" s="832">
        <v>18</v>
      </c>
      <c r="O1439" s="836">
        <v>3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10</v>
      </c>
      <c r="B1440" s="832" t="s">
        <v>2982</v>
      </c>
      <c r="C1440" s="832" t="s">
        <v>2987</v>
      </c>
      <c r="D1440" s="833" t="s">
        <v>6898</v>
      </c>
      <c r="E1440" s="834" t="s">
        <v>3078</v>
      </c>
      <c r="F1440" s="832" t="s">
        <v>2983</v>
      </c>
      <c r="G1440" s="832" t="s">
        <v>4007</v>
      </c>
      <c r="H1440" s="832" t="s">
        <v>630</v>
      </c>
      <c r="I1440" s="832" t="s">
        <v>4642</v>
      </c>
      <c r="J1440" s="832" t="s">
        <v>4640</v>
      </c>
      <c r="K1440" s="832" t="s">
        <v>4643</v>
      </c>
      <c r="L1440" s="835">
        <v>256.24</v>
      </c>
      <c r="M1440" s="835">
        <v>4099.84</v>
      </c>
      <c r="N1440" s="832">
        <v>16</v>
      </c>
      <c r="O1440" s="836">
        <v>9</v>
      </c>
      <c r="P1440" s="835">
        <v>512.48</v>
      </c>
      <c r="Q1440" s="837">
        <v>0.125</v>
      </c>
      <c r="R1440" s="832">
        <v>2</v>
      </c>
      <c r="S1440" s="837">
        <v>0.125</v>
      </c>
      <c r="T1440" s="836">
        <v>1</v>
      </c>
      <c r="U1440" s="838">
        <v>0.1111111111111111</v>
      </c>
    </row>
    <row r="1441" spans="1:21" ht="14.4" customHeight="1" x14ac:dyDescent="0.3">
      <c r="A1441" s="831">
        <v>10</v>
      </c>
      <c r="B1441" s="832" t="s">
        <v>2982</v>
      </c>
      <c r="C1441" s="832" t="s">
        <v>2987</v>
      </c>
      <c r="D1441" s="833" t="s">
        <v>6898</v>
      </c>
      <c r="E1441" s="834" t="s">
        <v>3078</v>
      </c>
      <c r="F1441" s="832" t="s">
        <v>2983</v>
      </c>
      <c r="G1441" s="832" t="s">
        <v>4007</v>
      </c>
      <c r="H1441" s="832" t="s">
        <v>630</v>
      </c>
      <c r="I1441" s="832" t="s">
        <v>4644</v>
      </c>
      <c r="J1441" s="832" t="s">
        <v>4645</v>
      </c>
      <c r="K1441" s="832" t="s">
        <v>4646</v>
      </c>
      <c r="L1441" s="835">
        <v>1600</v>
      </c>
      <c r="M1441" s="835">
        <v>46400</v>
      </c>
      <c r="N1441" s="832">
        <v>29</v>
      </c>
      <c r="O1441" s="836">
        <v>9</v>
      </c>
      <c r="P1441" s="835">
        <v>17600</v>
      </c>
      <c r="Q1441" s="837">
        <v>0.37931034482758619</v>
      </c>
      <c r="R1441" s="832">
        <v>11</v>
      </c>
      <c r="S1441" s="837">
        <v>0.37931034482758619</v>
      </c>
      <c r="T1441" s="836">
        <v>3</v>
      </c>
      <c r="U1441" s="838">
        <v>0.33333333333333331</v>
      </c>
    </row>
    <row r="1442" spans="1:21" ht="14.4" customHeight="1" x14ac:dyDescent="0.3">
      <c r="A1442" s="831">
        <v>10</v>
      </c>
      <c r="B1442" s="832" t="s">
        <v>2982</v>
      </c>
      <c r="C1442" s="832" t="s">
        <v>2987</v>
      </c>
      <c r="D1442" s="833" t="s">
        <v>6898</v>
      </c>
      <c r="E1442" s="834" t="s">
        <v>3078</v>
      </c>
      <c r="F1442" s="832" t="s">
        <v>2983</v>
      </c>
      <c r="G1442" s="832" t="s">
        <v>4007</v>
      </c>
      <c r="H1442" s="832" t="s">
        <v>630</v>
      </c>
      <c r="I1442" s="832" t="s">
        <v>4647</v>
      </c>
      <c r="J1442" s="832" t="s">
        <v>4645</v>
      </c>
      <c r="K1442" s="832" t="s">
        <v>4648</v>
      </c>
      <c r="L1442" s="835">
        <v>3000</v>
      </c>
      <c r="M1442" s="835">
        <v>162000</v>
      </c>
      <c r="N1442" s="832">
        <v>54</v>
      </c>
      <c r="O1442" s="836">
        <v>10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10</v>
      </c>
      <c r="B1443" s="832" t="s">
        <v>2982</v>
      </c>
      <c r="C1443" s="832" t="s">
        <v>2987</v>
      </c>
      <c r="D1443" s="833" t="s">
        <v>6898</v>
      </c>
      <c r="E1443" s="834" t="s">
        <v>3078</v>
      </c>
      <c r="F1443" s="832" t="s">
        <v>2983</v>
      </c>
      <c r="G1443" s="832" t="s">
        <v>4007</v>
      </c>
      <c r="H1443" s="832" t="s">
        <v>630</v>
      </c>
      <c r="I1443" s="832" t="s">
        <v>4649</v>
      </c>
      <c r="J1443" s="832" t="s">
        <v>4645</v>
      </c>
      <c r="K1443" s="832" t="s">
        <v>4650</v>
      </c>
      <c r="L1443" s="835">
        <v>3000</v>
      </c>
      <c r="M1443" s="835">
        <v>18000</v>
      </c>
      <c r="N1443" s="832">
        <v>6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10</v>
      </c>
      <c r="B1444" s="832" t="s">
        <v>2982</v>
      </c>
      <c r="C1444" s="832" t="s">
        <v>2987</v>
      </c>
      <c r="D1444" s="833" t="s">
        <v>6898</v>
      </c>
      <c r="E1444" s="834" t="s">
        <v>3078</v>
      </c>
      <c r="F1444" s="832" t="s">
        <v>2983</v>
      </c>
      <c r="G1444" s="832" t="s">
        <v>4007</v>
      </c>
      <c r="H1444" s="832" t="s">
        <v>630</v>
      </c>
      <c r="I1444" s="832" t="s">
        <v>4651</v>
      </c>
      <c r="J1444" s="832" t="s">
        <v>4652</v>
      </c>
      <c r="K1444" s="832" t="s">
        <v>4653</v>
      </c>
      <c r="L1444" s="835">
        <v>141</v>
      </c>
      <c r="M1444" s="835">
        <v>846</v>
      </c>
      <c r="N1444" s="832">
        <v>6</v>
      </c>
      <c r="O1444" s="836">
        <v>2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10</v>
      </c>
      <c r="B1445" s="832" t="s">
        <v>2982</v>
      </c>
      <c r="C1445" s="832" t="s">
        <v>2987</v>
      </c>
      <c r="D1445" s="833" t="s">
        <v>6898</v>
      </c>
      <c r="E1445" s="834" t="s">
        <v>3078</v>
      </c>
      <c r="F1445" s="832" t="s">
        <v>2983</v>
      </c>
      <c r="G1445" s="832" t="s">
        <v>4007</v>
      </c>
      <c r="H1445" s="832" t="s">
        <v>630</v>
      </c>
      <c r="I1445" s="832" t="s">
        <v>4654</v>
      </c>
      <c r="J1445" s="832" t="s">
        <v>4652</v>
      </c>
      <c r="K1445" s="832" t="s">
        <v>4655</v>
      </c>
      <c r="L1445" s="835">
        <v>1635</v>
      </c>
      <c r="M1445" s="835">
        <v>13080</v>
      </c>
      <c r="N1445" s="832">
        <v>8</v>
      </c>
      <c r="O1445" s="836">
        <v>4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10</v>
      </c>
      <c r="B1446" s="832" t="s">
        <v>2982</v>
      </c>
      <c r="C1446" s="832" t="s">
        <v>2987</v>
      </c>
      <c r="D1446" s="833" t="s">
        <v>6898</v>
      </c>
      <c r="E1446" s="834" t="s">
        <v>3078</v>
      </c>
      <c r="F1446" s="832" t="s">
        <v>2983</v>
      </c>
      <c r="G1446" s="832" t="s">
        <v>4007</v>
      </c>
      <c r="H1446" s="832" t="s">
        <v>630</v>
      </c>
      <c r="I1446" s="832" t="s">
        <v>4656</v>
      </c>
      <c r="J1446" s="832" t="s">
        <v>4657</v>
      </c>
      <c r="K1446" s="832" t="s">
        <v>4658</v>
      </c>
      <c r="L1446" s="835">
        <v>6000</v>
      </c>
      <c r="M1446" s="835">
        <v>72000</v>
      </c>
      <c r="N1446" s="832">
        <v>12</v>
      </c>
      <c r="O1446" s="836">
        <v>4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10</v>
      </c>
      <c r="B1447" s="832" t="s">
        <v>2982</v>
      </c>
      <c r="C1447" s="832" t="s">
        <v>2987</v>
      </c>
      <c r="D1447" s="833" t="s">
        <v>6898</v>
      </c>
      <c r="E1447" s="834" t="s">
        <v>3078</v>
      </c>
      <c r="F1447" s="832" t="s">
        <v>2983</v>
      </c>
      <c r="G1447" s="832" t="s">
        <v>4007</v>
      </c>
      <c r="H1447" s="832" t="s">
        <v>630</v>
      </c>
      <c r="I1447" s="832" t="s">
        <v>4659</v>
      </c>
      <c r="J1447" s="832" t="s">
        <v>4660</v>
      </c>
      <c r="K1447" s="832" t="s">
        <v>4661</v>
      </c>
      <c r="L1447" s="835">
        <v>504.45</v>
      </c>
      <c r="M1447" s="835">
        <v>23204.7</v>
      </c>
      <c r="N1447" s="832">
        <v>46</v>
      </c>
      <c r="O1447" s="836">
        <v>10</v>
      </c>
      <c r="P1447" s="835">
        <v>3026.7</v>
      </c>
      <c r="Q1447" s="837">
        <v>0.13043478260869565</v>
      </c>
      <c r="R1447" s="832">
        <v>6</v>
      </c>
      <c r="S1447" s="837">
        <v>0.13043478260869565</v>
      </c>
      <c r="T1447" s="836">
        <v>1</v>
      </c>
      <c r="U1447" s="838">
        <v>0.1</v>
      </c>
    </row>
    <row r="1448" spans="1:21" ht="14.4" customHeight="1" x14ac:dyDescent="0.3">
      <c r="A1448" s="831">
        <v>10</v>
      </c>
      <c r="B1448" s="832" t="s">
        <v>2982</v>
      </c>
      <c r="C1448" s="832" t="s">
        <v>2987</v>
      </c>
      <c r="D1448" s="833" t="s">
        <v>6898</v>
      </c>
      <c r="E1448" s="834" t="s">
        <v>3078</v>
      </c>
      <c r="F1448" s="832" t="s">
        <v>2983</v>
      </c>
      <c r="G1448" s="832" t="s">
        <v>4007</v>
      </c>
      <c r="H1448" s="832" t="s">
        <v>630</v>
      </c>
      <c r="I1448" s="832" t="s">
        <v>4662</v>
      </c>
      <c r="J1448" s="832" t="s">
        <v>4663</v>
      </c>
      <c r="K1448" s="832" t="s">
        <v>4664</v>
      </c>
      <c r="L1448" s="835">
        <v>859.86</v>
      </c>
      <c r="M1448" s="835">
        <v>24935.940000000002</v>
      </c>
      <c r="N1448" s="832">
        <v>29</v>
      </c>
      <c r="O1448" s="836">
        <v>7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10</v>
      </c>
      <c r="B1449" s="832" t="s">
        <v>2982</v>
      </c>
      <c r="C1449" s="832" t="s">
        <v>2987</v>
      </c>
      <c r="D1449" s="833" t="s">
        <v>6898</v>
      </c>
      <c r="E1449" s="834" t="s">
        <v>3078</v>
      </c>
      <c r="F1449" s="832" t="s">
        <v>2983</v>
      </c>
      <c r="G1449" s="832" t="s">
        <v>4007</v>
      </c>
      <c r="H1449" s="832" t="s">
        <v>630</v>
      </c>
      <c r="I1449" s="832" t="s">
        <v>4665</v>
      </c>
      <c r="J1449" s="832" t="s">
        <v>4633</v>
      </c>
      <c r="K1449" s="832" t="s">
        <v>4666</v>
      </c>
      <c r="L1449" s="835">
        <v>1600</v>
      </c>
      <c r="M1449" s="835">
        <v>44800</v>
      </c>
      <c r="N1449" s="832">
        <v>28</v>
      </c>
      <c r="O1449" s="836">
        <v>9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10</v>
      </c>
      <c r="B1450" s="832" t="s">
        <v>2982</v>
      </c>
      <c r="C1450" s="832" t="s">
        <v>2987</v>
      </c>
      <c r="D1450" s="833" t="s">
        <v>6898</v>
      </c>
      <c r="E1450" s="834" t="s">
        <v>3078</v>
      </c>
      <c r="F1450" s="832" t="s">
        <v>2983</v>
      </c>
      <c r="G1450" s="832" t="s">
        <v>4007</v>
      </c>
      <c r="H1450" s="832" t="s">
        <v>630</v>
      </c>
      <c r="I1450" s="832" t="s">
        <v>4667</v>
      </c>
      <c r="J1450" s="832" t="s">
        <v>4633</v>
      </c>
      <c r="K1450" s="832" t="s">
        <v>4668</v>
      </c>
      <c r="L1450" s="835">
        <v>1600</v>
      </c>
      <c r="M1450" s="835">
        <v>9600</v>
      </c>
      <c r="N1450" s="832">
        <v>6</v>
      </c>
      <c r="O1450" s="836">
        <v>2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10</v>
      </c>
      <c r="B1451" s="832" t="s">
        <v>2982</v>
      </c>
      <c r="C1451" s="832" t="s">
        <v>2987</v>
      </c>
      <c r="D1451" s="833" t="s">
        <v>6898</v>
      </c>
      <c r="E1451" s="834" t="s">
        <v>3078</v>
      </c>
      <c r="F1451" s="832" t="s">
        <v>2983</v>
      </c>
      <c r="G1451" s="832" t="s">
        <v>4007</v>
      </c>
      <c r="H1451" s="832" t="s">
        <v>630</v>
      </c>
      <c r="I1451" s="832" t="s">
        <v>4669</v>
      </c>
      <c r="J1451" s="832" t="s">
        <v>4670</v>
      </c>
      <c r="K1451" s="832" t="s">
        <v>4671</v>
      </c>
      <c r="L1451" s="835">
        <v>420</v>
      </c>
      <c r="M1451" s="835">
        <v>15120</v>
      </c>
      <c r="N1451" s="832">
        <v>36</v>
      </c>
      <c r="O1451" s="836">
        <v>3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10</v>
      </c>
      <c r="B1452" s="832" t="s">
        <v>2982</v>
      </c>
      <c r="C1452" s="832" t="s">
        <v>2987</v>
      </c>
      <c r="D1452" s="833" t="s">
        <v>6898</v>
      </c>
      <c r="E1452" s="834" t="s">
        <v>3078</v>
      </c>
      <c r="F1452" s="832" t="s">
        <v>2983</v>
      </c>
      <c r="G1452" s="832" t="s">
        <v>4007</v>
      </c>
      <c r="H1452" s="832" t="s">
        <v>630</v>
      </c>
      <c r="I1452" s="832" t="s">
        <v>4672</v>
      </c>
      <c r="J1452" s="832" t="s">
        <v>4630</v>
      </c>
      <c r="K1452" s="832" t="s">
        <v>4673</v>
      </c>
      <c r="L1452" s="835">
        <v>3000</v>
      </c>
      <c r="M1452" s="835">
        <v>18000</v>
      </c>
      <c r="N1452" s="832">
        <v>6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10</v>
      </c>
      <c r="B1453" s="832" t="s">
        <v>2982</v>
      </c>
      <c r="C1453" s="832" t="s">
        <v>2987</v>
      </c>
      <c r="D1453" s="833" t="s">
        <v>6898</v>
      </c>
      <c r="E1453" s="834" t="s">
        <v>3078</v>
      </c>
      <c r="F1453" s="832" t="s">
        <v>2983</v>
      </c>
      <c r="G1453" s="832" t="s">
        <v>4007</v>
      </c>
      <c r="H1453" s="832" t="s">
        <v>630</v>
      </c>
      <c r="I1453" s="832" t="s">
        <v>4674</v>
      </c>
      <c r="J1453" s="832" t="s">
        <v>4675</v>
      </c>
      <c r="K1453" s="832" t="s">
        <v>4676</v>
      </c>
      <c r="L1453" s="835">
        <v>319.5</v>
      </c>
      <c r="M1453" s="835">
        <v>1917</v>
      </c>
      <c r="N1453" s="832">
        <v>6</v>
      </c>
      <c r="O1453" s="836">
        <v>3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10</v>
      </c>
      <c r="B1454" s="832" t="s">
        <v>2982</v>
      </c>
      <c r="C1454" s="832" t="s">
        <v>2987</v>
      </c>
      <c r="D1454" s="833" t="s">
        <v>6898</v>
      </c>
      <c r="E1454" s="834" t="s">
        <v>3078</v>
      </c>
      <c r="F1454" s="832" t="s">
        <v>2983</v>
      </c>
      <c r="G1454" s="832" t="s">
        <v>4007</v>
      </c>
      <c r="H1454" s="832" t="s">
        <v>630</v>
      </c>
      <c r="I1454" s="832" t="s">
        <v>4677</v>
      </c>
      <c r="J1454" s="832" t="s">
        <v>4633</v>
      </c>
      <c r="K1454" s="832" t="s">
        <v>4678</v>
      </c>
      <c r="L1454" s="835">
        <v>1600</v>
      </c>
      <c r="M1454" s="835">
        <v>43200</v>
      </c>
      <c r="N1454" s="832">
        <v>27</v>
      </c>
      <c r="O1454" s="836">
        <v>4</v>
      </c>
      <c r="P1454" s="835">
        <v>8000</v>
      </c>
      <c r="Q1454" s="837">
        <v>0.18518518518518517</v>
      </c>
      <c r="R1454" s="832">
        <v>5</v>
      </c>
      <c r="S1454" s="837">
        <v>0.18518518518518517</v>
      </c>
      <c r="T1454" s="836">
        <v>1</v>
      </c>
      <c r="U1454" s="838">
        <v>0.25</v>
      </c>
    </row>
    <row r="1455" spans="1:21" ht="14.4" customHeight="1" x14ac:dyDescent="0.3">
      <c r="A1455" s="831">
        <v>10</v>
      </c>
      <c r="B1455" s="832" t="s">
        <v>2982</v>
      </c>
      <c r="C1455" s="832" t="s">
        <v>2987</v>
      </c>
      <c r="D1455" s="833" t="s">
        <v>6898</v>
      </c>
      <c r="E1455" s="834" t="s">
        <v>3078</v>
      </c>
      <c r="F1455" s="832" t="s">
        <v>2983</v>
      </c>
      <c r="G1455" s="832" t="s">
        <v>4007</v>
      </c>
      <c r="H1455" s="832" t="s">
        <v>630</v>
      </c>
      <c r="I1455" s="832" t="s">
        <v>4679</v>
      </c>
      <c r="J1455" s="832" t="s">
        <v>4680</v>
      </c>
      <c r="K1455" s="832" t="s">
        <v>4681</v>
      </c>
      <c r="L1455" s="835">
        <v>94940</v>
      </c>
      <c r="M1455" s="835">
        <v>379760</v>
      </c>
      <c r="N1455" s="832">
        <v>4</v>
      </c>
      <c r="O1455" s="836">
        <v>4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10</v>
      </c>
      <c r="B1456" s="832" t="s">
        <v>2982</v>
      </c>
      <c r="C1456" s="832" t="s">
        <v>2987</v>
      </c>
      <c r="D1456" s="833" t="s">
        <v>6898</v>
      </c>
      <c r="E1456" s="834" t="s">
        <v>3078</v>
      </c>
      <c r="F1456" s="832" t="s">
        <v>2983</v>
      </c>
      <c r="G1456" s="832" t="s">
        <v>4007</v>
      </c>
      <c r="H1456" s="832" t="s">
        <v>630</v>
      </c>
      <c r="I1456" s="832" t="s">
        <v>4682</v>
      </c>
      <c r="J1456" s="832" t="s">
        <v>4683</v>
      </c>
      <c r="K1456" s="832" t="s">
        <v>4684</v>
      </c>
      <c r="L1456" s="835">
        <v>84000</v>
      </c>
      <c r="M1456" s="835">
        <v>168000</v>
      </c>
      <c r="N1456" s="832">
        <v>2</v>
      </c>
      <c r="O1456" s="836">
        <v>2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10</v>
      </c>
      <c r="B1457" s="832" t="s">
        <v>2982</v>
      </c>
      <c r="C1457" s="832" t="s">
        <v>2987</v>
      </c>
      <c r="D1457" s="833" t="s">
        <v>6898</v>
      </c>
      <c r="E1457" s="834" t="s">
        <v>3078</v>
      </c>
      <c r="F1457" s="832" t="s">
        <v>2983</v>
      </c>
      <c r="G1457" s="832" t="s">
        <v>4007</v>
      </c>
      <c r="H1457" s="832" t="s">
        <v>630</v>
      </c>
      <c r="I1457" s="832" t="s">
        <v>4748</v>
      </c>
      <c r="J1457" s="832" t="s">
        <v>4657</v>
      </c>
      <c r="K1457" s="832" t="s">
        <v>4749</v>
      </c>
      <c r="L1457" s="835">
        <v>4000</v>
      </c>
      <c r="M1457" s="835">
        <v>36000</v>
      </c>
      <c r="N1457" s="832">
        <v>9</v>
      </c>
      <c r="O1457" s="836">
        <v>4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10</v>
      </c>
      <c r="B1458" s="832" t="s">
        <v>2982</v>
      </c>
      <c r="C1458" s="832" t="s">
        <v>2987</v>
      </c>
      <c r="D1458" s="833" t="s">
        <v>6898</v>
      </c>
      <c r="E1458" s="834" t="s">
        <v>3078</v>
      </c>
      <c r="F1458" s="832" t="s">
        <v>2983</v>
      </c>
      <c r="G1458" s="832" t="s">
        <v>4007</v>
      </c>
      <c r="H1458" s="832" t="s">
        <v>630</v>
      </c>
      <c r="I1458" s="832" t="s">
        <v>4750</v>
      </c>
      <c r="J1458" s="832" t="s">
        <v>4751</v>
      </c>
      <c r="K1458" s="832" t="s">
        <v>4752</v>
      </c>
      <c r="L1458" s="835">
        <v>84000</v>
      </c>
      <c r="M1458" s="835">
        <v>168000</v>
      </c>
      <c r="N1458" s="832">
        <v>2</v>
      </c>
      <c r="O1458" s="836">
        <v>2</v>
      </c>
      <c r="P1458" s="835">
        <v>84000</v>
      </c>
      <c r="Q1458" s="837">
        <v>0.5</v>
      </c>
      <c r="R1458" s="832">
        <v>1</v>
      </c>
      <c r="S1458" s="837">
        <v>0.5</v>
      </c>
      <c r="T1458" s="836">
        <v>1</v>
      </c>
      <c r="U1458" s="838">
        <v>0.5</v>
      </c>
    </row>
    <row r="1459" spans="1:21" ht="14.4" customHeight="1" x14ac:dyDescent="0.3">
      <c r="A1459" s="831">
        <v>10</v>
      </c>
      <c r="B1459" s="832" t="s">
        <v>2982</v>
      </c>
      <c r="C1459" s="832" t="s">
        <v>2987</v>
      </c>
      <c r="D1459" s="833" t="s">
        <v>6898</v>
      </c>
      <c r="E1459" s="834" t="s">
        <v>3078</v>
      </c>
      <c r="F1459" s="832" t="s">
        <v>2983</v>
      </c>
      <c r="G1459" s="832" t="s">
        <v>4007</v>
      </c>
      <c r="H1459" s="832" t="s">
        <v>630</v>
      </c>
      <c r="I1459" s="832" t="s">
        <v>4690</v>
      </c>
      <c r="J1459" s="832" t="s">
        <v>4691</v>
      </c>
      <c r="K1459" s="832" t="s">
        <v>4692</v>
      </c>
      <c r="L1459" s="835">
        <v>6000</v>
      </c>
      <c r="M1459" s="835">
        <v>24000</v>
      </c>
      <c r="N1459" s="832">
        <v>4</v>
      </c>
      <c r="O1459" s="836">
        <v>2</v>
      </c>
      <c r="P1459" s="835">
        <v>18000</v>
      </c>
      <c r="Q1459" s="837">
        <v>0.75</v>
      </c>
      <c r="R1459" s="832">
        <v>3</v>
      </c>
      <c r="S1459" s="837">
        <v>0.75</v>
      </c>
      <c r="T1459" s="836">
        <v>1</v>
      </c>
      <c r="U1459" s="838">
        <v>0.5</v>
      </c>
    </row>
    <row r="1460" spans="1:21" ht="14.4" customHeight="1" x14ac:dyDescent="0.3">
      <c r="A1460" s="831">
        <v>10</v>
      </c>
      <c r="B1460" s="832" t="s">
        <v>2982</v>
      </c>
      <c r="C1460" s="832" t="s">
        <v>2987</v>
      </c>
      <c r="D1460" s="833" t="s">
        <v>6898</v>
      </c>
      <c r="E1460" s="834" t="s">
        <v>3078</v>
      </c>
      <c r="F1460" s="832" t="s">
        <v>2983</v>
      </c>
      <c r="G1460" s="832" t="s">
        <v>4007</v>
      </c>
      <c r="H1460" s="832" t="s">
        <v>630</v>
      </c>
      <c r="I1460" s="832" t="s">
        <v>4753</v>
      </c>
      <c r="J1460" s="832" t="s">
        <v>4691</v>
      </c>
      <c r="K1460" s="832" t="s">
        <v>4754</v>
      </c>
      <c r="L1460" s="835">
        <v>319.5</v>
      </c>
      <c r="M1460" s="835">
        <v>639</v>
      </c>
      <c r="N1460" s="832">
        <v>2</v>
      </c>
      <c r="O1460" s="836">
        <v>2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10</v>
      </c>
      <c r="B1461" s="832" t="s">
        <v>2982</v>
      </c>
      <c r="C1461" s="832" t="s">
        <v>2987</v>
      </c>
      <c r="D1461" s="833" t="s">
        <v>6898</v>
      </c>
      <c r="E1461" s="834" t="s">
        <v>3078</v>
      </c>
      <c r="F1461" s="832" t="s">
        <v>2983</v>
      </c>
      <c r="G1461" s="832" t="s">
        <v>4007</v>
      </c>
      <c r="H1461" s="832" t="s">
        <v>630</v>
      </c>
      <c r="I1461" s="832" t="s">
        <v>4755</v>
      </c>
      <c r="J1461" s="832" t="s">
        <v>4645</v>
      </c>
      <c r="K1461" s="832" t="s">
        <v>4756</v>
      </c>
      <c r="L1461" s="835">
        <v>3000</v>
      </c>
      <c r="M1461" s="835">
        <v>18000</v>
      </c>
      <c r="N1461" s="832">
        <v>6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10</v>
      </c>
      <c r="B1462" s="832" t="s">
        <v>2982</v>
      </c>
      <c r="C1462" s="832" t="s">
        <v>2987</v>
      </c>
      <c r="D1462" s="833" t="s">
        <v>6898</v>
      </c>
      <c r="E1462" s="834" t="s">
        <v>3087</v>
      </c>
      <c r="F1462" s="832" t="s">
        <v>2984</v>
      </c>
      <c r="G1462" s="832" t="s">
        <v>4482</v>
      </c>
      <c r="H1462" s="832" t="s">
        <v>630</v>
      </c>
      <c r="I1462" s="832" t="s">
        <v>4483</v>
      </c>
      <c r="J1462" s="832" t="s">
        <v>4484</v>
      </c>
      <c r="K1462" s="832" t="s">
        <v>4485</v>
      </c>
      <c r="L1462" s="835">
        <v>477.92</v>
      </c>
      <c r="M1462" s="835">
        <v>955.84</v>
      </c>
      <c r="N1462" s="832">
        <v>2</v>
      </c>
      <c r="O1462" s="836">
        <v>2</v>
      </c>
      <c r="P1462" s="835">
        <v>477.92</v>
      </c>
      <c r="Q1462" s="837">
        <v>0.5</v>
      </c>
      <c r="R1462" s="832">
        <v>1</v>
      </c>
      <c r="S1462" s="837">
        <v>0.5</v>
      </c>
      <c r="T1462" s="836">
        <v>1</v>
      </c>
      <c r="U1462" s="838">
        <v>0.5</v>
      </c>
    </row>
    <row r="1463" spans="1:21" ht="14.4" customHeight="1" x14ac:dyDescent="0.3">
      <c r="A1463" s="831">
        <v>10</v>
      </c>
      <c r="B1463" s="832" t="s">
        <v>2982</v>
      </c>
      <c r="C1463" s="832" t="s">
        <v>2987</v>
      </c>
      <c r="D1463" s="833" t="s">
        <v>6898</v>
      </c>
      <c r="E1463" s="834" t="s">
        <v>3087</v>
      </c>
      <c r="F1463" s="832" t="s">
        <v>2984</v>
      </c>
      <c r="G1463" s="832" t="s">
        <v>4486</v>
      </c>
      <c r="H1463" s="832" t="s">
        <v>689</v>
      </c>
      <c r="I1463" s="832" t="s">
        <v>2651</v>
      </c>
      <c r="J1463" s="832" t="s">
        <v>2652</v>
      </c>
      <c r="K1463" s="832" t="s">
        <v>2653</v>
      </c>
      <c r="L1463" s="835">
        <v>529.88</v>
      </c>
      <c r="M1463" s="835">
        <v>10067.720000000001</v>
      </c>
      <c r="N1463" s="832">
        <v>19</v>
      </c>
      <c r="O1463" s="836">
        <v>4</v>
      </c>
      <c r="P1463" s="835">
        <v>10067.720000000001</v>
      </c>
      <c r="Q1463" s="837">
        <v>1</v>
      </c>
      <c r="R1463" s="832">
        <v>19</v>
      </c>
      <c r="S1463" s="837">
        <v>1</v>
      </c>
      <c r="T1463" s="836">
        <v>4</v>
      </c>
      <c r="U1463" s="838">
        <v>1</v>
      </c>
    </row>
    <row r="1464" spans="1:21" ht="14.4" customHeight="1" x14ac:dyDescent="0.3">
      <c r="A1464" s="831">
        <v>10</v>
      </c>
      <c r="B1464" s="832" t="s">
        <v>2982</v>
      </c>
      <c r="C1464" s="832" t="s">
        <v>2987</v>
      </c>
      <c r="D1464" s="833" t="s">
        <v>6898</v>
      </c>
      <c r="E1464" s="834" t="s">
        <v>3087</v>
      </c>
      <c r="F1464" s="832" t="s">
        <v>2984</v>
      </c>
      <c r="G1464" s="832" t="s">
        <v>4486</v>
      </c>
      <c r="H1464" s="832" t="s">
        <v>689</v>
      </c>
      <c r="I1464" s="832" t="s">
        <v>2654</v>
      </c>
      <c r="J1464" s="832" t="s">
        <v>2655</v>
      </c>
      <c r="K1464" s="832" t="s">
        <v>2656</v>
      </c>
      <c r="L1464" s="835">
        <v>830.09</v>
      </c>
      <c r="M1464" s="835">
        <v>830.09</v>
      </c>
      <c r="N1464" s="832">
        <v>1</v>
      </c>
      <c r="O1464" s="836">
        <v>0.5</v>
      </c>
      <c r="P1464" s="835">
        <v>830.09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10</v>
      </c>
      <c r="B1465" s="832" t="s">
        <v>2982</v>
      </c>
      <c r="C1465" s="832" t="s">
        <v>2987</v>
      </c>
      <c r="D1465" s="833" t="s">
        <v>6898</v>
      </c>
      <c r="E1465" s="834" t="s">
        <v>3087</v>
      </c>
      <c r="F1465" s="832" t="s">
        <v>2984</v>
      </c>
      <c r="G1465" s="832" t="s">
        <v>4494</v>
      </c>
      <c r="H1465" s="832" t="s">
        <v>630</v>
      </c>
      <c r="I1465" s="832" t="s">
        <v>4495</v>
      </c>
      <c r="J1465" s="832" t="s">
        <v>4496</v>
      </c>
      <c r="K1465" s="832" t="s">
        <v>2656</v>
      </c>
      <c r="L1465" s="835">
        <v>1285.8</v>
      </c>
      <c r="M1465" s="835">
        <v>7714.7999999999993</v>
      </c>
      <c r="N1465" s="832">
        <v>6</v>
      </c>
      <c r="O1465" s="836">
        <v>2.5</v>
      </c>
      <c r="P1465" s="835">
        <v>7714.7999999999993</v>
      </c>
      <c r="Q1465" s="837">
        <v>1</v>
      </c>
      <c r="R1465" s="832">
        <v>6</v>
      </c>
      <c r="S1465" s="837">
        <v>1</v>
      </c>
      <c r="T1465" s="836">
        <v>2.5</v>
      </c>
      <c r="U1465" s="838">
        <v>1</v>
      </c>
    </row>
    <row r="1466" spans="1:21" ht="14.4" customHeight="1" x14ac:dyDescent="0.3">
      <c r="A1466" s="831">
        <v>10</v>
      </c>
      <c r="B1466" s="832" t="s">
        <v>2982</v>
      </c>
      <c r="C1466" s="832" t="s">
        <v>2987</v>
      </c>
      <c r="D1466" s="833" t="s">
        <v>6898</v>
      </c>
      <c r="E1466" s="834" t="s">
        <v>3087</v>
      </c>
      <c r="F1466" s="832" t="s">
        <v>2984</v>
      </c>
      <c r="G1466" s="832" t="s">
        <v>4494</v>
      </c>
      <c r="H1466" s="832" t="s">
        <v>630</v>
      </c>
      <c r="I1466" s="832" t="s">
        <v>4497</v>
      </c>
      <c r="J1466" s="832" t="s">
        <v>4498</v>
      </c>
      <c r="K1466" s="832" t="s">
        <v>2656</v>
      </c>
      <c r="L1466" s="835">
        <v>1285.8</v>
      </c>
      <c r="M1466" s="835">
        <v>6429</v>
      </c>
      <c r="N1466" s="832">
        <v>5</v>
      </c>
      <c r="O1466" s="836">
        <v>1.5</v>
      </c>
      <c r="P1466" s="835">
        <v>6429</v>
      </c>
      <c r="Q1466" s="837">
        <v>1</v>
      </c>
      <c r="R1466" s="832">
        <v>5</v>
      </c>
      <c r="S1466" s="837">
        <v>1</v>
      </c>
      <c r="T1466" s="836">
        <v>1.5</v>
      </c>
      <c r="U1466" s="838">
        <v>1</v>
      </c>
    </row>
    <row r="1467" spans="1:21" ht="14.4" customHeight="1" x14ac:dyDescent="0.3">
      <c r="A1467" s="831">
        <v>10</v>
      </c>
      <c r="B1467" s="832" t="s">
        <v>2982</v>
      </c>
      <c r="C1467" s="832" t="s">
        <v>2987</v>
      </c>
      <c r="D1467" s="833" t="s">
        <v>6898</v>
      </c>
      <c r="E1467" s="834" t="s">
        <v>3087</v>
      </c>
      <c r="F1467" s="832" t="s">
        <v>2984</v>
      </c>
      <c r="G1467" s="832" t="s">
        <v>4503</v>
      </c>
      <c r="H1467" s="832" t="s">
        <v>689</v>
      </c>
      <c r="I1467" s="832" t="s">
        <v>2647</v>
      </c>
      <c r="J1467" s="832" t="s">
        <v>2648</v>
      </c>
      <c r="K1467" s="832" t="s">
        <v>2649</v>
      </c>
      <c r="L1467" s="835">
        <v>848.35</v>
      </c>
      <c r="M1467" s="835">
        <v>3393.4</v>
      </c>
      <c r="N1467" s="832">
        <v>4</v>
      </c>
      <c r="O1467" s="836">
        <v>0.5</v>
      </c>
      <c r="P1467" s="835">
        <v>3393.4</v>
      </c>
      <c r="Q1467" s="837">
        <v>1</v>
      </c>
      <c r="R1467" s="832">
        <v>4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10</v>
      </c>
      <c r="B1468" s="832" t="s">
        <v>2982</v>
      </c>
      <c r="C1468" s="832" t="s">
        <v>2987</v>
      </c>
      <c r="D1468" s="833" t="s">
        <v>6898</v>
      </c>
      <c r="E1468" s="834" t="s">
        <v>3087</v>
      </c>
      <c r="F1468" s="832" t="s">
        <v>2984</v>
      </c>
      <c r="G1468" s="832" t="s">
        <v>4503</v>
      </c>
      <c r="H1468" s="832" t="s">
        <v>689</v>
      </c>
      <c r="I1468" s="832" t="s">
        <v>2647</v>
      </c>
      <c r="J1468" s="832" t="s">
        <v>2648</v>
      </c>
      <c r="K1468" s="832" t="s">
        <v>2649</v>
      </c>
      <c r="L1468" s="835">
        <v>672.95</v>
      </c>
      <c r="M1468" s="835">
        <v>4037.7000000000003</v>
      </c>
      <c r="N1468" s="832">
        <v>6</v>
      </c>
      <c r="O1468" s="836">
        <v>1</v>
      </c>
      <c r="P1468" s="835">
        <v>4037.7000000000003</v>
      </c>
      <c r="Q1468" s="837">
        <v>1</v>
      </c>
      <c r="R1468" s="832">
        <v>6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10</v>
      </c>
      <c r="B1469" s="832" t="s">
        <v>2982</v>
      </c>
      <c r="C1469" s="832" t="s">
        <v>2987</v>
      </c>
      <c r="D1469" s="833" t="s">
        <v>6898</v>
      </c>
      <c r="E1469" s="834" t="s">
        <v>3087</v>
      </c>
      <c r="F1469" s="832" t="s">
        <v>2984</v>
      </c>
      <c r="G1469" s="832" t="s">
        <v>3120</v>
      </c>
      <c r="H1469" s="832" t="s">
        <v>630</v>
      </c>
      <c r="I1469" s="832" t="s">
        <v>3211</v>
      </c>
      <c r="J1469" s="832" t="s">
        <v>1034</v>
      </c>
      <c r="K1469" s="832" t="s">
        <v>3212</v>
      </c>
      <c r="L1469" s="835">
        <v>48.09</v>
      </c>
      <c r="M1469" s="835">
        <v>48.09</v>
      </c>
      <c r="N1469" s="832">
        <v>1</v>
      </c>
      <c r="O1469" s="836">
        <v>1</v>
      </c>
      <c r="P1469" s="835">
        <v>48.09</v>
      </c>
      <c r="Q1469" s="837">
        <v>1</v>
      </c>
      <c r="R1469" s="832">
        <v>1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10</v>
      </c>
      <c r="B1470" s="832" t="s">
        <v>2982</v>
      </c>
      <c r="C1470" s="832" t="s">
        <v>2987</v>
      </c>
      <c r="D1470" s="833" t="s">
        <v>6898</v>
      </c>
      <c r="E1470" s="834" t="s">
        <v>3087</v>
      </c>
      <c r="F1470" s="832" t="s">
        <v>2984</v>
      </c>
      <c r="G1470" s="832" t="s">
        <v>3985</v>
      </c>
      <c r="H1470" s="832" t="s">
        <v>630</v>
      </c>
      <c r="I1470" s="832" t="s">
        <v>4325</v>
      </c>
      <c r="J1470" s="832" t="s">
        <v>2580</v>
      </c>
      <c r="K1470" s="832" t="s">
        <v>4326</v>
      </c>
      <c r="L1470" s="835">
        <v>79.03</v>
      </c>
      <c r="M1470" s="835">
        <v>79.03</v>
      </c>
      <c r="N1470" s="832">
        <v>1</v>
      </c>
      <c r="O1470" s="836"/>
      <c r="P1470" s="835">
        <v>79.03</v>
      </c>
      <c r="Q1470" s="837">
        <v>1</v>
      </c>
      <c r="R1470" s="832">
        <v>1</v>
      </c>
      <c r="S1470" s="837">
        <v>1</v>
      </c>
      <c r="T1470" s="836"/>
      <c r="U1470" s="838"/>
    </row>
    <row r="1471" spans="1:21" ht="14.4" customHeight="1" x14ac:dyDescent="0.3">
      <c r="A1471" s="831">
        <v>10</v>
      </c>
      <c r="B1471" s="832" t="s">
        <v>2982</v>
      </c>
      <c r="C1471" s="832" t="s">
        <v>2987</v>
      </c>
      <c r="D1471" s="833" t="s">
        <v>6898</v>
      </c>
      <c r="E1471" s="834" t="s">
        <v>3087</v>
      </c>
      <c r="F1471" s="832" t="s">
        <v>2984</v>
      </c>
      <c r="G1471" s="832" t="s">
        <v>4757</v>
      </c>
      <c r="H1471" s="832" t="s">
        <v>630</v>
      </c>
      <c r="I1471" s="832" t="s">
        <v>4758</v>
      </c>
      <c r="J1471" s="832" t="s">
        <v>4759</v>
      </c>
      <c r="K1471" s="832" t="s">
        <v>4760</v>
      </c>
      <c r="L1471" s="835">
        <v>29409.33</v>
      </c>
      <c r="M1471" s="835">
        <v>147046.65000000002</v>
      </c>
      <c r="N1471" s="832">
        <v>5</v>
      </c>
      <c r="O1471" s="836">
        <v>2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10</v>
      </c>
      <c r="B1472" s="832" t="s">
        <v>2982</v>
      </c>
      <c r="C1472" s="832" t="s">
        <v>2987</v>
      </c>
      <c r="D1472" s="833" t="s">
        <v>6898</v>
      </c>
      <c r="E1472" s="834" t="s">
        <v>3087</v>
      </c>
      <c r="F1472" s="832" t="s">
        <v>2984</v>
      </c>
      <c r="G1472" s="832" t="s">
        <v>3456</v>
      </c>
      <c r="H1472" s="832" t="s">
        <v>630</v>
      </c>
      <c r="I1472" s="832" t="s">
        <v>3457</v>
      </c>
      <c r="J1472" s="832" t="s">
        <v>2214</v>
      </c>
      <c r="K1472" s="832" t="s">
        <v>3458</v>
      </c>
      <c r="L1472" s="835">
        <v>0</v>
      </c>
      <c r="M1472" s="835">
        <v>0</v>
      </c>
      <c r="N1472" s="832">
        <v>1</v>
      </c>
      <c r="O1472" s="836">
        <v>1</v>
      </c>
      <c r="P1472" s="835">
        <v>0</v>
      </c>
      <c r="Q1472" s="837"/>
      <c r="R1472" s="832">
        <v>1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10</v>
      </c>
      <c r="B1473" s="832" t="s">
        <v>2982</v>
      </c>
      <c r="C1473" s="832" t="s">
        <v>2987</v>
      </c>
      <c r="D1473" s="833" t="s">
        <v>6898</v>
      </c>
      <c r="E1473" s="834" t="s">
        <v>3087</v>
      </c>
      <c r="F1473" s="832" t="s">
        <v>2985</v>
      </c>
      <c r="G1473" s="832" t="s">
        <v>3094</v>
      </c>
      <c r="H1473" s="832" t="s">
        <v>630</v>
      </c>
      <c r="I1473" s="832" t="s">
        <v>3463</v>
      </c>
      <c r="J1473" s="832" t="s">
        <v>3040</v>
      </c>
      <c r="K1473" s="832"/>
      <c r="L1473" s="835">
        <v>0</v>
      </c>
      <c r="M1473" s="835">
        <v>0</v>
      </c>
      <c r="N1473" s="832">
        <v>2</v>
      </c>
      <c r="O1473" s="836">
        <v>2</v>
      </c>
      <c r="P1473" s="835">
        <v>0</v>
      </c>
      <c r="Q1473" s="837"/>
      <c r="R1473" s="832">
        <v>2</v>
      </c>
      <c r="S1473" s="837">
        <v>1</v>
      </c>
      <c r="T1473" s="836">
        <v>2</v>
      </c>
      <c r="U1473" s="838">
        <v>1</v>
      </c>
    </row>
    <row r="1474" spans="1:21" ht="14.4" customHeight="1" x14ac:dyDescent="0.3">
      <c r="A1474" s="831">
        <v>10</v>
      </c>
      <c r="B1474" s="832" t="s">
        <v>2982</v>
      </c>
      <c r="C1474" s="832" t="s">
        <v>2987</v>
      </c>
      <c r="D1474" s="833" t="s">
        <v>6898</v>
      </c>
      <c r="E1474" s="834" t="s">
        <v>3087</v>
      </c>
      <c r="F1474" s="832" t="s">
        <v>2985</v>
      </c>
      <c r="G1474" s="832" t="s">
        <v>3094</v>
      </c>
      <c r="H1474" s="832" t="s">
        <v>630</v>
      </c>
      <c r="I1474" s="832" t="s">
        <v>4528</v>
      </c>
      <c r="J1474" s="832" t="s">
        <v>3040</v>
      </c>
      <c r="K1474" s="832"/>
      <c r="L1474" s="835">
        <v>0</v>
      </c>
      <c r="M1474" s="835">
        <v>0</v>
      </c>
      <c r="N1474" s="832">
        <v>1</v>
      </c>
      <c r="O1474" s="836">
        <v>1</v>
      </c>
      <c r="P1474" s="835">
        <v>0</v>
      </c>
      <c r="Q1474" s="837"/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10</v>
      </c>
      <c r="B1475" s="832" t="s">
        <v>2982</v>
      </c>
      <c r="C1475" s="832" t="s">
        <v>2987</v>
      </c>
      <c r="D1475" s="833" t="s">
        <v>6898</v>
      </c>
      <c r="E1475" s="834" t="s">
        <v>3087</v>
      </c>
      <c r="F1475" s="832" t="s">
        <v>2986</v>
      </c>
      <c r="G1475" s="832" t="s">
        <v>4007</v>
      </c>
      <c r="H1475" s="832" t="s">
        <v>630</v>
      </c>
      <c r="I1475" s="832" t="s">
        <v>4534</v>
      </c>
      <c r="J1475" s="832" t="s">
        <v>4535</v>
      </c>
      <c r="K1475" s="832" t="s">
        <v>4536</v>
      </c>
      <c r="L1475" s="835">
        <v>86.25</v>
      </c>
      <c r="M1475" s="835">
        <v>172.5</v>
      </c>
      <c r="N1475" s="832">
        <v>2</v>
      </c>
      <c r="O1475" s="836">
        <v>1</v>
      </c>
      <c r="P1475" s="835">
        <v>172.5</v>
      </c>
      <c r="Q1475" s="837">
        <v>1</v>
      </c>
      <c r="R1475" s="832">
        <v>2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10</v>
      </c>
      <c r="B1476" s="832" t="s">
        <v>2982</v>
      </c>
      <c r="C1476" s="832" t="s">
        <v>2987</v>
      </c>
      <c r="D1476" s="833" t="s">
        <v>6898</v>
      </c>
      <c r="E1476" s="834" t="s">
        <v>3087</v>
      </c>
      <c r="F1476" s="832" t="s">
        <v>2986</v>
      </c>
      <c r="G1476" s="832" t="s">
        <v>4007</v>
      </c>
      <c r="H1476" s="832" t="s">
        <v>630</v>
      </c>
      <c r="I1476" s="832" t="s">
        <v>4545</v>
      </c>
      <c r="J1476" s="832" t="s">
        <v>4532</v>
      </c>
      <c r="K1476" s="832" t="s">
        <v>4546</v>
      </c>
      <c r="L1476" s="835">
        <v>265</v>
      </c>
      <c r="M1476" s="835">
        <v>265</v>
      </c>
      <c r="N1476" s="832">
        <v>1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10</v>
      </c>
      <c r="B1477" s="832" t="s">
        <v>2982</v>
      </c>
      <c r="C1477" s="832" t="s">
        <v>2987</v>
      </c>
      <c r="D1477" s="833" t="s">
        <v>6898</v>
      </c>
      <c r="E1477" s="834" t="s">
        <v>3087</v>
      </c>
      <c r="F1477" s="832" t="s">
        <v>2986</v>
      </c>
      <c r="G1477" s="832" t="s">
        <v>4007</v>
      </c>
      <c r="H1477" s="832" t="s">
        <v>630</v>
      </c>
      <c r="I1477" s="832" t="s">
        <v>4547</v>
      </c>
      <c r="J1477" s="832" t="s">
        <v>4548</v>
      </c>
      <c r="K1477" s="832" t="s">
        <v>4549</v>
      </c>
      <c r="L1477" s="835">
        <v>300</v>
      </c>
      <c r="M1477" s="835">
        <v>600</v>
      </c>
      <c r="N1477" s="832">
        <v>2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10</v>
      </c>
      <c r="B1478" s="832" t="s">
        <v>2982</v>
      </c>
      <c r="C1478" s="832" t="s">
        <v>2987</v>
      </c>
      <c r="D1478" s="833" t="s">
        <v>6898</v>
      </c>
      <c r="E1478" s="834" t="s">
        <v>3087</v>
      </c>
      <c r="F1478" s="832" t="s">
        <v>2986</v>
      </c>
      <c r="G1478" s="832" t="s">
        <v>4007</v>
      </c>
      <c r="H1478" s="832" t="s">
        <v>630</v>
      </c>
      <c r="I1478" s="832" t="s">
        <v>4550</v>
      </c>
      <c r="J1478" s="832" t="s">
        <v>4551</v>
      </c>
      <c r="K1478" s="832" t="s">
        <v>4010</v>
      </c>
      <c r="L1478" s="835">
        <v>400</v>
      </c>
      <c r="M1478" s="835">
        <v>16000</v>
      </c>
      <c r="N1478" s="832">
        <v>40</v>
      </c>
      <c r="O1478" s="836">
        <v>5</v>
      </c>
      <c r="P1478" s="835">
        <v>6400</v>
      </c>
      <c r="Q1478" s="837">
        <v>0.4</v>
      </c>
      <c r="R1478" s="832">
        <v>16</v>
      </c>
      <c r="S1478" s="837">
        <v>0.4</v>
      </c>
      <c r="T1478" s="836">
        <v>2</v>
      </c>
      <c r="U1478" s="838">
        <v>0.4</v>
      </c>
    </row>
    <row r="1479" spans="1:21" ht="14.4" customHeight="1" x14ac:dyDescent="0.3">
      <c r="A1479" s="831">
        <v>10</v>
      </c>
      <c r="B1479" s="832" t="s">
        <v>2982</v>
      </c>
      <c r="C1479" s="832" t="s">
        <v>2987</v>
      </c>
      <c r="D1479" s="833" t="s">
        <v>6898</v>
      </c>
      <c r="E1479" s="834" t="s">
        <v>3087</v>
      </c>
      <c r="F1479" s="832" t="s">
        <v>2986</v>
      </c>
      <c r="G1479" s="832" t="s">
        <v>4007</v>
      </c>
      <c r="H1479" s="832" t="s">
        <v>630</v>
      </c>
      <c r="I1479" s="832" t="s">
        <v>4008</v>
      </c>
      <c r="J1479" s="832" t="s">
        <v>4009</v>
      </c>
      <c r="K1479" s="832" t="s">
        <v>4010</v>
      </c>
      <c r="L1479" s="835">
        <v>400</v>
      </c>
      <c r="M1479" s="835">
        <v>13600</v>
      </c>
      <c r="N1479" s="832">
        <v>34</v>
      </c>
      <c r="O1479" s="836">
        <v>5</v>
      </c>
      <c r="P1479" s="835">
        <v>13600</v>
      </c>
      <c r="Q1479" s="837">
        <v>1</v>
      </c>
      <c r="R1479" s="832">
        <v>34</v>
      </c>
      <c r="S1479" s="837">
        <v>1</v>
      </c>
      <c r="T1479" s="836">
        <v>5</v>
      </c>
      <c r="U1479" s="838">
        <v>1</v>
      </c>
    </row>
    <row r="1480" spans="1:21" ht="14.4" customHeight="1" x14ac:dyDescent="0.3">
      <c r="A1480" s="831">
        <v>10</v>
      </c>
      <c r="B1480" s="832" t="s">
        <v>2982</v>
      </c>
      <c r="C1480" s="832" t="s">
        <v>2987</v>
      </c>
      <c r="D1480" s="833" t="s">
        <v>6898</v>
      </c>
      <c r="E1480" s="834" t="s">
        <v>3087</v>
      </c>
      <c r="F1480" s="832" t="s">
        <v>2986</v>
      </c>
      <c r="G1480" s="832" t="s">
        <v>4007</v>
      </c>
      <c r="H1480" s="832" t="s">
        <v>630</v>
      </c>
      <c r="I1480" s="832" t="s">
        <v>4713</v>
      </c>
      <c r="J1480" s="832" t="s">
        <v>4714</v>
      </c>
      <c r="K1480" s="832" t="s">
        <v>4715</v>
      </c>
      <c r="L1480" s="835">
        <v>1500</v>
      </c>
      <c r="M1480" s="835">
        <v>1500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10</v>
      </c>
      <c r="B1481" s="832" t="s">
        <v>2982</v>
      </c>
      <c r="C1481" s="832" t="s">
        <v>2987</v>
      </c>
      <c r="D1481" s="833" t="s">
        <v>6898</v>
      </c>
      <c r="E1481" s="834" t="s">
        <v>3087</v>
      </c>
      <c r="F1481" s="832" t="s">
        <v>2986</v>
      </c>
      <c r="G1481" s="832" t="s">
        <v>4007</v>
      </c>
      <c r="H1481" s="832" t="s">
        <v>630</v>
      </c>
      <c r="I1481" s="832" t="s">
        <v>4560</v>
      </c>
      <c r="J1481" s="832" t="s">
        <v>4561</v>
      </c>
      <c r="K1481" s="832" t="s">
        <v>4562</v>
      </c>
      <c r="L1481" s="835">
        <v>265</v>
      </c>
      <c r="M1481" s="835">
        <v>265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10</v>
      </c>
      <c r="B1482" s="832" t="s">
        <v>2982</v>
      </c>
      <c r="C1482" s="832" t="s">
        <v>2987</v>
      </c>
      <c r="D1482" s="833" t="s">
        <v>6898</v>
      </c>
      <c r="E1482" s="834" t="s">
        <v>3087</v>
      </c>
      <c r="F1482" s="832" t="s">
        <v>2986</v>
      </c>
      <c r="G1482" s="832" t="s">
        <v>4007</v>
      </c>
      <c r="H1482" s="832" t="s">
        <v>630</v>
      </c>
      <c r="I1482" s="832" t="s">
        <v>4566</v>
      </c>
      <c r="J1482" s="832" t="s">
        <v>4567</v>
      </c>
      <c r="K1482" s="832" t="s">
        <v>4568</v>
      </c>
      <c r="L1482" s="835">
        <v>900.75</v>
      </c>
      <c r="M1482" s="835">
        <v>7206</v>
      </c>
      <c r="N1482" s="832">
        <v>8</v>
      </c>
      <c r="O1482" s="836">
        <v>2</v>
      </c>
      <c r="P1482" s="835">
        <v>7206</v>
      </c>
      <c r="Q1482" s="837">
        <v>1</v>
      </c>
      <c r="R1482" s="832">
        <v>8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10</v>
      </c>
      <c r="B1483" s="832" t="s">
        <v>2982</v>
      </c>
      <c r="C1483" s="832" t="s">
        <v>2987</v>
      </c>
      <c r="D1483" s="833" t="s">
        <v>6898</v>
      </c>
      <c r="E1483" s="834" t="s">
        <v>3087</v>
      </c>
      <c r="F1483" s="832" t="s">
        <v>2986</v>
      </c>
      <c r="G1483" s="832" t="s">
        <v>4007</v>
      </c>
      <c r="H1483" s="832" t="s">
        <v>630</v>
      </c>
      <c r="I1483" s="832" t="s">
        <v>4719</v>
      </c>
      <c r="J1483" s="832" t="s">
        <v>4720</v>
      </c>
      <c r="K1483" s="832" t="s">
        <v>4721</v>
      </c>
      <c r="L1483" s="835">
        <v>400</v>
      </c>
      <c r="M1483" s="835">
        <v>6400</v>
      </c>
      <c r="N1483" s="832">
        <v>16</v>
      </c>
      <c r="O1483" s="836">
        <v>2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10</v>
      </c>
      <c r="B1484" s="832" t="s">
        <v>2982</v>
      </c>
      <c r="C1484" s="832" t="s">
        <v>2987</v>
      </c>
      <c r="D1484" s="833" t="s">
        <v>6898</v>
      </c>
      <c r="E1484" s="834" t="s">
        <v>3087</v>
      </c>
      <c r="F1484" s="832" t="s">
        <v>2986</v>
      </c>
      <c r="G1484" s="832" t="s">
        <v>4007</v>
      </c>
      <c r="H1484" s="832" t="s">
        <v>630</v>
      </c>
      <c r="I1484" s="832" t="s">
        <v>4574</v>
      </c>
      <c r="J1484" s="832" t="s">
        <v>4575</v>
      </c>
      <c r="K1484" s="832" t="s">
        <v>4576</v>
      </c>
      <c r="L1484" s="835">
        <v>64</v>
      </c>
      <c r="M1484" s="835">
        <v>256</v>
      </c>
      <c r="N1484" s="832">
        <v>4</v>
      </c>
      <c r="O1484" s="836">
        <v>1</v>
      </c>
      <c r="P1484" s="835">
        <v>256</v>
      </c>
      <c r="Q1484" s="837">
        <v>1</v>
      </c>
      <c r="R1484" s="832">
        <v>4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10</v>
      </c>
      <c r="B1485" s="832" t="s">
        <v>2982</v>
      </c>
      <c r="C1485" s="832" t="s">
        <v>2987</v>
      </c>
      <c r="D1485" s="833" t="s">
        <v>6898</v>
      </c>
      <c r="E1485" s="834" t="s">
        <v>3087</v>
      </c>
      <c r="F1485" s="832" t="s">
        <v>2986</v>
      </c>
      <c r="G1485" s="832" t="s">
        <v>4007</v>
      </c>
      <c r="H1485" s="832" t="s">
        <v>630</v>
      </c>
      <c r="I1485" s="832" t="s">
        <v>4761</v>
      </c>
      <c r="J1485" s="832" t="s">
        <v>4762</v>
      </c>
      <c r="K1485" s="832" t="s">
        <v>4738</v>
      </c>
      <c r="L1485" s="835">
        <v>264.91000000000003</v>
      </c>
      <c r="M1485" s="835">
        <v>264.91000000000003</v>
      </c>
      <c r="N1485" s="832">
        <v>1</v>
      </c>
      <c r="O1485" s="836">
        <v>1</v>
      </c>
      <c r="P1485" s="835">
        <v>264.91000000000003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10</v>
      </c>
      <c r="B1486" s="832" t="s">
        <v>2982</v>
      </c>
      <c r="C1486" s="832" t="s">
        <v>2987</v>
      </c>
      <c r="D1486" s="833" t="s">
        <v>6898</v>
      </c>
      <c r="E1486" s="834" t="s">
        <v>3087</v>
      </c>
      <c r="F1486" s="832" t="s">
        <v>2986</v>
      </c>
      <c r="G1486" s="832" t="s">
        <v>4007</v>
      </c>
      <c r="H1486" s="832" t="s">
        <v>630</v>
      </c>
      <c r="I1486" s="832" t="s">
        <v>4599</v>
      </c>
      <c r="J1486" s="832" t="s">
        <v>4600</v>
      </c>
      <c r="K1486" s="832" t="s">
        <v>4601</v>
      </c>
      <c r="L1486" s="835">
        <v>150</v>
      </c>
      <c r="M1486" s="835">
        <v>300</v>
      </c>
      <c r="N1486" s="832">
        <v>2</v>
      </c>
      <c r="O1486" s="836">
        <v>1</v>
      </c>
      <c r="P1486" s="835">
        <v>300</v>
      </c>
      <c r="Q1486" s="837">
        <v>1</v>
      </c>
      <c r="R1486" s="832">
        <v>2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10</v>
      </c>
      <c r="B1487" s="832" t="s">
        <v>2982</v>
      </c>
      <c r="C1487" s="832" t="s">
        <v>2987</v>
      </c>
      <c r="D1487" s="833" t="s">
        <v>6898</v>
      </c>
      <c r="E1487" s="834" t="s">
        <v>3087</v>
      </c>
      <c r="F1487" s="832" t="s">
        <v>2986</v>
      </c>
      <c r="G1487" s="832" t="s">
        <v>4007</v>
      </c>
      <c r="H1487" s="832" t="s">
        <v>630</v>
      </c>
      <c r="I1487" s="832" t="s">
        <v>4610</v>
      </c>
      <c r="J1487" s="832" t="s">
        <v>4611</v>
      </c>
      <c r="K1487" s="832" t="s">
        <v>4612</v>
      </c>
      <c r="L1487" s="835">
        <v>1000</v>
      </c>
      <c r="M1487" s="835">
        <v>1000</v>
      </c>
      <c r="N1487" s="832">
        <v>1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10</v>
      </c>
      <c r="B1488" s="832" t="s">
        <v>2982</v>
      </c>
      <c r="C1488" s="832" t="s">
        <v>2987</v>
      </c>
      <c r="D1488" s="833" t="s">
        <v>6898</v>
      </c>
      <c r="E1488" s="834" t="s">
        <v>3087</v>
      </c>
      <c r="F1488" s="832" t="s">
        <v>2986</v>
      </c>
      <c r="G1488" s="832" t="s">
        <v>4007</v>
      </c>
      <c r="H1488" s="832" t="s">
        <v>630</v>
      </c>
      <c r="I1488" s="832" t="s">
        <v>4763</v>
      </c>
      <c r="J1488" s="832" t="s">
        <v>4764</v>
      </c>
      <c r="K1488" s="832" t="s">
        <v>4765</v>
      </c>
      <c r="L1488" s="835">
        <v>500</v>
      </c>
      <c r="M1488" s="835">
        <v>500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10</v>
      </c>
      <c r="B1489" s="832" t="s">
        <v>2982</v>
      </c>
      <c r="C1489" s="832" t="s">
        <v>2987</v>
      </c>
      <c r="D1489" s="833" t="s">
        <v>6898</v>
      </c>
      <c r="E1489" s="834" t="s">
        <v>3087</v>
      </c>
      <c r="F1489" s="832" t="s">
        <v>2986</v>
      </c>
      <c r="G1489" s="832" t="s">
        <v>4007</v>
      </c>
      <c r="H1489" s="832" t="s">
        <v>630</v>
      </c>
      <c r="I1489" s="832" t="s">
        <v>4766</v>
      </c>
      <c r="J1489" s="832" t="s">
        <v>4767</v>
      </c>
      <c r="K1489" s="832" t="s">
        <v>4768</v>
      </c>
      <c r="L1489" s="835">
        <v>304.72000000000003</v>
      </c>
      <c r="M1489" s="835">
        <v>304.72000000000003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10</v>
      </c>
      <c r="B1490" s="832" t="s">
        <v>2982</v>
      </c>
      <c r="C1490" s="832" t="s">
        <v>2987</v>
      </c>
      <c r="D1490" s="833" t="s">
        <v>6898</v>
      </c>
      <c r="E1490" s="834" t="s">
        <v>3087</v>
      </c>
      <c r="F1490" s="832" t="s">
        <v>2986</v>
      </c>
      <c r="G1490" s="832" t="s">
        <v>4625</v>
      </c>
      <c r="H1490" s="832" t="s">
        <v>630</v>
      </c>
      <c r="I1490" s="832" t="s">
        <v>4626</v>
      </c>
      <c r="J1490" s="832" t="s">
        <v>4627</v>
      </c>
      <c r="K1490" s="832" t="s">
        <v>4628</v>
      </c>
      <c r="L1490" s="835">
        <v>56.2</v>
      </c>
      <c r="M1490" s="835">
        <v>168.60000000000002</v>
      </c>
      <c r="N1490" s="832">
        <v>3</v>
      </c>
      <c r="O1490" s="836">
        <v>3</v>
      </c>
      <c r="P1490" s="835">
        <v>168.60000000000002</v>
      </c>
      <c r="Q1490" s="837">
        <v>1</v>
      </c>
      <c r="R1490" s="832">
        <v>3</v>
      </c>
      <c r="S1490" s="837">
        <v>1</v>
      </c>
      <c r="T1490" s="836">
        <v>3</v>
      </c>
      <c r="U1490" s="838">
        <v>1</v>
      </c>
    </row>
    <row r="1491" spans="1:21" ht="14.4" customHeight="1" x14ac:dyDescent="0.3">
      <c r="A1491" s="831">
        <v>10</v>
      </c>
      <c r="B1491" s="832" t="s">
        <v>2982</v>
      </c>
      <c r="C1491" s="832" t="s">
        <v>2987</v>
      </c>
      <c r="D1491" s="833" t="s">
        <v>6898</v>
      </c>
      <c r="E1491" s="834" t="s">
        <v>3087</v>
      </c>
      <c r="F1491" s="832" t="s">
        <v>2986</v>
      </c>
      <c r="G1491" s="832" t="s">
        <v>4625</v>
      </c>
      <c r="H1491" s="832" t="s">
        <v>630</v>
      </c>
      <c r="I1491" s="832" t="s">
        <v>4769</v>
      </c>
      <c r="J1491" s="832" t="s">
        <v>4770</v>
      </c>
      <c r="K1491" s="832" t="s">
        <v>4771</v>
      </c>
      <c r="L1491" s="835">
        <v>39.369999999999997</v>
      </c>
      <c r="M1491" s="835">
        <v>157.47999999999999</v>
      </c>
      <c r="N1491" s="832">
        <v>4</v>
      </c>
      <c r="O1491" s="836">
        <v>2</v>
      </c>
      <c r="P1491" s="835">
        <v>157.47999999999999</v>
      </c>
      <c r="Q1491" s="837">
        <v>1</v>
      </c>
      <c r="R1491" s="832">
        <v>4</v>
      </c>
      <c r="S1491" s="837">
        <v>1</v>
      </c>
      <c r="T1491" s="836">
        <v>2</v>
      </c>
      <c r="U1491" s="838">
        <v>1</v>
      </c>
    </row>
    <row r="1492" spans="1:21" ht="14.4" customHeight="1" x14ac:dyDescent="0.3">
      <c r="A1492" s="831">
        <v>10</v>
      </c>
      <c r="B1492" s="832" t="s">
        <v>2982</v>
      </c>
      <c r="C1492" s="832" t="s">
        <v>2987</v>
      </c>
      <c r="D1492" s="833" t="s">
        <v>6898</v>
      </c>
      <c r="E1492" s="834" t="s">
        <v>3087</v>
      </c>
      <c r="F1492" s="832" t="s">
        <v>2983</v>
      </c>
      <c r="G1492" s="832" t="s">
        <v>4007</v>
      </c>
      <c r="H1492" s="832" t="s">
        <v>630</v>
      </c>
      <c r="I1492" s="832" t="s">
        <v>4639</v>
      </c>
      <c r="J1492" s="832" t="s">
        <v>4640</v>
      </c>
      <c r="K1492" s="832" t="s">
        <v>4641</v>
      </c>
      <c r="L1492" s="835">
        <v>789.19</v>
      </c>
      <c r="M1492" s="835">
        <v>1578.38</v>
      </c>
      <c r="N1492" s="832">
        <v>2</v>
      </c>
      <c r="O1492" s="836">
        <v>1</v>
      </c>
      <c r="P1492" s="835">
        <v>1578.38</v>
      </c>
      <c r="Q1492" s="837">
        <v>1</v>
      </c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10</v>
      </c>
      <c r="B1493" s="832" t="s">
        <v>2982</v>
      </c>
      <c r="C1493" s="832" t="s">
        <v>2987</v>
      </c>
      <c r="D1493" s="833" t="s">
        <v>6898</v>
      </c>
      <c r="E1493" s="834" t="s">
        <v>3087</v>
      </c>
      <c r="F1493" s="832" t="s">
        <v>2983</v>
      </c>
      <c r="G1493" s="832" t="s">
        <v>4007</v>
      </c>
      <c r="H1493" s="832" t="s">
        <v>630</v>
      </c>
      <c r="I1493" s="832" t="s">
        <v>4639</v>
      </c>
      <c r="J1493" s="832" t="s">
        <v>4640</v>
      </c>
      <c r="K1493" s="832" t="s">
        <v>4641</v>
      </c>
      <c r="L1493" s="835">
        <v>789.2</v>
      </c>
      <c r="M1493" s="835">
        <v>2367.6000000000004</v>
      </c>
      <c r="N1493" s="832">
        <v>3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10</v>
      </c>
      <c r="B1494" s="832" t="s">
        <v>2982</v>
      </c>
      <c r="C1494" s="832" t="s">
        <v>2987</v>
      </c>
      <c r="D1494" s="833" t="s">
        <v>6898</v>
      </c>
      <c r="E1494" s="834" t="s">
        <v>3087</v>
      </c>
      <c r="F1494" s="832" t="s">
        <v>2983</v>
      </c>
      <c r="G1494" s="832" t="s">
        <v>4007</v>
      </c>
      <c r="H1494" s="832" t="s">
        <v>630</v>
      </c>
      <c r="I1494" s="832" t="s">
        <v>4647</v>
      </c>
      <c r="J1494" s="832" t="s">
        <v>4645</v>
      </c>
      <c r="K1494" s="832" t="s">
        <v>4648</v>
      </c>
      <c r="L1494" s="835">
        <v>3000</v>
      </c>
      <c r="M1494" s="835">
        <v>24000</v>
      </c>
      <c r="N1494" s="832">
        <v>8</v>
      </c>
      <c r="O1494" s="836">
        <v>3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10</v>
      </c>
      <c r="B1495" s="832" t="s">
        <v>2982</v>
      </c>
      <c r="C1495" s="832" t="s">
        <v>2987</v>
      </c>
      <c r="D1495" s="833" t="s">
        <v>6898</v>
      </c>
      <c r="E1495" s="834" t="s">
        <v>3087</v>
      </c>
      <c r="F1495" s="832" t="s">
        <v>2983</v>
      </c>
      <c r="G1495" s="832" t="s">
        <v>4007</v>
      </c>
      <c r="H1495" s="832" t="s">
        <v>630</v>
      </c>
      <c r="I1495" s="832" t="s">
        <v>4772</v>
      </c>
      <c r="J1495" s="832" t="s">
        <v>4645</v>
      </c>
      <c r="K1495" s="832" t="s">
        <v>4773</v>
      </c>
      <c r="L1495" s="835">
        <v>1205.6099999999999</v>
      </c>
      <c r="M1495" s="835">
        <v>4822.4399999999996</v>
      </c>
      <c r="N1495" s="832">
        <v>4</v>
      </c>
      <c r="O1495" s="836">
        <v>2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10</v>
      </c>
      <c r="B1496" s="832" t="s">
        <v>2982</v>
      </c>
      <c r="C1496" s="832" t="s">
        <v>2989</v>
      </c>
      <c r="D1496" s="833" t="s">
        <v>6899</v>
      </c>
      <c r="E1496" s="834" t="s">
        <v>3029</v>
      </c>
      <c r="F1496" s="832" t="s">
        <v>2984</v>
      </c>
      <c r="G1496" s="832" t="s">
        <v>4055</v>
      </c>
      <c r="H1496" s="832" t="s">
        <v>630</v>
      </c>
      <c r="I1496" s="832" t="s">
        <v>4180</v>
      </c>
      <c r="J1496" s="832" t="s">
        <v>863</v>
      </c>
      <c r="K1496" s="832" t="s">
        <v>4181</v>
      </c>
      <c r="L1496" s="835">
        <v>0</v>
      </c>
      <c r="M1496" s="835">
        <v>0</v>
      </c>
      <c r="N1496" s="832">
        <v>1</v>
      </c>
      <c r="O1496" s="836">
        <v>1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10</v>
      </c>
      <c r="B1497" s="832" t="s">
        <v>2982</v>
      </c>
      <c r="C1497" s="832" t="s">
        <v>2989</v>
      </c>
      <c r="D1497" s="833" t="s">
        <v>6899</v>
      </c>
      <c r="E1497" s="834" t="s">
        <v>3029</v>
      </c>
      <c r="F1497" s="832" t="s">
        <v>2984</v>
      </c>
      <c r="G1497" s="832" t="s">
        <v>4060</v>
      </c>
      <c r="H1497" s="832" t="s">
        <v>630</v>
      </c>
      <c r="I1497" s="832" t="s">
        <v>4462</v>
      </c>
      <c r="J1497" s="832" t="s">
        <v>935</v>
      </c>
      <c r="K1497" s="832" t="s">
        <v>4463</v>
      </c>
      <c r="L1497" s="835">
        <v>0</v>
      </c>
      <c r="M1497" s="835">
        <v>0</v>
      </c>
      <c r="N1497" s="832">
        <v>1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10</v>
      </c>
      <c r="B1498" s="832" t="s">
        <v>2982</v>
      </c>
      <c r="C1498" s="832" t="s">
        <v>2989</v>
      </c>
      <c r="D1498" s="833" t="s">
        <v>6899</v>
      </c>
      <c r="E1498" s="834" t="s">
        <v>3029</v>
      </c>
      <c r="F1498" s="832" t="s">
        <v>2984</v>
      </c>
      <c r="G1498" s="832" t="s">
        <v>3263</v>
      </c>
      <c r="H1498" s="832" t="s">
        <v>630</v>
      </c>
      <c r="I1498" s="832" t="s">
        <v>3264</v>
      </c>
      <c r="J1498" s="832" t="s">
        <v>2464</v>
      </c>
      <c r="K1498" s="832" t="s">
        <v>3265</v>
      </c>
      <c r="L1498" s="835">
        <v>42.63</v>
      </c>
      <c r="M1498" s="835">
        <v>85.26</v>
      </c>
      <c r="N1498" s="832">
        <v>2</v>
      </c>
      <c r="O1498" s="836">
        <v>1.5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10</v>
      </c>
      <c r="B1499" s="832" t="s">
        <v>2982</v>
      </c>
      <c r="C1499" s="832" t="s">
        <v>2989</v>
      </c>
      <c r="D1499" s="833" t="s">
        <v>6899</v>
      </c>
      <c r="E1499" s="834" t="s">
        <v>3029</v>
      </c>
      <c r="F1499" s="832" t="s">
        <v>2984</v>
      </c>
      <c r="G1499" s="832" t="s">
        <v>3107</v>
      </c>
      <c r="H1499" s="832" t="s">
        <v>630</v>
      </c>
      <c r="I1499" s="832" t="s">
        <v>3286</v>
      </c>
      <c r="J1499" s="832" t="s">
        <v>3287</v>
      </c>
      <c r="K1499" s="832" t="s">
        <v>3288</v>
      </c>
      <c r="L1499" s="835">
        <v>13.83</v>
      </c>
      <c r="M1499" s="835">
        <v>13.83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10</v>
      </c>
      <c r="B1500" s="832" t="s">
        <v>2982</v>
      </c>
      <c r="C1500" s="832" t="s">
        <v>2989</v>
      </c>
      <c r="D1500" s="833" t="s">
        <v>6899</v>
      </c>
      <c r="E1500" s="834" t="s">
        <v>3029</v>
      </c>
      <c r="F1500" s="832" t="s">
        <v>2984</v>
      </c>
      <c r="G1500" s="832" t="s">
        <v>3293</v>
      </c>
      <c r="H1500" s="832" t="s">
        <v>630</v>
      </c>
      <c r="I1500" s="832" t="s">
        <v>3294</v>
      </c>
      <c r="J1500" s="832" t="s">
        <v>778</v>
      </c>
      <c r="K1500" s="832" t="s">
        <v>781</v>
      </c>
      <c r="L1500" s="835">
        <v>0</v>
      </c>
      <c r="M1500" s="835">
        <v>0</v>
      </c>
      <c r="N1500" s="832">
        <v>1</v>
      </c>
      <c r="O1500" s="836">
        <v>0.5</v>
      </c>
      <c r="P1500" s="835"/>
      <c r="Q1500" s="837"/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10</v>
      </c>
      <c r="B1501" s="832" t="s">
        <v>2982</v>
      </c>
      <c r="C1501" s="832" t="s">
        <v>2989</v>
      </c>
      <c r="D1501" s="833" t="s">
        <v>6899</v>
      </c>
      <c r="E1501" s="834" t="s">
        <v>3029</v>
      </c>
      <c r="F1501" s="832" t="s">
        <v>2984</v>
      </c>
      <c r="G1501" s="832" t="s">
        <v>3120</v>
      </c>
      <c r="H1501" s="832" t="s">
        <v>630</v>
      </c>
      <c r="I1501" s="832" t="s">
        <v>3121</v>
      </c>
      <c r="J1501" s="832" t="s">
        <v>1060</v>
      </c>
      <c r="K1501" s="832" t="s">
        <v>3122</v>
      </c>
      <c r="L1501" s="835">
        <v>89.91</v>
      </c>
      <c r="M1501" s="835">
        <v>89.91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10</v>
      </c>
      <c r="B1502" s="832" t="s">
        <v>2982</v>
      </c>
      <c r="C1502" s="832" t="s">
        <v>2989</v>
      </c>
      <c r="D1502" s="833" t="s">
        <v>6899</v>
      </c>
      <c r="E1502" s="834" t="s">
        <v>3029</v>
      </c>
      <c r="F1502" s="832" t="s">
        <v>2984</v>
      </c>
      <c r="G1502" s="832" t="s">
        <v>3123</v>
      </c>
      <c r="H1502" s="832" t="s">
        <v>630</v>
      </c>
      <c r="I1502" s="832" t="s">
        <v>3895</v>
      </c>
      <c r="J1502" s="832" t="s">
        <v>1046</v>
      </c>
      <c r="K1502" s="832" t="s">
        <v>2312</v>
      </c>
      <c r="L1502" s="835">
        <v>46.57</v>
      </c>
      <c r="M1502" s="835">
        <v>46.57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10</v>
      </c>
      <c r="B1503" s="832" t="s">
        <v>2982</v>
      </c>
      <c r="C1503" s="832" t="s">
        <v>2989</v>
      </c>
      <c r="D1503" s="833" t="s">
        <v>6899</v>
      </c>
      <c r="E1503" s="834" t="s">
        <v>3029</v>
      </c>
      <c r="F1503" s="832" t="s">
        <v>2984</v>
      </c>
      <c r="G1503" s="832" t="s">
        <v>3837</v>
      </c>
      <c r="H1503" s="832" t="s">
        <v>630</v>
      </c>
      <c r="I1503" s="832" t="s">
        <v>4426</v>
      </c>
      <c r="J1503" s="832" t="s">
        <v>4427</v>
      </c>
      <c r="K1503" s="832" t="s">
        <v>4428</v>
      </c>
      <c r="L1503" s="835">
        <v>420.75</v>
      </c>
      <c r="M1503" s="835">
        <v>420.75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10</v>
      </c>
      <c r="B1504" s="832" t="s">
        <v>2982</v>
      </c>
      <c r="C1504" s="832" t="s">
        <v>2989</v>
      </c>
      <c r="D1504" s="833" t="s">
        <v>6899</v>
      </c>
      <c r="E1504" s="834" t="s">
        <v>3030</v>
      </c>
      <c r="F1504" s="832" t="s">
        <v>2984</v>
      </c>
      <c r="G1504" s="832" t="s">
        <v>3106</v>
      </c>
      <c r="H1504" s="832" t="s">
        <v>689</v>
      </c>
      <c r="I1504" s="832" t="s">
        <v>2588</v>
      </c>
      <c r="J1504" s="832" t="s">
        <v>1288</v>
      </c>
      <c r="K1504" s="832" t="s">
        <v>2589</v>
      </c>
      <c r="L1504" s="835">
        <v>154.36000000000001</v>
      </c>
      <c r="M1504" s="835">
        <v>463.08000000000004</v>
      </c>
      <c r="N1504" s="832">
        <v>3</v>
      </c>
      <c r="O1504" s="836">
        <v>3</v>
      </c>
      <c r="P1504" s="835">
        <v>308.72000000000003</v>
      </c>
      <c r="Q1504" s="837">
        <v>0.66666666666666663</v>
      </c>
      <c r="R1504" s="832">
        <v>2</v>
      </c>
      <c r="S1504" s="837">
        <v>0.66666666666666663</v>
      </c>
      <c r="T1504" s="836">
        <v>2</v>
      </c>
      <c r="U1504" s="838">
        <v>0.66666666666666663</v>
      </c>
    </row>
    <row r="1505" spans="1:21" ht="14.4" customHeight="1" x14ac:dyDescent="0.3">
      <c r="A1505" s="831">
        <v>10</v>
      </c>
      <c r="B1505" s="832" t="s">
        <v>2982</v>
      </c>
      <c r="C1505" s="832" t="s">
        <v>2989</v>
      </c>
      <c r="D1505" s="833" t="s">
        <v>6899</v>
      </c>
      <c r="E1505" s="834" t="s">
        <v>3030</v>
      </c>
      <c r="F1505" s="832" t="s">
        <v>2984</v>
      </c>
      <c r="G1505" s="832" t="s">
        <v>3106</v>
      </c>
      <c r="H1505" s="832" t="s">
        <v>689</v>
      </c>
      <c r="I1505" s="832" t="s">
        <v>2590</v>
      </c>
      <c r="J1505" s="832" t="s">
        <v>2591</v>
      </c>
      <c r="K1505" s="832" t="s">
        <v>2592</v>
      </c>
      <c r="L1505" s="835">
        <v>111.22</v>
      </c>
      <c r="M1505" s="835">
        <v>111.22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10</v>
      </c>
      <c r="B1506" s="832" t="s">
        <v>2982</v>
      </c>
      <c r="C1506" s="832" t="s">
        <v>2989</v>
      </c>
      <c r="D1506" s="833" t="s">
        <v>6899</v>
      </c>
      <c r="E1506" s="834" t="s">
        <v>3030</v>
      </c>
      <c r="F1506" s="832" t="s">
        <v>2984</v>
      </c>
      <c r="G1506" s="832" t="s">
        <v>3106</v>
      </c>
      <c r="H1506" s="832" t="s">
        <v>689</v>
      </c>
      <c r="I1506" s="832" t="s">
        <v>2448</v>
      </c>
      <c r="J1506" s="832" t="s">
        <v>2449</v>
      </c>
      <c r="K1506" s="832" t="s">
        <v>2450</v>
      </c>
      <c r="L1506" s="835">
        <v>149.52000000000001</v>
      </c>
      <c r="M1506" s="835">
        <v>149.52000000000001</v>
      </c>
      <c r="N1506" s="832">
        <v>1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10</v>
      </c>
      <c r="B1507" s="832" t="s">
        <v>2982</v>
      </c>
      <c r="C1507" s="832" t="s">
        <v>2989</v>
      </c>
      <c r="D1507" s="833" t="s">
        <v>6899</v>
      </c>
      <c r="E1507" s="834" t="s">
        <v>3030</v>
      </c>
      <c r="F1507" s="832" t="s">
        <v>2984</v>
      </c>
      <c r="G1507" s="832" t="s">
        <v>3106</v>
      </c>
      <c r="H1507" s="832" t="s">
        <v>689</v>
      </c>
      <c r="I1507" s="832" t="s">
        <v>2586</v>
      </c>
      <c r="J1507" s="832" t="s">
        <v>1288</v>
      </c>
      <c r="K1507" s="832" t="s">
        <v>2587</v>
      </c>
      <c r="L1507" s="835">
        <v>225.06</v>
      </c>
      <c r="M1507" s="835">
        <v>225.06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10</v>
      </c>
      <c r="B1508" s="832" t="s">
        <v>2982</v>
      </c>
      <c r="C1508" s="832" t="s">
        <v>2989</v>
      </c>
      <c r="D1508" s="833" t="s">
        <v>6899</v>
      </c>
      <c r="E1508" s="834" t="s">
        <v>3030</v>
      </c>
      <c r="F1508" s="832" t="s">
        <v>2984</v>
      </c>
      <c r="G1508" s="832" t="s">
        <v>3263</v>
      </c>
      <c r="H1508" s="832" t="s">
        <v>689</v>
      </c>
      <c r="I1508" s="832" t="s">
        <v>2461</v>
      </c>
      <c r="J1508" s="832" t="s">
        <v>2459</v>
      </c>
      <c r="K1508" s="832" t="s">
        <v>2462</v>
      </c>
      <c r="L1508" s="835">
        <v>170.52</v>
      </c>
      <c r="M1508" s="835">
        <v>341.04</v>
      </c>
      <c r="N1508" s="832">
        <v>2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10</v>
      </c>
      <c r="B1509" s="832" t="s">
        <v>2982</v>
      </c>
      <c r="C1509" s="832" t="s">
        <v>2989</v>
      </c>
      <c r="D1509" s="833" t="s">
        <v>6899</v>
      </c>
      <c r="E1509" s="834" t="s">
        <v>3030</v>
      </c>
      <c r="F1509" s="832" t="s">
        <v>2984</v>
      </c>
      <c r="G1509" s="832" t="s">
        <v>3267</v>
      </c>
      <c r="H1509" s="832" t="s">
        <v>689</v>
      </c>
      <c r="I1509" s="832" t="s">
        <v>2797</v>
      </c>
      <c r="J1509" s="832" t="s">
        <v>1263</v>
      </c>
      <c r="K1509" s="832" t="s">
        <v>2798</v>
      </c>
      <c r="L1509" s="835">
        <v>69.16</v>
      </c>
      <c r="M1509" s="835">
        <v>138.32</v>
      </c>
      <c r="N1509" s="832">
        <v>2</v>
      </c>
      <c r="O1509" s="836">
        <v>1.5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10</v>
      </c>
      <c r="B1510" s="832" t="s">
        <v>2982</v>
      </c>
      <c r="C1510" s="832" t="s">
        <v>2989</v>
      </c>
      <c r="D1510" s="833" t="s">
        <v>6899</v>
      </c>
      <c r="E1510" s="834" t="s">
        <v>3030</v>
      </c>
      <c r="F1510" s="832" t="s">
        <v>2984</v>
      </c>
      <c r="G1510" s="832" t="s">
        <v>3107</v>
      </c>
      <c r="H1510" s="832" t="s">
        <v>630</v>
      </c>
      <c r="I1510" s="832" t="s">
        <v>3810</v>
      </c>
      <c r="J1510" s="832" t="s">
        <v>3287</v>
      </c>
      <c r="K1510" s="832" t="s">
        <v>3811</v>
      </c>
      <c r="L1510" s="835">
        <v>34.57</v>
      </c>
      <c r="M1510" s="835">
        <v>34.57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10</v>
      </c>
      <c r="B1511" s="832" t="s">
        <v>2982</v>
      </c>
      <c r="C1511" s="832" t="s">
        <v>2989</v>
      </c>
      <c r="D1511" s="833" t="s">
        <v>6899</v>
      </c>
      <c r="E1511" s="834" t="s">
        <v>3030</v>
      </c>
      <c r="F1511" s="832" t="s">
        <v>2984</v>
      </c>
      <c r="G1511" s="832" t="s">
        <v>3648</v>
      </c>
      <c r="H1511" s="832" t="s">
        <v>630</v>
      </c>
      <c r="I1511" s="832" t="s">
        <v>3649</v>
      </c>
      <c r="J1511" s="832" t="s">
        <v>1380</v>
      </c>
      <c r="K1511" s="832" t="s">
        <v>3650</v>
      </c>
      <c r="L1511" s="835">
        <v>161.52000000000001</v>
      </c>
      <c r="M1511" s="835">
        <v>161.52000000000001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10</v>
      </c>
      <c r="B1512" s="832" t="s">
        <v>2982</v>
      </c>
      <c r="C1512" s="832" t="s">
        <v>2989</v>
      </c>
      <c r="D1512" s="833" t="s">
        <v>6899</v>
      </c>
      <c r="E1512" s="834" t="s">
        <v>3030</v>
      </c>
      <c r="F1512" s="832" t="s">
        <v>2984</v>
      </c>
      <c r="G1512" s="832" t="s">
        <v>4078</v>
      </c>
      <c r="H1512" s="832" t="s">
        <v>630</v>
      </c>
      <c r="I1512" s="832" t="s">
        <v>4079</v>
      </c>
      <c r="J1512" s="832" t="s">
        <v>4080</v>
      </c>
      <c r="K1512" s="832" t="s">
        <v>4081</v>
      </c>
      <c r="L1512" s="835">
        <v>3515.36</v>
      </c>
      <c r="M1512" s="835">
        <v>70307.199999999997</v>
      </c>
      <c r="N1512" s="832">
        <v>20</v>
      </c>
      <c r="O1512" s="836">
        <v>1</v>
      </c>
      <c r="P1512" s="835">
        <v>70307.199999999997</v>
      </c>
      <c r="Q1512" s="837">
        <v>1</v>
      </c>
      <c r="R1512" s="832">
        <v>20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10</v>
      </c>
      <c r="B1513" s="832" t="s">
        <v>2982</v>
      </c>
      <c r="C1513" s="832" t="s">
        <v>2989</v>
      </c>
      <c r="D1513" s="833" t="s">
        <v>6899</v>
      </c>
      <c r="E1513" s="834" t="s">
        <v>3030</v>
      </c>
      <c r="F1513" s="832" t="s">
        <v>2984</v>
      </c>
      <c r="G1513" s="832" t="s">
        <v>3204</v>
      </c>
      <c r="H1513" s="832" t="s">
        <v>630</v>
      </c>
      <c r="I1513" s="832" t="s">
        <v>3297</v>
      </c>
      <c r="J1513" s="832" t="s">
        <v>3298</v>
      </c>
      <c r="K1513" s="832" t="s">
        <v>3299</v>
      </c>
      <c r="L1513" s="835">
        <v>46.75</v>
      </c>
      <c r="M1513" s="835">
        <v>93.5</v>
      </c>
      <c r="N1513" s="832">
        <v>2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10</v>
      </c>
      <c r="B1514" s="832" t="s">
        <v>2982</v>
      </c>
      <c r="C1514" s="832" t="s">
        <v>2989</v>
      </c>
      <c r="D1514" s="833" t="s">
        <v>6899</v>
      </c>
      <c r="E1514" s="834" t="s">
        <v>3030</v>
      </c>
      <c r="F1514" s="832" t="s">
        <v>2984</v>
      </c>
      <c r="G1514" s="832" t="s">
        <v>4017</v>
      </c>
      <c r="H1514" s="832" t="s">
        <v>630</v>
      </c>
      <c r="I1514" s="832" t="s">
        <v>4018</v>
      </c>
      <c r="J1514" s="832" t="s">
        <v>1194</v>
      </c>
      <c r="K1514" s="832" t="s">
        <v>4019</v>
      </c>
      <c r="L1514" s="835">
        <v>105.63</v>
      </c>
      <c r="M1514" s="835">
        <v>105.63</v>
      </c>
      <c r="N1514" s="832">
        <v>1</v>
      </c>
      <c r="O1514" s="836">
        <v>1</v>
      </c>
      <c r="P1514" s="835">
        <v>105.63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10</v>
      </c>
      <c r="B1515" s="832" t="s">
        <v>2982</v>
      </c>
      <c r="C1515" s="832" t="s">
        <v>2989</v>
      </c>
      <c r="D1515" s="833" t="s">
        <v>6899</v>
      </c>
      <c r="E1515" s="834" t="s">
        <v>3030</v>
      </c>
      <c r="F1515" s="832" t="s">
        <v>2984</v>
      </c>
      <c r="G1515" s="832" t="s">
        <v>4095</v>
      </c>
      <c r="H1515" s="832" t="s">
        <v>630</v>
      </c>
      <c r="I1515" s="832" t="s">
        <v>4096</v>
      </c>
      <c r="J1515" s="832" t="s">
        <v>4097</v>
      </c>
      <c r="K1515" s="832" t="s">
        <v>4098</v>
      </c>
      <c r="L1515" s="835">
        <v>45.48</v>
      </c>
      <c r="M1515" s="835">
        <v>181.92</v>
      </c>
      <c r="N1515" s="832">
        <v>4</v>
      </c>
      <c r="O1515" s="836">
        <v>0.5</v>
      </c>
      <c r="P1515" s="835">
        <v>181.92</v>
      </c>
      <c r="Q1515" s="837">
        <v>1</v>
      </c>
      <c r="R1515" s="832">
        <v>4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10</v>
      </c>
      <c r="B1516" s="832" t="s">
        <v>2982</v>
      </c>
      <c r="C1516" s="832" t="s">
        <v>2989</v>
      </c>
      <c r="D1516" s="833" t="s">
        <v>6899</v>
      </c>
      <c r="E1516" s="834" t="s">
        <v>3030</v>
      </c>
      <c r="F1516" s="832" t="s">
        <v>2984</v>
      </c>
      <c r="G1516" s="832" t="s">
        <v>4095</v>
      </c>
      <c r="H1516" s="832" t="s">
        <v>630</v>
      </c>
      <c r="I1516" s="832" t="s">
        <v>4774</v>
      </c>
      <c r="J1516" s="832" t="s">
        <v>4097</v>
      </c>
      <c r="K1516" s="832" t="s">
        <v>4775</v>
      </c>
      <c r="L1516" s="835">
        <v>113.69</v>
      </c>
      <c r="M1516" s="835">
        <v>113.69</v>
      </c>
      <c r="N1516" s="832">
        <v>1</v>
      </c>
      <c r="O1516" s="836">
        <v>0.5</v>
      </c>
      <c r="P1516" s="835">
        <v>113.69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10</v>
      </c>
      <c r="B1517" s="832" t="s">
        <v>2982</v>
      </c>
      <c r="C1517" s="832" t="s">
        <v>2989</v>
      </c>
      <c r="D1517" s="833" t="s">
        <v>6899</v>
      </c>
      <c r="E1517" s="834" t="s">
        <v>3030</v>
      </c>
      <c r="F1517" s="832" t="s">
        <v>2984</v>
      </c>
      <c r="G1517" s="832" t="s">
        <v>3120</v>
      </c>
      <c r="H1517" s="832" t="s">
        <v>630</v>
      </c>
      <c r="I1517" s="832" t="s">
        <v>3211</v>
      </c>
      <c r="J1517" s="832" t="s">
        <v>1034</v>
      </c>
      <c r="K1517" s="832" t="s">
        <v>3212</v>
      </c>
      <c r="L1517" s="835">
        <v>48.09</v>
      </c>
      <c r="M1517" s="835">
        <v>48.09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10</v>
      </c>
      <c r="B1518" s="832" t="s">
        <v>2982</v>
      </c>
      <c r="C1518" s="832" t="s">
        <v>2989</v>
      </c>
      <c r="D1518" s="833" t="s">
        <v>6899</v>
      </c>
      <c r="E1518" s="834" t="s">
        <v>3030</v>
      </c>
      <c r="F1518" s="832" t="s">
        <v>2984</v>
      </c>
      <c r="G1518" s="832" t="s">
        <v>3887</v>
      </c>
      <c r="H1518" s="832" t="s">
        <v>630</v>
      </c>
      <c r="I1518" s="832" t="s">
        <v>3888</v>
      </c>
      <c r="J1518" s="832" t="s">
        <v>766</v>
      </c>
      <c r="K1518" s="832" t="s">
        <v>3889</v>
      </c>
      <c r="L1518" s="835">
        <v>27.28</v>
      </c>
      <c r="M1518" s="835">
        <v>81.84</v>
      </c>
      <c r="N1518" s="832">
        <v>3</v>
      </c>
      <c r="O1518" s="836">
        <v>2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10</v>
      </c>
      <c r="B1519" s="832" t="s">
        <v>2982</v>
      </c>
      <c r="C1519" s="832" t="s">
        <v>2989</v>
      </c>
      <c r="D1519" s="833" t="s">
        <v>6899</v>
      </c>
      <c r="E1519" s="834" t="s">
        <v>3030</v>
      </c>
      <c r="F1519" s="832" t="s">
        <v>2984</v>
      </c>
      <c r="G1519" s="832" t="s">
        <v>4776</v>
      </c>
      <c r="H1519" s="832" t="s">
        <v>630</v>
      </c>
      <c r="I1519" s="832" t="s">
        <v>4777</v>
      </c>
      <c r="J1519" s="832" t="s">
        <v>4778</v>
      </c>
      <c r="K1519" s="832" t="s">
        <v>4779</v>
      </c>
      <c r="L1519" s="835">
        <v>692.29</v>
      </c>
      <c r="M1519" s="835">
        <v>6922.9</v>
      </c>
      <c r="N1519" s="832">
        <v>10</v>
      </c>
      <c r="O1519" s="836">
        <v>0.5</v>
      </c>
      <c r="P1519" s="835">
        <v>6922.9</v>
      </c>
      <c r="Q1519" s="837">
        <v>1</v>
      </c>
      <c r="R1519" s="832">
        <v>10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10</v>
      </c>
      <c r="B1520" s="832" t="s">
        <v>2982</v>
      </c>
      <c r="C1520" s="832" t="s">
        <v>2989</v>
      </c>
      <c r="D1520" s="833" t="s">
        <v>6899</v>
      </c>
      <c r="E1520" s="834" t="s">
        <v>3030</v>
      </c>
      <c r="F1520" s="832" t="s">
        <v>2984</v>
      </c>
      <c r="G1520" s="832" t="s">
        <v>3524</v>
      </c>
      <c r="H1520" s="832" t="s">
        <v>630</v>
      </c>
      <c r="I1520" s="832" t="s">
        <v>3756</v>
      </c>
      <c r="J1520" s="832" t="s">
        <v>3755</v>
      </c>
      <c r="K1520" s="832" t="s">
        <v>2928</v>
      </c>
      <c r="L1520" s="835">
        <v>1520.46</v>
      </c>
      <c r="M1520" s="835">
        <v>1520.46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10</v>
      </c>
      <c r="B1521" s="832" t="s">
        <v>2982</v>
      </c>
      <c r="C1521" s="832" t="s">
        <v>2989</v>
      </c>
      <c r="D1521" s="833" t="s">
        <v>6899</v>
      </c>
      <c r="E1521" s="834" t="s">
        <v>3030</v>
      </c>
      <c r="F1521" s="832" t="s">
        <v>2984</v>
      </c>
      <c r="G1521" s="832" t="s">
        <v>3655</v>
      </c>
      <c r="H1521" s="832" t="s">
        <v>630</v>
      </c>
      <c r="I1521" s="832" t="s">
        <v>3656</v>
      </c>
      <c r="J1521" s="832" t="s">
        <v>1313</v>
      </c>
      <c r="K1521" s="832" t="s">
        <v>3657</v>
      </c>
      <c r="L1521" s="835">
        <v>34.19</v>
      </c>
      <c r="M1521" s="835">
        <v>102.57</v>
      </c>
      <c r="N1521" s="832">
        <v>3</v>
      </c>
      <c r="O1521" s="836">
        <v>1</v>
      </c>
      <c r="P1521" s="835">
        <v>102.57</v>
      </c>
      <c r="Q1521" s="837">
        <v>1</v>
      </c>
      <c r="R1521" s="832">
        <v>3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10</v>
      </c>
      <c r="B1522" s="832" t="s">
        <v>2982</v>
      </c>
      <c r="C1522" s="832" t="s">
        <v>2989</v>
      </c>
      <c r="D1522" s="833" t="s">
        <v>6899</v>
      </c>
      <c r="E1522" s="834" t="s">
        <v>3030</v>
      </c>
      <c r="F1522" s="832" t="s">
        <v>2984</v>
      </c>
      <c r="G1522" s="832" t="s">
        <v>3161</v>
      </c>
      <c r="H1522" s="832" t="s">
        <v>630</v>
      </c>
      <c r="I1522" s="832" t="s">
        <v>3367</v>
      </c>
      <c r="J1522" s="832" t="s">
        <v>1177</v>
      </c>
      <c r="K1522" s="832" t="s">
        <v>3163</v>
      </c>
      <c r="L1522" s="835">
        <v>103.67</v>
      </c>
      <c r="M1522" s="835">
        <v>103.67</v>
      </c>
      <c r="N1522" s="832">
        <v>1</v>
      </c>
      <c r="O1522" s="836">
        <v>0.5</v>
      </c>
      <c r="P1522" s="835">
        <v>103.67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10</v>
      </c>
      <c r="B1523" s="832" t="s">
        <v>2982</v>
      </c>
      <c r="C1523" s="832" t="s">
        <v>2989</v>
      </c>
      <c r="D1523" s="833" t="s">
        <v>6899</v>
      </c>
      <c r="E1523" s="834" t="s">
        <v>3030</v>
      </c>
      <c r="F1523" s="832" t="s">
        <v>2984</v>
      </c>
      <c r="G1523" s="832" t="s">
        <v>3383</v>
      </c>
      <c r="H1523" s="832" t="s">
        <v>689</v>
      </c>
      <c r="I1523" s="832" t="s">
        <v>2542</v>
      </c>
      <c r="J1523" s="832" t="s">
        <v>995</v>
      </c>
      <c r="K1523" s="832" t="s">
        <v>998</v>
      </c>
      <c r="L1523" s="835">
        <v>181.66</v>
      </c>
      <c r="M1523" s="835">
        <v>7629.72</v>
      </c>
      <c r="N1523" s="832">
        <v>42</v>
      </c>
      <c r="O1523" s="836">
        <v>1</v>
      </c>
      <c r="P1523" s="835">
        <v>7629.72</v>
      </c>
      <c r="Q1523" s="837">
        <v>1</v>
      </c>
      <c r="R1523" s="832">
        <v>42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10</v>
      </c>
      <c r="B1524" s="832" t="s">
        <v>2982</v>
      </c>
      <c r="C1524" s="832" t="s">
        <v>2989</v>
      </c>
      <c r="D1524" s="833" t="s">
        <v>6899</v>
      </c>
      <c r="E1524" s="834" t="s">
        <v>3030</v>
      </c>
      <c r="F1524" s="832" t="s">
        <v>2984</v>
      </c>
      <c r="G1524" s="832" t="s">
        <v>3383</v>
      </c>
      <c r="H1524" s="832" t="s">
        <v>689</v>
      </c>
      <c r="I1524" s="832" t="s">
        <v>2741</v>
      </c>
      <c r="J1524" s="832" t="s">
        <v>1558</v>
      </c>
      <c r="K1524" s="832" t="s">
        <v>1281</v>
      </c>
      <c r="L1524" s="835">
        <v>158.4</v>
      </c>
      <c r="M1524" s="835">
        <v>792</v>
      </c>
      <c r="N1524" s="832">
        <v>5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10</v>
      </c>
      <c r="B1525" s="832" t="s">
        <v>2982</v>
      </c>
      <c r="C1525" s="832" t="s">
        <v>2989</v>
      </c>
      <c r="D1525" s="833" t="s">
        <v>6899</v>
      </c>
      <c r="E1525" s="834" t="s">
        <v>3030</v>
      </c>
      <c r="F1525" s="832" t="s">
        <v>2984</v>
      </c>
      <c r="G1525" s="832" t="s">
        <v>3383</v>
      </c>
      <c r="H1525" s="832" t="s">
        <v>689</v>
      </c>
      <c r="I1525" s="832" t="s">
        <v>2742</v>
      </c>
      <c r="J1525" s="832" t="s">
        <v>1559</v>
      </c>
      <c r="K1525" s="832" t="s">
        <v>1281</v>
      </c>
      <c r="L1525" s="835">
        <v>158.4</v>
      </c>
      <c r="M1525" s="835">
        <v>950.40000000000009</v>
      </c>
      <c r="N1525" s="832">
        <v>6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10</v>
      </c>
      <c r="B1526" s="832" t="s">
        <v>2982</v>
      </c>
      <c r="C1526" s="832" t="s">
        <v>2989</v>
      </c>
      <c r="D1526" s="833" t="s">
        <v>6899</v>
      </c>
      <c r="E1526" s="834" t="s">
        <v>3030</v>
      </c>
      <c r="F1526" s="832" t="s">
        <v>2984</v>
      </c>
      <c r="G1526" s="832" t="s">
        <v>3182</v>
      </c>
      <c r="H1526" s="832" t="s">
        <v>630</v>
      </c>
      <c r="I1526" s="832" t="s">
        <v>3183</v>
      </c>
      <c r="J1526" s="832" t="s">
        <v>1683</v>
      </c>
      <c r="K1526" s="832" t="s">
        <v>3184</v>
      </c>
      <c r="L1526" s="835">
        <v>0</v>
      </c>
      <c r="M1526" s="835">
        <v>0</v>
      </c>
      <c r="N1526" s="832">
        <v>1</v>
      </c>
      <c r="O1526" s="836">
        <v>0.5</v>
      </c>
      <c r="P1526" s="835">
        <v>0</v>
      </c>
      <c r="Q1526" s="837"/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10</v>
      </c>
      <c r="B1527" s="832" t="s">
        <v>2982</v>
      </c>
      <c r="C1527" s="832" t="s">
        <v>2989</v>
      </c>
      <c r="D1527" s="833" t="s">
        <v>6899</v>
      </c>
      <c r="E1527" s="834" t="s">
        <v>3030</v>
      </c>
      <c r="F1527" s="832" t="s">
        <v>2984</v>
      </c>
      <c r="G1527" s="832" t="s">
        <v>3185</v>
      </c>
      <c r="H1527" s="832" t="s">
        <v>630</v>
      </c>
      <c r="I1527" s="832" t="s">
        <v>4780</v>
      </c>
      <c r="J1527" s="832" t="s">
        <v>2273</v>
      </c>
      <c r="K1527" s="832" t="s">
        <v>4781</v>
      </c>
      <c r="L1527" s="835">
        <v>30.5</v>
      </c>
      <c r="M1527" s="835">
        <v>30.5</v>
      </c>
      <c r="N1527" s="832">
        <v>1</v>
      </c>
      <c r="O1527" s="836">
        <v>1</v>
      </c>
      <c r="P1527" s="835">
        <v>30.5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10</v>
      </c>
      <c r="B1528" s="832" t="s">
        <v>2982</v>
      </c>
      <c r="C1528" s="832" t="s">
        <v>2989</v>
      </c>
      <c r="D1528" s="833" t="s">
        <v>6899</v>
      </c>
      <c r="E1528" s="834" t="s">
        <v>3030</v>
      </c>
      <c r="F1528" s="832" t="s">
        <v>2984</v>
      </c>
      <c r="G1528" s="832" t="s">
        <v>3224</v>
      </c>
      <c r="H1528" s="832" t="s">
        <v>630</v>
      </c>
      <c r="I1528" s="832" t="s">
        <v>3225</v>
      </c>
      <c r="J1528" s="832" t="s">
        <v>3226</v>
      </c>
      <c r="K1528" s="832" t="s">
        <v>3227</v>
      </c>
      <c r="L1528" s="835">
        <v>77.14</v>
      </c>
      <c r="M1528" s="835">
        <v>77.14</v>
      </c>
      <c r="N1528" s="832">
        <v>1</v>
      </c>
      <c r="O1528" s="836">
        <v>1</v>
      </c>
      <c r="P1528" s="835">
        <v>77.14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10</v>
      </c>
      <c r="B1529" s="832" t="s">
        <v>2982</v>
      </c>
      <c r="C1529" s="832" t="s">
        <v>2989</v>
      </c>
      <c r="D1529" s="833" t="s">
        <v>6899</v>
      </c>
      <c r="E1529" s="834" t="s">
        <v>3030</v>
      </c>
      <c r="F1529" s="832" t="s">
        <v>2984</v>
      </c>
      <c r="G1529" s="832" t="s">
        <v>4782</v>
      </c>
      <c r="H1529" s="832" t="s">
        <v>630</v>
      </c>
      <c r="I1529" s="832" t="s">
        <v>4783</v>
      </c>
      <c r="J1529" s="832" t="s">
        <v>4784</v>
      </c>
      <c r="K1529" s="832" t="s">
        <v>4785</v>
      </c>
      <c r="L1529" s="835">
        <v>0</v>
      </c>
      <c r="M1529" s="835">
        <v>0</v>
      </c>
      <c r="N1529" s="832">
        <v>2</v>
      </c>
      <c r="O1529" s="836">
        <v>0.5</v>
      </c>
      <c r="P1529" s="835">
        <v>0</v>
      </c>
      <c r="Q1529" s="837"/>
      <c r="R1529" s="832">
        <v>2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10</v>
      </c>
      <c r="B1530" s="832" t="s">
        <v>2982</v>
      </c>
      <c r="C1530" s="832" t="s">
        <v>2989</v>
      </c>
      <c r="D1530" s="833" t="s">
        <v>6899</v>
      </c>
      <c r="E1530" s="834" t="s">
        <v>3031</v>
      </c>
      <c r="F1530" s="832" t="s">
        <v>2984</v>
      </c>
      <c r="G1530" s="832" t="s">
        <v>3249</v>
      </c>
      <c r="H1530" s="832" t="s">
        <v>630</v>
      </c>
      <c r="I1530" s="832" t="s">
        <v>3250</v>
      </c>
      <c r="J1530" s="832" t="s">
        <v>3251</v>
      </c>
      <c r="K1530" s="832" t="s">
        <v>3252</v>
      </c>
      <c r="L1530" s="835">
        <v>19.75</v>
      </c>
      <c r="M1530" s="835">
        <v>19.75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10</v>
      </c>
      <c r="B1531" s="832" t="s">
        <v>2982</v>
      </c>
      <c r="C1531" s="832" t="s">
        <v>2989</v>
      </c>
      <c r="D1531" s="833" t="s">
        <v>6899</v>
      </c>
      <c r="E1531" s="834" t="s">
        <v>3031</v>
      </c>
      <c r="F1531" s="832" t="s">
        <v>2984</v>
      </c>
      <c r="G1531" s="832" t="s">
        <v>3106</v>
      </c>
      <c r="H1531" s="832" t="s">
        <v>689</v>
      </c>
      <c r="I1531" s="832" t="s">
        <v>2590</v>
      </c>
      <c r="J1531" s="832" t="s">
        <v>2591</v>
      </c>
      <c r="K1531" s="832" t="s">
        <v>2592</v>
      </c>
      <c r="L1531" s="835">
        <v>111.22</v>
      </c>
      <c r="M1531" s="835">
        <v>222.44</v>
      </c>
      <c r="N1531" s="832">
        <v>2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10</v>
      </c>
      <c r="B1532" s="832" t="s">
        <v>2982</v>
      </c>
      <c r="C1532" s="832" t="s">
        <v>2989</v>
      </c>
      <c r="D1532" s="833" t="s">
        <v>6899</v>
      </c>
      <c r="E1532" s="834" t="s">
        <v>3031</v>
      </c>
      <c r="F1532" s="832" t="s">
        <v>2984</v>
      </c>
      <c r="G1532" s="832" t="s">
        <v>3106</v>
      </c>
      <c r="H1532" s="832" t="s">
        <v>689</v>
      </c>
      <c r="I1532" s="832" t="s">
        <v>2448</v>
      </c>
      <c r="J1532" s="832" t="s">
        <v>2449</v>
      </c>
      <c r="K1532" s="832" t="s">
        <v>2450</v>
      </c>
      <c r="L1532" s="835">
        <v>149.52000000000001</v>
      </c>
      <c r="M1532" s="835">
        <v>149.52000000000001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10</v>
      </c>
      <c r="B1533" s="832" t="s">
        <v>2982</v>
      </c>
      <c r="C1533" s="832" t="s">
        <v>2989</v>
      </c>
      <c r="D1533" s="833" t="s">
        <v>6899</v>
      </c>
      <c r="E1533" s="834" t="s">
        <v>3031</v>
      </c>
      <c r="F1533" s="832" t="s">
        <v>2984</v>
      </c>
      <c r="G1533" s="832" t="s">
        <v>3267</v>
      </c>
      <c r="H1533" s="832" t="s">
        <v>630</v>
      </c>
      <c r="I1533" s="832" t="s">
        <v>3977</v>
      </c>
      <c r="J1533" s="832" t="s">
        <v>3978</v>
      </c>
      <c r="K1533" s="832" t="s">
        <v>3979</v>
      </c>
      <c r="L1533" s="835">
        <v>0</v>
      </c>
      <c r="M1533" s="835">
        <v>0</v>
      </c>
      <c r="N1533" s="832">
        <v>1</v>
      </c>
      <c r="O1533" s="836">
        <v>0.5</v>
      </c>
      <c r="P1533" s="835"/>
      <c r="Q1533" s="837"/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10</v>
      </c>
      <c r="B1534" s="832" t="s">
        <v>2982</v>
      </c>
      <c r="C1534" s="832" t="s">
        <v>2989</v>
      </c>
      <c r="D1534" s="833" t="s">
        <v>6899</v>
      </c>
      <c r="E1534" s="834" t="s">
        <v>3031</v>
      </c>
      <c r="F1534" s="832" t="s">
        <v>2984</v>
      </c>
      <c r="G1534" s="832" t="s">
        <v>3323</v>
      </c>
      <c r="H1534" s="832" t="s">
        <v>630</v>
      </c>
      <c r="I1534" s="832" t="s">
        <v>3324</v>
      </c>
      <c r="J1534" s="832" t="s">
        <v>702</v>
      </c>
      <c r="K1534" s="832" t="s">
        <v>3325</v>
      </c>
      <c r="L1534" s="835">
        <v>0</v>
      </c>
      <c r="M1534" s="835">
        <v>0</v>
      </c>
      <c r="N1534" s="832">
        <v>4</v>
      </c>
      <c r="O1534" s="836">
        <v>3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10</v>
      </c>
      <c r="B1535" s="832" t="s">
        <v>2982</v>
      </c>
      <c r="C1535" s="832" t="s">
        <v>2989</v>
      </c>
      <c r="D1535" s="833" t="s">
        <v>6899</v>
      </c>
      <c r="E1535" s="834" t="s">
        <v>3031</v>
      </c>
      <c r="F1535" s="832" t="s">
        <v>2984</v>
      </c>
      <c r="G1535" s="832" t="s">
        <v>3126</v>
      </c>
      <c r="H1535" s="832" t="s">
        <v>630</v>
      </c>
      <c r="I1535" s="832" t="s">
        <v>3127</v>
      </c>
      <c r="J1535" s="832" t="s">
        <v>1056</v>
      </c>
      <c r="K1535" s="832" t="s">
        <v>3128</v>
      </c>
      <c r="L1535" s="835">
        <v>61.97</v>
      </c>
      <c r="M1535" s="835">
        <v>123.94</v>
      </c>
      <c r="N1535" s="832">
        <v>2</v>
      </c>
      <c r="O1535" s="836">
        <v>2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10</v>
      </c>
      <c r="B1536" s="832" t="s">
        <v>2982</v>
      </c>
      <c r="C1536" s="832" t="s">
        <v>2989</v>
      </c>
      <c r="D1536" s="833" t="s">
        <v>6899</v>
      </c>
      <c r="E1536" s="834" t="s">
        <v>3031</v>
      </c>
      <c r="F1536" s="832" t="s">
        <v>2984</v>
      </c>
      <c r="G1536" s="832" t="s">
        <v>3757</v>
      </c>
      <c r="H1536" s="832" t="s">
        <v>630</v>
      </c>
      <c r="I1536" s="832" t="s">
        <v>3903</v>
      </c>
      <c r="J1536" s="832" t="s">
        <v>3904</v>
      </c>
      <c r="K1536" s="832" t="s">
        <v>3905</v>
      </c>
      <c r="L1536" s="835">
        <v>0</v>
      </c>
      <c r="M1536" s="835">
        <v>0</v>
      </c>
      <c r="N1536" s="832">
        <v>1</v>
      </c>
      <c r="O1536" s="836">
        <v>1</v>
      </c>
      <c r="P1536" s="835">
        <v>0</v>
      </c>
      <c r="Q1536" s="837"/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10</v>
      </c>
      <c r="B1537" s="832" t="s">
        <v>2982</v>
      </c>
      <c r="C1537" s="832" t="s">
        <v>2989</v>
      </c>
      <c r="D1537" s="833" t="s">
        <v>6899</v>
      </c>
      <c r="E1537" s="834" t="s">
        <v>3031</v>
      </c>
      <c r="F1537" s="832" t="s">
        <v>2984</v>
      </c>
      <c r="G1537" s="832" t="s">
        <v>3349</v>
      </c>
      <c r="H1537" s="832" t="s">
        <v>630</v>
      </c>
      <c r="I1537" s="832" t="s">
        <v>3906</v>
      </c>
      <c r="J1537" s="832" t="s">
        <v>790</v>
      </c>
      <c r="K1537" s="832" t="s">
        <v>791</v>
      </c>
      <c r="L1537" s="835">
        <v>0</v>
      </c>
      <c r="M1537" s="835">
        <v>0</v>
      </c>
      <c r="N1537" s="832">
        <v>1</v>
      </c>
      <c r="O1537" s="836">
        <v>1</v>
      </c>
      <c r="P1537" s="835"/>
      <c r="Q1537" s="837"/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10</v>
      </c>
      <c r="B1538" s="832" t="s">
        <v>2982</v>
      </c>
      <c r="C1538" s="832" t="s">
        <v>2989</v>
      </c>
      <c r="D1538" s="833" t="s">
        <v>6899</v>
      </c>
      <c r="E1538" s="834" t="s">
        <v>3031</v>
      </c>
      <c r="F1538" s="832" t="s">
        <v>2984</v>
      </c>
      <c r="G1538" s="832" t="s">
        <v>3380</v>
      </c>
      <c r="H1538" s="832" t="s">
        <v>630</v>
      </c>
      <c r="I1538" s="832" t="s">
        <v>3381</v>
      </c>
      <c r="J1538" s="832" t="s">
        <v>708</v>
      </c>
      <c r="K1538" s="832" t="s">
        <v>3382</v>
      </c>
      <c r="L1538" s="835">
        <v>52.61</v>
      </c>
      <c r="M1538" s="835">
        <v>52.61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10</v>
      </c>
      <c r="B1539" s="832" t="s">
        <v>2982</v>
      </c>
      <c r="C1539" s="832" t="s">
        <v>2989</v>
      </c>
      <c r="D1539" s="833" t="s">
        <v>6899</v>
      </c>
      <c r="E1539" s="834" t="s">
        <v>3031</v>
      </c>
      <c r="F1539" s="832" t="s">
        <v>2984</v>
      </c>
      <c r="G1539" s="832" t="s">
        <v>3388</v>
      </c>
      <c r="H1539" s="832" t="s">
        <v>630</v>
      </c>
      <c r="I1539" s="832" t="s">
        <v>3394</v>
      </c>
      <c r="J1539" s="832" t="s">
        <v>1210</v>
      </c>
      <c r="K1539" s="832" t="s">
        <v>3395</v>
      </c>
      <c r="L1539" s="835">
        <v>220.09</v>
      </c>
      <c r="M1539" s="835">
        <v>440.18</v>
      </c>
      <c r="N1539" s="832">
        <v>2</v>
      </c>
      <c r="O1539" s="836">
        <v>1.5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10</v>
      </c>
      <c r="B1540" s="832" t="s">
        <v>2982</v>
      </c>
      <c r="C1540" s="832" t="s">
        <v>2989</v>
      </c>
      <c r="D1540" s="833" t="s">
        <v>6899</v>
      </c>
      <c r="E1540" s="834" t="s">
        <v>3031</v>
      </c>
      <c r="F1540" s="832" t="s">
        <v>2984</v>
      </c>
      <c r="G1540" s="832" t="s">
        <v>3425</v>
      </c>
      <c r="H1540" s="832" t="s">
        <v>630</v>
      </c>
      <c r="I1540" s="832" t="s">
        <v>3431</v>
      </c>
      <c r="J1540" s="832" t="s">
        <v>1070</v>
      </c>
      <c r="K1540" s="832" t="s">
        <v>3432</v>
      </c>
      <c r="L1540" s="835">
        <v>60.28</v>
      </c>
      <c r="M1540" s="835">
        <v>120.56</v>
      </c>
      <c r="N1540" s="832">
        <v>2</v>
      </c>
      <c r="O1540" s="836">
        <v>1.5</v>
      </c>
      <c r="P1540" s="835">
        <v>60.28</v>
      </c>
      <c r="Q1540" s="837">
        <v>0.5</v>
      </c>
      <c r="R1540" s="832">
        <v>1</v>
      </c>
      <c r="S1540" s="837">
        <v>0.5</v>
      </c>
      <c r="T1540" s="836">
        <v>1</v>
      </c>
      <c r="U1540" s="838">
        <v>0.66666666666666663</v>
      </c>
    </row>
    <row r="1541" spans="1:21" ht="14.4" customHeight="1" x14ac:dyDescent="0.3">
      <c r="A1541" s="831">
        <v>10</v>
      </c>
      <c r="B1541" s="832" t="s">
        <v>2982</v>
      </c>
      <c r="C1541" s="832" t="s">
        <v>2989</v>
      </c>
      <c r="D1541" s="833" t="s">
        <v>6899</v>
      </c>
      <c r="E1541" s="834" t="s">
        <v>3031</v>
      </c>
      <c r="F1541" s="832" t="s">
        <v>2984</v>
      </c>
      <c r="G1541" s="832" t="s">
        <v>3186</v>
      </c>
      <c r="H1541" s="832" t="s">
        <v>630</v>
      </c>
      <c r="I1541" s="832" t="s">
        <v>3442</v>
      </c>
      <c r="J1541" s="832" t="s">
        <v>3443</v>
      </c>
      <c r="K1541" s="832" t="s">
        <v>3444</v>
      </c>
      <c r="L1541" s="835">
        <v>25.12</v>
      </c>
      <c r="M1541" s="835">
        <v>50.24</v>
      </c>
      <c r="N1541" s="832">
        <v>2</v>
      </c>
      <c r="O1541" s="836">
        <v>2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10</v>
      </c>
      <c r="B1542" s="832" t="s">
        <v>2982</v>
      </c>
      <c r="C1542" s="832" t="s">
        <v>2989</v>
      </c>
      <c r="D1542" s="833" t="s">
        <v>6899</v>
      </c>
      <c r="E1542" s="834" t="s">
        <v>3031</v>
      </c>
      <c r="F1542" s="832" t="s">
        <v>2985</v>
      </c>
      <c r="G1542" s="832" t="s">
        <v>3094</v>
      </c>
      <c r="H1542" s="832" t="s">
        <v>630</v>
      </c>
      <c r="I1542" s="832" t="s">
        <v>3465</v>
      </c>
      <c r="J1542" s="832" t="s">
        <v>3040</v>
      </c>
      <c r="K1542" s="832"/>
      <c r="L1542" s="835">
        <v>0</v>
      </c>
      <c r="M1542" s="835">
        <v>0</v>
      </c>
      <c r="N1542" s="832">
        <v>1</v>
      </c>
      <c r="O1542" s="836">
        <v>1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10</v>
      </c>
      <c r="B1543" s="832" t="s">
        <v>2982</v>
      </c>
      <c r="C1543" s="832" t="s">
        <v>2989</v>
      </c>
      <c r="D1543" s="833" t="s">
        <v>6899</v>
      </c>
      <c r="E1543" s="834" t="s">
        <v>3031</v>
      </c>
      <c r="F1543" s="832" t="s">
        <v>2985</v>
      </c>
      <c r="G1543" s="832" t="s">
        <v>3094</v>
      </c>
      <c r="H1543" s="832" t="s">
        <v>630</v>
      </c>
      <c r="I1543" s="832" t="s">
        <v>3468</v>
      </c>
      <c r="J1543" s="832" t="s">
        <v>3040</v>
      </c>
      <c r="K1543" s="832"/>
      <c r="L1543" s="835">
        <v>0</v>
      </c>
      <c r="M1543" s="835">
        <v>0</v>
      </c>
      <c r="N1543" s="832">
        <v>2</v>
      </c>
      <c r="O1543" s="836">
        <v>2</v>
      </c>
      <c r="P1543" s="835">
        <v>0</v>
      </c>
      <c r="Q1543" s="837"/>
      <c r="R1543" s="832">
        <v>1</v>
      </c>
      <c r="S1543" s="837">
        <v>0.5</v>
      </c>
      <c r="T1543" s="836">
        <v>1</v>
      </c>
      <c r="U1543" s="838">
        <v>0.5</v>
      </c>
    </row>
    <row r="1544" spans="1:21" ht="14.4" customHeight="1" x14ac:dyDescent="0.3">
      <c r="A1544" s="831">
        <v>10</v>
      </c>
      <c r="B1544" s="832" t="s">
        <v>2982</v>
      </c>
      <c r="C1544" s="832" t="s">
        <v>2989</v>
      </c>
      <c r="D1544" s="833" t="s">
        <v>6899</v>
      </c>
      <c r="E1544" s="834" t="s">
        <v>3031</v>
      </c>
      <c r="F1544" s="832" t="s">
        <v>2985</v>
      </c>
      <c r="G1544" s="832" t="s">
        <v>3094</v>
      </c>
      <c r="H1544" s="832" t="s">
        <v>630</v>
      </c>
      <c r="I1544" s="832" t="s">
        <v>3469</v>
      </c>
      <c r="J1544" s="832" t="s">
        <v>3040</v>
      </c>
      <c r="K1544" s="832"/>
      <c r="L1544" s="835">
        <v>0</v>
      </c>
      <c r="M1544" s="835">
        <v>0</v>
      </c>
      <c r="N1544" s="832">
        <v>1</v>
      </c>
      <c r="O1544" s="836">
        <v>1</v>
      </c>
      <c r="P1544" s="835">
        <v>0</v>
      </c>
      <c r="Q1544" s="837"/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10</v>
      </c>
      <c r="B1545" s="832" t="s">
        <v>2982</v>
      </c>
      <c r="C1545" s="832" t="s">
        <v>2989</v>
      </c>
      <c r="D1545" s="833" t="s">
        <v>6899</v>
      </c>
      <c r="E1545" s="834" t="s">
        <v>3037</v>
      </c>
      <c r="F1545" s="832" t="s">
        <v>2984</v>
      </c>
      <c r="G1545" s="832" t="s">
        <v>3106</v>
      </c>
      <c r="H1545" s="832" t="s">
        <v>689</v>
      </c>
      <c r="I1545" s="832" t="s">
        <v>2588</v>
      </c>
      <c r="J1545" s="832" t="s">
        <v>1288</v>
      </c>
      <c r="K1545" s="832" t="s">
        <v>2589</v>
      </c>
      <c r="L1545" s="835">
        <v>154.36000000000001</v>
      </c>
      <c r="M1545" s="835">
        <v>154.36000000000001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10</v>
      </c>
      <c r="B1546" s="832" t="s">
        <v>2982</v>
      </c>
      <c r="C1546" s="832" t="s">
        <v>2989</v>
      </c>
      <c r="D1546" s="833" t="s">
        <v>6899</v>
      </c>
      <c r="E1546" s="834" t="s">
        <v>3037</v>
      </c>
      <c r="F1546" s="832" t="s">
        <v>2984</v>
      </c>
      <c r="G1546" s="832" t="s">
        <v>3106</v>
      </c>
      <c r="H1546" s="832" t="s">
        <v>689</v>
      </c>
      <c r="I1546" s="832" t="s">
        <v>2590</v>
      </c>
      <c r="J1546" s="832" t="s">
        <v>2591</v>
      </c>
      <c r="K1546" s="832" t="s">
        <v>2592</v>
      </c>
      <c r="L1546" s="835">
        <v>111.22</v>
      </c>
      <c r="M1546" s="835">
        <v>111.22</v>
      </c>
      <c r="N1546" s="832">
        <v>1</v>
      </c>
      <c r="O1546" s="836">
        <v>0.5</v>
      </c>
      <c r="P1546" s="835">
        <v>111.22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10</v>
      </c>
      <c r="B1547" s="832" t="s">
        <v>2982</v>
      </c>
      <c r="C1547" s="832" t="s">
        <v>2989</v>
      </c>
      <c r="D1547" s="833" t="s">
        <v>6899</v>
      </c>
      <c r="E1547" s="834" t="s">
        <v>3037</v>
      </c>
      <c r="F1547" s="832" t="s">
        <v>2984</v>
      </c>
      <c r="G1547" s="832" t="s">
        <v>3106</v>
      </c>
      <c r="H1547" s="832" t="s">
        <v>689</v>
      </c>
      <c r="I1547" s="832" t="s">
        <v>2448</v>
      </c>
      <c r="J1547" s="832" t="s">
        <v>2449</v>
      </c>
      <c r="K1547" s="832" t="s">
        <v>2450</v>
      </c>
      <c r="L1547" s="835">
        <v>149.52000000000001</v>
      </c>
      <c r="M1547" s="835">
        <v>149.52000000000001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10</v>
      </c>
      <c r="B1548" s="832" t="s">
        <v>2982</v>
      </c>
      <c r="C1548" s="832" t="s">
        <v>2989</v>
      </c>
      <c r="D1548" s="833" t="s">
        <v>6899</v>
      </c>
      <c r="E1548" s="834" t="s">
        <v>3037</v>
      </c>
      <c r="F1548" s="832" t="s">
        <v>2984</v>
      </c>
      <c r="G1548" s="832" t="s">
        <v>3106</v>
      </c>
      <c r="H1548" s="832" t="s">
        <v>689</v>
      </c>
      <c r="I1548" s="832" t="s">
        <v>2451</v>
      </c>
      <c r="J1548" s="832" t="s">
        <v>1014</v>
      </c>
      <c r="K1548" s="832" t="s">
        <v>3256</v>
      </c>
      <c r="L1548" s="835">
        <v>75.73</v>
      </c>
      <c r="M1548" s="835">
        <v>1135.95</v>
      </c>
      <c r="N1548" s="832">
        <v>15</v>
      </c>
      <c r="O1548" s="836">
        <v>11</v>
      </c>
      <c r="P1548" s="835">
        <v>605.84</v>
      </c>
      <c r="Q1548" s="837">
        <v>0.53333333333333333</v>
      </c>
      <c r="R1548" s="832">
        <v>8</v>
      </c>
      <c r="S1548" s="837">
        <v>0.53333333333333333</v>
      </c>
      <c r="T1548" s="836">
        <v>5.5</v>
      </c>
      <c r="U1548" s="838">
        <v>0.5</v>
      </c>
    </row>
    <row r="1549" spans="1:21" ht="14.4" customHeight="1" x14ac:dyDescent="0.3">
      <c r="A1549" s="831">
        <v>10</v>
      </c>
      <c r="B1549" s="832" t="s">
        <v>2982</v>
      </c>
      <c r="C1549" s="832" t="s">
        <v>2989</v>
      </c>
      <c r="D1549" s="833" t="s">
        <v>6899</v>
      </c>
      <c r="E1549" s="834" t="s">
        <v>3037</v>
      </c>
      <c r="F1549" s="832" t="s">
        <v>2984</v>
      </c>
      <c r="G1549" s="832" t="s">
        <v>3720</v>
      </c>
      <c r="H1549" s="832" t="s">
        <v>630</v>
      </c>
      <c r="I1549" s="832" t="s">
        <v>3874</v>
      </c>
      <c r="J1549" s="832" t="s">
        <v>3875</v>
      </c>
      <c r="K1549" s="832" t="s">
        <v>3876</v>
      </c>
      <c r="L1549" s="835">
        <v>36.76</v>
      </c>
      <c r="M1549" s="835">
        <v>36.76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10</v>
      </c>
      <c r="B1550" s="832" t="s">
        <v>2982</v>
      </c>
      <c r="C1550" s="832" t="s">
        <v>2989</v>
      </c>
      <c r="D1550" s="833" t="s">
        <v>6899</v>
      </c>
      <c r="E1550" s="834" t="s">
        <v>3037</v>
      </c>
      <c r="F1550" s="832" t="s">
        <v>2984</v>
      </c>
      <c r="G1550" s="832" t="s">
        <v>3263</v>
      </c>
      <c r="H1550" s="832" t="s">
        <v>630</v>
      </c>
      <c r="I1550" s="832" t="s">
        <v>3264</v>
      </c>
      <c r="J1550" s="832" t="s">
        <v>2464</v>
      </c>
      <c r="K1550" s="832" t="s">
        <v>3265</v>
      </c>
      <c r="L1550" s="835">
        <v>42.63</v>
      </c>
      <c r="M1550" s="835">
        <v>341.04</v>
      </c>
      <c r="N1550" s="832">
        <v>8</v>
      </c>
      <c r="O1550" s="836">
        <v>7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10</v>
      </c>
      <c r="B1551" s="832" t="s">
        <v>2982</v>
      </c>
      <c r="C1551" s="832" t="s">
        <v>2989</v>
      </c>
      <c r="D1551" s="833" t="s">
        <v>6899</v>
      </c>
      <c r="E1551" s="834" t="s">
        <v>3037</v>
      </c>
      <c r="F1551" s="832" t="s">
        <v>2984</v>
      </c>
      <c r="G1551" s="832" t="s">
        <v>3263</v>
      </c>
      <c r="H1551" s="832" t="s">
        <v>630</v>
      </c>
      <c r="I1551" s="832" t="s">
        <v>2463</v>
      </c>
      <c r="J1551" s="832" t="s">
        <v>2464</v>
      </c>
      <c r="K1551" s="832" t="s">
        <v>2465</v>
      </c>
      <c r="L1551" s="835">
        <v>85.27</v>
      </c>
      <c r="M1551" s="835">
        <v>85.27</v>
      </c>
      <c r="N1551" s="832">
        <v>1</v>
      </c>
      <c r="O1551" s="836">
        <v>1</v>
      </c>
      <c r="P1551" s="835">
        <v>85.27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10</v>
      </c>
      <c r="B1552" s="832" t="s">
        <v>2982</v>
      </c>
      <c r="C1552" s="832" t="s">
        <v>2989</v>
      </c>
      <c r="D1552" s="833" t="s">
        <v>6899</v>
      </c>
      <c r="E1552" s="834" t="s">
        <v>3037</v>
      </c>
      <c r="F1552" s="832" t="s">
        <v>2984</v>
      </c>
      <c r="G1552" s="832" t="s">
        <v>3107</v>
      </c>
      <c r="H1552" s="832" t="s">
        <v>630</v>
      </c>
      <c r="I1552" s="832" t="s">
        <v>3481</v>
      </c>
      <c r="J1552" s="832" t="s">
        <v>3287</v>
      </c>
      <c r="K1552" s="832" t="s">
        <v>3482</v>
      </c>
      <c r="L1552" s="835">
        <v>27.67</v>
      </c>
      <c r="M1552" s="835">
        <v>27.67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10</v>
      </c>
      <c r="B1553" s="832" t="s">
        <v>2982</v>
      </c>
      <c r="C1553" s="832" t="s">
        <v>2989</v>
      </c>
      <c r="D1553" s="833" t="s">
        <v>6899</v>
      </c>
      <c r="E1553" s="834" t="s">
        <v>3037</v>
      </c>
      <c r="F1553" s="832" t="s">
        <v>2984</v>
      </c>
      <c r="G1553" s="832" t="s">
        <v>3782</v>
      </c>
      <c r="H1553" s="832" t="s">
        <v>630</v>
      </c>
      <c r="I1553" s="832" t="s">
        <v>4786</v>
      </c>
      <c r="J1553" s="832" t="s">
        <v>1250</v>
      </c>
      <c r="K1553" s="832" t="s">
        <v>4787</v>
      </c>
      <c r="L1553" s="835">
        <v>47.47</v>
      </c>
      <c r="M1553" s="835">
        <v>94.94</v>
      </c>
      <c r="N1553" s="832">
        <v>2</v>
      </c>
      <c r="O1553" s="836">
        <v>2</v>
      </c>
      <c r="P1553" s="835">
        <v>47.47</v>
      </c>
      <c r="Q1553" s="837">
        <v>0.5</v>
      </c>
      <c r="R1553" s="832">
        <v>1</v>
      </c>
      <c r="S1553" s="837">
        <v>0.5</v>
      </c>
      <c r="T1553" s="836">
        <v>1</v>
      </c>
      <c r="U1553" s="838">
        <v>0.5</v>
      </c>
    </row>
    <row r="1554" spans="1:21" ht="14.4" customHeight="1" x14ac:dyDescent="0.3">
      <c r="A1554" s="831">
        <v>10</v>
      </c>
      <c r="B1554" s="832" t="s">
        <v>2982</v>
      </c>
      <c r="C1554" s="832" t="s">
        <v>2989</v>
      </c>
      <c r="D1554" s="833" t="s">
        <v>6899</v>
      </c>
      <c r="E1554" s="834" t="s">
        <v>3037</v>
      </c>
      <c r="F1554" s="832" t="s">
        <v>2984</v>
      </c>
      <c r="G1554" s="832" t="s">
        <v>3648</v>
      </c>
      <c r="H1554" s="832" t="s">
        <v>630</v>
      </c>
      <c r="I1554" s="832" t="s">
        <v>4221</v>
      </c>
      <c r="J1554" s="832" t="s">
        <v>764</v>
      </c>
      <c r="K1554" s="832" t="s">
        <v>4222</v>
      </c>
      <c r="L1554" s="835">
        <v>18.809999999999999</v>
      </c>
      <c r="M1554" s="835">
        <v>75.239999999999995</v>
      </c>
      <c r="N1554" s="832">
        <v>4</v>
      </c>
      <c r="O1554" s="836">
        <v>2</v>
      </c>
      <c r="P1554" s="835">
        <v>37.619999999999997</v>
      </c>
      <c r="Q1554" s="837">
        <v>0.5</v>
      </c>
      <c r="R1554" s="832">
        <v>2</v>
      </c>
      <c r="S1554" s="837">
        <v>0.5</v>
      </c>
      <c r="T1554" s="836">
        <v>1</v>
      </c>
      <c r="U1554" s="838">
        <v>0.5</v>
      </c>
    </row>
    <row r="1555" spans="1:21" ht="14.4" customHeight="1" x14ac:dyDescent="0.3">
      <c r="A1555" s="831">
        <v>10</v>
      </c>
      <c r="B1555" s="832" t="s">
        <v>2982</v>
      </c>
      <c r="C1555" s="832" t="s">
        <v>2989</v>
      </c>
      <c r="D1555" s="833" t="s">
        <v>6899</v>
      </c>
      <c r="E1555" s="834" t="s">
        <v>3037</v>
      </c>
      <c r="F1555" s="832" t="s">
        <v>2984</v>
      </c>
      <c r="G1555" s="832" t="s">
        <v>3648</v>
      </c>
      <c r="H1555" s="832" t="s">
        <v>630</v>
      </c>
      <c r="I1555" s="832" t="s">
        <v>4788</v>
      </c>
      <c r="J1555" s="832" t="s">
        <v>1380</v>
      </c>
      <c r="K1555" s="832" t="s">
        <v>4789</v>
      </c>
      <c r="L1555" s="835">
        <v>80.760000000000005</v>
      </c>
      <c r="M1555" s="835">
        <v>242.28000000000003</v>
      </c>
      <c r="N1555" s="832">
        <v>3</v>
      </c>
      <c r="O1555" s="836">
        <v>2.5</v>
      </c>
      <c r="P1555" s="835">
        <v>161.52000000000001</v>
      </c>
      <c r="Q1555" s="837">
        <v>0.66666666666666663</v>
      </c>
      <c r="R1555" s="832">
        <v>2</v>
      </c>
      <c r="S1555" s="837">
        <v>0.66666666666666663</v>
      </c>
      <c r="T1555" s="836">
        <v>2</v>
      </c>
      <c r="U1555" s="838">
        <v>0.8</v>
      </c>
    </row>
    <row r="1556" spans="1:21" ht="14.4" customHeight="1" x14ac:dyDescent="0.3">
      <c r="A1556" s="831">
        <v>10</v>
      </c>
      <c r="B1556" s="832" t="s">
        <v>2982</v>
      </c>
      <c r="C1556" s="832" t="s">
        <v>2989</v>
      </c>
      <c r="D1556" s="833" t="s">
        <v>6899</v>
      </c>
      <c r="E1556" s="834" t="s">
        <v>3037</v>
      </c>
      <c r="F1556" s="832" t="s">
        <v>2984</v>
      </c>
      <c r="G1556" s="832" t="s">
        <v>3648</v>
      </c>
      <c r="H1556" s="832" t="s">
        <v>630</v>
      </c>
      <c r="I1556" s="832" t="s">
        <v>3649</v>
      </c>
      <c r="J1556" s="832" t="s">
        <v>1380</v>
      </c>
      <c r="K1556" s="832" t="s">
        <v>3650</v>
      </c>
      <c r="L1556" s="835">
        <v>161.52000000000001</v>
      </c>
      <c r="M1556" s="835">
        <v>484.56000000000006</v>
      </c>
      <c r="N1556" s="832">
        <v>3</v>
      </c>
      <c r="O1556" s="836">
        <v>1.5</v>
      </c>
      <c r="P1556" s="835">
        <v>161.52000000000001</v>
      </c>
      <c r="Q1556" s="837">
        <v>0.33333333333333331</v>
      </c>
      <c r="R1556" s="832">
        <v>1</v>
      </c>
      <c r="S1556" s="837">
        <v>0.33333333333333331</v>
      </c>
      <c r="T1556" s="836">
        <v>0.5</v>
      </c>
      <c r="U1556" s="838">
        <v>0.33333333333333331</v>
      </c>
    </row>
    <row r="1557" spans="1:21" ht="14.4" customHeight="1" x14ac:dyDescent="0.3">
      <c r="A1557" s="831">
        <v>10</v>
      </c>
      <c r="B1557" s="832" t="s">
        <v>2982</v>
      </c>
      <c r="C1557" s="832" t="s">
        <v>2989</v>
      </c>
      <c r="D1557" s="833" t="s">
        <v>6899</v>
      </c>
      <c r="E1557" s="834" t="s">
        <v>3037</v>
      </c>
      <c r="F1557" s="832" t="s">
        <v>2984</v>
      </c>
      <c r="G1557" s="832" t="s">
        <v>3882</v>
      </c>
      <c r="H1557" s="832" t="s">
        <v>630</v>
      </c>
      <c r="I1557" s="832" t="s">
        <v>3883</v>
      </c>
      <c r="J1557" s="832" t="s">
        <v>1391</v>
      </c>
      <c r="K1557" s="832" t="s">
        <v>3884</v>
      </c>
      <c r="L1557" s="835">
        <v>92.85</v>
      </c>
      <c r="M1557" s="835">
        <v>185.7</v>
      </c>
      <c r="N1557" s="832">
        <v>2</v>
      </c>
      <c r="O1557" s="836">
        <v>2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10</v>
      </c>
      <c r="B1558" s="832" t="s">
        <v>2982</v>
      </c>
      <c r="C1558" s="832" t="s">
        <v>2989</v>
      </c>
      <c r="D1558" s="833" t="s">
        <v>6899</v>
      </c>
      <c r="E1558" s="834" t="s">
        <v>3037</v>
      </c>
      <c r="F1558" s="832" t="s">
        <v>2984</v>
      </c>
      <c r="G1558" s="832" t="s">
        <v>3544</v>
      </c>
      <c r="H1558" s="832" t="s">
        <v>689</v>
      </c>
      <c r="I1558" s="832" t="s">
        <v>2528</v>
      </c>
      <c r="J1558" s="832" t="s">
        <v>784</v>
      </c>
      <c r="K1558" s="832" t="s">
        <v>2529</v>
      </c>
      <c r="L1558" s="835">
        <v>120.15</v>
      </c>
      <c r="M1558" s="835">
        <v>240.3</v>
      </c>
      <c r="N1558" s="832">
        <v>2</v>
      </c>
      <c r="O1558" s="836">
        <v>1</v>
      </c>
      <c r="P1558" s="835">
        <v>240.3</v>
      </c>
      <c r="Q1558" s="837">
        <v>1</v>
      </c>
      <c r="R1558" s="832">
        <v>2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10</v>
      </c>
      <c r="B1559" s="832" t="s">
        <v>2982</v>
      </c>
      <c r="C1559" s="832" t="s">
        <v>2989</v>
      </c>
      <c r="D1559" s="833" t="s">
        <v>6899</v>
      </c>
      <c r="E1559" s="834" t="s">
        <v>3037</v>
      </c>
      <c r="F1559" s="832" t="s">
        <v>2984</v>
      </c>
      <c r="G1559" s="832" t="s">
        <v>3120</v>
      </c>
      <c r="H1559" s="832" t="s">
        <v>630</v>
      </c>
      <c r="I1559" s="832" t="s">
        <v>3121</v>
      </c>
      <c r="J1559" s="832" t="s">
        <v>1060</v>
      </c>
      <c r="K1559" s="832" t="s">
        <v>3122</v>
      </c>
      <c r="L1559" s="835">
        <v>89.91</v>
      </c>
      <c r="M1559" s="835">
        <v>269.73</v>
      </c>
      <c r="N1559" s="832">
        <v>3</v>
      </c>
      <c r="O1559" s="836">
        <v>1.5</v>
      </c>
      <c r="P1559" s="835">
        <v>269.73</v>
      </c>
      <c r="Q1559" s="837">
        <v>1</v>
      </c>
      <c r="R1559" s="832">
        <v>3</v>
      </c>
      <c r="S1559" s="837">
        <v>1</v>
      </c>
      <c r="T1559" s="836">
        <v>1.5</v>
      </c>
      <c r="U1559" s="838">
        <v>1</v>
      </c>
    </row>
    <row r="1560" spans="1:21" ht="14.4" customHeight="1" x14ac:dyDescent="0.3">
      <c r="A1560" s="831">
        <v>10</v>
      </c>
      <c r="B1560" s="832" t="s">
        <v>2982</v>
      </c>
      <c r="C1560" s="832" t="s">
        <v>2989</v>
      </c>
      <c r="D1560" s="833" t="s">
        <v>6899</v>
      </c>
      <c r="E1560" s="834" t="s">
        <v>3037</v>
      </c>
      <c r="F1560" s="832" t="s">
        <v>2984</v>
      </c>
      <c r="G1560" s="832" t="s">
        <v>3123</v>
      </c>
      <c r="H1560" s="832" t="s">
        <v>630</v>
      </c>
      <c r="I1560" s="832" t="s">
        <v>4790</v>
      </c>
      <c r="J1560" s="832" t="s">
        <v>1048</v>
      </c>
      <c r="K1560" s="832" t="s">
        <v>4791</v>
      </c>
      <c r="L1560" s="835">
        <v>23.27</v>
      </c>
      <c r="M1560" s="835">
        <v>46.54</v>
      </c>
      <c r="N1560" s="832">
        <v>2</v>
      </c>
      <c r="O1560" s="836">
        <v>1.5</v>
      </c>
      <c r="P1560" s="835">
        <v>23.27</v>
      </c>
      <c r="Q1560" s="837">
        <v>0.5</v>
      </c>
      <c r="R1560" s="832">
        <v>1</v>
      </c>
      <c r="S1560" s="837">
        <v>0.5</v>
      </c>
      <c r="T1560" s="836">
        <v>0.5</v>
      </c>
      <c r="U1560" s="838">
        <v>0.33333333333333331</v>
      </c>
    </row>
    <row r="1561" spans="1:21" ht="14.4" customHeight="1" x14ac:dyDescent="0.3">
      <c r="A1561" s="831">
        <v>10</v>
      </c>
      <c r="B1561" s="832" t="s">
        <v>2982</v>
      </c>
      <c r="C1561" s="832" t="s">
        <v>2989</v>
      </c>
      <c r="D1561" s="833" t="s">
        <v>6899</v>
      </c>
      <c r="E1561" s="834" t="s">
        <v>3037</v>
      </c>
      <c r="F1561" s="832" t="s">
        <v>2984</v>
      </c>
      <c r="G1561" s="832" t="s">
        <v>3123</v>
      </c>
      <c r="H1561" s="832" t="s">
        <v>630</v>
      </c>
      <c r="I1561" s="832" t="s">
        <v>3735</v>
      </c>
      <c r="J1561" s="832" t="s">
        <v>1046</v>
      </c>
      <c r="K1561" s="832" t="s">
        <v>3736</v>
      </c>
      <c r="L1561" s="835">
        <v>23.27</v>
      </c>
      <c r="M1561" s="835">
        <v>69.81</v>
      </c>
      <c r="N1561" s="832">
        <v>3</v>
      </c>
      <c r="O1561" s="836">
        <v>2</v>
      </c>
      <c r="P1561" s="835">
        <v>23.27</v>
      </c>
      <c r="Q1561" s="837">
        <v>0.33333333333333331</v>
      </c>
      <c r="R1561" s="832">
        <v>1</v>
      </c>
      <c r="S1561" s="837">
        <v>0.33333333333333331</v>
      </c>
      <c r="T1561" s="836">
        <v>1</v>
      </c>
      <c r="U1561" s="838">
        <v>0.5</v>
      </c>
    </row>
    <row r="1562" spans="1:21" ht="14.4" customHeight="1" x14ac:dyDescent="0.3">
      <c r="A1562" s="831">
        <v>10</v>
      </c>
      <c r="B1562" s="832" t="s">
        <v>2982</v>
      </c>
      <c r="C1562" s="832" t="s">
        <v>2989</v>
      </c>
      <c r="D1562" s="833" t="s">
        <v>6899</v>
      </c>
      <c r="E1562" s="834" t="s">
        <v>3037</v>
      </c>
      <c r="F1562" s="832" t="s">
        <v>2984</v>
      </c>
      <c r="G1562" s="832" t="s">
        <v>3123</v>
      </c>
      <c r="H1562" s="832" t="s">
        <v>630</v>
      </c>
      <c r="I1562" s="832" t="s">
        <v>3332</v>
      </c>
      <c r="J1562" s="832" t="s">
        <v>1588</v>
      </c>
      <c r="K1562" s="832" t="s">
        <v>3125</v>
      </c>
      <c r="L1562" s="835">
        <v>49.38</v>
      </c>
      <c r="M1562" s="835">
        <v>49.38</v>
      </c>
      <c r="N1562" s="832">
        <v>1</v>
      </c>
      <c r="O1562" s="836">
        <v>0.5</v>
      </c>
      <c r="P1562" s="835">
        <v>49.38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10</v>
      </c>
      <c r="B1563" s="832" t="s">
        <v>2982</v>
      </c>
      <c r="C1563" s="832" t="s">
        <v>2989</v>
      </c>
      <c r="D1563" s="833" t="s">
        <v>6899</v>
      </c>
      <c r="E1563" s="834" t="s">
        <v>3037</v>
      </c>
      <c r="F1563" s="832" t="s">
        <v>2984</v>
      </c>
      <c r="G1563" s="832" t="s">
        <v>3123</v>
      </c>
      <c r="H1563" s="832" t="s">
        <v>630</v>
      </c>
      <c r="I1563" s="832" t="s">
        <v>3494</v>
      </c>
      <c r="J1563" s="832" t="s">
        <v>1046</v>
      </c>
      <c r="K1563" s="832" t="s">
        <v>1047</v>
      </c>
      <c r="L1563" s="835">
        <v>38.81</v>
      </c>
      <c r="M1563" s="835">
        <v>77.62</v>
      </c>
      <c r="N1563" s="832">
        <v>2</v>
      </c>
      <c r="O1563" s="836">
        <v>1.5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10</v>
      </c>
      <c r="B1564" s="832" t="s">
        <v>2982</v>
      </c>
      <c r="C1564" s="832" t="s">
        <v>2989</v>
      </c>
      <c r="D1564" s="833" t="s">
        <v>6899</v>
      </c>
      <c r="E1564" s="834" t="s">
        <v>3037</v>
      </c>
      <c r="F1564" s="832" t="s">
        <v>2984</v>
      </c>
      <c r="G1564" s="832" t="s">
        <v>3123</v>
      </c>
      <c r="H1564" s="832" t="s">
        <v>630</v>
      </c>
      <c r="I1564" s="832" t="s">
        <v>4108</v>
      </c>
      <c r="J1564" s="832" t="s">
        <v>1046</v>
      </c>
      <c r="K1564" s="832" t="s">
        <v>3736</v>
      </c>
      <c r="L1564" s="835">
        <v>23.27</v>
      </c>
      <c r="M1564" s="835">
        <v>23.27</v>
      </c>
      <c r="N1564" s="832">
        <v>1</v>
      </c>
      <c r="O1564" s="836">
        <v>1</v>
      </c>
      <c r="P1564" s="835">
        <v>23.27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10</v>
      </c>
      <c r="B1565" s="832" t="s">
        <v>2982</v>
      </c>
      <c r="C1565" s="832" t="s">
        <v>2989</v>
      </c>
      <c r="D1565" s="833" t="s">
        <v>6899</v>
      </c>
      <c r="E1565" s="834" t="s">
        <v>3037</v>
      </c>
      <c r="F1565" s="832" t="s">
        <v>2984</v>
      </c>
      <c r="G1565" s="832" t="s">
        <v>3123</v>
      </c>
      <c r="H1565" s="832" t="s">
        <v>630</v>
      </c>
      <c r="I1565" s="832" t="s">
        <v>3822</v>
      </c>
      <c r="J1565" s="832" t="s">
        <v>1046</v>
      </c>
      <c r="K1565" s="832" t="s">
        <v>1047</v>
      </c>
      <c r="L1565" s="835">
        <v>38.81</v>
      </c>
      <c r="M1565" s="835">
        <v>116.43</v>
      </c>
      <c r="N1565" s="832">
        <v>3</v>
      </c>
      <c r="O1565" s="836">
        <v>3</v>
      </c>
      <c r="P1565" s="835">
        <v>38.81</v>
      </c>
      <c r="Q1565" s="837">
        <v>0.33333333333333331</v>
      </c>
      <c r="R1565" s="832">
        <v>1</v>
      </c>
      <c r="S1565" s="837">
        <v>0.33333333333333331</v>
      </c>
      <c r="T1565" s="836">
        <v>1</v>
      </c>
      <c r="U1565" s="838">
        <v>0.33333333333333331</v>
      </c>
    </row>
    <row r="1566" spans="1:21" ht="14.4" customHeight="1" x14ac:dyDescent="0.3">
      <c r="A1566" s="831">
        <v>10</v>
      </c>
      <c r="B1566" s="832" t="s">
        <v>2982</v>
      </c>
      <c r="C1566" s="832" t="s">
        <v>2989</v>
      </c>
      <c r="D1566" s="833" t="s">
        <v>6899</v>
      </c>
      <c r="E1566" s="834" t="s">
        <v>3037</v>
      </c>
      <c r="F1566" s="832" t="s">
        <v>2984</v>
      </c>
      <c r="G1566" s="832" t="s">
        <v>3897</v>
      </c>
      <c r="H1566" s="832" t="s">
        <v>630</v>
      </c>
      <c r="I1566" s="832" t="s">
        <v>3898</v>
      </c>
      <c r="J1566" s="832" t="s">
        <v>3899</v>
      </c>
      <c r="K1566" s="832" t="s">
        <v>3900</v>
      </c>
      <c r="L1566" s="835">
        <v>0</v>
      </c>
      <c r="M1566" s="835">
        <v>0</v>
      </c>
      <c r="N1566" s="832">
        <v>3</v>
      </c>
      <c r="O1566" s="836">
        <v>3</v>
      </c>
      <c r="P1566" s="835">
        <v>0</v>
      </c>
      <c r="Q1566" s="837"/>
      <c r="R1566" s="832">
        <v>1</v>
      </c>
      <c r="S1566" s="837">
        <v>0.33333333333333331</v>
      </c>
      <c r="T1566" s="836">
        <v>1</v>
      </c>
      <c r="U1566" s="838">
        <v>0.33333333333333331</v>
      </c>
    </row>
    <row r="1567" spans="1:21" ht="14.4" customHeight="1" x14ac:dyDescent="0.3">
      <c r="A1567" s="831">
        <v>10</v>
      </c>
      <c r="B1567" s="832" t="s">
        <v>2982</v>
      </c>
      <c r="C1567" s="832" t="s">
        <v>2989</v>
      </c>
      <c r="D1567" s="833" t="s">
        <v>6899</v>
      </c>
      <c r="E1567" s="834" t="s">
        <v>3037</v>
      </c>
      <c r="F1567" s="832" t="s">
        <v>2984</v>
      </c>
      <c r="G1567" s="832" t="s">
        <v>3334</v>
      </c>
      <c r="H1567" s="832" t="s">
        <v>630</v>
      </c>
      <c r="I1567" s="832" t="s">
        <v>4020</v>
      </c>
      <c r="J1567" s="832" t="s">
        <v>3336</v>
      </c>
      <c r="K1567" s="832" t="s">
        <v>4021</v>
      </c>
      <c r="L1567" s="835">
        <v>132.97999999999999</v>
      </c>
      <c r="M1567" s="835">
        <v>132.97999999999999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10</v>
      </c>
      <c r="B1568" s="832" t="s">
        <v>2982</v>
      </c>
      <c r="C1568" s="832" t="s">
        <v>2989</v>
      </c>
      <c r="D1568" s="833" t="s">
        <v>6899</v>
      </c>
      <c r="E1568" s="834" t="s">
        <v>3037</v>
      </c>
      <c r="F1568" s="832" t="s">
        <v>2984</v>
      </c>
      <c r="G1568" s="832" t="s">
        <v>3126</v>
      </c>
      <c r="H1568" s="832" t="s">
        <v>630</v>
      </c>
      <c r="I1568" s="832" t="s">
        <v>3127</v>
      </c>
      <c r="J1568" s="832" t="s">
        <v>1056</v>
      </c>
      <c r="K1568" s="832" t="s">
        <v>3128</v>
      </c>
      <c r="L1568" s="835">
        <v>61.97</v>
      </c>
      <c r="M1568" s="835">
        <v>185.91</v>
      </c>
      <c r="N1568" s="832">
        <v>3</v>
      </c>
      <c r="O1568" s="836">
        <v>3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10</v>
      </c>
      <c r="B1569" s="832" t="s">
        <v>2982</v>
      </c>
      <c r="C1569" s="832" t="s">
        <v>2989</v>
      </c>
      <c r="D1569" s="833" t="s">
        <v>6899</v>
      </c>
      <c r="E1569" s="834" t="s">
        <v>3037</v>
      </c>
      <c r="F1569" s="832" t="s">
        <v>2984</v>
      </c>
      <c r="G1569" s="832" t="s">
        <v>3213</v>
      </c>
      <c r="H1569" s="832" t="s">
        <v>630</v>
      </c>
      <c r="I1569" s="832" t="s">
        <v>3214</v>
      </c>
      <c r="J1569" s="832" t="s">
        <v>883</v>
      </c>
      <c r="K1569" s="832" t="s">
        <v>3215</v>
      </c>
      <c r="L1569" s="835">
        <v>126.59</v>
      </c>
      <c r="M1569" s="835">
        <v>126.59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10</v>
      </c>
      <c r="B1570" s="832" t="s">
        <v>2982</v>
      </c>
      <c r="C1570" s="832" t="s">
        <v>2989</v>
      </c>
      <c r="D1570" s="833" t="s">
        <v>6899</v>
      </c>
      <c r="E1570" s="834" t="s">
        <v>3037</v>
      </c>
      <c r="F1570" s="832" t="s">
        <v>2984</v>
      </c>
      <c r="G1570" s="832" t="s">
        <v>4234</v>
      </c>
      <c r="H1570" s="832" t="s">
        <v>689</v>
      </c>
      <c r="I1570" s="832" t="s">
        <v>2699</v>
      </c>
      <c r="J1570" s="832" t="s">
        <v>2700</v>
      </c>
      <c r="K1570" s="832" t="s">
        <v>2701</v>
      </c>
      <c r="L1570" s="835">
        <v>366.31</v>
      </c>
      <c r="M1570" s="835">
        <v>366.31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10</v>
      </c>
      <c r="B1571" s="832" t="s">
        <v>2982</v>
      </c>
      <c r="C1571" s="832" t="s">
        <v>2989</v>
      </c>
      <c r="D1571" s="833" t="s">
        <v>6899</v>
      </c>
      <c r="E1571" s="834" t="s">
        <v>3037</v>
      </c>
      <c r="F1571" s="832" t="s">
        <v>2984</v>
      </c>
      <c r="G1571" s="832" t="s">
        <v>4234</v>
      </c>
      <c r="H1571" s="832" t="s">
        <v>689</v>
      </c>
      <c r="I1571" s="832" t="s">
        <v>2505</v>
      </c>
      <c r="J1571" s="832" t="s">
        <v>760</v>
      </c>
      <c r="K1571" s="832" t="s">
        <v>2506</v>
      </c>
      <c r="L1571" s="835">
        <v>63.34</v>
      </c>
      <c r="M1571" s="835">
        <v>63.34</v>
      </c>
      <c r="N1571" s="832">
        <v>1</v>
      </c>
      <c r="O1571" s="836">
        <v>1</v>
      </c>
      <c r="P1571" s="835">
        <v>63.34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10</v>
      </c>
      <c r="B1572" s="832" t="s">
        <v>2982</v>
      </c>
      <c r="C1572" s="832" t="s">
        <v>2989</v>
      </c>
      <c r="D1572" s="833" t="s">
        <v>6899</v>
      </c>
      <c r="E1572" s="834" t="s">
        <v>3037</v>
      </c>
      <c r="F1572" s="832" t="s">
        <v>2984</v>
      </c>
      <c r="G1572" s="832" t="s">
        <v>3383</v>
      </c>
      <c r="H1572" s="832" t="s">
        <v>689</v>
      </c>
      <c r="I1572" s="832" t="s">
        <v>2560</v>
      </c>
      <c r="J1572" s="832" t="s">
        <v>963</v>
      </c>
      <c r="K1572" s="832" t="s">
        <v>964</v>
      </c>
      <c r="L1572" s="835">
        <v>2635.97</v>
      </c>
      <c r="M1572" s="835">
        <v>2635.97</v>
      </c>
      <c r="N1572" s="832">
        <v>1</v>
      </c>
      <c r="O1572" s="836">
        <v>1</v>
      </c>
      <c r="P1572" s="835">
        <v>2635.97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10</v>
      </c>
      <c r="B1573" s="832" t="s">
        <v>2982</v>
      </c>
      <c r="C1573" s="832" t="s">
        <v>2989</v>
      </c>
      <c r="D1573" s="833" t="s">
        <v>6899</v>
      </c>
      <c r="E1573" s="834" t="s">
        <v>3037</v>
      </c>
      <c r="F1573" s="832" t="s">
        <v>2984</v>
      </c>
      <c r="G1573" s="832" t="s">
        <v>3388</v>
      </c>
      <c r="H1573" s="832" t="s">
        <v>630</v>
      </c>
      <c r="I1573" s="832" t="s">
        <v>3394</v>
      </c>
      <c r="J1573" s="832" t="s">
        <v>1210</v>
      </c>
      <c r="K1573" s="832" t="s">
        <v>3395</v>
      </c>
      <c r="L1573" s="835">
        <v>220.09</v>
      </c>
      <c r="M1573" s="835">
        <v>220.09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10</v>
      </c>
      <c r="B1574" s="832" t="s">
        <v>2982</v>
      </c>
      <c r="C1574" s="832" t="s">
        <v>2989</v>
      </c>
      <c r="D1574" s="833" t="s">
        <v>6899</v>
      </c>
      <c r="E1574" s="834" t="s">
        <v>3037</v>
      </c>
      <c r="F1574" s="832" t="s">
        <v>2984</v>
      </c>
      <c r="G1574" s="832" t="s">
        <v>3185</v>
      </c>
      <c r="H1574" s="832" t="s">
        <v>689</v>
      </c>
      <c r="I1574" s="832" t="s">
        <v>2523</v>
      </c>
      <c r="J1574" s="832" t="s">
        <v>941</v>
      </c>
      <c r="K1574" s="832" t="s">
        <v>2524</v>
      </c>
      <c r="L1574" s="835">
        <v>63.75</v>
      </c>
      <c r="M1574" s="835">
        <v>63.75</v>
      </c>
      <c r="N1574" s="832">
        <v>1</v>
      </c>
      <c r="O1574" s="836">
        <v>0.5</v>
      </c>
      <c r="P1574" s="835">
        <v>63.75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10</v>
      </c>
      <c r="B1575" s="832" t="s">
        <v>2982</v>
      </c>
      <c r="C1575" s="832" t="s">
        <v>2989</v>
      </c>
      <c r="D1575" s="833" t="s">
        <v>6899</v>
      </c>
      <c r="E1575" s="834" t="s">
        <v>3037</v>
      </c>
      <c r="F1575" s="832" t="s">
        <v>2984</v>
      </c>
      <c r="G1575" s="832" t="s">
        <v>3425</v>
      </c>
      <c r="H1575" s="832" t="s">
        <v>630</v>
      </c>
      <c r="I1575" s="832" t="s">
        <v>3426</v>
      </c>
      <c r="J1575" s="832" t="s">
        <v>743</v>
      </c>
      <c r="K1575" s="832" t="s">
        <v>3427</v>
      </c>
      <c r="L1575" s="835">
        <v>42.54</v>
      </c>
      <c r="M1575" s="835">
        <v>85.08</v>
      </c>
      <c r="N1575" s="832">
        <v>2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10</v>
      </c>
      <c r="B1576" s="832" t="s">
        <v>2982</v>
      </c>
      <c r="C1576" s="832" t="s">
        <v>2989</v>
      </c>
      <c r="D1576" s="833" t="s">
        <v>6899</v>
      </c>
      <c r="E1576" s="834" t="s">
        <v>3037</v>
      </c>
      <c r="F1576" s="832" t="s">
        <v>2984</v>
      </c>
      <c r="G1576" s="832" t="s">
        <v>3425</v>
      </c>
      <c r="H1576" s="832" t="s">
        <v>630</v>
      </c>
      <c r="I1576" s="832" t="s">
        <v>3431</v>
      </c>
      <c r="J1576" s="832" t="s">
        <v>1070</v>
      </c>
      <c r="K1576" s="832" t="s">
        <v>3432</v>
      </c>
      <c r="L1576" s="835">
        <v>60.28</v>
      </c>
      <c r="M1576" s="835">
        <v>60.28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10</v>
      </c>
      <c r="B1577" s="832" t="s">
        <v>2982</v>
      </c>
      <c r="C1577" s="832" t="s">
        <v>2989</v>
      </c>
      <c r="D1577" s="833" t="s">
        <v>6899</v>
      </c>
      <c r="E1577" s="834" t="s">
        <v>3037</v>
      </c>
      <c r="F1577" s="832" t="s">
        <v>2984</v>
      </c>
      <c r="G1577" s="832" t="s">
        <v>3519</v>
      </c>
      <c r="H1577" s="832" t="s">
        <v>630</v>
      </c>
      <c r="I1577" s="832" t="s">
        <v>4172</v>
      </c>
      <c r="J1577" s="832" t="s">
        <v>909</v>
      </c>
      <c r="K1577" s="832" t="s">
        <v>4173</v>
      </c>
      <c r="L1577" s="835">
        <v>569.54</v>
      </c>
      <c r="M1577" s="835">
        <v>569.54</v>
      </c>
      <c r="N1577" s="832">
        <v>1</v>
      </c>
      <c r="O1577" s="836">
        <v>0.5</v>
      </c>
      <c r="P1577" s="835">
        <v>569.54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10</v>
      </c>
      <c r="B1578" s="832" t="s">
        <v>2982</v>
      </c>
      <c r="C1578" s="832" t="s">
        <v>2989</v>
      </c>
      <c r="D1578" s="833" t="s">
        <v>6899</v>
      </c>
      <c r="E1578" s="834" t="s">
        <v>3037</v>
      </c>
      <c r="F1578" s="832" t="s">
        <v>2986</v>
      </c>
      <c r="G1578" s="832" t="s">
        <v>3968</v>
      </c>
      <c r="H1578" s="832" t="s">
        <v>630</v>
      </c>
      <c r="I1578" s="832" t="s">
        <v>3969</v>
      </c>
      <c r="J1578" s="832" t="s">
        <v>3970</v>
      </c>
      <c r="K1578" s="832" t="s">
        <v>3971</v>
      </c>
      <c r="L1578" s="835">
        <v>500</v>
      </c>
      <c r="M1578" s="835">
        <v>500</v>
      </c>
      <c r="N1578" s="832">
        <v>1</v>
      </c>
      <c r="O1578" s="836">
        <v>1</v>
      </c>
      <c r="P1578" s="835">
        <v>500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10</v>
      </c>
      <c r="B1579" s="832" t="s">
        <v>2982</v>
      </c>
      <c r="C1579" s="832" t="s">
        <v>2989</v>
      </c>
      <c r="D1579" s="833" t="s">
        <v>6899</v>
      </c>
      <c r="E1579" s="834" t="s">
        <v>3040</v>
      </c>
      <c r="F1579" s="832" t="s">
        <v>2984</v>
      </c>
      <c r="G1579" s="832" t="s">
        <v>3232</v>
      </c>
      <c r="H1579" s="832" t="s">
        <v>630</v>
      </c>
      <c r="I1579" s="832" t="s">
        <v>3233</v>
      </c>
      <c r="J1579" s="832" t="s">
        <v>1419</v>
      </c>
      <c r="K1579" s="832" t="s">
        <v>3234</v>
      </c>
      <c r="L1579" s="835">
        <v>263.26</v>
      </c>
      <c r="M1579" s="835">
        <v>263.26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10</v>
      </c>
      <c r="B1580" s="832" t="s">
        <v>2982</v>
      </c>
      <c r="C1580" s="832" t="s">
        <v>2989</v>
      </c>
      <c r="D1580" s="833" t="s">
        <v>6899</v>
      </c>
      <c r="E1580" s="834" t="s">
        <v>3040</v>
      </c>
      <c r="F1580" s="832" t="s">
        <v>2984</v>
      </c>
      <c r="G1580" s="832" t="s">
        <v>3106</v>
      </c>
      <c r="H1580" s="832" t="s">
        <v>689</v>
      </c>
      <c r="I1580" s="832" t="s">
        <v>2588</v>
      </c>
      <c r="J1580" s="832" t="s">
        <v>1288</v>
      </c>
      <c r="K1580" s="832" t="s">
        <v>2589</v>
      </c>
      <c r="L1580" s="835">
        <v>154.36000000000001</v>
      </c>
      <c r="M1580" s="835">
        <v>154.36000000000001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10</v>
      </c>
      <c r="B1581" s="832" t="s">
        <v>2982</v>
      </c>
      <c r="C1581" s="832" t="s">
        <v>2989</v>
      </c>
      <c r="D1581" s="833" t="s">
        <v>6899</v>
      </c>
      <c r="E1581" s="834" t="s">
        <v>3040</v>
      </c>
      <c r="F1581" s="832" t="s">
        <v>2984</v>
      </c>
      <c r="G1581" s="832" t="s">
        <v>3106</v>
      </c>
      <c r="H1581" s="832" t="s">
        <v>689</v>
      </c>
      <c r="I1581" s="832" t="s">
        <v>2451</v>
      </c>
      <c r="J1581" s="832" t="s">
        <v>1014</v>
      </c>
      <c r="K1581" s="832" t="s">
        <v>3256</v>
      </c>
      <c r="L1581" s="835">
        <v>75.73</v>
      </c>
      <c r="M1581" s="835">
        <v>302.92</v>
      </c>
      <c r="N1581" s="832">
        <v>4</v>
      </c>
      <c r="O1581" s="836">
        <v>3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10</v>
      </c>
      <c r="B1582" s="832" t="s">
        <v>2982</v>
      </c>
      <c r="C1582" s="832" t="s">
        <v>2989</v>
      </c>
      <c r="D1582" s="833" t="s">
        <v>6899</v>
      </c>
      <c r="E1582" s="834" t="s">
        <v>3040</v>
      </c>
      <c r="F1582" s="832" t="s">
        <v>2984</v>
      </c>
      <c r="G1582" s="832" t="s">
        <v>3106</v>
      </c>
      <c r="H1582" s="832" t="s">
        <v>689</v>
      </c>
      <c r="I1582" s="832" t="s">
        <v>2586</v>
      </c>
      <c r="J1582" s="832" t="s">
        <v>1288</v>
      </c>
      <c r="K1582" s="832" t="s">
        <v>2587</v>
      </c>
      <c r="L1582" s="835">
        <v>225.06</v>
      </c>
      <c r="M1582" s="835">
        <v>225.06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10</v>
      </c>
      <c r="B1583" s="832" t="s">
        <v>2982</v>
      </c>
      <c r="C1583" s="832" t="s">
        <v>2989</v>
      </c>
      <c r="D1583" s="833" t="s">
        <v>6899</v>
      </c>
      <c r="E1583" s="834" t="s">
        <v>3040</v>
      </c>
      <c r="F1583" s="832" t="s">
        <v>2984</v>
      </c>
      <c r="G1583" s="832" t="s">
        <v>3263</v>
      </c>
      <c r="H1583" s="832" t="s">
        <v>630</v>
      </c>
      <c r="I1583" s="832" t="s">
        <v>3264</v>
      </c>
      <c r="J1583" s="832" t="s">
        <v>2464</v>
      </c>
      <c r="K1583" s="832" t="s">
        <v>3265</v>
      </c>
      <c r="L1583" s="835">
        <v>42.63</v>
      </c>
      <c r="M1583" s="835">
        <v>85.26</v>
      </c>
      <c r="N1583" s="832">
        <v>2</v>
      </c>
      <c r="O1583" s="836">
        <v>1.5</v>
      </c>
      <c r="P1583" s="835">
        <v>42.63</v>
      </c>
      <c r="Q1583" s="837">
        <v>0.5</v>
      </c>
      <c r="R1583" s="832">
        <v>1</v>
      </c>
      <c r="S1583" s="837">
        <v>0.5</v>
      </c>
      <c r="T1583" s="836">
        <v>0.5</v>
      </c>
      <c r="U1583" s="838">
        <v>0.33333333333333331</v>
      </c>
    </row>
    <row r="1584" spans="1:21" ht="14.4" customHeight="1" x14ac:dyDescent="0.3">
      <c r="A1584" s="831">
        <v>10</v>
      </c>
      <c r="B1584" s="832" t="s">
        <v>2982</v>
      </c>
      <c r="C1584" s="832" t="s">
        <v>2989</v>
      </c>
      <c r="D1584" s="833" t="s">
        <v>6899</v>
      </c>
      <c r="E1584" s="834" t="s">
        <v>3040</v>
      </c>
      <c r="F1584" s="832" t="s">
        <v>2984</v>
      </c>
      <c r="G1584" s="832" t="s">
        <v>3648</v>
      </c>
      <c r="H1584" s="832" t="s">
        <v>630</v>
      </c>
      <c r="I1584" s="832" t="s">
        <v>4076</v>
      </c>
      <c r="J1584" s="832" t="s">
        <v>764</v>
      </c>
      <c r="K1584" s="832" t="s">
        <v>4077</v>
      </c>
      <c r="L1584" s="835">
        <v>18.809999999999999</v>
      </c>
      <c r="M1584" s="835">
        <v>18.809999999999999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10</v>
      </c>
      <c r="B1585" s="832" t="s">
        <v>2982</v>
      </c>
      <c r="C1585" s="832" t="s">
        <v>2989</v>
      </c>
      <c r="D1585" s="833" t="s">
        <v>6899</v>
      </c>
      <c r="E1585" s="834" t="s">
        <v>3040</v>
      </c>
      <c r="F1585" s="832" t="s">
        <v>2984</v>
      </c>
      <c r="G1585" s="832" t="s">
        <v>3120</v>
      </c>
      <c r="H1585" s="832" t="s">
        <v>630</v>
      </c>
      <c r="I1585" s="832" t="s">
        <v>3211</v>
      </c>
      <c r="J1585" s="832" t="s">
        <v>1034</v>
      </c>
      <c r="K1585" s="832" t="s">
        <v>3212</v>
      </c>
      <c r="L1585" s="835">
        <v>48.09</v>
      </c>
      <c r="M1585" s="835">
        <v>96.18</v>
      </c>
      <c r="N1585" s="832">
        <v>2</v>
      </c>
      <c r="O1585" s="836">
        <v>2</v>
      </c>
      <c r="P1585" s="835">
        <v>48.09</v>
      </c>
      <c r="Q1585" s="837">
        <v>0.5</v>
      </c>
      <c r="R1585" s="832">
        <v>1</v>
      </c>
      <c r="S1585" s="837">
        <v>0.5</v>
      </c>
      <c r="T1585" s="836">
        <v>1</v>
      </c>
      <c r="U1585" s="838">
        <v>0.5</v>
      </c>
    </row>
    <row r="1586" spans="1:21" ht="14.4" customHeight="1" x14ac:dyDescent="0.3">
      <c r="A1586" s="831">
        <v>10</v>
      </c>
      <c r="B1586" s="832" t="s">
        <v>2982</v>
      </c>
      <c r="C1586" s="832" t="s">
        <v>2989</v>
      </c>
      <c r="D1586" s="833" t="s">
        <v>6899</v>
      </c>
      <c r="E1586" s="834" t="s">
        <v>3040</v>
      </c>
      <c r="F1586" s="832" t="s">
        <v>2984</v>
      </c>
      <c r="G1586" s="832" t="s">
        <v>3123</v>
      </c>
      <c r="H1586" s="832" t="s">
        <v>630</v>
      </c>
      <c r="I1586" s="832" t="s">
        <v>3494</v>
      </c>
      <c r="J1586" s="832" t="s">
        <v>1046</v>
      </c>
      <c r="K1586" s="832" t="s">
        <v>1047</v>
      </c>
      <c r="L1586" s="835">
        <v>38.81</v>
      </c>
      <c r="M1586" s="835">
        <v>38.81</v>
      </c>
      <c r="N1586" s="832">
        <v>1</v>
      </c>
      <c r="O1586" s="836">
        <v>0.5</v>
      </c>
      <c r="P1586" s="835">
        <v>38.81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10</v>
      </c>
      <c r="B1587" s="832" t="s">
        <v>2982</v>
      </c>
      <c r="C1587" s="832" t="s">
        <v>2989</v>
      </c>
      <c r="D1587" s="833" t="s">
        <v>6899</v>
      </c>
      <c r="E1587" s="834" t="s">
        <v>3040</v>
      </c>
      <c r="F1587" s="832" t="s">
        <v>2984</v>
      </c>
      <c r="G1587" s="832" t="s">
        <v>3126</v>
      </c>
      <c r="H1587" s="832" t="s">
        <v>630</v>
      </c>
      <c r="I1587" s="832" t="s">
        <v>3127</v>
      </c>
      <c r="J1587" s="832" t="s">
        <v>1056</v>
      </c>
      <c r="K1587" s="832" t="s">
        <v>3128</v>
      </c>
      <c r="L1587" s="835">
        <v>61.97</v>
      </c>
      <c r="M1587" s="835">
        <v>433.78999999999996</v>
      </c>
      <c r="N1587" s="832">
        <v>7</v>
      </c>
      <c r="O1587" s="836">
        <v>6.5</v>
      </c>
      <c r="P1587" s="835">
        <v>185.91</v>
      </c>
      <c r="Q1587" s="837">
        <v>0.4285714285714286</v>
      </c>
      <c r="R1587" s="832">
        <v>3</v>
      </c>
      <c r="S1587" s="837">
        <v>0.42857142857142855</v>
      </c>
      <c r="T1587" s="836">
        <v>3</v>
      </c>
      <c r="U1587" s="838">
        <v>0.46153846153846156</v>
      </c>
    </row>
    <row r="1588" spans="1:21" ht="14.4" customHeight="1" x14ac:dyDescent="0.3">
      <c r="A1588" s="831">
        <v>10</v>
      </c>
      <c r="B1588" s="832" t="s">
        <v>2982</v>
      </c>
      <c r="C1588" s="832" t="s">
        <v>2989</v>
      </c>
      <c r="D1588" s="833" t="s">
        <v>6899</v>
      </c>
      <c r="E1588" s="834" t="s">
        <v>3040</v>
      </c>
      <c r="F1588" s="832" t="s">
        <v>2984</v>
      </c>
      <c r="G1588" s="832" t="s">
        <v>4792</v>
      </c>
      <c r="H1588" s="832" t="s">
        <v>630</v>
      </c>
      <c r="I1588" s="832" t="s">
        <v>4793</v>
      </c>
      <c r="J1588" s="832" t="s">
        <v>1036</v>
      </c>
      <c r="K1588" s="832" t="s">
        <v>4794</v>
      </c>
      <c r="L1588" s="835">
        <v>69.59</v>
      </c>
      <c r="M1588" s="835">
        <v>69.59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10</v>
      </c>
      <c r="B1589" s="832" t="s">
        <v>2982</v>
      </c>
      <c r="C1589" s="832" t="s">
        <v>2989</v>
      </c>
      <c r="D1589" s="833" t="s">
        <v>6899</v>
      </c>
      <c r="E1589" s="834" t="s">
        <v>3040</v>
      </c>
      <c r="F1589" s="832" t="s">
        <v>2984</v>
      </c>
      <c r="G1589" s="832" t="s">
        <v>3349</v>
      </c>
      <c r="H1589" s="832" t="s">
        <v>630</v>
      </c>
      <c r="I1589" s="832" t="s">
        <v>3352</v>
      </c>
      <c r="J1589" s="832" t="s">
        <v>790</v>
      </c>
      <c r="K1589" s="832" t="s">
        <v>792</v>
      </c>
      <c r="L1589" s="835">
        <v>0</v>
      </c>
      <c r="M1589" s="835">
        <v>0</v>
      </c>
      <c r="N1589" s="832">
        <v>1</v>
      </c>
      <c r="O1589" s="836">
        <v>1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10</v>
      </c>
      <c r="B1590" s="832" t="s">
        <v>2982</v>
      </c>
      <c r="C1590" s="832" t="s">
        <v>2989</v>
      </c>
      <c r="D1590" s="833" t="s">
        <v>6899</v>
      </c>
      <c r="E1590" s="834" t="s">
        <v>3040</v>
      </c>
      <c r="F1590" s="832" t="s">
        <v>2984</v>
      </c>
      <c r="G1590" s="832" t="s">
        <v>3161</v>
      </c>
      <c r="H1590" s="832" t="s">
        <v>630</v>
      </c>
      <c r="I1590" s="832" t="s">
        <v>3166</v>
      </c>
      <c r="J1590" s="832" t="s">
        <v>1177</v>
      </c>
      <c r="K1590" s="832" t="s">
        <v>3167</v>
      </c>
      <c r="L1590" s="835">
        <v>57.64</v>
      </c>
      <c r="M1590" s="835">
        <v>57.64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10</v>
      </c>
      <c r="B1591" s="832" t="s">
        <v>2982</v>
      </c>
      <c r="C1591" s="832" t="s">
        <v>2989</v>
      </c>
      <c r="D1591" s="833" t="s">
        <v>6899</v>
      </c>
      <c r="E1591" s="834" t="s">
        <v>3040</v>
      </c>
      <c r="F1591" s="832" t="s">
        <v>2984</v>
      </c>
      <c r="G1591" s="832" t="s">
        <v>3161</v>
      </c>
      <c r="H1591" s="832" t="s">
        <v>630</v>
      </c>
      <c r="I1591" s="832" t="s">
        <v>3367</v>
      </c>
      <c r="J1591" s="832" t="s">
        <v>1177</v>
      </c>
      <c r="K1591" s="832" t="s">
        <v>3163</v>
      </c>
      <c r="L1591" s="835">
        <v>185.26</v>
      </c>
      <c r="M1591" s="835">
        <v>185.26</v>
      </c>
      <c r="N1591" s="832">
        <v>1</v>
      </c>
      <c r="O1591" s="836">
        <v>1</v>
      </c>
      <c r="P1591" s="835">
        <v>185.26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10</v>
      </c>
      <c r="B1592" s="832" t="s">
        <v>2982</v>
      </c>
      <c r="C1592" s="832" t="s">
        <v>2989</v>
      </c>
      <c r="D1592" s="833" t="s">
        <v>6899</v>
      </c>
      <c r="E1592" s="834" t="s">
        <v>3040</v>
      </c>
      <c r="F1592" s="832" t="s">
        <v>2984</v>
      </c>
      <c r="G1592" s="832" t="s">
        <v>3943</v>
      </c>
      <c r="H1592" s="832" t="s">
        <v>630</v>
      </c>
      <c r="I1592" s="832" t="s">
        <v>3944</v>
      </c>
      <c r="J1592" s="832" t="s">
        <v>901</v>
      </c>
      <c r="K1592" s="832" t="s">
        <v>3945</v>
      </c>
      <c r="L1592" s="835">
        <v>54.55</v>
      </c>
      <c r="M1592" s="835">
        <v>54.55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10</v>
      </c>
      <c r="B1593" s="832" t="s">
        <v>2982</v>
      </c>
      <c r="C1593" s="832" t="s">
        <v>2989</v>
      </c>
      <c r="D1593" s="833" t="s">
        <v>6899</v>
      </c>
      <c r="E1593" s="834" t="s">
        <v>3040</v>
      </c>
      <c r="F1593" s="832" t="s">
        <v>2984</v>
      </c>
      <c r="G1593" s="832" t="s">
        <v>3388</v>
      </c>
      <c r="H1593" s="832" t="s">
        <v>630</v>
      </c>
      <c r="I1593" s="832" t="s">
        <v>4795</v>
      </c>
      <c r="J1593" s="832" t="s">
        <v>1210</v>
      </c>
      <c r="K1593" s="832" t="s">
        <v>4796</v>
      </c>
      <c r="L1593" s="835">
        <v>66.03</v>
      </c>
      <c r="M1593" s="835">
        <v>132.06</v>
      </c>
      <c r="N1593" s="832">
        <v>2</v>
      </c>
      <c r="O1593" s="836">
        <v>1</v>
      </c>
      <c r="P1593" s="835">
        <v>66.03</v>
      </c>
      <c r="Q1593" s="837">
        <v>0.5</v>
      </c>
      <c r="R1593" s="832">
        <v>1</v>
      </c>
      <c r="S1593" s="837">
        <v>0.5</v>
      </c>
      <c r="T1593" s="836">
        <v>0.5</v>
      </c>
      <c r="U1593" s="838">
        <v>0.5</v>
      </c>
    </row>
    <row r="1594" spans="1:21" ht="14.4" customHeight="1" x14ac:dyDescent="0.3">
      <c r="A1594" s="831">
        <v>10</v>
      </c>
      <c r="B1594" s="832" t="s">
        <v>2982</v>
      </c>
      <c r="C1594" s="832" t="s">
        <v>2989</v>
      </c>
      <c r="D1594" s="833" t="s">
        <v>6899</v>
      </c>
      <c r="E1594" s="834" t="s">
        <v>3040</v>
      </c>
      <c r="F1594" s="832" t="s">
        <v>2984</v>
      </c>
      <c r="G1594" s="832" t="s">
        <v>3425</v>
      </c>
      <c r="H1594" s="832" t="s">
        <v>630</v>
      </c>
      <c r="I1594" s="832" t="s">
        <v>3431</v>
      </c>
      <c r="J1594" s="832" t="s">
        <v>1070</v>
      </c>
      <c r="K1594" s="832" t="s">
        <v>3432</v>
      </c>
      <c r="L1594" s="835">
        <v>60.28</v>
      </c>
      <c r="M1594" s="835">
        <v>120.56</v>
      </c>
      <c r="N1594" s="832">
        <v>2</v>
      </c>
      <c r="O1594" s="836">
        <v>1</v>
      </c>
      <c r="P1594" s="835">
        <v>60.28</v>
      </c>
      <c r="Q1594" s="837">
        <v>0.5</v>
      </c>
      <c r="R1594" s="832">
        <v>1</v>
      </c>
      <c r="S1594" s="837">
        <v>0.5</v>
      </c>
      <c r="T1594" s="836">
        <v>0.5</v>
      </c>
      <c r="U1594" s="838">
        <v>0.5</v>
      </c>
    </row>
    <row r="1595" spans="1:21" ht="14.4" customHeight="1" x14ac:dyDescent="0.3">
      <c r="A1595" s="831">
        <v>10</v>
      </c>
      <c r="B1595" s="832" t="s">
        <v>2982</v>
      </c>
      <c r="C1595" s="832" t="s">
        <v>2989</v>
      </c>
      <c r="D1595" s="833" t="s">
        <v>6899</v>
      </c>
      <c r="E1595" s="834" t="s">
        <v>3040</v>
      </c>
      <c r="F1595" s="832" t="s">
        <v>2984</v>
      </c>
      <c r="G1595" s="832" t="s">
        <v>3533</v>
      </c>
      <c r="H1595" s="832" t="s">
        <v>630</v>
      </c>
      <c r="I1595" s="832" t="s">
        <v>3998</v>
      </c>
      <c r="J1595" s="832" t="s">
        <v>1072</v>
      </c>
      <c r="K1595" s="832" t="s">
        <v>3999</v>
      </c>
      <c r="L1595" s="835">
        <v>61.97</v>
      </c>
      <c r="M1595" s="835">
        <v>61.97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10</v>
      </c>
      <c r="B1596" s="832" t="s">
        <v>2982</v>
      </c>
      <c r="C1596" s="832" t="s">
        <v>2989</v>
      </c>
      <c r="D1596" s="833" t="s">
        <v>6899</v>
      </c>
      <c r="E1596" s="834" t="s">
        <v>3040</v>
      </c>
      <c r="F1596" s="832" t="s">
        <v>2984</v>
      </c>
      <c r="G1596" s="832" t="s">
        <v>3186</v>
      </c>
      <c r="H1596" s="832" t="s">
        <v>630</v>
      </c>
      <c r="I1596" s="832" t="s">
        <v>3442</v>
      </c>
      <c r="J1596" s="832" t="s">
        <v>3443</v>
      </c>
      <c r="K1596" s="832" t="s">
        <v>3444</v>
      </c>
      <c r="L1596" s="835">
        <v>25.12</v>
      </c>
      <c r="M1596" s="835">
        <v>25.12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10</v>
      </c>
      <c r="B1597" s="832" t="s">
        <v>2982</v>
      </c>
      <c r="C1597" s="832" t="s">
        <v>2989</v>
      </c>
      <c r="D1597" s="833" t="s">
        <v>6899</v>
      </c>
      <c r="E1597" s="834" t="s">
        <v>3040</v>
      </c>
      <c r="F1597" s="832" t="s">
        <v>2985</v>
      </c>
      <c r="G1597" s="832" t="s">
        <v>3094</v>
      </c>
      <c r="H1597" s="832" t="s">
        <v>630</v>
      </c>
      <c r="I1597" s="832" t="s">
        <v>3967</v>
      </c>
      <c r="J1597" s="832" t="s">
        <v>3040</v>
      </c>
      <c r="K1597" s="832"/>
      <c r="L1597" s="835">
        <v>0</v>
      </c>
      <c r="M1597" s="835">
        <v>0</v>
      </c>
      <c r="N1597" s="832">
        <v>1</v>
      </c>
      <c r="O1597" s="836">
        <v>1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10</v>
      </c>
      <c r="B1598" s="832" t="s">
        <v>2982</v>
      </c>
      <c r="C1598" s="832" t="s">
        <v>2989</v>
      </c>
      <c r="D1598" s="833" t="s">
        <v>6899</v>
      </c>
      <c r="E1598" s="834" t="s">
        <v>3040</v>
      </c>
      <c r="F1598" s="832" t="s">
        <v>2985</v>
      </c>
      <c r="G1598" s="832" t="s">
        <v>3094</v>
      </c>
      <c r="H1598" s="832" t="s">
        <v>630</v>
      </c>
      <c r="I1598" s="832" t="s">
        <v>3475</v>
      </c>
      <c r="J1598" s="832" t="s">
        <v>3040</v>
      </c>
      <c r="K1598" s="832"/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10</v>
      </c>
      <c r="B1599" s="832" t="s">
        <v>2982</v>
      </c>
      <c r="C1599" s="832" t="s">
        <v>2989</v>
      </c>
      <c r="D1599" s="833" t="s">
        <v>6899</v>
      </c>
      <c r="E1599" s="834" t="s">
        <v>3040</v>
      </c>
      <c r="F1599" s="832" t="s">
        <v>2986</v>
      </c>
      <c r="G1599" s="832" t="s">
        <v>4393</v>
      </c>
      <c r="H1599" s="832" t="s">
        <v>630</v>
      </c>
      <c r="I1599" s="832" t="s">
        <v>4394</v>
      </c>
      <c r="J1599" s="832" t="s">
        <v>4395</v>
      </c>
      <c r="K1599" s="832" t="s">
        <v>4396</v>
      </c>
      <c r="L1599" s="835">
        <v>200</v>
      </c>
      <c r="M1599" s="835">
        <v>400</v>
      </c>
      <c r="N1599" s="832">
        <v>2</v>
      </c>
      <c r="O1599" s="836">
        <v>1</v>
      </c>
      <c r="P1599" s="835">
        <v>400</v>
      </c>
      <c r="Q1599" s="837">
        <v>1</v>
      </c>
      <c r="R1599" s="832">
        <v>2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10</v>
      </c>
      <c r="B1600" s="832" t="s">
        <v>2982</v>
      </c>
      <c r="C1600" s="832" t="s">
        <v>2989</v>
      </c>
      <c r="D1600" s="833" t="s">
        <v>6899</v>
      </c>
      <c r="E1600" s="834" t="s">
        <v>3043</v>
      </c>
      <c r="F1600" s="832" t="s">
        <v>2984</v>
      </c>
      <c r="G1600" s="832" t="s">
        <v>4055</v>
      </c>
      <c r="H1600" s="832" t="s">
        <v>630</v>
      </c>
      <c r="I1600" s="832" t="s">
        <v>4180</v>
      </c>
      <c r="J1600" s="832" t="s">
        <v>863</v>
      </c>
      <c r="K1600" s="832" t="s">
        <v>4181</v>
      </c>
      <c r="L1600" s="835">
        <v>0</v>
      </c>
      <c r="M1600" s="835">
        <v>0</v>
      </c>
      <c r="N1600" s="832">
        <v>1</v>
      </c>
      <c r="O1600" s="836">
        <v>0.5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10</v>
      </c>
      <c r="B1601" s="832" t="s">
        <v>2982</v>
      </c>
      <c r="C1601" s="832" t="s">
        <v>2989</v>
      </c>
      <c r="D1601" s="833" t="s">
        <v>6899</v>
      </c>
      <c r="E1601" s="834" t="s">
        <v>3043</v>
      </c>
      <c r="F1601" s="832" t="s">
        <v>2984</v>
      </c>
      <c r="G1601" s="832" t="s">
        <v>3106</v>
      </c>
      <c r="H1601" s="832" t="s">
        <v>689</v>
      </c>
      <c r="I1601" s="832" t="s">
        <v>2586</v>
      </c>
      <c r="J1601" s="832" t="s">
        <v>1288</v>
      </c>
      <c r="K1601" s="832" t="s">
        <v>2587</v>
      </c>
      <c r="L1601" s="835">
        <v>225.06</v>
      </c>
      <c r="M1601" s="835">
        <v>225.06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10</v>
      </c>
      <c r="B1602" s="832" t="s">
        <v>2982</v>
      </c>
      <c r="C1602" s="832" t="s">
        <v>2989</v>
      </c>
      <c r="D1602" s="833" t="s">
        <v>6899</v>
      </c>
      <c r="E1602" s="834" t="s">
        <v>3043</v>
      </c>
      <c r="F1602" s="832" t="s">
        <v>2984</v>
      </c>
      <c r="G1602" s="832" t="s">
        <v>3263</v>
      </c>
      <c r="H1602" s="832" t="s">
        <v>630</v>
      </c>
      <c r="I1602" s="832" t="s">
        <v>3264</v>
      </c>
      <c r="J1602" s="832" t="s">
        <v>2464</v>
      </c>
      <c r="K1602" s="832" t="s">
        <v>3265</v>
      </c>
      <c r="L1602" s="835">
        <v>42.63</v>
      </c>
      <c r="M1602" s="835">
        <v>42.63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10</v>
      </c>
      <c r="B1603" s="832" t="s">
        <v>2982</v>
      </c>
      <c r="C1603" s="832" t="s">
        <v>2989</v>
      </c>
      <c r="D1603" s="833" t="s">
        <v>6899</v>
      </c>
      <c r="E1603" s="834" t="s">
        <v>3043</v>
      </c>
      <c r="F1603" s="832" t="s">
        <v>2984</v>
      </c>
      <c r="G1603" s="832" t="s">
        <v>3204</v>
      </c>
      <c r="H1603" s="832" t="s">
        <v>630</v>
      </c>
      <c r="I1603" s="832" t="s">
        <v>3297</v>
      </c>
      <c r="J1603" s="832" t="s">
        <v>3298</v>
      </c>
      <c r="K1603" s="832" t="s">
        <v>3299</v>
      </c>
      <c r="L1603" s="835">
        <v>46.75</v>
      </c>
      <c r="M1603" s="835">
        <v>46.75</v>
      </c>
      <c r="N1603" s="832">
        <v>1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10</v>
      </c>
      <c r="B1604" s="832" t="s">
        <v>2982</v>
      </c>
      <c r="C1604" s="832" t="s">
        <v>2989</v>
      </c>
      <c r="D1604" s="833" t="s">
        <v>6899</v>
      </c>
      <c r="E1604" s="834" t="s">
        <v>3043</v>
      </c>
      <c r="F1604" s="832" t="s">
        <v>2984</v>
      </c>
      <c r="G1604" s="832" t="s">
        <v>3323</v>
      </c>
      <c r="H1604" s="832" t="s">
        <v>630</v>
      </c>
      <c r="I1604" s="832" t="s">
        <v>3324</v>
      </c>
      <c r="J1604" s="832" t="s">
        <v>702</v>
      </c>
      <c r="K1604" s="832" t="s">
        <v>3325</v>
      </c>
      <c r="L1604" s="835">
        <v>0</v>
      </c>
      <c r="M1604" s="835">
        <v>0</v>
      </c>
      <c r="N1604" s="832">
        <v>3</v>
      </c>
      <c r="O1604" s="836">
        <v>2.5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10</v>
      </c>
      <c r="B1605" s="832" t="s">
        <v>2982</v>
      </c>
      <c r="C1605" s="832" t="s">
        <v>2989</v>
      </c>
      <c r="D1605" s="833" t="s">
        <v>6899</v>
      </c>
      <c r="E1605" s="834" t="s">
        <v>3043</v>
      </c>
      <c r="F1605" s="832" t="s">
        <v>2984</v>
      </c>
      <c r="G1605" s="832" t="s">
        <v>3126</v>
      </c>
      <c r="H1605" s="832" t="s">
        <v>630</v>
      </c>
      <c r="I1605" s="832" t="s">
        <v>3127</v>
      </c>
      <c r="J1605" s="832" t="s">
        <v>1056</v>
      </c>
      <c r="K1605" s="832" t="s">
        <v>3128</v>
      </c>
      <c r="L1605" s="835">
        <v>61.97</v>
      </c>
      <c r="M1605" s="835">
        <v>61.97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10</v>
      </c>
      <c r="B1606" s="832" t="s">
        <v>2982</v>
      </c>
      <c r="C1606" s="832" t="s">
        <v>2989</v>
      </c>
      <c r="D1606" s="833" t="s">
        <v>6899</v>
      </c>
      <c r="E1606" s="834" t="s">
        <v>3043</v>
      </c>
      <c r="F1606" s="832" t="s">
        <v>2984</v>
      </c>
      <c r="G1606" s="832" t="s">
        <v>3760</v>
      </c>
      <c r="H1606" s="832" t="s">
        <v>630</v>
      </c>
      <c r="I1606" s="832" t="s">
        <v>3911</v>
      </c>
      <c r="J1606" s="832" t="s">
        <v>3912</v>
      </c>
      <c r="K1606" s="832" t="s">
        <v>3913</v>
      </c>
      <c r="L1606" s="835">
        <v>1088.92</v>
      </c>
      <c r="M1606" s="835">
        <v>1088.92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10</v>
      </c>
      <c r="B1607" s="832" t="s">
        <v>2982</v>
      </c>
      <c r="C1607" s="832" t="s">
        <v>2989</v>
      </c>
      <c r="D1607" s="833" t="s">
        <v>6899</v>
      </c>
      <c r="E1607" s="834" t="s">
        <v>3043</v>
      </c>
      <c r="F1607" s="832" t="s">
        <v>2984</v>
      </c>
      <c r="G1607" s="832" t="s">
        <v>3760</v>
      </c>
      <c r="H1607" s="832" t="s">
        <v>630</v>
      </c>
      <c r="I1607" s="832" t="s">
        <v>3862</v>
      </c>
      <c r="J1607" s="832" t="s">
        <v>1513</v>
      </c>
      <c r="K1607" s="832" t="s">
        <v>3643</v>
      </c>
      <c r="L1607" s="835">
        <v>729.38</v>
      </c>
      <c r="M1607" s="835">
        <v>1458.76</v>
      </c>
      <c r="N1607" s="832">
        <v>2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10</v>
      </c>
      <c r="B1608" s="832" t="s">
        <v>2982</v>
      </c>
      <c r="C1608" s="832" t="s">
        <v>2989</v>
      </c>
      <c r="D1608" s="833" t="s">
        <v>6899</v>
      </c>
      <c r="E1608" s="834" t="s">
        <v>3043</v>
      </c>
      <c r="F1608" s="832" t="s">
        <v>2984</v>
      </c>
      <c r="G1608" s="832" t="s">
        <v>3760</v>
      </c>
      <c r="H1608" s="832" t="s">
        <v>630</v>
      </c>
      <c r="I1608" s="832" t="s">
        <v>4797</v>
      </c>
      <c r="J1608" s="832" t="s">
        <v>3912</v>
      </c>
      <c r="K1608" s="832" t="s">
        <v>4798</v>
      </c>
      <c r="L1608" s="835">
        <v>623.94000000000005</v>
      </c>
      <c r="M1608" s="835">
        <v>1871.8200000000002</v>
      </c>
      <c r="N1608" s="832">
        <v>3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10</v>
      </c>
      <c r="B1609" s="832" t="s">
        <v>2982</v>
      </c>
      <c r="C1609" s="832" t="s">
        <v>2989</v>
      </c>
      <c r="D1609" s="833" t="s">
        <v>6899</v>
      </c>
      <c r="E1609" s="834" t="s">
        <v>3043</v>
      </c>
      <c r="F1609" s="832" t="s">
        <v>2984</v>
      </c>
      <c r="G1609" s="832" t="s">
        <v>3137</v>
      </c>
      <c r="H1609" s="832" t="s">
        <v>630</v>
      </c>
      <c r="I1609" s="832" t="s">
        <v>3916</v>
      </c>
      <c r="J1609" s="832" t="s">
        <v>3917</v>
      </c>
      <c r="K1609" s="832" t="s">
        <v>3918</v>
      </c>
      <c r="L1609" s="835">
        <v>497.05</v>
      </c>
      <c r="M1609" s="835">
        <v>4970.5</v>
      </c>
      <c r="N1609" s="832">
        <v>10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10</v>
      </c>
      <c r="B1610" s="832" t="s">
        <v>2982</v>
      </c>
      <c r="C1610" s="832" t="s">
        <v>2989</v>
      </c>
      <c r="D1610" s="833" t="s">
        <v>6899</v>
      </c>
      <c r="E1610" s="834" t="s">
        <v>3043</v>
      </c>
      <c r="F1610" s="832" t="s">
        <v>2984</v>
      </c>
      <c r="G1610" s="832" t="s">
        <v>3655</v>
      </c>
      <c r="H1610" s="832" t="s">
        <v>630</v>
      </c>
      <c r="I1610" s="832" t="s">
        <v>3656</v>
      </c>
      <c r="J1610" s="832" t="s">
        <v>1313</v>
      </c>
      <c r="K1610" s="832" t="s">
        <v>3657</v>
      </c>
      <c r="L1610" s="835">
        <v>34.19</v>
      </c>
      <c r="M1610" s="835">
        <v>170.95</v>
      </c>
      <c r="N1610" s="832">
        <v>5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10</v>
      </c>
      <c r="B1611" s="832" t="s">
        <v>2982</v>
      </c>
      <c r="C1611" s="832" t="s">
        <v>2989</v>
      </c>
      <c r="D1611" s="833" t="s">
        <v>6899</v>
      </c>
      <c r="E1611" s="834" t="s">
        <v>3043</v>
      </c>
      <c r="F1611" s="832" t="s">
        <v>2984</v>
      </c>
      <c r="G1611" s="832" t="s">
        <v>3578</v>
      </c>
      <c r="H1611" s="832" t="s">
        <v>689</v>
      </c>
      <c r="I1611" s="832" t="s">
        <v>4799</v>
      </c>
      <c r="J1611" s="832" t="s">
        <v>1162</v>
      </c>
      <c r="K1611" s="832" t="s">
        <v>2567</v>
      </c>
      <c r="L1611" s="835">
        <v>490.89</v>
      </c>
      <c r="M1611" s="835">
        <v>490.89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10</v>
      </c>
      <c r="B1612" s="832" t="s">
        <v>2982</v>
      </c>
      <c r="C1612" s="832" t="s">
        <v>2989</v>
      </c>
      <c r="D1612" s="833" t="s">
        <v>6899</v>
      </c>
      <c r="E1612" s="834" t="s">
        <v>3043</v>
      </c>
      <c r="F1612" s="832" t="s">
        <v>2984</v>
      </c>
      <c r="G1612" s="832" t="s">
        <v>3161</v>
      </c>
      <c r="H1612" s="832" t="s">
        <v>630</v>
      </c>
      <c r="I1612" s="832" t="s">
        <v>3162</v>
      </c>
      <c r="J1612" s="832" t="s">
        <v>1177</v>
      </c>
      <c r="K1612" s="832" t="s">
        <v>3163</v>
      </c>
      <c r="L1612" s="835">
        <v>301.2</v>
      </c>
      <c r="M1612" s="835">
        <v>301.2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10</v>
      </c>
      <c r="B1613" s="832" t="s">
        <v>2982</v>
      </c>
      <c r="C1613" s="832" t="s">
        <v>2989</v>
      </c>
      <c r="D1613" s="833" t="s">
        <v>6899</v>
      </c>
      <c r="E1613" s="834" t="s">
        <v>3043</v>
      </c>
      <c r="F1613" s="832" t="s">
        <v>2984</v>
      </c>
      <c r="G1613" s="832" t="s">
        <v>3161</v>
      </c>
      <c r="H1613" s="832" t="s">
        <v>630</v>
      </c>
      <c r="I1613" s="832" t="s">
        <v>3367</v>
      </c>
      <c r="J1613" s="832" t="s">
        <v>1177</v>
      </c>
      <c r="K1613" s="832" t="s">
        <v>3163</v>
      </c>
      <c r="L1613" s="835">
        <v>185.26</v>
      </c>
      <c r="M1613" s="835">
        <v>185.26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10</v>
      </c>
      <c r="B1614" s="832" t="s">
        <v>2982</v>
      </c>
      <c r="C1614" s="832" t="s">
        <v>2989</v>
      </c>
      <c r="D1614" s="833" t="s">
        <v>6899</v>
      </c>
      <c r="E1614" s="834" t="s">
        <v>3043</v>
      </c>
      <c r="F1614" s="832" t="s">
        <v>2984</v>
      </c>
      <c r="G1614" s="832" t="s">
        <v>3161</v>
      </c>
      <c r="H1614" s="832" t="s">
        <v>630</v>
      </c>
      <c r="I1614" s="832" t="s">
        <v>3367</v>
      </c>
      <c r="J1614" s="832" t="s">
        <v>1177</v>
      </c>
      <c r="K1614" s="832" t="s">
        <v>3163</v>
      </c>
      <c r="L1614" s="835">
        <v>103.67</v>
      </c>
      <c r="M1614" s="835">
        <v>103.67</v>
      </c>
      <c r="N1614" s="832">
        <v>1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10</v>
      </c>
      <c r="B1615" s="832" t="s">
        <v>2982</v>
      </c>
      <c r="C1615" s="832" t="s">
        <v>2989</v>
      </c>
      <c r="D1615" s="833" t="s">
        <v>6899</v>
      </c>
      <c r="E1615" s="834" t="s">
        <v>3043</v>
      </c>
      <c r="F1615" s="832" t="s">
        <v>2984</v>
      </c>
      <c r="G1615" s="832" t="s">
        <v>3383</v>
      </c>
      <c r="H1615" s="832" t="s">
        <v>689</v>
      </c>
      <c r="I1615" s="832" t="s">
        <v>2733</v>
      </c>
      <c r="J1615" s="832" t="s">
        <v>1547</v>
      </c>
      <c r="K1615" s="832" t="s">
        <v>1546</v>
      </c>
      <c r="L1615" s="835">
        <v>44.6</v>
      </c>
      <c r="M1615" s="835">
        <v>892</v>
      </c>
      <c r="N1615" s="832">
        <v>20</v>
      </c>
      <c r="O1615" s="836">
        <v>0.5</v>
      </c>
      <c r="P1615" s="835">
        <v>892</v>
      </c>
      <c r="Q1615" s="837">
        <v>1</v>
      </c>
      <c r="R1615" s="832">
        <v>20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10</v>
      </c>
      <c r="B1616" s="832" t="s">
        <v>2982</v>
      </c>
      <c r="C1616" s="832" t="s">
        <v>2989</v>
      </c>
      <c r="D1616" s="833" t="s">
        <v>6899</v>
      </c>
      <c r="E1616" s="834" t="s">
        <v>3043</v>
      </c>
      <c r="F1616" s="832" t="s">
        <v>2984</v>
      </c>
      <c r="G1616" s="832" t="s">
        <v>3383</v>
      </c>
      <c r="H1616" s="832" t="s">
        <v>689</v>
      </c>
      <c r="I1616" s="832" t="s">
        <v>2637</v>
      </c>
      <c r="J1616" s="832" t="s">
        <v>1283</v>
      </c>
      <c r="K1616" s="832" t="s">
        <v>1281</v>
      </c>
      <c r="L1616" s="835">
        <v>130.38999999999999</v>
      </c>
      <c r="M1616" s="835">
        <v>391.16999999999996</v>
      </c>
      <c r="N1616" s="832">
        <v>3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10</v>
      </c>
      <c r="B1617" s="832" t="s">
        <v>2982</v>
      </c>
      <c r="C1617" s="832" t="s">
        <v>2989</v>
      </c>
      <c r="D1617" s="833" t="s">
        <v>6899</v>
      </c>
      <c r="E1617" s="834" t="s">
        <v>3043</v>
      </c>
      <c r="F1617" s="832" t="s">
        <v>2984</v>
      </c>
      <c r="G1617" s="832" t="s">
        <v>3383</v>
      </c>
      <c r="H1617" s="832" t="s">
        <v>630</v>
      </c>
      <c r="I1617" s="832" t="s">
        <v>4800</v>
      </c>
      <c r="J1617" s="832" t="s">
        <v>997</v>
      </c>
      <c r="K1617" s="832" t="s">
        <v>998</v>
      </c>
      <c r="L1617" s="835">
        <v>97.3</v>
      </c>
      <c r="M1617" s="835">
        <v>1946</v>
      </c>
      <c r="N1617" s="832">
        <v>20</v>
      </c>
      <c r="O1617" s="836">
        <v>1</v>
      </c>
      <c r="P1617" s="835">
        <v>1946</v>
      </c>
      <c r="Q1617" s="837">
        <v>1</v>
      </c>
      <c r="R1617" s="832">
        <v>20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10</v>
      </c>
      <c r="B1618" s="832" t="s">
        <v>2982</v>
      </c>
      <c r="C1618" s="832" t="s">
        <v>2989</v>
      </c>
      <c r="D1618" s="833" t="s">
        <v>6899</v>
      </c>
      <c r="E1618" s="834" t="s">
        <v>3043</v>
      </c>
      <c r="F1618" s="832" t="s">
        <v>2984</v>
      </c>
      <c r="G1618" s="832" t="s">
        <v>3383</v>
      </c>
      <c r="H1618" s="832" t="s">
        <v>630</v>
      </c>
      <c r="I1618" s="832" t="s">
        <v>4801</v>
      </c>
      <c r="J1618" s="832" t="s">
        <v>4802</v>
      </c>
      <c r="K1618" s="832" t="s">
        <v>4803</v>
      </c>
      <c r="L1618" s="835">
        <v>263.86</v>
      </c>
      <c r="M1618" s="835">
        <v>263.86</v>
      </c>
      <c r="N1618" s="832">
        <v>1</v>
      </c>
      <c r="O1618" s="836">
        <v>0.5</v>
      </c>
      <c r="P1618" s="835">
        <v>263.86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10</v>
      </c>
      <c r="B1619" s="832" t="s">
        <v>2982</v>
      </c>
      <c r="C1619" s="832" t="s">
        <v>2989</v>
      </c>
      <c r="D1619" s="833" t="s">
        <v>6899</v>
      </c>
      <c r="E1619" s="834" t="s">
        <v>3043</v>
      </c>
      <c r="F1619" s="832" t="s">
        <v>2984</v>
      </c>
      <c r="G1619" s="832" t="s">
        <v>3383</v>
      </c>
      <c r="H1619" s="832" t="s">
        <v>630</v>
      </c>
      <c r="I1619" s="832" t="s">
        <v>4804</v>
      </c>
      <c r="J1619" s="832" t="s">
        <v>4805</v>
      </c>
      <c r="K1619" s="832" t="s">
        <v>4803</v>
      </c>
      <c r="L1619" s="835">
        <v>263.86</v>
      </c>
      <c r="M1619" s="835">
        <v>263.86</v>
      </c>
      <c r="N1619" s="832">
        <v>1</v>
      </c>
      <c r="O1619" s="836">
        <v>0.5</v>
      </c>
      <c r="P1619" s="835">
        <v>263.86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10</v>
      </c>
      <c r="B1620" s="832" t="s">
        <v>2982</v>
      </c>
      <c r="C1620" s="832" t="s">
        <v>2989</v>
      </c>
      <c r="D1620" s="833" t="s">
        <v>6899</v>
      </c>
      <c r="E1620" s="834" t="s">
        <v>3043</v>
      </c>
      <c r="F1620" s="832" t="s">
        <v>2984</v>
      </c>
      <c r="G1620" s="832" t="s">
        <v>3993</v>
      </c>
      <c r="H1620" s="832" t="s">
        <v>689</v>
      </c>
      <c r="I1620" s="832" t="s">
        <v>2630</v>
      </c>
      <c r="J1620" s="832" t="s">
        <v>2631</v>
      </c>
      <c r="K1620" s="832" t="s">
        <v>2632</v>
      </c>
      <c r="L1620" s="835">
        <v>122.96</v>
      </c>
      <c r="M1620" s="835">
        <v>122.96</v>
      </c>
      <c r="N1620" s="832">
        <v>1</v>
      </c>
      <c r="O1620" s="836">
        <v>0.5</v>
      </c>
      <c r="P1620" s="835">
        <v>122.96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10</v>
      </c>
      <c r="B1621" s="832" t="s">
        <v>2982</v>
      </c>
      <c r="C1621" s="832" t="s">
        <v>2989</v>
      </c>
      <c r="D1621" s="833" t="s">
        <v>6899</v>
      </c>
      <c r="E1621" s="834" t="s">
        <v>3043</v>
      </c>
      <c r="F1621" s="832" t="s">
        <v>2984</v>
      </c>
      <c r="G1621" s="832" t="s">
        <v>3425</v>
      </c>
      <c r="H1621" s="832" t="s">
        <v>630</v>
      </c>
      <c r="I1621" s="832" t="s">
        <v>3431</v>
      </c>
      <c r="J1621" s="832" t="s">
        <v>1070</v>
      </c>
      <c r="K1621" s="832" t="s">
        <v>3432</v>
      </c>
      <c r="L1621" s="835">
        <v>60.28</v>
      </c>
      <c r="M1621" s="835">
        <v>60.28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10</v>
      </c>
      <c r="B1622" s="832" t="s">
        <v>2982</v>
      </c>
      <c r="C1622" s="832" t="s">
        <v>2989</v>
      </c>
      <c r="D1622" s="833" t="s">
        <v>6899</v>
      </c>
      <c r="E1622" s="834" t="s">
        <v>3051</v>
      </c>
      <c r="F1622" s="832" t="s">
        <v>2984</v>
      </c>
      <c r="G1622" s="832" t="s">
        <v>3106</v>
      </c>
      <c r="H1622" s="832" t="s">
        <v>689</v>
      </c>
      <c r="I1622" s="832" t="s">
        <v>2588</v>
      </c>
      <c r="J1622" s="832" t="s">
        <v>1288</v>
      </c>
      <c r="K1622" s="832" t="s">
        <v>2589</v>
      </c>
      <c r="L1622" s="835">
        <v>154.36000000000001</v>
      </c>
      <c r="M1622" s="835">
        <v>154.36000000000001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10</v>
      </c>
      <c r="B1623" s="832" t="s">
        <v>2982</v>
      </c>
      <c r="C1623" s="832" t="s">
        <v>2989</v>
      </c>
      <c r="D1623" s="833" t="s">
        <v>6899</v>
      </c>
      <c r="E1623" s="834" t="s">
        <v>3051</v>
      </c>
      <c r="F1623" s="832" t="s">
        <v>2984</v>
      </c>
      <c r="G1623" s="832" t="s">
        <v>3106</v>
      </c>
      <c r="H1623" s="832" t="s">
        <v>689</v>
      </c>
      <c r="I1623" s="832" t="s">
        <v>2590</v>
      </c>
      <c r="J1623" s="832" t="s">
        <v>2591</v>
      </c>
      <c r="K1623" s="832" t="s">
        <v>2592</v>
      </c>
      <c r="L1623" s="835">
        <v>111.22</v>
      </c>
      <c r="M1623" s="835">
        <v>111.22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10</v>
      </c>
      <c r="B1624" s="832" t="s">
        <v>2982</v>
      </c>
      <c r="C1624" s="832" t="s">
        <v>2989</v>
      </c>
      <c r="D1624" s="833" t="s">
        <v>6899</v>
      </c>
      <c r="E1624" s="834" t="s">
        <v>3051</v>
      </c>
      <c r="F1624" s="832" t="s">
        <v>2984</v>
      </c>
      <c r="G1624" s="832" t="s">
        <v>3263</v>
      </c>
      <c r="H1624" s="832" t="s">
        <v>630</v>
      </c>
      <c r="I1624" s="832" t="s">
        <v>3264</v>
      </c>
      <c r="J1624" s="832" t="s">
        <v>2464</v>
      </c>
      <c r="K1624" s="832" t="s">
        <v>3265</v>
      </c>
      <c r="L1624" s="835">
        <v>42.63</v>
      </c>
      <c r="M1624" s="835">
        <v>85.26</v>
      </c>
      <c r="N1624" s="832">
        <v>2</v>
      </c>
      <c r="O1624" s="836">
        <v>1</v>
      </c>
      <c r="P1624" s="835">
        <v>85.26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10</v>
      </c>
      <c r="B1625" s="832" t="s">
        <v>2982</v>
      </c>
      <c r="C1625" s="832" t="s">
        <v>2989</v>
      </c>
      <c r="D1625" s="833" t="s">
        <v>6899</v>
      </c>
      <c r="E1625" s="834" t="s">
        <v>3051</v>
      </c>
      <c r="F1625" s="832" t="s">
        <v>2984</v>
      </c>
      <c r="G1625" s="832" t="s">
        <v>3486</v>
      </c>
      <c r="H1625" s="832" t="s">
        <v>630</v>
      </c>
      <c r="I1625" s="832" t="s">
        <v>3487</v>
      </c>
      <c r="J1625" s="832" t="s">
        <v>3488</v>
      </c>
      <c r="K1625" s="832" t="s">
        <v>3489</v>
      </c>
      <c r="L1625" s="835">
        <v>121.07</v>
      </c>
      <c r="M1625" s="835">
        <v>121.07</v>
      </c>
      <c r="N1625" s="832">
        <v>1</v>
      </c>
      <c r="O1625" s="836">
        <v>0.5</v>
      </c>
      <c r="P1625" s="835">
        <v>121.07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10</v>
      </c>
      <c r="B1626" s="832" t="s">
        <v>2982</v>
      </c>
      <c r="C1626" s="832" t="s">
        <v>2989</v>
      </c>
      <c r="D1626" s="833" t="s">
        <v>6899</v>
      </c>
      <c r="E1626" s="834" t="s">
        <v>3051</v>
      </c>
      <c r="F1626" s="832" t="s">
        <v>2984</v>
      </c>
      <c r="G1626" s="832" t="s">
        <v>3123</v>
      </c>
      <c r="H1626" s="832" t="s">
        <v>630</v>
      </c>
      <c r="I1626" s="832" t="s">
        <v>4790</v>
      </c>
      <c r="J1626" s="832" t="s">
        <v>1048</v>
      </c>
      <c r="K1626" s="832" t="s">
        <v>4791</v>
      </c>
      <c r="L1626" s="835">
        <v>23.27</v>
      </c>
      <c r="M1626" s="835">
        <v>23.27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10</v>
      </c>
      <c r="B1627" s="832" t="s">
        <v>2982</v>
      </c>
      <c r="C1627" s="832" t="s">
        <v>2989</v>
      </c>
      <c r="D1627" s="833" t="s">
        <v>6899</v>
      </c>
      <c r="E1627" s="834" t="s">
        <v>3051</v>
      </c>
      <c r="F1627" s="832" t="s">
        <v>2984</v>
      </c>
      <c r="G1627" s="832" t="s">
        <v>3334</v>
      </c>
      <c r="H1627" s="832" t="s">
        <v>630</v>
      </c>
      <c r="I1627" s="832" t="s">
        <v>3335</v>
      </c>
      <c r="J1627" s="832" t="s">
        <v>3336</v>
      </c>
      <c r="K1627" s="832" t="s">
        <v>3337</v>
      </c>
      <c r="L1627" s="835">
        <v>77.52</v>
      </c>
      <c r="M1627" s="835">
        <v>77.52</v>
      </c>
      <c r="N1627" s="832">
        <v>1</v>
      </c>
      <c r="O1627" s="836">
        <v>1</v>
      </c>
      <c r="P1627" s="835">
        <v>77.52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10</v>
      </c>
      <c r="B1628" s="832" t="s">
        <v>2982</v>
      </c>
      <c r="C1628" s="832" t="s">
        <v>2989</v>
      </c>
      <c r="D1628" s="833" t="s">
        <v>6899</v>
      </c>
      <c r="E1628" s="834" t="s">
        <v>3051</v>
      </c>
      <c r="F1628" s="832" t="s">
        <v>2984</v>
      </c>
      <c r="G1628" s="832" t="s">
        <v>3748</v>
      </c>
      <c r="H1628" s="832" t="s">
        <v>630</v>
      </c>
      <c r="I1628" s="832" t="s">
        <v>4341</v>
      </c>
      <c r="J1628" s="832" t="s">
        <v>3750</v>
      </c>
      <c r="K1628" s="832" t="s">
        <v>4342</v>
      </c>
      <c r="L1628" s="835">
        <v>38.5</v>
      </c>
      <c r="M1628" s="835">
        <v>38.5</v>
      </c>
      <c r="N1628" s="832">
        <v>1</v>
      </c>
      <c r="O1628" s="836">
        <v>1</v>
      </c>
      <c r="P1628" s="835">
        <v>38.5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10</v>
      </c>
      <c r="B1629" s="832" t="s">
        <v>2982</v>
      </c>
      <c r="C1629" s="832" t="s">
        <v>2989</v>
      </c>
      <c r="D1629" s="833" t="s">
        <v>6899</v>
      </c>
      <c r="E1629" s="834" t="s">
        <v>3051</v>
      </c>
      <c r="F1629" s="832" t="s">
        <v>2984</v>
      </c>
      <c r="G1629" s="832" t="s">
        <v>3524</v>
      </c>
      <c r="H1629" s="832" t="s">
        <v>630</v>
      </c>
      <c r="I1629" s="832" t="s">
        <v>3901</v>
      </c>
      <c r="J1629" s="832" t="s">
        <v>1526</v>
      </c>
      <c r="K1629" s="832" t="s">
        <v>3902</v>
      </c>
      <c r="L1629" s="835">
        <v>0</v>
      </c>
      <c r="M1629" s="835">
        <v>0</v>
      </c>
      <c r="N1629" s="832">
        <v>1</v>
      </c>
      <c r="O1629" s="836">
        <v>1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10</v>
      </c>
      <c r="B1630" s="832" t="s">
        <v>2982</v>
      </c>
      <c r="C1630" s="832" t="s">
        <v>2989</v>
      </c>
      <c r="D1630" s="833" t="s">
        <v>6899</v>
      </c>
      <c r="E1630" s="834" t="s">
        <v>3051</v>
      </c>
      <c r="F1630" s="832" t="s">
        <v>2984</v>
      </c>
      <c r="G1630" s="832" t="s">
        <v>4234</v>
      </c>
      <c r="H1630" s="832" t="s">
        <v>689</v>
      </c>
      <c r="I1630" s="832" t="s">
        <v>2699</v>
      </c>
      <c r="J1630" s="832" t="s">
        <v>2700</v>
      </c>
      <c r="K1630" s="832" t="s">
        <v>2701</v>
      </c>
      <c r="L1630" s="835">
        <v>366.31</v>
      </c>
      <c r="M1630" s="835">
        <v>366.31</v>
      </c>
      <c r="N1630" s="832">
        <v>1</v>
      </c>
      <c r="O1630" s="836">
        <v>1</v>
      </c>
      <c r="P1630" s="835">
        <v>366.31</v>
      </c>
      <c r="Q1630" s="837">
        <v>1</v>
      </c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10</v>
      </c>
      <c r="B1631" s="832" t="s">
        <v>2982</v>
      </c>
      <c r="C1631" s="832" t="s">
        <v>2989</v>
      </c>
      <c r="D1631" s="833" t="s">
        <v>6899</v>
      </c>
      <c r="E1631" s="834" t="s">
        <v>3051</v>
      </c>
      <c r="F1631" s="832" t="s">
        <v>2984</v>
      </c>
      <c r="G1631" s="832" t="s">
        <v>3578</v>
      </c>
      <c r="H1631" s="832" t="s">
        <v>689</v>
      </c>
      <c r="I1631" s="832" t="s">
        <v>3579</v>
      </c>
      <c r="J1631" s="832" t="s">
        <v>1162</v>
      </c>
      <c r="K1631" s="832" t="s">
        <v>2754</v>
      </c>
      <c r="L1631" s="835">
        <v>368.16</v>
      </c>
      <c r="M1631" s="835">
        <v>368.16</v>
      </c>
      <c r="N1631" s="832">
        <v>1</v>
      </c>
      <c r="O1631" s="836">
        <v>1</v>
      </c>
      <c r="P1631" s="835">
        <v>368.16</v>
      </c>
      <c r="Q1631" s="837">
        <v>1</v>
      </c>
      <c r="R1631" s="832">
        <v>1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10</v>
      </c>
      <c r="B1632" s="832" t="s">
        <v>2982</v>
      </c>
      <c r="C1632" s="832" t="s">
        <v>2989</v>
      </c>
      <c r="D1632" s="833" t="s">
        <v>6899</v>
      </c>
      <c r="E1632" s="834" t="s">
        <v>3051</v>
      </c>
      <c r="F1632" s="832" t="s">
        <v>2984</v>
      </c>
      <c r="G1632" s="832" t="s">
        <v>3383</v>
      </c>
      <c r="H1632" s="832" t="s">
        <v>689</v>
      </c>
      <c r="I1632" s="832" t="s">
        <v>2787</v>
      </c>
      <c r="J1632" s="832" t="s">
        <v>1643</v>
      </c>
      <c r="K1632" s="832" t="s">
        <v>1546</v>
      </c>
      <c r="L1632" s="835">
        <v>72.27</v>
      </c>
      <c r="M1632" s="835">
        <v>1445.3999999999999</v>
      </c>
      <c r="N1632" s="832">
        <v>20</v>
      </c>
      <c r="O1632" s="836">
        <v>1</v>
      </c>
      <c r="P1632" s="835">
        <v>1445.3999999999999</v>
      </c>
      <c r="Q1632" s="837">
        <v>1</v>
      </c>
      <c r="R1632" s="832">
        <v>20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10</v>
      </c>
      <c r="B1633" s="832" t="s">
        <v>2982</v>
      </c>
      <c r="C1633" s="832" t="s">
        <v>2989</v>
      </c>
      <c r="D1633" s="833" t="s">
        <v>6899</v>
      </c>
      <c r="E1633" s="834" t="s">
        <v>3051</v>
      </c>
      <c r="F1633" s="832" t="s">
        <v>2984</v>
      </c>
      <c r="G1633" s="832" t="s">
        <v>2043</v>
      </c>
      <c r="H1633" s="832" t="s">
        <v>689</v>
      </c>
      <c r="I1633" s="832" t="s">
        <v>2815</v>
      </c>
      <c r="J1633" s="832" t="s">
        <v>2816</v>
      </c>
      <c r="K1633" s="832" t="s">
        <v>2817</v>
      </c>
      <c r="L1633" s="835">
        <v>120.61</v>
      </c>
      <c r="M1633" s="835">
        <v>120.61</v>
      </c>
      <c r="N1633" s="832">
        <v>1</v>
      </c>
      <c r="O1633" s="836">
        <v>0.5</v>
      </c>
      <c r="P1633" s="835">
        <v>120.61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10</v>
      </c>
      <c r="B1634" s="832" t="s">
        <v>2982</v>
      </c>
      <c r="C1634" s="832" t="s">
        <v>2989</v>
      </c>
      <c r="D1634" s="833" t="s">
        <v>6899</v>
      </c>
      <c r="E1634" s="834" t="s">
        <v>3051</v>
      </c>
      <c r="F1634" s="832" t="s">
        <v>2984</v>
      </c>
      <c r="G1634" s="832" t="s">
        <v>2043</v>
      </c>
      <c r="H1634" s="832" t="s">
        <v>689</v>
      </c>
      <c r="I1634" s="832" t="s">
        <v>4806</v>
      </c>
      <c r="J1634" s="832" t="s">
        <v>2816</v>
      </c>
      <c r="K1634" s="832" t="s">
        <v>3103</v>
      </c>
      <c r="L1634" s="835">
        <v>184.74</v>
      </c>
      <c r="M1634" s="835">
        <v>184.74</v>
      </c>
      <c r="N1634" s="832">
        <v>1</v>
      </c>
      <c r="O1634" s="836">
        <v>0.5</v>
      </c>
      <c r="P1634" s="835">
        <v>184.74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10</v>
      </c>
      <c r="B1635" s="832" t="s">
        <v>2982</v>
      </c>
      <c r="C1635" s="832" t="s">
        <v>2989</v>
      </c>
      <c r="D1635" s="833" t="s">
        <v>6899</v>
      </c>
      <c r="E1635" s="834" t="s">
        <v>3051</v>
      </c>
      <c r="F1635" s="832" t="s">
        <v>2984</v>
      </c>
      <c r="G1635" s="832" t="s">
        <v>4807</v>
      </c>
      <c r="H1635" s="832" t="s">
        <v>630</v>
      </c>
      <c r="I1635" s="832" t="s">
        <v>4808</v>
      </c>
      <c r="J1635" s="832" t="s">
        <v>4809</v>
      </c>
      <c r="K1635" s="832" t="s">
        <v>4810</v>
      </c>
      <c r="L1635" s="835">
        <v>0</v>
      </c>
      <c r="M1635" s="835">
        <v>0</v>
      </c>
      <c r="N1635" s="832">
        <v>3</v>
      </c>
      <c r="O1635" s="836">
        <v>0.5</v>
      </c>
      <c r="P1635" s="835">
        <v>0</v>
      </c>
      <c r="Q1635" s="837"/>
      <c r="R1635" s="832">
        <v>3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10</v>
      </c>
      <c r="B1636" s="832" t="s">
        <v>2982</v>
      </c>
      <c r="C1636" s="832" t="s">
        <v>2989</v>
      </c>
      <c r="D1636" s="833" t="s">
        <v>6899</v>
      </c>
      <c r="E1636" s="834" t="s">
        <v>3057</v>
      </c>
      <c r="F1636" s="832" t="s">
        <v>2984</v>
      </c>
      <c r="G1636" s="832" t="s">
        <v>3648</v>
      </c>
      <c r="H1636" s="832" t="s">
        <v>630</v>
      </c>
      <c r="I1636" s="832" t="s">
        <v>3649</v>
      </c>
      <c r="J1636" s="832" t="s">
        <v>1380</v>
      </c>
      <c r="K1636" s="832" t="s">
        <v>3650</v>
      </c>
      <c r="L1636" s="835">
        <v>161.52000000000001</v>
      </c>
      <c r="M1636" s="835">
        <v>161.52000000000001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10</v>
      </c>
      <c r="B1637" s="832" t="s">
        <v>2982</v>
      </c>
      <c r="C1637" s="832" t="s">
        <v>2989</v>
      </c>
      <c r="D1637" s="833" t="s">
        <v>6899</v>
      </c>
      <c r="E1637" s="834" t="s">
        <v>3057</v>
      </c>
      <c r="F1637" s="832" t="s">
        <v>2984</v>
      </c>
      <c r="G1637" s="832" t="s">
        <v>3398</v>
      </c>
      <c r="H1637" s="832" t="s">
        <v>630</v>
      </c>
      <c r="I1637" s="832" t="s">
        <v>3399</v>
      </c>
      <c r="J1637" s="832" t="s">
        <v>3400</v>
      </c>
      <c r="K1637" s="832" t="s">
        <v>3181</v>
      </c>
      <c r="L1637" s="835">
        <v>0</v>
      </c>
      <c r="M1637" s="835">
        <v>0</v>
      </c>
      <c r="N1637" s="832">
        <v>1</v>
      </c>
      <c r="O1637" s="836">
        <v>0.5</v>
      </c>
      <c r="P1637" s="835">
        <v>0</v>
      </c>
      <c r="Q1637" s="837"/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10</v>
      </c>
      <c r="B1638" s="832" t="s">
        <v>2982</v>
      </c>
      <c r="C1638" s="832" t="s">
        <v>2989</v>
      </c>
      <c r="D1638" s="833" t="s">
        <v>6899</v>
      </c>
      <c r="E1638" s="834" t="s">
        <v>3057</v>
      </c>
      <c r="F1638" s="832" t="s">
        <v>2984</v>
      </c>
      <c r="G1638" s="832" t="s">
        <v>4811</v>
      </c>
      <c r="H1638" s="832" t="s">
        <v>630</v>
      </c>
      <c r="I1638" s="832" t="s">
        <v>4812</v>
      </c>
      <c r="J1638" s="832" t="s">
        <v>907</v>
      </c>
      <c r="K1638" s="832" t="s">
        <v>2928</v>
      </c>
      <c r="L1638" s="835">
        <v>1274.5999999999999</v>
      </c>
      <c r="M1638" s="835">
        <v>1274.5999999999999</v>
      </c>
      <c r="N1638" s="832">
        <v>1</v>
      </c>
      <c r="O1638" s="836">
        <v>0.5</v>
      </c>
      <c r="P1638" s="835">
        <v>1274.5999999999999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10</v>
      </c>
      <c r="B1639" s="832" t="s">
        <v>2982</v>
      </c>
      <c r="C1639" s="832" t="s">
        <v>2989</v>
      </c>
      <c r="D1639" s="833" t="s">
        <v>6899</v>
      </c>
      <c r="E1639" s="834" t="s">
        <v>3057</v>
      </c>
      <c r="F1639" s="832" t="s">
        <v>2984</v>
      </c>
      <c r="G1639" s="832" t="s">
        <v>3662</v>
      </c>
      <c r="H1639" s="832" t="s">
        <v>630</v>
      </c>
      <c r="I1639" s="832" t="s">
        <v>3663</v>
      </c>
      <c r="J1639" s="832" t="s">
        <v>3664</v>
      </c>
      <c r="K1639" s="832" t="s">
        <v>3665</v>
      </c>
      <c r="L1639" s="835">
        <v>32.130000000000003</v>
      </c>
      <c r="M1639" s="835">
        <v>32.130000000000003</v>
      </c>
      <c r="N1639" s="832">
        <v>1</v>
      </c>
      <c r="O1639" s="836">
        <v>1</v>
      </c>
      <c r="P1639" s="835">
        <v>32.130000000000003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10</v>
      </c>
      <c r="B1640" s="832" t="s">
        <v>2982</v>
      </c>
      <c r="C1640" s="832" t="s">
        <v>2989</v>
      </c>
      <c r="D1640" s="833" t="s">
        <v>6899</v>
      </c>
      <c r="E1640" s="834" t="s">
        <v>3058</v>
      </c>
      <c r="F1640" s="832" t="s">
        <v>2984</v>
      </c>
      <c r="G1640" s="832" t="s">
        <v>3232</v>
      </c>
      <c r="H1640" s="832" t="s">
        <v>630</v>
      </c>
      <c r="I1640" s="832" t="s">
        <v>4314</v>
      </c>
      <c r="J1640" s="832" t="s">
        <v>1421</v>
      </c>
      <c r="K1640" s="832" t="s">
        <v>4315</v>
      </c>
      <c r="L1640" s="835">
        <v>462.73</v>
      </c>
      <c r="M1640" s="835">
        <v>925.46</v>
      </c>
      <c r="N1640" s="832">
        <v>2</v>
      </c>
      <c r="O1640" s="836">
        <v>1</v>
      </c>
      <c r="P1640" s="835">
        <v>925.46</v>
      </c>
      <c r="Q1640" s="837">
        <v>1</v>
      </c>
      <c r="R1640" s="832">
        <v>2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10</v>
      </c>
      <c r="B1641" s="832" t="s">
        <v>2982</v>
      </c>
      <c r="C1641" s="832" t="s">
        <v>2989</v>
      </c>
      <c r="D1641" s="833" t="s">
        <v>6899</v>
      </c>
      <c r="E1641" s="834" t="s">
        <v>3058</v>
      </c>
      <c r="F1641" s="832" t="s">
        <v>2984</v>
      </c>
      <c r="G1641" s="832" t="s">
        <v>3106</v>
      </c>
      <c r="H1641" s="832" t="s">
        <v>689</v>
      </c>
      <c r="I1641" s="832" t="s">
        <v>2586</v>
      </c>
      <c r="J1641" s="832" t="s">
        <v>1288</v>
      </c>
      <c r="K1641" s="832" t="s">
        <v>2587</v>
      </c>
      <c r="L1641" s="835">
        <v>225.06</v>
      </c>
      <c r="M1641" s="835">
        <v>225.06</v>
      </c>
      <c r="N1641" s="832">
        <v>1</v>
      </c>
      <c r="O1641" s="836">
        <v>1</v>
      </c>
      <c r="P1641" s="835">
        <v>225.06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10</v>
      </c>
      <c r="B1642" s="832" t="s">
        <v>2982</v>
      </c>
      <c r="C1642" s="832" t="s">
        <v>2989</v>
      </c>
      <c r="D1642" s="833" t="s">
        <v>6899</v>
      </c>
      <c r="E1642" s="834" t="s">
        <v>3058</v>
      </c>
      <c r="F1642" s="832" t="s">
        <v>2984</v>
      </c>
      <c r="G1642" s="832" t="s">
        <v>4218</v>
      </c>
      <c r="H1642" s="832" t="s">
        <v>630</v>
      </c>
      <c r="I1642" s="832" t="s">
        <v>4219</v>
      </c>
      <c r="J1642" s="832" t="s">
        <v>1357</v>
      </c>
      <c r="K1642" s="832" t="s">
        <v>4220</v>
      </c>
      <c r="L1642" s="835">
        <v>18.760000000000002</v>
      </c>
      <c r="M1642" s="835">
        <v>18.760000000000002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10</v>
      </c>
      <c r="B1643" s="832" t="s">
        <v>2982</v>
      </c>
      <c r="C1643" s="832" t="s">
        <v>2989</v>
      </c>
      <c r="D1643" s="833" t="s">
        <v>6899</v>
      </c>
      <c r="E1643" s="834" t="s">
        <v>3058</v>
      </c>
      <c r="F1643" s="832" t="s">
        <v>2984</v>
      </c>
      <c r="G1643" s="832" t="s">
        <v>3201</v>
      </c>
      <c r="H1643" s="832" t="s">
        <v>630</v>
      </c>
      <c r="I1643" s="832" t="s">
        <v>3202</v>
      </c>
      <c r="J1643" s="832" t="s">
        <v>1364</v>
      </c>
      <c r="K1643" s="832" t="s">
        <v>3203</v>
      </c>
      <c r="L1643" s="835">
        <v>391.67</v>
      </c>
      <c r="M1643" s="835">
        <v>391.67</v>
      </c>
      <c r="N1643" s="832">
        <v>1</v>
      </c>
      <c r="O1643" s="836">
        <v>0.5</v>
      </c>
      <c r="P1643" s="835">
        <v>391.67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10</v>
      </c>
      <c r="B1644" s="832" t="s">
        <v>2982</v>
      </c>
      <c r="C1644" s="832" t="s">
        <v>2989</v>
      </c>
      <c r="D1644" s="833" t="s">
        <v>6899</v>
      </c>
      <c r="E1644" s="834" t="s">
        <v>3058</v>
      </c>
      <c r="F1644" s="832" t="s">
        <v>2984</v>
      </c>
      <c r="G1644" s="832" t="s">
        <v>3201</v>
      </c>
      <c r="H1644" s="832" t="s">
        <v>630</v>
      </c>
      <c r="I1644" s="832" t="s">
        <v>3268</v>
      </c>
      <c r="J1644" s="832" t="s">
        <v>1364</v>
      </c>
      <c r="K1644" s="832" t="s">
        <v>2465</v>
      </c>
      <c r="L1644" s="835">
        <v>39.17</v>
      </c>
      <c r="M1644" s="835">
        <v>78.34</v>
      </c>
      <c r="N1644" s="832">
        <v>2</v>
      </c>
      <c r="O1644" s="836">
        <v>1</v>
      </c>
      <c r="P1644" s="835">
        <v>78.34</v>
      </c>
      <c r="Q1644" s="837">
        <v>1</v>
      </c>
      <c r="R1644" s="832">
        <v>2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10</v>
      </c>
      <c r="B1645" s="832" t="s">
        <v>2982</v>
      </c>
      <c r="C1645" s="832" t="s">
        <v>2989</v>
      </c>
      <c r="D1645" s="833" t="s">
        <v>6899</v>
      </c>
      <c r="E1645" s="834" t="s">
        <v>3058</v>
      </c>
      <c r="F1645" s="832" t="s">
        <v>2984</v>
      </c>
      <c r="G1645" s="832" t="s">
        <v>3269</v>
      </c>
      <c r="H1645" s="832" t="s">
        <v>630</v>
      </c>
      <c r="I1645" s="832" t="s">
        <v>3277</v>
      </c>
      <c r="J1645" s="832" t="s">
        <v>3278</v>
      </c>
      <c r="K1645" s="832" t="s">
        <v>3272</v>
      </c>
      <c r="L1645" s="835">
        <v>359.45</v>
      </c>
      <c r="M1645" s="835">
        <v>718.9</v>
      </c>
      <c r="N1645" s="832">
        <v>2</v>
      </c>
      <c r="O1645" s="836">
        <v>1</v>
      </c>
      <c r="P1645" s="835">
        <v>718.9</v>
      </c>
      <c r="Q1645" s="837">
        <v>1</v>
      </c>
      <c r="R1645" s="832">
        <v>2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10</v>
      </c>
      <c r="B1646" s="832" t="s">
        <v>2982</v>
      </c>
      <c r="C1646" s="832" t="s">
        <v>2989</v>
      </c>
      <c r="D1646" s="833" t="s">
        <v>6899</v>
      </c>
      <c r="E1646" s="834" t="s">
        <v>3058</v>
      </c>
      <c r="F1646" s="832" t="s">
        <v>2984</v>
      </c>
      <c r="G1646" s="832" t="s">
        <v>3107</v>
      </c>
      <c r="H1646" s="832" t="s">
        <v>689</v>
      </c>
      <c r="I1646" s="832" t="s">
        <v>4269</v>
      </c>
      <c r="J1646" s="832" t="s">
        <v>3109</v>
      </c>
      <c r="K1646" s="832" t="s">
        <v>4270</v>
      </c>
      <c r="L1646" s="835">
        <v>115.26</v>
      </c>
      <c r="M1646" s="835">
        <v>115.26</v>
      </c>
      <c r="N1646" s="832">
        <v>1</v>
      </c>
      <c r="O1646" s="836">
        <v>0.5</v>
      </c>
      <c r="P1646" s="835">
        <v>115.26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10</v>
      </c>
      <c r="B1647" s="832" t="s">
        <v>2982</v>
      </c>
      <c r="C1647" s="832" t="s">
        <v>2989</v>
      </c>
      <c r="D1647" s="833" t="s">
        <v>6899</v>
      </c>
      <c r="E1647" s="834" t="s">
        <v>3058</v>
      </c>
      <c r="F1647" s="832" t="s">
        <v>2984</v>
      </c>
      <c r="G1647" s="832" t="s">
        <v>3300</v>
      </c>
      <c r="H1647" s="832" t="s">
        <v>630</v>
      </c>
      <c r="I1647" s="832" t="s">
        <v>3301</v>
      </c>
      <c r="J1647" s="832" t="s">
        <v>3302</v>
      </c>
      <c r="K1647" s="832" t="s">
        <v>3101</v>
      </c>
      <c r="L1647" s="835">
        <v>4.6399999999999997</v>
      </c>
      <c r="M1647" s="835">
        <v>9.2799999999999994</v>
      </c>
      <c r="N1647" s="832">
        <v>2</v>
      </c>
      <c r="O1647" s="836">
        <v>1.5</v>
      </c>
      <c r="P1647" s="835">
        <v>4.6399999999999997</v>
      </c>
      <c r="Q1647" s="837">
        <v>0.5</v>
      </c>
      <c r="R1647" s="832">
        <v>1</v>
      </c>
      <c r="S1647" s="837">
        <v>0.5</v>
      </c>
      <c r="T1647" s="836">
        <v>1</v>
      </c>
      <c r="U1647" s="838">
        <v>0.66666666666666663</v>
      </c>
    </row>
    <row r="1648" spans="1:21" ht="14.4" customHeight="1" x14ac:dyDescent="0.3">
      <c r="A1648" s="831">
        <v>10</v>
      </c>
      <c r="B1648" s="832" t="s">
        <v>2982</v>
      </c>
      <c r="C1648" s="832" t="s">
        <v>2989</v>
      </c>
      <c r="D1648" s="833" t="s">
        <v>6899</v>
      </c>
      <c r="E1648" s="834" t="s">
        <v>3058</v>
      </c>
      <c r="F1648" s="832" t="s">
        <v>2984</v>
      </c>
      <c r="G1648" s="832" t="s">
        <v>3300</v>
      </c>
      <c r="H1648" s="832" t="s">
        <v>630</v>
      </c>
      <c r="I1648" s="832" t="s">
        <v>3305</v>
      </c>
      <c r="J1648" s="832" t="s">
        <v>3302</v>
      </c>
      <c r="K1648" s="832" t="s">
        <v>3103</v>
      </c>
      <c r="L1648" s="835">
        <v>15.46</v>
      </c>
      <c r="M1648" s="835">
        <v>15.46</v>
      </c>
      <c r="N1648" s="832">
        <v>1</v>
      </c>
      <c r="O1648" s="836">
        <v>0.5</v>
      </c>
      <c r="P1648" s="835">
        <v>15.46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10</v>
      </c>
      <c r="B1649" s="832" t="s">
        <v>2982</v>
      </c>
      <c r="C1649" s="832" t="s">
        <v>2989</v>
      </c>
      <c r="D1649" s="833" t="s">
        <v>6899</v>
      </c>
      <c r="E1649" s="834" t="s">
        <v>3058</v>
      </c>
      <c r="F1649" s="832" t="s">
        <v>2984</v>
      </c>
      <c r="G1649" s="832" t="s">
        <v>3300</v>
      </c>
      <c r="H1649" s="832" t="s">
        <v>630</v>
      </c>
      <c r="I1649" s="832" t="s">
        <v>3306</v>
      </c>
      <c r="J1649" s="832" t="s">
        <v>3302</v>
      </c>
      <c r="K1649" s="832" t="s">
        <v>3307</v>
      </c>
      <c r="L1649" s="835">
        <v>5.0599999999999996</v>
      </c>
      <c r="M1649" s="835">
        <v>5.0599999999999996</v>
      </c>
      <c r="N1649" s="832">
        <v>1</v>
      </c>
      <c r="O1649" s="836">
        <v>0.5</v>
      </c>
      <c r="P1649" s="835">
        <v>5.0599999999999996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10</v>
      </c>
      <c r="B1650" s="832" t="s">
        <v>2982</v>
      </c>
      <c r="C1650" s="832" t="s">
        <v>2989</v>
      </c>
      <c r="D1650" s="833" t="s">
        <v>6899</v>
      </c>
      <c r="E1650" s="834" t="s">
        <v>3058</v>
      </c>
      <c r="F1650" s="832" t="s">
        <v>2984</v>
      </c>
      <c r="G1650" s="832" t="s">
        <v>4813</v>
      </c>
      <c r="H1650" s="832" t="s">
        <v>630</v>
      </c>
      <c r="I1650" s="832" t="s">
        <v>4814</v>
      </c>
      <c r="J1650" s="832" t="s">
        <v>754</v>
      </c>
      <c r="K1650" s="832" t="s">
        <v>4815</v>
      </c>
      <c r="L1650" s="835">
        <v>368.16</v>
      </c>
      <c r="M1650" s="835">
        <v>736.32</v>
      </c>
      <c r="N1650" s="832">
        <v>2</v>
      </c>
      <c r="O1650" s="836">
        <v>1</v>
      </c>
      <c r="P1650" s="835">
        <v>736.32</v>
      </c>
      <c r="Q1650" s="837">
        <v>1</v>
      </c>
      <c r="R1650" s="832">
        <v>2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10</v>
      </c>
      <c r="B1651" s="832" t="s">
        <v>2982</v>
      </c>
      <c r="C1651" s="832" t="s">
        <v>2989</v>
      </c>
      <c r="D1651" s="833" t="s">
        <v>6899</v>
      </c>
      <c r="E1651" s="834" t="s">
        <v>3058</v>
      </c>
      <c r="F1651" s="832" t="s">
        <v>2984</v>
      </c>
      <c r="G1651" s="832" t="s">
        <v>3980</v>
      </c>
      <c r="H1651" s="832" t="s">
        <v>689</v>
      </c>
      <c r="I1651" s="832" t="s">
        <v>2608</v>
      </c>
      <c r="J1651" s="832" t="s">
        <v>1704</v>
      </c>
      <c r="K1651" s="832" t="s">
        <v>2609</v>
      </c>
      <c r="L1651" s="835">
        <v>3231.81</v>
      </c>
      <c r="M1651" s="835">
        <v>9695.43</v>
      </c>
      <c r="N1651" s="832">
        <v>3</v>
      </c>
      <c r="O1651" s="836">
        <v>2</v>
      </c>
      <c r="P1651" s="835">
        <v>9695.43</v>
      </c>
      <c r="Q1651" s="837">
        <v>1</v>
      </c>
      <c r="R1651" s="832">
        <v>3</v>
      </c>
      <c r="S1651" s="837">
        <v>1</v>
      </c>
      <c r="T1651" s="836">
        <v>2</v>
      </c>
      <c r="U1651" s="838">
        <v>1</v>
      </c>
    </row>
    <row r="1652" spans="1:21" ht="14.4" customHeight="1" x14ac:dyDescent="0.3">
      <c r="A1652" s="831">
        <v>10</v>
      </c>
      <c r="B1652" s="832" t="s">
        <v>2982</v>
      </c>
      <c r="C1652" s="832" t="s">
        <v>2989</v>
      </c>
      <c r="D1652" s="833" t="s">
        <v>6899</v>
      </c>
      <c r="E1652" s="834" t="s">
        <v>3058</v>
      </c>
      <c r="F1652" s="832" t="s">
        <v>2984</v>
      </c>
      <c r="G1652" s="832" t="s">
        <v>4816</v>
      </c>
      <c r="H1652" s="832" t="s">
        <v>689</v>
      </c>
      <c r="I1652" s="832" t="s">
        <v>4817</v>
      </c>
      <c r="J1652" s="832" t="s">
        <v>2873</v>
      </c>
      <c r="K1652" s="832" t="s">
        <v>4818</v>
      </c>
      <c r="L1652" s="835">
        <v>668.54</v>
      </c>
      <c r="M1652" s="835">
        <v>1337.08</v>
      </c>
      <c r="N1652" s="832">
        <v>2</v>
      </c>
      <c r="O1652" s="836">
        <v>1</v>
      </c>
      <c r="P1652" s="835">
        <v>1337.08</v>
      </c>
      <c r="Q1652" s="837">
        <v>1</v>
      </c>
      <c r="R1652" s="832">
        <v>2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10</v>
      </c>
      <c r="B1653" s="832" t="s">
        <v>2982</v>
      </c>
      <c r="C1653" s="832" t="s">
        <v>2989</v>
      </c>
      <c r="D1653" s="833" t="s">
        <v>6899</v>
      </c>
      <c r="E1653" s="834" t="s">
        <v>3058</v>
      </c>
      <c r="F1653" s="832" t="s">
        <v>2984</v>
      </c>
      <c r="G1653" s="832" t="s">
        <v>4816</v>
      </c>
      <c r="H1653" s="832" t="s">
        <v>689</v>
      </c>
      <c r="I1653" s="832" t="s">
        <v>2872</v>
      </c>
      <c r="J1653" s="832" t="s">
        <v>2873</v>
      </c>
      <c r="K1653" s="832" t="s">
        <v>2874</v>
      </c>
      <c r="L1653" s="835">
        <v>668.54</v>
      </c>
      <c r="M1653" s="835">
        <v>668.54</v>
      </c>
      <c r="N1653" s="832">
        <v>1</v>
      </c>
      <c r="O1653" s="836">
        <v>0.5</v>
      </c>
      <c r="P1653" s="835">
        <v>668.54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10</v>
      </c>
      <c r="B1654" s="832" t="s">
        <v>2982</v>
      </c>
      <c r="C1654" s="832" t="s">
        <v>2989</v>
      </c>
      <c r="D1654" s="833" t="s">
        <v>6899</v>
      </c>
      <c r="E1654" s="834" t="s">
        <v>3058</v>
      </c>
      <c r="F1654" s="832" t="s">
        <v>2984</v>
      </c>
      <c r="G1654" s="832" t="s">
        <v>3563</v>
      </c>
      <c r="H1654" s="832" t="s">
        <v>630</v>
      </c>
      <c r="I1654" s="832" t="s">
        <v>3745</v>
      </c>
      <c r="J1654" s="832" t="s">
        <v>1190</v>
      </c>
      <c r="K1654" s="832" t="s">
        <v>3643</v>
      </c>
      <c r="L1654" s="835">
        <v>55.01</v>
      </c>
      <c r="M1654" s="835">
        <v>55.01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10</v>
      </c>
      <c r="B1655" s="832" t="s">
        <v>2982</v>
      </c>
      <c r="C1655" s="832" t="s">
        <v>2989</v>
      </c>
      <c r="D1655" s="833" t="s">
        <v>6899</v>
      </c>
      <c r="E1655" s="834" t="s">
        <v>3058</v>
      </c>
      <c r="F1655" s="832" t="s">
        <v>2984</v>
      </c>
      <c r="G1655" s="832" t="s">
        <v>3115</v>
      </c>
      <c r="H1655" s="832" t="s">
        <v>630</v>
      </c>
      <c r="I1655" s="832" t="s">
        <v>3116</v>
      </c>
      <c r="J1655" s="832" t="s">
        <v>949</v>
      </c>
      <c r="K1655" s="832" t="s">
        <v>3117</v>
      </c>
      <c r="L1655" s="835">
        <v>34.15</v>
      </c>
      <c r="M1655" s="835">
        <v>68.3</v>
      </c>
      <c r="N1655" s="832">
        <v>2</v>
      </c>
      <c r="O1655" s="836">
        <v>1</v>
      </c>
      <c r="P1655" s="835">
        <v>34.15</v>
      </c>
      <c r="Q1655" s="837">
        <v>0.5</v>
      </c>
      <c r="R1655" s="832">
        <v>1</v>
      </c>
      <c r="S1655" s="837">
        <v>0.5</v>
      </c>
      <c r="T1655" s="836">
        <v>0.5</v>
      </c>
      <c r="U1655" s="838">
        <v>0.5</v>
      </c>
    </row>
    <row r="1656" spans="1:21" ht="14.4" customHeight="1" x14ac:dyDescent="0.3">
      <c r="A1656" s="831">
        <v>10</v>
      </c>
      <c r="B1656" s="832" t="s">
        <v>2982</v>
      </c>
      <c r="C1656" s="832" t="s">
        <v>2989</v>
      </c>
      <c r="D1656" s="833" t="s">
        <v>6899</v>
      </c>
      <c r="E1656" s="834" t="s">
        <v>3058</v>
      </c>
      <c r="F1656" s="832" t="s">
        <v>2984</v>
      </c>
      <c r="G1656" s="832" t="s">
        <v>3115</v>
      </c>
      <c r="H1656" s="832" t="s">
        <v>630</v>
      </c>
      <c r="I1656" s="832" t="s">
        <v>3118</v>
      </c>
      <c r="J1656" s="832" t="s">
        <v>949</v>
      </c>
      <c r="K1656" s="832" t="s">
        <v>3117</v>
      </c>
      <c r="L1656" s="835">
        <v>34.15</v>
      </c>
      <c r="M1656" s="835">
        <v>34.15</v>
      </c>
      <c r="N1656" s="832">
        <v>1</v>
      </c>
      <c r="O1656" s="836">
        <v>0.5</v>
      </c>
      <c r="P1656" s="835">
        <v>34.15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10</v>
      </c>
      <c r="B1657" s="832" t="s">
        <v>2982</v>
      </c>
      <c r="C1657" s="832" t="s">
        <v>2989</v>
      </c>
      <c r="D1657" s="833" t="s">
        <v>6899</v>
      </c>
      <c r="E1657" s="834" t="s">
        <v>3058</v>
      </c>
      <c r="F1657" s="832" t="s">
        <v>2984</v>
      </c>
      <c r="G1657" s="832" t="s">
        <v>3890</v>
      </c>
      <c r="H1657" s="832" t="s">
        <v>630</v>
      </c>
      <c r="I1657" s="832" t="s">
        <v>4819</v>
      </c>
      <c r="J1657" s="832" t="s">
        <v>1113</v>
      </c>
      <c r="K1657" s="832" t="s">
        <v>4820</v>
      </c>
      <c r="L1657" s="835">
        <v>0</v>
      </c>
      <c r="M1657" s="835">
        <v>0</v>
      </c>
      <c r="N1657" s="832">
        <v>1</v>
      </c>
      <c r="O1657" s="836">
        <v>1</v>
      </c>
      <c r="P1657" s="835"/>
      <c r="Q1657" s="837"/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10</v>
      </c>
      <c r="B1658" s="832" t="s">
        <v>2982</v>
      </c>
      <c r="C1658" s="832" t="s">
        <v>2989</v>
      </c>
      <c r="D1658" s="833" t="s">
        <v>6899</v>
      </c>
      <c r="E1658" s="834" t="s">
        <v>3058</v>
      </c>
      <c r="F1658" s="832" t="s">
        <v>2984</v>
      </c>
      <c r="G1658" s="832" t="s">
        <v>4821</v>
      </c>
      <c r="H1658" s="832" t="s">
        <v>630</v>
      </c>
      <c r="I1658" s="832" t="s">
        <v>4822</v>
      </c>
      <c r="J1658" s="832" t="s">
        <v>4823</v>
      </c>
      <c r="K1658" s="832" t="s">
        <v>4824</v>
      </c>
      <c r="L1658" s="835">
        <v>497.78</v>
      </c>
      <c r="M1658" s="835">
        <v>995.56</v>
      </c>
      <c r="N1658" s="832">
        <v>2</v>
      </c>
      <c r="O1658" s="836">
        <v>1.5</v>
      </c>
      <c r="P1658" s="835">
        <v>995.56</v>
      </c>
      <c r="Q1658" s="837">
        <v>1</v>
      </c>
      <c r="R1658" s="832">
        <v>2</v>
      </c>
      <c r="S1658" s="837">
        <v>1</v>
      </c>
      <c r="T1658" s="836">
        <v>1.5</v>
      </c>
      <c r="U1658" s="838">
        <v>1</v>
      </c>
    </row>
    <row r="1659" spans="1:21" ht="14.4" customHeight="1" x14ac:dyDescent="0.3">
      <c r="A1659" s="831">
        <v>10</v>
      </c>
      <c r="B1659" s="832" t="s">
        <v>2982</v>
      </c>
      <c r="C1659" s="832" t="s">
        <v>2989</v>
      </c>
      <c r="D1659" s="833" t="s">
        <v>6899</v>
      </c>
      <c r="E1659" s="834" t="s">
        <v>3058</v>
      </c>
      <c r="F1659" s="832" t="s">
        <v>2984</v>
      </c>
      <c r="G1659" s="832" t="s">
        <v>3626</v>
      </c>
      <c r="H1659" s="832" t="s">
        <v>630</v>
      </c>
      <c r="I1659" s="832" t="s">
        <v>4109</v>
      </c>
      <c r="J1659" s="832" t="s">
        <v>2245</v>
      </c>
      <c r="K1659" s="832" t="s">
        <v>4110</v>
      </c>
      <c r="L1659" s="835">
        <v>16.079999999999998</v>
      </c>
      <c r="M1659" s="835">
        <v>16.079999999999998</v>
      </c>
      <c r="N1659" s="832">
        <v>1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10</v>
      </c>
      <c r="B1660" s="832" t="s">
        <v>2982</v>
      </c>
      <c r="C1660" s="832" t="s">
        <v>2989</v>
      </c>
      <c r="D1660" s="833" t="s">
        <v>6899</v>
      </c>
      <c r="E1660" s="834" t="s">
        <v>3058</v>
      </c>
      <c r="F1660" s="832" t="s">
        <v>2984</v>
      </c>
      <c r="G1660" s="832" t="s">
        <v>3126</v>
      </c>
      <c r="H1660" s="832" t="s">
        <v>630</v>
      </c>
      <c r="I1660" s="832" t="s">
        <v>3127</v>
      </c>
      <c r="J1660" s="832" t="s">
        <v>1056</v>
      </c>
      <c r="K1660" s="832" t="s">
        <v>3128</v>
      </c>
      <c r="L1660" s="835">
        <v>61.97</v>
      </c>
      <c r="M1660" s="835">
        <v>123.94</v>
      </c>
      <c r="N1660" s="832">
        <v>2</v>
      </c>
      <c r="O1660" s="836">
        <v>0.5</v>
      </c>
      <c r="P1660" s="835">
        <v>123.94</v>
      </c>
      <c r="Q1660" s="837">
        <v>1</v>
      </c>
      <c r="R1660" s="832">
        <v>2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10</v>
      </c>
      <c r="B1661" s="832" t="s">
        <v>2982</v>
      </c>
      <c r="C1661" s="832" t="s">
        <v>2989</v>
      </c>
      <c r="D1661" s="833" t="s">
        <v>6899</v>
      </c>
      <c r="E1661" s="834" t="s">
        <v>3058</v>
      </c>
      <c r="F1661" s="832" t="s">
        <v>2984</v>
      </c>
      <c r="G1661" s="832" t="s">
        <v>3129</v>
      </c>
      <c r="H1661" s="832" t="s">
        <v>630</v>
      </c>
      <c r="I1661" s="832" t="s">
        <v>3130</v>
      </c>
      <c r="J1661" s="832" t="s">
        <v>3131</v>
      </c>
      <c r="K1661" s="832" t="s">
        <v>3132</v>
      </c>
      <c r="L1661" s="835">
        <v>88.76</v>
      </c>
      <c r="M1661" s="835">
        <v>88.76</v>
      </c>
      <c r="N1661" s="832">
        <v>1</v>
      </c>
      <c r="O1661" s="836">
        <v>0.5</v>
      </c>
      <c r="P1661" s="835">
        <v>88.76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10</v>
      </c>
      <c r="B1662" s="832" t="s">
        <v>2982</v>
      </c>
      <c r="C1662" s="832" t="s">
        <v>2989</v>
      </c>
      <c r="D1662" s="833" t="s">
        <v>6899</v>
      </c>
      <c r="E1662" s="834" t="s">
        <v>3058</v>
      </c>
      <c r="F1662" s="832" t="s">
        <v>2984</v>
      </c>
      <c r="G1662" s="832" t="s">
        <v>4825</v>
      </c>
      <c r="H1662" s="832" t="s">
        <v>630</v>
      </c>
      <c r="I1662" s="832" t="s">
        <v>4826</v>
      </c>
      <c r="J1662" s="832" t="s">
        <v>4827</v>
      </c>
      <c r="K1662" s="832" t="s">
        <v>2621</v>
      </c>
      <c r="L1662" s="835">
        <v>163.54</v>
      </c>
      <c r="M1662" s="835">
        <v>163.54</v>
      </c>
      <c r="N1662" s="832">
        <v>1</v>
      </c>
      <c r="O1662" s="836">
        <v>1</v>
      </c>
      <c r="P1662" s="835">
        <v>163.54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10</v>
      </c>
      <c r="B1663" s="832" t="s">
        <v>2982</v>
      </c>
      <c r="C1663" s="832" t="s">
        <v>2989</v>
      </c>
      <c r="D1663" s="833" t="s">
        <v>6899</v>
      </c>
      <c r="E1663" s="834" t="s">
        <v>3058</v>
      </c>
      <c r="F1663" s="832" t="s">
        <v>2984</v>
      </c>
      <c r="G1663" s="832" t="s">
        <v>3524</v>
      </c>
      <c r="H1663" s="832" t="s">
        <v>630</v>
      </c>
      <c r="I1663" s="832" t="s">
        <v>3752</v>
      </c>
      <c r="J1663" s="832" t="s">
        <v>1526</v>
      </c>
      <c r="K1663" s="832" t="s">
        <v>3753</v>
      </c>
      <c r="L1663" s="835">
        <v>760.22</v>
      </c>
      <c r="M1663" s="835">
        <v>760.22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10</v>
      </c>
      <c r="B1664" s="832" t="s">
        <v>2982</v>
      </c>
      <c r="C1664" s="832" t="s">
        <v>2989</v>
      </c>
      <c r="D1664" s="833" t="s">
        <v>6899</v>
      </c>
      <c r="E1664" s="834" t="s">
        <v>3058</v>
      </c>
      <c r="F1664" s="832" t="s">
        <v>2984</v>
      </c>
      <c r="G1664" s="832" t="s">
        <v>4234</v>
      </c>
      <c r="H1664" s="832" t="s">
        <v>689</v>
      </c>
      <c r="I1664" s="832" t="s">
        <v>2699</v>
      </c>
      <c r="J1664" s="832" t="s">
        <v>2700</v>
      </c>
      <c r="K1664" s="832" t="s">
        <v>2701</v>
      </c>
      <c r="L1664" s="835">
        <v>366.31</v>
      </c>
      <c r="M1664" s="835">
        <v>366.31</v>
      </c>
      <c r="N1664" s="832">
        <v>1</v>
      </c>
      <c r="O1664" s="836">
        <v>0.5</v>
      </c>
      <c r="P1664" s="835">
        <v>366.31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10</v>
      </c>
      <c r="B1665" s="832" t="s">
        <v>2982</v>
      </c>
      <c r="C1665" s="832" t="s">
        <v>2989</v>
      </c>
      <c r="D1665" s="833" t="s">
        <v>6899</v>
      </c>
      <c r="E1665" s="834" t="s">
        <v>3058</v>
      </c>
      <c r="F1665" s="832" t="s">
        <v>2984</v>
      </c>
      <c r="G1665" s="832" t="s">
        <v>4234</v>
      </c>
      <c r="H1665" s="832" t="s">
        <v>689</v>
      </c>
      <c r="I1665" s="832" t="s">
        <v>2840</v>
      </c>
      <c r="J1665" s="832" t="s">
        <v>2700</v>
      </c>
      <c r="K1665" s="832" t="s">
        <v>2841</v>
      </c>
      <c r="L1665" s="835">
        <v>109.89</v>
      </c>
      <c r="M1665" s="835">
        <v>219.78</v>
      </c>
      <c r="N1665" s="832">
        <v>2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10</v>
      </c>
      <c r="B1666" s="832" t="s">
        <v>2982</v>
      </c>
      <c r="C1666" s="832" t="s">
        <v>2989</v>
      </c>
      <c r="D1666" s="833" t="s">
        <v>6899</v>
      </c>
      <c r="E1666" s="834" t="s">
        <v>3058</v>
      </c>
      <c r="F1666" s="832" t="s">
        <v>2984</v>
      </c>
      <c r="G1666" s="832" t="s">
        <v>3757</v>
      </c>
      <c r="H1666" s="832" t="s">
        <v>630</v>
      </c>
      <c r="I1666" s="832" t="s">
        <v>3758</v>
      </c>
      <c r="J1666" s="832" t="s">
        <v>1395</v>
      </c>
      <c r="K1666" s="832" t="s">
        <v>3759</v>
      </c>
      <c r="L1666" s="835">
        <v>0</v>
      </c>
      <c r="M1666" s="835">
        <v>0</v>
      </c>
      <c r="N1666" s="832">
        <v>1</v>
      </c>
      <c r="O1666" s="836">
        <v>0.5</v>
      </c>
      <c r="P1666" s="835">
        <v>0</v>
      </c>
      <c r="Q1666" s="837"/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10</v>
      </c>
      <c r="B1667" s="832" t="s">
        <v>2982</v>
      </c>
      <c r="C1667" s="832" t="s">
        <v>2989</v>
      </c>
      <c r="D1667" s="833" t="s">
        <v>6899</v>
      </c>
      <c r="E1667" s="834" t="s">
        <v>3058</v>
      </c>
      <c r="F1667" s="832" t="s">
        <v>2984</v>
      </c>
      <c r="G1667" s="832" t="s">
        <v>3985</v>
      </c>
      <c r="H1667" s="832" t="s">
        <v>689</v>
      </c>
      <c r="I1667" s="832" t="s">
        <v>2679</v>
      </c>
      <c r="J1667" s="832" t="s">
        <v>2680</v>
      </c>
      <c r="K1667" s="832" t="s">
        <v>2581</v>
      </c>
      <c r="L1667" s="835">
        <v>49.08</v>
      </c>
      <c r="M1667" s="835">
        <v>49.08</v>
      </c>
      <c r="N1667" s="832">
        <v>1</v>
      </c>
      <c r="O1667" s="836">
        <v>0.5</v>
      </c>
      <c r="P1667" s="835">
        <v>49.08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10</v>
      </c>
      <c r="B1668" s="832" t="s">
        <v>2982</v>
      </c>
      <c r="C1668" s="832" t="s">
        <v>2989</v>
      </c>
      <c r="D1668" s="833" t="s">
        <v>6899</v>
      </c>
      <c r="E1668" s="834" t="s">
        <v>3058</v>
      </c>
      <c r="F1668" s="832" t="s">
        <v>2984</v>
      </c>
      <c r="G1668" s="832" t="s">
        <v>4305</v>
      </c>
      <c r="H1668" s="832" t="s">
        <v>630</v>
      </c>
      <c r="I1668" s="832" t="s">
        <v>4306</v>
      </c>
      <c r="J1668" s="832" t="s">
        <v>2002</v>
      </c>
      <c r="K1668" s="832" t="s">
        <v>4307</v>
      </c>
      <c r="L1668" s="835">
        <v>2252.17</v>
      </c>
      <c r="M1668" s="835">
        <v>13513.02</v>
      </c>
      <c r="N1668" s="832">
        <v>6</v>
      </c>
      <c r="O1668" s="836">
        <v>1.5</v>
      </c>
      <c r="P1668" s="835">
        <v>13513.02</v>
      </c>
      <c r="Q1668" s="837">
        <v>1</v>
      </c>
      <c r="R1668" s="832">
        <v>6</v>
      </c>
      <c r="S1668" s="837">
        <v>1</v>
      </c>
      <c r="T1668" s="836">
        <v>1.5</v>
      </c>
      <c r="U1668" s="838">
        <v>1</v>
      </c>
    </row>
    <row r="1669" spans="1:21" ht="14.4" customHeight="1" x14ac:dyDescent="0.3">
      <c r="A1669" s="831">
        <v>10</v>
      </c>
      <c r="B1669" s="832" t="s">
        <v>2982</v>
      </c>
      <c r="C1669" s="832" t="s">
        <v>2989</v>
      </c>
      <c r="D1669" s="833" t="s">
        <v>6899</v>
      </c>
      <c r="E1669" s="834" t="s">
        <v>3058</v>
      </c>
      <c r="F1669" s="832" t="s">
        <v>2984</v>
      </c>
      <c r="G1669" s="832" t="s">
        <v>3137</v>
      </c>
      <c r="H1669" s="832" t="s">
        <v>630</v>
      </c>
      <c r="I1669" s="832" t="s">
        <v>4828</v>
      </c>
      <c r="J1669" s="832" t="s">
        <v>1769</v>
      </c>
      <c r="K1669" s="832" t="s">
        <v>3407</v>
      </c>
      <c r="L1669" s="835">
        <v>285.89</v>
      </c>
      <c r="M1669" s="835">
        <v>571.78</v>
      </c>
      <c r="N1669" s="832">
        <v>2</v>
      </c>
      <c r="O1669" s="836">
        <v>0.5</v>
      </c>
      <c r="P1669" s="835">
        <v>571.78</v>
      </c>
      <c r="Q1669" s="837">
        <v>1</v>
      </c>
      <c r="R1669" s="832">
        <v>2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10</v>
      </c>
      <c r="B1670" s="832" t="s">
        <v>2982</v>
      </c>
      <c r="C1670" s="832" t="s">
        <v>2989</v>
      </c>
      <c r="D1670" s="833" t="s">
        <v>6899</v>
      </c>
      <c r="E1670" s="834" t="s">
        <v>3058</v>
      </c>
      <c r="F1670" s="832" t="s">
        <v>2984</v>
      </c>
      <c r="G1670" s="832" t="s">
        <v>3137</v>
      </c>
      <c r="H1670" s="832" t="s">
        <v>630</v>
      </c>
      <c r="I1670" s="832" t="s">
        <v>4829</v>
      </c>
      <c r="J1670" s="832" t="s">
        <v>4830</v>
      </c>
      <c r="K1670" s="832" t="s">
        <v>3309</v>
      </c>
      <c r="L1670" s="835">
        <v>571.77</v>
      </c>
      <c r="M1670" s="835">
        <v>1143.54</v>
      </c>
      <c r="N1670" s="832">
        <v>2</v>
      </c>
      <c r="O1670" s="836">
        <v>0.5</v>
      </c>
      <c r="P1670" s="835">
        <v>1143.54</v>
      </c>
      <c r="Q1670" s="837">
        <v>1</v>
      </c>
      <c r="R1670" s="832">
        <v>2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10</v>
      </c>
      <c r="B1671" s="832" t="s">
        <v>2982</v>
      </c>
      <c r="C1671" s="832" t="s">
        <v>2989</v>
      </c>
      <c r="D1671" s="833" t="s">
        <v>6899</v>
      </c>
      <c r="E1671" s="834" t="s">
        <v>3058</v>
      </c>
      <c r="F1671" s="832" t="s">
        <v>2984</v>
      </c>
      <c r="G1671" s="832" t="s">
        <v>4123</v>
      </c>
      <c r="H1671" s="832" t="s">
        <v>630</v>
      </c>
      <c r="I1671" s="832" t="s">
        <v>4124</v>
      </c>
      <c r="J1671" s="832" t="s">
        <v>1137</v>
      </c>
      <c r="K1671" s="832" t="s">
        <v>4125</v>
      </c>
      <c r="L1671" s="835">
        <v>53.57</v>
      </c>
      <c r="M1671" s="835">
        <v>53.57</v>
      </c>
      <c r="N1671" s="832">
        <v>1</v>
      </c>
      <c r="O1671" s="836">
        <v>1</v>
      </c>
      <c r="P1671" s="835">
        <v>53.57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10</v>
      </c>
      <c r="B1672" s="832" t="s">
        <v>2982</v>
      </c>
      <c r="C1672" s="832" t="s">
        <v>2989</v>
      </c>
      <c r="D1672" s="833" t="s">
        <v>6899</v>
      </c>
      <c r="E1672" s="834" t="s">
        <v>3058</v>
      </c>
      <c r="F1672" s="832" t="s">
        <v>2984</v>
      </c>
      <c r="G1672" s="832" t="s">
        <v>3578</v>
      </c>
      <c r="H1672" s="832" t="s">
        <v>689</v>
      </c>
      <c r="I1672" s="832" t="s">
        <v>4831</v>
      </c>
      <c r="J1672" s="832" t="s">
        <v>1162</v>
      </c>
      <c r="K1672" s="832" t="s">
        <v>2756</v>
      </c>
      <c r="L1672" s="835">
        <v>736.33</v>
      </c>
      <c r="M1672" s="835">
        <v>1472.66</v>
      </c>
      <c r="N1672" s="832">
        <v>2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10</v>
      </c>
      <c r="B1673" s="832" t="s">
        <v>2982</v>
      </c>
      <c r="C1673" s="832" t="s">
        <v>2989</v>
      </c>
      <c r="D1673" s="833" t="s">
        <v>6899</v>
      </c>
      <c r="E1673" s="834" t="s">
        <v>3058</v>
      </c>
      <c r="F1673" s="832" t="s">
        <v>2984</v>
      </c>
      <c r="G1673" s="832" t="s">
        <v>3161</v>
      </c>
      <c r="H1673" s="832" t="s">
        <v>630</v>
      </c>
      <c r="I1673" s="832" t="s">
        <v>3360</v>
      </c>
      <c r="J1673" s="832" t="s">
        <v>1177</v>
      </c>
      <c r="K1673" s="832" t="s">
        <v>3167</v>
      </c>
      <c r="L1673" s="835">
        <v>93.71</v>
      </c>
      <c r="M1673" s="835">
        <v>187.42</v>
      </c>
      <c r="N1673" s="832">
        <v>2</v>
      </c>
      <c r="O1673" s="836">
        <v>0.5</v>
      </c>
      <c r="P1673" s="835">
        <v>187.42</v>
      </c>
      <c r="Q1673" s="837">
        <v>1</v>
      </c>
      <c r="R1673" s="832">
        <v>2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10</v>
      </c>
      <c r="B1674" s="832" t="s">
        <v>2982</v>
      </c>
      <c r="C1674" s="832" t="s">
        <v>2989</v>
      </c>
      <c r="D1674" s="833" t="s">
        <v>6899</v>
      </c>
      <c r="E1674" s="834" t="s">
        <v>3058</v>
      </c>
      <c r="F1674" s="832" t="s">
        <v>2984</v>
      </c>
      <c r="G1674" s="832" t="s">
        <v>3161</v>
      </c>
      <c r="H1674" s="832" t="s">
        <v>630</v>
      </c>
      <c r="I1674" s="832" t="s">
        <v>3164</v>
      </c>
      <c r="J1674" s="832" t="s">
        <v>3165</v>
      </c>
      <c r="K1674" s="832" t="s">
        <v>798</v>
      </c>
      <c r="L1674" s="835">
        <v>0</v>
      </c>
      <c r="M1674" s="835">
        <v>0</v>
      </c>
      <c r="N1674" s="832">
        <v>1</v>
      </c>
      <c r="O1674" s="836">
        <v>0.5</v>
      </c>
      <c r="P1674" s="835">
        <v>0</v>
      </c>
      <c r="Q1674" s="837"/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10</v>
      </c>
      <c r="B1675" s="832" t="s">
        <v>2982</v>
      </c>
      <c r="C1675" s="832" t="s">
        <v>2989</v>
      </c>
      <c r="D1675" s="833" t="s">
        <v>6899</v>
      </c>
      <c r="E1675" s="834" t="s">
        <v>3058</v>
      </c>
      <c r="F1675" s="832" t="s">
        <v>2984</v>
      </c>
      <c r="G1675" s="832" t="s">
        <v>3383</v>
      </c>
      <c r="H1675" s="832" t="s">
        <v>689</v>
      </c>
      <c r="I1675" s="832" t="s">
        <v>3841</v>
      </c>
      <c r="J1675" s="832" t="s">
        <v>3842</v>
      </c>
      <c r="K1675" s="832" t="s">
        <v>3582</v>
      </c>
      <c r="L1675" s="835">
        <v>194.26</v>
      </c>
      <c r="M1675" s="835">
        <v>582.78</v>
      </c>
      <c r="N1675" s="832">
        <v>3</v>
      </c>
      <c r="O1675" s="836">
        <v>1</v>
      </c>
      <c r="P1675" s="835">
        <v>582.78</v>
      </c>
      <c r="Q1675" s="837">
        <v>1</v>
      </c>
      <c r="R1675" s="832">
        <v>3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10</v>
      </c>
      <c r="B1676" s="832" t="s">
        <v>2982</v>
      </c>
      <c r="C1676" s="832" t="s">
        <v>2989</v>
      </c>
      <c r="D1676" s="833" t="s">
        <v>6899</v>
      </c>
      <c r="E1676" s="834" t="s">
        <v>3058</v>
      </c>
      <c r="F1676" s="832" t="s">
        <v>2984</v>
      </c>
      <c r="G1676" s="832" t="s">
        <v>3383</v>
      </c>
      <c r="H1676" s="832" t="s">
        <v>689</v>
      </c>
      <c r="I1676" s="832" t="s">
        <v>2787</v>
      </c>
      <c r="J1676" s="832" t="s">
        <v>1643</v>
      </c>
      <c r="K1676" s="832" t="s">
        <v>1546</v>
      </c>
      <c r="L1676" s="835">
        <v>72.27</v>
      </c>
      <c r="M1676" s="835">
        <v>1445.3999999999999</v>
      </c>
      <c r="N1676" s="832">
        <v>20</v>
      </c>
      <c r="O1676" s="836">
        <v>1</v>
      </c>
      <c r="P1676" s="835">
        <v>1445.3999999999999</v>
      </c>
      <c r="Q1676" s="837">
        <v>1</v>
      </c>
      <c r="R1676" s="832">
        <v>20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10</v>
      </c>
      <c r="B1677" s="832" t="s">
        <v>2982</v>
      </c>
      <c r="C1677" s="832" t="s">
        <v>2989</v>
      </c>
      <c r="D1677" s="833" t="s">
        <v>6899</v>
      </c>
      <c r="E1677" s="834" t="s">
        <v>3058</v>
      </c>
      <c r="F1677" s="832" t="s">
        <v>2984</v>
      </c>
      <c r="G1677" s="832" t="s">
        <v>3175</v>
      </c>
      <c r="H1677" s="832" t="s">
        <v>630</v>
      </c>
      <c r="I1677" s="832" t="s">
        <v>3179</v>
      </c>
      <c r="J1677" s="832" t="s">
        <v>3180</v>
      </c>
      <c r="K1677" s="832" t="s">
        <v>3181</v>
      </c>
      <c r="L1677" s="835">
        <v>87.67</v>
      </c>
      <c r="M1677" s="835">
        <v>87.67</v>
      </c>
      <c r="N1677" s="832">
        <v>1</v>
      </c>
      <c r="O1677" s="836">
        <v>0.5</v>
      </c>
      <c r="P1677" s="835">
        <v>87.67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10</v>
      </c>
      <c r="B1678" s="832" t="s">
        <v>2982</v>
      </c>
      <c r="C1678" s="832" t="s">
        <v>2989</v>
      </c>
      <c r="D1678" s="833" t="s">
        <v>6899</v>
      </c>
      <c r="E1678" s="834" t="s">
        <v>3058</v>
      </c>
      <c r="F1678" s="832" t="s">
        <v>2984</v>
      </c>
      <c r="G1678" s="832" t="s">
        <v>4143</v>
      </c>
      <c r="H1678" s="832" t="s">
        <v>630</v>
      </c>
      <c r="I1678" s="832" t="s">
        <v>4144</v>
      </c>
      <c r="J1678" s="832" t="s">
        <v>4145</v>
      </c>
      <c r="K1678" s="832" t="s">
        <v>4146</v>
      </c>
      <c r="L1678" s="835">
        <v>0</v>
      </c>
      <c r="M1678" s="835">
        <v>0</v>
      </c>
      <c r="N1678" s="832">
        <v>1</v>
      </c>
      <c r="O1678" s="836">
        <v>1</v>
      </c>
      <c r="P1678" s="835">
        <v>0</v>
      </c>
      <c r="Q1678" s="837"/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10</v>
      </c>
      <c r="B1679" s="832" t="s">
        <v>2982</v>
      </c>
      <c r="C1679" s="832" t="s">
        <v>2989</v>
      </c>
      <c r="D1679" s="833" t="s">
        <v>6899</v>
      </c>
      <c r="E1679" s="834" t="s">
        <v>3058</v>
      </c>
      <c r="F1679" s="832" t="s">
        <v>2984</v>
      </c>
      <c r="G1679" s="832" t="s">
        <v>3224</v>
      </c>
      <c r="H1679" s="832" t="s">
        <v>630</v>
      </c>
      <c r="I1679" s="832" t="s">
        <v>3950</v>
      </c>
      <c r="J1679" s="832" t="s">
        <v>3226</v>
      </c>
      <c r="K1679" s="832" t="s">
        <v>3951</v>
      </c>
      <c r="L1679" s="835">
        <v>257.14</v>
      </c>
      <c r="M1679" s="835">
        <v>257.14</v>
      </c>
      <c r="N1679" s="832">
        <v>1</v>
      </c>
      <c r="O1679" s="836">
        <v>0.5</v>
      </c>
      <c r="P1679" s="835">
        <v>257.14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10</v>
      </c>
      <c r="B1680" s="832" t="s">
        <v>2982</v>
      </c>
      <c r="C1680" s="832" t="s">
        <v>2989</v>
      </c>
      <c r="D1680" s="833" t="s">
        <v>6899</v>
      </c>
      <c r="E1680" s="834" t="s">
        <v>3058</v>
      </c>
      <c r="F1680" s="832" t="s">
        <v>2984</v>
      </c>
      <c r="G1680" s="832" t="s">
        <v>3425</v>
      </c>
      <c r="H1680" s="832" t="s">
        <v>630</v>
      </c>
      <c r="I1680" s="832" t="s">
        <v>3426</v>
      </c>
      <c r="J1680" s="832" t="s">
        <v>743</v>
      </c>
      <c r="K1680" s="832" t="s">
        <v>3427</v>
      </c>
      <c r="L1680" s="835">
        <v>42.54</v>
      </c>
      <c r="M1680" s="835">
        <v>212.7</v>
      </c>
      <c r="N1680" s="832">
        <v>5</v>
      </c>
      <c r="O1680" s="836">
        <v>2.5</v>
      </c>
      <c r="P1680" s="835">
        <v>127.62</v>
      </c>
      <c r="Q1680" s="837">
        <v>0.60000000000000009</v>
      </c>
      <c r="R1680" s="832">
        <v>3</v>
      </c>
      <c r="S1680" s="837">
        <v>0.6</v>
      </c>
      <c r="T1680" s="836">
        <v>2</v>
      </c>
      <c r="U1680" s="838">
        <v>0.8</v>
      </c>
    </row>
    <row r="1681" spans="1:21" ht="14.4" customHeight="1" x14ac:dyDescent="0.3">
      <c r="A1681" s="831">
        <v>10</v>
      </c>
      <c r="B1681" s="832" t="s">
        <v>2982</v>
      </c>
      <c r="C1681" s="832" t="s">
        <v>2989</v>
      </c>
      <c r="D1681" s="833" t="s">
        <v>6899</v>
      </c>
      <c r="E1681" s="834" t="s">
        <v>3058</v>
      </c>
      <c r="F1681" s="832" t="s">
        <v>2984</v>
      </c>
      <c r="G1681" s="832" t="s">
        <v>3425</v>
      </c>
      <c r="H1681" s="832" t="s">
        <v>630</v>
      </c>
      <c r="I1681" s="832" t="s">
        <v>4436</v>
      </c>
      <c r="J1681" s="832" t="s">
        <v>2075</v>
      </c>
      <c r="K1681" s="832" t="s">
        <v>4437</v>
      </c>
      <c r="L1681" s="835">
        <v>33.44</v>
      </c>
      <c r="M1681" s="835">
        <v>133.76</v>
      </c>
      <c r="N1681" s="832">
        <v>4</v>
      </c>
      <c r="O1681" s="836">
        <v>1.5</v>
      </c>
      <c r="P1681" s="835">
        <v>66.88</v>
      </c>
      <c r="Q1681" s="837">
        <v>0.5</v>
      </c>
      <c r="R1681" s="832">
        <v>2</v>
      </c>
      <c r="S1681" s="837">
        <v>0.5</v>
      </c>
      <c r="T1681" s="836">
        <v>0.5</v>
      </c>
      <c r="U1681" s="838">
        <v>0.33333333333333331</v>
      </c>
    </row>
    <row r="1682" spans="1:21" ht="14.4" customHeight="1" x14ac:dyDescent="0.3">
      <c r="A1682" s="831">
        <v>10</v>
      </c>
      <c r="B1682" s="832" t="s">
        <v>2982</v>
      </c>
      <c r="C1682" s="832" t="s">
        <v>2989</v>
      </c>
      <c r="D1682" s="833" t="s">
        <v>6899</v>
      </c>
      <c r="E1682" s="834" t="s">
        <v>3058</v>
      </c>
      <c r="F1682" s="832" t="s">
        <v>2984</v>
      </c>
      <c r="G1682" s="832" t="s">
        <v>3425</v>
      </c>
      <c r="H1682" s="832" t="s">
        <v>630</v>
      </c>
      <c r="I1682" s="832" t="s">
        <v>3431</v>
      </c>
      <c r="J1682" s="832" t="s">
        <v>1070</v>
      </c>
      <c r="K1682" s="832" t="s">
        <v>3432</v>
      </c>
      <c r="L1682" s="835">
        <v>60.28</v>
      </c>
      <c r="M1682" s="835">
        <v>241.12</v>
      </c>
      <c r="N1682" s="832">
        <v>4</v>
      </c>
      <c r="O1682" s="836">
        <v>1.5</v>
      </c>
      <c r="P1682" s="835">
        <v>241.12</v>
      </c>
      <c r="Q1682" s="837">
        <v>1</v>
      </c>
      <c r="R1682" s="832">
        <v>4</v>
      </c>
      <c r="S1682" s="837">
        <v>1</v>
      </c>
      <c r="T1682" s="836">
        <v>1.5</v>
      </c>
      <c r="U1682" s="838">
        <v>1</v>
      </c>
    </row>
    <row r="1683" spans="1:21" ht="14.4" customHeight="1" x14ac:dyDescent="0.3">
      <c r="A1683" s="831">
        <v>10</v>
      </c>
      <c r="B1683" s="832" t="s">
        <v>2982</v>
      </c>
      <c r="C1683" s="832" t="s">
        <v>2989</v>
      </c>
      <c r="D1683" s="833" t="s">
        <v>6899</v>
      </c>
      <c r="E1683" s="834" t="s">
        <v>3058</v>
      </c>
      <c r="F1683" s="832" t="s">
        <v>2984</v>
      </c>
      <c r="G1683" s="832" t="s">
        <v>3790</v>
      </c>
      <c r="H1683" s="832" t="s">
        <v>630</v>
      </c>
      <c r="I1683" s="832" t="s">
        <v>4832</v>
      </c>
      <c r="J1683" s="832" t="s">
        <v>4833</v>
      </c>
      <c r="K1683" s="832" t="s">
        <v>4834</v>
      </c>
      <c r="L1683" s="835">
        <v>31.32</v>
      </c>
      <c r="M1683" s="835">
        <v>31.32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10</v>
      </c>
      <c r="B1684" s="832" t="s">
        <v>2982</v>
      </c>
      <c r="C1684" s="832" t="s">
        <v>2989</v>
      </c>
      <c r="D1684" s="833" t="s">
        <v>6899</v>
      </c>
      <c r="E1684" s="834" t="s">
        <v>3058</v>
      </c>
      <c r="F1684" s="832" t="s">
        <v>2984</v>
      </c>
      <c r="G1684" s="832" t="s">
        <v>3445</v>
      </c>
      <c r="H1684" s="832" t="s">
        <v>630</v>
      </c>
      <c r="I1684" s="832" t="s">
        <v>3446</v>
      </c>
      <c r="J1684" s="832" t="s">
        <v>745</v>
      </c>
      <c r="K1684" s="832" t="s">
        <v>3447</v>
      </c>
      <c r="L1684" s="835">
        <v>0</v>
      </c>
      <c r="M1684" s="835">
        <v>0</v>
      </c>
      <c r="N1684" s="832">
        <v>4</v>
      </c>
      <c r="O1684" s="836">
        <v>2.5</v>
      </c>
      <c r="P1684" s="835">
        <v>0</v>
      </c>
      <c r="Q1684" s="837"/>
      <c r="R1684" s="832">
        <v>3</v>
      </c>
      <c r="S1684" s="837">
        <v>0.75</v>
      </c>
      <c r="T1684" s="836">
        <v>2</v>
      </c>
      <c r="U1684" s="838">
        <v>0.8</v>
      </c>
    </row>
    <row r="1685" spans="1:21" ht="14.4" customHeight="1" x14ac:dyDescent="0.3">
      <c r="A1685" s="831">
        <v>10</v>
      </c>
      <c r="B1685" s="832" t="s">
        <v>2982</v>
      </c>
      <c r="C1685" s="832" t="s">
        <v>2989</v>
      </c>
      <c r="D1685" s="833" t="s">
        <v>6899</v>
      </c>
      <c r="E1685" s="834" t="s">
        <v>3058</v>
      </c>
      <c r="F1685" s="832" t="s">
        <v>2984</v>
      </c>
      <c r="G1685" s="832" t="s">
        <v>3445</v>
      </c>
      <c r="H1685" s="832" t="s">
        <v>630</v>
      </c>
      <c r="I1685" s="832" t="s">
        <v>4835</v>
      </c>
      <c r="J1685" s="832" t="s">
        <v>745</v>
      </c>
      <c r="K1685" s="832" t="s">
        <v>4836</v>
      </c>
      <c r="L1685" s="835">
        <v>0</v>
      </c>
      <c r="M1685" s="835">
        <v>0</v>
      </c>
      <c r="N1685" s="832">
        <v>1</v>
      </c>
      <c r="O1685" s="836">
        <v>1</v>
      </c>
      <c r="P1685" s="835">
        <v>0</v>
      </c>
      <c r="Q1685" s="837"/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10</v>
      </c>
      <c r="B1686" s="832" t="s">
        <v>2982</v>
      </c>
      <c r="C1686" s="832" t="s">
        <v>2989</v>
      </c>
      <c r="D1686" s="833" t="s">
        <v>6899</v>
      </c>
      <c r="E1686" s="834" t="s">
        <v>3058</v>
      </c>
      <c r="F1686" s="832" t="s">
        <v>2984</v>
      </c>
      <c r="G1686" s="832" t="s">
        <v>2043</v>
      </c>
      <c r="H1686" s="832" t="s">
        <v>689</v>
      </c>
      <c r="I1686" s="832" t="s">
        <v>2813</v>
      </c>
      <c r="J1686" s="832" t="s">
        <v>2811</v>
      </c>
      <c r="K1686" s="832" t="s">
        <v>2814</v>
      </c>
      <c r="L1686" s="835">
        <v>184.74</v>
      </c>
      <c r="M1686" s="835">
        <v>184.74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10</v>
      </c>
      <c r="B1687" s="832" t="s">
        <v>2982</v>
      </c>
      <c r="C1687" s="832" t="s">
        <v>2989</v>
      </c>
      <c r="D1687" s="833" t="s">
        <v>6899</v>
      </c>
      <c r="E1687" s="834" t="s">
        <v>3058</v>
      </c>
      <c r="F1687" s="832" t="s">
        <v>2984</v>
      </c>
      <c r="G1687" s="832" t="s">
        <v>4837</v>
      </c>
      <c r="H1687" s="832" t="s">
        <v>689</v>
      </c>
      <c r="I1687" s="832" t="s">
        <v>2747</v>
      </c>
      <c r="J1687" s="832" t="s">
        <v>2748</v>
      </c>
      <c r="K1687" s="832" t="s">
        <v>2749</v>
      </c>
      <c r="L1687" s="835">
        <v>7743.96</v>
      </c>
      <c r="M1687" s="835">
        <v>38719.800000000003</v>
      </c>
      <c r="N1687" s="832">
        <v>5</v>
      </c>
      <c r="O1687" s="836">
        <v>2</v>
      </c>
      <c r="P1687" s="835">
        <v>38719.800000000003</v>
      </c>
      <c r="Q1687" s="837">
        <v>1</v>
      </c>
      <c r="R1687" s="832">
        <v>5</v>
      </c>
      <c r="S1687" s="837">
        <v>1</v>
      </c>
      <c r="T1687" s="836">
        <v>2</v>
      </c>
      <c r="U1687" s="838">
        <v>1</v>
      </c>
    </row>
    <row r="1688" spans="1:21" ht="14.4" customHeight="1" x14ac:dyDescent="0.3">
      <c r="A1688" s="831">
        <v>10</v>
      </c>
      <c r="B1688" s="832" t="s">
        <v>2982</v>
      </c>
      <c r="C1688" s="832" t="s">
        <v>2989</v>
      </c>
      <c r="D1688" s="833" t="s">
        <v>6899</v>
      </c>
      <c r="E1688" s="834" t="s">
        <v>3058</v>
      </c>
      <c r="F1688" s="832" t="s">
        <v>2985</v>
      </c>
      <c r="G1688" s="832" t="s">
        <v>3094</v>
      </c>
      <c r="H1688" s="832" t="s">
        <v>630</v>
      </c>
      <c r="I1688" s="832" t="s">
        <v>3463</v>
      </c>
      <c r="J1688" s="832" t="s">
        <v>3040</v>
      </c>
      <c r="K1688" s="832"/>
      <c r="L1688" s="835">
        <v>0</v>
      </c>
      <c r="M1688" s="835">
        <v>0</v>
      </c>
      <c r="N1688" s="832">
        <v>1</v>
      </c>
      <c r="O1688" s="836">
        <v>1</v>
      </c>
      <c r="P1688" s="835">
        <v>0</v>
      </c>
      <c r="Q1688" s="837"/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10</v>
      </c>
      <c r="B1689" s="832" t="s">
        <v>2982</v>
      </c>
      <c r="C1689" s="832" t="s">
        <v>2989</v>
      </c>
      <c r="D1689" s="833" t="s">
        <v>6899</v>
      </c>
      <c r="E1689" s="834" t="s">
        <v>3058</v>
      </c>
      <c r="F1689" s="832" t="s">
        <v>2985</v>
      </c>
      <c r="G1689" s="832" t="s">
        <v>3094</v>
      </c>
      <c r="H1689" s="832" t="s">
        <v>630</v>
      </c>
      <c r="I1689" s="832" t="s">
        <v>4838</v>
      </c>
      <c r="J1689" s="832" t="s">
        <v>3040</v>
      </c>
      <c r="K1689" s="832"/>
      <c r="L1689" s="835">
        <v>0</v>
      </c>
      <c r="M1689" s="835">
        <v>0</v>
      </c>
      <c r="N1689" s="832">
        <v>2</v>
      </c>
      <c r="O1689" s="836">
        <v>2</v>
      </c>
      <c r="P1689" s="835">
        <v>0</v>
      </c>
      <c r="Q1689" s="837"/>
      <c r="R1689" s="832">
        <v>1</v>
      </c>
      <c r="S1689" s="837">
        <v>0.5</v>
      </c>
      <c r="T1689" s="836">
        <v>1</v>
      </c>
      <c r="U1689" s="838">
        <v>0.5</v>
      </c>
    </row>
    <row r="1690" spans="1:21" ht="14.4" customHeight="1" x14ac:dyDescent="0.3">
      <c r="A1690" s="831">
        <v>10</v>
      </c>
      <c r="B1690" s="832" t="s">
        <v>2982</v>
      </c>
      <c r="C1690" s="832" t="s">
        <v>2989</v>
      </c>
      <c r="D1690" s="833" t="s">
        <v>6899</v>
      </c>
      <c r="E1690" s="834" t="s">
        <v>3060</v>
      </c>
      <c r="F1690" s="832" t="s">
        <v>2984</v>
      </c>
      <c r="G1690" s="832" t="s">
        <v>3106</v>
      </c>
      <c r="H1690" s="832" t="s">
        <v>689</v>
      </c>
      <c r="I1690" s="832" t="s">
        <v>2588</v>
      </c>
      <c r="J1690" s="832" t="s">
        <v>1288</v>
      </c>
      <c r="K1690" s="832" t="s">
        <v>2589</v>
      </c>
      <c r="L1690" s="835">
        <v>154.36000000000001</v>
      </c>
      <c r="M1690" s="835">
        <v>154.36000000000001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10</v>
      </c>
      <c r="B1691" s="832" t="s">
        <v>2982</v>
      </c>
      <c r="C1691" s="832" t="s">
        <v>2989</v>
      </c>
      <c r="D1691" s="833" t="s">
        <v>6899</v>
      </c>
      <c r="E1691" s="834" t="s">
        <v>3060</v>
      </c>
      <c r="F1691" s="832" t="s">
        <v>2984</v>
      </c>
      <c r="G1691" s="832" t="s">
        <v>3106</v>
      </c>
      <c r="H1691" s="832" t="s">
        <v>689</v>
      </c>
      <c r="I1691" s="832" t="s">
        <v>2590</v>
      </c>
      <c r="J1691" s="832" t="s">
        <v>2591</v>
      </c>
      <c r="K1691" s="832" t="s">
        <v>2592</v>
      </c>
      <c r="L1691" s="835">
        <v>111.22</v>
      </c>
      <c r="M1691" s="835">
        <v>111.22</v>
      </c>
      <c r="N1691" s="832">
        <v>1</v>
      </c>
      <c r="O1691" s="836">
        <v>0.5</v>
      </c>
      <c r="P1691" s="835">
        <v>111.22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10</v>
      </c>
      <c r="B1692" s="832" t="s">
        <v>2982</v>
      </c>
      <c r="C1692" s="832" t="s">
        <v>2989</v>
      </c>
      <c r="D1692" s="833" t="s">
        <v>6899</v>
      </c>
      <c r="E1692" s="834" t="s">
        <v>3060</v>
      </c>
      <c r="F1692" s="832" t="s">
        <v>2984</v>
      </c>
      <c r="G1692" s="832" t="s">
        <v>4064</v>
      </c>
      <c r="H1692" s="832" t="s">
        <v>630</v>
      </c>
      <c r="I1692" s="832" t="s">
        <v>4065</v>
      </c>
      <c r="J1692" s="832" t="s">
        <v>4066</v>
      </c>
      <c r="K1692" s="832" t="s">
        <v>4067</v>
      </c>
      <c r="L1692" s="835">
        <v>102.31</v>
      </c>
      <c r="M1692" s="835">
        <v>102.31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10</v>
      </c>
      <c r="B1693" s="832" t="s">
        <v>2982</v>
      </c>
      <c r="C1693" s="832" t="s">
        <v>2989</v>
      </c>
      <c r="D1693" s="833" t="s">
        <v>6899</v>
      </c>
      <c r="E1693" s="834" t="s">
        <v>3060</v>
      </c>
      <c r="F1693" s="832" t="s">
        <v>2984</v>
      </c>
      <c r="G1693" s="832" t="s">
        <v>3263</v>
      </c>
      <c r="H1693" s="832" t="s">
        <v>630</v>
      </c>
      <c r="I1693" s="832" t="s">
        <v>2463</v>
      </c>
      <c r="J1693" s="832" t="s">
        <v>2464</v>
      </c>
      <c r="K1693" s="832" t="s">
        <v>2465</v>
      </c>
      <c r="L1693" s="835">
        <v>85.27</v>
      </c>
      <c r="M1693" s="835">
        <v>85.27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10</v>
      </c>
      <c r="B1694" s="832" t="s">
        <v>2982</v>
      </c>
      <c r="C1694" s="832" t="s">
        <v>2989</v>
      </c>
      <c r="D1694" s="833" t="s">
        <v>6899</v>
      </c>
      <c r="E1694" s="834" t="s">
        <v>3060</v>
      </c>
      <c r="F1694" s="832" t="s">
        <v>2984</v>
      </c>
      <c r="G1694" s="832" t="s">
        <v>3269</v>
      </c>
      <c r="H1694" s="832" t="s">
        <v>630</v>
      </c>
      <c r="I1694" s="832" t="s">
        <v>3277</v>
      </c>
      <c r="J1694" s="832" t="s">
        <v>3278</v>
      </c>
      <c r="K1694" s="832" t="s">
        <v>3272</v>
      </c>
      <c r="L1694" s="835">
        <v>359.45</v>
      </c>
      <c r="M1694" s="835">
        <v>359.45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10</v>
      </c>
      <c r="B1695" s="832" t="s">
        <v>2982</v>
      </c>
      <c r="C1695" s="832" t="s">
        <v>2989</v>
      </c>
      <c r="D1695" s="833" t="s">
        <v>6899</v>
      </c>
      <c r="E1695" s="834" t="s">
        <v>3060</v>
      </c>
      <c r="F1695" s="832" t="s">
        <v>2984</v>
      </c>
      <c r="G1695" s="832" t="s">
        <v>3269</v>
      </c>
      <c r="H1695" s="832" t="s">
        <v>630</v>
      </c>
      <c r="I1695" s="832" t="s">
        <v>3281</v>
      </c>
      <c r="J1695" s="832" t="s">
        <v>3278</v>
      </c>
      <c r="K1695" s="832" t="s">
        <v>3282</v>
      </c>
      <c r="L1695" s="835">
        <v>1437.8</v>
      </c>
      <c r="M1695" s="835">
        <v>1437.8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10</v>
      </c>
      <c r="B1696" s="832" t="s">
        <v>2982</v>
      </c>
      <c r="C1696" s="832" t="s">
        <v>2989</v>
      </c>
      <c r="D1696" s="833" t="s">
        <v>6899</v>
      </c>
      <c r="E1696" s="834" t="s">
        <v>3060</v>
      </c>
      <c r="F1696" s="832" t="s">
        <v>2984</v>
      </c>
      <c r="G1696" s="832" t="s">
        <v>3293</v>
      </c>
      <c r="H1696" s="832" t="s">
        <v>630</v>
      </c>
      <c r="I1696" s="832" t="s">
        <v>3294</v>
      </c>
      <c r="J1696" s="832" t="s">
        <v>778</v>
      </c>
      <c r="K1696" s="832" t="s">
        <v>781</v>
      </c>
      <c r="L1696" s="835">
        <v>0</v>
      </c>
      <c r="M1696" s="835">
        <v>0</v>
      </c>
      <c r="N1696" s="832">
        <v>1</v>
      </c>
      <c r="O1696" s="836">
        <v>0.5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10</v>
      </c>
      <c r="B1697" s="832" t="s">
        <v>2982</v>
      </c>
      <c r="C1697" s="832" t="s">
        <v>2989</v>
      </c>
      <c r="D1697" s="833" t="s">
        <v>6899</v>
      </c>
      <c r="E1697" s="834" t="s">
        <v>3060</v>
      </c>
      <c r="F1697" s="832" t="s">
        <v>2984</v>
      </c>
      <c r="G1697" s="832" t="s">
        <v>4813</v>
      </c>
      <c r="H1697" s="832" t="s">
        <v>630</v>
      </c>
      <c r="I1697" s="832" t="s">
        <v>4839</v>
      </c>
      <c r="J1697" s="832" t="s">
        <v>754</v>
      </c>
      <c r="K1697" s="832" t="s">
        <v>4840</v>
      </c>
      <c r="L1697" s="835">
        <v>736.33</v>
      </c>
      <c r="M1697" s="835">
        <v>1472.66</v>
      </c>
      <c r="N1697" s="832">
        <v>2</v>
      </c>
      <c r="O1697" s="836">
        <v>1</v>
      </c>
      <c r="P1697" s="835">
        <v>1472.66</v>
      </c>
      <c r="Q1697" s="837">
        <v>1</v>
      </c>
      <c r="R1697" s="832">
        <v>2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10</v>
      </c>
      <c r="B1698" s="832" t="s">
        <v>2982</v>
      </c>
      <c r="C1698" s="832" t="s">
        <v>2989</v>
      </c>
      <c r="D1698" s="833" t="s">
        <v>6899</v>
      </c>
      <c r="E1698" s="834" t="s">
        <v>3060</v>
      </c>
      <c r="F1698" s="832" t="s">
        <v>2984</v>
      </c>
      <c r="G1698" s="832" t="s">
        <v>3563</v>
      </c>
      <c r="H1698" s="832" t="s">
        <v>630</v>
      </c>
      <c r="I1698" s="832" t="s">
        <v>3745</v>
      </c>
      <c r="J1698" s="832" t="s">
        <v>1190</v>
      </c>
      <c r="K1698" s="832" t="s">
        <v>3643</v>
      </c>
      <c r="L1698" s="835">
        <v>55.01</v>
      </c>
      <c r="M1698" s="835">
        <v>110.02</v>
      </c>
      <c r="N1698" s="832">
        <v>2</v>
      </c>
      <c r="O1698" s="836">
        <v>1</v>
      </c>
      <c r="P1698" s="835">
        <v>110.02</v>
      </c>
      <c r="Q1698" s="837">
        <v>1</v>
      </c>
      <c r="R1698" s="832">
        <v>2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10</v>
      </c>
      <c r="B1699" s="832" t="s">
        <v>2982</v>
      </c>
      <c r="C1699" s="832" t="s">
        <v>2989</v>
      </c>
      <c r="D1699" s="833" t="s">
        <v>6899</v>
      </c>
      <c r="E1699" s="834" t="s">
        <v>3060</v>
      </c>
      <c r="F1699" s="832" t="s">
        <v>2984</v>
      </c>
      <c r="G1699" s="832" t="s">
        <v>3120</v>
      </c>
      <c r="H1699" s="832" t="s">
        <v>630</v>
      </c>
      <c r="I1699" s="832" t="s">
        <v>3211</v>
      </c>
      <c r="J1699" s="832" t="s">
        <v>1034</v>
      </c>
      <c r="K1699" s="832" t="s">
        <v>3212</v>
      </c>
      <c r="L1699" s="835">
        <v>48.09</v>
      </c>
      <c r="M1699" s="835">
        <v>48.09</v>
      </c>
      <c r="N1699" s="832">
        <v>1</v>
      </c>
      <c r="O1699" s="836">
        <v>0.5</v>
      </c>
      <c r="P1699" s="835">
        <v>48.09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10</v>
      </c>
      <c r="B1700" s="832" t="s">
        <v>2982</v>
      </c>
      <c r="C1700" s="832" t="s">
        <v>2989</v>
      </c>
      <c r="D1700" s="833" t="s">
        <v>6899</v>
      </c>
      <c r="E1700" s="834" t="s">
        <v>3060</v>
      </c>
      <c r="F1700" s="832" t="s">
        <v>2984</v>
      </c>
      <c r="G1700" s="832" t="s">
        <v>3323</v>
      </c>
      <c r="H1700" s="832" t="s">
        <v>630</v>
      </c>
      <c r="I1700" s="832" t="s">
        <v>3324</v>
      </c>
      <c r="J1700" s="832" t="s">
        <v>702</v>
      </c>
      <c r="K1700" s="832" t="s">
        <v>3325</v>
      </c>
      <c r="L1700" s="835">
        <v>0</v>
      </c>
      <c r="M1700" s="835">
        <v>0</v>
      </c>
      <c r="N1700" s="832">
        <v>1</v>
      </c>
      <c r="O1700" s="836">
        <v>0.5</v>
      </c>
      <c r="P1700" s="835"/>
      <c r="Q1700" s="837"/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10</v>
      </c>
      <c r="B1701" s="832" t="s">
        <v>2982</v>
      </c>
      <c r="C1701" s="832" t="s">
        <v>2989</v>
      </c>
      <c r="D1701" s="833" t="s">
        <v>6899</v>
      </c>
      <c r="E1701" s="834" t="s">
        <v>3060</v>
      </c>
      <c r="F1701" s="832" t="s">
        <v>2984</v>
      </c>
      <c r="G1701" s="832" t="s">
        <v>3126</v>
      </c>
      <c r="H1701" s="832" t="s">
        <v>630</v>
      </c>
      <c r="I1701" s="832" t="s">
        <v>3127</v>
      </c>
      <c r="J1701" s="832" t="s">
        <v>1056</v>
      </c>
      <c r="K1701" s="832" t="s">
        <v>3128</v>
      </c>
      <c r="L1701" s="835">
        <v>61.97</v>
      </c>
      <c r="M1701" s="835">
        <v>61.97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10</v>
      </c>
      <c r="B1702" s="832" t="s">
        <v>2982</v>
      </c>
      <c r="C1702" s="832" t="s">
        <v>2989</v>
      </c>
      <c r="D1702" s="833" t="s">
        <v>6899</v>
      </c>
      <c r="E1702" s="834" t="s">
        <v>3060</v>
      </c>
      <c r="F1702" s="832" t="s">
        <v>2984</v>
      </c>
      <c r="G1702" s="832" t="s">
        <v>3524</v>
      </c>
      <c r="H1702" s="832" t="s">
        <v>630</v>
      </c>
      <c r="I1702" s="832" t="s">
        <v>3983</v>
      </c>
      <c r="J1702" s="832" t="s">
        <v>939</v>
      </c>
      <c r="K1702" s="832" t="s">
        <v>3984</v>
      </c>
      <c r="L1702" s="835">
        <v>0</v>
      </c>
      <c r="M1702" s="835">
        <v>0</v>
      </c>
      <c r="N1702" s="832">
        <v>1</v>
      </c>
      <c r="O1702" s="836">
        <v>0.5</v>
      </c>
      <c r="P1702" s="835">
        <v>0</v>
      </c>
      <c r="Q1702" s="837"/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10</v>
      </c>
      <c r="B1703" s="832" t="s">
        <v>2982</v>
      </c>
      <c r="C1703" s="832" t="s">
        <v>2989</v>
      </c>
      <c r="D1703" s="833" t="s">
        <v>6899</v>
      </c>
      <c r="E1703" s="834" t="s">
        <v>3060</v>
      </c>
      <c r="F1703" s="832" t="s">
        <v>2984</v>
      </c>
      <c r="G1703" s="832" t="s">
        <v>3578</v>
      </c>
      <c r="H1703" s="832" t="s">
        <v>689</v>
      </c>
      <c r="I1703" s="832" t="s">
        <v>3579</v>
      </c>
      <c r="J1703" s="832" t="s">
        <v>1162</v>
      </c>
      <c r="K1703" s="832" t="s">
        <v>2754</v>
      </c>
      <c r="L1703" s="835">
        <v>368.16</v>
      </c>
      <c r="M1703" s="835">
        <v>368.16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10</v>
      </c>
      <c r="B1704" s="832" t="s">
        <v>2982</v>
      </c>
      <c r="C1704" s="832" t="s">
        <v>2989</v>
      </c>
      <c r="D1704" s="833" t="s">
        <v>6899</v>
      </c>
      <c r="E1704" s="834" t="s">
        <v>3060</v>
      </c>
      <c r="F1704" s="832" t="s">
        <v>2984</v>
      </c>
      <c r="G1704" s="832" t="s">
        <v>3161</v>
      </c>
      <c r="H1704" s="832" t="s">
        <v>630</v>
      </c>
      <c r="I1704" s="832" t="s">
        <v>3164</v>
      </c>
      <c r="J1704" s="832" t="s">
        <v>3165</v>
      </c>
      <c r="K1704" s="832" t="s">
        <v>798</v>
      </c>
      <c r="L1704" s="835">
        <v>0</v>
      </c>
      <c r="M1704" s="835">
        <v>0</v>
      </c>
      <c r="N1704" s="832">
        <v>3</v>
      </c>
      <c r="O1704" s="836">
        <v>2</v>
      </c>
      <c r="P1704" s="835">
        <v>0</v>
      </c>
      <c r="Q1704" s="837"/>
      <c r="R1704" s="832">
        <v>3</v>
      </c>
      <c r="S1704" s="837">
        <v>1</v>
      </c>
      <c r="T1704" s="836">
        <v>2</v>
      </c>
      <c r="U1704" s="838">
        <v>1</v>
      </c>
    </row>
    <row r="1705" spans="1:21" ht="14.4" customHeight="1" x14ac:dyDescent="0.3">
      <c r="A1705" s="831">
        <v>10</v>
      </c>
      <c r="B1705" s="832" t="s">
        <v>2982</v>
      </c>
      <c r="C1705" s="832" t="s">
        <v>2989</v>
      </c>
      <c r="D1705" s="833" t="s">
        <v>6899</v>
      </c>
      <c r="E1705" s="834" t="s">
        <v>3060</v>
      </c>
      <c r="F1705" s="832" t="s">
        <v>2984</v>
      </c>
      <c r="G1705" s="832" t="s">
        <v>3175</v>
      </c>
      <c r="H1705" s="832" t="s">
        <v>630</v>
      </c>
      <c r="I1705" s="832" t="s">
        <v>3179</v>
      </c>
      <c r="J1705" s="832" t="s">
        <v>3180</v>
      </c>
      <c r="K1705" s="832" t="s">
        <v>3181</v>
      </c>
      <c r="L1705" s="835">
        <v>87.67</v>
      </c>
      <c r="M1705" s="835">
        <v>526.02</v>
      </c>
      <c r="N1705" s="832">
        <v>6</v>
      </c>
      <c r="O1705" s="836">
        <v>1</v>
      </c>
      <c r="P1705" s="835">
        <v>526.02</v>
      </c>
      <c r="Q1705" s="837">
        <v>1</v>
      </c>
      <c r="R1705" s="832">
        <v>6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10</v>
      </c>
      <c r="B1706" s="832" t="s">
        <v>2982</v>
      </c>
      <c r="C1706" s="832" t="s">
        <v>2989</v>
      </c>
      <c r="D1706" s="833" t="s">
        <v>6899</v>
      </c>
      <c r="E1706" s="834" t="s">
        <v>3060</v>
      </c>
      <c r="F1706" s="832" t="s">
        <v>2984</v>
      </c>
      <c r="G1706" s="832" t="s">
        <v>3388</v>
      </c>
      <c r="H1706" s="832" t="s">
        <v>630</v>
      </c>
      <c r="I1706" s="832" t="s">
        <v>3392</v>
      </c>
      <c r="J1706" s="832" t="s">
        <v>1210</v>
      </c>
      <c r="K1706" s="832" t="s">
        <v>3393</v>
      </c>
      <c r="L1706" s="835">
        <v>110.05</v>
      </c>
      <c r="M1706" s="835">
        <v>220.1</v>
      </c>
      <c r="N1706" s="832">
        <v>2</v>
      </c>
      <c r="O1706" s="836">
        <v>1.5</v>
      </c>
      <c r="P1706" s="835">
        <v>110.05</v>
      </c>
      <c r="Q1706" s="837">
        <v>0.5</v>
      </c>
      <c r="R1706" s="832">
        <v>1</v>
      </c>
      <c r="S1706" s="837">
        <v>0.5</v>
      </c>
      <c r="T1706" s="836">
        <v>0.5</v>
      </c>
      <c r="U1706" s="838">
        <v>0.33333333333333331</v>
      </c>
    </row>
    <row r="1707" spans="1:21" ht="14.4" customHeight="1" x14ac:dyDescent="0.3">
      <c r="A1707" s="831">
        <v>10</v>
      </c>
      <c r="B1707" s="832" t="s">
        <v>2982</v>
      </c>
      <c r="C1707" s="832" t="s">
        <v>2989</v>
      </c>
      <c r="D1707" s="833" t="s">
        <v>6899</v>
      </c>
      <c r="E1707" s="834" t="s">
        <v>3060</v>
      </c>
      <c r="F1707" s="832" t="s">
        <v>2984</v>
      </c>
      <c r="G1707" s="832" t="s">
        <v>3182</v>
      </c>
      <c r="H1707" s="832" t="s">
        <v>630</v>
      </c>
      <c r="I1707" s="832" t="s">
        <v>3844</v>
      </c>
      <c r="J1707" s="832" t="s">
        <v>706</v>
      </c>
      <c r="K1707" s="832" t="s">
        <v>3845</v>
      </c>
      <c r="L1707" s="835">
        <v>33.71</v>
      </c>
      <c r="M1707" s="835">
        <v>33.71</v>
      </c>
      <c r="N1707" s="832">
        <v>1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10</v>
      </c>
      <c r="B1708" s="832" t="s">
        <v>2982</v>
      </c>
      <c r="C1708" s="832" t="s">
        <v>2989</v>
      </c>
      <c r="D1708" s="833" t="s">
        <v>6899</v>
      </c>
      <c r="E1708" s="834" t="s">
        <v>3060</v>
      </c>
      <c r="F1708" s="832" t="s">
        <v>2984</v>
      </c>
      <c r="G1708" s="832" t="s">
        <v>4154</v>
      </c>
      <c r="H1708" s="832" t="s">
        <v>630</v>
      </c>
      <c r="I1708" s="832" t="s">
        <v>4841</v>
      </c>
      <c r="J1708" s="832" t="s">
        <v>782</v>
      </c>
      <c r="K1708" s="832" t="s">
        <v>4842</v>
      </c>
      <c r="L1708" s="835">
        <v>0</v>
      </c>
      <c r="M1708" s="835">
        <v>0</v>
      </c>
      <c r="N1708" s="832">
        <v>1</v>
      </c>
      <c r="O1708" s="836">
        <v>0.5</v>
      </c>
      <c r="P1708" s="835">
        <v>0</v>
      </c>
      <c r="Q1708" s="837"/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10</v>
      </c>
      <c r="B1709" s="832" t="s">
        <v>2982</v>
      </c>
      <c r="C1709" s="832" t="s">
        <v>2989</v>
      </c>
      <c r="D1709" s="833" t="s">
        <v>6899</v>
      </c>
      <c r="E1709" s="834" t="s">
        <v>3060</v>
      </c>
      <c r="F1709" s="832" t="s">
        <v>2984</v>
      </c>
      <c r="G1709" s="832" t="s">
        <v>3425</v>
      </c>
      <c r="H1709" s="832" t="s">
        <v>630</v>
      </c>
      <c r="I1709" s="832" t="s">
        <v>3430</v>
      </c>
      <c r="J1709" s="832" t="s">
        <v>1070</v>
      </c>
      <c r="K1709" s="832" t="s">
        <v>3427</v>
      </c>
      <c r="L1709" s="835">
        <v>42.54</v>
      </c>
      <c r="M1709" s="835">
        <v>42.54</v>
      </c>
      <c r="N1709" s="832">
        <v>1</v>
      </c>
      <c r="O1709" s="836">
        <v>0.5</v>
      </c>
      <c r="P1709" s="835">
        <v>42.54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10</v>
      </c>
      <c r="B1710" s="832" t="s">
        <v>2982</v>
      </c>
      <c r="C1710" s="832" t="s">
        <v>2989</v>
      </c>
      <c r="D1710" s="833" t="s">
        <v>6899</v>
      </c>
      <c r="E1710" s="834" t="s">
        <v>3060</v>
      </c>
      <c r="F1710" s="832" t="s">
        <v>2984</v>
      </c>
      <c r="G1710" s="832" t="s">
        <v>3425</v>
      </c>
      <c r="H1710" s="832" t="s">
        <v>630</v>
      </c>
      <c r="I1710" s="832" t="s">
        <v>3431</v>
      </c>
      <c r="J1710" s="832" t="s">
        <v>1070</v>
      </c>
      <c r="K1710" s="832" t="s">
        <v>3432</v>
      </c>
      <c r="L1710" s="835">
        <v>60.28</v>
      </c>
      <c r="M1710" s="835">
        <v>60.28</v>
      </c>
      <c r="N1710" s="832">
        <v>1</v>
      </c>
      <c r="O1710" s="836">
        <v>1</v>
      </c>
      <c r="P1710" s="835">
        <v>60.28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10</v>
      </c>
      <c r="B1711" s="832" t="s">
        <v>2982</v>
      </c>
      <c r="C1711" s="832" t="s">
        <v>2989</v>
      </c>
      <c r="D1711" s="833" t="s">
        <v>6899</v>
      </c>
      <c r="E1711" s="834" t="s">
        <v>3060</v>
      </c>
      <c r="F1711" s="832" t="s">
        <v>2985</v>
      </c>
      <c r="G1711" s="832" t="s">
        <v>3094</v>
      </c>
      <c r="H1711" s="832" t="s">
        <v>630</v>
      </c>
      <c r="I1711" s="832" t="s">
        <v>3592</v>
      </c>
      <c r="J1711" s="832" t="s">
        <v>3040</v>
      </c>
      <c r="K1711" s="832"/>
      <c r="L1711" s="835">
        <v>0</v>
      </c>
      <c r="M1711" s="835">
        <v>0</v>
      </c>
      <c r="N1711" s="832">
        <v>1</v>
      </c>
      <c r="O1711" s="836">
        <v>1</v>
      </c>
      <c r="P1711" s="835">
        <v>0</v>
      </c>
      <c r="Q1711" s="837"/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10</v>
      </c>
      <c r="B1712" s="832" t="s">
        <v>2982</v>
      </c>
      <c r="C1712" s="832" t="s">
        <v>2989</v>
      </c>
      <c r="D1712" s="833" t="s">
        <v>6899</v>
      </c>
      <c r="E1712" s="834" t="s">
        <v>3060</v>
      </c>
      <c r="F1712" s="832" t="s">
        <v>2985</v>
      </c>
      <c r="G1712" s="832" t="s">
        <v>3094</v>
      </c>
      <c r="H1712" s="832" t="s">
        <v>630</v>
      </c>
      <c r="I1712" s="832" t="s">
        <v>4838</v>
      </c>
      <c r="J1712" s="832" t="s">
        <v>3040</v>
      </c>
      <c r="K1712" s="832"/>
      <c r="L1712" s="835">
        <v>0</v>
      </c>
      <c r="M1712" s="835">
        <v>0</v>
      </c>
      <c r="N1712" s="832">
        <v>1</v>
      </c>
      <c r="O1712" s="836">
        <v>1</v>
      </c>
      <c r="P1712" s="835"/>
      <c r="Q1712" s="837"/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10</v>
      </c>
      <c r="B1713" s="832" t="s">
        <v>2982</v>
      </c>
      <c r="C1713" s="832" t="s">
        <v>2989</v>
      </c>
      <c r="D1713" s="833" t="s">
        <v>6899</v>
      </c>
      <c r="E1713" s="834" t="s">
        <v>3062</v>
      </c>
      <c r="F1713" s="832" t="s">
        <v>2984</v>
      </c>
      <c r="G1713" s="832" t="s">
        <v>3106</v>
      </c>
      <c r="H1713" s="832" t="s">
        <v>689</v>
      </c>
      <c r="I1713" s="832" t="s">
        <v>2588</v>
      </c>
      <c r="J1713" s="832" t="s">
        <v>1288</v>
      </c>
      <c r="K1713" s="832" t="s">
        <v>2589</v>
      </c>
      <c r="L1713" s="835">
        <v>154.36000000000001</v>
      </c>
      <c r="M1713" s="835">
        <v>308.72000000000003</v>
      </c>
      <c r="N1713" s="832">
        <v>2</v>
      </c>
      <c r="O1713" s="836">
        <v>2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10</v>
      </c>
      <c r="B1714" s="832" t="s">
        <v>2982</v>
      </c>
      <c r="C1714" s="832" t="s">
        <v>2989</v>
      </c>
      <c r="D1714" s="833" t="s">
        <v>6899</v>
      </c>
      <c r="E1714" s="834" t="s">
        <v>3062</v>
      </c>
      <c r="F1714" s="832" t="s">
        <v>2984</v>
      </c>
      <c r="G1714" s="832" t="s">
        <v>3106</v>
      </c>
      <c r="H1714" s="832" t="s">
        <v>689</v>
      </c>
      <c r="I1714" s="832" t="s">
        <v>2451</v>
      </c>
      <c r="J1714" s="832" t="s">
        <v>1014</v>
      </c>
      <c r="K1714" s="832" t="s">
        <v>3256</v>
      </c>
      <c r="L1714" s="835">
        <v>75.73</v>
      </c>
      <c r="M1714" s="835">
        <v>75.73</v>
      </c>
      <c r="N1714" s="832">
        <v>1</v>
      </c>
      <c r="O1714" s="836">
        <v>0.5</v>
      </c>
      <c r="P1714" s="835">
        <v>75.73</v>
      </c>
      <c r="Q1714" s="837">
        <v>1</v>
      </c>
      <c r="R1714" s="832">
        <v>1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10</v>
      </c>
      <c r="B1715" s="832" t="s">
        <v>2982</v>
      </c>
      <c r="C1715" s="832" t="s">
        <v>2989</v>
      </c>
      <c r="D1715" s="833" t="s">
        <v>6899</v>
      </c>
      <c r="E1715" s="834" t="s">
        <v>3062</v>
      </c>
      <c r="F1715" s="832" t="s">
        <v>2984</v>
      </c>
      <c r="G1715" s="832" t="s">
        <v>3106</v>
      </c>
      <c r="H1715" s="832" t="s">
        <v>630</v>
      </c>
      <c r="I1715" s="832" t="s">
        <v>4843</v>
      </c>
      <c r="J1715" s="832" t="s">
        <v>2073</v>
      </c>
      <c r="K1715" s="832" t="s">
        <v>4183</v>
      </c>
      <c r="L1715" s="835">
        <v>75.73</v>
      </c>
      <c r="M1715" s="835">
        <v>75.73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10</v>
      </c>
      <c r="B1716" s="832" t="s">
        <v>2982</v>
      </c>
      <c r="C1716" s="832" t="s">
        <v>2989</v>
      </c>
      <c r="D1716" s="833" t="s">
        <v>6899</v>
      </c>
      <c r="E1716" s="834" t="s">
        <v>3062</v>
      </c>
      <c r="F1716" s="832" t="s">
        <v>2984</v>
      </c>
      <c r="G1716" s="832" t="s">
        <v>3720</v>
      </c>
      <c r="H1716" s="832" t="s">
        <v>630</v>
      </c>
      <c r="I1716" s="832" t="s">
        <v>3721</v>
      </c>
      <c r="J1716" s="832" t="s">
        <v>1674</v>
      </c>
      <c r="K1716" s="832" t="s">
        <v>3722</v>
      </c>
      <c r="L1716" s="835">
        <v>25.06</v>
      </c>
      <c r="M1716" s="835">
        <v>25.06</v>
      </c>
      <c r="N1716" s="832">
        <v>1</v>
      </c>
      <c r="O1716" s="836">
        <v>1</v>
      </c>
      <c r="P1716" s="835">
        <v>25.06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10</v>
      </c>
      <c r="B1717" s="832" t="s">
        <v>2982</v>
      </c>
      <c r="C1717" s="832" t="s">
        <v>2989</v>
      </c>
      <c r="D1717" s="833" t="s">
        <v>6899</v>
      </c>
      <c r="E1717" s="834" t="s">
        <v>3062</v>
      </c>
      <c r="F1717" s="832" t="s">
        <v>2984</v>
      </c>
      <c r="G1717" s="832" t="s">
        <v>3621</v>
      </c>
      <c r="H1717" s="832" t="s">
        <v>689</v>
      </c>
      <c r="I1717" s="832" t="s">
        <v>2854</v>
      </c>
      <c r="J1717" s="832" t="s">
        <v>1890</v>
      </c>
      <c r="K1717" s="832" t="s">
        <v>2798</v>
      </c>
      <c r="L1717" s="835">
        <v>42.57</v>
      </c>
      <c r="M1717" s="835">
        <v>42.57</v>
      </c>
      <c r="N1717" s="832">
        <v>1</v>
      </c>
      <c r="O1717" s="836">
        <v>1</v>
      </c>
      <c r="P1717" s="835">
        <v>42.57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10</v>
      </c>
      <c r="B1718" s="832" t="s">
        <v>2982</v>
      </c>
      <c r="C1718" s="832" t="s">
        <v>2989</v>
      </c>
      <c r="D1718" s="833" t="s">
        <v>6899</v>
      </c>
      <c r="E1718" s="834" t="s">
        <v>3062</v>
      </c>
      <c r="F1718" s="832" t="s">
        <v>2984</v>
      </c>
      <c r="G1718" s="832" t="s">
        <v>3269</v>
      </c>
      <c r="H1718" s="832" t="s">
        <v>630</v>
      </c>
      <c r="I1718" s="832" t="s">
        <v>3275</v>
      </c>
      <c r="J1718" s="832" t="s">
        <v>3271</v>
      </c>
      <c r="K1718" s="832" t="s">
        <v>3276</v>
      </c>
      <c r="L1718" s="835">
        <v>1437.8</v>
      </c>
      <c r="M1718" s="835">
        <v>1437.8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10</v>
      </c>
      <c r="B1719" s="832" t="s">
        <v>2982</v>
      </c>
      <c r="C1719" s="832" t="s">
        <v>2989</v>
      </c>
      <c r="D1719" s="833" t="s">
        <v>6899</v>
      </c>
      <c r="E1719" s="834" t="s">
        <v>3062</v>
      </c>
      <c r="F1719" s="832" t="s">
        <v>2984</v>
      </c>
      <c r="G1719" s="832" t="s">
        <v>4844</v>
      </c>
      <c r="H1719" s="832" t="s">
        <v>630</v>
      </c>
      <c r="I1719" s="832" t="s">
        <v>4845</v>
      </c>
      <c r="J1719" s="832" t="s">
        <v>4846</v>
      </c>
      <c r="K1719" s="832" t="s">
        <v>3485</v>
      </c>
      <c r="L1719" s="835">
        <v>0</v>
      </c>
      <c r="M1719" s="835">
        <v>0</v>
      </c>
      <c r="N1719" s="832">
        <v>1</v>
      </c>
      <c r="O1719" s="836">
        <v>0.5</v>
      </c>
      <c r="P1719" s="835">
        <v>0</v>
      </c>
      <c r="Q1719" s="837"/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10</v>
      </c>
      <c r="B1720" s="832" t="s">
        <v>2982</v>
      </c>
      <c r="C1720" s="832" t="s">
        <v>2989</v>
      </c>
      <c r="D1720" s="833" t="s">
        <v>6899</v>
      </c>
      <c r="E1720" s="834" t="s">
        <v>3062</v>
      </c>
      <c r="F1720" s="832" t="s">
        <v>2984</v>
      </c>
      <c r="G1720" s="832" t="s">
        <v>3107</v>
      </c>
      <c r="H1720" s="832" t="s">
        <v>689</v>
      </c>
      <c r="I1720" s="832" t="s">
        <v>4269</v>
      </c>
      <c r="J1720" s="832" t="s">
        <v>3109</v>
      </c>
      <c r="K1720" s="832" t="s">
        <v>4270</v>
      </c>
      <c r="L1720" s="835">
        <v>115.26</v>
      </c>
      <c r="M1720" s="835">
        <v>115.26</v>
      </c>
      <c r="N1720" s="832">
        <v>1</v>
      </c>
      <c r="O1720" s="836">
        <v>0.5</v>
      </c>
      <c r="P1720" s="835">
        <v>115.26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10</v>
      </c>
      <c r="B1721" s="832" t="s">
        <v>2982</v>
      </c>
      <c r="C1721" s="832" t="s">
        <v>2989</v>
      </c>
      <c r="D1721" s="833" t="s">
        <v>6899</v>
      </c>
      <c r="E1721" s="834" t="s">
        <v>3062</v>
      </c>
      <c r="F1721" s="832" t="s">
        <v>2984</v>
      </c>
      <c r="G1721" s="832" t="s">
        <v>3483</v>
      </c>
      <c r="H1721" s="832" t="s">
        <v>630</v>
      </c>
      <c r="I1721" s="832" t="s">
        <v>3484</v>
      </c>
      <c r="J1721" s="832" t="s">
        <v>1409</v>
      </c>
      <c r="K1721" s="832" t="s">
        <v>3485</v>
      </c>
      <c r="L1721" s="835">
        <v>344</v>
      </c>
      <c r="M1721" s="835">
        <v>344</v>
      </c>
      <c r="N1721" s="832">
        <v>1</v>
      </c>
      <c r="O1721" s="836">
        <v>1</v>
      </c>
      <c r="P1721" s="835">
        <v>344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10</v>
      </c>
      <c r="B1722" s="832" t="s">
        <v>2982</v>
      </c>
      <c r="C1722" s="832" t="s">
        <v>2989</v>
      </c>
      <c r="D1722" s="833" t="s">
        <v>6899</v>
      </c>
      <c r="E1722" s="834" t="s">
        <v>3062</v>
      </c>
      <c r="F1722" s="832" t="s">
        <v>2984</v>
      </c>
      <c r="G1722" s="832" t="s">
        <v>3300</v>
      </c>
      <c r="H1722" s="832" t="s">
        <v>630</v>
      </c>
      <c r="I1722" s="832" t="s">
        <v>3301</v>
      </c>
      <c r="J1722" s="832" t="s">
        <v>3302</v>
      </c>
      <c r="K1722" s="832" t="s">
        <v>3101</v>
      </c>
      <c r="L1722" s="835">
        <v>4.6399999999999997</v>
      </c>
      <c r="M1722" s="835">
        <v>9.2799999999999994</v>
      </c>
      <c r="N1722" s="832">
        <v>2</v>
      </c>
      <c r="O1722" s="836">
        <v>1</v>
      </c>
      <c r="P1722" s="835">
        <v>9.2799999999999994</v>
      </c>
      <c r="Q1722" s="837">
        <v>1</v>
      </c>
      <c r="R1722" s="832">
        <v>2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10</v>
      </c>
      <c r="B1723" s="832" t="s">
        <v>2982</v>
      </c>
      <c r="C1723" s="832" t="s">
        <v>2989</v>
      </c>
      <c r="D1723" s="833" t="s">
        <v>6899</v>
      </c>
      <c r="E1723" s="834" t="s">
        <v>3062</v>
      </c>
      <c r="F1723" s="832" t="s">
        <v>2984</v>
      </c>
      <c r="G1723" s="832" t="s">
        <v>3300</v>
      </c>
      <c r="H1723" s="832" t="s">
        <v>630</v>
      </c>
      <c r="I1723" s="832" t="s">
        <v>3306</v>
      </c>
      <c r="J1723" s="832" t="s">
        <v>3302</v>
      </c>
      <c r="K1723" s="832" t="s">
        <v>3307</v>
      </c>
      <c r="L1723" s="835">
        <v>3.01</v>
      </c>
      <c r="M1723" s="835">
        <v>6.02</v>
      </c>
      <c r="N1723" s="832">
        <v>2</v>
      </c>
      <c r="O1723" s="836">
        <v>0.5</v>
      </c>
      <c r="P1723" s="835">
        <v>6.02</v>
      </c>
      <c r="Q1723" s="837">
        <v>1</v>
      </c>
      <c r="R1723" s="832">
        <v>2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10</v>
      </c>
      <c r="B1724" s="832" t="s">
        <v>2982</v>
      </c>
      <c r="C1724" s="832" t="s">
        <v>2989</v>
      </c>
      <c r="D1724" s="833" t="s">
        <v>6899</v>
      </c>
      <c r="E1724" s="834" t="s">
        <v>3062</v>
      </c>
      <c r="F1724" s="832" t="s">
        <v>2984</v>
      </c>
      <c r="G1724" s="832" t="s">
        <v>3486</v>
      </c>
      <c r="H1724" s="832" t="s">
        <v>630</v>
      </c>
      <c r="I1724" s="832" t="s">
        <v>3487</v>
      </c>
      <c r="J1724" s="832" t="s">
        <v>3488</v>
      </c>
      <c r="K1724" s="832" t="s">
        <v>3489</v>
      </c>
      <c r="L1724" s="835">
        <v>121.07</v>
      </c>
      <c r="M1724" s="835">
        <v>121.07</v>
      </c>
      <c r="N1724" s="832">
        <v>1</v>
      </c>
      <c r="O1724" s="836">
        <v>0.5</v>
      </c>
      <c r="P1724" s="835">
        <v>121.07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10</v>
      </c>
      <c r="B1725" s="832" t="s">
        <v>2982</v>
      </c>
      <c r="C1725" s="832" t="s">
        <v>2989</v>
      </c>
      <c r="D1725" s="833" t="s">
        <v>6899</v>
      </c>
      <c r="E1725" s="834" t="s">
        <v>3062</v>
      </c>
      <c r="F1725" s="832" t="s">
        <v>2984</v>
      </c>
      <c r="G1725" s="832" t="s">
        <v>4816</v>
      </c>
      <c r="H1725" s="832" t="s">
        <v>689</v>
      </c>
      <c r="I1725" s="832" t="s">
        <v>4817</v>
      </c>
      <c r="J1725" s="832" t="s">
        <v>2873</v>
      </c>
      <c r="K1725" s="832" t="s">
        <v>4818</v>
      </c>
      <c r="L1725" s="835">
        <v>668.54</v>
      </c>
      <c r="M1725" s="835">
        <v>668.54</v>
      </c>
      <c r="N1725" s="832">
        <v>1</v>
      </c>
      <c r="O1725" s="836">
        <v>1</v>
      </c>
      <c r="P1725" s="835">
        <v>668.54</v>
      </c>
      <c r="Q1725" s="837">
        <v>1</v>
      </c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10</v>
      </c>
      <c r="B1726" s="832" t="s">
        <v>2982</v>
      </c>
      <c r="C1726" s="832" t="s">
        <v>2989</v>
      </c>
      <c r="D1726" s="833" t="s">
        <v>6899</v>
      </c>
      <c r="E1726" s="834" t="s">
        <v>3062</v>
      </c>
      <c r="F1726" s="832" t="s">
        <v>2984</v>
      </c>
      <c r="G1726" s="832" t="s">
        <v>4816</v>
      </c>
      <c r="H1726" s="832" t="s">
        <v>630</v>
      </c>
      <c r="I1726" s="832" t="s">
        <v>4847</v>
      </c>
      <c r="J1726" s="832" t="s">
        <v>2873</v>
      </c>
      <c r="K1726" s="832" t="s">
        <v>4848</v>
      </c>
      <c r="L1726" s="835">
        <v>0</v>
      </c>
      <c r="M1726" s="835">
        <v>0</v>
      </c>
      <c r="N1726" s="832">
        <v>1</v>
      </c>
      <c r="O1726" s="836">
        <v>1</v>
      </c>
      <c r="P1726" s="835">
        <v>0</v>
      </c>
      <c r="Q1726" s="837"/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10</v>
      </c>
      <c r="B1727" s="832" t="s">
        <v>2982</v>
      </c>
      <c r="C1727" s="832" t="s">
        <v>2989</v>
      </c>
      <c r="D1727" s="833" t="s">
        <v>6899</v>
      </c>
      <c r="E1727" s="834" t="s">
        <v>3062</v>
      </c>
      <c r="F1727" s="832" t="s">
        <v>2984</v>
      </c>
      <c r="G1727" s="832" t="s">
        <v>4816</v>
      </c>
      <c r="H1727" s="832" t="s">
        <v>689</v>
      </c>
      <c r="I1727" s="832" t="s">
        <v>2872</v>
      </c>
      <c r="J1727" s="832" t="s">
        <v>2873</v>
      </c>
      <c r="K1727" s="832" t="s">
        <v>2874</v>
      </c>
      <c r="L1727" s="835">
        <v>668.54</v>
      </c>
      <c r="M1727" s="835">
        <v>668.54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10</v>
      </c>
      <c r="B1728" s="832" t="s">
        <v>2982</v>
      </c>
      <c r="C1728" s="832" t="s">
        <v>2989</v>
      </c>
      <c r="D1728" s="833" t="s">
        <v>6899</v>
      </c>
      <c r="E1728" s="834" t="s">
        <v>3062</v>
      </c>
      <c r="F1728" s="832" t="s">
        <v>2984</v>
      </c>
      <c r="G1728" s="832" t="s">
        <v>3320</v>
      </c>
      <c r="H1728" s="832" t="s">
        <v>630</v>
      </c>
      <c r="I1728" s="832" t="s">
        <v>3321</v>
      </c>
      <c r="J1728" s="832" t="s">
        <v>2217</v>
      </c>
      <c r="K1728" s="832" t="s">
        <v>3322</v>
      </c>
      <c r="L1728" s="835">
        <v>107.27</v>
      </c>
      <c r="M1728" s="835">
        <v>107.27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10</v>
      </c>
      <c r="B1729" s="832" t="s">
        <v>2982</v>
      </c>
      <c r="C1729" s="832" t="s">
        <v>2989</v>
      </c>
      <c r="D1729" s="833" t="s">
        <v>6899</v>
      </c>
      <c r="E1729" s="834" t="s">
        <v>3062</v>
      </c>
      <c r="F1729" s="832" t="s">
        <v>2984</v>
      </c>
      <c r="G1729" s="832" t="s">
        <v>4215</v>
      </c>
      <c r="H1729" s="832" t="s">
        <v>630</v>
      </c>
      <c r="I1729" s="832" t="s">
        <v>4849</v>
      </c>
      <c r="J1729" s="832" t="s">
        <v>1961</v>
      </c>
      <c r="K1729" s="832" t="s">
        <v>4374</v>
      </c>
      <c r="L1729" s="835">
        <v>79.64</v>
      </c>
      <c r="M1729" s="835">
        <v>79.64</v>
      </c>
      <c r="N1729" s="832">
        <v>1</v>
      </c>
      <c r="O1729" s="836">
        <v>0.5</v>
      </c>
      <c r="P1729" s="835">
        <v>79.64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10</v>
      </c>
      <c r="B1730" s="832" t="s">
        <v>2982</v>
      </c>
      <c r="C1730" s="832" t="s">
        <v>2989</v>
      </c>
      <c r="D1730" s="833" t="s">
        <v>6899</v>
      </c>
      <c r="E1730" s="834" t="s">
        <v>3062</v>
      </c>
      <c r="F1730" s="832" t="s">
        <v>2984</v>
      </c>
      <c r="G1730" s="832" t="s">
        <v>4850</v>
      </c>
      <c r="H1730" s="832" t="s">
        <v>630</v>
      </c>
      <c r="I1730" s="832" t="s">
        <v>4851</v>
      </c>
      <c r="J1730" s="832" t="s">
        <v>4852</v>
      </c>
      <c r="K1730" s="832" t="s">
        <v>4853</v>
      </c>
      <c r="L1730" s="835">
        <v>0</v>
      </c>
      <c r="M1730" s="835">
        <v>0</v>
      </c>
      <c r="N1730" s="832">
        <v>1</v>
      </c>
      <c r="O1730" s="836">
        <v>0.5</v>
      </c>
      <c r="P1730" s="835">
        <v>0</v>
      </c>
      <c r="Q1730" s="837"/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10</v>
      </c>
      <c r="B1731" s="832" t="s">
        <v>2982</v>
      </c>
      <c r="C1731" s="832" t="s">
        <v>2989</v>
      </c>
      <c r="D1731" s="833" t="s">
        <v>6899</v>
      </c>
      <c r="E1731" s="834" t="s">
        <v>3062</v>
      </c>
      <c r="F1731" s="832" t="s">
        <v>2984</v>
      </c>
      <c r="G1731" s="832" t="s">
        <v>3115</v>
      </c>
      <c r="H1731" s="832" t="s">
        <v>630</v>
      </c>
      <c r="I1731" s="832" t="s">
        <v>3116</v>
      </c>
      <c r="J1731" s="832" t="s">
        <v>949</v>
      </c>
      <c r="K1731" s="832" t="s">
        <v>3117</v>
      </c>
      <c r="L1731" s="835">
        <v>34.15</v>
      </c>
      <c r="M1731" s="835">
        <v>34.15</v>
      </c>
      <c r="N1731" s="832">
        <v>1</v>
      </c>
      <c r="O1731" s="836">
        <v>0.5</v>
      </c>
      <c r="P1731" s="835">
        <v>34.15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10</v>
      </c>
      <c r="B1732" s="832" t="s">
        <v>2982</v>
      </c>
      <c r="C1732" s="832" t="s">
        <v>2989</v>
      </c>
      <c r="D1732" s="833" t="s">
        <v>6899</v>
      </c>
      <c r="E1732" s="834" t="s">
        <v>3062</v>
      </c>
      <c r="F1732" s="832" t="s">
        <v>2984</v>
      </c>
      <c r="G1732" s="832" t="s">
        <v>3323</v>
      </c>
      <c r="H1732" s="832" t="s">
        <v>630</v>
      </c>
      <c r="I1732" s="832" t="s">
        <v>3324</v>
      </c>
      <c r="J1732" s="832" t="s">
        <v>702</v>
      </c>
      <c r="K1732" s="832" t="s">
        <v>3325</v>
      </c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10</v>
      </c>
      <c r="B1733" s="832" t="s">
        <v>2982</v>
      </c>
      <c r="C1733" s="832" t="s">
        <v>2989</v>
      </c>
      <c r="D1733" s="833" t="s">
        <v>6899</v>
      </c>
      <c r="E1733" s="834" t="s">
        <v>3062</v>
      </c>
      <c r="F1733" s="832" t="s">
        <v>2984</v>
      </c>
      <c r="G1733" s="832" t="s">
        <v>3123</v>
      </c>
      <c r="H1733" s="832" t="s">
        <v>630</v>
      </c>
      <c r="I1733" s="832" t="s">
        <v>3896</v>
      </c>
      <c r="J1733" s="832" t="s">
        <v>1046</v>
      </c>
      <c r="K1733" s="832" t="s">
        <v>3894</v>
      </c>
      <c r="L1733" s="835">
        <v>77.599999999999994</v>
      </c>
      <c r="M1733" s="835">
        <v>77.599999999999994</v>
      </c>
      <c r="N1733" s="832">
        <v>1</v>
      </c>
      <c r="O1733" s="836">
        <v>0.5</v>
      </c>
      <c r="P1733" s="835">
        <v>77.599999999999994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10</v>
      </c>
      <c r="B1734" s="832" t="s">
        <v>2982</v>
      </c>
      <c r="C1734" s="832" t="s">
        <v>2989</v>
      </c>
      <c r="D1734" s="833" t="s">
        <v>6899</v>
      </c>
      <c r="E1734" s="834" t="s">
        <v>3062</v>
      </c>
      <c r="F1734" s="832" t="s">
        <v>2984</v>
      </c>
      <c r="G1734" s="832" t="s">
        <v>4854</v>
      </c>
      <c r="H1734" s="832" t="s">
        <v>630</v>
      </c>
      <c r="I1734" s="832" t="s">
        <v>4855</v>
      </c>
      <c r="J1734" s="832" t="s">
        <v>2100</v>
      </c>
      <c r="K1734" s="832" t="s">
        <v>1859</v>
      </c>
      <c r="L1734" s="835">
        <v>58.62</v>
      </c>
      <c r="M1734" s="835">
        <v>58.62</v>
      </c>
      <c r="N1734" s="832">
        <v>1</v>
      </c>
      <c r="O1734" s="836">
        <v>0.5</v>
      </c>
      <c r="P1734" s="835">
        <v>58.62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10</v>
      </c>
      <c r="B1735" s="832" t="s">
        <v>2982</v>
      </c>
      <c r="C1735" s="832" t="s">
        <v>2989</v>
      </c>
      <c r="D1735" s="833" t="s">
        <v>6899</v>
      </c>
      <c r="E1735" s="834" t="s">
        <v>3062</v>
      </c>
      <c r="F1735" s="832" t="s">
        <v>2984</v>
      </c>
      <c r="G1735" s="832" t="s">
        <v>4856</v>
      </c>
      <c r="H1735" s="832" t="s">
        <v>630</v>
      </c>
      <c r="I1735" s="832" t="s">
        <v>4857</v>
      </c>
      <c r="J1735" s="832" t="s">
        <v>1995</v>
      </c>
      <c r="K1735" s="832" t="s">
        <v>4858</v>
      </c>
      <c r="L1735" s="835">
        <v>163.54</v>
      </c>
      <c r="M1735" s="835">
        <v>163.54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10</v>
      </c>
      <c r="B1736" s="832" t="s">
        <v>2982</v>
      </c>
      <c r="C1736" s="832" t="s">
        <v>2989</v>
      </c>
      <c r="D1736" s="833" t="s">
        <v>6899</v>
      </c>
      <c r="E1736" s="834" t="s">
        <v>3062</v>
      </c>
      <c r="F1736" s="832" t="s">
        <v>2984</v>
      </c>
      <c r="G1736" s="832" t="s">
        <v>3524</v>
      </c>
      <c r="H1736" s="832" t="s">
        <v>630</v>
      </c>
      <c r="I1736" s="832" t="s">
        <v>3525</v>
      </c>
      <c r="J1736" s="832" t="s">
        <v>939</v>
      </c>
      <c r="K1736" s="832" t="s">
        <v>3526</v>
      </c>
      <c r="L1736" s="835">
        <v>380.18</v>
      </c>
      <c r="M1736" s="835">
        <v>380.18</v>
      </c>
      <c r="N1736" s="832">
        <v>1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10</v>
      </c>
      <c r="B1737" s="832" t="s">
        <v>2982</v>
      </c>
      <c r="C1737" s="832" t="s">
        <v>2989</v>
      </c>
      <c r="D1737" s="833" t="s">
        <v>6899</v>
      </c>
      <c r="E1737" s="834" t="s">
        <v>3062</v>
      </c>
      <c r="F1737" s="832" t="s">
        <v>2984</v>
      </c>
      <c r="G1737" s="832" t="s">
        <v>3757</v>
      </c>
      <c r="H1737" s="832" t="s">
        <v>630</v>
      </c>
      <c r="I1737" s="832" t="s">
        <v>3827</v>
      </c>
      <c r="J1737" s="832" t="s">
        <v>1395</v>
      </c>
      <c r="K1737" s="832" t="s">
        <v>3828</v>
      </c>
      <c r="L1737" s="835">
        <v>0</v>
      </c>
      <c r="M1737" s="835">
        <v>0</v>
      </c>
      <c r="N1737" s="832">
        <v>2</v>
      </c>
      <c r="O1737" s="836">
        <v>2</v>
      </c>
      <c r="P1737" s="835">
        <v>0</v>
      </c>
      <c r="Q1737" s="837"/>
      <c r="R1737" s="832">
        <v>2</v>
      </c>
      <c r="S1737" s="837">
        <v>1</v>
      </c>
      <c r="T1737" s="836">
        <v>2</v>
      </c>
      <c r="U1737" s="838">
        <v>1</v>
      </c>
    </row>
    <row r="1738" spans="1:21" ht="14.4" customHeight="1" x14ac:dyDescent="0.3">
      <c r="A1738" s="831">
        <v>10</v>
      </c>
      <c r="B1738" s="832" t="s">
        <v>2982</v>
      </c>
      <c r="C1738" s="832" t="s">
        <v>2989</v>
      </c>
      <c r="D1738" s="833" t="s">
        <v>6899</v>
      </c>
      <c r="E1738" s="834" t="s">
        <v>3062</v>
      </c>
      <c r="F1738" s="832" t="s">
        <v>2984</v>
      </c>
      <c r="G1738" s="832" t="s">
        <v>4859</v>
      </c>
      <c r="H1738" s="832" t="s">
        <v>630</v>
      </c>
      <c r="I1738" s="832" t="s">
        <v>4860</v>
      </c>
      <c r="J1738" s="832" t="s">
        <v>850</v>
      </c>
      <c r="K1738" s="832" t="s">
        <v>3447</v>
      </c>
      <c r="L1738" s="835">
        <v>0</v>
      </c>
      <c r="M1738" s="835">
        <v>0</v>
      </c>
      <c r="N1738" s="832">
        <v>1</v>
      </c>
      <c r="O1738" s="836">
        <v>0.5</v>
      </c>
      <c r="P1738" s="835">
        <v>0</v>
      </c>
      <c r="Q1738" s="837"/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10</v>
      </c>
      <c r="B1739" s="832" t="s">
        <v>2982</v>
      </c>
      <c r="C1739" s="832" t="s">
        <v>2989</v>
      </c>
      <c r="D1739" s="833" t="s">
        <v>6899</v>
      </c>
      <c r="E1739" s="834" t="s">
        <v>3062</v>
      </c>
      <c r="F1739" s="832" t="s">
        <v>2984</v>
      </c>
      <c r="G1739" s="832" t="s">
        <v>4305</v>
      </c>
      <c r="H1739" s="832" t="s">
        <v>630</v>
      </c>
      <c r="I1739" s="832" t="s">
        <v>4306</v>
      </c>
      <c r="J1739" s="832" t="s">
        <v>2002</v>
      </c>
      <c r="K1739" s="832" t="s">
        <v>4307</v>
      </c>
      <c r="L1739" s="835">
        <v>2252.17</v>
      </c>
      <c r="M1739" s="835">
        <v>9008.68</v>
      </c>
      <c r="N1739" s="832">
        <v>4</v>
      </c>
      <c r="O1739" s="836">
        <v>2</v>
      </c>
      <c r="P1739" s="835">
        <v>4504.34</v>
      </c>
      <c r="Q1739" s="837">
        <v>0.5</v>
      </c>
      <c r="R1739" s="832">
        <v>2</v>
      </c>
      <c r="S1739" s="837">
        <v>0.5</v>
      </c>
      <c r="T1739" s="836">
        <v>1.5</v>
      </c>
      <c r="U1739" s="838">
        <v>0.75</v>
      </c>
    </row>
    <row r="1740" spans="1:21" ht="14.4" customHeight="1" x14ac:dyDescent="0.3">
      <c r="A1740" s="831">
        <v>10</v>
      </c>
      <c r="B1740" s="832" t="s">
        <v>2982</v>
      </c>
      <c r="C1740" s="832" t="s">
        <v>2989</v>
      </c>
      <c r="D1740" s="833" t="s">
        <v>6899</v>
      </c>
      <c r="E1740" s="834" t="s">
        <v>3062</v>
      </c>
      <c r="F1740" s="832" t="s">
        <v>2984</v>
      </c>
      <c r="G1740" s="832" t="s">
        <v>3137</v>
      </c>
      <c r="H1740" s="832" t="s">
        <v>630</v>
      </c>
      <c r="I1740" s="832" t="s">
        <v>4828</v>
      </c>
      <c r="J1740" s="832" t="s">
        <v>1769</v>
      </c>
      <c r="K1740" s="832" t="s">
        <v>3407</v>
      </c>
      <c r="L1740" s="835">
        <v>285.89</v>
      </c>
      <c r="M1740" s="835">
        <v>285.89</v>
      </c>
      <c r="N1740" s="832">
        <v>1</v>
      </c>
      <c r="O1740" s="836">
        <v>1</v>
      </c>
      <c r="P1740" s="835">
        <v>285.89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10</v>
      </c>
      <c r="B1741" s="832" t="s">
        <v>2982</v>
      </c>
      <c r="C1741" s="832" t="s">
        <v>2989</v>
      </c>
      <c r="D1741" s="833" t="s">
        <v>6899</v>
      </c>
      <c r="E1741" s="834" t="s">
        <v>3062</v>
      </c>
      <c r="F1741" s="832" t="s">
        <v>2984</v>
      </c>
      <c r="G1741" s="832" t="s">
        <v>3578</v>
      </c>
      <c r="H1741" s="832" t="s">
        <v>689</v>
      </c>
      <c r="I1741" s="832" t="s">
        <v>3579</v>
      </c>
      <c r="J1741" s="832" t="s">
        <v>1162</v>
      </c>
      <c r="K1741" s="832" t="s">
        <v>2754</v>
      </c>
      <c r="L1741" s="835">
        <v>368.16</v>
      </c>
      <c r="M1741" s="835">
        <v>736.32</v>
      </c>
      <c r="N1741" s="832">
        <v>2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10</v>
      </c>
      <c r="B1742" s="832" t="s">
        <v>2982</v>
      </c>
      <c r="C1742" s="832" t="s">
        <v>2989</v>
      </c>
      <c r="D1742" s="833" t="s">
        <v>6899</v>
      </c>
      <c r="E1742" s="834" t="s">
        <v>3062</v>
      </c>
      <c r="F1742" s="832" t="s">
        <v>2984</v>
      </c>
      <c r="G1742" s="832" t="s">
        <v>3578</v>
      </c>
      <c r="H1742" s="832" t="s">
        <v>689</v>
      </c>
      <c r="I1742" s="832" t="s">
        <v>4799</v>
      </c>
      <c r="J1742" s="832" t="s">
        <v>1162</v>
      </c>
      <c r="K1742" s="832" t="s">
        <v>2567</v>
      </c>
      <c r="L1742" s="835">
        <v>490.89</v>
      </c>
      <c r="M1742" s="835">
        <v>981.78</v>
      </c>
      <c r="N1742" s="832">
        <v>2</v>
      </c>
      <c r="O1742" s="836">
        <v>1</v>
      </c>
      <c r="P1742" s="835">
        <v>981.78</v>
      </c>
      <c r="Q1742" s="837">
        <v>1</v>
      </c>
      <c r="R1742" s="832">
        <v>2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10</v>
      </c>
      <c r="B1743" s="832" t="s">
        <v>2982</v>
      </c>
      <c r="C1743" s="832" t="s">
        <v>2989</v>
      </c>
      <c r="D1743" s="833" t="s">
        <v>6899</v>
      </c>
      <c r="E1743" s="834" t="s">
        <v>3062</v>
      </c>
      <c r="F1743" s="832" t="s">
        <v>2984</v>
      </c>
      <c r="G1743" s="832" t="s">
        <v>3578</v>
      </c>
      <c r="H1743" s="832" t="s">
        <v>689</v>
      </c>
      <c r="I1743" s="832" t="s">
        <v>4861</v>
      </c>
      <c r="J1743" s="832" t="s">
        <v>1162</v>
      </c>
      <c r="K1743" s="832" t="s">
        <v>4862</v>
      </c>
      <c r="L1743" s="835">
        <v>1154.68</v>
      </c>
      <c r="M1743" s="835">
        <v>1154.68</v>
      </c>
      <c r="N1743" s="832">
        <v>1</v>
      </c>
      <c r="O1743" s="836">
        <v>0.5</v>
      </c>
      <c r="P1743" s="835">
        <v>1154.68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10</v>
      </c>
      <c r="B1744" s="832" t="s">
        <v>2982</v>
      </c>
      <c r="C1744" s="832" t="s">
        <v>2989</v>
      </c>
      <c r="D1744" s="833" t="s">
        <v>6899</v>
      </c>
      <c r="E1744" s="834" t="s">
        <v>3062</v>
      </c>
      <c r="F1744" s="832" t="s">
        <v>2984</v>
      </c>
      <c r="G1744" s="832" t="s">
        <v>3160</v>
      </c>
      <c r="H1744" s="832" t="s">
        <v>689</v>
      </c>
      <c r="I1744" s="832" t="s">
        <v>2617</v>
      </c>
      <c r="J1744" s="832" t="s">
        <v>1110</v>
      </c>
      <c r="K1744" s="832" t="s">
        <v>1620</v>
      </c>
      <c r="L1744" s="835">
        <v>48.42</v>
      </c>
      <c r="M1744" s="835">
        <v>145.26</v>
      </c>
      <c r="N1744" s="832">
        <v>3</v>
      </c>
      <c r="O1744" s="836">
        <v>1.5</v>
      </c>
      <c r="P1744" s="835">
        <v>48.42</v>
      </c>
      <c r="Q1744" s="837">
        <v>0.33333333333333337</v>
      </c>
      <c r="R1744" s="832">
        <v>1</v>
      </c>
      <c r="S1744" s="837">
        <v>0.33333333333333331</v>
      </c>
      <c r="T1744" s="836">
        <v>1</v>
      </c>
      <c r="U1744" s="838">
        <v>0.66666666666666663</v>
      </c>
    </row>
    <row r="1745" spans="1:21" ht="14.4" customHeight="1" x14ac:dyDescent="0.3">
      <c r="A1745" s="831">
        <v>10</v>
      </c>
      <c r="B1745" s="832" t="s">
        <v>2982</v>
      </c>
      <c r="C1745" s="832" t="s">
        <v>2989</v>
      </c>
      <c r="D1745" s="833" t="s">
        <v>6899</v>
      </c>
      <c r="E1745" s="834" t="s">
        <v>3062</v>
      </c>
      <c r="F1745" s="832" t="s">
        <v>2984</v>
      </c>
      <c r="G1745" s="832" t="s">
        <v>3161</v>
      </c>
      <c r="H1745" s="832" t="s">
        <v>630</v>
      </c>
      <c r="I1745" s="832" t="s">
        <v>4242</v>
      </c>
      <c r="J1745" s="832" t="s">
        <v>1177</v>
      </c>
      <c r="K1745" s="832" t="s">
        <v>4243</v>
      </c>
      <c r="L1745" s="835">
        <v>16.12</v>
      </c>
      <c r="M1745" s="835">
        <v>16.12</v>
      </c>
      <c r="N1745" s="832">
        <v>1</v>
      </c>
      <c r="O1745" s="836">
        <v>0.5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10</v>
      </c>
      <c r="B1746" s="832" t="s">
        <v>2982</v>
      </c>
      <c r="C1746" s="832" t="s">
        <v>2989</v>
      </c>
      <c r="D1746" s="833" t="s">
        <v>6899</v>
      </c>
      <c r="E1746" s="834" t="s">
        <v>3062</v>
      </c>
      <c r="F1746" s="832" t="s">
        <v>2984</v>
      </c>
      <c r="G1746" s="832" t="s">
        <v>3161</v>
      </c>
      <c r="H1746" s="832" t="s">
        <v>630</v>
      </c>
      <c r="I1746" s="832" t="s">
        <v>3166</v>
      </c>
      <c r="J1746" s="832" t="s">
        <v>1177</v>
      </c>
      <c r="K1746" s="832" t="s">
        <v>3167</v>
      </c>
      <c r="L1746" s="835">
        <v>57.64</v>
      </c>
      <c r="M1746" s="835">
        <v>115.28</v>
      </c>
      <c r="N1746" s="832">
        <v>2</v>
      </c>
      <c r="O1746" s="836">
        <v>1</v>
      </c>
      <c r="P1746" s="835">
        <v>115.28</v>
      </c>
      <c r="Q1746" s="837">
        <v>1</v>
      </c>
      <c r="R1746" s="832">
        <v>2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10</v>
      </c>
      <c r="B1747" s="832" t="s">
        <v>2982</v>
      </c>
      <c r="C1747" s="832" t="s">
        <v>2989</v>
      </c>
      <c r="D1747" s="833" t="s">
        <v>6899</v>
      </c>
      <c r="E1747" s="834" t="s">
        <v>3062</v>
      </c>
      <c r="F1747" s="832" t="s">
        <v>2984</v>
      </c>
      <c r="G1747" s="832" t="s">
        <v>3161</v>
      </c>
      <c r="H1747" s="832" t="s">
        <v>630</v>
      </c>
      <c r="I1747" s="832" t="s">
        <v>3367</v>
      </c>
      <c r="J1747" s="832" t="s">
        <v>1177</v>
      </c>
      <c r="K1747" s="832" t="s">
        <v>3163</v>
      </c>
      <c r="L1747" s="835">
        <v>185.26</v>
      </c>
      <c r="M1747" s="835">
        <v>185.26</v>
      </c>
      <c r="N1747" s="832">
        <v>1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10</v>
      </c>
      <c r="B1748" s="832" t="s">
        <v>2982</v>
      </c>
      <c r="C1748" s="832" t="s">
        <v>2989</v>
      </c>
      <c r="D1748" s="833" t="s">
        <v>6899</v>
      </c>
      <c r="E1748" s="834" t="s">
        <v>3062</v>
      </c>
      <c r="F1748" s="832" t="s">
        <v>2984</v>
      </c>
      <c r="G1748" s="832" t="s">
        <v>3161</v>
      </c>
      <c r="H1748" s="832" t="s">
        <v>630</v>
      </c>
      <c r="I1748" s="832" t="s">
        <v>3168</v>
      </c>
      <c r="J1748" s="832" t="s">
        <v>1177</v>
      </c>
      <c r="K1748" s="832" t="s">
        <v>3167</v>
      </c>
      <c r="L1748" s="835">
        <v>32.25</v>
      </c>
      <c r="M1748" s="835">
        <v>64.5</v>
      </c>
      <c r="N1748" s="832">
        <v>2</v>
      </c>
      <c r="O1748" s="836">
        <v>0.5</v>
      </c>
      <c r="P1748" s="835">
        <v>64.5</v>
      </c>
      <c r="Q1748" s="837">
        <v>1</v>
      </c>
      <c r="R1748" s="832">
        <v>2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10</v>
      </c>
      <c r="B1749" s="832" t="s">
        <v>2982</v>
      </c>
      <c r="C1749" s="832" t="s">
        <v>2989</v>
      </c>
      <c r="D1749" s="833" t="s">
        <v>6899</v>
      </c>
      <c r="E1749" s="834" t="s">
        <v>3062</v>
      </c>
      <c r="F1749" s="832" t="s">
        <v>2984</v>
      </c>
      <c r="G1749" s="832" t="s">
        <v>3383</v>
      </c>
      <c r="H1749" s="832" t="s">
        <v>689</v>
      </c>
      <c r="I1749" s="832" t="s">
        <v>2859</v>
      </c>
      <c r="J1749" s="832" t="s">
        <v>2058</v>
      </c>
      <c r="K1749" s="832" t="s">
        <v>2740</v>
      </c>
      <c r="L1749" s="835">
        <v>84.89</v>
      </c>
      <c r="M1749" s="835">
        <v>509.34000000000003</v>
      </c>
      <c r="N1749" s="832">
        <v>6</v>
      </c>
      <c r="O1749" s="836">
        <v>0.5</v>
      </c>
      <c r="P1749" s="835">
        <v>509.34000000000003</v>
      </c>
      <c r="Q1749" s="837">
        <v>1</v>
      </c>
      <c r="R1749" s="832">
        <v>6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10</v>
      </c>
      <c r="B1750" s="832" t="s">
        <v>2982</v>
      </c>
      <c r="C1750" s="832" t="s">
        <v>2989</v>
      </c>
      <c r="D1750" s="833" t="s">
        <v>6899</v>
      </c>
      <c r="E1750" s="834" t="s">
        <v>3062</v>
      </c>
      <c r="F1750" s="832" t="s">
        <v>2984</v>
      </c>
      <c r="G1750" s="832" t="s">
        <v>3383</v>
      </c>
      <c r="H1750" s="832" t="s">
        <v>689</v>
      </c>
      <c r="I1750" s="832" t="s">
        <v>2637</v>
      </c>
      <c r="J1750" s="832" t="s">
        <v>1283</v>
      </c>
      <c r="K1750" s="832" t="s">
        <v>1281</v>
      </c>
      <c r="L1750" s="835">
        <v>130.38999999999999</v>
      </c>
      <c r="M1750" s="835">
        <v>1564.6799999999998</v>
      </c>
      <c r="N1750" s="832">
        <v>12</v>
      </c>
      <c r="O1750" s="836">
        <v>1</v>
      </c>
      <c r="P1750" s="835">
        <v>1564.6799999999998</v>
      </c>
      <c r="Q1750" s="837">
        <v>1</v>
      </c>
      <c r="R1750" s="832">
        <v>12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10</v>
      </c>
      <c r="B1751" s="832" t="s">
        <v>2982</v>
      </c>
      <c r="C1751" s="832" t="s">
        <v>2989</v>
      </c>
      <c r="D1751" s="833" t="s">
        <v>6899</v>
      </c>
      <c r="E1751" s="834" t="s">
        <v>3062</v>
      </c>
      <c r="F1751" s="832" t="s">
        <v>2984</v>
      </c>
      <c r="G1751" s="832" t="s">
        <v>3175</v>
      </c>
      <c r="H1751" s="832" t="s">
        <v>630</v>
      </c>
      <c r="I1751" s="832" t="s">
        <v>3179</v>
      </c>
      <c r="J1751" s="832" t="s">
        <v>3180</v>
      </c>
      <c r="K1751" s="832" t="s">
        <v>3181</v>
      </c>
      <c r="L1751" s="835">
        <v>87.67</v>
      </c>
      <c r="M1751" s="835">
        <v>87.67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10</v>
      </c>
      <c r="B1752" s="832" t="s">
        <v>2982</v>
      </c>
      <c r="C1752" s="832" t="s">
        <v>2989</v>
      </c>
      <c r="D1752" s="833" t="s">
        <v>6899</v>
      </c>
      <c r="E1752" s="834" t="s">
        <v>3062</v>
      </c>
      <c r="F1752" s="832" t="s">
        <v>2984</v>
      </c>
      <c r="G1752" s="832" t="s">
        <v>3388</v>
      </c>
      <c r="H1752" s="832" t="s">
        <v>630</v>
      </c>
      <c r="I1752" s="832" t="s">
        <v>3394</v>
      </c>
      <c r="J1752" s="832" t="s">
        <v>1210</v>
      </c>
      <c r="K1752" s="832" t="s">
        <v>3395</v>
      </c>
      <c r="L1752" s="835">
        <v>220.09</v>
      </c>
      <c r="M1752" s="835">
        <v>220.09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10</v>
      </c>
      <c r="B1753" s="832" t="s">
        <v>2982</v>
      </c>
      <c r="C1753" s="832" t="s">
        <v>2989</v>
      </c>
      <c r="D1753" s="833" t="s">
        <v>6899</v>
      </c>
      <c r="E1753" s="834" t="s">
        <v>3062</v>
      </c>
      <c r="F1753" s="832" t="s">
        <v>2984</v>
      </c>
      <c r="G1753" s="832" t="s">
        <v>3388</v>
      </c>
      <c r="H1753" s="832" t="s">
        <v>630</v>
      </c>
      <c r="I1753" s="832" t="s">
        <v>4795</v>
      </c>
      <c r="J1753" s="832" t="s">
        <v>1210</v>
      </c>
      <c r="K1753" s="832" t="s">
        <v>4796</v>
      </c>
      <c r="L1753" s="835">
        <v>66.03</v>
      </c>
      <c r="M1753" s="835">
        <v>66.03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10</v>
      </c>
      <c r="B1754" s="832" t="s">
        <v>2982</v>
      </c>
      <c r="C1754" s="832" t="s">
        <v>2989</v>
      </c>
      <c r="D1754" s="833" t="s">
        <v>6899</v>
      </c>
      <c r="E1754" s="834" t="s">
        <v>3062</v>
      </c>
      <c r="F1754" s="832" t="s">
        <v>2984</v>
      </c>
      <c r="G1754" s="832" t="s">
        <v>3182</v>
      </c>
      <c r="H1754" s="832" t="s">
        <v>630</v>
      </c>
      <c r="I1754" s="832" t="s">
        <v>3422</v>
      </c>
      <c r="J1754" s="832" t="s">
        <v>1683</v>
      </c>
      <c r="K1754" s="832" t="s">
        <v>3423</v>
      </c>
      <c r="L1754" s="835">
        <v>181.04</v>
      </c>
      <c r="M1754" s="835">
        <v>362.08</v>
      </c>
      <c r="N1754" s="832">
        <v>2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10</v>
      </c>
      <c r="B1755" s="832" t="s">
        <v>2982</v>
      </c>
      <c r="C1755" s="832" t="s">
        <v>2989</v>
      </c>
      <c r="D1755" s="833" t="s">
        <v>6899</v>
      </c>
      <c r="E1755" s="834" t="s">
        <v>3062</v>
      </c>
      <c r="F1755" s="832" t="s">
        <v>2984</v>
      </c>
      <c r="G1755" s="832" t="s">
        <v>3182</v>
      </c>
      <c r="H1755" s="832" t="s">
        <v>630</v>
      </c>
      <c r="I1755" s="832" t="s">
        <v>4863</v>
      </c>
      <c r="J1755" s="832" t="s">
        <v>706</v>
      </c>
      <c r="K1755" s="832" t="s">
        <v>4864</v>
      </c>
      <c r="L1755" s="835">
        <v>59.53</v>
      </c>
      <c r="M1755" s="835">
        <v>178.59</v>
      </c>
      <c r="N1755" s="832">
        <v>3</v>
      </c>
      <c r="O1755" s="836">
        <v>2</v>
      </c>
      <c r="P1755" s="835">
        <v>119.06</v>
      </c>
      <c r="Q1755" s="837">
        <v>0.66666666666666663</v>
      </c>
      <c r="R1755" s="832">
        <v>2</v>
      </c>
      <c r="S1755" s="837">
        <v>0.66666666666666663</v>
      </c>
      <c r="T1755" s="836">
        <v>1</v>
      </c>
      <c r="U1755" s="838">
        <v>0.5</v>
      </c>
    </row>
    <row r="1756" spans="1:21" ht="14.4" customHeight="1" x14ac:dyDescent="0.3">
      <c r="A1756" s="831">
        <v>10</v>
      </c>
      <c r="B1756" s="832" t="s">
        <v>2982</v>
      </c>
      <c r="C1756" s="832" t="s">
        <v>2989</v>
      </c>
      <c r="D1756" s="833" t="s">
        <v>6899</v>
      </c>
      <c r="E1756" s="834" t="s">
        <v>3062</v>
      </c>
      <c r="F1756" s="832" t="s">
        <v>2984</v>
      </c>
      <c r="G1756" s="832" t="s">
        <v>3185</v>
      </c>
      <c r="H1756" s="832" t="s">
        <v>689</v>
      </c>
      <c r="I1756" s="832" t="s">
        <v>2523</v>
      </c>
      <c r="J1756" s="832" t="s">
        <v>941</v>
      </c>
      <c r="K1756" s="832" t="s">
        <v>2524</v>
      </c>
      <c r="L1756" s="835">
        <v>63.75</v>
      </c>
      <c r="M1756" s="835">
        <v>63.75</v>
      </c>
      <c r="N1756" s="832">
        <v>1</v>
      </c>
      <c r="O1756" s="836">
        <v>0.5</v>
      </c>
      <c r="P1756" s="835">
        <v>63.75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10</v>
      </c>
      <c r="B1757" s="832" t="s">
        <v>2982</v>
      </c>
      <c r="C1757" s="832" t="s">
        <v>2989</v>
      </c>
      <c r="D1757" s="833" t="s">
        <v>6899</v>
      </c>
      <c r="E1757" s="834" t="s">
        <v>3062</v>
      </c>
      <c r="F1757" s="832" t="s">
        <v>2984</v>
      </c>
      <c r="G1757" s="832" t="s">
        <v>3993</v>
      </c>
      <c r="H1757" s="832" t="s">
        <v>689</v>
      </c>
      <c r="I1757" s="832" t="s">
        <v>2630</v>
      </c>
      <c r="J1757" s="832" t="s">
        <v>2631</v>
      </c>
      <c r="K1757" s="832" t="s">
        <v>2632</v>
      </c>
      <c r="L1757" s="835">
        <v>122.96</v>
      </c>
      <c r="M1757" s="835">
        <v>122.96</v>
      </c>
      <c r="N1757" s="832">
        <v>1</v>
      </c>
      <c r="O1757" s="836">
        <v>0.5</v>
      </c>
      <c r="P1757" s="835">
        <v>122.96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10</v>
      </c>
      <c r="B1758" s="832" t="s">
        <v>2982</v>
      </c>
      <c r="C1758" s="832" t="s">
        <v>2989</v>
      </c>
      <c r="D1758" s="833" t="s">
        <v>6899</v>
      </c>
      <c r="E1758" s="834" t="s">
        <v>3062</v>
      </c>
      <c r="F1758" s="832" t="s">
        <v>2984</v>
      </c>
      <c r="G1758" s="832" t="s">
        <v>3993</v>
      </c>
      <c r="H1758" s="832" t="s">
        <v>689</v>
      </c>
      <c r="I1758" s="832" t="s">
        <v>4865</v>
      </c>
      <c r="J1758" s="832" t="s">
        <v>2631</v>
      </c>
      <c r="K1758" s="832" t="s">
        <v>4866</v>
      </c>
      <c r="L1758" s="835">
        <v>245.91</v>
      </c>
      <c r="M1758" s="835">
        <v>491.82</v>
      </c>
      <c r="N1758" s="832">
        <v>2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10</v>
      </c>
      <c r="B1759" s="832" t="s">
        <v>2982</v>
      </c>
      <c r="C1759" s="832" t="s">
        <v>2989</v>
      </c>
      <c r="D1759" s="833" t="s">
        <v>6899</v>
      </c>
      <c r="E1759" s="834" t="s">
        <v>3062</v>
      </c>
      <c r="F1759" s="832" t="s">
        <v>2984</v>
      </c>
      <c r="G1759" s="832" t="s">
        <v>3425</v>
      </c>
      <c r="H1759" s="832" t="s">
        <v>630</v>
      </c>
      <c r="I1759" s="832" t="s">
        <v>3428</v>
      </c>
      <c r="J1759" s="832" t="s">
        <v>1024</v>
      </c>
      <c r="K1759" s="832" t="s">
        <v>3429</v>
      </c>
      <c r="L1759" s="835">
        <v>24.05</v>
      </c>
      <c r="M1759" s="835">
        <v>48.1</v>
      </c>
      <c r="N1759" s="832">
        <v>2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10</v>
      </c>
      <c r="B1760" s="832" t="s">
        <v>2982</v>
      </c>
      <c r="C1760" s="832" t="s">
        <v>2989</v>
      </c>
      <c r="D1760" s="833" t="s">
        <v>6899</v>
      </c>
      <c r="E1760" s="834" t="s">
        <v>3062</v>
      </c>
      <c r="F1760" s="832" t="s">
        <v>2984</v>
      </c>
      <c r="G1760" s="832" t="s">
        <v>3425</v>
      </c>
      <c r="H1760" s="832" t="s">
        <v>630</v>
      </c>
      <c r="I1760" s="832" t="s">
        <v>3430</v>
      </c>
      <c r="J1760" s="832" t="s">
        <v>1070</v>
      </c>
      <c r="K1760" s="832" t="s">
        <v>3427</v>
      </c>
      <c r="L1760" s="835">
        <v>42.54</v>
      </c>
      <c r="M1760" s="835">
        <v>127.62</v>
      </c>
      <c r="N1760" s="832">
        <v>3</v>
      </c>
      <c r="O1760" s="836">
        <v>2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10</v>
      </c>
      <c r="B1761" s="832" t="s">
        <v>2982</v>
      </c>
      <c r="C1761" s="832" t="s">
        <v>2989</v>
      </c>
      <c r="D1761" s="833" t="s">
        <v>6899</v>
      </c>
      <c r="E1761" s="834" t="s">
        <v>3062</v>
      </c>
      <c r="F1761" s="832" t="s">
        <v>2984</v>
      </c>
      <c r="G1761" s="832" t="s">
        <v>3425</v>
      </c>
      <c r="H1761" s="832" t="s">
        <v>630</v>
      </c>
      <c r="I1761" s="832" t="s">
        <v>3431</v>
      </c>
      <c r="J1761" s="832" t="s">
        <v>1070</v>
      </c>
      <c r="K1761" s="832" t="s">
        <v>3432</v>
      </c>
      <c r="L1761" s="835">
        <v>60.28</v>
      </c>
      <c r="M1761" s="835">
        <v>120.56</v>
      </c>
      <c r="N1761" s="832">
        <v>2</v>
      </c>
      <c r="O1761" s="836">
        <v>1.5</v>
      </c>
      <c r="P1761" s="835">
        <v>120.56</v>
      </c>
      <c r="Q1761" s="837">
        <v>1</v>
      </c>
      <c r="R1761" s="832">
        <v>2</v>
      </c>
      <c r="S1761" s="837">
        <v>1</v>
      </c>
      <c r="T1761" s="836">
        <v>1.5</v>
      </c>
      <c r="U1761" s="838">
        <v>1</v>
      </c>
    </row>
    <row r="1762" spans="1:21" ht="14.4" customHeight="1" x14ac:dyDescent="0.3">
      <c r="A1762" s="831">
        <v>10</v>
      </c>
      <c r="B1762" s="832" t="s">
        <v>2982</v>
      </c>
      <c r="C1762" s="832" t="s">
        <v>2989</v>
      </c>
      <c r="D1762" s="833" t="s">
        <v>6899</v>
      </c>
      <c r="E1762" s="834" t="s">
        <v>3062</v>
      </c>
      <c r="F1762" s="832" t="s">
        <v>2984</v>
      </c>
      <c r="G1762" s="832" t="s">
        <v>3425</v>
      </c>
      <c r="H1762" s="832" t="s">
        <v>630</v>
      </c>
      <c r="I1762" s="832" t="s">
        <v>3513</v>
      </c>
      <c r="J1762" s="832" t="s">
        <v>743</v>
      </c>
      <c r="K1762" s="832" t="s">
        <v>3514</v>
      </c>
      <c r="L1762" s="835">
        <v>59.56</v>
      </c>
      <c r="M1762" s="835">
        <v>238.24</v>
      </c>
      <c r="N1762" s="832">
        <v>4</v>
      </c>
      <c r="O1762" s="836">
        <v>2.5</v>
      </c>
      <c r="P1762" s="835">
        <v>238.24</v>
      </c>
      <c r="Q1762" s="837">
        <v>1</v>
      </c>
      <c r="R1762" s="832">
        <v>4</v>
      </c>
      <c r="S1762" s="837">
        <v>1</v>
      </c>
      <c r="T1762" s="836">
        <v>2.5</v>
      </c>
      <c r="U1762" s="838">
        <v>1</v>
      </c>
    </row>
    <row r="1763" spans="1:21" ht="14.4" customHeight="1" x14ac:dyDescent="0.3">
      <c r="A1763" s="831">
        <v>10</v>
      </c>
      <c r="B1763" s="832" t="s">
        <v>2982</v>
      </c>
      <c r="C1763" s="832" t="s">
        <v>2989</v>
      </c>
      <c r="D1763" s="833" t="s">
        <v>6899</v>
      </c>
      <c r="E1763" s="834" t="s">
        <v>3062</v>
      </c>
      <c r="F1763" s="832" t="s">
        <v>2984</v>
      </c>
      <c r="G1763" s="832" t="s">
        <v>4867</v>
      </c>
      <c r="H1763" s="832" t="s">
        <v>630</v>
      </c>
      <c r="I1763" s="832" t="s">
        <v>4868</v>
      </c>
      <c r="J1763" s="832" t="s">
        <v>1601</v>
      </c>
      <c r="K1763" s="832" t="s">
        <v>4869</v>
      </c>
      <c r="L1763" s="835">
        <v>219.37</v>
      </c>
      <c r="M1763" s="835">
        <v>219.37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10</v>
      </c>
      <c r="B1764" s="832" t="s">
        <v>2982</v>
      </c>
      <c r="C1764" s="832" t="s">
        <v>2989</v>
      </c>
      <c r="D1764" s="833" t="s">
        <v>6899</v>
      </c>
      <c r="E1764" s="834" t="s">
        <v>3062</v>
      </c>
      <c r="F1764" s="832" t="s">
        <v>2984</v>
      </c>
      <c r="G1764" s="832" t="s">
        <v>3790</v>
      </c>
      <c r="H1764" s="832" t="s">
        <v>630</v>
      </c>
      <c r="I1764" s="832" t="s">
        <v>4870</v>
      </c>
      <c r="J1764" s="832" t="s">
        <v>4833</v>
      </c>
      <c r="K1764" s="832" t="s">
        <v>4871</v>
      </c>
      <c r="L1764" s="835">
        <v>300.68</v>
      </c>
      <c r="M1764" s="835">
        <v>601.36</v>
      </c>
      <c r="N1764" s="832">
        <v>2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10</v>
      </c>
      <c r="B1765" s="832" t="s">
        <v>2982</v>
      </c>
      <c r="C1765" s="832" t="s">
        <v>2989</v>
      </c>
      <c r="D1765" s="833" t="s">
        <v>6899</v>
      </c>
      <c r="E1765" s="834" t="s">
        <v>3062</v>
      </c>
      <c r="F1765" s="832" t="s">
        <v>2984</v>
      </c>
      <c r="G1765" s="832" t="s">
        <v>3186</v>
      </c>
      <c r="H1765" s="832" t="s">
        <v>630</v>
      </c>
      <c r="I1765" s="832" t="s">
        <v>3442</v>
      </c>
      <c r="J1765" s="832" t="s">
        <v>3443</v>
      </c>
      <c r="K1765" s="832" t="s">
        <v>3444</v>
      </c>
      <c r="L1765" s="835">
        <v>25.12</v>
      </c>
      <c r="M1765" s="835">
        <v>25.12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10</v>
      </c>
      <c r="B1766" s="832" t="s">
        <v>2982</v>
      </c>
      <c r="C1766" s="832" t="s">
        <v>2989</v>
      </c>
      <c r="D1766" s="833" t="s">
        <v>6899</v>
      </c>
      <c r="E1766" s="834" t="s">
        <v>3062</v>
      </c>
      <c r="F1766" s="832" t="s">
        <v>2984</v>
      </c>
      <c r="G1766" s="832" t="s">
        <v>3445</v>
      </c>
      <c r="H1766" s="832" t="s">
        <v>630</v>
      </c>
      <c r="I1766" s="832" t="s">
        <v>4835</v>
      </c>
      <c r="J1766" s="832" t="s">
        <v>745</v>
      </c>
      <c r="K1766" s="832" t="s">
        <v>4836</v>
      </c>
      <c r="L1766" s="835">
        <v>0</v>
      </c>
      <c r="M1766" s="835">
        <v>0</v>
      </c>
      <c r="N1766" s="832">
        <v>1</v>
      </c>
      <c r="O1766" s="836">
        <v>0.5</v>
      </c>
      <c r="P1766" s="835">
        <v>0</v>
      </c>
      <c r="Q1766" s="837"/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10</v>
      </c>
      <c r="B1767" s="832" t="s">
        <v>2982</v>
      </c>
      <c r="C1767" s="832" t="s">
        <v>2989</v>
      </c>
      <c r="D1767" s="833" t="s">
        <v>6899</v>
      </c>
      <c r="E1767" s="834" t="s">
        <v>3062</v>
      </c>
      <c r="F1767" s="832" t="s">
        <v>2984</v>
      </c>
      <c r="G1767" s="832" t="s">
        <v>3192</v>
      </c>
      <c r="H1767" s="832" t="s">
        <v>630</v>
      </c>
      <c r="I1767" s="832" t="s">
        <v>4872</v>
      </c>
      <c r="J1767" s="832" t="s">
        <v>1880</v>
      </c>
      <c r="K1767" s="832" t="s">
        <v>4873</v>
      </c>
      <c r="L1767" s="835">
        <v>0</v>
      </c>
      <c r="M1767" s="835">
        <v>0</v>
      </c>
      <c r="N1767" s="832">
        <v>1</v>
      </c>
      <c r="O1767" s="836">
        <v>1</v>
      </c>
      <c r="P1767" s="835"/>
      <c r="Q1767" s="837"/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10</v>
      </c>
      <c r="B1768" s="832" t="s">
        <v>2982</v>
      </c>
      <c r="C1768" s="832" t="s">
        <v>2989</v>
      </c>
      <c r="D1768" s="833" t="s">
        <v>6899</v>
      </c>
      <c r="E1768" s="834" t="s">
        <v>3062</v>
      </c>
      <c r="F1768" s="832" t="s">
        <v>2984</v>
      </c>
      <c r="G1768" s="832" t="s">
        <v>2043</v>
      </c>
      <c r="H1768" s="832" t="s">
        <v>689</v>
      </c>
      <c r="I1768" s="832" t="s">
        <v>2815</v>
      </c>
      <c r="J1768" s="832" t="s">
        <v>2816</v>
      </c>
      <c r="K1768" s="832" t="s">
        <v>2817</v>
      </c>
      <c r="L1768" s="835">
        <v>120.61</v>
      </c>
      <c r="M1768" s="835">
        <v>120.61</v>
      </c>
      <c r="N1768" s="832">
        <v>1</v>
      </c>
      <c r="O1768" s="836">
        <v>1</v>
      </c>
      <c r="P1768" s="835">
        <v>120.61</v>
      </c>
      <c r="Q1768" s="837">
        <v>1</v>
      </c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10</v>
      </c>
      <c r="B1769" s="832" t="s">
        <v>2982</v>
      </c>
      <c r="C1769" s="832" t="s">
        <v>2989</v>
      </c>
      <c r="D1769" s="833" t="s">
        <v>6899</v>
      </c>
      <c r="E1769" s="834" t="s">
        <v>3062</v>
      </c>
      <c r="F1769" s="832" t="s">
        <v>2984</v>
      </c>
      <c r="G1769" s="832" t="s">
        <v>2043</v>
      </c>
      <c r="H1769" s="832" t="s">
        <v>689</v>
      </c>
      <c r="I1769" s="832" t="s">
        <v>4806</v>
      </c>
      <c r="J1769" s="832" t="s">
        <v>2816</v>
      </c>
      <c r="K1769" s="832" t="s">
        <v>3103</v>
      </c>
      <c r="L1769" s="835">
        <v>184.74</v>
      </c>
      <c r="M1769" s="835">
        <v>184.74</v>
      </c>
      <c r="N1769" s="832">
        <v>1</v>
      </c>
      <c r="O1769" s="836">
        <v>0.5</v>
      </c>
      <c r="P1769" s="835">
        <v>184.74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10</v>
      </c>
      <c r="B1770" s="832" t="s">
        <v>2982</v>
      </c>
      <c r="C1770" s="832" t="s">
        <v>2989</v>
      </c>
      <c r="D1770" s="833" t="s">
        <v>6899</v>
      </c>
      <c r="E1770" s="834" t="s">
        <v>3062</v>
      </c>
      <c r="F1770" s="832" t="s">
        <v>2984</v>
      </c>
      <c r="G1770" s="832" t="s">
        <v>4807</v>
      </c>
      <c r="H1770" s="832" t="s">
        <v>630</v>
      </c>
      <c r="I1770" s="832" t="s">
        <v>4808</v>
      </c>
      <c r="J1770" s="832" t="s">
        <v>4809</v>
      </c>
      <c r="K1770" s="832" t="s">
        <v>4810</v>
      </c>
      <c r="L1770" s="835">
        <v>0</v>
      </c>
      <c r="M1770" s="835">
        <v>0</v>
      </c>
      <c r="N1770" s="832">
        <v>1</v>
      </c>
      <c r="O1770" s="836">
        <v>0.5</v>
      </c>
      <c r="P1770" s="835">
        <v>0</v>
      </c>
      <c r="Q1770" s="837"/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10</v>
      </c>
      <c r="B1771" s="832" t="s">
        <v>2982</v>
      </c>
      <c r="C1771" s="832" t="s">
        <v>2989</v>
      </c>
      <c r="D1771" s="833" t="s">
        <v>6899</v>
      </c>
      <c r="E1771" s="834" t="s">
        <v>3062</v>
      </c>
      <c r="F1771" s="832" t="s">
        <v>2985</v>
      </c>
      <c r="G1771" s="832" t="s">
        <v>3094</v>
      </c>
      <c r="H1771" s="832" t="s">
        <v>630</v>
      </c>
      <c r="I1771" s="832" t="s">
        <v>3470</v>
      </c>
      <c r="J1771" s="832" t="s">
        <v>3040</v>
      </c>
      <c r="K1771" s="832"/>
      <c r="L1771" s="835">
        <v>0</v>
      </c>
      <c r="M1771" s="835">
        <v>0</v>
      </c>
      <c r="N1771" s="832">
        <v>1</v>
      </c>
      <c r="O1771" s="836">
        <v>1</v>
      </c>
      <c r="P1771" s="835">
        <v>0</v>
      </c>
      <c r="Q1771" s="837"/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10</v>
      </c>
      <c r="B1772" s="832" t="s">
        <v>2982</v>
      </c>
      <c r="C1772" s="832" t="s">
        <v>2989</v>
      </c>
      <c r="D1772" s="833" t="s">
        <v>6899</v>
      </c>
      <c r="E1772" s="834" t="s">
        <v>3062</v>
      </c>
      <c r="F1772" s="832" t="s">
        <v>2985</v>
      </c>
      <c r="G1772" s="832" t="s">
        <v>3094</v>
      </c>
      <c r="H1772" s="832" t="s">
        <v>630</v>
      </c>
      <c r="I1772" s="832" t="s">
        <v>652</v>
      </c>
      <c r="J1772" s="832" t="s">
        <v>3040</v>
      </c>
      <c r="K1772" s="832"/>
      <c r="L1772" s="835">
        <v>0</v>
      </c>
      <c r="M1772" s="835">
        <v>0</v>
      </c>
      <c r="N1772" s="832">
        <v>1</v>
      </c>
      <c r="O1772" s="836">
        <v>1</v>
      </c>
      <c r="P1772" s="835">
        <v>0</v>
      </c>
      <c r="Q1772" s="837"/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10</v>
      </c>
      <c r="B1773" s="832" t="s">
        <v>2982</v>
      </c>
      <c r="C1773" s="832" t="s">
        <v>2989</v>
      </c>
      <c r="D1773" s="833" t="s">
        <v>6899</v>
      </c>
      <c r="E1773" s="834" t="s">
        <v>3062</v>
      </c>
      <c r="F1773" s="832" t="s">
        <v>2986</v>
      </c>
      <c r="G1773" s="832" t="s">
        <v>3968</v>
      </c>
      <c r="H1773" s="832" t="s">
        <v>630</v>
      </c>
      <c r="I1773" s="832" t="s">
        <v>3969</v>
      </c>
      <c r="J1773" s="832" t="s">
        <v>3970</v>
      </c>
      <c r="K1773" s="832" t="s">
        <v>3971</v>
      </c>
      <c r="L1773" s="835">
        <v>500</v>
      </c>
      <c r="M1773" s="835">
        <v>500</v>
      </c>
      <c r="N1773" s="832">
        <v>1</v>
      </c>
      <c r="O1773" s="836">
        <v>1</v>
      </c>
      <c r="P1773" s="835">
        <v>500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10</v>
      </c>
      <c r="B1774" s="832" t="s">
        <v>2982</v>
      </c>
      <c r="C1774" s="832" t="s">
        <v>2989</v>
      </c>
      <c r="D1774" s="833" t="s">
        <v>6899</v>
      </c>
      <c r="E1774" s="834" t="s">
        <v>3062</v>
      </c>
      <c r="F1774" s="832" t="s">
        <v>2986</v>
      </c>
      <c r="G1774" s="832" t="s">
        <v>4393</v>
      </c>
      <c r="H1774" s="832" t="s">
        <v>630</v>
      </c>
      <c r="I1774" s="832" t="s">
        <v>4874</v>
      </c>
      <c r="J1774" s="832" t="s">
        <v>4875</v>
      </c>
      <c r="K1774" s="832" t="s">
        <v>4876</v>
      </c>
      <c r="L1774" s="835">
        <v>0</v>
      </c>
      <c r="M1774" s="835">
        <v>0</v>
      </c>
      <c r="N1774" s="832">
        <v>2</v>
      </c>
      <c r="O1774" s="836">
        <v>2</v>
      </c>
      <c r="P1774" s="835">
        <v>0</v>
      </c>
      <c r="Q1774" s="837"/>
      <c r="R1774" s="832">
        <v>1</v>
      </c>
      <c r="S1774" s="837">
        <v>0.5</v>
      </c>
      <c r="T1774" s="836">
        <v>1</v>
      </c>
      <c r="U1774" s="838">
        <v>0.5</v>
      </c>
    </row>
    <row r="1775" spans="1:21" ht="14.4" customHeight="1" x14ac:dyDescent="0.3">
      <c r="A1775" s="831">
        <v>10</v>
      </c>
      <c r="B1775" s="832" t="s">
        <v>2982</v>
      </c>
      <c r="C1775" s="832" t="s">
        <v>2989</v>
      </c>
      <c r="D1775" s="833" t="s">
        <v>6899</v>
      </c>
      <c r="E1775" s="834" t="s">
        <v>3064</v>
      </c>
      <c r="F1775" s="832" t="s">
        <v>2984</v>
      </c>
      <c r="G1775" s="832" t="s">
        <v>3106</v>
      </c>
      <c r="H1775" s="832" t="s">
        <v>689</v>
      </c>
      <c r="I1775" s="832" t="s">
        <v>2588</v>
      </c>
      <c r="J1775" s="832" t="s">
        <v>1288</v>
      </c>
      <c r="K1775" s="832" t="s">
        <v>2589</v>
      </c>
      <c r="L1775" s="835">
        <v>154.36000000000001</v>
      </c>
      <c r="M1775" s="835">
        <v>308.72000000000003</v>
      </c>
      <c r="N1775" s="832">
        <v>2</v>
      </c>
      <c r="O1775" s="836">
        <v>2</v>
      </c>
      <c r="P1775" s="835">
        <v>154.36000000000001</v>
      </c>
      <c r="Q1775" s="837">
        <v>0.5</v>
      </c>
      <c r="R1775" s="832">
        <v>1</v>
      </c>
      <c r="S1775" s="837">
        <v>0.5</v>
      </c>
      <c r="T1775" s="836">
        <v>1</v>
      </c>
      <c r="U1775" s="838">
        <v>0.5</v>
      </c>
    </row>
    <row r="1776" spans="1:21" ht="14.4" customHeight="1" x14ac:dyDescent="0.3">
      <c r="A1776" s="831">
        <v>10</v>
      </c>
      <c r="B1776" s="832" t="s">
        <v>2982</v>
      </c>
      <c r="C1776" s="832" t="s">
        <v>2989</v>
      </c>
      <c r="D1776" s="833" t="s">
        <v>6899</v>
      </c>
      <c r="E1776" s="834" t="s">
        <v>3064</v>
      </c>
      <c r="F1776" s="832" t="s">
        <v>2984</v>
      </c>
      <c r="G1776" s="832" t="s">
        <v>3106</v>
      </c>
      <c r="H1776" s="832" t="s">
        <v>689</v>
      </c>
      <c r="I1776" s="832" t="s">
        <v>2445</v>
      </c>
      <c r="J1776" s="832" t="s">
        <v>2446</v>
      </c>
      <c r="K1776" s="832" t="s">
        <v>2447</v>
      </c>
      <c r="L1776" s="835">
        <v>66.08</v>
      </c>
      <c r="M1776" s="835">
        <v>66.08</v>
      </c>
      <c r="N1776" s="832">
        <v>1</v>
      </c>
      <c r="O1776" s="836">
        <v>1</v>
      </c>
      <c r="P1776" s="835">
        <v>66.08</v>
      </c>
      <c r="Q1776" s="837">
        <v>1</v>
      </c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10</v>
      </c>
      <c r="B1777" s="832" t="s">
        <v>2982</v>
      </c>
      <c r="C1777" s="832" t="s">
        <v>2989</v>
      </c>
      <c r="D1777" s="833" t="s">
        <v>6899</v>
      </c>
      <c r="E1777" s="834" t="s">
        <v>3064</v>
      </c>
      <c r="F1777" s="832" t="s">
        <v>2984</v>
      </c>
      <c r="G1777" s="832" t="s">
        <v>3106</v>
      </c>
      <c r="H1777" s="832" t="s">
        <v>689</v>
      </c>
      <c r="I1777" s="832" t="s">
        <v>2451</v>
      </c>
      <c r="J1777" s="832" t="s">
        <v>1014</v>
      </c>
      <c r="K1777" s="832" t="s">
        <v>3256</v>
      </c>
      <c r="L1777" s="835">
        <v>75.73</v>
      </c>
      <c r="M1777" s="835">
        <v>605.84</v>
      </c>
      <c r="N1777" s="832">
        <v>8</v>
      </c>
      <c r="O1777" s="836">
        <v>6.5</v>
      </c>
      <c r="P1777" s="835">
        <v>227.19</v>
      </c>
      <c r="Q1777" s="837">
        <v>0.375</v>
      </c>
      <c r="R1777" s="832">
        <v>3</v>
      </c>
      <c r="S1777" s="837">
        <v>0.375</v>
      </c>
      <c r="T1777" s="836">
        <v>2.5</v>
      </c>
      <c r="U1777" s="838">
        <v>0.38461538461538464</v>
      </c>
    </row>
    <row r="1778" spans="1:21" ht="14.4" customHeight="1" x14ac:dyDescent="0.3">
      <c r="A1778" s="831">
        <v>10</v>
      </c>
      <c r="B1778" s="832" t="s">
        <v>2982</v>
      </c>
      <c r="C1778" s="832" t="s">
        <v>2989</v>
      </c>
      <c r="D1778" s="833" t="s">
        <v>6899</v>
      </c>
      <c r="E1778" s="834" t="s">
        <v>3064</v>
      </c>
      <c r="F1778" s="832" t="s">
        <v>2984</v>
      </c>
      <c r="G1778" s="832" t="s">
        <v>3720</v>
      </c>
      <c r="H1778" s="832" t="s">
        <v>630</v>
      </c>
      <c r="I1778" s="832" t="s">
        <v>3805</v>
      </c>
      <c r="J1778" s="832" t="s">
        <v>3806</v>
      </c>
      <c r="K1778" s="832" t="s">
        <v>3722</v>
      </c>
      <c r="L1778" s="835">
        <v>25.06</v>
      </c>
      <c r="M1778" s="835">
        <v>25.06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10</v>
      </c>
      <c r="B1779" s="832" t="s">
        <v>2982</v>
      </c>
      <c r="C1779" s="832" t="s">
        <v>2989</v>
      </c>
      <c r="D1779" s="833" t="s">
        <v>6899</v>
      </c>
      <c r="E1779" s="834" t="s">
        <v>3064</v>
      </c>
      <c r="F1779" s="832" t="s">
        <v>2984</v>
      </c>
      <c r="G1779" s="832" t="s">
        <v>4064</v>
      </c>
      <c r="H1779" s="832" t="s">
        <v>630</v>
      </c>
      <c r="I1779" s="832" t="s">
        <v>4065</v>
      </c>
      <c r="J1779" s="832" t="s">
        <v>4066</v>
      </c>
      <c r="K1779" s="832" t="s">
        <v>4067</v>
      </c>
      <c r="L1779" s="835">
        <v>102.31</v>
      </c>
      <c r="M1779" s="835">
        <v>204.62</v>
      </c>
      <c r="N1779" s="832">
        <v>2</v>
      </c>
      <c r="O1779" s="836">
        <v>1.5</v>
      </c>
      <c r="P1779" s="835">
        <v>102.31</v>
      </c>
      <c r="Q1779" s="837">
        <v>0.5</v>
      </c>
      <c r="R1779" s="832">
        <v>1</v>
      </c>
      <c r="S1779" s="837">
        <v>0.5</v>
      </c>
      <c r="T1779" s="836">
        <v>1</v>
      </c>
      <c r="U1779" s="838">
        <v>0.66666666666666663</v>
      </c>
    </row>
    <row r="1780" spans="1:21" ht="14.4" customHeight="1" x14ac:dyDescent="0.3">
      <c r="A1780" s="831">
        <v>10</v>
      </c>
      <c r="B1780" s="832" t="s">
        <v>2982</v>
      </c>
      <c r="C1780" s="832" t="s">
        <v>2989</v>
      </c>
      <c r="D1780" s="833" t="s">
        <v>6899</v>
      </c>
      <c r="E1780" s="834" t="s">
        <v>3064</v>
      </c>
      <c r="F1780" s="832" t="s">
        <v>2984</v>
      </c>
      <c r="G1780" s="832" t="s">
        <v>3263</v>
      </c>
      <c r="H1780" s="832" t="s">
        <v>630</v>
      </c>
      <c r="I1780" s="832" t="s">
        <v>3480</v>
      </c>
      <c r="J1780" s="832" t="s">
        <v>2464</v>
      </c>
      <c r="K1780" s="832" t="s">
        <v>2462</v>
      </c>
      <c r="L1780" s="835">
        <v>170.52</v>
      </c>
      <c r="M1780" s="835">
        <v>170.52</v>
      </c>
      <c r="N1780" s="832">
        <v>1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10</v>
      </c>
      <c r="B1781" s="832" t="s">
        <v>2982</v>
      </c>
      <c r="C1781" s="832" t="s">
        <v>2989</v>
      </c>
      <c r="D1781" s="833" t="s">
        <v>6899</v>
      </c>
      <c r="E1781" s="834" t="s">
        <v>3064</v>
      </c>
      <c r="F1781" s="832" t="s">
        <v>2984</v>
      </c>
      <c r="G1781" s="832" t="s">
        <v>3263</v>
      </c>
      <c r="H1781" s="832" t="s">
        <v>630</v>
      </c>
      <c r="I1781" s="832" t="s">
        <v>4877</v>
      </c>
      <c r="J1781" s="832" t="s">
        <v>2464</v>
      </c>
      <c r="K1781" s="832" t="s">
        <v>4878</v>
      </c>
      <c r="L1781" s="835">
        <v>0</v>
      </c>
      <c r="M1781" s="835">
        <v>0</v>
      </c>
      <c r="N1781" s="832">
        <v>2</v>
      </c>
      <c r="O1781" s="836">
        <v>1</v>
      </c>
      <c r="P1781" s="835">
        <v>0</v>
      </c>
      <c r="Q1781" s="837"/>
      <c r="R1781" s="832">
        <v>1</v>
      </c>
      <c r="S1781" s="837">
        <v>0.5</v>
      </c>
      <c r="T1781" s="836">
        <v>0.5</v>
      </c>
      <c r="U1781" s="838">
        <v>0.5</v>
      </c>
    </row>
    <row r="1782" spans="1:21" ht="14.4" customHeight="1" x14ac:dyDescent="0.3">
      <c r="A1782" s="831">
        <v>10</v>
      </c>
      <c r="B1782" s="832" t="s">
        <v>2982</v>
      </c>
      <c r="C1782" s="832" t="s">
        <v>2989</v>
      </c>
      <c r="D1782" s="833" t="s">
        <v>6899</v>
      </c>
      <c r="E1782" s="834" t="s">
        <v>3064</v>
      </c>
      <c r="F1782" s="832" t="s">
        <v>2984</v>
      </c>
      <c r="G1782" s="832" t="s">
        <v>3263</v>
      </c>
      <c r="H1782" s="832" t="s">
        <v>630</v>
      </c>
      <c r="I1782" s="832" t="s">
        <v>3264</v>
      </c>
      <c r="J1782" s="832" t="s">
        <v>2464</v>
      </c>
      <c r="K1782" s="832" t="s">
        <v>3265</v>
      </c>
      <c r="L1782" s="835">
        <v>42.63</v>
      </c>
      <c r="M1782" s="835">
        <v>170.52</v>
      </c>
      <c r="N1782" s="832">
        <v>4</v>
      </c>
      <c r="O1782" s="836">
        <v>2.5</v>
      </c>
      <c r="P1782" s="835">
        <v>127.89000000000001</v>
      </c>
      <c r="Q1782" s="837">
        <v>0.75</v>
      </c>
      <c r="R1782" s="832">
        <v>3</v>
      </c>
      <c r="S1782" s="837">
        <v>0.75</v>
      </c>
      <c r="T1782" s="836">
        <v>1.5</v>
      </c>
      <c r="U1782" s="838">
        <v>0.6</v>
      </c>
    </row>
    <row r="1783" spans="1:21" ht="14.4" customHeight="1" x14ac:dyDescent="0.3">
      <c r="A1783" s="831">
        <v>10</v>
      </c>
      <c r="B1783" s="832" t="s">
        <v>2982</v>
      </c>
      <c r="C1783" s="832" t="s">
        <v>2989</v>
      </c>
      <c r="D1783" s="833" t="s">
        <v>6899</v>
      </c>
      <c r="E1783" s="834" t="s">
        <v>3064</v>
      </c>
      <c r="F1783" s="832" t="s">
        <v>2984</v>
      </c>
      <c r="G1783" s="832" t="s">
        <v>3263</v>
      </c>
      <c r="H1783" s="832" t="s">
        <v>689</v>
      </c>
      <c r="I1783" s="832" t="s">
        <v>2766</v>
      </c>
      <c r="J1783" s="832" t="s">
        <v>2459</v>
      </c>
      <c r="K1783" s="832" t="s">
        <v>2465</v>
      </c>
      <c r="L1783" s="835">
        <v>85.27</v>
      </c>
      <c r="M1783" s="835">
        <v>85.27</v>
      </c>
      <c r="N1783" s="832">
        <v>1</v>
      </c>
      <c r="O1783" s="836">
        <v>1</v>
      </c>
      <c r="P1783" s="835">
        <v>85.27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10</v>
      </c>
      <c r="B1784" s="832" t="s">
        <v>2982</v>
      </c>
      <c r="C1784" s="832" t="s">
        <v>2989</v>
      </c>
      <c r="D1784" s="833" t="s">
        <v>6899</v>
      </c>
      <c r="E1784" s="834" t="s">
        <v>3064</v>
      </c>
      <c r="F1784" s="832" t="s">
        <v>2984</v>
      </c>
      <c r="G1784" s="832" t="s">
        <v>3107</v>
      </c>
      <c r="H1784" s="832" t="s">
        <v>630</v>
      </c>
      <c r="I1784" s="832" t="s">
        <v>3286</v>
      </c>
      <c r="J1784" s="832" t="s">
        <v>3287</v>
      </c>
      <c r="K1784" s="832" t="s">
        <v>3288</v>
      </c>
      <c r="L1784" s="835">
        <v>13.83</v>
      </c>
      <c r="M1784" s="835">
        <v>13.83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10</v>
      </c>
      <c r="B1785" s="832" t="s">
        <v>2982</v>
      </c>
      <c r="C1785" s="832" t="s">
        <v>2989</v>
      </c>
      <c r="D1785" s="833" t="s">
        <v>6899</v>
      </c>
      <c r="E1785" s="834" t="s">
        <v>3064</v>
      </c>
      <c r="F1785" s="832" t="s">
        <v>2984</v>
      </c>
      <c r="G1785" s="832" t="s">
        <v>3782</v>
      </c>
      <c r="H1785" s="832" t="s">
        <v>630</v>
      </c>
      <c r="I1785" s="832" t="s">
        <v>4879</v>
      </c>
      <c r="J1785" s="832" t="s">
        <v>4880</v>
      </c>
      <c r="K1785" s="832" t="s">
        <v>4881</v>
      </c>
      <c r="L1785" s="835">
        <v>0</v>
      </c>
      <c r="M1785" s="835">
        <v>0</v>
      </c>
      <c r="N1785" s="832">
        <v>1</v>
      </c>
      <c r="O1785" s="836">
        <v>0.5</v>
      </c>
      <c r="P1785" s="835">
        <v>0</v>
      </c>
      <c r="Q1785" s="837"/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10</v>
      </c>
      <c r="B1786" s="832" t="s">
        <v>2982</v>
      </c>
      <c r="C1786" s="832" t="s">
        <v>2989</v>
      </c>
      <c r="D1786" s="833" t="s">
        <v>6899</v>
      </c>
      <c r="E1786" s="834" t="s">
        <v>3064</v>
      </c>
      <c r="F1786" s="832" t="s">
        <v>2984</v>
      </c>
      <c r="G1786" s="832" t="s">
        <v>3648</v>
      </c>
      <c r="H1786" s="832" t="s">
        <v>630</v>
      </c>
      <c r="I1786" s="832" t="s">
        <v>4221</v>
      </c>
      <c r="J1786" s="832" t="s">
        <v>764</v>
      </c>
      <c r="K1786" s="832" t="s">
        <v>4222</v>
      </c>
      <c r="L1786" s="835">
        <v>18.809999999999999</v>
      </c>
      <c r="M1786" s="835">
        <v>18.809999999999999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10</v>
      </c>
      <c r="B1787" s="832" t="s">
        <v>2982</v>
      </c>
      <c r="C1787" s="832" t="s">
        <v>2989</v>
      </c>
      <c r="D1787" s="833" t="s">
        <v>6899</v>
      </c>
      <c r="E1787" s="834" t="s">
        <v>3064</v>
      </c>
      <c r="F1787" s="832" t="s">
        <v>2984</v>
      </c>
      <c r="G1787" s="832" t="s">
        <v>3648</v>
      </c>
      <c r="H1787" s="832" t="s">
        <v>630</v>
      </c>
      <c r="I1787" s="832" t="s">
        <v>4788</v>
      </c>
      <c r="J1787" s="832" t="s">
        <v>1380</v>
      </c>
      <c r="K1787" s="832" t="s">
        <v>4789</v>
      </c>
      <c r="L1787" s="835">
        <v>80.760000000000005</v>
      </c>
      <c r="M1787" s="835">
        <v>161.52000000000001</v>
      </c>
      <c r="N1787" s="832">
        <v>2</v>
      </c>
      <c r="O1787" s="836">
        <v>1.5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10</v>
      </c>
      <c r="B1788" s="832" t="s">
        <v>2982</v>
      </c>
      <c r="C1788" s="832" t="s">
        <v>2989</v>
      </c>
      <c r="D1788" s="833" t="s">
        <v>6899</v>
      </c>
      <c r="E1788" s="834" t="s">
        <v>3064</v>
      </c>
      <c r="F1788" s="832" t="s">
        <v>2984</v>
      </c>
      <c r="G1788" s="832" t="s">
        <v>3648</v>
      </c>
      <c r="H1788" s="832" t="s">
        <v>630</v>
      </c>
      <c r="I1788" s="832" t="s">
        <v>3649</v>
      </c>
      <c r="J1788" s="832" t="s">
        <v>1380</v>
      </c>
      <c r="K1788" s="832" t="s">
        <v>3650</v>
      </c>
      <c r="L1788" s="835">
        <v>161.52000000000001</v>
      </c>
      <c r="M1788" s="835">
        <v>161.52000000000001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10</v>
      </c>
      <c r="B1789" s="832" t="s">
        <v>2982</v>
      </c>
      <c r="C1789" s="832" t="s">
        <v>2989</v>
      </c>
      <c r="D1789" s="833" t="s">
        <v>6899</v>
      </c>
      <c r="E1789" s="834" t="s">
        <v>3064</v>
      </c>
      <c r="F1789" s="832" t="s">
        <v>2984</v>
      </c>
      <c r="G1789" s="832" t="s">
        <v>4399</v>
      </c>
      <c r="H1789" s="832" t="s">
        <v>630</v>
      </c>
      <c r="I1789" s="832" t="s">
        <v>4400</v>
      </c>
      <c r="J1789" s="832" t="s">
        <v>896</v>
      </c>
      <c r="K1789" s="832" t="s">
        <v>4401</v>
      </c>
      <c r="L1789" s="835">
        <v>19.89</v>
      </c>
      <c r="M1789" s="835">
        <v>19.89</v>
      </c>
      <c r="N1789" s="832">
        <v>1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10</v>
      </c>
      <c r="B1790" s="832" t="s">
        <v>2982</v>
      </c>
      <c r="C1790" s="832" t="s">
        <v>2989</v>
      </c>
      <c r="D1790" s="833" t="s">
        <v>6899</v>
      </c>
      <c r="E1790" s="834" t="s">
        <v>3064</v>
      </c>
      <c r="F1790" s="832" t="s">
        <v>2984</v>
      </c>
      <c r="G1790" s="832" t="s">
        <v>3120</v>
      </c>
      <c r="H1790" s="832" t="s">
        <v>630</v>
      </c>
      <c r="I1790" s="832" t="s">
        <v>3211</v>
      </c>
      <c r="J1790" s="832" t="s">
        <v>1034</v>
      </c>
      <c r="K1790" s="832" t="s">
        <v>3212</v>
      </c>
      <c r="L1790" s="835">
        <v>48.09</v>
      </c>
      <c r="M1790" s="835">
        <v>96.18</v>
      </c>
      <c r="N1790" s="832">
        <v>2</v>
      </c>
      <c r="O1790" s="836">
        <v>2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10</v>
      </c>
      <c r="B1791" s="832" t="s">
        <v>2982</v>
      </c>
      <c r="C1791" s="832" t="s">
        <v>2989</v>
      </c>
      <c r="D1791" s="833" t="s">
        <v>6899</v>
      </c>
      <c r="E1791" s="834" t="s">
        <v>3064</v>
      </c>
      <c r="F1791" s="832" t="s">
        <v>2984</v>
      </c>
      <c r="G1791" s="832" t="s">
        <v>3120</v>
      </c>
      <c r="H1791" s="832" t="s">
        <v>630</v>
      </c>
      <c r="I1791" s="832" t="s">
        <v>3121</v>
      </c>
      <c r="J1791" s="832" t="s">
        <v>1060</v>
      </c>
      <c r="K1791" s="832" t="s">
        <v>3122</v>
      </c>
      <c r="L1791" s="835">
        <v>89.91</v>
      </c>
      <c r="M1791" s="835">
        <v>89.91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10</v>
      </c>
      <c r="B1792" s="832" t="s">
        <v>2982</v>
      </c>
      <c r="C1792" s="832" t="s">
        <v>2989</v>
      </c>
      <c r="D1792" s="833" t="s">
        <v>6899</v>
      </c>
      <c r="E1792" s="834" t="s">
        <v>3064</v>
      </c>
      <c r="F1792" s="832" t="s">
        <v>2984</v>
      </c>
      <c r="G1792" s="832" t="s">
        <v>3123</v>
      </c>
      <c r="H1792" s="832" t="s">
        <v>630</v>
      </c>
      <c r="I1792" s="832" t="s">
        <v>4882</v>
      </c>
      <c r="J1792" s="832" t="s">
        <v>4883</v>
      </c>
      <c r="K1792" s="832" t="s">
        <v>4884</v>
      </c>
      <c r="L1792" s="835">
        <v>23.27</v>
      </c>
      <c r="M1792" s="835">
        <v>23.27</v>
      </c>
      <c r="N1792" s="832">
        <v>1</v>
      </c>
      <c r="O1792" s="836">
        <v>0.5</v>
      </c>
      <c r="P1792" s="835">
        <v>23.27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10</v>
      </c>
      <c r="B1793" s="832" t="s">
        <v>2982</v>
      </c>
      <c r="C1793" s="832" t="s">
        <v>2989</v>
      </c>
      <c r="D1793" s="833" t="s">
        <v>6899</v>
      </c>
      <c r="E1793" s="834" t="s">
        <v>3064</v>
      </c>
      <c r="F1793" s="832" t="s">
        <v>2984</v>
      </c>
      <c r="G1793" s="832" t="s">
        <v>3123</v>
      </c>
      <c r="H1793" s="832" t="s">
        <v>630</v>
      </c>
      <c r="I1793" s="832" t="s">
        <v>4108</v>
      </c>
      <c r="J1793" s="832" t="s">
        <v>1046</v>
      </c>
      <c r="K1793" s="832" t="s">
        <v>3736</v>
      </c>
      <c r="L1793" s="835">
        <v>23.27</v>
      </c>
      <c r="M1793" s="835">
        <v>23.27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10</v>
      </c>
      <c r="B1794" s="832" t="s">
        <v>2982</v>
      </c>
      <c r="C1794" s="832" t="s">
        <v>2989</v>
      </c>
      <c r="D1794" s="833" t="s">
        <v>6899</v>
      </c>
      <c r="E1794" s="834" t="s">
        <v>3064</v>
      </c>
      <c r="F1794" s="832" t="s">
        <v>2984</v>
      </c>
      <c r="G1794" s="832" t="s">
        <v>3897</v>
      </c>
      <c r="H1794" s="832" t="s">
        <v>630</v>
      </c>
      <c r="I1794" s="832" t="s">
        <v>3898</v>
      </c>
      <c r="J1794" s="832" t="s">
        <v>3899</v>
      </c>
      <c r="K1794" s="832" t="s">
        <v>3900</v>
      </c>
      <c r="L1794" s="835">
        <v>0</v>
      </c>
      <c r="M1794" s="835">
        <v>0</v>
      </c>
      <c r="N1794" s="832">
        <v>1</v>
      </c>
      <c r="O1794" s="836">
        <v>0.5</v>
      </c>
      <c r="P1794" s="835">
        <v>0</v>
      </c>
      <c r="Q1794" s="837"/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10</v>
      </c>
      <c r="B1795" s="832" t="s">
        <v>2982</v>
      </c>
      <c r="C1795" s="832" t="s">
        <v>2989</v>
      </c>
      <c r="D1795" s="833" t="s">
        <v>6899</v>
      </c>
      <c r="E1795" s="834" t="s">
        <v>3064</v>
      </c>
      <c r="F1795" s="832" t="s">
        <v>2984</v>
      </c>
      <c r="G1795" s="832" t="s">
        <v>3126</v>
      </c>
      <c r="H1795" s="832" t="s">
        <v>630</v>
      </c>
      <c r="I1795" s="832" t="s">
        <v>3127</v>
      </c>
      <c r="J1795" s="832" t="s">
        <v>1056</v>
      </c>
      <c r="K1795" s="832" t="s">
        <v>3128</v>
      </c>
      <c r="L1795" s="835">
        <v>61.97</v>
      </c>
      <c r="M1795" s="835">
        <v>61.97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10</v>
      </c>
      <c r="B1796" s="832" t="s">
        <v>2982</v>
      </c>
      <c r="C1796" s="832" t="s">
        <v>2989</v>
      </c>
      <c r="D1796" s="833" t="s">
        <v>6899</v>
      </c>
      <c r="E1796" s="834" t="s">
        <v>3064</v>
      </c>
      <c r="F1796" s="832" t="s">
        <v>2984</v>
      </c>
      <c r="G1796" s="832" t="s">
        <v>3524</v>
      </c>
      <c r="H1796" s="832" t="s">
        <v>630</v>
      </c>
      <c r="I1796" s="832" t="s">
        <v>3756</v>
      </c>
      <c r="J1796" s="832" t="s">
        <v>3755</v>
      </c>
      <c r="K1796" s="832" t="s">
        <v>2928</v>
      </c>
      <c r="L1796" s="835">
        <v>1520.46</v>
      </c>
      <c r="M1796" s="835">
        <v>1520.46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10</v>
      </c>
      <c r="B1797" s="832" t="s">
        <v>2982</v>
      </c>
      <c r="C1797" s="832" t="s">
        <v>2989</v>
      </c>
      <c r="D1797" s="833" t="s">
        <v>6899</v>
      </c>
      <c r="E1797" s="834" t="s">
        <v>3064</v>
      </c>
      <c r="F1797" s="832" t="s">
        <v>2984</v>
      </c>
      <c r="G1797" s="832" t="s">
        <v>4234</v>
      </c>
      <c r="H1797" s="832" t="s">
        <v>689</v>
      </c>
      <c r="I1797" s="832" t="s">
        <v>2505</v>
      </c>
      <c r="J1797" s="832" t="s">
        <v>760</v>
      </c>
      <c r="K1797" s="832" t="s">
        <v>2506</v>
      </c>
      <c r="L1797" s="835">
        <v>63.34</v>
      </c>
      <c r="M1797" s="835">
        <v>63.34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10</v>
      </c>
      <c r="B1798" s="832" t="s">
        <v>2982</v>
      </c>
      <c r="C1798" s="832" t="s">
        <v>2989</v>
      </c>
      <c r="D1798" s="833" t="s">
        <v>6899</v>
      </c>
      <c r="E1798" s="834" t="s">
        <v>3064</v>
      </c>
      <c r="F1798" s="832" t="s">
        <v>2984</v>
      </c>
      <c r="G1798" s="832" t="s">
        <v>4234</v>
      </c>
      <c r="H1798" s="832" t="s">
        <v>689</v>
      </c>
      <c r="I1798" s="832" t="s">
        <v>2840</v>
      </c>
      <c r="J1798" s="832" t="s">
        <v>2700</v>
      </c>
      <c r="K1798" s="832" t="s">
        <v>2841</v>
      </c>
      <c r="L1798" s="835">
        <v>109.89</v>
      </c>
      <c r="M1798" s="835">
        <v>109.89</v>
      </c>
      <c r="N1798" s="832">
        <v>1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10</v>
      </c>
      <c r="B1799" s="832" t="s">
        <v>2982</v>
      </c>
      <c r="C1799" s="832" t="s">
        <v>2989</v>
      </c>
      <c r="D1799" s="833" t="s">
        <v>6899</v>
      </c>
      <c r="E1799" s="834" t="s">
        <v>3064</v>
      </c>
      <c r="F1799" s="832" t="s">
        <v>2984</v>
      </c>
      <c r="G1799" s="832" t="s">
        <v>3985</v>
      </c>
      <c r="H1799" s="832" t="s">
        <v>689</v>
      </c>
      <c r="I1799" s="832" t="s">
        <v>2579</v>
      </c>
      <c r="J1799" s="832" t="s">
        <v>2580</v>
      </c>
      <c r="K1799" s="832" t="s">
        <v>2581</v>
      </c>
      <c r="L1799" s="835">
        <v>46.07</v>
      </c>
      <c r="M1799" s="835">
        <v>46.07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10</v>
      </c>
      <c r="B1800" s="832" t="s">
        <v>2982</v>
      </c>
      <c r="C1800" s="832" t="s">
        <v>2989</v>
      </c>
      <c r="D1800" s="833" t="s">
        <v>6899</v>
      </c>
      <c r="E1800" s="834" t="s">
        <v>3064</v>
      </c>
      <c r="F1800" s="832" t="s">
        <v>2984</v>
      </c>
      <c r="G1800" s="832" t="s">
        <v>3349</v>
      </c>
      <c r="H1800" s="832" t="s">
        <v>630</v>
      </c>
      <c r="I1800" s="832" t="s">
        <v>3906</v>
      </c>
      <c r="J1800" s="832" t="s">
        <v>790</v>
      </c>
      <c r="K1800" s="832" t="s">
        <v>791</v>
      </c>
      <c r="L1800" s="835">
        <v>0</v>
      </c>
      <c r="M1800" s="835">
        <v>0</v>
      </c>
      <c r="N1800" s="832">
        <v>1</v>
      </c>
      <c r="O1800" s="836">
        <v>1</v>
      </c>
      <c r="P1800" s="835">
        <v>0</v>
      </c>
      <c r="Q1800" s="837"/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10</v>
      </c>
      <c r="B1801" s="832" t="s">
        <v>2982</v>
      </c>
      <c r="C1801" s="832" t="s">
        <v>2989</v>
      </c>
      <c r="D1801" s="833" t="s">
        <v>6899</v>
      </c>
      <c r="E1801" s="834" t="s">
        <v>3064</v>
      </c>
      <c r="F1801" s="832" t="s">
        <v>2984</v>
      </c>
      <c r="G1801" s="832" t="s">
        <v>3760</v>
      </c>
      <c r="H1801" s="832" t="s">
        <v>630</v>
      </c>
      <c r="I1801" s="832" t="s">
        <v>4885</v>
      </c>
      <c r="J1801" s="832" t="s">
        <v>4886</v>
      </c>
      <c r="K1801" s="832" t="s">
        <v>4887</v>
      </c>
      <c r="L1801" s="835">
        <v>623.94000000000005</v>
      </c>
      <c r="M1801" s="835">
        <v>1247.8800000000001</v>
      </c>
      <c r="N1801" s="832">
        <v>2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10</v>
      </c>
      <c r="B1802" s="832" t="s">
        <v>2982</v>
      </c>
      <c r="C1802" s="832" t="s">
        <v>2989</v>
      </c>
      <c r="D1802" s="833" t="s">
        <v>6899</v>
      </c>
      <c r="E1802" s="834" t="s">
        <v>3064</v>
      </c>
      <c r="F1802" s="832" t="s">
        <v>2984</v>
      </c>
      <c r="G1802" s="832" t="s">
        <v>3760</v>
      </c>
      <c r="H1802" s="832" t="s">
        <v>630</v>
      </c>
      <c r="I1802" s="832" t="s">
        <v>3862</v>
      </c>
      <c r="J1802" s="832" t="s">
        <v>1513</v>
      </c>
      <c r="K1802" s="832" t="s">
        <v>3643</v>
      </c>
      <c r="L1802" s="835">
        <v>729.38</v>
      </c>
      <c r="M1802" s="835">
        <v>729.38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10</v>
      </c>
      <c r="B1803" s="832" t="s">
        <v>2982</v>
      </c>
      <c r="C1803" s="832" t="s">
        <v>2989</v>
      </c>
      <c r="D1803" s="833" t="s">
        <v>6899</v>
      </c>
      <c r="E1803" s="834" t="s">
        <v>3064</v>
      </c>
      <c r="F1803" s="832" t="s">
        <v>2984</v>
      </c>
      <c r="G1803" s="832" t="s">
        <v>3655</v>
      </c>
      <c r="H1803" s="832" t="s">
        <v>630</v>
      </c>
      <c r="I1803" s="832" t="s">
        <v>3656</v>
      </c>
      <c r="J1803" s="832" t="s">
        <v>1313</v>
      </c>
      <c r="K1803" s="832" t="s">
        <v>3657</v>
      </c>
      <c r="L1803" s="835">
        <v>34.19</v>
      </c>
      <c r="M1803" s="835">
        <v>34.19</v>
      </c>
      <c r="N1803" s="832">
        <v>1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10</v>
      </c>
      <c r="B1804" s="832" t="s">
        <v>2982</v>
      </c>
      <c r="C1804" s="832" t="s">
        <v>2989</v>
      </c>
      <c r="D1804" s="833" t="s">
        <v>6899</v>
      </c>
      <c r="E1804" s="834" t="s">
        <v>3064</v>
      </c>
      <c r="F1804" s="832" t="s">
        <v>2984</v>
      </c>
      <c r="G1804" s="832" t="s">
        <v>3578</v>
      </c>
      <c r="H1804" s="832" t="s">
        <v>689</v>
      </c>
      <c r="I1804" s="832" t="s">
        <v>3579</v>
      </c>
      <c r="J1804" s="832" t="s">
        <v>1162</v>
      </c>
      <c r="K1804" s="832" t="s">
        <v>2754</v>
      </c>
      <c r="L1804" s="835">
        <v>368.16</v>
      </c>
      <c r="M1804" s="835">
        <v>368.16</v>
      </c>
      <c r="N1804" s="832">
        <v>1</v>
      </c>
      <c r="O1804" s="836">
        <v>1</v>
      </c>
      <c r="P1804" s="835">
        <v>368.16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10</v>
      </c>
      <c r="B1805" s="832" t="s">
        <v>2982</v>
      </c>
      <c r="C1805" s="832" t="s">
        <v>2989</v>
      </c>
      <c r="D1805" s="833" t="s">
        <v>6899</v>
      </c>
      <c r="E1805" s="834" t="s">
        <v>3064</v>
      </c>
      <c r="F1805" s="832" t="s">
        <v>2984</v>
      </c>
      <c r="G1805" s="832" t="s">
        <v>3161</v>
      </c>
      <c r="H1805" s="832" t="s">
        <v>630</v>
      </c>
      <c r="I1805" s="832" t="s">
        <v>4242</v>
      </c>
      <c r="J1805" s="832" t="s">
        <v>1177</v>
      </c>
      <c r="K1805" s="832" t="s">
        <v>4243</v>
      </c>
      <c r="L1805" s="835">
        <v>16.12</v>
      </c>
      <c r="M1805" s="835">
        <v>16.12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10</v>
      </c>
      <c r="B1806" s="832" t="s">
        <v>2982</v>
      </c>
      <c r="C1806" s="832" t="s">
        <v>2989</v>
      </c>
      <c r="D1806" s="833" t="s">
        <v>6899</v>
      </c>
      <c r="E1806" s="834" t="s">
        <v>3064</v>
      </c>
      <c r="F1806" s="832" t="s">
        <v>2984</v>
      </c>
      <c r="G1806" s="832" t="s">
        <v>3383</v>
      </c>
      <c r="H1806" s="832" t="s">
        <v>689</v>
      </c>
      <c r="I1806" s="832" t="s">
        <v>2559</v>
      </c>
      <c r="J1806" s="832" t="s">
        <v>958</v>
      </c>
      <c r="K1806" s="832" t="s">
        <v>2558</v>
      </c>
      <c r="L1806" s="835">
        <v>135.54</v>
      </c>
      <c r="M1806" s="835">
        <v>948.78</v>
      </c>
      <c r="N1806" s="832">
        <v>7</v>
      </c>
      <c r="O1806" s="836">
        <v>1</v>
      </c>
      <c r="P1806" s="835">
        <v>677.69999999999993</v>
      </c>
      <c r="Q1806" s="837">
        <v>0.71428571428571419</v>
      </c>
      <c r="R1806" s="832">
        <v>5</v>
      </c>
      <c r="S1806" s="837">
        <v>0.7142857142857143</v>
      </c>
      <c r="T1806" s="836">
        <v>0.5</v>
      </c>
      <c r="U1806" s="838">
        <v>0.5</v>
      </c>
    </row>
    <row r="1807" spans="1:21" ht="14.4" customHeight="1" x14ac:dyDescent="0.3">
      <c r="A1807" s="831">
        <v>10</v>
      </c>
      <c r="B1807" s="832" t="s">
        <v>2982</v>
      </c>
      <c r="C1807" s="832" t="s">
        <v>2989</v>
      </c>
      <c r="D1807" s="833" t="s">
        <v>6899</v>
      </c>
      <c r="E1807" s="834" t="s">
        <v>3064</v>
      </c>
      <c r="F1807" s="832" t="s">
        <v>2984</v>
      </c>
      <c r="G1807" s="832" t="s">
        <v>3383</v>
      </c>
      <c r="H1807" s="832" t="s">
        <v>689</v>
      </c>
      <c r="I1807" s="832" t="s">
        <v>2557</v>
      </c>
      <c r="J1807" s="832" t="s">
        <v>956</v>
      </c>
      <c r="K1807" s="832" t="s">
        <v>2558</v>
      </c>
      <c r="L1807" s="835">
        <v>135.54</v>
      </c>
      <c r="M1807" s="835">
        <v>813.2399999999999</v>
      </c>
      <c r="N1807" s="832">
        <v>6</v>
      </c>
      <c r="O1807" s="836">
        <v>1</v>
      </c>
      <c r="P1807" s="835">
        <v>677.69999999999993</v>
      </c>
      <c r="Q1807" s="837">
        <v>0.83333333333333337</v>
      </c>
      <c r="R1807" s="832">
        <v>5</v>
      </c>
      <c r="S1807" s="837">
        <v>0.83333333333333337</v>
      </c>
      <c r="T1807" s="836">
        <v>0.5</v>
      </c>
      <c r="U1807" s="838">
        <v>0.5</v>
      </c>
    </row>
    <row r="1808" spans="1:21" ht="14.4" customHeight="1" x14ac:dyDescent="0.3">
      <c r="A1808" s="831">
        <v>10</v>
      </c>
      <c r="B1808" s="832" t="s">
        <v>2982</v>
      </c>
      <c r="C1808" s="832" t="s">
        <v>2989</v>
      </c>
      <c r="D1808" s="833" t="s">
        <v>6899</v>
      </c>
      <c r="E1808" s="834" t="s">
        <v>3064</v>
      </c>
      <c r="F1808" s="832" t="s">
        <v>2984</v>
      </c>
      <c r="G1808" s="832" t="s">
        <v>3527</v>
      </c>
      <c r="H1808" s="832" t="s">
        <v>630</v>
      </c>
      <c r="I1808" s="832" t="s">
        <v>3528</v>
      </c>
      <c r="J1808" s="832" t="s">
        <v>1258</v>
      </c>
      <c r="K1808" s="832" t="s">
        <v>3529</v>
      </c>
      <c r="L1808" s="835">
        <v>42.08</v>
      </c>
      <c r="M1808" s="835">
        <v>42.08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10</v>
      </c>
      <c r="B1809" s="832" t="s">
        <v>2982</v>
      </c>
      <c r="C1809" s="832" t="s">
        <v>2989</v>
      </c>
      <c r="D1809" s="833" t="s">
        <v>6899</v>
      </c>
      <c r="E1809" s="834" t="s">
        <v>3064</v>
      </c>
      <c r="F1809" s="832" t="s">
        <v>2984</v>
      </c>
      <c r="G1809" s="832" t="s">
        <v>3425</v>
      </c>
      <c r="H1809" s="832" t="s">
        <v>630</v>
      </c>
      <c r="I1809" s="832" t="s">
        <v>3431</v>
      </c>
      <c r="J1809" s="832" t="s">
        <v>1070</v>
      </c>
      <c r="K1809" s="832" t="s">
        <v>3432</v>
      </c>
      <c r="L1809" s="835">
        <v>60.28</v>
      </c>
      <c r="M1809" s="835">
        <v>60.28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10</v>
      </c>
      <c r="B1810" s="832" t="s">
        <v>2982</v>
      </c>
      <c r="C1810" s="832" t="s">
        <v>2989</v>
      </c>
      <c r="D1810" s="833" t="s">
        <v>6899</v>
      </c>
      <c r="E1810" s="834" t="s">
        <v>3064</v>
      </c>
      <c r="F1810" s="832" t="s">
        <v>2984</v>
      </c>
      <c r="G1810" s="832" t="s">
        <v>3533</v>
      </c>
      <c r="H1810" s="832" t="s">
        <v>630</v>
      </c>
      <c r="I1810" s="832" t="s">
        <v>3534</v>
      </c>
      <c r="J1810" s="832" t="s">
        <v>1072</v>
      </c>
      <c r="K1810" s="832" t="s">
        <v>3535</v>
      </c>
      <c r="L1810" s="835">
        <v>61.97</v>
      </c>
      <c r="M1810" s="835">
        <v>123.94</v>
      </c>
      <c r="N1810" s="832">
        <v>2</v>
      </c>
      <c r="O1810" s="836">
        <v>1.5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10</v>
      </c>
      <c r="B1811" s="832" t="s">
        <v>2982</v>
      </c>
      <c r="C1811" s="832" t="s">
        <v>2989</v>
      </c>
      <c r="D1811" s="833" t="s">
        <v>6899</v>
      </c>
      <c r="E1811" s="834" t="s">
        <v>3064</v>
      </c>
      <c r="F1811" s="832" t="s">
        <v>2984</v>
      </c>
      <c r="G1811" s="832" t="s">
        <v>3533</v>
      </c>
      <c r="H1811" s="832" t="s">
        <v>630</v>
      </c>
      <c r="I1811" s="832" t="s">
        <v>3998</v>
      </c>
      <c r="J1811" s="832" t="s">
        <v>1072</v>
      </c>
      <c r="K1811" s="832" t="s">
        <v>3999</v>
      </c>
      <c r="L1811" s="835">
        <v>61.97</v>
      </c>
      <c r="M1811" s="835">
        <v>61.97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10</v>
      </c>
      <c r="B1812" s="832" t="s">
        <v>2982</v>
      </c>
      <c r="C1812" s="832" t="s">
        <v>2989</v>
      </c>
      <c r="D1812" s="833" t="s">
        <v>6899</v>
      </c>
      <c r="E1812" s="834" t="s">
        <v>3064</v>
      </c>
      <c r="F1812" s="832" t="s">
        <v>2984</v>
      </c>
      <c r="G1812" s="832" t="s">
        <v>3186</v>
      </c>
      <c r="H1812" s="832" t="s">
        <v>630</v>
      </c>
      <c r="I1812" s="832" t="s">
        <v>3439</v>
      </c>
      <c r="J1812" s="832" t="s">
        <v>3440</v>
      </c>
      <c r="K1812" s="832" t="s">
        <v>3441</v>
      </c>
      <c r="L1812" s="835">
        <v>25.12</v>
      </c>
      <c r="M1812" s="835">
        <v>25.12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10</v>
      </c>
      <c r="B1813" s="832" t="s">
        <v>2982</v>
      </c>
      <c r="C1813" s="832" t="s">
        <v>2989</v>
      </c>
      <c r="D1813" s="833" t="s">
        <v>6899</v>
      </c>
      <c r="E1813" s="834" t="s">
        <v>3064</v>
      </c>
      <c r="F1813" s="832" t="s">
        <v>2984</v>
      </c>
      <c r="G1813" s="832" t="s">
        <v>3186</v>
      </c>
      <c r="H1813" s="832" t="s">
        <v>630</v>
      </c>
      <c r="I1813" s="832" t="s">
        <v>3442</v>
      </c>
      <c r="J1813" s="832" t="s">
        <v>3443</v>
      </c>
      <c r="K1813" s="832" t="s">
        <v>3444</v>
      </c>
      <c r="L1813" s="835">
        <v>25.12</v>
      </c>
      <c r="M1813" s="835">
        <v>25.12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10</v>
      </c>
      <c r="B1814" s="832" t="s">
        <v>2982</v>
      </c>
      <c r="C1814" s="832" t="s">
        <v>2989</v>
      </c>
      <c r="D1814" s="833" t="s">
        <v>6899</v>
      </c>
      <c r="E1814" s="834" t="s">
        <v>3064</v>
      </c>
      <c r="F1814" s="832" t="s">
        <v>2984</v>
      </c>
      <c r="G1814" s="832" t="s">
        <v>3445</v>
      </c>
      <c r="H1814" s="832" t="s">
        <v>630</v>
      </c>
      <c r="I1814" s="832" t="s">
        <v>3776</v>
      </c>
      <c r="J1814" s="832" t="s">
        <v>3777</v>
      </c>
      <c r="K1814" s="832" t="s">
        <v>3778</v>
      </c>
      <c r="L1814" s="835">
        <v>0</v>
      </c>
      <c r="M1814" s="835">
        <v>0</v>
      </c>
      <c r="N1814" s="832">
        <v>1</v>
      </c>
      <c r="O1814" s="836">
        <v>0.5</v>
      </c>
      <c r="P1814" s="835"/>
      <c r="Q1814" s="837"/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10</v>
      </c>
      <c r="B1815" s="832" t="s">
        <v>2982</v>
      </c>
      <c r="C1815" s="832" t="s">
        <v>2989</v>
      </c>
      <c r="D1815" s="833" t="s">
        <v>6899</v>
      </c>
      <c r="E1815" s="834" t="s">
        <v>3064</v>
      </c>
      <c r="F1815" s="832" t="s">
        <v>2985</v>
      </c>
      <c r="G1815" s="832" t="s">
        <v>3094</v>
      </c>
      <c r="H1815" s="832" t="s">
        <v>630</v>
      </c>
      <c r="I1815" s="832" t="s">
        <v>4888</v>
      </c>
      <c r="J1815" s="832" t="s">
        <v>3040</v>
      </c>
      <c r="K1815" s="832"/>
      <c r="L1815" s="835">
        <v>0</v>
      </c>
      <c r="M1815" s="835">
        <v>0</v>
      </c>
      <c r="N1815" s="832">
        <v>1</v>
      </c>
      <c r="O1815" s="836">
        <v>1</v>
      </c>
      <c r="P1815" s="835">
        <v>0</v>
      </c>
      <c r="Q1815" s="837"/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10</v>
      </c>
      <c r="B1816" s="832" t="s">
        <v>2982</v>
      </c>
      <c r="C1816" s="832" t="s">
        <v>2989</v>
      </c>
      <c r="D1816" s="833" t="s">
        <v>6899</v>
      </c>
      <c r="E1816" s="834" t="s">
        <v>3068</v>
      </c>
      <c r="F1816" s="832" t="s">
        <v>2984</v>
      </c>
      <c r="G1816" s="832" t="s">
        <v>3106</v>
      </c>
      <c r="H1816" s="832" t="s">
        <v>689</v>
      </c>
      <c r="I1816" s="832" t="s">
        <v>2445</v>
      </c>
      <c r="J1816" s="832" t="s">
        <v>2446</v>
      </c>
      <c r="K1816" s="832" t="s">
        <v>2447</v>
      </c>
      <c r="L1816" s="835">
        <v>66.08</v>
      </c>
      <c r="M1816" s="835">
        <v>66.08</v>
      </c>
      <c r="N1816" s="832">
        <v>1</v>
      </c>
      <c r="O1816" s="836">
        <v>1</v>
      </c>
      <c r="P1816" s="835">
        <v>66.08</v>
      </c>
      <c r="Q1816" s="837">
        <v>1</v>
      </c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10</v>
      </c>
      <c r="B1817" s="832" t="s">
        <v>2982</v>
      </c>
      <c r="C1817" s="832" t="s">
        <v>2989</v>
      </c>
      <c r="D1817" s="833" t="s">
        <v>6899</v>
      </c>
      <c r="E1817" s="834" t="s">
        <v>3068</v>
      </c>
      <c r="F1817" s="832" t="s">
        <v>2984</v>
      </c>
      <c r="G1817" s="832" t="s">
        <v>3106</v>
      </c>
      <c r="H1817" s="832" t="s">
        <v>689</v>
      </c>
      <c r="I1817" s="832" t="s">
        <v>2590</v>
      </c>
      <c r="J1817" s="832" t="s">
        <v>2591</v>
      </c>
      <c r="K1817" s="832" t="s">
        <v>2592</v>
      </c>
      <c r="L1817" s="835">
        <v>111.22</v>
      </c>
      <c r="M1817" s="835">
        <v>111.22</v>
      </c>
      <c r="N1817" s="832">
        <v>1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10</v>
      </c>
      <c r="B1818" s="832" t="s">
        <v>2982</v>
      </c>
      <c r="C1818" s="832" t="s">
        <v>2989</v>
      </c>
      <c r="D1818" s="833" t="s">
        <v>6899</v>
      </c>
      <c r="E1818" s="834" t="s">
        <v>3068</v>
      </c>
      <c r="F1818" s="832" t="s">
        <v>2984</v>
      </c>
      <c r="G1818" s="832" t="s">
        <v>3106</v>
      </c>
      <c r="H1818" s="832" t="s">
        <v>689</v>
      </c>
      <c r="I1818" s="832" t="s">
        <v>2451</v>
      </c>
      <c r="J1818" s="832" t="s">
        <v>1014</v>
      </c>
      <c r="K1818" s="832" t="s">
        <v>3256</v>
      </c>
      <c r="L1818" s="835">
        <v>75.73</v>
      </c>
      <c r="M1818" s="835">
        <v>302.92</v>
      </c>
      <c r="N1818" s="832">
        <v>4</v>
      </c>
      <c r="O1818" s="836">
        <v>4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10</v>
      </c>
      <c r="B1819" s="832" t="s">
        <v>2982</v>
      </c>
      <c r="C1819" s="832" t="s">
        <v>2989</v>
      </c>
      <c r="D1819" s="833" t="s">
        <v>6899</v>
      </c>
      <c r="E1819" s="834" t="s">
        <v>3068</v>
      </c>
      <c r="F1819" s="832" t="s">
        <v>2984</v>
      </c>
      <c r="G1819" s="832" t="s">
        <v>3263</v>
      </c>
      <c r="H1819" s="832" t="s">
        <v>630</v>
      </c>
      <c r="I1819" s="832" t="s">
        <v>3264</v>
      </c>
      <c r="J1819" s="832" t="s">
        <v>2464</v>
      </c>
      <c r="K1819" s="832" t="s">
        <v>3265</v>
      </c>
      <c r="L1819" s="835">
        <v>42.63</v>
      </c>
      <c r="M1819" s="835">
        <v>85.26</v>
      </c>
      <c r="N1819" s="832">
        <v>2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10</v>
      </c>
      <c r="B1820" s="832" t="s">
        <v>2982</v>
      </c>
      <c r="C1820" s="832" t="s">
        <v>2989</v>
      </c>
      <c r="D1820" s="833" t="s">
        <v>6899</v>
      </c>
      <c r="E1820" s="834" t="s">
        <v>3068</v>
      </c>
      <c r="F1820" s="832" t="s">
        <v>2984</v>
      </c>
      <c r="G1820" s="832" t="s">
        <v>3185</v>
      </c>
      <c r="H1820" s="832" t="s">
        <v>689</v>
      </c>
      <c r="I1820" s="832" t="s">
        <v>2938</v>
      </c>
      <c r="J1820" s="832" t="s">
        <v>2273</v>
      </c>
      <c r="K1820" s="832" t="s">
        <v>2939</v>
      </c>
      <c r="L1820" s="835">
        <v>30.5</v>
      </c>
      <c r="M1820" s="835">
        <v>30.5</v>
      </c>
      <c r="N1820" s="832">
        <v>1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10</v>
      </c>
      <c r="B1821" s="832" t="s">
        <v>2982</v>
      </c>
      <c r="C1821" s="832" t="s">
        <v>2989</v>
      </c>
      <c r="D1821" s="833" t="s">
        <v>6899</v>
      </c>
      <c r="E1821" s="834" t="s">
        <v>3070</v>
      </c>
      <c r="F1821" s="832" t="s">
        <v>2984</v>
      </c>
      <c r="G1821" s="832" t="s">
        <v>4055</v>
      </c>
      <c r="H1821" s="832" t="s">
        <v>630</v>
      </c>
      <c r="I1821" s="832" t="s">
        <v>4180</v>
      </c>
      <c r="J1821" s="832" t="s">
        <v>863</v>
      </c>
      <c r="K1821" s="832" t="s">
        <v>4181</v>
      </c>
      <c r="L1821" s="835">
        <v>0</v>
      </c>
      <c r="M1821" s="835">
        <v>0</v>
      </c>
      <c r="N1821" s="832">
        <v>1</v>
      </c>
      <c r="O1821" s="836">
        <v>0.5</v>
      </c>
      <c r="P1821" s="835"/>
      <c r="Q1821" s="837"/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10</v>
      </c>
      <c r="B1822" s="832" t="s">
        <v>2982</v>
      </c>
      <c r="C1822" s="832" t="s">
        <v>2989</v>
      </c>
      <c r="D1822" s="833" t="s">
        <v>6899</v>
      </c>
      <c r="E1822" s="834" t="s">
        <v>3070</v>
      </c>
      <c r="F1822" s="832" t="s">
        <v>2984</v>
      </c>
      <c r="G1822" s="832" t="s">
        <v>3106</v>
      </c>
      <c r="H1822" s="832" t="s">
        <v>689</v>
      </c>
      <c r="I1822" s="832" t="s">
        <v>2588</v>
      </c>
      <c r="J1822" s="832" t="s">
        <v>1288</v>
      </c>
      <c r="K1822" s="832" t="s">
        <v>2589</v>
      </c>
      <c r="L1822" s="835">
        <v>154.36000000000001</v>
      </c>
      <c r="M1822" s="835">
        <v>154.36000000000001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10</v>
      </c>
      <c r="B1823" s="832" t="s">
        <v>2982</v>
      </c>
      <c r="C1823" s="832" t="s">
        <v>2989</v>
      </c>
      <c r="D1823" s="833" t="s">
        <v>6899</v>
      </c>
      <c r="E1823" s="834" t="s">
        <v>3070</v>
      </c>
      <c r="F1823" s="832" t="s">
        <v>2984</v>
      </c>
      <c r="G1823" s="832" t="s">
        <v>3106</v>
      </c>
      <c r="H1823" s="832" t="s">
        <v>689</v>
      </c>
      <c r="I1823" s="832" t="s">
        <v>2451</v>
      </c>
      <c r="J1823" s="832" t="s">
        <v>1014</v>
      </c>
      <c r="K1823" s="832" t="s">
        <v>3256</v>
      </c>
      <c r="L1823" s="835">
        <v>75.73</v>
      </c>
      <c r="M1823" s="835">
        <v>75.73</v>
      </c>
      <c r="N1823" s="832">
        <v>1</v>
      </c>
      <c r="O1823" s="836">
        <v>1</v>
      </c>
      <c r="P1823" s="835">
        <v>75.73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10</v>
      </c>
      <c r="B1824" s="832" t="s">
        <v>2982</v>
      </c>
      <c r="C1824" s="832" t="s">
        <v>2989</v>
      </c>
      <c r="D1824" s="833" t="s">
        <v>6899</v>
      </c>
      <c r="E1824" s="834" t="s">
        <v>3070</v>
      </c>
      <c r="F1824" s="832" t="s">
        <v>2984</v>
      </c>
      <c r="G1824" s="832" t="s">
        <v>3263</v>
      </c>
      <c r="H1824" s="832" t="s">
        <v>630</v>
      </c>
      <c r="I1824" s="832" t="s">
        <v>3264</v>
      </c>
      <c r="J1824" s="832" t="s">
        <v>2464</v>
      </c>
      <c r="K1824" s="832" t="s">
        <v>3265</v>
      </c>
      <c r="L1824" s="835">
        <v>42.63</v>
      </c>
      <c r="M1824" s="835">
        <v>42.63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10</v>
      </c>
      <c r="B1825" s="832" t="s">
        <v>2982</v>
      </c>
      <c r="C1825" s="832" t="s">
        <v>2989</v>
      </c>
      <c r="D1825" s="833" t="s">
        <v>6899</v>
      </c>
      <c r="E1825" s="834" t="s">
        <v>3070</v>
      </c>
      <c r="F1825" s="832" t="s">
        <v>2984</v>
      </c>
      <c r="G1825" s="832" t="s">
        <v>3648</v>
      </c>
      <c r="H1825" s="832" t="s">
        <v>630</v>
      </c>
      <c r="I1825" s="832" t="s">
        <v>4788</v>
      </c>
      <c r="J1825" s="832" t="s">
        <v>1380</v>
      </c>
      <c r="K1825" s="832" t="s">
        <v>4789</v>
      </c>
      <c r="L1825" s="835">
        <v>80.760000000000005</v>
      </c>
      <c r="M1825" s="835">
        <v>161.52000000000001</v>
      </c>
      <c r="N1825" s="832">
        <v>2</v>
      </c>
      <c r="O1825" s="836">
        <v>2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10</v>
      </c>
      <c r="B1826" s="832" t="s">
        <v>2982</v>
      </c>
      <c r="C1826" s="832" t="s">
        <v>2989</v>
      </c>
      <c r="D1826" s="833" t="s">
        <v>6899</v>
      </c>
      <c r="E1826" s="834" t="s">
        <v>3070</v>
      </c>
      <c r="F1826" s="832" t="s">
        <v>2984</v>
      </c>
      <c r="G1826" s="832" t="s">
        <v>3293</v>
      </c>
      <c r="H1826" s="832" t="s">
        <v>630</v>
      </c>
      <c r="I1826" s="832" t="s">
        <v>3294</v>
      </c>
      <c r="J1826" s="832" t="s">
        <v>778</v>
      </c>
      <c r="K1826" s="832" t="s">
        <v>781</v>
      </c>
      <c r="L1826" s="835">
        <v>0</v>
      </c>
      <c r="M1826" s="835">
        <v>0</v>
      </c>
      <c r="N1826" s="832">
        <v>1</v>
      </c>
      <c r="O1826" s="836">
        <v>0.5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10</v>
      </c>
      <c r="B1827" s="832" t="s">
        <v>2982</v>
      </c>
      <c r="C1827" s="832" t="s">
        <v>2989</v>
      </c>
      <c r="D1827" s="833" t="s">
        <v>6899</v>
      </c>
      <c r="E1827" s="834" t="s">
        <v>3070</v>
      </c>
      <c r="F1827" s="832" t="s">
        <v>2984</v>
      </c>
      <c r="G1827" s="832" t="s">
        <v>3524</v>
      </c>
      <c r="H1827" s="832" t="s">
        <v>630</v>
      </c>
      <c r="I1827" s="832" t="s">
        <v>3525</v>
      </c>
      <c r="J1827" s="832" t="s">
        <v>939</v>
      </c>
      <c r="K1827" s="832" t="s">
        <v>3526</v>
      </c>
      <c r="L1827" s="835">
        <v>380.18</v>
      </c>
      <c r="M1827" s="835">
        <v>1140.54</v>
      </c>
      <c r="N1827" s="832">
        <v>3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10</v>
      </c>
      <c r="B1828" s="832" t="s">
        <v>2982</v>
      </c>
      <c r="C1828" s="832" t="s">
        <v>2989</v>
      </c>
      <c r="D1828" s="833" t="s">
        <v>6899</v>
      </c>
      <c r="E1828" s="834" t="s">
        <v>3070</v>
      </c>
      <c r="F1828" s="832" t="s">
        <v>2984</v>
      </c>
      <c r="G1828" s="832" t="s">
        <v>3374</v>
      </c>
      <c r="H1828" s="832" t="s">
        <v>630</v>
      </c>
      <c r="I1828" s="832" t="s">
        <v>3375</v>
      </c>
      <c r="J1828" s="832" t="s">
        <v>1145</v>
      </c>
      <c r="K1828" s="832" t="s">
        <v>3101</v>
      </c>
      <c r="L1828" s="835">
        <v>69.44</v>
      </c>
      <c r="M1828" s="835">
        <v>69.44</v>
      </c>
      <c r="N1828" s="832">
        <v>1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10</v>
      </c>
      <c r="B1829" s="832" t="s">
        <v>2982</v>
      </c>
      <c r="C1829" s="832" t="s">
        <v>2989</v>
      </c>
      <c r="D1829" s="833" t="s">
        <v>6899</v>
      </c>
      <c r="E1829" s="834" t="s">
        <v>3070</v>
      </c>
      <c r="F1829" s="832" t="s">
        <v>2984</v>
      </c>
      <c r="G1829" s="832" t="s">
        <v>3182</v>
      </c>
      <c r="H1829" s="832" t="s">
        <v>630</v>
      </c>
      <c r="I1829" s="832" t="s">
        <v>4863</v>
      </c>
      <c r="J1829" s="832" t="s">
        <v>706</v>
      </c>
      <c r="K1829" s="832" t="s">
        <v>4864</v>
      </c>
      <c r="L1829" s="835">
        <v>59.53</v>
      </c>
      <c r="M1829" s="835">
        <v>59.53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10</v>
      </c>
      <c r="B1830" s="832" t="s">
        <v>2982</v>
      </c>
      <c r="C1830" s="832" t="s">
        <v>2989</v>
      </c>
      <c r="D1830" s="833" t="s">
        <v>6899</v>
      </c>
      <c r="E1830" s="834" t="s">
        <v>3070</v>
      </c>
      <c r="F1830" s="832" t="s">
        <v>2984</v>
      </c>
      <c r="G1830" s="832" t="s">
        <v>3182</v>
      </c>
      <c r="H1830" s="832" t="s">
        <v>630</v>
      </c>
      <c r="I1830" s="832" t="s">
        <v>3844</v>
      </c>
      <c r="J1830" s="832" t="s">
        <v>706</v>
      </c>
      <c r="K1830" s="832" t="s">
        <v>3845</v>
      </c>
      <c r="L1830" s="835">
        <v>33.71</v>
      </c>
      <c r="M1830" s="835">
        <v>33.71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10</v>
      </c>
      <c r="B1831" s="832" t="s">
        <v>2982</v>
      </c>
      <c r="C1831" s="832" t="s">
        <v>2989</v>
      </c>
      <c r="D1831" s="833" t="s">
        <v>6899</v>
      </c>
      <c r="E1831" s="834" t="s">
        <v>3070</v>
      </c>
      <c r="F1831" s="832" t="s">
        <v>2984</v>
      </c>
      <c r="G1831" s="832" t="s">
        <v>3425</v>
      </c>
      <c r="H1831" s="832" t="s">
        <v>630</v>
      </c>
      <c r="I1831" s="832" t="s">
        <v>3430</v>
      </c>
      <c r="J1831" s="832" t="s">
        <v>1070</v>
      </c>
      <c r="K1831" s="832" t="s">
        <v>3427</v>
      </c>
      <c r="L1831" s="835">
        <v>42.54</v>
      </c>
      <c r="M1831" s="835">
        <v>42.54</v>
      </c>
      <c r="N1831" s="832">
        <v>1</v>
      </c>
      <c r="O1831" s="836">
        <v>1</v>
      </c>
      <c r="P1831" s="835">
        <v>42.54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10</v>
      </c>
      <c r="B1832" s="832" t="s">
        <v>2982</v>
      </c>
      <c r="C1832" s="832" t="s">
        <v>2989</v>
      </c>
      <c r="D1832" s="833" t="s">
        <v>6899</v>
      </c>
      <c r="E1832" s="834" t="s">
        <v>3070</v>
      </c>
      <c r="F1832" s="832" t="s">
        <v>2984</v>
      </c>
      <c r="G1832" s="832" t="s">
        <v>3425</v>
      </c>
      <c r="H1832" s="832" t="s">
        <v>630</v>
      </c>
      <c r="I1832" s="832" t="s">
        <v>3431</v>
      </c>
      <c r="J1832" s="832" t="s">
        <v>1070</v>
      </c>
      <c r="K1832" s="832" t="s">
        <v>3432</v>
      </c>
      <c r="L1832" s="835">
        <v>60.28</v>
      </c>
      <c r="M1832" s="835">
        <v>60.28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10</v>
      </c>
      <c r="B1833" s="832" t="s">
        <v>2982</v>
      </c>
      <c r="C1833" s="832" t="s">
        <v>2989</v>
      </c>
      <c r="D1833" s="833" t="s">
        <v>6899</v>
      </c>
      <c r="E1833" s="834" t="s">
        <v>3070</v>
      </c>
      <c r="F1833" s="832" t="s">
        <v>2985</v>
      </c>
      <c r="G1833" s="832" t="s">
        <v>3094</v>
      </c>
      <c r="H1833" s="832" t="s">
        <v>630</v>
      </c>
      <c r="I1833" s="832" t="s">
        <v>652</v>
      </c>
      <c r="J1833" s="832" t="s">
        <v>3040</v>
      </c>
      <c r="K1833" s="832"/>
      <c r="L1833" s="835">
        <v>0</v>
      </c>
      <c r="M1833" s="835">
        <v>0</v>
      </c>
      <c r="N1833" s="832">
        <v>1</v>
      </c>
      <c r="O1833" s="836">
        <v>1</v>
      </c>
      <c r="P1833" s="835"/>
      <c r="Q1833" s="837"/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10</v>
      </c>
      <c r="B1834" s="832" t="s">
        <v>2982</v>
      </c>
      <c r="C1834" s="832" t="s">
        <v>2989</v>
      </c>
      <c r="D1834" s="833" t="s">
        <v>6899</v>
      </c>
      <c r="E1834" s="834" t="s">
        <v>3071</v>
      </c>
      <c r="F1834" s="832" t="s">
        <v>2984</v>
      </c>
      <c r="G1834" s="832" t="s">
        <v>3106</v>
      </c>
      <c r="H1834" s="832" t="s">
        <v>689</v>
      </c>
      <c r="I1834" s="832" t="s">
        <v>2588</v>
      </c>
      <c r="J1834" s="832" t="s">
        <v>1288</v>
      </c>
      <c r="K1834" s="832" t="s">
        <v>2589</v>
      </c>
      <c r="L1834" s="835">
        <v>154.36000000000001</v>
      </c>
      <c r="M1834" s="835">
        <v>308.72000000000003</v>
      </c>
      <c r="N1834" s="832">
        <v>2</v>
      </c>
      <c r="O1834" s="836">
        <v>2</v>
      </c>
      <c r="P1834" s="835">
        <v>154.36000000000001</v>
      </c>
      <c r="Q1834" s="837">
        <v>0.5</v>
      </c>
      <c r="R1834" s="832">
        <v>1</v>
      </c>
      <c r="S1834" s="837">
        <v>0.5</v>
      </c>
      <c r="T1834" s="836">
        <v>1</v>
      </c>
      <c r="U1834" s="838">
        <v>0.5</v>
      </c>
    </row>
    <row r="1835" spans="1:21" ht="14.4" customHeight="1" x14ac:dyDescent="0.3">
      <c r="A1835" s="831">
        <v>10</v>
      </c>
      <c r="B1835" s="832" t="s">
        <v>2982</v>
      </c>
      <c r="C1835" s="832" t="s">
        <v>2989</v>
      </c>
      <c r="D1835" s="833" t="s">
        <v>6899</v>
      </c>
      <c r="E1835" s="834" t="s">
        <v>3071</v>
      </c>
      <c r="F1835" s="832" t="s">
        <v>2984</v>
      </c>
      <c r="G1835" s="832" t="s">
        <v>3106</v>
      </c>
      <c r="H1835" s="832" t="s">
        <v>689</v>
      </c>
      <c r="I1835" s="832" t="s">
        <v>2451</v>
      </c>
      <c r="J1835" s="832" t="s">
        <v>1014</v>
      </c>
      <c r="K1835" s="832" t="s">
        <v>3256</v>
      </c>
      <c r="L1835" s="835">
        <v>75.73</v>
      </c>
      <c r="M1835" s="835">
        <v>227.19</v>
      </c>
      <c r="N1835" s="832">
        <v>3</v>
      </c>
      <c r="O1835" s="836">
        <v>3</v>
      </c>
      <c r="P1835" s="835">
        <v>75.73</v>
      </c>
      <c r="Q1835" s="837">
        <v>0.33333333333333337</v>
      </c>
      <c r="R1835" s="832">
        <v>1</v>
      </c>
      <c r="S1835" s="837">
        <v>0.33333333333333331</v>
      </c>
      <c r="T1835" s="836">
        <v>1</v>
      </c>
      <c r="U1835" s="838">
        <v>0.33333333333333331</v>
      </c>
    </row>
    <row r="1836" spans="1:21" ht="14.4" customHeight="1" x14ac:dyDescent="0.3">
      <c r="A1836" s="831">
        <v>10</v>
      </c>
      <c r="B1836" s="832" t="s">
        <v>2982</v>
      </c>
      <c r="C1836" s="832" t="s">
        <v>2989</v>
      </c>
      <c r="D1836" s="833" t="s">
        <v>6899</v>
      </c>
      <c r="E1836" s="834" t="s">
        <v>3071</v>
      </c>
      <c r="F1836" s="832" t="s">
        <v>2984</v>
      </c>
      <c r="G1836" s="832" t="s">
        <v>3106</v>
      </c>
      <c r="H1836" s="832" t="s">
        <v>630</v>
      </c>
      <c r="I1836" s="832" t="s">
        <v>4889</v>
      </c>
      <c r="J1836" s="832" t="s">
        <v>1014</v>
      </c>
      <c r="K1836" s="832" t="s">
        <v>4890</v>
      </c>
      <c r="L1836" s="835">
        <v>0</v>
      </c>
      <c r="M1836" s="835">
        <v>0</v>
      </c>
      <c r="N1836" s="832">
        <v>1</v>
      </c>
      <c r="O1836" s="836">
        <v>1</v>
      </c>
      <c r="P1836" s="835"/>
      <c r="Q1836" s="837"/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10</v>
      </c>
      <c r="B1837" s="832" t="s">
        <v>2982</v>
      </c>
      <c r="C1837" s="832" t="s">
        <v>2989</v>
      </c>
      <c r="D1837" s="833" t="s">
        <v>6899</v>
      </c>
      <c r="E1837" s="834" t="s">
        <v>3071</v>
      </c>
      <c r="F1837" s="832" t="s">
        <v>2984</v>
      </c>
      <c r="G1837" s="832" t="s">
        <v>4064</v>
      </c>
      <c r="H1837" s="832" t="s">
        <v>630</v>
      </c>
      <c r="I1837" s="832" t="s">
        <v>4891</v>
      </c>
      <c r="J1837" s="832" t="s">
        <v>4332</v>
      </c>
      <c r="K1837" s="832" t="s">
        <v>2462</v>
      </c>
      <c r="L1837" s="835">
        <v>170.52</v>
      </c>
      <c r="M1837" s="835">
        <v>170.52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10</v>
      </c>
      <c r="B1838" s="832" t="s">
        <v>2982</v>
      </c>
      <c r="C1838" s="832" t="s">
        <v>2989</v>
      </c>
      <c r="D1838" s="833" t="s">
        <v>6899</v>
      </c>
      <c r="E1838" s="834" t="s">
        <v>3071</v>
      </c>
      <c r="F1838" s="832" t="s">
        <v>2984</v>
      </c>
      <c r="G1838" s="832" t="s">
        <v>3263</v>
      </c>
      <c r="H1838" s="832" t="s">
        <v>630</v>
      </c>
      <c r="I1838" s="832" t="s">
        <v>3264</v>
      </c>
      <c r="J1838" s="832" t="s">
        <v>2464</v>
      </c>
      <c r="K1838" s="832" t="s">
        <v>3265</v>
      </c>
      <c r="L1838" s="835">
        <v>42.63</v>
      </c>
      <c r="M1838" s="835">
        <v>42.63</v>
      </c>
      <c r="N1838" s="832">
        <v>1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10</v>
      </c>
      <c r="B1839" s="832" t="s">
        <v>2982</v>
      </c>
      <c r="C1839" s="832" t="s">
        <v>2989</v>
      </c>
      <c r="D1839" s="833" t="s">
        <v>6899</v>
      </c>
      <c r="E1839" s="834" t="s">
        <v>3071</v>
      </c>
      <c r="F1839" s="832" t="s">
        <v>2984</v>
      </c>
      <c r="G1839" s="832" t="s">
        <v>3267</v>
      </c>
      <c r="H1839" s="832" t="s">
        <v>630</v>
      </c>
      <c r="I1839" s="832" t="s">
        <v>3977</v>
      </c>
      <c r="J1839" s="832" t="s">
        <v>3978</v>
      </c>
      <c r="K1839" s="832" t="s">
        <v>3979</v>
      </c>
      <c r="L1839" s="835">
        <v>0</v>
      </c>
      <c r="M1839" s="835">
        <v>0</v>
      </c>
      <c r="N1839" s="832">
        <v>1</v>
      </c>
      <c r="O1839" s="836">
        <v>1</v>
      </c>
      <c r="P1839" s="835">
        <v>0</v>
      </c>
      <c r="Q1839" s="837"/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10</v>
      </c>
      <c r="B1840" s="832" t="s">
        <v>2982</v>
      </c>
      <c r="C1840" s="832" t="s">
        <v>2989</v>
      </c>
      <c r="D1840" s="833" t="s">
        <v>6899</v>
      </c>
      <c r="E1840" s="834" t="s">
        <v>3071</v>
      </c>
      <c r="F1840" s="832" t="s">
        <v>2984</v>
      </c>
      <c r="G1840" s="832" t="s">
        <v>3782</v>
      </c>
      <c r="H1840" s="832" t="s">
        <v>630</v>
      </c>
      <c r="I1840" s="832" t="s">
        <v>4786</v>
      </c>
      <c r="J1840" s="832" t="s">
        <v>1250</v>
      </c>
      <c r="K1840" s="832" t="s">
        <v>4787</v>
      </c>
      <c r="L1840" s="835">
        <v>47.47</v>
      </c>
      <c r="M1840" s="835">
        <v>47.47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10</v>
      </c>
      <c r="B1841" s="832" t="s">
        <v>2982</v>
      </c>
      <c r="C1841" s="832" t="s">
        <v>2989</v>
      </c>
      <c r="D1841" s="833" t="s">
        <v>6899</v>
      </c>
      <c r="E1841" s="834" t="s">
        <v>3071</v>
      </c>
      <c r="F1841" s="832" t="s">
        <v>2984</v>
      </c>
      <c r="G1841" s="832" t="s">
        <v>3293</v>
      </c>
      <c r="H1841" s="832" t="s">
        <v>630</v>
      </c>
      <c r="I1841" s="832" t="s">
        <v>3294</v>
      </c>
      <c r="J1841" s="832" t="s">
        <v>778</v>
      </c>
      <c r="K1841" s="832" t="s">
        <v>781</v>
      </c>
      <c r="L1841" s="835">
        <v>0</v>
      </c>
      <c r="M1841" s="835">
        <v>0</v>
      </c>
      <c r="N1841" s="832">
        <v>1</v>
      </c>
      <c r="O1841" s="836">
        <v>0.5</v>
      </c>
      <c r="P1841" s="835"/>
      <c r="Q1841" s="837"/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10</v>
      </c>
      <c r="B1842" s="832" t="s">
        <v>2982</v>
      </c>
      <c r="C1842" s="832" t="s">
        <v>2989</v>
      </c>
      <c r="D1842" s="833" t="s">
        <v>6899</v>
      </c>
      <c r="E1842" s="834" t="s">
        <v>3071</v>
      </c>
      <c r="F1842" s="832" t="s">
        <v>2984</v>
      </c>
      <c r="G1842" s="832" t="s">
        <v>4892</v>
      </c>
      <c r="H1842" s="832" t="s">
        <v>689</v>
      </c>
      <c r="I1842" s="832" t="s">
        <v>4893</v>
      </c>
      <c r="J1842" s="832" t="s">
        <v>4894</v>
      </c>
      <c r="K1842" s="832" t="s">
        <v>3167</v>
      </c>
      <c r="L1842" s="835">
        <v>32.25</v>
      </c>
      <c r="M1842" s="835">
        <v>32.25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10</v>
      </c>
      <c r="B1843" s="832" t="s">
        <v>2982</v>
      </c>
      <c r="C1843" s="832" t="s">
        <v>2989</v>
      </c>
      <c r="D1843" s="833" t="s">
        <v>6899</v>
      </c>
      <c r="E1843" s="834" t="s">
        <v>3071</v>
      </c>
      <c r="F1843" s="832" t="s">
        <v>2984</v>
      </c>
      <c r="G1843" s="832" t="s">
        <v>4895</v>
      </c>
      <c r="H1843" s="832" t="s">
        <v>630</v>
      </c>
      <c r="I1843" s="832" t="s">
        <v>4896</v>
      </c>
      <c r="J1843" s="832" t="s">
        <v>4897</v>
      </c>
      <c r="K1843" s="832" t="s">
        <v>4898</v>
      </c>
      <c r="L1843" s="835">
        <v>0</v>
      </c>
      <c r="M1843" s="835">
        <v>0</v>
      </c>
      <c r="N1843" s="832">
        <v>1</v>
      </c>
      <c r="O1843" s="836">
        <v>1</v>
      </c>
      <c r="P1843" s="835">
        <v>0</v>
      </c>
      <c r="Q1843" s="837"/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10</v>
      </c>
      <c r="B1844" s="832" t="s">
        <v>2982</v>
      </c>
      <c r="C1844" s="832" t="s">
        <v>2989</v>
      </c>
      <c r="D1844" s="833" t="s">
        <v>6899</v>
      </c>
      <c r="E1844" s="834" t="s">
        <v>3071</v>
      </c>
      <c r="F1844" s="832" t="s">
        <v>2984</v>
      </c>
      <c r="G1844" s="832" t="s">
        <v>4399</v>
      </c>
      <c r="H1844" s="832" t="s">
        <v>630</v>
      </c>
      <c r="I1844" s="832" t="s">
        <v>4899</v>
      </c>
      <c r="J1844" s="832" t="s">
        <v>896</v>
      </c>
      <c r="K1844" s="832" t="s">
        <v>4900</v>
      </c>
      <c r="L1844" s="835">
        <v>19.89</v>
      </c>
      <c r="M1844" s="835">
        <v>19.89</v>
      </c>
      <c r="N1844" s="832">
        <v>1</v>
      </c>
      <c r="O1844" s="836">
        <v>0.5</v>
      </c>
      <c r="P1844" s="835">
        <v>19.89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10</v>
      </c>
      <c r="B1845" s="832" t="s">
        <v>2982</v>
      </c>
      <c r="C1845" s="832" t="s">
        <v>2989</v>
      </c>
      <c r="D1845" s="833" t="s">
        <v>6899</v>
      </c>
      <c r="E1845" s="834" t="s">
        <v>3071</v>
      </c>
      <c r="F1845" s="832" t="s">
        <v>2984</v>
      </c>
      <c r="G1845" s="832" t="s">
        <v>4901</v>
      </c>
      <c r="H1845" s="832" t="s">
        <v>630</v>
      </c>
      <c r="I1845" s="832" t="s">
        <v>4902</v>
      </c>
      <c r="J1845" s="832" t="s">
        <v>4903</v>
      </c>
      <c r="K1845" s="832" t="s">
        <v>1859</v>
      </c>
      <c r="L1845" s="835">
        <v>76.069999999999993</v>
      </c>
      <c r="M1845" s="835">
        <v>76.069999999999993</v>
      </c>
      <c r="N1845" s="832">
        <v>1</v>
      </c>
      <c r="O1845" s="836">
        <v>0.5</v>
      </c>
      <c r="P1845" s="835">
        <v>76.069999999999993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10</v>
      </c>
      <c r="B1846" s="832" t="s">
        <v>2982</v>
      </c>
      <c r="C1846" s="832" t="s">
        <v>2989</v>
      </c>
      <c r="D1846" s="833" t="s">
        <v>6899</v>
      </c>
      <c r="E1846" s="834" t="s">
        <v>3071</v>
      </c>
      <c r="F1846" s="832" t="s">
        <v>2984</v>
      </c>
      <c r="G1846" s="832" t="s">
        <v>4017</v>
      </c>
      <c r="H1846" s="832" t="s">
        <v>630</v>
      </c>
      <c r="I1846" s="832" t="s">
        <v>4018</v>
      </c>
      <c r="J1846" s="832" t="s">
        <v>1194</v>
      </c>
      <c r="K1846" s="832" t="s">
        <v>4019</v>
      </c>
      <c r="L1846" s="835">
        <v>105.63</v>
      </c>
      <c r="M1846" s="835">
        <v>105.63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10</v>
      </c>
      <c r="B1847" s="832" t="s">
        <v>2982</v>
      </c>
      <c r="C1847" s="832" t="s">
        <v>2989</v>
      </c>
      <c r="D1847" s="833" t="s">
        <v>6899</v>
      </c>
      <c r="E1847" s="834" t="s">
        <v>3071</v>
      </c>
      <c r="F1847" s="832" t="s">
        <v>2984</v>
      </c>
      <c r="G1847" s="832" t="s">
        <v>4904</v>
      </c>
      <c r="H1847" s="832" t="s">
        <v>630</v>
      </c>
      <c r="I1847" s="832" t="s">
        <v>4905</v>
      </c>
      <c r="J1847" s="832" t="s">
        <v>1221</v>
      </c>
      <c r="K1847" s="832" t="s">
        <v>4906</v>
      </c>
      <c r="L1847" s="835">
        <v>0</v>
      </c>
      <c r="M1847" s="835">
        <v>0</v>
      </c>
      <c r="N1847" s="832">
        <v>1</v>
      </c>
      <c r="O1847" s="836">
        <v>0.5</v>
      </c>
      <c r="P1847" s="835"/>
      <c r="Q1847" s="837"/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10</v>
      </c>
      <c r="B1848" s="832" t="s">
        <v>2982</v>
      </c>
      <c r="C1848" s="832" t="s">
        <v>2989</v>
      </c>
      <c r="D1848" s="833" t="s">
        <v>6899</v>
      </c>
      <c r="E1848" s="834" t="s">
        <v>3071</v>
      </c>
      <c r="F1848" s="832" t="s">
        <v>2984</v>
      </c>
      <c r="G1848" s="832" t="s">
        <v>3115</v>
      </c>
      <c r="H1848" s="832" t="s">
        <v>630</v>
      </c>
      <c r="I1848" s="832" t="s">
        <v>3116</v>
      </c>
      <c r="J1848" s="832" t="s">
        <v>949</v>
      </c>
      <c r="K1848" s="832" t="s">
        <v>3117</v>
      </c>
      <c r="L1848" s="835">
        <v>34.15</v>
      </c>
      <c r="M1848" s="835">
        <v>34.15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10</v>
      </c>
      <c r="B1849" s="832" t="s">
        <v>2982</v>
      </c>
      <c r="C1849" s="832" t="s">
        <v>2989</v>
      </c>
      <c r="D1849" s="833" t="s">
        <v>6899</v>
      </c>
      <c r="E1849" s="834" t="s">
        <v>3071</v>
      </c>
      <c r="F1849" s="832" t="s">
        <v>2984</v>
      </c>
      <c r="G1849" s="832" t="s">
        <v>3120</v>
      </c>
      <c r="H1849" s="832" t="s">
        <v>630</v>
      </c>
      <c r="I1849" s="832" t="s">
        <v>3211</v>
      </c>
      <c r="J1849" s="832" t="s">
        <v>1034</v>
      </c>
      <c r="K1849" s="832" t="s">
        <v>3212</v>
      </c>
      <c r="L1849" s="835">
        <v>48.09</v>
      </c>
      <c r="M1849" s="835">
        <v>48.09</v>
      </c>
      <c r="N1849" s="832">
        <v>1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10</v>
      </c>
      <c r="B1850" s="832" t="s">
        <v>2982</v>
      </c>
      <c r="C1850" s="832" t="s">
        <v>2989</v>
      </c>
      <c r="D1850" s="833" t="s">
        <v>6899</v>
      </c>
      <c r="E1850" s="834" t="s">
        <v>3071</v>
      </c>
      <c r="F1850" s="832" t="s">
        <v>2984</v>
      </c>
      <c r="G1850" s="832" t="s">
        <v>3120</v>
      </c>
      <c r="H1850" s="832" t="s">
        <v>630</v>
      </c>
      <c r="I1850" s="832" t="s">
        <v>3121</v>
      </c>
      <c r="J1850" s="832" t="s">
        <v>1060</v>
      </c>
      <c r="K1850" s="832" t="s">
        <v>3122</v>
      </c>
      <c r="L1850" s="835">
        <v>89.91</v>
      </c>
      <c r="M1850" s="835">
        <v>89.91</v>
      </c>
      <c r="N1850" s="832">
        <v>1</v>
      </c>
      <c r="O1850" s="836">
        <v>1</v>
      </c>
      <c r="P1850" s="835">
        <v>89.91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10</v>
      </c>
      <c r="B1851" s="832" t="s">
        <v>2982</v>
      </c>
      <c r="C1851" s="832" t="s">
        <v>2989</v>
      </c>
      <c r="D1851" s="833" t="s">
        <v>6899</v>
      </c>
      <c r="E1851" s="834" t="s">
        <v>3071</v>
      </c>
      <c r="F1851" s="832" t="s">
        <v>2984</v>
      </c>
      <c r="G1851" s="832" t="s">
        <v>3323</v>
      </c>
      <c r="H1851" s="832" t="s">
        <v>630</v>
      </c>
      <c r="I1851" s="832" t="s">
        <v>3324</v>
      </c>
      <c r="J1851" s="832" t="s">
        <v>702</v>
      </c>
      <c r="K1851" s="832" t="s">
        <v>3325</v>
      </c>
      <c r="L1851" s="835">
        <v>0</v>
      </c>
      <c r="M1851" s="835">
        <v>0</v>
      </c>
      <c r="N1851" s="832">
        <v>1</v>
      </c>
      <c r="O1851" s="836">
        <v>0.5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10</v>
      </c>
      <c r="B1852" s="832" t="s">
        <v>2982</v>
      </c>
      <c r="C1852" s="832" t="s">
        <v>2989</v>
      </c>
      <c r="D1852" s="833" t="s">
        <v>6899</v>
      </c>
      <c r="E1852" s="834" t="s">
        <v>3071</v>
      </c>
      <c r="F1852" s="832" t="s">
        <v>2984</v>
      </c>
      <c r="G1852" s="832" t="s">
        <v>3126</v>
      </c>
      <c r="H1852" s="832" t="s">
        <v>630</v>
      </c>
      <c r="I1852" s="832" t="s">
        <v>3127</v>
      </c>
      <c r="J1852" s="832" t="s">
        <v>1056</v>
      </c>
      <c r="K1852" s="832" t="s">
        <v>3128</v>
      </c>
      <c r="L1852" s="835">
        <v>61.97</v>
      </c>
      <c r="M1852" s="835">
        <v>61.97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10</v>
      </c>
      <c r="B1853" s="832" t="s">
        <v>2982</v>
      </c>
      <c r="C1853" s="832" t="s">
        <v>2989</v>
      </c>
      <c r="D1853" s="833" t="s">
        <v>6899</v>
      </c>
      <c r="E1853" s="834" t="s">
        <v>3071</v>
      </c>
      <c r="F1853" s="832" t="s">
        <v>2984</v>
      </c>
      <c r="G1853" s="832" t="s">
        <v>3524</v>
      </c>
      <c r="H1853" s="832" t="s">
        <v>630</v>
      </c>
      <c r="I1853" s="832" t="s">
        <v>3754</v>
      </c>
      <c r="J1853" s="832" t="s">
        <v>3755</v>
      </c>
      <c r="K1853" s="832" t="s">
        <v>3753</v>
      </c>
      <c r="L1853" s="835">
        <v>760.22</v>
      </c>
      <c r="M1853" s="835">
        <v>760.22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10</v>
      </c>
      <c r="B1854" s="832" t="s">
        <v>2982</v>
      </c>
      <c r="C1854" s="832" t="s">
        <v>2989</v>
      </c>
      <c r="D1854" s="833" t="s">
        <v>6899</v>
      </c>
      <c r="E1854" s="834" t="s">
        <v>3071</v>
      </c>
      <c r="F1854" s="832" t="s">
        <v>2984</v>
      </c>
      <c r="G1854" s="832" t="s">
        <v>4234</v>
      </c>
      <c r="H1854" s="832" t="s">
        <v>689</v>
      </c>
      <c r="I1854" s="832" t="s">
        <v>2781</v>
      </c>
      <c r="J1854" s="832" t="s">
        <v>2782</v>
      </c>
      <c r="K1854" s="832" t="s">
        <v>2783</v>
      </c>
      <c r="L1854" s="835">
        <v>219.78</v>
      </c>
      <c r="M1854" s="835">
        <v>219.78</v>
      </c>
      <c r="N1854" s="832">
        <v>1</v>
      </c>
      <c r="O1854" s="836">
        <v>1</v>
      </c>
      <c r="P1854" s="835">
        <v>219.78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10</v>
      </c>
      <c r="B1855" s="832" t="s">
        <v>2982</v>
      </c>
      <c r="C1855" s="832" t="s">
        <v>2989</v>
      </c>
      <c r="D1855" s="833" t="s">
        <v>6899</v>
      </c>
      <c r="E1855" s="834" t="s">
        <v>3071</v>
      </c>
      <c r="F1855" s="832" t="s">
        <v>2984</v>
      </c>
      <c r="G1855" s="832" t="s">
        <v>4859</v>
      </c>
      <c r="H1855" s="832" t="s">
        <v>630</v>
      </c>
      <c r="I1855" s="832" t="s">
        <v>4907</v>
      </c>
      <c r="J1855" s="832" t="s">
        <v>4908</v>
      </c>
      <c r="K1855" s="832" t="s">
        <v>4909</v>
      </c>
      <c r="L1855" s="835">
        <v>0</v>
      </c>
      <c r="M1855" s="835">
        <v>0</v>
      </c>
      <c r="N1855" s="832">
        <v>1</v>
      </c>
      <c r="O1855" s="836">
        <v>1</v>
      </c>
      <c r="P1855" s="835">
        <v>0</v>
      </c>
      <c r="Q1855" s="837"/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10</v>
      </c>
      <c r="B1856" s="832" t="s">
        <v>2982</v>
      </c>
      <c r="C1856" s="832" t="s">
        <v>2989</v>
      </c>
      <c r="D1856" s="833" t="s">
        <v>6899</v>
      </c>
      <c r="E1856" s="834" t="s">
        <v>3071</v>
      </c>
      <c r="F1856" s="832" t="s">
        <v>2984</v>
      </c>
      <c r="G1856" s="832" t="s">
        <v>4910</v>
      </c>
      <c r="H1856" s="832" t="s">
        <v>689</v>
      </c>
      <c r="I1856" s="832" t="s">
        <v>4911</v>
      </c>
      <c r="J1856" s="832" t="s">
        <v>2438</v>
      </c>
      <c r="K1856" s="832" t="s">
        <v>4912</v>
      </c>
      <c r="L1856" s="835">
        <v>135.5</v>
      </c>
      <c r="M1856" s="835">
        <v>135.5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10</v>
      </c>
      <c r="B1857" s="832" t="s">
        <v>2982</v>
      </c>
      <c r="C1857" s="832" t="s">
        <v>2989</v>
      </c>
      <c r="D1857" s="833" t="s">
        <v>6899</v>
      </c>
      <c r="E1857" s="834" t="s">
        <v>3071</v>
      </c>
      <c r="F1857" s="832" t="s">
        <v>2984</v>
      </c>
      <c r="G1857" s="832" t="s">
        <v>3501</v>
      </c>
      <c r="H1857" s="832" t="s">
        <v>630</v>
      </c>
      <c r="I1857" s="832" t="s">
        <v>3502</v>
      </c>
      <c r="J1857" s="832" t="s">
        <v>1466</v>
      </c>
      <c r="K1857" s="832" t="s">
        <v>3503</v>
      </c>
      <c r="L1857" s="835">
        <v>239.96</v>
      </c>
      <c r="M1857" s="835">
        <v>239.96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10</v>
      </c>
      <c r="B1858" s="832" t="s">
        <v>2982</v>
      </c>
      <c r="C1858" s="832" t="s">
        <v>2989</v>
      </c>
      <c r="D1858" s="833" t="s">
        <v>6899</v>
      </c>
      <c r="E1858" s="834" t="s">
        <v>3071</v>
      </c>
      <c r="F1858" s="832" t="s">
        <v>2984</v>
      </c>
      <c r="G1858" s="832" t="s">
        <v>3161</v>
      </c>
      <c r="H1858" s="832" t="s">
        <v>630</v>
      </c>
      <c r="I1858" s="832" t="s">
        <v>3364</v>
      </c>
      <c r="J1858" s="832" t="s">
        <v>797</v>
      </c>
      <c r="K1858" s="832" t="s">
        <v>798</v>
      </c>
      <c r="L1858" s="835">
        <v>0</v>
      </c>
      <c r="M1858" s="835">
        <v>0</v>
      </c>
      <c r="N1858" s="832">
        <v>1</v>
      </c>
      <c r="O1858" s="836">
        <v>0.5</v>
      </c>
      <c r="P1858" s="835">
        <v>0</v>
      </c>
      <c r="Q1858" s="837"/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10</v>
      </c>
      <c r="B1859" s="832" t="s">
        <v>2982</v>
      </c>
      <c r="C1859" s="832" t="s">
        <v>2989</v>
      </c>
      <c r="D1859" s="833" t="s">
        <v>6899</v>
      </c>
      <c r="E1859" s="834" t="s">
        <v>3071</v>
      </c>
      <c r="F1859" s="832" t="s">
        <v>2984</v>
      </c>
      <c r="G1859" s="832" t="s">
        <v>3161</v>
      </c>
      <c r="H1859" s="832" t="s">
        <v>630</v>
      </c>
      <c r="I1859" s="832" t="s">
        <v>3166</v>
      </c>
      <c r="J1859" s="832" t="s">
        <v>1177</v>
      </c>
      <c r="K1859" s="832" t="s">
        <v>3167</v>
      </c>
      <c r="L1859" s="835">
        <v>32.25</v>
      </c>
      <c r="M1859" s="835">
        <v>64.5</v>
      </c>
      <c r="N1859" s="832">
        <v>2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10</v>
      </c>
      <c r="B1860" s="832" t="s">
        <v>2982</v>
      </c>
      <c r="C1860" s="832" t="s">
        <v>2989</v>
      </c>
      <c r="D1860" s="833" t="s">
        <v>6899</v>
      </c>
      <c r="E1860" s="834" t="s">
        <v>3071</v>
      </c>
      <c r="F1860" s="832" t="s">
        <v>2984</v>
      </c>
      <c r="G1860" s="832" t="s">
        <v>3161</v>
      </c>
      <c r="H1860" s="832" t="s">
        <v>630</v>
      </c>
      <c r="I1860" s="832" t="s">
        <v>3369</v>
      </c>
      <c r="J1860" s="832" t="s">
        <v>3165</v>
      </c>
      <c r="K1860" s="832" t="s">
        <v>798</v>
      </c>
      <c r="L1860" s="835">
        <v>0</v>
      </c>
      <c r="M1860" s="835">
        <v>0</v>
      </c>
      <c r="N1860" s="832">
        <v>1</v>
      </c>
      <c r="O1860" s="836">
        <v>0.5</v>
      </c>
      <c r="P1860" s="835"/>
      <c r="Q1860" s="837"/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10</v>
      </c>
      <c r="B1861" s="832" t="s">
        <v>2982</v>
      </c>
      <c r="C1861" s="832" t="s">
        <v>2989</v>
      </c>
      <c r="D1861" s="833" t="s">
        <v>6899</v>
      </c>
      <c r="E1861" s="834" t="s">
        <v>3071</v>
      </c>
      <c r="F1861" s="832" t="s">
        <v>2984</v>
      </c>
      <c r="G1861" s="832" t="s">
        <v>3175</v>
      </c>
      <c r="H1861" s="832" t="s">
        <v>630</v>
      </c>
      <c r="I1861" s="832" t="s">
        <v>3179</v>
      </c>
      <c r="J1861" s="832" t="s">
        <v>3180</v>
      </c>
      <c r="K1861" s="832" t="s">
        <v>3181</v>
      </c>
      <c r="L1861" s="835">
        <v>87.67</v>
      </c>
      <c r="M1861" s="835">
        <v>350.68</v>
      </c>
      <c r="N1861" s="832">
        <v>4</v>
      </c>
      <c r="O1861" s="836">
        <v>1</v>
      </c>
      <c r="P1861" s="835">
        <v>175.34</v>
      </c>
      <c r="Q1861" s="837">
        <v>0.5</v>
      </c>
      <c r="R1861" s="832">
        <v>2</v>
      </c>
      <c r="S1861" s="837">
        <v>0.5</v>
      </c>
      <c r="T1861" s="836">
        <v>0.5</v>
      </c>
      <c r="U1861" s="838">
        <v>0.5</v>
      </c>
    </row>
    <row r="1862" spans="1:21" ht="14.4" customHeight="1" x14ac:dyDescent="0.3">
      <c r="A1862" s="831">
        <v>10</v>
      </c>
      <c r="B1862" s="832" t="s">
        <v>2982</v>
      </c>
      <c r="C1862" s="832" t="s">
        <v>2989</v>
      </c>
      <c r="D1862" s="833" t="s">
        <v>6899</v>
      </c>
      <c r="E1862" s="834" t="s">
        <v>3071</v>
      </c>
      <c r="F1862" s="832" t="s">
        <v>2984</v>
      </c>
      <c r="G1862" s="832" t="s">
        <v>3401</v>
      </c>
      <c r="H1862" s="832" t="s">
        <v>689</v>
      </c>
      <c r="I1862" s="832" t="s">
        <v>2575</v>
      </c>
      <c r="J1862" s="832" t="s">
        <v>2576</v>
      </c>
      <c r="K1862" s="832" t="s">
        <v>2577</v>
      </c>
      <c r="L1862" s="835">
        <v>15.9</v>
      </c>
      <c r="M1862" s="835">
        <v>31.8</v>
      </c>
      <c r="N1862" s="832">
        <v>2</v>
      </c>
      <c r="O1862" s="836">
        <v>1</v>
      </c>
      <c r="P1862" s="835">
        <v>31.8</v>
      </c>
      <c r="Q1862" s="837">
        <v>1</v>
      </c>
      <c r="R1862" s="832">
        <v>2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10</v>
      </c>
      <c r="B1863" s="832" t="s">
        <v>2982</v>
      </c>
      <c r="C1863" s="832" t="s">
        <v>2989</v>
      </c>
      <c r="D1863" s="833" t="s">
        <v>6899</v>
      </c>
      <c r="E1863" s="834" t="s">
        <v>3071</v>
      </c>
      <c r="F1863" s="832" t="s">
        <v>2984</v>
      </c>
      <c r="G1863" s="832" t="s">
        <v>4143</v>
      </c>
      <c r="H1863" s="832" t="s">
        <v>630</v>
      </c>
      <c r="I1863" s="832" t="s">
        <v>4144</v>
      </c>
      <c r="J1863" s="832" t="s">
        <v>4145</v>
      </c>
      <c r="K1863" s="832" t="s">
        <v>4146</v>
      </c>
      <c r="L1863" s="835">
        <v>0</v>
      </c>
      <c r="M1863" s="835">
        <v>0</v>
      </c>
      <c r="N1863" s="832">
        <v>1</v>
      </c>
      <c r="O1863" s="836">
        <v>1</v>
      </c>
      <c r="P1863" s="835"/>
      <c r="Q1863" s="837"/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10</v>
      </c>
      <c r="B1864" s="832" t="s">
        <v>2982</v>
      </c>
      <c r="C1864" s="832" t="s">
        <v>2989</v>
      </c>
      <c r="D1864" s="833" t="s">
        <v>6899</v>
      </c>
      <c r="E1864" s="834" t="s">
        <v>3071</v>
      </c>
      <c r="F1864" s="832" t="s">
        <v>2984</v>
      </c>
      <c r="G1864" s="832" t="s">
        <v>3425</v>
      </c>
      <c r="H1864" s="832" t="s">
        <v>630</v>
      </c>
      <c r="I1864" s="832" t="s">
        <v>3426</v>
      </c>
      <c r="J1864" s="832" t="s">
        <v>743</v>
      </c>
      <c r="K1864" s="832" t="s">
        <v>3427</v>
      </c>
      <c r="L1864" s="835">
        <v>42.54</v>
      </c>
      <c r="M1864" s="835">
        <v>42.54</v>
      </c>
      <c r="N1864" s="832">
        <v>1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10</v>
      </c>
      <c r="B1865" s="832" t="s">
        <v>2982</v>
      </c>
      <c r="C1865" s="832" t="s">
        <v>2989</v>
      </c>
      <c r="D1865" s="833" t="s">
        <v>6899</v>
      </c>
      <c r="E1865" s="834" t="s">
        <v>3071</v>
      </c>
      <c r="F1865" s="832" t="s">
        <v>2984</v>
      </c>
      <c r="G1865" s="832" t="s">
        <v>3425</v>
      </c>
      <c r="H1865" s="832" t="s">
        <v>630</v>
      </c>
      <c r="I1865" s="832" t="s">
        <v>3431</v>
      </c>
      <c r="J1865" s="832" t="s">
        <v>1070</v>
      </c>
      <c r="K1865" s="832" t="s">
        <v>3432</v>
      </c>
      <c r="L1865" s="835">
        <v>60.28</v>
      </c>
      <c r="M1865" s="835">
        <v>180.84</v>
      </c>
      <c r="N1865" s="832">
        <v>3</v>
      </c>
      <c r="O1865" s="836">
        <v>2.5</v>
      </c>
      <c r="P1865" s="835">
        <v>60.28</v>
      </c>
      <c r="Q1865" s="837">
        <v>0.33333333333333331</v>
      </c>
      <c r="R1865" s="832">
        <v>1</v>
      </c>
      <c r="S1865" s="837">
        <v>0.33333333333333331</v>
      </c>
      <c r="T1865" s="836">
        <v>1</v>
      </c>
      <c r="U1865" s="838">
        <v>0.4</v>
      </c>
    </row>
    <row r="1866" spans="1:21" ht="14.4" customHeight="1" x14ac:dyDescent="0.3">
      <c r="A1866" s="831">
        <v>10</v>
      </c>
      <c r="B1866" s="832" t="s">
        <v>2982</v>
      </c>
      <c r="C1866" s="832" t="s">
        <v>2989</v>
      </c>
      <c r="D1866" s="833" t="s">
        <v>6899</v>
      </c>
      <c r="E1866" s="834" t="s">
        <v>3071</v>
      </c>
      <c r="F1866" s="832" t="s">
        <v>2984</v>
      </c>
      <c r="G1866" s="832" t="s">
        <v>4913</v>
      </c>
      <c r="H1866" s="832" t="s">
        <v>630</v>
      </c>
      <c r="I1866" s="832" t="s">
        <v>4914</v>
      </c>
      <c r="J1866" s="832" t="s">
        <v>4915</v>
      </c>
      <c r="K1866" s="832" t="s">
        <v>4916</v>
      </c>
      <c r="L1866" s="835">
        <v>53.38</v>
      </c>
      <c r="M1866" s="835">
        <v>53.38</v>
      </c>
      <c r="N1866" s="832">
        <v>1</v>
      </c>
      <c r="O1866" s="836">
        <v>1</v>
      </c>
      <c r="P1866" s="835">
        <v>53.38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10</v>
      </c>
      <c r="B1867" s="832" t="s">
        <v>2982</v>
      </c>
      <c r="C1867" s="832" t="s">
        <v>2989</v>
      </c>
      <c r="D1867" s="833" t="s">
        <v>6899</v>
      </c>
      <c r="E1867" s="834" t="s">
        <v>3071</v>
      </c>
      <c r="F1867" s="832" t="s">
        <v>2984</v>
      </c>
      <c r="G1867" s="832" t="s">
        <v>3186</v>
      </c>
      <c r="H1867" s="832" t="s">
        <v>630</v>
      </c>
      <c r="I1867" s="832" t="s">
        <v>4917</v>
      </c>
      <c r="J1867" s="832" t="s">
        <v>1690</v>
      </c>
      <c r="K1867" s="832" t="s">
        <v>4918</v>
      </c>
      <c r="L1867" s="835">
        <v>37.68</v>
      </c>
      <c r="M1867" s="835">
        <v>37.68</v>
      </c>
      <c r="N1867" s="832">
        <v>1</v>
      </c>
      <c r="O1867" s="836">
        <v>1</v>
      </c>
      <c r="P1867" s="835">
        <v>37.68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10</v>
      </c>
      <c r="B1868" s="832" t="s">
        <v>2982</v>
      </c>
      <c r="C1868" s="832" t="s">
        <v>2989</v>
      </c>
      <c r="D1868" s="833" t="s">
        <v>6899</v>
      </c>
      <c r="E1868" s="834" t="s">
        <v>3071</v>
      </c>
      <c r="F1868" s="832" t="s">
        <v>2984</v>
      </c>
      <c r="G1868" s="832" t="s">
        <v>4811</v>
      </c>
      <c r="H1868" s="832" t="s">
        <v>630</v>
      </c>
      <c r="I1868" s="832" t="s">
        <v>4812</v>
      </c>
      <c r="J1868" s="832" t="s">
        <v>907</v>
      </c>
      <c r="K1868" s="832" t="s">
        <v>2928</v>
      </c>
      <c r="L1868" s="835">
        <v>1274.5999999999999</v>
      </c>
      <c r="M1868" s="835">
        <v>1274.5999999999999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10</v>
      </c>
      <c r="B1869" s="832" t="s">
        <v>2982</v>
      </c>
      <c r="C1869" s="832" t="s">
        <v>2989</v>
      </c>
      <c r="D1869" s="833" t="s">
        <v>6899</v>
      </c>
      <c r="E1869" s="834" t="s">
        <v>3071</v>
      </c>
      <c r="F1869" s="832" t="s">
        <v>2984</v>
      </c>
      <c r="G1869" s="832" t="s">
        <v>4441</v>
      </c>
      <c r="H1869" s="832" t="s">
        <v>630</v>
      </c>
      <c r="I1869" s="832" t="s">
        <v>4442</v>
      </c>
      <c r="J1869" s="832" t="s">
        <v>4443</v>
      </c>
      <c r="K1869" s="832" t="s">
        <v>4444</v>
      </c>
      <c r="L1869" s="835">
        <v>275.77999999999997</v>
      </c>
      <c r="M1869" s="835">
        <v>275.77999999999997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10</v>
      </c>
      <c r="B1870" s="832" t="s">
        <v>2982</v>
      </c>
      <c r="C1870" s="832" t="s">
        <v>2989</v>
      </c>
      <c r="D1870" s="833" t="s">
        <v>6899</v>
      </c>
      <c r="E1870" s="834" t="s">
        <v>3071</v>
      </c>
      <c r="F1870" s="832" t="s">
        <v>2985</v>
      </c>
      <c r="G1870" s="832" t="s">
        <v>3094</v>
      </c>
      <c r="H1870" s="832" t="s">
        <v>630</v>
      </c>
      <c r="I1870" s="832" t="s">
        <v>4838</v>
      </c>
      <c r="J1870" s="832" t="s">
        <v>3040</v>
      </c>
      <c r="K1870" s="832"/>
      <c r="L1870" s="835">
        <v>0</v>
      </c>
      <c r="M1870" s="835">
        <v>0</v>
      </c>
      <c r="N1870" s="832">
        <v>1</v>
      </c>
      <c r="O1870" s="836">
        <v>1</v>
      </c>
      <c r="P1870" s="835">
        <v>0</v>
      </c>
      <c r="Q1870" s="837"/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10</v>
      </c>
      <c r="B1871" s="832" t="s">
        <v>2982</v>
      </c>
      <c r="C1871" s="832" t="s">
        <v>2989</v>
      </c>
      <c r="D1871" s="833" t="s">
        <v>6899</v>
      </c>
      <c r="E1871" s="834" t="s">
        <v>3072</v>
      </c>
      <c r="F1871" s="832" t="s">
        <v>2984</v>
      </c>
      <c r="G1871" s="832" t="s">
        <v>3097</v>
      </c>
      <c r="H1871" s="832" t="s">
        <v>630</v>
      </c>
      <c r="I1871" s="832" t="s">
        <v>2618</v>
      </c>
      <c r="J1871" s="832" t="s">
        <v>860</v>
      </c>
      <c r="K1871" s="832" t="s">
        <v>2495</v>
      </c>
      <c r="L1871" s="835">
        <v>36.270000000000003</v>
      </c>
      <c r="M1871" s="835">
        <v>36.270000000000003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10</v>
      </c>
      <c r="B1872" s="832" t="s">
        <v>2982</v>
      </c>
      <c r="C1872" s="832" t="s">
        <v>2989</v>
      </c>
      <c r="D1872" s="833" t="s">
        <v>6899</v>
      </c>
      <c r="E1872" s="834" t="s">
        <v>3072</v>
      </c>
      <c r="F1872" s="832" t="s">
        <v>2984</v>
      </c>
      <c r="G1872" s="832" t="s">
        <v>3106</v>
      </c>
      <c r="H1872" s="832" t="s">
        <v>689</v>
      </c>
      <c r="I1872" s="832" t="s">
        <v>2445</v>
      </c>
      <c r="J1872" s="832" t="s">
        <v>2446</v>
      </c>
      <c r="K1872" s="832" t="s">
        <v>2447</v>
      </c>
      <c r="L1872" s="835">
        <v>66.08</v>
      </c>
      <c r="M1872" s="835">
        <v>66.08</v>
      </c>
      <c r="N1872" s="832">
        <v>1</v>
      </c>
      <c r="O1872" s="836">
        <v>1</v>
      </c>
      <c r="P1872" s="835">
        <v>66.08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10</v>
      </c>
      <c r="B1873" s="832" t="s">
        <v>2982</v>
      </c>
      <c r="C1873" s="832" t="s">
        <v>2989</v>
      </c>
      <c r="D1873" s="833" t="s">
        <v>6899</v>
      </c>
      <c r="E1873" s="834" t="s">
        <v>3072</v>
      </c>
      <c r="F1873" s="832" t="s">
        <v>2984</v>
      </c>
      <c r="G1873" s="832" t="s">
        <v>3106</v>
      </c>
      <c r="H1873" s="832" t="s">
        <v>689</v>
      </c>
      <c r="I1873" s="832" t="s">
        <v>2448</v>
      </c>
      <c r="J1873" s="832" t="s">
        <v>2449</v>
      </c>
      <c r="K1873" s="832" t="s">
        <v>2450</v>
      </c>
      <c r="L1873" s="835">
        <v>149.52000000000001</v>
      </c>
      <c r="M1873" s="835">
        <v>149.52000000000001</v>
      </c>
      <c r="N1873" s="832">
        <v>1</v>
      </c>
      <c r="O1873" s="836">
        <v>1</v>
      </c>
      <c r="P1873" s="835">
        <v>149.52000000000001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10</v>
      </c>
      <c r="B1874" s="832" t="s">
        <v>2982</v>
      </c>
      <c r="C1874" s="832" t="s">
        <v>2989</v>
      </c>
      <c r="D1874" s="833" t="s">
        <v>6899</v>
      </c>
      <c r="E1874" s="834" t="s">
        <v>3072</v>
      </c>
      <c r="F1874" s="832" t="s">
        <v>2984</v>
      </c>
      <c r="G1874" s="832" t="s">
        <v>3106</v>
      </c>
      <c r="H1874" s="832" t="s">
        <v>689</v>
      </c>
      <c r="I1874" s="832" t="s">
        <v>2451</v>
      </c>
      <c r="J1874" s="832" t="s">
        <v>1014</v>
      </c>
      <c r="K1874" s="832" t="s">
        <v>3256</v>
      </c>
      <c r="L1874" s="835">
        <v>75.73</v>
      </c>
      <c r="M1874" s="835">
        <v>151.46</v>
      </c>
      <c r="N1874" s="832">
        <v>2</v>
      </c>
      <c r="O1874" s="836">
        <v>1.5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10</v>
      </c>
      <c r="B1875" s="832" t="s">
        <v>2982</v>
      </c>
      <c r="C1875" s="832" t="s">
        <v>2989</v>
      </c>
      <c r="D1875" s="833" t="s">
        <v>6899</v>
      </c>
      <c r="E1875" s="834" t="s">
        <v>3072</v>
      </c>
      <c r="F1875" s="832" t="s">
        <v>2984</v>
      </c>
      <c r="G1875" s="832" t="s">
        <v>4919</v>
      </c>
      <c r="H1875" s="832" t="s">
        <v>630</v>
      </c>
      <c r="I1875" s="832" t="s">
        <v>4920</v>
      </c>
      <c r="J1875" s="832" t="s">
        <v>881</v>
      </c>
      <c r="K1875" s="832" t="s">
        <v>4921</v>
      </c>
      <c r="L1875" s="835">
        <v>57.76</v>
      </c>
      <c r="M1875" s="835">
        <v>57.76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10</v>
      </c>
      <c r="B1876" s="832" t="s">
        <v>2982</v>
      </c>
      <c r="C1876" s="832" t="s">
        <v>2989</v>
      </c>
      <c r="D1876" s="833" t="s">
        <v>6899</v>
      </c>
      <c r="E1876" s="834" t="s">
        <v>3072</v>
      </c>
      <c r="F1876" s="832" t="s">
        <v>2984</v>
      </c>
      <c r="G1876" s="832" t="s">
        <v>3263</v>
      </c>
      <c r="H1876" s="832" t="s">
        <v>630</v>
      </c>
      <c r="I1876" s="832" t="s">
        <v>3264</v>
      </c>
      <c r="J1876" s="832" t="s">
        <v>2464</v>
      </c>
      <c r="K1876" s="832" t="s">
        <v>3265</v>
      </c>
      <c r="L1876" s="835">
        <v>42.63</v>
      </c>
      <c r="M1876" s="835">
        <v>42.63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10</v>
      </c>
      <c r="B1877" s="832" t="s">
        <v>2982</v>
      </c>
      <c r="C1877" s="832" t="s">
        <v>2989</v>
      </c>
      <c r="D1877" s="833" t="s">
        <v>6899</v>
      </c>
      <c r="E1877" s="834" t="s">
        <v>3072</v>
      </c>
      <c r="F1877" s="832" t="s">
        <v>2984</v>
      </c>
      <c r="G1877" s="832" t="s">
        <v>3267</v>
      </c>
      <c r="H1877" s="832" t="s">
        <v>689</v>
      </c>
      <c r="I1877" s="832" t="s">
        <v>2535</v>
      </c>
      <c r="J1877" s="832" t="s">
        <v>953</v>
      </c>
      <c r="K1877" s="832" t="s">
        <v>2536</v>
      </c>
      <c r="L1877" s="835">
        <v>0</v>
      </c>
      <c r="M1877" s="835">
        <v>0</v>
      </c>
      <c r="N1877" s="832">
        <v>1</v>
      </c>
      <c r="O1877" s="836">
        <v>0.5</v>
      </c>
      <c r="P1877" s="835"/>
      <c r="Q1877" s="837"/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10</v>
      </c>
      <c r="B1878" s="832" t="s">
        <v>2982</v>
      </c>
      <c r="C1878" s="832" t="s">
        <v>2989</v>
      </c>
      <c r="D1878" s="833" t="s">
        <v>6899</v>
      </c>
      <c r="E1878" s="834" t="s">
        <v>3072</v>
      </c>
      <c r="F1878" s="832" t="s">
        <v>2984</v>
      </c>
      <c r="G1878" s="832" t="s">
        <v>3648</v>
      </c>
      <c r="H1878" s="832" t="s">
        <v>630</v>
      </c>
      <c r="I1878" s="832" t="s">
        <v>4221</v>
      </c>
      <c r="J1878" s="832" t="s">
        <v>764</v>
      </c>
      <c r="K1878" s="832" t="s">
        <v>4222</v>
      </c>
      <c r="L1878" s="835">
        <v>18.809999999999999</v>
      </c>
      <c r="M1878" s="835">
        <v>37.619999999999997</v>
      </c>
      <c r="N1878" s="832">
        <v>2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10</v>
      </c>
      <c r="B1879" s="832" t="s">
        <v>2982</v>
      </c>
      <c r="C1879" s="832" t="s">
        <v>2989</v>
      </c>
      <c r="D1879" s="833" t="s">
        <v>6899</v>
      </c>
      <c r="E1879" s="834" t="s">
        <v>3072</v>
      </c>
      <c r="F1879" s="832" t="s">
        <v>2984</v>
      </c>
      <c r="G1879" s="832" t="s">
        <v>3648</v>
      </c>
      <c r="H1879" s="832" t="s">
        <v>630</v>
      </c>
      <c r="I1879" s="832" t="s">
        <v>4788</v>
      </c>
      <c r="J1879" s="832" t="s">
        <v>1380</v>
      </c>
      <c r="K1879" s="832" t="s">
        <v>4789</v>
      </c>
      <c r="L1879" s="835">
        <v>80.760000000000005</v>
      </c>
      <c r="M1879" s="835">
        <v>242.28000000000003</v>
      </c>
      <c r="N1879" s="832">
        <v>3</v>
      </c>
      <c r="O1879" s="836">
        <v>1.5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10</v>
      </c>
      <c r="B1880" s="832" t="s">
        <v>2982</v>
      </c>
      <c r="C1880" s="832" t="s">
        <v>2989</v>
      </c>
      <c r="D1880" s="833" t="s">
        <v>6899</v>
      </c>
      <c r="E1880" s="834" t="s">
        <v>3072</v>
      </c>
      <c r="F1880" s="832" t="s">
        <v>2984</v>
      </c>
      <c r="G1880" s="832" t="s">
        <v>3293</v>
      </c>
      <c r="H1880" s="832" t="s">
        <v>630</v>
      </c>
      <c r="I1880" s="832" t="s">
        <v>3294</v>
      </c>
      <c r="J1880" s="832" t="s">
        <v>778</v>
      </c>
      <c r="K1880" s="832" t="s">
        <v>781</v>
      </c>
      <c r="L1880" s="835">
        <v>0</v>
      </c>
      <c r="M1880" s="835">
        <v>0</v>
      </c>
      <c r="N1880" s="832">
        <v>1</v>
      </c>
      <c r="O1880" s="836">
        <v>1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10</v>
      </c>
      <c r="B1881" s="832" t="s">
        <v>2982</v>
      </c>
      <c r="C1881" s="832" t="s">
        <v>2989</v>
      </c>
      <c r="D1881" s="833" t="s">
        <v>6899</v>
      </c>
      <c r="E1881" s="834" t="s">
        <v>3072</v>
      </c>
      <c r="F1881" s="832" t="s">
        <v>2984</v>
      </c>
      <c r="G1881" s="832" t="s">
        <v>3120</v>
      </c>
      <c r="H1881" s="832" t="s">
        <v>630</v>
      </c>
      <c r="I1881" s="832" t="s">
        <v>3211</v>
      </c>
      <c r="J1881" s="832" t="s">
        <v>1034</v>
      </c>
      <c r="K1881" s="832" t="s">
        <v>3212</v>
      </c>
      <c r="L1881" s="835">
        <v>48.09</v>
      </c>
      <c r="M1881" s="835">
        <v>96.18</v>
      </c>
      <c r="N1881" s="832">
        <v>2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10</v>
      </c>
      <c r="B1882" s="832" t="s">
        <v>2982</v>
      </c>
      <c r="C1882" s="832" t="s">
        <v>2989</v>
      </c>
      <c r="D1882" s="833" t="s">
        <v>6899</v>
      </c>
      <c r="E1882" s="834" t="s">
        <v>3072</v>
      </c>
      <c r="F1882" s="832" t="s">
        <v>2984</v>
      </c>
      <c r="G1882" s="832" t="s">
        <v>3120</v>
      </c>
      <c r="H1882" s="832" t="s">
        <v>630</v>
      </c>
      <c r="I1882" s="832" t="s">
        <v>3121</v>
      </c>
      <c r="J1882" s="832" t="s">
        <v>1060</v>
      </c>
      <c r="K1882" s="832" t="s">
        <v>3122</v>
      </c>
      <c r="L1882" s="835">
        <v>89.91</v>
      </c>
      <c r="M1882" s="835">
        <v>89.91</v>
      </c>
      <c r="N1882" s="832">
        <v>1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10</v>
      </c>
      <c r="B1883" s="832" t="s">
        <v>2982</v>
      </c>
      <c r="C1883" s="832" t="s">
        <v>2989</v>
      </c>
      <c r="D1883" s="833" t="s">
        <v>6899</v>
      </c>
      <c r="E1883" s="834" t="s">
        <v>3072</v>
      </c>
      <c r="F1883" s="832" t="s">
        <v>2984</v>
      </c>
      <c r="G1883" s="832" t="s">
        <v>3126</v>
      </c>
      <c r="H1883" s="832" t="s">
        <v>630</v>
      </c>
      <c r="I1883" s="832" t="s">
        <v>3127</v>
      </c>
      <c r="J1883" s="832" t="s">
        <v>1056</v>
      </c>
      <c r="K1883" s="832" t="s">
        <v>3128</v>
      </c>
      <c r="L1883" s="835">
        <v>61.97</v>
      </c>
      <c r="M1883" s="835">
        <v>123.94</v>
      </c>
      <c r="N1883" s="832">
        <v>2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10</v>
      </c>
      <c r="B1884" s="832" t="s">
        <v>2982</v>
      </c>
      <c r="C1884" s="832" t="s">
        <v>2989</v>
      </c>
      <c r="D1884" s="833" t="s">
        <v>6899</v>
      </c>
      <c r="E1884" s="834" t="s">
        <v>3072</v>
      </c>
      <c r="F1884" s="832" t="s">
        <v>2984</v>
      </c>
      <c r="G1884" s="832" t="s">
        <v>3133</v>
      </c>
      <c r="H1884" s="832" t="s">
        <v>630</v>
      </c>
      <c r="I1884" s="832" t="s">
        <v>4922</v>
      </c>
      <c r="J1884" s="832" t="s">
        <v>3135</v>
      </c>
      <c r="K1884" s="832" t="s">
        <v>4923</v>
      </c>
      <c r="L1884" s="835">
        <v>189.43</v>
      </c>
      <c r="M1884" s="835">
        <v>378.86</v>
      </c>
      <c r="N1884" s="832">
        <v>2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10</v>
      </c>
      <c r="B1885" s="832" t="s">
        <v>2982</v>
      </c>
      <c r="C1885" s="832" t="s">
        <v>2989</v>
      </c>
      <c r="D1885" s="833" t="s">
        <v>6899</v>
      </c>
      <c r="E1885" s="834" t="s">
        <v>3072</v>
      </c>
      <c r="F1885" s="832" t="s">
        <v>2984</v>
      </c>
      <c r="G1885" s="832" t="s">
        <v>3349</v>
      </c>
      <c r="H1885" s="832" t="s">
        <v>630</v>
      </c>
      <c r="I1885" s="832" t="s">
        <v>3352</v>
      </c>
      <c r="J1885" s="832" t="s">
        <v>790</v>
      </c>
      <c r="K1885" s="832" t="s">
        <v>792</v>
      </c>
      <c r="L1885" s="835">
        <v>0</v>
      </c>
      <c r="M1885" s="835">
        <v>0</v>
      </c>
      <c r="N1885" s="832">
        <v>1</v>
      </c>
      <c r="O1885" s="836">
        <v>0.5</v>
      </c>
      <c r="P1885" s="835"/>
      <c r="Q1885" s="837"/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10</v>
      </c>
      <c r="B1886" s="832" t="s">
        <v>2982</v>
      </c>
      <c r="C1886" s="832" t="s">
        <v>2989</v>
      </c>
      <c r="D1886" s="833" t="s">
        <v>6899</v>
      </c>
      <c r="E1886" s="834" t="s">
        <v>3072</v>
      </c>
      <c r="F1886" s="832" t="s">
        <v>2984</v>
      </c>
      <c r="G1886" s="832" t="s">
        <v>3655</v>
      </c>
      <c r="H1886" s="832" t="s">
        <v>630</v>
      </c>
      <c r="I1886" s="832" t="s">
        <v>3656</v>
      </c>
      <c r="J1886" s="832" t="s">
        <v>1313</v>
      </c>
      <c r="K1886" s="832" t="s">
        <v>3657</v>
      </c>
      <c r="L1886" s="835">
        <v>34.19</v>
      </c>
      <c r="M1886" s="835">
        <v>170.95</v>
      </c>
      <c r="N1886" s="832">
        <v>5</v>
      </c>
      <c r="O1886" s="836">
        <v>2</v>
      </c>
      <c r="P1886" s="835">
        <v>170.95</v>
      </c>
      <c r="Q1886" s="837">
        <v>1</v>
      </c>
      <c r="R1886" s="832">
        <v>5</v>
      </c>
      <c r="S1886" s="837">
        <v>1</v>
      </c>
      <c r="T1886" s="836">
        <v>2</v>
      </c>
      <c r="U1886" s="838">
        <v>1</v>
      </c>
    </row>
    <row r="1887" spans="1:21" ht="14.4" customHeight="1" x14ac:dyDescent="0.3">
      <c r="A1887" s="831">
        <v>10</v>
      </c>
      <c r="B1887" s="832" t="s">
        <v>2982</v>
      </c>
      <c r="C1887" s="832" t="s">
        <v>2989</v>
      </c>
      <c r="D1887" s="833" t="s">
        <v>6899</v>
      </c>
      <c r="E1887" s="834" t="s">
        <v>3072</v>
      </c>
      <c r="F1887" s="832" t="s">
        <v>2984</v>
      </c>
      <c r="G1887" s="832" t="s">
        <v>3357</v>
      </c>
      <c r="H1887" s="832" t="s">
        <v>630</v>
      </c>
      <c r="I1887" s="832" t="s">
        <v>3358</v>
      </c>
      <c r="J1887" s="832" t="s">
        <v>3359</v>
      </c>
      <c r="K1887" s="832" t="s">
        <v>1620</v>
      </c>
      <c r="L1887" s="835">
        <v>88.1</v>
      </c>
      <c r="M1887" s="835">
        <v>88.1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10</v>
      </c>
      <c r="B1888" s="832" t="s">
        <v>2982</v>
      </c>
      <c r="C1888" s="832" t="s">
        <v>2989</v>
      </c>
      <c r="D1888" s="833" t="s">
        <v>6899</v>
      </c>
      <c r="E1888" s="834" t="s">
        <v>3072</v>
      </c>
      <c r="F1888" s="832" t="s">
        <v>2984</v>
      </c>
      <c r="G1888" s="832" t="s">
        <v>3374</v>
      </c>
      <c r="H1888" s="832" t="s">
        <v>630</v>
      </c>
      <c r="I1888" s="832" t="s">
        <v>4924</v>
      </c>
      <c r="J1888" s="832" t="s">
        <v>1256</v>
      </c>
      <c r="K1888" s="832" t="s">
        <v>1257</v>
      </c>
      <c r="L1888" s="835">
        <v>138.88999999999999</v>
      </c>
      <c r="M1888" s="835">
        <v>138.88999999999999</v>
      </c>
      <c r="N1888" s="832">
        <v>1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10</v>
      </c>
      <c r="B1889" s="832" t="s">
        <v>2982</v>
      </c>
      <c r="C1889" s="832" t="s">
        <v>2989</v>
      </c>
      <c r="D1889" s="833" t="s">
        <v>6899</v>
      </c>
      <c r="E1889" s="834" t="s">
        <v>3072</v>
      </c>
      <c r="F1889" s="832" t="s">
        <v>2984</v>
      </c>
      <c r="G1889" s="832" t="s">
        <v>3374</v>
      </c>
      <c r="H1889" s="832" t="s">
        <v>630</v>
      </c>
      <c r="I1889" s="832" t="s">
        <v>4925</v>
      </c>
      <c r="J1889" s="832" t="s">
        <v>1145</v>
      </c>
      <c r="K1889" s="832" t="s">
        <v>1257</v>
      </c>
      <c r="L1889" s="835">
        <v>0</v>
      </c>
      <c r="M1889" s="835">
        <v>0</v>
      </c>
      <c r="N1889" s="832">
        <v>1</v>
      </c>
      <c r="O1889" s="836">
        <v>1</v>
      </c>
      <c r="P1889" s="835"/>
      <c r="Q1889" s="837"/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10</v>
      </c>
      <c r="B1890" s="832" t="s">
        <v>2982</v>
      </c>
      <c r="C1890" s="832" t="s">
        <v>2989</v>
      </c>
      <c r="D1890" s="833" t="s">
        <v>6899</v>
      </c>
      <c r="E1890" s="834" t="s">
        <v>3072</v>
      </c>
      <c r="F1890" s="832" t="s">
        <v>2984</v>
      </c>
      <c r="G1890" s="832" t="s">
        <v>3383</v>
      </c>
      <c r="H1890" s="832" t="s">
        <v>689</v>
      </c>
      <c r="I1890" s="832" t="s">
        <v>2787</v>
      </c>
      <c r="J1890" s="832" t="s">
        <v>1643</v>
      </c>
      <c r="K1890" s="832" t="s">
        <v>1546</v>
      </c>
      <c r="L1890" s="835">
        <v>72.27</v>
      </c>
      <c r="M1890" s="835">
        <v>2168.1</v>
      </c>
      <c r="N1890" s="832">
        <v>30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10</v>
      </c>
      <c r="B1891" s="832" t="s">
        <v>2982</v>
      </c>
      <c r="C1891" s="832" t="s">
        <v>2989</v>
      </c>
      <c r="D1891" s="833" t="s">
        <v>6899</v>
      </c>
      <c r="E1891" s="834" t="s">
        <v>3072</v>
      </c>
      <c r="F1891" s="832" t="s">
        <v>2984</v>
      </c>
      <c r="G1891" s="832" t="s">
        <v>3952</v>
      </c>
      <c r="H1891" s="832" t="s">
        <v>630</v>
      </c>
      <c r="I1891" s="832" t="s">
        <v>4926</v>
      </c>
      <c r="J1891" s="832" t="s">
        <v>3954</v>
      </c>
      <c r="K1891" s="832" t="s">
        <v>3955</v>
      </c>
      <c r="L1891" s="835">
        <v>698.19</v>
      </c>
      <c r="M1891" s="835">
        <v>698.19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10</v>
      </c>
      <c r="B1892" s="832" t="s">
        <v>2982</v>
      </c>
      <c r="C1892" s="832" t="s">
        <v>2989</v>
      </c>
      <c r="D1892" s="833" t="s">
        <v>6899</v>
      </c>
      <c r="E1892" s="834" t="s">
        <v>3072</v>
      </c>
      <c r="F1892" s="832" t="s">
        <v>2984</v>
      </c>
      <c r="G1892" s="832" t="s">
        <v>3583</v>
      </c>
      <c r="H1892" s="832" t="s">
        <v>689</v>
      </c>
      <c r="I1892" s="832" t="s">
        <v>2619</v>
      </c>
      <c r="J1892" s="832" t="s">
        <v>2620</v>
      </c>
      <c r="K1892" s="832" t="s">
        <v>2621</v>
      </c>
      <c r="L1892" s="835">
        <v>0</v>
      </c>
      <c r="M1892" s="835">
        <v>0</v>
      </c>
      <c r="N1892" s="832">
        <v>2</v>
      </c>
      <c r="O1892" s="836">
        <v>2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10</v>
      </c>
      <c r="B1893" s="832" t="s">
        <v>2982</v>
      </c>
      <c r="C1893" s="832" t="s">
        <v>2989</v>
      </c>
      <c r="D1893" s="833" t="s">
        <v>6899</v>
      </c>
      <c r="E1893" s="834" t="s">
        <v>3072</v>
      </c>
      <c r="F1893" s="832" t="s">
        <v>2984</v>
      </c>
      <c r="G1893" s="832" t="s">
        <v>3583</v>
      </c>
      <c r="H1893" s="832" t="s">
        <v>630</v>
      </c>
      <c r="I1893" s="832" t="s">
        <v>4927</v>
      </c>
      <c r="J1893" s="832" t="s">
        <v>3847</v>
      </c>
      <c r="K1893" s="832" t="s">
        <v>4928</v>
      </c>
      <c r="L1893" s="835">
        <v>227.69</v>
      </c>
      <c r="M1893" s="835">
        <v>227.69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10</v>
      </c>
      <c r="B1894" s="832" t="s">
        <v>2982</v>
      </c>
      <c r="C1894" s="832" t="s">
        <v>2989</v>
      </c>
      <c r="D1894" s="833" t="s">
        <v>6899</v>
      </c>
      <c r="E1894" s="834" t="s">
        <v>3072</v>
      </c>
      <c r="F1894" s="832" t="s">
        <v>2984</v>
      </c>
      <c r="G1894" s="832" t="s">
        <v>4929</v>
      </c>
      <c r="H1894" s="832" t="s">
        <v>630</v>
      </c>
      <c r="I1894" s="832" t="s">
        <v>4930</v>
      </c>
      <c r="J1894" s="832" t="s">
        <v>4931</v>
      </c>
      <c r="K1894" s="832" t="s">
        <v>4932</v>
      </c>
      <c r="L1894" s="835">
        <v>52.47</v>
      </c>
      <c r="M1894" s="835">
        <v>52.47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10</v>
      </c>
      <c r="B1895" s="832" t="s">
        <v>2982</v>
      </c>
      <c r="C1895" s="832" t="s">
        <v>2989</v>
      </c>
      <c r="D1895" s="833" t="s">
        <v>6899</v>
      </c>
      <c r="E1895" s="834" t="s">
        <v>3072</v>
      </c>
      <c r="F1895" s="832" t="s">
        <v>2985</v>
      </c>
      <c r="G1895" s="832" t="s">
        <v>3094</v>
      </c>
      <c r="H1895" s="832" t="s">
        <v>630</v>
      </c>
      <c r="I1895" s="832" t="s">
        <v>3967</v>
      </c>
      <c r="J1895" s="832" t="s">
        <v>3040</v>
      </c>
      <c r="K1895" s="832"/>
      <c r="L1895" s="835">
        <v>0</v>
      </c>
      <c r="M1895" s="835">
        <v>0</v>
      </c>
      <c r="N1895" s="832">
        <v>1</v>
      </c>
      <c r="O1895" s="836">
        <v>1</v>
      </c>
      <c r="P1895" s="835">
        <v>0</v>
      </c>
      <c r="Q1895" s="837"/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10</v>
      </c>
      <c r="B1896" s="832" t="s">
        <v>2982</v>
      </c>
      <c r="C1896" s="832" t="s">
        <v>2989</v>
      </c>
      <c r="D1896" s="833" t="s">
        <v>6899</v>
      </c>
      <c r="E1896" s="834" t="s">
        <v>3072</v>
      </c>
      <c r="F1896" s="832" t="s">
        <v>2985</v>
      </c>
      <c r="G1896" s="832" t="s">
        <v>3094</v>
      </c>
      <c r="H1896" s="832" t="s">
        <v>630</v>
      </c>
      <c r="I1896" s="832" t="s">
        <v>4933</v>
      </c>
      <c r="J1896" s="832" t="s">
        <v>3040</v>
      </c>
      <c r="K1896" s="832"/>
      <c r="L1896" s="835">
        <v>0</v>
      </c>
      <c r="M1896" s="835">
        <v>0</v>
      </c>
      <c r="N1896" s="832">
        <v>1</v>
      </c>
      <c r="O1896" s="836">
        <v>1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10</v>
      </c>
      <c r="B1897" s="832" t="s">
        <v>2982</v>
      </c>
      <c r="C1897" s="832" t="s">
        <v>2989</v>
      </c>
      <c r="D1897" s="833" t="s">
        <v>6899</v>
      </c>
      <c r="E1897" s="834" t="s">
        <v>3074</v>
      </c>
      <c r="F1897" s="832" t="s">
        <v>2984</v>
      </c>
      <c r="G1897" s="832" t="s">
        <v>3249</v>
      </c>
      <c r="H1897" s="832" t="s">
        <v>630</v>
      </c>
      <c r="I1897" s="832" t="s">
        <v>3250</v>
      </c>
      <c r="J1897" s="832" t="s">
        <v>3251</v>
      </c>
      <c r="K1897" s="832" t="s">
        <v>3252</v>
      </c>
      <c r="L1897" s="835">
        <v>19.75</v>
      </c>
      <c r="M1897" s="835">
        <v>59.25</v>
      </c>
      <c r="N1897" s="832">
        <v>3</v>
      </c>
      <c r="O1897" s="836">
        <v>1.5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10</v>
      </c>
      <c r="B1898" s="832" t="s">
        <v>2982</v>
      </c>
      <c r="C1898" s="832" t="s">
        <v>2989</v>
      </c>
      <c r="D1898" s="833" t="s">
        <v>6899</v>
      </c>
      <c r="E1898" s="834" t="s">
        <v>3074</v>
      </c>
      <c r="F1898" s="832" t="s">
        <v>2984</v>
      </c>
      <c r="G1898" s="832" t="s">
        <v>3106</v>
      </c>
      <c r="H1898" s="832" t="s">
        <v>689</v>
      </c>
      <c r="I1898" s="832" t="s">
        <v>2588</v>
      </c>
      <c r="J1898" s="832" t="s">
        <v>1288</v>
      </c>
      <c r="K1898" s="832" t="s">
        <v>2589</v>
      </c>
      <c r="L1898" s="835">
        <v>154.36000000000001</v>
      </c>
      <c r="M1898" s="835">
        <v>154.36000000000001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10</v>
      </c>
      <c r="B1899" s="832" t="s">
        <v>2982</v>
      </c>
      <c r="C1899" s="832" t="s">
        <v>2989</v>
      </c>
      <c r="D1899" s="833" t="s">
        <v>6899</v>
      </c>
      <c r="E1899" s="834" t="s">
        <v>3074</v>
      </c>
      <c r="F1899" s="832" t="s">
        <v>2984</v>
      </c>
      <c r="G1899" s="832" t="s">
        <v>3106</v>
      </c>
      <c r="H1899" s="832" t="s">
        <v>689</v>
      </c>
      <c r="I1899" s="832" t="s">
        <v>2445</v>
      </c>
      <c r="J1899" s="832" t="s">
        <v>2446</v>
      </c>
      <c r="K1899" s="832" t="s">
        <v>2447</v>
      </c>
      <c r="L1899" s="835">
        <v>66.08</v>
      </c>
      <c r="M1899" s="835">
        <v>66.08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10</v>
      </c>
      <c r="B1900" s="832" t="s">
        <v>2982</v>
      </c>
      <c r="C1900" s="832" t="s">
        <v>2989</v>
      </c>
      <c r="D1900" s="833" t="s">
        <v>6899</v>
      </c>
      <c r="E1900" s="834" t="s">
        <v>3074</v>
      </c>
      <c r="F1900" s="832" t="s">
        <v>2984</v>
      </c>
      <c r="G1900" s="832" t="s">
        <v>3106</v>
      </c>
      <c r="H1900" s="832" t="s">
        <v>689</v>
      </c>
      <c r="I1900" s="832" t="s">
        <v>2448</v>
      </c>
      <c r="J1900" s="832" t="s">
        <v>2449</v>
      </c>
      <c r="K1900" s="832" t="s">
        <v>2450</v>
      </c>
      <c r="L1900" s="835">
        <v>149.52000000000001</v>
      </c>
      <c r="M1900" s="835">
        <v>299.04000000000002</v>
      </c>
      <c r="N1900" s="832">
        <v>2</v>
      </c>
      <c r="O1900" s="836">
        <v>1.5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10</v>
      </c>
      <c r="B1901" s="832" t="s">
        <v>2982</v>
      </c>
      <c r="C1901" s="832" t="s">
        <v>2989</v>
      </c>
      <c r="D1901" s="833" t="s">
        <v>6899</v>
      </c>
      <c r="E1901" s="834" t="s">
        <v>3074</v>
      </c>
      <c r="F1901" s="832" t="s">
        <v>2984</v>
      </c>
      <c r="G1901" s="832" t="s">
        <v>3106</v>
      </c>
      <c r="H1901" s="832" t="s">
        <v>689</v>
      </c>
      <c r="I1901" s="832" t="s">
        <v>2451</v>
      </c>
      <c r="J1901" s="832" t="s">
        <v>1014</v>
      </c>
      <c r="K1901" s="832" t="s">
        <v>3256</v>
      </c>
      <c r="L1901" s="835">
        <v>75.73</v>
      </c>
      <c r="M1901" s="835">
        <v>530.11</v>
      </c>
      <c r="N1901" s="832">
        <v>7</v>
      </c>
      <c r="O1901" s="836">
        <v>6</v>
      </c>
      <c r="P1901" s="835">
        <v>151.46</v>
      </c>
      <c r="Q1901" s="837">
        <v>0.2857142857142857</v>
      </c>
      <c r="R1901" s="832">
        <v>2</v>
      </c>
      <c r="S1901" s="837">
        <v>0.2857142857142857</v>
      </c>
      <c r="T1901" s="836">
        <v>2</v>
      </c>
      <c r="U1901" s="838">
        <v>0.33333333333333331</v>
      </c>
    </row>
    <row r="1902" spans="1:21" ht="14.4" customHeight="1" x14ac:dyDescent="0.3">
      <c r="A1902" s="831">
        <v>10</v>
      </c>
      <c r="B1902" s="832" t="s">
        <v>2982</v>
      </c>
      <c r="C1902" s="832" t="s">
        <v>2989</v>
      </c>
      <c r="D1902" s="833" t="s">
        <v>6899</v>
      </c>
      <c r="E1902" s="834" t="s">
        <v>3074</v>
      </c>
      <c r="F1902" s="832" t="s">
        <v>2984</v>
      </c>
      <c r="G1902" s="832" t="s">
        <v>3106</v>
      </c>
      <c r="H1902" s="832" t="s">
        <v>630</v>
      </c>
      <c r="I1902" s="832" t="s">
        <v>4057</v>
      </c>
      <c r="J1902" s="832" t="s">
        <v>1014</v>
      </c>
      <c r="K1902" s="832" t="s">
        <v>4058</v>
      </c>
      <c r="L1902" s="835">
        <v>0</v>
      </c>
      <c r="M1902" s="835">
        <v>0</v>
      </c>
      <c r="N1902" s="832">
        <v>1</v>
      </c>
      <c r="O1902" s="836">
        <v>1</v>
      </c>
      <c r="P1902" s="835"/>
      <c r="Q1902" s="837"/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10</v>
      </c>
      <c r="B1903" s="832" t="s">
        <v>2982</v>
      </c>
      <c r="C1903" s="832" t="s">
        <v>2989</v>
      </c>
      <c r="D1903" s="833" t="s">
        <v>6899</v>
      </c>
      <c r="E1903" s="834" t="s">
        <v>3074</v>
      </c>
      <c r="F1903" s="832" t="s">
        <v>2984</v>
      </c>
      <c r="G1903" s="832" t="s">
        <v>3106</v>
      </c>
      <c r="H1903" s="832" t="s">
        <v>630</v>
      </c>
      <c r="I1903" s="832" t="s">
        <v>4356</v>
      </c>
      <c r="J1903" s="832" t="s">
        <v>1288</v>
      </c>
      <c r="K1903" s="832" t="s">
        <v>2589</v>
      </c>
      <c r="L1903" s="835">
        <v>154.36000000000001</v>
      </c>
      <c r="M1903" s="835">
        <v>154.36000000000001</v>
      </c>
      <c r="N1903" s="832">
        <v>1</v>
      </c>
      <c r="O1903" s="836">
        <v>1</v>
      </c>
      <c r="P1903" s="835">
        <v>154.36000000000001</v>
      </c>
      <c r="Q1903" s="837">
        <v>1</v>
      </c>
      <c r="R1903" s="832">
        <v>1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10</v>
      </c>
      <c r="B1904" s="832" t="s">
        <v>2982</v>
      </c>
      <c r="C1904" s="832" t="s">
        <v>2989</v>
      </c>
      <c r="D1904" s="833" t="s">
        <v>6899</v>
      </c>
      <c r="E1904" s="834" t="s">
        <v>3074</v>
      </c>
      <c r="F1904" s="832" t="s">
        <v>2984</v>
      </c>
      <c r="G1904" s="832" t="s">
        <v>4459</v>
      </c>
      <c r="H1904" s="832" t="s">
        <v>630</v>
      </c>
      <c r="I1904" s="832" t="s">
        <v>4460</v>
      </c>
      <c r="J1904" s="832" t="s">
        <v>4461</v>
      </c>
      <c r="K1904" s="832" t="s">
        <v>3128</v>
      </c>
      <c r="L1904" s="835">
        <v>80.23</v>
      </c>
      <c r="M1904" s="835">
        <v>240.69</v>
      </c>
      <c r="N1904" s="832">
        <v>3</v>
      </c>
      <c r="O1904" s="836">
        <v>3</v>
      </c>
      <c r="P1904" s="835">
        <v>80.23</v>
      </c>
      <c r="Q1904" s="837">
        <v>0.33333333333333337</v>
      </c>
      <c r="R1904" s="832">
        <v>1</v>
      </c>
      <c r="S1904" s="837">
        <v>0.33333333333333331</v>
      </c>
      <c r="T1904" s="836">
        <v>1</v>
      </c>
      <c r="U1904" s="838">
        <v>0.33333333333333331</v>
      </c>
    </row>
    <row r="1905" spans="1:21" ht="14.4" customHeight="1" x14ac:dyDescent="0.3">
      <c r="A1905" s="831">
        <v>10</v>
      </c>
      <c r="B1905" s="832" t="s">
        <v>2982</v>
      </c>
      <c r="C1905" s="832" t="s">
        <v>2989</v>
      </c>
      <c r="D1905" s="833" t="s">
        <v>6899</v>
      </c>
      <c r="E1905" s="834" t="s">
        <v>3074</v>
      </c>
      <c r="F1905" s="832" t="s">
        <v>2984</v>
      </c>
      <c r="G1905" s="832" t="s">
        <v>3263</v>
      </c>
      <c r="H1905" s="832" t="s">
        <v>630</v>
      </c>
      <c r="I1905" s="832" t="s">
        <v>4877</v>
      </c>
      <c r="J1905" s="832" t="s">
        <v>2464</v>
      </c>
      <c r="K1905" s="832" t="s">
        <v>4878</v>
      </c>
      <c r="L1905" s="835">
        <v>0</v>
      </c>
      <c r="M1905" s="835">
        <v>0</v>
      </c>
      <c r="N1905" s="832">
        <v>1</v>
      </c>
      <c r="O1905" s="836">
        <v>1</v>
      </c>
      <c r="P1905" s="835">
        <v>0</v>
      </c>
      <c r="Q1905" s="837"/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10</v>
      </c>
      <c r="B1906" s="832" t="s">
        <v>2982</v>
      </c>
      <c r="C1906" s="832" t="s">
        <v>2989</v>
      </c>
      <c r="D1906" s="833" t="s">
        <v>6899</v>
      </c>
      <c r="E1906" s="834" t="s">
        <v>3074</v>
      </c>
      <c r="F1906" s="832" t="s">
        <v>2984</v>
      </c>
      <c r="G1906" s="832" t="s">
        <v>3263</v>
      </c>
      <c r="H1906" s="832" t="s">
        <v>630</v>
      </c>
      <c r="I1906" s="832" t="s">
        <v>3264</v>
      </c>
      <c r="J1906" s="832" t="s">
        <v>2464</v>
      </c>
      <c r="K1906" s="832" t="s">
        <v>3265</v>
      </c>
      <c r="L1906" s="835">
        <v>42.63</v>
      </c>
      <c r="M1906" s="835">
        <v>255.78000000000003</v>
      </c>
      <c r="N1906" s="832">
        <v>6</v>
      </c>
      <c r="O1906" s="836">
        <v>4.5</v>
      </c>
      <c r="P1906" s="835">
        <v>42.63</v>
      </c>
      <c r="Q1906" s="837">
        <v>0.16666666666666666</v>
      </c>
      <c r="R1906" s="832">
        <v>1</v>
      </c>
      <c r="S1906" s="837">
        <v>0.16666666666666666</v>
      </c>
      <c r="T1906" s="836">
        <v>1</v>
      </c>
      <c r="U1906" s="838">
        <v>0.22222222222222221</v>
      </c>
    </row>
    <row r="1907" spans="1:21" ht="14.4" customHeight="1" x14ac:dyDescent="0.3">
      <c r="A1907" s="831">
        <v>10</v>
      </c>
      <c r="B1907" s="832" t="s">
        <v>2982</v>
      </c>
      <c r="C1907" s="832" t="s">
        <v>2989</v>
      </c>
      <c r="D1907" s="833" t="s">
        <v>6899</v>
      </c>
      <c r="E1907" s="834" t="s">
        <v>3074</v>
      </c>
      <c r="F1907" s="832" t="s">
        <v>2984</v>
      </c>
      <c r="G1907" s="832" t="s">
        <v>3263</v>
      </c>
      <c r="H1907" s="832" t="s">
        <v>630</v>
      </c>
      <c r="I1907" s="832" t="s">
        <v>2463</v>
      </c>
      <c r="J1907" s="832" t="s">
        <v>2464</v>
      </c>
      <c r="K1907" s="832" t="s">
        <v>2465</v>
      </c>
      <c r="L1907" s="835">
        <v>85.27</v>
      </c>
      <c r="M1907" s="835">
        <v>85.27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10</v>
      </c>
      <c r="B1908" s="832" t="s">
        <v>2982</v>
      </c>
      <c r="C1908" s="832" t="s">
        <v>2989</v>
      </c>
      <c r="D1908" s="833" t="s">
        <v>6899</v>
      </c>
      <c r="E1908" s="834" t="s">
        <v>3074</v>
      </c>
      <c r="F1908" s="832" t="s">
        <v>2984</v>
      </c>
      <c r="G1908" s="832" t="s">
        <v>3267</v>
      </c>
      <c r="H1908" s="832" t="s">
        <v>689</v>
      </c>
      <c r="I1908" s="832" t="s">
        <v>2535</v>
      </c>
      <c r="J1908" s="832" t="s">
        <v>953</v>
      </c>
      <c r="K1908" s="832" t="s">
        <v>2536</v>
      </c>
      <c r="L1908" s="835">
        <v>0</v>
      </c>
      <c r="M1908" s="835">
        <v>0</v>
      </c>
      <c r="N1908" s="832">
        <v>2</v>
      </c>
      <c r="O1908" s="836">
        <v>2</v>
      </c>
      <c r="P1908" s="835"/>
      <c r="Q1908" s="837"/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10</v>
      </c>
      <c r="B1909" s="832" t="s">
        <v>2982</v>
      </c>
      <c r="C1909" s="832" t="s">
        <v>2989</v>
      </c>
      <c r="D1909" s="833" t="s">
        <v>6899</v>
      </c>
      <c r="E1909" s="834" t="s">
        <v>3074</v>
      </c>
      <c r="F1909" s="832" t="s">
        <v>2984</v>
      </c>
      <c r="G1909" s="832" t="s">
        <v>3267</v>
      </c>
      <c r="H1909" s="832" t="s">
        <v>689</v>
      </c>
      <c r="I1909" s="832" t="s">
        <v>2803</v>
      </c>
      <c r="J1909" s="832" t="s">
        <v>1263</v>
      </c>
      <c r="K1909" s="832" t="s">
        <v>2804</v>
      </c>
      <c r="L1909" s="835">
        <v>0</v>
      </c>
      <c r="M1909" s="835">
        <v>0</v>
      </c>
      <c r="N1909" s="832">
        <v>2</v>
      </c>
      <c r="O1909" s="836">
        <v>1</v>
      </c>
      <c r="P1909" s="835"/>
      <c r="Q1909" s="837"/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10</v>
      </c>
      <c r="B1910" s="832" t="s">
        <v>2982</v>
      </c>
      <c r="C1910" s="832" t="s">
        <v>2989</v>
      </c>
      <c r="D1910" s="833" t="s">
        <v>6899</v>
      </c>
      <c r="E1910" s="834" t="s">
        <v>3074</v>
      </c>
      <c r="F1910" s="832" t="s">
        <v>2984</v>
      </c>
      <c r="G1910" s="832" t="s">
        <v>3782</v>
      </c>
      <c r="H1910" s="832" t="s">
        <v>630</v>
      </c>
      <c r="I1910" s="832" t="s">
        <v>4786</v>
      </c>
      <c r="J1910" s="832" t="s">
        <v>1250</v>
      </c>
      <c r="K1910" s="832" t="s">
        <v>4787</v>
      </c>
      <c r="L1910" s="835">
        <v>47.47</v>
      </c>
      <c r="M1910" s="835">
        <v>332.28999999999996</v>
      </c>
      <c r="N1910" s="832">
        <v>7</v>
      </c>
      <c r="O1910" s="836">
        <v>7</v>
      </c>
      <c r="P1910" s="835">
        <v>94.94</v>
      </c>
      <c r="Q1910" s="837">
        <v>0.28571428571428575</v>
      </c>
      <c r="R1910" s="832">
        <v>2</v>
      </c>
      <c r="S1910" s="837">
        <v>0.2857142857142857</v>
      </c>
      <c r="T1910" s="836">
        <v>2</v>
      </c>
      <c r="U1910" s="838">
        <v>0.2857142857142857</v>
      </c>
    </row>
    <row r="1911" spans="1:21" ht="14.4" customHeight="1" x14ac:dyDescent="0.3">
      <c r="A1911" s="831">
        <v>10</v>
      </c>
      <c r="B1911" s="832" t="s">
        <v>2982</v>
      </c>
      <c r="C1911" s="832" t="s">
        <v>2989</v>
      </c>
      <c r="D1911" s="833" t="s">
        <v>6899</v>
      </c>
      <c r="E1911" s="834" t="s">
        <v>3074</v>
      </c>
      <c r="F1911" s="832" t="s">
        <v>2984</v>
      </c>
      <c r="G1911" s="832" t="s">
        <v>3293</v>
      </c>
      <c r="H1911" s="832" t="s">
        <v>630</v>
      </c>
      <c r="I1911" s="832" t="s">
        <v>3294</v>
      </c>
      <c r="J1911" s="832" t="s">
        <v>778</v>
      </c>
      <c r="K1911" s="832" t="s">
        <v>781</v>
      </c>
      <c r="L1911" s="835">
        <v>0</v>
      </c>
      <c r="M1911" s="835">
        <v>0</v>
      </c>
      <c r="N1911" s="832">
        <v>9</v>
      </c>
      <c r="O1911" s="836">
        <v>6.5</v>
      </c>
      <c r="P1911" s="835">
        <v>0</v>
      </c>
      <c r="Q1911" s="837"/>
      <c r="R1911" s="832">
        <v>4</v>
      </c>
      <c r="S1911" s="837">
        <v>0.44444444444444442</v>
      </c>
      <c r="T1911" s="836">
        <v>3</v>
      </c>
      <c r="U1911" s="838">
        <v>0.46153846153846156</v>
      </c>
    </row>
    <row r="1912" spans="1:21" ht="14.4" customHeight="1" x14ac:dyDescent="0.3">
      <c r="A1912" s="831">
        <v>10</v>
      </c>
      <c r="B1912" s="832" t="s">
        <v>2982</v>
      </c>
      <c r="C1912" s="832" t="s">
        <v>2989</v>
      </c>
      <c r="D1912" s="833" t="s">
        <v>6899</v>
      </c>
      <c r="E1912" s="834" t="s">
        <v>3074</v>
      </c>
      <c r="F1912" s="832" t="s">
        <v>2984</v>
      </c>
      <c r="G1912" s="832" t="s">
        <v>4813</v>
      </c>
      <c r="H1912" s="832" t="s">
        <v>630</v>
      </c>
      <c r="I1912" s="832" t="s">
        <v>4839</v>
      </c>
      <c r="J1912" s="832" t="s">
        <v>754</v>
      </c>
      <c r="K1912" s="832" t="s">
        <v>4840</v>
      </c>
      <c r="L1912" s="835">
        <v>736.33</v>
      </c>
      <c r="M1912" s="835">
        <v>736.33</v>
      </c>
      <c r="N1912" s="832">
        <v>1</v>
      </c>
      <c r="O1912" s="836">
        <v>0.5</v>
      </c>
      <c r="P1912" s="835">
        <v>736.33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10</v>
      </c>
      <c r="B1913" s="832" t="s">
        <v>2982</v>
      </c>
      <c r="C1913" s="832" t="s">
        <v>2989</v>
      </c>
      <c r="D1913" s="833" t="s">
        <v>6899</v>
      </c>
      <c r="E1913" s="834" t="s">
        <v>3074</v>
      </c>
      <c r="F1913" s="832" t="s">
        <v>2984</v>
      </c>
      <c r="G1913" s="832" t="s">
        <v>4813</v>
      </c>
      <c r="H1913" s="832" t="s">
        <v>630</v>
      </c>
      <c r="I1913" s="832" t="s">
        <v>4814</v>
      </c>
      <c r="J1913" s="832" t="s">
        <v>754</v>
      </c>
      <c r="K1913" s="832" t="s">
        <v>4815</v>
      </c>
      <c r="L1913" s="835">
        <v>368.16</v>
      </c>
      <c r="M1913" s="835">
        <v>368.16</v>
      </c>
      <c r="N1913" s="832">
        <v>1</v>
      </c>
      <c r="O1913" s="836">
        <v>1</v>
      </c>
      <c r="P1913" s="835">
        <v>368.16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10</v>
      </c>
      <c r="B1914" s="832" t="s">
        <v>2982</v>
      </c>
      <c r="C1914" s="832" t="s">
        <v>2989</v>
      </c>
      <c r="D1914" s="833" t="s">
        <v>6899</v>
      </c>
      <c r="E1914" s="834" t="s">
        <v>3074</v>
      </c>
      <c r="F1914" s="832" t="s">
        <v>2984</v>
      </c>
      <c r="G1914" s="832" t="s">
        <v>3120</v>
      </c>
      <c r="H1914" s="832" t="s">
        <v>630</v>
      </c>
      <c r="I1914" s="832" t="s">
        <v>3211</v>
      </c>
      <c r="J1914" s="832" t="s">
        <v>1034</v>
      </c>
      <c r="K1914" s="832" t="s">
        <v>3212</v>
      </c>
      <c r="L1914" s="835">
        <v>48.09</v>
      </c>
      <c r="M1914" s="835">
        <v>384.72</v>
      </c>
      <c r="N1914" s="832">
        <v>8</v>
      </c>
      <c r="O1914" s="836">
        <v>8</v>
      </c>
      <c r="P1914" s="835">
        <v>48.09</v>
      </c>
      <c r="Q1914" s="837">
        <v>0.125</v>
      </c>
      <c r="R1914" s="832">
        <v>1</v>
      </c>
      <c r="S1914" s="837">
        <v>0.125</v>
      </c>
      <c r="T1914" s="836">
        <v>1</v>
      </c>
      <c r="U1914" s="838">
        <v>0.125</v>
      </c>
    </row>
    <row r="1915" spans="1:21" ht="14.4" customHeight="1" x14ac:dyDescent="0.3">
      <c r="A1915" s="831">
        <v>10</v>
      </c>
      <c r="B1915" s="832" t="s">
        <v>2982</v>
      </c>
      <c r="C1915" s="832" t="s">
        <v>2989</v>
      </c>
      <c r="D1915" s="833" t="s">
        <v>6899</v>
      </c>
      <c r="E1915" s="834" t="s">
        <v>3074</v>
      </c>
      <c r="F1915" s="832" t="s">
        <v>2984</v>
      </c>
      <c r="G1915" s="832" t="s">
        <v>3890</v>
      </c>
      <c r="H1915" s="832" t="s">
        <v>630</v>
      </c>
      <c r="I1915" s="832" t="s">
        <v>4934</v>
      </c>
      <c r="J1915" s="832" t="s">
        <v>4935</v>
      </c>
      <c r="K1915" s="832" t="s">
        <v>4379</v>
      </c>
      <c r="L1915" s="835">
        <v>114</v>
      </c>
      <c r="M1915" s="835">
        <v>114</v>
      </c>
      <c r="N1915" s="832">
        <v>1</v>
      </c>
      <c r="O1915" s="836">
        <v>1</v>
      </c>
      <c r="P1915" s="835">
        <v>114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10</v>
      </c>
      <c r="B1916" s="832" t="s">
        <v>2982</v>
      </c>
      <c r="C1916" s="832" t="s">
        <v>2989</v>
      </c>
      <c r="D1916" s="833" t="s">
        <v>6899</v>
      </c>
      <c r="E1916" s="834" t="s">
        <v>3074</v>
      </c>
      <c r="F1916" s="832" t="s">
        <v>2984</v>
      </c>
      <c r="G1916" s="832" t="s">
        <v>3890</v>
      </c>
      <c r="H1916" s="832" t="s">
        <v>630</v>
      </c>
      <c r="I1916" s="832" t="s">
        <v>3891</v>
      </c>
      <c r="J1916" s="832" t="s">
        <v>1113</v>
      </c>
      <c r="K1916" s="832" t="s">
        <v>3892</v>
      </c>
      <c r="L1916" s="835">
        <v>0</v>
      </c>
      <c r="M1916" s="835">
        <v>0</v>
      </c>
      <c r="N1916" s="832">
        <v>2</v>
      </c>
      <c r="O1916" s="836">
        <v>1.5</v>
      </c>
      <c r="P1916" s="835">
        <v>0</v>
      </c>
      <c r="Q1916" s="837"/>
      <c r="R1916" s="832">
        <v>2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10</v>
      </c>
      <c r="B1917" s="832" t="s">
        <v>2982</v>
      </c>
      <c r="C1917" s="832" t="s">
        <v>2989</v>
      </c>
      <c r="D1917" s="833" t="s">
        <v>6899</v>
      </c>
      <c r="E1917" s="834" t="s">
        <v>3074</v>
      </c>
      <c r="F1917" s="832" t="s">
        <v>2984</v>
      </c>
      <c r="G1917" s="832" t="s">
        <v>3123</v>
      </c>
      <c r="H1917" s="832" t="s">
        <v>630</v>
      </c>
      <c r="I1917" s="832" t="s">
        <v>3329</v>
      </c>
      <c r="J1917" s="832" t="s">
        <v>1590</v>
      </c>
      <c r="K1917" s="832" t="s">
        <v>3330</v>
      </c>
      <c r="L1917" s="835">
        <v>98.75</v>
      </c>
      <c r="M1917" s="835">
        <v>197.5</v>
      </c>
      <c r="N1917" s="832">
        <v>2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10</v>
      </c>
      <c r="B1918" s="832" t="s">
        <v>2982</v>
      </c>
      <c r="C1918" s="832" t="s">
        <v>2989</v>
      </c>
      <c r="D1918" s="833" t="s">
        <v>6899</v>
      </c>
      <c r="E1918" s="834" t="s">
        <v>3074</v>
      </c>
      <c r="F1918" s="832" t="s">
        <v>2984</v>
      </c>
      <c r="G1918" s="832" t="s">
        <v>3334</v>
      </c>
      <c r="H1918" s="832" t="s">
        <v>630</v>
      </c>
      <c r="I1918" s="832" t="s">
        <v>4020</v>
      </c>
      <c r="J1918" s="832" t="s">
        <v>3336</v>
      </c>
      <c r="K1918" s="832" t="s">
        <v>4021</v>
      </c>
      <c r="L1918" s="835">
        <v>132.97999999999999</v>
      </c>
      <c r="M1918" s="835">
        <v>398.93999999999994</v>
      </c>
      <c r="N1918" s="832">
        <v>3</v>
      </c>
      <c r="O1918" s="836">
        <v>1</v>
      </c>
      <c r="P1918" s="835">
        <v>398.93999999999994</v>
      </c>
      <c r="Q1918" s="837">
        <v>1</v>
      </c>
      <c r="R1918" s="832">
        <v>3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10</v>
      </c>
      <c r="B1919" s="832" t="s">
        <v>2982</v>
      </c>
      <c r="C1919" s="832" t="s">
        <v>2989</v>
      </c>
      <c r="D1919" s="833" t="s">
        <v>6899</v>
      </c>
      <c r="E1919" s="834" t="s">
        <v>3074</v>
      </c>
      <c r="F1919" s="832" t="s">
        <v>2984</v>
      </c>
      <c r="G1919" s="832" t="s">
        <v>3126</v>
      </c>
      <c r="H1919" s="832" t="s">
        <v>630</v>
      </c>
      <c r="I1919" s="832" t="s">
        <v>3127</v>
      </c>
      <c r="J1919" s="832" t="s">
        <v>1056</v>
      </c>
      <c r="K1919" s="832" t="s">
        <v>3128</v>
      </c>
      <c r="L1919" s="835">
        <v>61.97</v>
      </c>
      <c r="M1919" s="835">
        <v>1487.2800000000002</v>
      </c>
      <c r="N1919" s="832">
        <v>24</v>
      </c>
      <c r="O1919" s="836">
        <v>21.5</v>
      </c>
      <c r="P1919" s="835">
        <v>681.67000000000007</v>
      </c>
      <c r="Q1919" s="837">
        <v>0.45833333333333331</v>
      </c>
      <c r="R1919" s="832">
        <v>11</v>
      </c>
      <c r="S1919" s="837">
        <v>0.45833333333333331</v>
      </c>
      <c r="T1919" s="836">
        <v>8.5</v>
      </c>
      <c r="U1919" s="838">
        <v>0.39534883720930231</v>
      </c>
    </row>
    <row r="1920" spans="1:21" ht="14.4" customHeight="1" x14ac:dyDescent="0.3">
      <c r="A1920" s="831">
        <v>10</v>
      </c>
      <c r="B1920" s="832" t="s">
        <v>2982</v>
      </c>
      <c r="C1920" s="832" t="s">
        <v>2989</v>
      </c>
      <c r="D1920" s="833" t="s">
        <v>6899</v>
      </c>
      <c r="E1920" s="834" t="s">
        <v>3074</v>
      </c>
      <c r="F1920" s="832" t="s">
        <v>2984</v>
      </c>
      <c r="G1920" s="832" t="s">
        <v>4825</v>
      </c>
      <c r="H1920" s="832" t="s">
        <v>630</v>
      </c>
      <c r="I1920" s="832" t="s">
        <v>4826</v>
      </c>
      <c r="J1920" s="832" t="s">
        <v>4827</v>
      </c>
      <c r="K1920" s="832" t="s">
        <v>2621</v>
      </c>
      <c r="L1920" s="835">
        <v>163.54</v>
      </c>
      <c r="M1920" s="835">
        <v>163.54</v>
      </c>
      <c r="N1920" s="832">
        <v>1</v>
      </c>
      <c r="O1920" s="836">
        <v>1</v>
      </c>
      <c r="P1920" s="835">
        <v>163.54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10</v>
      </c>
      <c r="B1921" s="832" t="s">
        <v>2982</v>
      </c>
      <c r="C1921" s="832" t="s">
        <v>2989</v>
      </c>
      <c r="D1921" s="833" t="s">
        <v>6899</v>
      </c>
      <c r="E1921" s="834" t="s">
        <v>3074</v>
      </c>
      <c r="F1921" s="832" t="s">
        <v>2984</v>
      </c>
      <c r="G1921" s="832" t="s">
        <v>3524</v>
      </c>
      <c r="H1921" s="832" t="s">
        <v>630</v>
      </c>
      <c r="I1921" s="832" t="s">
        <v>3752</v>
      </c>
      <c r="J1921" s="832" t="s">
        <v>1526</v>
      </c>
      <c r="K1921" s="832" t="s">
        <v>3753</v>
      </c>
      <c r="L1921" s="835">
        <v>760.22</v>
      </c>
      <c r="M1921" s="835">
        <v>760.22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10</v>
      </c>
      <c r="B1922" s="832" t="s">
        <v>2982</v>
      </c>
      <c r="C1922" s="832" t="s">
        <v>2989</v>
      </c>
      <c r="D1922" s="833" t="s">
        <v>6899</v>
      </c>
      <c r="E1922" s="834" t="s">
        <v>3074</v>
      </c>
      <c r="F1922" s="832" t="s">
        <v>2984</v>
      </c>
      <c r="G1922" s="832" t="s">
        <v>4936</v>
      </c>
      <c r="H1922" s="832" t="s">
        <v>630</v>
      </c>
      <c r="I1922" s="832" t="s">
        <v>4937</v>
      </c>
      <c r="J1922" s="832" t="s">
        <v>4938</v>
      </c>
      <c r="K1922" s="832" t="s">
        <v>4939</v>
      </c>
      <c r="L1922" s="835">
        <v>147.75</v>
      </c>
      <c r="M1922" s="835">
        <v>147.75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10</v>
      </c>
      <c r="B1923" s="832" t="s">
        <v>2982</v>
      </c>
      <c r="C1923" s="832" t="s">
        <v>2989</v>
      </c>
      <c r="D1923" s="833" t="s">
        <v>6899</v>
      </c>
      <c r="E1923" s="834" t="s">
        <v>3074</v>
      </c>
      <c r="F1923" s="832" t="s">
        <v>2984</v>
      </c>
      <c r="G1923" s="832" t="s">
        <v>3349</v>
      </c>
      <c r="H1923" s="832" t="s">
        <v>630</v>
      </c>
      <c r="I1923" s="832" t="s">
        <v>3906</v>
      </c>
      <c r="J1923" s="832" t="s">
        <v>790</v>
      </c>
      <c r="K1923" s="832" t="s">
        <v>791</v>
      </c>
      <c r="L1923" s="835">
        <v>0</v>
      </c>
      <c r="M1923" s="835">
        <v>0</v>
      </c>
      <c r="N1923" s="832">
        <v>2</v>
      </c>
      <c r="O1923" s="836">
        <v>2</v>
      </c>
      <c r="P1923" s="835">
        <v>0</v>
      </c>
      <c r="Q1923" s="837"/>
      <c r="R1923" s="832">
        <v>1</v>
      </c>
      <c r="S1923" s="837">
        <v>0.5</v>
      </c>
      <c r="T1923" s="836">
        <v>1</v>
      </c>
      <c r="U1923" s="838">
        <v>0.5</v>
      </c>
    </row>
    <row r="1924" spans="1:21" ht="14.4" customHeight="1" x14ac:dyDescent="0.3">
      <c r="A1924" s="831">
        <v>10</v>
      </c>
      <c r="B1924" s="832" t="s">
        <v>2982</v>
      </c>
      <c r="C1924" s="832" t="s">
        <v>2989</v>
      </c>
      <c r="D1924" s="833" t="s">
        <v>6899</v>
      </c>
      <c r="E1924" s="834" t="s">
        <v>3074</v>
      </c>
      <c r="F1924" s="832" t="s">
        <v>2984</v>
      </c>
      <c r="G1924" s="832" t="s">
        <v>3655</v>
      </c>
      <c r="H1924" s="832" t="s">
        <v>630</v>
      </c>
      <c r="I1924" s="832" t="s">
        <v>3656</v>
      </c>
      <c r="J1924" s="832" t="s">
        <v>1313</v>
      </c>
      <c r="K1924" s="832" t="s">
        <v>3657</v>
      </c>
      <c r="L1924" s="835">
        <v>34.19</v>
      </c>
      <c r="M1924" s="835">
        <v>34.19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10</v>
      </c>
      <c r="B1925" s="832" t="s">
        <v>2982</v>
      </c>
      <c r="C1925" s="832" t="s">
        <v>2989</v>
      </c>
      <c r="D1925" s="833" t="s">
        <v>6899</v>
      </c>
      <c r="E1925" s="834" t="s">
        <v>3074</v>
      </c>
      <c r="F1925" s="832" t="s">
        <v>2984</v>
      </c>
      <c r="G1925" s="832" t="s">
        <v>3155</v>
      </c>
      <c r="H1925" s="832" t="s">
        <v>689</v>
      </c>
      <c r="I1925" s="832" t="s">
        <v>2710</v>
      </c>
      <c r="J1925" s="832" t="s">
        <v>2711</v>
      </c>
      <c r="K1925" s="832" t="s">
        <v>2712</v>
      </c>
      <c r="L1925" s="835">
        <v>141.25</v>
      </c>
      <c r="M1925" s="835">
        <v>141.25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10</v>
      </c>
      <c r="B1926" s="832" t="s">
        <v>2982</v>
      </c>
      <c r="C1926" s="832" t="s">
        <v>2989</v>
      </c>
      <c r="D1926" s="833" t="s">
        <v>6899</v>
      </c>
      <c r="E1926" s="834" t="s">
        <v>3074</v>
      </c>
      <c r="F1926" s="832" t="s">
        <v>2984</v>
      </c>
      <c r="G1926" s="832" t="s">
        <v>3357</v>
      </c>
      <c r="H1926" s="832" t="s">
        <v>630</v>
      </c>
      <c r="I1926" s="832" t="s">
        <v>3358</v>
      </c>
      <c r="J1926" s="832" t="s">
        <v>3359</v>
      </c>
      <c r="K1926" s="832" t="s">
        <v>1620</v>
      </c>
      <c r="L1926" s="835">
        <v>88.1</v>
      </c>
      <c r="M1926" s="835">
        <v>88.1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10</v>
      </c>
      <c r="B1927" s="832" t="s">
        <v>2982</v>
      </c>
      <c r="C1927" s="832" t="s">
        <v>2989</v>
      </c>
      <c r="D1927" s="833" t="s">
        <v>6899</v>
      </c>
      <c r="E1927" s="834" t="s">
        <v>3074</v>
      </c>
      <c r="F1927" s="832" t="s">
        <v>2984</v>
      </c>
      <c r="G1927" s="832" t="s">
        <v>4244</v>
      </c>
      <c r="H1927" s="832" t="s">
        <v>689</v>
      </c>
      <c r="I1927" s="832" t="s">
        <v>2572</v>
      </c>
      <c r="J1927" s="832" t="s">
        <v>804</v>
      </c>
      <c r="K1927" s="832" t="s">
        <v>2573</v>
      </c>
      <c r="L1927" s="835">
        <v>0</v>
      </c>
      <c r="M1927" s="835">
        <v>0</v>
      </c>
      <c r="N1927" s="832">
        <v>2</v>
      </c>
      <c r="O1927" s="836">
        <v>2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10</v>
      </c>
      <c r="B1928" s="832" t="s">
        <v>2982</v>
      </c>
      <c r="C1928" s="832" t="s">
        <v>2989</v>
      </c>
      <c r="D1928" s="833" t="s">
        <v>6899</v>
      </c>
      <c r="E1928" s="834" t="s">
        <v>3074</v>
      </c>
      <c r="F1928" s="832" t="s">
        <v>2984</v>
      </c>
      <c r="G1928" s="832" t="s">
        <v>4244</v>
      </c>
      <c r="H1928" s="832" t="s">
        <v>689</v>
      </c>
      <c r="I1928" s="832" t="s">
        <v>2759</v>
      </c>
      <c r="J1928" s="832" t="s">
        <v>804</v>
      </c>
      <c r="K1928" s="832" t="s">
        <v>2760</v>
      </c>
      <c r="L1928" s="835">
        <v>0</v>
      </c>
      <c r="M1928" s="835">
        <v>0</v>
      </c>
      <c r="N1928" s="832">
        <v>1</v>
      </c>
      <c r="O1928" s="836">
        <v>0.5</v>
      </c>
      <c r="P1928" s="835">
        <v>0</v>
      </c>
      <c r="Q1928" s="837"/>
      <c r="R1928" s="832">
        <v>1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10</v>
      </c>
      <c r="B1929" s="832" t="s">
        <v>2982</v>
      </c>
      <c r="C1929" s="832" t="s">
        <v>2989</v>
      </c>
      <c r="D1929" s="833" t="s">
        <v>6899</v>
      </c>
      <c r="E1929" s="834" t="s">
        <v>3074</v>
      </c>
      <c r="F1929" s="832" t="s">
        <v>2984</v>
      </c>
      <c r="G1929" s="832" t="s">
        <v>3504</v>
      </c>
      <c r="H1929" s="832" t="s">
        <v>630</v>
      </c>
      <c r="I1929" s="832" t="s">
        <v>4940</v>
      </c>
      <c r="J1929" s="832" t="s">
        <v>1497</v>
      </c>
      <c r="K1929" s="832" t="s">
        <v>4941</v>
      </c>
      <c r="L1929" s="835">
        <v>0</v>
      </c>
      <c r="M1929" s="835">
        <v>0</v>
      </c>
      <c r="N1929" s="832">
        <v>2</v>
      </c>
      <c r="O1929" s="836">
        <v>2</v>
      </c>
      <c r="P1929" s="835">
        <v>0</v>
      </c>
      <c r="Q1929" s="837"/>
      <c r="R1929" s="832">
        <v>1</v>
      </c>
      <c r="S1929" s="837">
        <v>0.5</v>
      </c>
      <c r="T1929" s="836">
        <v>1</v>
      </c>
      <c r="U1929" s="838">
        <v>0.5</v>
      </c>
    </row>
    <row r="1930" spans="1:21" ht="14.4" customHeight="1" x14ac:dyDescent="0.3">
      <c r="A1930" s="831">
        <v>10</v>
      </c>
      <c r="B1930" s="832" t="s">
        <v>2982</v>
      </c>
      <c r="C1930" s="832" t="s">
        <v>2989</v>
      </c>
      <c r="D1930" s="833" t="s">
        <v>6899</v>
      </c>
      <c r="E1930" s="834" t="s">
        <v>3074</v>
      </c>
      <c r="F1930" s="832" t="s">
        <v>2984</v>
      </c>
      <c r="G1930" s="832" t="s">
        <v>3380</v>
      </c>
      <c r="H1930" s="832" t="s">
        <v>630</v>
      </c>
      <c r="I1930" s="832" t="s">
        <v>4141</v>
      </c>
      <c r="J1930" s="832" t="s">
        <v>708</v>
      </c>
      <c r="K1930" s="832" t="s">
        <v>3382</v>
      </c>
      <c r="L1930" s="835">
        <v>108.44</v>
      </c>
      <c r="M1930" s="835">
        <v>108.44</v>
      </c>
      <c r="N1930" s="832">
        <v>1</v>
      </c>
      <c r="O1930" s="836">
        <v>1</v>
      </c>
      <c r="P1930" s="835">
        <v>108.44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10</v>
      </c>
      <c r="B1931" s="832" t="s">
        <v>2982</v>
      </c>
      <c r="C1931" s="832" t="s">
        <v>2989</v>
      </c>
      <c r="D1931" s="833" t="s">
        <v>6899</v>
      </c>
      <c r="E1931" s="834" t="s">
        <v>3074</v>
      </c>
      <c r="F1931" s="832" t="s">
        <v>2984</v>
      </c>
      <c r="G1931" s="832" t="s">
        <v>3383</v>
      </c>
      <c r="H1931" s="832" t="s">
        <v>689</v>
      </c>
      <c r="I1931" s="832" t="s">
        <v>4942</v>
      </c>
      <c r="J1931" s="832" t="s">
        <v>4943</v>
      </c>
      <c r="K1931" s="832" t="s">
        <v>1546</v>
      </c>
      <c r="L1931" s="835">
        <v>32.99</v>
      </c>
      <c r="M1931" s="835">
        <v>131.96</v>
      </c>
      <c r="N1931" s="832">
        <v>4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10</v>
      </c>
      <c r="B1932" s="832" t="s">
        <v>2982</v>
      </c>
      <c r="C1932" s="832" t="s">
        <v>2989</v>
      </c>
      <c r="D1932" s="833" t="s">
        <v>6899</v>
      </c>
      <c r="E1932" s="834" t="s">
        <v>3074</v>
      </c>
      <c r="F1932" s="832" t="s">
        <v>2984</v>
      </c>
      <c r="G1932" s="832" t="s">
        <v>3383</v>
      </c>
      <c r="H1932" s="832" t="s">
        <v>689</v>
      </c>
      <c r="I1932" s="832" t="s">
        <v>2559</v>
      </c>
      <c r="J1932" s="832" t="s">
        <v>958</v>
      </c>
      <c r="K1932" s="832" t="s">
        <v>2558</v>
      </c>
      <c r="L1932" s="835">
        <v>135.54</v>
      </c>
      <c r="M1932" s="835">
        <v>2033.1</v>
      </c>
      <c r="N1932" s="832">
        <v>15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10</v>
      </c>
      <c r="B1933" s="832" t="s">
        <v>2982</v>
      </c>
      <c r="C1933" s="832" t="s">
        <v>2989</v>
      </c>
      <c r="D1933" s="833" t="s">
        <v>6899</v>
      </c>
      <c r="E1933" s="834" t="s">
        <v>3074</v>
      </c>
      <c r="F1933" s="832" t="s">
        <v>2984</v>
      </c>
      <c r="G1933" s="832" t="s">
        <v>3383</v>
      </c>
      <c r="H1933" s="832" t="s">
        <v>689</v>
      </c>
      <c r="I1933" s="832" t="s">
        <v>2557</v>
      </c>
      <c r="J1933" s="832" t="s">
        <v>956</v>
      </c>
      <c r="K1933" s="832" t="s">
        <v>2558</v>
      </c>
      <c r="L1933" s="835">
        <v>135.54</v>
      </c>
      <c r="M1933" s="835">
        <v>2033.1</v>
      </c>
      <c r="N1933" s="832">
        <v>15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10</v>
      </c>
      <c r="B1934" s="832" t="s">
        <v>2982</v>
      </c>
      <c r="C1934" s="832" t="s">
        <v>2989</v>
      </c>
      <c r="D1934" s="833" t="s">
        <v>6899</v>
      </c>
      <c r="E1934" s="834" t="s">
        <v>3074</v>
      </c>
      <c r="F1934" s="832" t="s">
        <v>2984</v>
      </c>
      <c r="G1934" s="832" t="s">
        <v>3383</v>
      </c>
      <c r="H1934" s="832" t="s">
        <v>689</v>
      </c>
      <c r="I1934" s="832" t="s">
        <v>3988</v>
      </c>
      <c r="J1934" s="832" t="s">
        <v>3989</v>
      </c>
      <c r="K1934" s="832" t="s">
        <v>1281</v>
      </c>
      <c r="L1934" s="835">
        <v>132.34</v>
      </c>
      <c r="M1934" s="835">
        <v>529.36</v>
      </c>
      <c r="N1934" s="832">
        <v>4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10</v>
      </c>
      <c r="B1935" s="832" t="s">
        <v>2982</v>
      </c>
      <c r="C1935" s="832" t="s">
        <v>2989</v>
      </c>
      <c r="D1935" s="833" t="s">
        <v>6899</v>
      </c>
      <c r="E1935" s="834" t="s">
        <v>3074</v>
      </c>
      <c r="F1935" s="832" t="s">
        <v>2984</v>
      </c>
      <c r="G1935" s="832" t="s">
        <v>3383</v>
      </c>
      <c r="H1935" s="832" t="s">
        <v>630</v>
      </c>
      <c r="I1935" s="832" t="s">
        <v>4944</v>
      </c>
      <c r="J1935" s="832" t="s">
        <v>963</v>
      </c>
      <c r="K1935" s="832" t="s">
        <v>1552</v>
      </c>
      <c r="L1935" s="835">
        <v>493.92</v>
      </c>
      <c r="M1935" s="835">
        <v>2469.6</v>
      </c>
      <c r="N1935" s="832">
        <v>5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10</v>
      </c>
      <c r="B1936" s="832" t="s">
        <v>2982</v>
      </c>
      <c r="C1936" s="832" t="s">
        <v>2989</v>
      </c>
      <c r="D1936" s="833" t="s">
        <v>6899</v>
      </c>
      <c r="E1936" s="834" t="s">
        <v>3074</v>
      </c>
      <c r="F1936" s="832" t="s">
        <v>2984</v>
      </c>
      <c r="G1936" s="832" t="s">
        <v>3175</v>
      </c>
      <c r="H1936" s="832" t="s">
        <v>630</v>
      </c>
      <c r="I1936" s="832" t="s">
        <v>3176</v>
      </c>
      <c r="J1936" s="832" t="s">
        <v>3177</v>
      </c>
      <c r="K1936" s="832" t="s">
        <v>3178</v>
      </c>
      <c r="L1936" s="835">
        <v>24.78</v>
      </c>
      <c r="M1936" s="835">
        <v>24.78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10</v>
      </c>
      <c r="B1937" s="832" t="s">
        <v>2982</v>
      </c>
      <c r="C1937" s="832" t="s">
        <v>2989</v>
      </c>
      <c r="D1937" s="833" t="s">
        <v>6899</v>
      </c>
      <c r="E1937" s="834" t="s">
        <v>3074</v>
      </c>
      <c r="F1937" s="832" t="s">
        <v>2984</v>
      </c>
      <c r="G1937" s="832" t="s">
        <v>3388</v>
      </c>
      <c r="H1937" s="832" t="s">
        <v>630</v>
      </c>
      <c r="I1937" s="832" t="s">
        <v>4795</v>
      </c>
      <c r="J1937" s="832" t="s">
        <v>1210</v>
      </c>
      <c r="K1937" s="832" t="s">
        <v>4796</v>
      </c>
      <c r="L1937" s="835">
        <v>66.03</v>
      </c>
      <c r="M1937" s="835">
        <v>198.09</v>
      </c>
      <c r="N1937" s="832">
        <v>3</v>
      </c>
      <c r="O1937" s="836">
        <v>2</v>
      </c>
      <c r="P1937" s="835">
        <v>66.03</v>
      </c>
      <c r="Q1937" s="837">
        <v>0.33333333333333331</v>
      </c>
      <c r="R1937" s="832">
        <v>1</v>
      </c>
      <c r="S1937" s="837">
        <v>0.33333333333333331</v>
      </c>
      <c r="T1937" s="836">
        <v>0.5</v>
      </c>
      <c r="U1937" s="838">
        <v>0.25</v>
      </c>
    </row>
    <row r="1938" spans="1:21" ht="14.4" customHeight="1" x14ac:dyDescent="0.3">
      <c r="A1938" s="831">
        <v>10</v>
      </c>
      <c r="B1938" s="832" t="s">
        <v>2982</v>
      </c>
      <c r="C1938" s="832" t="s">
        <v>2989</v>
      </c>
      <c r="D1938" s="833" t="s">
        <v>6899</v>
      </c>
      <c r="E1938" s="834" t="s">
        <v>3074</v>
      </c>
      <c r="F1938" s="832" t="s">
        <v>2984</v>
      </c>
      <c r="G1938" s="832" t="s">
        <v>3182</v>
      </c>
      <c r="H1938" s="832" t="s">
        <v>630</v>
      </c>
      <c r="I1938" s="832" t="s">
        <v>3844</v>
      </c>
      <c r="J1938" s="832" t="s">
        <v>706</v>
      </c>
      <c r="K1938" s="832" t="s">
        <v>3845</v>
      </c>
      <c r="L1938" s="835">
        <v>33.71</v>
      </c>
      <c r="M1938" s="835">
        <v>134.84</v>
      </c>
      <c r="N1938" s="832">
        <v>4</v>
      </c>
      <c r="O1938" s="836">
        <v>3</v>
      </c>
      <c r="P1938" s="835">
        <v>33.71</v>
      </c>
      <c r="Q1938" s="837">
        <v>0.25</v>
      </c>
      <c r="R1938" s="832">
        <v>1</v>
      </c>
      <c r="S1938" s="837">
        <v>0.25</v>
      </c>
      <c r="T1938" s="836">
        <v>1</v>
      </c>
      <c r="U1938" s="838">
        <v>0.33333333333333331</v>
      </c>
    </row>
    <row r="1939" spans="1:21" ht="14.4" customHeight="1" x14ac:dyDescent="0.3">
      <c r="A1939" s="831">
        <v>10</v>
      </c>
      <c r="B1939" s="832" t="s">
        <v>2982</v>
      </c>
      <c r="C1939" s="832" t="s">
        <v>2989</v>
      </c>
      <c r="D1939" s="833" t="s">
        <v>6899</v>
      </c>
      <c r="E1939" s="834" t="s">
        <v>3074</v>
      </c>
      <c r="F1939" s="832" t="s">
        <v>2984</v>
      </c>
      <c r="G1939" s="832" t="s">
        <v>3583</v>
      </c>
      <c r="H1939" s="832" t="s">
        <v>689</v>
      </c>
      <c r="I1939" s="832" t="s">
        <v>2619</v>
      </c>
      <c r="J1939" s="832" t="s">
        <v>2620</v>
      </c>
      <c r="K1939" s="832" t="s">
        <v>2621</v>
      </c>
      <c r="L1939" s="835">
        <v>0</v>
      </c>
      <c r="M1939" s="835">
        <v>0</v>
      </c>
      <c r="N1939" s="832">
        <v>2</v>
      </c>
      <c r="O1939" s="836">
        <v>2</v>
      </c>
      <c r="P1939" s="835">
        <v>0</v>
      </c>
      <c r="Q1939" s="837"/>
      <c r="R1939" s="832">
        <v>2</v>
      </c>
      <c r="S1939" s="837">
        <v>1</v>
      </c>
      <c r="T1939" s="836">
        <v>2</v>
      </c>
      <c r="U1939" s="838">
        <v>1</v>
      </c>
    </row>
    <row r="1940" spans="1:21" ht="14.4" customHeight="1" x14ac:dyDescent="0.3">
      <c r="A1940" s="831">
        <v>10</v>
      </c>
      <c r="B1940" s="832" t="s">
        <v>2982</v>
      </c>
      <c r="C1940" s="832" t="s">
        <v>2989</v>
      </c>
      <c r="D1940" s="833" t="s">
        <v>6899</v>
      </c>
      <c r="E1940" s="834" t="s">
        <v>3074</v>
      </c>
      <c r="F1940" s="832" t="s">
        <v>2984</v>
      </c>
      <c r="G1940" s="832" t="s">
        <v>4945</v>
      </c>
      <c r="H1940" s="832" t="s">
        <v>630</v>
      </c>
      <c r="I1940" s="832" t="s">
        <v>4946</v>
      </c>
      <c r="J1940" s="832" t="s">
        <v>1044</v>
      </c>
      <c r="K1940" s="832" t="s">
        <v>4947</v>
      </c>
      <c r="L1940" s="835">
        <v>0</v>
      </c>
      <c r="M1940" s="835">
        <v>0</v>
      </c>
      <c r="N1940" s="832">
        <v>2</v>
      </c>
      <c r="O1940" s="836">
        <v>0.5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10</v>
      </c>
      <c r="B1941" s="832" t="s">
        <v>2982</v>
      </c>
      <c r="C1941" s="832" t="s">
        <v>2989</v>
      </c>
      <c r="D1941" s="833" t="s">
        <v>6899</v>
      </c>
      <c r="E1941" s="834" t="s">
        <v>3074</v>
      </c>
      <c r="F1941" s="832" t="s">
        <v>2984</v>
      </c>
      <c r="G1941" s="832" t="s">
        <v>4945</v>
      </c>
      <c r="H1941" s="832" t="s">
        <v>630</v>
      </c>
      <c r="I1941" s="832" t="s">
        <v>4948</v>
      </c>
      <c r="J1941" s="832" t="s">
        <v>1044</v>
      </c>
      <c r="K1941" s="832" t="s">
        <v>4949</v>
      </c>
      <c r="L1941" s="835">
        <v>299.24</v>
      </c>
      <c r="M1941" s="835">
        <v>299.24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10</v>
      </c>
      <c r="B1942" s="832" t="s">
        <v>2982</v>
      </c>
      <c r="C1942" s="832" t="s">
        <v>2989</v>
      </c>
      <c r="D1942" s="833" t="s">
        <v>6899</v>
      </c>
      <c r="E1942" s="834" t="s">
        <v>3074</v>
      </c>
      <c r="F1942" s="832" t="s">
        <v>2984</v>
      </c>
      <c r="G1942" s="832" t="s">
        <v>3425</v>
      </c>
      <c r="H1942" s="832" t="s">
        <v>630</v>
      </c>
      <c r="I1942" s="832" t="s">
        <v>3426</v>
      </c>
      <c r="J1942" s="832" t="s">
        <v>743</v>
      </c>
      <c r="K1942" s="832" t="s">
        <v>3427</v>
      </c>
      <c r="L1942" s="835">
        <v>42.54</v>
      </c>
      <c r="M1942" s="835">
        <v>42.54</v>
      </c>
      <c r="N1942" s="832">
        <v>1</v>
      </c>
      <c r="O1942" s="836">
        <v>0.5</v>
      </c>
      <c r="P1942" s="835">
        <v>42.54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10</v>
      </c>
      <c r="B1943" s="832" t="s">
        <v>2982</v>
      </c>
      <c r="C1943" s="832" t="s">
        <v>2989</v>
      </c>
      <c r="D1943" s="833" t="s">
        <v>6899</v>
      </c>
      <c r="E1943" s="834" t="s">
        <v>3074</v>
      </c>
      <c r="F1943" s="832" t="s">
        <v>2984</v>
      </c>
      <c r="G1943" s="832" t="s">
        <v>3425</v>
      </c>
      <c r="H1943" s="832" t="s">
        <v>630</v>
      </c>
      <c r="I1943" s="832" t="s">
        <v>3430</v>
      </c>
      <c r="J1943" s="832" t="s">
        <v>1070</v>
      </c>
      <c r="K1943" s="832" t="s">
        <v>3427</v>
      </c>
      <c r="L1943" s="835">
        <v>42.54</v>
      </c>
      <c r="M1943" s="835">
        <v>212.7</v>
      </c>
      <c r="N1943" s="832">
        <v>5</v>
      </c>
      <c r="O1943" s="836">
        <v>4</v>
      </c>
      <c r="P1943" s="835">
        <v>42.54</v>
      </c>
      <c r="Q1943" s="837">
        <v>0.2</v>
      </c>
      <c r="R1943" s="832">
        <v>1</v>
      </c>
      <c r="S1943" s="837">
        <v>0.2</v>
      </c>
      <c r="T1943" s="836">
        <v>0.5</v>
      </c>
      <c r="U1943" s="838">
        <v>0.125</v>
      </c>
    </row>
    <row r="1944" spans="1:21" ht="14.4" customHeight="1" x14ac:dyDescent="0.3">
      <c r="A1944" s="831">
        <v>10</v>
      </c>
      <c r="B1944" s="832" t="s">
        <v>2982</v>
      </c>
      <c r="C1944" s="832" t="s">
        <v>2989</v>
      </c>
      <c r="D1944" s="833" t="s">
        <v>6899</v>
      </c>
      <c r="E1944" s="834" t="s">
        <v>3074</v>
      </c>
      <c r="F1944" s="832" t="s">
        <v>2984</v>
      </c>
      <c r="G1944" s="832" t="s">
        <v>3425</v>
      </c>
      <c r="H1944" s="832" t="s">
        <v>630</v>
      </c>
      <c r="I1944" s="832" t="s">
        <v>3431</v>
      </c>
      <c r="J1944" s="832" t="s">
        <v>1070</v>
      </c>
      <c r="K1944" s="832" t="s">
        <v>3432</v>
      </c>
      <c r="L1944" s="835">
        <v>60.28</v>
      </c>
      <c r="M1944" s="835">
        <v>904.19999999999982</v>
      </c>
      <c r="N1944" s="832">
        <v>15</v>
      </c>
      <c r="O1944" s="836">
        <v>12</v>
      </c>
      <c r="P1944" s="835">
        <v>301.39999999999998</v>
      </c>
      <c r="Q1944" s="837">
        <v>0.33333333333333337</v>
      </c>
      <c r="R1944" s="832">
        <v>5</v>
      </c>
      <c r="S1944" s="837">
        <v>0.33333333333333331</v>
      </c>
      <c r="T1944" s="836">
        <v>4</v>
      </c>
      <c r="U1944" s="838">
        <v>0.33333333333333331</v>
      </c>
    </row>
    <row r="1945" spans="1:21" ht="14.4" customHeight="1" x14ac:dyDescent="0.3">
      <c r="A1945" s="831">
        <v>10</v>
      </c>
      <c r="B1945" s="832" t="s">
        <v>2982</v>
      </c>
      <c r="C1945" s="832" t="s">
        <v>2989</v>
      </c>
      <c r="D1945" s="833" t="s">
        <v>6899</v>
      </c>
      <c r="E1945" s="834" t="s">
        <v>3074</v>
      </c>
      <c r="F1945" s="832" t="s">
        <v>2984</v>
      </c>
      <c r="G1945" s="832" t="s">
        <v>4867</v>
      </c>
      <c r="H1945" s="832" t="s">
        <v>630</v>
      </c>
      <c r="I1945" s="832" t="s">
        <v>4868</v>
      </c>
      <c r="J1945" s="832" t="s">
        <v>1601</v>
      </c>
      <c r="K1945" s="832" t="s">
        <v>4869</v>
      </c>
      <c r="L1945" s="835">
        <v>186.27</v>
      </c>
      <c r="M1945" s="835">
        <v>372.54</v>
      </c>
      <c r="N1945" s="832">
        <v>2</v>
      </c>
      <c r="O1945" s="836">
        <v>1</v>
      </c>
      <c r="P1945" s="835">
        <v>372.54</v>
      </c>
      <c r="Q1945" s="837">
        <v>1</v>
      </c>
      <c r="R1945" s="832">
        <v>2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10</v>
      </c>
      <c r="B1946" s="832" t="s">
        <v>2982</v>
      </c>
      <c r="C1946" s="832" t="s">
        <v>2989</v>
      </c>
      <c r="D1946" s="833" t="s">
        <v>6899</v>
      </c>
      <c r="E1946" s="834" t="s">
        <v>3074</v>
      </c>
      <c r="F1946" s="832" t="s">
        <v>2984</v>
      </c>
      <c r="G1946" s="832" t="s">
        <v>3186</v>
      </c>
      <c r="H1946" s="832" t="s">
        <v>630</v>
      </c>
      <c r="I1946" s="832" t="s">
        <v>3442</v>
      </c>
      <c r="J1946" s="832" t="s">
        <v>3443</v>
      </c>
      <c r="K1946" s="832" t="s">
        <v>3444</v>
      </c>
      <c r="L1946" s="835">
        <v>25.12</v>
      </c>
      <c r="M1946" s="835">
        <v>25.12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10</v>
      </c>
      <c r="B1947" s="832" t="s">
        <v>2982</v>
      </c>
      <c r="C1947" s="832" t="s">
        <v>2989</v>
      </c>
      <c r="D1947" s="833" t="s">
        <v>6899</v>
      </c>
      <c r="E1947" s="834" t="s">
        <v>3074</v>
      </c>
      <c r="F1947" s="832" t="s">
        <v>2984</v>
      </c>
      <c r="G1947" s="832" t="s">
        <v>4929</v>
      </c>
      <c r="H1947" s="832" t="s">
        <v>630</v>
      </c>
      <c r="I1947" s="832" t="s">
        <v>4930</v>
      </c>
      <c r="J1947" s="832" t="s">
        <v>4931</v>
      </c>
      <c r="K1947" s="832" t="s">
        <v>4932</v>
      </c>
      <c r="L1947" s="835">
        <v>52.47</v>
      </c>
      <c r="M1947" s="835">
        <v>52.47</v>
      </c>
      <c r="N1947" s="832">
        <v>1</v>
      </c>
      <c r="O1947" s="836">
        <v>0.5</v>
      </c>
      <c r="P1947" s="835">
        <v>52.47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10</v>
      </c>
      <c r="B1948" s="832" t="s">
        <v>2982</v>
      </c>
      <c r="C1948" s="832" t="s">
        <v>2989</v>
      </c>
      <c r="D1948" s="833" t="s">
        <v>6899</v>
      </c>
      <c r="E1948" s="834" t="s">
        <v>3074</v>
      </c>
      <c r="F1948" s="832" t="s">
        <v>2985</v>
      </c>
      <c r="G1948" s="832" t="s">
        <v>3094</v>
      </c>
      <c r="H1948" s="832" t="s">
        <v>630</v>
      </c>
      <c r="I1948" s="832" t="s">
        <v>3468</v>
      </c>
      <c r="J1948" s="832" t="s">
        <v>3040</v>
      </c>
      <c r="K1948" s="832"/>
      <c r="L1948" s="835">
        <v>0</v>
      </c>
      <c r="M1948" s="835">
        <v>0</v>
      </c>
      <c r="N1948" s="832">
        <v>1</v>
      </c>
      <c r="O1948" s="836">
        <v>1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10</v>
      </c>
      <c r="B1949" s="832" t="s">
        <v>2982</v>
      </c>
      <c r="C1949" s="832" t="s">
        <v>2989</v>
      </c>
      <c r="D1949" s="833" t="s">
        <v>6899</v>
      </c>
      <c r="E1949" s="834" t="s">
        <v>3074</v>
      </c>
      <c r="F1949" s="832" t="s">
        <v>2985</v>
      </c>
      <c r="G1949" s="832" t="s">
        <v>3094</v>
      </c>
      <c r="H1949" s="832" t="s">
        <v>630</v>
      </c>
      <c r="I1949" s="832" t="s">
        <v>652</v>
      </c>
      <c r="J1949" s="832" t="s">
        <v>3040</v>
      </c>
      <c r="K1949" s="832"/>
      <c r="L1949" s="835">
        <v>0</v>
      </c>
      <c r="M1949" s="835">
        <v>0</v>
      </c>
      <c r="N1949" s="832">
        <v>8</v>
      </c>
      <c r="O1949" s="836">
        <v>8</v>
      </c>
      <c r="P1949" s="835">
        <v>0</v>
      </c>
      <c r="Q1949" s="837"/>
      <c r="R1949" s="832">
        <v>5</v>
      </c>
      <c r="S1949" s="837">
        <v>0.625</v>
      </c>
      <c r="T1949" s="836">
        <v>5</v>
      </c>
      <c r="U1949" s="838">
        <v>0.625</v>
      </c>
    </row>
    <row r="1950" spans="1:21" ht="14.4" customHeight="1" x14ac:dyDescent="0.3">
      <c r="A1950" s="831">
        <v>10</v>
      </c>
      <c r="B1950" s="832" t="s">
        <v>2982</v>
      </c>
      <c r="C1950" s="832" t="s">
        <v>2989</v>
      </c>
      <c r="D1950" s="833" t="s">
        <v>6899</v>
      </c>
      <c r="E1950" s="834" t="s">
        <v>3074</v>
      </c>
      <c r="F1950" s="832" t="s">
        <v>2986</v>
      </c>
      <c r="G1950" s="832" t="s">
        <v>4393</v>
      </c>
      <c r="H1950" s="832" t="s">
        <v>630</v>
      </c>
      <c r="I1950" s="832" t="s">
        <v>4394</v>
      </c>
      <c r="J1950" s="832" t="s">
        <v>4395</v>
      </c>
      <c r="K1950" s="832" t="s">
        <v>4396</v>
      </c>
      <c r="L1950" s="835">
        <v>200</v>
      </c>
      <c r="M1950" s="835">
        <v>400</v>
      </c>
      <c r="N1950" s="832">
        <v>2</v>
      </c>
      <c r="O1950" s="836">
        <v>2</v>
      </c>
      <c r="P1950" s="835">
        <v>200</v>
      </c>
      <c r="Q1950" s="837">
        <v>0.5</v>
      </c>
      <c r="R1950" s="832">
        <v>1</v>
      </c>
      <c r="S1950" s="837">
        <v>0.5</v>
      </c>
      <c r="T1950" s="836">
        <v>1</v>
      </c>
      <c r="U1950" s="838">
        <v>0.5</v>
      </c>
    </row>
    <row r="1951" spans="1:21" ht="14.4" customHeight="1" x14ac:dyDescent="0.3">
      <c r="A1951" s="831">
        <v>10</v>
      </c>
      <c r="B1951" s="832" t="s">
        <v>2982</v>
      </c>
      <c r="C1951" s="832" t="s">
        <v>2989</v>
      </c>
      <c r="D1951" s="833" t="s">
        <v>6899</v>
      </c>
      <c r="E1951" s="834" t="s">
        <v>3074</v>
      </c>
      <c r="F1951" s="832" t="s">
        <v>2986</v>
      </c>
      <c r="G1951" s="832" t="s">
        <v>4950</v>
      </c>
      <c r="H1951" s="832" t="s">
        <v>630</v>
      </c>
      <c r="I1951" s="832" t="s">
        <v>4951</v>
      </c>
      <c r="J1951" s="832" t="s">
        <v>4952</v>
      </c>
      <c r="K1951" s="832" t="s">
        <v>4953</v>
      </c>
      <c r="L1951" s="835">
        <v>16.940000000000001</v>
      </c>
      <c r="M1951" s="835">
        <v>677.6</v>
      </c>
      <c r="N1951" s="832">
        <v>40</v>
      </c>
      <c r="O1951" s="836">
        <v>2</v>
      </c>
      <c r="P1951" s="835">
        <v>677.6</v>
      </c>
      <c r="Q1951" s="837">
        <v>1</v>
      </c>
      <c r="R1951" s="832">
        <v>40</v>
      </c>
      <c r="S1951" s="837">
        <v>1</v>
      </c>
      <c r="T1951" s="836">
        <v>2</v>
      </c>
      <c r="U1951" s="838">
        <v>1</v>
      </c>
    </row>
    <row r="1952" spans="1:21" ht="14.4" customHeight="1" x14ac:dyDescent="0.3">
      <c r="A1952" s="831">
        <v>10</v>
      </c>
      <c r="B1952" s="832" t="s">
        <v>2982</v>
      </c>
      <c r="C1952" s="832" t="s">
        <v>2989</v>
      </c>
      <c r="D1952" s="833" t="s">
        <v>6899</v>
      </c>
      <c r="E1952" s="834" t="s">
        <v>3076</v>
      </c>
      <c r="F1952" s="832" t="s">
        <v>2984</v>
      </c>
      <c r="G1952" s="832" t="s">
        <v>3602</v>
      </c>
      <c r="H1952" s="832" t="s">
        <v>630</v>
      </c>
      <c r="I1952" s="832" t="s">
        <v>4954</v>
      </c>
      <c r="J1952" s="832" t="s">
        <v>3604</v>
      </c>
      <c r="K1952" s="832" t="s">
        <v>2773</v>
      </c>
      <c r="L1952" s="835">
        <v>159.08000000000001</v>
      </c>
      <c r="M1952" s="835">
        <v>318.16000000000003</v>
      </c>
      <c r="N1952" s="832">
        <v>2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10</v>
      </c>
      <c r="B1953" s="832" t="s">
        <v>2982</v>
      </c>
      <c r="C1953" s="832" t="s">
        <v>2989</v>
      </c>
      <c r="D1953" s="833" t="s">
        <v>6899</v>
      </c>
      <c r="E1953" s="834" t="s">
        <v>3076</v>
      </c>
      <c r="F1953" s="832" t="s">
        <v>2984</v>
      </c>
      <c r="G1953" s="832" t="s">
        <v>3760</v>
      </c>
      <c r="H1953" s="832" t="s">
        <v>630</v>
      </c>
      <c r="I1953" s="832" t="s">
        <v>3862</v>
      </c>
      <c r="J1953" s="832" t="s">
        <v>1513</v>
      </c>
      <c r="K1953" s="832" t="s">
        <v>3643</v>
      </c>
      <c r="L1953" s="835">
        <v>729.38</v>
      </c>
      <c r="M1953" s="835">
        <v>1458.76</v>
      </c>
      <c r="N1953" s="832">
        <v>2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10</v>
      </c>
      <c r="B1954" s="832" t="s">
        <v>2982</v>
      </c>
      <c r="C1954" s="832" t="s">
        <v>2989</v>
      </c>
      <c r="D1954" s="833" t="s">
        <v>6899</v>
      </c>
      <c r="E1954" s="834" t="s">
        <v>3076</v>
      </c>
      <c r="F1954" s="832" t="s">
        <v>2984</v>
      </c>
      <c r="G1954" s="832" t="s">
        <v>3383</v>
      </c>
      <c r="H1954" s="832" t="s">
        <v>689</v>
      </c>
      <c r="I1954" s="832" t="s">
        <v>3841</v>
      </c>
      <c r="J1954" s="832" t="s">
        <v>3842</v>
      </c>
      <c r="K1954" s="832" t="s">
        <v>3582</v>
      </c>
      <c r="L1954" s="835">
        <v>194.26</v>
      </c>
      <c r="M1954" s="835">
        <v>2913.8999999999996</v>
      </c>
      <c r="N1954" s="832">
        <v>15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10</v>
      </c>
      <c r="B1955" s="832" t="s">
        <v>2982</v>
      </c>
      <c r="C1955" s="832" t="s">
        <v>2989</v>
      </c>
      <c r="D1955" s="833" t="s">
        <v>6899</v>
      </c>
      <c r="E1955" s="834" t="s">
        <v>3078</v>
      </c>
      <c r="F1955" s="832" t="s">
        <v>2984</v>
      </c>
      <c r="G1955" s="832" t="s">
        <v>3232</v>
      </c>
      <c r="H1955" s="832" t="s">
        <v>630</v>
      </c>
      <c r="I1955" s="832" t="s">
        <v>3233</v>
      </c>
      <c r="J1955" s="832" t="s">
        <v>1419</v>
      </c>
      <c r="K1955" s="832" t="s">
        <v>3234</v>
      </c>
      <c r="L1955" s="835">
        <v>263.26</v>
      </c>
      <c r="M1955" s="835">
        <v>263.26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10</v>
      </c>
      <c r="B1956" s="832" t="s">
        <v>2982</v>
      </c>
      <c r="C1956" s="832" t="s">
        <v>2989</v>
      </c>
      <c r="D1956" s="833" t="s">
        <v>6899</v>
      </c>
      <c r="E1956" s="834" t="s">
        <v>3078</v>
      </c>
      <c r="F1956" s="832" t="s">
        <v>2984</v>
      </c>
      <c r="G1956" s="832" t="s">
        <v>3106</v>
      </c>
      <c r="H1956" s="832" t="s">
        <v>689</v>
      </c>
      <c r="I1956" s="832" t="s">
        <v>2588</v>
      </c>
      <c r="J1956" s="832" t="s">
        <v>1288</v>
      </c>
      <c r="K1956" s="832" t="s">
        <v>2589</v>
      </c>
      <c r="L1956" s="835">
        <v>154.36000000000001</v>
      </c>
      <c r="M1956" s="835">
        <v>154.36000000000001</v>
      </c>
      <c r="N1956" s="832">
        <v>1</v>
      </c>
      <c r="O1956" s="836">
        <v>1</v>
      </c>
      <c r="P1956" s="835">
        <v>154.36000000000001</v>
      </c>
      <c r="Q1956" s="837">
        <v>1</v>
      </c>
      <c r="R1956" s="832">
        <v>1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10</v>
      </c>
      <c r="B1957" s="832" t="s">
        <v>2982</v>
      </c>
      <c r="C1957" s="832" t="s">
        <v>2989</v>
      </c>
      <c r="D1957" s="833" t="s">
        <v>6899</v>
      </c>
      <c r="E1957" s="834" t="s">
        <v>3078</v>
      </c>
      <c r="F1957" s="832" t="s">
        <v>2984</v>
      </c>
      <c r="G1957" s="832" t="s">
        <v>3106</v>
      </c>
      <c r="H1957" s="832" t="s">
        <v>689</v>
      </c>
      <c r="I1957" s="832" t="s">
        <v>2590</v>
      </c>
      <c r="J1957" s="832" t="s">
        <v>2591</v>
      </c>
      <c r="K1957" s="832" t="s">
        <v>2592</v>
      </c>
      <c r="L1957" s="835">
        <v>111.22</v>
      </c>
      <c r="M1957" s="835">
        <v>222.44</v>
      </c>
      <c r="N1957" s="832">
        <v>2</v>
      </c>
      <c r="O1957" s="836">
        <v>2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10</v>
      </c>
      <c r="B1958" s="832" t="s">
        <v>2982</v>
      </c>
      <c r="C1958" s="832" t="s">
        <v>2989</v>
      </c>
      <c r="D1958" s="833" t="s">
        <v>6899</v>
      </c>
      <c r="E1958" s="834" t="s">
        <v>3078</v>
      </c>
      <c r="F1958" s="832" t="s">
        <v>2984</v>
      </c>
      <c r="G1958" s="832" t="s">
        <v>3106</v>
      </c>
      <c r="H1958" s="832" t="s">
        <v>689</v>
      </c>
      <c r="I1958" s="832" t="s">
        <v>2448</v>
      </c>
      <c r="J1958" s="832" t="s">
        <v>2449</v>
      </c>
      <c r="K1958" s="832" t="s">
        <v>2450</v>
      </c>
      <c r="L1958" s="835">
        <v>149.52000000000001</v>
      </c>
      <c r="M1958" s="835">
        <v>149.52000000000001</v>
      </c>
      <c r="N1958" s="832">
        <v>1</v>
      </c>
      <c r="O1958" s="836">
        <v>1</v>
      </c>
      <c r="P1958" s="835">
        <v>149.52000000000001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10</v>
      </c>
      <c r="B1959" s="832" t="s">
        <v>2982</v>
      </c>
      <c r="C1959" s="832" t="s">
        <v>2989</v>
      </c>
      <c r="D1959" s="833" t="s">
        <v>6899</v>
      </c>
      <c r="E1959" s="834" t="s">
        <v>3078</v>
      </c>
      <c r="F1959" s="832" t="s">
        <v>2984</v>
      </c>
      <c r="G1959" s="832" t="s">
        <v>3106</v>
      </c>
      <c r="H1959" s="832" t="s">
        <v>689</v>
      </c>
      <c r="I1959" s="832" t="s">
        <v>2451</v>
      </c>
      <c r="J1959" s="832" t="s">
        <v>1014</v>
      </c>
      <c r="K1959" s="832" t="s">
        <v>3256</v>
      </c>
      <c r="L1959" s="835">
        <v>75.73</v>
      </c>
      <c r="M1959" s="835">
        <v>151.46</v>
      </c>
      <c r="N1959" s="832">
        <v>2</v>
      </c>
      <c r="O1959" s="836">
        <v>2</v>
      </c>
      <c r="P1959" s="835">
        <v>151.46</v>
      </c>
      <c r="Q1959" s="837">
        <v>1</v>
      </c>
      <c r="R1959" s="832">
        <v>2</v>
      </c>
      <c r="S1959" s="837">
        <v>1</v>
      </c>
      <c r="T1959" s="836">
        <v>2</v>
      </c>
      <c r="U1959" s="838">
        <v>1</v>
      </c>
    </row>
    <row r="1960" spans="1:21" ht="14.4" customHeight="1" x14ac:dyDescent="0.3">
      <c r="A1960" s="831">
        <v>10</v>
      </c>
      <c r="B1960" s="832" t="s">
        <v>2982</v>
      </c>
      <c r="C1960" s="832" t="s">
        <v>2989</v>
      </c>
      <c r="D1960" s="833" t="s">
        <v>6899</v>
      </c>
      <c r="E1960" s="834" t="s">
        <v>3078</v>
      </c>
      <c r="F1960" s="832" t="s">
        <v>2984</v>
      </c>
      <c r="G1960" s="832" t="s">
        <v>3106</v>
      </c>
      <c r="H1960" s="832" t="s">
        <v>689</v>
      </c>
      <c r="I1960" s="832" t="s">
        <v>2586</v>
      </c>
      <c r="J1960" s="832" t="s">
        <v>1288</v>
      </c>
      <c r="K1960" s="832" t="s">
        <v>2587</v>
      </c>
      <c r="L1960" s="835">
        <v>225.06</v>
      </c>
      <c r="M1960" s="835">
        <v>225.06</v>
      </c>
      <c r="N1960" s="832">
        <v>1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10</v>
      </c>
      <c r="B1961" s="832" t="s">
        <v>2982</v>
      </c>
      <c r="C1961" s="832" t="s">
        <v>2989</v>
      </c>
      <c r="D1961" s="833" t="s">
        <v>6899</v>
      </c>
      <c r="E1961" s="834" t="s">
        <v>3078</v>
      </c>
      <c r="F1961" s="832" t="s">
        <v>2984</v>
      </c>
      <c r="G1961" s="832" t="s">
        <v>3602</v>
      </c>
      <c r="H1961" s="832" t="s">
        <v>630</v>
      </c>
      <c r="I1961" s="832" t="s">
        <v>3743</v>
      </c>
      <c r="J1961" s="832" t="s">
        <v>3604</v>
      </c>
      <c r="K1961" s="832" t="s">
        <v>2773</v>
      </c>
      <c r="L1961" s="835">
        <v>159.08000000000001</v>
      </c>
      <c r="M1961" s="835">
        <v>159.08000000000001</v>
      </c>
      <c r="N1961" s="832">
        <v>1</v>
      </c>
      <c r="O1961" s="836">
        <v>0.5</v>
      </c>
      <c r="P1961" s="835">
        <v>159.08000000000001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10</v>
      </c>
      <c r="B1962" s="832" t="s">
        <v>2982</v>
      </c>
      <c r="C1962" s="832" t="s">
        <v>2989</v>
      </c>
      <c r="D1962" s="833" t="s">
        <v>6899</v>
      </c>
      <c r="E1962" s="834" t="s">
        <v>3078</v>
      </c>
      <c r="F1962" s="832" t="s">
        <v>2984</v>
      </c>
      <c r="G1962" s="832" t="s">
        <v>3602</v>
      </c>
      <c r="H1962" s="832" t="s">
        <v>689</v>
      </c>
      <c r="I1962" s="832" t="s">
        <v>2694</v>
      </c>
      <c r="J1962" s="832" t="s">
        <v>2695</v>
      </c>
      <c r="K1962" s="832" t="s">
        <v>2696</v>
      </c>
      <c r="L1962" s="835">
        <v>318.16000000000003</v>
      </c>
      <c r="M1962" s="835">
        <v>318.16000000000003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10</v>
      </c>
      <c r="B1963" s="832" t="s">
        <v>2982</v>
      </c>
      <c r="C1963" s="832" t="s">
        <v>2989</v>
      </c>
      <c r="D1963" s="833" t="s">
        <v>6899</v>
      </c>
      <c r="E1963" s="834" t="s">
        <v>3078</v>
      </c>
      <c r="F1963" s="832" t="s">
        <v>2984</v>
      </c>
      <c r="G1963" s="832" t="s">
        <v>3720</v>
      </c>
      <c r="H1963" s="832" t="s">
        <v>630</v>
      </c>
      <c r="I1963" s="832" t="s">
        <v>3874</v>
      </c>
      <c r="J1963" s="832" t="s">
        <v>3875</v>
      </c>
      <c r="K1963" s="832" t="s">
        <v>3876</v>
      </c>
      <c r="L1963" s="835">
        <v>36.76</v>
      </c>
      <c r="M1963" s="835">
        <v>36.76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10</v>
      </c>
      <c r="B1964" s="832" t="s">
        <v>2982</v>
      </c>
      <c r="C1964" s="832" t="s">
        <v>2989</v>
      </c>
      <c r="D1964" s="833" t="s">
        <v>6899</v>
      </c>
      <c r="E1964" s="834" t="s">
        <v>3078</v>
      </c>
      <c r="F1964" s="832" t="s">
        <v>2984</v>
      </c>
      <c r="G1964" s="832" t="s">
        <v>3263</v>
      </c>
      <c r="H1964" s="832" t="s">
        <v>630</v>
      </c>
      <c r="I1964" s="832" t="s">
        <v>2463</v>
      </c>
      <c r="J1964" s="832" t="s">
        <v>2464</v>
      </c>
      <c r="K1964" s="832" t="s">
        <v>2465</v>
      </c>
      <c r="L1964" s="835">
        <v>85.27</v>
      </c>
      <c r="M1964" s="835">
        <v>170.54</v>
      </c>
      <c r="N1964" s="832">
        <v>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10</v>
      </c>
      <c r="B1965" s="832" t="s">
        <v>2982</v>
      </c>
      <c r="C1965" s="832" t="s">
        <v>2989</v>
      </c>
      <c r="D1965" s="833" t="s">
        <v>6899</v>
      </c>
      <c r="E1965" s="834" t="s">
        <v>3078</v>
      </c>
      <c r="F1965" s="832" t="s">
        <v>2984</v>
      </c>
      <c r="G1965" s="832" t="s">
        <v>3263</v>
      </c>
      <c r="H1965" s="832" t="s">
        <v>630</v>
      </c>
      <c r="I1965" s="832" t="s">
        <v>3266</v>
      </c>
      <c r="J1965" s="832" t="s">
        <v>2464</v>
      </c>
      <c r="K1965" s="832" t="s">
        <v>3125</v>
      </c>
      <c r="L1965" s="835">
        <v>0</v>
      </c>
      <c r="M1965" s="835">
        <v>0</v>
      </c>
      <c r="N1965" s="832">
        <v>1</v>
      </c>
      <c r="O1965" s="836">
        <v>1</v>
      </c>
      <c r="P1965" s="835">
        <v>0</v>
      </c>
      <c r="Q1965" s="837"/>
      <c r="R1965" s="832">
        <v>1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10</v>
      </c>
      <c r="B1966" s="832" t="s">
        <v>2982</v>
      </c>
      <c r="C1966" s="832" t="s">
        <v>2989</v>
      </c>
      <c r="D1966" s="833" t="s">
        <v>6899</v>
      </c>
      <c r="E1966" s="834" t="s">
        <v>3078</v>
      </c>
      <c r="F1966" s="832" t="s">
        <v>2984</v>
      </c>
      <c r="G1966" s="832" t="s">
        <v>3263</v>
      </c>
      <c r="H1966" s="832" t="s">
        <v>630</v>
      </c>
      <c r="I1966" s="832" t="s">
        <v>2466</v>
      </c>
      <c r="J1966" s="832" t="s">
        <v>2464</v>
      </c>
      <c r="K1966" s="832" t="s">
        <v>2462</v>
      </c>
      <c r="L1966" s="835">
        <v>170.52</v>
      </c>
      <c r="M1966" s="835">
        <v>170.52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10</v>
      </c>
      <c r="B1967" s="832" t="s">
        <v>2982</v>
      </c>
      <c r="C1967" s="832" t="s">
        <v>2989</v>
      </c>
      <c r="D1967" s="833" t="s">
        <v>6899</v>
      </c>
      <c r="E1967" s="834" t="s">
        <v>3078</v>
      </c>
      <c r="F1967" s="832" t="s">
        <v>2984</v>
      </c>
      <c r="G1967" s="832" t="s">
        <v>3267</v>
      </c>
      <c r="H1967" s="832" t="s">
        <v>689</v>
      </c>
      <c r="I1967" s="832" t="s">
        <v>2633</v>
      </c>
      <c r="J1967" s="832" t="s">
        <v>1263</v>
      </c>
      <c r="K1967" s="832" t="s">
        <v>2634</v>
      </c>
      <c r="L1967" s="835">
        <v>207.45</v>
      </c>
      <c r="M1967" s="835">
        <v>207.45</v>
      </c>
      <c r="N1967" s="832">
        <v>1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10</v>
      </c>
      <c r="B1968" s="832" t="s">
        <v>2982</v>
      </c>
      <c r="C1968" s="832" t="s">
        <v>2989</v>
      </c>
      <c r="D1968" s="833" t="s">
        <v>6899</v>
      </c>
      <c r="E1968" s="834" t="s">
        <v>3078</v>
      </c>
      <c r="F1968" s="832" t="s">
        <v>2984</v>
      </c>
      <c r="G1968" s="832" t="s">
        <v>3201</v>
      </c>
      <c r="H1968" s="832" t="s">
        <v>630</v>
      </c>
      <c r="I1968" s="832" t="s">
        <v>3268</v>
      </c>
      <c r="J1968" s="832" t="s">
        <v>1364</v>
      </c>
      <c r="K1968" s="832" t="s">
        <v>2465</v>
      </c>
      <c r="L1968" s="835">
        <v>39.17</v>
      </c>
      <c r="M1968" s="835">
        <v>117.51</v>
      </c>
      <c r="N1968" s="832">
        <v>3</v>
      </c>
      <c r="O1968" s="836">
        <v>2</v>
      </c>
      <c r="P1968" s="835">
        <v>39.17</v>
      </c>
      <c r="Q1968" s="837">
        <v>0.33333333333333331</v>
      </c>
      <c r="R1968" s="832">
        <v>1</v>
      </c>
      <c r="S1968" s="837">
        <v>0.33333333333333331</v>
      </c>
      <c r="T1968" s="836">
        <v>1</v>
      </c>
      <c r="U1968" s="838">
        <v>0.5</v>
      </c>
    </row>
    <row r="1969" spans="1:21" ht="14.4" customHeight="1" x14ac:dyDescent="0.3">
      <c r="A1969" s="831">
        <v>10</v>
      </c>
      <c r="B1969" s="832" t="s">
        <v>2982</v>
      </c>
      <c r="C1969" s="832" t="s">
        <v>2989</v>
      </c>
      <c r="D1969" s="833" t="s">
        <v>6899</v>
      </c>
      <c r="E1969" s="834" t="s">
        <v>3078</v>
      </c>
      <c r="F1969" s="832" t="s">
        <v>2984</v>
      </c>
      <c r="G1969" s="832" t="s">
        <v>3201</v>
      </c>
      <c r="H1969" s="832" t="s">
        <v>630</v>
      </c>
      <c r="I1969" s="832" t="s">
        <v>4955</v>
      </c>
      <c r="J1969" s="832" t="s">
        <v>4956</v>
      </c>
      <c r="K1969" s="832" t="s">
        <v>2462</v>
      </c>
      <c r="L1969" s="835">
        <v>78.33</v>
      </c>
      <c r="M1969" s="835">
        <v>78.33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10</v>
      </c>
      <c r="B1970" s="832" t="s">
        <v>2982</v>
      </c>
      <c r="C1970" s="832" t="s">
        <v>2989</v>
      </c>
      <c r="D1970" s="833" t="s">
        <v>6899</v>
      </c>
      <c r="E1970" s="834" t="s">
        <v>3078</v>
      </c>
      <c r="F1970" s="832" t="s">
        <v>2984</v>
      </c>
      <c r="G1970" s="832" t="s">
        <v>3208</v>
      </c>
      <c r="H1970" s="832" t="s">
        <v>630</v>
      </c>
      <c r="I1970" s="832" t="s">
        <v>3812</v>
      </c>
      <c r="J1970" s="832" t="s">
        <v>1595</v>
      </c>
      <c r="K1970" s="832" t="s">
        <v>3813</v>
      </c>
      <c r="L1970" s="835">
        <v>93.98</v>
      </c>
      <c r="M1970" s="835">
        <v>93.98</v>
      </c>
      <c r="N1970" s="832">
        <v>1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10</v>
      </c>
      <c r="B1971" s="832" t="s">
        <v>2982</v>
      </c>
      <c r="C1971" s="832" t="s">
        <v>2989</v>
      </c>
      <c r="D1971" s="833" t="s">
        <v>6899</v>
      </c>
      <c r="E1971" s="834" t="s">
        <v>3078</v>
      </c>
      <c r="F1971" s="832" t="s">
        <v>2984</v>
      </c>
      <c r="G1971" s="832" t="s">
        <v>3208</v>
      </c>
      <c r="H1971" s="832" t="s">
        <v>630</v>
      </c>
      <c r="I1971" s="832" t="s">
        <v>4957</v>
      </c>
      <c r="J1971" s="832" t="s">
        <v>1795</v>
      </c>
      <c r="K1971" s="832" t="s">
        <v>4958</v>
      </c>
      <c r="L1971" s="835">
        <v>75.180000000000007</v>
      </c>
      <c r="M1971" s="835">
        <v>75.180000000000007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10</v>
      </c>
      <c r="B1972" s="832" t="s">
        <v>2982</v>
      </c>
      <c r="C1972" s="832" t="s">
        <v>2989</v>
      </c>
      <c r="D1972" s="833" t="s">
        <v>6899</v>
      </c>
      <c r="E1972" s="834" t="s">
        <v>3078</v>
      </c>
      <c r="F1972" s="832" t="s">
        <v>2984</v>
      </c>
      <c r="G1972" s="832" t="s">
        <v>3115</v>
      </c>
      <c r="H1972" s="832" t="s">
        <v>630</v>
      </c>
      <c r="I1972" s="832" t="s">
        <v>3118</v>
      </c>
      <c r="J1972" s="832" t="s">
        <v>949</v>
      </c>
      <c r="K1972" s="832" t="s">
        <v>3117</v>
      </c>
      <c r="L1972" s="835">
        <v>34.15</v>
      </c>
      <c r="M1972" s="835">
        <v>34.15</v>
      </c>
      <c r="N1972" s="832">
        <v>1</v>
      </c>
      <c r="O1972" s="836">
        <v>0.5</v>
      </c>
      <c r="P1972" s="835">
        <v>34.15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10</v>
      </c>
      <c r="B1973" s="832" t="s">
        <v>2982</v>
      </c>
      <c r="C1973" s="832" t="s">
        <v>2989</v>
      </c>
      <c r="D1973" s="833" t="s">
        <v>6899</v>
      </c>
      <c r="E1973" s="834" t="s">
        <v>3078</v>
      </c>
      <c r="F1973" s="832" t="s">
        <v>2984</v>
      </c>
      <c r="G1973" s="832" t="s">
        <v>4503</v>
      </c>
      <c r="H1973" s="832" t="s">
        <v>689</v>
      </c>
      <c r="I1973" s="832" t="s">
        <v>2647</v>
      </c>
      <c r="J1973" s="832" t="s">
        <v>2648</v>
      </c>
      <c r="K1973" s="832" t="s">
        <v>2649</v>
      </c>
      <c r="L1973" s="835">
        <v>672.95</v>
      </c>
      <c r="M1973" s="835">
        <v>1345.9</v>
      </c>
      <c r="N1973" s="832">
        <v>2</v>
      </c>
      <c r="O1973" s="836">
        <v>1</v>
      </c>
      <c r="P1973" s="835">
        <v>1345.9</v>
      </c>
      <c r="Q1973" s="837">
        <v>1</v>
      </c>
      <c r="R1973" s="832">
        <v>2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10</v>
      </c>
      <c r="B1974" s="832" t="s">
        <v>2982</v>
      </c>
      <c r="C1974" s="832" t="s">
        <v>2989</v>
      </c>
      <c r="D1974" s="833" t="s">
        <v>6899</v>
      </c>
      <c r="E1974" s="834" t="s">
        <v>3078</v>
      </c>
      <c r="F1974" s="832" t="s">
        <v>2984</v>
      </c>
      <c r="G1974" s="832" t="s">
        <v>4792</v>
      </c>
      <c r="H1974" s="832" t="s">
        <v>630</v>
      </c>
      <c r="I1974" s="832" t="s">
        <v>4959</v>
      </c>
      <c r="J1974" s="832" t="s">
        <v>1036</v>
      </c>
      <c r="K1974" s="832" t="s">
        <v>4960</v>
      </c>
      <c r="L1974" s="835">
        <v>69.59</v>
      </c>
      <c r="M1974" s="835">
        <v>69.59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10</v>
      </c>
      <c r="B1975" s="832" t="s">
        <v>2982</v>
      </c>
      <c r="C1975" s="832" t="s">
        <v>2989</v>
      </c>
      <c r="D1975" s="833" t="s">
        <v>6899</v>
      </c>
      <c r="E1975" s="834" t="s">
        <v>3078</v>
      </c>
      <c r="F1975" s="832" t="s">
        <v>2984</v>
      </c>
      <c r="G1975" s="832" t="s">
        <v>3129</v>
      </c>
      <c r="H1975" s="832" t="s">
        <v>630</v>
      </c>
      <c r="I1975" s="832" t="s">
        <v>3130</v>
      </c>
      <c r="J1975" s="832" t="s">
        <v>3131</v>
      </c>
      <c r="K1975" s="832" t="s">
        <v>3132</v>
      </c>
      <c r="L1975" s="835">
        <v>88.76</v>
      </c>
      <c r="M1975" s="835">
        <v>88.76</v>
      </c>
      <c r="N1975" s="832">
        <v>1</v>
      </c>
      <c r="O1975" s="836">
        <v>0.5</v>
      </c>
      <c r="P1975" s="835">
        <v>88.76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10</v>
      </c>
      <c r="B1976" s="832" t="s">
        <v>2982</v>
      </c>
      <c r="C1976" s="832" t="s">
        <v>2989</v>
      </c>
      <c r="D1976" s="833" t="s">
        <v>6899</v>
      </c>
      <c r="E1976" s="834" t="s">
        <v>3078</v>
      </c>
      <c r="F1976" s="832" t="s">
        <v>2984</v>
      </c>
      <c r="G1976" s="832" t="s">
        <v>3133</v>
      </c>
      <c r="H1976" s="832" t="s">
        <v>689</v>
      </c>
      <c r="I1976" s="832" t="s">
        <v>2855</v>
      </c>
      <c r="J1976" s="832" t="s">
        <v>2539</v>
      </c>
      <c r="K1976" s="832" t="s">
        <v>2856</v>
      </c>
      <c r="L1976" s="835">
        <v>207.45</v>
      </c>
      <c r="M1976" s="835">
        <v>207.45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10</v>
      </c>
      <c r="B1977" s="832" t="s">
        <v>2982</v>
      </c>
      <c r="C1977" s="832" t="s">
        <v>2989</v>
      </c>
      <c r="D1977" s="833" t="s">
        <v>6899</v>
      </c>
      <c r="E1977" s="834" t="s">
        <v>3078</v>
      </c>
      <c r="F1977" s="832" t="s">
        <v>2984</v>
      </c>
      <c r="G1977" s="832" t="s">
        <v>3985</v>
      </c>
      <c r="H1977" s="832" t="s">
        <v>689</v>
      </c>
      <c r="I1977" s="832" t="s">
        <v>2679</v>
      </c>
      <c r="J1977" s="832" t="s">
        <v>2680</v>
      </c>
      <c r="K1977" s="832" t="s">
        <v>2581</v>
      </c>
      <c r="L1977" s="835">
        <v>46.07</v>
      </c>
      <c r="M1977" s="835">
        <v>46.07</v>
      </c>
      <c r="N1977" s="832">
        <v>1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10</v>
      </c>
      <c r="B1978" s="832" t="s">
        <v>2982</v>
      </c>
      <c r="C1978" s="832" t="s">
        <v>2989</v>
      </c>
      <c r="D1978" s="833" t="s">
        <v>6899</v>
      </c>
      <c r="E1978" s="834" t="s">
        <v>3078</v>
      </c>
      <c r="F1978" s="832" t="s">
        <v>2984</v>
      </c>
      <c r="G1978" s="832" t="s">
        <v>3760</v>
      </c>
      <c r="H1978" s="832" t="s">
        <v>630</v>
      </c>
      <c r="I1978" s="832" t="s">
        <v>3862</v>
      </c>
      <c r="J1978" s="832" t="s">
        <v>1513</v>
      </c>
      <c r="K1978" s="832" t="s">
        <v>3643</v>
      </c>
      <c r="L1978" s="835">
        <v>729.38</v>
      </c>
      <c r="M1978" s="835">
        <v>1458.76</v>
      </c>
      <c r="N1978" s="832">
        <v>2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10</v>
      </c>
      <c r="B1979" s="832" t="s">
        <v>2982</v>
      </c>
      <c r="C1979" s="832" t="s">
        <v>2989</v>
      </c>
      <c r="D1979" s="833" t="s">
        <v>6899</v>
      </c>
      <c r="E1979" s="834" t="s">
        <v>3078</v>
      </c>
      <c r="F1979" s="832" t="s">
        <v>2984</v>
      </c>
      <c r="G1979" s="832" t="s">
        <v>3760</v>
      </c>
      <c r="H1979" s="832" t="s">
        <v>630</v>
      </c>
      <c r="I1979" s="832" t="s">
        <v>3914</v>
      </c>
      <c r="J1979" s="832" t="s">
        <v>3762</v>
      </c>
      <c r="K1979" s="832" t="s">
        <v>3915</v>
      </c>
      <c r="L1979" s="835">
        <v>729.38</v>
      </c>
      <c r="M1979" s="835">
        <v>729.38</v>
      </c>
      <c r="N1979" s="832">
        <v>1</v>
      </c>
      <c r="O1979" s="836">
        <v>0.5</v>
      </c>
      <c r="P1979" s="835">
        <v>729.38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10</v>
      </c>
      <c r="B1980" s="832" t="s">
        <v>2982</v>
      </c>
      <c r="C1980" s="832" t="s">
        <v>2989</v>
      </c>
      <c r="D1980" s="833" t="s">
        <v>6899</v>
      </c>
      <c r="E1980" s="834" t="s">
        <v>3078</v>
      </c>
      <c r="F1980" s="832" t="s">
        <v>2984</v>
      </c>
      <c r="G1980" s="832" t="s">
        <v>3760</v>
      </c>
      <c r="H1980" s="832" t="s">
        <v>630</v>
      </c>
      <c r="I1980" s="832" t="s">
        <v>4797</v>
      </c>
      <c r="J1980" s="832" t="s">
        <v>3912</v>
      </c>
      <c r="K1980" s="832" t="s">
        <v>4798</v>
      </c>
      <c r="L1980" s="835">
        <v>623.94000000000005</v>
      </c>
      <c r="M1980" s="835">
        <v>2495.7600000000002</v>
      </c>
      <c r="N1980" s="832">
        <v>4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10</v>
      </c>
      <c r="B1981" s="832" t="s">
        <v>2982</v>
      </c>
      <c r="C1981" s="832" t="s">
        <v>2989</v>
      </c>
      <c r="D1981" s="833" t="s">
        <v>6899</v>
      </c>
      <c r="E1981" s="834" t="s">
        <v>3078</v>
      </c>
      <c r="F1981" s="832" t="s">
        <v>2984</v>
      </c>
      <c r="G1981" s="832" t="s">
        <v>3655</v>
      </c>
      <c r="H1981" s="832" t="s">
        <v>630</v>
      </c>
      <c r="I1981" s="832" t="s">
        <v>3656</v>
      </c>
      <c r="J1981" s="832" t="s">
        <v>1313</v>
      </c>
      <c r="K1981" s="832" t="s">
        <v>3657</v>
      </c>
      <c r="L1981" s="835">
        <v>34.19</v>
      </c>
      <c r="M1981" s="835">
        <v>273.52</v>
      </c>
      <c r="N1981" s="832">
        <v>8</v>
      </c>
      <c r="O1981" s="836">
        <v>5</v>
      </c>
      <c r="P1981" s="835">
        <v>68.38</v>
      </c>
      <c r="Q1981" s="837">
        <v>0.25</v>
      </c>
      <c r="R1981" s="832">
        <v>2</v>
      </c>
      <c r="S1981" s="837">
        <v>0.25</v>
      </c>
      <c r="T1981" s="836">
        <v>2</v>
      </c>
      <c r="U1981" s="838">
        <v>0.4</v>
      </c>
    </row>
    <row r="1982" spans="1:21" ht="14.4" customHeight="1" x14ac:dyDescent="0.3">
      <c r="A1982" s="831">
        <v>10</v>
      </c>
      <c r="B1982" s="832" t="s">
        <v>2982</v>
      </c>
      <c r="C1982" s="832" t="s">
        <v>2989</v>
      </c>
      <c r="D1982" s="833" t="s">
        <v>6899</v>
      </c>
      <c r="E1982" s="834" t="s">
        <v>3078</v>
      </c>
      <c r="F1982" s="832" t="s">
        <v>2984</v>
      </c>
      <c r="G1982" s="832" t="s">
        <v>3837</v>
      </c>
      <c r="H1982" s="832" t="s">
        <v>630</v>
      </c>
      <c r="I1982" s="832" t="s">
        <v>4961</v>
      </c>
      <c r="J1982" s="832" t="s">
        <v>4962</v>
      </c>
      <c r="K1982" s="832" t="s">
        <v>3976</v>
      </c>
      <c r="L1982" s="835">
        <v>1472.61</v>
      </c>
      <c r="M1982" s="835">
        <v>1472.61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10</v>
      </c>
      <c r="B1983" s="832" t="s">
        <v>2982</v>
      </c>
      <c r="C1983" s="832" t="s">
        <v>2989</v>
      </c>
      <c r="D1983" s="833" t="s">
        <v>6899</v>
      </c>
      <c r="E1983" s="834" t="s">
        <v>3078</v>
      </c>
      <c r="F1983" s="832" t="s">
        <v>2984</v>
      </c>
      <c r="G1983" s="832" t="s">
        <v>3161</v>
      </c>
      <c r="H1983" s="832" t="s">
        <v>630</v>
      </c>
      <c r="I1983" s="832" t="s">
        <v>4242</v>
      </c>
      <c r="J1983" s="832" t="s">
        <v>1177</v>
      </c>
      <c r="K1983" s="832" t="s">
        <v>4243</v>
      </c>
      <c r="L1983" s="835">
        <v>16.12</v>
      </c>
      <c r="M1983" s="835">
        <v>16.12</v>
      </c>
      <c r="N1983" s="832">
        <v>1</v>
      </c>
      <c r="O1983" s="836">
        <v>0.5</v>
      </c>
      <c r="P1983" s="835">
        <v>16.12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10</v>
      </c>
      <c r="B1984" s="832" t="s">
        <v>2982</v>
      </c>
      <c r="C1984" s="832" t="s">
        <v>2989</v>
      </c>
      <c r="D1984" s="833" t="s">
        <v>6899</v>
      </c>
      <c r="E1984" s="834" t="s">
        <v>3078</v>
      </c>
      <c r="F1984" s="832" t="s">
        <v>2984</v>
      </c>
      <c r="G1984" s="832" t="s">
        <v>3161</v>
      </c>
      <c r="H1984" s="832" t="s">
        <v>630</v>
      </c>
      <c r="I1984" s="832" t="s">
        <v>3166</v>
      </c>
      <c r="J1984" s="832" t="s">
        <v>1177</v>
      </c>
      <c r="K1984" s="832" t="s">
        <v>3167</v>
      </c>
      <c r="L1984" s="835">
        <v>32.25</v>
      </c>
      <c r="M1984" s="835">
        <v>32.25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10</v>
      </c>
      <c r="B1985" s="832" t="s">
        <v>2982</v>
      </c>
      <c r="C1985" s="832" t="s">
        <v>2989</v>
      </c>
      <c r="D1985" s="833" t="s">
        <v>6899</v>
      </c>
      <c r="E1985" s="834" t="s">
        <v>3078</v>
      </c>
      <c r="F1985" s="832" t="s">
        <v>2984</v>
      </c>
      <c r="G1985" s="832" t="s">
        <v>3161</v>
      </c>
      <c r="H1985" s="832" t="s">
        <v>630</v>
      </c>
      <c r="I1985" s="832" t="s">
        <v>3367</v>
      </c>
      <c r="J1985" s="832" t="s">
        <v>1177</v>
      </c>
      <c r="K1985" s="832" t="s">
        <v>3163</v>
      </c>
      <c r="L1985" s="835">
        <v>185.26</v>
      </c>
      <c r="M1985" s="835">
        <v>370.52</v>
      </c>
      <c r="N1985" s="832">
        <v>2</v>
      </c>
      <c r="O1985" s="836">
        <v>1.5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10</v>
      </c>
      <c r="B1986" s="832" t="s">
        <v>2982</v>
      </c>
      <c r="C1986" s="832" t="s">
        <v>2989</v>
      </c>
      <c r="D1986" s="833" t="s">
        <v>6899</v>
      </c>
      <c r="E1986" s="834" t="s">
        <v>3078</v>
      </c>
      <c r="F1986" s="832" t="s">
        <v>2984</v>
      </c>
      <c r="G1986" s="832" t="s">
        <v>3161</v>
      </c>
      <c r="H1986" s="832" t="s">
        <v>630</v>
      </c>
      <c r="I1986" s="832" t="s">
        <v>3168</v>
      </c>
      <c r="J1986" s="832" t="s">
        <v>1177</v>
      </c>
      <c r="K1986" s="832" t="s">
        <v>3167</v>
      </c>
      <c r="L1986" s="835">
        <v>93.71</v>
      </c>
      <c r="M1986" s="835">
        <v>187.42</v>
      </c>
      <c r="N1986" s="832">
        <v>2</v>
      </c>
      <c r="O1986" s="836">
        <v>1</v>
      </c>
      <c r="P1986" s="835">
        <v>187.42</v>
      </c>
      <c r="Q1986" s="837">
        <v>1</v>
      </c>
      <c r="R1986" s="832">
        <v>2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10</v>
      </c>
      <c r="B1987" s="832" t="s">
        <v>2982</v>
      </c>
      <c r="C1987" s="832" t="s">
        <v>2989</v>
      </c>
      <c r="D1987" s="833" t="s">
        <v>6899</v>
      </c>
      <c r="E1987" s="834" t="s">
        <v>3078</v>
      </c>
      <c r="F1987" s="832" t="s">
        <v>2984</v>
      </c>
      <c r="G1987" s="832" t="s">
        <v>3504</v>
      </c>
      <c r="H1987" s="832" t="s">
        <v>630</v>
      </c>
      <c r="I1987" s="832" t="s">
        <v>4963</v>
      </c>
      <c r="J1987" s="832" t="s">
        <v>3506</v>
      </c>
      <c r="K1987" s="832" t="s">
        <v>4964</v>
      </c>
      <c r="L1987" s="835">
        <v>0</v>
      </c>
      <c r="M1987" s="835">
        <v>0</v>
      </c>
      <c r="N1987" s="832">
        <v>1</v>
      </c>
      <c r="O1987" s="836">
        <v>1</v>
      </c>
      <c r="P1987" s="835">
        <v>0</v>
      </c>
      <c r="Q1987" s="837"/>
      <c r="R1987" s="832">
        <v>1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10</v>
      </c>
      <c r="B1988" s="832" t="s">
        <v>2982</v>
      </c>
      <c r="C1988" s="832" t="s">
        <v>2989</v>
      </c>
      <c r="D1988" s="833" t="s">
        <v>6899</v>
      </c>
      <c r="E1988" s="834" t="s">
        <v>3078</v>
      </c>
      <c r="F1988" s="832" t="s">
        <v>2984</v>
      </c>
      <c r="G1988" s="832" t="s">
        <v>3380</v>
      </c>
      <c r="H1988" s="832" t="s">
        <v>630</v>
      </c>
      <c r="I1988" s="832" t="s">
        <v>3787</v>
      </c>
      <c r="J1988" s="832" t="s">
        <v>3788</v>
      </c>
      <c r="K1988" s="832" t="s">
        <v>3789</v>
      </c>
      <c r="L1988" s="835">
        <v>42.09</v>
      </c>
      <c r="M1988" s="835">
        <v>42.09</v>
      </c>
      <c r="N1988" s="832">
        <v>1</v>
      </c>
      <c r="O1988" s="836">
        <v>1</v>
      </c>
      <c r="P1988" s="835">
        <v>42.09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10</v>
      </c>
      <c r="B1989" s="832" t="s">
        <v>2982</v>
      </c>
      <c r="C1989" s="832" t="s">
        <v>2989</v>
      </c>
      <c r="D1989" s="833" t="s">
        <v>6899</v>
      </c>
      <c r="E1989" s="834" t="s">
        <v>3078</v>
      </c>
      <c r="F1989" s="832" t="s">
        <v>2984</v>
      </c>
      <c r="G1989" s="832" t="s">
        <v>3383</v>
      </c>
      <c r="H1989" s="832" t="s">
        <v>689</v>
      </c>
      <c r="I1989" s="832" t="s">
        <v>3926</v>
      </c>
      <c r="J1989" s="832" t="s">
        <v>3927</v>
      </c>
      <c r="K1989" s="832" t="s">
        <v>1546</v>
      </c>
      <c r="L1989" s="835">
        <v>32.380000000000003</v>
      </c>
      <c r="M1989" s="835">
        <v>129.52000000000001</v>
      </c>
      <c r="N1989" s="832">
        <v>4</v>
      </c>
      <c r="O1989" s="836">
        <v>0.5</v>
      </c>
      <c r="P1989" s="835">
        <v>129.52000000000001</v>
      </c>
      <c r="Q1989" s="837">
        <v>1</v>
      </c>
      <c r="R1989" s="832">
        <v>4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10</v>
      </c>
      <c r="B1990" s="832" t="s">
        <v>2982</v>
      </c>
      <c r="C1990" s="832" t="s">
        <v>2989</v>
      </c>
      <c r="D1990" s="833" t="s">
        <v>6899</v>
      </c>
      <c r="E1990" s="834" t="s">
        <v>3078</v>
      </c>
      <c r="F1990" s="832" t="s">
        <v>2984</v>
      </c>
      <c r="G1990" s="832" t="s">
        <v>3383</v>
      </c>
      <c r="H1990" s="832" t="s">
        <v>689</v>
      </c>
      <c r="I1990" s="832" t="s">
        <v>3384</v>
      </c>
      <c r="J1990" s="832" t="s">
        <v>3385</v>
      </c>
      <c r="K1990" s="832" t="s">
        <v>1552</v>
      </c>
      <c r="L1990" s="835">
        <v>127.34</v>
      </c>
      <c r="M1990" s="835">
        <v>127.34</v>
      </c>
      <c r="N1990" s="832">
        <v>1</v>
      </c>
      <c r="O1990" s="836">
        <v>0.5</v>
      </c>
      <c r="P1990" s="835">
        <v>127.34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10</v>
      </c>
      <c r="B1991" s="832" t="s">
        <v>2982</v>
      </c>
      <c r="C1991" s="832" t="s">
        <v>2989</v>
      </c>
      <c r="D1991" s="833" t="s">
        <v>6899</v>
      </c>
      <c r="E1991" s="834" t="s">
        <v>3078</v>
      </c>
      <c r="F1991" s="832" t="s">
        <v>2984</v>
      </c>
      <c r="G1991" s="832" t="s">
        <v>3383</v>
      </c>
      <c r="H1991" s="832" t="s">
        <v>689</v>
      </c>
      <c r="I1991" s="832" t="s">
        <v>3386</v>
      </c>
      <c r="J1991" s="832" t="s">
        <v>3387</v>
      </c>
      <c r="K1991" s="832" t="s">
        <v>1552</v>
      </c>
      <c r="L1991" s="835">
        <v>127.34</v>
      </c>
      <c r="M1991" s="835">
        <v>636.70000000000005</v>
      </c>
      <c r="N1991" s="832">
        <v>5</v>
      </c>
      <c r="O1991" s="836">
        <v>0.5</v>
      </c>
      <c r="P1991" s="835">
        <v>636.70000000000005</v>
      </c>
      <c r="Q1991" s="837">
        <v>1</v>
      </c>
      <c r="R1991" s="832">
        <v>5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10</v>
      </c>
      <c r="B1992" s="832" t="s">
        <v>2982</v>
      </c>
      <c r="C1992" s="832" t="s">
        <v>2989</v>
      </c>
      <c r="D1992" s="833" t="s">
        <v>6899</v>
      </c>
      <c r="E1992" s="834" t="s">
        <v>3078</v>
      </c>
      <c r="F1992" s="832" t="s">
        <v>2984</v>
      </c>
      <c r="G1992" s="832" t="s">
        <v>3383</v>
      </c>
      <c r="H1992" s="832" t="s">
        <v>689</v>
      </c>
      <c r="I1992" s="832" t="s">
        <v>4965</v>
      </c>
      <c r="J1992" s="832" t="s">
        <v>4966</v>
      </c>
      <c r="K1992" s="832" t="s">
        <v>2740</v>
      </c>
      <c r="L1992" s="835">
        <v>84.89</v>
      </c>
      <c r="M1992" s="835">
        <v>84.89</v>
      </c>
      <c r="N1992" s="832">
        <v>1</v>
      </c>
      <c r="O1992" s="836">
        <v>0.5</v>
      </c>
      <c r="P1992" s="835">
        <v>84.89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10</v>
      </c>
      <c r="B1993" s="832" t="s">
        <v>2982</v>
      </c>
      <c r="C1993" s="832" t="s">
        <v>2989</v>
      </c>
      <c r="D1993" s="833" t="s">
        <v>6899</v>
      </c>
      <c r="E1993" s="834" t="s">
        <v>3078</v>
      </c>
      <c r="F1993" s="832" t="s">
        <v>2984</v>
      </c>
      <c r="G1993" s="832" t="s">
        <v>3383</v>
      </c>
      <c r="H1993" s="832" t="s">
        <v>689</v>
      </c>
      <c r="I1993" s="832" t="s">
        <v>2859</v>
      </c>
      <c r="J1993" s="832" t="s">
        <v>2058</v>
      </c>
      <c r="K1993" s="832" t="s">
        <v>2740</v>
      </c>
      <c r="L1993" s="835">
        <v>84.89</v>
      </c>
      <c r="M1993" s="835">
        <v>84.89</v>
      </c>
      <c r="N1993" s="832">
        <v>1</v>
      </c>
      <c r="O1993" s="836">
        <v>0.5</v>
      </c>
      <c r="P1993" s="835">
        <v>84.89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10</v>
      </c>
      <c r="B1994" s="832" t="s">
        <v>2982</v>
      </c>
      <c r="C1994" s="832" t="s">
        <v>2989</v>
      </c>
      <c r="D1994" s="833" t="s">
        <v>6899</v>
      </c>
      <c r="E1994" s="834" t="s">
        <v>3078</v>
      </c>
      <c r="F1994" s="832" t="s">
        <v>2984</v>
      </c>
      <c r="G1994" s="832" t="s">
        <v>3383</v>
      </c>
      <c r="H1994" s="832" t="s">
        <v>689</v>
      </c>
      <c r="I1994" s="832" t="s">
        <v>2636</v>
      </c>
      <c r="J1994" s="832" t="s">
        <v>1284</v>
      </c>
      <c r="K1994" s="832" t="s">
        <v>1281</v>
      </c>
      <c r="L1994" s="835">
        <v>129.51</v>
      </c>
      <c r="M1994" s="835">
        <v>259.02</v>
      </c>
      <c r="N1994" s="832">
        <v>2</v>
      </c>
      <c r="O1994" s="836">
        <v>1</v>
      </c>
      <c r="P1994" s="835">
        <v>259.02</v>
      </c>
      <c r="Q1994" s="837">
        <v>1</v>
      </c>
      <c r="R1994" s="832">
        <v>2</v>
      </c>
      <c r="S1994" s="837">
        <v>1</v>
      </c>
      <c r="T1994" s="836">
        <v>1</v>
      </c>
      <c r="U1994" s="838">
        <v>1</v>
      </c>
    </row>
    <row r="1995" spans="1:21" ht="14.4" customHeight="1" x14ac:dyDescent="0.3">
      <c r="A1995" s="831">
        <v>10</v>
      </c>
      <c r="B1995" s="832" t="s">
        <v>2982</v>
      </c>
      <c r="C1995" s="832" t="s">
        <v>2989</v>
      </c>
      <c r="D1995" s="833" t="s">
        <v>6899</v>
      </c>
      <c r="E1995" s="834" t="s">
        <v>3078</v>
      </c>
      <c r="F1995" s="832" t="s">
        <v>2984</v>
      </c>
      <c r="G1995" s="832" t="s">
        <v>3383</v>
      </c>
      <c r="H1995" s="832" t="s">
        <v>689</v>
      </c>
      <c r="I1995" s="832" t="s">
        <v>2637</v>
      </c>
      <c r="J1995" s="832" t="s">
        <v>1283</v>
      </c>
      <c r="K1995" s="832" t="s">
        <v>1281</v>
      </c>
      <c r="L1995" s="835">
        <v>130.38999999999999</v>
      </c>
      <c r="M1995" s="835">
        <v>260.77999999999997</v>
      </c>
      <c r="N1995" s="832">
        <v>2</v>
      </c>
      <c r="O1995" s="836">
        <v>0.5</v>
      </c>
      <c r="P1995" s="835">
        <v>260.77999999999997</v>
      </c>
      <c r="Q1995" s="837">
        <v>1</v>
      </c>
      <c r="R1995" s="832">
        <v>2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10</v>
      </c>
      <c r="B1996" s="832" t="s">
        <v>2982</v>
      </c>
      <c r="C1996" s="832" t="s">
        <v>2989</v>
      </c>
      <c r="D1996" s="833" t="s">
        <v>6899</v>
      </c>
      <c r="E1996" s="834" t="s">
        <v>3078</v>
      </c>
      <c r="F1996" s="832" t="s">
        <v>2984</v>
      </c>
      <c r="G1996" s="832" t="s">
        <v>3383</v>
      </c>
      <c r="H1996" s="832" t="s">
        <v>689</v>
      </c>
      <c r="I1996" s="832" t="s">
        <v>2861</v>
      </c>
      <c r="J1996" s="832" t="s">
        <v>2057</v>
      </c>
      <c r="K1996" s="832" t="s">
        <v>1552</v>
      </c>
      <c r="L1996" s="835">
        <v>129.51</v>
      </c>
      <c r="M1996" s="835">
        <v>129.51</v>
      </c>
      <c r="N1996" s="832">
        <v>1</v>
      </c>
      <c r="O1996" s="836">
        <v>0.5</v>
      </c>
      <c r="P1996" s="835">
        <v>129.51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10</v>
      </c>
      <c r="B1997" s="832" t="s">
        <v>2982</v>
      </c>
      <c r="C1997" s="832" t="s">
        <v>2989</v>
      </c>
      <c r="D1997" s="833" t="s">
        <v>6899</v>
      </c>
      <c r="E1997" s="834" t="s">
        <v>3078</v>
      </c>
      <c r="F1997" s="832" t="s">
        <v>2984</v>
      </c>
      <c r="G1997" s="832" t="s">
        <v>3383</v>
      </c>
      <c r="H1997" s="832" t="s">
        <v>689</v>
      </c>
      <c r="I1997" s="832" t="s">
        <v>2743</v>
      </c>
      <c r="J1997" s="832" t="s">
        <v>1555</v>
      </c>
      <c r="K1997" s="832" t="s">
        <v>1552</v>
      </c>
      <c r="L1997" s="835">
        <v>129.51</v>
      </c>
      <c r="M1997" s="835">
        <v>129.51</v>
      </c>
      <c r="N1997" s="832">
        <v>1</v>
      </c>
      <c r="O1997" s="836">
        <v>0.5</v>
      </c>
      <c r="P1997" s="835">
        <v>129.51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10</v>
      </c>
      <c r="B1998" s="832" t="s">
        <v>2982</v>
      </c>
      <c r="C1998" s="832" t="s">
        <v>2989</v>
      </c>
      <c r="D1998" s="833" t="s">
        <v>6899</v>
      </c>
      <c r="E1998" s="834" t="s">
        <v>3078</v>
      </c>
      <c r="F1998" s="832" t="s">
        <v>2984</v>
      </c>
      <c r="G1998" s="832" t="s">
        <v>3383</v>
      </c>
      <c r="H1998" s="832" t="s">
        <v>630</v>
      </c>
      <c r="I1998" s="832" t="s">
        <v>4967</v>
      </c>
      <c r="J1998" s="832" t="s">
        <v>1560</v>
      </c>
      <c r="K1998" s="832" t="s">
        <v>1561</v>
      </c>
      <c r="L1998" s="835">
        <v>842.51</v>
      </c>
      <c r="M1998" s="835">
        <v>3370.04</v>
      </c>
      <c r="N1998" s="832">
        <v>4</v>
      </c>
      <c r="O1998" s="836">
        <v>2</v>
      </c>
      <c r="P1998" s="835">
        <v>3370.04</v>
      </c>
      <c r="Q1998" s="837">
        <v>1</v>
      </c>
      <c r="R1998" s="832">
        <v>4</v>
      </c>
      <c r="S1998" s="837">
        <v>1</v>
      </c>
      <c r="T1998" s="836">
        <v>2</v>
      </c>
      <c r="U1998" s="838">
        <v>1</v>
      </c>
    </row>
    <row r="1999" spans="1:21" ht="14.4" customHeight="1" x14ac:dyDescent="0.3">
      <c r="A1999" s="831">
        <v>10</v>
      </c>
      <c r="B1999" s="832" t="s">
        <v>2982</v>
      </c>
      <c r="C1999" s="832" t="s">
        <v>2989</v>
      </c>
      <c r="D1999" s="833" t="s">
        <v>6899</v>
      </c>
      <c r="E1999" s="834" t="s">
        <v>3078</v>
      </c>
      <c r="F1999" s="832" t="s">
        <v>2984</v>
      </c>
      <c r="G1999" s="832" t="s">
        <v>3383</v>
      </c>
      <c r="H1999" s="832" t="s">
        <v>689</v>
      </c>
      <c r="I1999" s="832" t="s">
        <v>2741</v>
      </c>
      <c r="J1999" s="832" t="s">
        <v>1558</v>
      </c>
      <c r="K1999" s="832" t="s">
        <v>1281</v>
      </c>
      <c r="L1999" s="835">
        <v>158.4</v>
      </c>
      <c r="M1999" s="835">
        <v>316.8</v>
      </c>
      <c r="N1999" s="832">
        <v>2</v>
      </c>
      <c r="O1999" s="836">
        <v>0.5</v>
      </c>
      <c r="P1999" s="835">
        <v>316.8</v>
      </c>
      <c r="Q1999" s="837">
        <v>1</v>
      </c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10</v>
      </c>
      <c r="B2000" s="832" t="s">
        <v>2982</v>
      </c>
      <c r="C2000" s="832" t="s">
        <v>2989</v>
      </c>
      <c r="D2000" s="833" t="s">
        <v>6899</v>
      </c>
      <c r="E2000" s="834" t="s">
        <v>3078</v>
      </c>
      <c r="F2000" s="832" t="s">
        <v>2984</v>
      </c>
      <c r="G2000" s="832" t="s">
        <v>3175</v>
      </c>
      <c r="H2000" s="832" t="s">
        <v>630</v>
      </c>
      <c r="I2000" s="832" t="s">
        <v>3176</v>
      </c>
      <c r="J2000" s="832" t="s">
        <v>3177</v>
      </c>
      <c r="K2000" s="832" t="s">
        <v>3178</v>
      </c>
      <c r="L2000" s="835">
        <v>21.92</v>
      </c>
      <c r="M2000" s="835">
        <v>21.92</v>
      </c>
      <c r="N2000" s="832">
        <v>1</v>
      </c>
      <c r="O2000" s="836">
        <v>0.5</v>
      </c>
      <c r="P2000" s="835">
        <v>21.92</v>
      </c>
      <c r="Q2000" s="837">
        <v>1</v>
      </c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10</v>
      </c>
      <c r="B2001" s="832" t="s">
        <v>2982</v>
      </c>
      <c r="C2001" s="832" t="s">
        <v>2989</v>
      </c>
      <c r="D2001" s="833" t="s">
        <v>6899</v>
      </c>
      <c r="E2001" s="834" t="s">
        <v>3078</v>
      </c>
      <c r="F2001" s="832" t="s">
        <v>2984</v>
      </c>
      <c r="G2001" s="832" t="s">
        <v>3175</v>
      </c>
      <c r="H2001" s="832" t="s">
        <v>630</v>
      </c>
      <c r="I2001" s="832" t="s">
        <v>3179</v>
      </c>
      <c r="J2001" s="832" t="s">
        <v>3180</v>
      </c>
      <c r="K2001" s="832" t="s">
        <v>3181</v>
      </c>
      <c r="L2001" s="835">
        <v>99.11</v>
      </c>
      <c r="M2001" s="835">
        <v>99.11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10</v>
      </c>
      <c r="B2002" s="832" t="s">
        <v>2982</v>
      </c>
      <c r="C2002" s="832" t="s">
        <v>2989</v>
      </c>
      <c r="D2002" s="833" t="s">
        <v>6899</v>
      </c>
      <c r="E2002" s="834" t="s">
        <v>3078</v>
      </c>
      <c r="F2002" s="832" t="s">
        <v>2984</v>
      </c>
      <c r="G2002" s="832" t="s">
        <v>3182</v>
      </c>
      <c r="H2002" s="832" t="s">
        <v>630</v>
      </c>
      <c r="I2002" s="832" t="s">
        <v>3422</v>
      </c>
      <c r="J2002" s="832" t="s">
        <v>1683</v>
      </c>
      <c r="K2002" s="832" t="s">
        <v>3423</v>
      </c>
      <c r="L2002" s="835">
        <v>181.04</v>
      </c>
      <c r="M2002" s="835">
        <v>181.04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10</v>
      </c>
      <c r="B2003" s="832" t="s">
        <v>2982</v>
      </c>
      <c r="C2003" s="832" t="s">
        <v>2989</v>
      </c>
      <c r="D2003" s="833" t="s">
        <v>6899</v>
      </c>
      <c r="E2003" s="834" t="s">
        <v>3078</v>
      </c>
      <c r="F2003" s="832" t="s">
        <v>2984</v>
      </c>
      <c r="G2003" s="832" t="s">
        <v>3182</v>
      </c>
      <c r="H2003" s="832" t="s">
        <v>630</v>
      </c>
      <c r="I2003" s="832" t="s">
        <v>3424</v>
      </c>
      <c r="J2003" s="832" t="s">
        <v>1683</v>
      </c>
      <c r="K2003" s="832" t="s">
        <v>3184</v>
      </c>
      <c r="L2003" s="835">
        <v>0</v>
      </c>
      <c r="M2003" s="835">
        <v>0</v>
      </c>
      <c r="N2003" s="832">
        <v>1</v>
      </c>
      <c r="O2003" s="836">
        <v>0.5</v>
      </c>
      <c r="P2003" s="835">
        <v>0</v>
      </c>
      <c r="Q2003" s="837"/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10</v>
      </c>
      <c r="B2004" s="832" t="s">
        <v>2982</v>
      </c>
      <c r="C2004" s="832" t="s">
        <v>2989</v>
      </c>
      <c r="D2004" s="833" t="s">
        <v>6899</v>
      </c>
      <c r="E2004" s="834" t="s">
        <v>3078</v>
      </c>
      <c r="F2004" s="832" t="s">
        <v>2984</v>
      </c>
      <c r="G2004" s="832" t="s">
        <v>3993</v>
      </c>
      <c r="H2004" s="832" t="s">
        <v>689</v>
      </c>
      <c r="I2004" s="832" t="s">
        <v>2630</v>
      </c>
      <c r="J2004" s="832" t="s">
        <v>2631</v>
      </c>
      <c r="K2004" s="832" t="s">
        <v>2632</v>
      </c>
      <c r="L2004" s="835">
        <v>122.96</v>
      </c>
      <c r="M2004" s="835">
        <v>122.96</v>
      </c>
      <c r="N2004" s="832">
        <v>1</v>
      </c>
      <c r="O2004" s="836">
        <v>0.5</v>
      </c>
      <c r="P2004" s="835">
        <v>122.96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10</v>
      </c>
      <c r="B2005" s="832" t="s">
        <v>2982</v>
      </c>
      <c r="C2005" s="832" t="s">
        <v>2989</v>
      </c>
      <c r="D2005" s="833" t="s">
        <v>6899</v>
      </c>
      <c r="E2005" s="834" t="s">
        <v>3078</v>
      </c>
      <c r="F2005" s="832" t="s">
        <v>2984</v>
      </c>
      <c r="G2005" s="832" t="s">
        <v>3425</v>
      </c>
      <c r="H2005" s="832" t="s">
        <v>630</v>
      </c>
      <c r="I2005" s="832" t="s">
        <v>3426</v>
      </c>
      <c r="J2005" s="832" t="s">
        <v>743</v>
      </c>
      <c r="K2005" s="832" t="s">
        <v>3427</v>
      </c>
      <c r="L2005" s="835">
        <v>42.54</v>
      </c>
      <c r="M2005" s="835">
        <v>42.54</v>
      </c>
      <c r="N2005" s="832">
        <v>1</v>
      </c>
      <c r="O2005" s="836">
        <v>0.5</v>
      </c>
      <c r="P2005" s="835">
        <v>42.54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10</v>
      </c>
      <c r="B2006" s="832" t="s">
        <v>2982</v>
      </c>
      <c r="C2006" s="832" t="s">
        <v>2989</v>
      </c>
      <c r="D2006" s="833" t="s">
        <v>6899</v>
      </c>
      <c r="E2006" s="834" t="s">
        <v>3078</v>
      </c>
      <c r="F2006" s="832" t="s">
        <v>2984</v>
      </c>
      <c r="G2006" s="832" t="s">
        <v>4365</v>
      </c>
      <c r="H2006" s="832" t="s">
        <v>630</v>
      </c>
      <c r="I2006" s="832" t="s">
        <v>4366</v>
      </c>
      <c r="J2006" s="832" t="s">
        <v>4367</v>
      </c>
      <c r="K2006" s="832" t="s">
        <v>4368</v>
      </c>
      <c r="L2006" s="835">
        <v>0</v>
      </c>
      <c r="M2006" s="835">
        <v>0</v>
      </c>
      <c r="N2006" s="832">
        <v>2</v>
      </c>
      <c r="O2006" s="836">
        <v>0.5</v>
      </c>
      <c r="P2006" s="835"/>
      <c r="Q2006" s="837"/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10</v>
      </c>
      <c r="B2007" s="832" t="s">
        <v>2982</v>
      </c>
      <c r="C2007" s="832" t="s">
        <v>2989</v>
      </c>
      <c r="D2007" s="833" t="s">
        <v>6899</v>
      </c>
      <c r="E2007" s="834" t="s">
        <v>3086</v>
      </c>
      <c r="F2007" s="832" t="s">
        <v>2984</v>
      </c>
      <c r="G2007" s="832" t="s">
        <v>3106</v>
      </c>
      <c r="H2007" s="832" t="s">
        <v>689</v>
      </c>
      <c r="I2007" s="832" t="s">
        <v>2590</v>
      </c>
      <c r="J2007" s="832" t="s">
        <v>2591</v>
      </c>
      <c r="K2007" s="832" t="s">
        <v>2592</v>
      </c>
      <c r="L2007" s="835">
        <v>111.22</v>
      </c>
      <c r="M2007" s="835">
        <v>111.22</v>
      </c>
      <c r="N2007" s="832">
        <v>1</v>
      </c>
      <c r="O2007" s="836">
        <v>1</v>
      </c>
      <c r="P2007" s="835">
        <v>111.22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10</v>
      </c>
      <c r="B2008" s="832" t="s">
        <v>2982</v>
      </c>
      <c r="C2008" s="832" t="s">
        <v>2989</v>
      </c>
      <c r="D2008" s="833" t="s">
        <v>6899</v>
      </c>
      <c r="E2008" s="834" t="s">
        <v>3086</v>
      </c>
      <c r="F2008" s="832" t="s">
        <v>2984</v>
      </c>
      <c r="G2008" s="832" t="s">
        <v>3106</v>
      </c>
      <c r="H2008" s="832" t="s">
        <v>689</v>
      </c>
      <c r="I2008" s="832" t="s">
        <v>2451</v>
      </c>
      <c r="J2008" s="832" t="s">
        <v>1014</v>
      </c>
      <c r="K2008" s="832" t="s">
        <v>3256</v>
      </c>
      <c r="L2008" s="835">
        <v>75.73</v>
      </c>
      <c r="M2008" s="835">
        <v>75.73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10</v>
      </c>
      <c r="B2009" s="832" t="s">
        <v>2982</v>
      </c>
      <c r="C2009" s="832" t="s">
        <v>2989</v>
      </c>
      <c r="D2009" s="833" t="s">
        <v>6899</v>
      </c>
      <c r="E2009" s="834" t="s">
        <v>3086</v>
      </c>
      <c r="F2009" s="832" t="s">
        <v>2984</v>
      </c>
      <c r="G2009" s="832" t="s">
        <v>3106</v>
      </c>
      <c r="H2009" s="832" t="s">
        <v>630</v>
      </c>
      <c r="I2009" s="832" t="s">
        <v>4057</v>
      </c>
      <c r="J2009" s="832" t="s">
        <v>1014</v>
      </c>
      <c r="K2009" s="832" t="s">
        <v>4058</v>
      </c>
      <c r="L2009" s="835">
        <v>0</v>
      </c>
      <c r="M2009" s="835">
        <v>0</v>
      </c>
      <c r="N2009" s="832">
        <v>1</v>
      </c>
      <c r="O2009" s="836">
        <v>1</v>
      </c>
      <c r="P2009" s="835">
        <v>0</v>
      </c>
      <c r="Q2009" s="837"/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10</v>
      </c>
      <c r="B2010" s="832" t="s">
        <v>2982</v>
      </c>
      <c r="C2010" s="832" t="s">
        <v>2989</v>
      </c>
      <c r="D2010" s="833" t="s">
        <v>6899</v>
      </c>
      <c r="E2010" s="834" t="s">
        <v>3086</v>
      </c>
      <c r="F2010" s="832" t="s">
        <v>2984</v>
      </c>
      <c r="G2010" s="832" t="s">
        <v>3263</v>
      </c>
      <c r="H2010" s="832" t="s">
        <v>630</v>
      </c>
      <c r="I2010" s="832" t="s">
        <v>3264</v>
      </c>
      <c r="J2010" s="832" t="s">
        <v>2464</v>
      </c>
      <c r="K2010" s="832" t="s">
        <v>3265</v>
      </c>
      <c r="L2010" s="835">
        <v>42.63</v>
      </c>
      <c r="M2010" s="835">
        <v>42.63</v>
      </c>
      <c r="N2010" s="832">
        <v>1</v>
      </c>
      <c r="O2010" s="836">
        <v>1</v>
      </c>
      <c r="P2010" s="835">
        <v>42.63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10</v>
      </c>
      <c r="B2011" s="832" t="s">
        <v>2982</v>
      </c>
      <c r="C2011" s="832" t="s">
        <v>2989</v>
      </c>
      <c r="D2011" s="833" t="s">
        <v>6899</v>
      </c>
      <c r="E2011" s="834" t="s">
        <v>3086</v>
      </c>
      <c r="F2011" s="832" t="s">
        <v>2984</v>
      </c>
      <c r="G2011" s="832" t="s">
        <v>3383</v>
      </c>
      <c r="H2011" s="832" t="s">
        <v>630</v>
      </c>
      <c r="I2011" s="832" t="s">
        <v>3863</v>
      </c>
      <c r="J2011" s="832" t="s">
        <v>1283</v>
      </c>
      <c r="K2011" s="832" t="s">
        <v>2300</v>
      </c>
      <c r="L2011" s="835">
        <v>782.33</v>
      </c>
      <c r="M2011" s="835">
        <v>3129.32</v>
      </c>
      <c r="N2011" s="832">
        <v>4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10</v>
      </c>
      <c r="B2012" s="832" t="s">
        <v>2982</v>
      </c>
      <c r="C2012" s="832" t="s">
        <v>2989</v>
      </c>
      <c r="D2012" s="833" t="s">
        <v>6899</v>
      </c>
      <c r="E2012" s="834" t="s">
        <v>3086</v>
      </c>
      <c r="F2012" s="832" t="s">
        <v>2984</v>
      </c>
      <c r="G2012" s="832" t="s">
        <v>3425</v>
      </c>
      <c r="H2012" s="832" t="s">
        <v>630</v>
      </c>
      <c r="I2012" s="832" t="s">
        <v>3430</v>
      </c>
      <c r="J2012" s="832" t="s">
        <v>1070</v>
      </c>
      <c r="K2012" s="832" t="s">
        <v>3427</v>
      </c>
      <c r="L2012" s="835">
        <v>42.54</v>
      </c>
      <c r="M2012" s="835">
        <v>42.54</v>
      </c>
      <c r="N2012" s="832">
        <v>1</v>
      </c>
      <c r="O2012" s="836">
        <v>1</v>
      </c>
      <c r="P2012" s="835">
        <v>42.54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10</v>
      </c>
      <c r="B2013" s="832" t="s">
        <v>2982</v>
      </c>
      <c r="C2013" s="832" t="s">
        <v>2989</v>
      </c>
      <c r="D2013" s="833" t="s">
        <v>6899</v>
      </c>
      <c r="E2013" s="834" t="s">
        <v>3086</v>
      </c>
      <c r="F2013" s="832" t="s">
        <v>2984</v>
      </c>
      <c r="G2013" s="832" t="s">
        <v>3425</v>
      </c>
      <c r="H2013" s="832" t="s">
        <v>630</v>
      </c>
      <c r="I2013" s="832" t="s">
        <v>3513</v>
      </c>
      <c r="J2013" s="832" t="s">
        <v>743</v>
      </c>
      <c r="K2013" s="832" t="s">
        <v>3514</v>
      </c>
      <c r="L2013" s="835">
        <v>59.56</v>
      </c>
      <c r="M2013" s="835">
        <v>119.12</v>
      </c>
      <c r="N2013" s="832">
        <v>2</v>
      </c>
      <c r="O2013" s="836">
        <v>2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10</v>
      </c>
      <c r="B2014" s="832" t="s">
        <v>2982</v>
      </c>
      <c r="C2014" s="832" t="s">
        <v>2989</v>
      </c>
      <c r="D2014" s="833" t="s">
        <v>6899</v>
      </c>
      <c r="E2014" s="834" t="s">
        <v>3086</v>
      </c>
      <c r="F2014" s="832" t="s">
        <v>2984</v>
      </c>
      <c r="G2014" s="832" t="s">
        <v>4968</v>
      </c>
      <c r="H2014" s="832" t="s">
        <v>689</v>
      </c>
      <c r="I2014" s="832" t="s">
        <v>2690</v>
      </c>
      <c r="J2014" s="832" t="s">
        <v>2691</v>
      </c>
      <c r="K2014" s="832" t="s">
        <v>2692</v>
      </c>
      <c r="L2014" s="835">
        <v>10325.280000000001</v>
      </c>
      <c r="M2014" s="835">
        <v>10325.280000000001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10</v>
      </c>
      <c r="B2015" s="832" t="s">
        <v>2982</v>
      </c>
      <c r="C2015" s="832" t="s">
        <v>2989</v>
      </c>
      <c r="D2015" s="833" t="s">
        <v>6899</v>
      </c>
      <c r="E2015" s="834" t="s">
        <v>3086</v>
      </c>
      <c r="F2015" s="832" t="s">
        <v>2986</v>
      </c>
      <c r="G2015" s="832" t="s">
        <v>3968</v>
      </c>
      <c r="H2015" s="832" t="s">
        <v>630</v>
      </c>
      <c r="I2015" s="832" t="s">
        <v>3969</v>
      </c>
      <c r="J2015" s="832" t="s">
        <v>3970</v>
      </c>
      <c r="K2015" s="832" t="s">
        <v>3971</v>
      </c>
      <c r="L2015" s="835">
        <v>500</v>
      </c>
      <c r="M2015" s="835">
        <v>500</v>
      </c>
      <c r="N2015" s="832">
        <v>1</v>
      </c>
      <c r="O2015" s="836">
        <v>1</v>
      </c>
      <c r="P2015" s="835">
        <v>500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10</v>
      </c>
      <c r="B2016" s="832" t="s">
        <v>2982</v>
      </c>
      <c r="C2016" s="832" t="s">
        <v>2989</v>
      </c>
      <c r="D2016" s="833" t="s">
        <v>6899</v>
      </c>
      <c r="E2016" s="834" t="s">
        <v>3027</v>
      </c>
      <c r="F2016" s="832" t="s">
        <v>2984</v>
      </c>
      <c r="G2016" s="832" t="s">
        <v>3126</v>
      </c>
      <c r="H2016" s="832" t="s">
        <v>630</v>
      </c>
      <c r="I2016" s="832" t="s">
        <v>3127</v>
      </c>
      <c r="J2016" s="832" t="s">
        <v>1056</v>
      </c>
      <c r="K2016" s="832" t="s">
        <v>3128</v>
      </c>
      <c r="L2016" s="835">
        <v>61.97</v>
      </c>
      <c r="M2016" s="835">
        <v>123.94</v>
      </c>
      <c r="N2016" s="832">
        <v>2</v>
      </c>
      <c r="O2016" s="836">
        <v>2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10</v>
      </c>
      <c r="B2017" s="832" t="s">
        <v>2982</v>
      </c>
      <c r="C2017" s="832" t="s">
        <v>2989</v>
      </c>
      <c r="D2017" s="833" t="s">
        <v>6899</v>
      </c>
      <c r="E2017" s="834" t="s">
        <v>3027</v>
      </c>
      <c r="F2017" s="832" t="s">
        <v>2986</v>
      </c>
      <c r="G2017" s="832" t="s">
        <v>4393</v>
      </c>
      <c r="H2017" s="832" t="s">
        <v>630</v>
      </c>
      <c r="I2017" s="832" t="s">
        <v>4394</v>
      </c>
      <c r="J2017" s="832" t="s">
        <v>4395</v>
      </c>
      <c r="K2017" s="832" t="s">
        <v>4396</v>
      </c>
      <c r="L2017" s="835">
        <v>200</v>
      </c>
      <c r="M2017" s="835">
        <v>200</v>
      </c>
      <c r="N2017" s="832">
        <v>1</v>
      </c>
      <c r="O2017" s="836">
        <v>1</v>
      </c>
      <c r="P2017" s="835">
        <v>200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10</v>
      </c>
      <c r="B2018" s="832" t="s">
        <v>2982</v>
      </c>
      <c r="C2018" s="832" t="s">
        <v>2989</v>
      </c>
      <c r="D2018" s="833" t="s">
        <v>6899</v>
      </c>
      <c r="E2018" s="834" t="s">
        <v>3083</v>
      </c>
      <c r="F2018" s="832" t="s">
        <v>2984</v>
      </c>
      <c r="G2018" s="832" t="s">
        <v>3249</v>
      </c>
      <c r="H2018" s="832" t="s">
        <v>630</v>
      </c>
      <c r="I2018" s="832" t="s">
        <v>3250</v>
      </c>
      <c r="J2018" s="832" t="s">
        <v>3251</v>
      </c>
      <c r="K2018" s="832" t="s">
        <v>3252</v>
      </c>
      <c r="L2018" s="835">
        <v>19.75</v>
      </c>
      <c r="M2018" s="835">
        <v>19.75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10</v>
      </c>
      <c r="B2019" s="832" t="s">
        <v>2982</v>
      </c>
      <c r="C2019" s="832" t="s">
        <v>2989</v>
      </c>
      <c r="D2019" s="833" t="s">
        <v>6899</v>
      </c>
      <c r="E2019" s="834" t="s">
        <v>3083</v>
      </c>
      <c r="F2019" s="832" t="s">
        <v>2984</v>
      </c>
      <c r="G2019" s="832" t="s">
        <v>3106</v>
      </c>
      <c r="H2019" s="832" t="s">
        <v>689</v>
      </c>
      <c r="I2019" s="832" t="s">
        <v>2588</v>
      </c>
      <c r="J2019" s="832" t="s">
        <v>1288</v>
      </c>
      <c r="K2019" s="832" t="s">
        <v>2589</v>
      </c>
      <c r="L2019" s="835">
        <v>154.36000000000001</v>
      </c>
      <c r="M2019" s="835">
        <v>308.72000000000003</v>
      </c>
      <c r="N2019" s="832">
        <v>2</v>
      </c>
      <c r="O2019" s="836">
        <v>2</v>
      </c>
      <c r="P2019" s="835">
        <v>154.36000000000001</v>
      </c>
      <c r="Q2019" s="837">
        <v>0.5</v>
      </c>
      <c r="R2019" s="832">
        <v>1</v>
      </c>
      <c r="S2019" s="837">
        <v>0.5</v>
      </c>
      <c r="T2019" s="836">
        <v>1</v>
      </c>
      <c r="U2019" s="838">
        <v>0.5</v>
      </c>
    </row>
    <row r="2020" spans="1:21" ht="14.4" customHeight="1" x14ac:dyDescent="0.3">
      <c r="A2020" s="831">
        <v>10</v>
      </c>
      <c r="B2020" s="832" t="s">
        <v>2982</v>
      </c>
      <c r="C2020" s="832" t="s">
        <v>2989</v>
      </c>
      <c r="D2020" s="833" t="s">
        <v>6899</v>
      </c>
      <c r="E2020" s="834" t="s">
        <v>3083</v>
      </c>
      <c r="F2020" s="832" t="s">
        <v>2984</v>
      </c>
      <c r="G2020" s="832" t="s">
        <v>3106</v>
      </c>
      <c r="H2020" s="832" t="s">
        <v>689</v>
      </c>
      <c r="I2020" s="832" t="s">
        <v>2445</v>
      </c>
      <c r="J2020" s="832" t="s">
        <v>2446</v>
      </c>
      <c r="K2020" s="832" t="s">
        <v>2447</v>
      </c>
      <c r="L2020" s="835">
        <v>66.08</v>
      </c>
      <c r="M2020" s="835">
        <v>66.08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10</v>
      </c>
      <c r="B2021" s="832" t="s">
        <v>2982</v>
      </c>
      <c r="C2021" s="832" t="s">
        <v>2989</v>
      </c>
      <c r="D2021" s="833" t="s">
        <v>6899</v>
      </c>
      <c r="E2021" s="834" t="s">
        <v>3083</v>
      </c>
      <c r="F2021" s="832" t="s">
        <v>2984</v>
      </c>
      <c r="G2021" s="832" t="s">
        <v>3106</v>
      </c>
      <c r="H2021" s="832" t="s">
        <v>689</v>
      </c>
      <c r="I2021" s="832" t="s">
        <v>2451</v>
      </c>
      <c r="J2021" s="832" t="s">
        <v>1014</v>
      </c>
      <c r="K2021" s="832" t="s">
        <v>3256</v>
      </c>
      <c r="L2021" s="835">
        <v>75.73</v>
      </c>
      <c r="M2021" s="835">
        <v>227.19</v>
      </c>
      <c r="N2021" s="832">
        <v>3</v>
      </c>
      <c r="O2021" s="836">
        <v>3</v>
      </c>
      <c r="P2021" s="835">
        <v>75.73</v>
      </c>
      <c r="Q2021" s="837">
        <v>0.33333333333333337</v>
      </c>
      <c r="R2021" s="832">
        <v>1</v>
      </c>
      <c r="S2021" s="837">
        <v>0.33333333333333331</v>
      </c>
      <c r="T2021" s="836">
        <v>1</v>
      </c>
      <c r="U2021" s="838">
        <v>0.33333333333333331</v>
      </c>
    </row>
    <row r="2022" spans="1:21" ht="14.4" customHeight="1" x14ac:dyDescent="0.3">
      <c r="A2022" s="831">
        <v>10</v>
      </c>
      <c r="B2022" s="832" t="s">
        <v>2982</v>
      </c>
      <c r="C2022" s="832" t="s">
        <v>2989</v>
      </c>
      <c r="D2022" s="833" t="s">
        <v>6899</v>
      </c>
      <c r="E2022" s="834" t="s">
        <v>3083</v>
      </c>
      <c r="F2022" s="832" t="s">
        <v>2984</v>
      </c>
      <c r="G2022" s="832" t="s">
        <v>4459</v>
      </c>
      <c r="H2022" s="832" t="s">
        <v>630</v>
      </c>
      <c r="I2022" s="832" t="s">
        <v>4460</v>
      </c>
      <c r="J2022" s="832" t="s">
        <v>4461</v>
      </c>
      <c r="K2022" s="832" t="s">
        <v>3128</v>
      </c>
      <c r="L2022" s="835">
        <v>80.23</v>
      </c>
      <c r="M2022" s="835">
        <v>80.23</v>
      </c>
      <c r="N2022" s="832">
        <v>1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10</v>
      </c>
      <c r="B2023" s="832" t="s">
        <v>2982</v>
      </c>
      <c r="C2023" s="832" t="s">
        <v>2989</v>
      </c>
      <c r="D2023" s="833" t="s">
        <v>6899</v>
      </c>
      <c r="E2023" s="834" t="s">
        <v>3083</v>
      </c>
      <c r="F2023" s="832" t="s">
        <v>2984</v>
      </c>
      <c r="G2023" s="832" t="s">
        <v>3263</v>
      </c>
      <c r="H2023" s="832" t="s">
        <v>630</v>
      </c>
      <c r="I2023" s="832" t="s">
        <v>3264</v>
      </c>
      <c r="J2023" s="832" t="s">
        <v>2464</v>
      </c>
      <c r="K2023" s="832" t="s">
        <v>3265</v>
      </c>
      <c r="L2023" s="835">
        <v>42.63</v>
      </c>
      <c r="M2023" s="835">
        <v>85.26</v>
      </c>
      <c r="N2023" s="832">
        <v>2</v>
      </c>
      <c r="O2023" s="836">
        <v>1</v>
      </c>
      <c r="P2023" s="835">
        <v>85.26</v>
      </c>
      <c r="Q2023" s="837">
        <v>1</v>
      </c>
      <c r="R2023" s="832">
        <v>2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10</v>
      </c>
      <c r="B2024" s="832" t="s">
        <v>2982</v>
      </c>
      <c r="C2024" s="832" t="s">
        <v>2989</v>
      </c>
      <c r="D2024" s="833" t="s">
        <v>6899</v>
      </c>
      <c r="E2024" s="834" t="s">
        <v>3083</v>
      </c>
      <c r="F2024" s="832" t="s">
        <v>2984</v>
      </c>
      <c r="G2024" s="832" t="s">
        <v>3648</v>
      </c>
      <c r="H2024" s="832" t="s">
        <v>630</v>
      </c>
      <c r="I2024" s="832" t="s">
        <v>3649</v>
      </c>
      <c r="J2024" s="832" t="s">
        <v>1380</v>
      </c>
      <c r="K2024" s="832" t="s">
        <v>3650</v>
      </c>
      <c r="L2024" s="835">
        <v>161.52000000000001</v>
      </c>
      <c r="M2024" s="835">
        <v>323.04000000000002</v>
      </c>
      <c r="N2024" s="832">
        <v>2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10</v>
      </c>
      <c r="B2025" s="832" t="s">
        <v>2982</v>
      </c>
      <c r="C2025" s="832" t="s">
        <v>2989</v>
      </c>
      <c r="D2025" s="833" t="s">
        <v>6899</v>
      </c>
      <c r="E2025" s="834" t="s">
        <v>3083</v>
      </c>
      <c r="F2025" s="832" t="s">
        <v>2984</v>
      </c>
      <c r="G2025" s="832" t="s">
        <v>3120</v>
      </c>
      <c r="H2025" s="832" t="s">
        <v>630</v>
      </c>
      <c r="I2025" s="832" t="s">
        <v>3211</v>
      </c>
      <c r="J2025" s="832" t="s">
        <v>1034</v>
      </c>
      <c r="K2025" s="832" t="s">
        <v>3212</v>
      </c>
      <c r="L2025" s="835">
        <v>48.09</v>
      </c>
      <c r="M2025" s="835">
        <v>48.09</v>
      </c>
      <c r="N2025" s="832">
        <v>1</v>
      </c>
      <c r="O2025" s="836">
        <v>1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10</v>
      </c>
      <c r="B2026" s="832" t="s">
        <v>2982</v>
      </c>
      <c r="C2026" s="832" t="s">
        <v>2989</v>
      </c>
      <c r="D2026" s="833" t="s">
        <v>6899</v>
      </c>
      <c r="E2026" s="834" t="s">
        <v>3083</v>
      </c>
      <c r="F2026" s="832" t="s">
        <v>2984</v>
      </c>
      <c r="G2026" s="832" t="s">
        <v>3524</v>
      </c>
      <c r="H2026" s="832" t="s">
        <v>630</v>
      </c>
      <c r="I2026" s="832" t="s">
        <v>4969</v>
      </c>
      <c r="J2026" s="832" t="s">
        <v>3755</v>
      </c>
      <c r="K2026" s="832" t="s">
        <v>3902</v>
      </c>
      <c r="L2026" s="835">
        <v>0</v>
      </c>
      <c r="M2026" s="835">
        <v>0</v>
      </c>
      <c r="N2026" s="832">
        <v>2</v>
      </c>
      <c r="O2026" s="836">
        <v>1</v>
      </c>
      <c r="P2026" s="835">
        <v>0</v>
      </c>
      <c r="Q2026" s="837"/>
      <c r="R2026" s="832">
        <v>2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10</v>
      </c>
      <c r="B2027" s="832" t="s">
        <v>2982</v>
      </c>
      <c r="C2027" s="832" t="s">
        <v>2989</v>
      </c>
      <c r="D2027" s="833" t="s">
        <v>6899</v>
      </c>
      <c r="E2027" s="834" t="s">
        <v>3083</v>
      </c>
      <c r="F2027" s="832" t="s">
        <v>2984</v>
      </c>
      <c r="G2027" s="832" t="s">
        <v>3524</v>
      </c>
      <c r="H2027" s="832" t="s">
        <v>630</v>
      </c>
      <c r="I2027" s="832" t="s">
        <v>3901</v>
      </c>
      <c r="J2027" s="832" t="s">
        <v>1526</v>
      </c>
      <c r="K2027" s="832" t="s">
        <v>3902</v>
      </c>
      <c r="L2027" s="835">
        <v>0</v>
      </c>
      <c r="M2027" s="835">
        <v>0</v>
      </c>
      <c r="N2027" s="832">
        <v>2</v>
      </c>
      <c r="O2027" s="836">
        <v>0.5</v>
      </c>
      <c r="P2027" s="835"/>
      <c r="Q2027" s="837"/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10</v>
      </c>
      <c r="B2028" s="832" t="s">
        <v>2982</v>
      </c>
      <c r="C2028" s="832" t="s">
        <v>2989</v>
      </c>
      <c r="D2028" s="833" t="s">
        <v>6899</v>
      </c>
      <c r="E2028" s="834" t="s">
        <v>3083</v>
      </c>
      <c r="F2028" s="832" t="s">
        <v>2984</v>
      </c>
      <c r="G2028" s="832" t="s">
        <v>3161</v>
      </c>
      <c r="H2028" s="832" t="s">
        <v>630</v>
      </c>
      <c r="I2028" s="832" t="s">
        <v>3360</v>
      </c>
      <c r="J2028" s="832" t="s">
        <v>1177</v>
      </c>
      <c r="K2028" s="832" t="s">
        <v>3167</v>
      </c>
      <c r="L2028" s="835">
        <v>93.71</v>
      </c>
      <c r="M2028" s="835">
        <v>93.71</v>
      </c>
      <c r="N2028" s="832">
        <v>1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10</v>
      </c>
      <c r="B2029" s="832" t="s">
        <v>2982</v>
      </c>
      <c r="C2029" s="832" t="s">
        <v>2989</v>
      </c>
      <c r="D2029" s="833" t="s">
        <v>6899</v>
      </c>
      <c r="E2029" s="834" t="s">
        <v>3083</v>
      </c>
      <c r="F2029" s="832" t="s">
        <v>2984</v>
      </c>
      <c r="G2029" s="832" t="s">
        <v>3161</v>
      </c>
      <c r="H2029" s="832" t="s">
        <v>630</v>
      </c>
      <c r="I2029" s="832" t="s">
        <v>4343</v>
      </c>
      <c r="J2029" s="832" t="s">
        <v>1177</v>
      </c>
      <c r="K2029" s="832" t="s">
        <v>4243</v>
      </c>
      <c r="L2029" s="835">
        <v>46.85</v>
      </c>
      <c r="M2029" s="835">
        <v>46.85</v>
      </c>
      <c r="N2029" s="832">
        <v>1</v>
      </c>
      <c r="O2029" s="836">
        <v>0.5</v>
      </c>
      <c r="P2029" s="835">
        <v>46.85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10</v>
      </c>
      <c r="B2030" s="832" t="s">
        <v>2982</v>
      </c>
      <c r="C2030" s="832" t="s">
        <v>2989</v>
      </c>
      <c r="D2030" s="833" t="s">
        <v>6899</v>
      </c>
      <c r="E2030" s="834" t="s">
        <v>3083</v>
      </c>
      <c r="F2030" s="832" t="s">
        <v>2984</v>
      </c>
      <c r="G2030" s="832" t="s">
        <v>3383</v>
      </c>
      <c r="H2030" s="832" t="s">
        <v>689</v>
      </c>
      <c r="I2030" s="832" t="s">
        <v>2787</v>
      </c>
      <c r="J2030" s="832" t="s">
        <v>1643</v>
      </c>
      <c r="K2030" s="832" t="s">
        <v>1546</v>
      </c>
      <c r="L2030" s="835">
        <v>72.27</v>
      </c>
      <c r="M2030" s="835">
        <v>144.54</v>
      </c>
      <c r="N2030" s="832">
        <v>2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10</v>
      </c>
      <c r="B2031" s="832" t="s">
        <v>2982</v>
      </c>
      <c r="C2031" s="832" t="s">
        <v>2989</v>
      </c>
      <c r="D2031" s="833" t="s">
        <v>6899</v>
      </c>
      <c r="E2031" s="834" t="s">
        <v>3083</v>
      </c>
      <c r="F2031" s="832" t="s">
        <v>2984</v>
      </c>
      <c r="G2031" s="832" t="s">
        <v>3383</v>
      </c>
      <c r="H2031" s="832" t="s">
        <v>689</v>
      </c>
      <c r="I2031" s="832" t="s">
        <v>2949</v>
      </c>
      <c r="J2031" s="832" t="s">
        <v>2297</v>
      </c>
      <c r="K2031" s="832" t="s">
        <v>1546</v>
      </c>
      <c r="L2031" s="835">
        <v>72.27</v>
      </c>
      <c r="M2031" s="835">
        <v>144.54</v>
      </c>
      <c r="N2031" s="832">
        <v>2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10</v>
      </c>
      <c r="B2032" s="832" t="s">
        <v>2982</v>
      </c>
      <c r="C2032" s="832" t="s">
        <v>2989</v>
      </c>
      <c r="D2032" s="833" t="s">
        <v>6899</v>
      </c>
      <c r="E2032" s="834" t="s">
        <v>3083</v>
      </c>
      <c r="F2032" s="832" t="s">
        <v>2984</v>
      </c>
      <c r="G2032" s="832" t="s">
        <v>3383</v>
      </c>
      <c r="H2032" s="832" t="s">
        <v>689</v>
      </c>
      <c r="I2032" s="832" t="s">
        <v>2788</v>
      </c>
      <c r="J2032" s="832" t="s">
        <v>1697</v>
      </c>
      <c r="K2032" s="832" t="s">
        <v>1546</v>
      </c>
      <c r="L2032" s="835">
        <v>72.27</v>
      </c>
      <c r="M2032" s="835">
        <v>144.54</v>
      </c>
      <c r="N2032" s="832">
        <v>2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10</v>
      </c>
      <c r="B2033" s="832" t="s">
        <v>2982</v>
      </c>
      <c r="C2033" s="832" t="s">
        <v>2989</v>
      </c>
      <c r="D2033" s="833" t="s">
        <v>6899</v>
      </c>
      <c r="E2033" s="834" t="s">
        <v>3083</v>
      </c>
      <c r="F2033" s="832" t="s">
        <v>2984</v>
      </c>
      <c r="G2033" s="832" t="s">
        <v>3383</v>
      </c>
      <c r="H2033" s="832" t="s">
        <v>689</v>
      </c>
      <c r="I2033" s="832" t="s">
        <v>3933</v>
      </c>
      <c r="J2033" s="832" t="s">
        <v>3934</v>
      </c>
      <c r="K2033" s="832" t="s">
        <v>1546</v>
      </c>
      <c r="L2033" s="835">
        <v>72.27</v>
      </c>
      <c r="M2033" s="835">
        <v>144.54</v>
      </c>
      <c r="N2033" s="832">
        <v>2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10</v>
      </c>
      <c r="B2034" s="832" t="s">
        <v>2982</v>
      </c>
      <c r="C2034" s="832" t="s">
        <v>2989</v>
      </c>
      <c r="D2034" s="833" t="s">
        <v>6899</v>
      </c>
      <c r="E2034" s="834" t="s">
        <v>3083</v>
      </c>
      <c r="F2034" s="832" t="s">
        <v>2984</v>
      </c>
      <c r="G2034" s="832" t="s">
        <v>3383</v>
      </c>
      <c r="H2034" s="832" t="s">
        <v>689</v>
      </c>
      <c r="I2034" s="832" t="s">
        <v>2950</v>
      </c>
      <c r="J2034" s="832" t="s">
        <v>2298</v>
      </c>
      <c r="K2034" s="832" t="s">
        <v>1546</v>
      </c>
      <c r="L2034" s="835">
        <v>72.27</v>
      </c>
      <c r="M2034" s="835">
        <v>144.54</v>
      </c>
      <c r="N2034" s="832">
        <v>2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10</v>
      </c>
      <c r="B2035" s="832" t="s">
        <v>2982</v>
      </c>
      <c r="C2035" s="832" t="s">
        <v>2989</v>
      </c>
      <c r="D2035" s="833" t="s">
        <v>6899</v>
      </c>
      <c r="E2035" s="834" t="s">
        <v>3083</v>
      </c>
      <c r="F2035" s="832" t="s">
        <v>2984</v>
      </c>
      <c r="G2035" s="832" t="s">
        <v>3383</v>
      </c>
      <c r="H2035" s="832" t="s">
        <v>689</v>
      </c>
      <c r="I2035" s="832" t="s">
        <v>2559</v>
      </c>
      <c r="J2035" s="832" t="s">
        <v>958</v>
      </c>
      <c r="K2035" s="832" t="s">
        <v>2558</v>
      </c>
      <c r="L2035" s="835">
        <v>135.54</v>
      </c>
      <c r="M2035" s="835">
        <v>271.08</v>
      </c>
      <c r="N2035" s="832">
        <v>2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10</v>
      </c>
      <c r="B2036" s="832" t="s">
        <v>2982</v>
      </c>
      <c r="C2036" s="832" t="s">
        <v>2989</v>
      </c>
      <c r="D2036" s="833" t="s">
        <v>6899</v>
      </c>
      <c r="E2036" s="834" t="s">
        <v>3083</v>
      </c>
      <c r="F2036" s="832" t="s">
        <v>2984</v>
      </c>
      <c r="G2036" s="832" t="s">
        <v>3383</v>
      </c>
      <c r="H2036" s="832" t="s">
        <v>689</v>
      </c>
      <c r="I2036" s="832" t="s">
        <v>2557</v>
      </c>
      <c r="J2036" s="832" t="s">
        <v>956</v>
      </c>
      <c r="K2036" s="832" t="s">
        <v>2558</v>
      </c>
      <c r="L2036" s="835">
        <v>135.54</v>
      </c>
      <c r="M2036" s="835">
        <v>271.08</v>
      </c>
      <c r="N2036" s="832">
        <v>2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10</v>
      </c>
      <c r="B2037" s="832" t="s">
        <v>2982</v>
      </c>
      <c r="C2037" s="832" t="s">
        <v>2989</v>
      </c>
      <c r="D2037" s="833" t="s">
        <v>6899</v>
      </c>
      <c r="E2037" s="834" t="s">
        <v>3083</v>
      </c>
      <c r="F2037" s="832" t="s">
        <v>2984</v>
      </c>
      <c r="G2037" s="832" t="s">
        <v>3175</v>
      </c>
      <c r="H2037" s="832" t="s">
        <v>630</v>
      </c>
      <c r="I2037" s="832" t="s">
        <v>3179</v>
      </c>
      <c r="J2037" s="832" t="s">
        <v>3180</v>
      </c>
      <c r="K2037" s="832" t="s">
        <v>3181</v>
      </c>
      <c r="L2037" s="835">
        <v>99.11</v>
      </c>
      <c r="M2037" s="835">
        <v>99.11</v>
      </c>
      <c r="N2037" s="832">
        <v>1</v>
      </c>
      <c r="O2037" s="836">
        <v>0.5</v>
      </c>
      <c r="P2037" s="835">
        <v>99.11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10</v>
      </c>
      <c r="B2038" s="832" t="s">
        <v>2982</v>
      </c>
      <c r="C2038" s="832" t="s">
        <v>2989</v>
      </c>
      <c r="D2038" s="833" t="s">
        <v>6899</v>
      </c>
      <c r="E2038" s="834" t="s">
        <v>3083</v>
      </c>
      <c r="F2038" s="832" t="s">
        <v>2984</v>
      </c>
      <c r="G2038" s="832" t="s">
        <v>3401</v>
      </c>
      <c r="H2038" s="832" t="s">
        <v>689</v>
      </c>
      <c r="I2038" s="832" t="s">
        <v>3402</v>
      </c>
      <c r="J2038" s="832" t="s">
        <v>2576</v>
      </c>
      <c r="K2038" s="832" t="s">
        <v>3403</v>
      </c>
      <c r="L2038" s="835">
        <v>10.41</v>
      </c>
      <c r="M2038" s="835">
        <v>20.82</v>
      </c>
      <c r="N2038" s="832">
        <v>2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10</v>
      </c>
      <c r="B2039" s="832" t="s">
        <v>2982</v>
      </c>
      <c r="C2039" s="832" t="s">
        <v>2989</v>
      </c>
      <c r="D2039" s="833" t="s">
        <v>6899</v>
      </c>
      <c r="E2039" s="834" t="s">
        <v>3083</v>
      </c>
      <c r="F2039" s="832" t="s">
        <v>2984</v>
      </c>
      <c r="G2039" s="832" t="s">
        <v>3401</v>
      </c>
      <c r="H2039" s="832" t="s">
        <v>630</v>
      </c>
      <c r="I2039" s="832" t="s">
        <v>4970</v>
      </c>
      <c r="J2039" s="832" t="s">
        <v>2576</v>
      </c>
      <c r="K2039" s="832" t="s">
        <v>3419</v>
      </c>
      <c r="L2039" s="835">
        <v>0</v>
      </c>
      <c r="M2039" s="835">
        <v>0</v>
      </c>
      <c r="N2039" s="832">
        <v>1</v>
      </c>
      <c r="O2039" s="836">
        <v>1</v>
      </c>
      <c r="P2039" s="835">
        <v>0</v>
      </c>
      <c r="Q2039" s="837"/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10</v>
      </c>
      <c r="B2040" s="832" t="s">
        <v>2982</v>
      </c>
      <c r="C2040" s="832" t="s">
        <v>2989</v>
      </c>
      <c r="D2040" s="833" t="s">
        <v>6899</v>
      </c>
      <c r="E2040" s="834" t="s">
        <v>3083</v>
      </c>
      <c r="F2040" s="832" t="s">
        <v>2985</v>
      </c>
      <c r="G2040" s="832" t="s">
        <v>3094</v>
      </c>
      <c r="H2040" s="832" t="s">
        <v>630</v>
      </c>
      <c r="I2040" s="832" t="s">
        <v>3472</v>
      </c>
      <c r="J2040" s="832" t="s">
        <v>3040</v>
      </c>
      <c r="K2040" s="832"/>
      <c r="L2040" s="835">
        <v>0</v>
      </c>
      <c r="M2040" s="835">
        <v>0</v>
      </c>
      <c r="N2040" s="832">
        <v>1</v>
      </c>
      <c r="O2040" s="836">
        <v>1</v>
      </c>
      <c r="P2040" s="835">
        <v>0</v>
      </c>
      <c r="Q2040" s="837"/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10</v>
      </c>
      <c r="B2041" s="832" t="s">
        <v>2982</v>
      </c>
      <c r="C2041" s="832" t="s">
        <v>2989</v>
      </c>
      <c r="D2041" s="833" t="s">
        <v>6899</v>
      </c>
      <c r="E2041" s="834" t="s">
        <v>3083</v>
      </c>
      <c r="F2041" s="832" t="s">
        <v>2986</v>
      </c>
      <c r="G2041" s="832" t="s">
        <v>4393</v>
      </c>
      <c r="H2041" s="832" t="s">
        <v>630</v>
      </c>
      <c r="I2041" s="832" t="s">
        <v>4394</v>
      </c>
      <c r="J2041" s="832" t="s">
        <v>4395</v>
      </c>
      <c r="K2041" s="832" t="s">
        <v>4396</v>
      </c>
      <c r="L2041" s="835">
        <v>200</v>
      </c>
      <c r="M2041" s="835">
        <v>800</v>
      </c>
      <c r="N2041" s="832">
        <v>4</v>
      </c>
      <c r="O2041" s="836">
        <v>2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10</v>
      </c>
      <c r="B2042" s="832" t="s">
        <v>2982</v>
      </c>
      <c r="C2042" s="832" t="s">
        <v>2989</v>
      </c>
      <c r="D2042" s="833" t="s">
        <v>6899</v>
      </c>
      <c r="E2042" s="834" t="s">
        <v>3023</v>
      </c>
      <c r="F2042" s="832" t="s">
        <v>2984</v>
      </c>
      <c r="G2042" s="832" t="s">
        <v>4055</v>
      </c>
      <c r="H2042" s="832" t="s">
        <v>630</v>
      </c>
      <c r="I2042" s="832" t="s">
        <v>2722</v>
      </c>
      <c r="J2042" s="832" t="s">
        <v>2723</v>
      </c>
      <c r="K2042" s="832" t="s">
        <v>2724</v>
      </c>
      <c r="L2042" s="835">
        <v>0</v>
      </c>
      <c r="M2042" s="835">
        <v>0</v>
      </c>
      <c r="N2042" s="832">
        <v>1</v>
      </c>
      <c r="O2042" s="836">
        <v>1</v>
      </c>
      <c r="P2042" s="835"/>
      <c r="Q2042" s="837"/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10</v>
      </c>
      <c r="B2043" s="832" t="s">
        <v>2982</v>
      </c>
      <c r="C2043" s="832" t="s">
        <v>2989</v>
      </c>
      <c r="D2043" s="833" t="s">
        <v>6899</v>
      </c>
      <c r="E2043" s="834" t="s">
        <v>3023</v>
      </c>
      <c r="F2043" s="832" t="s">
        <v>2984</v>
      </c>
      <c r="G2043" s="832" t="s">
        <v>3249</v>
      </c>
      <c r="H2043" s="832" t="s">
        <v>630</v>
      </c>
      <c r="I2043" s="832" t="s">
        <v>4971</v>
      </c>
      <c r="J2043" s="832" t="s">
        <v>3251</v>
      </c>
      <c r="K2043" s="832" t="s">
        <v>3330</v>
      </c>
      <c r="L2043" s="835">
        <v>46.09</v>
      </c>
      <c r="M2043" s="835">
        <v>92.18</v>
      </c>
      <c r="N2043" s="832">
        <v>2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10</v>
      </c>
      <c r="B2044" s="832" t="s">
        <v>2982</v>
      </c>
      <c r="C2044" s="832" t="s">
        <v>2989</v>
      </c>
      <c r="D2044" s="833" t="s">
        <v>6899</v>
      </c>
      <c r="E2044" s="834" t="s">
        <v>3023</v>
      </c>
      <c r="F2044" s="832" t="s">
        <v>2984</v>
      </c>
      <c r="G2044" s="832" t="s">
        <v>3106</v>
      </c>
      <c r="H2044" s="832" t="s">
        <v>689</v>
      </c>
      <c r="I2044" s="832" t="s">
        <v>2588</v>
      </c>
      <c r="J2044" s="832" t="s">
        <v>1288</v>
      </c>
      <c r="K2044" s="832" t="s">
        <v>2589</v>
      </c>
      <c r="L2044" s="835">
        <v>154.36000000000001</v>
      </c>
      <c r="M2044" s="835">
        <v>771.80000000000007</v>
      </c>
      <c r="N2044" s="832">
        <v>5</v>
      </c>
      <c r="O2044" s="836">
        <v>3.5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10</v>
      </c>
      <c r="B2045" s="832" t="s">
        <v>2982</v>
      </c>
      <c r="C2045" s="832" t="s">
        <v>2989</v>
      </c>
      <c r="D2045" s="833" t="s">
        <v>6899</v>
      </c>
      <c r="E2045" s="834" t="s">
        <v>3023</v>
      </c>
      <c r="F2045" s="832" t="s">
        <v>2984</v>
      </c>
      <c r="G2045" s="832" t="s">
        <v>3106</v>
      </c>
      <c r="H2045" s="832" t="s">
        <v>689</v>
      </c>
      <c r="I2045" s="832" t="s">
        <v>2448</v>
      </c>
      <c r="J2045" s="832" t="s">
        <v>2449</v>
      </c>
      <c r="K2045" s="832" t="s">
        <v>2450</v>
      </c>
      <c r="L2045" s="835">
        <v>149.52000000000001</v>
      </c>
      <c r="M2045" s="835">
        <v>299.04000000000002</v>
      </c>
      <c r="N2045" s="832">
        <v>2</v>
      </c>
      <c r="O2045" s="836">
        <v>1</v>
      </c>
      <c r="P2045" s="835">
        <v>149.52000000000001</v>
      </c>
      <c r="Q2045" s="837">
        <v>0.5</v>
      </c>
      <c r="R2045" s="832">
        <v>1</v>
      </c>
      <c r="S2045" s="837">
        <v>0.5</v>
      </c>
      <c r="T2045" s="836">
        <v>0.5</v>
      </c>
      <c r="U2045" s="838">
        <v>0.5</v>
      </c>
    </row>
    <row r="2046" spans="1:21" ht="14.4" customHeight="1" x14ac:dyDescent="0.3">
      <c r="A2046" s="831">
        <v>10</v>
      </c>
      <c r="B2046" s="832" t="s">
        <v>2982</v>
      </c>
      <c r="C2046" s="832" t="s">
        <v>2989</v>
      </c>
      <c r="D2046" s="833" t="s">
        <v>6899</v>
      </c>
      <c r="E2046" s="834" t="s">
        <v>3023</v>
      </c>
      <c r="F2046" s="832" t="s">
        <v>2984</v>
      </c>
      <c r="G2046" s="832" t="s">
        <v>3106</v>
      </c>
      <c r="H2046" s="832" t="s">
        <v>689</v>
      </c>
      <c r="I2046" s="832" t="s">
        <v>2451</v>
      </c>
      <c r="J2046" s="832" t="s">
        <v>1014</v>
      </c>
      <c r="K2046" s="832" t="s">
        <v>3256</v>
      </c>
      <c r="L2046" s="835">
        <v>75.73</v>
      </c>
      <c r="M2046" s="835">
        <v>530.11</v>
      </c>
      <c r="N2046" s="832">
        <v>7</v>
      </c>
      <c r="O2046" s="836">
        <v>4.5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10</v>
      </c>
      <c r="B2047" s="832" t="s">
        <v>2982</v>
      </c>
      <c r="C2047" s="832" t="s">
        <v>2989</v>
      </c>
      <c r="D2047" s="833" t="s">
        <v>6899</v>
      </c>
      <c r="E2047" s="834" t="s">
        <v>3023</v>
      </c>
      <c r="F2047" s="832" t="s">
        <v>2984</v>
      </c>
      <c r="G2047" s="832" t="s">
        <v>4459</v>
      </c>
      <c r="H2047" s="832" t="s">
        <v>630</v>
      </c>
      <c r="I2047" s="832" t="s">
        <v>4460</v>
      </c>
      <c r="J2047" s="832" t="s">
        <v>4461</v>
      </c>
      <c r="K2047" s="832" t="s">
        <v>3128</v>
      </c>
      <c r="L2047" s="835">
        <v>80.23</v>
      </c>
      <c r="M2047" s="835">
        <v>80.23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10</v>
      </c>
      <c r="B2048" s="832" t="s">
        <v>2982</v>
      </c>
      <c r="C2048" s="832" t="s">
        <v>2989</v>
      </c>
      <c r="D2048" s="833" t="s">
        <v>6899</v>
      </c>
      <c r="E2048" s="834" t="s">
        <v>3023</v>
      </c>
      <c r="F2048" s="832" t="s">
        <v>2984</v>
      </c>
      <c r="G2048" s="832" t="s">
        <v>3602</v>
      </c>
      <c r="H2048" s="832" t="s">
        <v>630</v>
      </c>
      <c r="I2048" s="832" t="s">
        <v>3743</v>
      </c>
      <c r="J2048" s="832" t="s">
        <v>3604</v>
      </c>
      <c r="K2048" s="832" t="s">
        <v>2773</v>
      </c>
      <c r="L2048" s="835">
        <v>159.08000000000001</v>
      </c>
      <c r="M2048" s="835">
        <v>159.08000000000001</v>
      </c>
      <c r="N2048" s="832">
        <v>1</v>
      </c>
      <c r="O2048" s="836">
        <v>0.5</v>
      </c>
      <c r="P2048" s="835">
        <v>159.08000000000001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10</v>
      </c>
      <c r="B2049" s="832" t="s">
        <v>2982</v>
      </c>
      <c r="C2049" s="832" t="s">
        <v>2989</v>
      </c>
      <c r="D2049" s="833" t="s">
        <v>6899</v>
      </c>
      <c r="E2049" s="834" t="s">
        <v>3023</v>
      </c>
      <c r="F2049" s="832" t="s">
        <v>2984</v>
      </c>
      <c r="G2049" s="832" t="s">
        <v>3477</v>
      </c>
      <c r="H2049" s="832" t="s">
        <v>689</v>
      </c>
      <c r="I2049" s="832" t="s">
        <v>2687</v>
      </c>
      <c r="J2049" s="832" t="s">
        <v>2685</v>
      </c>
      <c r="K2049" s="832" t="s">
        <v>2688</v>
      </c>
      <c r="L2049" s="835">
        <v>70.540000000000006</v>
      </c>
      <c r="M2049" s="835">
        <v>141.08000000000001</v>
      </c>
      <c r="N2049" s="832">
        <v>2</v>
      </c>
      <c r="O2049" s="836">
        <v>0.5</v>
      </c>
      <c r="P2049" s="835">
        <v>141.08000000000001</v>
      </c>
      <c r="Q2049" s="837">
        <v>1</v>
      </c>
      <c r="R2049" s="832">
        <v>2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10</v>
      </c>
      <c r="B2050" s="832" t="s">
        <v>2982</v>
      </c>
      <c r="C2050" s="832" t="s">
        <v>2989</v>
      </c>
      <c r="D2050" s="833" t="s">
        <v>6899</v>
      </c>
      <c r="E2050" s="834" t="s">
        <v>3023</v>
      </c>
      <c r="F2050" s="832" t="s">
        <v>2984</v>
      </c>
      <c r="G2050" s="832" t="s">
        <v>3720</v>
      </c>
      <c r="H2050" s="832" t="s">
        <v>630</v>
      </c>
      <c r="I2050" s="832" t="s">
        <v>3874</v>
      </c>
      <c r="J2050" s="832" t="s">
        <v>3875</v>
      </c>
      <c r="K2050" s="832" t="s">
        <v>3876</v>
      </c>
      <c r="L2050" s="835">
        <v>36.76</v>
      </c>
      <c r="M2050" s="835">
        <v>110.28</v>
      </c>
      <c r="N2050" s="832">
        <v>3</v>
      </c>
      <c r="O2050" s="836">
        <v>1.5</v>
      </c>
      <c r="P2050" s="835">
        <v>73.52</v>
      </c>
      <c r="Q2050" s="837">
        <v>0.66666666666666663</v>
      </c>
      <c r="R2050" s="832">
        <v>2</v>
      </c>
      <c r="S2050" s="837">
        <v>0.66666666666666663</v>
      </c>
      <c r="T2050" s="836">
        <v>1</v>
      </c>
      <c r="U2050" s="838">
        <v>0.66666666666666663</v>
      </c>
    </row>
    <row r="2051" spans="1:21" ht="14.4" customHeight="1" x14ac:dyDescent="0.3">
      <c r="A2051" s="831">
        <v>10</v>
      </c>
      <c r="B2051" s="832" t="s">
        <v>2982</v>
      </c>
      <c r="C2051" s="832" t="s">
        <v>2989</v>
      </c>
      <c r="D2051" s="833" t="s">
        <v>6899</v>
      </c>
      <c r="E2051" s="834" t="s">
        <v>3023</v>
      </c>
      <c r="F2051" s="832" t="s">
        <v>2984</v>
      </c>
      <c r="G2051" s="832" t="s">
        <v>3263</v>
      </c>
      <c r="H2051" s="832" t="s">
        <v>630</v>
      </c>
      <c r="I2051" s="832" t="s">
        <v>3264</v>
      </c>
      <c r="J2051" s="832" t="s">
        <v>2464</v>
      </c>
      <c r="K2051" s="832" t="s">
        <v>3265</v>
      </c>
      <c r="L2051" s="835">
        <v>42.63</v>
      </c>
      <c r="M2051" s="835">
        <v>42.63</v>
      </c>
      <c r="N2051" s="832">
        <v>1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10</v>
      </c>
      <c r="B2052" s="832" t="s">
        <v>2982</v>
      </c>
      <c r="C2052" s="832" t="s">
        <v>2989</v>
      </c>
      <c r="D2052" s="833" t="s">
        <v>6899</v>
      </c>
      <c r="E2052" s="834" t="s">
        <v>3023</v>
      </c>
      <c r="F2052" s="832" t="s">
        <v>2984</v>
      </c>
      <c r="G2052" s="832" t="s">
        <v>3263</v>
      </c>
      <c r="H2052" s="832" t="s">
        <v>630</v>
      </c>
      <c r="I2052" s="832" t="s">
        <v>2463</v>
      </c>
      <c r="J2052" s="832" t="s">
        <v>2464</v>
      </c>
      <c r="K2052" s="832" t="s">
        <v>2465</v>
      </c>
      <c r="L2052" s="835">
        <v>85.27</v>
      </c>
      <c r="M2052" s="835">
        <v>85.27</v>
      </c>
      <c r="N2052" s="832">
        <v>1</v>
      </c>
      <c r="O2052" s="836">
        <v>1</v>
      </c>
      <c r="P2052" s="835">
        <v>85.27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10</v>
      </c>
      <c r="B2053" s="832" t="s">
        <v>2982</v>
      </c>
      <c r="C2053" s="832" t="s">
        <v>2989</v>
      </c>
      <c r="D2053" s="833" t="s">
        <v>6899</v>
      </c>
      <c r="E2053" s="834" t="s">
        <v>3023</v>
      </c>
      <c r="F2053" s="832" t="s">
        <v>2984</v>
      </c>
      <c r="G2053" s="832" t="s">
        <v>3263</v>
      </c>
      <c r="H2053" s="832" t="s">
        <v>630</v>
      </c>
      <c r="I2053" s="832" t="s">
        <v>3266</v>
      </c>
      <c r="J2053" s="832" t="s">
        <v>2464</v>
      </c>
      <c r="K2053" s="832" t="s">
        <v>3125</v>
      </c>
      <c r="L2053" s="835">
        <v>0</v>
      </c>
      <c r="M2053" s="835">
        <v>0</v>
      </c>
      <c r="N2053" s="832">
        <v>1</v>
      </c>
      <c r="O2053" s="836">
        <v>0.5</v>
      </c>
      <c r="P2053" s="835"/>
      <c r="Q2053" s="837"/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10</v>
      </c>
      <c r="B2054" s="832" t="s">
        <v>2982</v>
      </c>
      <c r="C2054" s="832" t="s">
        <v>2989</v>
      </c>
      <c r="D2054" s="833" t="s">
        <v>6899</v>
      </c>
      <c r="E2054" s="834" t="s">
        <v>3023</v>
      </c>
      <c r="F2054" s="832" t="s">
        <v>2984</v>
      </c>
      <c r="G2054" s="832" t="s">
        <v>3263</v>
      </c>
      <c r="H2054" s="832" t="s">
        <v>630</v>
      </c>
      <c r="I2054" s="832" t="s">
        <v>4304</v>
      </c>
      <c r="J2054" s="832" t="s">
        <v>2464</v>
      </c>
      <c r="K2054" s="832" t="s">
        <v>3330</v>
      </c>
      <c r="L2054" s="835">
        <v>238.72</v>
      </c>
      <c r="M2054" s="835">
        <v>716.16</v>
      </c>
      <c r="N2054" s="832">
        <v>3</v>
      </c>
      <c r="O2054" s="836">
        <v>1</v>
      </c>
      <c r="P2054" s="835">
        <v>477.44</v>
      </c>
      <c r="Q2054" s="837">
        <v>0.66666666666666674</v>
      </c>
      <c r="R2054" s="832">
        <v>2</v>
      </c>
      <c r="S2054" s="837">
        <v>0.66666666666666663</v>
      </c>
      <c r="T2054" s="836">
        <v>0.5</v>
      </c>
      <c r="U2054" s="838">
        <v>0.5</v>
      </c>
    </row>
    <row r="2055" spans="1:21" ht="14.4" customHeight="1" x14ac:dyDescent="0.3">
      <c r="A2055" s="831">
        <v>10</v>
      </c>
      <c r="B2055" s="832" t="s">
        <v>2982</v>
      </c>
      <c r="C2055" s="832" t="s">
        <v>2989</v>
      </c>
      <c r="D2055" s="833" t="s">
        <v>6899</v>
      </c>
      <c r="E2055" s="834" t="s">
        <v>3023</v>
      </c>
      <c r="F2055" s="832" t="s">
        <v>2984</v>
      </c>
      <c r="G2055" s="832" t="s">
        <v>3263</v>
      </c>
      <c r="H2055" s="832" t="s">
        <v>689</v>
      </c>
      <c r="I2055" s="832" t="s">
        <v>2461</v>
      </c>
      <c r="J2055" s="832" t="s">
        <v>2459</v>
      </c>
      <c r="K2055" s="832" t="s">
        <v>2462</v>
      </c>
      <c r="L2055" s="835">
        <v>170.52</v>
      </c>
      <c r="M2055" s="835">
        <v>682.08</v>
      </c>
      <c r="N2055" s="832">
        <v>4</v>
      </c>
      <c r="O2055" s="836">
        <v>3</v>
      </c>
      <c r="P2055" s="835">
        <v>341.04</v>
      </c>
      <c r="Q2055" s="837">
        <v>0.5</v>
      </c>
      <c r="R2055" s="832">
        <v>2</v>
      </c>
      <c r="S2055" s="837">
        <v>0.5</v>
      </c>
      <c r="T2055" s="836">
        <v>1</v>
      </c>
      <c r="U2055" s="838">
        <v>0.33333333333333331</v>
      </c>
    </row>
    <row r="2056" spans="1:21" ht="14.4" customHeight="1" x14ac:dyDescent="0.3">
      <c r="A2056" s="831">
        <v>10</v>
      </c>
      <c r="B2056" s="832" t="s">
        <v>2982</v>
      </c>
      <c r="C2056" s="832" t="s">
        <v>2989</v>
      </c>
      <c r="D2056" s="833" t="s">
        <v>6899</v>
      </c>
      <c r="E2056" s="834" t="s">
        <v>3023</v>
      </c>
      <c r="F2056" s="832" t="s">
        <v>2984</v>
      </c>
      <c r="G2056" s="832" t="s">
        <v>3263</v>
      </c>
      <c r="H2056" s="832" t="s">
        <v>689</v>
      </c>
      <c r="I2056" s="832" t="s">
        <v>2766</v>
      </c>
      <c r="J2056" s="832" t="s">
        <v>2459</v>
      </c>
      <c r="K2056" s="832" t="s">
        <v>2465</v>
      </c>
      <c r="L2056" s="835">
        <v>85.27</v>
      </c>
      <c r="M2056" s="835">
        <v>170.54</v>
      </c>
      <c r="N2056" s="832">
        <v>2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10</v>
      </c>
      <c r="B2057" s="832" t="s">
        <v>2982</v>
      </c>
      <c r="C2057" s="832" t="s">
        <v>2989</v>
      </c>
      <c r="D2057" s="833" t="s">
        <v>6899</v>
      </c>
      <c r="E2057" s="834" t="s">
        <v>3023</v>
      </c>
      <c r="F2057" s="832" t="s">
        <v>2984</v>
      </c>
      <c r="G2057" s="832" t="s">
        <v>3267</v>
      </c>
      <c r="H2057" s="832" t="s">
        <v>689</v>
      </c>
      <c r="I2057" s="832" t="s">
        <v>4972</v>
      </c>
      <c r="J2057" s="832" t="s">
        <v>1263</v>
      </c>
      <c r="K2057" s="832" t="s">
        <v>4973</v>
      </c>
      <c r="L2057" s="835">
        <v>0</v>
      </c>
      <c r="M2057" s="835">
        <v>0</v>
      </c>
      <c r="N2057" s="832">
        <v>2</v>
      </c>
      <c r="O2057" s="836">
        <v>1.5</v>
      </c>
      <c r="P2057" s="835">
        <v>0</v>
      </c>
      <c r="Q2057" s="837"/>
      <c r="R2057" s="832">
        <v>1</v>
      </c>
      <c r="S2057" s="837">
        <v>0.5</v>
      </c>
      <c r="T2057" s="836">
        <v>0.5</v>
      </c>
      <c r="U2057" s="838">
        <v>0.33333333333333331</v>
      </c>
    </row>
    <row r="2058" spans="1:21" ht="14.4" customHeight="1" x14ac:dyDescent="0.3">
      <c r="A2058" s="831">
        <v>10</v>
      </c>
      <c r="B2058" s="832" t="s">
        <v>2982</v>
      </c>
      <c r="C2058" s="832" t="s">
        <v>2989</v>
      </c>
      <c r="D2058" s="833" t="s">
        <v>6899</v>
      </c>
      <c r="E2058" s="834" t="s">
        <v>3023</v>
      </c>
      <c r="F2058" s="832" t="s">
        <v>2984</v>
      </c>
      <c r="G2058" s="832" t="s">
        <v>3267</v>
      </c>
      <c r="H2058" s="832" t="s">
        <v>689</v>
      </c>
      <c r="I2058" s="832" t="s">
        <v>2535</v>
      </c>
      <c r="J2058" s="832" t="s">
        <v>953</v>
      </c>
      <c r="K2058" s="832" t="s">
        <v>2536</v>
      </c>
      <c r="L2058" s="835">
        <v>0</v>
      </c>
      <c r="M2058" s="835">
        <v>0</v>
      </c>
      <c r="N2058" s="832">
        <v>1</v>
      </c>
      <c r="O2058" s="836">
        <v>0.5</v>
      </c>
      <c r="P2058" s="835"/>
      <c r="Q2058" s="837"/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10</v>
      </c>
      <c r="B2059" s="832" t="s">
        <v>2982</v>
      </c>
      <c r="C2059" s="832" t="s">
        <v>2989</v>
      </c>
      <c r="D2059" s="833" t="s">
        <v>6899</v>
      </c>
      <c r="E2059" s="834" t="s">
        <v>3023</v>
      </c>
      <c r="F2059" s="832" t="s">
        <v>2984</v>
      </c>
      <c r="G2059" s="832" t="s">
        <v>4068</v>
      </c>
      <c r="H2059" s="832" t="s">
        <v>630</v>
      </c>
      <c r="I2059" s="832" t="s">
        <v>4974</v>
      </c>
      <c r="J2059" s="832" t="s">
        <v>1401</v>
      </c>
      <c r="K2059" s="832" t="s">
        <v>4070</v>
      </c>
      <c r="L2059" s="835">
        <v>0</v>
      </c>
      <c r="M2059" s="835">
        <v>0</v>
      </c>
      <c r="N2059" s="832">
        <v>1</v>
      </c>
      <c r="O2059" s="836">
        <v>0.5</v>
      </c>
      <c r="P2059" s="835"/>
      <c r="Q2059" s="837"/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10</v>
      </c>
      <c r="B2060" s="832" t="s">
        <v>2982</v>
      </c>
      <c r="C2060" s="832" t="s">
        <v>2989</v>
      </c>
      <c r="D2060" s="833" t="s">
        <v>6899</v>
      </c>
      <c r="E2060" s="834" t="s">
        <v>3023</v>
      </c>
      <c r="F2060" s="832" t="s">
        <v>2984</v>
      </c>
      <c r="G2060" s="832" t="s">
        <v>4068</v>
      </c>
      <c r="H2060" s="832" t="s">
        <v>630</v>
      </c>
      <c r="I2060" s="832" t="s">
        <v>4975</v>
      </c>
      <c r="J2060" s="832" t="s">
        <v>1401</v>
      </c>
      <c r="K2060" s="832" t="s">
        <v>4976</v>
      </c>
      <c r="L2060" s="835">
        <v>0</v>
      </c>
      <c r="M2060" s="835">
        <v>0</v>
      </c>
      <c r="N2060" s="832">
        <v>1</v>
      </c>
      <c r="O2060" s="836">
        <v>0.5</v>
      </c>
      <c r="P2060" s="835"/>
      <c r="Q2060" s="837"/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10</v>
      </c>
      <c r="B2061" s="832" t="s">
        <v>2982</v>
      </c>
      <c r="C2061" s="832" t="s">
        <v>2989</v>
      </c>
      <c r="D2061" s="833" t="s">
        <v>6899</v>
      </c>
      <c r="E2061" s="834" t="s">
        <v>3023</v>
      </c>
      <c r="F2061" s="832" t="s">
        <v>2984</v>
      </c>
      <c r="G2061" s="832" t="s">
        <v>3107</v>
      </c>
      <c r="H2061" s="832" t="s">
        <v>630</v>
      </c>
      <c r="I2061" s="832" t="s">
        <v>4977</v>
      </c>
      <c r="J2061" s="832" t="s">
        <v>3287</v>
      </c>
      <c r="K2061" s="832" t="s">
        <v>4978</v>
      </c>
      <c r="L2061" s="835">
        <v>69.16</v>
      </c>
      <c r="M2061" s="835">
        <v>69.16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10</v>
      </c>
      <c r="B2062" s="832" t="s">
        <v>2982</v>
      </c>
      <c r="C2062" s="832" t="s">
        <v>2989</v>
      </c>
      <c r="D2062" s="833" t="s">
        <v>6899</v>
      </c>
      <c r="E2062" s="834" t="s">
        <v>3023</v>
      </c>
      <c r="F2062" s="832" t="s">
        <v>2984</v>
      </c>
      <c r="G2062" s="832" t="s">
        <v>3782</v>
      </c>
      <c r="H2062" s="832" t="s">
        <v>630</v>
      </c>
      <c r="I2062" s="832" t="s">
        <v>4979</v>
      </c>
      <c r="J2062" s="832" t="s">
        <v>1480</v>
      </c>
      <c r="K2062" s="832" t="s">
        <v>4980</v>
      </c>
      <c r="L2062" s="835">
        <v>42.05</v>
      </c>
      <c r="M2062" s="835">
        <v>42.05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10</v>
      </c>
      <c r="B2063" s="832" t="s">
        <v>2982</v>
      </c>
      <c r="C2063" s="832" t="s">
        <v>2989</v>
      </c>
      <c r="D2063" s="833" t="s">
        <v>6899</v>
      </c>
      <c r="E2063" s="834" t="s">
        <v>3023</v>
      </c>
      <c r="F2063" s="832" t="s">
        <v>2984</v>
      </c>
      <c r="G2063" s="832" t="s">
        <v>3648</v>
      </c>
      <c r="H2063" s="832" t="s">
        <v>630</v>
      </c>
      <c r="I2063" s="832" t="s">
        <v>4221</v>
      </c>
      <c r="J2063" s="832" t="s">
        <v>764</v>
      </c>
      <c r="K2063" s="832" t="s">
        <v>4222</v>
      </c>
      <c r="L2063" s="835">
        <v>18.809999999999999</v>
      </c>
      <c r="M2063" s="835">
        <v>94.049999999999983</v>
      </c>
      <c r="N2063" s="832">
        <v>5</v>
      </c>
      <c r="O2063" s="836">
        <v>2.5</v>
      </c>
      <c r="P2063" s="835">
        <v>56.429999999999993</v>
      </c>
      <c r="Q2063" s="837">
        <v>0.6</v>
      </c>
      <c r="R2063" s="832">
        <v>3</v>
      </c>
      <c r="S2063" s="837">
        <v>0.6</v>
      </c>
      <c r="T2063" s="836">
        <v>1.5</v>
      </c>
      <c r="U2063" s="838">
        <v>0.6</v>
      </c>
    </row>
    <row r="2064" spans="1:21" ht="14.4" customHeight="1" x14ac:dyDescent="0.3">
      <c r="A2064" s="831">
        <v>10</v>
      </c>
      <c r="B2064" s="832" t="s">
        <v>2982</v>
      </c>
      <c r="C2064" s="832" t="s">
        <v>2989</v>
      </c>
      <c r="D2064" s="833" t="s">
        <v>6899</v>
      </c>
      <c r="E2064" s="834" t="s">
        <v>3023</v>
      </c>
      <c r="F2064" s="832" t="s">
        <v>2984</v>
      </c>
      <c r="G2064" s="832" t="s">
        <v>3648</v>
      </c>
      <c r="H2064" s="832" t="s">
        <v>630</v>
      </c>
      <c r="I2064" s="832" t="s">
        <v>4788</v>
      </c>
      <c r="J2064" s="832" t="s">
        <v>1380</v>
      </c>
      <c r="K2064" s="832" t="s">
        <v>4789</v>
      </c>
      <c r="L2064" s="835">
        <v>80.760000000000005</v>
      </c>
      <c r="M2064" s="835">
        <v>242.28000000000003</v>
      </c>
      <c r="N2064" s="832">
        <v>3</v>
      </c>
      <c r="O2064" s="836">
        <v>1</v>
      </c>
      <c r="P2064" s="835">
        <v>161.52000000000001</v>
      </c>
      <c r="Q2064" s="837">
        <v>0.66666666666666663</v>
      </c>
      <c r="R2064" s="832">
        <v>2</v>
      </c>
      <c r="S2064" s="837">
        <v>0.66666666666666663</v>
      </c>
      <c r="T2064" s="836">
        <v>0.5</v>
      </c>
      <c r="U2064" s="838">
        <v>0.5</v>
      </c>
    </row>
    <row r="2065" spans="1:21" ht="14.4" customHeight="1" x14ac:dyDescent="0.3">
      <c r="A2065" s="831">
        <v>10</v>
      </c>
      <c r="B2065" s="832" t="s">
        <v>2982</v>
      </c>
      <c r="C2065" s="832" t="s">
        <v>2989</v>
      </c>
      <c r="D2065" s="833" t="s">
        <v>6899</v>
      </c>
      <c r="E2065" s="834" t="s">
        <v>3023</v>
      </c>
      <c r="F2065" s="832" t="s">
        <v>2984</v>
      </c>
      <c r="G2065" s="832" t="s">
        <v>3648</v>
      </c>
      <c r="H2065" s="832" t="s">
        <v>630</v>
      </c>
      <c r="I2065" s="832" t="s">
        <v>3649</v>
      </c>
      <c r="J2065" s="832" t="s">
        <v>1380</v>
      </c>
      <c r="K2065" s="832" t="s">
        <v>3650</v>
      </c>
      <c r="L2065" s="835">
        <v>161.52000000000001</v>
      </c>
      <c r="M2065" s="835">
        <v>2261.2800000000002</v>
      </c>
      <c r="N2065" s="832">
        <v>14</v>
      </c>
      <c r="O2065" s="836">
        <v>7.5</v>
      </c>
      <c r="P2065" s="835">
        <v>1453.68</v>
      </c>
      <c r="Q2065" s="837">
        <v>0.64285714285714279</v>
      </c>
      <c r="R2065" s="832">
        <v>9</v>
      </c>
      <c r="S2065" s="837">
        <v>0.6428571428571429</v>
      </c>
      <c r="T2065" s="836">
        <v>4</v>
      </c>
      <c r="U2065" s="838">
        <v>0.53333333333333333</v>
      </c>
    </row>
    <row r="2066" spans="1:21" ht="14.4" customHeight="1" x14ac:dyDescent="0.3">
      <c r="A2066" s="831">
        <v>10</v>
      </c>
      <c r="B2066" s="832" t="s">
        <v>2982</v>
      </c>
      <c r="C2066" s="832" t="s">
        <v>2989</v>
      </c>
      <c r="D2066" s="833" t="s">
        <v>6899</v>
      </c>
      <c r="E2066" s="834" t="s">
        <v>3023</v>
      </c>
      <c r="F2066" s="832" t="s">
        <v>2984</v>
      </c>
      <c r="G2066" s="832" t="s">
        <v>3648</v>
      </c>
      <c r="H2066" s="832" t="s">
        <v>630</v>
      </c>
      <c r="I2066" s="832" t="s">
        <v>4076</v>
      </c>
      <c r="J2066" s="832" t="s">
        <v>764</v>
      </c>
      <c r="K2066" s="832" t="s">
        <v>4077</v>
      </c>
      <c r="L2066" s="835">
        <v>18.809999999999999</v>
      </c>
      <c r="M2066" s="835">
        <v>18.809999999999999</v>
      </c>
      <c r="N2066" s="832">
        <v>1</v>
      </c>
      <c r="O2066" s="836">
        <v>0.5</v>
      </c>
      <c r="P2066" s="835">
        <v>18.809999999999999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10</v>
      </c>
      <c r="B2067" s="832" t="s">
        <v>2982</v>
      </c>
      <c r="C2067" s="832" t="s">
        <v>2989</v>
      </c>
      <c r="D2067" s="833" t="s">
        <v>6899</v>
      </c>
      <c r="E2067" s="834" t="s">
        <v>3023</v>
      </c>
      <c r="F2067" s="832" t="s">
        <v>2984</v>
      </c>
      <c r="G2067" s="832" t="s">
        <v>3293</v>
      </c>
      <c r="H2067" s="832" t="s">
        <v>630</v>
      </c>
      <c r="I2067" s="832" t="s">
        <v>3294</v>
      </c>
      <c r="J2067" s="832" t="s">
        <v>778</v>
      </c>
      <c r="K2067" s="832" t="s">
        <v>781</v>
      </c>
      <c r="L2067" s="835">
        <v>0</v>
      </c>
      <c r="M2067" s="835">
        <v>0</v>
      </c>
      <c r="N2067" s="832">
        <v>3</v>
      </c>
      <c r="O2067" s="836">
        <v>2</v>
      </c>
      <c r="P2067" s="835"/>
      <c r="Q2067" s="837"/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10</v>
      </c>
      <c r="B2068" s="832" t="s">
        <v>2982</v>
      </c>
      <c r="C2068" s="832" t="s">
        <v>2989</v>
      </c>
      <c r="D2068" s="833" t="s">
        <v>6899</v>
      </c>
      <c r="E2068" s="834" t="s">
        <v>3023</v>
      </c>
      <c r="F2068" s="832" t="s">
        <v>2984</v>
      </c>
      <c r="G2068" s="832" t="s">
        <v>3295</v>
      </c>
      <c r="H2068" s="832" t="s">
        <v>630</v>
      </c>
      <c r="I2068" s="832" t="s">
        <v>3296</v>
      </c>
      <c r="J2068" s="832" t="s">
        <v>1974</v>
      </c>
      <c r="K2068" s="832" t="s">
        <v>2798</v>
      </c>
      <c r="L2068" s="835">
        <v>0</v>
      </c>
      <c r="M2068" s="835">
        <v>0</v>
      </c>
      <c r="N2068" s="832">
        <v>3</v>
      </c>
      <c r="O2068" s="836">
        <v>0.5</v>
      </c>
      <c r="P2068" s="835">
        <v>0</v>
      </c>
      <c r="Q2068" s="837"/>
      <c r="R2068" s="832">
        <v>3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10</v>
      </c>
      <c r="B2069" s="832" t="s">
        <v>2982</v>
      </c>
      <c r="C2069" s="832" t="s">
        <v>2989</v>
      </c>
      <c r="D2069" s="833" t="s">
        <v>6899</v>
      </c>
      <c r="E2069" s="834" t="s">
        <v>3023</v>
      </c>
      <c r="F2069" s="832" t="s">
        <v>2984</v>
      </c>
      <c r="G2069" s="832" t="s">
        <v>3204</v>
      </c>
      <c r="H2069" s="832" t="s">
        <v>630</v>
      </c>
      <c r="I2069" s="832" t="s">
        <v>4981</v>
      </c>
      <c r="J2069" s="832" t="s">
        <v>4224</v>
      </c>
      <c r="K2069" s="832" t="s">
        <v>4982</v>
      </c>
      <c r="L2069" s="835">
        <v>46.75</v>
      </c>
      <c r="M2069" s="835">
        <v>46.75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10</v>
      </c>
      <c r="B2070" s="832" t="s">
        <v>2982</v>
      </c>
      <c r="C2070" s="832" t="s">
        <v>2989</v>
      </c>
      <c r="D2070" s="833" t="s">
        <v>6899</v>
      </c>
      <c r="E2070" s="834" t="s">
        <v>3023</v>
      </c>
      <c r="F2070" s="832" t="s">
        <v>2984</v>
      </c>
      <c r="G2070" s="832" t="s">
        <v>4813</v>
      </c>
      <c r="H2070" s="832" t="s">
        <v>630</v>
      </c>
      <c r="I2070" s="832" t="s">
        <v>4814</v>
      </c>
      <c r="J2070" s="832" t="s">
        <v>754</v>
      </c>
      <c r="K2070" s="832" t="s">
        <v>4815</v>
      </c>
      <c r="L2070" s="835">
        <v>368.16</v>
      </c>
      <c r="M2070" s="835">
        <v>736.32</v>
      </c>
      <c r="N2070" s="832">
        <v>2</v>
      </c>
      <c r="O2070" s="836">
        <v>0.5</v>
      </c>
      <c r="P2070" s="835">
        <v>736.32</v>
      </c>
      <c r="Q2070" s="837">
        <v>1</v>
      </c>
      <c r="R2070" s="832">
        <v>2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10</v>
      </c>
      <c r="B2071" s="832" t="s">
        <v>2982</v>
      </c>
      <c r="C2071" s="832" t="s">
        <v>2989</v>
      </c>
      <c r="D2071" s="833" t="s">
        <v>6899</v>
      </c>
      <c r="E2071" s="834" t="s">
        <v>3023</v>
      </c>
      <c r="F2071" s="832" t="s">
        <v>2984</v>
      </c>
      <c r="G2071" s="832" t="s">
        <v>4399</v>
      </c>
      <c r="H2071" s="832" t="s">
        <v>630</v>
      </c>
      <c r="I2071" s="832" t="s">
        <v>4402</v>
      </c>
      <c r="J2071" s="832" t="s">
        <v>2233</v>
      </c>
      <c r="K2071" s="832" t="s">
        <v>4403</v>
      </c>
      <c r="L2071" s="835">
        <v>132.63</v>
      </c>
      <c r="M2071" s="835">
        <v>132.63</v>
      </c>
      <c r="N2071" s="832">
        <v>1</v>
      </c>
      <c r="O2071" s="836">
        <v>1</v>
      </c>
      <c r="P2071" s="835">
        <v>132.63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10</v>
      </c>
      <c r="B2072" s="832" t="s">
        <v>2982</v>
      </c>
      <c r="C2072" s="832" t="s">
        <v>2989</v>
      </c>
      <c r="D2072" s="833" t="s">
        <v>6899</v>
      </c>
      <c r="E2072" s="834" t="s">
        <v>3023</v>
      </c>
      <c r="F2072" s="832" t="s">
        <v>2984</v>
      </c>
      <c r="G2072" s="832" t="s">
        <v>4399</v>
      </c>
      <c r="H2072" s="832" t="s">
        <v>630</v>
      </c>
      <c r="I2072" s="832" t="s">
        <v>4899</v>
      </c>
      <c r="J2072" s="832" t="s">
        <v>896</v>
      </c>
      <c r="K2072" s="832" t="s">
        <v>4900</v>
      </c>
      <c r="L2072" s="835">
        <v>19.89</v>
      </c>
      <c r="M2072" s="835">
        <v>79.56</v>
      </c>
      <c r="N2072" s="832">
        <v>4</v>
      </c>
      <c r="O2072" s="836">
        <v>1.5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10</v>
      </c>
      <c r="B2073" s="832" t="s">
        <v>2982</v>
      </c>
      <c r="C2073" s="832" t="s">
        <v>2989</v>
      </c>
      <c r="D2073" s="833" t="s">
        <v>6899</v>
      </c>
      <c r="E2073" s="834" t="s">
        <v>3023</v>
      </c>
      <c r="F2073" s="832" t="s">
        <v>2984</v>
      </c>
      <c r="G2073" s="832" t="s">
        <v>3208</v>
      </c>
      <c r="H2073" s="832" t="s">
        <v>630</v>
      </c>
      <c r="I2073" s="832" t="s">
        <v>3209</v>
      </c>
      <c r="J2073" s="832" t="s">
        <v>1597</v>
      </c>
      <c r="K2073" s="832" t="s">
        <v>3210</v>
      </c>
      <c r="L2073" s="835">
        <v>140.96</v>
      </c>
      <c r="M2073" s="835">
        <v>140.96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10</v>
      </c>
      <c r="B2074" s="832" t="s">
        <v>2982</v>
      </c>
      <c r="C2074" s="832" t="s">
        <v>2989</v>
      </c>
      <c r="D2074" s="833" t="s">
        <v>6899</v>
      </c>
      <c r="E2074" s="834" t="s">
        <v>3023</v>
      </c>
      <c r="F2074" s="832" t="s">
        <v>2984</v>
      </c>
      <c r="G2074" s="832" t="s">
        <v>3980</v>
      </c>
      <c r="H2074" s="832" t="s">
        <v>630</v>
      </c>
      <c r="I2074" s="832" t="s">
        <v>4983</v>
      </c>
      <c r="J2074" s="832" t="s">
        <v>3982</v>
      </c>
      <c r="K2074" s="832" t="s">
        <v>4984</v>
      </c>
      <c r="L2074" s="835">
        <v>136.04</v>
      </c>
      <c r="M2074" s="835">
        <v>136.04</v>
      </c>
      <c r="N2074" s="832">
        <v>1</v>
      </c>
      <c r="O2074" s="836">
        <v>1</v>
      </c>
      <c r="P2074" s="835">
        <v>136.04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10</v>
      </c>
      <c r="B2075" s="832" t="s">
        <v>2982</v>
      </c>
      <c r="C2075" s="832" t="s">
        <v>2989</v>
      </c>
      <c r="D2075" s="833" t="s">
        <v>6899</v>
      </c>
      <c r="E2075" s="834" t="s">
        <v>3023</v>
      </c>
      <c r="F2075" s="832" t="s">
        <v>2984</v>
      </c>
      <c r="G2075" s="832" t="s">
        <v>4985</v>
      </c>
      <c r="H2075" s="832" t="s">
        <v>630</v>
      </c>
      <c r="I2075" s="832" t="s">
        <v>4986</v>
      </c>
      <c r="J2075" s="832" t="s">
        <v>1164</v>
      </c>
      <c r="K2075" s="832" t="s">
        <v>2667</v>
      </c>
      <c r="L2075" s="835">
        <v>42.51</v>
      </c>
      <c r="M2075" s="835">
        <v>42.51</v>
      </c>
      <c r="N2075" s="832">
        <v>1</v>
      </c>
      <c r="O2075" s="836">
        <v>0.5</v>
      </c>
      <c r="P2075" s="835">
        <v>42.51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10</v>
      </c>
      <c r="B2076" s="832" t="s">
        <v>2982</v>
      </c>
      <c r="C2076" s="832" t="s">
        <v>2989</v>
      </c>
      <c r="D2076" s="833" t="s">
        <v>6899</v>
      </c>
      <c r="E2076" s="834" t="s">
        <v>3023</v>
      </c>
      <c r="F2076" s="832" t="s">
        <v>2984</v>
      </c>
      <c r="G2076" s="832" t="s">
        <v>3814</v>
      </c>
      <c r="H2076" s="832" t="s">
        <v>630</v>
      </c>
      <c r="I2076" s="832" t="s">
        <v>3815</v>
      </c>
      <c r="J2076" s="832" t="s">
        <v>1174</v>
      </c>
      <c r="K2076" s="832" t="s">
        <v>3816</v>
      </c>
      <c r="L2076" s="835">
        <v>0</v>
      </c>
      <c r="M2076" s="835">
        <v>0</v>
      </c>
      <c r="N2076" s="832">
        <v>11</v>
      </c>
      <c r="O2076" s="836">
        <v>6</v>
      </c>
      <c r="P2076" s="835"/>
      <c r="Q2076" s="837"/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10</v>
      </c>
      <c r="B2077" s="832" t="s">
        <v>2982</v>
      </c>
      <c r="C2077" s="832" t="s">
        <v>2989</v>
      </c>
      <c r="D2077" s="833" t="s">
        <v>6899</v>
      </c>
      <c r="E2077" s="834" t="s">
        <v>3023</v>
      </c>
      <c r="F2077" s="832" t="s">
        <v>2984</v>
      </c>
      <c r="G2077" s="832" t="s">
        <v>3320</v>
      </c>
      <c r="H2077" s="832" t="s">
        <v>630</v>
      </c>
      <c r="I2077" s="832" t="s">
        <v>3321</v>
      </c>
      <c r="J2077" s="832" t="s">
        <v>2217</v>
      </c>
      <c r="K2077" s="832" t="s">
        <v>3322</v>
      </c>
      <c r="L2077" s="835">
        <v>107.27</v>
      </c>
      <c r="M2077" s="835">
        <v>750.89</v>
      </c>
      <c r="N2077" s="832">
        <v>7</v>
      </c>
      <c r="O2077" s="836">
        <v>2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10</v>
      </c>
      <c r="B2078" s="832" t="s">
        <v>2982</v>
      </c>
      <c r="C2078" s="832" t="s">
        <v>2989</v>
      </c>
      <c r="D2078" s="833" t="s">
        <v>6899</v>
      </c>
      <c r="E2078" s="834" t="s">
        <v>3023</v>
      </c>
      <c r="F2078" s="832" t="s">
        <v>2984</v>
      </c>
      <c r="G2078" s="832" t="s">
        <v>3563</v>
      </c>
      <c r="H2078" s="832" t="s">
        <v>630</v>
      </c>
      <c r="I2078" s="832" t="s">
        <v>4987</v>
      </c>
      <c r="J2078" s="832" t="s">
        <v>1190</v>
      </c>
      <c r="K2078" s="832" t="s">
        <v>4988</v>
      </c>
      <c r="L2078" s="835">
        <v>0</v>
      </c>
      <c r="M2078" s="835">
        <v>0</v>
      </c>
      <c r="N2078" s="832">
        <v>3</v>
      </c>
      <c r="O2078" s="836">
        <v>2.5</v>
      </c>
      <c r="P2078" s="835">
        <v>0</v>
      </c>
      <c r="Q2078" s="837"/>
      <c r="R2078" s="832">
        <v>2</v>
      </c>
      <c r="S2078" s="837">
        <v>0.66666666666666663</v>
      </c>
      <c r="T2078" s="836">
        <v>1.5</v>
      </c>
      <c r="U2078" s="838">
        <v>0.6</v>
      </c>
    </row>
    <row r="2079" spans="1:21" ht="14.4" customHeight="1" x14ac:dyDescent="0.3">
      <c r="A2079" s="831">
        <v>10</v>
      </c>
      <c r="B2079" s="832" t="s">
        <v>2982</v>
      </c>
      <c r="C2079" s="832" t="s">
        <v>2989</v>
      </c>
      <c r="D2079" s="833" t="s">
        <v>6899</v>
      </c>
      <c r="E2079" s="834" t="s">
        <v>3023</v>
      </c>
      <c r="F2079" s="832" t="s">
        <v>2984</v>
      </c>
      <c r="G2079" s="832" t="s">
        <v>3563</v>
      </c>
      <c r="H2079" s="832" t="s">
        <v>630</v>
      </c>
      <c r="I2079" s="832" t="s">
        <v>3745</v>
      </c>
      <c r="J2079" s="832" t="s">
        <v>1190</v>
      </c>
      <c r="K2079" s="832" t="s">
        <v>3643</v>
      </c>
      <c r="L2079" s="835">
        <v>55.01</v>
      </c>
      <c r="M2079" s="835">
        <v>440.08</v>
      </c>
      <c r="N2079" s="832">
        <v>8</v>
      </c>
      <c r="O2079" s="836">
        <v>4.5</v>
      </c>
      <c r="P2079" s="835">
        <v>110.02</v>
      </c>
      <c r="Q2079" s="837">
        <v>0.25</v>
      </c>
      <c r="R2079" s="832">
        <v>2</v>
      </c>
      <c r="S2079" s="837">
        <v>0.25</v>
      </c>
      <c r="T2079" s="836">
        <v>1</v>
      </c>
      <c r="U2079" s="838">
        <v>0.22222222222222221</v>
      </c>
    </row>
    <row r="2080" spans="1:21" ht="14.4" customHeight="1" x14ac:dyDescent="0.3">
      <c r="A2080" s="831">
        <v>10</v>
      </c>
      <c r="B2080" s="832" t="s">
        <v>2982</v>
      </c>
      <c r="C2080" s="832" t="s">
        <v>2989</v>
      </c>
      <c r="D2080" s="833" t="s">
        <v>6899</v>
      </c>
      <c r="E2080" s="834" t="s">
        <v>3023</v>
      </c>
      <c r="F2080" s="832" t="s">
        <v>2984</v>
      </c>
      <c r="G2080" s="832" t="s">
        <v>3563</v>
      </c>
      <c r="H2080" s="832" t="s">
        <v>630</v>
      </c>
      <c r="I2080" s="832" t="s">
        <v>3745</v>
      </c>
      <c r="J2080" s="832" t="s">
        <v>1190</v>
      </c>
      <c r="K2080" s="832" t="s">
        <v>3643</v>
      </c>
      <c r="L2080" s="835">
        <v>75.05</v>
      </c>
      <c r="M2080" s="835">
        <v>75.05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10</v>
      </c>
      <c r="B2081" s="832" t="s">
        <v>2982</v>
      </c>
      <c r="C2081" s="832" t="s">
        <v>2989</v>
      </c>
      <c r="D2081" s="833" t="s">
        <v>6899</v>
      </c>
      <c r="E2081" s="834" t="s">
        <v>3023</v>
      </c>
      <c r="F2081" s="832" t="s">
        <v>2984</v>
      </c>
      <c r="G2081" s="832" t="s">
        <v>3115</v>
      </c>
      <c r="H2081" s="832" t="s">
        <v>630</v>
      </c>
      <c r="I2081" s="832" t="s">
        <v>3118</v>
      </c>
      <c r="J2081" s="832" t="s">
        <v>949</v>
      </c>
      <c r="K2081" s="832" t="s">
        <v>3117</v>
      </c>
      <c r="L2081" s="835">
        <v>34.15</v>
      </c>
      <c r="M2081" s="835">
        <v>34.15</v>
      </c>
      <c r="N2081" s="832">
        <v>1</v>
      </c>
      <c r="O2081" s="836">
        <v>0.5</v>
      </c>
      <c r="P2081" s="835">
        <v>34.15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10</v>
      </c>
      <c r="B2082" s="832" t="s">
        <v>2982</v>
      </c>
      <c r="C2082" s="832" t="s">
        <v>2989</v>
      </c>
      <c r="D2082" s="833" t="s">
        <v>6899</v>
      </c>
      <c r="E2082" s="834" t="s">
        <v>3023</v>
      </c>
      <c r="F2082" s="832" t="s">
        <v>2984</v>
      </c>
      <c r="G2082" s="832" t="s">
        <v>3326</v>
      </c>
      <c r="H2082" s="832" t="s">
        <v>630</v>
      </c>
      <c r="I2082" s="832" t="s">
        <v>3327</v>
      </c>
      <c r="J2082" s="832" t="s">
        <v>3328</v>
      </c>
      <c r="K2082" s="832" t="s">
        <v>3238</v>
      </c>
      <c r="L2082" s="835">
        <v>95.57</v>
      </c>
      <c r="M2082" s="835">
        <v>95.57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10</v>
      </c>
      <c r="B2083" s="832" t="s">
        <v>2982</v>
      </c>
      <c r="C2083" s="832" t="s">
        <v>2989</v>
      </c>
      <c r="D2083" s="833" t="s">
        <v>6899</v>
      </c>
      <c r="E2083" s="834" t="s">
        <v>3023</v>
      </c>
      <c r="F2083" s="832" t="s">
        <v>2984</v>
      </c>
      <c r="G2083" s="832" t="s">
        <v>3123</v>
      </c>
      <c r="H2083" s="832" t="s">
        <v>630</v>
      </c>
      <c r="I2083" s="832" t="s">
        <v>3329</v>
      </c>
      <c r="J2083" s="832" t="s">
        <v>1590</v>
      </c>
      <c r="K2083" s="832" t="s">
        <v>3330</v>
      </c>
      <c r="L2083" s="835">
        <v>98.75</v>
      </c>
      <c r="M2083" s="835">
        <v>493.75</v>
      </c>
      <c r="N2083" s="832">
        <v>5</v>
      </c>
      <c r="O2083" s="836">
        <v>2</v>
      </c>
      <c r="P2083" s="835">
        <v>197.5</v>
      </c>
      <c r="Q2083" s="837">
        <v>0.4</v>
      </c>
      <c r="R2083" s="832">
        <v>2</v>
      </c>
      <c r="S2083" s="837">
        <v>0.4</v>
      </c>
      <c r="T2083" s="836">
        <v>0.5</v>
      </c>
      <c r="U2083" s="838">
        <v>0.25</v>
      </c>
    </row>
    <row r="2084" spans="1:21" ht="14.4" customHeight="1" x14ac:dyDescent="0.3">
      <c r="A2084" s="831">
        <v>10</v>
      </c>
      <c r="B2084" s="832" t="s">
        <v>2982</v>
      </c>
      <c r="C2084" s="832" t="s">
        <v>2989</v>
      </c>
      <c r="D2084" s="833" t="s">
        <v>6899</v>
      </c>
      <c r="E2084" s="834" t="s">
        <v>3023</v>
      </c>
      <c r="F2084" s="832" t="s">
        <v>2984</v>
      </c>
      <c r="G2084" s="832" t="s">
        <v>3123</v>
      </c>
      <c r="H2084" s="832" t="s">
        <v>630</v>
      </c>
      <c r="I2084" s="832" t="s">
        <v>3331</v>
      </c>
      <c r="J2084" s="832" t="s">
        <v>1588</v>
      </c>
      <c r="K2084" s="832" t="s">
        <v>2465</v>
      </c>
      <c r="L2084" s="835">
        <v>35.28</v>
      </c>
      <c r="M2084" s="835">
        <v>35.28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10</v>
      </c>
      <c r="B2085" s="832" t="s">
        <v>2982</v>
      </c>
      <c r="C2085" s="832" t="s">
        <v>2989</v>
      </c>
      <c r="D2085" s="833" t="s">
        <v>6899</v>
      </c>
      <c r="E2085" s="834" t="s">
        <v>3023</v>
      </c>
      <c r="F2085" s="832" t="s">
        <v>2984</v>
      </c>
      <c r="G2085" s="832" t="s">
        <v>3123</v>
      </c>
      <c r="H2085" s="832" t="s">
        <v>630</v>
      </c>
      <c r="I2085" s="832" t="s">
        <v>3124</v>
      </c>
      <c r="J2085" s="832" t="s">
        <v>1588</v>
      </c>
      <c r="K2085" s="832" t="s">
        <v>3125</v>
      </c>
      <c r="L2085" s="835">
        <v>49.38</v>
      </c>
      <c r="M2085" s="835">
        <v>98.76</v>
      </c>
      <c r="N2085" s="832">
        <v>2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10</v>
      </c>
      <c r="B2086" s="832" t="s">
        <v>2982</v>
      </c>
      <c r="C2086" s="832" t="s">
        <v>2989</v>
      </c>
      <c r="D2086" s="833" t="s">
        <v>6899</v>
      </c>
      <c r="E2086" s="834" t="s">
        <v>3023</v>
      </c>
      <c r="F2086" s="832" t="s">
        <v>2984</v>
      </c>
      <c r="G2086" s="832" t="s">
        <v>3123</v>
      </c>
      <c r="H2086" s="832" t="s">
        <v>630</v>
      </c>
      <c r="I2086" s="832" t="s">
        <v>3893</v>
      </c>
      <c r="J2086" s="832" t="s">
        <v>1046</v>
      </c>
      <c r="K2086" s="832" t="s">
        <v>3894</v>
      </c>
      <c r="L2086" s="835">
        <v>77.599999999999994</v>
      </c>
      <c r="M2086" s="835">
        <v>77.599999999999994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10</v>
      </c>
      <c r="B2087" s="832" t="s">
        <v>2982</v>
      </c>
      <c r="C2087" s="832" t="s">
        <v>2989</v>
      </c>
      <c r="D2087" s="833" t="s">
        <v>6899</v>
      </c>
      <c r="E2087" s="834" t="s">
        <v>3023</v>
      </c>
      <c r="F2087" s="832" t="s">
        <v>2984</v>
      </c>
      <c r="G2087" s="832" t="s">
        <v>3123</v>
      </c>
      <c r="H2087" s="832" t="s">
        <v>630</v>
      </c>
      <c r="I2087" s="832" t="s">
        <v>3895</v>
      </c>
      <c r="J2087" s="832" t="s">
        <v>1046</v>
      </c>
      <c r="K2087" s="832" t="s">
        <v>2312</v>
      </c>
      <c r="L2087" s="835">
        <v>46.57</v>
      </c>
      <c r="M2087" s="835">
        <v>93.14</v>
      </c>
      <c r="N2087" s="832">
        <v>2</v>
      </c>
      <c r="O2087" s="836">
        <v>1</v>
      </c>
      <c r="P2087" s="835">
        <v>93.14</v>
      </c>
      <c r="Q2087" s="837">
        <v>1</v>
      </c>
      <c r="R2087" s="832">
        <v>2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10</v>
      </c>
      <c r="B2088" s="832" t="s">
        <v>2982</v>
      </c>
      <c r="C2088" s="832" t="s">
        <v>2989</v>
      </c>
      <c r="D2088" s="833" t="s">
        <v>6899</v>
      </c>
      <c r="E2088" s="834" t="s">
        <v>3023</v>
      </c>
      <c r="F2088" s="832" t="s">
        <v>2984</v>
      </c>
      <c r="G2088" s="832" t="s">
        <v>3123</v>
      </c>
      <c r="H2088" s="832" t="s">
        <v>630</v>
      </c>
      <c r="I2088" s="832" t="s">
        <v>3896</v>
      </c>
      <c r="J2088" s="832" t="s">
        <v>1046</v>
      </c>
      <c r="K2088" s="832" t="s">
        <v>3894</v>
      </c>
      <c r="L2088" s="835">
        <v>77.599999999999994</v>
      </c>
      <c r="M2088" s="835">
        <v>77.599999999999994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10</v>
      </c>
      <c r="B2089" s="832" t="s">
        <v>2982</v>
      </c>
      <c r="C2089" s="832" t="s">
        <v>2989</v>
      </c>
      <c r="D2089" s="833" t="s">
        <v>6899</v>
      </c>
      <c r="E2089" s="834" t="s">
        <v>3023</v>
      </c>
      <c r="F2089" s="832" t="s">
        <v>2984</v>
      </c>
      <c r="G2089" s="832" t="s">
        <v>3123</v>
      </c>
      <c r="H2089" s="832" t="s">
        <v>630</v>
      </c>
      <c r="I2089" s="832" t="s">
        <v>3822</v>
      </c>
      <c r="J2089" s="832" t="s">
        <v>1046</v>
      </c>
      <c r="K2089" s="832" t="s">
        <v>1047</v>
      </c>
      <c r="L2089" s="835">
        <v>38.81</v>
      </c>
      <c r="M2089" s="835">
        <v>116.43</v>
      </c>
      <c r="N2089" s="832">
        <v>3</v>
      </c>
      <c r="O2089" s="836">
        <v>1.5</v>
      </c>
      <c r="P2089" s="835">
        <v>38.81</v>
      </c>
      <c r="Q2089" s="837">
        <v>0.33333333333333331</v>
      </c>
      <c r="R2089" s="832">
        <v>1</v>
      </c>
      <c r="S2089" s="837">
        <v>0.33333333333333331</v>
      </c>
      <c r="T2089" s="836">
        <v>1</v>
      </c>
      <c r="U2089" s="838">
        <v>0.66666666666666663</v>
      </c>
    </row>
    <row r="2090" spans="1:21" ht="14.4" customHeight="1" x14ac:dyDescent="0.3">
      <c r="A2090" s="831">
        <v>10</v>
      </c>
      <c r="B2090" s="832" t="s">
        <v>2982</v>
      </c>
      <c r="C2090" s="832" t="s">
        <v>2989</v>
      </c>
      <c r="D2090" s="833" t="s">
        <v>6899</v>
      </c>
      <c r="E2090" s="834" t="s">
        <v>3023</v>
      </c>
      <c r="F2090" s="832" t="s">
        <v>2984</v>
      </c>
      <c r="G2090" s="832" t="s">
        <v>3334</v>
      </c>
      <c r="H2090" s="832" t="s">
        <v>630</v>
      </c>
      <c r="I2090" s="832" t="s">
        <v>3335</v>
      </c>
      <c r="J2090" s="832" t="s">
        <v>3336</v>
      </c>
      <c r="K2090" s="832" t="s">
        <v>3337</v>
      </c>
      <c r="L2090" s="835">
        <v>77.52</v>
      </c>
      <c r="M2090" s="835">
        <v>155.04</v>
      </c>
      <c r="N2090" s="832">
        <v>2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10</v>
      </c>
      <c r="B2091" s="832" t="s">
        <v>2982</v>
      </c>
      <c r="C2091" s="832" t="s">
        <v>2989</v>
      </c>
      <c r="D2091" s="833" t="s">
        <v>6899</v>
      </c>
      <c r="E2091" s="834" t="s">
        <v>3023</v>
      </c>
      <c r="F2091" s="832" t="s">
        <v>2984</v>
      </c>
      <c r="G2091" s="832" t="s">
        <v>3334</v>
      </c>
      <c r="H2091" s="832" t="s">
        <v>630</v>
      </c>
      <c r="I2091" s="832" t="s">
        <v>4989</v>
      </c>
      <c r="J2091" s="832" t="s">
        <v>3336</v>
      </c>
      <c r="K2091" s="832" t="s">
        <v>4021</v>
      </c>
      <c r="L2091" s="835">
        <v>132.97999999999999</v>
      </c>
      <c r="M2091" s="835">
        <v>132.97999999999999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10</v>
      </c>
      <c r="B2092" s="832" t="s">
        <v>2982</v>
      </c>
      <c r="C2092" s="832" t="s">
        <v>2989</v>
      </c>
      <c r="D2092" s="833" t="s">
        <v>6899</v>
      </c>
      <c r="E2092" s="834" t="s">
        <v>3023</v>
      </c>
      <c r="F2092" s="832" t="s">
        <v>2984</v>
      </c>
      <c r="G2092" s="832" t="s">
        <v>3626</v>
      </c>
      <c r="H2092" s="832" t="s">
        <v>630</v>
      </c>
      <c r="I2092" s="832" t="s">
        <v>4109</v>
      </c>
      <c r="J2092" s="832" t="s">
        <v>2245</v>
      </c>
      <c r="K2092" s="832" t="s">
        <v>4110</v>
      </c>
      <c r="L2092" s="835">
        <v>16.079999999999998</v>
      </c>
      <c r="M2092" s="835">
        <v>16.079999999999998</v>
      </c>
      <c r="N2092" s="832">
        <v>1</v>
      </c>
      <c r="O2092" s="836">
        <v>0.5</v>
      </c>
      <c r="P2092" s="835">
        <v>16.079999999999998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10</v>
      </c>
      <c r="B2093" s="832" t="s">
        <v>2982</v>
      </c>
      <c r="C2093" s="832" t="s">
        <v>2989</v>
      </c>
      <c r="D2093" s="833" t="s">
        <v>6899</v>
      </c>
      <c r="E2093" s="834" t="s">
        <v>3023</v>
      </c>
      <c r="F2093" s="832" t="s">
        <v>2984</v>
      </c>
      <c r="G2093" s="832" t="s">
        <v>3089</v>
      </c>
      <c r="H2093" s="832" t="s">
        <v>630</v>
      </c>
      <c r="I2093" s="832" t="s">
        <v>4701</v>
      </c>
      <c r="J2093" s="832" t="s">
        <v>4702</v>
      </c>
      <c r="K2093" s="832" t="s">
        <v>4703</v>
      </c>
      <c r="L2093" s="835">
        <v>0</v>
      </c>
      <c r="M2093" s="835">
        <v>0</v>
      </c>
      <c r="N2093" s="832">
        <v>1</v>
      </c>
      <c r="O2093" s="836">
        <v>0.5</v>
      </c>
      <c r="P2093" s="835">
        <v>0</v>
      </c>
      <c r="Q2093" s="837"/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10</v>
      </c>
      <c r="B2094" s="832" t="s">
        <v>2982</v>
      </c>
      <c r="C2094" s="832" t="s">
        <v>2989</v>
      </c>
      <c r="D2094" s="833" t="s">
        <v>6899</v>
      </c>
      <c r="E2094" s="834" t="s">
        <v>3023</v>
      </c>
      <c r="F2094" s="832" t="s">
        <v>2984</v>
      </c>
      <c r="G2094" s="832" t="s">
        <v>3338</v>
      </c>
      <c r="H2094" s="832" t="s">
        <v>630</v>
      </c>
      <c r="I2094" s="832" t="s">
        <v>3339</v>
      </c>
      <c r="J2094" s="832" t="s">
        <v>2219</v>
      </c>
      <c r="K2094" s="832" t="s">
        <v>3340</v>
      </c>
      <c r="L2094" s="835">
        <v>38.56</v>
      </c>
      <c r="M2094" s="835">
        <v>38.56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10</v>
      </c>
      <c r="B2095" s="832" t="s">
        <v>2982</v>
      </c>
      <c r="C2095" s="832" t="s">
        <v>2989</v>
      </c>
      <c r="D2095" s="833" t="s">
        <v>6899</v>
      </c>
      <c r="E2095" s="834" t="s">
        <v>3023</v>
      </c>
      <c r="F2095" s="832" t="s">
        <v>2984</v>
      </c>
      <c r="G2095" s="832" t="s">
        <v>3213</v>
      </c>
      <c r="H2095" s="832" t="s">
        <v>630</v>
      </c>
      <c r="I2095" s="832" t="s">
        <v>3214</v>
      </c>
      <c r="J2095" s="832" t="s">
        <v>883</v>
      </c>
      <c r="K2095" s="832" t="s">
        <v>3215</v>
      </c>
      <c r="L2095" s="835">
        <v>126.59</v>
      </c>
      <c r="M2095" s="835">
        <v>126.59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10</v>
      </c>
      <c r="B2096" s="832" t="s">
        <v>2982</v>
      </c>
      <c r="C2096" s="832" t="s">
        <v>2989</v>
      </c>
      <c r="D2096" s="833" t="s">
        <v>6899</v>
      </c>
      <c r="E2096" s="834" t="s">
        <v>3023</v>
      </c>
      <c r="F2096" s="832" t="s">
        <v>2984</v>
      </c>
      <c r="G2096" s="832" t="s">
        <v>3524</v>
      </c>
      <c r="H2096" s="832" t="s">
        <v>630</v>
      </c>
      <c r="I2096" s="832" t="s">
        <v>3754</v>
      </c>
      <c r="J2096" s="832" t="s">
        <v>3755</v>
      </c>
      <c r="K2096" s="832" t="s">
        <v>3753</v>
      </c>
      <c r="L2096" s="835">
        <v>760.22</v>
      </c>
      <c r="M2096" s="835">
        <v>760.22</v>
      </c>
      <c r="N2096" s="832">
        <v>1</v>
      </c>
      <c r="O2096" s="836">
        <v>1</v>
      </c>
      <c r="P2096" s="835">
        <v>760.22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10</v>
      </c>
      <c r="B2097" s="832" t="s">
        <v>2982</v>
      </c>
      <c r="C2097" s="832" t="s">
        <v>2989</v>
      </c>
      <c r="D2097" s="833" t="s">
        <v>6899</v>
      </c>
      <c r="E2097" s="834" t="s">
        <v>3023</v>
      </c>
      <c r="F2097" s="832" t="s">
        <v>2984</v>
      </c>
      <c r="G2097" s="832" t="s">
        <v>3524</v>
      </c>
      <c r="H2097" s="832" t="s">
        <v>630</v>
      </c>
      <c r="I2097" s="832" t="s">
        <v>3901</v>
      </c>
      <c r="J2097" s="832" t="s">
        <v>1526</v>
      </c>
      <c r="K2097" s="832" t="s">
        <v>3902</v>
      </c>
      <c r="L2097" s="835">
        <v>0</v>
      </c>
      <c r="M2097" s="835">
        <v>0</v>
      </c>
      <c r="N2097" s="832">
        <v>2</v>
      </c>
      <c r="O2097" s="836">
        <v>1.5</v>
      </c>
      <c r="P2097" s="835">
        <v>0</v>
      </c>
      <c r="Q2097" s="837"/>
      <c r="R2097" s="832">
        <v>1</v>
      </c>
      <c r="S2097" s="837">
        <v>0.5</v>
      </c>
      <c r="T2097" s="836">
        <v>0.5</v>
      </c>
      <c r="U2097" s="838">
        <v>0.33333333333333331</v>
      </c>
    </row>
    <row r="2098" spans="1:21" ht="14.4" customHeight="1" x14ac:dyDescent="0.3">
      <c r="A2098" s="831">
        <v>10</v>
      </c>
      <c r="B2098" s="832" t="s">
        <v>2982</v>
      </c>
      <c r="C2098" s="832" t="s">
        <v>2989</v>
      </c>
      <c r="D2098" s="833" t="s">
        <v>6899</v>
      </c>
      <c r="E2098" s="834" t="s">
        <v>3023</v>
      </c>
      <c r="F2098" s="832" t="s">
        <v>2984</v>
      </c>
      <c r="G2098" s="832" t="s">
        <v>4234</v>
      </c>
      <c r="H2098" s="832" t="s">
        <v>689</v>
      </c>
      <c r="I2098" s="832" t="s">
        <v>2699</v>
      </c>
      <c r="J2098" s="832" t="s">
        <v>2700</v>
      </c>
      <c r="K2098" s="832" t="s">
        <v>2701</v>
      </c>
      <c r="L2098" s="835">
        <v>366.31</v>
      </c>
      <c r="M2098" s="835">
        <v>366.31</v>
      </c>
      <c r="N2098" s="832">
        <v>1</v>
      </c>
      <c r="O2098" s="836">
        <v>0.5</v>
      </c>
      <c r="P2098" s="835">
        <v>366.31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10</v>
      </c>
      <c r="B2099" s="832" t="s">
        <v>2982</v>
      </c>
      <c r="C2099" s="832" t="s">
        <v>2989</v>
      </c>
      <c r="D2099" s="833" t="s">
        <v>6899</v>
      </c>
      <c r="E2099" s="834" t="s">
        <v>3023</v>
      </c>
      <c r="F2099" s="832" t="s">
        <v>2984</v>
      </c>
      <c r="G2099" s="832" t="s">
        <v>4234</v>
      </c>
      <c r="H2099" s="832" t="s">
        <v>630</v>
      </c>
      <c r="I2099" s="832" t="s">
        <v>4990</v>
      </c>
      <c r="J2099" s="832" t="s">
        <v>1503</v>
      </c>
      <c r="K2099" s="832" t="s">
        <v>4991</v>
      </c>
      <c r="L2099" s="835">
        <v>0</v>
      </c>
      <c r="M2099" s="835">
        <v>0</v>
      </c>
      <c r="N2099" s="832">
        <v>2</v>
      </c>
      <c r="O2099" s="836">
        <v>1.5</v>
      </c>
      <c r="P2099" s="835">
        <v>0</v>
      </c>
      <c r="Q2099" s="837"/>
      <c r="R2099" s="832">
        <v>2</v>
      </c>
      <c r="S2099" s="837">
        <v>1</v>
      </c>
      <c r="T2099" s="836">
        <v>1.5</v>
      </c>
      <c r="U2099" s="838">
        <v>1</v>
      </c>
    </row>
    <row r="2100" spans="1:21" ht="14.4" customHeight="1" x14ac:dyDescent="0.3">
      <c r="A2100" s="831">
        <v>10</v>
      </c>
      <c r="B2100" s="832" t="s">
        <v>2982</v>
      </c>
      <c r="C2100" s="832" t="s">
        <v>2989</v>
      </c>
      <c r="D2100" s="833" t="s">
        <v>6899</v>
      </c>
      <c r="E2100" s="834" t="s">
        <v>3023</v>
      </c>
      <c r="F2100" s="832" t="s">
        <v>2984</v>
      </c>
      <c r="G2100" s="832" t="s">
        <v>4234</v>
      </c>
      <c r="H2100" s="832" t="s">
        <v>689</v>
      </c>
      <c r="I2100" s="832" t="s">
        <v>2505</v>
      </c>
      <c r="J2100" s="832" t="s">
        <v>760</v>
      </c>
      <c r="K2100" s="832" t="s">
        <v>2506</v>
      </c>
      <c r="L2100" s="835">
        <v>63.34</v>
      </c>
      <c r="M2100" s="835">
        <v>63.34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10</v>
      </c>
      <c r="B2101" s="832" t="s">
        <v>2982</v>
      </c>
      <c r="C2101" s="832" t="s">
        <v>2989</v>
      </c>
      <c r="D2101" s="833" t="s">
        <v>6899</v>
      </c>
      <c r="E2101" s="834" t="s">
        <v>3023</v>
      </c>
      <c r="F2101" s="832" t="s">
        <v>2984</v>
      </c>
      <c r="G2101" s="832" t="s">
        <v>3757</v>
      </c>
      <c r="H2101" s="832" t="s">
        <v>630</v>
      </c>
      <c r="I2101" s="832" t="s">
        <v>3903</v>
      </c>
      <c r="J2101" s="832" t="s">
        <v>3904</v>
      </c>
      <c r="K2101" s="832" t="s">
        <v>3905</v>
      </c>
      <c r="L2101" s="835">
        <v>0</v>
      </c>
      <c r="M2101" s="835">
        <v>0</v>
      </c>
      <c r="N2101" s="832">
        <v>2</v>
      </c>
      <c r="O2101" s="836">
        <v>0.5</v>
      </c>
      <c r="P2101" s="835"/>
      <c r="Q2101" s="837"/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10</v>
      </c>
      <c r="B2102" s="832" t="s">
        <v>2982</v>
      </c>
      <c r="C2102" s="832" t="s">
        <v>2989</v>
      </c>
      <c r="D2102" s="833" t="s">
        <v>6899</v>
      </c>
      <c r="E2102" s="834" t="s">
        <v>3023</v>
      </c>
      <c r="F2102" s="832" t="s">
        <v>2984</v>
      </c>
      <c r="G2102" s="832" t="s">
        <v>3829</v>
      </c>
      <c r="H2102" s="832" t="s">
        <v>689</v>
      </c>
      <c r="I2102" s="832" t="s">
        <v>2927</v>
      </c>
      <c r="J2102" s="832" t="s">
        <v>2926</v>
      </c>
      <c r="K2102" s="832" t="s">
        <v>2928</v>
      </c>
      <c r="L2102" s="835">
        <v>1170.93</v>
      </c>
      <c r="M2102" s="835">
        <v>2341.86</v>
      </c>
      <c r="N2102" s="832">
        <v>2</v>
      </c>
      <c r="O2102" s="836">
        <v>0.5</v>
      </c>
      <c r="P2102" s="835">
        <v>2341.86</v>
      </c>
      <c r="Q2102" s="837">
        <v>1</v>
      </c>
      <c r="R2102" s="832">
        <v>2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10</v>
      </c>
      <c r="B2103" s="832" t="s">
        <v>2982</v>
      </c>
      <c r="C2103" s="832" t="s">
        <v>2989</v>
      </c>
      <c r="D2103" s="833" t="s">
        <v>6899</v>
      </c>
      <c r="E2103" s="834" t="s">
        <v>3023</v>
      </c>
      <c r="F2103" s="832" t="s">
        <v>2984</v>
      </c>
      <c r="G2103" s="832" t="s">
        <v>3829</v>
      </c>
      <c r="H2103" s="832" t="s">
        <v>630</v>
      </c>
      <c r="I2103" s="832" t="s">
        <v>3830</v>
      </c>
      <c r="J2103" s="832" t="s">
        <v>3831</v>
      </c>
      <c r="K2103" s="832" t="s">
        <v>2514</v>
      </c>
      <c r="L2103" s="835">
        <v>292.74</v>
      </c>
      <c r="M2103" s="835">
        <v>1170.96</v>
      </c>
      <c r="N2103" s="832">
        <v>4</v>
      </c>
      <c r="O2103" s="836">
        <v>0.5</v>
      </c>
      <c r="P2103" s="835">
        <v>1170.96</v>
      </c>
      <c r="Q2103" s="837">
        <v>1</v>
      </c>
      <c r="R2103" s="832">
        <v>4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10</v>
      </c>
      <c r="B2104" s="832" t="s">
        <v>2982</v>
      </c>
      <c r="C2104" s="832" t="s">
        <v>2989</v>
      </c>
      <c r="D2104" s="833" t="s">
        <v>6899</v>
      </c>
      <c r="E2104" s="834" t="s">
        <v>3023</v>
      </c>
      <c r="F2104" s="832" t="s">
        <v>2984</v>
      </c>
      <c r="G2104" s="832" t="s">
        <v>3829</v>
      </c>
      <c r="H2104" s="832" t="s">
        <v>689</v>
      </c>
      <c r="I2104" s="832" t="s">
        <v>2925</v>
      </c>
      <c r="J2104" s="832" t="s">
        <v>2926</v>
      </c>
      <c r="K2104" s="832" t="s">
        <v>2514</v>
      </c>
      <c r="L2104" s="835">
        <v>292.74</v>
      </c>
      <c r="M2104" s="835">
        <v>1170.96</v>
      </c>
      <c r="N2104" s="832">
        <v>4</v>
      </c>
      <c r="O2104" s="836">
        <v>0.5</v>
      </c>
      <c r="P2104" s="835">
        <v>1170.96</v>
      </c>
      <c r="Q2104" s="837">
        <v>1</v>
      </c>
      <c r="R2104" s="832">
        <v>4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10</v>
      </c>
      <c r="B2105" s="832" t="s">
        <v>2982</v>
      </c>
      <c r="C2105" s="832" t="s">
        <v>2989</v>
      </c>
      <c r="D2105" s="833" t="s">
        <v>6899</v>
      </c>
      <c r="E2105" s="834" t="s">
        <v>3023</v>
      </c>
      <c r="F2105" s="832" t="s">
        <v>2984</v>
      </c>
      <c r="G2105" s="832" t="s">
        <v>3349</v>
      </c>
      <c r="H2105" s="832" t="s">
        <v>630</v>
      </c>
      <c r="I2105" s="832" t="s">
        <v>4992</v>
      </c>
      <c r="J2105" s="832" t="s">
        <v>790</v>
      </c>
      <c r="K2105" s="832" t="s">
        <v>4993</v>
      </c>
      <c r="L2105" s="835">
        <v>0</v>
      </c>
      <c r="M2105" s="835">
        <v>0</v>
      </c>
      <c r="N2105" s="832">
        <v>1</v>
      </c>
      <c r="O2105" s="836">
        <v>1</v>
      </c>
      <c r="P2105" s="835"/>
      <c r="Q2105" s="837"/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10</v>
      </c>
      <c r="B2106" s="832" t="s">
        <v>2982</v>
      </c>
      <c r="C2106" s="832" t="s">
        <v>2989</v>
      </c>
      <c r="D2106" s="833" t="s">
        <v>6899</v>
      </c>
      <c r="E2106" s="834" t="s">
        <v>3023</v>
      </c>
      <c r="F2106" s="832" t="s">
        <v>2984</v>
      </c>
      <c r="G2106" s="832" t="s">
        <v>3349</v>
      </c>
      <c r="H2106" s="832" t="s">
        <v>630</v>
      </c>
      <c r="I2106" s="832" t="s">
        <v>3350</v>
      </c>
      <c r="J2106" s="832" t="s">
        <v>790</v>
      </c>
      <c r="K2106" s="832" t="s">
        <v>3351</v>
      </c>
      <c r="L2106" s="835">
        <v>0</v>
      </c>
      <c r="M2106" s="835">
        <v>0</v>
      </c>
      <c r="N2106" s="832">
        <v>1</v>
      </c>
      <c r="O2106" s="836">
        <v>0.5</v>
      </c>
      <c r="P2106" s="835">
        <v>0</v>
      </c>
      <c r="Q2106" s="837"/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10</v>
      </c>
      <c r="B2107" s="832" t="s">
        <v>2982</v>
      </c>
      <c r="C2107" s="832" t="s">
        <v>2989</v>
      </c>
      <c r="D2107" s="833" t="s">
        <v>6899</v>
      </c>
      <c r="E2107" s="834" t="s">
        <v>3023</v>
      </c>
      <c r="F2107" s="832" t="s">
        <v>2984</v>
      </c>
      <c r="G2107" s="832" t="s">
        <v>3349</v>
      </c>
      <c r="H2107" s="832" t="s">
        <v>630</v>
      </c>
      <c r="I2107" s="832" t="s">
        <v>3352</v>
      </c>
      <c r="J2107" s="832" t="s">
        <v>790</v>
      </c>
      <c r="K2107" s="832" t="s">
        <v>792</v>
      </c>
      <c r="L2107" s="835">
        <v>0</v>
      </c>
      <c r="M2107" s="835">
        <v>0</v>
      </c>
      <c r="N2107" s="832">
        <v>1</v>
      </c>
      <c r="O2107" s="836">
        <v>0.5</v>
      </c>
      <c r="P2107" s="835">
        <v>0</v>
      </c>
      <c r="Q2107" s="837"/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10</v>
      </c>
      <c r="B2108" s="832" t="s">
        <v>2982</v>
      </c>
      <c r="C2108" s="832" t="s">
        <v>2989</v>
      </c>
      <c r="D2108" s="833" t="s">
        <v>6899</v>
      </c>
      <c r="E2108" s="834" t="s">
        <v>3023</v>
      </c>
      <c r="F2108" s="832" t="s">
        <v>2984</v>
      </c>
      <c r="G2108" s="832" t="s">
        <v>3760</v>
      </c>
      <c r="H2108" s="832" t="s">
        <v>630</v>
      </c>
      <c r="I2108" s="832" t="s">
        <v>3911</v>
      </c>
      <c r="J2108" s="832" t="s">
        <v>3912</v>
      </c>
      <c r="K2108" s="832" t="s">
        <v>3913</v>
      </c>
      <c r="L2108" s="835">
        <v>1088.92</v>
      </c>
      <c r="M2108" s="835">
        <v>1088.92</v>
      </c>
      <c r="N2108" s="832">
        <v>1</v>
      </c>
      <c r="O2108" s="836">
        <v>0.5</v>
      </c>
      <c r="P2108" s="835">
        <v>1088.92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10</v>
      </c>
      <c r="B2109" s="832" t="s">
        <v>2982</v>
      </c>
      <c r="C2109" s="832" t="s">
        <v>2989</v>
      </c>
      <c r="D2109" s="833" t="s">
        <v>6899</v>
      </c>
      <c r="E2109" s="834" t="s">
        <v>3023</v>
      </c>
      <c r="F2109" s="832" t="s">
        <v>2984</v>
      </c>
      <c r="G2109" s="832" t="s">
        <v>3760</v>
      </c>
      <c r="H2109" s="832" t="s">
        <v>630</v>
      </c>
      <c r="I2109" s="832" t="s">
        <v>4885</v>
      </c>
      <c r="J2109" s="832" t="s">
        <v>4886</v>
      </c>
      <c r="K2109" s="832" t="s">
        <v>4887</v>
      </c>
      <c r="L2109" s="835">
        <v>623.94000000000005</v>
      </c>
      <c r="M2109" s="835">
        <v>2495.7600000000002</v>
      </c>
      <c r="N2109" s="832">
        <v>4</v>
      </c>
      <c r="O2109" s="836">
        <v>0.5</v>
      </c>
      <c r="P2109" s="835">
        <v>2495.7600000000002</v>
      </c>
      <c r="Q2109" s="837">
        <v>1</v>
      </c>
      <c r="R2109" s="832">
        <v>4</v>
      </c>
      <c r="S2109" s="837">
        <v>1</v>
      </c>
      <c r="T2109" s="836">
        <v>0.5</v>
      </c>
      <c r="U2109" s="838">
        <v>1</v>
      </c>
    </row>
    <row r="2110" spans="1:21" ht="14.4" customHeight="1" x14ac:dyDescent="0.3">
      <c r="A2110" s="831">
        <v>10</v>
      </c>
      <c r="B2110" s="832" t="s">
        <v>2982</v>
      </c>
      <c r="C2110" s="832" t="s">
        <v>2989</v>
      </c>
      <c r="D2110" s="833" t="s">
        <v>6899</v>
      </c>
      <c r="E2110" s="834" t="s">
        <v>3023</v>
      </c>
      <c r="F2110" s="832" t="s">
        <v>2984</v>
      </c>
      <c r="G2110" s="832" t="s">
        <v>3760</v>
      </c>
      <c r="H2110" s="832" t="s">
        <v>630</v>
      </c>
      <c r="I2110" s="832" t="s">
        <v>3862</v>
      </c>
      <c r="J2110" s="832" t="s">
        <v>1513</v>
      </c>
      <c r="K2110" s="832" t="s">
        <v>3643</v>
      </c>
      <c r="L2110" s="835">
        <v>729.38</v>
      </c>
      <c r="M2110" s="835">
        <v>729.38</v>
      </c>
      <c r="N2110" s="832">
        <v>1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10</v>
      </c>
      <c r="B2111" s="832" t="s">
        <v>2982</v>
      </c>
      <c r="C2111" s="832" t="s">
        <v>2989</v>
      </c>
      <c r="D2111" s="833" t="s">
        <v>6899</v>
      </c>
      <c r="E2111" s="834" t="s">
        <v>3023</v>
      </c>
      <c r="F2111" s="832" t="s">
        <v>2984</v>
      </c>
      <c r="G2111" s="832" t="s">
        <v>3760</v>
      </c>
      <c r="H2111" s="832" t="s">
        <v>630</v>
      </c>
      <c r="I2111" s="832" t="s">
        <v>4994</v>
      </c>
      <c r="J2111" s="832" t="s">
        <v>1513</v>
      </c>
      <c r="K2111" s="832" t="s">
        <v>4995</v>
      </c>
      <c r="L2111" s="835">
        <v>544.47</v>
      </c>
      <c r="M2111" s="835">
        <v>544.47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10</v>
      </c>
      <c r="B2112" s="832" t="s">
        <v>2982</v>
      </c>
      <c r="C2112" s="832" t="s">
        <v>2989</v>
      </c>
      <c r="D2112" s="833" t="s">
        <v>6899</v>
      </c>
      <c r="E2112" s="834" t="s">
        <v>3023</v>
      </c>
      <c r="F2112" s="832" t="s">
        <v>2984</v>
      </c>
      <c r="G2112" s="832" t="s">
        <v>3760</v>
      </c>
      <c r="H2112" s="832" t="s">
        <v>630</v>
      </c>
      <c r="I2112" s="832" t="s">
        <v>3914</v>
      </c>
      <c r="J2112" s="832" t="s">
        <v>3762</v>
      </c>
      <c r="K2112" s="832" t="s">
        <v>3915</v>
      </c>
      <c r="L2112" s="835">
        <v>729.38</v>
      </c>
      <c r="M2112" s="835">
        <v>729.38</v>
      </c>
      <c r="N2112" s="832">
        <v>1</v>
      </c>
      <c r="O2112" s="836">
        <v>0.5</v>
      </c>
      <c r="P2112" s="835">
        <v>729.38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10</v>
      </c>
      <c r="B2113" s="832" t="s">
        <v>2982</v>
      </c>
      <c r="C2113" s="832" t="s">
        <v>2989</v>
      </c>
      <c r="D2113" s="833" t="s">
        <v>6899</v>
      </c>
      <c r="E2113" s="834" t="s">
        <v>3023</v>
      </c>
      <c r="F2113" s="832" t="s">
        <v>2984</v>
      </c>
      <c r="G2113" s="832" t="s">
        <v>4910</v>
      </c>
      <c r="H2113" s="832" t="s">
        <v>689</v>
      </c>
      <c r="I2113" s="832" t="s">
        <v>2673</v>
      </c>
      <c r="J2113" s="832" t="s">
        <v>2438</v>
      </c>
      <c r="K2113" s="832" t="s">
        <v>2674</v>
      </c>
      <c r="L2113" s="835">
        <v>219.18</v>
      </c>
      <c r="M2113" s="835">
        <v>438.36</v>
      </c>
      <c r="N2113" s="832">
        <v>2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10</v>
      </c>
      <c r="B2114" s="832" t="s">
        <v>2982</v>
      </c>
      <c r="C2114" s="832" t="s">
        <v>2989</v>
      </c>
      <c r="D2114" s="833" t="s">
        <v>6899</v>
      </c>
      <c r="E2114" s="834" t="s">
        <v>3023</v>
      </c>
      <c r="F2114" s="832" t="s">
        <v>2984</v>
      </c>
      <c r="G2114" s="832" t="s">
        <v>3655</v>
      </c>
      <c r="H2114" s="832" t="s">
        <v>630</v>
      </c>
      <c r="I2114" s="832" t="s">
        <v>3656</v>
      </c>
      <c r="J2114" s="832" t="s">
        <v>1313</v>
      </c>
      <c r="K2114" s="832" t="s">
        <v>3657</v>
      </c>
      <c r="L2114" s="835">
        <v>34.19</v>
      </c>
      <c r="M2114" s="835">
        <v>444.46999999999997</v>
      </c>
      <c r="N2114" s="832">
        <v>13</v>
      </c>
      <c r="O2114" s="836">
        <v>3</v>
      </c>
      <c r="P2114" s="835">
        <v>307.70999999999998</v>
      </c>
      <c r="Q2114" s="837">
        <v>0.69230769230769229</v>
      </c>
      <c r="R2114" s="832">
        <v>9</v>
      </c>
      <c r="S2114" s="837">
        <v>0.69230769230769229</v>
      </c>
      <c r="T2114" s="836">
        <v>1</v>
      </c>
      <c r="U2114" s="838">
        <v>0.33333333333333331</v>
      </c>
    </row>
    <row r="2115" spans="1:21" ht="14.4" customHeight="1" x14ac:dyDescent="0.3">
      <c r="A2115" s="831">
        <v>10</v>
      </c>
      <c r="B2115" s="832" t="s">
        <v>2982</v>
      </c>
      <c r="C2115" s="832" t="s">
        <v>2989</v>
      </c>
      <c r="D2115" s="833" t="s">
        <v>6899</v>
      </c>
      <c r="E2115" s="834" t="s">
        <v>3023</v>
      </c>
      <c r="F2115" s="832" t="s">
        <v>2984</v>
      </c>
      <c r="G2115" s="832" t="s">
        <v>3578</v>
      </c>
      <c r="H2115" s="832" t="s">
        <v>689</v>
      </c>
      <c r="I2115" s="832" t="s">
        <v>4799</v>
      </c>
      <c r="J2115" s="832" t="s">
        <v>1162</v>
      </c>
      <c r="K2115" s="832" t="s">
        <v>2567</v>
      </c>
      <c r="L2115" s="835">
        <v>490.89</v>
      </c>
      <c r="M2115" s="835">
        <v>1472.67</v>
      </c>
      <c r="N2115" s="832">
        <v>3</v>
      </c>
      <c r="O2115" s="836">
        <v>2</v>
      </c>
      <c r="P2115" s="835">
        <v>490.89</v>
      </c>
      <c r="Q2115" s="837">
        <v>0.33333333333333331</v>
      </c>
      <c r="R2115" s="832">
        <v>1</v>
      </c>
      <c r="S2115" s="837">
        <v>0.33333333333333331</v>
      </c>
      <c r="T2115" s="836">
        <v>0.5</v>
      </c>
      <c r="U2115" s="838">
        <v>0.25</v>
      </c>
    </row>
    <row r="2116" spans="1:21" ht="14.4" customHeight="1" x14ac:dyDescent="0.3">
      <c r="A2116" s="831">
        <v>10</v>
      </c>
      <c r="B2116" s="832" t="s">
        <v>2982</v>
      </c>
      <c r="C2116" s="832" t="s">
        <v>2989</v>
      </c>
      <c r="D2116" s="833" t="s">
        <v>6899</v>
      </c>
      <c r="E2116" s="834" t="s">
        <v>3023</v>
      </c>
      <c r="F2116" s="832" t="s">
        <v>2984</v>
      </c>
      <c r="G2116" s="832" t="s">
        <v>3161</v>
      </c>
      <c r="H2116" s="832" t="s">
        <v>630</v>
      </c>
      <c r="I2116" s="832" t="s">
        <v>3360</v>
      </c>
      <c r="J2116" s="832" t="s">
        <v>1177</v>
      </c>
      <c r="K2116" s="832" t="s">
        <v>3167</v>
      </c>
      <c r="L2116" s="835">
        <v>32.25</v>
      </c>
      <c r="M2116" s="835">
        <v>96.75</v>
      </c>
      <c r="N2116" s="832">
        <v>3</v>
      </c>
      <c r="O2116" s="836">
        <v>1.5</v>
      </c>
      <c r="P2116" s="835">
        <v>32.25</v>
      </c>
      <c r="Q2116" s="837">
        <v>0.33333333333333331</v>
      </c>
      <c r="R2116" s="832">
        <v>1</v>
      </c>
      <c r="S2116" s="837">
        <v>0.33333333333333331</v>
      </c>
      <c r="T2116" s="836">
        <v>0.5</v>
      </c>
      <c r="U2116" s="838">
        <v>0.33333333333333331</v>
      </c>
    </row>
    <row r="2117" spans="1:21" ht="14.4" customHeight="1" x14ac:dyDescent="0.3">
      <c r="A2117" s="831">
        <v>10</v>
      </c>
      <c r="B2117" s="832" t="s">
        <v>2982</v>
      </c>
      <c r="C2117" s="832" t="s">
        <v>2989</v>
      </c>
      <c r="D2117" s="833" t="s">
        <v>6899</v>
      </c>
      <c r="E2117" s="834" t="s">
        <v>3023</v>
      </c>
      <c r="F2117" s="832" t="s">
        <v>2984</v>
      </c>
      <c r="G2117" s="832" t="s">
        <v>3161</v>
      </c>
      <c r="H2117" s="832" t="s">
        <v>630</v>
      </c>
      <c r="I2117" s="832" t="s">
        <v>3162</v>
      </c>
      <c r="J2117" s="832" t="s">
        <v>1177</v>
      </c>
      <c r="K2117" s="832" t="s">
        <v>3163</v>
      </c>
      <c r="L2117" s="835">
        <v>103.67</v>
      </c>
      <c r="M2117" s="835">
        <v>103.67</v>
      </c>
      <c r="N2117" s="832">
        <v>1</v>
      </c>
      <c r="O2117" s="836">
        <v>0.5</v>
      </c>
      <c r="P2117" s="835">
        <v>103.67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10</v>
      </c>
      <c r="B2118" s="832" t="s">
        <v>2982</v>
      </c>
      <c r="C2118" s="832" t="s">
        <v>2989</v>
      </c>
      <c r="D2118" s="833" t="s">
        <v>6899</v>
      </c>
      <c r="E2118" s="834" t="s">
        <v>3023</v>
      </c>
      <c r="F2118" s="832" t="s">
        <v>2984</v>
      </c>
      <c r="G2118" s="832" t="s">
        <v>3161</v>
      </c>
      <c r="H2118" s="832" t="s">
        <v>630</v>
      </c>
      <c r="I2118" s="832" t="s">
        <v>4242</v>
      </c>
      <c r="J2118" s="832" t="s">
        <v>1177</v>
      </c>
      <c r="K2118" s="832" t="s">
        <v>4243</v>
      </c>
      <c r="L2118" s="835">
        <v>28.81</v>
      </c>
      <c r="M2118" s="835">
        <v>86.429999999999993</v>
      </c>
      <c r="N2118" s="832">
        <v>3</v>
      </c>
      <c r="O2118" s="836">
        <v>1.5</v>
      </c>
      <c r="P2118" s="835">
        <v>57.62</v>
      </c>
      <c r="Q2118" s="837">
        <v>0.66666666666666674</v>
      </c>
      <c r="R2118" s="832">
        <v>2</v>
      </c>
      <c r="S2118" s="837">
        <v>0.66666666666666663</v>
      </c>
      <c r="T2118" s="836">
        <v>1</v>
      </c>
      <c r="U2118" s="838">
        <v>0.66666666666666663</v>
      </c>
    </row>
    <row r="2119" spans="1:21" ht="14.4" customHeight="1" x14ac:dyDescent="0.3">
      <c r="A2119" s="831">
        <v>10</v>
      </c>
      <c r="B2119" s="832" t="s">
        <v>2982</v>
      </c>
      <c r="C2119" s="832" t="s">
        <v>2989</v>
      </c>
      <c r="D2119" s="833" t="s">
        <v>6899</v>
      </c>
      <c r="E2119" s="834" t="s">
        <v>3023</v>
      </c>
      <c r="F2119" s="832" t="s">
        <v>2984</v>
      </c>
      <c r="G2119" s="832" t="s">
        <v>3161</v>
      </c>
      <c r="H2119" s="832" t="s">
        <v>630</v>
      </c>
      <c r="I2119" s="832" t="s">
        <v>4242</v>
      </c>
      <c r="J2119" s="832" t="s">
        <v>1177</v>
      </c>
      <c r="K2119" s="832" t="s">
        <v>4243</v>
      </c>
      <c r="L2119" s="835">
        <v>16.12</v>
      </c>
      <c r="M2119" s="835">
        <v>32.24</v>
      </c>
      <c r="N2119" s="832">
        <v>2</v>
      </c>
      <c r="O2119" s="836">
        <v>1</v>
      </c>
      <c r="P2119" s="835">
        <v>16.12</v>
      </c>
      <c r="Q2119" s="837">
        <v>0.5</v>
      </c>
      <c r="R2119" s="832">
        <v>1</v>
      </c>
      <c r="S2119" s="837">
        <v>0.5</v>
      </c>
      <c r="T2119" s="836">
        <v>0.5</v>
      </c>
      <c r="U2119" s="838">
        <v>0.5</v>
      </c>
    </row>
    <row r="2120" spans="1:21" ht="14.4" customHeight="1" x14ac:dyDescent="0.3">
      <c r="A2120" s="831">
        <v>10</v>
      </c>
      <c r="B2120" s="832" t="s">
        <v>2982</v>
      </c>
      <c r="C2120" s="832" t="s">
        <v>2989</v>
      </c>
      <c r="D2120" s="833" t="s">
        <v>6899</v>
      </c>
      <c r="E2120" s="834" t="s">
        <v>3023</v>
      </c>
      <c r="F2120" s="832" t="s">
        <v>2984</v>
      </c>
      <c r="G2120" s="832" t="s">
        <v>3161</v>
      </c>
      <c r="H2120" s="832" t="s">
        <v>630</v>
      </c>
      <c r="I2120" s="832" t="s">
        <v>3166</v>
      </c>
      <c r="J2120" s="832" t="s">
        <v>1177</v>
      </c>
      <c r="K2120" s="832" t="s">
        <v>3167</v>
      </c>
      <c r="L2120" s="835">
        <v>57.64</v>
      </c>
      <c r="M2120" s="835">
        <v>57.64</v>
      </c>
      <c r="N2120" s="832">
        <v>1</v>
      </c>
      <c r="O2120" s="836">
        <v>0.5</v>
      </c>
      <c r="P2120" s="835">
        <v>57.64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10</v>
      </c>
      <c r="B2121" s="832" t="s">
        <v>2982</v>
      </c>
      <c r="C2121" s="832" t="s">
        <v>2989</v>
      </c>
      <c r="D2121" s="833" t="s">
        <v>6899</v>
      </c>
      <c r="E2121" s="834" t="s">
        <v>3023</v>
      </c>
      <c r="F2121" s="832" t="s">
        <v>2984</v>
      </c>
      <c r="G2121" s="832" t="s">
        <v>3161</v>
      </c>
      <c r="H2121" s="832" t="s">
        <v>630</v>
      </c>
      <c r="I2121" s="832" t="s">
        <v>3166</v>
      </c>
      <c r="J2121" s="832" t="s">
        <v>1177</v>
      </c>
      <c r="K2121" s="832" t="s">
        <v>3167</v>
      </c>
      <c r="L2121" s="835">
        <v>32.25</v>
      </c>
      <c r="M2121" s="835">
        <v>161.25</v>
      </c>
      <c r="N2121" s="832">
        <v>5</v>
      </c>
      <c r="O2121" s="836">
        <v>4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10</v>
      </c>
      <c r="B2122" s="832" t="s">
        <v>2982</v>
      </c>
      <c r="C2122" s="832" t="s">
        <v>2989</v>
      </c>
      <c r="D2122" s="833" t="s">
        <v>6899</v>
      </c>
      <c r="E2122" s="834" t="s">
        <v>3023</v>
      </c>
      <c r="F2122" s="832" t="s">
        <v>2984</v>
      </c>
      <c r="G2122" s="832" t="s">
        <v>3161</v>
      </c>
      <c r="H2122" s="832" t="s">
        <v>630</v>
      </c>
      <c r="I2122" s="832" t="s">
        <v>3367</v>
      </c>
      <c r="J2122" s="832" t="s">
        <v>1177</v>
      </c>
      <c r="K2122" s="832" t="s">
        <v>3163</v>
      </c>
      <c r="L2122" s="835">
        <v>103.67</v>
      </c>
      <c r="M2122" s="835">
        <v>311.01</v>
      </c>
      <c r="N2122" s="832">
        <v>3</v>
      </c>
      <c r="O2122" s="836">
        <v>2.5</v>
      </c>
      <c r="P2122" s="835">
        <v>207.34</v>
      </c>
      <c r="Q2122" s="837">
        <v>0.66666666666666674</v>
      </c>
      <c r="R2122" s="832">
        <v>2</v>
      </c>
      <c r="S2122" s="837">
        <v>0.66666666666666663</v>
      </c>
      <c r="T2122" s="836">
        <v>1.5</v>
      </c>
      <c r="U2122" s="838">
        <v>0.6</v>
      </c>
    </row>
    <row r="2123" spans="1:21" ht="14.4" customHeight="1" x14ac:dyDescent="0.3">
      <c r="A2123" s="831">
        <v>10</v>
      </c>
      <c r="B2123" s="832" t="s">
        <v>2982</v>
      </c>
      <c r="C2123" s="832" t="s">
        <v>2989</v>
      </c>
      <c r="D2123" s="833" t="s">
        <v>6899</v>
      </c>
      <c r="E2123" s="834" t="s">
        <v>3023</v>
      </c>
      <c r="F2123" s="832" t="s">
        <v>2984</v>
      </c>
      <c r="G2123" s="832" t="s">
        <v>3161</v>
      </c>
      <c r="H2123" s="832" t="s">
        <v>630</v>
      </c>
      <c r="I2123" s="832" t="s">
        <v>4453</v>
      </c>
      <c r="J2123" s="832" t="s">
        <v>797</v>
      </c>
      <c r="K2123" s="832" t="s">
        <v>4349</v>
      </c>
      <c r="L2123" s="835">
        <v>0</v>
      </c>
      <c r="M2123" s="835">
        <v>0</v>
      </c>
      <c r="N2123" s="832">
        <v>1</v>
      </c>
      <c r="O2123" s="836">
        <v>0.5</v>
      </c>
      <c r="P2123" s="835"/>
      <c r="Q2123" s="837"/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10</v>
      </c>
      <c r="B2124" s="832" t="s">
        <v>2982</v>
      </c>
      <c r="C2124" s="832" t="s">
        <v>2989</v>
      </c>
      <c r="D2124" s="833" t="s">
        <v>6899</v>
      </c>
      <c r="E2124" s="834" t="s">
        <v>3023</v>
      </c>
      <c r="F2124" s="832" t="s">
        <v>2984</v>
      </c>
      <c r="G2124" s="832" t="s">
        <v>3161</v>
      </c>
      <c r="H2124" s="832" t="s">
        <v>630</v>
      </c>
      <c r="I2124" s="832" t="s">
        <v>4996</v>
      </c>
      <c r="J2124" s="832" t="s">
        <v>3922</v>
      </c>
      <c r="K2124" s="832" t="s">
        <v>4997</v>
      </c>
      <c r="L2124" s="835">
        <v>64.5</v>
      </c>
      <c r="M2124" s="835">
        <v>64.5</v>
      </c>
      <c r="N2124" s="832">
        <v>1</v>
      </c>
      <c r="O2124" s="836">
        <v>1</v>
      </c>
      <c r="P2124" s="835">
        <v>64.5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10</v>
      </c>
      <c r="B2125" s="832" t="s">
        <v>2982</v>
      </c>
      <c r="C2125" s="832" t="s">
        <v>2989</v>
      </c>
      <c r="D2125" s="833" t="s">
        <v>6899</v>
      </c>
      <c r="E2125" s="834" t="s">
        <v>3023</v>
      </c>
      <c r="F2125" s="832" t="s">
        <v>2984</v>
      </c>
      <c r="G2125" s="832" t="s">
        <v>4244</v>
      </c>
      <c r="H2125" s="832" t="s">
        <v>689</v>
      </c>
      <c r="I2125" s="832" t="s">
        <v>2572</v>
      </c>
      <c r="J2125" s="832" t="s">
        <v>804</v>
      </c>
      <c r="K2125" s="832" t="s">
        <v>2573</v>
      </c>
      <c r="L2125" s="835">
        <v>0</v>
      </c>
      <c r="M2125" s="835">
        <v>0</v>
      </c>
      <c r="N2125" s="832">
        <v>1</v>
      </c>
      <c r="O2125" s="836">
        <v>0.5</v>
      </c>
      <c r="P2125" s="835"/>
      <c r="Q2125" s="837"/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10</v>
      </c>
      <c r="B2126" s="832" t="s">
        <v>2982</v>
      </c>
      <c r="C2126" s="832" t="s">
        <v>2989</v>
      </c>
      <c r="D2126" s="833" t="s">
        <v>6899</v>
      </c>
      <c r="E2126" s="834" t="s">
        <v>3023</v>
      </c>
      <c r="F2126" s="832" t="s">
        <v>2984</v>
      </c>
      <c r="G2126" s="832" t="s">
        <v>3504</v>
      </c>
      <c r="H2126" s="832" t="s">
        <v>630</v>
      </c>
      <c r="I2126" s="832" t="s">
        <v>4998</v>
      </c>
      <c r="J2126" s="832" t="s">
        <v>3506</v>
      </c>
      <c r="K2126" s="832" t="s">
        <v>4999</v>
      </c>
      <c r="L2126" s="835">
        <v>0</v>
      </c>
      <c r="M2126" s="835">
        <v>0</v>
      </c>
      <c r="N2126" s="832">
        <v>2</v>
      </c>
      <c r="O2126" s="836">
        <v>1</v>
      </c>
      <c r="P2126" s="835">
        <v>0</v>
      </c>
      <c r="Q2126" s="837"/>
      <c r="R2126" s="832">
        <v>2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10</v>
      </c>
      <c r="B2127" s="832" t="s">
        <v>2982</v>
      </c>
      <c r="C2127" s="832" t="s">
        <v>2989</v>
      </c>
      <c r="D2127" s="833" t="s">
        <v>6899</v>
      </c>
      <c r="E2127" s="834" t="s">
        <v>3023</v>
      </c>
      <c r="F2127" s="832" t="s">
        <v>2984</v>
      </c>
      <c r="G2127" s="832" t="s">
        <v>3383</v>
      </c>
      <c r="H2127" s="832" t="s">
        <v>630</v>
      </c>
      <c r="I2127" s="832" t="s">
        <v>2736</v>
      </c>
      <c r="J2127" s="832" t="s">
        <v>1550</v>
      </c>
      <c r="K2127" s="832" t="s">
        <v>972</v>
      </c>
      <c r="L2127" s="835">
        <v>211.39</v>
      </c>
      <c r="M2127" s="835">
        <v>5707.5299999999988</v>
      </c>
      <c r="N2127" s="832">
        <v>27</v>
      </c>
      <c r="O2127" s="836">
        <v>1.5</v>
      </c>
      <c r="P2127" s="835">
        <v>5707.5299999999988</v>
      </c>
      <c r="Q2127" s="837">
        <v>1</v>
      </c>
      <c r="R2127" s="832">
        <v>27</v>
      </c>
      <c r="S2127" s="837">
        <v>1</v>
      </c>
      <c r="T2127" s="836">
        <v>1.5</v>
      </c>
      <c r="U2127" s="838">
        <v>1</v>
      </c>
    </row>
    <row r="2128" spans="1:21" ht="14.4" customHeight="1" x14ac:dyDescent="0.3">
      <c r="A2128" s="831">
        <v>10</v>
      </c>
      <c r="B2128" s="832" t="s">
        <v>2982</v>
      </c>
      <c r="C2128" s="832" t="s">
        <v>2989</v>
      </c>
      <c r="D2128" s="833" t="s">
        <v>6899</v>
      </c>
      <c r="E2128" s="834" t="s">
        <v>3023</v>
      </c>
      <c r="F2128" s="832" t="s">
        <v>2984</v>
      </c>
      <c r="G2128" s="832" t="s">
        <v>3383</v>
      </c>
      <c r="H2128" s="832" t="s">
        <v>630</v>
      </c>
      <c r="I2128" s="832" t="s">
        <v>5000</v>
      </c>
      <c r="J2128" s="832" t="s">
        <v>2061</v>
      </c>
      <c r="K2128" s="832" t="s">
        <v>2300</v>
      </c>
      <c r="L2128" s="835">
        <v>777.04</v>
      </c>
      <c r="M2128" s="835">
        <v>777.04</v>
      </c>
      <c r="N2128" s="832">
        <v>1</v>
      </c>
      <c r="O2128" s="836">
        <v>0.5</v>
      </c>
      <c r="P2128" s="835">
        <v>777.04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10</v>
      </c>
      <c r="B2129" s="832" t="s">
        <v>2982</v>
      </c>
      <c r="C2129" s="832" t="s">
        <v>2989</v>
      </c>
      <c r="D2129" s="833" t="s">
        <v>6899</v>
      </c>
      <c r="E2129" s="834" t="s">
        <v>3023</v>
      </c>
      <c r="F2129" s="832" t="s">
        <v>2984</v>
      </c>
      <c r="G2129" s="832" t="s">
        <v>3383</v>
      </c>
      <c r="H2129" s="832" t="s">
        <v>630</v>
      </c>
      <c r="I2129" s="832" t="s">
        <v>5001</v>
      </c>
      <c r="J2129" s="832" t="s">
        <v>3938</v>
      </c>
      <c r="K2129" s="832" t="s">
        <v>2300</v>
      </c>
      <c r="L2129" s="835">
        <v>777.04</v>
      </c>
      <c r="M2129" s="835">
        <v>777.04</v>
      </c>
      <c r="N2129" s="832">
        <v>1</v>
      </c>
      <c r="O2129" s="836">
        <v>1</v>
      </c>
      <c r="P2129" s="835">
        <v>777.04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10</v>
      </c>
      <c r="B2130" s="832" t="s">
        <v>2982</v>
      </c>
      <c r="C2130" s="832" t="s">
        <v>2989</v>
      </c>
      <c r="D2130" s="833" t="s">
        <v>6899</v>
      </c>
      <c r="E2130" s="834" t="s">
        <v>3023</v>
      </c>
      <c r="F2130" s="832" t="s">
        <v>2984</v>
      </c>
      <c r="G2130" s="832" t="s">
        <v>3175</v>
      </c>
      <c r="H2130" s="832" t="s">
        <v>630</v>
      </c>
      <c r="I2130" s="832" t="s">
        <v>3179</v>
      </c>
      <c r="J2130" s="832" t="s">
        <v>3180</v>
      </c>
      <c r="K2130" s="832" t="s">
        <v>3181</v>
      </c>
      <c r="L2130" s="835">
        <v>99.11</v>
      </c>
      <c r="M2130" s="835">
        <v>297.33</v>
      </c>
      <c r="N2130" s="832">
        <v>3</v>
      </c>
      <c r="O2130" s="836">
        <v>1.5</v>
      </c>
      <c r="P2130" s="835">
        <v>99.11</v>
      </c>
      <c r="Q2130" s="837">
        <v>0.33333333333333337</v>
      </c>
      <c r="R2130" s="832">
        <v>1</v>
      </c>
      <c r="S2130" s="837">
        <v>0.33333333333333331</v>
      </c>
      <c r="T2130" s="836">
        <v>0.5</v>
      </c>
      <c r="U2130" s="838">
        <v>0.33333333333333331</v>
      </c>
    </row>
    <row r="2131" spans="1:21" ht="14.4" customHeight="1" x14ac:dyDescent="0.3">
      <c r="A2131" s="831">
        <v>10</v>
      </c>
      <c r="B2131" s="832" t="s">
        <v>2982</v>
      </c>
      <c r="C2131" s="832" t="s">
        <v>2989</v>
      </c>
      <c r="D2131" s="833" t="s">
        <v>6899</v>
      </c>
      <c r="E2131" s="834" t="s">
        <v>3023</v>
      </c>
      <c r="F2131" s="832" t="s">
        <v>2984</v>
      </c>
      <c r="G2131" s="832" t="s">
        <v>3175</v>
      </c>
      <c r="H2131" s="832" t="s">
        <v>630</v>
      </c>
      <c r="I2131" s="832" t="s">
        <v>3179</v>
      </c>
      <c r="J2131" s="832" t="s">
        <v>3180</v>
      </c>
      <c r="K2131" s="832" t="s">
        <v>3181</v>
      </c>
      <c r="L2131" s="835">
        <v>87.67</v>
      </c>
      <c r="M2131" s="835">
        <v>876.7</v>
      </c>
      <c r="N2131" s="832">
        <v>10</v>
      </c>
      <c r="O2131" s="836">
        <v>3</v>
      </c>
      <c r="P2131" s="835">
        <v>350.68</v>
      </c>
      <c r="Q2131" s="837">
        <v>0.39999999999999997</v>
      </c>
      <c r="R2131" s="832">
        <v>4</v>
      </c>
      <c r="S2131" s="837">
        <v>0.4</v>
      </c>
      <c r="T2131" s="836">
        <v>1</v>
      </c>
      <c r="U2131" s="838">
        <v>0.33333333333333331</v>
      </c>
    </row>
    <row r="2132" spans="1:21" ht="14.4" customHeight="1" x14ac:dyDescent="0.3">
      <c r="A2132" s="831">
        <v>10</v>
      </c>
      <c r="B2132" s="832" t="s">
        <v>2982</v>
      </c>
      <c r="C2132" s="832" t="s">
        <v>2989</v>
      </c>
      <c r="D2132" s="833" t="s">
        <v>6899</v>
      </c>
      <c r="E2132" s="834" t="s">
        <v>3023</v>
      </c>
      <c r="F2132" s="832" t="s">
        <v>2984</v>
      </c>
      <c r="G2132" s="832" t="s">
        <v>3943</v>
      </c>
      <c r="H2132" s="832" t="s">
        <v>630</v>
      </c>
      <c r="I2132" s="832" t="s">
        <v>3946</v>
      </c>
      <c r="J2132" s="832" t="s">
        <v>901</v>
      </c>
      <c r="K2132" s="832" t="s">
        <v>3945</v>
      </c>
      <c r="L2132" s="835">
        <v>54.55</v>
      </c>
      <c r="M2132" s="835">
        <v>54.55</v>
      </c>
      <c r="N2132" s="832">
        <v>1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10</v>
      </c>
      <c r="B2133" s="832" t="s">
        <v>2982</v>
      </c>
      <c r="C2133" s="832" t="s">
        <v>2989</v>
      </c>
      <c r="D2133" s="833" t="s">
        <v>6899</v>
      </c>
      <c r="E2133" s="834" t="s">
        <v>3023</v>
      </c>
      <c r="F2133" s="832" t="s">
        <v>2984</v>
      </c>
      <c r="G2133" s="832" t="s">
        <v>3388</v>
      </c>
      <c r="H2133" s="832" t="s">
        <v>630</v>
      </c>
      <c r="I2133" s="832" t="s">
        <v>3394</v>
      </c>
      <c r="J2133" s="832" t="s">
        <v>1210</v>
      </c>
      <c r="K2133" s="832" t="s">
        <v>3395</v>
      </c>
      <c r="L2133" s="835">
        <v>220.09</v>
      </c>
      <c r="M2133" s="835">
        <v>220.09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10</v>
      </c>
      <c r="B2134" s="832" t="s">
        <v>2982</v>
      </c>
      <c r="C2134" s="832" t="s">
        <v>2989</v>
      </c>
      <c r="D2134" s="833" t="s">
        <v>6899</v>
      </c>
      <c r="E2134" s="834" t="s">
        <v>3023</v>
      </c>
      <c r="F2134" s="832" t="s">
        <v>2984</v>
      </c>
      <c r="G2134" s="832" t="s">
        <v>3401</v>
      </c>
      <c r="H2134" s="832" t="s">
        <v>630</v>
      </c>
      <c r="I2134" s="832" t="s">
        <v>4970</v>
      </c>
      <c r="J2134" s="832" t="s">
        <v>2576</v>
      </c>
      <c r="K2134" s="832" t="s">
        <v>3419</v>
      </c>
      <c r="L2134" s="835">
        <v>0</v>
      </c>
      <c r="M2134" s="835">
        <v>0</v>
      </c>
      <c r="N2134" s="832">
        <v>1</v>
      </c>
      <c r="O2134" s="836">
        <v>0.5</v>
      </c>
      <c r="P2134" s="835">
        <v>0</v>
      </c>
      <c r="Q2134" s="837"/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10</v>
      </c>
      <c r="B2135" s="832" t="s">
        <v>2982</v>
      </c>
      <c r="C2135" s="832" t="s">
        <v>2989</v>
      </c>
      <c r="D2135" s="833" t="s">
        <v>6899</v>
      </c>
      <c r="E2135" s="834" t="s">
        <v>3023</v>
      </c>
      <c r="F2135" s="832" t="s">
        <v>2984</v>
      </c>
      <c r="G2135" s="832" t="s">
        <v>3182</v>
      </c>
      <c r="H2135" s="832" t="s">
        <v>630</v>
      </c>
      <c r="I2135" s="832" t="s">
        <v>3420</v>
      </c>
      <c r="J2135" s="832" t="s">
        <v>1683</v>
      </c>
      <c r="K2135" s="832" t="s">
        <v>3421</v>
      </c>
      <c r="L2135" s="835">
        <v>128.69999999999999</v>
      </c>
      <c r="M2135" s="835">
        <v>257.39999999999998</v>
      </c>
      <c r="N2135" s="832">
        <v>2</v>
      </c>
      <c r="O2135" s="836">
        <v>2</v>
      </c>
      <c r="P2135" s="835">
        <v>128.69999999999999</v>
      </c>
      <c r="Q2135" s="837">
        <v>0.5</v>
      </c>
      <c r="R2135" s="832">
        <v>1</v>
      </c>
      <c r="S2135" s="837">
        <v>0.5</v>
      </c>
      <c r="T2135" s="836">
        <v>1</v>
      </c>
      <c r="U2135" s="838">
        <v>0.5</v>
      </c>
    </row>
    <row r="2136" spans="1:21" ht="14.4" customHeight="1" x14ac:dyDescent="0.3">
      <c r="A2136" s="831">
        <v>10</v>
      </c>
      <c r="B2136" s="832" t="s">
        <v>2982</v>
      </c>
      <c r="C2136" s="832" t="s">
        <v>2989</v>
      </c>
      <c r="D2136" s="833" t="s">
        <v>6899</v>
      </c>
      <c r="E2136" s="834" t="s">
        <v>3023</v>
      </c>
      <c r="F2136" s="832" t="s">
        <v>2984</v>
      </c>
      <c r="G2136" s="832" t="s">
        <v>3185</v>
      </c>
      <c r="H2136" s="832" t="s">
        <v>689</v>
      </c>
      <c r="I2136" s="832" t="s">
        <v>2523</v>
      </c>
      <c r="J2136" s="832" t="s">
        <v>941</v>
      </c>
      <c r="K2136" s="832" t="s">
        <v>2524</v>
      </c>
      <c r="L2136" s="835">
        <v>63.75</v>
      </c>
      <c r="M2136" s="835">
        <v>63.75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10</v>
      </c>
      <c r="B2137" s="832" t="s">
        <v>2982</v>
      </c>
      <c r="C2137" s="832" t="s">
        <v>2989</v>
      </c>
      <c r="D2137" s="833" t="s">
        <v>6899</v>
      </c>
      <c r="E2137" s="834" t="s">
        <v>3023</v>
      </c>
      <c r="F2137" s="832" t="s">
        <v>2984</v>
      </c>
      <c r="G2137" s="832" t="s">
        <v>3993</v>
      </c>
      <c r="H2137" s="832" t="s">
        <v>689</v>
      </c>
      <c r="I2137" s="832" t="s">
        <v>2630</v>
      </c>
      <c r="J2137" s="832" t="s">
        <v>2631</v>
      </c>
      <c r="K2137" s="832" t="s">
        <v>2632</v>
      </c>
      <c r="L2137" s="835">
        <v>122.96</v>
      </c>
      <c r="M2137" s="835">
        <v>245.92</v>
      </c>
      <c r="N2137" s="832">
        <v>2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10</v>
      </c>
      <c r="B2138" s="832" t="s">
        <v>2982</v>
      </c>
      <c r="C2138" s="832" t="s">
        <v>2989</v>
      </c>
      <c r="D2138" s="833" t="s">
        <v>6899</v>
      </c>
      <c r="E2138" s="834" t="s">
        <v>3023</v>
      </c>
      <c r="F2138" s="832" t="s">
        <v>2984</v>
      </c>
      <c r="G2138" s="832" t="s">
        <v>4149</v>
      </c>
      <c r="H2138" s="832" t="s">
        <v>630</v>
      </c>
      <c r="I2138" s="832" t="s">
        <v>5002</v>
      </c>
      <c r="J2138" s="832" t="s">
        <v>5003</v>
      </c>
      <c r="K2138" s="832" t="s">
        <v>5004</v>
      </c>
      <c r="L2138" s="835">
        <v>0</v>
      </c>
      <c r="M2138" s="835">
        <v>0</v>
      </c>
      <c r="N2138" s="832">
        <v>1</v>
      </c>
      <c r="O2138" s="836">
        <v>1</v>
      </c>
      <c r="P2138" s="835"/>
      <c r="Q2138" s="837"/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10</v>
      </c>
      <c r="B2139" s="832" t="s">
        <v>2982</v>
      </c>
      <c r="C2139" s="832" t="s">
        <v>2989</v>
      </c>
      <c r="D2139" s="833" t="s">
        <v>6899</v>
      </c>
      <c r="E2139" s="834" t="s">
        <v>3023</v>
      </c>
      <c r="F2139" s="832" t="s">
        <v>2984</v>
      </c>
      <c r="G2139" s="832" t="s">
        <v>4149</v>
      </c>
      <c r="H2139" s="832" t="s">
        <v>630</v>
      </c>
      <c r="I2139" s="832" t="s">
        <v>4152</v>
      </c>
      <c r="J2139" s="832" t="s">
        <v>905</v>
      </c>
      <c r="K2139" s="832" t="s">
        <v>4153</v>
      </c>
      <c r="L2139" s="835">
        <v>0</v>
      </c>
      <c r="M2139" s="835">
        <v>0</v>
      </c>
      <c r="N2139" s="832">
        <v>1</v>
      </c>
      <c r="O2139" s="836">
        <v>0.5</v>
      </c>
      <c r="P2139" s="835">
        <v>0</v>
      </c>
      <c r="Q2139" s="837"/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10</v>
      </c>
      <c r="B2140" s="832" t="s">
        <v>2982</v>
      </c>
      <c r="C2140" s="832" t="s">
        <v>2989</v>
      </c>
      <c r="D2140" s="833" t="s">
        <v>6899</v>
      </c>
      <c r="E2140" s="834" t="s">
        <v>3023</v>
      </c>
      <c r="F2140" s="832" t="s">
        <v>2984</v>
      </c>
      <c r="G2140" s="832" t="s">
        <v>4154</v>
      </c>
      <c r="H2140" s="832" t="s">
        <v>630</v>
      </c>
      <c r="I2140" s="832" t="s">
        <v>5005</v>
      </c>
      <c r="J2140" s="832" t="s">
        <v>4156</v>
      </c>
      <c r="K2140" s="832" t="s">
        <v>731</v>
      </c>
      <c r="L2140" s="835">
        <v>0</v>
      </c>
      <c r="M2140" s="835">
        <v>0</v>
      </c>
      <c r="N2140" s="832">
        <v>1</v>
      </c>
      <c r="O2140" s="836">
        <v>0.5</v>
      </c>
      <c r="P2140" s="835"/>
      <c r="Q2140" s="837"/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10</v>
      </c>
      <c r="B2141" s="832" t="s">
        <v>2982</v>
      </c>
      <c r="C2141" s="832" t="s">
        <v>2989</v>
      </c>
      <c r="D2141" s="833" t="s">
        <v>6899</v>
      </c>
      <c r="E2141" s="834" t="s">
        <v>3023</v>
      </c>
      <c r="F2141" s="832" t="s">
        <v>2984</v>
      </c>
      <c r="G2141" s="832" t="s">
        <v>4154</v>
      </c>
      <c r="H2141" s="832" t="s">
        <v>630</v>
      </c>
      <c r="I2141" s="832" t="s">
        <v>4841</v>
      </c>
      <c r="J2141" s="832" t="s">
        <v>782</v>
      </c>
      <c r="K2141" s="832" t="s">
        <v>4842</v>
      </c>
      <c r="L2141" s="835">
        <v>0</v>
      </c>
      <c r="M2141" s="835">
        <v>0</v>
      </c>
      <c r="N2141" s="832">
        <v>1</v>
      </c>
      <c r="O2141" s="836">
        <v>0.5</v>
      </c>
      <c r="P2141" s="835"/>
      <c r="Q2141" s="837"/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10</v>
      </c>
      <c r="B2142" s="832" t="s">
        <v>2982</v>
      </c>
      <c r="C2142" s="832" t="s">
        <v>2989</v>
      </c>
      <c r="D2142" s="833" t="s">
        <v>6899</v>
      </c>
      <c r="E2142" s="834" t="s">
        <v>3023</v>
      </c>
      <c r="F2142" s="832" t="s">
        <v>2984</v>
      </c>
      <c r="G2142" s="832" t="s">
        <v>3583</v>
      </c>
      <c r="H2142" s="832" t="s">
        <v>689</v>
      </c>
      <c r="I2142" s="832" t="s">
        <v>2619</v>
      </c>
      <c r="J2142" s="832" t="s">
        <v>2620</v>
      </c>
      <c r="K2142" s="832" t="s">
        <v>2621</v>
      </c>
      <c r="L2142" s="835">
        <v>0</v>
      </c>
      <c r="M2142" s="835">
        <v>0</v>
      </c>
      <c r="N2142" s="832">
        <v>2</v>
      </c>
      <c r="O2142" s="836">
        <v>0.5</v>
      </c>
      <c r="P2142" s="835"/>
      <c r="Q2142" s="837"/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10</v>
      </c>
      <c r="B2143" s="832" t="s">
        <v>2982</v>
      </c>
      <c r="C2143" s="832" t="s">
        <v>2989</v>
      </c>
      <c r="D2143" s="833" t="s">
        <v>6899</v>
      </c>
      <c r="E2143" s="834" t="s">
        <v>3023</v>
      </c>
      <c r="F2143" s="832" t="s">
        <v>2984</v>
      </c>
      <c r="G2143" s="832" t="s">
        <v>3425</v>
      </c>
      <c r="H2143" s="832" t="s">
        <v>630</v>
      </c>
      <c r="I2143" s="832" t="s">
        <v>3426</v>
      </c>
      <c r="J2143" s="832" t="s">
        <v>743</v>
      </c>
      <c r="K2143" s="832" t="s">
        <v>3427</v>
      </c>
      <c r="L2143" s="835">
        <v>42.54</v>
      </c>
      <c r="M2143" s="835">
        <v>127.62</v>
      </c>
      <c r="N2143" s="832">
        <v>3</v>
      </c>
      <c r="O2143" s="836">
        <v>1.5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10</v>
      </c>
      <c r="B2144" s="832" t="s">
        <v>2982</v>
      </c>
      <c r="C2144" s="832" t="s">
        <v>2989</v>
      </c>
      <c r="D2144" s="833" t="s">
        <v>6899</v>
      </c>
      <c r="E2144" s="834" t="s">
        <v>3023</v>
      </c>
      <c r="F2144" s="832" t="s">
        <v>2984</v>
      </c>
      <c r="G2144" s="832" t="s">
        <v>3425</v>
      </c>
      <c r="H2144" s="832" t="s">
        <v>630</v>
      </c>
      <c r="I2144" s="832" t="s">
        <v>3431</v>
      </c>
      <c r="J2144" s="832" t="s">
        <v>1070</v>
      </c>
      <c r="K2144" s="832" t="s">
        <v>3432</v>
      </c>
      <c r="L2144" s="835">
        <v>60.28</v>
      </c>
      <c r="M2144" s="835">
        <v>60.28</v>
      </c>
      <c r="N2144" s="832">
        <v>1</v>
      </c>
      <c r="O2144" s="836">
        <v>1</v>
      </c>
      <c r="P2144" s="835">
        <v>60.28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10</v>
      </c>
      <c r="B2145" s="832" t="s">
        <v>2982</v>
      </c>
      <c r="C2145" s="832" t="s">
        <v>2989</v>
      </c>
      <c r="D2145" s="833" t="s">
        <v>6899</v>
      </c>
      <c r="E2145" s="834" t="s">
        <v>3023</v>
      </c>
      <c r="F2145" s="832" t="s">
        <v>2984</v>
      </c>
      <c r="G2145" s="832" t="s">
        <v>4867</v>
      </c>
      <c r="H2145" s="832" t="s">
        <v>630</v>
      </c>
      <c r="I2145" s="832" t="s">
        <v>4868</v>
      </c>
      <c r="J2145" s="832" t="s">
        <v>1601</v>
      </c>
      <c r="K2145" s="832" t="s">
        <v>4869</v>
      </c>
      <c r="L2145" s="835">
        <v>219.37</v>
      </c>
      <c r="M2145" s="835">
        <v>1316.22</v>
      </c>
      <c r="N2145" s="832">
        <v>6</v>
      </c>
      <c r="O2145" s="836">
        <v>2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10</v>
      </c>
      <c r="B2146" s="832" t="s">
        <v>2982</v>
      </c>
      <c r="C2146" s="832" t="s">
        <v>2989</v>
      </c>
      <c r="D2146" s="833" t="s">
        <v>6899</v>
      </c>
      <c r="E2146" s="834" t="s">
        <v>3023</v>
      </c>
      <c r="F2146" s="832" t="s">
        <v>2984</v>
      </c>
      <c r="G2146" s="832" t="s">
        <v>3533</v>
      </c>
      <c r="H2146" s="832" t="s">
        <v>630</v>
      </c>
      <c r="I2146" s="832" t="s">
        <v>3534</v>
      </c>
      <c r="J2146" s="832" t="s">
        <v>1072</v>
      </c>
      <c r="K2146" s="832" t="s">
        <v>3535</v>
      </c>
      <c r="L2146" s="835">
        <v>61.97</v>
      </c>
      <c r="M2146" s="835">
        <v>61.97</v>
      </c>
      <c r="N2146" s="832">
        <v>1</v>
      </c>
      <c r="O2146" s="836">
        <v>0.5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10</v>
      </c>
      <c r="B2147" s="832" t="s">
        <v>2982</v>
      </c>
      <c r="C2147" s="832" t="s">
        <v>2989</v>
      </c>
      <c r="D2147" s="833" t="s">
        <v>6899</v>
      </c>
      <c r="E2147" s="834" t="s">
        <v>3023</v>
      </c>
      <c r="F2147" s="832" t="s">
        <v>2984</v>
      </c>
      <c r="G2147" s="832" t="s">
        <v>3849</v>
      </c>
      <c r="H2147" s="832" t="s">
        <v>630</v>
      </c>
      <c r="I2147" s="832" t="s">
        <v>3850</v>
      </c>
      <c r="J2147" s="832" t="s">
        <v>3851</v>
      </c>
      <c r="K2147" s="832" t="s">
        <v>3852</v>
      </c>
      <c r="L2147" s="835">
        <v>77.13</v>
      </c>
      <c r="M2147" s="835">
        <v>77.13</v>
      </c>
      <c r="N2147" s="832">
        <v>1</v>
      </c>
      <c r="O2147" s="836">
        <v>0.5</v>
      </c>
      <c r="P2147" s="835">
        <v>77.13</v>
      </c>
      <c r="Q2147" s="837">
        <v>1</v>
      </c>
      <c r="R2147" s="832">
        <v>1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10</v>
      </c>
      <c r="B2148" s="832" t="s">
        <v>2982</v>
      </c>
      <c r="C2148" s="832" t="s">
        <v>2989</v>
      </c>
      <c r="D2148" s="833" t="s">
        <v>6899</v>
      </c>
      <c r="E2148" s="834" t="s">
        <v>3023</v>
      </c>
      <c r="F2148" s="832" t="s">
        <v>2984</v>
      </c>
      <c r="G2148" s="832" t="s">
        <v>3445</v>
      </c>
      <c r="H2148" s="832" t="s">
        <v>630</v>
      </c>
      <c r="I2148" s="832" t="s">
        <v>3776</v>
      </c>
      <c r="J2148" s="832" t="s">
        <v>3777</v>
      </c>
      <c r="K2148" s="832" t="s">
        <v>3778</v>
      </c>
      <c r="L2148" s="835">
        <v>0</v>
      </c>
      <c r="M2148" s="835">
        <v>0</v>
      </c>
      <c r="N2148" s="832">
        <v>1</v>
      </c>
      <c r="O2148" s="836">
        <v>0.5</v>
      </c>
      <c r="P2148" s="835">
        <v>0</v>
      </c>
      <c r="Q2148" s="837"/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10</v>
      </c>
      <c r="B2149" s="832" t="s">
        <v>2982</v>
      </c>
      <c r="C2149" s="832" t="s">
        <v>2989</v>
      </c>
      <c r="D2149" s="833" t="s">
        <v>6899</v>
      </c>
      <c r="E2149" s="834" t="s">
        <v>3023</v>
      </c>
      <c r="F2149" s="832" t="s">
        <v>2984</v>
      </c>
      <c r="G2149" s="832" t="s">
        <v>5006</v>
      </c>
      <c r="H2149" s="832" t="s">
        <v>630</v>
      </c>
      <c r="I2149" s="832" t="s">
        <v>5007</v>
      </c>
      <c r="J2149" s="832" t="s">
        <v>5008</v>
      </c>
      <c r="K2149" s="832" t="s">
        <v>5009</v>
      </c>
      <c r="L2149" s="835">
        <v>0</v>
      </c>
      <c r="M2149" s="835">
        <v>0</v>
      </c>
      <c r="N2149" s="832">
        <v>3</v>
      </c>
      <c r="O2149" s="836">
        <v>0.5</v>
      </c>
      <c r="P2149" s="835">
        <v>0</v>
      </c>
      <c r="Q2149" s="837"/>
      <c r="R2149" s="832">
        <v>3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10</v>
      </c>
      <c r="B2150" s="832" t="s">
        <v>2982</v>
      </c>
      <c r="C2150" s="832" t="s">
        <v>2989</v>
      </c>
      <c r="D2150" s="833" t="s">
        <v>6899</v>
      </c>
      <c r="E2150" s="834" t="s">
        <v>3023</v>
      </c>
      <c r="F2150" s="832" t="s">
        <v>2984</v>
      </c>
      <c r="G2150" s="832" t="s">
        <v>4441</v>
      </c>
      <c r="H2150" s="832" t="s">
        <v>630</v>
      </c>
      <c r="I2150" s="832" t="s">
        <v>5010</v>
      </c>
      <c r="J2150" s="832" t="s">
        <v>4443</v>
      </c>
      <c r="K2150" s="832" t="s">
        <v>5011</v>
      </c>
      <c r="L2150" s="835">
        <v>0</v>
      </c>
      <c r="M2150" s="835">
        <v>0</v>
      </c>
      <c r="N2150" s="832">
        <v>1</v>
      </c>
      <c r="O2150" s="836">
        <v>0.5</v>
      </c>
      <c r="P2150" s="835">
        <v>0</v>
      </c>
      <c r="Q2150" s="837"/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10</v>
      </c>
      <c r="B2151" s="832" t="s">
        <v>2982</v>
      </c>
      <c r="C2151" s="832" t="s">
        <v>2989</v>
      </c>
      <c r="D2151" s="833" t="s">
        <v>6899</v>
      </c>
      <c r="E2151" s="834" t="s">
        <v>3023</v>
      </c>
      <c r="F2151" s="832" t="s">
        <v>2984</v>
      </c>
      <c r="G2151" s="832" t="s">
        <v>5012</v>
      </c>
      <c r="H2151" s="832" t="s">
        <v>630</v>
      </c>
      <c r="I2151" s="832" t="s">
        <v>5013</v>
      </c>
      <c r="J2151" s="832" t="s">
        <v>5014</v>
      </c>
      <c r="K2151" s="832" t="s">
        <v>5015</v>
      </c>
      <c r="L2151" s="835">
        <v>0</v>
      </c>
      <c r="M2151" s="835">
        <v>0</v>
      </c>
      <c r="N2151" s="832">
        <v>3</v>
      </c>
      <c r="O2151" s="836">
        <v>1</v>
      </c>
      <c r="P2151" s="835">
        <v>0</v>
      </c>
      <c r="Q2151" s="837"/>
      <c r="R2151" s="832">
        <v>3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10</v>
      </c>
      <c r="B2152" s="832" t="s">
        <v>2982</v>
      </c>
      <c r="C2152" s="832" t="s">
        <v>2989</v>
      </c>
      <c r="D2152" s="833" t="s">
        <v>6899</v>
      </c>
      <c r="E2152" s="834" t="s">
        <v>3023</v>
      </c>
      <c r="F2152" s="832" t="s">
        <v>2985</v>
      </c>
      <c r="G2152" s="832" t="s">
        <v>3094</v>
      </c>
      <c r="H2152" s="832" t="s">
        <v>630</v>
      </c>
      <c r="I2152" s="832" t="s">
        <v>5016</v>
      </c>
      <c r="J2152" s="832" t="s">
        <v>3040</v>
      </c>
      <c r="K2152" s="832"/>
      <c r="L2152" s="835">
        <v>0</v>
      </c>
      <c r="M2152" s="835">
        <v>0</v>
      </c>
      <c r="N2152" s="832">
        <v>1</v>
      </c>
      <c r="O2152" s="836">
        <v>1</v>
      </c>
      <c r="P2152" s="835"/>
      <c r="Q2152" s="837"/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10</v>
      </c>
      <c r="B2153" s="832" t="s">
        <v>2982</v>
      </c>
      <c r="C2153" s="832" t="s">
        <v>2989</v>
      </c>
      <c r="D2153" s="833" t="s">
        <v>6899</v>
      </c>
      <c r="E2153" s="834" t="s">
        <v>3048</v>
      </c>
      <c r="F2153" s="832" t="s">
        <v>2984</v>
      </c>
      <c r="G2153" s="832" t="s">
        <v>3182</v>
      </c>
      <c r="H2153" s="832" t="s">
        <v>630</v>
      </c>
      <c r="I2153" s="832" t="s">
        <v>3420</v>
      </c>
      <c r="J2153" s="832" t="s">
        <v>1683</v>
      </c>
      <c r="K2153" s="832" t="s">
        <v>3421</v>
      </c>
      <c r="L2153" s="835">
        <v>128.69999999999999</v>
      </c>
      <c r="M2153" s="835">
        <v>257.39999999999998</v>
      </c>
      <c r="N2153" s="832">
        <v>2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10</v>
      </c>
      <c r="B2154" s="832" t="s">
        <v>2982</v>
      </c>
      <c r="C2154" s="832" t="s">
        <v>2989</v>
      </c>
      <c r="D2154" s="833" t="s">
        <v>6899</v>
      </c>
      <c r="E2154" s="834" t="s">
        <v>3080</v>
      </c>
      <c r="F2154" s="832" t="s">
        <v>2984</v>
      </c>
      <c r="G2154" s="832" t="s">
        <v>3232</v>
      </c>
      <c r="H2154" s="832" t="s">
        <v>630</v>
      </c>
      <c r="I2154" s="832" t="s">
        <v>4314</v>
      </c>
      <c r="J2154" s="832" t="s">
        <v>1421</v>
      </c>
      <c r="K2154" s="832" t="s">
        <v>4315</v>
      </c>
      <c r="L2154" s="835">
        <v>462.73</v>
      </c>
      <c r="M2154" s="835">
        <v>462.73</v>
      </c>
      <c r="N2154" s="832">
        <v>1</v>
      </c>
      <c r="O2154" s="836">
        <v>1</v>
      </c>
      <c r="P2154" s="835">
        <v>462.73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10</v>
      </c>
      <c r="B2155" s="832" t="s">
        <v>2982</v>
      </c>
      <c r="C2155" s="832" t="s">
        <v>2989</v>
      </c>
      <c r="D2155" s="833" t="s">
        <v>6899</v>
      </c>
      <c r="E2155" s="834" t="s">
        <v>3080</v>
      </c>
      <c r="F2155" s="832" t="s">
        <v>2984</v>
      </c>
      <c r="G2155" s="832" t="s">
        <v>4478</v>
      </c>
      <c r="H2155" s="832" t="s">
        <v>630</v>
      </c>
      <c r="I2155" s="832" t="s">
        <v>4479</v>
      </c>
      <c r="J2155" s="832" t="s">
        <v>4480</v>
      </c>
      <c r="K2155" s="832" t="s">
        <v>4481</v>
      </c>
      <c r="L2155" s="835">
        <v>0</v>
      </c>
      <c r="M2155" s="835">
        <v>0</v>
      </c>
      <c r="N2155" s="832">
        <v>1</v>
      </c>
      <c r="O2155" s="836">
        <v>0.5</v>
      </c>
      <c r="P2155" s="835">
        <v>0</v>
      </c>
      <c r="Q2155" s="837"/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10</v>
      </c>
      <c r="B2156" s="832" t="s">
        <v>2982</v>
      </c>
      <c r="C2156" s="832" t="s">
        <v>2989</v>
      </c>
      <c r="D2156" s="833" t="s">
        <v>6899</v>
      </c>
      <c r="E2156" s="834" t="s">
        <v>3080</v>
      </c>
      <c r="F2156" s="832" t="s">
        <v>2984</v>
      </c>
      <c r="G2156" s="832" t="s">
        <v>3106</v>
      </c>
      <c r="H2156" s="832" t="s">
        <v>689</v>
      </c>
      <c r="I2156" s="832" t="s">
        <v>2445</v>
      </c>
      <c r="J2156" s="832" t="s">
        <v>2446</v>
      </c>
      <c r="K2156" s="832" t="s">
        <v>2447</v>
      </c>
      <c r="L2156" s="835">
        <v>66.08</v>
      </c>
      <c r="M2156" s="835">
        <v>198.24</v>
      </c>
      <c r="N2156" s="832">
        <v>3</v>
      </c>
      <c r="O2156" s="836">
        <v>3</v>
      </c>
      <c r="P2156" s="835">
        <v>66.08</v>
      </c>
      <c r="Q2156" s="837">
        <v>0.33333333333333331</v>
      </c>
      <c r="R2156" s="832">
        <v>1</v>
      </c>
      <c r="S2156" s="837">
        <v>0.33333333333333331</v>
      </c>
      <c r="T2156" s="836">
        <v>1</v>
      </c>
      <c r="U2156" s="838">
        <v>0.33333333333333331</v>
      </c>
    </row>
    <row r="2157" spans="1:21" ht="14.4" customHeight="1" x14ac:dyDescent="0.3">
      <c r="A2157" s="831">
        <v>10</v>
      </c>
      <c r="B2157" s="832" t="s">
        <v>2982</v>
      </c>
      <c r="C2157" s="832" t="s">
        <v>2989</v>
      </c>
      <c r="D2157" s="833" t="s">
        <v>6899</v>
      </c>
      <c r="E2157" s="834" t="s">
        <v>3080</v>
      </c>
      <c r="F2157" s="832" t="s">
        <v>2984</v>
      </c>
      <c r="G2157" s="832" t="s">
        <v>3106</v>
      </c>
      <c r="H2157" s="832" t="s">
        <v>689</v>
      </c>
      <c r="I2157" s="832" t="s">
        <v>2451</v>
      </c>
      <c r="J2157" s="832" t="s">
        <v>1014</v>
      </c>
      <c r="K2157" s="832" t="s">
        <v>3256</v>
      </c>
      <c r="L2157" s="835">
        <v>75.73</v>
      </c>
      <c r="M2157" s="835">
        <v>75.73</v>
      </c>
      <c r="N2157" s="832">
        <v>1</v>
      </c>
      <c r="O2157" s="836">
        <v>1</v>
      </c>
      <c r="P2157" s="835">
        <v>75.73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10</v>
      </c>
      <c r="B2158" s="832" t="s">
        <v>2982</v>
      </c>
      <c r="C2158" s="832" t="s">
        <v>2989</v>
      </c>
      <c r="D2158" s="833" t="s">
        <v>6899</v>
      </c>
      <c r="E2158" s="834" t="s">
        <v>3080</v>
      </c>
      <c r="F2158" s="832" t="s">
        <v>2984</v>
      </c>
      <c r="G2158" s="832" t="s">
        <v>4459</v>
      </c>
      <c r="H2158" s="832" t="s">
        <v>630</v>
      </c>
      <c r="I2158" s="832" t="s">
        <v>4460</v>
      </c>
      <c r="J2158" s="832" t="s">
        <v>4461</v>
      </c>
      <c r="K2158" s="832" t="s">
        <v>3128</v>
      </c>
      <c r="L2158" s="835">
        <v>80.23</v>
      </c>
      <c r="M2158" s="835">
        <v>80.23</v>
      </c>
      <c r="N2158" s="832">
        <v>1</v>
      </c>
      <c r="O2158" s="836">
        <v>1</v>
      </c>
      <c r="P2158" s="835">
        <v>80.23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10</v>
      </c>
      <c r="B2159" s="832" t="s">
        <v>2982</v>
      </c>
      <c r="C2159" s="832" t="s">
        <v>2989</v>
      </c>
      <c r="D2159" s="833" t="s">
        <v>6899</v>
      </c>
      <c r="E2159" s="834" t="s">
        <v>3080</v>
      </c>
      <c r="F2159" s="832" t="s">
        <v>2984</v>
      </c>
      <c r="G2159" s="832" t="s">
        <v>3263</v>
      </c>
      <c r="H2159" s="832" t="s">
        <v>689</v>
      </c>
      <c r="I2159" s="832" t="s">
        <v>2766</v>
      </c>
      <c r="J2159" s="832" t="s">
        <v>2459</v>
      </c>
      <c r="K2159" s="832" t="s">
        <v>2465</v>
      </c>
      <c r="L2159" s="835">
        <v>85.27</v>
      </c>
      <c r="M2159" s="835">
        <v>85.27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10</v>
      </c>
      <c r="B2160" s="832" t="s">
        <v>2982</v>
      </c>
      <c r="C2160" s="832" t="s">
        <v>2989</v>
      </c>
      <c r="D2160" s="833" t="s">
        <v>6899</v>
      </c>
      <c r="E2160" s="834" t="s">
        <v>3080</v>
      </c>
      <c r="F2160" s="832" t="s">
        <v>2984</v>
      </c>
      <c r="G2160" s="832" t="s">
        <v>3648</v>
      </c>
      <c r="H2160" s="832" t="s">
        <v>630</v>
      </c>
      <c r="I2160" s="832" t="s">
        <v>3649</v>
      </c>
      <c r="J2160" s="832" t="s">
        <v>1380</v>
      </c>
      <c r="K2160" s="832" t="s">
        <v>3650</v>
      </c>
      <c r="L2160" s="835">
        <v>161.52000000000001</v>
      </c>
      <c r="M2160" s="835">
        <v>161.52000000000001</v>
      </c>
      <c r="N2160" s="832">
        <v>1</v>
      </c>
      <c r="O2160" s="836">
        <v>1</v>
      </c>
      <c r="P2160" s="835">
        <v>161.52000000000001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10</v>
      </c>
      <c r="B2161" s="832" t="s">
        <v>2982</v>
      </c>
      <c r="C2161" s="832" t="s">
        <v>2989</v>
      </c>
      <c r="D2161" s="833" t="s">
        <v>6899</v>
      </c>
      <c r="E2161" s="834" t="s">
        <v>3080</v>
      </c>
      <c r="F2161" s="832" t="s">
        <v>2984</v>
      </c>
      <c r="G2161" s="832" t="s">
        <v>3293</v>
      </c>
      <c r="H2161" s="832" t="s">
        <v>630</v>
      </c>
      <c r="I2161" s="832" t="s">
        <v>3294</v>
      </c>
      <c r="J2161" s="832" t="s">
        <v>778</v>
      </c>
      <c r="K2161" s="832" t="s">
        <v>781</v>
      </c>
      <c r="L2161" s="835">
        <v>0</v>
      </c>
      <c r="M2161" s="835">
        <v>0</v>
      </c>
      <c r="N2161" s="832">
        <v>1</v>
      </c>
      <c r="O2161" s="836">
        <v>1</v>
      </c>
      <c r="P2161" s="835"/>
      <c r="Q2161" s="837"/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10</v>
      </c>
      <c r="B2162" s="832" t="s">
        <v>2982</v>
      </c>
      <c r="C2162" s="832" t="s">
        <v>2989</v>
      </c>
      <c r="D2162" s="833" t="s">
        <v>6899</v>
      </c>
      <c r="E2162" s="834" t="s">
        <v>3080</v>
      </c>
      <c r="F2162" s="832" t="s">
        <v>2984</v>
      </c>
      <c r="G2162" s="832" t="s">
        <v>3300</v>
      </c>
      <c r="H2162" s="832" t="s">
        <v>630</v>
      </c>
      <c r="I2162" s="832" t="s">
        <v>3306</v>
      </c>
      <c r="J2162" s="832" t="s">
        <v>3302</v>
      </c>
      <c r="K2162" s="832" t="s">
        <v>3307</v>
      </c>
      <c r="L2162" s="835">
        <v>3.01</v>
      </c>
      <c r="M2162" s="835">
        <v>9.0299999999999994</v>
      </c>
      <c r="N2162" s="832">
        <v>3</v>
      </c>
      <c r="O2162" s="836">
        <v>1</v>
      </c>
      <c r="P2162" s="835">
        <v>9.0299999999999994</v>
      </c>
      <c r="Q2162" s="837">
        <v>1</v>
      </c>
      <c r="R2162" s="832">
        <v>3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10</v>
      </c>
      <c r="B2163" s="832" t="s">
        <v>2982</v>
      </c>
      <c r="C2163" s="832" t="s">
        <v>2989</v>
      </c>
      <c r="D2163" s="833" t="s">
        <v>6899</v>
      </c>
      <c r="E2163" s="834" t="s">
        <v>3080</v>
      </c>
      <c r="F2163" s="832" t="s">
        <v>2984</v>
      </c>
      <c r="G2163" s="832" t="s">
        <v>4399</v>
      </c>
      <c r="H2163" s="832" t="s">
        <v>630</v>
      </c>
      <c r="I2163" s="832" t="s">
        <v>4400</v>
      </c>
      <c r="J2163" s="832" t="s">
        <v>896</v>
      </c>
      <c r="K2163" s="832" t="s">
        <v>4401</v>
      </c>
      <c r="L2163" s="835">
        <v>19.89</v>
      </c>
      <c r="M2163" s="835">
        <v>39.78</v>
      </c>
      <c r="N2163" s="832">
        <v>2</v>
      </c>
      <c r="O2163" s="836">
        <v>0.5</v>
      </c>
      <c r="P2163" s="835">
        <v>39.78</v>
      </c>
      <c r="Q2163" s="837">
        <v>1</v>
      </c>
      <c r="R2163" s="832">
        <v>2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10</v>
      </c>
      <c r="B2164" s="832" t="s">
        <v>2982</v>
      </c>
      <c r="C2164" s="832" t="s">
        <v>2989</v>
      </c>
      <c r="D2164" s="833" t="s">
        <v>6899</v>
      </c>
      <c r="E2164" s="834" t="s">
        <v>3080</v>
      </c>
      <c r="F2164" s="832" t="s">
        <v>2984</v>
      </c>
      <c r="G2164" s="832" t="s">
        <v>3980</v>
      </c>
      <c r="H2164" s="832" t="s">
        <v>689</v>
      </c>
      <c r="I2164" s="832" t="s">
        <v>2608</v>
      </c>
      <c r="J2164" s="832" t="s">
        <v>1704</v>
      </c>
      <c r="K2164" s="832" t="s">
        <v>2609</v>
      </c>
      <c r="L2164" s="835">
        <v>846.47</v>
      </c>
      <c r="M2164" s="835">
        <v>846.47</v>
      </c>
      <c r="N2164" s="832">
        <v>1</v>
      </c>
      <c r="O2164" s="836">
        <v>0.5</v>
      </c>
      <c r="P2164" s="835">
        <v>846.47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10</v>
      </c>
      <c r="B2165" s="832" t="s">
        <v>2982</v>
      </c>
      <c r="C2165" s="832" t="s">
        <v>2989</v>
      </c>
      <c r="D2165" s="833" t="s">
        <v>6899</v>
      </c>
      <c r="E2165" s="834" t="s">
        <v>3080</v>
      </c>
      <c r="F2165" s="832" t="s">
        <v>2984</v>
      </c>
      <c r="G2165" s="832" t="s">
        <v>3980</v>
      </c>
      <c r="H2165" s="832" t="s">
        <v>689</v>
      </c>
      <c r="I2165" s="832" t="s">
        <v>2608</v>
      </c>
      <c r="J2165" s="832" t="s">
        <v>1704</v>
      </c>
      <c r="K2165" s="832" t="s">
        <v>2609</v>
      </c>
      <c r="L2165" s="835">
        <v>3231.81</v>
      </c>
      <c r="M2165" s="835">
        <v>9695.43</v>
      </c>
      <c r="N2165" s="832">
        <v>3</v>
      </c>
      <c r="O2165" s="836">
        <v>1.5</v>
      </c>
      <c r="P2165" s="835">
        <v>9695.43</v>
      </c>
      <c r="Q2165" s="837">
        <v>1</v>
      </c>
      <c r="R2165" s="832">
        <v>3</v>
      </c>
      <c r="S2165" s="837">
        <v>1</v>
      </c>
      <c r="T2165" s="836">
        <v>1.5</v>
      </c>
      <c r="U2165" s="838">
        <v>1</v>
      </c>
    </row>
    <row r="2166" spans="1:21" ht="14.4" customHeight="1" x14ac:dyDescent="0.3">
      <c r="A2166" s="831">
        <v>10</v>
      </c>
      <c r="B2166" s="832" t="s">
        <v>2982</v>
      </c>
      <c r="C2166" s="832" t="s">
        <v>2989</v>
      </c>
      <c r="D2166" s="833" t="s">
        <v>6899</v>
      </c>
      <c r="E2166" s="834" t="s">
        <v>3080</v>
      </c>
      <c r="F2166" s="832" t="s">
        <v>2984</v>
      </c>
      <c r="G2166" s="832" t="s">
        <v>3320</v>
      </c>
      <c r="H2166" s="832" t="s">
        <v>630</v>
      </c>
      <c r="I2166" s="832" t="s">
        <v>3321</v>
      </c>
      <c r="J2166" s="832" t="s">
        <v>2217</v>
      </c>
      <c r="K2166" s="832" t="s">
        <v>3322</v>
      </c>
      <c r="L2166" s="835">
        <v>107.27</v>
      </c>
      <c r="M2166" s="835">
        <v>429.08</v>
      </c>
      <c r="N2166" s="832">
        <v>4</v>
      </c>
      <c r="O2166" s="836">
        <v>2.5</v>
      </c>
      <c r="P2166" s="835">
        <v>321.81</v>
      </c>
      <c r="Q2166" s="837">
        <v>0.75</v>
      </c>
      <c r="R2166" s="832">
        <v>3</v>
      </c>
      <c r="S2166" s="837">
        <v>0.75</v>
      </c>
      <c r="T2166" s="836">
        <v>1.5</v>
      </c>
      <c r="U2166" s="838">
        <v>0.6</v>
      </c>
    </row>
    <row r="2167" spans="1:21" ht="14.4" customHeight="1" x14ac:dyDescent="0.3">
      <c r="A2167" s="831">
        <v>10</v>
      </c>
      <c r="B2167" s="832" t="s">
        <v>2982</v>
      </c>
      <c r="C2167" s="832" t="s">
        <v>2989</v>
      </c>
      <c r="D2167" s="833" t="s">
        <v>6899</v>
      </c>
      <c r="E2167" s="834" t="s">
        <v>3080</v>
      </c>
      <c r="F2167" s="832" t="s">
        <v>2984</v>
      </c>
      <c r="G2167" s="832" t="s">
        <v>3563</v>
      </c>
      <c r="H2167" s="832" t="s">
        <v>630</v>
      </c>
      <c r="I2167" s="832" t="s">
        <v>4987</v>
      </c>
      <c r="J2167" s="832" t="s">
        <v>1190</v>
      </c>
      <c r="K2167" s="832" t="s">
        <v>4988</v>
      </c>
      <c r="L2167" s="835">
        <v>0</v>
      </c>
      <c r="M2167" s="835">
        <v>0</v>
      </c>
      <c r="N2167" s="832">
        <v>3</v>
      </c>
      <c r="O2167" s="836">
        <v>1.5</v>
      </c>
      <c r="P2167" s="835">
        <v>0</v>
      </c>
      <c r="Q2167" s="837"/>
      <c r="R2167" s="832">
        <v>2</v>
      </c>
      <c r="S2167" s="837">
        <v>0.66666666666666663</v>
      </c>
      <c r="T2167" s="836">
        <v>1</v>
      </c>
      <c r="U2167" s="838">
        <v>0.66666666666666663</v>
      </c>
    </row>
    <row r="2168" spans="1:21" ht="14.4" customHeight="1" x14ac:dyDescent="0.3">
      <c r="A2168" s="831">
        <v>10</v>
      </c>
      <c r="B2168" s="832" t="s">
        <v>2982</v>
      </c>
      <c r="C2168" s="832" t="s">
        <v>2989</v>
      </c>
      <c r="D2168" s="833" t="s">
        <v>6899</v>
      </c>
      <c r="E2168" s="834" t="s">
        <v>3080</v>
      </c>
      <c r="F2168" s="832" t="s">
        <v>2984</v>
      </c>
      <c r="G2168" s="832" t="s">
        <v>3563</v>
      </c>
      <c r="H2168" s="832" t="s">
        <v>630</v>
      </c>
      <c r="I2168" s="832" t="s">
        <v>3745</v>
      </c>
      <c r="J2168" s="832" t="s">
        <v>1190</v>
      </c>
      <c r="K2168" s="832" t="s">
        <v>3643</v>
      </c>
      <c r="L2168" s="835">
        <v>55.01</v>
      </c>
      <c r="M2168" s="835">
        <v>55.01</v>
      </c>
      <c r="N2168" s="832">
        <v>1</v>
      </c>
      <c r="O2168" s="836">
        <v>0.5</v>
      </c>
      <c r="P2168" s="835">
        <v>55.01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10</v>
      </c>
      <c r="B2169" s="832" t="s">
        <v>2982</v>
      </c>
      <c r="C2169" s="832" t="s">
        <v>2989</v>
      </c>
      <c r="D2169" s="833" t="s">
        <v>6899</v>
      </c>
      <c r="E2169" s="834" t="s">
        <v>3080</v>
      </c>
      <c r="F2169" s="832" t="s">
        <v>2984</v>
      </c>
      <c r="G2169" s="832" t="s">
        <v>3115</v>
      </c>
      <c r="H2169" s="832" t="s">
        <v>630</v>
      </c>
      <c r="I2169" s="832" t="s">
        <v>3116</v>
      </c>
      <c r="J2169" s="832" t="s">
        <v>949</v>
      </c>
      <c r="K2169" s="832" t="s">
        <v>3117</v>
      </c>
      <c r="L2169" s="835">
        <v>34.15</v>
      </c>
      <c r="M2169" s="835">
        <v>102.44999999999999</v>
      </c>
      <c r="N2169" s="832">
        <v>3</v>
      </c>
      <c r="O2169" s="836">
        <v>2.5</v>
      </c>
      <c r="P2169" s="835">
        <v>34.15</v>
      </c>
      <c r="Q2169" s="837">
        <v>0.33333333333333337</v>
      </c>
      <c r="R2169" s="832">
        <v>1</v>
      </c>
      <c r="S2169" s="837">
        <v>0.33333333333333331</v>
      </c>
      <c r="T2169" s="836">
        <v>0.5</v>
      </c>
      <c r="U2169" s="838">
        <v>0.2</v>
      </c>
    </row>
    <row r="2170" spans="1:21" ht="14.4" customHeight="1" x14ac:dyDescent="0.3">
      <c r="A2170" s="831">
        <v>10</v>
      </c>
      <c r="B2170" s="832" t="s">
        <v>2982</v>
      </c>
      <c r="C2170" s="832" t="s">
        <v>2989</v>
      </c>
      <c r="D2170" s="833" t="s">
        <v>6899</v>
      </c>
      <c r="E2170" s="834" t="s">
        <v>3080</v>
      </c>
      <c r="F2170" s="832" t="s">
        <v>2984</v>
      </c>
      <c r="G2170" s="832" t="s">
        <v>3120</v>
      </c>
      <c r="H2170" s="832" t="s">
        <v>630</v>
      </c>
      <c r="I2170" s="832" t="s">
        <v>3211</v>
      </c>
      <c r="J2170" s="832" t="s">
        <v>1034</v>
      </c>
      <c r="K2170" s="832" t="s">
        <v>3212</v>
      </c>
      <c r="L2170" s="835">
        <v>48.09</v>
      </c>
      <c r="M2170" s="835">
        <v>48.09</v>
      </c>
      <c r="N2170" s="832">
        <v>1</v>
      </c>
      <c r="O2170" s="836">
        <v>0.5</v>
      </c>
      <c r="P2170" s="835">
        <v>48.09</v>
      </c>
      <c r="Q2170" s="837">
        <v>1</v>
      </c>
      <c r="R2170" s="832">
        <v>1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10</v>
      </c>
      <c r="B2171" s="832" t="s">
        <v>2982</v>
      </c>
      <c r="C2171" s="832" t="s">
        <v>2989</v>
      </c>
      <c r="D2171" s="833" t="s">
        <v>6899</v>
      </c>
      <c r="E2171" s="834" t="s">
        <v>3080</v>
      </c>
      <c r="F2171" s="832" t="s">
        <v>2984</v>
      </c>
      <c r="G2171" s="832" t="s">
        <v>3323</v>
      </c>
      <c r="H2171" s="832" t="s">
        <v>630</v>
      </c>
      <c r="I2171" s="832" t="s">
        <v>3324</v>
      </c>
      <c r="J2171" s="832" t="s">
        <v>702</v>
      </c>
      <c r="K2171" s="832" t="s">
        <v>3325</v>
      </c>
      <c r="L2171" s="835">
        <v>0</v>
      </c>
      <c r="M2171" s="835">
        <v>0</v>
      </c>
      <c r="N2171" s="832">
        <v>2</v>
      </c>
      <c r="O2171" s="836">
        <v>2</v>
      </c>
      <c r="P2171" s="835">
        <v>0</v>
      </c>
      <c r="Q2171" s="837"/>
      <c r="R2171" s="832">
        <v>1</v>
      </c>
      <c r="S2171" s="837">
        <v>0.5</v>
      </c>
      <c r="T2171" s="836">
        <v>1</v>
      </c>
      <c r="U2171" s="838">
        <v>0.5</v>
      </c>
    </row>
    <row r="2172" spans="1:21" ht="14.4" customHeight="1" x14ac:dyDescent="0.3">
      <c r="A2172" s="831">
        <v>10</v>
      </c>
      <c r="B2172" s="832" t="s">
        <v>2982</v>
      </c>
      <c r="C2172" s="832" t="s">
        <v>2989</v>
      </c>
      <c r="D2172" s="833" t="s">
        <v>6899</v>
      </c>
      <c r="E2172" s="834" t="s">
        <v>3080</v>
      </c>
      <c r="F2172" s="832" t="s">
        <v>2984</v>
      </c>
      <c r="G2172" s="832" t="s">
        <v>3123</v>
      </c>
      <c r="H2172" s="832" t="s">
        <v>630</v>
      </c>
      <c r="I2172" s="832" t="s">
        <v>3329</v>
      </c>
      <c r="J2172" s="832" t="s">
        <v>1590</v>
      </c>
      <c r="K2172" s="832" t="s">
        <v>3330</v>
      </c>
      <c r="L2172" s="835">
        <v>98.75</v>
      </c>
      <c r="M2172" s="835">
        <v>197.5</v>
      </c>
      <c r="N2172" s="832">
        <v>2</v>
      </c>
      <c r="O2172" s="836">
        <v>1.5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10</v>
      </c>
      <c r="B2173" s="832" t="s">
        <v>2982</v>
      </c>
      <c r="C2173" s="832" t="s">
        <v>2989</v>
      </c>
      <c r="D2173" s="833" t="s">
        <v>6899</v>
      </c>
      <c r="E2173" s="834" t="s">
        <v>3080</v>
      </c>
      <c r="F2173" s="832" t="s">
        <v>2984</v>
      </c>
      <c r="G2173" s="832" t="s">
        <v>3123</v>
      </c>
      <c r="H2173" s="832" t="s">
        <v>630</v>
      </c>
      <c r="I2173" s="832" t="s">
        <v>3493</v>
      </c>
      <c r="J2173" s="832" t="s">
        <v>1588</v>
      </c>
      <c r="K2173" s="832" t="s">
        <v>3125</v>
      </c>
      <c r="L2173" s="835">
        <v>49.38</v>
      </c>
      <c r="M2173" s="835">
        <v>49.38</v>
      </c>
      <c r="N2173" s="832">
        <v>1</v>
      </c>
      <c r="O2173" s="836">
        <v>0.5</v>
      </c>
      <c r="P2173" s="835">
        <v>49.38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10</v>
      </c>
      <c r="B2174" s="832" t="s">
        <v>2982</v>
      </c>
      <c r="C2174" s="832" t="s">
        <v>2989</v>
      </c>
      <c r="D2174" s="833" t="s">
        <v>6899</v>
      </c>
      <c r="E2174" s="834" t="s">
        <v>3080</v>
      </c>
      <c r="F2174" s="832" t="s">
        <v>2984</v>
      </c>
      <c r="G2174" s="832" t="s">
        <v>3334</v>
      </c>
      <c r="H2174" s="832" t="s">
        <v>630</v>
      </c>
      <c r="I2174" s="832" t="s">
        <v>3335</v>
      </c>
      <c r="J2174" s="832" t="s">
        <v>3336</v>
      </c>
      <c r="K2174" s="832" t="s">
        <v>3337</v>
      </c>
      <c r="L2174" s="835">
        <v>77.52</v>
      </c>
      <c r="M2174" s="835">
        <v>310.08</v>
      </c>
      <c r="N2174" s="832">
        <v>4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10</v>
      </c>
      <c r="B2175" s="832" t="s">
        <v>2982</v>
      </c>
      <c r="C2175" s="832" t="s">
        <v>2989</v>
      </c>
      <c r="D2175" s="833" t="s">
        <v>6899</v>
      </c>
      <c r="E2175" s="834" t="s">
        <v>3080</v>
      </c>
      <c r="F2175" s="832" t="s">
        <v>2984</v>
      </c>
      <c r="G2175" s="832" t="s">
        <v>3126</v>
      </c>
      <c r="H2175" s="832" t="s">
        <v>630</v>
      </c>
      <c r="I2175" s="832" t="s">
        <v>3127</v>
      </c>
      <c r="J2175" s="832" t="s">
        <v>1056</v>
      </c>
      <c r="K2175" s="832" t="s">
        <v>3128</v>
      </c>
      <c r="L2175" s="835">
        <v>61.97</v>
      </c>
      <c r="M2175" s="835">
        <v>61.97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10</v>
      </c>
      <c r="B2176" s="832" t="s">
        <v>2982</v>
      </c>
      <c r="C2176" s="832" t="s">
        <v>2989</v>
      </c>
      <c r="D2176" s="833" t="s">
        <v>6899</v>
      </c>
      <c r="E2176" s="834" t="s">
        <v>3080</v>
      </c>
      <c r="F2176" s="832" t="s">
        <v>2984</v>
      </c>
      <c r="G2176" s="832" t="s">
        <v>3129</v>
      </c>
      <c r="H2176" s="832" t="s">
        <v>630</v>
      </c>
      <c r="I2176" s="832" t="s">
        <v>3130</v>
      </c>
      <c r="J2176" s="832" t="s">
        <v>3131</v>
      </c>
      <c r="K2176" s="832" t="s">
        <v>3132</v>
      </c>
      <c r="L2176" s="835">
        <v>88.76</v>
      </c>
      <c r="M2176" s="835">
        <v>88.76</v>
      </c>
      <c r="N2176" s="832">
        <v>1</v>
      </c>
      <c r="O2176" s="836">
        <v>0.5</v>
      </c>
      <c r="P2176" s="835">
        <v>88.76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10</v>
      </c>
      <c r="B2177" s="832" t="s">
        <v>2982</v>
      </c>
      <c r="C2177" s="832" t="s">
        <v>2989</v>
      </c>
      <c r="D2177" s="833" t="s">
        <v>6899</v>
      </c>
      <c r="E2177" s="834" t="s">
        <v>3080</v>
      </c>
      <c r="F2177" s="832" t="s">
        <v>2984</v>
      </c>
      <c r="G2177" s="832" t="s">
        <v>3524</v>
      </c>
      <c r="H2177" s="832" t="s">
        <v>630</v>
      </c>
      <c r="I2177" s="832" t="s">
        <v>4969</v>
      </c>
      <c r="J2177" s="832" t="s">
        <v>3755</v>
      </c>
      <c r="K2177" s="832" t="s">
        <v>3902</v>
      </c>
      <c r="L2177" s="835">
        <v>0</v>
      </c>
      <c r="M2177" s="835">
        <v>0</v>
      </c>
      <c r="N2177" s="832">
        <v>1</v>
      </c>
      <c r="O2177" s="836">
        <v>0.5</v>
      </c>
      <c r="P2177" s="835">
        <v>0</v>
      </c>
      <c r="Q2177" s="837"/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10</v>
      </c>
      <c r="B2178" s="832" t="s">
        <v>2982</v>
      </c>
      <c r="C2178" s="832" t="s">
        <v>2989</v>
      </c>
      <c r="D2178" s="833" t="s">
        <v>6899</v>
      </c>
      <c r="E2178" s="834" t="s">
        <v>3080</v>
      </c>
      <c r="F2178" s="832" t="s">
        <v>2984</v>
      </c>
      <c r="G2178" s="832" t="s">
        <v>3524</v>
      </c>
      <c r="H2178" s="832" t="s">
        <v>630</v>
      </c>
      <c r="I2178" s="832" t="s">
        <v>3525</v>
      </c>
      <c r="J2178" s="832" t="s">
        <v>939</v>
      </c>
      <c r="K2178" s="832" t="s">
        <v>3526</v>
      </c>
      <c r="L2178" s="835">
        <v>380.18</v>
      </c>
      <c r="M2178" s="835">
        <v>760.36</v>
      </c>
      <c r="N2178" s="832">
        <v>2</v>
      </c>
      <c r="O2178" s="836">
        <v>1</v>
      </c>
      <c r="P2178" s="835">
        <v>380.18</v>
      </c>
      <c r="Q2178" s="837">
        <v>0.5</v>
      </c>
      <c r="R2178" s="832">
        <v>1</v>
      </c>
      <c r="S2178" s="837">
        <v>0.5</v>
      </c>
      <c r="T2178" s="836">
        <v>0.5</v>
      </c>
      <c r="U2178" s="838">
        <v>0.5</v>
      </c>
    </row>
    <row r="2179" spans="1:21" ht="14.4" customHeight="1" x14ac:dyDescent="0.3">
      <c r="A2179" s="831">
        <v>10</v>
      </c>
      <c r="B2179" s="832" t="s">
        <v>2982</v>
      </c>
      <c r="C2179" s="832" t="s">
        <v>2989</v>
      </c>
      <c r="D2179" s="833" t="s">
        <v>6899</v>
      </c>
      <c r="E2179" s="834" t="s">
        <v>3080</v>
      </c>
      <c r="F2179" s="832" t="s">
        <v>2984</v>
      </c>
      <c r="G2179" s="832" t="s">
        <v>3757</v>
      </c>
      <c r="H2179" s="832" t="s">
        <v>630</v>
      </c>
      <c r="I2179" s="832" t="s">
        <v>3827</v>
      </c>
      <c r="J2179" s="832" t="s">
        <v>1395</v>
      </c>
      <c r="K2179" s="832" t="s">
        <v>3828</v>
      </c>
      <c r="L2179" s="835">
        <v>0</v>
      </c>
      <c r="M2179" s="835">
        <v>0</v>
      </c>
      <c r="N2179" s="832">
        <v>1</v>
      </c>
      <c r="O2179" s="836">
        <v>1</v>
      </c>
      <c r="P2179" s="835">
        <v>0</v>
      </c>
      <c r="Q2179" s="837"/>
      <c r="R2179" s="832">
        <v>1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10</v>
      </c>
      <c r="B2180" s="832" t="s">
        <v>2982</v>
      </c>
      <c r="C2180" s="832" t="s">
        <v>2989</v>
      </c>
      <c r="D2180" s="833" t="s">
        <v>6899</v>
      </c>
      <c r="E2180" s="834" t="s">
        <v>3080</v>
      </c>
      <c r="F2180" s="832" t="s">
        <v>2984</v>
      </c>
      <c r="G2180" s="832" t="s">
        <v>3757</v>
      </c>
      <c r="H2180" s="832" t="s">
        <v>630</v>
      </c>
      <c r="I2180" s="832" t="s">
        <v>3758</v>
      </c>
      <c r="J2180" s="832" t="s">
        <v>1395</v>
      </c>
      <c r="K2180" s="832" t="s">
        <v>3759</v>
      </c>
      <c r="L2180" s="835">
        <v>0</v>
      </c>
      <c r="M2180" s="835">
        <v>0</v>
      </c>
      <c r="N2180" s="832">
        <v>3</v>
      </c>
      <c r="O2180" s="836">
        <v>1.5</v>
      </c>
      <c r="P2180" s="835">
        <v>0</v>
      </c>
      <c r="Q2180" s="837"/>
      <c r="R2180" s="832">
        <v>2</v>
      </c>
      <c r="S2180" s="837">
        <v>0.66666666666666663</v>
      </c>
      <c r="T2180" s="836">
        <v>1</v>
      </c>
      <c r="U2180" s="838">
        <v>0.66666666666666663</v>
      </c>
    </row>
    <row r="2181" spans="1:21" ht="14.4" customHeight="1" x14ac:dyDescent="0.3">
      <c r="A2181" s="831">
        <v>10</v>
      </c>
      <c r="B2181" s="832" t="s">
        <v>2982</v>
      </c>
      <c r="C2181" s="832" t="s">
        <v>2989</v>
      </c>
      <c r="D2181" s="833" t="s">
        <v>6899</v>
      </c>
      <c r="E2181" s="834" t="s">
        <v>3080</v>
      </c>
      <c r="F2181" s="832" t="s">
        <v>2984</v>
      </c>
      <c r="G2181" s="832" t="s">
        <v>3757</v>
      </c>
      <c r="H2181" s="832" t="s">
        <v>630</v>
      </c>
      <c r="I2181" s="832" t="s">
        <v>3903</v>
      </c>
      <c r="J2181" s="832" t="s">
        <v>3904</v>
      </c>
      <c r="K2181" s="832" t="s">
        <v>3905</v>
      </c>
      <c r="L2181" s="835">
        <v>0</v>
      </c>
      <c r="M2181" s="835">
        <v>0</v>
      </c>
      <c r="N2181" s="832">
        <v>1</v>
      </c>
      <c r="O2181" s="836">
        <v>0.5</v>
      </c>
      <c r="P2181" s="835">
        <v>0</v>
      </c>
      <c r="Q2181" s="837"/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10</v>
      </c>
      <c r="B2182" s="832" t="s">
        <v>2982</v>
      </c>
      <c r="C2182" s="832" t="s">
        <v>2989</v>
      </c>
      <c r="D2182" s="833" t="s">
        <v>6899</v>
      </c>
      <c r="E2182" s="834" t="s">
        <v>3080</v>
      </c>
      <c r="F2182" s="832" t="s">
        <v>2984</v>
      </c>
      <c r="G2182" s="832" t="s">
        <v>4859</v>
      </c>
      <c r="H2182" s="832" t="s">
        <v>630</v>
      </c>
      <c r="I2182" s="832" t="s">
        <v>4860</v>
      </c>
      <c r="J2182" s="832" t="s">
        <v>850</v>
      </c>
      <c r="K2182" s="832" t="s">
        <v>3447</v>
      </c>
      <c r="L2182" s="835">
        <v>0</v>
      </c>
      <c r="M2182" s="835">
        <v>0</v>
      </c>
      <c r="N2182" s="832">
        <v>1</v>
      </c>
      <c r="O2182" s="836">
        <v>0.5</v>
      </c>
      <c r="P2182" s="835">
        <v>0</v>
      </c>
      <c r="Q2182" s="837"/>
      <c r="R2182" s="832">
        <v>1</v>
      </c>
      <c r="S2182" s="837">
        <v>1</v>
      </c>
      <c r="T2182" s="836">
        <v>0.5</v>
      </c>
      <c r="U2182" s="838">
        <v>1</v>
      </c>
    </row>
    <row r="2183" spans="1:21" ht="14.4" customHeight="1" x14ac:dyDescent="0.3">
      <c r="A2183" s="831">
        <v>10</v>
      </c>
      <c r="B2183" s="832" t="s">
        <v>2982</v>
      </c>
      <c r="C2183" s="832" t="s">
        <v>2989</v>
      </c>
      <c r="D2183" s="833" t="s">
        <v>6899</v>
      </c>
      <c r="E2183" s="834" t="s">
        <v>3080</v>
      </c>
      <c r="F2183" s="832" t="s">
        <v>2984</v>
      </c>
      <c r="G2183" s="832" t="s">
        <v>4859</v>
      </c>
      <c r="H2183" s="832" t="s">
        <v>630</v>
      </c>
      <c r="I2183" s="832" t="s">
        <v>5017</v>
      </c>
      <c r="J2183" s="832" t="s">
        <v>850</v>
      </c>
      <c r="K2183" s="832" t="s">
        <v>4836</v>
      </c>
      <c r="L2183" s="835">
        <v>0</v>
      </c>
      <c r="M2183" s="835">
        <v>0</v>
      </c>
      <c r="N2183" s="832">
        <v>1</v>
      </c>
      <c r="O2183" s="836">
        <v>0.5</v>
      </c>
      <c r="P2183" s="835">
        <v>0</v>
      </c>
      <c r="Q2183" s="837"/>
      <c r="R2183" s="832">
        <v>1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10</v>
      </c>
      <c r="B2184" s="832" t="s">
        <v>2982</v>
      </c>
      <c r="C2184" s="832" t="s">
        <v>2989</v>
      </c>
      <c r="D2184" s="833" t="s">
        <v>6899</v>
      </c>
      <c r="E2184" s="834" t="s">
        <v>3080</v>
      </c>
      <c r="F2184" s="832" t="s">
        <v>2984</v>
      </c>
      <c r="G2184" s="832" t="s">
        <v>4305</v>
      </c>
      <c r="H2184" s="832" t="s">
        <v>630</v>
      </c>
      <c r="I2184" s="832" t="s">
        <v>4306</v>
      </c>
      <c r="J2184" s="832" t="s">
        <v>2002</v>
      </c>
      <c r="K2184" s="832" t="s">
        <v>4307</v>
      </c>
      <c r="L2184" s="835">
        <v>2252.17</v>
      </c>
      <c r="M2184" s="835">
        <v>2252.17</v>
      </c>
      <c r="N2184" s="832">
        <v>1</v>
      </c>
      <c r="O2184" s="836">
        <v>0.5</v>
      </c>
      <c r="P2184" s="835">
        <v>2252.17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10</v>
      </c>
      <c r="B2185" s="832" t="s">
        <v>2982</v>
      </c>
      <c r="C2185" s="832" t="s">
        <v>2989</v>
      </c>
      <c r="D2185" s="833" t="s">
        <v>6899</v>
      </c>
      <c r="E2185" s="834" t="s">
        <v>3080</v>
      </c>
      <c r="F2185" s="832" t="s">
        <v>2984</v>
      </c>
      <c r="G2185" s="832" t="s">
        <v>3137</v>
      </c>
      <c r="H2185" s="832" t="s">
        <v>630</v>
      </c>
      <c r="I2185" s="832" t="s">
        <v>4828</v>
      </c>
      <c r="J2185" s="832" t="s">
        <v>1769</v>
      </c>
      <c r="K2185" s="832" t="s">
        <v>3407</v>
      </c>
      <c r="L2185" s="835">
        <v>285.89</v>
      </c>
      <c r="M2185" s="835">
        <v>285.89</v>
      </c>
      <c r="N2185" s="832">
        <v>1</v>
      </c>
      <c r="O2185" s="836">
        <v>0.5</v>
      </c>
      <c r="P2185" s="835">
        <v>285.89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10</v>
      </c>
      <c r="B2186" s="832" t="s">
        <v>2982</v>
      </c>
      <c r="C2186" s="832" t="s">
        <v>2989</v>
      </c>
      <c r="D2186" s="833" t="s">
        <v>6899</v>
      </c>
      <c r="E2186" s="834" t="s">
        <v>3080</v>
      </c>
      <c r="F2186" s="832" t="s">
        <v>2984</v>
      </c>
      <c r="G2186" s="832" t="s">
        <v>3137</v>
      </c>
      <c r="H2186" s="832" t="s">
        <v>630</v>
      </c>
      <c r="I2186" s="832" t="s">
        <v>3145</v>
      </c>
      <c r="J2186" s="832" t="s">
        <v>3141</v>
      </c>
      <c r="K2186" s="832" t="s">
        <v>3146</v>
      </c>
      <c r="L2186" s="835">
        <v>1766.03</v>
      </c>
      <c r="M2186" s="835">
        <v>3532.06</v>
      </c>
      <c r="N2186" s="832">
        <v>2</v>
      </c>
      <c r="O2186" s="836">
        <v>0.5</v>
      </c>
      <c r="P2186" s="835">
        <v>3532.06</v>
      </c>
      <c r="Q2186" s="837">
        <v>1</v>
      </c>
      <c r="R2186" s="832">
        <v>2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10</v>
      </c>
      <c r="B2187" s="832" t="s">
        <v>2982</v>
      </c>
      <c r="C2187" s="832" t="s">
        <v>2989</v>
      </c>
      <c r="D2187" s="833" t="s">
        <v>6899</v>
      </c>
      <c r="E2187" s="834" t="s">
        <v>3080</v>
      </c>
      <c r="F2187" s="832" t="s">
        <v>2984</v>
      </c>
      <c r="G2187" s="832" t="s">
        <v>3655</v>
      </c>
      <c r="H2187" s="832" t="s">
        <v>630</v>
      </c>
      <c r="I2187" s="832" t="s">
        <v>3656</v>
      </c>
      <c r="J2187" s="832" t="s">
        <v>1313</v>
      </c>
      <c r="K2187" s="832" t="s">
        <v>3657</v>
      </c>
      <c r="L2187" s="835">
        <v>34.19</v>
      </c>
      <c r="M2187" s="835">
        <v>34.19</v>
      </c>
      <c r="N2187" s="832">
        <v>1</v>
      </c>
      <c r="O2187" s="836">
        <v>0.5</v>
      </c>
      <c r="P2187" s="835">
        <v>34.19</v>
      </c>
      <c r="Q2187" s="837">
        <v>1</v>
      </c>
      <c r="R2187" s="832">
        <v>1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10</v>
      </c>
      <c r="B2188" s="832" t="s">
        <v>2982</v>
      </c>
      <c r="C2188" s="832" t="s">
        <v>2989</v>
      </c>
      <c r="D2188" s="833" t="s">
        <v>6899</v>
      </c>
      <c r="E2188" s="834" t="s">
        <v>3080</v>
      </c>
      <c r="F2188" s="832" t="s">
        <v>2984</v>
      </c>
      <c r="G2188" s="832" t="s">
        <v>3161</v>
      </c>
      <c r="H2188" s="832" t="s">
        <v>630</v>
      </c>
      <c r="I2188" s="832" t="s">
        <v>3360</v>
      </c>
      <c r="J2188" s="832" t="s">
        <v>1177</v>
      </c>
      <c r="K2188" s="832" t="s">
        <v>3167</v>
      </c>
      <c r="L2188" s="835">
        <v>93.71</v>
      </c>
      <c r="M2188" s="835">
        <v>93.71</v>
      </c>
      <c r="N2188" s="832">
        <v>1</v>
      </c>
      <c r="O2188" s="836">
        <v>0.5</v>
      </c>
      <c r="P2188" s="835">
        <v>93.71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10</v>
      </c>
      <c r="B2189" s="832" t="s">
        <v>2982</v>
      </c>
      <c r="C2189" s="832" t="s">
        <v>2989</v>
      </c>
      <c r="D2189" s="833" t="s">
        <v>6899</v>
      </c>
      <c r="E2189" s="834" t="s">
        <v>3080</v>
      </c>
      <c r="F2189" s="832" t="s">
        <v>2984</v>
      </c>
      <c r="G2189" s="832" t="s">
        <v>3161</v>
      </c>
      <c r="H2189" s="832" t="s">
        <v>630</v>
      </c>
      <c r="I2189" s="832" t="s">
        <v>3164</v>
      </c>
      <c r="J2189" s="832" t="s">
        <v>3165</v>
      </c>
      <c r="K2189" s="832" t="s">
        <v>798</v>
      </c>
      <c r="L2189" s="835">
        <v>0</v>
      </c>
      <c r="M2189" s="835">
        <v>0</v>
      </c>
      <c r="N2189" s="832">
        <v>2</v>
      </c>
      <c r="O2189" s="836">
        <v>1</v>
      </c>
      <c r="P2189" s="835">
        <v>0</v>
      </c>
      <c r="Q2189" s="837"/>
      <c r="R2189" s="832">
        <v>2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10</v>
      </c>
      <c r="B2190" s="832" t="s">
        <v>2982</v>
      </c>
      <c r="C2190" s="832" t="s">
        <v>2989</v>
      </c>
      <c r="D2190" s="833" t="s">
        <v>6899</v>
      </c>
      <c r="E2190" s="834" t="s">
        <v>3080</v>
      </c>
      <c r="F2190" s="832" t="s">
        <v>2984</v>
      </c>
      <c r="G2190" s="832" t="s">
        <v>3161</v>
      </c>
      <c r="H2190" s="832" t="s">
        <v>630</v>
      </c>
      <c r="I2190" s="832" t="s">
        <v>3368</v>
      </c>
      <c r="J2190" s="832" t="s">
        <v>1177</v>
      </c>
      <c r="K2190" s="832" t="s">
        <v>3163</v>
      </c>
      <c r="L2190" s="835">
        <v>301.2</v>
      </c>
      <c r="M2190" s="835">
        <v>301.2</v>
      </c>
      <c r="N2190" s="832">
        <v>1</v>
      </c>
      <c r="O2190" s="836">
        <v>1</v>
      </c>
      <c r="P2190" s="835">
        <v>301.2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10</v>
      </c>
      <c r="B2191" s="832" t="s">
        <v>2982</v>
      </c>
      <c r="C2191" s="832" t="s">
        <v>2989</v>
      </c>
      <c r="D2191" s="833" t="s">
        <v>6899</v>
      </c>
      <c r="E2191" s="834" t="s">
        <v>3080</v>
      </c>
      <c r="F2191" s="832" t="s">
        <v>2984</v>
      </c>
      <c r="G2191" s="832" t="s">
        <v>3161</v>
      </c>
      <c r="H2191" s="832" t="s">
        <v>630</v>
      </c>
      <c r="I2191" s="832" t="s">
        <v>3368</v>
      </c>
      <c r="J2191" s="832" t="s">
        <v>1177</v>
      </c>
      <c r="K2191" s="832" t="s">
        <v>3163</v>
      </c>
      <c r="L2191" s="835">
        <v>103.67</v>
      </c>
      <c r="M2191" s="835">
        <v>103.67</v>
      </c>
      <c r="N2191" s="832">
        <v>1</v>
      </c>
      <c r="O2191" s="836">
        <v>1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10</v>
      </c>
      <c r="B2192" s="832" t="s">
        <v>2982</v>
      </c>
      <c r="C2192" s="832" t="s">
        <v>2989</v>
      </c>
      <c r="D2192" s="833" t="s">
        <v>6899</v>
      </c>
      <c r="E2192" s="834" t="s">
        <v>3080</v>
      </c>
      <c r="F2192" s="832" t="s">
        <v>2984</v>
      </c>
      <c r="G2192" s="832" t="s">
        <v>3161</v>
      </c>
      <c r="H2192" s="832" t="s">
        <v>630</v>
      </c>
      <c r="I2192" s="832" t="s">
        <v>3369</v>
      </c>
      <c r="J2192" s="832" t="s">
        <v>3165</v>
      </c>
      <c r="K2192" s="832" t="s">
        <v>798</v>
      </c>
      <c r="L2192" s="835">
        <v>0</v>
      </c>
      <c r="M2192" s="835">
        <v>0</v>
      </c>
      <c r="N2192" s="832">
        <v>2</v>
      </c>
      <c r="O2192" s="836">
        <v>0.5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10</v>
      </c>
      <c r="B2193" s="832" t="s">
        <v>2982</v>
      </c>
      <c r="C2193" s="832" t="s">
        <v>2989</v>
      </c>
      <c r="D2193" s="833" t="s">
        <v>6899</v>
      </c>
      <c r="E2193" s="834" t="s">
        <v>3080</v>
      </c>
      <c r="F2193" s="832" t="s">
        <v>2984</v>
      </c>
      <c r="G2193" s="832" t="s">
        <v>3169</v>
      </c>
      <c r="H2193" s="832" t="s">
        <v>689</v>
      </c>
      <c r="I2193" s="832" t="s">
        <v>3173</v>
      </c>
      <c r="J2193" s="832" t="s">
        <v>3171</v>
      </c>
      <c r="K2193" s="832" t="s">
        <v>3174</v>
      </c>
      <c r="L2193" s="835">
        <v>668.54</v>
      </c>
      <c r="M2193" s="835">
        <v>668.54</v>
      </c>
      <c r="N2193" s="832">
        <v>1</v>
      </c>
      <c r="O2193" s="836">
        <v>1</v>
      </c>
      <c r="P2193" s="835">
        <v>668.54</v>
      </c>
      <c r="Q2193" s="837">
        <v>1</v>
      </c>
      <c r="R2193" s="832">
        <v>1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10</v>
      </c>
      <c r="B2194" s="832" t="s">
        <v>2982</v>
      </c>
      <c r="C2194" s="832" t="s">
        <v>2989</v>
      </c>
      <c r="D2194" s="833" t="s">
        <v>6899</v>
      </c>
      <c r="E2194" s="834" t="s">
        <v>3080</v>
      </c>
      <c r="F2194" s="832" t="s">
        <v>2984</v>
      </c>
      <c r="G2194" s="832" t="s">
        <v>3504</v>
      </c>
      <c r="H2194" s="832" t="s">
        <v>630</v>
      </c>
      <c r="I2194" s="832" t="s">
        <v>4940</v>
      </c>
      <c r="J2194" s="832" t="s">
        <v>1497</v>
      </c>
      <c r="K2194" s="832" t="s">
        <v>4941</v>
      </c>
      <c r="L2194" s="835">
        <v>0</v>
      </c>
      <c r="M2194" s="835">
        <v>0</v>
      </c>
      <c r="N2194" s="832">
        <v>1</v>
      </c>
      <c r="O2194" s="836">
        <v>0.5</v>
      </c>
      <c r="P2194" s="835">
        <v>0</v>
      </c>
      <c r="Q2194" s="837"/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10</v>
      </c>
      <c r="B2195" s="832" t="s">
        <v>2982</v>
      </c>
      <c r="C2195" s="832" t="s">
        <v>2989</v>
      </c>
      <c r="D2195" s="833" t="s">
        <v>6899</v>
      </c>
      <c r="E2195" s="834" t="s">
        <v>3080</v>
      </c>
      <c r="F2195" s="832" t="s">
        <v>2984</v>
      </c>
      <c r="G2195" s="832" t="s">
        <v>3380</v>
      </c>
      <c r="H2195" s="832" t="s">
        <v>630</v>
      </c>
      <c r="I2195" s="832" t="s">
        <v>3381</v>
      </c>
      <c r="J2195" s="832" t="s">
        <v>708</v>
      </c>
      <c r="K2195" s="832" t="s">
        <v>3382</v>
      </c>
      <c r="L2195" s="835">
        <v>52.61</v>
      </c>
      <c r="M2195" s="835">
        <v>52.61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10</v>
      </c>
      <c r="B2196" s="832" t="s">
        <v>2982</v>
      </c>
      <c r="C2196" s="832" t="s">
        <v>2989</v>
      </c>
      <c r="D2196" s="833" t="s">
        <v>6899</v>
      </c>
      <c r="E2196" s="834" t="s">
        <v>3080</v>
      </c>
      <c r="F2196" s="832" t="s">
        <v>2984</v>
      </c>
      <c r="G2196" s="832" t="s">
        <v>3383</v>
      </c>
      <c r="H2196" s="832" t="s">
        <v>689</v>
      </c>
      <c r="I2196" s="832" t="s">
        <v>2948</v>
      </c>
      <c r="J2196" s="832" t="s">
        <v>2302</v>
      </c>
      <c r="K2196" s="832" t="s">
        <v>2740</v>
      </c>
      <c r="L2196" s="835">
        <v>84.89</v>
      </c>
      <c r="M2196" s="835">
        <v>339.56</v>
      </c>
      <c r="N2196" s="832">
        <v>4</v>
      </c>
      <c r="O2196" s="836">
        <v>0.5</v>
      </c>
      <c r="P2196" s="835">
        <v>339.56</v>
      </c>
      <c r="Q2196" s="837">
        <v>1</v>
      </c>
      <c r="R2196" s="832">
        <v>4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10</v>
      </c>
      <c r="B2197" s="832" t="s">
        <v>2982</v>
      </c>
      <c r="C2197" s="832" t="s">
        <v>2989</v>
      </c>
      <c r="D2197" s="833" t="s">
        <v>6899</v>
      </c>
      <c r="E2197" s="834" t="s">
        <v>3080</v>
      </c>
      <c r="F2197" s="832" t="s">
        <v>2984</v>
      </c>
      <c r="G2197" s="832" t="s">
        <v>3383</v>
      </c>
      <c r="H2197" s="832" t="s">
        <v>689</v>
      </c>
      <c r="I2197" s="832" t="s">
        <v>2859</v>
      </c>
      <c r="J2197" s="832" t="s">
        <v>2058</v>
      </c>
      <c r="K2197" s="832" t="s">
        <v>2740</v>
      </c>
      <c r="L2197" s="835">
        <v>84.89</v>
      </c>
      <c r="M2197" s="835">
        <v>169.78</v>
      </c>
      <c r="N2197" s="832">
        <v>2</v>
      </c>
      <c r="O2197" s="836">
        <v>1</v>
      </c>
      <c r="P2197" s="835">
        <v>169.78</v>
      </c>
      <c r="Q2197" s="837">
        <v>1</v>
      </c>
      <c r="R2197" s="832">
        <v>2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10</v>
      </c>
      <c r="B2198" s="832" t="s">
        <v>2982</v>
      </c>
      <c r="C2198" s="832" t="s">
        <v>2989</v>
      </c>
      <c r="D2198" s="833" t="s">
        <v>6899</v>
      </c>
      <c r="E2198" s="834" t="s">
        <v>3080</v>
      </c>
      <c r="F2198" s="832" t="s">
        <v>2984</v>
      </c>
      <c r="G2198" s="832" t="s">
        <v>3383</v>
      </c>
      <c r="H2198" s="832" t="s">
        <v>689</v>
      </c>
      <c r="I2198" s="832" t="s">
        <v>2637</v>
      </c>
      <c r="J2198" s="832" t="s">
        <v>1283</v>
      </c>
      <c r="K2198" s="832" t="s">
        <v>1281</v>
      </c>
      <c r="L2198" s="835">
        <v>130.38999999999999</v>
      </c>
      <c r="M2198" s="835">
        <v>1434.29</v>
      </c>
      <c r="N2198" s="832">
        <v>11</v>
      </c>
      <c r="O2198" s="836">
        <v>1.5</v>
      </c>
      <c r="P2198" s="835">
        <v>1434.29</v>
      </c>
      <c r="Q2198" s="837">
        <v>1</v>
      </c>
      <c r="R2198" s="832">
        <v>11</v>
      </c>
      <c r="S2198" s="837">
        <v>1</v>
      </c>
      <c r="T2198" s="836">
        <v>1.5</v>
      </c>
      <c r="U2198" s="838">
        <v>1</v>
      </c>
    </row>
    <row r="2199" spans="1:21" ht="14.4" customHeight="1" x14ac:dyDescent="0.3">
      <c r="A2199" s="831">
        <v>10</v>
      </c>
      <c r="B2199" s="832" t="s">
        <v>2982</v>
      </c>
      <c r="C2199" s="832" t="s">
        <v>2989</v>
      </c>
      <c r="D2199" s="833" t="s">
        <v>6899</v>
      </c>
      <c r="E2199" s="834" t="s">
        <v>3080</v>
      </c>
      <c r="F2199" s="832" t="s">
        <v>2984</v>
      </c>
      <c r="G2199" s="832" t="s">
        <v>3383</v>
      </c>
      <c r="H2199" s="832" t="s">
        <v>689</v>
      </c>
      <c r="I2199" s="832" t="s">
        <v>3935</v>
      </c>
      <c r="J2199" s="832" t="s">
        <v>3936</v>
      </c>
      <c r="K2199" s="832" t="s">
        <v>1552</v>
      </c>
      <c r="L2199" s="835">
        <v>129.51</v>
      </c>
      <c r="M2199" s="835">
        <v>259.02</v>
      </c>
      <c r="N2199" s="832">
        <v>2</v>
      </c>
      <c r="O2199" s="836">
        <v>1</v>
      </c>
      <c r="P2199" s="835">
        <v>129.51</v>
      </c>
      <c r="Q2199" s="837">
        <v>0.5</v>
      </c>
      <c r="R2199" s="832">
        <v>1</v>
      </c>
      <c r="S2199" s="837">
        <v>0.5</v>
      </c>
      <c r="T2199" s="836">
        <v>0.5</v>
      </c>
      <c r="U2199" s="838">
        <v>0.5</v>
      </c>
    </row>
    <row r="2200" spans="1:21" ht="14.4" customHeight="1" x14ac:dyDescent="0.3">
      <c r="A2200" s="831">
        <v>10</v>
      </c>
      <c r="B2200" s="832" t="s">
        <v>2982</v>
      </c>
      <c r="C2200" s="832" t="s">
        <v>2989</v>
      </c>
      <c r="D2200" s="833" t="s">
        <v>6899</v>
      </c>
      <c r="E2200" s="834" t="s">
        <v>3080</v>
      </c>
      <c r="F2200" s="832" t="s">
        <v>2984</v>
      </c>
      <c r="G2200" s="832" t="s">
        <v>3383</v>
      </c>
      <c r="H2200" s="832" t="s">
        <v>630</v>
      </c>
      <c r="I2200" s="832" t="s">
        <v>4967</v>
      </c>
      <c r="J2200" s="832" t="s">
        <v>1560</v>
      </c>
      <c r="K2200" s="832" t="s">
        <v>1561</v>
      </c>
      <c r="L2200" s="835">
        <v>842.51</v>
      </c>
      <c r="M2200" s="835">
        <v>3370.04</v>
      </c>
      <c r="N2200" s="832">
        <v>4</v>
      </c>
      <c r="O2200" s="836">
        <v>0.5</v>
      </c>
      <c r="P2200" s="835">
        <v>3370.04</v>
      </c>
      <c r="Q2200" s="837">
        <v>1</v>
      </c>
      <c r="R2200" s="832">
        <v>4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10</v>
      </c>
      <c r="B2201" s="832" t="s">
        <v>2982</v>
      </c>
      <c r="C2201" s="832" t="s">
        <v>2989</v>
      </c>
      <c r="D2201" s="833" t="s">
        <v>6899</v>
      </c>
      <c r="E2201" s="834" t="s">
        <v>3080</v>
      </c>
      <c r="F2201" s="832" t="s">
        <v>2984</v>
      </c>
      <c r="G2201" s="832" t="s">
        <v>3383</v>
      </c>
      <c r="H2201" s="832" t="s">
        <v>689</v>
      </c>
      <c r="I2201" s="832" t="s">
        <v>2860</v>
      </c>
      <c r="J2201" s="832" t="s">
        <v>2060</v>
      </c>
      <c r="K2201" s="832" t="s">
        <v>1281</v>
      </c>
      <c r="L2201" s="835">
        <v>131.93</v>
      </c>
      <c r="M2201" s="835">
        <v>131.93</v>
      </c>
      <c r="N2201" s="832">
        <v>1</v>
      </c>
      <c r="O2201" s="836">
        <v>0.5</v>
      </c>
      <c r="P2201" s="835">
        <v>131.93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10</v>
      </c>
      <c r="B2202" s="832" t="s">
        <v>2982</v>
      </c>
      <c r="C2202" s="832" t="s">
        <v>2989</v>
      </c>
      <c r="D2202" s="833" t="s">
        <v>6899</v>
      </c>
      <c r="E2202" s="834" t="s">
        <v>3080</v>
      </c>
      <c r="F2202" s="832" t="s">
        <v>2984</v>
      </c>
      <c r="G2202" s="832" t="s">
        <v>3175</v>
      </c>
      <c r="H2202" s="832" t="s">
        <v>630</v>
      </c>
      <c r="I2202" s="832" t="s">
        <v>3176</v>
      </c>
      <c r="J2202" s="832" t="s">
        <v>3177</v>
      </c>
      <c r="K2202" s="832" t="s">
        <v>3178</v>
      </c>
      <c r="L2202" s="835">
        <v>24.78</v>
      </c>
      <c r="M2202" s="835">
        <v>24.78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10</v>
      </c>
      <c r="B2203" s="832" t="s">
        <v>2982</v>
      </c>
      <c r="C2203" s="832" t="s">
        <v>2989</v>
      </c>
      <c r="D2203" s="833" t="s">
        <v>6899</v>
      </c>
      <c r="E2203" s="834" t="s">
        <v>3080</v>
      </c>
      <c r="F2203" s="832" t="s">
        <v>2984</v>
      </c>
      <c r="G2203" s="832" t="s">
        <v>3175</v>
      </c>
      <c r="H2203" s="832" t="s">
        <v>630</v>
      </c>
      <c r="I2203" s="832" t="s">
        <v>3179</v>
      </c>
      <c r="J2203" s="832" t="s">
        <v>3180</v>
      </c>
      <c r="K2203" s="832" t="s">
        <v>3181</v>
      </c>
      <c r="L2203" s="835">
        <v>99.11</v>
      </c>
      <c r="M2203" s="835">
        <v>198.22</v>
      </c>
      <c r="N2203" s="832">
        <v>2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10</v>
      </c>
      <c r="B2204" s="832" t="s">
        <v>2982</v>
      </c>
      <c r="C2204" s="832" t="s">
        <v>2989</v>
      </c>
      <c r="D2204" s="833" t="s">
        <v>6899</v>
      </c>
      <c r="E2204" s="834" t="s">
        <v>3080</v>
      </c>
      <c r="F2204" s="832" t="s">
        <v>2984</v>
      </c>
      <c r="G2204" s="832" t="s">
        <v>3175</v>
      </c>
      <c r="H2204" s="832" t="s">
        <v>630</v>
      </c>
      <c r="I2204" s="832" t="s">
        <v>3179</v>
      </c>
      <c r="J2204" s="832" t="s">
        <v>3180</v>
      </c>
      <c r="K2204" s="832" t="s">
        <v>3181</v>
      </c>
      <c r="L2204" s="835">
        <v>87.67</v>
      </c>
      <c r="M2204" s="835">
        <v>87.67</v>
      </c>
      <c r="N2204" s="832">
        <v>1</v>
      </c>
      <c r="O2204" s="836">
        <v>1</v>
      </c>
      <c r="P2204" s="835">
        <v>87.67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10</v>
      </c>
      <c r="B2205" s="832" t="s">
        <v>2982</v>
      </c>
      <c r="C2205" s="832" t="s">
        <v>2989</v>
      </c>
      <c r="D2205" s="833" t="s">
        <v>6899</v>
      </c>
      <c r="E2205" s="834" t="s">
        <v>3080</v>
      </c>
      <c r="F2205" s="832" t="s">
        <v>2984</v>
      </c>
      <c r="G2205" s="832" t="s">
        <v>4143</v>
      </c>
      <c r="H2205" s="832" t="s">
        <v>630</v>
      </c>
      <c r="I2205" s="832" t="s">
        <v>4144</v>
      </c>
      <c r="J2205" s="832" t="s">
        <v>4145</v>
      </c>
      <c r="K2205" s="832" t="s">
        <v>4146</v>
      </c>
      <c r="L2205" s="835">
        <v>0</v>
      </c>
      <c r="M2205" s="835">
        <v>0</v>
      </c>
      <c r="N2205" s="832">
        <v>4</v>
      </c>
      <c r="O2205" s="836">
        <v>2.5</v>
      </c>
      <c r="P2205" s="835">
        <v>0</v>
      </c>
      <c r="Q2205" s="837"/>
      <c r="R2205" s="832">
        <v>1</v>
      </c>
      <c r="S2205" s="837">
        <v>0.25</v>
      </c>
      <c r="T2205" s="836">
        <v>1</v>
      </c>
      <c r="U2205" s="838">
        <v>0.4</v>
      </c>
    </row>
    <row r="2206" spans="1:21" ht="14.4" customHeight="1" x14ac:dyDescent="0.3">
      <c r="A2206" s="831">
        <v>10</v>
      </c>
      <c r="B2206" s="832" t="s">
        <v>2982</v>
      </c>
      <c r="C2206" s="832" t="s">
        <v>2989</v>
      </c>
      <c r="D2206" s="833" t="s">
        <v>6899</v>
      </c>
      <c r="E2206" s="834" t="s">
        <v>3080</v>
      </c>
      <c r="F2206" s="832" t="s">
        <v>2984</v>
      </c>
      <c r="G2206" s="832" t="s">
        <v>3583</v>
      </c>
      <c r="H2206" s="832" t="s">
        <v>689</v>
      </c>
      <c r="I2206" s="832" t="s">
        <v>2619</v>
      </c>
      <c r="J2206" s="832" t="s">
        <v>2620</v>
      </c>
      <c r="K2206" s="832" t="s">
        <v>2621</v>
      </c>
      <c r="L2206" s="835">
        <v>0</v>
      </c>
      <c r="M2206" s="835">
        <v>0</v>
      </c>
      <c r="N2206" s="832">
        <v>1</v>
      </c>
      <c r="O2206" s="836">
        <v>1</v>
      </c>
      <c r="P2206" s="835"/>
      <c r="Q2206" s="837"/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10</v>
      </c>
      <c r="B2207" s="832" t="s">
        <v>2982</v>
      </c>
      <c r="C2207" s="832" t="s">
        <v>2989</v>
      </c>
      <c r="D2207" s="833" t="s">
        <v>6899</v>
      </c>
      <c r="E2207" s="834" t="s">
        <v>3080</v>
      </c>
      <c r="F2207" s="832" t="s">
        <v>2984</v>
      </c>
      <c r="G2207" s="832" t="s">
        <v>3425</v>
      </c>
      <c r="H2207" s="832" t="s">
        <v>630</v>
      </c>
      <c r="I2207" s="832" t="s">
        <v>3426</v>
      </c>
      <c r="J2207" s="832" t="s">
        <v>743</v>
      </c>
      <c r="K2207" s="832" t="s">
        <v>3427</v>
      </c>
      <c r="L2207" s="835">
        <v>42.54</v>
      </c>
      <c r="M2207" s="835">
        <v>42.54</v>
      </c>
      <c r="N2207" s="832">
        <v>1</v>
      </c>
      <c r="O2207" s="836">
        <v>1</v>
      </c>
      <c r="P2207" s="835">
        <v>42.54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10</v>
      </c>
      <c r="B2208" s="832" t="s">
        <v>2982</v>
      </c>
      <c r="C2208" s="832" t="s">
        <v>2989</v>
      </c>
      <c r="D2208" s="833" t="s">
        <v>6899</v>
      </c>
      <c r="E2208" s="834" t="s">
        <v>3080</v>
      </c>
      <c r="F2208" s="832" t="s">
        <v>2984</v>
      </c>
      <c r="G2208" s="832" t="s">
        <v>3425</v>
      </c>
      <c r="H2208" s="832" t="s">
        <v>630</v>
      </c>
      <c r="I2208" s="832" t="s">
        <v>3428</v>
      </c>
      <c r="J2208" s="832" t="s">
        <v>1024</v>
      </c>
      <c r="K2208" s="832" t="s">
        <v>3429</v>
      </c>
      <c r="L2208" s="835">
        <v>24.05</v>
      </c>
      <c r="M2208" s="835">
        <v>72.150000000000006</v>
      </c>
      <c r="N2208" s="832">
        <v>3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10</v>
      </c>
      <c r="B2209" s="832" t="s">
        <v>2982</v>
      </c>
      <c r="C2209" s="832" t="s">
        <v>2989</v>
      </c>
      <c r="D2209" s="833" t="s">
        <v>6899</v>
      </c>
      <c r="E2209" s="834" t="s">
        <v>3080</v>
      </c>
      <c r="F2209" s="832" t="s">
        <v>2984</v>
      </c>
      <c r="G2209" s="832" t="s">
        <v>3425</v>
      </c>
      <c r="H2209" s="832" t="s">
        <v>630</v>
      </c>
      <c r="I2209" s="832" t="s">
        <v>3430</v>
      </c>
      <c r="J2209" s="832" t="s">
        <v>1070</v>
      </c>
      <c r="K2209" s="832" t="s">
        <v>3427</v>
      </c>
      <c r="L2209" s="835">
        <v>42.54</v>
      </c>
      <c r="M2209" s="835">
        <v>42.54</v>
      </c>
      <c r="N2209" s="832">
        <v>1</v>
      </c>
      <c r="O2209" s="836">
        <v>0.5</v>
      </c>
      <c r="P2209" s="835">
        <v>42.54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10</v>
      </c>
      <c r="B2210" s="832" t="s">
        <v>2982</v>
      </c>
      <c r="C2210" s="832" t="s">
        <v>2989</v>
      </c>
      <c r="D2210" s="833" t="s">
        <v>6899</v>
      </c>
      <c r="E2210" s="834" t="s">
        <v>3080</v>
      </c>
      <c r="F2210" s="832" t="s">
        <v>2984</v>
      </c>
      <c r="G2210" s="832" t="s">
        <v>3425</v>
      </c>
      <c r="H2210" s="832" t="s">
        <v>630</v>
      </c>
      <c r="I2210" s="832" t="s">
        <v>3431</v>
      </c>
      <c r="J2210" s="832" t="s">
        <v>1070</v>
      </c>
      <c r="K2210" s="832" t="s">
        <v>3432</v>
      </c>
      <c r="L2210" s="835">
        <v>60.28</v>
      </c>
      <c r="M2210" s="835">
        <v>60.28</v>
      </c>
      <c r="N2210" s="832">
        <v>1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10</v>
      </c>
      <c r="B2211" s="832" t="s">
        <v>2982</v>
      </c>
      <c r="C2211" s="832" t="s">
        <v>2989</v>
      </c>
      <c r="D2211" s="833" t="s">
        <v>6899</v>
      </c>
      <c r="E2211" s="834" t="s">
        <v>3080</v>
      </c>
      <c r="F2211" s="832" t="s">
        <v>2984</v>
      </c>
      <c r="G2211" s="832" t="s">
        <v>3425</v>
      </c>
      <c r="H2211" s="832" t="s">
        <v>630</v>
      </c>
      <c r="I2211" s="832" t="s">
        <v>3513</v>
      </c>
      <c r="J2211" s="832" t="s">
        <v>743</v>
      </c>
      <c r="K2211" s="832" t="s">
        <v>3514</v>
      </c>
      <c r="L2211" s="835">
        <v>59.56</v>
      </c>
      <c r="M2211" s="835">
        <v>119.12</v>
      </c>
      <c r="N2211" s="832">
        <v>2</v>
      </c>
      <c r="O2211" s="836">
        <v>1.5</v>
      </c>
      <c r="P2211" s="835">
        <v>119.12</v>
      </c>
      <c r="Q2211" s="837">
        <v>1</v>
      </c>
      <c r="R2211" s="832">
        <v>2</v>
      </c>
      <c r="S2211" s="837">
        <v>1</v>
      </c>
      <c r="T2211" s="836">
        <v>1.5</v>
      </c>
      <c r="U2211" s="838">
        <v>1</v>
      </c>
    </row>
    <row r="2212" spans="1:21" ht="14.4" customHeight="1" x14ac:dyDescent="0.3">
      <c r="A2212" s="831">
        <v>10</v>
      </c>
      <c r="B2212" s="832" t="s">
        <v>2982</v>
      </c>
      <c r="C2212" s="832" t="s">
        <v>2989</v>
      </c>
      <c r="D2212" s="833" t="s">
        <v>6899</v>
      </c>
      <c r="E2212" s="834" t="s">
        <v>3080</v>
      </c>
      <c r="F2212" s="832" t="s">
        <v>2984</v>
      </c>
      <c r="G2212" s="832" t="s">
        <v>3445</v>
      </c>
      <c r="H2212" s="832" t="s">
        <v>630</v>
      </c>
      <c r="I2212" s="832" t="s">
        <v>3446</v>
      </c>
      <c r="J2212" s="832" t="s">
        <v>745</v>
      </c>
      <c r="K2212" s="832" t="s">
        <v>3447</v>
      </c>
      <c r="L2212" s="835">
        <v>0</v>
      </c>
      <c r="M2212" s="835">
        <v>0</v>
      </c>
      <c r="N2212" s="832">
        <v>1</v>
      </c>
      <c r="O2212" s="836">
        <v>0.5</v>
      </c>
      <c r="P2212" s="835">
        <v>0</v>
      </c>
      <c r="Q2212" s="837"/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10</v>
      </c>
      <c r="B2213" s="832" t="s">
        <v>2982</v>
      </c>
      <c r="C2213" s="832" t="s">
        <v>2989</v>
      </c>
      <c r="D2213" s="833" t="s">
        <v>6899</v>
      </c>
      <c r="E2213" s="834" t="s">
        <v>3080</v>
      </c>
      <c r="F2213" s="832" t="s">
        <v>2984</v>
      </c>
      <c r="G2213" s="832" t="s">
        <v>3192</v>
      </c>
      <c r="H2213" s="832" t="s">
        <v>630</v>
      </c>
      <c r="I2213" s="832" t="s">
        <v>3193</v>
      </c>
      <c r="J2213" s="832" t="s">
        <v>3194</v>
      </c>
      <c r="K2213" s="832" t="s">
        <v>3195</v>
      </c>
      <c r="L2213" s="835">
        <v>271.94</v>
      </c>
      <c r="M2213" s="835">
        <v>271.94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10</v>
      </c>
      <c r="B2214" s="832" t="s">
        <v>2982</v>
      </c>
      <c r="C2214" s="832" t="s">
        <v>2989</v>
      </c>
      <c r="D2214" s="833" t="s">
        <v>6899</v>
      </c>
      <c r="E2214" s="834" t="s">
        <v>3080</v>
      </c>
      <c r="F2214" s="832" t="s">
        <v>2984</v>
      </c>
      <c r="G2214" s="832" t="s">
        <v>4807</v>
      </c>
      <c r="H2214" s="832" t="s">
        <v>630</v>
      </c>
      <c r="I2214" s="832" t="s">
        <v>4808</v>
      </c>
      <c r="J2214" s="832" t="s">
        <v>4809</v>
      </c>
      <c r="K2214" s="832" t="s">
        <v>4810</v>
      </c>
      <c r="L2214" s="835">
        <v>0</v>
      </c>
      <c r="M2214" s="835">
        <v>0</v>
      </c>
      <c r="N2214" s="832">
        <v>2</v>
      </c>
      <c r="O2214" s="836">
        <v>1</v>
      </c>
      <c r="P2214" s="835">
        <v>0</v>
      </c>
      <c r="Q2214" s="837"/>
      <c r="R2214" s="832">
        <v>2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10</v>
      </c>
      <c r="B2215" s="832" t="s">
        <v>2982</v>
      </c>
      <c r="C2215" s="832" t="s">
        <v>2989</v>
      </c>
      <c r="D2215" s="833" t="s">
        <v>6899</v>
      </c>
      <c r="E2215" s="834" t="s">
        <v>3080</v>
      </c>
      <c r="F2215" s="832" t="s">
        <v>2984</v>
      </c>
      <c r="G2215" s="832" t="s">
        <v>3456</v>
      </c>
      <c r="H2215" s="832" t="s">
        <v>630</v>
      </c>
      <c r="I2215" s="832" t="s">
        <v>3457</v>
      </c>
      <c r="J2215" s="832" t="s">
        <v>2214</v>
      </c>
      <c r="K2215" s="832" t="s">
        <v>3458</v>
      </c>
      <c r="L2215" s="835">
        <v>0</v>
      </c>
      <c r="M2215" s="835">
        <v>0</v>
      </c>
      <c r="N2215" s="832">
        <v>2</v>
      </c>
      <c r="O2215" s="836">
        <v>0.5</v>
      </c>
      <c r="P2215" s="835">
        <v>0</v>
      </c>
      <c r="Q2215" s="837"/>
      <c r="R2215" s="832">
        <v>2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10</v>
      </c>
      <c r="B2216" s="832" t="s">
        <v>2982</v>
      </c>
      <c r="C2216" s="832" t="s">
        <v>2989</v>
      </c>
      <c r="D2216" s="833" t="s">
        <v>6899</v>
      </c>
      <c r="E2216" s="834" t="s">
        <v>3080</v>
      </c>
      <c r="F2216" s="832" t="s">
        <v>2986</v>
      </c>
      <c r="G2216" s="832" t="s">
        <v>4393</v>
      </c>
      <c r="H2216" s="832" t="s">
        <v>630</v>
      </c>
      <c r="I2216" s="832" t="s">
        <v>5018</v>
      </c>
      <c r="J2216" s="832" t="s">
        <v>5019</v>
      </c>
      <c r="K2216" s="832" t="s">
        <v>5020</v>
      </c>
      <c r="L2216" s="835">
        <v>1150</v>
      </c>
      <c r="M2216" s="835">
        <v>1150</v>
      </c>
      <c r="N2216" s="832">
        <v>1</v>
      </c>
      <c r="O2216" s="836">
        <v>1</v>
      </c>
      <c r="P2216" s="835">
        <v>1150</v>
      </c>
      <c r="Q2216" s="837">
        <v>1</v>
      </c>
      <c r="R2216" s="832">
        <v>1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10</v>
      </c>
      <c r="B2217" s="832" t="s">
        <v>2982</v>
      </c>
      <c r="C2217" s="832" t="s">
        <v>2989</v>
      </c>
      <c r="D2217" s="833" t="s">
        <v>6899</v>
      </c>
      <c r="E2217" s="834" t="s">
        <v>3080</v>
      </c>
      <c r="F2217" s="832" t="s">
        <v>2986</v>
      </c>
      <c r="G2217" s="832" t="s">
        <v>5021</v>
      </c>
      <c r="H2217" s="832" t="s">
        <v>630</v>
      </c>
      <c r="I2217" s="832" t="s">
        <v>5022</v>
      </c>
      <c r="J2217" s="832" t="s">
        <v>5023</v>
      </c>
      <c r="K2217" s="832" t="s">
        <v>5024</v>
      </c>
      <c r="L2217" s="835">
        <v>1267.1199999999999</v>
      </c>
      <c r="M2217" s="835">
        <v>1267.1199999999999</v>
      </c>
      <c r="N2217" s="832">
        <v>1</v>
      </c>
      <c r="O2217" s="836">
        <v>1</v>
      </c>
      <c r="P2217" s="835">
        <v>1267.1199999999999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10</v>
      </c>
      <c r="B2218" s="832" t="s">
        <v>2982</v>
      </c>
      <c r="C2218" s="832" t="s">
        <v>2989</v>
      </c>
      <c r="D2218" s="833" t="s">
        <v>6899</v>
      </c>
      <c r="E2218" s="834" t="s">
        <v>3042</v>
      </c>
      <c r="F2218" s="832" t="s">
        <v>2984</v>
      </c>
      <c r="G2218" s="832" t="s">
        <v>3249</v>
      </c>
      <c r="H2218" s="832" t="s">
        <v>630</v>
      </c>
      <c r="I2218" s="832" t="s">
        <v>3250</v>
      </c>
      <c r="J2218" s="832" t="s">
        <v>3251</v>
      </c>
      <c r="K2218" s="832" t="s">
        <v>3252</v>
      </c>
      <c r="L2218" s="835">
        <v>19.75</v>
      </c>
      <c r="M2218" s="835">
        <v>19.75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10</v>
      </c>
      <c r="B2219" s="832" t="s">
        <v>2982</v>
      </c>
      <c r="C2219" s="832" t="s">
        <v>2989</v>
      </c>
      <c r="D2219" s="833" t="s">
        <v>6899</v>
      </c>
      <c r="E2219" s="834" t="s">
        <v>3042</v>
      </c>
      <c r="F2219" s="832" t="s">
        <v>2984</v>
      </c>
      <c r="G2219" s="832" t="s">
        <v>3106</v>
      </c>
      <c r="H2219" s="832" t="s">
        <v>689</v>
      </c>
      <c r="I2219" s="832" t="s">
        <v>2588</v>
      </c>
      <c r="J2219" s="832" t="s">
        <v>1288</v>
      </c>
      <c r="K2219" s="832" t="s">
        <v>2589</v>
      </c>
      <c r="L2219" s="835">
        <v>154.36000000000001</v>
      </c>
      <c r="M2219" s="835">
        <v>154.36000000000001</v>
      </c>
      <c r="N2219" s="832">
        <v>1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10</v>
      </c>
      <c r="B2220" s="832" t="s">
        <v>2982</v>
      </c>
      <c r="C2220" s="832" t="s">
        <v>2989</v>
      </c>
      <c r="D2220" s="833" t="s">
        <v>6899</v>
      </c>
      <c r="E2220" s="834" t="s">
        <v>3042</v>
      </c>
      <c r="F2220" s="832" t="s">
        <v>2984</v>
      </c>
      <c r="G2220" s="832" t="s">
        <v>3106</v>
      </c>
      <c r="H2220" s="832" t="s">
        <v>689</v>
      </c>
      <c r="I2220" s="832" t="s">
        <v>2590</v>
      </c>
      <c r="J2220" s="832" t="s">
        <v>2591</v>
      </c>
      <c r="K2220" s="832" t="s">
        <v>2592</v>
      </c>
      <c r="L2220" s="835">
        <v>111.22</v>
      </c>
      <c r="M2220" s="835">
        <v>111.22</v>
      </c>
      <c r="N2220" s="832">
        <v>1</v>
      </c>
      <c r="O2220" s="836">
        <v>0.5</v>
      </c>
      <c r="P2220" s="835">
        <v>111.22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10</v>
      </c>
      <c r="B2221" s="832" t="s">
        <v>2982</v>
      </c>
      <c r="C2221" s="832" t="s">
        <v>2989</v>
      </c>
      <c r="D2221" s="833" t="s">
        <v>6899</v>
      </c>
      <c r="E2221" s="834" t="s">
        <v>3042</v>
      </c>
      <c r="F2221" s="832" t="s">
        <v>2984</v>
      </c>
      <c r="G2221" s="832" t="s">
        <v>3106</v>
      </c>
      <c r="H2221" s="832" t="s">
        <v>689</v>
      </c>
      <c r="I2221" s="832" t="s">
        <v>2451</v>
      </c>
      <c r="J2221" s="832" t="s">
        <v>1014</v>
      </c>
      <c r="K2221" s="832" t="s">
        <v>3256</v>
      </c>
      <c r="L2221" s="835">
        <v>75.73</v>
      </c>
      <c r="M2221" s="835">
        <v>378.65000000000003</v>
      </c>
      <c r="N2221" s="832">
        <v>5</v>
      </c>
      <c r="O2221" s="836">
        <v>4.5</v>
      </c>
      <c r="P2221" s="835">
        <v>75.73</v>
      </c>
      <c r="Q2221" s="837">
        <v>0.19999999999999998</v>
      </c>
      <c r="R2221" s="832">
        <v>1</v>
      </c>
      <c r="S2221" s="837">
        <v>0.2</v>
      </c>
      <c r="T2221" s="836">
        <v>0.5</v>
      </c>
      <c r="U2221" s="838">
        <v>0.1111111111111111</v>
      </c>
    </row>
    <row r="2222" spans="1:21" ht="14.4" customHeight="1" x14ac:dyDescent="0.3">
      <c r="A2222" s="831">
        <v>10</v>
      </c>
      <c r="B2222" s="832" t="s">
        <v>2982</v>
      </c>
      <c r="C2222" s="832" t="s">
        <v>2989</v>
      </c>
      <c r="D2222" s="833" t="s">
        <v>6899</v>
      </c>
      <c r="E2222" s="834" t="s">
        <v>3042</v>
      </c>
      <c r="F2222" s="832" t="s">
        <v>2984</v>
      </c>
      <c r="G2222" s="832" t="s">
        <v>4064</v>
      </c>
      <c r="H2222" s="832" t="s">
        <v>630</v>
      </c>
      <c r="I2222" s="832" t="s">
        <v>4065</v>
      </c>
      <c r="J2222" s="832" t="s">
        <v>4066</v>
      </c>
      <c r="K2222" s="832" t="s">
        <v>4067</v>
      </c>
      <c r="L2222" s="835">
        <v>102.31</v>
      </c>
      <c r="M2222" s="835">
        <v>204.62</v>
      </c>
      <c r="N2222" s="832">
        <v>2</v>
      </c>
      <c r="O2222" s="836">
        <v>2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10</v>
      </c>
      <c r="B2223" s="832" t="s">
        <v>2982</v>
      </c>
      <c r="C2223" s="832" t="s">
        <v>2989</v>
      </c>
      <c r="D2223" s="833" t="s">
        <v>6899</v>
      </c>
      <c r="E2223" s="834" t="s">
        <v>3042</v>
      </c>
      <c r="F2223" s="832" t="s">
        <v>2984</v>
      </c>
      <c r="G2223" s="832" t="s">
        <v>3263</v>
      </c>
      <c r="H2223" s="832" t="s">
        <v>630</v>
      </c>
      <c r="I2223" s="832" t="s">
        <v>3264</v>
      </c>
      <c r="J2223" s="832" t="s">
        <v>2464</v>
      </c>
      <c r="K2223" s="832" t="s">
        <v>3265</v>
      </c>
      <c r="L2223" s="835">
        <v>42.63</v>
      </c>
      <c r="M2223" s="835">
        <v>596.82000000000005</v>
      </c>
      <c r="N2223" s="832">
        <v>14</v>
      </c>
      <c r="O2223" s="836">
        <v>7.5</v>
      </c>
      <c r="P2223" s="835">
        <v>213.15000000000003</v>
      </c>
      <c r="Q2223" s="837">
        <v>0.35714285714285715</v>
      </c>
      <c r="R2223" s="832">
        <v>5</v>
      </c>
      <c r="S2223" s="837">
        <v>0.35714285714285715</v>
      </c>
      <c r="T2223" s="836">
        <v>2.5</v>
      </c>
      <c r="U2223" s="838">
        <v>0.33333333333333331</v>
      </c>
    </row>
    <row r="2224" spans="1:21" ht="14.4" customHeight="1" x14ac:dyDescent="0.3">
      <c r="A2224" s="831">
        <v>10</v>
      </c>
      <c r="B2224" s="832" t="s">
        <v>2982</v>
      </c>
      <c r="C2224" s="832" t="s">
        <v>2989</v>
      </c>
      <c r="D2224" s="833" t="s">
        <v>6899</v>
      </c>
      <c r="E2224" s="834" t="s">
        <v>3042</v>
      </c>
      <c r="F2224" s="832" t="s">
        <v>2984</v>
      </c>
      <c r="G2224" s="832" t="s">
        <v>3263</v>
      </c>
      <c r="H2224" s="832" t="s">
        <v>689</v>
      </c>
      <c r="I2224" s="832" t="s">
        <v>2766</v>
      </c>
      <c r="J2224" s="832" t="s">
        <v>2459</v>
      </c>
      <c r="K2224" s="832" t="s">
        <v>2465</v>
      </c>
      <c r="L2224" s="835">
        <v>85.27</v>
      </c>
      <c r="M2224" s="835">
        <v>85.27</v>
      </c>
      <c r="N2224" s="832">
        <v>1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10</v>
      </c>
      <c r="B2225" s="832" t="s">
        <v>2982</v>
      </c>
      <c r="C2225" s="832" t="s">
        <v>2989</v>
      </c>
      <c r="D2225" s="833" t="s">
        <v>6899</v>
      </c>
      <c r="E2225" s="834" t="s">
        <v>3042</v>
      </c>
      <c r="F2225" s="832" t="s">
        <v>2984</v>
      </c>
      <c r="G2225" s="832" t="s">
        <v>3107</v>
      </c>
      <c r="H2225" s="832" t="s">
        <v>630</v>
      </c>
      <c r="I2225" s="832" t="s">
        <v>3810</v>
      </c>
      <c r="J2225" s="832" t="s">
        <v>3287</v>
      </c>
      <c r="K2225" s="832" t="s">
        <v>3811</v>
      </c>
      <c r="L2225" s="835">
        <v>34.57</v>
      </c>
      <c r="M2225" s="835">
        <v>34.57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10</v>
      </c>
      <c r="B2226" s="832" t="s">
        <v>2982</v>
      </c>
      <c r="C2226" s="832" t="s">
        <v>2989</v>
      </c>
      <c r="D2226" s="833" t="s">
        <v>6899</v>
      </c>
      <c r="E2226" s="834" t="s">
        <v>3042</v>
      </c>
      <c r="F2226" s="832" t="s">
        <v>2984</v>
      </c>
      <c r="G2226" s="832" t="s">
        <v>3107</v>
      </c>
      <c r="H2226" s="832" t="s">
        <v>630</v>
      </c>
      <c r="I2226" s="832" t="s">
        <v>3286</v>
      </c>
      <c r="J2226" s="832" t="s">
        <v>3287</v>
      </c>
      <c r="K2226" s="832" t="s">
        <v>3288</v>
      </c>
      <c r="L2226" s="835">
        <v>13.83</v>
      </c>
      <c r="M2226" s="835">
        <v>13.83</v>
      </c>
      <c r="N2226" s="832">
        <v>1</v>
      </c>
      <c r="O2226" s="836">
        <v>0.5</v>
      </c>
      <c r="P2226" s="835">
        <v>13.83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10</v>
      </c>
      <c r="B2227" s="832" t="s">
        <v>2982</v>
      </c>
      <c r="C2227" s="832" t="s">
        <v>2989</v>
      </c>
      <c r="D2227" s="833" t="s">
        <v>6899</v>
      </c>
      <c r="E2227" s="834" t="s">
        <v>3042</v>
      </c>
      <c r="F2227" s="832" t="s">
        <v>2984</v>
      </c>
      <c r="G2227" s="832" t="s">
        <v>3648</v>
      </c>
      <c r="H2227" s="832" t="s">
        <v>630</v>
      </c>
      <c r="I2227" s="832" t="s">
        <v>4221</v>
      </c>
      <c r="J2227" s="832" t="s">
        <v>764</v>
      </c>
      <c r="K2227" s="832" t="s">
        <v>4222</v>
      </c>
      <c r="L2227" s="835">
        <v>18.809999999999999</v>
      </c>
      <c r="M2227" s="835">
        <v>37.619999999999997</v>
      </c>
      <c r="N2227" s="832">
        <v>2</v>
      </c>
      <c r="O2227" s="836">
        <v>1</v>
      </c>
      <c r="P2227" s="835">
        <v>18.809999999999999</v>
      </c>
      <c r="Q2227" s="837">
        <v>0.5</v>
      </c>
      <c r="R2227" s="832">
        <v>1</v>
      </c>
      <c r="S2227" s="837">
        <v>0.5</v>
      </c>
      <c r="T2227" s="836">
        <v>0.5</v>
      </c>
      <c r="U2227" s="838">
        <v>0.5</v>
      </c>
    </row>
    <row r="2228" spans="1:21" ht="14.4" customHeight="1" x14ac:dyDescent="0.3">
      <c r="A2228" s="831">
        <v>10</v>
      </c>
      <c r="B2228" s="832" t="s">
        <v>2982</v>
      </c>
      <c r="C2228" s="832" t="s">
        <v>2989</v>
      </c>
      <c r="D2228" s="833" t="s">
        <v>6899</v>
      </c>
      <c r="E2228" s="834" t="s">
        <v>3042</v>
      </c>
      <c r="F2228" s="832" t="s">
        <v>2984</v>
      </c>
      <c r="G2228" s="832" t="s">
        <v>3648</v>
      </c>
      <c r="H2228" s="832" t="s">
        <v>630</v>
      </c>
      <c r="I2228" s="832" t="s">
        <v>4788</v>
      </c>
      <c r="J2228" s="832" t="s">
        <v>1380</v>
      </c>
      <c r="K2228" s="832" t="s">
        <v>4789</v>
      </c>
      <c r="L2228" s="835">
        <v>80.760000000000005</v>
      </c>
      <c r="M2228" s="835">
        <v>80.760000000000005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10</v>
      </c>
      <c r="B2229" s="832" t="s">
        <v>2982</v>
      </c>
      <c r="C2229" s="832" t="s">
        <v>2989</v>
      </c>
      <c r="D2229" s="833" t="s">
        <v>6899</v>
      </c>
      <c r="E2229" s="834" t="s">
        <v>3042</v>
      </c>
      <c r="F2229" s="832" t="s">
        <v>2984</v>
      </c>
      <c r="G2229" s="832" t="s">
        <v>3648</v>
      </c>
      <c r="H2229" s="832" t="s">
        <v>630</v>
      </c>
      <c r="I2229" s="832" t="s">
        <v>3649</v>
      </c>
      <c r="J2229" s="832" t="s">
        <v>1380</v>
      </c>
      <c r="K2229" s="832" t="s">
        <v>3650</v>
      </c>
      <c r="L2229" s="835">
        <v>161.52000000000001</v>
      </c>
      <c r="M2229" s="835">
        <v>646.08000000000004</v>
      </c>
      <c r="N2229" s="832">
        <v>4</v>
      </c>
      <c r="O2229" s="836">
        <v>1</v>
      </c>
      <c r="P2229" s="835">
        <v>646.08000000000004</v>
      </c>
      <c r="Q2229" s="837">
        <v>1</v>
      </c>
      <c r="R2229" s="832">
        <v>4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10</v>
      </c>
      <c r="B2230" s="832" t="s">
        <v>2982</v>
      </c>
      <c r="C2230" s="832" t="s">
        <v>2989</v>
      </c>
      <c r="D2230" s="833" t="s">
        <v>6899</v>
      </c>
      <c r="E2230" s="834" t="s">
        <v>3042</v>
      </c>
      <c r="F2230" s="832" t="s">
        <v>2984</v>
      </c>
      <c r="G2230" s="832" t="s">
        <v>3544</v>
      </c>
      <c r="H2230" s="832" t="s">
        <v>689</v>
      </c>
      <c r="I2230" s="832" t="s">
        <v>2528</v>
      </c>
      <c r="J2230" s="832" t="s">
        <v>784</v>
      </c>
      <c r="K2230" s="832" t="s">
        <v>2529</v>
      </c>
      <c r="L2230" s="835">
        <v>120.15</v>
      </c>
      <c r="M2230" s="835">
        <v>120.15</v>
      </c>
      <c r="N2230" s="832">
        <v>1</v>
      </c>
      <c r="O2230" s="836">
        <v>0.5</v>
      </c>
      <c r="P2230" s="835">
        <v>120.15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10</v>
      </c>
      <c r="B2231" s="832" t="s">
        <v>2982</v>
      </c>
      <c r="C2231" s="832" t="s">
        <v>2989</v>
      </c>
      <c r="D2231" s="833" t="s">
        <v>6899</v>
      </c>
      <c r="E2231" s="834" t="s">
        <v>3042</v>
      </c>
      <c r="F2231" s="832" t="s">
        <v>2984</v>
      </c>
      <c r="G2231" s="832" t="s">
        <v>3887</v>
      </c>
      <c r="H2231" s="832" t="s">
        <v>630</v>
      </c>
      <c r="I2231" s="832" t="s">
        <v>3888</v>
      </c>
      <c r="J2231" s="832" t="s">
        <v>766</v>
      </c>
      <c r="K2231" s="832" t="s">
        <v>3889</v>
      </c>
      <c r="L2231" s="835">
        <v>27.28</v>
      </c>
      <c r="M2231" s="835">
        <v>27.28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10</v>
      </c>
      <c r="B2232" s="832" t="s">
        <v>2982</v>
      </c>
      <c r="C2232" s="832" t="s">
        <v>2989</v>
      </c>
      <c r="D2232" s="833" t="s">
        <v>6899</v>
      </c>
      <c r="E2232" s="834" t="s">
        <v>3042</v>
      </c>
      <c r="F2232" s="832" t="s">
        <v>2984</v>
      </c>
      <c r="G2232" s="832" t="s">
        <v>3123</v>
      </c>
      <c r="H2232" s="832" t="s">
        <v>630</v>
      </c>
      <c r="I2232" s="832" t="s">
        <v>3735</v>
      </c>
      <c r="J2232" s="832" t="s">
        <v>1046</v>
      </c>
      <c r="K2232" s="832" t="s">
        <v>3736</v>
      </c>
      <c r="L2232" s="835">
        <v>23.27</v>
      </c>
      <c r="M2232" s="835">
        <v>69.81</v>
      </c>
      <c r="N2232" s="832">
        <v>3</v>
      </c>
      <c r="O2232" s="836">
        <v>2.5</v>
      </c>
      <c r="P2232" s="835">
        <v>46.54</v>
      </c>
      <c r="Q2232" s="837">
        <v>0.66666666666666663</v>
      </c>
      <c r="R2232" s="832">
        <v>2</v>
      </c>
      <c r="S2232" s="837">
        <v>0.66666666666666663</v>
      </c>
      <c r="T2232" s="836">
        <v>1.5</v>
      </c>
      <c r="U2232" s="838">
        <v>0.6</v>
      </c>
    </row>
    <row r="2233" spans="1:21" ht="14.4" customHeight="1" x14ac:dyDescent="0.3">
      <c r="A2233" s="831">
        <v>10</v>
      </c>
      <c r="B2233" s="832" t="s">
        <v>2982</v>
      </c>
      <c r="C2233" s="832" t="s">
        <v>2989</v>
      </c>
      <c r="D2233" s="833" t="s">
        <v>6899</v>
      </c>
      <c r="E2233" s="834" t="s">
        <v>3042</v>
      </c>
      <c r="F2233" s="832" t="s">
        <v>2984</v>
      </c>
      <c r="G2233" s="832" t="s">
        <v>3123</v>
      </c>
      <c r="H2233" s="832" t="s">
        <v>630</v>
      </c>
      <c r="I2233" s="832" t="s">
        <v>3822</v>
      </c>
      <c r="J2233" s="832" t="s">
        <v>1046</v>
      </c>
      <c r="K2233" s="832" t="s">
        <v>1047</v>
      </c>
      <c r="L2233" s="835">
        <v>38.81</v>
      </c>
      <c r="M2233" s="835">
        <v>38.81</v>
      </c>
      <c r="N2233" s="832">
        <v>1</v>
      </c>
      <c r="O2233" s="836">
        <v>1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10</v>
      </c>
      <c r="B2234" s="832" t="s">
        <v>2982</v>
      </c>
      <c r="C2234" s="832" t="s">
        <v>2989</v>
      </c>
      <c r="D2234" s="833" t="s">
        <v>6899</v>
      </c>
      <c r="E2234" s="834" t="s">
        <v>3042</v>
      </c>
      <c r="F2234" s="832" t="s">
        <v>2984</v>
      </c>
      <c r="G2234" s="832" t="s">
        <v>3897</v>
      </c>
      <c r="H2234" s="832" t="s">
        <v>630</v>
      </c>
      <c r="I2234" s="832" t="s">
        <v>3898</v>
      </c>
      <c r="J2234" s="832" t="s">
        <v>3899</v>
      </c>
      <c r="K2234" s="832" t="s">
        <v>3900</v>
      </c>
      <c r="L2234" s="835">
        <v>0</v>
      </c>
      <c r="M2234" s="835">
        <v>0</v>
      </c>
      <c r="N2234" s="832">
        <v>1</v>
      </c>
      <c r="O2234" s="836">
        <v>1</v>
      </c>
      <c r="P2234" s="835"/>
      <c r="Q2234" s="837"/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10</v>
      </c>
      <c r="B2235" s="832" t="s">
        <v>2982</v>
      </c>
      <c r="C2235" s="832" t="s">
        <v>2989</v>
      </c>
      <c r="D2235" s="833" t="s">
        <v>6899</v>
      </c>
      <c r="E2235" s="834" t="s">
        <v>3042</v>
      </c>
      <c r="F2235" s="832" t="s">
        <v>2984</v>
      </c>
      <c r="G2235" s="832" t="s">
        <v>3129</v>
      </c>
      <c r="H2235" s="832" t="s">
        <v>630</v>
      </c>
      <c r="I2235" s="832" t="s">
        <v>3130</v>
      </c>
      <c r="J2235" s="832" t="s">
        <v>3131</v>
      </c>
      <c r="K2235" s="832" t="s">
        <v>3132</v>
      </c>
      <c r="L2235" s="835">
        <v>88.76</v>
      </c>
      <c r="M2235" s="835">
        <v>88.76</v>
      </c>
      <c r="N2235" s="832">
        <v>1</v>
      </c>
      <c r="O2235" s="836">
        <v>0.5</v>
      </c>
      <c r="P2235" s="835">
        <v>88.76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10</v>
      </c>
      <c r="B2236" s="832" t="s">
        <v>2982</v>
      </c>
      <c r="C2236" s="832" t="s">
        <v>2989</v>
      </c>
      <c r="D2236" s="833" t="s">
        <v>6899</v>
      </c>
      <c r="E2236" s="834" t="s">
        <v>3042</v>
      </c>
      <c r="F2236" s="832" t="s">
        <v>2984</v>
      </c>
      <c r="G2236" s="832" t="s">
        <v>3524</v>
      </c>
      <c r="H2236" s="832" t="s">
        <v>630</v>
      </c>
      <c r="I2236" s="832" t="s">
        <v>3752</v>
      </c>
      <c r="J2236" s="832" t="s">
        <v>1526</v>
      </c>
      <c r="K2236" s="832" t="s">
        <v>3753</v>
      </c>
      <c r="L2236" s="835">
        <v>760.22</v>
      </c>
      <c r="M2236" s="835">
        <v>760.22</v>
      </c>
      <c r="N2236" s="832">
        <v>1</v>
      </c>
      <c r="O2236" s="836">
        <v>1</v>
      </c>
      <c r="P2236" s="835">
        <v>760.22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10</v>
      </c>
      <c r="B2237" s="832" t="s">
        <v>2982</v>
      </c>
      <c r="C2237" s="832" t="s">
        <v>2989</v>
      </c>
      <c r="D2237" s="833" t="s">
        <v>6899</v>
      </c>
      <c r="E2237" s="834" t="s">
        <v>3042</v>
      </c>
      <c r="F2237" s="832" t="s">
        <v>2984</v>
      </c>
      <c r="G2237" s="832" t="s">
        <v>3524</v>
      </c>
      <c r="H2237" s="832" t="s">
        <v>630</v>
      </c>
      <c r="I2237" s="832" t="s">
        <v>3525</v>
      </c>
      <c r="J2237" s="832" t="s">
        <v>939</v>
      </c>
      <c r="K2237" s="832" t="s">
        <v>3526</v>
      </c>
      <c r="L2237" s="835">
        <v>380.18</v>
      </c>
      <c r="M2237" s="835">
        <v>380.18</v>
      </c>
      <c r="N2237" s="832">
        <v>1</v>
      </c>
      <c r="O2237" s="836">
        <v>1</v>
      </c>
      <c r="P2237" s="835">
        <v>380.18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10</v>
      </c>
      <c r="B2238" s="832" t="s">
        <v>2982</v>
      </c>
      <c r="C2238" s="832" t="s">
        <v>2989</v>
      </c>
      <c r="D2238" s="833" t="s">
        <v>6899</v>
      </c>
      <c r="E2238" s="834" t="s">
        <v>3042</v>
      </c>
      <c r="F2238" s="832" t="s">
        <v>2984</v>
      </c>
      <c r="G2238" s="832" t="s">
        <v>3349</v>
      </c>
      <c r="H2238" s="832" t="s">
        <v>630</v>
      </c>
      <c r="I2238" s="832" t="s">
        <v>3906</v>
      </c>
      <c r="J2238" s="832" t="s">
        <v>790</v>
      </c>
      <c r="K2238" s="832" t="s">
        <v>791</v>
      </c>
      <c r="L2238" s="835">
        <v>0</v>
      </c>
      <c r="M2238" s="835">
        <v>0</v>
      </c>
      <c r="N2238" s="832">
        <v>5</v>
      </c>
      <c r="O2238" s="836">
        <v>1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10</v>
      </c>
      <c r="B2239" s="832" t="s">
        <v>2982</v>
      </c>
      <c r="C2239" s="832" t="s">
        <v>2989</v>
      </c>
      <c r="D2239" s="833" t="s">
        <v>6899</v>
      </c>
      <c r="E2239" s="834" t="s">
        <v>3042</v>
      </c>
      <c r="F2239" s="832" t="s">
        <v>2984</v>
      </c>
      <c r="G2239" s="832" t="s">
        <v>3837</v>
      </c>
      <c r="H2239" s="832" t="s">
        <v>630</v>
      </c>
      <c r="I2239" s="832" t="s">
        <v>4426</v>
      </c>
      <c r="J2239" s="832" t="s">
        <v>4427</v>
      </c>
      <c r="K2239" s="832" t="s">
        <v>4428</v>
      </c>
      <c r="L2239" s="835">
        <v>420.75</v>
      </c>
      <c r="M2239" s="835">
        <v>2524.5</v>
      </c>
      <c r="N2239" s="832">
        <v>6</v>
      </c>
      <c r="O2239" s="836">
        <v>1</v>
      </c>
      <c r="P2239" s="835">
        <v>2524.5</v>
      </c>
      <c r="Q2239" s="837">
        <v>1</v>
      </c>
      <c r="R2239" s="832">
        <v>6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10</v>
      </c>
      <c r="B2240" s="832" t="s">
        <v>2982</v>
      </c>
      <c r="C2240" s="832" t="s">
        <v>2989</v>
      </c>
      <c r="D2240" s="833" t="s">
        <v>6899</v>
      </c>
      <c r="E2240" s="834" t="s">
        <v>3042</v>
      </c>
      <c r="F2240" s="832" t="s">
        <v>2984</v>
      </c>
      <c r="G2240" s="832" t="s">
        <v>3161</v>
      </c>
      <c r="H2240" s="832" t="s">
        <v>630</v>
      </c>
      <c r="I2240" s="832" t="s">
        <v>4242</v>
      </c>
      <c r="J2240" s="832" t="s">
        <v>1177</v>
      </c>
      <c r="K2240" s="832" t="s">
        <v>4243</v>
      </c>
      <c r="L2240" s="835">
        <v>16.12</v>
      </c>
      <c r="M2240" s="835">
        <v>16.12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10</v>
      </c>
      <c r="B2241" s="832" t="s">
        <v>2982</v>
      </c>
      <c r="C2241" s="832" t="s">
        <v>2989</v>
      </c>
      <c r="D2241" s="833" t="s">
        <v>6899</v>
      </c>
      <c r="E2241" s="834" t="s">
        <v>3042</v>
      </c>
      <c r="F2241" s="832" t="s">
        <v>2984</v>
      </c>
      <c r="G2241" s="832" t="s">
        <v>3383</v>
      </c>
      <c r="H2241" s="832" t="s">
        <v>689</v>
      </c>
      <c r="I2241" s="832" t="s">
        <v>3386</v>
      </c>
      <c r="J2241" s="832" t="s">
        <v>3387</v>
      </c>
      <c r="K2241" s="832" t="s">
        <v>1552</v>
      </c>
      <c r="L2241" s="835">
        <v>127.34</v>
      </c>
      <c r="M2241" s="835">
        <v>509.36</v>
      </c>
      <c r="N2241" s="832">
        <v>4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10</v>
      </c>
      <c r="B2242" s="832" t="s">
        <v>2982</v>
      </c>
      <c r="C2242" s="832" t="s">
        <v>2989</v>
      </c>
      <c r="D2242" s="833" t="s">
        <v>6899</v>
      </c>
      <c r="E2242" s="834" t="s">
        <v>3042</v>
      </c>
      <c r="F2242" s="832" t="s">
        <v>2984</v>
      </c>
      <c r="G2242" s="832" t="s">
        <v>3185</v>
      </c>
      <c r="H2242" s="832" t="s">
        <v>689</v>
      </c>
      <c r="I2242" s="832" t="s">
        <v>2523</v>
      </c>
      <c r="J2242" s="832" t="s">
        <v>941</v>
      </c>
      <c r="K2242" s="832" t="s">
        <v>2524</v>
      </c>
      <c r="L2242" s="835">
        <v>63.75</v>
      </c>
      <c r="M2242" s="835">
        <v>446.25</v>
      </c>
      <c r="N2242" s="832">
        <v>7</v>
      </c>
      <c r="O2242" s="836">
        <v>5</v>
      </c>
      <c r="P2242" s="835">
        <v>446.25</v>
      </c>
      <c r="Q2242" s="837">
        <v>1</v>
      </c>
      <c r="R2242" s="832">
        <v>7</v>
      </c>
      <c r="S2242" s="837">
        <v>1</v>
      </c>
      <c r="T2242" s="836">
        <v>5</v>
      </c>
      <c r="U2242" s="838">
        <v>1</v>
      </c>
    </row>
    <row r="2243" spans="1:21" ht="14.4" customHeight="1" x14ac:dyDescent="0.3">
      <c r="A2243" s="831">
        <v>10</v>
      </c>
      <c r="B2243" s="832" t="s">
        <v>2982</v>
      </c>
      <c r="C2243" s="832" t="s">
        <v>2989</v>
      </c>
      <c r="D2243" s="833" t="s">
        <v>6899</v>
      </c>
      <c r="E2243" s="834" t="s">
        <v>3042</v>
      </c>
      <c r="F2243" s="832" t="s">
        <v>2984</v>
      </c>
      <c r="G2243" s="832" t="s">
        <v>4154</v>
      </c>
      <c r="H2243" s="832" t="s">
        <v>630</v>
      </c>
      <c r="I2243" s="832" t="s">
        <v>5025</v>
      </c>
      <c r="J2243" s="832" t="s">
        <v>5026</v>
      </c>
      <c r="K2243" s="832" t="s">
        <v>5027</v>
      </c>
      <c r="L2243" s="835">
        <v>0</v>
      </c>
      <c r="M2243" s="835">
        <v>0</v>
      </c>
      <c r="N2243" s="832">
        <v>1</v>
      </c>
      <c r="O2243" s="836">
        <v>0.5</v>
      </c>
      <c r="P2243" s="835">
        <v>0</v>
      </c>
      <c r="Q2243" s="837"/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10</v>
      </c>
      <c r="B2244" s="832" t="s">
        <v>2982</v>
      </c>
      <c r="C2244" s="832" t="s">
        <v>2989</v>
      </c>
      <c r="D2244" s="833" t="s">
        <v>6899</v>
      </c>
      <c r="E2244" s="834" t="s">
        <v>3042</v>
      </c>
      <c r="F2244" s="832" t="s">
        <v>2984</v>
      </c>
      <c r="G2244" s="832" t="s">
        <v>3583</v>
      </c>
      <c r="H2244" s="832" t="s">
        <v>689</v>
      </c>
      <c r="I2244" s="832" t="s">
        <v>2619</v>
      </c>
      <c r="J2244" s="832" t="s">
        <v>2620</v>
      </c>
      <c r="K2244" s="832" t="s">
        <v>2621</v>
      </c>
      <c r="L2244" s="835">
        <v>0</v>
      </c>
      <c r="M2244" s="835">
        <v>0</v>
      </c>
      <c r="N2244" s="832">
        <v>1</v>
      </c>
      <c r="O2244" s="836">
        <v>0.5</v>
      </c>
      <c r="P2244" s="835"/>
      <c r="Q2244" s="837"/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10</v>
      </c>
      <c r="B2245" s="832" t="s">
        <v>2982</v>
      </c>
      <c r="C2245" s="832" t="s">
        <v>2989</v>
      </c>
      <c r="D2245" s="833" t="s">
        <v>6899</v>
      </c>
      <c r="E2245" s="834" t="s">
        <v>3042</v>
      </c>
      <c r="F2245" s="832" t="s">
        <v>2984</v>
      </c>
      <c r="G2245" s="832" t="s">
        <v>3425</v>
      </c>
      <c r="H2245" s="832" t="s">
        <v>630</v>
      </c>
      <c r="I2245" s="832" t="s">
        <v>3431</v>
      </c>
      <c r="J2245" s="832" t="s">
        <v>1070</v>
      </c>
      <c r="K2245" s="832" t="s">
        <v>3432</v>
      </c>
      <c r="L2245" s="835">
        <v>60.28</v>
      </c>
      <c r="M2245" s="835">
        <v>241.12</v>
      </c>
      <c r="N2245" s="832">
        <v>4</v>
      </c>
      <c r="O2245" s="836">
        <v>4</v>
      </c>
      <c r="P2245" s="835">
        <v>60.28</v>
      </c>
      <c r="Q2245" s="837">
        <v>0.25</v>
      </c>
      <c r="R2245" s="832">
        <v>1</v>
      </c>
      <c r="S2245" s="837">
        <v>0.25</v>
      </c>
      <c r="T2245" s="836">
        <v>1</v>
      </c>
      <c r="U2245" s="838">
        <v>0.25</v>
      </c>
    </row>
    <row r="2246" spans="1:21" ht="14.4" customHeight="1" x14ac:dyDescent="0.3">
      <c r="A2246" s="831">
        <v>10</v>
      </c>
      <c r="B2246" s="832" t="s">
        <v>2982</v>
      </c>
      <c r="C2246" s="832" t="s">
        <v>2989</v>
      </c>
      <c r="D2246" s="833" t="s">
        <v>6899</v>
      </c>
      <c r="E2246" s="834" t="s">
        <v>3042</v>
      </c>
      <c r="F2246" s="832" t="s">
        <v>2984</v>
      </c>
      <c r="G2246" s="832" t="s">
        <v>5028</v>
      </c>
      <c r="H2246" s="832" t="s">
        <v>630</v>
      </c>
      <c r="I2246" s="832" t="s">
        <v>5029</v>
      </c>
      <c r="J2246" s="832" t="s">
        <v>5030</v>
      </c>
      <c r="K2246" s="832" t="s">
        <v>5031</v>
      </c>
      <c r="L2246" s="835">
        <v>325.52</v>
      </c>
      <c r="M2246" s="835">
        <v>325.52</v>
      </c>
      <c r="N2246" s="832">
        <v>1</v>
      </c>
      <c r="O2246" s="836">
        <v>0.5</v>
      </c>
      <c r="P2246" s="835">
        <v>325.52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10</v>
      </c>
      <c r="B2247" s="832" t="s">
        <v>2982</v>
      </c>
      <c r="C2247" s="832" t="s">
        <v>2989</v>
      </c>
      <c r="D2247" s="833" t="s">
        <v>6899</v>
      </c>
      <c r="E2247" s="834" t="s">
        <v>3042</v>
      </c>
      <c r="F2247" s="832" t="s">
        <v>2984</v>
      </c>
      <c r="G2247" s="832" t="s">
        <v>3456</v>
      </c>
      <c r="H2247" s="832" t="s">
        <v>630</v>
      </c>
      <c r="I2247" s="832" t="s">
        <v>3457</v>
      </c>
      <c r="J2247" s="832" t="s">
        <v>2214</v>
      </c>
      <c r="K2247" s="832" t="s">
        <v>3458</v>
      </c>
      <c r="L2247" s="835">
        <v>0</v>
      </c>
      <c r="M2247" s="835">
        <v>0</v>
      </c>
      <c r="N2247" s="832">
        <v>1</v>
      </c>
      <c r="O2247" s="836">
        <v>1</v>
      </c>
      <c r="P2247" s="835"/>
      <c r="Q2247" s="837"/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10</v>
      </c>
      <c r="B2248" s="832" t="s">
        <v>2982</v>
      </c>
      <c r="C2248" s="832" t="s">
        <v>2989</v>
      </c>
      <c r="D2248" s="833" t="s">
        <v>6899</v>
      </c>
      <c r="E2248" s="834" t="s">
        <v>3042</v>
      </c>
      <c r="F2248" s="832" t="s">
        <v>2985</v>
      </c>
      <c r="G2248" s="832" t="s">
        <v>3094</v>
      </c>
      <c r="H2248" s="832" t="s">
        <v>630</v>
      </c>
      <c r="I2248" s="832" t="s">
        <v>3472</v>
      </c>
      <c r="J2248" s="832" t="s">
        <v>3040</v>
      </c>
      <c r="K2248" s="832"/>
      <c r="L2248" s="835">
        <v>0</v>
      </c>
      <c r="M2248" s="835">
        <v>0</v>
      </c>
      <c r="N2248" s="832">
        <v>1</v>
      </c>
      <c r="O2248" s="836">
        <v>1</v>
      </c>
      <c r="P2248" s="835">
        <v>0</v>
      </c>
      <c r="Q2248" s="837"/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10</v>
      </c>
      <c r="B2249" s="832" t="s">
        <v>2982</v>
      </c>
      <c r="C2249" s="832" t="s">
        <v>2989</v>
      </c>
      <c r="D2249" s="833" t="s">
        <v>6899</v>
      </c>
      <c r="E2249" s="834" t="s">
        <v>3042</v>
      </c>
      <c r="F2249" s="832" t="s">
        <v>2986</v>
      </c>
      <c r="G2249" s="832" t="s">
        <v>3968</v>
      </c>
      <c r="H2249" s="832" t="s">
        <v>630</v>
      </c>
      <c r="I2249" s="832" t="s">
        <v>3969</v>
      </c>
      <c r="J2249" s="832" t="s">
        <v>3970</v>
      </c>
      <c r="K2249" s="832" t="s">
        <v>3971</v>
      </c>
      <c r="L2249" s="835">
        <v>500</v>
      </c>
      <c r="M2249" s="835">
        <v>3500</v>
      </c>
      <c r="N2249" s="832">
        <v>7</v>
      </c>
      <c r="O2249" s="836">
        <v>7</v>
      </c>
      <c r="P2249" s="835">
        <v>3000</v>
      </c>
      <c r="Q2249" s="837">
        <v>0.8571428571428571</v>
      </c>
      <c r="R2249" s="832">
        <v>6</v>
      </c>
      <c r="S2249" s="837">
        <v>0.8571428571428571</v>
      </c>
      <c r="T2249" s="836">
        <v>6</v>
      </c>
      <c r="U2249" s="838">
        <v>0.8571428571428571</v>
      </c>
    </row>
    <row r="2250" spans="1:21" ht="14.4" customHeight="1" x14ac:dyDescent="0.3">
      <c r="A2250" s="831">
        <v>10</v>
      </c>
      <c r="B2250" s="832" t="s">
        <v>2982</v>
      </c>
      <c r="C2250" s="832" t="s">
        <v>2989</v>
      </c>
      <c r="D2250" s="833" t="s">
        <v>6899</v>
      </c>
      <c r="E2250" s="834" t="s">
        <v>3088</v>
      </c>
      <c r="F2250" s="832" t="s">
        <v>2984</v>
      </c>
      <c r="G2250" s="832" t="s">
        <v>3106</v>
      </c>
      <c r="H2250" s="832" t="s">
        <v>689</v>
      </c>
      <c r="I2250" s="832" t="s">
        <v>2588</v>
      </c>
      <c r="J2250" s="832" t="s">
        <v>1288</v>
      </c>
      <c r="K2250" s="832" t="s">
        <v>2589</v>
      </c>
      <c r="L2250" s="835">
        <v>154.36000000000001</v>
      </c>
      <c r="M2250" s="835">
        <v>308.72000000000003</v>
      </c>
      <c r="N2250" s="832">
        <v>2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10</v>
      </c>
      <c r="B2251" s="832" t="s">
        <v>2982</v>
      </c>
      <c r="C2251" s="832" t="s">
        <v>2989</v>
      </c>
      <c r="D2251" s="833" t="s">
        <v>6899</v>
      </c>
      <c r="E2251" s="834" t="s">
        <v>3088</v>
      </c>
      <c r="F2251" s="832" t="s">
        <v>2984</v>
      </c>
      <c r="G2251" s="832" t="s">
        <v>3106</v>
      </c>
      <c r="H2251" s="832" t="s">
        <v>689</v>
      </c>
      <c r="I2251" s="832" t="s">
        <v>2445</v>
      </c>
      <c r="J2251" s="832" t="s">
        <v>2446</v>
      </c>
      <c r="K2251" s="832" t="s">
        <v>2447</v>
      </c>
      <c r="L2251" s="835">
        <v>66.08</v>
      </c>
      <c r="M2251" s="835">
        <v>66.08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10</v>
      </c>
      <c r="B2252" s="832" t="s">
        <v>2982</v>
      </c>
      <c r="C2252" s="832" t="s">
        <v>2989</v>
      </c>
      <c r="D2252" s="833" t="s">
        <v>6899</v>
      </c>
      <c r="E2252" s="834" t="s">
        <v>3088</v>
      </c>
      <c r="F2252" s="832" t="s">
        <v>2984</v>
      </c>
      <c r="G2252" s="832" t="s">
        <v>3106</v>
      </c>
      <c r="H2252" s="832" t="s">
        <v>689</v>
      </c>
      <c r="I2252" s="832" t="s">
        <v>2590</v>
      </c>
      <c r="J2252" s="832" t="s">
        <v>2591</v>
      </c>
      <c r="K2252" s="832" t="s">
        <v>2592</v>
      </c>
      <c r="L2252" s="835">
        <v>111.22</v>
      </c>
      <c r="M2252" s="835">
        <v>111.22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10</v>
      </c>
      <c r="B2253" s="832" t="s">
        <v>2982</v>
      </c>
      <c r="C2253" s="832" t="s">
        <v>2989</v>
      </c>
      <c r="D2253" s="833" t="s">
        <v>6899</v>
      </c>
      <c r="E2253" s="834" t="s">
        <v>3088</v>
      </c>
      <c r="F2253" s="832" t="s">
        <v>2984</v>
      </c>
      <c r="G2253" s="832" t="s">
        <v>3106</v>
      </c>
      <c r="H2253" s="832" t="s">
        <v>689</v>
      </c>
      <c r="I2253" s="832" t="s">
        <v>2451</v>
      </c>
      <c r="J2253" s="832" t="s">
        <v>1014</v>
      </c>
      <c r="K2253" s="832" t="s">
        <v>3256</v>
      </c>
      <c r="L2253" s="835">
        <v>75.73</v>
      </c>
      <c r="M2253" s="835">
        <v>454.38</v>
      </c>
      <c r="N2253" s="832">
        <v>6</v>
      </c>
      <c r="O2253" s="836">
        <v>5.5</v>
      </c>
      <c r="P2253" s="835">
        <v>151.46</v>
      </c>
      <c r="Q2253" s="837">
        <v>0.33333333333333337</v>
      </c>
      <c r="R2253" s="832">
        <v>2</v>
      </c>
      <c r="S2253" s="837">
        <v>0.33333333333333331</v>
      </c>
      <c r="T2253" s="836">
        <v>1.5</v>
      </c>
      <c r="U2253" s="838">
        <v>0.27272727272727271</v>
      </c>
    </row>
    <row r="2254" spans="1:21" ht="14.4" customHeight="1" x14ac:dyDescent="0.3">
      <c r="A2254" s="831">
        <v>10</v>
      </c>
      <c r="B2254" s="832" t="s">
        <v>2982</v>
      </c>
      <c r="C2254" s="832" t="s">
        <v>2989</v>
      </c>
      <c r="D2254" s="833" t="s">
        <v>6899</v>
      </c>
      <c r="E2254" s="834" t="s">
        <v>3088</v>
      </c>
      <c r="F2254" s="832" t="s">
        <v>2984</v>
      </c>
      <c r="G2254" s="832" t="s">
        <v>4459</v>
      </c>
      <c r="H2254" s="832" t="s">
        <v>630</v>
      </c>
      <c r="I2254" s="832" t="s">
        <v>4460</v>
      </c>
      <c r="J2254" s="832" t="s">
        <v>4461</v>
      </c>
      <c r="K2254" s="832" t="s">
        <v>3128</v>
      </c>
      <c r="L2254" s="835">
        <v>80.23</v>
      </c>
      <c r="M2254" s="835">
        <v>401.15000000000003</v>
      </c>
      <c r="N2254" s="832">
        <v>5</v>
      </c>
      <c r="O2254" s="836">
        <v>4</v>
      </c>
      <c r="P2254" s="835">
        <v>80.23</v>
      </c>
      <c r="Q2254" s="837">
        <v>0.19999999999999998</v>
      </c>
      <c r="R2254" s="832">
        <v>1</v>
      </c>
      <c r="S2254" s="837">
        <v>0.2</v>
      </c>
      <c r="T2254" s="836">
        <v>0.5</v>
      </c>
      <c r="U2254" s="838">
        <v>0.125</v>
      </c>
    </row>
    <row r="2255" spans="1:21" ht="14.4" customHeight="1" x14ac:dyDescent="0.3">
      <c r="A2255" s="831">
        <v>10</v>
      </c>
      <c r="B2255" s="832" t="s">
        <v>2982</v>
      </c>
      <c r="C2255" s="832" t="s">
        <v>2989</v>
      </c>
      <c r="D2255" s="833" t="s">
        <v>6899</v>
      </c>
      <c r="E2255" s="834" t="s">
        <v>3088</v>
      </c>
      <c r="F2255" s="832" t="s">
        <v>2984</v>
      </c>
      <c r="G2255" s="832" t="s">
        <v>3720</v>
      </c>
      <c r="H2255" s="832" t="s">
        <v>630</v>
      </c>
      <c r="I2255" s="832" t="s">
        <v>3874</v>
      </c>
      <c r="J2255" s="832" t="s">
        <v>3875</v>
      </c>
      <c r="K2255" s="832" t="s">
        <v>3876</v>
      </c>
      <c r="L2255" s="835">
        <v>36.76</v>
      </c>
      <c r="M2255" s="835">
        <v>36.76</v>
      </c>
      <c r="N2255" s="832">
        <v>1</v>
      </c>
      <c r="O2255" s="836">
        <v>0.5</v>
      </c>
      <c r="P2255" s="835">
        <v>36.76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10</v>
      </c>
      <c r="B2256" s="832" t="s">
        <v>2982</v>
      </c>
      <c r="C2256" s="832" t="s">
        <v>2989</v>
      </c>
      <c r="D2256" s="833" t="s">
        <v>6899</v>
      </c>
      <c r="E2256" s="834" t="s">
        <v>3088</v>
      </c>
      <c r="F2256" s="832" t="s">
        <v>2984</v>
      </c>
      <c r="G2256" s="832" t="s">
        <v>5032</v>
      </c>
      <c r="H2256" s="832" t="s">
        <v>630</v>
      </c>
      <c r="I2256" s="832" t="s">
        <v>5033</v>
      </c>
      <c r="J2256" s="832" t="s">
        <v>5034</v>
      </c>
      <c r="K2256" s="832" t="s">
        <v>5035</v>
      </c>
      <c r="L2256" s="835">
        <v>47.41</v>
      </c>
      <c r="M2256" s="835">
        <v>47.41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10</v>
      </c>
      <c r="B2257" s="832" t="s">
        <v>2982</v>
      </c>
      <c r="C2257" s="832" t="s">
        <v>2989</v>
      </c>
      <c r="D2257" s="833" t="s">
        <v>6899</v>
      </c>
      <c r="E2257" s="834" t="s">
        <v>3088</v>
      </c>
      <c r="F2257" s="832" t="s">
        <v>2984</v>
      </c>
      <c r="G2257" s="832" t="s">
        <v>4064</v>
      </c>
      <c r="H2257" s="832" t="s">
        <v>630</v>
      </c>
      <c r="I2257" s="832" t="s">
        <v>4065</v>
      </c>
      <c r="J2257" s="832" t="s">
        <v>4066</v>
      </c>
      <c r="K2257" s="832" t="s">
        <v>4067</v>
      </c>
      <c r="L2257" s="835">
        <v>102.31</v>
      </c>
      <c r="M2257" s="835">
        <v>102.31</v>
      </c>
      <c r="N2257" s="832">
        <v>1</v>
      </c>
      <c r="O2257" s="836">
        <v>1</v>
      </c>
      <c r="P2257" s="835">
        <v>102.31</v>
      </c>
      <c r="Q2257" s="837">
        <v>1</v>
      </c>
      <c r="R2257" s="832">
        <v>1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10</v>
      </c>
      <c r="B2258" s="832" t="s">
        <v>2982</v>
      </c>
      <c r="C2258" s="832" t="s">
        <v>2989</v>
      </c>
      <c r="D2258" s="833" t="s">
        <v>6899</v>
      </c>
      <c r="E2258" s="834" t="s">
        <v>3088</v>
      </c>
      <c r="F2258" s="832" t="s">
        <v>2984</v>
      </c>
      <c r="G2258" s="832" t="s">
        <v>3263</v>
      </c>
      <c r="H2258" s="832" t="s">
        <v>630</v>
      </c>
      <c r="I2258" s="832" t="s">
        <v>4877</v>
      </c>
      <c r="J2258" s="832" t="s">
        <v>2464</v>
      </c>
      <c r="K2258" s="832" t="s">
        <v>4878</v>
      </c>
      <c r="L2258" s="835">
        <v>0</v>
      </c>
      <c r="M2258" s="835">
        <v>0</v>
      </c>
      <c r="N2258" s="832">
        <v>1</v>
      </c>
      <c r="O2258" s="836">
        <v>1</v>
      </c>
      <c r="P2258" s="835">
        <v>0</v>
      </c>
      <c r="Q2258" s="837"/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10</v>
      </c>
      <c r="B2259" s="832" t="s">
        <v>2982</v>
      </c>
      <c r="C2259" s="832" t="s">
        <v>2989</v>
      </c>
      <c r="D2259" s="833" t="s">
        <v>6899</v>
      </c>
      <c r="E2259" s="834" t="s">
        <v>3088</v>
      </c>
      <c r="F2259" s="832" t="s">
        <v>2984</v>
      </c>
      <c r="G2259" s="832" t="s">
        <v>3263</v>
      </c>
      <c r="H2259" s="832" t="s">
        <v>630</v>
      </c>
      <c r="I2259" s="832" t="s">
        <v>3264</v>
      </c>
      <c r="J2259" s="832" t="s">
        <v>2464</v>
      </c>
      <c r="K2259" s="832" t="s">
        <v>3265</v>
      </c>
      <c r="L2259" s="835">
        <v>42.63</v>
      </c>
      <c r="M2259" s="835">
        <v>255.78000000000003</v>
      </c>
      <c r="N2259" s="832">
        <v>6</v>
      </c>
      <c r="O2259" s="836">
        <v>5.5</v>
      </c>
      <c r="P2259" s="835">
        <v>170.52</v>
      </c>
      <c r="Q2259" s="837">
        <v>0.66666666666666663</v>
      </c>
      <c r="R2259" s="832">
        <v>4</v>
      </c>
      <c r="S2259" s="837">
        <v>0.66666666666666663</v>
      </c>
      <c r="T2259" s="836">
        <v>3.5</v>
      </c>
      <c r="U2259" s="838">
        <v>0.63636363636363635</v>
      </c>
    </row>
    <row r="2260" spans="1:21" ht="14.4" customHeight="1" x14ac:dyDescent="0.3">
      <c r="A2260" s="831">
        <v>10</v>
      </c>
      <c r="B2260" s="832" t="s">
        <v>2982</v>
      </c>
      <c r="C2260" s="832" t="s">
        <v>2989</v>
      </c>
      <c r="D2260" s="833" t="s">
        <v>6899</v>
      </c>
      <c r="E2260" s="834" t="s">
        <v>3088</v>
      </c>
      <c r="F2260" s="832" t="s">
        <v>2984</v>
      </c>
      <c r="G2260" s="832" t="s">
        <v>3263</v>
      </c>
      <c r="H2260" s="832" t="s">
        <v>630</v>
      </c>
      <c r="I2260" s="832" t="s">
        <v>4304</v>
      </c>
      <c r="J2260" s="832" t="s">
        <v>2464</v>
      </c>
      <c r="K2260" s="832" t="s">
        <v>3330</v>
      </c>
      <c r="L2260" s="835">
        <v>238.72</v>
      </c>
      <c r="M2260" s="835">
        <v>238.72</v>
      </c>
      <c r="N2260" s="832">
        <v>1</v>
      </c>
      <c r="O2260" s="836">
        <v>0.5</v>
      </c>
      <c r="P2260" s="835">
        <v>238.72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10</v>
      </c>
      <c r="B2261" s="832" t="s">
        <v>2982</v>
      </c>
      <c r="C2261" s="832" t="s">
        <v>2989</v>
      </c>
      <c r="D2261" s="833" t="s">
        <v>6899</v>
      </c>
      <c r="E2261" s="834" t="s">
        <v>3088</v>
      </c>
      <c r="F2261" s="832" t="s">
        <v>2984</v>
      </c>
      <c r="G2261" s="832" t="s">
        <v>3107</v>
      </c>
      <c r="H2261" s="832" t="s">
        <v>630</v>
      </c>
      <c r="I2261" s="832" t="s">
        <v>3810</v>
      </c>
      <c r="J2261" s="832" t="s">
        <v>3287</v>
      </c>
      <c r="K2261" s="832" t="s">
        <v>3811</v>
      </c>
      <c r="L2261" s="835">
        <v>34.57</v>
      </c>
      <c r="M2261" s="835">
        <v>69.14</v>
      </c>
      <c r="N2261" s="832">
        <v>2</v>
      </c>
      <c r="O2261" s="836">
        <v>2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10</v>
      </c>
      <c r="B2262" s="832" t="s">
        <v>2982</v>
      </c>
      <c r="C2262" s="832" t="s">
        <v>2989</v>
      </c>
      <c r="D2262" s="833" t="s">
        <v>6899</v>
      </c>
      <c r="E2262" s="834" t="s">
        <v>3088</v>
      </c>
      <c r="F2262" s="832" t="s">
        <v>2984</v>
      </c>
      <c r="G2262" s="832" t="s">
        <v>3782</v>
      </c>
      <c r="H2262" s="832" t="s">
        <v>630</v>
      </c>
      <c r="I2262" s="832" t="s">
        <v>4786</v>
      </c>
      <c r="J2262" s="832" t="s">
        <v>1250</v>
      </c>
      <c r="K2262" s="832" t="s">
        <v>4787</v>
      </c>
      <c r="L2262" s="835">
        <v>47.47</v>
      </c>
      <c r="M2262" s="835">
        <v>142.41</v>
      </c>
      <c r="N2262" s="832">
        <v>3</v>
      </c>
      <c r="O2262" s="836">
        <v>3</v>
      </c>
      <c r="P2262" s="835">
        <v>47.47</v>
      </c>
      <c r="Q2262" s="837">
        <v>0.33333333333333331</v>
      </c>
      <c r="R2262" s="832">
        <v>1</v>
      </c>
      <c r="S2262" s="837">
        <v>0.33333333333333331</v>
      </c>
      <c r="T2262" s="836">
        <v>1</v>
      </c>
      <c r="U2262" s="838">
        <v>0.33333333333333331</v>
      </c>
    </row>
    <row r="2263" spans="1:21" ht="14.4" customHeight="1" x14ac:dyDescent="0.3">
      <c r="A2263" s="831">
        <v>10</v>
      </c>
      <c r="B2263" s="832" t="s">
        <v>2982</v>
      </c>
      <c r="C2263" s="832" t="s">
        <v>2989</v>
      </c>
      <c r="D2263" s="833" t="s">
        <v>6899</v>
      </c>
      <c r="E2263" s="834" t="s">
        <v>3088</v>
      </c>
      <c r="F2263" s="832" t="s">
        <v>2984</v>
      </c>
      <c r="G2263" s="832" t="s">
        <v>3782</v>
      </c>
      <c r="H2263" s="832" t="s">
        <v>630</v>
      </c>
      <c r="I2263" s="832" t="s">
        <v>3783</v>
      </c>
      <c r="J2263" s="832" t="s">
        <v>1250</v>
      </c>
      <c r="K2263" s="832" t="s">
        <v>3784</v>
      </c>
      <c r="L2263" s="835">
        <v>47.47</v>
      </c>
      <c r="M2263" s="835">
        <v>47.47</v>
      </c>
      <c r="N2263" s="832">
        <v>1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10</v>
      </c>
      <c r="B2264" s="832" t="s">
        <v>2982</v>
      </c>
      <c r="C2264" s="832" t="s">
        <v>2989</v>
      </c>
      <c r="D2264" s="833" t="s">
        <v>6899</v>
      </c>
      <c r="E2264" s="834" t="s">
        <v>3088</v>
      </c>
      <c r="F2264" s="832" t="s">
        <v>2984</v>
      </c>
      <c r="G2264" s="832" t="s">
        <v>3648</v>
      </c>
      <c r="H2264" s="832" t="s">
        <v>630</v>
      </c>
      <c r="I2264" s="832" t="s">
        <v>4221</v>
      </c>
      <c r="J2264" s="832" t="s">
        <v>764</v>
      </c>
      <c r="K2264" s="832" t="s">
        <v>4222</v>
      </c>
      <c r="L2264" s="835">
        <v>18.809999999999999</v>
      </c>
      <c r="M2264" s="835">
        <v>18.809999999999999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10</v>
      </c>
      <c r="B2265" s="832" t="s">
        <v>2982</v>
      </c>
      <c r="C2265" s="832" t="s">
        <v>2989</v>
      </c>
      <c r="D2265" s="833" t="s">
        <v>6899</v>
      </c>
      <c r="E2265" s="834" t="s">
        <v>3088</v>
      </c>
      <c r="F2265" s="832" t="s">
        <v>2984</v>
      </c>
      <c r="G2265" s="832" t="s">
        <v>3293</v>
      </c>
      <c r="H2265" s="832" t="s">
        <v>630</v>
      </c>
      <c r="I2265" s="832" t="s">
        <v>3294</v>
      </c>
      <c r="J2265" s="832" t="s">
        <v>778</v>
      </c>
      <c r="K2265" s="832" t="s">
        <v>781</v>
      </c>
      <c r="L2265" s="835">
        <v>0</v>
      </c>
      <c r="M2265" s="835">
        <v>0</v>
      </c>
      <c r="N2265" s="832">
        <v>2</v>
      </c>
      <c r="O2265" s="836">
        <v>1</v>
      </c>
      <c r="P2265" s="835">
        <v>0</v>
      </c>
      <c r="Q2265" s="837"/>
      <c r="R2265" s="832">
        <v>1</v>
      </c>
      <c r="S2265" s="837">
        <v>0.5</v>
      </c>
      <c r="T2265" s="836">
        <v>0.5</v>
      </c>
      <c r="U2265" s="838">
        <v>0.5</v>
      </c>
    </row>
    <row r="2266" spans="1:21" ht="14.4" customHeight="1" x14ac:dyDescent="0.3">
      <c r="A2266" s="831">
        <v>10</v>
      </c>
      <c r="B2266" s="832" t="s">
        <v>2982</v>
      </c>
      <c r="C2266" s="832" t="s">
        <v>2989</v>
      </c>
      <c r="D2266" s="833" t="s">
        <v>6899</v>
      </c>
      <c r="E2266" s="834" t="s">
        <v>3088</v>
      </c>
      <c r="F2266" s="832" t="s">
        <v>2984</v>
      </c>
      <c r="G2266" s="832" t="s">
        <v>3300</v>
      </c>
      <c r="H2266" s="832" t="s">
        <v>630</v>
      </c>
      <c r="I2266" s="832" t="s">
        <v>3306</v>
      </c>
      <c r="J2266" s="832" t="s">
        <v>3302</v>
      </c>
      <c r="K2266" s="832" t="s">
        <v>3307</v>
      </c>
      <c r="L2266" s="835">
        <v>3.01</v>
      </c>
      <c r="M2266" s="835">
        <v>9.0299999999999994</v>
      </c>
      <c r="N2266" s="832">
        <v>3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10</v>
      </c>
      <c r="B2267" s="832" t="s">
        <v>2982</v>
      </c>
      <c r="C2267" s="832" t="s">
        <v>2989</v>
      </c>
      <c r="D2267" s="833" t="s">
        <v>6899</v>
      </c>
      <c r="E2267" s="834" t="s">
        <v>3088</v>
      </c>
      <c r="F2267" s="832" t="s">
        <v>2984</v>
      </c>
      <c r="G2267" s="832" t="s">
        <v>3300</v>
      </c>
      <c r="H2267" s="832" t="s">
        <v>630</v>
      </c>
      <c r="I2267" s="832" t="s">
        <v>3306</v>
      </c>
      <c r="J2267" s="832" t="s">
        <v>3302</v>
      </c>
      <c r="K2267" s="832" t="s">
        <v>3307</v>
      </c>
      <c r="L2267" s="835">
        <v>5.0599999999999996</v>
      </c>
      <c r="M2267" s="835">
        <v>5.0599999999999996</v>
      </c>
      <c r="N2267" s="832">
        <v>1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10</v>
      </c>
      <c r="B2268" s="832" t="s">
        <v>2982</v>
      </c>
      <c r="C2268" s="832" t="s">
        <v>2989</v>
      </c>
      <c r="D2268" s="833" t="s">
        <v>6899</v>
      </c>
      <c r="E2268" s="834" t="s">
        <v>3088</v>
      </c>
      <c r="F2268" s="832" t="s">
        <v>2984</v>
      </c>
      <c r="G2268" s="832" t="s">
        <v>4813</v>
      </c>
      <c r="H2268" s="832" t="s">
        <v>630</v>
      </c>
      <c r="I2268" s="832" t="s">
        <v>4839</v>
      </c>
      <c r="J2268" s="832" t="s">
        <v>754</v>
      </c>
      <c r="K2268" s="832" t="s">
        <v>4840</v>
      </c>
      <c r="L2268" s="835">
        <v>736.33</v>
      </c>
      <c r="M2268" s="835">
        <v>736.33</v>
      </c>
      <c r="N2268" s="832">
        <v>1</v>
      </c>
      <c r="O2268" s="836">
        <v>1</v>
      </c>
      <c r="P2268" s="835">
        <v>736.33</v>
      </c>
      <c r="Q2268" s="837">
        <v>1</v>
      </c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10</v>
      </c>
      <c r="B2269" s="832" t="s">
        <v>2982</v>
      </c>
      <c r="C2269" s="832" t="s">
        <v>2989</v>
      </c>
      <c r="D2269" s="833" t="s">
        <v>6899</v>
      </c>
      <c r="E2269" s="834" t="s">
        <v>3088</v>
      </c>
      <c r="F2269" s="832" t="s">
        <v>2984</v>
      </c>
      <c r="G2269" s="832" t="s">
        <v>4904</v>
      </c>
      <c r="H2269" s="832" t="s">
        <v>630</v>
      </c>
      <c r="I2269" s="832" t="s">
        <v>4905</v>
      </c>
      <c r="J2269" s="832" t="s">
        <v>1221</v>
      </c>
      <c r="K2269" s="832" t="s">
        <v>4906</v>
      </c>
      <c r="L2269" s="835">
        <v>0</v>
      </c>
      <c r="M2269" s="835">
        <v>0</v>
      </c>
      <c r="N2269" s="832">
        <v>1</v>
      </c>
      <c r="O2269" s="836">
        <v>0.5</v>
      </c>
      <c r="P2269" s="835">
        <v>0</v>
      </c>
      <c r="Q2269" s="837"/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10</v>
      </c>
      <c r="B2270" s="832" t="s">
        <v>2982</v>
      </c>
      <c r="C2270" s="832" t="s">
        <v>2989</v>
      </c>
      <c r="D2270" s="833" t="s">
        <v>6899</v>
      </c>
      <c r="E2270" s="834" t="s">
        <v>3088</v>
      </c>
      <c r="F2270" s="832" t="s">
        <v>2984</v>
      </c>
      <c r="G2270" s="832" t="s">
        <v>5036</v>
      </c>
      <c r="H2270" s="832" t="s">
        <v>630</v>
      </c>
      <c r="I2270" s="832" t="s">
        <v>5037</v>
      </c>
      <c r="J2270" s="832" t="s">
        <v>5038</v>
      </c>
      <c r="K2270" s="832" t="s">
        <v>3139</v>
      </c>
      <c r="L2270" s="835">
        <v>0</v>
      </c>
      <c r="M2270" s="835">
        <v>0</v>
      </c>
      <c r="N2270" s="832">
        <v>1</v>
      </c>
      <c r="O2270" s="836">
        <v>0.5</v>
      </c>
      <c r="P2270" s="835">
        <v>0</v>
      </c>
      <c r="Q2270" s="837"/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10</v>
      </c>
      <c r="B2271" s="832" t="s">
        <v>2982</v>
      </c>
      <c r="C2271" s="832" t="s">
        <v>2989</v>
      </c>
      <c r="D2271" s="833" t="s">
        <v>6899</v>
      </c>
      <c r="E2271" s="834" t="s">
        <v>3088</v>
      </c>
      <c r="F2271" s="832" t="s">
        <v>2984</v>
      </c>
      <c r="G2271" s="832" t="s">
        <v>3115</v>
      </c>
      <c r="H2271" s="832" t="s">
        <v>630</v>
      </c>
      <c r="I2271" s="832" t="s">
        <v>3116</v>
      </c>
      <c r="J2271" s="832" t="s">
        <v>949</v>
      </c>
      <c r="K2271" s="832" t="s">
        <v>3117</v>
      </c>
      <c r="L2271" s="835">
        <v>34.15</v>
      </c>
      <c r="M2271" s="835">
        <v>34.15</v>
      </c>
      <c r="N2271" s="832">
        <v>1</v>
      </c>
      <c r="O2271" s="836">
        <v>1</v>
      </c>
      <c r="P2271" s="835">
        <v>34.15</v>
      </c>
      <c r="Q2271" s="837">
        <v>1</v>
      </c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10</v>
      </c>
      <c r="B2272" s="832" t="s">
        <v>2982</v>
      </c>
      <c r="C2272" s="832" t="s">
        <v>2989</v>
      </c>
      <c r="D2272" s="833" t="s">
        <v>6899</v>
      </c>
      <c r="E2272" s="834" t="s">
        <v>3088</v>
      </c>
      <c r="F2272" s="832" t="s">
        <v>2984</v>
      </c>
      <c r="G2272" s="832" t="s">
        <v>3120</v>
      </c>
      <c r="H2272" s="832" t="s">
        <v>630</v>
      </c>
      <c r="I2272" s="832" t="s">
        <v>3211</v>
      </c>
      <c r="J2272" s="832" t="s">
        <v>1034</v>
      </c>
      <c r="K2272" s="832" t="s">
        <v>3212</v>
      </c>
      <c r="L2272" s="835">
        <v>48.09</v>
      </c>
      <c r="M2272" s="835">
        <v>192.36</v>
      </c>
      <c r="N2272" s="832">
        <v>4</v>
      </c>
      <c r="O2272" s="836">
        <v>3.5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10</v>
      </c>
      <c r="B2273" s="832" t="s">
        <v>2982</v>
      </c>
      <c r="C2273" s="832" t="s">
        <v>2989</v>
      </c>
      <c r="D2273" s="833" t="s">
        <v>6899</v>
      </c>
      <c r="E2273" s="834" t="s">
        <v>3088</v>
      </c>
      <c r="F2273" s="832" t="s">
        <v>2984</v>
      </c>
      <c r="G2273" s="832" t="s">
        <v>3887</v>
      </c>
      <c r="H2273" s="832" t="s">
        <v>630</v>
      </c>
      <c r="I2273" s="832" t="s">
        <v>3888</v>
      </c>
      <c r="J2273" s="832" t="s">
        <v>766</v>
      </c>
      <c r="K2273" s="832" t="s">
        <v>3889</v>
      </c>
      <c r="L2273" s="835">
        <v>27.28</v>
      </c>
      <c r="M2273" s="835">
        <v>27.28</v>
      </c>
      <c r="N2273" s="832">
        <v>1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10</v>
      </c>
      <c r="B2274" s="832" t="s">
        <v>2982</v>
      </c>
      <c r="C2274" s="832" t="s">
        <v>2989</v>
      </c>
      <c r="D2274" s="833" t="s">
        <v>6899</v>
      </c>
      <c r="E2274" s="834" t="s">
        <v>3088</v>
      </c>
      <c r="F2274" s="832" t="s">
        <v>2984</v>
      </c>
      <c r="G2274" s="832" t="s">
        <v>3323</v>
      </c>
      <c r="H2274" s="832" t="s">
        <v>630</v>
      </c>
      <c r="I2274" s="832" t="s">
        <v>3324</v>
      </c>
      <c r="J2274" s="832" t="s">
        <v>702</v>
      </c>
      <c r="K2274" s="832" t="s">
        <v>3325</v>
      </c>
      <c r="L2274" s="835">
        <v>0</v>
      </c>
      <c r="M2274" s="835">
        <v>0</v>
      </c>
      <c r="N2274" s="832">
        <v>4</v>
      </c>
      <c r="O2274" s="836">
        <v>2.5</v>
      </c>
      <c r="P2274" s="835">
        <v>0</v>
      </c>
      <c r="Q2274" s="837"/>
      <c r="R2274" s="832">
        <v>1</v>
      </c>
      <c r="S2274" s="837">
        <v>0.25</v>
      </c>
      <c r="T2274" s="836">
        <v>0.5</v>
      </c>
      <c r="U2274" s="838">
        <v>0.2</v>
      </c>
    </row>
    <row r="2275" spans="1:21" ht="14.4" customHeight="1" x14ac:dyDescent="0.3">
      <c r="A2275" s="831">
        <v>10</v>
      </c>
      <c r="B2275" s="832" t="s">
        <v>2982</v>
      </c>
      <c r="C2275" s="832" t="s">
        <v>2989</v>
      </c>
      <c r="D2275" s="833" t="s">
        <v>6899</v>
      </c>
      <c r="E2275" s="834" t="s">
        <v>3088</v>
      </c>
      <c r="F2275" s="832" t="s">
        <v>2984</v>
      </c>
      <c r="G2275" s="832" t="s">
        <v>3126</v>
      </c>
      <c r="H2275" s="832" t="s">
        <v>630</v>
      </c>
      <c r="I2275" s="832" t="s">
        <v>3127</v>
      </c>
      <c r="J2275" s="832" t="s">
        <v>1056</v>
      </c>
      <c r="K2275" s="832" t="s">
        <v>3128</v>
      </c>
      <c r="L2275" s="835">
        <v>61.97</v>
      </c>
      <c r="M2275" s="835">
        <v>2540.7700000000004</v>
      </c>
      <c r="N2275" s="832">
        <v>41</v>
      </c>
      <c r="O2275" s="836">
        <v>35.5</v>
      </c>
      <c r="P2275" s="835">
        <v>433.79000000000008</v>
      </c>
      <c r="Q2275" s="837">
        <v>0.17073170731707318</v>
      </c>
      <c r="R2275" s="832">
        <v>7</v>
      </c>
      <c r="S2275" s="837">
        <v>0.17073170731707318</v>
      </c>
      <c r="T2275" s="836">
        <v>6</v>
      </c>
      <c r="U2275" s="838">
        <v>0.16901408450704225</v>
      </c>
    </row>
    <row r="2276" spans="1:21" ht="14.4" customHeight="1" x14ac:dyDescent="0.3">
      <c r="A2276" s="831">
        <v>10</v>
      </c>
      <c r="B2276" s="832" t="s">
        <v>2982</v>
      </c>
      <c r="C2276" s="832" t="s">
        <v>2989</v>
      </c>
      <c r="D2276" s="833" t="s">
        <v>6899</v>
      </c>
      <c r="E2276" s="834" t="s">
        <v>3088</v>
      </c>
      <c r="F2276" s="832" t="s">
        <v>2984</v>
      </c>
      <c r="G2276" s="832" t="s">
        <v>3213</v>
      </c>
      <c r="H2276" s="832" t="s">
        <v>630</v>
      </c>
      <c r="I2276" s="832" t="s">
        <v>3214</v>
      </c>
      <c r="J2276" s="832" t="s">
        <v>883</v>
      </c>
      <c r="K2276" s="832" t="s">
        <v>3215</v>
      </c>
      <c r="L2276" s="835">
        <v>126.59</v>
      </c>
      <c r="M2276" s="835">
        <v>126.59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10</v>
      </c>
      <c r="B2277" s="832" t="s">
        <v>2982</v>
      </c>
      <c r="C2277" s="832" t="s">
        <v>2989</v>
      </c>
      <c r="D2277" s="833" t="s">
        <v>6899</v>
      </c>
      <c r="E2277" s="834" t="s">
        <v>3088</v>
      </c>
      <c r="F2277" s="832" t="s">
        <v>2984</v>
      </c>
      <c r="G2277" s="832" t="s">
        <v>3985</v>
      </c>
      <c r="H2277" s="832" t="s">
        <v>689</v>
      </c>
      <c r="I2277" s="832" t="s">
        <v>2579</v>
      </c>
      <c r="J2277" s="832" t="s">
        <v>2580</v>
      </c>
      <c r="K2277" s="832" t="s">
        <v>2581</v>
      </c>
      <c r="L2277" s="835">
        <v>46.07</v>
      </c>
      <c r="M2277" s="835">
        <v>46.07</v>
      </c>
      <c r="N2277" s="832">
        <v>1</v>
      </c>
      <c r="O2277" s="836">
        <v>0.5</v>
      </c>
      <c r="P2277" s="835">
        <v>46.07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10</v>
      </c>
      <c r="B2278" s="832" t="s">
        <v>2982</v>
      </c>
      <c r="C2278" s="832" t="s">
        <v>2989</v>
      </c>
      <c r="D2278" s="833" t="s">
        <v>6899</v>
      </c>
      <c r="E2278" s="834" t="s">
        <v>3088</v>
      </c>
      <c r="F2278" s="832" t="s">
        <v>2984</v>
      </c>
      <c r="G2278" s="832" t="s">
        <v>3349</v>
      </c>
      <c r="H2278" s="832" t="s">
        <v>630</v>
      </c>
      <c r="I2278" s="832" t="s">
        <v>3906</v>
      </c>
      <c r="J2278" s="832" t="s">
        <v>790</v>
      </c>
      <c r="K2278" s="832" t="s">
        <v>791</v>
      </c>
      <c r="L2278" s="835">
        <v>0</v>
      </c>
      <c r="M2278" s="835">
        <v>0</v>
      </c>
      <c r="N2278" s="832">
        <v>1</v>
      </c>
      <c r="O2278" s="836">
        <v>1</v>
      </c>
      <c r="P2278" s="835"/>
      <c r="Q2278" s="837"/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10</v>
      </c>
      <c r="B2279" s="832" t="s">
        <v>2982</v>
      </c>
      <c r="C2279" s="832" t="s">
        <v>2989</v>
      </c>
      <c r="D2279" s="833" t="s">
        <v>6899</v>
      </c>
      <c r="E2279" s="834" t="s">
        <v>3088</v>
      </c>
      <c r="F2279" s="832" t="s">
        <v>2984</v>
      </c>
      <c r="G2279" s="832" t="s">
        <v>3349</v>
      </c>
      <c r="H2279" s="832" t="s">
        <v>630</v>
      </c>
      <c r="I2279" s="832" t="s">
        <v>5039</v>
      </c>
      <c r="J2279" s="832" t="s">
        <v>790</v>
      </c>
      <c r="K2279" s="832" t="s">
        <v>5040</v>
      </c>
      <c r="L2279" s="835">
        <v>0</v>
      </c>
      <c r="M2279" s="835">
        <v>0</v>
      </c>
      <c r="N2279" s="832">
        <v>1</v>
      </c>
      <c r="O2279" s="836">
        <v>1</v>
      </c>
      <c r="P2279" s="835">
        <v>0</v>
      </c>
      <c r="Q2279" s="837"/>
      <c r="R2279" s="832">
        <v>1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10</v>
      </c>
      <c r="B2280" s="832" t="s">
        <v>2982</v>
      </c>
      <c r="C2280" s="832" t="s">
        <v>2989</v>
      </c>
      <c r="D2280" s="833" t="s">
        <v>6899</v>
      </c>
      <c r="E2280" s="834" t="s">
        <v>3088</v>
      </c>
      <c r="F2280" s="832" t="s">
        <v>2984</v>
      </c>
      <c r="G2280" s="832" t="s">
        <v>3349</v>
      </c>
      <c r="H2280" s="832" t="s">
        <v>630</v>
      </c>
      <c r="I2280" s="832" t="s">
        <v>3350</v>
      </c>
      <c r="J2280" s="832" t="s">
        <v>790</v>
      </c>
      <c r="K2280" s="832" t="s">
        <v>3351</v>
      </c>
      <c r="L2280" s="835">
        <v>0</v>
      </c>
      <c r="M2280" s="835">
        <v>0</v>
      </c>
      <c r="N2280" s="832">
        <v>1</v>
      </c>
      <c r="O2280" s="836">
        <v>0.5</v>
      </c>
      <c r="P2280" s="835">
        <v>0</v>
      </c>
      <c r="Q2280" s="837"/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10</v>
      </c>
      <c r="B2281" s="832" t="s">
        <v>2982</v>
      </c>
      <c r="C2281" s="832" t="s">
        <v>2989</v>
      </c>
      <c r="D2281" s="833" t="s">
        <v>6899</v>
      </c>
      <c r="E2281" s="834" t="s">
        <v>3088</v>
      </c>
      <c r="F2281" s="832" t="s">
        <v>2984</v>
      </c>
      <c r="G2281" s="832" t="s">
        <v>3578</v>
      </c>
      <c r="H2281" s="832" t="s">
        <v>689</v>
      </c>
      <c r="I2281" s="832" t="s">
        <v>4831</v>
      </c>
      <c r="J2281" s="832" t="s">
        <v>1162</v>
      </c>
      <c r="K2281" s="832" t="s">
        <v>2756</v>
      </c>
      <c r="L2281" s="835">
        <v>736.33</v>
      </c>
      <c r="M2281" s="835">
        <v>736.33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10</v>
      </c>
      <c r="B2282" s="832" t="s">
        <v>2982</v>
      </c>
      <c r="C2282" s="832" t="s">
        <v>2989</v>
      </c>
      <c r="D2282" s="833" t="s">
        <v>6899</v>
      </c>
      <c r="E2282" s="834" t="s">
        <v>3088</v>
      </c>
      <c r="F2282" s="832" t="s">
        <v>2984</v>
      </c>
      <c r="G2282" s="832" t="s">
        <v>3161</v>
      </c>
      <c r="H2282" s="832" t="s">
        <v>630</v>
      </c>
      <c r="I2282" s="832" t="s">
        <v>3164</v>
      </c>
      <c r="J2282" s="832" t="s">
        <v>3165</v>
      </c>
      <c r="K2282" s="832" t="s">
        <v>798</v>
      </c>
      <c r="L2282" s="835">
        <v>0</v>
      </c>
      <c r="M2282" s="835">
        <v>0</v>
      </c>
      <c r="N2282" s="832">
        <v>5</v>
      </c>
      <c r="O2282" s="836">
        <v>2</v>
      </c>
      <c r="P2282" s="835"/>
      <c r="Q2282" s="837"/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10</v>
      </c>
      <c r="B2283" s="832" t="s">
        <v>2982</v>
      </c>
      <c r="C2283" s="832" t="s">
        <v>2989</v>
      </c>
      <c r="D2283" s="833" t="s">
        <v>6899</v>
      </c>
      <c r="E2283" s="834" t="s">
        <v>3088</v>
      </c>
      <c r="F2283" s="832" t="s">
        <v>2984</v>
      </c>
      <c r="G2283" s="832" t="s">
        <v>3161</v>
      </c>
      <c r="H2283" s="832" t="s">
        <v>630</v>
      </c>
      <c r="I2283" s="832" t="s">
        <v>3367</v>
      </c>
      <c r="J2283" s="832" t="s">
        <v>1177</v>
      </c>
      <c r="K2283" s="832" t="s">
        <v>3163</v>
      </c>
      <c r="L2283" s="835">
        <v>103.67</v>
      </c>
      <c r="M2283" s="835">
        <v>103.67</v>
      </c>
      <c r="N2283" s="832">
        <v>1</v>
      </c>
      <c r="O2283" s="836">
        <v>0.5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10</v>
      </c>
      <c r="B2284" s="832" t="s">
        <v>2982</v>
      </c>
      <c r="C2284" s="832" t="s">
        <v>2989</v>
      </c>
      <c r="D2284" s="833" t="s">
        <v>6899</v>
      </c>
      <c r="E2284" s="834" t="s">
        <v>3088</v>
      </c>
      <c r="F2284" s="832" t="s">
        <v>2984</v>
      </c>
      <c r="G2284" s="832" t="s">
        <v>3374</v>
      </c>
      <c r="H2284" s="832" t="s">
        <v>630</v>
      </c>
      <c r="I2284" s="832" t="s">
        <v>3375</v>
      </c>
      <c r="J2284" s="832" t="s">
        <v>1145</v>
      </c>
      <c r="K2284" s="832" t="s">
        <v>3101</v>
      </c>
      <c r="L2284" s="835">
        <v>69.44</v>
      </c>
      <c r="M2284" s="835">
        <v>972.16000000000008</v>
      </c>
      <c r="N2284" s="832">
        <v>14</v>
      </c>
      <c r="O2284" s="836">
        <v>2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10</v>
      </c>
      <c r="B2285" s="832" t="s">
        <v>2982</v>
      </c>
      <c r="C2285" s="832" t="s">
        <v>2989</v>
      </c>
      <c r="D2285" s="833" t="s">
        <v>6899</v>
      </c>
      <c r="E2285" s="834" t="s">
        <v>3088</v>
      </c>
      <c r="F2285" s="832" t="s">
        <v>2984</v>
      </c>
      <c r="G2285" s="832" t="s">
        <v>3374</v>
      </c>
      <c r="H2285" s="832" t="s">
        <v>630</v>
      </c>
      <c r="I2285" s="832" t="s">
        <v>4925</v>
      </c>
      <c r="J2285" s="832" t="s">
        <v>1145</v>
      </c>
      <c r="K2285" s="832" t="s">
        <v>1257</v>
      </c>
      <c r="L2285" s="835">
        <v>0</v>
      </c>
      <c r="M2285" s="835">
        <v>0</v>
      </c>
      <c r="N2285" s="832">
        <v>1</v>
      </c>
      <c r="O2285" s="836">
        <v>0.5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10</v>
      </c>
      <c r="B2286" s="832" t="s">
        <v>2982</v>
      </c>
      <c r="C2286" s="832" t="s">
        <v>2989</v>
      </c>
      <c r="D2286" s="833" t="s">
        <v>6899</v>
      </c>
      <c r="E2286" s="834" t="s">
        <v>3088</v>
      </c>
      <c r="F2286" s="832" t="s">
        <v>2984</v>
      </c>
      <c r="G2286" s="832" t="s">
        <v>3383</v>
      </c>
      <c r="H2286" s="832" t="s">
        <v>689</v>
      </c>
      <c r="I2286" s="832" t="s">
        <v>2542</v>
      </c>
      <c r="J2286" s="832" t="s">
        <v>995</v>
      </c>
      <c r="K2286" s="832" t="s">
        <v>998</v>
      </c>
      <c r="L2286" s="835">
        <v>181.66</v>
      </c>
      <c r="M2286" s="835">
        <v>1453.28</v>
      </c>
      <c r="N2286" s="832">
        <v>8</v>
      </c>
      <c r="O2286" s="836">
        <v>0.5</v>
      </c>
      <c r="P2286" s="835">
        <v>1453.28</v>
      </c>
      <c r="Q2286" s="837">
        <v>1</v>
      </c>
      <c r="R2286" s="832">
        <v>8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10</v>
      </c>
      <c r="B2287" s="832" t="s">
        <v>2982</v>
      </c>
      <c r="C2287" s="832" t="s">
        <v>2989</v>
      </c>
      <c r="D2287" s="833" t="s">
        <v>6899</v>
      </c>
      <c r="E2287" s="834" t="s">
        <v>3088</v>
      </c>
      <c r="F2287" s="832" t="s">
        <v>2984</v>
      </c>
      <c r="G2287" s="832" t="s">
        <v>3383</v>
      </c>
      <c r="H2287" s="832" t="s">
        <v>689</v>
      </c>
      <c r="I2287" s="832" t="s">
        <v>3841</v>
      </c>
      <c r="J2287" s="832" t="s">
        <v>3842</v>
      </c>
      <c r="K2287" s="832" t="s">
        <v>3582</v>
      </c>
      <c r="L2287" s="835">
        <v>194.26</v>
      </c>
      <c r="M2287" s="835">
        <v>388.52</v>
      </c>
      <c r="N2287" s="832">
        <v>2</v>
      </c>
      <c r="O2287" s="836">
        <v>0.5</v>
      </c>
      <c r="P2287" s="835">
        <v>388.52</v>
      </c>
      <c r="Q2287" s="837">
        <v>1</v>
      </c>
      <c r="R2287" s="832">
        <v>2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10</v>
      </c>
      <c r="B2288" s="832" t="s">
        <v>2982</v>
      </c>
      <c r="C2288" s="832" t="s">
        <v>2989</v>
      </c>
      <c r="D2288" s="833" t="s">
        <v>6899</v>
      </c>
      <c r="E2288" s="834" t="s">
        <v>3088</v>
      </c>
      <c r="F2288" s="832" t="s">
        <v>2984</v>
      </c>
      <c r="G2288" s="832" t="s">
        <v>3175</v>
      </c>
      <c r="H2288" s="832" t="s">
        <v>630</v>
      </c>
      <c r="I2288" s="832" t="s">
        <v>3179</v>
      </c>
      <c r="J2288" s="832" t="s">
        <v>3180</v>
      </c>
      <c r="K2288" s="832" t="s">
        <v>3181</v>
      </c>
      <c r="L2288" s="835">
        <v>99.11</v>
      </c>
      <c r="M2288" s="835">
        <v>495.55</v>
      </c>
      <c r="N2288" s="832">
        <v>5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10</v>
      </c>
      <c r="B2289" s="832" t="s">
        <v>2982</v>
      </c>
      <c r="C2289" s="832" t="s">
        <v>2989</v>
      </c>
      <c r="D2289" s="833" t="s">
        <v>6899</v>
      </c>
      <c r="E2289" s="834" t="s">
        <v>3088</v>
      </c>
      <c r="F2289" s="832" t="s">
        <v>2984</v>
      </c>
      <c r="G2289" s="832" t="s">
        <v>3175</v>
      </c>
      <c r="H2289" s="832" t="s">
        <v>630</v>
      </c>
      <c r="I2289" s="832" t="s">
        <v>3179</v>
      </c>
      <c r="J2289" s="832" t="s">
        <v>3180</v>
      </c>
      <c r="K2289" s="832" t="s">
        <v>3181</v>
      </c>
      <c r="L2289" s="835">
        <v>87.67</v>
      </c>
      <c r="M2289" s="835">
        <v>350.68</v>
      </c>
      <c r="N2289" s="832">
        <v>4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10</v>
      </c>
      <c r="B2290" s="832" t="s">
        <v>2982</v>
      </c>
      <c r="C2290" s="832" t="s">
        <v>2989</v>
      </c>
      <c r="D2290" s="833" t="s">
        <v>6899</v>
      </c>
      <c r="E2290" s="834" t="s">
        <v>3088</v>
      </c>
      <c r="F2290" s="832" t="s">
        <v>2984</v>
      </c>
      <c r="G2290" s="832" t="s">
        <v>3388</v>
      </c>
      <c r="H2290" s="832" t="s">
        <v>630</v>
      </c>
      <c r="I2290" s="832" t="s">
        <v>3394</v>
      </c>
      <c r="J2290" s="832" t="s">
        <v>1210</v>
      </c>
      <c r="K2290" s="832" t="s">
        <v>3395</v>
      </c>
      <c r="L2290" s="835">
        <v>220.09</v>
      </c>
      <c r="M2290" s="835">
        <v>440.18</v>
      </c>
      <c r="N2290" s="832">
        <v>2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10</v>
      </c>
      <c r="B2291" s="832" t="s">
        <v>2982</v>
      </c>
      <c r="C2291" s="832" t="s">
        <v>2989</v>
      </c>
      <c r="D2291" s="833" t="s">
        <v>6899</v>
      </c>
      <c r="E2291" s="834" t="s">
        <v>3088</v>
      </c>
      <c r="F2291" s="832" t="s">
        <v>2984</v>
      </c>
      <c r="G2291" s="832" t="s">
        <v>3401</v>
      </c>
      <c r="H2291" s="832" t="s">
        <v>689</v>
      </c>
      <c r="I2291" s="832" t="s">
        <v>2575</v>
      </c>
      <c r="J2291" s="832" t="s">
        <v>2576</v>
      </c>
      <c r="K2291" s="832" t="s">
        <v>2577</v>
      </c>
      <c r="L2291" s="835">
        <v>15.9</v>
      </c>
      <c r="M2291" s="835">
        <v>15.9</v>
      </c>
      <c r="N2291" s="832">
        <v>1</v>
      </c>
      <c r="O2291" s="836">
        <v>0.5</v>
      </c>
      <c r="P2291" s="835">
        <v>15.9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10</v>
      </c>
      <c r="B2292" s="832" t="s">
        <v>2982</v>
      </c>
      <c r="C2292" s="832" t="s">
        <v>2989</v>
      </c>
      <c r="D2292" s="833" t="s">
        <v>6899</v>
      </c>
      <c r="E2292" s="834" t="s">
        <v>3088</v>
      </c>
      <c r="F2292" s="832" t="s">
        <v>2984</v>
      </c>
      <c r="G2292" s="832" t="s">
        <v>4945</v>
      </c>
      <c r="H2292" s="832" t="s">
        <v>630</v>
      </c>
      <c r="I2292" s="832" t="s">
        <v>4948</v>
      </c>
      <c r="J2292" s="832" t="s">
        <v>1044</v>
      </c>
      <c r="K2292" s="832" t="s">
        <v>4949</v>
      </c>
      <c r="L2292" s="835">
        <v>299.24</v>
      </c>
      <c r="M2292" s="835">
        <v>299.24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10</v>
      </c>
      <c r="B2293" s="832" t="s">
        <v>2982</v>
      </c>
      <c r="C2293" s="832" t="s">
        <v>2989</v>
      </c>
      <c r="D2293" s="833" t="s">
        <v>6899</v>
      </c>
      <c r="E2293" s="834" t="s">
        <v>3088</v>
      </c>
      <c r="F2293" s="832" t="s">
        <v>2984</v>
      </c>
      <c r="G2293" s="832" t="s">
        <v>3425</v>
      </c>
      <c r="H2293" s="832" t="s">
        <v>630</v>
      </c>
      <c r="I2293" s="832" t="s">
        <v>3426</v>
      </c>
      <c r="J2293" s="832" t="s">
        <v>743</v>
      </c>
      <c r="K2293" s="832" t="s">
        <v>3427</v>
      </c>
      <c r="L2293" s="835">
        <v>42.54</v>
      </c>
      <c r="M2293" s="835">
        <v>382.86</v>
      </c>
      <c r="N2293" s="832">
        <v>9</v>
      </c>
      <c r="O2293" s="836">
        <v>3</v>
      </c>
      <c r="P2293" s="835">
        <v>255.24</v>
      </c>
      <c r="Q2293" s="837">
        <v>0.66666666666666663</v>
      </c>
      <c r="R2293" s="832">
        <v>6</v>
      </c>
      <c r="S2293" s="837">
        <v>0.66666666666666663</v>
      </c>
      <c r="T2293" s="836">
        <v>1.5</v>
      </c>
      <c r="U2293" s="838">
        <v>0.5</v>
      </c>
    </row>
    <row r="2294" spans="1:21" ht="14.4" customHeight="1" x14ac:dyDescent="0.3">
      <c r="A2294" s="831">
        <v>10</v>
      </c>
      <c r="B2294" s="832" t="s">
        <v>2982</v>
      </c>
      <c r="C2294" s="832" t="s">
        <v>2989</v>
      </c>
      <c r="D2294" s="833" t="s">
        <v>6899</v>
      </c>
      <c r="E2294" s="834" t="s">
        <v>3088</v>
      </c>
      <c r="F2294" s="832" t="s">
        <v>2984</v>
      </c>
      <c r="G2294" s="832" t="s">
        <v>3425</v>
      </c>
      <c r="H2294" s="832" t="s">
        <v>630</v>
      </c>
      <c r="I2294" s="832" t="s">
        <v>3428</v>
      </c>
      <c r="J2294" s="832" t="s">
        <v>1024</v>
      </c>
      <c r="K2294" s="832" t="s">
        <v>3429</v>
      </c>
      <c r="L2294" s="835">
        <v>24.05</v>
      </c>
      <c r="M2294" s="835">
        <v>144.30000000000001</v>
      </c>
      <c r="N2294" s="832">
        <v>6</v>
      </c>
      <c r="O2294" s="836">
        <v>1.5</v>
      </c>
      <c r="P2294" s="835">
        <v>24.05</v>
      </c>
      <c r="Q2294" s="837">
        <v>0.16666666666666666</v>
      </c>
      <c r="R2294" s="832">
        <v>1</v>
      </c>
      <c r="S2294" s="837">
        <v>0.16666666666666666</v>
      </c>
      <c r="T2294" s="836">
        <v>1</v>
      </c>
      <c r="U2294" s="838">
        <v>0.66666666666666663</v>
      </c>
    </row>
    <row r="2295" spans="1:21" ht="14.4" customHeight="1" x14ac:dyDescent="0.3">
      <c r="A2295" s="831">
        <v>10</v>
      </c>
      <c r="B2295" s="832" t="s">
        <v>2982</v>
      </c>
      <c r="C2295" s="832" t="s">
        <v>2989</v>
      </c>
      <c r="D2295" s="833" t="s">
        <v>6899</v>
      </c>
      <c r="E2295" s="834" t="s">
        <v>3088</v>
      </c>
      <c r="F2295" s="832" t="s">
        <v>2984</v>
      </c>
      <c r="G2295" s="832" t="s">
        <v>3425</v>
      </c>
      <c r="H2295" s="832" t="s">
        <v>630</v>
      </c>
      <c r="I2295" s="832" t="s">
        <v>3430</v>
      </c>
      <c r="J2295" s="832" t="s">
        <v>1070</v>
      </c>
      <c r="K2295" s="832" t="s">
        <v>3427</v>
      </c>
      <c r="L2295" s="835">
        <v>42.54</v>
      </c>
      <c r="M2295" s="835">
        <v>85.08</v>
      </c>
      <c r="N2295" s="832">
        <v>2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10</v>
      </c>
      <c r="B2296" s="832" t="s">
        <v>2982</v>
      </c>
      <c r="C2296" s="832" t="s">
        <v>2989</v>
      </c>
      <c r="D2296" s="833" t="s">
        <v>6899</v>
      </c>
      <c r="E2296" s="834" t="s">
        <v>3088</v>
      </c>
      <c r="F2296" s="832" t="s">
        <v>2984</v>
      </c>
      <c r="G2296" s="832" t="s">
        <v>3425</v>
      </c>
      <c r="H2296" s="832" t="s">
        <v>630</v>
      </c>
      <c r="I2296" s="832" t="s">
        <v>3431</v>
      </c>
      <c r="J2296" s="832" t="s">
        <v>1070</v>
      </c>
      <c r="K2296" s="832" t="s">
        <v>3432</v>
      </c>
      <c r="L2296" s="835">
        <v>60.28</v>
      </c>
      <c r="M2296" s="835">
        <v>542.51999999999987</v>
      </c>
      <c r="N2296" s="832">
        <v>9</v>
      </c>
      <c r="O2296" s="836">
        <v>7.5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10</v>
      </c>
      <c r="B2297" s="832" t="s">
        <v>2982</v>
      </c>
      <c r="C2297" s="832" t="s">
        <v>2989</v>
      </c>
      <c r="D2297" s="833" t="s">
        <v>6899</v>
      </c>
      <c r="E2297" s="834" t="s">
        <v>3088</v>
      </c>
      <c r="F2297" s="832" t="s">
        <v>2984</v>
      </c>
      <c r="G2297" s="832" t="s">
        <v>3533</v>
      </c>
      <c r="H2297" s="832" t="s">
        <v>630</v>
      </c>
      <c r="I2297" s="832" t="s">
        <v>3998</v>
      </c>
      <c r="J2297" s="832" t="s">
        <v>1072</v>
      </c>
      <c r="K2297" s="832" t="s">
        <v>3999</v>
      </c>
      <c r="L2297" s="835">
        <v>61.97</v>
      </c>
      <c r="M2297" s="835">
        <v>61.97</v>
      </c>
      <c r="N2297" s="832">
        <v>1</v>
      </c>
      <c r="O2297" s="836">
        <v>1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10</v>
      </c>
      <c r="B2298" s="832" t="s">
        <v>2982</v>
      </c>
      <c r="C2298" s="832" t="s">
        <v>2989</v>
      </c>
      <c r="D2298" s="833" t="s">
        <v>6899</v>
      </c>
      <c r="E2298" s="834" t="s">
        <v>3088</v>
      </c>
      <c r="F2298" s="832" t="s">
        <v>2984</v>
      </c>
      <c r="G2298" s="832" t="s">
        <v>3186</v>
      </c>
      <c r="H2298" s="832" t="s">
        <v>630</v>
      </c>
      <c r="I2298" s="832" t="s">
        <v>3439</v>
      </c>
      <c r="J2298" s="832" t="s">
        <v>3440</v>
      </c>
      <c r="K2298" s="832" t="s">
        <v>3441</v>
      </c>
      <c r="L2298" s="835">
        <v>25.12</v>
      </c>
      <c r="M2298" s="835">
        <v>25.12</v>
      </c>
      <c r="N2298" s="832">
        <v>1</v>
      </c>
      <c r="O2298" s="836">
        <v>0.5</v>
      </c>
      <c r="P2298" s="835">
        <v>25.12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10</v>
      </c>
      <c r="B2299" s="832" t="s">
        <v>2982</v>
      </c>
      <c r="C2299" s="832" t="s">
        <v>2989</v>
      </c>
      <c r="D2299" s="833" t="s">
        <v>6899</v>
      </c>
      <c r="E2299" s="834" t="s">
        <v>3088</v>
      </c>
      <c r="F2299" s="832" t="s">
        <v>2984</v>
      </c>
      <c r="G2299" s="832" t="s">
        <v>3186</v>
      </c>
      <c r="H2299" s="832" t="s">
        <v>630</v>
      </c>
      <c r="I2299" s="832" t="s">
        <v>3442</v>
      </c>
      <c r="J2299" s="832" t="s">
        <v>3443</v>
      </c>
      <c r="K2299" s="832" t="s">
        <v>3444</v>
      </c>
      <c r="L2299" s="835">
        <v>25.12</v>
      </c>
      <c r="M2299" s="835">
        <v>50.24</v>
      </c>
      <c r="N2299" s="832">
        <v>2</v>
      </c>
      <c r="O2299" s="836">
        <v>1.5</v>
      </c>
      <c r="P2299" s="835">
        <v>25.12</v>
      </c>
      <c r="Q2299" s="837">
        <v>0.5</v>
      </c>
      <c r="R2299" s="832">
        <v>1</v>
      </c>
      <c r="S2299" s="837">
        <v>0.5</v>
      </c>
      <c r="T2299" s="836">
        <v>1</v>
      </c>
      <c r="U2299" s="838">
        <v>0.66666666666666663</v>
      </c>
    </row>
    <row r="2300" spans="1:21" ht="14.4" customHeight="1" x14ac:dyDescent="0.3">
      <c r="A2300" s="831">
        <v>10</v>
      </c>
      <c r="B2300" s="832" t="s">
        <v>2982</v>
      </c>
      <c r="C2300" s="832" t="s">
        <v>2989</v>
      </c>
      <c r="D2300" s="833" t="s">
        <v>6899</v>
      </c>
      <c r="E2300" s="834" t="s">
        <v>3088</v>
      </c>
      <c r="F2300" s="832" t="s">
        <v>2984</v>
      </c>
      <c r="G2300" s="832" t="s">
        <v>4929</v>
      </c>
      <c r="H2300" s="832" t="s">
        <v>630</v>
      </c>
      <c r="I2300" s="832" t="s">
        <v>4930</v>
      </c>
      <c r="J2300" s="832" t="s">
        <v>4931</v>
      </c>
      <c r="K2300" s="832" t="s">
        <v>4932</v>
      </c>
      <c r="L2300" s="835">
        <v>52.47</v>
      </c>
      <c r="M2300" s="835">
        <v>52.47</v>
      </c>
      <c r="N2300" s="832">
        <v>1</v>
      </c>
      <c r="O2300" s="836">
        <v>1</v>
      </c>
      <c r="P2300" s="835">
        <v>52.47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10</v>
      </c>
      <c r="B2301" s="832" t="s">
        <v>2982</v>
      </c>
      <c r="C2301" s="832" t="s">
        <v>2989</v>
      </c>
      <c r="D2301" s="833" t="s">
        <v>6899</v>
      </c>
      <c r="E2301" s="834" t="s">
        <v>3088</v>
      </c>
      <c r="F2301" s="832" t="s">
        <v>2984</v>
      </c>
      <c r="G2301" s="832" t="s">
        <v>4441</v>
      </c>
      <c r="H2301" s="832" t="s">
        <v>630</v>
      </c>
      <c r="I2301" s="832" t="s">
        <v>5010</v>
      </c>
      <c r="J2301" s="832" t="s">
        <v>4443</v>
      </c>
      <c r="K2301" s="832" t="s">
        <v>5011</v>
      </c>
      <c r="L2301" s="835">
        <v>0</v>
      </c>
      <c r="M2301" s="835">
        <v>0</v>
      </c>
      <c r="N2301" s="832">
        <v>1</v>
      </c>
      <c r="O2301" s="836">
        <v>1</v>
      </c>
      <c r="P2301" s="835">
        <v>0</v>
      </c>
      <c r="Q2301" s="837"/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10</v>
      </c>
      <c r="B2302" s="832" t="s">
        <v>2982</v>
      </c>
      <c r="C2302" s="832" t="s">
        <v>2989</v>
      </c>
      <c r="D2302" s="833" t="s">
        <v>6899</v>
      </c>
      <c r="E2302" s="834" t="s">
        <v>3088</v>
      </c>
      <c r="F2302" s="832" t="s">
        <v>2985</v>
      </c>
      <c r="G2302" s="832" t="s">
        <v>3094</v>
      </c>
      <c r="H2302" s="832" t="s">
        <v>630</v>
      </c>
      <c r="I2302" s="832" t="s">
        <v>3592</v>
      </c>
      <c r="J2302" s="832" t="s">
        <v>3040</v>
      </c>
      <c r="K2302" s="832"/>
      <c r="L2302" s="835">
        <v>0</v>
      </c>
      <c r="M2302" s="835">
        <v>0</v>
      </c>
      <c r="N2302" s="832">
        <v>3</v>
      </c>
      <c r="O2302" s="836">
        <v>3</v>
      </c>
      <c r="P2302" s="835">
        <v>0</v>
      </c>
      <c r="Q2302" s="837"/>
      <c r="R2302" s="832">
        <v>2</v>
      </c>
      <c r="S2302" s="837">
        <v>0.66666666666666663</v>
      </c>
      <c r="T2302" s="836">
        <v>2</v>
      </c>
      <c r="U2302" s="838">
        <v>0.66666666666666663</v>
      </c>
    </row>
    <row r="2303" spans="1:21" ht="14.4" customHeight="1" x14ac:dyDescent="0.3">
      <c r="A2303" s="831">
        <v>10</v>
      </c>
      <c r="B2303" s="832" t="s">
        <v>2982</v>
      </c>
      <c r="C2303" s="832" t="s">
        <v>2989</v>
      </c>
      <c r="D2303" s="833" t="s">
        <v>6899</v>
      </c>
      <c r="E2303" s="834" t="s">
        <v>3088</v>
      </c>
      <c r="F2303" s="832" t="s">
        <v>2985</v>
      </c>
      <c r="G2303" s="832" t="s">
        <v>3094</v>
      </c>
      <c r="H2303" s="832" t="s">
        <v>630</v>
      </c>
      <c r="I2303" s="832" t="s">
        <v>652</v>
      </c>
      <c r="J2303" s="832" t="s">
        <v>3040</v>
      </c>
      <c r="K2303" s="832"/>
      <c r="L2303" s="835">
        <v>0</v>
      </c>
      <c r="M2303" s="835">
        <v>0</v>
      </c>
      <c r="N2303" s="832">
        <v>4</v>
      </c>
      <c r="O2303" s="836">
        <v>4</v>
      </c>
      <c r="P2303" s="835">
        <v>0</v>
      </c>
      <c r="Q2303" s="837"/>
      <c r="R2303" s="832">
        <v>2</v>
      </c>
      <c r="S2303" s="837">
        <v>0.5</v>
      </c>
      <c r="T2303" s="836">
        <v>2</v>
      </c>
      <c r="U2303" s="838">
        <v>0.5</v>
      </c>
    </row>
    <row r="2304" spans="1:21" ht="14.4" customHeight="1" x14ac:dyDescent="0.3">
      <c r="A2304" s="831">
        <v>10</v>
      </c>
      <c r="B2304" s="832" t="s">
        <v>2982</v>
      </c>
      <c r="C2304" s="832" t="s">
        <v>2989</v>
      </c>
      <c r="D2304" s="833" t="s">
        <v>6899</v>
      </c>
      <c r="E2304" s="834" t="s">
        <v>3073</v>
      </c>
      <c r="F2304" s="832" t="s">
        <v>2984</v>
      </c>
      <c r="G2304" s="832" t="s">
        <v>3106</v>
      </c>
      <c r="H2304" s="832" t="s">
        <v>689</v>
      </c>
      <c r="I2304" s="832" t="s">
        <v>2590</v>
      </c>
      <c r="J2304" s="832" t="s">
        <v>2591</v>
      </c>
      <c r="K2304" s="832" t="s">
        <v>2592</v>
      </c>
      <c r="L2304" s="835">
        <v>111.22</v>
      </c>
      <c r="M2304" s="835">
        <v>222.44</v>
      </c>
      <c r="N2304" s="832">
        <v>2</v>
      </c>
      <c r="O2304" s="836">
        <v>2</v>
      </c>
      <c r="P2304" s="835">
        <v>111.22</v>
      </c>
      <c r="Q2304" s="837">
        <v>0.5</v>
      </c>
      <c r="R2304" s="832">
        <v>1</v>
      </c>
      <c r="S2304" s="837">
        <v>0.5</v>
      </c>
      <c r="T2304" s="836">
        <v>1</v>
      </c>
      <c r="U2304" s="838">
        <v>0.5</v>
      </c>
    </row>
    <row r="2305" spans="1:21" ht="14.4" customHeight="1" x14ac:dyDescent="0.3">
      <c r="A2305" s="831">
        <v>10</v>
      </c>
      <c r="B2305" s="832" t="s">
        <v>2982</v>
      </c>
      <c r="C2305" s="832" t="s">
        <v>2989</v>
      </c>
      <c r="D2305" s="833" t="s">
        <v>6899</v>
      </c>
      <c r="E2305" s="834" t="s">
        <v>3073</v>
      </c>
      <c r="F2305" s="832" t="s">
        <v>2984</v>
      </c>
      <c r="G2305" s="832" t="s">
        <v>3106</v>
      </c>
      <c r="H2305" s="832" t="s">
        <v>689</v>
      </c>
      <c r="I2305" s="832" t="s">
        <v>2451</v>
      </c>
      <c r="J2305" s="832" t="s">
        <v>1014</v>
      </c>
      <c r="K2305" s="832" t="s">
        <v>3256</v>
      </c>
      <c r="L2305" s="835">
        <v>75.73</v>
      </c>
      <c r="M2305" s="835">
        <v>1817.5200000000002</v>
      </c>
      <c r="N2305" s="832">
        <v>24</v>
      </c>
      <c r="O2305" s="836">
        <v>18.5</v>
      </c>
      <c r="P2305" s="835">
        <v>833.03000000000009</v>
      </c>
      <c r="Q2305" s="837">
        <v>0.45833333333333331</v>
      </c>
      <c r="R2305" s="832">
        <v>11</v>
      </c>
      <c r="S2305" s="837">
        <v>0.45833333333333331</v>
      </c>
      <c r="T2305" s="836">
        <v>8</v>
      </c>
      <c r="U2305" s="838">
        <v>0.43243243243243246</v>
      </c>
    </row>
    <row r="2306" spans="1:21" ht="14.4" customHeight="1" x14ac:dyDescent="0.3">
      <c r="A2306" s="831">
        <v>10</v>
      </c>
      <c r="B2306" s="832" t="s">
        <v>2982</v>
      </c>
      <c r="C2306" s="832" t="s">
        <v>2989</v>
      </c>
      <c r="D2306" s="833" t="s">
        <v>6899</v>
      </c>
      <c r="E2306" s="834" t="s">
        <v>3073</v>
      </c>
      <c r="F2306" s="832" t="s">
        <v>2984</v>
      </c>
      <c r="G2306" s="832" t="s">
        <v>3720</v>
      </c>
      <c r="H2306" s="832" t="s">
        <v>630</v>
      </c>
      <c r="I2306" s="832" t="s">
        <v>3874</v>
      </c>
      <c r="J2306" s="832" t="s">
        <v>3875</v>
      </c>
      <c r="K2306" s="832" t="s">
        <v>3876</v>
      </c>
      <c r="L2306" s="835">
        <v>36.76</v>
      </c>
      <c r="M2306" s="835">
        <v>36.76</v>
      </c>
      <c r="N2306" s="832">
        <v>1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10</v>
      </c>
      <c r="B2307" s="832" t="s">
        <v>2982</v>
      </c>
      <c r="C2307" s="832" t="s">
        <v>2989</v>
      </c>
      <c r="D2307" s="833" t="s">
        <v>6899</v>
      </c>
      <c r="E2307" s="834" t="s">
        <v>3073</v>
      </c>
      <c r="F2307" s="832" t="s">
        <v>2984</v>
      </c>
      <c r="G2307" s="832" t="s">
        <v>4064</v>
      </c>
      <c r="H2307" s="832" t="s">
        <v>630</v>
      </c>
      <c r="I2307" s="832" t="s">
        <v>4065</v>
      </c>
      <c r="J2307" s="832" t="s">
        <v>4066</v>
      </c>
      <c r="K2307" s="832" t="s">
        <v>4067</v>
      </c>
      <c r="L2307" s="835">
        <v>102.31</v>
      </c>
      <c r="M2307" s="835">
        <v>102.31</v>
      </c>
      <c r="N2307" s="832">
        <v>1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10</v>
      </c>
      <c r="B2308" s="832" t="s">
        <v>2982</v>
      </c>
      <c r="C2308" s="832" t="s">
        <v>2989</v>
      </c>
      <c r="D2308" s="833" t="s">
        <v>6899</v>
      </c>
      <c r="E2308" s="834" t="s">
        <v>3073</v>
      </c>
      <c r="F2308" s="832" t="s">
        <v>2984</v>
      </c>
      <c r="G2308" s="832" t="s">
        <v>3263</v>
      </c>
      <c r="H2308" s="832" t="s">
        <v>630</v>
      </c>
      <c r="I2308" s="832" t="s">
        <v>3264</v>
      </c>
      <c r="J2308" s="832" t="s">
        <v>2464</v>
      </c>
      <c r="K2308" s="832" t="s">
        <v>3265</v>
      </c>
      <c r="L2308" s="835">
        <v>42.63</v>
      </c>
      <c r="M2308" s="835">
        <v>554.19000000000005</v>
      </c>
      <c r="N2308" s="832">
        <v>13</v>
      </c>
      <c r="O2308" s="836">
        <v>9.5</v>
      </c>
      <c r="P2308" s="835">
        <v>213.15</v>
      </c>
      <c r="Q2308" s="837">
        <v>0.38461538461538458</v>
      </c>
      <c r="R2308" s="832">
        <v>5</v>
      </c>
      <c r="S2308" s="837">
        <v>0.38461538461538464</v>
      </c>
      <c r="T2308" s="836">
        <v>3.5</v>
      </c>
      <c r="U2308" s="838">
        <v>0.36842105263157893</v>
      </c>
    </row>
    <row r="2309" spans="1:21" ht="14.4" customHeight="1" x14ac:dyDescent="0.3">
      <c r="A2309" s="831">
        <v>10</v>
      </c>
      <c r="B2309" s="832" t="s">
        <v>2982</v>
      </c>
      <c r="C2309" s="832" t="s">
        <v>2989</v>
      </c>
      <c r="D2309" s="833" t="s">
        <v>6899</v>
      </c>
      <c r="E2309" s="834" t="s">
        <v>3073</v>
      </c>
      <c r="F2309" s="832" t="s">
        <v>2984</v>
      </c>
      <c r="G2309" s="832" t="s">
        <v>3263</v>
      </c>
      <c r="H2309" s="832" t="s">
        <v>689</v>
      </c>
      <c r="I2309" s="832" t="s">
        <v>2461</v>
      </c>
      <c r="J2309" s="832" t="s">
        <v>2459</v>
      </c>
      <c r="K2309" s="832" t="s">
        <v>2462</v>
      </c>
      <c r="L2309" s="835">
        <v>170.52</v>
      </c>
      <c r="M2309" s="835">
        <v>170.52</v>
      </c>
      <c r="N2309" s="832">
        <v>1</v>
      </c>
      <c r="O2309" s="836">
        <v>1</v>
      </c>
      <c r="P2309" s="835">
        <v>170.52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10</v>
      </c>
      <c r="B2310" s="832" t="s">
        <v>2982</v>
      </c>
      <c r="C2310" s="832" t="s">
        <v>2989</v>
      </c>
      <c r="D2310" s="833" t="s">
        <v>6899</v>
      </c>
      <c r="E2310" s="834" t="s">
        <v>3073</v>
      </c>
      <c r="F2310" s="832" t="s">
        <v>2984</v>
      </c>
      <c r="G2310" s="832" t="s">
        <v>3263</v>
      </c>
      <c r="H2310" s="832" t="s">
        <v>689</v>
      </c>
      <c r="I2310" s="832" t="s">
        <v>2766</v>
      </c>
      <c r="J2310" s="832" t="s">
        <v>2459</v>
      </c>
      <c r="K2310" s="832" t="s">
        <v>2465</v>
      </c>
      <c r="L2310" s="835">
        <v>85.27</v>
      </c>
      <c r="M2310" s="835">
        <v>85.27</v>
      </c>
      <c r="N2310" s="832">
        <v>1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10</v>
      </c>
      <c r="B2311" s="832" t="s">
        <v>2982</v>
      </c>
      <c r="C2311" s="832" t="s">
        <v>2989</v>
      </c>
      <c r="D2311" s="833" t="s">
        <v>6899</v>
      </c>
      <c r="E2311" s="834" t="s">
        <v>3073</v>
      </c>
      <c r="F2311" s="832" t="s">
        <v>2984</v>
      </c>
      <c r="G2311" s="832" t="s">
        <v>3201</v>
      </c>
      <c r="H2311" s="832" t="s">
        <v>630</v>
      </c>
      <c r="I2311" s="832" t="s">
        <v>3268</v>
      </c>
      <c r="J2311" s="832" t="s">
        <v>1364</v>
      </c>
      <c r="K2311" s="832" t="s">
        <v>2465</v>
      </c>
      <c r="L2311" s="835">
        <v>39.17</v>
      </c>
      <c r="M2311" s="835">
        <v>78.34</v>
      </c>
      <c r="N2311" s="832">
        <v>2</v>
      </c>
      <c r="O2311" s="836">
        <v>1</v>
      </c>
      <c r="P2311" s="835">
        <v>78.34</v>
      </c>
      <c r="Q2311" s="837">
        <v>1</v>
      </c>
      <c r="R2311" s="832">
        <v>2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10</v>
      </c>
      <c r="B2312" s="832" t="s">
        <v>2982</v>
      </c>
      <c r="C2312" s="832" t="s">
        <v>2989</v>
      </c>
      <c r="D2312" s="833" t="s">
        <v>6899</v>
      </c>
      <c r="E2312" s="834" t="s">
        <v>3073</v>
      </c>
      <c r="F2312" s="832" t="s">
        <v>2984</v>
      </c>
      <c r="G2312" s="832" t="s">
        <v>3107</v>
      </c>
      <c r="H2312" s="832" t="s">
        <v>689</v>
      </c>
      <c r="I2312" s="832" t="s">
        <v>3284</v>
      </c>
      <c r="J2312" s="832" t="s">
        <v>3109</v>
      </c>
      <c r="K2312" s="832" t="s">
        <v>3285</v>
      </c>
      <c r="L2312" s="835">
        <v>58.77</v>
      </c>
      <c r="M2312" s="835">
        <v>58.77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10</v>
      </c>
      <c r="B2313" s="832" t="s">
        <v>2982</v>
      </c>
      <c r="C2313" s="832" t="s">
        <v>2989</v>
      </c>
      <c r="D2313" s="833" t="s">
        <v>6899</v>
      </c>
      <c r="E2313" s="834" t="s">
        <v>3073</v>
      </c>
      <c r="F2313" s="832" t="s">
        <v>2984</v>
      </c>
      <c r="G2313" s="832" t="s">
        <v>3107</v>
      </c>
      <c r="H2313" s="832" t="s">
        <v>630</v>
      </c>
      <c r="I2313" s="832" t="s">
        <v>3286</v>
      </c>
      <c r="J2313" s="832" t="s">
        <v>3287</v>
      </c>
      <c r="K2313" s="832" t="s">
        <v>3288</v>
      </c>
      <c r="L2313" s="835">
        <v>13.83</v>
      </c>
      <c r="M2313" s="835">
        <v>27.66</v>
      </c>
      <c r="N2313" s="832">
        <v>2</v>
      </c>
      <c r="O2313" s="836">
        <v>1</v>
      </c>
      <c r="P2313" s="835">
        <v>13.83</v>
      </c>
      <c r="Q2313" s="837">
        <v>0.5</v>
      </c>
      <c r="R2313" s="832">
        <v>1</v>
      </c>
      <c r="S2313" s="837">
        <v>0.5</v>
      </c>
      <c r="T2313" s="836">
        <v>0.5</v>
      </c>
      <c r="U2313" s="838">
        <v>0.5</v>
      </c>
    </row>
    <row r="2314" spans="1:21" ht="14.4" customHeight="1" x14ac:dyDescent="0.3">
      <c r="A2314" s="831">
        <v>10</v>
      </c>
      <c r="B2314" s="832" t="s">
        <v>2982</v>
      </c>
      <c r="C2314" s="832" t="s">
        <v>2989</v>
      </c>
      <c r="D2314" s="833" t="s">
        <v>6899</v>
      </c>
      <c r="E2314" s="834" t="s">
        <v>3073</v>
      </c>
      <c r="F2314" s="832" t="s">
        <v>2984</v>
      </c>
      <c r="G2314" s="832" t="s">
        <v>3107</v>
      </c>
      <c r="H2314" s="832" t="s">
        <v>630</v>
      </c>
      <c r="I2314" s="832" t="s">
        <v>3286</v>
      </c>
      <c r="J2314" s="832" t="s">
        <v>3287</v>
      </c>
      <c r="K2314" s="832" t="s">
        <v>3288</v>
      </c>
      <c r="L2314" s="835">
        <v>11.75</v>
      </c>
      <c r="M2314" s="835">
        <v>11.75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10</v>
      </c>
      <c r="B2315" s="832" t="s">
        <v>2982</v>
      </c>
      <c r="C2315" s="832" t="s">
        <v>2989</v>
      </c>
      <c r="D2315" s="833" t="s">
        <v>6899</v>
      </c>
      <c r="E2315" s="834" t="s">
        <v>3073</v>
      </c>
      <c r="F2315" s="832" t="s">
        <v>2984</v>
      </c>
      <c r="G2315" s="832" t="s">
        <v>3648</v>
      </c>
      <c r="H2315" s="832" t="s">
        <v>630</v>
      </c>
      <c r="I2315" s="832" t="s">
        <v>4221</v>
      </c>
      <c r="J2315" s="832" t="s">
        <v>764</v>
      </c>
      <c r="K2315" s="832" t="s">
        <v>4222</v>
      </c>
      <c r="L2315" s="835">
        <v>18.809999999999999</v>
      </c>
      <c r="M2315" s="835">
        <v>112.85999999999999</v>
      </c>
      <c r="N2315" s="832">
        <v>6</v>
      </c>
      <c r="O2315" s="836">
        <v>4.5</v>
      </c>
      <c r="P2315" s="835">
        <v>75.239999999999995</v>
      </c>
      <c r="Q2315" s="837">
        <v>0.66666666666666674</v>
      </c>
      <c r="R2315" s="832">
        <v>4</v>
      </c>
      <c r="S2315" s="837">
        <v>0.66666666666666663</v>
      </c>
      <c r="T2315" s="836">
        <v>3.5</v>
      </c>
      <c r="U2315" s="838">
        <v>0.77777777777777779</v>
      </c>
    </row>
    <row r="2316" spans="1:21" ht="14.4" customHeight="1" x14ac:dyDescent="0.3">
      <c r="A2316" s="831">
        <v>10</v>
      </c>
      <c r="B2316" s="832" t="s">
        <v>2982</v>
      </c>
      <c r="C2316" s="832" t="s">
        <v>2989</v>
      </c>
      <c r="D2316" s="833" t="s">
        <v>6899</v>
      </c>
      <c r="E2316" s="834" t="s">
        <v>3073</v>
      </c>
      <c r="F2316" s="832" t="s">
        <v>2984</v>
      </c>
      <c r="G2316" s="832" t="s">
        <v>3648</v>
      </c>
      <c r="H2316" s="832" t="s">
        <v>630</v>
      </c>
      <c r="I2316" s="832" t="s">
        <v>4788</v>
      </c>
      <c r="J2316" s="832" t="s">
        <v>1380</v>
      </c>
      <c r="K2316" s="832" t="s">
        <v>4789</v>
      </c>
      <c r="L2316" s="835">
        <v>80.760000000000005</v>
      </c>
      <c r="M2316" s="835">
        <v>565.32000000000005</v>
      </c>
      <c r="N2316" s="832">
        <v>7</v>
      </c>
      <c r="O2316" s="836">
        <v>4.5</v>
      </c>
      <c r="P2316" s="835">
        <v>242.28000000000003</v>
      </c>
      <c r="Q2316" s="837">
        <v>0.4285714285714286</v>
      </c>
      <c r="R2316" s="832">
        <v>3</v>
      </c>
      <c r="S2316" s="837">
        <v>0.42857142857142855</v>
      </c>
      <c r="T2316" s="836">
        <v>2</v>
      </c>
      <c r="U2316" s="838">
        <v>0.44444444444444442</v>
      </c>
    </row>
    <row r="2317" spans="1:21" ht="14.4" customHeight="1" x14ac:dyDescent="0.3">
      <c r="A2317" s="831">
        <v>10</v>
      </c>
      <c r="B2317" s="832" t="s">
        <v>2982</v>
      </c>
      <c r="C2317" s="832" t="s">
        <v>2989</v>
      </c>
      <c r="D2317" s="833" t="s">
        <v>6899</v>
      </c>
      <c r="E2317" s="834" t="s">
        <v>3073</v>
      </c>
      <c r="F2317" s="832" t="s">
        <v>2984</v>
      </c>
      <c r="G2317" s="832" t="s">
        <v>3648</v>
      </c>
      <c r="H2317" s="832" t="s">
        <v>630</v>
      </c>
      <c r="I2317" s="832" t="s">
        <v>3649</v>
      </c>
      <c r="J2317" s="832" t="s">
        <v>1380</v>
      </c>
      <c r="K2317" s="832" t="s">
        <v>3650</v>
      </c>
      <c r="L2317" s="835">
        <v>161.52000000000001</v>
      </c>
      <c r="M2317" s="835">
        <v>161.52000000000001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10</v>
      </c>
      <c r="B2318" s="832" t="s">
        <v>2982</v>
      </c>
      <c r="C2318" s="832" t="s">
        <v>2989</v>
      </c>
      <c r="D2318" s="833" t="s">
        <v>6899</v>
      </c>
      <c r="E2318" s="834" t="s">
        <v>3073</v>
      </c>
      <c r="F2318" s="832" t="s">
        <v>2984</v>
      </c>
      <c r="G2318" s="832" t="s">
        <v>3882</v>
      </c>
      <c r="H2318" s="832" t="s">
        <v>630</v>
      </c>
      <c r="I2318" s="832" t="s">
        <v>3883</v>
      </c>
      <c r="J2318" s="832" t="s">
        <v>1391</v>
      </c>
      <c r="K2318" s="832" t="s">
        <v>3884</v>
      </c>
      <c r="L2318" s="835">
        <v>92.85</v>
      </c>
      <c r="M2318" s="835">
        <v>92.85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10</v>
      </c>
      <c r="B2319" s="832" t="s">
        <v>2982</v>
      </c>
      <c r="C2319" s="832" t="s">
        <v>2989</v>
      </c>
      <c r="D2319" s="833" t="s">
        <v>6899</v>
      </c>
      <c r="E2319" s="834" t="s">
        <v>3073</v>
      </c>
      <c r="F2319" s="832" t="s">
        <v>2984</v>
      </c>
      <c r="G2319" s="832" t="s">
        <v>3980</v>
      </c>
      <c r="H2319" s="832" t="s">
        <v>689</v>
      </c>
      <c r="I2319" s="832" t="s">
        <v>5041</v>
      </c>
      <c r="J2319" s="832" t="s">
        <v>1704</v>
      </c>
      <c r="K2319" s="832" t="s">
        <v>5042</v>
      </c>
      <c r="L2319" s="835">
        <v>525.16999999999996</v>
      </c>
      <c r="M2319" s="835">
        <v>525.16999999999996</v>
      </c>
      <c r="N2319" s="832">
        <v>1</v>
      </c>
      <c r="O2319" s="836">
        <v>0.5</v>
      </c>
      <c r="P2319" s="835">
        <v>525.16999999999996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10</v>
      </c>
      <c r="B2320" s="832" t="s">
        <v>2982</v>
      </c>
      <c r="C2320" s="832" t="s">
        <v>2989</v>
      </c>
      <c r="D2320" s="833" t="s">
        <v>6899</v>
      </c>
      <c r="E2320" s="834" t="s">
        <v>3073</v>
      </c>
      <c r="F2320" s="832" t="s">
        <v>2984</v>
      </c>
      <c r="G2320" s="832" t="s">
        <v>3544</v>
      </c>
      <c r="H2320" s="832" t="s">
        <v>689</v>
      </c>
      <c r="I2320" s="832" t="s">
        <v>2528</v>
      </c>
      <c r="J2320" s="832" t="s">
        <v>784</v>
      </c>
      <c r="K2320" s="832" t="s">
        <v>2529</v>
      </c>
      <c r="L2320" s="835">
        <v>120.15</v>
      </c>
      <c r="M2320" s="835">
        <v>600.75</v>
      </c>
      <c r="N2320" s="832">
        <v>5</v>
      </c>
      <c r="O2320" s="836">
        <v>3</v>
      </c>
      <c r="P2320" s="835">
        <v>360.45000000000005</v>
      </c>
      <c r="Q2320" s="837">
        <v>0.60000000000000009</v>
      </c>
      <c r="R2320" s="832">
        <v>3</v>
      </c>
      <c r="S2320" s="837">
        <v>0.6</v>
      </c>
      <c r="T2320" s="836">
        <v>1.5</v>
      </c>
      <c r="U2320" s="838">
        <v>0.5</v>
      </c>
    </row>
    <row r="2321" spans="1:21" ht="14.4" customHeight="1" x14ac:dyDescent="0.3">
      <c r="A2321" s="831">
        <v>10</v>
      </c>
      <c r="B2321" s="832" t="s">
        <v>2982</v>
      </c>
      <c r="C2321" s="832" t="s">
        <v>2989</v>
      </c>
      <c r="D2321" s="833" t="s">
        <v>6899</v>
      </c>
      <c r="E2321" s="834" t="s">
        <v>3073</v>
      </c>
      <c r="F2321" s="832" t="s">
        <v>2984</v>
      </c>
      <c r="G2321" s="832" t="s">
        <v>3094</v>
      </c>
      <c r="H2321" s="832" t="s">
        <v>630</v>
      </c>
      <c r="I2321" s="832" t="s">
        <v>4375</v>
      </c>
      <c r="J2321" s="832" t="s">
        <v>3040</v>
      </c>
      <c r="K2321" s="832"/>
      <c r="L2321" s="835">
        <v>0</v>
      </c>
      <c r="M2321" s="835">
        <v>0</v>
      </c>
      <c r="N2321" s="832">
        <v>1</v>
      </c>
      <c r="O2321" s="836">
        <v>1</v>
      </c>
      <c r="P2321" s="835">
        <v>0</v>
      </c>
      <c r="Q2321" s="837"/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10</v>
      </c>
      <c r="B2322" s="832" t="s">
        <v>2982</v>
      </c>
      <c r="C2322" s="832" t="s">
        <v>2989</v>
      </c>
      <c r="D2322" s="833" t="s">
        <v>6899</v>
      </c>
      <c r="E2322" s="834" t="s">
        <v>3073</v>
      </c>
      <c r="F2322" s="832" t="s">
        <v>2984</v>
      </c>
      <c r="G2322" s="832" t="s">
        <v>3120</v>
      </c>
      <c r="H2322" s="832" t="s">
        <v>630</v>
      </c>
      <c r="I2322" s="832" t="s">
        <v>3211</v>
      </c>
      <c r="J2322" s="832" t="s">
        <v>1034</v>
      </c>
      <c r="K2322" s="832" t="s">
        <v>3212</v>
      </c>
      <c r="L2322" s="835">
        <v>48.09</v>
      </c>
      <c r="M2322" s="835">
        <v>48.09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10</v>
      </c>
      <c r="B2323" s="832" t="s">
        <v>2982</v>
      </c>
      <c r="C2323" s="832" t="s">
        <v>2989</v>
      </c>
      <c r="D2323" s="833" t="s">
        <v>6899</v>
      </c>
      <c r="E2323" s="834" t="s">
        <v>3073</v>
      </c>
      <c r="F2323" s="832" t="s">
        <v>2984</v>
      </c>
      <c r="G2323" s="832" t="s">
        <v>3120</v>
      </c>
      <c r="H2323" s="832" t="s">
        <v>630</v>
      </c>
      <c r="I2323" s="832" t="s">
        <v>3121</v>
      </c>
      <c r="J2323" s="832" t="s">
        <v>1060</v>
      </c>
      <c r="K2323" s="832" t="s">
        <v>3122</v>
      </c>
      <c r="L2323" s="835">
        <v>89.91</v>
      </c>
      <c r="M2323" s="835">
        <v>269.73</v>
      </c>
      <c r="N2323" s="832">
        <v>3</v>
      </c>
      <c r="O2323" s="836">
        <v>2</v>
      </c>
      <c r="P2323" s="835">
        <v>269.73</v>
      </c>
      <c r="Q2323" s="837">
        <v>1</v>
      </c>
      <c r="R2323" s="832">
        <v>3</v>
      </c>
      <c r="S2323" s="837">
        <v>1</v>
      </c>
      <c r="T2323" s="836">
        <v>2</v>
      </c>
      <c r="U2323" s="838">
        <v>1</v>
      </c>
    </row>
    <row r="2324" spans="1:21" ht="14.4" customHeight="1" x14ac:dyDescent="0.3">
      <c r="A2324" s="831">
        <v>10</v>
      </c>
      <c r="B2324" s="832" t="s">
        <v>2982</v>
      </c>
      <c r="C2324" s="832" t="s">
        <v>2989</v>
      </c>
      <c r="D2324" s="833" t="s">
        <v>6899</v>
      </c>
      <c r="E2324" s="834" t="s">
        <v>3073</v>
      </c>
      <c r="F2324" s="832" t="s">
        <v>2984</v>
      </c>
      <c r="G2324" s="832" t="s">
        <v>3323</v>
      </c>
      <c r="H2324" s="832" t="s">
        <v>630</v>
      </c>
      <c r="I2324" s="832" t="s">
        <v>3324</v>
      </c>
      <c r="J2324" s="832" t="s">
        <v>702</v>
      </c>
      <c r="K2324" s="832" t="s">
        <v>3325</v>
      </c>
      <c r="L2324" s="835">
        <v>0</v>
      </c>
      <c r="M2324" s="835">
        <v>0</v>
      </c>
      <c r="N2324" s="832">
        <v>1</v>
      </c>
      <c r="O2324" s="836">
        <v>0.5</v>
      </c>
      <c r="P2324" s="835"/>
      <c r="Q2324" s="837"/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10</v>
      </c>
      <c r="B2325" s="832" t="s">
        <v>2982</v>
      </c>
      <c r="C2325" s="832" t="s">
        <v>2989</v>
      </c>
      <c r="D2325" s="833" t="s">
        <v>6899</v>
      </c>
      <c r="E2325" s="834" t="s">
        <v>3073</v>
      </c>
      <c r="F2325" s="832" t="s">
        <v>2984</v>
      </c>
      <c r="G2325" s="832" t="s">
        <v>5043</v>
      </c>
      <c r="H2325" s="832" t="s">
        <v>630</v>
      </c>
      <c r="I2325" s="832" t="s">
        <v>5044</v>
      </c>
      <c r="J2325" s="832" t="s">
        <v>828</v>
      </c>
      <c r="K2325" s="832" t="s">
        <v>5045</v>
      </c>
      <c r="L2325" s="835">
        <v>0</v>
      </c>
      <c r="M2325" s="835">
        <v>0</v>
      </c>
      <c r="N2325" s="832">
        <v>1</v>
      </c>
      <c r="O2325" s="836">
        <v>0.5</v>
      </c>
      <c r="P2325" s="835">
        <v>0</v>
      </c>
      <c r="Q2325" s="837"/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10</v>
      </c>
      <c r="B2326" s="832" t="s">
        <v>2982</v>
      </c>
      <c r="C2326" s="832" t="s">
        <v>2989</v>
      </c>
      <c r="D2326" s="833" t="s">
        <v>6899</v>
      </c>
      <c r="E2326" s="834" t="s">
        <v>3073</v>
      </c>
      <c r="F2326" s="832" t="s">
        <v>2984</v>
      </c>
      <c r="G2326" s="832" t="s">
        <v>3123</v>
      </c>
      <c r="H2326" s="832" t="s">
        <v>630</v>
      </c>
      <c r="I2326" s="832" t="s">
        <v>3124</v>
      </c>
      <c r="J2326" s="832" t="s">
        <v>1588</v>
      </c>
      <c r="K2326" s="832" t="s">
        <v>3125</v>
      </c>
      <c r="L2326" s="835">
        <v>49.38</v>
      </c>
      <c r="M2326" s="835">
        <v>49.38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10</v>
      </c>
      <c r="B2327" s="832" t="s">
        <v>2982</v>
      </c>
      <c r="C2327" s="832" t="s">
        <v>2989</v>
      </c>
      <c r="D2327" s="833" t="s">
        <v>6899</v>
      </c>
      <c r="E2327" s="834" t="s">
        <v>3073</v>
      </c>
      <c r="F2327" s="832" t="s">
        <v>2984</v>
      </c>
      <c r="G2327" s="832" t="s">
        <v>3123</v>
      </c>
      <c r="H2327" s="832" t="s">
        <v>630</v>
      </c>
      <c r="I2327" s="832" t="s">
        <v>3735</v>
      </c>
      <c r="J2327" s="832" t="s">
        <v>1046</v>
      </c>
      <c r="K2327" s="832" t="s">
        <v>3736</v>
      </c>
      <c r="L2327" s="835">
        <v>23.27</v>
      </c>
      <c r="M2327" s="835">
        <v>162.88999999999999</v>
      </c>
      <c r="N2327" s="832">
        <v>7</v>
      </c>
      <c r="O2327" s="836">
        <v>5.5</v>
      </c>
      <c r="P2327" s="835">
        <v>93.08</v>
      </c>
      <c r="Q2327" s="837">
        <v>0.57142857142857151</v>
      </c>
      <c r="R2327" s="832">
        <v>4</v>
      </c>
      <c r="S2327" s="837">
        <v>0.5714285714285714</v>
      </c>
      <c r="T2327" s="836">
        <v>3</v>
      </c>
      <c r="U2327" s="838">
        <v>0.54545454545454541</v>
      </c>
    </row>
    <row r="2328" spans="1:21" ht="14.4" customHeight="1" x14ac:dyDescent="0.3">
      <c r="A2328" s="831">
        <v>10</v>
      </c>
      <c r="B2328" s="832" t="s">
        <v>2982</v>
      </c>
      <c r="C2328" s="832" t="s">
        <v>2989</v>
      </c>
      <c r="D2328" s="833" t="s">
        <v>6899</v>
      </c>
      <c r="E2328" s="834" t="s">
        <v>3073</v>
      </c>
      <c r="F2328" s="832" t="s">
        <v>2984</v>
      </c>
      <c r="G2328" s="832" t="s">
        <v>3123</v>
      </c>
      <c r="H2328" s="832" t="s">
        <v>630</v>
      </c>
      <c r="I2328" s="832" t="s">
        <v>3494</v>
      </c>
      <c r="J2328" s="832" t="s">
        <v>1046</v>
      </c>
      <c r="K2328" s="832" t="s">
        <v>1047</v>
      </c>
      <c r="L2328" s="835">
        <v>38.81</v>
      </c>
      <c r="M2328" s="835">
        <v>77.62</v>
      </c>
      <c r="N2328" s="832">
        <v>2</v>
      </c>
      <c r="O2328" s="836">
        <v>1.5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10</v>
      </c>
      <c r="B2329" s="832" t="s">
        <v>2982</v>
      </c>
      <c r="C2329" s="832" t="s">
        <v>2989</v>
      </c>
      <c r="D2329" s="833" t="s">
        <v>6899</v>
      </c>
      <c r="E2329" s="834" t="s">
        <v>3073</v>
      </c>
      <c r="F2329" s="832" t="s">
        <v>2984</v>
      </c>
      <c r="G2329" s="832" t="s">
        <v>3123</v>
      </c>
      <c r="H2329" s="832" t="s">
        <v>630</v>
      </c>
      <c r="I2329" s="832" t="s">
        <v>3895</v>
      </c>
      <c r="J2329" s="832" t="s">
        <v>1046</v>
      </c>
      <c r="K2329" s="832" t="s">
        <v>2312</v>
      </c>
      <c r="L2329" s="835">
        <v>46.57</v>
      </c>
      <c r="M2329" s="835">
        <v>46.57</v>
      </c>
      <c r="N2329" s="832">
        <v>1</v>
      </c>
      <c r="O2329" s="836">
        <v>1</v>
      </c>
      <c r="P2329" s="835">
        <v>46.57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10</v>
      </c>
      <c r="B2330" s="832" t="s">
        <v>2982</v>
      </c>
      <c r="C2330" s="832" t="s">
        <v>2989</v>
      </c>
      <c r="D2330" s="833" t="s">
        <v>6899</v>
      </c>
      <c r="E2330" s="834" t="s">
        <v>3073</v>
      </c>
      <c r="F2330" s="832" t="s">
        <v>2984</v>
      </c>
      <c r="G2330" s="832" t="s">
        <v>3123</v>
      </c>
      <c r="H2330" s="832" t="s">
        <v>630</v>
      </c>
      <c r="I2330" s="832" t="s">
        <v>4108</v>
      </c>
      <c r="J2330" s="832" t="s">
        <v>1046</v>
      </c>
      <c r="K2330" s="832" t="s">
        <v>3736</v>
      </c>
      <c r="L2330" s="835">
        <v>23.27</v>
      </c>
      <c r="M2330" s="835">
        <v>46.54</v>
      </c>
      <c r="N2330" s="832">
        <v>2</v>
      </c>
      <c r="O2330" s="836">
        <v>1.5</v>
      </c>
      <c r="P2330" s="835">
        <v>23.27</v>
      </c>
      <c r="Q2330" s="837">
        <v>0.5</v>
      </c>
      <c r="R2330" s="832">
        <v>1</v>
      </c>
      <c r="S2330" s="837">
        <v>0.5</v>
      </c>
      <c r="T2330" s="836">
        <v>0.5</v>
      </c>
      <c r="U2330" s="838">
        <v>0.33333333333333331</v>
      </c>
    </row>
    <row r="2331" spans="1:21" ht="14.4" customHeight="1" x14ac:dyDescent="0.3">
      <c r="A2331" s="831">
        <v>10</v>
      </c>
      <c r="B2331" s="832" t="s">
        <v>2982</v>
      </c>
      <c r="C2331" s="832" t="s">
        <v>2989</v>
      </c>
      <c r="D2331" s="833" t="s">
        <v>6899</v>
      </c>
      <c r="E2331" s="834" t="s">
        <v>3073</v>
      </c>
      <c r="F2331" s="832" t="s">
        <v>2984</v>
      </c>
      <c r="G2331" s="832" t="s">
        <v>3123</v>
      </c>
      <c r="H2331" s="832" t="s">
        <v>630</v>
      </c>
      <c r="I2331" s="832" t="s">
        <v>3822</v>
      </c>
      <c r="J2331" s="832" t="s">
        <v>1046</v>
      </c>
      <c r="K2331" s="832" t="s">
        <v>1047</v>
      </c>
      <c r="L2331" s="835">
        <v>38.81</v>
      </c>
      <c r="M2331" s="835">
        <v>77.62</v>
      </c>
      <c r="N2331" s="832">
        <v>2</v>
      </c>
      <c r="O2331" s="836">
        <v>2</v>
      </c>
      <c r="P2331" s="835">
        <v>38.81</v>
      </c>
      <c r="Q2331" s="837">
        <v>0.5</v>
      </c>
      <c r="R2331" s="832">
        <v>1</v>
      </c>
      <c r="S2331" s="837">
        <v>0.5</v>
      </c>
      <c r="T2331" s="836">
        <v>1</v>
      </c>
      <c r="U2331" s="838">
        <v>0.5</v>
      </c>
    </row>
    <row r="2332" spans="1:21" ht="14.4" customHeight="1" x14ac:dyDescent="0.3">
      <c r="A2332" s="831">
        <v>10</v>
      </c>
      <c r="B2332" s="832" t="s">
        <v>2982</v>
      </c>
      <c r="C2332" s="832" t="s">
        <v>2989</v>
      </c>
      <c r="D2332" s="833" t="s">
        <v>6899</v>
      </c>
      <c r="E2332" s="834" t="s">
        <v>3073</v>
      </c>
      <c r="F2332" s="832" t="s">
        <v>2984</v>
      </c>
      <c r="G2332" s="832" t="s">
        <v>3897</v>
      </c>
      <c r="H2332" s="832" t="s">
        <v>630</v>
      </c>
      <c r="I2332" s="832" t="s">
        <v>3898</v>
      </c>
      <c r="J2332" s="832" t="s">
        <v>3899</v>
      </c>
      <c r="K2332" s="832" t="s">
        <v>3900</v>
      </c>
      <c r="L2332" s="835">
        <v>0</v>
      </c>
      <c r="M2332" s="835">
        <v>0</v>
      </c>
      <c r="N2332" s="832">
        <v>2</v>
      </c>
      <c r="O2332" s="836">
        <v>1.5</v>
      </c>
      <c r="P2332" s="835">
        <v>0</v>
      </c>
      <c r="Q2332" s="837"/>
      <c r="R2332" s="832">
        <v>1</v>
      </c>
      <c r="S2332" s="837">
        <v>0.5</v>
      </c>
      <c r="T2332" s="836">
        <v>0.5</v>
      </c>
      <c r="U2332" s="838">
        <v>0.33333333333333331</v>
      </c>
    </row>
    <row r="2333" spans="1:21" ht="14.4" customHeight="1" x14ac:dyDescent="0.3">
      <c r="A2333" s="831">
        <v>10</v>
      </c>
      <c r="B2333" s="832" t="s">
        <v>2982</v>
      </c>
      <c r="C2333" s="832" t="s">
        <v>2989</v>
      </c>
      <c r="D2333" s="833" t="s">
        <v>6899</v>
      </c>
      <c r="E2333" s="834" t="s">
        <v>3073</v>
      </c>
      <c r="F2333" s="832" t="s">
        <v>2984</v>
      </c>
      <c r="G2333" s="832" t="s">
        <v>3338</v>
      </c>
      <c r="H2333" s="832" t="s">
        <v>630</v>
      </c>
      <c r="I2333" s="832" t="s">
        <v>4283</v>
      </c>
      <c r="J2333" s="832" t="s">
        <v>2219</v>
      </c>
      <c r="K2333" s="832" t="s">
        <v>4284</v>
      </c>
      <c r="L2333" s="835">
        <v>38.56</v>
      </c>
      <c r="M2333" s="835">
        <v>38.56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10</v>
      </c>
      <c r="B2334" s="832" t="s">
        <v>2982</v>
      </c>
      <c r="C2334" s="832" t="s">
        <v>2989</v>
      </c>
      <c r="D2334" s="833" t="s">
        <v>6899</v>
      </c>
      <c r="E2334" s="834" t="s">
        <v>3073</v>
      </c>
      <c r="F2334" s="832" t="s">
        <v>2984</v>
      </c>
      <c r="G2334" s="832" t="s">
        <v>3213</v>
      </c>
      <c r="H2334" s="832" t="s">
        <v>630</v>
      </c>
      <c r="I2334" s="832" t="s">
        <v>3214</v>
      </c>
      <c r="J2334" s="832" t="s">
        <v>883</v>
      </c>
      <c r="K2334" s="832" t="s">
        <v>3215</v>
      </c>
      <c r="L2334" s="835">
        <v>126.59</v>
      </c>
      <c r="M2334" s="835">
        <v>126.59</v>
      </c>
      <c r="N2334" s="832">
        <v>1</v>
      </c>
      <c r="O2334" s="836">
        <v>0.5</v>
      </c>
      <c r="P2334" s="835">
        <v>126.59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10</v>
      </c>
      <c r="B2335" s="832" t="s">
        <v>2982</v>
      </c>
      <c r="C2335" s="832" t="s">
        <v>2989</v>
      </c>
      <c r="D2335" s="833" t="s">
        <v>6899</v>
      </c>
      <c r="E2335" s="834" t="s">
        <v>3073</v>
      </c>
      <c r="F2335" s="832" t="s">
        <v>2984</v>
      </c>
      <c r="G2335" s="832" t="s">
        <v>3524</v>
      </c>
      <c r="H2335" s="832" t="s">
        <v>630</v>
      </c>
      <c r="I2335" s="832" t="s">
        <v>3752</v>
      </c>
      <c r="J2335" s="832" t="s">
        <v>1526</v>
      </c>
      <c r="K2335" s="832" t="s">
        <v>3753</v>
      </c>
      <c r="L2335" s="835">
        <v>760.22</v>
      </c>
      <c r="M2335" s="835">
        <v>760.22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10</v>
      </c>
      <c r="B2336" s="832" t="s">
        <v>2982</v>
      </c>
      <c r="C2336" s="832" t="s">
        <v>2989</v>
      </c>
      <c r="D2336" s="833" t="s">
        <v>6899</v>
      </c>
      <c r="E2336" s="834" t="s">
        <v>3073</v>
      </c>
      <c r="F2336" s="832" t="s">
        <v>2984</v>
      </c>
      <c r="G2336" s="832" t="s">
        <v>3524</v>
      </c>
      <c r="H2336" s="832" t="s">
        <v>630</v>
      </c>
      <c r="I2336" s="832" t="s">
        <v>3754</v>
      </c>
      <c r="J2336" s="832" t="s">
        <v>3755</v>
      </c>
      <c r="K2336" s="832" t="s">
        <v>3753</v>
      </c>
      <c r="L2336" s="835">
        <v>760.22</v>
      </c>
      <c r="M2336" s="835">
        <v>760.22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10</v>
      </c>
      <c r="B2337" s="832" t="s">
        <v>2982</v>
      </c>
      <c r="C2337" s="832" t="s">
        <v>2989</v>
      </c>
      <c r="D2337" s="833" t="s">
        <v>6899</v>
      </c>
      <c r="E2337" s="834" t="s">
        <v>3073</v>
      </c>
      <c r="F2337" s="832" t="s">
        <v>2984</v>
      </c>
      <c r="G2337" s="832" t="s">
        <v>3524</v>
      </c>
      <c r="H2337" s="832" t="s">
        <v>630</v>
      </c>
      <c r="I2337" s="832" t="s">
        <v>3525</v>
      </c>
      <c r="J2337" s="832" t="s">
        <v>939</v>
      </c>
      <c r="K2337" s="832" t="s">
        <v>3526</v>
      </c>
      <c r="L2337" s="835">
        <v>380.18</v>
      </c>
      <c r="M2337" s="835">
        <v>380.18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10</v>
      </c>
      <c r="B2338" s="832" t="s">
        <v>2982</v>
      </c>
      <c r="C2338" s="832" t="s">
        <v>2989</v>
      </c>
      <c r="D2338" s="833" t="s">
        <v>6899</v>
      </c>
      <c r="E2338" s="834" t="s">
        <v>3073</v>
      </c>
      <c r="F2338" s="832" t="s">
        <v>2984</v>
      </c>
      <c r="G2338" s="832" t="s">
        <v>4234</v>
      </c>
      <c r="H2338" s="832" t="s">
        <v>689</v>
      </c>
      <c r="I2338" s="832" t="s">
        <v>2505</v>
      </c>
      <c r="J2338" s="832" t="s">
        <v>760</v>
      </c>
      <c r="K2338" s="832" t="s">
        <v>2506</v>
      </c>
      <c r="L2338" s="835">
        <v>63.34</v>
      </c>
      <c r="M2338" s="835">
        <v>63.34</v>
      </c>
      <c r="N2338" s="832">
        <v>1</v>
      </c>
      <c r="O2338" s="836">
        <v>0.5</v>
      </c>
      <c r="P2338" s="835">
        <v>63.34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10</v>
      </c>
      <c r="B2339" s="832" t="s">
        <v>2982</v>
      </c>
      <c r="C2339" s="832" t="s">
        <v>2989</v>
      </c>
      <c r="D2339" s="833" t="s">
        <v>6899</v>
      </c>
      <c r="E2339" s="834" t="s">
        <v>3073</v>
      </c>
      <c r="F2339" s="832" t="s">
        <v>2984</v>
      </c>
      <c r="G2339" s="832" t="s">
        <v>3757</v>
      </c>
      <c r="H2339" s="832" t="s">
        <v>630</v>
      </c>
      <c r="I2339" s="832" t="s">
        <v>3827</v>
      </c>
      <c r="J2339" s="832" t="s">
        <v>1395</v>
      </c>
      <c r="K2339" s="832" t="s">
        <v>3828</v>
      </c>
      <c r="L2339" s="835">
        <v>0</v>
      </c>
      <c r="M2339" s="835">
        <v>0</v>
      </c>
      <c r="N2339" s="832">
        <v>2</v>
      </c>
      <c r="O2339" s="836">
        <v>1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10</v>
      </c>
      <c r="B2340" s="832" t="s">
        <v>2982</v>
      </c>
      <c r="C2340" s="832" t="s">
        <v>2989</v>
      </c>
      <c r="D2340" s="833" t="s">
        <v>6899</v>
      </c>
      <c r="E2340" s="834" t="s">
        <v>3073</v>
      </c>
      <c r="F2340" s="832" t="s">
        <v>2984</v>
      </c>
      <c r="G2340" s="832" t="s">
        <v>3757</v>
      </c>
      <c r="H2340" s="832" t="s">
        <v>630</v>
      </c>
      <c r="I2340" s="832" t="s">
        <v>3758</v>
      </c>
      <c r="J2340" s="832" t="s">
        <v>1395</v>
      </c>
      <c r="K2340" s="832" t="s">
        <v>3759</v>
      </c>
      <c r="L2340" s="835">
        <v>0</v>
      </c>
      <c r="M2340" s="835">
        <v>0</v>
      </c>
      <c r="N2340" s="832">
        <v>1</v>
      </c>
      <c r="O2340" s="836">
        <v>0.5</v>
      </c>
      <c r="P2340" s="835"/>
      <c r="Q2340" s="837"/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10</v>
      </c>
      <c r="B2341" s="832" t="s">
        <v>2982</v>
      </c>
      <c r="C2341" s="832" t="s">
        <v>2989</v>
      </c>
      <c r="D2341" s="833" t="s">
        <v>6899</v>
      </c>
      <c r="E2341" s="834" t="s">
        <v>3073</v>
      </c>
      <c r="F2341" s="832" t="s">
        <v>2984</v>
      </c>
      <c r="G2341" s="832" t="s">
        <v>3349</v>
      </c>
      <c r="H2341" s="832" t="s">
        <v>630</v>
      </c>
      <c r="I2341" s="832" t="s">
        <v>3352</v>
      </c>
      <c r="J2341" s="832" t="s">
        <v>790</v>
      </c>
      <c r="K2341" s="832" t="s">
        <v>792</v>
      </c>
      <c r="L2341" s="835">
        <v>0</v>
      </c>
      <c r="M2341" s="835">
        <v>0</v>
      </c>
      <c r="N2341" s="832">
        <v>2</v>
      </c>
      <c r="O2341" s="836">
        <v>1.5</v>
      </c>
      <c r="P2341" s="835"/>
      <c r="Q2341" s="837"/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10</v>
      </c>
      <c r="B2342" s="832" t="s">
        <v>2982</v>
      </c>
      <c r="C2342" s="832" t="s">
        <v>2989</v>
      </c>
      <c r="D2342" s="833" t="s">
        <v>6899</v>
      </c>
      <c r="E2342" s="834" t="s">
        <v>3073</v>
      </c>
      <c r="F2342" s="832" t="s">
        <v>2984</v>
      </c>
      <c r="G2342" s="832" t="s">
        <v>3760</v>
      </c>
      <c r="H2342" s="832" t="s">
        <v>630</v>
      </c>
      <c r="I2342" s="832" t="s">
        <v>5046</v>
      </c>
      <c r="J2342" s="832" t="s">
        <v>5047</v>
      </c>
      <c r="K2342" s="832" t="s">
        <v>5048</v>
      </c>
      <c r="L2342" s="835">
        <v>634</v>
      </c>
      <c r="M2342" s="835">
        <v>634</v>
      </c>
      <c r="N2342" s="832">
        <v>1</v>
      </c>
      <c r="O2342" s="836">
        <v>1</v>
      </c>
      <c r="P2342" s="835">
        <v>634</v>
      </c>
      <c r="Q2342" s="837">
        <v>1</v>
      </c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10</v>
      </c>
      <c r="B2343" s="832" t="s">
        <v>2982</v>
      </c>
      <c r="C2343" s="832" t="s">
        <v>2989</v>
      </c>
      <c r="D2343" s="833" t="s">
        <v>6899</v>
      </c>
      <c r="E2343" s="834" t="s">
        <v>3073</v>
      </c>
      <c r="F2343" s="832" t="s">
        <v>2984</v>
      </c>
      <c r="G2343" s="832" t="s">
        <v>3161</v>
      </c>
      <c r="H2343" s="832" t="s">
        <v>630</v>
      </c>
      <c r="I2343" s="832" t="s">
        <v>3367</v>
      </c>
      <c r="J2343" s="832" t="s">
        <v>1177</v>
      </c>
      <c r="K2343" s="832" t="s">
        <v>3163</v>
      </c>
      <c r="L2343" s="835">
        <v>103.67</v>
      </c>
      <c r="M2343" s="835">
        <v>103.67</v>
      </c>
      <c r="N2343" s="832">
        <v>1</v>
      </c>
      <c r="O2343" s="836">
        <v>1</v>
      </c>
      <c r="P2343" s="835">
        <v>103.67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10</v>
      </c>
      <c r="B2344" s="832" t="s">
        <v>2982</v>
      </c>
      <c r="C2344" s="832" t="s">
        <v>2989</v>
      </c>
      <c r="D2344" s="833" t="s">
        <v>6899</v>
      </c>
      <c r="E2344" s="834" t="s">
        <v>3073</v>
      </c>
      <c r="F2344" s="832" t="s">
        <v>2984</v>
      </c>
      <c r="G2344" s="832" t="s">
        <v>3383</v>
      </c>
      <c r="H2344" s="832" t="s">
        <v>689</v>
      </c>
      <c r="I2344" s="832" t="s">
        <v>5049</v>
      </c>
      <c r="J2344" s="832" t="s">
        <v>1560</v>
      </c>
      <c r="K2344" s="832" t="s">
        <v>2858</v>
      </c>
      <c r="L2344" s="835">
        <v>145.88999999999999</v>
      </c>
      <c r="M2344" s="835">
        <v>2917.7999999999997</v>
      </c>
      <c r="N2344" s="832">
        <v>20</v>
      </c>
      <c r="O2344" s="836">
        <v>1</v>
      </c>
      <c r="P2344" s="835">
        <v>2917.7999999999997</v>
      </c>
      <c r="Q2344" s="837">
        <v>1</v>
      </c>
      <c r="R2344" s="832">
        <v>20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10</v>
      </c>
      <c r="B2345" s="832" t="s">
        <v>2982</v>
      </c>
      <c r="C2345" s="832" t="s">
        <v>2989</v>
      </c>
      <c r="D2345" s="833" t="s">
        <v>6899</v>
      </c>
      <c r="E2345" s="834" t="s">
        <v>3073</v>
      </c>
      <c r="F2345" s="832" t="s">
        <v>2984</v>
      </c>
      <c r="G2345" s="832" t="s">
        <v>3175</v>
      </c>
      <c r="H2345" s="832" t="s">
        <v>630</v>
      </c>
      <c r="I2345" s="832" t="s">
        <v>3176</v>
      </c>
      <c r="J2345" s="832" t="s">
        <v>3177</v>
      </c>
      <c r="K2345" s="832" t="s">
        <v>3178</v>
      </c>
      <c r="L2345" s="835">
        <v>24.78</v>
      </c>
      <c r="M2345" s="835">
        <v>24.78</v>
      </c>
      <c r="N2345" s="832">
        <v>1</v>
      </c>
      <c r="O2345" s="836">
        <v>0.5</v>
      </c>
      <c r="P2345" s="835">
        <v>24.78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10</v>
      </c>
      <c r="B2346" s="832" t="s">
        <v>2982</v>
      </c>
      <c r="C2346" s="832" t="s">
        <v>2989</v>
      </c>
      <c r="D2346" s="833" t="s">
        <v>6899</v>
      </c>
      <c r="E2346" s="834" t="s">
        <v>3073</v>
      </c>
      <c r="F2346" s="832" t="s">
        <v>2984</v>
      </c>
      <c r="G2346" s="832" t="s">
        <v>3185</v>
      </c>
      <c r="H2346" s="832" t="s">
        <v>689</v>
      </c>
      <c r="I2346" s="832" t="s">
        <v>2523</v>
      </c>
      <c r="J2346" s="832" t="s">
        <v>941</v>
      </c>
      <c r="K2346" s="832" t="s">
        <v>2524</v>
      </c>
      <c r="L2346" s="835">
        <v>63.75</v>
      </c>
      <c r="M2346" s="835">
        <v>318.75</v>
      </c>
      <c r="N2346" s="832">
        <v>5</v>
      </c>
      <c r="O2346" s="836">
        <v>4</v>
      </c>
      <c r="P2346" s="835">
        <v>255</v>
      </c>
      <c r="Q2346" s="837">
        <v>0.8</v>
      </c>
      <c r="R2346" s="832">
        <v>4</v>
      </c>
      <c r="S2346" s="837">
        <v>0.8</v>
      </c>
      <c r="T2346" s="836">
        <v>3</v>
      </c>
      <c r="U2346" s="838">
        <v>0.75</v>
      </c>
    </row>
    <row r="2347" spans="1:21" ht="14.4" customHeight="1" x14ac:dyDescent="0.3">
      <c r="A2347" s="831">
        <v>10</v>
      </c>
      <c r="B2347" s="832" t="s">
        <v>2982</v>
      </c>
      <c r="C2347" s="832" t="s">
        <v>2989</v>
      </c>
      <c r="D2347" s="833" t="s">
        <v>6899</v>
      </c>
      <c r="E2347" s="834" t="s">
        <v>3073</v>
      </c>
      <c r="F2347" s="832" t="s">
        <v>2984</v>
      </c>
      <c r="G2347" s="832" t="s">
        <v>3185</v>
      </c>
      <c r="H2347" s="832" t="s">
        <v>689</v>
      </c>
      <c r="I2347" s="832" t="s">
        <v>2525</v>
      </c>
      <c r="J2347" s="832" t="s">
        <v>2273</v>
      </c>
      <c r="K2347" s="832" t="s">
        <v>2526</v>
      </c>
      <c r="L2347" s="835">
        <v>25.5</v>
      </c>
      <c r="M2347" s="835">
        <v>25.5</v>
      </c>
      <c r="N2347" s="832">
        <v>1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10</v>
      </c>
      <c r="B2348" s="832" t="s">
        <v>2982</v>
      </c>
      <c r="C2348" s="832" t="s">
        <v>2989</v>
      </c>
      <c r="D2348" s="833" t="s">
        <v>6899</v>
      </c>
      <c r="E2348" s="834" t="s">
        <v>3073</v>
      </c>
      <c r="F2348" s="832" t="s">
        <v>2984</v>
      </c>
      <c r="G2348" s="832" t="s">
        <v>4154</v>
      </c>
      <c r="H2348" s="832" t="s">
        <v>630</v>
      </c>
      <c r="I2348" s="832" t="s">
        <v>5050</v>
      </c>
      <c r="J2348" s="832" t="s">
        <v>782</v>
      </c>
      <c r="K2348" s="832" t="s">
        <v>4842</v>
      </c>
      <c r="L2348" s="835">
        <v>0</v>
      </c>
      <c r="M2348" s="835">
        <v>0</v>
      </c>
      <c r="N2348" s="832">
        <v>1</v>
      </c>
      <c r="O2348" s="836">
        <v>1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10</v>
      </c>
      <c r="B2349" s="832" t="s">
        <v>2982</v>
      </c>
      <c r="C2349" s="832" t="s">
        <v>2989</v>
      </c>
      <c r="D2349" s="833" t="s">
        <v>6899</v>
      </c>
      <c r="E2349" s="834" t="s">
        <v>3073</v>
      </c>
      <c r="F2349" s="832" t="s">
        <v>2984</v>
      </c>
      <c r="G2349" s="832" t="s">
        <v>3425</v>
      </c>
      <c r="H2349" s="832" t="s">
        <v>630</v>
      </c>
      <c r="I2349" s="832" t="s">
        <v>3431</v>
      </c>
      <c r="J2349" s="832" t="s">
        <v>1070</v>
      </c>
      <c r="K2349" s="832" t="s">
        <v>3432</v>
      </c>
      <c r="L2349" s="835">
        <v>60.28</v>
      </c>
      <c r="M2349" s="835">
        <v>120.56</v>
      </c>
      <c r="N2349" s="832">
        <v>2</v>
      </c>
      <c r="O2349" s="836">
        <v>1</v>
      </c>
      <c r="P2349" s="835">
        <v>60.28</v>
      </c>
      <c r="Q2349" s="837">
        <v>0.5</v>
      </c>
      <c r="R2349" s="832">
        <v>1</v>
      </c>
      <c r="S2349" s="837">
        <v>0.5</v>
      </c>
      <c r="T2349" s="836">
        <v>0.5</v>
      </c>
      <c r="U2349" s="838">
        <v>0.5</v>
      </c>
    </row>
    <row r="2350" spans="1:21" ht="14.4" customHeight="1" x14ac:dyDescent="0.3">
      <c r="A2350" s="831">
        <v>10</v>
      </c>
      <c r="B2350" s="832" t="s">
        <v>2982</v>
      </c>
      <c r="C2350" s="832" t="s">
        <v>2989</v>
      </c>
      <c r="D2350" s="833" t="s">
        <v>6899</v>
      </c>
      <c r="E2350" s="834" t="s">
        <v>3073</v>
      </c>
      <c r="F2350" s="832" t="s">
        <v>2984</v>
      </c>
      <c r="G2350" s="832" t="s">
        <v>4867</v>
      </c>
      <c r="H2350" s="832" t="s">
        <v>630</v>
      </c>
      <c r="I2350" s="832" t="s">
        <v>4868</v>
      </c>
      <c r="J2350" s="832" t="s">
        <v>1601</v>
      </c>
      <c r="K2350" s="832" t="s">
        <v>4869</v>
      </c>
      <c r="L2350" s="835">
        <v>219.37</v>
      </c>
      <c r="M2350" s="835">
        <v>219.37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10</v>
      </c>
      <c r="B2351" s="832" t="s">
        <v>2982</v>
      </c>
      <c r="C2351" s="832" t="s">
        <v>2989</v>
      </c>
      <c r="D2351" s="833" t="s">
        <v>6899</v>
      </c>
      <c r="E2351" s="834" t="s">
        <v>3073</v>
      </c>
      <c r="F2351" s="832" t="s">
        <v>2984</v>
      </c>
      <c r="G2351" s="832" t="s">
        <v>3186</v>
      </c>
      <c r="H2351" s="832" t="s">
        <v>630</v>
      </c>
      <c r="I2351" s="832" t="s">
        <v>3442</v>
      </c>
      <c r="J2351" s="832" t="s">
        <v>3443</v>
      </c>
      <c r="K2351" s="832" t="s">
        <v>3444</v>
      </c>
      <c r="L2351" s="835">
        <v>25.12</v>
      </c>
      <c r="M2351" s="835">
        <v>25.12</v>
      </c>
      <c r="N2351" s="832">
        <v>1</v>
      </c>
      <c r="O2351" s="836">
        <v>1</v>
      </c>
      <c r="P2351" s="835">
        <v>25.12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10</v>
      </c>
      <c r="B2352" s="832" t="s">
        <v>2982</v>
      </c>
      <c r="C2352" s="832" t="s">
        <v>2989</v>
      </c>
      <c r="D2352" s="833" t="s">
        <v>6899</v>
      </c>
      <c r="E2352" s="834" t="s">
        <v>3073</v>
      </c>
      <c r="F2352" s="832" t="s">
        <v>2985</v>
      </c>
      <c r="G2352" s="832" t="s">
        <v>3094</v>
      </c>
      <c r="H2352" s="832" t="s">
        <v>630</v>
      </c>
      <c r="I2352" s="832" t="s">
        <v>4888</v>
      </c>
      <c r="J2352" s="832" t="s">
        <v>3040</v>
      </c>
      <c r="K2352" s="832"/>
      <c r="L2352" s="835">
        <v>0</v>
      </c>
      <c r="M2352" s="835">
        <v>0</v>
      </c>
      <c r="N2352" s="832">
        <v>2</v>
      </c>
      <c r="O2352" s="836">
        <v>2</v>
      </c>
      <c r="P2352" s="835">
        <v>0</v>
      </c>
      <c r="Q2352" s="837"/>
      <c r="R2352" s="832">
        <v>1</v>
      </c>
      <c r="S2352" s="837">
        <v>0.5</v>
      </c>
      <c r="T2352" s="836">
        <v>1</v>
      </c>
      <c r="U2352" s="838">
        <v>0.5</v>
      </c>
    </row>
    <row r="2353" spans="1:21" ht="14.4" customHeight="1" x14ac:dyDescent="0.3">
      <c r="A2353" s="831">
        <v>10</v>
      </c>
      <c r="B2353" s="832" t="s">
        <v>2982</v>
      </c>
      <c r="C2353" s="832" t="s">
        <v>2989</v>
      </c>
      <c r="D2353" s="833" t="s">
        <v>6899</v>
      </c>
      <c r="E2353" s="834" t="s">
        <v>3073</v>
      </c>
      <c r="F2353" s="832" t="s">
        <v>2985</v>
      </c>
      <c r="G2353" s="832" t="s">
        <v>3094</v>
      </c>
      <c r="H2353" s="832" t="s">
        <v>630</v>
      </c>
      <c r="I2353" s="832" t="s">
        <v>3472</v>
      </c>
      <c r="J2353" s="832" t="s">
        <v>3040</v>
      </c>
      <c r="K2353" s="832"/>
      <c r="L2353" s="835">
        <v>0</v>
      </c>
      <c r="M2353" s="835">
        <v>0</v>
      </c>
      <c r="N2353" s="832">
        <v>2</v>
      </c>
      <c r="O2353" s="836">
        <v>2</v>
      </c>
      <c r="P2353" s="835">
        <v>0</v>
      </c>
      <c r="Q2353" s="837"/>
      <c r="R2353" s="832">
        <v>2</v>
      </c>
      <c r="S2353" s="837">
        <v>1</v>
      </c>
      <c r="T2353" s="836">
        <v>2</v>
      </c>
      <c r="U2353" s="838">
        <v>1</v>
      </c>
    </row>
    <row r="2354" spans="1:21" ht="14.4" customHeight="1" x14ac:dyDescent="0.3">
      <c r="A2354" s="831">
        <v>10</v>
      </c>
      <c r="B2354" s="832" t="s">
        <v>2982</v>
      </c>
      <c r="C2354" s="832" t="s">
        <v>2989</v>
      </c>
      <c r="D2354" s="833" t="s">
        <v>6899</v>
      </c>
      <c r="E2354" s="834" t="s">
        <v>3073</v>
      </c>
      <c r="F2354" s="832" t="s">
        <v>2986</v>
      </c>
      <c r="G2354" s="832" t="s">
        <v>3968</v>
      </c>
      <c r="H2354" s="832" t="s">
        <v>630</v>
      </c>
      <c r="I2354" s="832" t="s">
        <v>3969</v>
      </c>
      <c r="J2354" s="832" t="s">
        <v>3970</v>
      </c>
      <c r="K2354" s="832" t="s">
        <v>3971</v>
      </c>
      <c r="L2354" s="835">
        <v>500</v>
      </c>
      <c r="M2354" s="835">
        <v>3000</v>
      </c>
      <c r="N2354" s="832">
        <v>6</v>
      </c>
      <c r="O2354" s="836">
        <v>6</v>
      </c>
      <c r="P2354" s="835">
        <v>2500</v>
      </c>
      <c r="Q2354" s="837">
        <v>0.83333333333333337</v>
      </c>
      <c r="R2354" s="832">
        <v>5</v>
      </c>
      <c r="S2354" s="837">
        <v>0.83333333333333337</v>
      </c>
      <c r="T2354" s="836">
        <v>5</v>
      </c>
      <c r="U2354" s="838">
        <v>0.83333333333333337</v>
      </c>
    </row>
    <row r="2355" spans="1:21" ht="14.4" customHeight="1" x14ac:dyDescent="0.3">
      <c r="A2355" s="831">
        <v>10</v>
      </c>
      <c r="B2355" s="832" t="s">
        <v>2982</v>
      </c>
      <c r="C2355" s="832" t="s">
        <v>2989</v>
      </c>
      <c r="D2355" s="833" t="s">
        <v>6899</v>
      </c>
      <c r="E2355" s="834" t="s">
        <v>3073</v>
      </c>
      <c r="F2355" s="832" t="s">
        <v>2986</v>
      </c>
      <c r="G2355" s="832" t="s">
        <v>3968</v>
      </c>
      <c r="H2355" s="832" t="s">
        <v>630</v>
      </c>
      <c r="I2355" s="832" t="s">
        <v>5051</v>
      </c>
      <c r="J2355" s="832" t="s">
        <v>5052</v>
      </c>
      <c r="K2355" s="832" t="s">
        <v>5053</v>
      </c>
      <c r="L2355" s="835">
        <v>500</v>
      </c>
      <c r="M2355" s="835">
        <v>500</v>
      </c>
      <c r="N2355" s="832">
        <v>1</v>
      </c>
      <c r="O2355" s="836">
        <v>1</v>
      </c>
      <c r="P2355" s="835">
        <v>500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10</v>
      </c>
      <c r="B2356" s="832" t="s">
        <v>2982</v>
      </c>
      <c r="C2356" s="832" t="s">
        <v>2989</v>
      </c>
      <c r="D2356" s="833" t="s">
        <v>6899</v>
      </c>
      <c r="E2356" s="834" t="s">
        <v>3056</v>
      </c>
      <c r="F2356" s="832" t="s">
        <v>2984</v>
      </c>
      <c r="G2356" s="832" t="s">
        <v>3232</v>
      </c>
      <c r="H2356" s="832" t="s">
        <v>630</v>
      </c>
      <c r="I2356" s="832" t="s">
        <v>4314</v>
      </c>
      <c r="J2356" s="832" t="s">
        <v>1421</v>
      </c>
      <c r="K2356" s="832" t="s">
        <v>4315</v>
      </c>
      <c r="L2356" s="835">
        <v>462.73</v>
      </c>
      <c r="M2356" s="835">
        <v>925.46</v>
      </c>
      <c r="N2356" s="832">
        <v>2</v>
      </c>
      <c r="O2356" s="836">
        <v>1</v>
      </c>
      <c r="P2356" s="835">
        <v>925.46</v>
      </c>
      <c r="Q2356" s="837">
        <v>1</v>
      </c>
      <c r="R2356" s="832">
        <v>2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10</v>
      </c>
      <c r="B2357" s="832" t="s">
        <v>2982</v>
      </c>
      <c r="C2357" s="832" t="s">
        <v>2989</v>
      </c>
      <c r="D2357" s="833" t="s">
        <v>6899</v>
      </c>
      <c r="E2357" s="834" t="s">
        <v>3056</v>
      </c>
      <c r="F2357" s="832" t="s">
        <v>2984</v>
      </c>
      <c r="G2357" s="832" t="s">
        <v>3106</v>
      </c>
      <c r="H2357" s="832" t="s">
        <v>689</v>
      </c>
      <c r="I2357" s="832" t="s">
        <v>2588</v>
      </c>
      <c r="J2357" s="832" t="s">
        <v>1288</v>
      </c>
      <c r="K2357" s="832" t="s">
        <v>2589</v>
      </c>
      <c r="L2357" s="835">
        <v>154.36000000000001</v>
      </c>
      <c r="M2357" s="835">
        <v>463.08000000000004</v>
      </c>
      <c r="N2357" s="832">
        <v>3</v>
      </c>
      <c r="O2357" s="836">
        <v>3</v>
      </c>
      <c r="P2357" s="835">
        <v>308.72000000000003</v>
      </c>
      <c r="Q2357" s="837">
        <v>0.66666666666666663</v>
      </c>
      <c r="R2357" s="832">
        <v>2</v>
      </c>
      <c r="S2357" s="837">
        <v>0.66666666666666663</v>
      </c>
      <c r="T2357" s="836">
        <v>2</v>
      </c>
      <c r="U2357" s="838">
        <v>0.66666666666666663</v>
      </c>
    </row>
    <row r="2358" spans="1:21" ht="14.4" customHeight="1" x14ac:dyDescent="0.3">
      <c r="A2358" s="831">
        <v>10</v>
      </c>
      <c r="B2358" s="832" t="s">
        <v>2982</v>
      </c>
      <c r="C2358" s="832" t="s">
        <v>2989</v>
      </c>
      <c r="D2358" s="833" t="s">
        <v>6899</v>
      </c>
      <c r="E2358" s="834" t="s">
        <v>3056</v>
      </c>
      <c r="F2358" s="832" t="s">
        <v>2984</v>
      </c>
      <c r="G2358" s="832" t="s">
        <v>3106</v>
      </c>
      <c r="H2358" s="832" t="s">
        <v>689</v>
      </c>
      <c r="I2358" s="832" t="s">
        <v>2590</v>
      </c>
      <c r="J2358" s="832" t="s">
        <v>2591</v>
      </c>
      <c r="K2358" s="832" t="s">
        <v>2592</v>
      </c>
      <c r="L2358" s="835">
        <v>111.22</v>
      </c>
      <c r="M2358" s="835">
        <v>333.65999999999997</v>
      </c>
      <c r="N2358" s="832">
        <v>3</v>
      </c>
      <c r="O2358" s="836">
        <v>3</v>
      </c>
      <c r="P2358" s="835">
        <v>111.22</v>
      </c>
      <c r="Q2358" s="837">
        <v>0.33333333333333337</v>
      </c>
      <c r="R2358" s="832">
        <v>1</v>
      </c>
      <c r="S2358" s="837">
        <v>0.33333333333333331</v>
      </c>
      <c r="T2358" s="836">
        <v>1</v>
      </c>
      <c r="U2358" s="838">
        <v>0.33333333333333331</v>
      </c>
    </row>
    <row r="2359" spans="1:21" ht="14.4" customHeight="1" x14ac:dyDescent="0.3">
      <c r="A2359" s="831">
        <v>10</v>
      </c>
      <c r="B2359" s="832" t="s">
        <v>2982</v>
      </c>
      <c r="C2359" s="832" t="s">
        <v>2989</v>
      </c>
      <c r="D2359" s="833" t="s">
        <v>6899</v>
      </c>
      <c r="E2359" s="834" t="s">
        <v>3056</v>
      </c>
      <c r="F2359" s="832" t="s">
        <v>2984</v>
      </c>
      <c r="G2359" s="832" t="s">
        <v>3106</v>
      </c>
      <c r="H2359" s="832" t="s">
        <v>689</v>
      </c>
      <c r="I2359" s="832" t="s">
        <v>2451</v>
      </c>
      <c r="J2359" s="832" t="s">
        <v>1014</v>
      </c>
      <c r="K2359" s="832" t="s">
        <v>3256</v>
      </c>
      <c r="L2359" s="835">
        <v>75.73</v>
      </c>
      <c r="M2359" s="835">
        <v>302.92</v>
      </c>
      <c r="N2359" s="832">
        <v>4</v>
      </c>
      <c r="O2359" s="836">
        <v>3</v>
      </c>
      <c r="P2359" s="835">
        <v>75.73</v>
      </c>
      <c r="Q2359" s="837">
        <v>0.25</v>
      </c>
      <c r="R2359" s="832">
        <v>1</v>
      </c>
      <c r="S2359" s="837">
        <v>0.25</v>
      </c>
      <c r="T2359" s="836">
        <v>0.5</v>
      </c>
      <c r="U2359" s="838">
        <v>0.16666666666666666</v>
      </c>
    </row>
    <row r="2360" spans="1:21" ht="14.4" customHeight="1" x14ac:dyDescent="0.3">
      <c r="A2360" s="831">
        <v>10</v>
      </c>
      <c r="B2360" s="832" t="s">
        <v>2982</v>
      </c>
      <c r="C2360" s="832" t="s">
        <v>2989</v>
      </c>
      <c r="D2360" s="833" t="s">
        <v>6899</v>
      </c>
      <c r="E2360" s="834" t="s">
        <v>3056</v>
      </c>
      <c r="F2360" s="832" t="s">
        <v>2984</v>
      </c>
      <c r="G2360" s="832" t="s">
        <v>3106</v>
      </c>
      <c r="H2360" s="832" t="s">
        <v>689</v>
      </c>
      <c r="I2360" s="832" t="s">
        <v>2586</v>
      </c>
      <c r="J2360" s="832" t="s">
        <v>1288</v>
      </c>
      <c r="K2360" s="832" t="s">
        <v>2587</v>
      </c>
      <c r="L2360" s="835">
        <v>225.06</v>
      </c>
      <c r="M2360" s="835">
        <v>225.06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10</v>
      </c>
      <c r="B2361" s="832" t="s">
        <v>2982</v>
      </c>
      <c r="C2361" s="832" t="s">
        <v>2989</v>
      </c>
      <c r="D2361" s="833" t="s">
        <v>6899</v>
      </c>
      <c r="E2361" s="834" t="s">
        <v>3056</v>
      </c>
      <c r="F2361" s="832" t="s">
        <v>2984</v>
      </c>
      <c r="G2361" s="832" t="s">
        <v>3263</v>
      </c>
      <c r="H2361" s="832" t="s">
        <v>630</v>
      </c>
      <c r="I2361" s="832" t="s">
        <v>3480</v>
      </c>
      <c r="J2361" s="832" t="s">
        <v>2464</v>
      </c>
      <c r="K2361" s="832" t="s">
        <v>2462</v>
      </c>
      <c r="L2361" s="835">
        <v>170.52</v>
      </c>
      <c r="M2361" s="835">
        <v>170.52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10</v>
      </c>
      <c r="B2362" s="832" t="s">
        <v>2982</v>
      </c>
      <c r="C2362" s="832" t="s">
        <v>2989</v>
      </c>
      <c r="D2362" s="833" t="s">
        <v>6899</v>
      </c>
      <c r="E2362" s="834" t="s">
        <v>3056</v>
      </c>
      <c r="F2362" s="832" t="s">
        <v>2984</v>
      </c>
      <c r="G2362" s="832" t="s">
        <v>3263</v>
      </c>
      <c r="H2362" s="832" t="s">
        <v>630</v>
      </c>
      <c r="I2362" s="832" t="s">
        <v>4877</v>
      </c>
      <c r="J2362" s="832" t="s">
        <v>2464</v>
      </c>
      <c r="K2362" s="832" t="s">
        <v>4878</v>
      </c>
      <c r="L2362" s="835">
        <v>0</v>
      </c>
      <c r="M2362" s="835">
        <v>0</v>
      </c>
      <c r="N2362" s="832">
        <v>1</v>
      </c>
      <c r="O2362" s="836">
        <v>1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10</v>
      </c>
      <c r="B2363" s="832" t="s">
        <v>2982</v>
      </c>
      <c r="C2363" s="832" t="s">
        <v>2989</v>
      </c>
      <c r="D2363" s="833" t="s">
        <v>6899</v>
      </c>
      <c r="E2363" s="834" t="s">
        <v>3056</v>
      </c>
      <c r="F2363" s="832" t="s">
        <v>2984</v>
      </c>
      <c r="G2363" s="832" t="s">
        <v>3263</v>
      </c>
      <c r="H2363" s="832" t="s">
        <v>630</v>
      </c>
      <c r="I2363" s="832" t="s">
        <v>3264</v>
      </c>
      <c r="J2363" s="832" t="s">
        <v>2464</v>
      </c>
      <c r="K2363" s="832" t="s">
        <v>3265</v>
      </c>
      <c r="L2363" s="835">
        <v>42.63</v>
      </c>
      <c r="M2363" s="835">
        <v>42.63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10</v>
      </c>
      <c r="B2364" s="832" t="s">
        <v>2982</v>
      </c>
      <c r="C2364" s="832" t="s">
        <v>2989</v>
      </c>
      <c r="D2364" s="833" t="s">
        <v>6899</v>
      </c>
      <c r="E2364" s="834" t="s">
        <v>3056</v>
      </c>
      <c r="F2364" s="832" t="s">
        <v>2984</v>
      </c>
      <c r="G2364" s="832" t="s">
        <v>3263</v>
      </c>
      <c r="H2364" s="832" t="s">
        <v>630</v>
      </c>
      <c r="I2364" s="832" t="s">
        <v>2463</v>
      </c>
      <c r="J2364" s="832" t="s">
        <v>2464</v>
      </c>
      <c r="K2364" s="832" t="s">
        <v>2465</v>
      </c>
      <c r="L2364" s="835">
        <v>85.27</v>
      </c>
      <c r="M2364" s="835">
        <v>341.08</v>
      </c>
      <c r="N2364" s="832">
        <v>4</v>
      </c>
      <c r="O2364" s="836">
        <v>3</v>
      </c>
      <c r="P2364" s="835">
        <v>170.54</v>
      </c>
      <c r="Q2364" s="837">
        <v>0.5</v>
      </c>
      <c r="R2364" s="832">
        <v>2</v>
      </c>
      <c r="S2364" s="837">
        <v>0.5</v>
      </c>
      <c r="T2364" s="836">
        <v>1</v>
      </c>
      <c r="U2364" s="838">
        <v>0.33333333333333331</v>
      </c>
    </row>
    <row r="2365" spans="1:21" ht="14.4" customHeight="1" x14ac:dyDescent="0.3">
      <c r="A2365" s="831">
        <v>10</v>
      </c>
      <c r="B2365" s="832" t="s">
        <v>2982</v>
      </c>
      <c r="C2365" s="832" t="s">
        <v>2989</v>
      </c>
      <c r="D2365" s="833" t="s">
        <v>6899</v>
      </c>
      <c r="E2365" s="834" t="s">
        <v>3056</v>
      </c>
      <c r="F2365" s="832" t="s">
        <v>2984</v>
      </c>
      <c r="G2365" s="832" t="s">
        <v>3263</v>
      </c>
      <c r="H2365" s="832" t="s">
        <v>630</v>
      </c>
      <c r="I2365" s="832" t="s">
        <v>2466</v>
      </c>
      <c r="J2365" s="832" t="s">
        <v>2464</v>
      </c>
      <c r="K2365" s="832" t="s">
        <v>2462</v>
      </c>
      <c r="L2365" s="835">
        <v>170.52</v>
      </c>
      <c r="M2365" s="835">
        <v>170.52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10</v>
      </c>
      <c r="B2366" s="832" t="s">
        <v>2982</v>
      </c>
      <c r="C2366" s="832" t="s">
        <v>2989</v>
      </c>
      <c r="D2366" s="833" t="s">
        <v>6899</v>
      </c>
      <c r="E2366" s="834" t="s">
        <v>3056</v>
      </c>
      <c r="F2366" s="832" t="s">
        <v>2984</v>
      </c>
      <c r="G2366" s="832" t="s">
        <v>3263</v>
      </c>
      <c r="H2366" s="832" t="s">
        <v>630</v>
      </c>
      <c r="I2366" s="832" t="s">
        <v>4304</v>
      </c>
      <c r="J2366" s="832" t="s">
        <v>2464</v>
      </c>
      <c r="K2366" s="832" t="s">
        <v>3330</v>
      </c>
      <c r="L2366" s="835">
        <v>238.72</v>
      </c>
      <c r="M2366" s="835">
        <v>716.16</v>
      </c>
      <c r="N2366" s="832">
        <v>3</v>
      </c>
      <c r="O2366" s="836">
        <v>2</v>
      </c>
      <c r="P2366" s="835">
        <v>238.72</v>
      </c>
      <c r="Q2366" s="837">
        <v>0.33333333333333337</v>
      </c>
      <c r="R2366" s="832">
        <v>1</v>
      </c>
      <c r="S2366" s="837">
        <v>0.33333333333333331</v>
      </c>
      <c r="T2366" s="836">
        <v>1</v>
      </c>
      <c r="U2366" s="838">
        <v>0.5</v>
      </c>
    </row>
    <row r="2367" spans="1:21" ht="14.4" customHeight="1" x14ac:dyDescent="0.3">
      <c r="A2367" s="831">
        <v>10</v>
      </c>
      <c r="B2367" s="832" t="s">
        <v>2982</v>
      </c>
      <c r="C2367" s="832" t="s">
        <v>2989</v>
      </c>
      <c r="D2367" s="833" t="s">
        <v>6899</v>
      </c>
      <c r="E2367" s="834" t="s">
        <v>3056</v>
      </c>
      <c r="F2367" s="832" t="s">
        <v>2984</v>
      </c>
      <c r="G2367" s="832" t="s">
        <v>3267</v>
      </c>
      <c r="H2367" s="832" t="s">
        <v>689</v>
      </c>
      <c r="I2367" s="832" t="s">
        <v>2797</v>
      </c>
      <c r="J2367" s="832" t="s">
        <v>1263</v>
      </c>
      <c r="K2367" s="832" t="s">
        <v>2798</v>
      </c>
      <c r="L2367" s="835">
        <v>69.16</v>
      </c>
      <c r="M2367" s="835">
        <v>69.16</v>
      </c>
      <c r="N2367" s="832">
        <v>1</v>
      </c>
      <c r="O2367" s="836">
        <v>1</v>
      </c>
      <c r="P2367" s="835">
        <v>69.16</v>
      </c>
      <c r="Q2367" s="837">
        <v>1</v>
      </c>
      <c r="R2367" s="832">
        <v>1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10</v>
      </c>
      <c r="B2368" s="832" t="s">
        <v>2982</v>
      </c>
      <c r="C2368" s="832" t="s">
        <v>2989</v>
      </c>
      <c r="D2368" s="833" t="s">
        <v>6899</v>
      </c>
      <c r="E2368" s="834" t="s">
        <v>3056</v>
      </c>
      <c r="F2368" s="832" t="s">
        <v>2984</v>
      </c>
      <c r="G2368" s="832" t="s">
        <v>4078</v>
      </c>
      <c r="H2368" s="832" t="s">
        <v>630</v>
      </c>
      <c r="I2368" s="832" t="s">
        <v>4079</v>
      </c>
      <c r="J2368" s="832" t="s">
        <v>4080</v>
      </c>
      <c r="K2368" s="832" t="s">
        <v>4081</v>
      </c>
      <c r="L2368" s="835">
        <v>3515.36</v>
      </c>
      <c r="M2368" s="835">
        <v>35153.599999999999</v>
      </c>
      <c r="N2368" s="832">
        <v>10</v>
      </c>
      <c r="O2368" s="836">
        <v>0.5</v>
      </c>
      <c r="P2368" s="835">
        <v>35153.599999999999</v>
      </c>
      <c r="Q2368" s="837">
        <v>1</v>
      </c>
      <c r="R2368" s="832">
        <v>10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10</v>
      </c>
      <c r="B2369" s="832" t="s">
        <v>2982</v>
      </c>
      <c r="C2369" s="832" t="s">
        <v>2989</v>
      </c>
      <c r="D2369" s="833" t="s">
        <v>6899</v>
      </c>
      <c r="E2369" s="834" t="s">
        <v>3056</v>
      </c>
      <c r="F2369" s="832" t="s">
        <v>2984</v>
      </c>
      <c r="G2369" s="832" t="s">
        <v>4813</v>
      </c>
      <c r="H2369" s="832" t="s">
        <v>630</v>
      </c>
      <c r="I2369" s="832" t="s">
        <v>4839</v>
      </c>
      <c r="J2369" s="832" t="s">
        <v>754</v>
      </c>
      <c r="K2369" s="832" t="s">
        <v>4840</v>
      </c>
      <c r="L2369" s="835">
        <v>736.33</v>
      </c>
      <c r="M2369" s="835">
        <v>736.33</v>
      </c>
      <c r="N2369" s="832">
        <v>1</v>
      </c>
      <c r="O2369" s="836">
        <v>1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10</v>
      </c>
      <c r="B2370" s="832" t="s">
        <v>2982</v>
      </c>
      <c r="C2370" s="832" t="s">
        <v>2989</v>
      </c>
      <c r="D2370" s="833" t="s">
        <v>6899</v>
      </c>
      <c r="E2370" s="834" t="s">
        <v>3056</v>
      </c>
      <c r="F2370" s="832" t="s">
        <v>2984</v>
      </c>
      <c r="G2370" s="832" t="s">
        <v>3882</v>
      </c>
      <c r="H2370" s="832" t="s">
        <v>630</v>
      </c>
      <c r="I2370" s="832" t="s">
        <v>5054</v>
      </c>
      <c r="J2370" s="832" t="s">
        <v>1391</v>
      </c>
      <c r="K2370" s="832" t="s">
        <v>5055</v>
      </c>
      <c r="L2370" s="835">
        <v>159.16999999999999</v>
      </c>
      <c r="M2370" s="835">
        <v>636.67999999999995</v>
      </c>
      <c r="N2370" s="832">
        <v>4</v>
      </c>
      <c r="O2370" s="836">
        <v>2</v>
      </c>
      <c r="P2370" s="835">
        <v>477.51</v>
      </c>
      <c r="Q2370" s="837">
        <v>0.75</v>
      </c>
      <c r="R2370" s="832">
        <v>3</v>
      </c>
      <c r="S2370" s="837">
        <v>0.75</v>
      </c>
      <c r="T2370" s="836">
        <v>1</v>
      </c>
      <c r="U2370" s="838">
        <v>0.5</v>
      </c>
    </row>
    <row r="2371" spans="1:21" ht="14.4" customHeight="1" x14ac:dyDescent="0.3">
      <c r="A2371" s="831">
        <v>10</v>
      </c>
      <c r="B2371" s="832" t="s">
        <v>2982</v>
      </c>
      <c r="C2371" s="832" t="s">
        <v>2989</v>
      </c>
      <c r="D2371" s="833" t="s">
        <v>6899</v>
      </c>
      <c r="E2371" s="834" t="s">
        <v>3056</v>
      </c>
      <c r="F2371" s="832" t="s">
        <v>2984</v>
      </c>
      <c r="G2371" s="832" t="s">
        <v>3814</v>
      </c>
      <c r="H2371" s="832" t="s">
        <v>630</v>
      </c>
      <c r="I2371" s="832" t="s">
        <v>3815</v>
      </c>
      <c r="J2371" s="832" t="s">
        <v>1174</v>
      </c>
      <c r="K2371" s="832" t="s">
        <v>3816</v>
      </c>
      <c r="L2371" s="835">
        <v>0</v>
      </c>
      <c r="M2371" s="835">
        <v>0</v>
      </c>
      <c r="N2371" s="832">
        <v>1</v>
      </c>
      <c r="O2371" s="836">
        <v>1</v>
      </c>
      <c r="P2371" s="835"/>
      <c r="Q2371" s="837"/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10</v>
      </c>
      <c r="B2372" s="832" t="s">
        <v>2982</v>
      </c>
      <c r="C2372" s="832" t="s">
        <v>2989</v>
      </c>
      <c r="D2372" s="833" t="s">
        <v>6899</v>
      </c>
      <c r="E2372" s="834" t="s">
        <v>3056</v>
      </c>
      <c r="F2372" s="832" t="s">
        <v>2984</v>
      </c>
      <c r="G2372" s="832" t="s">
        <v>3563</v>
      </c>
      <c r="H2372" s="832" t="s">
        <v>630</v>
      </c>
      <c r="I2372" s="832" t="s">
        <v>4987</v>
      </c>
      <c r="J2372" s="832" t="s">
        <v>1190</v>
      </c>
      <c r="K2372" s="832" t="s">
        <v>4988</v>
      </c>
      <c r="L2372" s="835">
        <v>0</v>
      </c>
      <c r="M2372" s="835">
        <v>0</v>
      </c>
      <c r="N2372" s="832">
        <v>1</v>
      </c>
      <c r="O2372" s="836">
        <v>1</v>
      </c>
      <c r="P2372" s="835"/>
      <c r="Q2372" s="837"/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10</v>
      </c>
      <c r="B2373" s="832" t="s">
        <v>2982</v>
      </c>
      <c r="C2373" s="832" t="s">
        <v>2989</v>
      </c>
      <c r="D2373" s="833" t="s">
        <v>6899</v>
      </c>
      <c r="E2373" s="834" t="s">
        <v>3056</v>
      </c>
      <c r="F2373" s="832" t="s">
        <v>2984</v>
      </c>
      <c r="G2373" s="832" t="s">
        <v>4228</v>
      </c>
      <c r="H2373" s="832" t="s">
        <v>630</v>
      </c>
      <c r="I2373" s="832" t="s">
        <v>4414</v>
      </c>
      <c r="J2373" s="832" t="s">
        <v>736</v>
      </c>
      <c r="K2373" s="832" t="s">
        <v>4415</v>
      </c>
      <c r="L2373" s="835">
        <v>151.51</v>
      </c>
      <c r="M2373" s="835">
        <v>151.51</v>
      </c>
      <c r="N2373" s="832">
        <v>1</v>
      </c>
      <c r="O2373" s="836">
        <v>1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10</v>
      </c>
      <c r="B2374" s="832" t="s">
        <v>2982</v>
      </c>
      <c r="C2374" s="832" t="s">
        <v>2989</v>
      </c>
      <c r="D2374" s="833" t="s">
        <v>6899</v>
      </c>
      <c r="E2374" s="834" t="s">
        <v>3056</v>
      </c>
      <c r="F2374" s="832" t="s">
        <v>2984</v>
      </c>
      <c r="G2374" s="832" t="s">
        <v>3123</v>
      </c>
      <c r="H2374" s="832" t="s">
        <v>630</v>
      </c>
      <c r="I2374" s="832" t="s">
        <v>5056</v>
      </c>
      <c r="J2374" s="832" t="s">
        <v>5057</v>
      </c>
      <c r="K2374" s="832" t="s">
        <v>3330</v>
      </c>
      <c r="L2374" s="835">
        <v>98.75</v>
      </c>
      <c r="M2374" s="835">
        <v>98.75</v>
      </c>
      <c r="N2374" s="832">
        <v>1</v>
      </c>
      <c r="O2374" s="836">
        <v>0.5</v>
      </c>
      <c r="P2374" s="835">
        <v>98.75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10</v>
      </c>
      <c r="B2375" s="832" t="s">
        <v>2982</v>
      </c>
      <c r="C2375" s="832" t="s">
        <v>2989</v>
      </c>
      <c r="D2375" s="833" t="s">
        <v>6899</v>
      </c>
      <c r="E2375" s="834" t="s">
        <v>3056</v>
      </c>
      <c r="F2375" s="832" t="s">
        <v>2984</v>
      </c>
      <c r="G2375" s="832" t="s">
        <v>3123</v>
      </c>
      <c r="H2375" s="832" t="s">
        <v>630</v>
      </c>
      <c r="I2375" s="832" t="s">
        <v>3329</v>
      </c>
      <c r="J2375" s="832" t="s">
        <v>1590</v>
      </c>
      <c r="K2375" s="832" t="s">
        <v>3330</v>
      </c>
      <c r="L2375" s="835">
        <v>98.75</v>
      </c>
      <c r="M2375" s="835">
        <v>197.5</v>
      </c>
      <c r="N2375" s="832">
        <v>2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10</v>
      </c>
      <c r="B2376" s="832" t="s">
        <v>2982</v>
      </c>
      <c r="C2376" s="832" t="s">
        <v>2989</v>
      </c>
      <c r="D2376" s="833" t="s">
        <v>6899</v>
      </c>
      <c r="E2376" s="834" t="s">
        <v>3056</v>
      </c>
      <c r="F2376" s="832" t="s">
        <v>2984</v>
      </c>
      <c r="G2376" s="832" t="s">
        <v>3123</v>
      </c>
      <c r="H2376" s="832" t="s">
        <v>630</v>
      </c>
      <c r="I2376" s="832" t="s">
        <v>3124</v>
      </c>
      <c r="J2376" s="832" t="s">
        <v>1588</v>
      </c>
      <c r="K2376" s="832" t="s">
        <v>3125</v>
      </c>
      <c r="L2376" s="835">
        <v>49.38</v>
      </c>
      <c r="M2376" s="835">
        <v>98.76</v>
      </c>
      <c r="N2376" s="832">
        <v>2</v>
      </c>
      <c r="O2376" s="836">
        <v>1</v>
      </c>
      <c r="P2376" s="835">
        <v>98.76</v>
      </c>
      <c r="Q2376" s="837">
        <v>1</v>
      </c>
      <c r="R2376" s="832">
        <v>2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10</v>
      </c>
      <c r="B2377" s="832" t="s">
        <v>2982</v>
      </c>
      <c r="C2377" s="832" t="s">
        <v>2989</v>
      </c>
      <c r="D2377" s="833" t="s">
        <v>6899</v>
      </c>
      <c r="E2377" s="834" t="s">
        <v>3056</v>
      </c>
      <c r="F2377" s="832" t="s">
        <v>2984</v>
      </c>
      <c r="G2377" s="832" t="s">
        <v>3123</v>
      </c>
      <c r="H2377" s="832" t="s">
        <v>630</v>
      </c>
      <c r="I2377" s="832" t="s">
        <v>3735</v>
      </c>
      <c r="J2377" s="832" t="s">
        <v>1046</v>
      </c>
      <c r="K2377" s="832" t="s">
        <v>3736</v>
      </c>
      <c r="L2377" s="835">
        <v>23.27</v>
      </c>
      <c r="M2377" s="835">
        <v>69.81</v>
      </c>
      <c r="N2377" s="832">
        <v>3</v>
      </c>
      <c r="O2377" s="836">
        <v>2</v>
      </c>
      <c r="P2377" s="835">
        <v>23.27</v>
      </c>
      <c r="Q2377" s="837">
        <v>0.33333333333333331</v>
      </c>
      <c r="R2377" s="832">
        <v>1</v>
      </c>
      <c r="S2377" s="837">
        <v>0.33333333333333331</v>
      </c>
      <c r="T2377" s="836">
        <v>0.5</v>
      </c>
      <c r="U2377" s="838">
        <v>0.25</v>
      </c>
    </row>
    <row r="2378" spans="1:21" ht="14.4" customHeight="1" x14ac:dyDescent="0.3">
      <c r="A2378" s="831">
        <v>10</v>
      </c>
      <c r="B2378" s="832" t="s">
        <v>2982</v>
      </c>
      <c r="C2378" s="832" t="s">
        <v>2989</v>
      </c>
      <c r="D2378" s="833" t="s">
        <v>6899</v>
      </c>
      <c r="E2378" s="834" t="s">
        <v>3056</v>
      </c>
      <c r="F2378" s="832" t="s">
        <v>2984</v>
      </c>
      <c r="G2378" s="832" t="s">
        <v>3123</v>
      </c>
      <c r="H2378" s="832" t="s">
        <v>630</v>
      </c>
      <c r="I2378" s="832" t="s">
        <v>3737</v>
      </c>
      <c r="J2378" s="832" t="s">
        <v>1050</v>
      </c>
      <c r="K2378" s="832" t="s">
        <v>3738</v>
      </c>
      <c r="L2378" s="835">
        <v>0</v>
      </c>
      <c r="M2378" s="835">
        <v>0</v>
      </c>
      <c r="N2378" s="832">
        <v>1</v>
      </c>
      <c r="O2378" s="836">
        <v>0.5</v>
      </c>
      <c r="P2378" s="835"/>
      <c r="Q2378" s="837"/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10</v>
      </c>
      <c r="B2379" s="832" t="s">
        <v>2982</v>
      </c>
      <c r="C2379" s="832" t="s">
        <v>2989</v>
      </c>
      <c r="D2379" s="833" t="s">
        <v>6899</v>
      </c>
      <c r="E2379" s="834" t="s">
        <v>3056</v>
      </c>
      <c r="F2379" s="832" t="s">
        <v>2984</v>
      </c>
      <c r="G2379" s="832" t="s">
        <v>3123</v>
      </c>
      <c r="H2379" s="832" t="s">
        <v>630</v>
      </c>
      <c r="I2379" s="832" t="s">
        <v>5058</v>
      </c>
      <c r="J2379" s="832" t="s">
        <v>1046</v>
      </c>
      <c r="K2379" s="832" t="s">
        <v>5059</v>
      </c>
      <c r="L2379" s="835">
        <v>0</v>
      </c>
      <c r="M2379" s="835">
        <v>0</v>
      </c>
      <c r="N2379" s="832">
        <v>1</v>
      </c>
      <c r="O2379" s="836">
        <v>0.5</v>
      </c>
      <c r="P2379" s="835">
        <v>0</v>
      </c>
      <c r="Q2379" s="837"/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10</v>
      </c>
      <c r="B2380" s="832" t="s">
        <v>2982</v>
      </c>
      <c r="C2380" s="832" t="s">
        <v>2989</v>
      </c>
      <c r="D2380" s="833" t="s">
        <v>6899</v>
      </c>
      <c r="E2380" s="834" t="s">
        <v>3056</v>
      </c>
      <c r="F2380" s="832" t="s">
        <v>2984</v>
      </c>
      <c r="G2380" s="832" t="s">
        <v>3123</v>
      </c>
      <c r="H2380" s="832" t="s">
        <v>630</v>
      </c>
      <c r="I2380" s="832" t="s">
        <v>3822</v>
      </c>
      <c r="J2380" s="832" t="s">
        <v>1046</v>
      </c>
      <c r="K2380" s="832" t="s">
        <v>1047</v>
      </c>
      <c r="L2380" s="835">
        <v>38.81</v>
      </c>
      <c r="M2380" s="835">
        <v>38.81</v>
      </c>
      <c r="N2380" s="832">
        <v>1</v>
      </c>
      <c r="O2380" s="836">
        <v>0.5</v>
      </c>
      <c r="P2380" s="835">
        <v>38.81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10</v>
      </c>
      <c r="B2381" s="832" t="s">
        <v>2982</v>
      </c>
      <c r="C2381" s="832" t="s">
        <v>2989</v>
      </c>
      <c r="D2381" s="833" t="s">
        <v>6899</v>
      </c>
      <c r="E2381" s="834" t="s">
        <v>3056</v>
      </c>
      <c r="F2381" s="832" t="s">
        <v>2984</v>
      </c>
      <c r="G2381" s="832" t="s">
        <v>3748</v>
      </c>
      <c r="H2381" s="832" t="s">
        <v>630</v>
      </c>
      <c r="I2381" s="832" t="s">
        <v>5060</v>
      </c>
      <c r="J2381" s="832" t="s">
        <v>3750</v>
      </c>
      <c r="K2381" s="832" t="s">
        <v>4342</v>
      </c>
      <c r="L2381" s="835">
        <v>0</v>
      </c>
      <c r="M2381" s="835">
        <v>0</v>
      </c>
      <c r="N2381" s="832">
        <v>1</v>
      </c>
      <c r="O2381" s="836">
        <v>0.5</v>
      </c>
      <c r="P2381" s="835">
        <v>0</v>
      </c>
      <c r="Q2381" s="837"/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10</v>
      </c>
      <c r="B2382" s="832" t="s">
        <v>2982</v>
      </c>
      <c r="C2382" s="832" t="s">
        <v>2989</v>
      </c>
      <c r="D2382" s="833" t="s">
        <v>6899</v>
      </c>
      <c r="E2382" s="834" t="s">
        <v>3056</v>
      </c>
      <c r="F2382" s="832" t="s">
        <v>2984</v>
      </c>
      <c r="G2382" s="832" t="s">
        <v>3524</v>
      </c>
      <c r="H2382" s="832" t="s">
        <v>630</v>
      </c>
      <c r="I2382" s="832" t="s">
        <v>3752</v>
      </c>
      <c r="J2382" s="832" t="s">
        <v>1526</v>
      </c>
      <c r="K2382" s="832" t="s">
        <v>3753</v>
      </c>
      <c r="L2382" s="835">
        <v>760.22</v>
      </c>
      <c r="M2382" s="835">
        <v>2280.66</v>
      </c>
      <c r="N2382" s="832">
        <v>3</v>
      </c>
      <c r="O2382" s="836">
        <v>1</v>
      </c>
      <c r="P2382" s="835">
        <v>2280.66</v>
      </c>
      <c r="Q2382" s="837">
        <v>1</v>
      </c>
      <c r="R2382" s="832">
        <v>3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10</v>
      </c>
      <c r="B2383" s="832" t="s">
        <v>2982</v>
      </c>
      <c r="C2383" s="832" t="s">
        <v>2989</v>
      </c>
      <c r="D2383" s="833" t="s">
        <v>6899</v>
      </c>
      <c r="E2383" s="834" t="s">
        <v>3056</v>
      </c>
      <c r="F2383" s="832" t="s">
        <v>2984</v>
      </c>
      <c r="G2383" s="832" t="s">
        <v>5061</v>
      </c>
      <c r="H2383" s="832" t="s">
        <v>689</v>
      </c>
      <c r="I2383" s="832" t="s">
        <v>2704</v>
      </c>
      <c r="J2383" s="832" t="s">
        <v>2509</v>
      </c>
      <c r="K2383" s="832" t="s">
        <v>2705</v>
      </c>
      <c r="L2383" s="835">
        <v>55.37</v>
      </c>
      <c r="M2383" s="835">
        <v>110.74</v>
      </c>
      <c r="N2383" s="832">
        <v>2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10</v>
      </c>
      <c r="B2384" s="832" t="s">
        <v>2982</v>
      </c>
      <c r="C2384" s="832" t="s">
        <v>2989</v>
      </c>
      <c r="D2384" s="833" t="s">
        <v>6899</v>
      </c>
      <c r="E2384" s="834" t="s">
        <v>3056</v>
      </c>
      <c r="F2384" s="832" t="s">
        <v>2984</v>
      </c>
      <c r="G2384" s="832" t="s">
        <v>5061</v>
      </c>
      <c r="H2384" s="832" t="s">
        <v>689</v>
      </c>
      <c r="I2384" s="832" t="s">
        <v>2923</v>
      </c>
      <c r="J2384" s="832" t="s">
        <v>2509</v>
      </c>
      <c r="K2384" s="832" t="s">
        <v>2924</v>
      </c>
      <c r="L2384" s="835">
        <v>110.73</v>
      </c>
      <c r="M2384" s="835">
        <v>110.73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10</v>
      </c>
      <c r="B2385" s="832" t="s">
        <v>2982</v>
      </c>
      <c r="C2385" s="832" t="s">
        <v>2989</v>
      </c>
      <c r="D2385" s="833" t="s">
        <v>6899</v>
      </c>
      <c r="E2385" s="834" t="s">
        <v>3056</v>
      </c>
      <c r="F2385" s="832" t="s">
        <v>2984</v>
      </c>
      <c r="G2385" s="832" t="s">
        <v>4859</v>
      </c>
      <c r="H2385" s="832" t="s">
        <v>630</v>
      </c>
      <c r="I2385" s="832" t="s">
        <v>4860</v>
      </c>
      <c r="J2385" s="832" t="s">
        <v>850</v>
      </c>
      <c r="K2385" s="832" t="s">
        <v>3447</v>
      </c>
      <c r="L2385" s="835">
        <v>0</v>
      </c>
      <c r="M2385" s="835">
        <v>0</v>
      </c>
      <c r="N2385" s="832">
        <v>1</v>
      </c>
      <c r="O2385" s="836">
        <v>0.5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10</v>
      </c>
      <c r="B2386" s="832" t="s">
        <v>2982</v>
      </c>
      <c r="C2386" s="832" t="s">
        <v>2989</v>
      </c>
      <c r="D2386" s="833" t="s">
        <v>6899</v>
      </c>
      <c r="E2386" s="834" t="s">
        <v>3056</v>
      </c>
      <c r="F2386" s="832" t="s">
        <v>2984</v>
      </c>
      <c r="G2386" s="832" t="s">
        <v>3349</v>
      </c>
      <c r="H2386" s="832" t="s">
        <v>630</v>
      </c>
      <c r="I2386" s="832" t="s">
        <v>3906</v>
      </c>
      <c r="J2386" s="832" t="s">
        <v>790</v>
      </c>
      <c r="K2386" s="832" t="s">
        <v>791</v>
      </c>
      <c r="L2386" s="835">
        <v>0</v>
      </c>
      <c r="M2386" s="835">
        <v>0</v>
      </c>
      <c r="N2386" s="832">
        <v>2</v>
      </c>
      <c r="O2386" s="836">
        <v>1</v>
      </c>
      <c r="P2386" s="835"/>
      <c r="Q2386" s="837"/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10</v>
      </c>
      <c r="B2387" s="832" t="s">
        <v>2982</v>
      </c>
      <c r="C2387" s="832" t="s">
        <v>2989</v>
      </c>
      <c r="D2387" s="833" t="s">
        <v>6899</v>
      </c>
      <c r="E2387" s="834" t="s">
        <v>3056</v>
      </c>
      <c r="F2387" s="832" t="s">
        <v>2984</v>
      </c>
      <c r="G2387" s="832" t="s">
        <v>3655</v>
      </c>
      <c r="H2387" s="832" t="s">
        <v>630</v>
      </c>
      <c r="I2387" s="832" t="s">
        <v>3656</v>
      </c>
      <c r="J2387" s="832" t="s">
        <v>1313</v>
      </c>
      <c r="K2387" s="832" t="s">
        <v>3657</v>
      </c>
      <c r="L2387" s="835">
        <v>34.19</v>
      </c>
      <c r="M2387" s="835">
        <v>68.38</v>
      </c>
      <c r="N2387" s="832">
        <v>2</v>
      </c>
      <c r="O2387" s="836">
        <v>1</v>
      </c>
      <c r="P2387" s="835">
        <v>68.38</v>
      </c>
      <c r="Q2387" s="837">
        <v>1</v>
      </c>
      <c r="R2387" s="832">
        <v>2</v>
      </c>
      <c r="S2387" s="837">
        <v>1</v>
      </c>
      <c r="T2387" s="836">
        <v>1</v>
      </c>
      <c r="U2387" s="838">
        <v>1</v>
      </c>
    </row>
    <row r="2388" spans="1:21" ht="14.4" customHeight="1" x14ac:dyDescent="0.3">
      <c r="A2388" s="831">
        <v>10</v>
      </c>
      <c r="B2388" s="832" t="s">
        <v>2982</v>
      </c>
      <c r="C2388" s="832" t="s">
        <v>2989</v>
      </c>
      <c r="D2388" s="833" t="s">
        <v>6899</v>
      </c>
      <c r="E2388" s="834" t="s">
        <v>3056</v>
      </c>
      <c r="F2388" s="832" t="s">
        <v>2984</v>
      </c>
      <c r="G2388" s="832" t="s">
        <v>3501</v>
      </c>
      <c r="H2388" s="832" t="s">
        <v>630</v>
      </c>
      <c r="I2388" s="832" t="s">
        <v>3502</v>
      </c>
      <c r="J2388" s="832" t="s">
        <v>1466</v>
      </c>
      <c r="K2388" s="832" t="s">
        <v>3503</v>
      </c>
      <c r="L2388" s="835">
        <v>239.96</v>
      </c>
      <c r="M2388" s="835">
        <v>2399.6</v>
      </c>
      <c r="N2388" s="832">
        <v>10</v>
      </c>
      <c r="O2388" s="836">
        <v>0.5</v>
      </c>
      <c r="P2388" s="835">
        <v>2399.6</v>
      </c>
      <c r="Q2388" s="837">
        <v>1</v>
      </c>
      <c r="R2388" s="832">
        <v>10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10</v>
      </c>
      <c r="B2389" s="832" t="s">
        <v>2982</v>
      </c>
      <c r="C2389" s="832" t="s">
        <v>2989</v>
      </c>
      <c r="D2389" s="833" t="s">
        <v>6899</v>
      </c>
      <c r="E2389" s="834" t="s">
        <v>3056</v>
      </c>
      <c r="F2389" s="832" t="s">
        <v>2984</v>
      </c>
      <c r="G2389" s="832" t="s">
        <v>3357</v>
      </c>
      <c r="H2389" s="832" t="s">
        <v>630</v>
      </c>
      <c r="I2389" s="832" t="s">
        <v>3358</v>
      </c>
      <c r="J2389" s="832" t="s">
        <v>3359</v>
      </c>
      <c r="K2389" s="832" t="s">
        <v>1620</v>
      </c>
      <c r="L2389" s="835">
        <v>88.1</v>
      </c>
      <c r="M2389" s="835">
        <v>88.1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10</v>
      </c>
      <c r="B2390" s="832" t="s">
        <v>2982</v>
      </c>
      <c r="C2390" s="832" t="s">
        <v>2989</v>
      </c>
      <c r="D2390" s="833" t="s">
        <v>6899</v>
      </c>
      <c r="E2390" s="834" t="s">
        <v>3056</v>
      </c>
      <c r="F2390" s="832" t="s">
        <v>2984</v>
      </c>
      <c r="G2390" s="832" t="s">
        <v>3161</v>
      </c>
      <c r="H2390" s="832" t="s">
        <v>630</v>
      </c>
      <c r="I2390" s="832" t="s">
        <v>3360</v>
      </c>
      <c r="J2390" s="832" t="s">
        <v>1177</v>
      </c>
      <c r="K2390" s="832" t="s">
        <v>3167</v>
      </c>
      <c r="L2390" s="835">
        <v>93.71</v>
      </c>
      <c r="M2390" s="835">
        <v>93.71</v>
      </c>
      <c r="N2390" s="832">
        <v>1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10</v>
      </c>
      <c r="B2391" s="832" t="s">
        <v>2982</v>
      </c>
      <c r="C2391" s="832" t="s">
        <v>2989</v>
      </c>
      <c r="D2391" s="833" t="s">
        <v>6899</v>
      </c>
      <c r="E2391" s="834" t="s">
        <v>3056</v>
      </c>
      <c r="F2391" s="832" t="s">
        <v>2984</v>
      </c>
      <c r="G2391" s="832" t="s">
        <v>3161</v>
      </c>
      <c r="H2391" s="832" t="s">
        <v>630</v>
      </c>
      <c r="I2391" s="832" t="s">
        <v>3164</v>
      </c>
      <c r="J2391" s="832" t="s">
        <v>3165</v>
      </c>
      <c r="K2391" s="832" t="s">
        <v>798</v>
      </c>
      <c r="L2391" s="835">
        <v>0</v>
      </c>
      <c r="M2391" s="835">
        <v>0</v>
      </c>
      <c r="N2391" s="832">
        <v>1</v>
      </c>
      <c r="O2391" s="836">
        <v>0.5</v>
      </c>
      <c r="P2391" s="835">
        <v>0</v>
      </c>
      <c r="Q2391" s="837"/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10</v>
      </c>
      <c r="B2392" s="832" t="s">
        <v>2982</v>
      </c>
      <c r="C2392" s="832" t="s">
        <v>2989</v>
      </c>
      <c r="D2392" s="833" t="s">
        <v>6899</v>
      </c>
      <c r="E2392" s="834" t="s">
        <v>3056</v>
      </c>
      <c r="F2392" s="832" t="s">
        <v>2984</v>
      </c>
      <c r="G2392" s="832" t="s">
        <v>3161</v>
      </c>
      <c r="H2392" s="832" t="s">
        <v>630</v>
      </c>
      <c r="I2392" s="832" t="s">
        <v>4242</v>
      </c>
      <c r="J2392" s="832" t="s">
        <v>1177</v>
      </c>
      <c r="K2392" s="832" t="s">
        <v>4243</v>
      </c>
      <c r="L2392" s="835">
        <v>16.12</v>
      </c>
      <c r="M2392" s="835">
        <v>16.12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10</v>
      </c>
      <c r="B2393" s="832" t="s">
        <v>2982</v>
      </c>
      <c r="C2393" s="832" t="s">
        <v>2989</v>
      </c>
      <c r="D2393" s="833" t="s">
        <v>6899</v>
      </c>
      <c r="E2393" s="834" t="s">
        <v>3056</v>
      </c>
      <c r="F2393" s="832" t="s">
        <v>2984</v>
      </c>
      <c r="G2393" s="832" t="s">
        <v>3161</v>
      </c>
      <c r="H2393" s="832" t="s">
        <v>630</v>
      </c>
      <c r="I2393" s="832" t="s">
        <v>3166</v>
      </c>
      <c r="J2393" s="832" t="s">
        <v>1177</v>
      </c>
      <c r="K2393" s="832" t="s">
        <v>3167</v>
      </c>
      <c r="L2393" s="835">
        <v>57.64</v>
      </c>
      <c r="M2393" s="835">
        <v>57.64</v>
      </c>
      <c r="N2393" s="832">
        <v>1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10</v>
      </c>
      <c r="B2394" s="832" t="s">
        <v>2982</v>
      </c>
      <c r="C2394" s="832" t="s">
        <v>2989</v>
      </c>
      <c r="D2394" s="833" t="s">
        <v>6899</v>
      </c>
      <c r="E2394" s="834" t="s">
        <v>3056</v>
      </c>
      <c r="F2394" s="832" t="s">
        <v>2984</v>
      </c>
      <c r="G2394" s="832" t="s">
        <v>3161</v>
      </c>
      <c r="H2394" s="832" t="s">
        <v>630</v>
      </c>
      <c r="I2394" s="832" t="s">
        <v>3367</v>
      </c>
      <c r="J2394" s="832" t="s">
        <v>1177</v>
      </c>
      <c r="K2394" s="832" t="s">
        <v>3163</v>
      </c>
      <c r="L2394" s="835">
        <v>185.26</v>
      </c>
      <c r="M2394" s="835">
        <v>185.26</v>
      </c>
      <c r="N2394" s="832">
        <v>1</v>
      </c>
      <c r="O2394" s="836">
        <v>0.5</v>
      </c>
      <c r="P2394" s="835">
        <v>185.26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10</v>
      </c>
      <c r="B2395" s="832" t="s">
        <v>2982</v>
      </c>
      <c r="C2395" s="832" t="s">
        <v>2989</v>
      </c>
      <c r="D2395" s="833" t="s">
        <v>6899</v>
      </c>
      <c r="E2395" s="834" t="s">
        <v>3056</v>
      </c>
      <c r="F2395" s="832" t="s">
        <v>2984</v>
      </c>
      <c r="G2395" s="832" t="s">
        <v>3161</v>
      </c>
      <c r="H2395" s="832" t="s">
        <v>630</v>
      </c>
      <c r="I2395" s="832" t="s">
        <v>3367</v>
      </c>
      <c r="J2395" s="832" t="s">
        <v>1177</v>
      </c>
      <c r="K2395" s="832" t="s">
        <v>3163</v>
      </c>
      <c r="L2395" s="835">
        <v>103.67</v>
      </c>
      <c r="M2395" s="835">
        <v>103.67</v>
      </c>
      <c r="N2395" s="832">
        <v>1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10</v>
      </c>
      <c r="B2396" s="832" t="s">
        <v>2982</v>
      </c>
      <c r="C2396" s="832" t="s">
        <v>2989</v>
      </c>
      <c r="D2396" s="833" t="s">
        <v>6899</v>
      </c>
      <c r="E2396" s="834" t="s">
        <v>3056</v>
      </c>
      <c r="F2396" s="832" t="s">
        <v>2984</v>
      </c>
      <c r="G2396" s="832" t="s">
        <v>5062</v>
      </c>
      <c r="H2396" s="832" t="s">
        <v>630</v>
      </c>
      <c r="I2396" s="832" t="s">
        <v>5063</v>
      </c>
      <c r="J2396" s="832" t="s">
        <v>5064</v>
      </c>
      <c r="K2396" s="832" t="s">
        <v>5065</v>
      </c>
      <c r="L2396" s="835">
        <v>256.67</v>
      </c>
      <c r="M2396" s="835">
        <v>256.67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10</v>
      </c>
      <c r="B2397" s="832" t="s">
        <v>2982</v>
      </c>
      <c r="C2397" s="832" t="s">
        <v>2989</v>
      </c>
      <c r="D2397" s="833" t="s">
        <v>6899</v>
      </c>
      <c r="E2397" s="834" t="s">
        <v>3056</v>
      </c>
      <c r="F2397" s="832" t="s">
        <v>2984</v>
      </c>
      <c r="G2397" s="832" t="s">
        <v>3383</v>
      </c>
      <c r="H2397" s="832" t="s">
        <v>689</v>
      </c>
      <c r="I2397" s="832" t="s">
        <v>2637</v>
      </c>
      <c r="J2397" s="832" t="s">
        <v>1283</v>
      </c>
      <c r="K2397" s="832" t="s">
        <v>1281</v>
      </c>
      <c r="L2397" s="835">
        <v>130.38999999999999</v>
      </c>
      <c r="M2397" s="835">
        <v>2607.7999999999997</v>
      </c>
      <c r="N2397" s="832">
        <v>20</v>
      </c>
      <c r="O2397" s="836">
        <v>0.5</v>
      </c>
      <c r="P2397" s="835">
        <v>2607.7999999999997</v>
      </c>
      <c r="Q2397" s="837">
        <v>1</v>
      </c>
      <c r="R2397" s="832">
        <v>20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10</v>
      </c>
      <c r="B2398" s="832" t="s">
        <v>2982</v>
      </c>
      <c r="C2398" s="832" t="s">
        <v>2989</v>
      </c>
      <c r="D2398" s="833" t="s">
        <v>6899</v>
      </c>
      <c r="E2398" s="834" t="s">
        <v>3056</v>
      </c>
      <c r="F2398" s="832" t="s">
        <v>2984</v>
      </c>
      <c r="G2398" s="832" t="s">
        <v>3175</v>
      </c>
      <c r="H2398" s="832" t="s">
        <v>630</v>
      </c>
      <c r="I2398" s="832" t="s">
        <v>3179</v>
      </c>
      <c r="J2398" s="832" t="s">
        <v>3180</v>
      </c>
      <c r="K2398" s="832" t="s">
        <v>3181</v>
      </c>
      <c r="L2398" s="835">
        <v>99.11</v>
      </c>
      <c r="M2398" s="835">
        <v>99.11</v>
      </c>
      <c r="N2398" s="832">
        <v>1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10</v>
      </c>
      <c r="B2399" s="832" t="s">
        <v>2982</v>
      </c>
      <c r="C2399" s="832" t="s">
        <v>2989</v>
      </c>
      <c r="D2399" s="833" t="s">
        <v>6899</v>
      </c>
      <c r="E2399" s="834" t="s">
        <v>3056</v>
      </c>
      <c r="F2399" s="832" t="s">
        <v>2984</v>
      </c>
      <c r="G2399" s="832" t="s">
        <v>3401</v>
      </c>
      <c r="H2399" s="832" t="s">
        <v>689</v>
      </c>
      <c r="I2399" s="832" t="s">
        <v>3402</v>
      </c>
      <c r="J2399" s="832" t="s">
        <v>2576</v>
      </c>
      <c r="K2399" s="832" t="s">
        <v>3403</v>
      </c>
      <c r="L2399" s="835">
        <v>10.34</v>
      </c>
      <c r="M2399" s="835">
        <v>10.34</v>
      </c>
      <c r="N2399" s="832">
        <v>1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10</v>
      </c>
      <c r="B2400" s="832" t="s">
        <v>2982</v>
      </c>
      <c r="C2400" s="832" t="s">
        <v>2989</v>
      </c>
      <c r="D2400" s="833" t="s">
        <v>6899</v>
      </c>
      <c r="E2400" s="834" t="s">
        <v>3056</v>
      </c>
      <c r="F2400" s="832" t="s">
        <v>2984</v>
      </c>
      <c r="G2400" s="832" t="s">
        <v>3182</v>
      </c>
      <c r="H2400" s="832" t="s">
        <v>630</v>
      </c>
      <c r="I2400" s="832" t="s">
        <v>3420</v>
      </c>
      <c r="J2400" s="832" t="s">
        <v>1683</v>
      </c>
      <c r="K2400" s="832" t="s">
        <v>3421</v>
      </c>
      <c r="L2400" s="835">
        <v>128.69999999999999</v>
      </c>
      <c r="M2400" s="835">
        <v>128.69999999999999</v>
      </c>
      <c r="N2400" s="832">
        <v>1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10</v>
      </c>
      <c r="B2401" s="832" t="s">
        <v>2982</v>
      </c>
      <c r="C2401" s="832" t="s">
        <v>2989</v>
      </c>
      <c r="D2401" s="833" t="s">
        <v>6899</v>
      </c>
      <c r="E2401" s="834" t="s">
        <v>3056</v>
      </c>
      <c r="F2401" s="832" t="s">
        <v>2984</v>
      </c>
      <c r="G2401" s="832" t="s">
        <v>3185</v>
      </c>
      <c r="H2401" s="832" t="s">
        <v>689</v>
      </c>
      <c r="I2401" s="832" t="s">
        <v>2938</v>
      </c>
      <c r="J2401" s="832" t="s">
        <v>2273</v>
      </c>
      <c r="K2401" s="832" t="s">
        <v>2939</v>
      </c>
      <c r="L2401" s="835">
        <v>26.3</v>
      </c>
      <c r="M2401" s="835">
        <v>26.3</v>
      </c>
      <c r="N2401" s="832">
        <v>1</v>
      </c>
      <c r="O2401" s="836">
        <v>0.5</v>
      </c>
      <c r="P2401" s="835">
        <v>26.3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10</v>
      </c>
      <c r="B2402" s="832" t="s">
        <v>2982</v>
      </c>
      <c r="C2402" s="832" t="s">
        <v>2989</v>
      </c>
      <c r="D2402" s="833" t="s">
        <v>6899</v>
      </c>
      <c r="E2402" s="834" t="s">
        <v>3056</v>
      </c>
      <c r="F2402" s="832" t="s">
        <v>2984</v>
      </c>
      <c r="G2402" s="832" t="s">
        <v>3185</v>
      </c>
      <c r="H2402" s="832" t="s">
        <v>689</v>
      </c>
      <c r="I2402" s="832" t="s">
        <v>2938</v>
      </c>
      <c r="J2402" s="832" t="s">
        <v>2273</v>
      </c>
      <c r="K2402" s="832" t="s">
        <v>2939</v>
      </c>
      <c r="L2402" s="835">
        <v>30.5</v>
      </c>
      <c r="M2402" s="835">
        <v>30.5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10</v>
      </c>
      <c r="B2403" s="832" t="s">
        <v>2982</v>
      </c>
      <c r="C2403" s="832" t="s">
        <v>2989</v>
      </c>
      <c r="D2403" s="833" t="s">
        <v>6899</v>
      </c>
      <c r="E2403" s="834" t="s">
        <v>3056</v>
      </c>
      <c r="F2403" s="832" t="s">
        <v>2984</v>
      </c>
      <c r="G2403" s="832" t="s">
        <v>3425</v>
      </c>
      <c r="H2403" s="832" t="s">
        <v>630</v>
      </c>
      <c r="I2403" s="832" t="s">
        <v>3431</v>
      </c>
      <c r="J2403" s="832" t="s">
        <v>1070</v>
      </c>
      <c r="K2403" s="832" t="s">
        <v>3432</v>
      </c>
      <c r="L2403" s="835">
        <v>60.28</v>
      </c>
      <c r="M2403" s="835">
        <v>120.56</v>
      </c>
      <c r="N2403" s="832">
        <v>2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10</v>
      </c>
      <c r="B2404" s="832" t="s">
        <v>2982</v>
      </c>
      <c r="C2404" s="832" t="s">
        <v>2989</v>
      </c>
      <c r="D2404" s="833" t="s">
        <v>6899</v>
      </c>
      <c r="E2404" s="834" t="s">
        <v>3056</v>
      </c>
      <c r="F2404" s="832" t="s">
        <v>2984</v>
      </c>
      <c r="G2404" s="832" t="s">
        <v>3994</v>
      </c>
      <c r="H2404" s="832" t="s">
        <v>630</v>
      </c>
      <c r="I2404" s="832" t="s">
        <v>4454</v>
      </c>
      <c r="J2404" s="832" t="s">
        <v>4455</v>
      </c>
      <c r="K2404" s="832" t="s">
        <v>3961</v>
      </c>
      <c r="L2404" s="835">
        <v>192.28</v>
      </c>
      <c r="M2404" s="835">
        <v>192.28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10</v>
      </c>
      <c r="B2405" s="832" t="s">
        <v>2982</v>
      </c>
      <c r="C2405" s="832" t="s">
        <v>2989</v>
      </c>
      <c r="D2405" s="833" t="s">
        <v>6899</v>
      </c>
      <c r="E2405" s="834" t="s">
        <v>3056</v>
      </c>
      <c r="F2405" s="832" t="s">
        <v>2985</v>
      </c>
      <c r="G2405" s="832" t="s">
        <v>3094</v>
      </c>
      <c r="H2405" s="832" t="s">
        <v>630</v>
      </c>
      <c r="I2405" s="832" t="s">
        <v>652</v>
      </c>
      <c r="J2405" s="832" t="s">
        <v>3040</v>
      </c>
      <c r="K2405" s="832"/>
      <c r="L2405" s="835">
        <v>0</v>
      </c>
      <c r="M2405" s="835">
        <v>0</v>
      </c>
      <c r="N2405" s="832">
        <v>1</v>
      </c>
      <c r="O2405" s="836"/>
      <c r="P2405" s="835"/>
      <c r="Q2405" s="837"/>
      <c r="R2405" s="832"/>
      <c r="S2405" s="837">
        <v>0</v>
      </c>
      <c r="T2405" s="836"/>
      <c r="U2405" s="838"/>
    </row>
    <row r="2406" spans="1:21" ht="14.4" customHeight="1" x14ac:dyDescent="0.3">
      <c r="A2406" s="831">
        <v>10</v>
      </c>
      <c r="B2406" s="832" t="s">
        <v>2982</v>
      </c>
      <c r="C2406" s="832" t="s">
        <v>2989</v>
      </c>
      <c r="D2406" s="833" t="s">
        <v>6899</v>
      </c>
      <c r="E2406" s="834" t="s">
        <v>3061</v>
      </c>
      <c r="F2406" s="832" t="s">
        <v>2984</v>
      </c>
      <c r="G2406" s="832" t="s">
        <v>3106</v>
      </c>
      <c r="H2406" s="832" t="s">
        <v>689</v>
      </c>
      <c r="I2406" s="832" t="s">
        <v>2588</v>
      </c>
      <c r="J2406" s="832" t="s">
        <v>1288</v>
      </c>
      <c r="K2406" s="832" t="s">
        <v>2589</v>
      </c>
      <c r="L2406" s="835">
        <v>154.36000000000001</v>
      </c>
      <c r="M2406" s="835">
        <v>463.08000000000004</v>
      </c>
      <c r="N2406" s="832">
        <v>3</v>
      </c>
      <c r="O2406" s="836">
        <v>2</v>
      </c>
      <c r="P2406" s="835">
        <v>154.36000000000001</v>
      </c>
      <c r="Q2406" s="837">
        <v>0.33333333333333331</v>
      </c>
      <c r="R2406" s="832">
        <v>1</v>
      </c>
      <c r="S2406" s="837">
        <v>0.33333333333333331</v>
      </c>
      <c r="T2406" s="836"/>
      <c r="U2406" s="838">
        <v>0</v>
      </c>
    </row>
    <row r="2407" spans="1:21" ht="14.4" customHeight="1" x14ac:dyDescent="0.3">
      <c r="A2407" s="831">
        <v>10</v>
      </c>
      <c r="B2407" s="832" t="s">
        <v>2982</v>
      </c>
      <c r="C2407" s="832" t="s">
        <v>2989</v>
      </c>
      <c r="D2407" s="833" t="s">
        <v>6899</v>
      </c>
      <c r="E2407" s="834" t="s">
        <v>3061</v>
      </c>
      <c r="F2407" s="832" t="s">
        <v>2984</v>
      </c>
      <c r="G2407" s="832" t="s">
        <v>3106</v>
      </c>
      <c r="H2407" s="832" t="s">
        <v>689</v>
      </c>
      <c r="I2407" s="832" t="s">
        <v>2451</v>
      </c>
      <c r="J2407" s="832" t="s">
        <v>1014</v>
      </c>
      <c r="K2407" s="832" t="s">
        <v>3256</v>
      </c>
      <c r="L2407" s="835">
        <v>75.73</v>
      </c>
      <c r="M2407" s="835">
        <v>151.46</v>
      </c>
      <c r="N2407" s="832">
        <v>2</v>
      </c>
      <c r="O2407" s="836">
        <v>2</v>
      </c>
      <c r="P2407" s="835">
        <v>75.73</v>
      </c>
      <c r="Q2407" s="837">
        <v>0.5</v>
      </c>
      <c r="R2407" s="832">
        <v>1</v>
      </c>
      <c r="S2407" s="837">
        <v>0.5</v>
      </c>
      <c r="T2407" s="836">
        <v>1</v>
      </c>
      <c r="U2407" s="838">
        <v>0.5</v>
      </c>
    </row>
    <row r="2408" spans="1:21" ht="14.4" customHeight="1" x14ac:dyDescent="0.3">
      <c r="A2408" s="831">
        <v>10</v>
      </c>
      <c r="B2408" s="832" t="s">
        <v>2982</v>
      </c>
      <c r="C2408" s="832" t="s">
        <v>2989</v>
      </c>
      <c r="D2408" s="833" t="s">
        <v>6899</v>
      </c>
      <c r="E2408" s="834" t="s">
        <v>3061</v>
      </c>
      <c r="F2408" s="832" t="s">
        <v>2984</v>
      </c>
      <c r="G2408" s="832" t="s">
        <v>3106</v>
      </c>
      <c r="H2408" s="832" t="s">
        <v>689</v>
      </c>
      <c r="I2408" s="832" t="s">
        <v>2586</v>
      </c>
      <c r="J2408" s="832" t="s">
        <v>1288</v>
      </c>
      <c r="K2408" s="832" t="s">
        <v>2587</v>
      </c>
      <c r="L2408" s="835">
        <v>225.06</v>
      </c>
      <c r="M2408" s="835">
        <v>450.12</v>
      </c>
      <c r="N2408" s="832">
        <v>2</v>
      </c>
      <c r="O2408" s="836">
        <v>1.5</v>
      </c>
      <c r="P2408" s="835">
        <v>225.06</v>
      </c>
      <c r="Q2408" s="837">
        <v>0.5</v>
      </c>
      <c r="R2408" s="832">
        <v>1</v>
      </c>
      <c r="S2408" s="837">
        <v>0.5</v>
      </c>
      <c r="T2408" s="836">
        <v>1</v>
      </c>
      <c r="U2408" s="838">
        <v>0.66666666666666663</v>
      </c>
    </row>
    <row r="2409" spans="1:21" ht="14.4" customHeight="1" x14ac:dyDescent="0.3">
      <c r="A2409" s="831">
        <v>10</v>
      </c>
      <c r="B2409" s="832" t="s">
        <v>2982</v>
      </c>
      <c r="C2409" s="832" t="s">
        <v>2989</v>
      </c>
      <c r="D2409" s="833" t="s">
        <v>6899</v>
      </c>
      <c r="E2409" s="834" t="s">
        <v>3061</v>
      </c>
      <c r="F2409" s="832" t="s">
        <v>2984</v>
      </c>
      <c r="G2409" s="832" t="s">
        <v>3602</v>
      </c>
      <c r="H2409" s="832" t="s">
        <v>630</v>
      </c>
      <c r="I2409" s="832" t="s">
        <v>3743</v>
      </c>
      <c r="J2409" s="832" t="s">
        <v>3604</v>
      </c>
      <c r="K2409" s="832" t="s">
        <v>2773</v>
      </c>
      <c r="L2409" s="835">
        <v>159.08000000000001</v>
      </c>
      <c r="M2409" s="835">
        <v>159.08000000000001</v>
      </c>
      <c r="N2409" s="832">
        <v>1</v>
      </c>
      <c r="O2409" s="836">
        <v>0.5</v>
      </c>
      <c r="P2409" s="835">
        <v>159.08000000000001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10</v>
      </c>
      <c r="B2410" s="832" t="s">
        <v>2982</v>
      </c>
      <c r="C2410" s="832" t="s">
        <v>2989</v>
      </c>
      <c r="D2410" s="833" t="s">
        <v>6899</v>
      </c>
      <c r="E2410" s="834" t="s">
        <v>3061</v>
      </c>
      <c r="F2410" s="832" t="s">
        <v>2984</v>
      </c>
      <c r="G2410" s="832" t="s">
        <v>3602</v>
      </c>
      <c r="H2410" s="832" t="s">
        <v>630</v>
      </c>
      <c r="I2410" s="832" t="s">
        <v>3744</v>
      </c>
      <c r="J2410" s="832" t="s">
        <v>3604</v>
      </c>
      <c r="K2410" s="832" t="s">
        <v>2696</v>
      </c>
      <c r="L2410" s="835">
        <v>318.16000000000003</v>
      </c>
      <c r="M2410" s="835">
        <v>318.16000000000003</v>
      </c>
      <c r="N2410" s="832">
        <v>1</v>
      </c>
      <c r="O2410" s="836">
        <v>1</v>
      </c>
      <c r="P2410" s="835">
        <v>318.16000000000003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10</v>
      </c>
      <c r="B2411" s="832" t="s">
        <v>2982</v>
      </c>
      <c r="C2411" s="832" t="s">
        <v>2989</v>
      </c>
      <c r="D2411" s="833" t="s">
        <v>6899</v>
      </c>
      <c r="E2411" s="834" t="s">
        <v>3061</v>
      </c>
      <c r="F2411" s="832" t="s">
        <v>2984</v>
      </c>
      <c r="G2411" s="832" t="s">
        <v>3263</v>
      </c>
      <c r="H2411" s="832" t="s">
        <v>630</v>
      </c>
      <c r="I2411" s="832" t="s">
        <v>3480</v>
      </c>
      <c r="J2411" s="832" t="s">
        <v>2464</v>
      </c>
      <c r="K2411" s="832" t="s">
        <v>2462</v>
      </c>
      <c r="L2411" s="835">
        <v>170.52</v>
      </c>
      <c r="M2411" s="835">
        <v>341.04</v>
      </c>
      <c r="N2411" s="832">
        <v>2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10</v>
      </c>
      <c r="B2412" s="832" t="s">
        <v>2982</v>
      </c>
      <c r="C2412" s="832" t="s">
        <v>2989</v>
      </c>
      <c r="D2412" s="833" t="s">
        <v>6899</v>
      </c>
      <c r="E2412" s="834" t="s">
        <v>3061</v>
      </c>
      <c r="F2412" s="832" t="s">
        <v>2984</v>
      </c>
      <c r="G2412" s="832" t="s">
        <v>3263</v>
      </c>
      <c r="H2412" s="832" t="s">
        <v>630</v>
      </c>
      <c r="I2412" s="832" t="s">
        <v>3264</v>
      </c>
      <c r="J2412" s="832" t="s">
        <v>2464</v>
      </c>
      <c r="K2412" s="832" t="s">
        <v>3265</v>
      </c>
      <c r="L2412" s="835">
        <v>42.63</v>
      </c>
      <c r="M2412" s="835">
        <v>42.63</v>
      </c>
      <c r="N2412" s="832">
        <v>1</v>
      </c>
      <c r="O2412" s="836">
        <v>1</v>
      </c>
      <c r="P2412" s="835">
        <v>42.63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10</v>
      </c>
      <c r="B2413" s="832" t="s">
        <v>2982</v>
      </c>
      <c r="C2413" s="832" t="s">
        <v>2989</v>
      </c>
      <c r="D2413" s="833" t="s">
        <v>6899</v>
      </c>
      <c r="E2413" s="834" t="s">
        <v>3061</v>
      </c>
      <c r="F2413" s="832" t="s">
        <v>2984</v>
      </c>
      <c r="G2413" s="832" t="s">
        <v>3263</v>
      </c>
      <c r="H2413" s="832" t="s">
        <v>630</v>
      </c>
      <c r="I2413" s="832" t="s">
        <v>2463</v>
      </c>
      <c r="J2413" s="832" t="s">
        <v>2464</v>
      </c>
      <c r="K2413" s="832" t="s">
        <v>2465</v>
      </c>
      <c r="L2413" s="835">
        <v>85.27</v>
      </c>
      <c r="M2413" s="835">
        <v>85.27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10</v>
      </c>
      <c r="B2414" s="832" t="s">
        <v>2982</v>
      </c>
      <c r="C2414" s="832" t="s">
        <v>2989</v>
      </c>
      <c r="D2414" s="833" t="s">
        <v>6899</v>
      </c>
      <c r="E2414" s="834" t="s">
        <v>3061</v>
      </c>
      <c r="F2414" s="832" t="s">
        <v>2984</v>
      </c>
      <c r="G2414" s="832" t="s">
        <v>3263</v>
      </c>
      <c r="H2414" s="832" t="s">
        <v>630</v>
      </c>
      <c r="I2414" s="832" t="s">
        <v>3266</v>
      </c>
      <c r="J2414" s="832" t="s">
        <v>2464</v>
      </c>
      <c r="K2414" s="832" t="s">
        <v>3125</v>
      </c>
      <c r="L2414" s="835">
        <v>0</v>
      </c>
      <c r="M2414" s="835">
        <v>0</v>
      </c>
      <c r="N2414" s="832">
        <v>1</v>
      </c>
      <c r="O2414" s="836">
        <v>1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10</v>
      </c>
      <c r="B2415" s="832" t="s">
        <v>2982</v>
      </c>
      <c r="C2415" s="832" t="s">
        <v>2989</v>
      </c>
      <c r="D2415" s="833" t="s">
        <v>6899</v>
      </c>
      <c r="E2415" s="834" t="s">
        <v>3061</v>
      </c>
      <c r="F2415" s="832" t="s">
        <v>2984</v>
      </c>
      <c r="G2415" s="832" t="s">
        <v>3263</v>
      </c>
      <c r="H2415" s="832" t="s">
        <v>630</v>
      </c>
      <c r="I2415" s="832" t="s">
        <v>4304</v>
      </c>
      <c r="J2415" s="832" t="s">
        <v>2464</v>
      </c>
      <c r="K2415" s="832" t="s">
        <v>3330</v>
      </c>
      <c r="L2415" s="835">
        <v>238.72</v>
      </c>
      <c r="M2415" s="835">
        <v>238.72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10</v>
      </c>
      <c r="B2416" s="832" t="s">
        <v>2982</v>
      </c>
      <c r="C2416" s="832" t="s">
        <v>2989</v>
      </c>
      <c r="D2416" s="833" t="s">
        <v>6899</v>
      </c>
      <c r="E2416" s="834" t="s">
        <v>3061</v>
      </c>
      <c r="F2416" s="832" t="s">
        <v>2984</v>
      </c>
      <c r="G2416" s="832" t="s">
        <v>3201</v>
      </c>
      <c r="H2416" s="832" t="s">
        <v>630</v>
      </c>
      <c r="I2416" s="832" t="s">
        <v>3268</v>
      </c>
      <c r="J2416" s="832" t="s">
        <v>1364</v>
      </c>
      <c r="K2416" s="832" t="s">
        <v>2465</v>
      </c>
      <c r="L2416" s="835">
        <v>39.17</v>
      </c>
      <c r="M2416" s="835">
        <v>39.17</v>
      </c>
      <c r="N2416" s="832">
        <v>1</v>
      </c>
      <c r="O2416" s="836">
        <v>0.5</v>
      </c>
      <c r="P2416" s="835">
        <v>39.17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10</v>
      </c>
      <c r="B2417" s="832" t="s">
        <v>2982</v>
      </c>
      <c r="C2417" s="832" t="s">
        <v>2989</v>
      </c>
      <c r="D2417" s="833" t="s">
        <v>6899</v>
      </c>
      <c r="E2417" s="834" t="s">
        <v>3061</v>
      </c>
      <c r="F2417" s="832" t="s">
        <v>2984</v>
      </c>
      <c r="G2417" s="832" t="s">
        <v>3107</v>
      </c>
      <c r="H2417" s="832" t="s">
        <v>689</v>
      </c>
      <c r="I2417" s="832" t="s">
        <v>4333</v>
      </c>
      <c r="J2417" s="832" t="s">
        <v>3109</v>
      </c>
      <c r="K2417" s="832" t="s">
        <v>4334</v>
      </c>
      <c r="L2417" s="835">
        <v>23.06</v>
      </c>
      <c r="M2417" s="835">
        <v>46.12</v>
      </c>
      <c r="N2417" s="832">
        <v>2</v>
      </c>
      <c r="O2417" s="836">
        <v>2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10</v>
      </c>
      <c r="B2418" s="832" t="s">
        <v>2982</v>
      </c>
      <c r="C2418" s="832" t="s">
        <v>2989</v>
      </c>
      <c r="D2418" s="833" t="s">
        <v>6899</v>
      </c>
      <c r="E2418" s="834" t="s">
        <v>3061</v>
      </c>
      <c r="F2418" s="832" t="s">
        <v>2984</v>
      </c>
      <c r="G2418" s="832" t="s">
        <v>3107</v>
      </c>
      <c r="H2418" s="832" t="s">
        <v>689</v>
      </c>
      <c r="I2418" s="832" t="s">
        <v>3284</v>
      </c>
      <c r="J2418" s="832" t="s">
        <v>3109</v>
      </c>
      <c r="K2418" s="832" t="s">
        <v>3285</v>
      </c>
      <c r="L2418" s="835">
        <v>58.77</v>
      </c>
      <c r="M2418" s="835">
        <v>58.77</v>
      </c>
      <c r="N2418" s="832">
        <v>1</v>
      </c>
      <c r="O2418" s="836">
        <v>0.5</v>
      </c>
      <c r="P2418" s="835">
        <v>58.77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10</v>
      </c>
      <c r="B2419" s="832" t="s">
        <v>2982</v>
      </c>
      <c r="C2419" s="832" t="s">
        <v>2989</v>
      </c>
      <c r="D2419" s="833" t="s">
        <v>6899</v>
      </c>
      <c r="E2419" s="834" t="s">
        <v>3061</v>
      </c>
      <c r="F2419" s="832" t="s">
        <v>2984</v>
      </c>
      <c r="G2419" s="832" t="s">
        <v>3295</v>
      </c>
      <c r="H2419" s="832" t="s">
        <v>630</v>
      </c>
      <c r="I2419" s="832" t="s">
        <v>3296</v>
      </c>
      <c r="J2419" s="832" t="s">
        <v>1974</v>
      </c>
      <c r="K2419" s="832" t="s">
        <v>2798</v>
      </c>
      <c r="L2419" s="835">
        <v>0</v>
      </c>
      <c r="M2419" s="835">
        <v>0</v>
      </c>
      <c r="N2419" s="832">
        <v>3</v>
      </c>
      <c r="O2419" s="836">
        <v>0.5</v>
      </c>
      <c r="P2419" s="835">
        <v>0</v>
      </c>
      <c r="Q2419" s="837"/>
      <c r="R2419" s="832">
        <v>3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10</v>
      </c>
      <c r="B2420" s="832" t="s">
        <v>2982</v>
      </c>
      <c r="C2420" s="832" t="s">
        <v>2989</v>
      </c>
      <c r="D2420" s="833" t="s">
        <v>6899</v>
      </c>
      <c r="E2420" s="834" t="s">
        <v>3061</v>
      </c>
      <c r="F2420" s="832" t="s">
        <v>2984</v>
      </c>
      <c r="G2420" s="832" t="s">
        <v>3544</v>
      </c>
      <c r="H2420" s="832" t="s">
        <v>689</v>
      </c>
      <c r="I2420" s="832" t="s">
        <v>2528</v>
      </c>
      <c r="J2420" s="832" t="s">
        <v>784</v>
      </c>
      <c r="K2420" s="832" t="s">
        <v>2529</v>
      </c>
      <c r="L2420" s="835">
        <v>120.15</v>
      </c>
      <c r="M2420" s="835">
        <v>120.15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10</v>
      </c>
      <c r="B2421" s="832" t="s">
        <v>2982</v>
      </c>
      <c r="C2421" s="832" t="s">
        <v>2989</v>
      </c>
      <c r="D2421" s="833" t="s">
        <v>6899</v>
      </c>
      <c r="E2421" s="834" t="s">
        <v>3061</v>
      </c>
      <c r="F2421" s="832" t="s">
        <v>2984</v>
      </c>
      <c r="G2421" s="832" t="s">
        <v>3544</v>
      </c>
      <c r="H2421" s="832" t="s">
        <v>689</v>
      </c>
      <c r="I2421" s="832" t="s">
        <v>5066</v>
      </c>
      <c r="J2421" s="832" t="s">
        <v>5067</v>
      </c>
      <c r="K2421" s="832" t="s">
        <v>5068</v>
      </c>
      <c r="L2421" s="835">
        <v>213.49</v>
      </c>
      <c r="M2421" s="835">
        <v>213.49</v>
      </c>
      <c r="N2421" s="832">
        <v>1</v>
      </c>
      <c r="O2421" s="836">
        <v>0.5</v>
      </c>
      <c r="P2421" s="835">
        <v>213.49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10</v>
      </c>
      <c r="B2422" s="832" t="s">
        <v>2982</v>
      </c>
      <c r="C2422" s="832" t="s">
        <v>2989</v>
      </c>
      <c r="D2422" s="833" t="s">
        <v>6899</v>
      </c>
      <c r="E2422" s="834" t="s">
        <v>3061</v>
      </c>
      <c r="F2422" s="832" t="s">
        <v>2984</v>
      </c>
      <c r="G2422" s="832" t="s">
        <v>3115</v>
      </c>
      <c r="H2422" s="832" t="s">
        <v>630</v>
      </c>
      <c r="I2422" s="832" t="s">
        <v>3116</v>
      </c>
      <c r="J2422" s="832" t="s">
        <v>949</v>
      </c>
      <c r="K2422" s="832" t="s">
        <v>3117</v>
      </c>
      <c r="L2422" s="835">
        <v>34.15</v>
      </c>
      <c r="M2422" s="835">
        <v>34.15</v>
      </c>
      <c r="N2422" s="832">
        <v>1</v>
      </c>
      <c r="O2422" s="836">
        <v>0.5</v>
      </c>
      <c r="P2422" s="835">
        <v>34.15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10</v>
      </c>
      <c r="B2423" s="832" t="s">
        <v>2982</v>
      </c>
      <c r="C2423" s="832" t="s">
        <v>2989</v>
      </c>
      <c r="D2423" s="833" t="s">
        <v>6899</v>
      </c>
      <c r="E2423" s="834" t="s">
        <v>3061</v>
      </c>
      <c r="F2423" s="832" t="s">
        <v>2984</v>
      </c>
      <c r="G2423" s="832" t="s">
        <v>3323</v>
      </c>
      <c r="H2423" s="832" t="s">
        <v>630</v>
      </c>
      <c r="I2423" s="832" t="s">
        <v>5069</v>
      </c>
      <c r="J2423" s="832" t="s">
        <v>702</v>
      </c>
      <c r="K2423" s="832" t="s">
        <v>5070</v>
      </c>
      <c r="L2423" s="835">
        <v>0</v>
      </c>
      <c r="M2423" s="835">
        <v>0</v>
      </c>
      <c r="N2423" s="832">
        <v>1</v>
      </c>
      <c r="O2423" s="836">
        <v>0.5</v>
      </c>
      <c r="P2423" s="835"/>
      <c r="Q2423" s="837"/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10</v>
      </c>
      <c r="B2424" s="832" t="s">
        <v>2982</v>
      </c>
      <c r="C2424" s="832" t="s">
        <v>2989</v>
      </c>
      <c r="D2424" s="833" t="s">
        <v>6899</v>
      </c>
      <c r="E2424" s="834" t="s">
        <v>3061</v>
      </c>
      <c r="F2424" s="832" t="s">
        <v>2984</v>
      </c>
      <c r="G2424" s="832" t="s">
        <v>3890</v>
      </c>
      <c r="H2424" s="832" t="s">
        <v>630</v>
      </c>
      <c r="I2424" s="832" t="s">
        <v>4819</v>
      </c>
      <c r="J2424" s="832" t="s">
        <v>1113</v>
      </c>
      <c r="K2424" s="832" t="s">
        <v>4820</v>
      </c>
      <c r="L2424" s="835">
        <v>0</v>
      </c>
      <c r="M2424" s="835">
        <v>0</v>
      </c>
      <c r="N2424" s="832">
        <v>1</v>
      </c>
      <c r="O2424" s="836">
        <v>1</v>
      </c>
      <c r="P2424" s="835">
        <v>0</v>
      </c>
      <c r="Q2424" s="837"/>
      <c r="R2424" s="832">
        <v>1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10</v>
      </c>
      <c r="B2425" s="832" t="s">
        <v>2982</v>
      </c>
      <c r="C2425" s="832" t="s">
        <v>2989</v>
      </c>
      <c r="D2425" s="833" t="s">
        <v>6899</v>
      </c>
      <c r="E2425" s="834" t="s">
        <v>3061</v>
      </c>
      <c r="F2425" s="832" t="s">
        <v>2984</v>
      </c>
      <c r="G2425" s="832" t="s">
        <v>3123</v>
      </c>
      <c r="H2425" s="832" t="s">
        <v>630</v>
      </c>
      <c r="I2425" s="832" t="s">
        <v>3329</v>
      </c>
      <c r="J2425" s="832" t="s">
        <v>1590</v>
      </c>
      <c r="K2425" s="832" t="s">
        <v>3330</v>
      </c>
      <c r="L2425" s="835">
        <v>98.75</v>
      </c>
      <c r="M2425" s="835">
        <v>197.5</v>
      </c>
      <c r="N2425" s="832">
        <v>2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10</v>
      </c>
      <c r="B2426" s="832" t="s">
        <v>2982</v>
      </c>
      <c r="C2426" s="832" t="s">
        <v>2989</v>
      </c>
      <c r="D2426" s="833" t="s">
        <v>6899</v>
      </c>
      <c r="E2426" s="834" t="s">
        <v>3061</v>
      </c>
      <c r="F2426" s="832" t="s">
        <v>2984</v>
      </c>
      <c r="G2426" s="832" t="s">
        <v>3123</v>
      </c>
      <c r="H2426" s="832" t="s">
        <v>630</v>
      </c>
      <c r="I2426" s="832" t="s">
        <v>3331</v>
      </c>
      <c r="J2426" s="832" t="s">
        <v>1588</v>
      </c>
      <c r="K2426" s="832" t="s">
        <v>2465</v>
      </c>
      <c r="L2426" s="835">
        <v>35.28</v>
      </c>
      <c r="M2426" s="835">
        <v>70.56</v>
      </c>
      <c r="N2426" s="832">
        <v>2</v>
      </c>
      <c r="O2426" s="836">
        <v>1</v>
      </c>
      <c r="P2426" s="835">
        <v>70.56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10</v>
      </c>
      <c r="B2427" s="832" t="s">
        <v>2982</v>
      </c>
      <c r="C2427" s="832" t="s">
        <v>2989</v>
      </c>
      <c r="D2427" s="833" t="s">
        <v>6899</v>
      </c>
      <c r="E2427" s="834" t="s">
        <v>3061</v>
      </c>
      <c r="F2427" s="832" t="s">
        <v>2984</v>
      </c>
      <c r="G2427" s="832" t="s">
        <v>3524</v>
      </c>
      <c r="H2427" s="832" t="s">
        <v>630</v>
      </c>
      <c r="I2427" s="832" t="s">
        <v>3901</v>
      </c>
      <c r="J2427" s="832" t="s">
        <v>1526</v>
      </c>
      <c r="K2427" s="832" t="s">
        <v>3902</v>
      </c>
      <c r="L2427" s="835">
        <v>0</v>
      </c>
      <c r="M2427" s="835">
        <v>0</v>
      </c>
      <c r="N2427" s="832">
        <v>4</v>
      </c>
      <c r="O2427" s="836">
        <v>3</v>
      </c>
      <c r="P2427" s="835">
        <v>0</v>
      </c>
      <c r="Q2427" s="837"/>
      <c r="R2427" s="832">
        <v>4</v>
      </c>
      <c r="S2427" s="837">
        <v>1</v>
      </c>
      <c r="T2427" s="836">
        <v>3</v>
      </c>
      <c r="U2427" s="838">
        <v>1</v>
      </c>
    </row>
    <row r="2428" spans="1:21" ht="14.4" customHeight="1" x14ac:dyDescent="0.3">
      <c r="A2428" s="831">
        <v>10</v>
      </c>
      <c r="B2428" s="832" t="s">
        <v>2982</v>
      </c>
      <c r="C2428" s="832" t="s">
        <v>2989</v>
      </c>
      <c r="D2428" s="833" t="s">
        <v>6899</v>
      </c>
      <c r="E2428" s="834" t="s">
        <v>3061</v>
      </c>
      <c r="F2428" s="832" t="s">
        <v>2984</v>
      </c>
      <c r="G2428" s="832" t="s">
        <v>3757</v>
      </c>
      <c r="H2428" s="832" t="s">
        <v>630</v>
      </c>
      <c r="I2428" s="832" t="s">
        <v>3827</v>
      </c>
      <c r="J2428" s="832" t="s">
        <v>1395</v>
      </c>
      <c r="K2428" s="832" t="s">
        <v>3828</v>
      </c>
      <c r="L2428" s="835">
        <v>0</v>
      </c>
      <c r="M2428" s="835">
        <v>0</v>
      </c>
      <c r="N2428" s="832">
        <v>1</v>
      </c>
      <c r="O2428" s="836">
        <v>0.5</v>
      </c>
      <c r="P2428" s="835">
        <v>0</v>
      </c>
      <c r="Q2428" s="837"/>
      <c r="R2428" s="832">
        <v>1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10</v>
      </c>
      <c r="B2429" s="832" t="s">
        <v>2982</v>
      </c>
      <c r="C2429" s="832" t="s">
        <v>2989</v>
      </c>
      <c r="D2429" s="833" t="s">
        <v>6899</v>
      </c>
      <c r="E2429" s="834" t="s">
        <v>3061</v>
      </c>
      <c r="F2429" s="832" t="s">
        <v>2984</v>
      </c>
      <c r="G2429" s="832" t="s">
        <v>3349</v>
      </c>
      <c r="H2429" s="832" t="s">
        <v>630</v>
      </c>
      <c r="I2429" s="832" t="s">
        <v>3906</v>
      </c>
      <c r="J2429" s="832" t="s">
        <v>790</v>
      </c>
      <c r="K2429" s="832" t="s">
        <v>791</v>
      </c>
      <c r="L2429" s="835">
        <v>0</v>
      </c>
      <c r="M2429" s="835">
        <v>0</v>
      </c>
      <c r="N2429" s="832">
        <v>1</v>
      </c>
      <c r="O2429" s="836">
        <v>1</v>
      </c>
      <c r="P2429" s="835"/>
      <c r="Q2429" s="837"/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10</v>
      </c>
      <c r="B2430" s="832" t="s">
        <v>2982</v>
      </c>
      <c r="C2430" s="832" t="s">
        <v>2989</v>
      </c>
      <c r="D2430" s="833" t="s">
        <v>6899</v>
      </c>
      <c r="E2430" s="834" t="s">
        <v>3061</v>
      </c>
      <c r="F2430" s="832" t="s">
        <v>2984</v>
      </c>
      <c r="G2430" s="832" t="s">
        <v>3349</v>
      </c>
      <c r="H2430" s="832" t="s">
        <v>630</v>
      </c>
      <c r="I2430" s="832" t="s">
        <v>3350</v>
      </c>
      <c r="J2430" s="832" t="s">
        <v>790</v>
      </c>
      <c r="K2430" s="832" t="s">
        <v>3351</v>
      </c>
      <c r="L2430" s="835">
        <v>0</v>
      </c>
      <c r="M2430" s="835">
        <v>0</v>
      </c>
      <c r="N2430" s="832">
        <v>1</v>
      </c>
      <c r="O2430" s="836">
        <v>0.5</v>
      </c>
      <c r="P2430" s="835"/>
      <c r="Q2430" s="837"/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10</v>
      </c>
      <c r="B2431" s="832" t="s">
        <v>2982</v>
      </c>
      <c r="C2431" s="832" t="s">
        <v>2989</v>
      </c>
      <c r="D2431" s="833" t="s">
        <v>6899</v>
      </c>
      <c r="E2431" s="834" t="s">
        <v>3061</v>
      </c>
      <c r="F2431" s="832" t="s">
        <v>2984</v>
      </c>
      <c r="G2431" s="832" t="s">
        <v>3349</v>
      </c>
      <c r="H2431" s="832" t="s">
        <v>630</v>
      </c>
      <c r="I2431" s="832" t="s">
        <v>3352</v>
      </c>
      <c r="J2431" s="832" t="s">
        <v>790</v>
      </c>
      <c r="K2431" s="832" t="s">
        <v>792</v>
      </c>
      <c r="L2431" s="835">
        <v>0</v>
      </c>
      <c r="M2431" s="835">
        <v>0</v>
      </c>
      <c r="N2431" s="832">
        <v>2</v>
      </c>
      <c r="O2431" s="836">
        <v>1.5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10</v>
      </c>
      <c r="B2432" s="832" t="s">
        <v>2982</v>
      </c>
      <c r="C2432" s="832" t="s">
        <v>2989</v>
      </c>
      <c r="D2432" s="833" t="s">
        <v>6899</v>
      </c>
      <c r="E2432" s="834" t="s">
        <v>3061</v>
      </c>
      <c r="F2432" s="832" t="s">
        <v>2984</v>
      </c>
      <c r="G2432" s="832" t="s">
        <v>3760</v>
      </c>
      <c r="H2432" s="832" t="s">
        <v>630</v>
      </c>
      <c r="I2432" s="832" t="s">
        <v>3862</v>
      </c>
      <c r="J2432" s="832" t="s">
        <v>1513</v>
      </c>
      <c r="K2432" s="832" t="s">
        <v>3643</v>
      </c>
      <c r="L2432" s="835">
        <v>729.38</v>
      </c>
      <c r="M2432" s="835">
        <v>1458.76</v>
      </c>
      <c r="N2432" s="832">
        <v>2</v>
      </c>
      <c r="O2432" s="836">
        <v>1</v>
      </c>
      <c r="P2432" s="835">
        <v>729.38</v>
      </c>
      <c r="Q2432" s="837">
        <v>0.5</v>
      </c>
      <c r="R2432" s="832">
        <v>1</v>
      </c>
      <c r="S2432" s="837">
        <v>0.5</v>
      </c>
      <c r="T2432" s="836">
        <v>0.5</v>
      </c>
      <c r="U2432" s="838">
        <v>0.5</v>
      </c>
    </row>
    <row r="2433" spans="1:21" ht="14.4" customHeight="1" x14ac:dyDescent="0.3">
      <c r="A2433" s="831">
        <v>10</v>
      </c>
      <c r="B2433" s="832" t="s">
        <v>2982</v>
      </c>
      <c r="C2433" s="832" t="s">
        <v>2989</v>
      </c>
      <c r="D2433" s="833" t="s">
        <v>6899</v>
      </c>
      <c r="E2433" s="834" t="s">
        <v>3061</v>
      </c>
      <c r="F2433" s="832" t="s">
        <v>2984</v>
      </c>
      <c r="G2433" s="832" t="s">
        <v>3760</v>
      </c>
      <c r="H2433" s="832" t="s">
        <v>630</v>
      </c>
      <c r="I2433" s="832" t="s">
        <v>3914</v>
      </c>
      <c r="J2433" s="832" t="s">
        <v>3762</v>
      </c>
      <c r="K2433" s="832" t="s">
        <v>3915</v>
      </c>
      <c r="L2433" s="835">
        <v>729.38</v>
      </c>
      <c r="M2433" s="835">
        <v>729.38</v>
      </c>
      <c r="N2433" s="832">
        <v>1</v>
      </c>
      <c r="O2433" s="836">
        <v>0.5</v>
      </c>
      <c r="P2433" s="835">
        <v>729.38</v>
      </c>
      <c r="Q2433" s="837">
        <v>1</v>
      </c>
      <c r="R2433" s="832">
        <v>1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10</v>
      </c>
      <c r="B2434" s="832" t="s">
        <v>2982</v>
      </c>
      <c r="C2434" s="832" t="s">
        <v>2989</v>
      </c>
      <c r="D2434" s="833" t="s">
        <v>6899</v>
      </c>
      <c r="E2434" s="834" t="s">
        <v>3061</v>
      </c>
      <c r="F2434" s="832" t="s">
        <v>2984</v>
      </c>
      <c r="G2434" s="832" t="s">
        <v>3655</v>
      </c>
      <c r="H2434" s="832" t="s">
        <v>630</v>
      </c>
      <c r="I2434" s="832" t="s">
        <v>3656</v>
      </c>
      <c r="J2434" s="832" t="s">
        <v>1313</v>
      </c>
      <c r="K2434" s="832" t="s">
        <v>3657</v>
      </c>
      <c r="L2434" s="835">
        <v>34.19</v>
      </c>
      <c r="M2434" s="835">
        <v>170.95</v>
      </c>
      <c r="N2434" s="832">
        <v>5</v>
      </c>
      <c r="O2434" s="836">
        <v>2</v>
      </c>
      <c r="P2434" s="835">
        <v>136.76</v>
      </c>
      <c r="Q2434" s="837">
        <v>0.8</v>
      </c>
      <c r="R2434" s="832">
        <v>4</v>
      </c>
      <c r="S2434" s="837">
        <v>0.8</v>
      </c>
      <c r="T2434" s="836">
        <v>1.5</v>
      </c>
      <c r="U2434" s="838">
        <v>0.75</v>
      </c>
    </row>
    <row r="2435" spans="1:21" ht="14.4" customHeight="1" x14ac:dyDescent="0.3">
      <c r="A2435" s="831">
        <v>10</v>
      </c>
      <c r="B2435" s="832" t="s">
        <v>2982</v>
      </c>
      <c r="C2435" s="832" t="s">
        <v>2989</v>
      </c>
      <c r="D2435" s="833" t="s">
        <v>6899</v>
      </c>
      <c r="E2435" s="834" t="s">
        <v>3061</v>
      </c>
      <c r="F2435" s="832" t="s">
        <v>2984</v>
      </c>
      <c r="G2435" s="832" t="s">
        <v>3501</v>
      </c>
      <c r="H2435" s="832" t="s">
        <v>630</v>
      </c>
      <c r="I2435" s="832" t="s">
        <v>5071</v>
      </c>
      <c r="J2435" s="832" t="s">
        <v>1469</v>
      </c>
      <c r="K2435" s="832" t="s">
        <v>3920</v>
      </c>
      <c r="L2435" s="835">
        <v>374.79</v>
      </c>
      <c r="M2435" s="835">
        <v>374.79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10</v>
      </c>
      <c r="B2436" s="832" t="s">
        <v>2982</v>
      </c>
      <c r="C2436" s="832" t="s">
        <v>2989</v>
      </c>
      <c r="D2436" s="833" t="s">
        <v>6899</v>
      </c>
      <c r="E2436" s="834" t="s">
        <v>3061</v>
      </c>
      <c r="F2436" s="832" t="s">
        <v>2984</v>
      </c>
      <c r="G2436" s="832" t="s">
        <v>3578</v>
      </c>
      <c r="H2436" s="832" t="s">
        <v>689</v>
      </c>
      <c r="I2436" s="832" t="s">
        <v>4799</v>
      </c>
      <c r="J2436" s="832" t="s">
        <v>1162</v>
      </c>
      <c r="K2436" s="832" t="s">
        <v>2567</v>
      </c>
      <c r="L2436" s="835">
        <v>490.89</v>
      </c>
      <c r="M2436" s="835">
        <v>981.78</v>
      </c>
      <c r="N2436" s="832">
        <v>2</v>
      </c>
      <c r="O2436" s="836">
        <v>1</v>
      </c>
      <c r="P2436" s="835">
        <v>981.78</v>
      </c>
      <c r="Q2436" s="837">
        <v>1</v>
      </c>
      <c r="R2436" s="832">
        <v>2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10</v>
      </c>
      <c r="B2437" s="832" t="s">
        <v>2982</v>
      </c>
      <c r="C2437" s="832" t="s">
        <v>2989</v>
      </c>
      <c r="D2437" s="833" t="s">
        <v>6899</v>
      </c>
      <c r="E2437" s="834" t="s">
        <v>3061</v>
      </c>
      <c r="F2437" s="832" t="s">
        <v>2984</v>
      </c>
      <c r="G2437" s="832" t="s">
        <v>3161</v>
      </c>
      <c r="H2437" s="832" t="s">
        <v>630</v>
      </c>
      <c r="I2437" s="832" t="s">
        <v>3360</v>
      </c>
      <c r="J2437" s="832" t="s">
        <v>1177</v>
      </c>
      <c r="K2437" s="832" t="s">
        <v>3167</v>
      </c>
      <c r="L2437" s="835">
        <v>93.71</v>
      </c>
      <c r="M2437" s="835">
        <v>93.71</v>
      </c>
      <c r="N2437" s="832">
        <v>1</v>
      </c>
      <c r="O2437" s="836">
        <v>0.5</v>
      </c>
      <c r="P2437" s="835">
        <v>93.71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10</v>
      </c>
      <c r="B2438" s="832" t="s">
        <v>2982</v>
      </c>
      <c r="C2438" s="832" t="s">
        <v>2989</v>
      </c>
      <c r="D2438" s="833" t="s">
        <v>6899</v>
      </c>
      <c r="E2438" s="834" t="s">
        <v>3061</v>
      </c>
      <c r="F2438" s="832" t="s">
        <v>2984</v>
      </c>
      <c r="G2438" s="832" t="s">
        <v>3161</v>
      </c>
      <c r="H2438" s="832" t="s">
        <v>630</v>
      </c>
      <c r="I2438" s="832" t="s">
        <v>3162</v>
      </c>
      <c r="J2438" s="832" t="s">
        <v>1177</v>
      </c>
      <c r="K2438" s="832" t="s">
        <v>3163</v>
      </c>
      <c r="L2438" s="835">
        <v>301.2</v>
      </c>
      <c r="M2438" s="835">
        <v>301.2</v>
      </c>
      <c r="N2438" s="832">
        <v>1</v>
      </c>
      <c r="O2438" s="836">
        <v>0.5</v>
      </c>
      <c r="P2438" s="835">
        <v>301.2</v>
      </c>
      <c r="Q2438" s="837">
        <v>1</v>
      </c>
      <c r="R2438" s="832">
        <v>1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10</v>
      </c>
      <c r="B2439" s="832" t="s">
        <v>2982</v>
      </c>
      <c r="C2439" s="832" t="s">
        <v>2989</v>
      </c>
      <c r="D2439" s="833" t="s">
        <v>6899</v>
      </c>
      <c r="E2439" s="834" t="s">
        <v>3061</v>
      </c>
      <c r="F2439" s="832" t="s">
        <v>2984</v>
      </c>
      <c r="G2439" s="832" t="s">
        <v>3161</v>
      </c>
      <c r="H2439" s="832" t="s">
        <v>630</v>
      </c>
      <c r="I2439" s="832" t="s">
        <v>3164</v>
      </c>
      <c r="J2439" s="832" t="s">
        <v>3165</v>
      </c>
      <c r="K2439" s="832" t="s">
        <v>798</v>
      </c>
      <c r="L2439" s="835">
        <v>0</v>
      </c>
      <c r="M2439" s="835">
        <v>0</v>
      </c>
      <c r="N2439" s="832">
        <v>1</v>
      </c>
      <c r="O2439" s="836">
        <v>0.5</v>
      </c>
      <c r="P2439" s="835">
        <v>0</v>
      </c>
      <c r="Q2439" s="837"/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10</v>
      </c>
      <c r="B2440" s="832" t="s">
        <v>2982</v>
      </c>
      <c r="C2440" s="832" t="s">
        <v>2989</v>
      </c>
      <c r="D2440" s="833" t="s">
        <v>6899</v>
      </c>
      <c r="E2440" s="834" t="s">
        <v>3061</v>
      </c>
      <c r="F2440" s="832" t="s">
        <v>2984</v>
      </c>
      <c r="G2440" s="832" t="s">
        <v>3161</v>
      </c>
      <c r="H2440" s="832" t="s">
        <v>630</v>
      </c>
      <c r="I2440" s="832" t="s">
        <v>3166</v>
      </c>
      <c r="J2440" s="832" t="s">
        <v>1177</v>
      </c>
      <c r="K2440" s="832" t="s">
        <v>3167</v>
      </c>
      <c r="L2440" s="835">
        <v>57.64</v>
      </c>
      <c r="M2440" s="835">
        <v>57.64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10</v>
      </c>
      <c r="B2441" s="832" t="s">
        <v>2982</v>
      </c>
      <c r="C2441" s="832" t="s">
        <v>2989</v>
      </c>
      <c r="D2441" s="833" t="s">
        <v>6899</v>
      </c>
      <c r="E2441" s="834" t="s">
        <v>3061</v>
      </c>
      <c r="F2441" s="832" t="s">
        <v>2984</v>
      </c>
      <c r="G2441" s="832" t="s">
        <v>3161</v>
      </c>
      <c r="H2441" s="832" t="s">
        <v>630</v>
      </c>
      <c r="I2441" s="832" t="s">
        <v>3367</v>
      </c>
      <c r="J2441" s="832" t="s">
        <v>1177</v>
      </c>
      <c r="K2441" s="832" t="s">
        <v>3163</v>
      </c>
      <c r="L2441" s="835">
        <v>185.26</v>
      </c>
      <c r="M2441" s="835">
        <v>370.52</v>
      </c>
      <c r="N2441" s="832">
        <v>2</v>
      </c>
      <c r="O2441" s="836">
        <v>2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10</v>
      </c>
      <c r="B2442" s="832" t="s">
        <v>2982</v>
      </c>
      <c r="C2442" s="832" t="s">
        <v>2989</v>
      </c>
      <c r="D2442" s="833" t="s">
        <v>6899</v>
      </c>
      <c r="E2442" s="834" t="s">
        <v>3061</v>
      </c>
      <c r="F2442" s="832" t="s">
        <v>2984</v>
      </c>
      <c r="G2442" s="832" t="s">
        <v>3383</v>
      </c>
      <c r="H2442" s="832" t="s">
        <v>689</v>
      </c>
      <c r="I2442" s="832" t="s">
        <v>2542</v>
      </c>
      <c r="J2442" s="832" t="s">
        <v>995</v>
      </c>
      <c r="K2442" s="832" t="s">
        <v>998</v>
      </c>
      <c r="L2442" s="835">
        <v>181.66</v>
      </c>
      <c r="M2442" s="835">
        <v>14532.8</v>
      </c>
      <c r="N2442" s="832">
        <v>80</v>
      </c>
      <c r="O2442" s="836">
        <v>1</v>
      </c>
      <c r="P2442" s="835">
        <v>14532.8</v>
      </c>
      <c r="Q2442" s="837">
        <v>1</v>
      </c>
      <c r="R2442" s="832">
        <v>80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10</v>
      </c>
      <c r="B2443" s="832" t="s">
        <v>2982</v>
      </c>
      <c r="C2443" s="832" t="s">
        <v>2989</v>
      </c>
      <c r="D2443" s="833" t="s">
        <v>6899</v>
      </c>
      <c r="E2443" s="834" t="s">
        <v>3061</v>
      </c>
      <c r="F2443" s="832" t="s">
        <v>2984</v>
      </c>
      <c r="G2443" s="832" t="s">
        <v>3383</v>
      </c>
      <c r="H2443" s="832" t="s">
        <v>689</v>
      </c>
      <c r="I2443" s="832" t="s">
        <v>5049</v>
      </c>
      <c r="J2443" s="832" t="s">
        <v>1560</v>
      </c>
      <c r="K2443" s="832" t="s">
        <v>2858</v>
      </c>
      <c r="L2443" s="835">
        <v>145.88999999999999</v>
      </c>
      <c r="M2443" s="835">
        <v>1604.79</v>
      </c>
      <c r="N2443" s="832">
        <v>11</v>
      </c>
      <c r="O2443" s="836">
        <v>0.5</v>
      </c>
      <c r="P2443" s="835">
        <v>1604.79</v>
      </c>
      <c r="Q2443" s="837">
        <v>1</v>
      </c>
      <c r="R2443" s="832">
        <v>11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10</v>
      </c>
      <c r="B2444" s="832" t="s">
        <v>2982</v>
      </c>
      <c r="C2444" s="832" t="s">
        <v>2989</v>
      </c>
      <c r="D2444" s="833" t="s">
        <v>6899</v>
      </c>
      <c r="E2444" s="834" t="s">
        <v>3061</v>
      </c>
      <c r="F2444" s="832" t="s">
        <v>2984</v>
      </c>
      <c r="G2444" s="832" t="s">
        <v>3383</v>
      </c>
      <c r="H2444" s="832" t="s">
        <v>689</v>
      </c>
      <c r="I2444" s="832" t="s">
        <v>2948</v>
      </c>
      <c r="J2444" s="832" t="s">
        <v>2302</v>
      </c>
      <c r="K2444" s="832" t="s">
        <v>2740</v>
      </c>
      <c r="L2444" s="835">
        <v>84.89</v>
      </c>
      <c r="M2444" s="835">
        <v>254.67000000000002</v>
      </c>
      <c r="N2444" s="832">
        <v>3</v>
      </c>
      <c r="O2444" s="836">
        <v>0.5</v>
      </c>
      <c r="P2444" s="835">
        <v>254.67000000000002</v>
      </c>
      <c r="Q2444" s="837">
        <v>1</v>
      </c>
      <c r="R2444" s="832">
        <v>3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10</v>
      </c>
      <c r="B2445" s="832" t="s">
        <v>2982</v>
      </c>
      <c r="C2445" s="832" t="s">
        <v>2989</v>
      </c>
      <c r="D2445" s="833" t="s">
        <v>6899</v>
      </c>
      <c r="E2445" s="834" t="s">
        <v>3061</v>
      </c>
      <c r="F2445" s="832" t="s">
        <v>2984</v>
      </c>
      <c r="G2445" s="832" t="s">
        <v>3383</v>
      </c>
      <c r="H2445" s="832" t="s">
        <v>689</v>
      </c>
      <c r="I2445" s="832" t="s">
        <v>3932</v>
      </c>
      <c r="J2445" s="832" t="s">
        <v>2061</v>
      </c>
      <c r="K2445" s="832" t="s">
        <v>1281</v>
      </c>
      <c r="L2445" s="835">
        <v>129.51</v>
      </c>
      <c r="M2445" s="835">
        <v>259.02</v>
      </c>
      <c r="N2445" s="832">
        <v>2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10</v>
      </c>
      <c r="B2446" s="832" t="s">
        <v>2982</v>
      </c>
      <c r="C2446" s="832" t="s">
        <v>2989</v>
      </c>
      <c r="D2446" s="833" t="s">
        <v>6899</v>
      </c>
      <c r="E2446" s="834" t="s">
        <v>3061</v>
      </c>
      <c r="F2446" s="832" t="s">
        <v>2984</v>
      </c>
      <c r="G2446" s="832" t="s">
        <v>3383</v>
      </c>
      <c r="H2446" s="832" t="s">
        <v>689</v>
      </c>
      <c r="I2446" s="832" t="s">
        <v>2636</v>
      </c>
      <c r="J2446" s="832" t="s">
        <v>1284</v>
      </c>
      <c r="K2446" s="832" t="s">
        <v>1281</v>
      </c>
      <c r="L2446" s="835">
        <v>129.51</v>
      </c>
      <c r="M2446" s="835">
        <v>259.02</v>
      </c>
      <c r="N2446" s="832">
        <v>2</v>
      </c>
      <c r="O2446" s="836">
        <v>0.5</v>
      </c>
      <c r="P2446" s="835">
        <v>259.02</v>
      </c>
      <c r="Q2446" s="837">
        <v>1</v>
      </c>
      <c r="R2446" s="832">
        <v>2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10</v>
      </c>
      <c r="B2447" s="832" t="s">
        <v>2982</v>
      </c>
      <c r="C2447" s="832" t="s">
        <v>2989</v>
      </c>
      <c r="D2447" s="833" t="s">
        <v>6899</v>
      </c>
      <c r="E2447" s="834" t="s">
        <v>3061</v>
      </c>
      <c r="F2447" s="832" t="s">
        <v>2984</v>
      </c>
      <c r="G2447" s="832" t="s">
        <v>3383</v>
      </c>
      <c r="H2447" s="832" t="s">
        <v>689</v>
      </c>
      <c r="I2447" s="832" t="s">
        <v>2637</v>
      </c>
      <c r="J2447" s="832" t="s">
        <v>1283</v>
      </c>
      <c r="K2447" s="832" t="s">
        <v>1281</v>
      </c>
      <c r="L2447" s="835">
        <v>130.38999999999999</v>
      </c>
      <c r="M2447" s="835">
        <v>912.7299999999999</v>
      </c>
      <c r="N2447" s="832">
        <v>7</v>
      </c>
      <c r="O2447" s="836">
        <v>0.5</v>
      </c>
      <c r="P2447" s="835">
        <v>912.7299999999999</v>
      </c>
      <c r="Q2447" s="837">
        <v>1</v>
      </c>
      <c r="R2447" s="832">
        <v>7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10</v>
      </c>
      <c r="B2448" s="832" t="s">
        <v>2982</v>
      </c>
      <c r="C2448" s="832" t="s">
        <v>2989</v>
      </c>
      <c r="D2448" s="833" t="s">
        <v>6899</v>
      </c>
      <c r="E2448" s="834" t="s">
        <v>3061</v>
      </c>
      <c r="F2448" s="832" t="s">
        <v>2984</v>
      </c>
      <c r="G2448" s="832" t="s">
        <v>3175</v>
      </c>
      <c r="H2448" s="832" t="s">
        <v>630</v>
      </c>
      <c r="I2448" s="832" t="s">
        <v>3179</v>
      </c>
      <c r="J2448" s="832" t="s">
        <v>3180</v>
      </c>
      <c r="K2448" s="832" t="s">
        <v>3181</v>
      </c>
      <c r="L2448" s="835">
        <v>87.67</v>
      </c>
      <c r="M2448" s="835">
        <v>87.67</v>
      </c>
      <c r="N2448" s="832">
        <v>1</v>
      </c>
      <c r="O2448" s="836">
        <v>0.5</v>
      </c>
      <c r="P2448" s="835">
        <v>87.67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10</v>
      </c>
      <c r="B2449" s="832" t="s">
        <v>2982</v>
      </c>
      <c r="C2449" s="832" t="s">
        <v>2989</v>
      </c>
      <c r="D2449" s="833" t="s">
        <v>6899</v>
      </c>
      <c r="E2449" s="834" t="s">
        <v>3061</v>
      </c>
      <c r="F2449" s="832" t="s">
        <v>2984</v>
      </c>
      <c r="G2449" s="832" t="s">
        <v>3388</v>
      </c>
      <c r="H2449" s="832" t="s">
        <v>630</v>
      </c>
      <c r="I2449" s="832" t="s">
        <v>3392</v>
      </c>
      <c r="J2449" s="832" t="s">
        <v>1210</v>
      </c>
      <c r="K2449" s="832" t="s">
        <v>3393</v>
      </c>
      <c r="L2449" s="835">
        <v>110.05</v>
      </c>
      <c r="M2449" s="835">
        <v>110.05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10</v>
      </c>
      <c r="B2450" s="832" t="s">
        <v>2982</v>
      </c>
      <c r="C2450" s="832" t="s">
        <v>2989</v>
      </c>
      <c r="D2450" s="833" t="s">
        <v>6899</v>
      </c>
      <c r="E2450" s="834" t="s">
        <v>3061</v>
      </c>
      <c r="F2450" s="832" t="s">
        <v>2984</v>
      </c>
      <c r="G2450" s="832" t="s">
        <v>4143</v>
      </c>
      <c r="H2450" s="832" t="s">
        <v>630</v>
      </c>
      <c r="I2450" s="832" t="s">
        <v>4144</v>
      </c>
      <c r="J2450" s="832" t="s">
        <v>4145</v>
      </c>
      <c r="K2450" s="832" t="s">
        <v>4146</v>
      </c>
      <c r="L2450" s="835">
        <v>0</v>
      </c>
      <c r="M2450" s="835">
        <v>0</v>
      </c>
      <c r="N2450" s="832">
        <v>1</v>
      </c>
      <c r="O2450" s="836">
        <v>0.5</v>
      </c>
      <c r="P2450" s="835">
        <v>0</v>
      </c>
      <c r="Q2450" s="837"/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10</v>
      </c>
      <c r="B2451" s="832" t="s">
        <v>2982</v>
      </c>
      <c r="C2451" s="832" t="s">
        <v>2989</v>
      </c>
      <c r="D2451" s="833" t="s">
        <v>6899</v>
      </c>
      <c r="E2451" s="834" t="s">
        <v>3061</v>
      </c>
      <c r="F2451" s="832" t="s">
        <v>2984</v>
      </c>
      <c r="G2451" s="832" t="s">
        <v>3185</v>
      </c>
      <c r="H2451" s="832" t="s">
        <v>689</v>
      </c>
      <c r="I2451" s="832" t="s">
        <v>2523</v>
      </c>
      <c r="J2451" s="832" t="s">
        <v>941</v>
      </c>
      <c r="K2451" s="832" t="s">
        <v>2524</v>
      </c>
      <c r="L2451" s="835">
        <v>63.75</v>
      </c>
      <c r="M2451" s="835">
        <v>63.75</v>
      </c>
      <c r="N2451" s="832">
        <v>1</v>
      </c>
      <c r="O2451" s="836">
        <v>0.5</v>
      </c>
      <c r="P2451" s="835">
        <v>63.75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10</v>
      </c>
      <c r="B2452" s="832" t="s">
        <v>2982</v>
      </c>
      <c r="C2452" s="832" t="s">
        <v>2989</v>
      </c>
      <c r="D2452" s="833" t="s">
        <v>6899</v>
      </c>
      <c r="E2452" s="834" t="s">
        <v>3061</v>
      </c>
      <c r="F2452" s="832" t="s">
        <v>2984</v>
      </c>
      <c r="G2452" s="832" t="s">
        <v>4945</v>
      </c>
      <c r="H2452" s="832" t="s">
        <v>630</v>
      </c>
      <c r="I2452" s="832" t="s">
        <v>5072</v>
      </c>
      <c r="J2452" s="832" t="s">
        <v>1044</v>
      </c>
      <c r="K2452" s="832" t="s">
        <v>5073</v>
      </c>
      <c r="L2452" s="835">
        <v>99.75</v>
      </c>
      <c r="M2452" s="835">
        <v>99.75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10</v>
      </c>
      <c r="B2453" s="832" t="s">
        <v>2982</v>
      </c>
      <c r="C2453" s="832" t="s">
        <v>2989</v>
      </c>
      <c r="D2453" s="833" t="s">
        <v>6899</v>
      </c>
      <c r="E2453" s="834" t="s">
        <v>3061</v>
      </c>
      <c r="F2453" s="832" t="s">
        <v>2984</v>
      </c>
      <c r="G2453" s="832" t="s">
        <v>3425</v>
      </c>
      <c r="H2453" s="832" t="s">
        <v>630</v>
      </c>
      <c r="I2453" s="832" t="s">
        <v>3431</v>
      </c>
      <c r="J2453" s="832" t="s">
        <v>1070</v>
      </c>
      <c r="K2453" s="832" t="s">
        <v>3432</v>
      </c>
      <c r="L2453" s="835">
        <v>60.28</v>
      </c>
      <c r="M2453" s="835">
        <v>60.28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10</v>
      </c>
      <c r="B2454" s="832" t="s">
        <v>2982</v>
      </c>
      <c r="C2454" s="832" t="s">
        <v>2989</v>
      </c>
      <c r="D2454" s="833" t="s">
        <v>6899</v>
      </c>
      <c r="E2454" s="834" t="s">
        <v>3061</v>
      </c>
      <c r="F2454" s="832" t="s">
        <v>2984</v>
      </c>
      <c r="G2454" s="832" t="s">
        <v>4867</v>
      </c>
      <c r="H2454" s="832" t="s">
        <v>630</v>
      </c>
      <c r="I2454" s="832" t="s">
        <v>4868</v>
      </c>
      <c r="J2454" s="832" t="s">
        <v>1601</v>
      </c>
      <c r="K2454" s="832" t="s">
        <v>4869</v>
      </c>
      <c r="L2454" s="835">
        <v>186.27</v>
      </c>
      <c r="M2454" s="835">
        <v>372.54</v>
      </c>
      <c r="N2454" s="832">
        <v>2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10</v>
      </c>
      <c r="B2455" s="832" t="s">
        <v>2982</v>
      </c>
      <c r="C2455" s="832" t="s">
        <v>2989</v>
      </c>
      <c r="D2455" s="833" t="s">
        <v>6899</v>
      </c>
      <c r="E2455" s="834" t="s">
        <v>3061</v>
      </c>
      <c r="F2455" s="832" t="s">
        <v>2984</v>
      </c>
      <c r="G2455" s="832" t="s">
        <v>5074</v>
      </c>
      <c r="H2455" s="832" t="s">
        <v>630</v>
      </c>
      <c r="I2455" s="832" t="s">
        <v>5075</v>
      </c>
      <c r="J2455" s="832" t="s">
        <v>5076</v>
      </c>
      <c r="K2455" s="832" t="s">
        <v>5077</v>
      </c>
      <c r="L2455" s="835">
        <v>38.56</v>
      </c>
      <c r="M2455" s="835">
        <v>38.56</v>
      </c>
      <c r="N2455" s="832">
        <v>1</v>
      </c>
      <c r="O2455" s="836">
        <v>1</v>
      </c>
      <c r="P2455" s="835">
        <v>38.56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10</v>
      </c>
      <c r="B2456" s="832" t="s">
        <v>2982</v>
      </c>
      <c r="C2456" s="832" t="s">
        <v>2989</v>
      </c>
      <c r="D2456" s="833" t="s">
        <v>6899</v>
      </c>
      <c r="E2456" s="834" t="s">
        <v>3061</v>
      </c>
      <c r="F2456" s="832" t="s">
        <v>2984</v>
      </c>
      <c r="G2456" s="832" t="s">
        <v>3445</v>
      </c>
      <c r="H2456" s="832" t="s">
        <v>630</v>
      </c>
      <c r="I2456" s="832" t="s">
        <v>3446</v>
      </c>
      <c r="J2456" s="832" t="s">
        <v>745</v>
      </c>
      <c r="K2456" s="832" t="s">
        <v>3447</v>
      </c>
      <c r="L2456" s="835">
        <v>0</v>
      </c>
      <c r="M2456" s="835">
        <v>0</v>
      </c>
      <c r="N2456" s="832">
        <v>1</v>
      </c>
      <c r="O2456" s="836">
        <v>1</v>
      </c>
      <c r="P2456" s="835">
        <v>0</v>
      </c>
      <c r="Q2456" s="837"/>
      <c r="R2456" s="832">
        <v>1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10</v>
      </c>
      <c r="B2457" s="832" t="s">
        <v>2982</v>
      </c>
      <c r="C2457" s="832" t="s">
        <v>2989</v>
      </c>
      <c r="D2457" s="833" t="s">
        <v>6899</v>
      </c>
      <c r="E2457" s="834" t="s">
        <v>3061</v>
      </c>
      <c r="F2457" s="832" t="s">
        <v>2984</v>
      </c>
      <c r="G2457" s="832" t="s">
        <v>4265</v>
      </c>
      <c r="H2457" s="832" t="s">
        <v>630</v>
      </c>
      <c r="I2457" s="832" t="s">
        <v>4266</v>
      </c>
      <c r="J2457" s="832" t="s">
        <v>1399</v>
      </c>
      <c r="K2457" s="832" t="s">
        <v>4267</v>
      </c>
      <c r="L2457" s="835">
        <v>79.069999999999993</v>
      </c>
      <c r="M2457" s="835">
        <v>79.069999999999993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10</v>
      </c>
      <c r="B2458" s="832" t="s">
        <v>2982</v>
      </c>
      <c r="C2458" s="832" t="s">
        <v>2989</v>
      </c>
      <c r="D2458" s="833" t="s">
        <v>6899</v>
      </c>
      <c r="E2458" s="834" t="s">
        <v>3061</v>
      </c>
      <c r="F2458" s="832" t="s">
        <v>2985</v>
      </c>
      <c r="G2458" s="832" t="s">
        <v>3094</v>
      </c>
      <c r="H2458" s="832" t="s">
        <v>630</v>
      </c>
      <c r="I2458" s="832" t="s">
        <v>3967</v>
      </c>
      <c r="J2458" s="832" t="s">
        <v>3040</v>
      </c>
      <c r="K2458" s="832"/>
      <c r="L2458" s="835">
        <v>0</v>
      </c>
      <c r="M2458" s="835">
        <v>0</v>
      </c>
      <c r="N2458" s="832">
        <v>2</v>
      </c>
      <c r="O2458" s="836">
        <v>2</v>
      </c>
      <c r="P2458" s="835"/>
      <c r="Q2458" s="837"/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10</v>
      </c>
      <c r="B2459" s="832" t="s">
        <v>2982</v>
      </c>
      <c r="C2459" s="832" t="s">
        <v>2989</v>
      </c>
      <c r="D2459" s="833" t="s">
        <v>6899</v>
      </c>
      <c r="E2459" s="834" t="s">
        <v>3075</v>
      </c>
      <c r="F2459" s="832" t="s">
        <v>2984</v>
      </c>
      <c r="G2459" s="832" t="s">
        <v>3106</v>
      </c>
      <c r="H2459" s="832" t="s">
        <v>689</v>
      </c>
      <c r="I2459" s="832" t="s">
        <v>2588</v>
      </c>
      <c r="J2459" s="832" t="s">
        <v>1288</v>
      </c>
      <c r="K2459" s="832" t="s">
        <v>2589</v>
      </c>
      <c r="L2459" s="835">
        <v>154.36000000000001</v>
      </c>
      <c r="M2459" s="835">
        <v>617.44000000000005</v>
      </c>
      <c r="N2459" s="832">
        <v>4</v>
      </c>
      <c r="O2459" s="836">
        <v>4</v>
      </c>
      <c r="P2459" s="835">
        <v>154.36000000000001</v>
      </c>
      <c r="Q2459" s="837">
        <v>0.25</v>
      </c>
      <c r="R2459" s="832">
        <v>1</v>
      </c>
      <c r="S2459" s="837">
        <v>0.25</v>
      </c>
      <c r="T2459" s="836">
        <v>1</v>
      </c>
      <c r="U2459" s="838">
        <v>0.25</v>
      </c>
    </row>
    <row r="2460" spans="1:21" ht="14.4" customHeight="1" x14ac:dyDescent="0.3">
      <c r="A2460" s="831">
        <v>10</v>
      </c>
      <c r="B2460" s="832" t="s">
        <v>2982</v>
      </c>
      <c r="C2460" s="832" t="s">
        <v>2989</v>
      </c>
      <c r="D2460" s="833" t="s">
        <v>6899</v>
      </c>
      <c r="E2460" s="834" t="s">
        <v>3075</v>
      </c>
      <c r="F2460" s="832" t="s">
        <v>2984</v>
      </c>
      <c r="G2460" s="832" t="s">
        <v>3106</v>
      </c>
      <c r="H2460" s="832" t="s">
        <v>689</v>
      </c>
      <c r="I2460" s="832" t="s">
        <v>2451</v>
      </c>
      <c r="J2460" s="832" t="s">
        <v>1014</v>
      </c>
      <c r="K2460" s="832" t="s">
        <v>3256</v>
      </c>
      <c r="L2460" s="835">
        <v>75.73</v>
      </c>
      <c r="M2460" s="835">
        <v>378.65000000000003</v>
      </c>
      <c r="N2460" s="832">
        <v>5</v>
      </c>
      <c r="O2460" s="836">
        <v>4.5</v>
      </c>
      <c r="P2460" s="835">
        <v>75.73</v>
      </c>
      <c r="Q2460" s="837">
        <v>0.19999999999999998</v>
      </c>
      <c r="R2460" s="832">
        <v>1</v>
      </c>
      <c r="S2460" s="837">
        <v>0.2</v>
      </c>
      <c r="T2460" s="836">
        <v>1</v>
      </c>
      <c r="U2460" s="838">
        <v>0.22222222222222221</v>
      </c>
    </row>
    <row r="2461" spans="1:21" ht="14.4" customHeight="1" x14ac:dyDescent="0.3">
      <c r="A2461" s="831">
        <v>10</v>
      </c>
      <c r="B2461" s="832" t="s">
        <v>2982</v>
      </c>
      <c r="C2461" s="832" t="s">
        <v>2989</v>
      </c>
      <c r="D2461" s="833" t="s">
        <v>6899</v>
      </c>
      <c r="E2461" s="834" t="s">
        <v>3075</v>
      </c>
      <c r="F2461" s="832" t="s">
        <v>2984</v>
      </c>
      <c r="G2461" s="832" t="s">
        <v>4459</v>
      </c>
      <c r="H2461" s="832" t="s">
        <v>630</v>
      </c>
      <c r="I2461" s="832" t="s">
        <v>4460</v>
      </c>
      <c r="J2461" s="832" t="s">
        <v>4461</v>
      </c>
      <c r="K2461" s="832" t="s">
        <v>3128</v>
      </c>
      <c r="L2461" s="835">
        <v>80.23</v>
      </c>
      <c r="M2461" s="835">
        <v>160.46</v>
      </c>
      <c r="N2461" s="832">
        <v>2</v>
      </c>
      <c r="O2461" s="836">
        <v>2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10</v>
      </c>
      <c r="B2462" s="832" t="s">
        <v>2982</v>
      </c>
      <c r="C2462" s="832" t="s">
        <v>2989</v>
      </c>
      <c r="D2462" s="833" t="s">
        <v>6899</v>
      </c>
      <c r="E2462" s="834" t="s">
        <v>3075</v>
      </c>
      <c r="F2462" s="832" t="s">
        <v>2984</v>
      </c>
      <c r="G2462" s="832" t="s">
        <v>3477</v>
      </c>
      <c r="H2462" s="832" t="s">
        <v>689</v>
      </c>
      <c r="I2462" s="832" t="s">
        <v>2684</v>
      </c>
      <c r="J2462" s="832" t="s">
        <v>2685</v>
      </c>
      <c r="K2462" s="832" t="s">
        <v>2686</v>
      </c>
      <c r="L2462" s="835">
        <v>70.540000000000006</v>
      </c>
      <c r="M2462" s="835">
        <v>1058.1000000000001</v>
      </c>
      <c r="N2462" s="832">
        <v>15</v>
      </c>
      <c r="O2462" s="836">
        <v>0.5</v>
      </c>
      <c r="P2462" s="835">
        <v>1058.1000000000001</v>
      </c>
      <c r="Q2462" s="837">
        <v>1</v>
      </c>
      <c r="R2462" s="832">
        <v>15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10</v>
      </c>
      <c r="B2463" s="832" t="s">
        <v>2982</v>
      </c>
      <c r="C2463" s="832" t="s">
        <v>2989</v>
      </c>
      <c r="D2463" s="833" t="s">
        <v>6899</v>
      </c>
      <c r="E2463" s="834" t="s">
        <v>3075</v>
      </c>
      <c r="F2463" s="832" t="s">
        <v>2984</v>
      </c>
      <c r="G2463" s="832" t="s">
        <v>3477</v>
      </c>
      <c r="H2463" s="832" t="s">
        <v>689</v>
      </c>
      <c r="I2463" s="832" t="s">
        <v>2687</v>
      </c>
      <c r="J2463" s="832" t="s">
        <v>2685</v>
      </c>
      <c r="K2463" s="832" t="s">
        <v>2688</v>
      </c>
      <c r="L2463" s="835">
        <v>70.540000000000006</v>
      </c>
      <c r="M2463" s="835">
        <v>846.48</v>
      </c>
      <c r="N2463" s="832">
        <v>12</v>
      </c>
      <c r="O2463" s="836">
        <v>1.5</v>
      </c>
      <c r="P2463" s="835">
        <v>846.48</v>
      </c>
      <c r="Q2463" s="837">
        <v>1</v>
      </c>
      <c r="R2463" s="832">
        <v>12</v>
      </c>
      <c r="S2463" s="837">
        <v>1</v>
      </c>
      <c r="T2463" s="836">
        <v>1.5</v>
      </c>
      <c r="U2463" s="838">
        <v>1</v>
      </c>
    </row>
    <row r="2464" spans="1:21" ht="14.4" customHeight="1" x14ac:dyDescent="0.3">
      <c r="A2464" s="831">
        <v>10</v>
      </c>
      <c r="B2464" s="832" t="s">
        <v>2982</v>
      </c>
      <c r="C2464" s="832" t="s">
        <v>2989</v>
      </c>
      <c r="D2464" s="833" t="s">
        <v>6899</v>
      </c>
      <c r="E2464" s="834" t="s">
        <v>3075</v>
      </c>
      <c r="F2464" s="832" t="s">
        <v>2984</v>
      </c>
      <c r="G2464" s="832" t="s">
        <v>3263</v>
      </c>
      <c r="H2464" s="832" t="s">
        <v>630</v>
      </c>
      <c r="I2464" s="832" t="s">
        <v>3264</v>
      </c>
      <c r="J2464" s="832" t="s">
        <v>2464</v>
      </c>
      <c r="K2464" s="832" t="s">
        <v>3265</v>
      </c>
      <c r="L2464" s="835">
        <v>42.63</v>
      </c>
      <c r="M2464" s="835">
        <v>42.63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10</v>
      </c>
      <c r="B2465" s="832" t="s">
        <v>2982</v>
      </c>
      <c r="C2465" s="832" t="s">
        <v>2989</v>
      </c>
      <c r="D2465" s="833" t="s">
        <v>6899</v>
      </c>
      <c r="E2465" s="834" t="s">
        <v>3075</v>
      </c>
      <c r="F2465" s="832" t="s">
        <v>2984</v>
      </c>
      <c r="G2465" s="832" t="s">
        <v>3263</v>
      </c>
      <c r="H2465" s="832" t="s">
        <v>630</v>
      </c>
      <c r="I2465" s="832" t="s">
        <v>2463</v>
      </c>
      <c r="J2465" s="832" t="s">
        <v>2464</v>
      </c>
      <c r="K2465" s="832" t="s">
        <v>2465</v>
      </c>
      <c r="L2465" s="835">
        <v>85.27</v>
      </c>
      <c r="M2465" s="835">
        <v>85.27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10</v>
      </c>
      <c r="B2466" s="832" t="s">
        <v>2982</v>
      </c>
      <c r="C2466" s="832" t="s">
        <v>2989</v>
      </c>
      <c r="D2466" s="833" t="s">
        <v>6899</v>
      </c>
      <c r="E2466" s="834" t="s">
        <v>3075</v>
      </c>
      <c r="F2466" s="832" t="s">
        <v>2984</v>
      </c>
      <c r="G2466" s="832" t="s">
        <v>3263</v>
      </c>
      <c r="H2466" s="832" t="s">
        <v>689</v>
      </c>
      <c r="I2466" s="832" t="s">
        <v>2766</v>
      </c>
      <c r="J2466" s="832" t="s">
        <v>2459</v>
      </c>
      <c r="K2466" s="832" t="s">
        <v>2465</v>
      </c>
      <c r="L2466" s="835">
        <v>85.27</v>
      </c>
      <c r="M2466" s="835">
        <v>170.54</v>
      </c>
      <c r="N2466" s="832">
        <v>2</v>
      </c>
      <c r="O2466" s="836">
        <v>2</v>
      </c>
      <c r="P2466" s="835">
        <v>170.54</v>
      </c>
      <c r="Q2466" s="837">
        <v>1</v>
      </c>
      <c r="R2466" s="832">
        <v>2</v>
      </c>
      <c r="S2466" s="837">
        <v>1</v>
      </c>
      <c r="T2466" s="836">
        <v>2</v>
      </c>
      <c r="U2466" s="838">
        <v>1</v>
      </c>
    </row>
    <row r="2467" spans="1:21" ht="14.4" customHeight="1" x14ac:dyDescent="0.3">
      <c r="A2467" s="831">
        <v>10</v>
      </c>
      <c r="B2467" s="832" t="s">
        <v>2982</v>
      </c>
      <c r="C2467" s="832" t="s">
        <v>2989</v>
      </c>
      <c r="D2467" s="833" t="s">
        <v>6899</v>
      </c>
      <c r="E2467" s="834" t="s">
        <v>3075</v>
      </c>
      <c r="F2467" s="832" t="s">
        <v>2984</v>
      </c>
      <c r="G2467" s="832" t="s">
        <v>3267</v>
      </c>
      <c r="H2467" s="832" t="s">
        <v>689</v>
      </c>
      <c r="I2467" s="832" t="s">
        <v>2535</v>
      </c>
      <c r="J2467" s="832" t="s">
        <v>953</v>
      </c>
      <c r="K2467" s="832" t="s">
        <v>2536</v>
      </c>
      <c r="L2467" s="835">
        <v>0</v>
      </c>
      <c r="M2467" s="835">
        <v>0</v>
      </c>
      <c r="N2467" s="832">
        <v>1</v>
      </c>
      <c r="O2467" s="836">
        <v>0.5</v>
      </c>
      <c r="P2467" s="835"/>
      <c r="Q2467" s="837"/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10</v>
      </c>
      <c r="B2468" s="832" t="s">
        <v>2982</v>
      </c>
      <c r="C2468" s="832" t="s">
        <v>2989</v>
      </c>
      <c r="D2468" s="833" t="s">
        <v>6899</v>
      </c>
      <c r="E2468" s="834" t="s">
        <v>3075</v>
      </c>
      <c r="F2468" s="832" t="s">
        <v>2984</v>
      </c>
      <c r="G2468" s="832" t="s">
        <v>3267</v>
      </c>
      <c r="H2468" s="832" t="s">
        <v>689</v>
      </c>
      <c r="I2468" s="832" t="s">
        <v>2633</v>
      </c>
      <c r="J2468" s="832" t="s">
        <v>1263</v>
      </c>
      <c r="K2468" s="832" t="s">
        <v>2634</v>
      </c>
      <c r="L2468" s="835">
        <v>207.45</v>
      </c>
      <c r="M2468" s="835">
        <v>207.45</v>
      </c>
      <c r="N2468" s="832">
        <v>1</v>
      </c>
      <c r="O2468" s="836">
        <v>0.5</v>
      </c>
      <c r="P2468" s="835">
        <v>207.45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10</v>
      </c>
      <c r="B2469" s="832" t="s">
        <v>2982</v>
      </c>
      <c r="C2469" s="832" t="s">
        <v>2989</v>
      </c>
      <c r="D2469" s="833" t="s">
        <v>6899</v>
      </c>
      <c r="E2469" s="834" t="s">
        <v>3075</v>
      </c>
      <c r="F2469" s="832" t="s">
        <v>2984</v>
      </c>
      <c r="G2469" s="832" t="s">
        <v>3107</v>
      </c>
      <c r="H2469" s="832" t="s">
        <v>630</v>
      </c>
      <c r="I2469" s="832" t="s">
        <v>3286</v>
      </c>
      <c r="J2469" s="832" t="s">
        <v>3287</v>
      </c>
      <c r="K2469" s="832" t="s">
        <v>3288</v>
      </c>
      <c r="L2469" s="835">
        <v>13.83</v>
      </c>
      <c r="M2469" s="835">
        <v>41.49</v>
      </c>
      <c r="N2469" s="832">
        <v>3</v>
      </c>
      <c r="O2469" s="836">
        <v>3</v>
      </c>
      <c r="P2469" s="835">
        <v>13.83</v>
      </c>
      <c r="Q2469" s="837">
        <v>0.33333333333333331</v>
      </c>
      <c r="R2469" s="832">
        <v>1</v>
      </c>
      <c r="S2469" s="837">
        <v>0.33333333333333331</v>
      </c>
      <c r="T2469" s="836">
        <v>1</v>
      </c>
      <c r="U2469" s="838">
        <v>0.33333333333333331</v>
      </c>
    </row>
    <row r="2470" spans="1:21" ht="14.4" customHeight="1" x14ac:dyDescent="0.3">
      <c r="A2470" s="831">
        <v>10</v>
      </c>
      <c r="B2470" s="832" t="s">
        <v>2982</v>
      </c>
      <c r="C2470" s="832" t="s">
        <v>2989</v>
      </c>
      <c r="D2470" s="833" t="s">
        <v>6899</v>
      </c>
      <c r="E2470" s="834" t="s">
        <v>3075</v>
      </c>
      <c r="F2470" s="832" t="s">
        <v>2984</v>
      </c>
      <c r="G2470" s="832" t="s">
        <v>3107</v>
      </c>
      <c r="H2470" s="832" t="s">
        <v>630</v>
      </c>
      <c r="I2470" s="832" t="s">
        <v>3286</v>
      </c>
      <c r="J2470" s="832" t="s">
        <v>3287</v>
      </c>
      <c r="K2470" s="832" t="s">
        <v>3288</v>
      </c>
      <c r="L2470" s="835">
        <v>11.75</v>
      </c>
      <c r="M2470" s="835">
        <v>23.5</v>
      </c>
      <c r="N2470" s="832">
        <v>2</v>
      </c>
      <c r="O2470" s="836">
        <v>1.5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10</v>
      </c>
      <c r="B2471" s="832" t="s">
        <v>2982</v>
      </c>
      <c r="C2471" s="832" t="s">
        <v>2989</v>
      </c>
      <c r="D2471" s="833" t="s">
        <v>6899</v>
      </c>
      <c r="E2471" s="834" t="s">
        <v>3075</v>
      </c>
      <c r="F2471" s="832" t="s">
        <v>2984</v>
      </c>
      <c r="G2471" s="832" t="s">
        <v>3782</v>
      </c>
      <c r="H2471" s="832" t="s">
        <v>630</v>
      </c>
      <c r="I2471" s="832" t="s">
        <v>4786</v>
      </c>
      <c r="J2471" s="832" t="s">
        <v>1250</v>
      </c>
      <c r="K2471" s="832" t="s">
        <v>4787</v>
      </c>
      <c r="L2471" s="835">
        <v>47.47</v>
      </c>
      <c r="M2471" s="835">
        <v>142.41</v>
      </c>
      <c r="N2471" s="832">
        <v>3</v>
      </c>
      <c r="O2471" s="836">
        <v>3</v>
      </c>
      <c r="P2471" s="835">
        <v>47.47</v>
      </c>
      <c r="Q2471" s="837">
        <v>0.33333333333333331</v>
      </c>
      <c r="R2471" s="832">
        <v>1</v>
      </c>
      <c r="S2471" s="837">
        <v>0.33333333333333331</v>
      </c>
      <c r="T2471" s="836">
        <v>1</v>
      </c>
      <c r="U2471" s="838">
        <v>0.33333333333333331</v>
      </c>
    </row>
    <row r="2472" spans="1:21" ht="14.4" customHeight="1" x14ac:dyDescent="0.3">
      <c r="A2472" s="831">
        <v>10</v>
      </c>
      <c r="B2472" s="832" t="s">
        <v>2982</v>
      </c>
      <c r="C2472" s="832" t="s">
        <v>2989</v>
      </c>
      <c r="D2472" s="833" t="s">
        <v>6899</v>
      </c>
      <c r="E2472" s="834" t="s">
        <v>3075</v>
      </c>
      <c r="F2472" s="832" t="s">
        <v>2984</v>
      </c>
      <c r="G2472" s="832" t="s">
        <v>3782</v>
      </c>
      <c r="H2472" s="832" t="s">
        <v>630</v>
      </c>
      <c r="I2472" s="832" t="s">
        <v>4879</v>
      </c>
      <c r="J2472" s="832" t="s">
        <v>4880</v>
      </c>
      <c r="K2472" s="832" t="s">
        <v>4881</v>
      </c>
      <c r="L2472" s="835">
        <v>0</v>
      </c>
      <c r="M2472" s="835">
        <v>0</v>
      </c>
      <c r="N2472" s="832">
        <v>1</v>
      </c>
      <c r="O2472" s="836">
        <v>1</v>
      </c>
      <c r="P2472" s="835"/>
      <c r="Q2472" s="837"/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10</v>
      </c>
      <c r="B2473" s="832" t="s">
        <v>2982</v>
      </c>
      <c r="C2473" s="832" t="s">
        <v>2989</v>
      </c>
      <c r="D2473" s="833" t="s">
        <v>6899</v>
      </c>
      <c r="E2473" s="834" t="s">
        <v>3075</v>
      </c>
      <c r="F2473" s="832" t="s">
        <v>2984</v>
      </c>
      <c r="G2473" s="832" t="s">
        <v>4078</v>
      </c>
      <c r="H2473" s="832" t="s">
        <v>630</v>
      </c>
      <c r="I2473" s="832" t="s">
        <v>4079</v>
      </c>
      <c r="J2473" s="832" t="s">
        <v>4080</v>
      </c>
      <c r="K2473" s="832" t="s">
        <v>4081</v>
      </c>
      <c r="L2473" s="835">
        <v>3515.36</v>
      </c>
      <c r="M2473" s="835">
        <v>35153.599999999999</v>
      </c>
      <c r="N2473" s="832">
        <v>10</v>
      </c>
      <c r="O2473" s="836">
        <v>0.5</v>
      </c>
      <c r="P2473" s="835">
        <v>35153.599999999999</v>
      </c>
      <c r="Q2473" s="837">
        <v>1</v>
      </c>
      <c r="R2473" s="832">
        <v>10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10</v>
      </c>
      <c r="B2474" s="832" t="s">
        <v>2982</v>
      </c>
      <c r="C2474" s="832" t="s">
        <v>2989</v>
      </c>
      <c r="D2474" s="833" t="s">
        <v>6899</v>
      </c>
      <c r="E2474" s="834" t="s">
        <v>3075</v>
      </c>
      <c r="F2474" s="832" t="s">
        <v>2984</v>
      </c>
      <c r="G2474" s="832" t="s">
        <v>3882</v>
      </c>
      <c r="H2474" s="832" t="s">
        <v>630</v>
      </c>
      <c r="I2474" s="832" t="s">
        <v>4226</v>
      </c>
      <c r="J2474" s="832" t="s">
        <v>1391</v>
      </c>
      <c r="K2474" s="832" t="s">
        <v>4227</v>
      </c>
      <c r="L2474" s="835">
        <v>0</v>
      </c>
      <c r="M2474" s="835">
        <v>0</v>
      </c>
      <c r="N2474" s="832">
        <v>2</v>
      </c>
      <c r="O2474" s="836">
        <v>0.5</v>
      </c>
      <c r="P2474" s="835">
        <v>0</v>
      </c>
      <c r="Q2474" s="837"/>
      <c r="R2474" s="832">
        <v>2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10</v>
      </c>
      <c r="B2475" s="832" t="s">
        <v>2982</v>
      </c>
      <c r="C2475" s="832" t="s">
        <v>2989</v>
      </c>
      <c r="D2475" s="833" t="s">
        <v>6899</v>
      </c>
      <c r="E2475" s="834" t="s">
        <v>3075</v>
      </c>
      <c r="F2475" s="832" t="s">
        <v>2984</v>
      </c>
      <c r="G2475" s="832" t="s">
        <v>3208</v>
      </c>
      <c r="H2475" s="832" t="s">
        <v>630</v>
      </c>
      <c r="I2475" s="832" t="s">
        <v>3314</v>
      </c>
      <c r="J2475" s="832" t="s">
        <v>1599</v>
      </c>
      <c r="K2475" s="832" t="s">
        <v>3315</v>
      </c>
      <c r="L2475" s="835">
        <v>46.99</v>
      </c>
      <c r="M2475" s="835">
        <v>46.99</v>
      </c>
      <c r="N2475" s="832">
        <v>1</v>
      </c>
      <c r="O2475" s="836">
        <v>1</v>
      </c>
      <c r="P2475" s="835">
        <v>46.99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10</v>
      </c>
      <c r="B2476" s="832" t="s">
        <v>2982</v>
      </c>
      <c r="C2476" s="832" t="s">
        <v>2989</v>
      </c>
      <c r="D2476" s="833" t="s">
        <v>6899</v>
      </c>
      <c r="E2476" s="834" t="s">
        <v>3075</v>
      </c>
      <c r="F2476" s="832" t="s">
        <v>2984</v>
      </c>
      <c r="G2476" s="832" t="s">
        <v>3544</v>
      </c>
      <c r="H2476" s="832" t="s">
        <v>689</v>
      </c>
      <c r="I2476" s="832" t="s">
        <v>3545</v>
      </c>
      <c r="J2476" s="832" t="s">
        <v>3546</v>
      </c>
      <c r="K2476" s="832" t="s">
        <v>3547</v>
      </c>
      <c r="L2476" s="835">
        <v>132.01</v>
      </c>
      <c r="M2476" s="835">
        <v>396.03</v>
      </c>
      <c r="N2476" s="832">
        <v>3</v>
      </c>
      <c r="O2476" s="836">
        <v>0.5</v>
      </c>
      <c r="P2476" s="835">
        <v>396.03</v>
      </c>
      <c r="Q2476" s="837">
        <v>1</v>
      </c>
      <c r="R2476" s="832">
        <v>3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10</v>
      </c>
      <c r="B2477" s="832" t="s">
        <v>2982</v>
      </c>
      <c r="C2477" s="832" t="s">
        <v>2989</v>
      </c>
      <c r="D2477" s="833" t="s">
        <v>6899</v>
      </c>
      <c r="E2477" s="834" t="s">
        <v>3075</v>
      </c>
      <c r="F2477" s="832" t="s">
        <v>2984</v>
      </c>
      <c r="G2477" s="832" t="s">
        <v>4017</v>
      </c>
      <c r="H2477" s="832" t="s">
        <v>630</v>
      </c>
      <c r="I2477" s="832" t="s">
        <v>4018</v>
      </c>
      <c r="J2477" s="832" t="s">
        <v>1194</v>
      </c>
      <c r="K2477" s="832" t="s">
        <v>4019</v>
      </c>
      <c r="L2477" s="835">
        <v>105.63</v>
      </c>
      <c r="M2477" s="835">
        <v>105.63</v>
      </c>
      <c r="N2477" s="832">
        <v>1</v>
      </c>
      <c r="O2477" s="836">
        <v>0.5</v>
      </c>
      <c r="P2477" s="835">
        <v>105.63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10</v>
      </c>
      <c r="B2478" s="832" t="s">
        <v>2982</v>
      </c>
      <c r="C2478" s="832" t="s">
        <v>2989</v>
      </c>
      <c r="D2478" s="833" t="s">
        <v>6899</v>
      </c>
      <c r="E2478" s="834" t="s">
        <v>3075</v>
      </c>
      <c r="F2478" s="832" t="s">
        <v>2984</v>
      </c>
      <c r="G2478" s="832" t="s">
        <v>3563</v>
      </c>
      <c r="H2478" s="832" t="s">
        <v>630</v>
      </c>
      <c r="I2478" s="832" t="s">
        <v>3745</v>
      </c>
      <c r="J2478" s="832" t="s">
        <v>1190</v>
      </c>
      <c r="K2478" s="832" t="s">
        <v>3643</v>
      </c>
      <c r="L2478" s="835">
        <v>55.01</v>
      </c>
      <c r="M2478" s="835">
        <v>55.01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10</v>
      </c>
      <c r="B2479" s="832" t="s">
        <v>2982</v>
      </c>
      <c r="C2479" s="832" t="s">
        <v>2989</v>
      </c>
      <c r="D2479" s="833" t="s">
        <v>6899</v>
      </c>
      <c r="E2479" s="834" t="s">
        <v>3075</v>
      </c>
      <c r="F2479" s="832" t="s">
        <v>2984</v>
      </c>
      <c r="G2479" s="832" t="s">
        <v>3115</v>
      </c>
      <c r="H2479" s="832" t="s">
        <v>630</v>
      </c>
      <c r="I2479" s="832" t="s">
        <v>3116</v>
      </c>
      <c r="J2479" s="832" t="s">
        <v>949</v>
      </c>
      <c r="K2479" s="832" t="s">
        <v>3117</v>
      </c>
      <c r="L2479" s="835">
        <v>34.15</v>
      </c>
      <c r="M2479" s="835">
        <v>34.15</v>
      </c>
      <c r="N2479" s="832">
        <v>1</v>
      </c>
      <c r="O2479" s="836">
        <v>0.5</v>
      </c>
      <c r="P2479" s="835">
        <v>34.15</v>
      </c>
      <c r="Q2479" s="837">
        <v>1</v>
      </c>
      <c r="R2479" s="832">
        <v>1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10</v>
      </c>
      <c r="B2480" s="832" t="s">
        <v>2982</v>
      </c>
      <c r="C2480" s="832" t="s">
        <v>2989</v>
      </c>
      <c r="D2480" s="833" t="s">
        <v>6899</v>
      </c>
      <c r="E2480" s="834" t="s">
        <v>3075</v>
      </c>
      <c r="F2480" s="832" t="s">
        <v>2984</v>
      </c>
      <c r="G2480" s="832" t="s">
        <v>4190</v>
      </c>
      <c r="H2480" s="832" t="s">
        <v>630</v>
      </c>
      <c r="I2480" s="832" t="s">
        <v>4338</v>
      </c>
      <c r="J2480" s="832" t="s">
        <v>4339</v>
      </c>
      <c r="K2480" s="832" t="s">
        <v>4340</v>
      </c>
      <c r="L2480" s="835">
        <v>48.42</v>
      </c>
      <c r="M2480" s="835">
        <v>96.84</v>
      </c>
      <c r="N2480" s="832">
        <v>2</v>
      </c>
      <c r="O2480" s="836">
        <v>1</v>
      </c>
      <c r="P2480" s="835">
        <v>96.84</v>
      </c>
      <c r="Q2480" s="837">
        <v>1</v>
      </c>
      <c r="R2480" s="832">
        <v>2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10</v>
      </c>
      <c r="B2481" s="832" t="s">
        <v>2982</v>
      </c>
      <c r="C2481" s="832" t="s">
        <v>2989</v>
      </c>
      <c r="D2481" s="833" t="s">
        <v>6899</v>
      </c>
      <c r="E2481" s="834" t="s">
        <v>3075</v>
      </c>
      <c r="F2481" s="832" t="s">
        <v>2984</v>
      </c>
      <c r="G2481" s="832" t="s">
        <v>3120</v>
      </c>
      <c r="H2481" s="832" t="s">
        <v>630</v>
      </c>
      <c r="I2481" s="832" t="s">
        <v>3211</v>
      </c>
      <c r="J2481" s="832" t="s">
        <v>1034</v>
      </c>
      <c r="K2481" s="832" t="s">
        <v>3212</v>
      </c>
      <c r="L2481" s="835">
        <v>48.09</v>
      </c>
      <c r="M2481" s="835">
        <v>192.36</v>
      </c>
      <c r="N2481" s="832">
        <v>4</v>
      </c>
      <c r="O2481" s="836">
        <v>4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10</v>
      </c>
      <c r="B2482" s="832" t="s">
        <v>2982</v>
      </c>
      <c r="C2482" s="832" t="s">
        <v>2989</v>
      </c>
      <c r="D2482" s="833" t="s">
        <v>6899</v>
      </c>
      <c r="E2482" s="834" t="s">
        <v>3075</v>
      </c>
      <c r="F2482" s="832" t="s">
        <v>2984</v>
      </c>
      <c r="G2482" s="832" t="s">
        <v>3323</v>
      </c>
      <c r="H2482" s="832" t="s">
        <v>630</v>
      </c>
      <c r="I2482" s="832" t="s">
        <v>3324</v>
      </c>
      <c r="J2482" s="832" t="s">
        <v>702</v>
      </c>
      <c r="K2482" s="832" t="s">
        <v>3325</v>
      </c>
      <c r="L2482" s="835">
        <v>0</v>
      </c>
      <c r="M2482" s="835">
        <v>0</v>
      </c>
      <c r="N2482" s="832">
        <v>3</v>
      </c>
      <c r="O2482" s="836">
        <v>1.5</v>
      </c>
      <c r="P2482" s="835">
        <v>0</v>
      </c>
      <c r="Q2482" s="837"/>
      <c r="R2482" s="832">
        <v>1</v>
      </c>
      <c r="S2482" s="837">
        <v>0.33333333333333331</v>
      </c>
      <c r="T2482" s="836">
        <v>0.5</v>
      </c>
      <c r="U2482" s="838">
        <v>0.33333333333333331</v>
      </c>
    </row>
    <row r="2483" spans="1:21" ht="14.4" customHeight="1" x14ac:dyDescent="0.3">
      <c r="A2483" s="831">
        <v>10</v>
      </c>
      <c r="B2483" s="832" t="s">
        <v>2982</v>
      </c>
      <c r="C2483" s="832" t="s">
        <v>2989</v>
      </c>
      <c r="D2483" s="833" t="s">
        <v>6899</v>
      </c>
      <c r="E2483" s="834" t="s">
        <v>3075</v>
      </c>
      <c r="F2483" s="832" t="s">
        <v>2984</v>
      </c>
      <c r="G2483" s="832" t="s">
        <v>3897</v>
      </c>
      <c r="H2483" s="832" t="s">
        <v>630</v>
      </c>
      <c r="I2483" s="832" t="s">
        <v>3898</v>
      </c>
      <c r="J2483" s="832" t="s">
        <v>3899</v>
      </c>
      <c r="K2483" s="832" t="s">
        <v>3900</v>
      </c>
      <c r="L2483" s="835">
        <v>0</v>
      </c>
      <c r="M2483" s="835">
        <v>0</v>
      </c>
      <c r="N2483" s="832">
        <v>2</v>
      </c>
      <c r="O2483" s="836">
        <v>2</v>
      </c>
      <c r="P2483" s="835">
        <v>0</v>
      </c>
      <c r="Q2483" s="837"/>
      <c r="R2483" s="832">
        <v>1</v>
      </c>
      <c r="S2483" s="837">
        <v>0.5</v>
      </c>
      <c r="T2483" s="836">
        <v>1</v>
      </c>
      <c r="U2483" s="838">
        <v>0.5</v>
      </c>
    </row>
    <row r="2484" spans="1:21" ht="14.4" customHeight="1" x14ac:dyDescent="0.3">
      <c r="A2484" s="831">
        <v>10</v>
      </c>
      <c r="B2484" s="832" t="s">
        <v>2982</v>
      </c>
      <c r="C2484" s="832" t="s">
        <v>2989</v>
      </c>
      <c r="D2484" s="833" t="s">
        <v>6899</v>
      </c>
      <c r="E2484" s="834" t="s">
        <v>3075</v>
      </c>
      <c r="F2484" s="832" t="s">
        <v>2984</v>
      </c>
      <c r="G2484" s="832" t="s">
        <v>3126</v>
      </c>
      <c r="H2484" s="832" t="s">
        <v>630</v>
      </c>
      <c r="I2484" s="832" t="s">
        <v>3127</v>
      </c>
      <c r="J2484" s="832" t="s">
        <v>1056</v>
      </c>
      <c r="K2484" s="832" t="s">
        <v>3128</v>
      </c>
      <c r="L2484" s="835">
        <v>61.97</v>
      </c>
      <c r="M2484" s="835">
        <v>371.82</v>
      </c>
      <c r="N2484" s="832">
        <v>6</v>
      </c>
      <c r="O2484" s="836">
        <v>5</v>
      </c>
      <c r="P2484" s="835">
        <v>123.94</v>
      </c>
      <c r="Q2484" s="837">
        <v>0.33333333333333331</v>
      </c>
      <c r="R2484" s="832">
        <v>2</v>
      </c>
      <c r="S2484" s="837">
        <v>0.33333333333333331</v>
      </c>
      <c r="T2484" s="836">
        <v>2</v>
      </c>
      <c r="U2484" s="838">
        <v>0.4</v>
      </c>
    </row>
    <row r="2485" spans="1:21" ht="14.4" customHeight="1" x14ac:dyDescent="0.3">
      <c r="A2485" s="831">
        <v>10</v>
      </c>
      <c r="B2485" s="832" t="s">
        <v>2982</v>
      </c>
      <c r="C2485" s="832" t="s">
        <v>2989</v>
      </c>
      <c r="D2485" s="833" t="s">
        <v>6899</v>
      </c>
      <c r="E2485" s="834" t="s">
        <v>3075</v>
      </c>
      <c r="F2485" s="832" t="s">
        <v>2984</v>
      </c>
      <c r="G2485" s="832" t="s">
        <v>3524</v>
      </c>
      <c r="H2485" s="832" t="s">
        <v>630</v>
      </c>
      <c r="I2485" s="832" t="s">
        <v>3752</v>
      </c>
      <c r="J2485" s="832" t="s">
        <v>1526</v>
      </c>
      <c r="K2485" s="832" t="s">
        <v>3753</v>
      </c>
      <c r="L2485" s="835">
        <v>760.22</v>
      </c>
      <c r="M2485" s="835">
        <v>1520.44</v>
      </c>
      <c r="N2485" s="832">
        <v>2</v>
      </c>
      <c r="O2485" s="836">
        <v>0.5</v>
      </c>
      <c r="P2485" s="835">
        <v>1520.44</v>
      </c>
      <c r="Q2485" s="837">
        <v>1</v>
      </c>
      <c r="R2485" s="832">
        <v>2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10</v>
      </c>
      <c r="B2486" s="832" t="s">
        <v>2982</v>
      </c>
      <c r="C2486" s="832" t="s">
        <v>2989</v>
      </c>
      <c r="D2486" s="833" t="s">
        <v>6899</v>
      </c>
      <c r="E2486" s="834" t="s">
        <v>3075</v>
      </c>
      <c r="F2486" s="832" t="s">
        <v>2984</v>
      </c>
      <c r="G2486" s="832" t="s">
        <v>3757</v>
      </c>
      <c r="H2486" s="832" t="s">
        <v>630</v>
      </c>
      <c r="I2486" s="832" t="s">
        <v>3758</v>
      </c>
      <c r="J2486" s="832" t="s">
        <v>1395</v>
      </c>
      <c r="K2486" s="832" t="s">
        <v>3759</v>
      </c>
      <c r="L2486" s="835">
        <v>0</v>
      </c>
      <c r="M2486" s="835">
        <v>0</v>
      </c>
      <c r="N2486" s="832">
        <v>1</v>
      </c>
      <c r="O2486" s="836">
        <v>1</v>
      </c>
      <c r="P2486" s="835"/>
      <c r="Q2486" s="837"/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10</v>
      </c>
      <c r="B2487" s="832" t="s">
        <v>2982</v>
      </c>
      <c r="C2487" s="832" t="s">
        <v>2989</v>
      </c>
      <c r="D2487" s="833" t="s">
        <v>6899</v>
      </c>
      <c r="E2487" s="834" t="s">
        <v>3075</v>
      </c>
      <c r="F2487" s="832" t="s">
        <v>2984</v>
      </c>
      <c r="G2487" s="832" t="s">
        <v>3133</v>
      </c>
      <c r="H2487" s="832" t="s">
        <v>689</v>
      </c>
      <c r="I2487" s="832" t="s">
        <v>2855</v>
      </c>
      <c r="J2487" s="832" t="s">
        <v>2539</v>
      </c>
      <c r="K2487" s="832" t="s">
        <v>2856</v>
      </c>
      <c r="L2487" s="835">
        <v>176.32</v>
      </c>
      <c r="M2487" s="835">
        <v>176.32</v>
      </c>
      <c r="N2487" s="832">
        <v>1</v>
      </c>
      <c r="O2487" s="836">
        <v>0.5</v>
      </c>
      <c r="P2487" s="835">
        <v>176.32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10</v>
      </c>
      <c r="B2488" s="832" t="s">
        <v>2982</v>
      </c>
      <c r="C2488" s="832" t="s">
        <v>2989</v>
      </c>
      <c r="D2488" s="833" t="s">
        <v>6899</v>
      </c>
      <c r="E2488" s="834" t="s">
        <v>3075</v>
      </c>
      <c r="F2488" s="832" t="s">
        <v>2984</v>
      </c>
      <c r="G2488" s="832" t="s">
        <v>3985</v>
      </c>
      <c r="H2488" s="832" t="s">
        <v>689</v>
      </c>
      <c r="I2488" s="832" t="s">
        <v>2679</v>
      </c>
      <c r="J2488" s="832" t="s">
        <v>2680</v>
      </c>
      <c r="K2488" s="832" t="s">
        <v>2581</v>
      </c>
      <c r="L2488" s="835">
        <v>49.08</v>
      </c>
      <c r="M2488" s="835">
        <v>98.16</v>
      </c>
      <c r="N2488" s="832">
        <v>2</v>
      </c>
      <c r="O2488" s="836">
        <v>0.5</v>
      </c>
      <c r="P2488" s="835">
        <v>98.16</v>
      </c>
      <c r="Q2488" s="837">
        <v>1</v>
      </c>
      <c r="R2488" s="832">
        <v>2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10</v>
      </c>
      <c r="B2489" s="832" t="s">
        <v>2982</v>
      </c>
      <c r="C2489" s="832" t="s">
        <v>2989</v>
      </c>
      <c r="D2489" s="833" t="s">
        <v>6899</v>
      </c>
      <c r="E2489" s="834" t="s">
        <v>3075</v>
      </c>
      <c r="F2489" s="832" t="s">
        <v>2984</v>
      </c>
      <c r="G2489" s="832" t="s">
        <v>3501</v>
      </c>
      <c r="H2489" s="832" t="s">
        <v>630</v>
      </c>
      <c r="I2489" s="832" t="s">
        <v>5078</v>
      </c>
      <c r="J2489" s="832" t="s">
        <v>1469</v>
      </c>
      <c r="K2489" s="832" t="s">
        <v>5079</v>
      </c>
      <c r="L2489" s="835">
        <v>374.79</v>
      </c>
      <c r="M2489" s="835">
        <v>3747.9</v>
      </c>
      <c r="N2489" s="832">
        <v>10</v>
      </c>
      <c r="O2489" s="836">
        <v>0.5</v>
      </c>
      <c r="P2489" s="835">
        <v>3747.9</v>
      </c>
      <c r="Q2489" s="837">
        <v>1</v>
      </c>
      <c r="R2489" s="832">
        <v>10</v>
      </c>
      <c r="S2489" s="837">
        <v>1</v>
      </c>
      <c r="T2489" s="836">
        <v>0.5</v>
      </c>
      <c r="U2489" s="838">
        <v>1</v>
      </c>
    </row>
    <row r="2490" spans="1:21" ht="14.4" customHeight="1" x14ac:dyDescent="0.3">
      <c r="A2490" s="831">
        <v>10</v>
      </c>
      <c r="B2490" s="832" t="s">
        <v>2982</v>
      </c>
      <c r="C2490" s="832" t="s">
        <v>2989</v>
      </c>
      <c r="D2490" s="833" t="s">
        <v>6899</v>
      </c>
      <c r="E2490" s="834" t="s">
        <v>3075</v>
      </c>
      <c r="F2490" s="832" t="s">
        <v>2984</v>
      </c>
      <c r="G2490" s="832" t="s">
        <v>3501</v>
      </c>
      <c r="H2490" s="832" t="s">
        <v>630</v>
      </c>
      <c r="I2490" s="832" t="s">
        <v>5071</v>
      </c>
      <c r="J2490" s="832" t="s">
        <v>1469</v>
      </c>
      <c r="K2490" s="832" t="s">
        <v>3920</v>
      </c>
      <c r="L2490" s="835">
        <v>374.79</v>
      </c>
      <c r="M2490" s="835">
        <v>3747.9</v>
      </c>
      <c r="N2490" s="832">
        <v>10</v>
      </c>
      <c r="O2490" s="836">
        <v>0.5</v>
      </c>
      <c r="P2490" s="835">
        <v>3747.9</v>
      </c>
      <c r="Q2490" s="837">
        <v>1</v>
      </c>
      <c r="R2490" s="832">
        <v>10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10</v>
      </c>
      <c r="B2491" s="832" t="s">
        <v>2982</v>
      </c>
      <c r="C2491" s="832" t="s">
        <v>2989</v>
      </c>
      <c r="D2491" s="833" t="s">
        <v>6899</v>
      </c>
      <c r="E2491" s="834" t="s">
        <v>3075</v>
      </c>
      <c r="F2491" s="832" t="s">
        <v>2984</v>
      </c>
      <c r="G2491" s="832" t="s">
        <v>3161</v>
      </c>
      <c r="H2491" s="832" t="s">
        <v>630</v>
      </c>
      <c r="I2491" s="832" t="s">
        <v>3166</v>
      </c>
      <c r="J2491" s="832" t="s">
        <v>1177</v>
      </c>
      <c r="K2491" s="832" t="s">
        <v>3167</v>
      </c>
      <c r="L2491" s="835">
        <v>32.25</v>
      </c>
      <c r="M2491" s="835">
        <v>32.25</v>
      </c>
      <c r="N2491" s="832">
        <v>1</v>
      </c>
      <c r="O2491" s="836">
        <v>0.5</v>
      </c>
      <c r="P2491" s="835">
        <v>32.25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10</v>
      </c>
      <c r="B2492" s="832" t="s">
        <v>2982</v>
      </c>
      <c r="C2492" s="832" t="s">
        <v>2989</v>
      </c>
      <c r="D2492" s="833" t="s">
        <v>6899</v>
      </c>
      <c r="E2492" s="834" t="s">
        <v>3075</v>
      </c>
      <c r="F2492" s="832" t="s">
        <v>2984</v>
      </c>
      <c r="G2492" s="832" t="s">
        <v>3161</v>
      </c>
      <c r="H2492" s="832" t="s">
        <v>630</v>
      </c>
      <c r="I2492" s="832" t="s">
        <v>3367</v>
      </c>
      <c r="J2492" s="832" t="s">
        <v>1177</v>
      </c>
      <c r="K2492" s="832" t="s">
        <v>3163</v>
      </c>
      <c r="L2492" s="835">
        <v>185.26</v>
      </c>
      <c r="M2492" s="835">
        <v>185.26</v>
      </c>
      <c r="N2492" s="832">
        <v>1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10</v>
      </c>
      <c r="B2493" s="832" t="s">
        <v>2982</v>
      </c>
      <c r="C2493" s="832" t="s">
        <v>2989</v>
      </c>
      <c r="D2493" s="833" t="s">
        <v>6899</v>
      </c>
      <c r="E2493" s="834" t="s">
        <v>3075</v>
      </c>
      <c r="F2493" s="832" t="s">
        <v>2984</v>
      </c>
      <c r="G2493" s="832" t="s">
        <v>4244</v>
      </c>
      <c r="H2493" s="832" t="s">
        <v>689</v>
      </c>
      <c r="I2493" s="832" t="s">
        <v>2759</v>
      </c>
      <c r="J2493" s="832" t="s">
        <v>804</v>
      </c>
      <c r="K2493" s="832" t="s">
        <v>2760</v>
      </c>
      <c r="L2493" s="835">
        <v>0</v>
      </c>
      <c r="M2493" s="835">
        <v>0</v>
      </c>
      <c r="N2493" s="832">
        <v>1</v>
      </c>
      <c r="O2493" s="836">
        <v>1</v>
      </c>
      <c r="P2493" s="835">
        <v>0</v>
      </c>
      <c r="Q2493" s="837"/>
      <c r="R2493" s="832">
        <v>1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10</v>
      </c>
      <c r="B2494" s="832" t="s">
        <v>2982</v>
      </c>
      <c r="C2494" s="832" t="s">
        <v>2989</v>
      </c>
      <c r="D2494" s="833" t="s">
        <v>6899</v>
      </c>
      <c r="E2494" s="834" t="s">
        <v>3075</v>
      </c>
      <c r="F2494" s="832" t="s">
        <v>2984</v>
      </c>
      <c r="G2494" s="832" t="s">
        <v>3374</v>
      </c>
      <c r="H2494" s="832" t="s">
        <v>630</v>
      </c>
      <c r="I2494" s="832" t="s">
        <v>4924</v>
      </c>
      <c r="J2494" s="832" t="s">
        <v>1256</v>
      </c>
      <c r="K2494" s="832" t="s">
        <v>1257</v>
      </c>
      <c r="L2494" s="835">
        <v>138.88999999999999</v>
      </c>
      <c r="M2494" s="835">
        <v>138.88999999999999</v>
      </c>
      <c r="N2494" s="832">
        <v>1</v>
      </c>
      <c r="O2494" s="836">
        <v>0.5</v>
      </c>
      <c r="P2494" s="835">
        <v>138.88999999999999</v>
      </c>
      <c r="Q2494" s="837">
        <v>1</v>
      </c>
      <c r="R2494" s="832">
        <v>1</v>
      </c>
      <c r="S2494" s="837">
        <v>1</v>
      </c>
      <c r="T2494" s="836">
        <v>0.5</v>
      </c>
      <c r="U2494" s="838">
        <v>1</v>
      </c>
    </row>
    <row r="2495" spans="1:21" ht="14.4" customHeight="1" x14ac:dyDescent="0.3">
      <c r="A2495" s="831">
        <v>10</v>
      </c>
      <c r="B2495" s="832" t="s">
        <v>2982</v>
      </c>
      <c r="C2495" s="832" t="s">
        <v>2989</v>
      </c>
      <c r="D2495" s="833" t="s">
        <v>6899</v>
      </c>
      <c r="E2495" s="834" t="s">
        <v>3075</v>
      </c>
      <c r="F2495" s="832" t="s">
        <v>2984</v>
      </c>
      <c r="G2495" s="832" t="s">
        <v>3374</v>
      </c>
      <c r="H2495" s="832" t="s">
        <v>630</v>
      </c>
      <c r="I2495" s="832" t="s">
        <v>3375</v>
      </c>
      <c r="J2495" s="832" t="s">
        <v>1145</v>
      </c>
      <c r="K2495" s="832" t="s">
        <v>3101</v>
      </c>
      <c r="L2495" s="835">
        <v>69.44</v>
      </c>
      <c r="M2495" s="835">
        <v>277.76</v>
      </c>
      <c r="N2495" s="832">
        <v>4</v>
      </c>
      <c r="O2495" s="836">
        <v>1</v>
      </c>
      <c r="P2495" s="835">
        <v>277.76</v>
      </c>
      <c r="Q2495" s="837">
        <v>1</v>
      </c>
      <c r="R2495" s="832">
        <v>4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10</v>
      </c>
      <c r="B2496" s="832" t="s">
        <v>2982</v>
      </c>
      <c r="C2496" s="832" t="s">
        <v>2989</v>
      </c>
      <c r="D2496" s="833" t="s">
        <v>6899</v>
      </c>
      <c r="E2496" s="834" t="s">
        <v>3075</v>
      </c>
      <c r="F2496" s="832" t="s">
        <v>2984</v>
      </c>
      <c r="G2496" s="832" t="s">
        <v>3380</v>
      </c>
      <c r="H2496" s="832" t="s">
        <v>630</v>
      </c>
      <c r="I2496" s="832" t="s">
        <v>4141</v>
      </c>
      <c r="J2496" s="832" t="s">
        <v>708</v>
      </c>
      <c r="K2496" s="832" t="s">
        <v>3382</v>
      </c>
      <c r="L2496" s="835">
        <v>108.44</v>
      </c>
      <c r="M2496" s="835">
        <v>108.44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10</v>
      </c>
      <c r="B2497" s="832" t="s">
        <v>2982</v>
      </c>
      <c r="C2497" s="832" t="s">
        <v>2989</v>
      </c>
      <c r="D2497" s="833" t="s">
        <v>6899</v>
      </c>
      <c r="E2497" s="834" t="s">
        <v>3075</v>
      </c>
      <c r="F2497" s="832" t="s">
        <v>2984</v>
      </c>
      <c r="G2497" s="832" t="s">
        <v>3383</v>
      </c>
      <c r="H2497" s="832" t="s">
        <v>689</v>
      </c>
      <c r="I2497" s="832" t="s">
        <v>3386</v>
      </c>
      <c r="J2497" s="832" t="s">
        <v>3387</v>
      </c>
      <c r="K2497" s="832" t="s">
        <v>1552</v>
      </c>
      <c r="L2497" s="835">
        <v>127.34</v>
      </c>
      <c r="M2497" s="835">
        <v>636.70000000000005</v>
      </c>
      <c r="N2497" s="832">
        <v>5</v>
      </c>
      <c r="O2497" s="836">
        <v>0.5</v>
      </c>
      <c r="P2497" s="835">
        <v>636.70000000000005</v>
      </c>
      <c r="Q2497" s="837">
        <v>1</v>
      </c>
      <c r="R2497" s="832">
        <v>5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10</v>
      </c>
      <c r="B2498" s="832" t="s">
        <v>2982</v>
      </c>
      <c r="C2498" s="832" t="s">
        <v>2989</v>
      </c>
      <c r="D2498" s="833" t="s">
        <v>6899</v>
      </c>
      <c r="E2498" s="834" t="s">
        <v>3075</v>
      </c>
      <c r="F2498" s="832" t="s">
        <v>2984</v>
      </c>
      <c r="G2498" s="832" t="s">
        <v>3383</v>
      </c>
      <c r="H2498" s="832" t="s">
        <v>689</v>
      </c>
      <c r="I2498" s="832" t="s">
        <v>2787</v>
      </c>
      <c r="J2498" s="832" t="s">
        <v>1643</v>
      </c>
      <c r="K2498" s="832" t="s">
        <v>1546</v>
      </c>
      <c r="L2498" s="835">
        <v>72.27</v>
      </c>
      <c r="M2498" s="835">
        <v>144.54</v>
      </c>
      <c r="N2498" s="832">
        <v>2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10</v>
      </c>
      <c r="B2499" s="832" t="s">
        <v>2982</v>
      </c>
      <c r="C2499" s="832" t="s">
        <v>2989</v>
      </c>
      <c r="D2499" s="833" t="s">
        <v>6899</v>
      </c>
      <c r="E2499" s="834" t="s">
        <v>3075</v>
      </c>
      <c r="F2499" s="832" t="s">
        <v>2984</v>
      </c>
      <c r="G2499" s="832" t="s">
        <v>3383</v>
      </c>
      <c r="H2499" s="832" t="s">
        <v>689</v>
      </c>
      <c r="I2499" s="832" t="s">
        <v>2949</v>
      </c>
      <c r="J2499" s="832" t="s">
        <v>2297</v>
      </c>
      <c r="K2499" s="832" t="s">
        <v>1546</v>
      </c>
      <c r="L2499" s="835">
        <v>72.27</v>
      </c>
      <c r="M2499" s="835">
        <v>144.54</v>
      </c>
      <c r="N2499" s="832">
        <v>2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10</v>
      </c>
      <c r="B2500" s="832" t="s">
        <v>2982</v>
      </c>
      <c r="C2500" s="832" t="s">
        <v>2989</v>
      </c>
      <c r="D2500" s="833" t="s">
        <v>6899</v>
      </c>
      <c r="E2500" s="834" t="s">
        <v>3075</v>
      </c>
      <c r="F2500" s="832" t="s">
        <v>2984</v>
      </c>
      <c r="G2500" s="832" t="s">
        <v>3383</v>
      </c>
      <c r="H2500" s="832" t="s">
        <v>689</v>
      </c>
      <c r="I2500" s="832" t="s">
        <v>2788</v>
      </c>
      <c r="J2500" s="832" t="s">
        <v>1697</v>
      </c>
      <c r="K2500" s="832" t="s">
        <v>1546</v>
      </c>
      <c r="L2500" s="835">
        <v>72.27</v>
      </c>
      <c r="M2500" s="835">
        <v>144.54</v>
      </c>
      <c r="N2500" s="832">
        <v>2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10</v>
      </c>
      <c r="B2501" s="832" t="s">
        <v>2982</v>
      </c>
      <c r="C2501" s="832" t="s">
        <v>2989</v>
      </c>
      <c r="D2501" s="833" t="s">
        <v>6899</v>
      </c>
      <c r="E2501" s="834" t="s">
        <v>3075</v>
      </c>
      <c r="F2501" s="832" t="s">
        <v>2984</v>
      </c>
      <c r="G2501" s="832" t="s">
        <v>3383</v>
      </c>
      <c r="H2501" s="832" t="s">
        <v>689</v>
      </c>
      <c r="I2501" s="832" t="s">
        <v>3933</v>
      </c>
      <c r="J2501" s="832" t="s">
        <v>3934</v>
      </c>
      <c r="K2501" s="832" t="s">
        <v>1546</v>
      </c>
      <c r="L2501" s="835">
        <v>72.27</v>
      </c>
      <c r="M2501" s="835">
        <v>144.54</v>
      </c>
      <c r="N2501" s="832">
        <v>2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10</v>
      </c>
      <c r="B2502" s="832" t="s">
        <v>2982</v>
      </c>
      <c r="C2502" s="832" t="s">
        <v>2989</v>
      </c>
      <c r="D2502" s="833" t="s">
        <v>6899</v>
      </c>
      <c r="E2502" s="834" t="s">
        <v>3075</v>
      </c>
      <c r="F2502" s="832" t="s">
        <v>2984</v>
      </c>
      <c r="G2502" s="832" t="s">
        <v>3383</v>
      </c>
      <c r="H2502" s="832" t="s">
        <v>689</v>
      </c>
      <c r="I2502" s="832" t="s">
        <v>2637</v>
      </c>
      <c r="J2502" s="832" t="s">
        <v>1283</v>
      </c>
      <c r="K2502" s="832" t="s">
        <v>1281</v>
      </c>
      <c r="L2502" s="835">
        <v>130.38999999999999</v>
      </c>
      <c r="M2502" s="835">
        <v>3911.7</v>
      </c>
      <c r="N2502" s="832">
        <v>30</v>
      </c>
      <c r="O2502" s="836">
        <v>0.5</v>
      </c>
      <c r="P2502" s="835">
        <v>3911.7</v>
      </c>
      <c r="Q2502" s="837">
        <v>1</v>
      </c>
      <c r="R2502" s="832">
        <v>30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10</v>
      </c>
      <c r="B2503" s="832" t="s">
        <v>2982</v>
      </c>
      <c r="C2503" s="832" t="s">
        <v>2989</v>
      </c>
      <c r="D2503" s="833" t="s">
        <v>6899</v>
      </c>
      <c r="E2503" s="834" t="s">
        <v>3075</v>
      </c>
      <c r="F2503" s="832" t="s">
        <v>2984</v>
      </c>
      <c r="G2503" s="832" t="s">
        <v>3383</v>
      </c>
      <c r="H2503" s="832" t="s">
        <v>689</v>
      </c>
      <c r="I2503" s="832" t="s">
        <v>2950</v>
      </c>
      <c r="J2503" s="832" t="s">
        <v>2298</v>
      </c>
      <c r="K2503" s="832" t="s">
        <v>1546</v>
      </c>
      <c r="L2503" s="835">
        <v>72.27</v>
      </c>
      <c r="M2503" s="835">
        <v>144.54</v>
      </c>
      <c r="N2503" s="832">
        <v>2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10</v>
      </c>
      <c r="B2504" s="832" t="s">
        <v>2982</v>
      </c>
      <c r="C2504" s="832" t="s">
        <v>2989</v>
      </c>
      <c r="D2504" s="833" t="s">
        <v>6899</v>
      </c>
      <c r="E2504" s="834" t="s">
        <v>3075</v>
      </c>
      <c r="F2504" s="832" t="s">
        <v>2984</v>
      </c>
      <c r="G2504" s="832" t="s">
        <v>3383</v>
      </c>
      <c r="H2504" s="832" t="s">
        <v>689</v>
      </c>
      <c r="I2504" s="832" t="s">
        <v>5080</v>
      </c>
      <c r="J2504" s="832" t="s">
        <v>3991</v>
      </c>
      <c r="K2504" s="832" t="s">
        <v>1281</v>
      </c>
      <c r="L2504" s="835">
        <v>132.34</v>
      </c>
      <c r="M2504" s="835">
        <v>661.7</v>
      </c>
      <c r="N2504" s="832">
        <v>5</v>
      </c>
      <c r="O2504" s="836">
        <v>0.5</v>
      </c>
      <c r="P2504" s="835">
        <v>661.7</v>
      </c>
      <c r="Q2504" s="837">
        <v>1</v>
      </c>
      <c r="R2504" s="832">
        <v>5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10</v>
      </c>
      <c r="B2505" s="832" t="s">
        <v>2982</v>
      </c>
      <c r="C2505" s="832" t="s">
        <v>2989</v>
      </c>
      <c r="D2505" s="833" t="s">
        <v>6899</v>
      </c>
      <c r="E2505" s="834" t="s">
        <v>3075</v>
      </c>
      <c r="F2505" s="832" t="s">
        <v>2984</v>
      </c>
      <c r="G2505" s="832" t="s">
        <v>3175</v>
      </c>
      <c r="H2505" s="832" t="s">
        <v>630</v>
      </c>
      <c r="I2505" s="832" t="s">
        <v>3179</v>
      </c>
      <c r="J2505" s="832" t="s">
        <v>3180</v>
      </c>
      <c r="K2505" s="832" t="s">
        <v>3181</v>
      </c>
      <c r="L2505" s="835">
        <v>87.67</v>
      </c>
      <c r="M2505" s="835">
        <v>438.35</v>
      </c>
      <c r="N2505" s="832">
        <v>5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10</v>
      </c>
      <c r="B2506" s="832" t="s">
        <v>2982</v>
      </c>
      <c r="C2506" s="832" t="s">
        <v>2989</v>
      </c>
      <c r="D2506" s="833" t="s">
        <v>6899</v>
      </c>
      <c r="E2506" s="834" t="s">
        <v>3075</v>
      </c>
      <c r="F2506" s="832" t="s">
        <v>2984</v>
      </c>
      <c r="G2506" s="832" t="s">
        <v>3388</v>
      </c>
      <c r="H2506" s="832" t="s">
        <v>630</v>
      </c>
      <c r="I2506" s="832" t="s">
        <v>3392</v>
      </c>
      <c r="J2506" s="832" t="s">
        <v>1210</v>
      </c>
      <c r="K2506" s="832" t="s">
        <v>3393</v>
      </c>
      <c r="L2506" s="835">
        <v>110.05</v>
      </c>
      <c r="M2506" s="835">
        <v>110.05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10</v>
      </c>
      <c r="B2507" s="832" t="s">
        <v>2982</v>
      </c>
      <c r="C2507" s="832" t="s">
        <v>2989</v>
      </c>
      <c r="D2507" s="833" t="s">
        <v>6899</v>
      </c>
      <c r="E2507" s="834" t="s">
        <v>3075</v>
      </c>
      <c r="F2507" s="832" t="s">
        <v>2984</v>
      </c>
      <c r="G2507" s="832" t="s">
        <v>3182</v>
      </c>
      <c r="H2507" s="832" t="s">
        <v>630</v>
      </c>
      <c r="I2507" s="832" t="s">
        <v>3844</v>
      </c>
      <c r="J2507" s="832" t="s">
        <v>706</v>
      </c>
      <c r="K2507" s="832" t="s">
        <v>3845</v>
      </c>
      <c r="L2507" s="835">
        <v>33.71</v>
      </c>
      <c r="M2507" s="835">
        <v>33.71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10</v>
      </c>
      <c r="B2508" s="832" t="s">
        <v>2982</v>
      </c>
      <c r="C2508" s="832" t="s">
        <v>2989</v>
      </c>
      <c r="D2508" s="833" t="s">
        <v>6899</v>
      </c>
      <c r="E2508" s="834" t="s">
        <v>3075</v>
      </c>
      <c r="F2508" s="832" t="s">
        <v>2984</v>
      </c>
      <c r="G2508" s="832" t="s">
        <v>3185</v>
      </c>
      <c r="H2508" s="832" t="s">
        <v>689</v>
      </c>
      <c r="I2508" s="832" t="s">
        <v>2523</v>
      </c>
      <c r="J2508" s="832" t="s">
        <v>941</v>
      </c>
      <c r="K2508" s="832" t="s">
        <v>2524</v>
      </c>
      <c r="L2508" s="835">
        <v>63.75</v>
      </c>
      <c r="M2508" s="835">
        <v>191.25</v>
      </c>
      <c r="N2508" s="832">
        <v>3</v>
      </c>
      <c r="O2508" s="836">
        <v>0.5</v>
      </c>
      <c r="P2508" s="835">
        <v>191.25</v>
      </c>
      <c r="Q2508" s="837">
        <v>1</v>
      </c>
      <c r="R2508" s="832">
        <v>3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10</v>
      </c>
      <c r="B2509" s="832" t="s">
        <v>2982</v>
      </c>
      <c r="C2509" s="832" t="s">
        <v>2989</v>
      </c>
      <c r="D2509" s="833" t="s">
        <v>6899</v>
      </c>
      <c r="E2509" s="834" t="s">
        <v>3075</v>
      </c>
      <c r="F2509" s="832" t="s">
        <v>2984</v>
      </c>
      <c r="G2509" s="832" t="s">
        <v>5081</v>
      </c>
      <c r="H2509" s="832" t="s">
        <v>630</v>
      </c>
      <c r="I2509" s="832" t="s">
        <v>5082</v>
      </c>
      <c r="J2509" s="832" t="s">
        <v>5083</v>
      </c>
      <c r="K2509" s="832" t="s">
        <v>3997</v>
      </c>
      <c r="L2509" s="835">
        <v>1543.27</v>
      </c>
      <c r="M2509" s="835">
        <v>1543.27</v>
      </c>
      <c r="N2509" s="832">
        <v>1</v>
      </c>
      <c r="O2509" s="836">
        <v>0.5</v>
      </c>
      <c r="P2509" s="835">
        <v>1543.27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10</v>
      </c>
      <c r="B2510" s="832" t="s">
        <v>2982</v>
      </c>
      <c r="C2510" s="832" t="s">
        <v>2989</v>
      </c>
      <c r="D2510" s="833" t="s">
        <v>6899</v>
      </c>
      <c r="E2510" s="834" t="s">
        <v>3075</v>
      </c>
      <c r="F2510" s="832" t="s">
        <v>2984</v>
      </c>
      <c r="G2510" s="832" t="s">
        <v>3425</v>
      </c>
      <c r="H2510" s="832" t="s">
        <v>630</v>
      </c>
      <c r="I2510" s="832" t="s">
        <v>3426</v>
      </c>
      <c r="J2510" s="832" t="s">
        <v>743</v>
      </c>
      <c r="K2510" s="832" t="s">
        <v>3427</v>
      </c>
      <c r="L2510" s="835">
        <v>42.54</v>
      </c>
      <c r="M2510" s="835">
        <v>42.54</v>
      </c>
      <c r="N2510" s="832">
        <v>1</v>
      </c>
      <c r="O2510" s="836">
        <v>0.5</v>
      </c>
      <c r="P2510" s="835">
        <v>42.54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10</v>
      </c>
      <c r="B2511" s="832" t="s">
        <v>2982</v>
      </c>
      <c r="C2511" s="832" t="s">
        <v>2989</v>
      </c>
      <c r="D2511" s="833" t="s">
        <v>6899</v>
      </c>
      <c r="E2511" s="834" t="s">
        <v>3075</v>
      </c>
      <c r="F2511" s="832" t="s">
        <v>2984</v>
      </c>
      <c r="G2511" s="832" t="s">
        <v>3425</v>
      </c>
      <c r="H2511" s="832" t="s">
        <v>630</v>
      </c>
      <c r="I2511" s="832" t="s">
        <v>3428</v>
      </c>
      <c r="J2511" s="832" t="s">
        <v>1024</v>
      </c>
      <c r="K2511" s="832" t="s">
        <v>3429</v>
      </c>
      <c r="L2511" s="835">
        <v>24.05</v>
      </c>
      <c r="M2511" s="835">
        <v>192.4</v>
      </c>
      <c r="N2511" s="832">
        <v>8</v>
      </c>
      <c r="O2511" s="836">
        <v>0.5</v>
      </c>
      <c r="P2511" s="835">
        <v>192.4</v>
      </c>
      <c r="Q2511" s="837">
        <v>1</v>
      </c>
      <c r="R2511" s="832">
        <v>8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10</v>
      </c>
      <c r="B2512" s="832" t="s">
        <v>2982</v>
      </c>
      <c r="C2512" s="832" t="s">
        <v>2989</v>
      </c>
      <c r="D2512" s="833" t="s">
        <v>6899</v>
      </c>
      <c r="E2512" s="834" t="s">
        <v>3075</v>
      </c>
      <c r="F2512" s="832" t="s">
        <v>2984</v>
      </c>
      <c r="G2512" s="832" t="s">
        <v>3425</v>
      </c>
      <c r="H2512" s="832" t="s">
        <v>630</v>
      </c>
      <c r="I2512" s="832" t="s">
        <v>3430</v>
      </c>
      <c r="J2512" s="832" t="s">
        <v>1070</v>
      </c>
      <c r="K2512" s="832" t="s">
        <v>3427</v>
      </c>
      <c r="L2512" s="835">
        <v>42.54</v>
      </c>
      <c r="M2512" s="835">
        <v>85.08</v>
      </c>
      <c r="N2512" s="832">
        <v>2</v>
      </c>
      <c r="O2512" s="836">
        <v>1</v>
      </c>
      <c r="P2512" s="835">
        <v>42.54</v>
      </c>
      <c r="Q2512" s="837">
        <v>0.5</v>
      </c>
      <c r="R2512" s="832">
        <v>1</v>
      </c>
      <c r="S2512" s="837">
        <v>0.5</v>
      </c>
      <c r="T2512" s="836">
        <v>0.5</v>
      </c>
      <c r="U2512" s="838">
        <v>0.5</v>
      </c>
    </row>
    <row r="2513" spans="1:21" ht="14.4" customHeight="1" x14ac:dyDescent="0.3">
      <c r="A2513" s="831">
        <v>10</v>
      </c>
      <c r="B2513" s="832" t="s">
        <v>2982</v>
      </c>
      <c r="C2513" s="832" t="s">
        <v>2989</v>
      </c>
      <c r="D2513" s="833" t="s">
        <v>6899</v>
      </c>
      <c r="E2513" s="834" t="s">
        <v>3075</v>
      </c>
      <c r="F2513" s="832" t="s">
        <v>2984</v>
      </c>
      <c r="G2513" s="832" t="s">
        <v>3425</v>
      </c>
      <c r="H2513" s="832" t="s">
        <v>630</v>
      </c>
      <c r="I2513" s="832" t="s">
        <v>3431</v>
      </c>
      <c r="J2513" s="832" t="s">
        <v>1070</v>
      </c>
      <c r="K2513" s="832" t="s">
        <v>3432</v>
      </c>
      <c r="L2513" s="835">
        <v>60.28</v>
      </c>
      <c r="M2513" s="835">
        <v>60.28</v>
      </c>
      <c r="N2513" s="832">
        <v>1</v>
      </c>
      <c r="O2513" s="836">
        <v>1</v>
      </c>
      <c r="P2513" s="835">
        <v>60.28</v>
      </c>
      <c r="Q2513" s="837">
        <v>1</v>
      </c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10</v>
      </c>
      <c r="B2514" s="832" t="s">
        <v>2982</v>
      </c>
      <c r="C2514" s="832" t="s">
        <v>2989</v>
      </c>
      <c r="D2514" s="833" t="s">
        <v>6899</v>
      </c>
      <c r="E2514" s="834" t="s">
        <v>3075</v>
      </c>
      <c r="F2514" s="832" t="s">
        <v>2984</v>
      </c>
      <c r="G2514" s="832" t="s">
        <v>4162</v>
      </c>
      <c r="H2514" s="832" t="s">
        <v>630</v>
      </c>
      <c r="I2514" s="832" t="s">
        <v>4166</v>
      </c>
      <c r="J2514" s="832" t="s">
        <v>4167</v>
      </c>
      <c r="K2514" s="832" t="s">
        <v>4168</v>
      </c>
      <c r="L2514" s="835">
        <v>45.8</v>
      </c>
      <c r="M2514" s="835">
        <v>91.6</v>
      </c>
      <c r="N2514" s="832">
        <v>2</v>
      </c>
      <c r="O2514" s="836">
        <v>0.5</v>
      </c>
      <c r="P2514" s="835">
        <v>91.6</v>
      </c>
      <c r="Q2514" s="837">
        <v>1</v>
      </c>
      <c r="R2514" s="832">
        <v>2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10</v>
      </c>
      <c r="B2515" s="832" t="s">
        <v>2982</v>
      </c>
      <c r="C2515" s="832" t="s">
        <v>2989</v>
      </c>
      <c r="D2515" s="833" t="s">
        <v>6899</v>
      </c>
      <c r="E2515" s="834" t="s">
        <v>3075</v>
      </c>
      <c r="F2515" s="832" t="s">
        <v>2984</v>
      </c>
      <c r="G2515" s="832" t="s">
        <v>3445</v>
      </c>
      <c r="H2515" s="832" t="s">
        <v>630</v>
      </c>
      <c r="I2515" s="832" t="s">
        <v>4835</v>
      </c>
      <c r="J2515" s="832" t="s">
        <v>745</v>
      </c>
      <c r="K2515" s="832" t="s">
        <v>4836</v>
      </c>
      <c r="L2515" s="835">
        <v>0</v>
      </c>
      <c r="M2515" s="835">
        <v>0</v>
      </c>
      <c r="N2515" s="832">
        <v>1</v>
      </c>
      <c r="O2515" s="836">
        <v>0.5</v>
      </c>
      <c r="P2515" s="835"/>
      <c r="Q2515" s="837"/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10</v>
      </c>
      <c r="B2516" s="832" t="s">
        <v>2982</v>
      </c>
      <c r="C2516" s="832" t="s">
        <v>2989</v>
      </c>
      <c r="D2516" s="833" t="s">
        <v>6899</v>
      </c>
      <c r="E2516" s="834" t="s">
        <v>3075</v>
      </c>
      <c r="F2516" s="832" t="s">
        <v>2984</v>
      </c>
      <c r="G2516" s="832" t="s">
        <v>3962</v>
      </c>
      <c r="H2516" s="832" t="s">
        <v>630</v>
      </c>
      <c r="I2516" s="832" t="s">
        <v>2718</v>
      </c>
      <c r="J2516" s="832" t="s">
        <v>2719</v>
      </c>
      <c r="K2516" s="832" t="s">
        <v>2720</v>
      </c>
      <c r="L2516" s="835">
        <v>659.87</v>
      </c>
      <c r="M2516" s="835">
        <v>659.87</v>
      </c>
      <c r="N2516" s="832">
        <v>1</v>
      </c>
      <c r="O2516" s="836">
        <v>0.5</v>
      </c>
      <c r="P2516" s="835">
        <v>659.87</v>
      </c>
      <c r="Q2516" s="837">
        <v>1</v>
      </c>
      <c r="R2516" s="832">
        <v>1</v>
      </c>
      <c r="S2516" s="837">
        <v>1</v>
      </c>
      <c r="T2516" s="836">
        <v>0.5</v>
      </c>
      <c r="U2516" s="838">
        <v>1</v>
      </c>
    </row>
    <row r="2517" spans="1:21" ht="14.4" customHeight="1" x14ac:dyDescent="0.3">
      <c r="A2517" s="831">
        <v>10</v>
      </c>
      <c r="B2517" s="832" t="s">
        <v>2982</v>
      </c>
      <c r="C2517" s="832" t="s">
        <v>2989</v>
      </c>
      <c r="D2517" s="833" t="s">
        <v>6899</v>
      </c>
      <c r="E2517" s="834" t="s">
        <v>3065</v>
      </c>
      <c r="F2517" s="832" t="s">
        <v>2984</v>
      </c>
      <c r="G2517" s="832" t="s">
        <v>3249</v>
      </c>
      <c r="H2517" s="832" t="s">
        <v>630</v>
      </c>
      <c r="I2517" s="832" t="s">
        <v>3250</v>
      </c>
      <c r="J2517" s="832" t="s">
        <v>3251</v>
      </c>
      <c r="K2517" s="832" t="s">
        <v>3252</v>
      </c>
      <c r="L2517" s="835">
        <v>19.75</v>
      </c>
      <c r="M2517" s="835">
        <v>39.5</v>
      </c>
      <c r="N2517" s="832">
        <v>2</v>
      </c>
      <c r="O2517" s="836">
        <v>0.5</v>
      </c>
      <c r="P2517" s="835">
        <v>39.5</v>
      </c>
      <c r="Q2517" s="837">
        <v>1</v>
      </c>
      <c r="R2517" s="832">
        <v>2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10</v>
      </c>
      <c r="B2518" s="832" t="s">
        <v>2982</v>
      </c>
      <c r="C2518" s="832" t="s">
        <v>2989</v>
      </c>
      <c r="D2518" s="833" t="s">
        <v>6899</v>
      </c>
      <c r="E2518" s="834" t="s">
        <v>3065</v>
      </c>
      <c r="F2518" s="832" t="s">
        <v>2984</v>
      </c>
      <c r="G2518" s="832" t="s">
        <v>3106</v>
      </c>
      <c r="H2518" s="832" t="s">
        <v>689</v>
      </c>
      <c r="I2518" s="832" t="s">
        <v>2590</v>
      </c>
      <c r="J2518" s="832" t="s">
        <v>2591</v>
      </c>
      <c r="K2518" s="832" t="s">
        <v>2592</v>
      </c>
      <c r="L2518" s="835">
        <v>111.22</v>
      </c>
      <c r="M2518" s="835">
        <v>111.22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10</v>
      </c>
      <c r="B2519" s="832" t="s">
        <v>2982</v>
      </c>
      <c r="C2519" s="832" t="s">
        <v>2989</v>
      </c>
      <c r="D2519" s="833" t="s">
        <v>6899</v>
      </c>
      <c r="E2519" s="834" t="s">
        <v>3065</v>
      </c>
      <c r="F2519" s="832" t="s">
        <v>2984</v>
      </c>
      <c r="G2519" s="832" t="s">
        <v>3106</v>
      </c>
      <c r="H2519" s="832" t="s">
        <v>689</v>
      </c>
      <c r="I2519" s="832" t="s">
        <v>2448</v>
      </c>
      <c r="J2519" s="832" t="s">
        <v>2449</v>
      </c>
      <c r="K2519" s="832" t="s">
        <v>2450</v>
      </c>
      <c r="L2519" s="835">
        <v>149.52000000000001</v>
      </c>
      <c r="M2519" s="835">
        <v>299.04000000000002</v>
      </c>
      <c r="N2519" s="832">
        <v>2</v>
      </c>
      <c r="O2519" s="836">
        <v>1.5</v>
      </c>
      <c r="P2519" s="835">
        <v>149.52000000000001</v>
      </c>
      <c r="Q2519" s="837">
        <v>0.5</v>
      </c>
      <c r="R2519" s="832">
        <v>1</v>
      </c>
      <c r="S2519" s="837">
        <v>0.5</v>
      </c>
      <c r="T2519" s="836">
        <v>0.5</v>
      </c>
      <c r="U2519" s="838">
        <v>0.33333333333333331</v>
      </c>
    </row>
    <row r="2520" spans="1:21" ht="14.4" customHeight="1" x14ac:dyDescent="0.3">
      <c r="A2520" s="831">
        <v>10</v>
      </c>
      <c r="B2520" s="832" t="s">
        <v>2982</v>
      </c>
      <c r="C2520" s="832" t="s">
        <v>2989</v>
      </c>
      <c r="D2520" s="833" t="s">
        <v>6899</v>
      </c>
      <c r="E2520" s="834" t="s">
        <v>3065</v>
      </c>
      <c r="F2520" s="832" t="s">
        <v>2984</v>
      </c>
      <c r="G2520" s="832" t="s">
        <v>3106</v>
      </c>
      <c r="H2520" s="832" t="s">
        <v>689</v>
      </c>
      <c r="I2520" s="832" t="s">
        <v>2451</v>
      </c>
      <c r="J2520" s="832" t="s">
        <v>1014</v>
      </c>
      <c r="K2520" s="832" t="s">
        <v>3256</v>
      </c>
      <c r="L2520" s="835">
        <v>75.73</v>
      </c>
      <c r="M2520" s="835">
        <v>833.03000000000009</v>
      </c>
      <c r="N2520" s="832">
        <v>11</v>
      </c>
      <c r="O2520" s="836">
        <v>8.5</v>
      </c>
      <c r="P2520" s="835">
        <v>378.65000000000003</v>
      </c>
      <c r="Q2520" s="837">
        <v>0.45454545454545453</v>
      </c>
      <c r="R2520" s="832">
        <v>5</v>
      </c>
      <c r="S2520" s="837">
        <v>0.45454545454545453</v>
      </c>
      <c r="T2520" s="836">
        <v>4</v>
      </c>
      <c r="U2520" s="838">
        <v>0.47058823529411764</v>
      </c>
    </row>
    <row r="2521" spans="1:21" ht="14.4" customHeight="1" x14ac:dyDescent="0.3">
      <c r="A2521" s="831">
        <v>10</v>
      </c>
      <c r="B2521" s="832" t="s">
        <v>2982</v>
      </c>
      <c r="C2521" s="832" t="s">
        <v>2989</v>
      </c>
      <c r="D2521" s="833" t="s">
        <v>6899</v>
      </c>
      <c r="E2521" s="834" t="s">
        <v>3065</v>
      </c>
      <c r="F2521" s="832" t="s">
        <v>2984</v>
      </c>
      <c r="G2521" s="832" t="s">
        <v>3263</v>
      </c>
      <c r="H2521" s="832" t="s">
        <v>630</v>
      </c>
      <c r="I2521" s="832" t="s">
        <v>3264</v>
      </c>
      <c r="J2521" s="832" t="s">
        <v>2464</v>
      </c>
      <c r="K2521" s="832" t="s">
        <v>3265</v>
      </c>
      <c r="L2521" s="835">
        <v>42.63</v>
      </c>
      <c r="M2521" s="835">
        <v>639.45000000000005</v>
      </c>
      <c r="N2521" s="832">
        <v>15</v>
      </c>
      <c r="O2521" s="836">
        <v>7</v>
      </c>
      <c r="P2521" s="835">
        <v>511.56000000000006</v>
      </c>
      <c r="Q2521" s="837">
        <v>0.8</v>
      </c>
      <c r="R2521" s="832">
        <v>12</v>
      </c>
      <c r="S2521" s="837">
        <v>0.8</v>
      </c>
      <c r="T2521" s="836">
        <v>5.5</v>
      </c>
      <c r="U2521" s="838">
        <v>0.7857142857142857</v>
      </c>
    </row>
    <row r="2522" spans="1:21" ht="14.4" customHeight="1" x14ac:dyDescent="0.3">
      <c r="A2522" s="831">
        <v>10</v>
      </c>
      <c r="B2522" s="832" t="s">
        <v>2982</v>
      </c>
      <c r="C2522" s="832" t="s">
        <v>2989</v>
      </c>
      <c r="D2522" s="833" t="s">
        <v>6899</v>
      </c>
      <c r="E2522" s="834" t="s">
        <v>3065</v>
      </c>
      <c r="F2522" s="832" t="s">
        <v>2984</v>
      </c>
      <c r="G2522" s="832" t="s">
        <v>3107</v>
      </c>
      <c r="H2522" s="832" t="s">
        <v>689</v>
      </c>
      <c r="I2522" s="832" t="s">
        <v>4333</v>
      </c>
      <c r="J2522" s="832" t="s">
        <v>3109</v>
      </c>
      <c r="K2522" s="832" t="s">
        <v>4334</v>
      </c>
      <c r="L2522" s="835">
        <v>19.59</v>
      </c>
      <c r="M2522" s="835">
        <v>19.59</v>
      </c>
      <c r="N2522" s="832">
        <v>1</v>
      </c>
      <c r="O2522" s="836">
        <v>0.5</v>
      </c>
      <c r="P2522" s="835">
        <v>19.59</v>
      </c>
      <c r="Q2522" s="837">
        <v>1</v>
      </c>
      <c r="R2522" s="832">
        <v>1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10</v>
      </c>
      <c r="B2523" s="832" t="s">
        <v>2982</v>
      </c>
      <c r="C2523" s="832" t="s">
        <v>2989</v>
      </c>
      <c r="D2523" s="833" t="s">
        <v>6899</v>
      </c>
      <c r="E2523" s="834" t="s">
        <v>3065</v>
      </c>
      <c r="F2523" s="832" t="s">
        <v>2984</v>
      </c>
      <c r="G2523" s="832" t="s">
        <v>3107</v>
      </c>
      <c r="H2523" s="832" t="s">
        <v>689</v>
      </c>
      <c r="I2523" s="832" t="s">
        <v>3284</v>
      </c>
      <c r="J2523" s="832" t="s">
        <v>3109</v>
      </c>
      <c r="K2523" s="832" t="s">
        <v>3285</v>
      </c>
      <c r="L2523" s="835">
        <v>58.77</v>
      </c>
      <c r="M2523" s="835">
        <v>117.54</v>
      </c>
      <c r="N2523" s="832">
        <v>2</v>
      </c>
      <c r="O2523" s="836">
        <v>2</v>
      </c>
      <c r="P2523" s="835">
        <v>58.77</v>
      </c>
      <c r="Q2523" s="837">
        <v>0.5</v>
      </c>
      <c r="R2523" s="832">
        <v>1</v>
      </c>
      <c r="S2523" s="837">
        <v>0.5</v>
      </c>
      <c r="T2523" s="836">
        <v>1</v>
      </c>
      <c r="U2523" s="838">
        <v>0.5</v>
      </c>
    </row>
    <row r="2524" spans="1:21" ht="14.4" customHeight="1" x14ac:dyDescent="0.3">
      <c r="A2524" s="831">
        <v>10</v>
      </c>
      <c r="B2524" s="832" t="s">
        <v>2982</v>
      </c>
      <c r="C2524" s="832" t="s">
        <v>2989</v>
      </c>
      <c r="D2524" s="833" t="s">
        <v>6899</v>
      </c>
      <c r="E2524" s="834" t="s">
        <v>3065</v>
      </c>
      <c r="F2524" s="832" t="s">
        <v>2984</v>
      </c>
      <c r="G2524" s="832" t="s">
        <v>3107</v>
      </c>
      <c r="H2524" s="832" t="s">
        <v>630</v>
      </c>
      <c r="I2524" s="832" t="s">
        <v>3810</v>
      </c>
      <c r="J2524" s="832" t="s">
        <v>3287</v>
      </c>
      <c r="K2524" s="832" t="s">
        <v>3811</v>
      </c>
      <c r="L2524" s="835">
        <v>34.57</v>
      </c>
      <c r="M2524" s="835">
        <v>34.57</v>
      </c>
      <c r="N2524" s="832">
        <v>1</v>
      </c>
      <c r="O2524" s="836">
        <v>1</v>
      </c>
      <c r="P2524" s="835">
        <v>34.57</v>
      </c>
      <c r="Q2524" s="837">
        <v>1</v>
      </c>
      <c r="R2524" s="832">
        <v>1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10</v>
      </c>
      <c r="B2525" s="832" t="s">
        <v>2982</v>
      </c>
      <c r="C2525" s="832" t="s">
        <v>2989</v>
      </c>
      <c r="D2525" s="833" t="s">
        <v>6899</v>
      </c>
      <c r="E2525" s="834" t="s">
        <v>3065</v>
      </c>
      <c r="F2525" s="832" t="s">
        <v>2984</v>
      </c>
      <c r="G2525" s="832" t="s">
        <v>3107</v>
      </c>
      <c r="H2525" s="832" t="s">
        <v>630</v>
      </c>
      <c r="I2525" s="832" t="s">
        <v>3286</v>
      </c>
      <c r="J2525" s="832" t="s">
        <v>3287</v>
      </c>
      <c r="K2525" s="832" t="s">
        <v>3288</v>
      </c>
      <c r="L2525" s="835">
        <v>13.83</v>
      </c>
      <c r="M2525" s="835">
        <v>13.83</v>
      </c>
      <c r="N2525" s="832">
        <v>1</v>
      </c>
      <c r="O2525" s="836">
        <v>0.5</v>
      </c>
      <c r="P2525" s="835">
        <v>13.83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10</v>
      </c>
      <c r="B2526" s="832" t="s">
        <v>2982</v>
      </c>
      <c r="C2526" s="832" t="s">
        <v>2989</v>
      </c>
      <c r="D2526" s="833" t="s">
        <v>6899</v>
      </c>
      <c r="E2526" s="834" t="s">
        <v>3065</v>
      </c>
      <c r="F2526" s="832" t="s">
        <v>2984</v>
      </c>
      <c r="G2526" s="832" t="s">
        <v>3782</v>
      </c>
      <c r="H2526" s="832" t="s">
        <v>630</v>
      </c>
      <c r="I2526" s="832" t="s">
        <v>4786</v>
      </c>
      <c r="J2526" s="832" t="s">
        <v>1250</v>
      </c>
      <c r="K2526" s="832" t="s">
        <v>4787</v>
      </c>
      <c r="L2526" s="835">
        <v>47.47</v>
      </c>
      <c r="M2526" s="835">
        <v>284.82</v>
      </c>
      <c r="N2526" s="832">
        <v>6</v>
      </c>
      <c r="O2526" s="836">
        <v>5</v>
      </c>
      <c r="P2526" s="835">
        <v>47.47</v>
      </c>
      <c r="Q2526" s="837">
        <v>0.16666666666666666</v>
      </c>
      <c r="R2526" s="832">
        <v>1</v>
      </c>
      <c r="S2526" s="837">
        <v>0.16666666666666666</v>
      </c>
      <c r="T2526" s="836">
        <v>1</v>
      </c>
      <c r="U2526" s="838">
        <v>0.2</v>
      </c>
    </row>
    <row r="2527" spans="1:21" ht="14.4" customHeight="1" x14ac:dyDescent="0.3">
      <c r="A2527" s="831">
        <v>10</v>
      </c>
      <c r="B2527" s="832" t="s">
        <v>2982</v>
      </c>
      <c r="C2527" s="832" t="s">
        <v>2989</v>
      </c>
      <c r="D2527" s="833" t="s">
        <v>6899</v>
      </c>
      <c r="E2527" s="834" t="s">
        <v>3065</v>
      </c>
      <c r="F2527" s="832" t="s">
        <v>2984</v>
      </c>
      <c r="G2527" s="832" t="s">
        <v>3782</v>
      </c>
      <c r="H2527" s="832" t="s">
        <v>630</v>
      </c>
      <c r="I2527" s="832" t="s">
        <v>4879</v>
      </c>
      <c r="J2527" s="832" t="s">
        <v>4880</v>
      </c>
      <c r="K2527" s="832" t="s">
        <v>4881</v>
      </c>
      <c r="L2527" s="835">
        <v>0</v>
      </c>
      <c r="M2527" s="835">
        <v>0</v>
      </c>
      <c r="N2527" s="832">
        <v>1</v>
      </c>
      <c r="O2527" s="836">
        <v>1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10</v>
      </c>
      <c r="B2528" s="832" t="s">
        <v>2982</v>
      </c>
      <c r="C2528" s="832" t="s">
        <v>2989</v>
      </c>
      <c r="D2528" s="833" t="s">
        <v>6899</v>
      </c>
      <c r="E2528" s="834" t="s">
        <v>3065</v>
      </c>
      <c r="F2528" s="832" t="s">
        <v>2984</v>
      </c>
      <c r="G2528" s="832" t="s">
        <v>3648</v>
      </c>
      <c r="H2528" s="832" t="s">
        <v>630</v>
      </c>
      <c r="I2528" s="832" t="s">
        <v>4221</v>
      </c>
      <c r="J2528" s="832" t="s">
        <v>764</v>
      </c>
      <c r="K2528" s="832" t="s">
        <v>4222</v>
      </c>
      <c r="L2528" s="835">
        <v>18.809999999999999</v>
      </c>
      <c r="M2528" s="835">
        <v>18.809999999999999</v>
      </c>
      <c r="N2528" s="832">
        <v>1</v>
      </c>
      <c r="O2528" s="836">
        <v>0.5</v>
      </c>
      <c r="P2528" s="835">
        <v>18.809999999999999</v>
      </c>
      <c r="Q2528" s="837">
        <v>1</v>
      </c>
      <c r="R2528" s="832">
        <v>1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10</v>
      </c>
      <c r="B2529" s="832" t="s">
        <v>2982</v>
      </c>
      <c r="C2529" s="832" t="s">
        <v>2989</v>
      </c>
      <c r="D2529" s="833" t="s">
        <v>6899</v>
      </c>
      <c r="E2529" s="834" t="s">
        <v>3065</v>
      </c>
      <c r="F2529" s="832" t="s">
        <v>2984</v>
      </c>
      <c r="G2529" s="832" t="s">
        <v>3648</v>
      </c>
      <c r="H2529" s="832" t="s">
        <v>630</v>
      </c>
      <c r="I2529" s="832" t="s">
        <v>4788</v>
      </c>
      <c r="J2529" s="832" t="s">
        <v>1380</v>
      </c>
      <c r="K2529" s="832" t="s">
        <v>4789</v>
      </c>
      <c r="L2529" s="835">
        <v>80.760000000000005</v>
      </c>
      <c r="M2529" s="835">
        <v>242.28000000000003</v>
      </c>
      <c r="N2529" s="832">
        <v>3</v>
      </c>
      <c r="O2529" s="836">
        <v>2.5</v>
      </c>
      <c r="P2529" s="835">
        <v>161.52000000000001</v>
      </c>
      <c r="Q2529" s="837">
        <v>0.66666666666666663</v>
      </c>
      <c r="R2529" s="832">
        <v>2</v>
      </c>
      <c r="S2529" s="837">
        <v>0.66666666666666663</v>
      </c>
      <c r="T2529" s="836">
        <v>1.5</v>
      </c>
      <c r="U2529" s="838">
        <v>0.6</v>
      </c>
    </row>
    <row r="2530" spans="1:21" ht="14.4" customHeight="1" x14ac:dyDescent="0.3">
      <c r="A2530" s="831">
        <v>10</v>
      </c>
      <c r="B2530" s="832" t="s">
        <v>2982</v>
      </c>
      <c r="C2530" s="832" t="s">
        <v>2989</v>
      </c>
      <c r="D2530" s="833" t="s">
        <v>6899</v>
      </c>
      <c r="E2530" s="834" t="s">
        <v>3065</v>
      </c>
      <c r="F2530" s="832" t="s">
        <v>2984</v>
      </c>
      <c r="G2530" s="832" t="s">
        <v>3648</v>
      </c>
      <c r="H2530" s="832" t="s">
        <v>630</v>
      </c>
      <c r="I2530" s="832" t="s">
        <v>3649</v>
      </c>
      <c r="J2530" s="832" t="s">
        <v>1380</v>
      </c>
      <c r="K2530" s="832" t="s">
        <v>3650</v>
      </c>
      <c r="L2530" s="835">
        <v>161.52000000000001</v>
      </c>
      <c r="M2530" s="835">
        <v>323.04000000000002</v>
      </c>
      <c r="N2530" s="832">
        <v>2</v>
      </c>
      <c r="O2530" s="836">
        <v>1.5</v>
      </c>
      <c r="P2530" s="835">
        <v>161.52000000000001</v>
      </c>
      <c r="Q2530" s="837">
        <v>0.5</v>
      </c>
      <c r="R2530" s="832">
        <v>1</v>
      </c>
      <c r="S2530" s="837">
        <v>0.5</v>
      </c>
      <c r="T2530" s="836">
        <v>0.5</v>
      </c>
      <c r="U2530" s="838">
        <v>0.33333333333333331</v>
      </c>
    </row>
    <row r="2531" spans="1:21" ht="14.4" customHeight="1" x14ac:dyDescent="0.3">
      <c r="A2531" s="831">
        <v>10</v>
      </c>
      <c r="B2531" s="832" t="s">
        <v>2982</v>
      </c>
      <c r="C2531" s="832" t="s">
        <v>2989</v>
      </c>
      <c r="D2531" s="833" t="s">
        <v>6899</v>
      </c>
      <c r="E2531" s="834" t="s">
        <v>3065</v>
      </c>
      <c r="F2531" s="832" t="s">
        <v>2984</v>
      </c>
      <c r="G2531" s="832" t="s">
        <v>3648</v>
      </c>
      <c r="H2531" s="832" t="s">
        <v>630</v>
      </c>
      <c r="I2531" s="832" t="s">
        <v>4076</v>
      </c>
      <c r="J2531" s="832" t="s">
        <v>764</v>
      </c>
      <c r="K2531" s="832" t="s">
        <v>4077</v>
      </c>
      <c r="L2531" s="835">
        <v>18.809999999999999</v>
      </c>
      <c r="M2531" s="835">
        <v>18.809999999999999</v>
      </c>
      <c r="N2531" s="832">
        <v>1</v>
      </c>
      <c r="O2531" s="836">
        <v>0.5</v>
      </c>
      <c r="P2531" s="835">
        <v>18.809999999999999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10</v>
      </c>
      <c r="B2532" s="832" t="s">
        <v>2982</v>
      </c>
      <c r="C2532" s="832" t="s">
        <v>2989</v>
      </c>
      <c r="D2532" s="833" t="s">
        <v>6899</v>
      </c>
      <c r="E2532" s="834" t="s">
        <v>3065</v>
      </c>
      <c r="F2532" s="832" t="s">
        <v>2984</v>
      </c>
      <c r="G2532" s="832" t="s">
        <v>3295</v>
      </c>
      <c r="H2532" s="832" t="s">
        <v>630</v>
      </c>
      <c r="I2532" s="832" t="s">
        <v>3296</v>
      </c>
      <c r="J2532" s="832" t="s">
        <v>1974</v>
      </c>
      <c r="K2532" s="832" t="s">
        <v>2798</v>
      </c>
      <c r="L2532" s="835">
        <v>0</v>
      </c>
      <c r="M2532" s="835">
        <v>0</v>
      </c>
      <c r="N2532" s="832">
        <v>1</v>
      </c>
      <c r="O2532" s="836">
        <v>1</v>
      </c>
      <c r="P2532" s="835">
        <v>0</v>
      </c>
      <c r="Q2532" s="837"/>
      <c r="R2532" s="832">
        <v>1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10</v>
      </c>
      <c r="B2533" s="832" t="s">
        <v>2982</v>
      </c>
      <c r="C2533" s="832" t="s">
        <v>2989</v>
      </c>
      <c r="D2533" s="833" t="s">
        <v>6899</v>
      </c>
      <c r="E2533" s="834" t="s">
        <v>3065</v>
      </c>
      <c r="F2533" s="832" t="s">
        <v>2984</v>
      </c>
      <c r="G2533" s="832" t="s">
        <v>3980</v>
      </c>
      <c r="H2533" s="832" t="s">
        <v>689</v>
      </c>
      <c r="I2533" s="832" t="s">
        <v>2608</v>
      </c>
      <c r="J2533" s="832" t="s">
        <v>1704</v>
      </c>
      <c r="K2533" s="832" t="s">
        <v>2609</v>
      </c>
      <c r="L2533" s="835">
        <v>3231.81</v>
      </c>
      <c r="M2533" s="835">
        <v>3231.81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10</v>
      </c>
      <c r="B2534" s="832" t="s">
        <v>2982</v>
      </c>
      <c r="C2534" s="832" t="s">
        <v>2989</v>
      </c>
      <c r="D2534" s="833" t="s">
        <v>6899</v>
      </c>
      <c r="E2534" s="834" t="s">
        <v>3065</v>
      </c>
      <c r="F2534" s="832" t="s">
        <v>2984</v>
      </c>
      <c r="G2534" s="832" t="s">
        <v>3544</v>
      </c>
      <c r="H2534" s="832" t="s">
        <v>689</v>
      </c>
      <c r="I2534" s="832" t="s">
        <v>2784</v>
      </c>
      <c r="J2534" s="832" t="s">
        <v>1639</v>
      </c>
      <c r="K2534" s="832" t="s">
        <v>2785</v>
      </c>
      <c r="L2534" s="835">
        <v>106.75</v>
      </c>
      <c r="M2534" s="835">
        <v>106.75</v>
      </c>
      <c r="N2534" s="832">
        <v>1</v>
      </c>
      <c r="O2534" s="836">
        <v>1</v>
      </c>
      <c r="P2534" s="835">
        <v>106.75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10</v>
      </c>
      <c r="B2535" s="832" t="s">
        <v>2982</v>
      </c>
      <c r="C2535" s="832" t="s">
        <v>2989</v>
      </c>
      <c r="D2535" s="833" t="s">
        <v>6899</v>
      </c>
      <c r="E2535" s="834" t="s">
        <v>3065</v>
      </c>
      <c r="F2535" s="832" t="s">
        <v>2984</v>
      </c>
      <c r="G2535" s="832" t="s">
        <v>3544</v>
      </c>
      <c r="H2535" s="832" t="s">
        <v>689</v>
      </c>
      <c r="I2535" s="832" t="s">
        <v>2528</v>
      </c>
      <c r="J2535" s="832" t="s">
        <v>784</v>
      </c>
      <c r="K2535" s="832" t="s">
        <v>2529</v>
      </c>
      <c r="L2535" s="835">
        <v>120.15</v>
      </c>
      <c r="M2535" s="835">
        <v>120.15</v>
      </c>
      <c r="N2535" s="832">
        <v>1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10</v>
      </c>
      <c r="B2536" s="832" t="s">
        <v>2982</v>
      </c>
      <c r="C2536" s="832" t="s">
        <v>2989</v>
      </c>
      <c r="D2536" s="833" t="s">
        <v>6899</v>
      </c>
      <c r="E2536" s="834" t="s">
        <v>3065</v>
      </c>
      <c r="F2536" s="832" t="s">
        <v>2984</v>
      </c>
      <c r="G2536" s="832" t="s">
        <v>4228</v>
      </c>
      <c r="H2536" s="832" t="s">
        <v>630</v>
      </c>
      <c r="I2536" s="832" t="s">
        <v>4414</v>
      </c>
      <c r="J2536" s="832" t="s">
        <v>736</v>
      </c>
      <c r="K2536" s="832" t="s">
        <v>4415</v>
      </c>
      <c r="L2536" s="835">
        <v>151.51</v>
      </c>
      <c r="M2536" s="835">
        <v>151.51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10</v>
      </c>
      <c r="B2537" s="832" t="s">
        <v>2982</v>
      </c>
      <c r="C2537" s="832" t="s">
        <v>2989</v>
      </c>
      <c r="D2537" s="833" t="s">
        <v>6899</v>
      </c>
      <c r="E2537" s="834" t="s">
        <v>3065</v>
      </c>
      <c r="F2537" s="832" t="s">
        <v>2984</v>
      </c>
      <c r="G2537" s="832" t="s">
        <v>3120</v>
      </c>
      <c r="H2537" s="832" t="s">
        <v>630</v>
      </c>
      <c r="I2537" s="832" t="s">
        <v>3211</v>
      </c>
      <c r="J2537" s="832" t="s">
        <v>1034</v>
      </c>
      <c r="K2537" s="832" t="s">
        <v>3212</v>
      </c>
      <c r="L2537" s="835">
        <v>48.09</v>
      </c>
      <c r="M2537" s="835">
        <v>192.36</v>
      </c>
      <c r="N2537" s="832">
        <v>4</v>
      </c>
      <c r="O2537" s="836">
        <v>4</v>
      </c>
      <c r="P2537" s="835">
        <v>48.09</v>
      </c>
      <c r="Q2537" s="837">
        <v>0.25</v>
      </c>
      <c r="R2537" s="832">
        <v>1</v>
      </c>
      <c r="S2537" s="837">
        <v>0.25</v>
      </c>
      <c r="T2537" s="836">
        <v>1</v>
      </c>
      <c r="U2537" s="838">
        <v>0.25</v>
      </c>
    </row>
    <row r="2538" spans="1:21" ht="14.4" customHeight="1" x14ac:dyDescent="0.3">
      <c r="A2538" s="831">
        <v>10</v>
      </c>
      <c r="B2538" s="832" t="s">
        <v>2982</v>
      </c>
      <c r="C2538" s="832" t="s">
        <v>2989</v>
      </c>
      <c r="D2538" s="833" t="s">
        <v>6899</v>
      </c>
      <c r="E2538" s="834" t="s">
        <v>3065</v>
      </c>
      <c r="F2538" s="832" t="s">
        <v>2984</v>
      </c>
      <c r="G2538" s="832" t="s">
        <v>3120</v>
      </c>
      <c r="H2538" s="832" t="s">
        <v>630</v>
      </c>
      <c r="I2538" s="832" t="s">
        <v>3121</v>
      </c>
      <c r="J2538" s="832" t="s">
        <v>1060</v>
      </c>
      <c r="K2538" s="832" t="s">
        <v>3122</v>
      </c>
      <c r="L2538" s="835">
        <v>89.91</v>
      </c>
      <c r="M2538" s="835">
        <v>89.91</v>
      </c>
      <c r="N2538" s="832">
        <v>1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10</v>
      </c>
      <c r="B2539" s="832" t="s">
        <v>2982</v>
      </c>
      <c r="C2539" s="832" t="s">
        <v>2989</v>
      </c>
      <c r="D2539" s="833" t="s">
        <v>6899</v>
      </c>
      <c r="E2539" s="834" t="s">
        <v>3065</v>
      </c>
      <c r="F2539" s="832" t="s">
        <v>2984</v>
      </c>
      <c r="G2539" s="832" t="s">
        <v>3123</v>
      </c>
      <c r="H2539" s="832" t="s">
        <v>630</v>
      </c>
      <c r="I2539" s="832" t="s">
        <v>3735</v>
      </c>
      <c r="J2539" s="832" t="s">
        <v>1046</v>
      </c>
      <c r="K2539" s="832" t="s">
        <v>3736</v>
      </c>
      <c r="L2539" s="835">
        <v>23.27</v>
      </c>
      <c r="M2539" s="835">
        <v>46.54</v>
      </c>
      <c r="N2539" s="832">
        <v>2</v>
      </c>
      <c r="O2539" s="836">
        <v>2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10</v>
      </c>
      <c r="B2540" s="832" t="s">
        <v>2982</v>
      </c>
      <c r="C2540" s="832" t="s">
        <v>2989</v>
      </c>
      <c r="D2540" s="833" t="s">
        <v>6899</v>
      </c>
      <c r="E2540" s="834" t="s">
        <v>3065</v>
      </c>
      <c r="F2540" s="832" t="s">
        <v>2984</v>
      </c>
      <c r="G2540" s="832" t="s">
        <v>3123</v>
      </c>
      <c r="H2540" s="832" t="s">
        <v>630</v>
      </c>
      <c r="I2540" s="832" t="s">
        <v>3822</v>
      </c>
      <c r="J2540" s="832" t="s">
        <v>1046</v>
      </c>
      <c r="K2540" s="832" t="s">
        <v>1047</v>
      </c>
      <c r="L2540" s="835">
        <v>38.81</v>
      </c>
      <c r="M2540" s="835">
        <v>116.43</v>
      </c>
      <c r="N2540" s="832">
        <v>3</v>
      </c>
      <c r="O2540" s="836">
        <v>1.5</v>
      </c>
      <c r="P2540" s="835">
        <v>77.62</v>
      </c>
      <c r="Q2540" s="837">
        <v>0.66666666666666663</v>
      </c>
      <c r="R2540" s="832">
        <v>2</v>
      </c>
      <c r="S2540" s="837">
        <v>0.66666666666666663</v>
      </c>
      <c r="T2540" s="836">
        <v>1</v>
      </c>
      <c r="U2540" s="838">
        <v>0.66666666666666663</v>
      </c>
    </row>
    <row r="2541" spans="1:21" ht="14.4" customHeight="1" x14ac:dyDescent="0.3">
      <c r="A2541" s="831">
        <v>10</v>
      </c>
      <c r="B2541" s="832" t="s">
        <v>2982</v>
      </c>
      <c r="C2541" s="832" t="s">
        <v>2989</v>
      </c>
      <c r="D2541" s="833" t="s">
        <v>6899</v>
      </c>
      <c r="E2541" s="834" t="s">
        <v>3065</v>
      </c>
      <c r="F2541" s="832" t="s">
        <v>2984</v>
      </c>
      <c r="G2541" s="832" t="s">
        <v>3897</v>
      </c>
      <c r="H2541" s="832" t="s">
        <v>630</v>
      </c>
      <c r="I2541" s="832" t="s">
        <v>3898</v>
      </c>
      <c r="J2541" s="832" t="s">
        <v>3899</v>
      </c>
      <c r="K2541" s="832" t="s">
        <v>3900</v>
      </c>
      <c r="L2541" s="835">
        <v>0</v>
      </c>
      <c r="M2541" s="835">
        <v>0</v>
      </c>
      <c r="N2541" s="832">
        <v>1</v>
      </c>
      <c r="O2541" s="836">
        <v>0.5</v>
      </c>
      <c r="P2541" s="835"/>
      <c r="Q2541" s="837"/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10</v>
      </c>
      <c r="B2542" s="832" t="s">
        <v>2982</v>
      </c>
      <c r="C2542" s="832" t="s">
        <v>2989</v>
      </c>
      <c r="D2542" s="833" t="s">
        <v>6899</v>
      </c>
      <c r="E2542" s="834" t="s">
        <v>3065</v>
      </c>
      <c r="F2542" s="832" t="s">
        <v>2984</v>
      </c>
      <c r="G2542" s="832" t="s">
        <v>3126</v>
      </c>
      <c r="H2542" s="832" t="s">
        <v>630</v>
      </c>
      <c r="I2542" s="832" t="s">
        <v>3127</v>
      </c>
      <c r="J2542" s="832" t="s">
        <v>1056</v>
      </c>
      <c r="K2542" s="832" t="s">
        <v>3128</v>
      </c>
      <c r="L2542" s="835">
        <v>61.97</v>
      </c>
      <c r="M2542" s="835">
        <v>743.6400000000001</v>
      </c>
      <c r="N2542" s="832">
        <v>12</v>
      </c>
      <c r="O2542" s="836">
        <v>10</v>
      </c>
      <c r="P2542" s="835">
        <v>309.85000000000002</v>
      </c>
      <c r="Q2542" s="837">
        <v>0.41666666666666663</v>
      </c>
      <c r="R2542" s="832">
        <v>5</v>
      </c>
      <c r="S2542" s="837">
        <v>0.41666666666666669</v>
      </c>
      <c r="T2542" s="836">
        <v>3</v>
      </c>
      <c r="U2542" s="838">
        <v>0.3</v>
      </c>
    </row>
    <row r="2543" spans="1:21" ht="14.4" customHeight="1" x14ac:dyDescent="0.3">
      <c r="A2543" s="831">
        <v>10</v>
      </c>
      <c r="B2543" s="832" t="s">
        <v>2982</v>
      </c>
      <c r="C2543" s="832" t="s">
        <v>2989</v>
      </c>
      <c r="D2543" s="833" t="s">
        <v>6899</v>
      </c>
      <c r="E2543" s="834" t="s">
        <v>3065</v>
      </c>
      <c r="F2543" s="832" t="s">
        <v>2984</v>
      </c>
      <c r="G2543" s="832" t="s">
        <v>3213</v>
      </c>
      <c r="H2543" s="832" t="s">
        <v>630</v>
      </c>
      <c r="I2543" s="832" t="s">
        <v>3214</v>
      </c>
      <c r="J2543" s="832" t="s">
        <v>883</v>
      </c>
      <c r="K2543" s="832" t="s">
        <v>3215</v>
      </c>
      <c r="L2543" s="835">
        <v>126.59</v>
      </c>
      <c r="M2543" s="835">
        <v>126.59</v>
      </c>
      <c r="N2543" s="832">
        <v>1</v>
      </c>
      <c r="O2543" s="836">
        <v>1</v>
      </c>
      <c r="P2543" s="835">
        <v>126.59</v>
      </c>
      <c r="Q2543" s="837">
        <v>1</v>
      </c>
      <c r="R2543" s="832">
        <v>1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10</v>
      </c>
      <c r="B2544" s="832" t="s">
        <v>2982</v>
      </c>
      <c r="C2544" s="832" t="s">
        <v>2989</v>
      </c>
      <c r="D2544" s="833" t="s">
        <v>6899</v>
      </c>
      <c r="E2544" s="834" t="s">
        <v>3065</v>
      </c>
      <c r="F2544" s="832" t="s">
        <v>2984</v>
      </c>
      <c r="G2544" s="832" t="s">
        <v>3829</v>
      </c>
      <c r="H2544" s="832" t="s">
        <v>689</v>
      </c>
      <c r="I2544" s="832" t="s">
        <v>2925</v>
      </c>
      <c r="J2544" s="832" t="s">
        <v>2926</v>
      </c>
      <c r="K2544" s="832" t="s">
        <v>2514</v>
      </c>
      <c r="L2544" s="835">
        <v>292.74</v>
      </c>
      <c r="M2544" s="835">
        <v>585.48</v>
      </c>
      <c r="N2544" s="832">
        <v>2</v>
      </c>
      <c r="O2544" s="836">
        <v>0.5</v>
      </c>
      <c r="P2544" s="835">
        <v>585.48</v>
      </c>
      <c r="Q2544" s="837">
        <v>1</v>
      </c>
      <c r="R2544" s="832">
        <v>2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10</v>
      </c>
      <c r="B2545" s="832" t="s">
        <v>2982</v>
      </c>
      <c r="C2545" s="832" t="s">
        <v>2989</v>
      </c>
      <c r="D2545" s="833" t="s">
        <v>6899</v>
      </c>
      <c r="E2545" s="834" t="s">
        <v>3065</v>
      </c>
      <c r="F2545" s="832" t="s">
        <v>2984</v>
      </c>
      <c r="G2545" s="832" t="s">
        <v>3655</v>
      </c>
      <c r="H2545" s="832" t="s">
        <v>630</v>
      </c>
      <c r="I2545" s="832" t="s">
        <v>3656</v>
      </c>
      <c r="J2545" s="832" t="s">
        <v>1313</v>
      </c>
      <c r="K2545" s="832" t="s">
        <v>3657</v>
      </c>
      <c r="L2545" s="835">
        <v>34.19</v>
      </c>
      <c r="M2545" s="835">
        <v>34.19</v>
      </c>
      <c r="N2545" s="832">
        <v>1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10</v>
      </c>
      <c r="B2546" s="832" t="s">
        <v>2982</v>
      </c>
      <c r="C2546" s="832" t="s">
        <v>2989</v>
      </c>
      <c r="D2546" s="833" t="s">
        <v>6899</v>
      </c>
      <c r="E2546" s="834" t="s">
        <v>3065</v>
      </c>
      <c r="F2546" s="832" t="s">
        <v>2984</v>
      </c>
      <c r="G2546" s="832" t="s">
        <v>3578</v>
      </c>
      <c r="H2546" s="832" t="s">
        <v>689</v>
      </c>
      <c r="I2546" s="832" t="s">
        <v>4799</v>
      </c>
      <c r="J2546" s="832" t="s">
        <v>1162</v>
      </c>
      <c r="K2546" s="832" t="s">
        <v>2567</v>
      </c>
      <c r="L2546" s="835">
        <v>490.89</v>
      </c>
      <c r="M2546" s="835">
        <v>1472.67</v>
      </c>
      <c r="N2546" s="832">
        <v>3</v>
      </c>
      <c r="O2546" s="836">
        <v>1</v>
      </c>
      <c r="P2546" s="835">
        <v>1472.67</v>
      </c>
      <c r="Q2546" s="837">
        <v>1</v>
      </c>
      <c r="R2546" s="832">
        <v>3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10</v>
      </c>
      <c r="B2547" s="832" t="s">
        <v>2982</v>
      </c>
      <c r="C2547" s="832" t="s">
        <v>2989</v>
      </c>
      <c r="D2547" s="833" t="s">
        <v>6899</v>
      </c>
      <c r="E2547" s="834" t="s">
        <v>3065</v>
      </c>
      <c r="F2547" s="832" t="s">
        <v>2984</v>
      </c>
      <c r="G2547" s="832" t="s">
        <v>4244</v>
      </c>
      <c r="H2547" s="832" t="s">
        <v>689</v>
      </c>
      <c r="I2547" s="832" t="s">
        <v>2759</v>
      </c>
      <c r="J2547" s="832" t="s">
        <v>804</v>
      </c>
      <c r="K2547" s="832" t="s">
        <v>2760</v>
      </c>
      <c r="L2547" s="835">
        <v>0</v>
      </c>
      <c r="M2547" s="835">
        <v>0</v>
      </c>
      <c r="N2547" s="832">
        <v>1</v>
      </c>
      <c r="O2547" s="836">
        <v>0.5</v>
      </c>
      <c r="P2547" s="835">
        <v>0</v>
      </c>
      <c r="Q2547" s="837"/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10</v>
      </c>
      <c r="B2548" s="832" t="s">
        <v>2982</v>
      </c>
      <c r="C2548" s="832" t="s">
        <v>2989</v>
      </c>
      <c r="D2548" s="833" t="s">
        <v>6899</v>
      </c>
      <c r="E2548" s="834" t="s">
        <v>3065</v>
      </c>
      <c r="F2548" s="832" t="s">
        <v>2984</v>
      </c>
      <c r="G2548" s="832" t="s">
        <v>3380</v>
      </c>
      <c r="H2548" s="832" t="s">
        <v>630</v>
      </c>
      <c r="I2548" s="832" t="s">
        <v>3381</v>
      </c>
      <c r="J2548" s="832" t="s">
        <v>708</v>
      </c>
      <c r="K2548" s="832" t="s">
        <v>3382</v>
      </c>
      <c r="L2548" s="835">
        <v>52.61</v>
      </c>
      <c r="M2548" s="835">
        <v>52.61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10</v>
      </c>
      <c r="B2549" s="832" t="s">
        <v>2982</v>
      </c>
      <c r="C2549" s="832" t="s">
        <v>2989</v>
      </c>
      <c r="D2549" s="833" t="s">
        <v>6899</v>
      </c>
      <c r="E2549" s="834" t="s">
        <v>3065</v>
      </c>
      <c r="F2549" s="832" t="s">
        <v>2984</v>
      </c>
      <c r="G2549" s="832" t="s">
        <v>3388</v>
      </c>
      <c r="H2549" s="832" t="s">
        <v>630</v>
      </c>
      <c r="I2549" s="832" t="s">
        <v>3394</v>
      </c>
      <c r="J2549" s="832" t="s">
        <v>1210</v>
      </c>
      <c r="K2549" s="832" t="s">
        <v>3395</v>
      </c>
      <c r="L2549" s="835">
        <v>220.09</v>
      </c>
      <c r="M2549" s="835">
        <v>220.09</v>
      </c>
      <c r="N2549" s="832">
        <v>1</v>
      </c>
      <c r="O2549" s="836">
        <v>1</v>
      </c>
      <c r="P2549" s="835">
        <v>220.09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10</v>
      </c>
      <c r="B2550" s="832" t="s">
        <v>2982</v>
      </c>
      <c r="C2550" s="832" t="s">
        <v>2989</v>
      </c>
      <c r="D2550" s="833" t="s">
        <v>6899</v>
      </c>
      <c r="E2550" s="834" t="s">
        <v>3065</v>
      </c>
      <c r="F2550" s="832" t="s">
        <v>2984</v>
      </c>
      <c r="G2550" s="832" t="s">
        <v>3185</v>
      </c>
      <c r="H2550" s="832" t="s">
        <v>689</v>
      </c>
      <c r="I2550" s="832" t="s">
        <v>2523</v>
      </c>
      <c r="J2550" s="832" t="s">
        <v>941</v>
      </c>
      <c r="K2550" s="832" t="s">
        <v>2524</v>
      </c>
      <c r="L2550" s="835">
        <v>63.75</v>
      </c>
      <c r="M2550" s="835">
        <v>63.75</v>
      </c>
      <c r="N2550" s="832">
        <v>1</v>
      </c>
      <c r="O2550" s="836">
        <v>0.5</v>
      </c>
      <c r="P2550" s="835">
        <v>63.75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10</v>
      </c>
      <c r="B2551" s="832" t="s">
        <v>2982</v>
      </c>
      <c r="C2551" s="832" t="s">
        <v>2989</v>
      </c>
      <c r="D2551" s="833" t="s">
        <v>6899</v>
      </c>
      <c r="E2551" s="834" t="s">
        <v>3065</v>
      </c>
      <c r="F2551" s="832" t="s">
        <v>2984</v>
      </c>
      <c r="G2551" s="832" t="s">
        <v>3185</v>
      </c>
      <c r="H2551" s="832" t="s">
        <v>689</v>
      </c>
      <c r="I2551" s="832" t="s">
        <v>2525</v>
      </c>
      <c r="J2551" s="832" t="s">
        <v>2273</v>
      </c>
      <c r="K2551" s="832" t="s">
        <v>2526</v>
      </c>
      <c r="L2551" s="835">
        <v>25.5</v>
      </c>
      <c r="M2551" s="835">
        <v>25.5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10</v>
      </c>
      <c r="B2552" s="832" t="s">
        <v>2982</v>
      </c>
      <c r="C2552" s="832" t="s">
        <v>2989</v>
      </c>
      <c r="D2552" s="833" t="s">
        <v>6899</v>
      </c>
      <c r="E2552" s="834" t="s">
        <v>3065</v>
      </c>
      <c r="F2552" s="832" t="s">
        <v>2984</v>
      </c>
      <c r="G2552" s="832" t="s">
        <v>3224</v>
      </c>
      <c r="H2552" s="832" t="s">
        <v>630</v>
      </c>
      <c r="I2552" s="832" t="s">
        <v>3950</v>
      </c>
      <c r="J2552" s="832" t="s">
        <v>3226</v>
      </c>
      <c r="K2552" s="832" t="s">
        <v>3951</v>
      </c>
      <c r="L2552" s="835">
        <v>257.14</v>
      </c>
      <c r="M2552" s="835">
        <v>257.14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10</v>
      </c>
      <c r="B2553" s="832" t="s">
        <v>2982</v>
      </c>
      <c r="C2553" s="832" t="s">
        <v>2989</v>
      </c>
      <c r="D2553" s="833" t="s">
        <v>6899</v>
      </c>
      <c r="E2553" s="834" t="s">
        <v>3065</v>
      </c>
      <c r="F2553" s="832" t="s">
        <v>2984</v>
      </c>
      <c r="G2553" s="832" t="s">
        <v>4945</v>
      </c>
      <c r="H2553" s="832" t="s">
        <v>630</v>
      </c>
      <c r="I2553" s="832" t="s">
        <v>4948</v>
      </c>
      <c r="J2553" s="832" t="s">
        <v>1044</v>
      </c>
      <c r="K2553" s="832" t="s">
        <v>4949</v>
      </c>
      <c r="L2553" s="835">
        <v>299.24</v>
      </c>
      <c r="M2553" s="835">
        <v>299.24</v>
      </c>
      <c r="N2553" s="832">
        <v>1</v>
      </c>
      <c r="O2553" s="836">
        <v>0.5</v>
      </c>
      <c r="P2553" s="835">
        <v>299.24</v>
      </c>
      <c r="Q2553" s="837">
        <v>1</v>
      </c>
      <c r="R2553" s="832">
        <v>1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10</v>
      </c>
      <c r="B2554" s="832" t="s">
        <v>2982</v>
      </c>
      <c r="C2554" s="832" t="s">
        <v>2989</v>
      </c>
      <c r="D2554" s="833" t="s">
        <v>6899</v>
      </c>
      <c r="E2554" s="834" t="s">
        <v>3065</v>
      </c>
      <c r="F2554" s="832" t="s">
        <v>2984</v>
      </c>
      <c r="G2554" s="832" t="s">
        <v>3425</v>
      </c>
      <c r="H2554" s="832" t="s">
        <v>630</v>
      </c>
      <c r="I2554" s="832" t="s">
        <v>3426</v>
      </c>
      <c r="J2554" s="832" t="s">
        <v>743</v>
      </c>
      <c r="K2554" s="832" t="s">
        <v>3427</v>
      </c>
      <c r="L2554" s="835">
        <v>42.54</v>
      </c>
      <c r="M2554" s="835">
        <v>42.54</v>
      </c>
      <c r="N2554" s="832">
        <v>1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10</v>
      </c>
      <c r="B2555" s="832" t="s">
        <v>2982</v>
      </c>
      <c r="C2555" s="832" t="s">
        <v>2989</v>
      </c>
      <c r="D2555" s="833" t="s">
        <v>6899</v>
      </c>
      <c r="E2555" s="834" t="s">
        <v>3065</v>
      </c>
      <c r="F2555" s="832" t="s">
        <v>2984</v>
      </c>
      <c r="G2555" s="832" t="s">
        <v>3425</v>
      </c>
      <c r="H2555" s="832" t="s">
        <v>630</v>
      </c>
      <c r="I2555" s="832" t="s">
        <v>3430</v>
      </c>
      <c r="J2555" s="832" t="s">
        <v>1070</v>
      </c>
      <c r="K2555" s="832" t="s">
        <v>3427</v>
      </c>
      <c r="L2555" s="835">
        <v>42.54</v>
      </c>
      <c r="M2555" s="835">
        <v>42.54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10</v>
      </c>
      <c r="B2556" s="832" t="s">
        <v>2982</v>
      </c>
      <c r="C2556" s="832" t="s">
        <v>2989</v>
      </c>
      <c r="D2556" s="833" t="s">
        <v>6899</v>
      </c>
      <c r="E2556" s="834" t="s">
        <v>3065</v>
      </c>
      <c r="F2556" s="832" t="s">
        <v>2984</v>
      </c>
      <c r="G2556" s="832" t="s">
        <v>3425</v>
      </c>
      <c r="H2556" s="832" t="s">
        <v>630</v>
      </c>
      <c r="I2556" s="832" t="s">
        <v>3431</v>
      </c>
      <c r="J2556" s="832" t="s">
        <v>1070</v>
      </c>
      <c r="K2556" s="832" t="s">
        <v>3432</v>
      </c>
      <c r="L2556" s="835">
        <v>60.28</v>
      </c>
      <c r="M2556" s="835">
        <v>301.39999999999998</v>
      </c>
      <c r="N2556" s="832">
        <v>5</v>
      </c>
      <c r="O2556" s="836">
        <v>3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10</v>
      </c>
      <c r="B2557" s="832" t="s">
        <v>2982</v>
      </c>
      <c r="C2557" s="832" t="s">
        <v>2989</v>
      </c>
      <c r="D2557" s="833" t="s">
        <v>6899</v>
      </c>
      <c r="E2557" s="834" t="s">
        <v>3065</v>
      </c>
      <c r="F2557" s="832" t="s">
        <v>2984</v>
      </c>
      <c r="G2557" s="832" t="s">
        <v>3533</v>
      </c>
      <c r="H2557" s="832" t="s">
        <v>630</v>
      </c>
      <c r="I2557" s="832" t="s">
        <v>3534</v>
      </c>
      <c r="J2557" s="832" t="s">
        <v>1072</v>
      </c>
      <c r="K2557" s="832" t="s">
        <v>3535</v>
      </c>
      <c r="L2557" s="835">
        <v>61.97</v>
      </c>
      <c r="M2557" s="835">
        <v>61.97</v>
      </c>
      <c r="N2557" s="832">
        <v>1</v>
      </c>
      <c r="O2557" s="836">
        <v>0.5</v>
      </c>
      <c r="P2557" s="835">
        <v>61.97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10</v>
      </c>
      <c r="B2558" s="832" t="s">
        <v>2982</v>
      </c>
      <c r="C2558" s="832" t="s">
        <v>2989</v>
      </c>
      <c r="D2558" s="833" t="s">
        <v>6899</v>
      </c>
      <c r="E2558" s="834" t="s">
        <v>3065</v>
      </c>
      <c r="F2558" s="832" t="s">
        <v>2984</v>
      </c>
      <c r="G2558" s="832" t="s">
        <v>3533</v>
      </c>
      <c r="H2558" s="832" t="s">
        <v>630</v>
      </c>
      <c r="I2558" s="832" t="s">
        <v>3998</v>
      </c>
      <c r="J2558" s="832" t="s">
        <v>1072</v>
      </c>
      <c r="K2558" s="832" t="s">
        <v>3999</v>
      </c>
      <c r="L2558" s="835">
        <v>61.97</v>
      </c>
      <c r="M2558" s="835">
        <v>61.97</v>
      </c>
      <c r="N2558" s="832">
        <v>1</v>
      </c>
      <c r="O2558" s="836">
        <v>1</v>
      </c>
      <c r="P2558" s="835">
        <v>61.97</v>
      </c>
      <c r="Q2558" s="837">
        <v>1</v>
      </c>
      <c r="R2558" s="832">
        <v>1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10</v>
      </c>
      <c r="B2559" s="832" t="s">
        <v>2982</v>
      </c>
      <c r="C2559" s="832" t="s">
        <v>2989</v>
      </c>
      <c r="D2559" s="833" t="s">
        <v>6899</v>
      </c>
      <c r="E2559" s="834" t="s">
        <v>3065</v>
      </c>
      <c r="F2559" s="832" t="s">
        <v>2984</v>
      </c>
      <c r="G2559" s="832" t="s">
        <v>3186</v>
      </c>
      <c r="H2559" s="832" t="s">
        <v>630</v>
      </c>
      <c r="I2559" s="832" t="s">
        <v>3442</v>
      </c>
      <c r="J2559" s="832" t="s">
        <v>3443</v>
      </c>
      <c r="K2559" s="832" t="s">
        <v>3444</v>
      </c>
      <c r="L2559" s="835">
        <v>25.12</v>
      </c>
      <c r="M2559" s="835">
        <v>25.12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10</v>
      </c>
      <c r="B2560" s="832" t="s">
        <v>2982</v>
      </c>
      <c r="C2560" s="832" t="s">
        <v>2989</v>
      </c>
      <c r="D2560" s="833" t="s">
        <v>6899</v>
      </c>
      <c r="E2560" s="834" t="s">
        <v>3065</v>
      </c>
      <c r="F2560" s="832" t="s">
        <v>2985</v>
      </c>
      <c r="G2560" s="832" t="s">
        <v>3094</v>
      </c>
      <c r="H2560" s="832" t="s">
        <v>630</v>
      </c>
      <c r="I2560" s="832" t="s">
        <v>4888</v>
      </c>
      <c r="J2560" s="832" t="s">
        <v>3040</v>
      </c>
      <c r="K2560" s="832"/>
      <c r="L2560" s="835">
        <v>0</v>
      </c>
      <c r="M2560" s="835">
        <v>0</v>
      </c>
      <c r="N2560" s="832">
        <v>1</v>
      </c>
      <c r="O2560" s="836">
        <v>1</v>
      </c>
      <c r="P2560" s="835">
        <v>0</v>
      </c>
      <c r="Q2560" s="837"/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10</v>
      </c>
      <c r="B2561" s="832" t="s">
        <v>2982</v>
      </c>
      <c r="C2561" s="832" t="s">
        <v>2989</v>
      </c>
      <c r="D2561" s="833" t="s">
        <v>6899</v>
      </c>
      <c r="E2561" s="834" t="s">
        <v>3065</v>
      </c>
      <c r="F2561" s="832" t="s">
        <v>2985</v>
      </c>
      <c r="G2561" s="832" t="s">
        <v>3094</v>
      </c>
      <c r="H2561" s="832" t="s">
        <v>630</v>
      </c>
      <c r="I2561" s="832" t="s">
        <v>3475</v>
      </c>
      <c r="J2561" s="832" t="s">
        <v>3040</v>
      </c>
      <c r="K2561" s="832"/>
      <c r="L2561" s="835">
        <v>0</v>
      </c>
      <c r="M2561" s="835">
        <v>0</v>
      </c>
      <c r="N2561" s="832">
        <v>1</v>
      </c>
      <c r="O2561" s="836">
        <v>1</v>
      </c>
      <c r="P2561" s="835">
        <v>0</v>
      </c>
      <c r="Q2561" s="837"/>
      <c r="R2561" s="832">
        <v>1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10</v>
      </c>
      <c r="B2562" s="832" t="s">
        <v>2982</v>
      </c>
      <c r="C2562" s="832" t="s">
        <v>2989</v>
      </c>
      <c r="D2562" s="833" t="s">
        <v>6899</v>
      </c>
      <c r="E2562" s="834" t="s">
        <v>3052</v>
      </c>
      <c r="F2562" s="832" t="s">
        <v>2984</v>
      </c>
      <c r="G2562" s="832" t="s">
        <v>3097</v>
      </c>
      <c r="H2562" s="832" t="s">
        <v>630</v>
      </c>
      <c r="I2562" s="832" t="s">
        <v>2618</v>
      </c>
      <c r="J2562" s="832" t="s">
        <v>860</v>
      </c>
      <c r="K2562" s="832" t="s">
        <v>2495</v>
      </c>
      <c r="L2562" s="835">
        <v>36.270000000000003</v>
      </c>
      <c r="M2562" s="835">
        <v>36.270000000000003</v>
      </c>
      <c r="N2562" s="832">
        <v>1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10</v>
      </c>
      <c r="B2563" s="832" t="s">
        <v>2982</v>
      </c>
      <c r="C2563" s="832" t="s">
        <v>2989</v>
      </c>
      <c r="D2563" s="833" t="s">
        <v>6899</v>
      </c>
      <c r="E2563" s="834" t="s">
        <v>3052</v>
      </c>
      <c r="F2563" s="832" t="s">
        <v>2984</v>
      </c>
      <c r="G2563" s="832" t="s">
        <v>3098</v>
      </c>
      <c r="H2563" s="832" t="s">
        <v>630</v>
      </c>
      <c r="I2563" s="832" t="s">
        <v>3099</v>
      </c>
      <c r="J2563" s="832" t="s">
        <v>3100</v>
      </c>
      <c r="K2563" s="832" t="s">
        <v>3101</v>
      </c>
      <c r="L2563" s="835">
        <v>36.86</v>
      </c>
      <c r="M2563" s="835">
        <v>36.86</v>
      </c>
      <c r="N2563" s="832">
        <v>1</v>
      </c>
      <c r="O2563" s="836">
        <v>0.5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10</v>
      </c>
      <c r="B2564" s="832" t="s">
        <v>2982</v>
      </c>
      <c r="C2564" s="832" t="s">
        <v>2989</v>
      </c>
      <c r="D2564" s="833" t="s">
        <v>6899</v>
      </c>
      <c r="E2564" s="834" t="s">
        <v>3052</v>
      </c>
      <c r="F2564" s="832" t="s">
        <v>2984</v>
      </c>
      <c r="G2564" s="832" t="s">
        <v>3249</v>
      </c>
      <c r="H2564" s="832" t="s">
        <v>630</v>
      </c>
      <c r="I2564" s="832" t="s">
        <v>4971</v>
      </c>
      <c r="J2564" s="832" t="s">
        <v>3251</v>
      </c>
      <c r="K2564" s="832" t="s">
        <v>3330</v>
      </c>
      <c r="L2564" s="835">
        <v>46.09</v>
      </c>
      <c r="M2564" s="835">
        <v>46.09</v>
      </c>
      <c r="N2564" s="832">
        <v>1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10</v>
      </c>
      <c r="B2565" s="832" t="s">
        <v>2982</v>
      </c>
      <c r="C2565" s="832" t="s">
        <v>2989</v>
      </c>
      <c r="D2565" s="833" t="s">
        <v>6899</v>
      </c>
      <c r="E2565" s="834" t="s">
        <v>3052</v>
      </c>
      <c r="F2565" s="832" t="s">
        <v>2984</v>
      </c>
      <c r="G2565" s="832" t="s">
        <v>3249</v>
      </c>
      <c r="H2565" s="832" t="s">
        <v>630</v>
      </c>
      <c r="I2565" s="832" t="s">
        <v>3250</v>
      </c>
      <c r="J2565" s="832" t="s">
        <v>3251</v>
      </c>
      <c r="K2565" s="832" t="s">
        <v>3252</v>
      </c>
      <c r="L2565" s="835">
        <v>19.75</v>
      </c>
      <c r="M2565" s="835">
        <v>19.75</v>
      </c>
      <c r="N2565" s="832">
        <v>1</v>
      </c>
      <c r="O2565" s="836">
        <v>1</v>
      </c>
      <c r="P2565" s="835">
        <v>19.75</v>
      </c>
      <c r="Q2565" s="837">
        <v>1</v>
      </c>
      <c r="R2565" s="832">
        <v>1</v>
      </c>
      <c r="S2565" s="837">
        <v>1</v>
      </c>
      <c r="T2565" s="836">
        <v>1</v>
      </c>
      <c r="U2565" s="838">
        <v>1</v>
      </c>
    </row>
    <row r="2566" spans="1:21" ht="14.4" customHeight="1" x14ac:dyDescent="0.3">
      <c r="A2566" s="831">
        <v>10</v>
      </c>
      <c r="B2566" s="832" t="s">
        <v>2982</v>
      </c>
      <c r="C2566" s="832" t="s">
        <v>2989</v>
      </c>
      <c r="D2566" s="833" t="s">
        <v>6899</v>
      </c>
      <c r="E2566" s="834" t="s">
        <v>3052</v>
      </c>
      <c r="F2566" s="832" t="s">
        <v>2984</v>
      </c>
      <c r="G2566" s="832" t="s">
        <v>3106</v>
      </c>
      <c r="H2566" s="832" t="s">
        <v>689</v>
      </c>
      <c r="I2566" s="832" t="s">
        <v>2588</v>
      </c>
      <c r="J2566" s="832" t="s">
        <v>1288</v>
      </c>
      <c r="K2566" s="832" t="s">
        <v>2589</v>
      </c>
      <c r="L2566" s="835">
        <v>154.36000000000001</v>
      </c>
      <c r="M2566" s="835">
        <v>463.08000000000004</v>
      </c>
      <c r="N2566" s="832">
        <v>3</v>
      </c>
      <c r="O2566" s="836">
        <v>3</v>
      </c>
      <c r="P2566" s="835">
        <v>463.08000000000004</v>
      </c>
      <c r="Q2566" s="837">
        <v>1</v>
      </c>
      <c r="R2566" s="832">
        <v>3</v>
      </c>
      <c r="S2566" s="837">
        <v>1</v>
      </c>
      <c r="T2566" s="836">
        <v>3</v>
      </c>
      <c r="U2566" s="838">
        <v>1</v>
      </c>
    </row>
    <row r="2567" spans="1:21" ht="14.4" customHeight="1" x14ac:dyDescent="0.3">
      <c r="A2567" s="831">
        <v>10</v>
      </c>
      <c r="B2567" s="832" t="s">
        <v>2982</v>
      </c>
      <c r="C2567" s="832" t="s">
        <v>2989</v>
      </c>
      <c r="D2567" s="833" t="s">
        <v>6899</v>
      </c>
      <c r="E2567" s="834" t="s">
        <v>3052</v>
      </c>
      <c r="F2567" s="832" t="s">
        <v>2984</v>
      </c>
      <c r="G2567" s="832" t="s">
        <v>3106</v>
      </c>
      <c r="H2567" s="832" t="s">
        <v>689</v>
      </c>
      <c r="I2567" s="832" t="s">
        <v>2448</v>
      </c>
      <c r="J2567" s="832" t="s">
        <v>2449</v>
      </c>
      <c r="K2567" s="832" t="s">
        <v>2450</v>
      </c>
      <c r="L2567" s="835">
        <v>149.52000000000001</v>
      </c>
      <c r="M2567" s="835">
        <v>149.52000000000001</v>
      </c>
      <c r="N2567" s="832">
        <v>1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10</v>
      </c>
      <c r="B2568" s="832" t="s">
        <v>2982</v>
      </c>
      <c r="C2568" s="832" t="s">
        <v>2989</v>
      </c>
      <c r="D2568" s="833" t="s">
        <v>6899</v>
      </c>
      <c r="E2568" s="834" t="s">
        <v>3052</v>
      </c>
      <c r="F2568" s="832" t="s">
        <v>2984</v>
      </c>
      <c r="G2568" s="832" t="s">
        <v>3106</v>
      </c>
      <c r="H2568" s="832" t="s">
        <v>689</v>
      </c>
      <c r="I2568" s="832" t="s">
        <v>2451</v>
      </c>
      <c r="J2568" s="832" t="s">
        <v>1014</v>
      </c>
      <c r="K2568" s="832" t="s">
        <v>3256</v>
      </c>
      <c r="L2568" s="835">
        <v>75.73</v>
      </c>
      <c r="M2568" s="835">
        <v>605.84</v>
      </c>
      <c r="N2568" s="832">
        <v>8</v>
      </c>
      <c r="O2568" s="836">
        <v>8</v>
      </c>
      <c r="P2568" s="835">
        <v>151.46</v>
      </c>
      <c r="Q2568" s="837">
        <v>0.25</v>
      </c>
      <c r="R2568" s="832">
        <v>2</v>
      </c>
      <c r="S2568" s="837">
        <v>0.25</v>
      </c>
      <c r="T2568" s="836">
        <v>2</v>
      </c>
      <c r="U2568" s="838">
        <v>0.25</v>
      </c>
    </row>
    <row r="2569" spans="1:21" ht="14.4" customHeight="1" x14ac:dyDescent="0.3">
      <c r="A2569" s="831">
        <v>10</v>
      </c>
      <c r="B2569" s="832" t="s">
        <v>2982</v>
      </c>
      <c r="C2569" s="832" t="s">
        <v>2989</v>
      </c>
      <c r="D2569" s="833" t="s">
        <v>6899</v>
      </c>
      <c r="E2569" s="834" t="s">
        <v>3052</v>
      </c>
      <c r="F2569" s="832" t="s">
        <v>2984</v>
      </c>
      <c r="G2569" s="832" t="s">
        <v>3106</v>
      </c>
      <c r="H2569" s="832" t="s">
        <v>689</v>
      </c>
      <c r="I2569" s="832" t="s">
        <v>2586</v>
      </c>
      <c r="J2569" s="832" t="s">
        <v>1288</v>
      </c>
      <c r="K2569" s="832" t="s">
        <v>2587</v>
      </c>
      <c r="L2569" s="835">
        <v>225.06</v>
      </c>
      <c r="M2569" s="835">
        <v>450.12</v>
      </c>
      <c r="N2569" s="832">
        <v>2</v>
      </c>
      <c r="O2569" s="836">
        <v>2</v>
      </c>
      <c r="P2569" s="835">
        <v>225.06</v>
      </c>
      <c r="Q2569" s="837">
        <v>0.5</v>
      </c>
      <c r="R2569" s="832">
        <v>1</v>
      </c>
      <c r="S2569" s="837">
        <v>0.5</v>
      </c>
      <c r="T2569" s="836">
        <v>1</v>
      </c>
      <c r="U2569" s="838">
        <v>0.5</v>
      </c>
    </row>
    <row r="2570" spans="1:21" ht="14.4" customHeight="1" x14ac:dyDescent="0.3">
      <c r="A2570" s="831">
        <v>10</v>
      </c>
      <c r="B2570" s="832" t="s">
        <v>2982</v>
      </c>
      <c r="C2570" s="832" t="s">
        <v>2989</v>
      </c>
      <c r="D2570" s="833" t="s">
        <v>6899</v>
      </c>
      <c r="E2570" s="834" t="s">
        <v>3052</v>
      </c>
      <c r="F2570" s="832" t="s">
        <v>2984</v>
      </c>
      <c r="G2570" s="832" t="s">
        <v>4459</v>
      </c>
      <c r="H2570" s="832" t="s">
        <v>630</v>
      </c>
      <c r="I2570" s="832" t="s">
        <v>4460</v>
      </c>
      <c r="J2570" s="832" t="s">
        <v>4461</v>
      </c>
      <c r="K2570" s="832" t="s">
        <v>3128</v>
      </c>
      <c r="L2570" s="835">
        <v>80.23</v>
      </c>
      <c r="M2570" s="835">
        <v>240.69</v>
      </c>
      <c r="N2570" s="832">
        <v>3</v>
      </c>
      <c r="O2570" s="836">
        <v>3</v>
      </c>
      <c r="P2570" s="835">
        <v>80.23</v>
      </c>
      <c r="Q2570" s="837">
        <v>0.33333333333333337</v>
      </c>
      <c r="R2570" s="832">
        <v>1</v>
      </c>
      <c r="S2570" s="837">
        <v>0.33333333333333331</v>
      </c>
      <c r="T2570" s="836">
        <v>1</v>
      </c>
      <c r="U2570" s="838">
        <v>0.33333333333333331</v>
      </c>
    </row>
    <row r="2571" spans="1:21" ht="14.4" customHeight="1" x14ac:dyDescent="0.3">
      <c r="A2571" s="831">
        <v>10</v>
      </c>
      <c r="B2571" s="832" t="s">
        <v>2982</v>
      </c>
      <c r="C2571" s="832" t="s">
        <v>2989</v>
      </c>
      <c r="D2571" s="833" t="s">
        <v>6899</v>
      </c>
      <c r="E2571" s="834" t="s">
        <v>3052</v>
      </c>
      <c r="F2571" s="832" t="s">
        <v>2984</v>
      </c>
      <c r="G2571" s="832" t="s">
        <v>3263</v>
      </c>
      <c r="H2571" s="832" t="s">
        <v>630</v>
      </c>
      <c r="I2571" s="832" t="s">
        <v>3264</v>
      </c>
      <c r="J2571" s="832" t="s">
        <v>2464</v>
      </c>
      <c r="K2571" s="832" t="s">
        <v>3265</v>
      </c>
      <c r="L2571" s="835">
        <v>42.63</v>
      </c>
      <c r="M2571" s="835">
        <v>85.26</v>
      </c>
      <c r="N2571" s="832">
        <v>2</v>
      </c>
      <c r="O2571" s="836">
        <v>2</v>
      </c>
      <c r="P2571" s="835">
        <v>42.63</v>
      </c>
      <c r="Q2571" s="837">
        <v>0.5</v>
      </c>
      <c r="R2571" s="832">
        <v>1</v>
      </c>
      <c r="S2571" s="837">
        <v>0.5</v>
      </c>
      <c r="T2571" s="836">
        <v>1</v>
      </c>
      <c r="U2571" s="838">
        <v>0.5</v>
      </c>
    </row>
    <row r="2572" spans="1:21" ht="14.4" customHeight="1" x14ac:dyDescent="0.3">
      <c r="A2572" s="831">
        <v>10</v>
      </c>
      <c r="B2572" s="832" t="s">
        <v>2982</v>
      </c>
      <c r="C2572" s="832" t="s">
        <v>2989</v>
      </c>
      <c r="D2572" s="833" t="s">
        <v>6899</v>
      </c>
      <c r="E2572" s="834" t="s">
        <v>3052</v>
      </c>
      <c r="F2572" s="832" t="s">
        <v>2984</v>
      </c>
      <c r="G2572" s="832" t="s">
        <v>3201</v>
      </c>
      <c r="H2572" s="832" t="s">
        <v>630</v>
      </c>
      <c r="I2572" s="832" t="s">
        <v>3268</v>
      </c>
      <c r="J2572" s="832" t="s">
        <v>1364</v>
      </c>
      <c r="K2572" s="832" t="s">
        <v>2465</v>
      </c>
      <c r="L2572" s="835">
        <v>39.17</v>
      </c>
      <c r="M2572" s="835">
        <v>39.17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10</v>
      </c>
      <c r="B2573" s="832" t="s">
        <v>2982</v>
      </c>
      <c r="C2573" s="832" t="s">
        <v>2989</v>
      </c>
      <c r="D2573" s="833" t="s">
        <v>6899</v>
      </c>
      <c r="E2573" s="834" t="s">
        <v>3052</v>
      </c>
      <c r="F2573" s="832" t="s">
        <v>2984</v>
      </c>
      <c r="G2573" s="832" t="s">
        <v>3269</v>
      </c>
      <c r="H2573" s="832" t="s">
        <v>630</v>
      </c>
      <c r="I2573" s="832" t="s">
        <v>3275</v>
      </c>
      <c r="J2573" s="832" t="s">
        <v>3271</v>
      </c>
      <c r="K2573" s="832" t="s">
        <v>3276</v>
      </c>
      <c r="L2573" s="835">
        <v>1437.8</v>
      </c>
      <c r="M2573" s="835">
        <v>1437.8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10</v>
      </c>
      <c r="B2574" s="832" t="s">
        <v>2982</v>
      </c>
      <c r="C2574" s="832" t="s">
        <v>2989</v>
      </c>
      <c r="D2574" s="833" t="s">
        <v>6899</v>
      </c>
      <c r="E2574" s="834" t="s">
        <v>3052</v>
      </c>
      <c r="F2574" s="832" t="s">
        <v>2984</v>
      </c>
      <c r="G2574" s="832" t="s">
        <v>3782</v>
      </c>
      <c r="H2574" s="832" t="s">
        <v>630</v>
      </c>
      <c r="I2574" s="832" t="s">
        <v>4786</v>
      </c>
      <c r="J2574" s="832" t="s">
        <v>1250</v>
      </c>
      <c r="K2574" s="832" t="s">
        <v>4787</v>
      </c>
      <c r="L2574" s="835">
        <v>47.47</v>
      </c>
      <c r="M2574" s="835">
        <v>142.41</v>
      </c>
      <c r="N2574" s="832">
        <v>3</v>
      </c>
      <c r="O2574" s="836">
        <v>2.5</v>
      </c>
      <c r="P2574" s="835">
        <v>47.47</v>
      </c>
      <c r="Q2574" s="837">
        <v>0.33333333333333331</v>
      </c>
      <c r="R2574" s="832">
        <v>1</v>
      </c>
      <c r="S2574" s="837">
        <v>0.33333333333333331</v>
      </c>
      <c r="T2574" s="836">
        <v>1</v>
      </c>
      <c r="U2574" s="838">
        <v>0.4</v>
      </c>
    </row>
    <row r="2575" spans="1:21" ht="14.4" customHeight="1" x14ac:dyDescent="0.3">
      <c r="A2575" s="831">
        <v>10</v>
      </c>
      <c r="B2575" s="832" t="s">
        <v>2982</v>
      </c>
      <c r="C2575" s="832" t="s">
        <v>2989</v>
      </c>
      <c r="D2575" s="833" t="s">
        <v>6899</v>
      </c>
      <c r="E2575" s="834" t="s">
        <v>3052</v>
      </c>
      <c r="F2575" s="832" t="s">
        <v>2984</v>
      </c>
      <c r="G2575" s="832" t="s">
        <v>3782</v>
      </c>
      <c r="H2575" s="832" t="s">
        <v>630</v>
      </c>
      <c r="I2575" s="832" t="s">
        <v>4074</v>
      </c>
      <c r="J2575" s="832" t="s">
        <v>1480</v>
      </c>
      <c r="K2575" s="832" t="s">
        <v>4075</v>
      </c>
      <c r="L2575" s="835">
        <v>42.05</v>
      </c>
      <c r="M2575" s="835">
        <v>42.05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10</v>
      </c>
      <c r="B2576" s="832" t="s">
        <v>2982</v>
      </c>
      <c r="C2576" s="832" t="s">
        <v>2989</v>
      </c>
      <c r="D2576" s="833" t="s">
        <v>6899</v>
      </c>
      <c r="E2576" s="834" t="s">
        <v>3052</v>
      </c>
      <c r="F2576" s="832" t="s">
        <v>2984</v>
      </c>
      <c r="G2576" s="832" t="s">
        <v>3648</v>
      </c>
      <c r="H2576" s="832" t="s">
        <v>630</v>
      </c>
      <c r="I2576" s="832" t="s">
        <v>4221</v>
      </c>
      <c r="J2576" s="832" t="s">
        <v>764</v>
      </c>
      <c r="K2576" s="832" t="s">
        <v>4222</v>
      </c>
      <c r="L2576" s="835">
        <v>18.809999999999999</v>
      </c>
      <c r="M2576" s="835">
        <v>56.429999999999993</v>
      </c>
      <c r="N2576" s="832">
        <v>3</v>
      </c>
      <c r="O2576" s="836">
        <v>2</v>
      </c>
      <c r="P2576" s="835">
        <v>18.809999999999999</v>
      </c>
      <c r="Q2576" s="837">
        <v>0.33333333333333337</v>
      </c>
      <c r="R2576" s="832">
        <v>1</v>
      </c>
      <c r="S2576" s="837">
        <v>0.33333333333333331</v>
      </c>
      <c r="T2576" s="836">
        <v>1</v>
      </c>
      <c r="U2576" s="838">
        <v>0.5</v>
      </c>
    </row>
    <row r="2577" spans="1:21" ht="14.4" customHeight="1" x14ac:dyDescent="0.3">
      <c r="A2577" s="831">
        <v>10</v>
      </c>
      <c r="B2577" s="832" t="s">
        <v>2982</v>
      </c>
      <c r="C2577" s="832" t="s">
        <v>2989</v>
      </c>
      <c r="D2577" s="833" t="s">
        <v>6899</v>
      </c>
      <c r="E2577" s="834" t="s">
        <v>3052</v>
      </c>
      <c r="F2577" s="832" t="s">
        <v>2984</v>
      </c>
      <c r="G2577" s="832" t="s">
        <v>3648</v>
      </c>
      <c r="H2577" s="832" t="s">
        <v>630</v>
      </c>
      <c r="I2577" s="832" t="s">
        <v>4788</v>
      </c>
      <c r="J2577" s="832" t="s">
        <v>1380</v>
      </c>
      <c r="K2577" s="832" t="s">
        <v>4789</v>
      </c>
      <c r="L2577" s="835">
        <v>80.760000000000005</v>
      </c>
      <c r="M2577" s="835">
        <v>80.760000000000005</v>
      </c>
      <c r="N2577" s="832">
        <v>1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10</v>
      </c>
      <c r="B2578" s="832" t="s">
        <v>2982</v>
      </c>
      <c r="C2578" s="832" t="s">
        <v>2989</v>
      </c>
      <c r="D2578" s="833" t="s">
        <v>6899</v>
      </c>
      <c r="E2578" s="834" t="s">
        <v>3052</v>
      </c>
      <c r="F2578" s="832" t="s">
        <v>2984</v>
      </c>
      <c r="G2578" s="832" t="s">
        <v>3648</v>
      </c>
      <c r="H2578" s="832" t="s">
        <v>630</v>
      </c>
      <c r="I2578" s="832" t="s">
        <v>4076</v>
      </c>
      <c r="J2578" s="832" t="s">
        <v>764</v>
      </c>
      <c r="K2578" s="832" t="s">
        <v>4077</v>
      </c>
      <c r="L2578" s="835">
        <v>18.809999999999999</v>
      </c>
      <c r="M2578" s="835">
        <v>37.619999999999997</v>
      </c>
      <c r="N2578" s="832">
        <v>2</v>
      </c>
      <c r="O2578" s="836">
        <v>1.5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10</v>
      </c>
      <c r="B2579" s="832" t="s">
        <v>2982</v>
      </c>
      <c r="C2579" s="832" t="s">
        <v>2989</v>
      </c>
      <c r="D2579" s="833" t="s">
        <v>6899</v>
      </c>
      <c r="E2579" s="834" t="s">
        <v>3052</v>
      </c>
      <c r="F2579" s="832" t="s">
        <v>2984</v>
      </c>
      <c r="G2579" s="832" t="s">
        <v>4813</v>
      </c>
      <c r="H2579" s="832" t="s">
        <v>630</v>
      </c>
      <c r="I2579" s="832" t="s">
        <v>4814</v>
      </c>
      <c r="J2579" s="832" t="s">
        <v>754</v>
      </c>
      <c r="K2579" s="832" t="s">
        <v>4815</v>
      </c>
      <c r="L2579" s="835">
        <v>368.16</v>
      </c>
      <c r="M2579" s="835">
        <v>368.16</v>
      </c>
      <c r="N2579" s="832">
        <v>1</v>
      </c>
      <c r="O2579" s="836">
        <v>1</v>
      </c>
      <c r="P2579" s="835">
        <v>368.16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10</v>
      </c>
      <c r="B2580" s="832" t="s">
        <v>2982</v>
      </c>
      <c r="C2580" s="832" t="s">
        <v>2989</v>
      </c>
      <c r="D2580" s="833" t="s">
        <v>6899</v>
      </c>
      <c r="E2580" s="834" t="s">
        <v>3052</v>
      </c>
      <c r="F2580" s="832" t="s">
        <v>2984</v>
      </c>
      <c r="G2580" s="832" t="s">
        <v>3882</v>
      </c>
      <c r="H2580" s="832" t="s">
        <v>630</v>
      </c>
      <c r="I2580" s="832" t="s">
        <v>3883</v>
      </c>
      <c r="J2580" s="832" t="s">
        <v>1391</v>
      </c>
      <c r="K2580" s="832" t="s">
        <v>3884</v>
      </c>
      <c r="L2580" s="835">
        <v>92.85</v>
      </c>
      <c r="M2580" s="835">
        <v>92.85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10</v>
      </c>
      <c r="B2581" s="832" t="s">
        <v>2982</v>
      </c>
      <c r="C2581" s="832" t="s">
        <v>2989</v>
      </c>
      <c r="D2581" s="833" t="s">
        <v>6899</v>
      </c>
      <c r="E2581" s="834" t="s">
        <v>3052</v>
      </c>
      <c r="F2581" s="832" t="s">
        <v>2984</v>
      </c>
      <c r="G2581" s="832" t="s">
        <v>3563</v>
      </c>
      <c r="H2581" s="832" t="s">
        <v>630</v>
      </c>
      <c r="I2581" s="832" t="s">
        <v>3745</v>
      </c>
      <c r="J2581" s="832" t="s">
        <v>1190</v>
      </c>
      <c r="K2581" s="832" t="s">
        <v>3643</v>
      </c>
      <c r="L2581" s="835">
        <v>75.05</v>
      </c>
      <c r="M2581" s="835">
        <v>75.05</v>
      </c>
      <c r="N2581" s="832">
        <v>1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10</v>
      </c>
      <c r="B2582" s="832" t="s">
        <v>2982</v>
      </c>
      <c r="C2582" s="832" t="s">
        <v>2989</v>
      </c>
      <c r="D2582" s="833" t="s">
        <v>6899</v>
      </c>
      <c r="E2582" s="834" t="s">
        <v>3052</v>
      </c>
      <c r="F2582" s="832" t="s">
        <v>2984</v>
      </c>
      <c r="G2582" s="832" t="s">
        <v>3120</v>
      </c>
      <c r="H2582" s="832" t="s">
        <v>630</v>
      </c>
      <c r="I2582" s="832" t="s">
        <v>3211</v>
      </c>
      <c r="J2582" s="832" t="s">
        <v>1034</v>
      </c>
      <c r="K2582" s="832" t="s">
        <v>3212</v>
      </c>
      <c r="L2582" s="835">
        <v>48.09</v>
      </c>
      <c r="M2582" s="835">
        <v>48.09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10</v>
      </c>
      <c r="B2583" s="832" t="s">
        <v>2982</v>
      </c>
      <c r="C2583" s="832" t="s">
        <v>2989</v>
      </c>
      <c r="D2583" s="833" t="s">
        <v>6899</v>
      </c>
      <c r="E2583" s="834" t="s">
        <v>3052</v>
      </c>
      <c r="F2583" s="832" t="s">
        <v>2984</v>
      </c>
      <c r="G2583" s="832" t="s">
        <v>3887</v>
      </c>
      <c r="H2583" s="832" t="s">
        <v>630</v>
      </c>
      <c r="I2583" s="832" t="s">
        <v>3888</v>
      </c>
      <c r="J2583" s="832" t="s">
        <v>766</v>
      </c>
      <c r="K2583" s="832" t="s">
        <v>3889</v>
      </c>
      <c r="L2583" s="835">
        <v>27.28</v>
      </c>
      <c r="M2583" s="835">
        <v>27.28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10</v>
      </c>
      <c r="B2584" s="832" t="s">
        <v>2982</v>
      </c>
      <c r="C2584" s="832" t="s">
        <v>2989</v>
      </c>
      <c r="D2584" s="833" t="s">
        <v>6899</v>
      </c>
      <c r="E2584" s="834" t="s">
        <v>3052</v>
      </c>
      <c r="F2584" s="832" t="s">
        <v>2984</v>
      </c>
      <c r="G2584" s="832" t="s">
        <v>3326</v>
      </c>
      <c r="H2584" s="832" t="s">
        <v>630</v>
      </c>
      <c r="I2584" s="832" t="s">
        <v>3327</v>
      </c>
      <c r="J2584" s="832" t="s">
        <v>3328</v>
      </c>
      <c r="K2584" s="832" t="s">
        <v>3238</v>
      </c>
      <c r="L2584" s="835">
        <v>95.57</v>
      </c>
      <c r="M2584" s="835">
        <v>95.57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10</v>
      </c>
      <c r="B2585" s="832" t="s">
        <v>2982</v>
      </c>
      <c r="C2585" s="832" t="s">
        <v>2989</v>
      </c>
      <c r="D2585" s="833" t="s">
        <v>6899</v>
      </c>
      <c r="E2585" s="834" t="s">
        <v>3052</v>
      </c>
      <c r="F2585" s="832" t="s">
        <v>2984</v>
      </c>
      <c r="G2585" s="832" t="s">
        <v>3334</v>
      </c>
      <c r="H2585" s="832" t="s">
        <v>630</v>
      </c>
      <c r="I2585" s="832" t="s">
        <v>3335</v>
      </c>
      <c r="J2585" s="832" t="s">
        <v>3336</v>
      </c>
      <c r="K2585" s="832" t="s">
        <v>3337</v>
      </c>
      <c r="L2585" s="835">
        <v>77.52</v>
      </c>
      <c r="M2585" s="835">
        <v>77.52</v>
      </c>
      <c r="N2585" s="832">
        <v>1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10</v>
      </c>
      <c r="B2586" s="832" t="s">
        <v>2982</v>
      </c>
      <c r="C2586" s="832" t="s">
        <v>2989</v>
      </c>
      <c r="D2586" s="833" t="s">
        <v>6899</v>
      </c>
      <c r="E2586" s="834" t="s">
        <v>3052</v>
      </c>
      <c r="F2586" s="832" t="s">
        <v>2984</v>
      </c>
      <c r="G2586" s="832" t="s">
        <v>3126</v>
      </c>
      <c r="H2586" s="832" t="s">
        <v>630</v>
      </c>
      <c r="I2586" s="832" t="s">
        <v>3127</v>
      </c>
      <c r="J2586" s="832" t="s">
        <v>1056</v>
      </c>
      <c r="K2586" s="832" t="s">
        <v>3128</v>
      </c>
      <c r="L2586" s="835">
        <v>61.97</v>
      </c>
      <c r="M2586" s="835">
        <v>1487.2800000000004</v>
      </c>
      <c r="N2586" s="832">
        <v>24</v>
      </c>
      <c r="O2586" s="836">
        <v>23</v>
      </c>
      <c r="P2586" s="835">
        <v>495.7600000000001</v>
      </c>
      <c r="Q2586" s="837">
        <v>0.33333333333333331</v>
      </c>
      <c r="R2586" s="832">
        <v>8</v>
      </c>
      <c r="S2586" s="837">
        <v>0.33333333333333331</v>
      </c>
      <c r="T2586" s="836">
        <v>8</v>
      </c>
      <c r="U2586" s="838">
        <v>0.34782608695652173</v>
      </c>
    </row>
    <row r="2587" spans="1:21" ht="14.4" customHeight="1" x14ac:dyDescent="0.3">
      <c r="A2587" s="831">
        <v>10</v>
      </c>
      <c r="B2587" s="832" t="s">
        <v>2982</v>
      </c>
      <c r="C2587" s="832" t="s">
        <v>2989</v>
      </c>
      <c r="D2587" s="833" t="s">
        <v>6899</v>
      </c>
      <c r="E2587" s="834" t="s">
        <v>3052</v>
      </c>
      <c r="F2587" s="832" t="s">
        <v>2984</v>
      </c>
      <c r="G2587" s="832" t="s">
        <v>3524</v>
      </c>
      <c r="H2587" s="832" t="s">
        <v>630</v>
      </c>
      <c r="I2587" s="832" t="s">
        <v>3754</v>
      </c>
      <c r="J2587" s="832" t="s">
        <v>3755</v>
      </c>
      <c r="K2587" s="832" t="s">
        <v>3753</v>
      </c>
      <c r="L2587" s="835">
        <v>760.22</v>
      </c>
      <c r="M2587" s="835">
        <v>760.22</v>
      </c>
      <c r="N2587" s="832">
        <v>1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10</v>
      </c>
      <c r="B2588" s="832" t="s">
        <v>2982</v>
      </c>
      <c r="C2588" s="832" t="s">
        <v>2989</v>
      </c>
      <c r="D2588" s="833" t="s">
        <v>6899</v>
      </c>
      <c r="E2588" s="834" t="s">
        <v>3052</v>
      </c>
      <c r="F2588" s="832" t="s">
        <v>2984</v>
      </c>
      <c r="G2588" s="832" t="s">
        <v>3524</v>
      </c>
      <c r="H2588" s="832" t="s">
        <v>630</v>
      </c>
      <c r="I2588" s="832" t="s">
        <v>3525</v>
      </c>
      <c r="J2588" s="832" t="s">
        <v>939</v>
      </c>
      <c r="K2588" s="832" t="s">
        <v>3526</v>
      </c>
      <c r="L2588" s="835">
        <v>380.18</v>
      </c>
      <c r="M2588" s="835">
        <v>380.18</v>
      </c>
      <c r="N2588" s="832">
        <v>1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10</v>
      </c>
      <c r="B2589" s="832" t="s">
        <v>2982</v>
      </c>
      <c r="C2589" s="832" t="s">
        <v>2989</v>
      </c>
      <c r="D2589" s="833" t="s">
        <v>6899</v>
      </c>
      <c r="E2589" s="834" t="s">
        <v>3052</v>
      </c>
      <c r="F2589" s="832" t="s">
        <v>2984</v>
      </c>
      <c r="G2589" s="832" t="s">
        <v>4234</v>
      </c>
      <c r="H2589" s="832" t="s">
        <v>689</v>
      </c>
      <c r="I2589" s="832" t="s">
        <v>2505</v>
      </c>
      <c r="J2589" s="832" t="s">
        <v>760</v>
      </c>
      <c r="K2589" s="832" t="s">
        <v>2506</v>
      </c>
      <c r="L2589" s="835">
        <v>63.34</v>
      </c>
      <c r="M2589" s="835">
        <v>63.34</v>
      </c>
      <c r="N2589" s="832">
        <v>1</v>
      </c>
      <c r="O2589" s="836">
        <v>1</v>
      </c>
      <c r="P2589" s="835">
        <v>63.34</v>
      </c>
      <c r="Q2589" s="837">
        <v>1</v>
      </c>
      <c r="R2589" s="832">
        <v>1</v>
      </c>
      <c r="S2589" s="837">
        <v>1</v>
      </c>
      <c r="T2589" s="836">
        <v>1</v>
      </c>
      <c r="U2589" s="838">
        <v>1</v>
      </c>
    </row>
    <row r="2590" spans="1:21" ht="14.4" customHeight="1" x14ac:dyDescent="0.3">
      <c r="A2590" s="831">
        <v>10</v>
      </c>
      <c r="B2590" s="832" t="s">
        <v>2982</v>
      </c>
      <c r="C2590" s="832" t="s">
        <v>2989</v>
      </c>
      <c r="D2590" s="833" t="s">
        <v>6899</v>
      </c>
      <c r="E2590" s="834" t="s">
        <v>3052</v>
      </c>
      <c r="F2590" s="832" t="s">
        <v>2984</v>
      </c>
      <c r="G2590" s="832" t="s">
        <v>3349</v>
      </c>
      <c r="H2590" s="832" t="s">
        <v>630</v>
      </c>
      <c r="I2590" s="832" t="s">
        <v>3906</v>
      </c>
      <c r="J2590" s="832" t="s">
        <v>790</v>
      </c>
      <c r="K2590" s="832" t="s">
        <v>791</v>
      </c>
      <c r="L2590" s="835">
        <v>0</v>
      </c>
      <c r="M2590" s="835">
        <v>0</v>
      </c>
      <c r="N2590" s="832">
        <v>1</v>
      </c>
      <c r="O2590" s="836">
        <v>1</v>
      </c>
      <c r="P2590" s="835"/>
      <c r="Q2590" s="837"/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10</v>
      </c>
      <c r="B2591" s="832" t="s">
        <v>2982</v>
      </c>
      <c r="C2591" s="832" t="s">
        <v>2989</v>
      </c>
      <c r="D2591" s="833" t="s">
        <v>6899</v>
      </c>
      <c r="E2591" s="834" t="s">
        <v>3052</v>
      </c>
      <c r="F2591" s="832" t="s">
        <v>2984</v>
      </c>
      <c r="G2591" s="832" t="s">
        <v>3349</v>
      </c>
      <c r="H2591" s="832" t="s">
        <v>630</v>
      </c>
      <c r="I2591" s="832" t="s">
        <v>3352</v>
      </c>
      <c r="J2591" s="832" t="s">
        <v>790</v>
      </c>
      <c r="K2591" s="832" t="s">
        <v>792</v>
      </c>
      <c r="L2591" s="835">
        <v>0</v>
      </c>
      <c r="M2591" s="835">
        <v>0</v>
      </c>
      <c r="N2591" s="832">
        <v>1</v>
      </c>
      <c r="O2591" s="836">
        <v>1</v>
      </c>
      <c r="P2591" s="835"/>
      <c r="Q2591" s="837"/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10</v>
      </c>
      <c r="B2592" s="832" t="s">
        <v>2982</v>
      </c>
      <c r="C2592" s="832" t="s">
        <v>2989</v>
      </c>
      <c r="D2592" s="833" t="s">
        <v>6899</v>
      </c>
      <c r="E2592" s="834" t="s">
        <v>3052</v>
      </c>
      <c r="F2592" s="832" t="s">
        <v>2984</v>
      </c>
      <c r="G2592" s="832" t="s">
        <v>5084</v>
      </c>
      <c r="H2592" s="832" t="s">
        <v>630</v>
      </c>
      <c r="I2592" s="832" t="s">
        <v>5085</v>
      </c>
      <c r="J2592" s="832" t="s">
        <v>5086</v>
      </c>
      <c r="K2592" s="832" t="s">
        <v>5087</v>
      </c>
      <c r="L2592" s="835">
        <v>0</v>
      </c>
      <c r="M2592" s="835">
        <v>0</v>
      </c>
      <c r="N2592" s="832">
        <v>1</v>
      </c>
      <c r="O2592" s="836">
        <v>1</v>
      </c>
      <c r="P2592" s="835"/>
      <c r="Q2592" s="837"/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10</v>
      </c>
      <c r="B2593" s="832" t="s">
        <v>2982</v>
      </c>
      <c r="C2593" s="832" t="s">
        <v>2989</v>
      </c>
      <c r="D2593" s="833" t="s">
        <v>6899</v>
      </c>
      <c r="E2593" s="834" t="s">
        <v>3052</v>
      </c>
      <c r="F2593" s="832" t="s">
        <v>2984</v>
      </c>
      <c r="G2593" s="832" t="s">
        <v>3578</v>
      </c>
      <c r="H2593" s="832" t="s">
        <v>689</v>
      </c>
      <c r="I2593" s="832" t="s">
        <v>4799</v>
      </c>
      <c r="J2593" s="832" t="s">
        <v>1162</v>
      </c>
      <c r="K2593" s="832" t="s">
        <v>2567</v>
      </c>
      <c r="L2593" s="835">
        <v>490.89</v>
      </c>
      <c r="M2593" s="835">
        <v>1472.67</v>
      </c>
      <c r="N2593" s="832">
        <v>3</v>
      </c>
      <c r="O2593" s="836">
        <v>1</v>
      </c>
      <c r="P2593" s="835">
        <v>1472.67</v>
      </c>
      <c r="Q2593" s="837">
        <v>1</v>
      </c>
      <c r="R2593" s="832">
        <v>3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10</v>
      </c>
      <c r="B2594" s="832" t="s">
        <v>2982</v>
      </c>
      <c r="C2594" s="832" t="s">
        <v>2989</v>
      </c>
      <c r="D2594" s="833" t="s">
        <v>6899</v>
      </c>
      <c r="E2594" s="834" t="s">
        <v>3052</v>
      </c>
      <c r="F2594" s="832" t="s">
        <v>2984</v>
      </c>
      <c r="G2594" s="832" t="s">
        <v>3578</v>
      </c>
      <c r="H2594" s="832" t="s">
        <v>689</v>
      </c>
      <c r="I2594" s="832" t="s">
        <v>4831</v>
      </c>
      <c r="J2594" s="832" t="s">
        <v>1162</v>
      </c>
      <c r="K2594" s="832" t="s">
        <v>2756</v>
      </c>
      <c r="L2594" s="835">
        <v>736.33</v>
      </c>
      <c r="M2594" s="835">
        <v>1472.66</v>
      </c>
      <c r="N2594" s="832">
        <v>2</v>
      </c>
      <c r="O2594" s="836">
        <v>0.5</v>
      </c>
      <c r="P2594" s="835">
        <v>1472.66</v>
      </c>
      <c r="Q2594" s="837">
        <v>1</v>
      </c>
      <c r="R2594" s="832">
        <v>2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10</v>
      </c>
      <c r="B2595" s="832" t="s">
        <v>2982</v>
      </c>
      <c r="C2595" s="832" t="s">
        <v>2989</v>
      </c>
      <c r="D2595" s="833" t="s">
        <v>6899</v>
      </c>
      <c r="E2595" s="834" t="s">
        <v>3052</v>
      </c>
      <c r="F2595" s="832" t="s">
        <v>2984</v>
      </c>
      <c r="G2595" s="832" t="s">
        <v>3578</v>
      </c>
      <c r="H2595" s="832" t="s">
        <v>689</v>
      </c>
      <c r="I2595" s="832" t="s">
        <v>2757</v>
      </c>
      <c r="J2595" s="832" t="s">
        <v>1162</v>
      </c>
      <c r="K2595" s="832" t="s">
        <v>2758</v>
      </c>
      <c r="L2595" s="835">
        <v>923.74</v>
      </c>
      <c r="M2595" s="835">
        <v>923.74</v>
      </c>
      <c r="N2595" s="832">
        <v>1</v>
      </c>
      <c r="O2595" s="836">
        <v>1</v>
      </c>
      <c r="P2595" s="835">
        <v>923.74</v>
      </c>
      <c r="Q2595" s="837">
        <v>1</v>
      </c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10</v>
      </c>
      <c r="B2596" s="832" t="s">
        <v>2982</v>
      </c>
      <c r="C2596" s="832" t="s">
        <v>2989</v>
      </c>
      <c r="D2596" s="833" t="s">
        <v>6899</v>
      </c>
      <c r="E2596" s="834" t="s">
        <v>3052</v>
      </c>
      <c r="F2596" s="832" t="s">
        <v>2984</v>
      </c>
      <c r="G2596" s="832" t="s">
        <v>3161</v>
      </c>
      <c r="H2596" s="832" t="s">
        <v>630</v>
      </c>
      <c r="I2596" s="832" t="s">
        <v>3367</v>
      </c>
      <c r="J2596" s="832" t="s">
        <v>1177</v>
      </c>
      <c r="K2596" s="832" t="s">
        <v>3163</v>
      </c>
      <c r="L2596" s="835">
        <v>103.67</v>
      </c>
      <c r="M2596" s="835">
        <v>103.67</v>
      </c>
      <c r="N2596" s="832">
        <v>1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10</v>
      </c>
      <c r="B2597" s="832" t="s">
        <v>2982</v>
      </c>
      <c r="C2597" s="832" t="s">
        <v>2989</v>
      </c>
      <c r="D2597" s="833" t="s">
        <v>6899</v>
      </c>
      <c r="E2597" s="834" t="s">
        <v>3052</v>
      </c>
      <c r="F2597" s="832" t="s">
        <v>2984</v>
      </c>
      <c r="G2597" s="832" t="s">
        <v>3383</v>
      </c>
      <c r="H2597" s="832" t="s">
        <v>689</v>
      </c>
      <c r="I2597" s="832" t="s">
        <v>2948</v>
      </c>
      <c r="J2597" s="832" t="s">
        <v>2302</v>
      </c>
      <c r="K2597" s="832" t="s">
        <v>2740</v>
      </c>
      <c r="L2597" s="835">
        <v>84.89</v>
      </c>
      <c r="M2597" s="835">
        <v>169.78</v>
      </c>
      <c r="N2597" s="832">
        <v>2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10</v>
      </c>
      <c r="B2598" s="832" t="s">
        <v>2982</v>
      </c>
      <c r="C2598" s="832" t="s">
        <v>2989</v>
      </c>
      <c r="D2598" s="833" t="s">
        <v>6899</v>
      </c>
      <c r="E2598" s="834" t="s">
        <v>3052</v>
      </c>
      <c r="F2598" s="832" t="s">
        <v>2984</v>
      </c>
      <c r="G2598" s="832" t="s">
        <v>3383</v>
      </c>
      <c r="H2598" s="832" t="s">
        <v>689</v>
      </c>
      <c r="I2598" s="832" t="s">
        <v>2859</v>
      </c>
      <c r="J2598" s="832" t="s">
        <v>2058</v>
      </c>
      <c r="K2598" s="832" t="s">
        <v>2740</v>
      </c>
      <c r="L2598" s="835">
        <v>84.89</v>
      </c>
      <c r="M2598" s="835">
        <v>84.89</v>
      </c>
      <c r="N2598" s="832">
        <v>1</v>
      </c>
      <c r="O2598" s="836">
        <v>0.5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10</v>
      </c>
      <c r="B2599" s="832" t="s">
        <v>2982</v>
      </c>
      <c r="C2599" s="832" t="s">
        <v>2989</v>
      </c>
      <c r="D2599" s="833" t="s">
        <v>6899</v>
      </c>
      <c r="E2599" s="834" t="s">
        <v>3052</v>
      </c>
      <c r="F2599" s="832" t="s">
        <v>2984</v>
      </c>
      <c r="G2599" s="832" t="s">
        <v>3383</v>
      </c>
      <c r="H2599" s="832" t="s">
        <v>689</v>
      </c>
      <c r="I2599" s="832" t="s">
        <v>5080</v>
      </c>
      <c r="J2599" s="832" t="s">
        <v>3991</v>
      </c>
      <c r="K2599" s="832" t="s">
        <v>1281</v>
      </c>
      <c r="L2599" s="835">
        <v>132.34</v>
      </c>
      <c r="M2599" s="835">
        <v>132.34</v>
      </c>
      <c r="N2599" s="832">
        <v>1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10</v>
      </c>
      <c r="B2600" s="832" t="s">
        <v>2982</v>
      </c>
      <c r="C2600" s="832" t="s">
        <v>2989</v>
      </c>
      <c r="D2600" s="833" t="s">
        <v>6899</v>
      </c>
      <c r="E2600" s="834" t="s">
        <v>3052</v>
      </c>
      <c r="F2600" s="832" t="s">
        <v>2984</v>
      </c>
      <c r="G2600" s="832" t="s">
        <v>3388</v>
      </c>
      <c r="H2600" s="832" t="s">
        <v>630</v>
      </c>
      <c r="I2600" s="832" t="s">
        <v>3392</v>
      </c>
      <c r="J2600" s="832" t="s">
        <v>1210</v>
      </c>
      <c r="K2600" s="832" t="s">
        <v>3393</v>
      </c>
      <c r="L2600" s="835">
        <v>110.05</v>
      </c>
      <c r="M2600" s="835">
        <v>550.25</v>
      </c>
      <c r="N2600" s="832">
        <v>5</v>
      </c>
      <c r="O2600" s="836">
        <v>2.5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10</v>
      </c>
      <c r="B2601" s="832" t="s">
        <v>2982</v>
      </c>
      <c r="C2601" s="832" t="s">
        <v>2989</v>
      </c>
      <c r="D2601" s="833" t="s">
        <v>6899</v>
      </c>
      <c r="E2601" s="834" t="s">
        <v>3052</v>
      </c>
      <c r="F2601" s="832" t="s">
        <v>2984</v>
      </c>
      <c r="G2601" s="832" t="s">
        <v>3388</v>
      </c>
      <c r="H2601" s="832" t="s">
        <v>630</v>
      </c>
      <c r="I2601" s="832" t="s">
        <v>3394</v>
      </c>
      <c r="J2601" s="832" t="s">
        <v>1210</v>
      </c>
      <c r="K2601" s="832" t="s">
        <v>3395</v>
      </c>
      <c r="L2601" s="835">
        <v>220.09</v>
      </c>
      <c r="M2601" s="835">
        <v>220.09</v>
      </c>
      <c r="N2601" s="832">
        <v>1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10</v>
      </c>
      <c r="B2602" s="832" t="s">
        <v>2982</v>
      </c>
      <c r="C2602" s="832" t="s">
        <v>2989</v>
      </c>
      <c r="D2602" s="833" t="s">
        <v>6899</v>
      </c>
      <c r="E2602" s="834" t="s">
        <v>3052</v>
      </c>
      <c r="F2602" s="832" t="s">
        <v>2984</v>
      </c>
      <c r="G2602" s="832" t="s">
        <v>3388</v>
      </c>
      <c r="H2602" s="832" t="s">
        <v>630</v>
      </c>
      <c r="I2602" s="832" t="s">
        <v>4795</v>
      </c>
      <c r="J2602" s="832" t="s">
        <v>1210</v>
      </c>
      <c r="K2602" s="832" t="s">
        <v>4796</v>
      </c>
      <c r="L2602" s="835">
        <v>66.03</v>
      </c>
      <c r="M2602" s="835">
        <v>198.09</v>
      </c>
      <c r="N2602" s="832">
        <v>3</v>
      </c>
      <c r="O2602" s="836">
        <v>3</v>
      </c>
      <c r="P2602" s="835">
        <v>66.03</v>
      </c>
      <c r="Q2602" s="837">
        <v>0.33333333333333331</v>
      </c>
      <c r="R2602" s="832">
        <v>1</v>
      </c>
      <c r="S2602" s="837">
        <v>0.33333333333333331</v>
      </c>
      <c r="T2602" s="836">
        <v>1</v>
      </c>
      <c r="U2602" s="838">
        <v>0.33333333333333331</v>
      </c>
    </row>
    <row r="2603" spans="1:21" ht="14.4" customHeight="1" x14ac:dyDescent="0.3">
      <c r="A2603" s="831">
        <v>10</v>
      </c>
      <c r="B2603" s="832" t="s">
        <v>2982</v>
      </c>
      <c r="C2603" s="832" t="s">
        <v>2989</v>
      </c>
      <c r="D2603" s="833" t="s">
        <v>6899</v>
      </c>
      <c r="E2603" s="834" t="s">
        <v>3052</v>
      </c>
      <c r="F2603" s="832" t="s">
        <v>2984</v>
      </c>
      <c r="G2603" s="832" t="s">
        <v>5088</v>
      </c>
      <c r="H2603" s="832" t="s">
        <v>630</v>
      </c>
      <c r="I2603" s="832" t="s">
        <v>5089</v>
      </c>
      <c r="J2603" s="832" t="s">
        <v>5090</v>
      </c>
      <c r="K2603" s="832" t="s">
        <v>5091</v>
      </c>
      <c r="L2603" s="835">
        <v>783.88</v>
      </c>
      <c r="M2603" s="835">
        <v>783.88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10</v>
      </c>
      <c r="B2604" s="832" t="s">
        <v>2982</v>
      </c>
      <c r="C2604" s="832" t="s">
        <v>2989</v>
      </c>
      <c r="D2604" s="833" t="s">
        <v>6899</v>
      </c>
      <c r="E2604" s="834" t="s">
        <v>3052</v>
      </c>
      <c r="F2604" s="832" t="s">
        <v>2984</v>
      </c>
      <c r="G2604" s="832" t="s">
        <v>4143</v>
      </c>
      <c r="H2604" s="832" t="s">
        <v>630</v>
      </c>
      <c r="I2604" s="832" t="s">
        <v>4144</v>
      </c>
      <c r="J2604" s="832" t="s">
        <v>4145</v>
      </c>
      <c r="K2604" s="832" t="s">
        <v>4146</v>
      </c>
      <c r="L2604" s="835">
        <v>0</v>
      </c>
      <c r="M2604" s="835">
        <v>0</v>
      </c>
      <c r="N2604" s="832">
        <v>1</v>
      </c>
      <c r="O2604" s="836">
        <v>0.5</v>
      </c>
      <c r="P2604" s="835"/>
      <c r="Q2604" s="837"/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10</v>
      </c>
      <c r="B2605" s="832" t="s">
        <v>2982</v>
      </c>
      <c r="C2605" s="832" t="s">
        <v>2989</v>
      </c>
      <c r="D2605" s="833" t="s">
        <v>6899</v>
      </c>
      <c r="E2605" s="834" t="s">
        <v>3052</v>
      </c>
      <c r="F2605" s="832" t="s">
        <v>2984</v>
      </c>
      <c r="G2605" s="832" t="s">
        <v>3182</v>
      </c>
      <c r="H2605" s="832" t="s">
        <v>630</v>
      </c>
      <c r="I2605" s="832" t="s">
        <v>3422</v>
      </c>
      <c r="J2605" s="832" t="s">
        <v>1683</v>
      </c>
      <c r="K2605" s="832" t="s">
        <v>3423</v>
      </c>
      <c r="L2605" s="835">
        <v>181.04</v>
      </c>
      <c r="M2605" s="835">
        <v>181.04</v>
      </c>
      <c r="N2605" s="832">
        <v>1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10</v>
      </c>
      <c r="B2606" s="832" t="s">
        <v>2982</v>
      </c>
      <c r="C2606" s="832" t="s">
        <v>2989</v>
      </c>
      <c r="D2606" s="833" t="s">
        <v>6899</v>
      </c>
      <c r="E2606" s="834" t="s">
        <v>3052</v>
      </c>
      <c r="F2606" s="832" t="s">
        <v>2984</v>
      </c>
      <c r="G2606" s="832" t="s">
        <v>3182</v>
      </c>
      <c r="H2606" s="832" t="s">
        <v>630</v>
      </c>
      <c r="I2606" s="832" t="s">
        <v>3183</v>
      </c>
      <c r="J2606" s="832" t="s">
        <v>1683</v>
      </c>
      <c r="K2606" s="832" t="s">
        <v>3184</v>
      </c>
      <c r="L2606" s="835">
        <v>0</v>
      </c>
      <c r="M2606" s="835">
        <v>0</v>
      </c>
      <c r="N2606" s="832">
        <v>1</v>
      </c>
      <c r="O2606" s="836">
        <v>1</v>
      </c>
      <c r="P2606" s="835"/>
      <c r="Q2606" s="837"/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10</v>
      </c>
      <c r="B2607" s="832" t="s">
        <v>2982</v>
      </c>
      <c r="C2607" s="832" t="s">
        <v>2989</v>
      </c>
      <c r="D2607" s="833" t="s">
        <v>6899</v>
      </c>
      <c r="E2607" s="834" t="s">
        <v>3052</v>
      </c>
      <c r="F2607" s="832" t="s">
        <v>2984</v>
      </c>
      <c r="G2607" s="832" t="s">
        <v>3224</v>
      </c>
      <c r="H2607" s="832" t="s">
        <v>630</v>
      </c>
      <c r="I2607" s="832" t="s">
        <v>3225</v>
      </c>
      <c r="J2607" s="832" t="s">
        <v>3226</v>
      </c>
      <c r="K2607" s="832" t="s">
        <v>3227</v>
      </c>
      <c r="L2607" s="835">
        <v>77.14</v>
      </c>
      <c r="M2607" s="835">
        <v>77.14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10</v>
      </c>
      <c r="B2608" s="832" t="s">
        <v>2982</v>
      </c>
      <c r="C2608" s="832" t="s">
        <v>2989</v>
      </c>
      <c r="D2608" s="833" t="s">
        <v>6899</v>
      </c>
      <c r="E2608" s="834" t="s">
        <v>3052</v>
      </c>
      <c r="F2608" s="832" t="s">
        <v>2984</v>
      </c>
      <c r="G2608" s="832" t="s">
        <v>3583</v>
      </c>
      <c r="H2608" s="832" t="s">
        <v>689</v>
      </c>
      <c r="I2608" s="832" t="s">
        <v>2619</v>
      </c>
      <c r="J2608" s="832" t="s">
        <v>2620</v>
      </c>
      <c r="K2608" s="832" t="s">
        <v>2621</v>
      </c>
      <c r="L2608" s="835">
        <v>0</v>
      </c>
      <c r="M2608" s="835">
        <v>0</v>
      </c>
      <c r="N2608" s="832">
        <v>1</v>
      </c>
      <c r="O2608" s="836">
        <v>1</v>
      </c>
      <c r="P2608" s="835">
        <v>0</v>
      </c>
      <c r="Q2608" s="837"/>
      <c r="R2608" s="832">
        <v>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10</v>
      </c>
      <c r="B2609" s="832" t="s">
        <v>2982</v>
      </c>
      <c r="C2609" s="832" t="s">
        <v>2989</v>
      </c>
      <c r="D2609" s="833" t="s">
        <v>6899</v>
      </c>
      <c r="E2609" s="834" t="s">
        <v>3052</v>
      </c>
      <c r="F2609" s="832" t="s">
        <v>2984</v>
      </c>
      <c r="G2609" s="832" t="s">
        <v>4945</v>
      </c>
      <c r="H2609" s="832" t="s">
        <v>630</v>
      </c>
      <c r="I2609" s="832" t="s">
        <v>5072</v>
      </c>
      <c r="J2609" s="832" t="s">
        <v>1044</v>
      </c>
      <c r="K2609" s="832" t="s">
        <v>5073</v>
      </c>
      <c r="L2609" s="835">
        <v>99.75</v>
      </c>
      <c r="M2609" s="835">
        <v>199.5</v>
      </c>
      <c r="N2609" s="832">
        <v>2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10</v>
      </c>
      <c r="B2610" s="832" t="s">
        <v>2982</v>
      </c>
      <c r="C2610" s="832" t="s">
        <v>2989</v>
      </c>
      <c r="D2610" s="833" t="s">
        <v>6899</v>
      </c>
      <c r="E2610" s="834" t="s">
        <v>3052</v>
      </c>
      <c r="F2610" s="832" t="s">
        <v>2984</v>
      </c>
      <c r="G2610" s="832" t="s">
        <v>3425</v>
      </c>
      <c r="H2610" s="832" t="s">
        <v>630</v>
      </c>
      <c r="I2610" s="832" t="s">
        <v>3426</v>
      </c>
      <c r="J2610" s="832" t="s">
        <v>743</v>
      </c>
      <c r="K2610" s="832" t="s">
        <v>3427</v>
      </c>
      <c r="L2610" s="835">
        <v>42.54</v>
      </c>
      <c r="M2610" s="835">
        <v>85.08</v>
      </c>
      <c r="N2610" s="832">
        <v>2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10</v>
      </c>
      <c r="B2611" s="832" t="s">
        <v>2982</v>
      </c>
      <c r="C2611" s="832" t="s">
        <v>2989</v>
      </c>
      <c r="D2611" s="833" t="s">
        <v>6899</v>
      </c>
      <c r="E2611" s="834" t="s">
        <v>3052</v>
      </c>
      <c r="F2611" s="832" t="s">
        <v>2984</v>
      </c>
      <c r="G2611" s="832" t="s">
        <v>3425</v>
      </c>
      <c r="H2611" s="832" t="s">
        <v>630</v>
      </c>
      <c r="I2611" s="832" t="s">
        <v>3428</v>
      </c>
      <c r="J2611" s="832" t="s">
        <v>1024</v>
      </c>
      <c r="K2611" s="832" t="s">
        <v>3429</v>
      </c>
      <c r="L2611" s="835">
        <v>24.05</v>
      </c>
      <c r="M2611" s="835">
        <v>72.150000000000006</v>
      </c>
      <c r="N2611" s="832">
        <v>3</v>
      </c>
      <c r="O2611" s="836">
        <v>2</v>
      </c>
      <c r="P2611" s="835">
        <v>24.05</v>
      </c>
      <c r="Q2611" s="837">
        <v>0.33333333333333331</v>
      </c>
      <c r="R2611" s="832">
        <v>1</v>
      </c>
      <c r="S2611" s="837">
        <v>0.33333333333333331</v>
      </c>
      <c r="T2611" s="836">
        <v>1</v>
      </c>
      <c r="U2611" s="838">
        <v>0.5</v>
      </c>
    </row>
    <row r="2612" spans="1:21" ht="14.4" customHeight="1" x14ac:dyDescent="0.3">
      <c r="A2612" s="831">
        <v>10</v>
      </c>
      <c r="B2612" s="832" t="s">
        <v>2982</v>
      </c>
      <c r="C2612" s="832" t="s">
        <v>2989</v>
      </c>
      <c r="D2612" s="833" t="s">
        <v>6899</v>
      </c>
      <c r="E2612" s="834" t="s">
        <v>3052</v>
      </c>
      <c r="F2612" s="832" t="s">
        <v>2984</v>
      </c>
      <c r="G2612" s="832" t="s">
        <v>3425</v>
      </c>
      <c r="H2612" s="832" t="s">
        <v>630</v>
      </c>
      <c r="I2612" s="832" t="s">
        <v>3430</v>
      </c>
      <c r="J2612" s="832" t="s">
        <v>1070</v>
      </c>
      <c r="K2612" s="832" t="s">
        <v>3427</v>
      </c>
      <c r="L2612" s="835">
        <v>42.54</v>
      </c>
      <c r="M2612" s="835">
        <v>170.16</v>
      </c>
      <c r="N2612" s="832">
        <v>4</v>
      </c>
      <c r="O2612" s="836">
        <v>3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10</v>
      </c>
      <c r="B2613" s="832" t="s">
        <v>2982</v>
      </c>
      <c r="C2613" s="832" t="s">
        <v>2989</v>
      </c>
      <c r="D2613" s="833" t="s">
        <v>6899</v>
      </c>
      <c r="E2613" s="834" t="s">
        <v>3052</v>
      </c>
      <c r="F2613" s="832" t="s">
        <v>2984</v>
      </c>
      <c r="G2613" s="832" t="s">
        <v>3425</v>
      </c>
      <c r="H2613" s="832" t="s">
        <v>630</v>
      </c>
      <c r="I2613" s="832" t="s">
        <v>3431</v>
      </c>
      <c r="J2613" s="832" t="s">
        <v>1070</v>
      </c>
      <c r="K2613" s="832" t="s">
        <v>3432</v>
      </c>
      <c r="L2613" s="835">
        <v>60.28</v>
      </c>
      <c r="M2613" s="835">
        <v>602.79999999999995</v>
      </c>
      <c r="N2613" s="832">
        <v>10</v>
      </c>
      <c r="O2613" s="836">
        <v>9</v>
      </c>
      <c r="P2613" s="835">
        <v>241.12</v>
      </c>
      <c r="Q2613" s="837">
        <v>0.4</v>
      </c>
      <c r="R2613" s="832">
        <v>4</v>
      </c>
      <c r="S2613" s="837">
        <v>0.4</v>
      </c>
      <c r="T2613" s="836">
        <v>3.5</v>
      </c>
      <c r="U2613" s="838">
        <v>0.3888888888888889</v>
      </c>
    </row>
    <row r="2614" spans="1:21" ht="14.4" customHeight="1" x14ac:dyDescent="0.3">
      <c r="A2614" s="831">
        <v>10</v>
      </c>
      <c r="B2614" s="832" t="s">
        <v>2982</v>
      </c>
      <c r="C2614" s="832" t="s">
        <v>2989</v>
      </c>
      <c r="D2614" s="833" t="s">
        <v>6899</v>
      </c>
      <c r="E2614" s="834" t="s">
        <v>3052</v>
      </c>
      <c r="F2614" s="832" t="s">
        <v>2984</v>
      </c>
      <c r="G2614" s="832" t="s">
        <v>3425</v>
      </c>
      <c r="H2614" s="832" t="s">
        <v>630</v>
      </c>
      <c r="I2614" s="832" t="s">
        <v>3513</v>
      </c>
      <c r="J2614" s="832" t="s">
        <v>743</v>
      </c>
      <c r="K2614" s="832" t="s">
        <v>3514</v>
      </c>
      <c r="L2614" s="835">
        <v>59.56</v>
      </c>
      <c r="M2614" s="835">
        <v>59.56</v>
      </c>
      <c r="N2614" s="832">
        <v>1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10</v>
      </c>
      <c r="B2615" s="832" t="s">
        <v>2982</v>
      </c>
      <c r="C2615" s="832" t="s">
        <v>2989</v>
      </c>
      <c r="D2615" s="833" t="s">
        <v>6899</v>
      </c>
      <c r="E2615" s="834" t="s">
        <v>3052</v>
      </c>
      <c r="F2615" s="832" t="s">
        <v>2984</v>
      </c>
      <c r="G2615" s="832" t="s">
        <v>5092</v>
      </c>
      <c r="H2615" s="832" t="s">
        <v>689</v>
      </c>
      <c r="I2615" s="832" t="s">
        <v>5093</v>
      </c>
      <c r="J2615" s="832" t="s">
        <v>1641</v>
      </c>
      <c r="K2615" s="832" t="s">
        <v>5094</v>
      </c>
      <c r="L2615" s="835">
        <v>333.68</v>
      </c>
      <c r="M2615" s="835">
        <v>333.68</v>
      </c>
      <c r="N2615" s="832">
        <v>1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10</v>
      </c>
      <c r="B2616" s="832" t="s">
        <v>2982</v>
      </c>
      <c r="C2616" s="832" t="s">
        <v>2989</v>
      </c>
      <c r="D2616" s="833" t="s">
        <v>6899</v>
      </c>
      <c r="E2616" s="834" t="s">
        <v>3052</v>
      </c>
      <c r="F2616" s="832" t="s">
        <v>2984</v>
      </c>
      <c r="G2616" s="832" t="s">
        <v>4929</v>
      </c>
      <c r="H2616" s="832" t="s">
        <v>630</v>
      </c>
      <c r="I2616" s="832" t="s">
        <v>4930</v>
      </c>
      <c r="J2616" s="832" t="s">
        <v>4931</v>
      </c>
      <c r="K2616" s="832" t="s">
        <v>4932</v>
      </c>
      <c r="L2616" s="835">
        <v>52.47</v>
      </c>
      <c r="M2616" s="835">
        <v>52.47</v>
      </c>
      <c r="N2616" s="832">
        <v>1</v>
      </c>
      <c r="O2616" s="836">
        <v>0.5</v>
      </c>
      <c r="P2616" s="835">
        <v>52.47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10</v>
      </c>
      <c r="B2617" s="832" t="s">
        <v>2982</v>
      </c>
      <c r="C2617" s="832" t="s">
        <v>2989</v>
      </c>
      <c r="D2617" s="833" t="s">
        <v>6899</v>
      </c>
      <c r="E2617" s="834" t="s">
        <v>3052</v>
      </c>
      <c r="F2617" s="832" t="s">
        <v>2984</v>
      </c>
      <c r="G2617" s="832" t="s">
        <v>3445</v>
      </c>
      <c r="H2617" s="832" t="s">
        <v>630</v>
      </c>
      <c r="I2617" s="832" t="s">
        <v>3776</v>
      </c>
      <c r="J2617" s="832" t="s">
        <v>3777</v>
      </c>
      <c r="K2617" s="832" t="s">
        <v>3778</v>
      </c>
      <c r="L2617" s="835">
        <v>0</v>
      </c>
      <c r="M2617" s="835">
        <v>0</v>
      </c>
      <c r="N2617" s="832">
        <v>1</v>
      </c>
      <c r="O2617" s="836">
        <v>0.5</v>
      </c>
      <c r="P2617" s="835"/>
      <c r="Q2617" s="837"/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10</v>
      </c>
      <c r="B2618" s="832" t="s">
        <v>2982</v>
      </c>
      <c r="C2618" s="832" t="s">
        <v>2989</v>
      </c>
      <c r="D2618" s="833" t="s">
        <v>6899</v>
      </c>
      <c r="E2618" s="834" t="s">
        <v>3052</v>
      </c>
      <c r="F2618" s="832" t="s">
        <v>2984</v>
      </c>
      <c r="G2618" s="832" t="s">
        <v>5095</v>
      </c>
      <c r="H2618" s="832" t="s">
        <v>630</v>
      </c>
      <c r="I2618" s="832" t="s">
        <v>5096</v>
      </c>
      <c r="J2618" s="832" t="s">
        <v>947</v>
      </c>
      <c r="K2618" s="832" t="s">
        <v>5097</v>
      </c>
      <c r="L2618" s="835">
        <v>28.9</v>
      </c>
      <c r="M2618" s="835">
        <v>28.9</v>
      </c>
      <c r="N2618" s="832">
        <v>1</v>
      </c>
      <c r="O2618" s="836">
        <v>1</v>
      </c>
      <c r="P2618" s="835">
        <v>28.9</v>
      </c>
      <c r="Q2618" s="837">
        <v>1</v>
      </c>
      <c r="R2618" s="832">
        <v>1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10</v>
      </c>
      <c r="B2619" s="832" t="s">
        <v>2982</v>
      </c>
      <c r="C2619" s="832" t="s">
        <v>2989</v>
      </c>
      <c r="D2619" s="833" t="s">
        <v>6899</v>
      </c>
      <c r="E2619" s="834" t="s">
        <v>3052</v>
      </c>
      <c r="F2619" s="832" t="s">
        <v>2984</v>
      </c>
      <c r="G2619" s="832" t="s">
        <v>3192</v>
      </c>
      <c r="H2619" s="832" t="s">
        <v>630</v>
      </c>
      <c r="I2619" s="832" t="s">
        <v>3193</v>
      </c>
      <c r="J2619" s="832" t="s">
        <v>3194</v>
      </c>
      <c r="K2619" s="832" t="s">
        <v>3195</v>
      </c>
      <c r="L2619" s="835">
        <v>271.94</v>
      </c>
      <c r="M2619" s="835">
        <v>271.94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10</v>
      </c>
      <c r="B2620" s="832" t="s">
        <v>2982</v>
      </c>
      <c r="C2620" s="832" t="s">
        <v>2989</v>
      </c>
      <c r="D2620" s="833" t="s">
        <v>6899</v>
      </c>
      <c r="E2620" s="834" t="s">
        <v>3052</v>
      </c>
      <c r="F2620" s="832" t="s">
        <v>2984</v>
      </c>
      <c r="G2620" s="832" t="s">
        <v>2043</v>
      </c>
      <c r="H2620" s="832" t="s">
        <v>689</v>
      </c>
      <c r="I2620" s="832" t="s">
        <v>2815</v>
      </c>
      <c r="J2620" s="832" t="s">
        <v>2816</v>
      </c>
      <c r="K2620" s="832" t="s">
        <v>2817</v>
      </c>
      <c r="L2620" s="835">
        <v>120.61</v>
      </c>
      <c r="M2620" s="835">
        <v>120.61</v>
      </c>
      <c r="N2620" s="832">
        <v>1</v>
      </c>
      <c r="O2620" s="836">
        <v>0.5</v>
      </c>
      <c r="P2620" s="835">
        <v>120.61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10</v>
      </c>
      <c r="B2621" s="832" t="s">
        <v>2982</v>
      </c>
      <c r="C2621" s="832" t="s">
        <v>2989</v>
      </c>
      <c r="D2621" s="833" t="s">
        <v>6899</v>
      </c>
      <c r="E2621" s="834" t="s">
        <v>3052</v>
      </c>
      <c r="F2621" s="832" t="s">
        <v>2984</v>
      </c>
      <c r="G2621" s="832" t="s">
        <v>2043</v>
      </c>
      <c r="H2621" s="832" t="s">
        <v>689</v>
      </c>
      <c r="I2621" s="832" t="s">
        <v>4806</v>
      </c>
      <c r="J2621" s="832" t="s">
        <v>2816</v>
      </c>
      <c r="K2621" s="832" t="s">
        <v>3103</v>
      </c>
      <c r="L2621" s="835">
        <v>184.74</v>
      </c>
      <c r="M2621" s="835">
        <v>184.74</v>
      </c>
      <c r="N2621" s="832">
        <v>1</v>
      </c>
      <c r="O2621" s="836">
        <v>1</v>
      </c>
      <c r="P2621" s="835">
        <v>184.74</v>
      </c>
      <c r="Q2621" s="837">
        <v>1</v>
      </c>
      <c r="R2621" s="832">
        <v>1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10</v>
      </c>
      <c r="B2622" s="832" t="s">
        <v>2982</v>
      </c>
      <c r="C2622" s="832" t="s">
        <v>2989</v>
      </c>
      <c r="D2622" s="833" t="s">
        <v>6899</v>
      </c>
      <c r="E2622" s="834" t="s">
        <v>3052</v>
      </c>
      <c r="F2622" s="832" t="s">
        <v>2984</v>
      </c>
      <c r="G2622" s="832" t="s">
        <v>3670</v>
      </c>
      <c r="H2622" s="832" t="s">
        <v>630</v>
      </c>
      <c r="I2622" s="832" t="s">
        <v>5098</v>
      </c>
      <c r="J2622" s="832" t="s">
        <v>3672</v>
      </c>
      <c r="K2622" s="832" t="s">
        <v>3673</v>
      </c>
      <c r="L2622" s="835">
        <v>50.32</v>
      </c>
      <c r="M2622" s="835">
        <v>50.32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10</v>
      </c>
      <c r="B2623" s="832" t="s">
        <v>2982</v>
      </c>
      <c r="C2623" s="832" t="s">
        <v>2989</v>
      </c>
      <c r="D2623" s="833" t="s">
        <v>6899</v>
      </c>
      <c r="E2623" s="834" t="s">
        <v>3052</v>
      </c>
      <c r="F2623" s="832" t="s">
        <v>2985</v>
      </c>
      <c r="G2623" s="832" t="s">
        <v>3094</v>
      </c>
      <c r="H2623" s="832" t="s">
        <v>630</v>
      </c>
      <c r="I2623" s="832" t="s">
        <v>3467</v>
      </c>
      <c r="J2623" s="832" t="s">
        <v>3040</v>
      </c>
      <c r="K2623" s="832"/>
      <c r="L2623" s="835">
        <v>0</v>
      </c>
      <c r="M2623" s="835">
        <v>0</v>
      </c>
      <c r="N2623" s="832">
        <v>1</v>
      </c>
      <c r="O2623" s="836">
        <v>0.5</v>
      </c>
      <c r="P2623" s="835"/>
      <c r="Q2623" s="837"/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10</v>
      </c>
      <c r="B2624" s="832" t="s">
        <v>2982</v>
      </c>
      <c r="C2624" s="832" t="s">
        <v>2989</v>
      </c>
      <c r="D2624" s="833" t="s">
        <v>6899</v>
      </c>
      <c r="E2624" s="834" t="s">
        <v>3052</v>
      </c>
      <c r="F2624" s="832" t="s">
        <v>2985</v>
      </c>
      <c r="G2624" s="832" t="s">
        <v>3094</v>
      </c>
      <c r="H2624" s="832" t="s">
        <v>630</v>
      </c>
      <c r="I2624" s="832" t="s">
        <v>3472</v>
      </c>
      <c r="J2624" s="832" t="s">
        <v>3040</v>
      </c>
      <c r="K2624" s="832"/>
      <c r="L2624" s="835">
        <v>0</v>
      </c>
      <c r="M2624" s="835">
        <v>0</v>
      </c>
      <c r="N2624" s="832">
        <v>2</v>
      </c>
      <c r="O2624" s="836">
        <v>2</v>
      </c>
      <c r="P2624" s="835">
        <v>0</v>
      </c>
      <c r="Q2624" s="837"/>
      <c r="R2624" s="832">
        <v>1</v>
      </c>
      <c r="S2624" s="837">
        <v>0.5</v>
      </c>
      <c r="T2624" s="836">
        <v>1</v>
      </c>
      <c r="U2624" s="838">
        <v>0.5</v>
      </c>
    </row>
    <row r="2625" spans="1:21" ht="14.4" customHeight="1" x14ac:dyDescent="0.3">
      <c r="A2625" s="831">
        <v>10</v>
      </c>
      <c r="B2625" s="832" t="s">
        <v>2982</v>
      </c>
      <c r="C2625" s="832" t="s">
        <v>2989</v>
      </c>
      <c r="D2625" s="833" t="s">
        <v>6899</v>
      </c>
      <c r="E2625" s="834" t="s">
        <v>3052</v>
      </c>
      <c r="F2625" s="832" t="s">
        <v>2985</v>
      </c>
      <c r="G2625" s="832" t="s">
        <v>3094</v>
      </c>
      <c r="H2625" s="832" t="s">
        <v>630</v>
      </c>
      <c r="I2625" s="832" t="s">
        <v>5099</v>
      </c>
      <c r="J2625" s="832" t="s">
        <v>3040</v>
      </c>
      <c r="K2625" s="832"/>
      <c r="L2625" s="835">
        <v>0</v>
      </c>
      <c r="M2625" s="835">
        <v>0</v>
      </c>
      <c r="N2625" s="832">
        <v>1</v>
      </c>
      <c r="O2625" s="836">
        <v>1</v>
      </c>
      <c r="P2625" s="835"/>
      <c r="Q2625" s="837"/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10</v>
      </c>
      <c r="B2626" s="832" t="s">
        <v>2982</v>
      </c>
      <c r="C2626" s="832" t="s">
        <v>2989</v>
      </c>
      <c r="D2626" s="833" t="s">
        <v>6899</v>
      </c>
      <c r="E2626" s="834" t="s">
        <v>3052</v>
      </c>
      <c r="F2626" s="832" t="s">
        <v>2986</v>
      </c>
      <c r="G2626" s="832" t="s">
        <v>4393</v>
      </c>
      <c r="H2626" s="832" t="s">
        <v>630</v>
      </c>
      <c r="I2626" s="832" t="s">
        <v>4394</v>
      </c>
      <c r="J2626" s="832" t="s">
        <v>4395</v>
      </c>
      <c r="K2626" s="832" t="s">
        <v>4396</v>
      </c>
      <c r="L2626" s="835">
        <v>200</v>
      </c>
      <c r="M2626" s="835">
        <v>200</v>
      </c>
      <c r="N2626" s="832">
        <v>1</v>
      </c>
      <c r="O2626" s="836">
        <v>1</v>
      </c>
      <c r="P2626" s="835">
        <v>200</v>
      </c>
      <c r="Q2626" s="837">
        <v>1</v>
      </c>
      <c r="R2626" s="832">
        <v>1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10</v>
      </c>
      <c r="B2627" s="832" t="s">
        <v>2982</v>
      </c>
      <c r="C2627" s="832" t="s">
        <v>2989</v>
      </c>
      <c r="D2627" s="833" t="s">
        <v>6899</v>
      </c>
      <c r="E2627" s="834" t="s">
        <v>3052</v>
      </c>
      <c r="F2627" s="832" t="s">
        <v>2986</v>
      </c>
      <c r="G2627" s="832" t="s">
        <v>4393</v>
      </c>
      <c r="H2627" s="832" t="s">
        <v>630</v>
      </c>
      <c r="I2627" s="832" t="s">
        <v>4874</v>
      </c>
      <c r="J2627" s="832" t="s">
        <v>4875</v>
      </c>
      <c r="K2627" s="832" t="s">
        <v>4876</v>
      </c>
      <c r="L2627" s="835">
        <v>0</v>
      </c>
      <c r="M2627" s="835">
        <v>0</v>
      </c>
      <c r="N2627" s="832">
        <v>1</v>
      </c>
      <c r="O2627" s="836">
        <v>1</v>
      </c>
      <c r="P2627" s="835"/>
      <c r="Q2627" s="837"/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10</v>
      </c>
      <c r="B2628" s="832" t="s">
        <v>2982</v>
      </c>
      <c r="C2628" s="832" t="s">
        <v>2989</v>
      </c>
      <c r="D2628" s="833" t="s">
        <v>6899</v>
      </c>
      <c r="E2628" s="834" t="s">
        <v>3049</v>
      </c>
      <c r="F2628" s="832" t="s">
        <v>2984</v>
      </c>
      <c r="G2628" s="832" t="s">
        <v>3098</v>
      </c>
      <c r="H2628" s="832" t="s">
        <v>630</v>
      </c>
      <c r="I2628" s="832" t="s">
        <v>3099</v>
      </c>
      <c r="J2628" s="832" t="s">
        <v>3100</v>
      </c>
      <c r="K2628" s="832" t="s">
        <v>3101</v>
      </c>
      <c r="L2628" s="835">
        <v>31.09</v>
      </c>
      <c r="M2628" s="835">
        <v>31.09</v>
      </c>
      <c r="N2628" s="832">
        <v>1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10</v>
      </c>
      <c r="B2629" s="832" t="s">
        <v>2982</v>
      </c>
      <c r="C2629" s="832" t="s">
        <v>2989</v>
      </c>
      <c r="D2629" s="833" t="s">
        <v>6899</v>
      </c>
      <c r="E2629" s="834" t="s">
        <v>3049</v>
      </c>
      <c r="F2629" s="832" t="s">
        <v>2984</v>
      </c>
      <c r="G2629" s="832" t="s">
        <v>3106</v>
      </c>
      <c r="H2629" s="832" t="s">
        <v>689</v>
      </c>
      <c r="I2629" s="832" t="s">
        <v>2588</v>
      </c>
      <c r="J2629" s="832" t="s">
        <v>1288</v>
      </c>
      <c r="K2629" s="832" t="s">
        <v>2589</v>
      </c>
      <c r="L2629" s="835">
        <v>154.36000000000001</v>
      </c>
      <c r="M2629" s="835">
        <v>154.36000000000001</v>
      </c>
      <c r="N2629" s="832">
        <v>1</v>
      </c>
      <c r="O2629" s="836">
        <v>1</v>
      </c>
      <c r="P2629" s="835">
        <v>154.36000000000001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10</v>
      </c>
      <c r="B2630" s="832" t="s">
        <v>2982</v>
      </c>
      <c r="C2630" s="832" t="s">
        <v>2989</v>
      </c>
      <c r="D2630" s="833" t="s">
        <v>6899</v>
      </c>
      <c r="E2630" s="834" t="s">
        <v>3049</v>
      </c>
      <c r="F2630" s="832" t="s">
        <v>2984</v>
      </c>
      <c r="G2630" s="832" t="s">
        <v>3106</v>
      </c>
      <c r="H2630" s="832" t="s">
        <v>689</v>
      </c>
      <c r="I2630" s="832" t="s">
        <v>2451</v>
      </c>
      <c r="J2630" s="832" t="s">
        <v>1014</v>
      </c>
      <c r="K2630" s="832" t="s">
        <v>3256</v>
      </c>
      <c r="L2630" s="835">
        <v>75.73</v>
      </c>
      <c r="M2630" s="835">
        <v>302.92</v>
      </c>
      <c r="N2630" s="832">
        <v>4</v>
      </c>
      <c r="O2630" s="836">
        <v>4</v>
      </c>
      <c r="P2630" s="835">
        <v>75.73</v>
      </c>
      <c r="Q2630" s="837">
        <v>0.25</v>
      </c>
      <c r="R2630" s="832">
        <v>1</v>
      </c>
      <c r="S2630" s="837">
        <v>0.25</v>
      </c>
      <c r="T2630" s="836">
        <v>1</v>
      </c>
      <c r="U2630" s="838">
        <v>0.25</v>
      </c>
    </row>
    <row r="2631" spans="1:21" ht="14.4" customHeight="1" x14ac:dyDescent="0.3">
      <c r="A2631" s="831">
        <v>10</v>
      </c>
      <c r="B2631" s="832" t="s">
        <v>2982</v>
      </c>
      <c r="C2631" s="832" t="s">
        <v>2989</v>
      </c>
      <c r="D2631" s="833" t="s">
        <v>6899</v>
      </c>
      <c r="E2631" s="834" t="s">
        <v>3049</v>
      </c>
      <c r="F2631" s="832" t="s">
        <v>2984</v>
      </c>
      <c r="G2631" s="832" t="s">
        <v>3263</v>
      </c>
      <c r="H2631" s="832" t="s">
        <v>630</v>
      </c>
      <c r="I2631" s="832" t="s">
        <v>3264</v>
      </c>
      <c r="J2631" s="832" t="s">
        <v>2464</v>
      </c>
      <c r="K2631" s="832" t="s">
        <v>3265</v>
      </c>
      <c r="L2631" s="835">
        <v>42.63</v>
      </c>
      <c r="M2631" s="835">
        <v>42.63</v>
      </c>
      <c r="N2631" s="832">
        <v>1</v>
      </c>
      <c r="O2631" s="836">
        <v>1</v>
      </c>
      <c r="P2631" s="835">
        <v>42.63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10</v>
      </c>
      <c r="B2632" s="832" t="s">
        <v>2982</v>
      </c>
      <c r="C2632" s="832" t="s">
        <v>2989</v>
      </c>
      <c r="D2632" s="833" t="s">
        <v>6899</v>
      </c>
      <c r="E2632" s="834" t="s">
        <v>3049</v>
      </c>
      <c r="F2632" s="832" t="s">
        <v>2984</v>
      </c>
      <c r="G2632" s="832" t="s">
        <v>4068</v>
      </c>
      <c r="H2632" s="832" t="s">
        <v>630</v>
      </c>
      <c r="I2632" s="832" t="s">
        <v>5100</v>
      </c>
      <c r="J2632" s="832" t="s">
        <v>1401</v>
      </c>
      <c r="K2632" s="832" t="s">
        <v>4976</v>
      </c>
      <c r="L2632" s="835">
        <v>0</v>
      </c>
      <c r="M2632" s="835">
        <v>0</v>
      </c>
      <c r="N2632" s="832">
        <v>1</v>
      </c>
      <c r="O2632" s="836">
        <v>0.5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10</v>
      </c>
      <c r="B2633" s="832" t="s">
        <v>2982</v>
      </c>
      <c r="C2633" s="832" t="s">
        <v>2989</v>
      </c>
      <c r="D2633" s="833" t="s">
        <v>6899</v>
      </c>
      <c r="E2633" s="834" t="s">
        <v>3049</v>
      </c>
      <c r="F2633" s="832" t="s">
        <v>2984</v>
      </c>
      <c r="G2633" s="832" t="s">
        <v>3107</v>
      </c>
      <c r="H2633" s="832" t="s">
        <v>689</v>
      </c>
      <c r="I2633" s="832" t="s">
        <v>3284</v>
      </c>
      <c r="J2633" s="832" t="s">
        <v>3109</v>
      </c>
      <c r="K2633" s="832" t="s">
        <v>3285</v>
      </c>
      <c r="L2633" s="835">
        <v>69.16</v>
      </c>
      <c r="M2633" s="835">
        <v>69.16</v>
      </c>
      <c r="N2633" s="832">
        <v>1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10</v>
      </c>
      <c r="B2634" s="832" t="s">
        <v>2982</v>
      </c>
      <c r="C2634" s="832" t="s">
        <v>2989</v>
      </c>
      <c r="D2634" s="833" t="s">
        <v>6899</v>
      </c>
      <c r="E2634" s="834" t="s">
        <v>3049</v>
      </c>
      <c r="F2634" s="832" t="s">
        <v>2984</v>
      </c>
      <c r="G2634" s="832" t="s">
        <v>3289</v>
      </c>
      <c r="H2634" s="832" t="s">
        <v>630</v>
      </c>
      <c r="I2634" s="832" t="s">
        <v>3290</v>
      </c>
      <c r="J2634" s="832" t="s">
        <v>3291</v>
      </c>
      <c r="K2634" s="832" t="s">
        <v>3292</v>
      </c>
      <c r="L2634" s="835">
        <v>1154.81</v>
      </c>
      <c r="M2634" s="835">
        <v>1154.81</v>
      </c>
      <c r="N2634" s="832">
        <v>1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10</v>
      </c>
      <c r="B2635" s="832" t="s">
        <v>2982</v>
      </c>
      <c r="C2635" s="832" t="s">
        <v>2989</v>
      </c>
      <c r="D2635" s="833" t="s">
        <v>6899</v>
      </c>
      <c r="E2635" s="834" t="s">
        <v>3049</v>
      </c>
      <c r="F2635" s="832" t="s">
        <v>2984</v>
      </c>
      <c r="G2635" s="832" t="s">
        <v>3648</v>
      </c>
      <c r="H2635" s="832" t="s">
        <v>630</v>
      </c>
      <c r="I2635" s="832" t="s">
        <v>4221</v>
      </c>
      <c r="J2635" s="832" t="s">
        <v>764</v>
      </c>
      <c r="K2635" s="832" t="s">
        <v>4222</v>
      </c>
      <c r="L2635" s="835">
        <v>18.809999999999999</v>
      </c>
      <c r="M2635" s="835">
        <v>18.809999999999999</v>
      </c>
      <c r="N2635" s="832">
        <v>1</v>
      </c>
      <c r="O2635" s="836">
        <v>0.5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10</v>
      </c>
      <c r="B2636" s="832" t="s">
        <v>2982</v>
      </c>
      <c r="C2636" s="832" t="s">
        <v>2989</v>
      </c>
      <c r="D2636" s="833" t="s">
        <v>6899</v>
      </c>
      <c r="E2636" s="834" t="s">
        <v>3049</v>
      </c>
      <c r="F2636" s="832" t="s">
        <v>2984</v>
      </c>
      <c r="G2636" s="832" t="s">
        <v>3648</v>
      </c>
      <c r="H2636" s="832" t="s">
        <v>630</v>
      </c>
      <c r="I2636" s="832" t="s">
        <v>4076</v>
      </c>
      <c r="J2636" s="832" t="s">
        <v>764</v>
      </c>
      <c r="K2636" s="832" t="s">
        <v>4077</v>
      </c>
      <c r="L2636" s="835">
        <v>18.809999999999999</v>
      </c>
      <c r="M2636" s="835">
        <v>18.809999999999999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10</v>
      </c>
      <c r="B2637" s="832" t="s">
        <v>2982</v>
      </c>
      <c r="C2637" s="832" t="s">
        <v>2989</v>
      </c>
      <c r="D2637" s="833" t="s">
        <v>6899</v>
      </c>
      <c r="E2637" s="834" t="s">
        <v>3049</v>
      </c>
      <c r="F2637" s="832" t="s">
        <v>2984</v>
      </c>
      <c r="G2637" s="832" t="s">
        <v>3300</v>
      </c>
      <c r="H2637" s="832" t="s">
        <v>630</v>
      </c>
      <c r="I2637" s="832" t="s">
        <v>3301</v>
      </c>
      <c r="J2637" s="832" t="s">
        <v>3302</v>
      </c>
      <c r="K2637" s="832" t="s">
        <v>3101</v>
      </c>
      <c r="L2637" s="835">
        <v>4.6399999999999997</v>
      </c>
      <c r="M2637" s="835">
        <v>4.6399999999999997</v>
      </c>
      <c r="N2637" s="832">
        <v>1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10</v>
      </c>
      <c r="B2638" s="832" t="s">
        <v>2982</v>
      </c>
      <c r="C2638" s="832" t="s">
        <v>2989</v>
      </c>
      <c r="D2638" s="833" t="s">
        <v>6899</v>
      </c>
      <c r="E2638" s="834" t="s">
        <v>3049</v>
      </c>
      <c r="F2638" s="832" t="s">
        <v>2984</v>
      </c>
      <c r="G2638" s="832" t="s">
        <v>3882</v>
      </c>
      <c r="H2638" s="832" t="s">
        <v>630</v>
      </c>
      <c r="I2638" s="832" t="s">
        <v>3883</v>
      </c>
      <c r="J2638" s="832" t="s">
        <v>1391</v>
      </c>
      <c r="K2638" s="832" t="s">
        <v>3884</v>
      </c>
      <c r="L2638" s="835">
        <v>92.85</v>
      </c>
      <c r="M2638" s="835">
        <v>92.85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10</v>
      </c>
      <c r="B2639" s="832" t="s">
        <v>2982</v>
      </c>
      <c r="C2639" s="832" t="s">
        <v>2989</v>
      </c>
      <c r="D2639" s="833" t="s">
        <v>6899</v>
      </c>
      <c r="E2639" s="834" t="s">
        <v>3049</v>
      </c>
      <c r="F2639" s="832" t="s">
        <v>2984</v>
      </c>
      <c r="G2639" s="832" t="s">
        <v>3890</v>
      </c>
      <c r="H2639" s="832" t="s">
        <v>630</v>
      </c>
      <c r="I2639" s="832" t="s">
        <v>3891</v>
      </c>
      <c r="J2639" s="832" t="s">
        <v>1113</v>
      </c>
      <c r="K2639" s="832" t="s">
        <v>3892</v>
      </c>
      <c r="L2639" s="835">
        <v>0</v>
      </c>
      <c r="M2639" s="835">
        <v>0</v>
      </c>
      <c r="N2639" s="832">
        <v>1</v>
      </c>
      <c r="O2639" s="836">
        <v>0.5</v>
      </c>
      <c r="P2639" s="835"/>
      <c r="Q2639" s="837"/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10</v>
      </c>
      <c r="B2640" s="832" t="s">
        <v>2982</v>
      </c>
      <c r="C2640" s="832" t="s">
        <v>2989</v>
      </c>
      <c r="D2640" s="833" t="s">
        <v>6899</v>
      </c>
      <c r="E2640" s="834" t="s">
        <v>3049</v>
      </c>
      <c r="F2640" s="832" t="s">
        <v>2984</v>
      </c>
      <c r="G2640" s="832" t="s">
        <v>3818</v>
      </c>
      <c r="H2640" s="832" t="s">
        <v>630</v>
      </c>
      <c r="I2640" s="832" t="s">
        <v>3819</v>
      </c>
      <c r="J2640" s="832" t="s">
        <v>3820</v>
      </c>
      <c r="K2640" s="832" t="s">
        <v>3821</v>
      </c>
      <c r="L2640" s="835">
        <v>76.22</v>
      </c>
      <c r="M2640" s="835">
        <v>76.22</v>
      </c>
      <c r="N2640" s="832">
        <v>1</v>
      </c>
      <c r="O2640" s="836">
        <v>1</v>
      </c>
      <c r="P2640" s="835">
        <v>76.22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10</v>
      </c>
      <c r="B2641" s="832" t="s">
        <v>2982</v>
      </c>
      <c r="C2641" s="832" t="s">
        <v>2989</v>
      </c>
      <c r="D2641" s="833" t="s">
        <v>6899</v>
      </c>
      <c r="E2641" s="834" t="s">
        <v>3049</v>
      </c>
      <c r="F2641" s="832" t="s">
        <v>2984</v>
      </c>
      <c r="G2641" s="832" t="s">
        <v>3126</v>
      </c>
      <c r="H2641" s="832" t="s">
        <v>630</v>
      </c>
      <c r="I2641" s="832" t="s">
        <v>3127</v>
      </c>
      <c r="J2641" s="832" t="s">
        <v>1056</v>
      </c>
      <c r="K2641" s="832" t="s">
        <v>3128</v>
      </c>
      <c r="L2641" s="835">
        <v>61.97</v>
      </c>
      <c r="M2641" s="835">
        <v>557.73000000000013</v>
      </c>
      <c r="N2641" s="832">
        <v>9</v>
      </c>
      <c r="O2641" s="836">
        <v>7.5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10</v>
      </c>
      <c r="B2642" s="832" t="s">
        <v>2982</v>
      </c>
      <c r="C2642" s="832" t="s">
        <v>2989</v>
      </c>
      <c r="D2642" s="833" t="s">
        <v>6899</v>
      </c>
      <c r="E2642" s="834" t="s">
        <v>3049</v>
      </c>
      <c r="F2642" s="832" t="s">
        <v>2984</v>
      </c>
      <c r="G2642" s="832" t="s">
        <v>3338</v>
      </c>
      <c r="H2642" s="832" t="s">
        <v>630</v>
      </c>
      <c r="I2642" s="832" t="s">
        <v>4419</v>
      </c>
      <c r="J2642" s="832" t="s">
        <v>4420</v>
      </c>
      <c r="K2642" s="832" t="s">
        <v>4421</v>
      </c>
      <c r="L2642" s="835">
        <v>77.14</v>
      </c>
      <c r="M2642" s="835">
        <v>77.14</v>
      </c>
      <c r="N2642" s="832">
        <v>1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10</v>
      </c>
      <c r="B2643" s="832" t="s">
        <v>2982</v>
      </c>
      <c r="C2643" s="832" t="s">
        <v>2989</v>
      </c>
      <c r="D2643" s="833" t="s">
        <v>6899</v>
      </c>
      <c r="E2643" s="834" t="s">
        <v>3049</v>
      </c>
      <c r="F2643" s="832" t="s">
        <v>2984</v>
      </c>
      <c r="G2643" s="832" t="s">
        <v>3760</v>
      </c>
      <c r="H2643" s="832" t="s">
        <v>630</v>
      </c>
      <c r="I2643" s="832" t="s">
        <v>3914</v>
      </c>
      <c r="J2643" s="832" t="s">
        <v>3762</v>
      </c>
      <c r="K2643" s="832" t="s">
        <v>3915</v>
      </c>
      <c r="L2643" s="835">
        <v>729.38</v>
      </c>
      <c r="M2643" s="835">
        <v>729.38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10</v>
      </c>
      <c r="B2644" s="832" t="s">
        <v>2982</v>
      </c>
      <c r="C2644" s="832" t="s">
        <v>2989</v>
      </c>
      <c r="D2644" s="833" t="s">
        <v>6899</v>
      </c>
      <c r="E2644" s="834" t="s">
        <v>3049</v>
      </c>
      <c r="F2644" s="832" t="s">
        <v>2984</v>
      </c>
      <c r="G2644" s="832" t="s">
        <v>3374</v>
      </c>
      <c r="H2644" s="832" t="s">
        <v>630</v>
      </c>
      <c r="I2644" s="832" t="s">
        <v>4924</v>
      </c>
      <c r="J2644" s="832" t="s">
        <v>1256</v>
      </c>
      <c r="K2644" s="832" t="s">
        <v>1257</v>
      </c>
      <c r="L2644" s="835">
        <v>138.88999999999999</v>
      </c>
      <c r="M2644" s="835">
        <v>138.88999999999999</v>
      </c>
      <c r="N2644" s="832">
        <v>1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10</v>
      </c>
      <c r="B2645" s="832" t="s">
        <v>2982</v>
      </c>
      <c r="C2645" s="832" t="s">
        <v>2989</v>
      </c>
      <c r="D2645" s="833" t="s">
        <v>6899</v>
      </c>
      <c r="E2645" s="834" t="s">
        <v>3049</v>
      </c>
      <c r="F2645" s="832" t="s">
        <v>2984</v>
      </c>
      <c r="G2645" s="832" t="s">
        <v>3380</v>
      </c>
      <c r="H2645" s="832" t="s">
        <v>630</v>
      </c>
      <c r="I2645" s="832" t="s">
        <v>3381</v>
      </c>
      <c r="J2645" s="832" t="s">
        <v>708</v>
      </c>
      <c r="K2645" s="832" t="s">
        <v>3382</v>
      </c>
      <c r="L2645" s="835">
        <v>52.61</v>
      </c>
      <c r="M2645" s="835">
        <v>52.61</v>
      </c>
      <c r="N2645" s="832">
        <v>1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10</v>
      </c>
      <c r="B2646" s="832" t="s">
        <v>2982</v>
      </c>
      <c r="C2646" s="832" t="s">
        <v>2989</v>
      </c>
      <c r="D2646" s="833" t="s">
        <v>6899</v>
      </c>
      <c r="E2646" s="834" t="s">
        <v>3049</v>
      </c>
      <c r="F2646" s="832" t="s">
        <v>2984</v>
      </c>
      <c r="G2646" s="832" t="s">
        <v>3175</v>
      </c>
      <c r="H2646" s="832" t="s">
        <v>630</v>
      </c>
      <c r="I2646" s="832" t="s">
        <v>3176</v>
      </c>
      <c r="J2646" s="832" t="s">
        <v>3177</v>
      </c>
      <c r="K2646" s="832" t="s">
        <v>3178</v>
      </c>
      <c r="L2646" s="835">
        <v>24.78</v>
      </c>
      <c r="M2646" s="835">
        <v>24.78</v>
      </c>
      <c r="N2646" s="832">
        <v>1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10</v>
      </c>
      <c r="B2647" s="832" t="s">
        <v>2982</v>
      </c>
      <c r="C2647" s="832" t="s">
        <v>2989</v>
      </c>
      <c r="D2647" s="833" t="s">
        <v>6899</v>
      </c>
      <c r="E2647" s="834" t="s">
        <v>3049</v>
      </c>
      <c r="F2647" s="832" t="s">
        <v>2984</v>
      </c>
      <c r="G2647" s="832" t="s">
        <v>3388</v>
      </c>
      <c r="H2647" s="832" t="s">
        <v>630</v>
      </c>
      <c r="I2647" s="832" t="s">
        <v>3392</v>
      </c>
      <c r="J2647" s="832" t="s">
        <v>1210</v>
      </c>
      <c r="K2647" s="832" t="s">
        <v>3393</v>
      </c>
      <c r="L2647" s="835">
        <v>110.05</v>
      </c>
      <c r="M2647" s="835">
        <v>220.1</v>
      </c>
      <c r="N2647" s="832">
        <v>2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10</v>
      </c>
      <c r="B2648" s="832" t="s">
        <v>2982</v>
      </c>
      <c r="C2648" s="832" t="s">
        <v>2989</v>
      </c>
      <c r="D2648" s="833" t="s">
        <v>6899</v>
      </c>
      <c r="E2648" s="834" t="s">
        <v>3049</v>
      </c>
      <c r="F2648" s="832" t="s">
        <v>2984</v>
      </c>
      <c r="G2648" s="832" t="s">
        <v>3388</v>
      </c>
      <c r="H2648" s="832" t="s">
        <v>630</v>
      </c>
      <c r="I2648" s="832" t="s">
        <v>3396</v>
      </c>
      <c r="J2648" s="832" t="s">
        <v>3390</v>
      </c>
      <c r="K2648" s="832" t="s">
        <v>3397</v>
      </c>
      <c r="L2648" s="835">
        <v>104.17</v>
      </c>
      <c r="M2648" s="835">
        <v>104.17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10</v>
      </c>
      <c r="B2649" s="832" t="s">
        <v>2982</v>
      </c>
      <c r="C2649" s="832" t="s">
        <v>2989</v>
      </c>
      <c r="D2649" s="833" t="s">
        <v>6899</v>
      </c>
      <c r="E2649" s="834" t="s">
        <v>3049</v>
      </c>
      <c r="F2649" s="832" t="s">
        <v>2984</v>
      </c>
      <c r="G2649" s="832" t="s">
        <v>3388</v>
      </c>
      <c r="H2649" s="832" t="s">
        <v>630</v>
      </c>
      <c r="I2649" s="832" t="s">
        <v>4795</v>
      </c>
      <c r="J2649" s="832" t="s">
        <v>1210</v>
      </c>
      <c r="K2649" s="832" t="s">
        <v>4796</v>
      </c>
      <c r="L2649" s="835">
        <v>66.03</v>
      </c>
      <c r="M2649" s="835">
        <v>66.03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10</v>
      </c>
      <c r="B2650" s="832" t="s">
        <v>2982</v>
      </c>
      <c r="C2650" s="832" t="s">
        <v>2989</v>
      </c>
      <c r="D2650" s="833" t="s">
        <v>6899</v>
      </c>
      <c r="E2650" s="834" t="s">
        <v>3049</v>
      </c>
      <c r="F2650" s="832" t="s">
        <v>2984</v>
      </c>
      <c r="G2650" s="832" t="s">
        <v>3185</v>
      </c>
      <c r="H2650" s="832" t="s">
        <v>689</v>
      </c>
      <c r="I2650" s="832" t="s">
        <v>2523</v>
      </c>
      <c r="J2650" s="832" t="s">
        <v>941</v>
      </c>
      <c r="K2650" s="832" t="s">
        <v>2524</v>
      </c>
      <c r="L2650" s="835">
        <v>63.75</v>
      </c>
      <c r="M2650" s="835">
        <v>63.75</v>
      </c>
      <c r="N2650" s="832">
        <v>1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10</v>
      </c>
      <c r="B2651" s="832" t="s">
        <v>2982</v>
      </c>
      <c r="C2651" s="832" t="s">
        <v>2989</v>
      </c>
      <c r="D2651" s="833" t="s">
        <v>6899</v>
      </c>
      <c r="E2651" s="834" t="s">
        <v>3049</v>
      </c>
      <c r="F2651" s="832" t="s">
        <v>2984</v>
      </c>
      <c r="G2651" s="832" t="s">
        <v>4945</v>
      </c>
      <c r="H2651" s="832" t="s">
        <v>630</v>
      </c>
      <c r="I2651" s="832" t="s">
        <v>5072</v>
      </c>
      <c r="J2651" s="832" t="s">
        <v>1044</v>
      </c>
      <c r="K2651" s="832" t="s">
        <v>5073</v>
      </c>
      <c r="L2651" s="835">
        <v>99.75</v>
      </c>
      <c r="M2651" s="835">
        <v>199.5</v>
      </c>
      <c r="N2651" s="832">
        <v>2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10</v>
      </c>
      <c r="B2652" s="832" t="s">
        <v>2982</v>
      </c>
      <c r="C2652" s="832" t="s">
        <v>2989</v>
      </c>
      <c r="D2652" s="833" t="s">
        <v>6899</v>
      </c>
      <c r="E2652" s="834" t="s">
        <v>3049</v>
      </c>
      <c r="F2652" s="832" t="s">
        <v>2984</v>
      </c>
      <c r="G2652" s="832" t="s">
        <v>3425</v>
      </c>
      <c r="H2652" s="832" t="s">
        <v>630</v>
      </c>
      <c r="I2652" s="832" t="s">
        <v>3426</v>
      </c>
      <c r="J2652" s="832" t="s">
        <v>743</v>
      </c>
      <c r="K2652" s="832" t="s">
        <v>3427</v>
      </c>
      <c r="L2652" s="835">
        <v>42.54</v>
      </c>
      <c r="M2652" s="835">
        <v>85.08</v>
      </c>
      <c r="N2652" s="832">
        <v>2</v>
      </c>
      <c r="O2652" s="836">
        <v>1.5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10</v>
      </c>
      <c r="B2653" s="832" t="s">
        <v>2982</v>
      </c>
      <c r="C2653" s="832" t="s">
        <v>2989</v>
      </c>
      <c r="D2653" s="833" t="s">
        <v>6899</v>
      </c>
      <c r="E2653" s="834" t="s">
        <v>3049</v>
      </c>
      <c r="F2653" s="832" t="s">
        <v>2984</v>
      </c>
      <c r="G2653" s="832" t="s">
        <v>3425</v>
      </c>
      <c r="H2653" s="832" t="s">
        <v>630</v>
      </c>
      <c r="I2653" s="832" t="s">
        <v>3430</v>
      </c>
      <c r="J2653" s="832" t="s">
        <v>1070</v>
      </c>
      <c r="K2653" s="832" t="s">
        <v>3427</v>
      </c>
      <c r="L2653" s="835">
        <v>42.54</v>
      </c>
      <c r="M2653" s="835">
        <v>127.62</v>
      </c>
      <c r="N2653" s="832">
        <v>3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10</v>
      </c>
      <c r="B2654" s="832" t="s">
        <v>2982</v>
      </c>
      <c r="C2654" s="832" t="s">
        <v>2989</v>
      </c>
      <c r="D2654" s="833" t="s">
        <v>6899</v>
      </c>
      <c r="E2654" s="834" t="s">
        <v>3049</v>
      </c>
      <c r="F2654" s="832" t="s">
        <v>2984</v>
      </c>
      <c r="G2654" s="832" t="s">
        <v>3425</v>
      </c>
      <c r="H2654" s="832" t="s">
        <v>630</v>
      </c>
      <c r="I2654" s="832" t="s">
        <v>3431</v>
      </c>
      <c r="J2654" s="832" t="s">
        <v>1070</v>
      </c>
      <c r="K2654" s="832" t="s">
        <v>3432</v>
      </c>
      <c r="L2654" s="835">
        <v>60.28</v>
      </c>
      <c r="M2654" s="835">
        <v>120.56</v>
      </c>
      <c r="N2654" s="832">
        <v>2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10</v>
      </c>
      <c r="B2655" s="832" t="s">
        <v>2982</v>
      </c>
      <c r="C2655" s="832" t="s">
        <v>2989</v>
      </c>
      <c r="D2655" s="833" t="s">
        <v>6899</v>
      </c>
      <c r="E2655" s="834" t="s">
        <v>3049</v>
      </c>
      <c r="F2655" s="832" t="s">
        <v>2985</v>
      </c>
      <c r="G2655" s="832" t="s">
        <v>3094</v>
      </c>
      <c r="H2655" s="832" t="s">
        <v>630</v>
      </c>
      <c r="I2655" s="832" t="s">
        <v>4933</v>
      </c>
      <c r="J2655" s="832" t="s">
        <v>3040</v>
      </c>
      <c r="K2655" s="832"/>
      <c r="L2655" s="835">
        <v>0</v>
      </c>
      <c r="M2655" s="835">
        <v>0</v>
      </c>
      <c r="N2655" s="832">
        <v>1</v>
      </c>
      <c r="O2655" s="836">
        <v>1</v>
      </c>
      <c r="P2655" s="835">
        <v>0</v>
      </c>
      <c r="Q2655" s="837"/>
      <c r="R2655" s="832">
        <v>1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10</v>
      </c>
      <c r="B2656" s="832" t="s">
        <v>2982</v>
      </c>
      <c r="C2656" s="832" t="s">
        <v>2989</v>
      </c>
      <c r="D2656" s="833" t="s">
        <v>6899</v>
      </c>
      <c r="E2656" s="834" t="s">
        <v>3034</v>
      </c>
      <c r="F2656" s="832" t="s">
        <v>2984</v>
      </c>
      <c r="G2656" s="832" t="s">
        <v>3249</v>
      </c>
      <c r="H2656" s="832" t="s">
        <v>630</v>
      </c>
      <c r="I2656" s="832" t="s">
        <v>3250</v>
      </c>
      <c r="J2656" s="832" t="s">
        <v>3251</v>
      </c>
      <c r="K2656" s="832" t="s">
        <v>3252</v>
      </c>
      <c r="L2656" s="835">
        <v>19.75</v>
      </c>
      <c r="M2656" s="835">
        <v>59.25</v>
      </c>
      <c r="N2656" s="832">
        <v>3</v>
      </c>
      <c r="O2656" s="836">
        <v>2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10</v>
      </c>
      <c r="B2657" s="832" t="s">
        <v>2982</v>
      </c>
      <c r="C2657" s="832" t="s">
        <v>2989</v>
      </c>
      <c r="D2657" s="833" t="s">
        <v>6899</v>
      </c>
      <c r="E2657" s="834" t="s">
        <v>3034</v>
      </c>
      <c r="F2657" s="832" t="s">
        <v>2984</v>
      </c>
      <c r="G2657" s="832" t="s">
        <v>3106</v>
      </c>
      <c r="H2657" s="832" t="s">
        <v>689</v>
      </c>
      <c r="I2657" s="832" t="s">
        <v>2448</v>
      </c>
      <c r="J2657" s="832" t="s">
        <v>2449</v>
      </c>
      <c r="K2657" s="832" t="s">
        <v>2450</v>
      </c>
      <c r="L2657" s="835">
        <v>149.52000000000001</v>
      </c>
      <c r="M2657" s="835">
        <v>299.04000000000002</v>
      </c>
      <c r="N2657" s="832">
        <v>2</v>
      </c>
      <c r="O2657" s="836">
        <v>1.5</v>
      </c>
      <c r="P2657" s="835">
        <v>149.52000000000001</v>
      </c>
      <c r="Q2657" s="837">
        <v>0.5</v>
      </c>
      <c r="R2657" s="832">
        <v>1</v>
      </c>
      <c r="S2657" s="837">
        <v>0.5</v>
      </c>
      <c r="T2657" s="836">
        <v>1</v>
      </c>
      <c r="U2657" s="838">
        <v>0.66666666666666663</v>
      </c>
    </row>
    <row r="2658" spans="1:21" ht="14.4" customHeight="1" x14ac:dyDescent="0.3">
      <c r="A2658" s="831">
        <v>10</v>
      </c>
      <c r="B2658" s="832" t="s">
        <v>2982</v>
      </c>
      <c r="C2658" s="832" t="s">
        <v>2989</v>
      </c>
      <c r="D2658" s="833" t="s">
        <v>6899</v>
      </c>
      <c r="E2658" s="834" t="s">
        <v>3034</v>
      </c>
      <c r="F2658" s="832" t="s">
        <v>2984</v>
      </c>
      <c r="G2658" s="832" t="s">
        <v>3106</v>
      </c>
      <c r="H2658" s="832" t="s">
        <v>630</v>
      </c>
      <c r="I2658" s="832" t="s">
        <v>4843</v>
      </c>
      <c r="J2658" s="832" t="s">
        <v>2073</v>
      </c>
      <c r="K2658" s="832" t="s">
        <v>4183</v>
      </c>
      <c r="L2658" s="835">
        <v>75.73</v>
      </c>
      <c r="M2658" s="835">
        <v>75.73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10</v>
      </c>
      <c r="B2659" s="832" t="s">
        <v>2982</v>
      </c>
      <c r="C2659" s="832" t="s">
        <v>2989</v>
      </c>
      <c r="D2659" s="833" t="s">
        <v>6899</v>
      </c>
      <c r="E2659" s="834" t="s">
        <v>3034</v>
      </c>
      <c r="F2659" s="832" t="s">
        <v>2984</v>
      </c>
      <c r="G2659" s="832" t="s">
        <v>3106</v>
      </c>
      <c r="H2659" s="832" t="s">
        <v>689</v>
      </c>
      <c r="I2659" s="832" t="s">
        <v>2586</v>
      </c>
      <c r="J2659" s="832" t="s">
        <v>1288</v>
      </c>
      <c r="K2659" s="832" t="s">
        <v>2587</v>
      </c>
      <c r="L2659" s="835">
        <v>225.06</v>
      </c>
      <c r="M2659" s="835">
        <v>225.06</v>
      </c>
      <c r="N2659" s="832">
        <v>1</v>
      </c>
      <c r="O2659" s="836">
        <v>0.5</v>
      </c>
      <c r="P2659" s="835">
        <v>225.06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10</v>
      </c>
      <c r="B2660" s="832" t="s">
        <v>2982</v>
      </c>
      <c r="C2660" s="832" t="s">
        <v>2989</v>
      </c>
      <c r="D2660" s="833" t="s">
        <v>6899</v>
      </c>
      <c r="E2660" s="834" t="s">
        <v>3034</v>
      </c>
      <c r="F2660" s="832" t="s">
        <v>2984</v>
      </c>
      <c r="G2660" s="832" t="s">
        <v>4459</v>
      </c>
      <c r="H2660" s="832" t="s">
        <v>630</v>
      </c>
      <c r="I2660" s="832" t="s">
        <v>4460</v>
      </c>
      <c r="J2660" s="832" t="s">
        <v>4461</v>
      </c>
      <c r="K2660" s="832" t="s">
        <v>3128</v>
      </c>
      <c r="L2660" s="835">
        <v>80.23</v>
      </c>
      <c r="M2660" s="835">
        <v>240.69</v>
      </c>
      <c r="N2660" s="832">
        <v>3</v>
      </c>
      <c r="O2660" s="836">
        <v>2</v>
      </c>
      <c r="P2660" s="835">
        <v>160.46</v>
      </c>
      <c r="Q2660" s="837">
        <v>0.66666666666666674</v>
      </c>
      <c r="R2660" s="832">
        <v>2</v>
      </c>
      <c r="S2660" s="837">
        <v>0.66666666666666663</v>
      </c>
      <c r="T2660" s="836">
        <v>1</v>
      </c>
      <c r="U2660" s="838">
        <v>0.5</v>
      </c>
    </row>
    <row r="2661" spans="1:21" ht="14.4" customHeight="1" x14ac:dyDescent="0.3">
      <c r="A2661" s="831">
        <v>10</v>
      </c>
      <c r="B2661" s="832" t="s">
        <v>2982</v>
      </c>
      <c r="C2661" s="832" t="s">
        <v>2989</v>
      </c>
      <c r="D2661" s="833" t="s">
        <v>6899</v>
      </c>
      <c r="E2661" s="834" t="s">
        <v>3034</v>
      </c>
      <c r="F2661" s="832" t="s">
        <v>2984</v>
      </c>
      <c r="G2661" s="832" t="s">
        <v>3602</v>
      </c>
      <c r="H2661" s="832" t="s">
        <v>630</v>
      </c>
      <c r="I2661" s="832" t="s">
        <v>3743</v>
      </c>
      <c r="J2661" s="832" t="s">
        <v>3604</v>
      </c>
      <c r="K2661" s="832" t="s">
        <v>2773</v>
      </c>
      <c r="L2661" s="835">
        <v>159.08000000000001</v>
      </c>
      <c r="M2661" s="835">
        <v>159.08000000000001</v>
      </c>
      <c r="N2661" s="832">
        <v>1</v>
      </c>
      <c r="O2661" s="836">
        <v>0.5</v>
      </c>
      <c r="P2661" s="835">
        <v>159.08000000000001</v>
      </c>
      <c r="Q2661" s="837">
        <v>1</v>
      </c>
      <c r="R2661" s="832">
        <v>1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10</v>
      </c>
      <c r="B2662" s="832" t="s">
        <v>2982</v>
      </c>
      <c r="C2662" s="832" t="s">
        <v>2989</v>
      </c>
      <c r="D2662" s="833" t="s">
        <v>6899</v>
      </c>
      <c r="E2662" s="834" t="s">
        <v>3034</v>
      </c>
      <c r="F2662" s="832" t="s">
        <v>2984</v>
      </c>
      <c r="G2662" s="832" t="s">
        <v>3263</v>
      </c>
      <c r="H2662" s="832" t="s">
        <v>630</v>
      </c>
      <c r="I2662" s="832" t="s">
        <v>3264</v>
      </c>
      <c r="J2662" s="832" t="s">
        <v>2464</v>
      </c>
      <c r="K2662" s="832" t="s">
        <v>3265</v>
      </c>
      <c r="L2662" s="835">
        <v>42.63</v>
      </c>
      <c r="M2662" s="835">
        <v>213.15000000000003</v>
      </c>
      <c r="N2662" s="832">
        <v>5</v>
      </c>
      <c r="O2662" s="836">
        <v>3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10</v>
      </c>
      <c r="B2663" s="832" t="s">
        <v>2982</v>
      </c>
      <c r="C2663" s="832" t="s">
        <v>2989</v>
      </c>
      <c r="D2663" s="833" t="s">
        <v>6899</v>
      </c>
      <c r="E2663" s="834" t="s">
        <v>3034</v>
      </c>
      <c r="F2663" s="832" t="s">
        <v>2984</v>
      </c>
      <c r="G2663" s="832" t="s">
        <v>3263</v>
      </c>
      <c r="H2663" s="832" t="s">
        <v>689</v>
      </c>
      <c r="I2663" s="832" t="s">
        <v>2461</v>
      </c>
      <c r="J2663" s="832" t="s">
        <v>2459</v>
      </c>
      <c r="K2663" s="832" t="s">
        <v>2462</v>
      </c>
      <c r="L2663" s="835">
        <v>170.52</v>
      </c>
      <c r="M2663" s="835">
        <v>170.52</v>
      </c>
      <c r="N2663" s="832">
        <v>1</v>
      </c>
      <c r="O2663" s="836">
        <v>0.5</v>
      </c>
      <c r="P2663" s="835">
        <v>170.52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10</v>
      </c>
      <c r="B2664" s="832" t="s">
        <v>2982</v>
      </c>
      <c r="C2664" s="832" t="s">
        <v>2989</v>
      </c>
      <c r="D2664" s="833" t="s">
        <v>6899</v>
      </c>
      <c r="E2664" s="834" t="s">
        <v>3034</v>
      </c>
      <c r="F2664" s="832" t="s">
        <v>2984</v>
      </c>
      <c r="G2664" s="832" t="s">
        <v>3263</v>
      </c>
      <c r="H2664" s="832" t="s">
        <v>689</v>
      </c>
      <c r="I2664" s="832" t="s">
        <v>2766</v>
      </c>
      <c r="J2664" s="832" t="s">
        <v>2459</v>
      </c>
      <c r="K2664" s="832" t="s">
        <v>2465</v>
      </c>
      <c r="L2664" s="835">
        <v>85.27</v>
      </c>
      <c r="M2664" s="835">
        <v>85.27</v>
      </c>
      <c r="N2664" s="832">
        <v>1</v>
      </c>
      <c r="O2664" s="836">
        <v>0.5</v>
      </c>
      <c r="P2664" s="835">
        <v>85.27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10</v>
      </c>
      <c r="B2665" s="832" t="s">
        <v>2982</v>
      </c>
      <c r="C2665" s="832" t="s">
        <v>2989</v>
      </c>
      <c r="D2665" s="833" t="s">
        <v>6899</v>
      </c>
      <c r="E2665" s="834" t="s">
        <v>3034</v>
      </c>
      <c r="F2665" s="832" t="s">
        <v>2984</v>
      </c>
      <c r="G2665" s="832" t="s">
        <v>3267</v>
      </c>
      <c r="H2665" s="832" t="s">
        <v>689</v>
      </c>
      <c r="I2665" s="832" t="s">
        <v>2535</v>
      </c>
      <c r="J2665" s="832" t="s">
        <v>953</v>
      </c>
      <c r="K2665" s="832" t="s">
        <v>2536</v>
      </c>
      <c r="L2665" s="835">
        <v>0</v>
      </c>
      <c r="M2665" s="835">
        <v>0</v>
      </c>
      <c r="N2665" s="832">
        <v>3</v>
      </c>
      <c r="O2665" s="836">
        <v>2</v>
      </c>
      <c r="P2665" s="835">
        <v>0</v>
      </c>
      <c r="Q2665" s="837"/>
      <c r="R2665" s="832">
        <v>1</v>
      </c>
      <c r="S2665" s="837">
        <v>0.33333333333333331</v>
      </c>
      <c r="T2665" s="836">
        <v>0.5</v>
      </c>
      <c r="U2665" s="838">
        <v>0.25</v>
      </c>
    </row>
    <row r="2666" spans="1:21" ht="14.4" customHeight="1" x14ac:dyDescent="0.3">
      <c r="A2666" s="831">
        <v>10</v>
      </c>
      <c r="B2666" s="832" t="s">
        <v>2982</v>
      </c>
      <c r="C2666" s="832" t="s">
        <v>2989</v>
      </c>
      <c r="D2666" s="833" t="s">
        <v>6899</v>
      </c>
      <c r="E2666" s="834" t="s">
        <v>3034</v>
      </c>
      <c r="F2666" s="832" t="s">
        <v>2984</v>
      </c>
      <c r="G2666" s="832" t="s">
        <v>3267</v>
      </c>
      <c r="H2666" s="832" t="s">
        <v>689</v>
      </c>
      <c r="I2666" s="832" t="s">
        <v>2803</v>
      </c>
      <c r="J2666" s="832" t="s">
        <v>1263</v>
      </c>
      <c r="K2666" s="832" t="s">
        <v>2804</v>
      </c>
      <c r="L2666" s="835">
        <v>0</v>
      </c>
      <c r="M2666" s="835">
        <v>0</v>
      </c>
      <c r="N2666" s="832">
        <v>1</v>
      </c>
      <c r="O2666" s="836">
        <v>0.5</v>
      </c>
      <c r="P2666" s="835"/>
      <c r="Q2666" s="837"/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10</v>
      </c>
      <c r="B2667" s="832" t="s">
        <v>2982</v>
      </c>
      <c r="C2667" s="832" t="s">
        <v>2989</v>
      </c>
      <c r="D2667" s="833" t="s">
        <v>6899</v>
      </c>
      <c r="E2667" s="834" t="s">
        <v>3034</v>
      </c>
      <c r="F2667" s="832" t="s">
        <v>2984</v>
      </c>
      <c r="G2667" s="832" t="s">
        <v>3267</v>
      </c>
      <c r="H2667" s="832" t="s">
        <v>689</v>
      </c>
      <c r="I2667" s="832" t="s">
        <v>2797</v>
      </c>
      <c r="J2667" s="832" t="s">
        <v>1263</v>
      </c>
      <c r="K2667" s="832" t="s">
        <v>2798</v>
      </c>
      <c r="L2667" s="835">
        <v>69.16</v>
      </c>
      <c r="M2667" s="835">
        <v>69.16</v>
      </c>
      <c r="N2667" s="832">
        <v>1</v>
      </c>
      <c r="O2667" s="836">
        <v>0.5</v>
      </c>
      <c r="P2667" s="835">
        <v>69.16</v>
      </c>
      <c r="Q2667" s="837">
        <v>1</v>
      </c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10</v>
      </c>
      <c r="B2668" s="832" t="s">
        <v>2982</v>
      </c>
      <c r="C2668" s="832" t="s">
        <v>2989</v>
      </c>
      <c r="D2668" s="833" t="s">
        <v>6899</v>
      </c>
      <c r="E2668" s="834" t="s">
        <v>3034</v>
      </c>
      <c r="F2668" s="832" t="s">
        <v>2984</v>
      </c>
      <c r="G2668" s="832" t="s">
        <v>3267</v>
      </c>
      <c r="H2668" s="832" t="s">
        <v>689</v>
      </c>
      <c r="I2668" s="832" t="s">
        <v>2797</v>
      </c>
      <c r="J2668" s="832" t="s">
        <v>1263</v>
      </c>
      <c r="K2668" s="832" t="s">
        <v>2798</v>
      </c>
      <c r="L2668" s="835">
        <v>58.77</v>
      </c>
      <c r="M2668" s="835">
        <v>58.77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10</v>
      </c>
      <c r="B2669" s="832" t="s">
        <v>2982</v>
      </c>
      <c r="C2669" s="832" t="s">
        <v>2989</v>
      </c>
      <c r="D2669" s="833" t="s">
        <v>6899</v>
      </c>
      <c r="E2669" s="834" t="s">
        <v>3034</v>
      </c>
      <c r="F2669" s="832" t="s">
        <v>2984</v>
      </c>
      <c r="G2669" s="832" t="s">
        <v>3782</v>
      </c>
      <c r="H2669" s="832" t="s">
        <v>630</v>
      </c>
      <c r="I2669" s="832" t="s">
        <v>4786</v>
      </c>
      <c r="J2669" s="832" t="s">
        <v>1250</v>
      </c>
      <c r="K2669" s="832" t="s">
        <v>4787</v>
      </c>
      <c r="L2669" s="835">
        <v>47.47</v>
      </c>
      <c r="M2669" s="835">
        <v>47.47</v>
      </c>
      <c r="N2669" s="832">
        <v>1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10</v>
      </c>
      <c r="B2670" s="832" t="s">
        <v>2982</v>
      </c>
      <c r="C2670" s="832" t="s">
        <v>2989</v>
      </c>
      <c r="D2670" s="833" t="s">
        <v>6899</v>
      </c>
      <c r="E2670" s="834" t="s">
        <v>3034</v>
      </c>
      <c r="F2670" s="832" t="s">
        <v>2984</v>
      </c>
      <c r="G2670" s="832" t="s">
        <v>3648</v>
      </c>
      <c r="H2670" s="832" t="s">
        <v>630</v>
      </c>
      <c r="I2670" s="832" t="s">
        <v>4076</v>
      </c>
      <c r="J2670" s="832" t="s">
        <v>764</v>
      </c>
      <c r="K2670" s="832" t="s">
        <v>4077</v>
      </c>
      <c r="L2670" s="835">
        <v>18.809999999999999</v>
      </c>
      <c r="M2670" s="835">
        <v>18.809999999999999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10</v>
      </c>
      <c r="B2671" s="832" t="s">
        <v>2982</v>
      </c>
      <c r="C2671" s="832" t="s">
        <v>2989</v>
      </c>
      <c r="D2671" s="833" t="s">
        <v>6899</v>
      </c>
      <c r="E2671" s="834" t="s">
        <v>3034</v>
      </c>
      <c r="F2671" s="832" t="s">
        <v>2984</v>
      </c>
      <c r="G2671" s="832" t="s">
        <v>3293</v>
      </c>
      <c r="H2671" s="832" t="s">
        <v>630</v>
      </c>
      <c r="I2671" s="832" t="s">
        <v>3294</v>
      </c>
      <c r="J2671" s="832" t="s">
        <v>778</v>
      </c>
      <c r="K2671" s="832" t="s">
        <v>781</v>
      </c>
      <c r="L2671" s="835">
        <v>0</v>
      </c>
      <c r="M2671" s="835">
        <v>0</v>
      </c>
      <c r="N2671" s="832">
        <v>1</v>
      </c>
      <c r="O2671" s="836">
        <v>0.5</v>
      </c>
      <c r="P2671" s="835"/>
      <c r="Q2671" s="837"/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10</v>
      </c>
      <c r="B2672" s="832" t="s">
        <v>2982</v>
      </c>
      <c r="C2672" s="832" t="s">
        <v>2989</v>
      </c>
      <c r="D2672" s="833" t="s">
        <v>6899</v>
      </c>
      <c r="E2672" s="834" t="s">
        <v>3034</v>
      </c>
      <c r="F2672" s="832" t="s">
        <v>2984</v>
      </c>
      <c r="G2672" s="832" t="s">
        <v>3300</v>
      </c>
      <c r="H2672" s="832" t="s">
        <v>630</v>
      </c>
      <c r="I2672" s="832" t="s">
        <v>3301</v>
      </c>
      <c r="J2672" s="832" t="s">
        <v>3302</v>
      </c>
      <c r="K2672" s="832" t="s">
        <v>3101</v>
      </c>
      <c r="L2672" s="835">
        <v>7.79</v>
      </c>
      <c r="M2672" s="835">
        <v>7.79</v>
      </c>
      <c r="N2672" s="832">
        <v>1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10</v>
      </c>
      <c r="B2673" s="832" t="s">
        <v>2982</v>
      </c>
      <c r="C2673" s="832" t="s">
        <v>2989</v>
      </c>
      <c r="D2673" s="833" t="s">
        <v>6899</v>
      </c>
      <c r="E2673" s="834" t="s">
        <v>3034</v>
      </c>
      <c r="F2673" s="832" t="s">
        <v>2984</v>
      </c>
      <c r="G2673" s="832" t="s">
        <v>3563</v>
      </c>
      <c r="H2673" s="832" t="s">
        <v>630</v>
      </c>
      <c r="I2673" s="832" t="s">
        <v>3745</v>
      </c>
      <c r="J2673" s="832" t="s">
        <v>1190</v>
      </c>
      <c r="K2673" s="832" t="s">
        <v>3643</v>
      </c>
      <c r="L2673" s="835">
        <v>55.01</v>
      </c>
      <c r="M2673" s="835">
        <v>55.01</v>
      </c>
      <c r="N2673" s="832">
        <v>1</v>
      </c>
      <c r="O2673" s="836">
        <v>0.5</v>
      </c>
      <c r="P2673" s="835">
        <v>55.01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10</v>
      </c>
      <c r="B2674" s="832" t="s">
        <v>2982</v>
      </c>
      <c r="C2674" s="832" t="s">
        <v>2989</v>
      </c>
      <c r="D2674" s="833" t="s">
        <v>6899</v>
      </c>
      <c r="E2674" s="834" t="s">
        <v>3034</v>
      </c>
      <c r="F2674" s="832" t="s">
        <v>2984</v>
      </c>
      <c r="G2674" s="832" t="s">
        <v>3115</v>
      </c>
      <c r="H2674" s="832" t="s">
        <v>630</v>
      </c>
      <c r="I2674" s="832" t="s">
        <v>3116</v>
      </c>
      <c r="J2674" s="832" t="s">
        <v>949</v>
      </c>
      <c r="K2674" s="832" t="s">
        <v>3117</v>
      </c>
      <c r="L2674" s="835">
        <v>34.15</v>
      </c>
      <c r="M2674" s="835">
        <v>34.15</v>
      </c>
      <c r="N2674" s="832">
        <v>1</v>
      </c>
      <c r="O2674" s="836">
        <v>0.5</v>
      </c>
      <c r="P2674" s="835">
        <v>34.15</v>
      </c>
      <c r="Q2674" s="837">
        <v>1</v>
      </c>
      <c r="R2674" s="832">
        <v>1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10</v>
      </c>
      <c r="B2675" s="832" t="s">
        <v>2982</v>
      </c>
      <c r="C2675" s="832" t="s">
        <v>2989</v>
      </c>
      <c r="D2675" s="833" t="s">
        <v>6899</v>
      </c>
      <c r="E2675" s="834" t="s">
        <v>3034</v>
      </c>
      <c r="F2675" s="832" t="s">
        <v>2984</v>
      </c>
      <c r="G2675" s="832" t="s">
        <v>3120</v>
      </c>
      <c r="H2675" s="832" t="s">
        <v>630</v>
      </c>
      <c r="I2675" s="832" t="s">
        <v>3211</v>
      </c>
      <c r="J2675" s="832" t="s">
        <v>1034</v>
      </c>
      <c r="K2675" s="832" t="s">
        <v>3212</v>
      </c>
      <c r="L2675" s="835">
        <v>48.09</v>
      </c>
      <c r="M2675" s="835">
        <v>384.72</v>
      </c>
      <c r="N2675" s="832">
        <v>8</v>
      </c>
      <c r="O2675" s="836">
        <v>6.5</v>
      </c>
      <c r="P2675" s="835">
        <v>96.18</v>
      </c>
      <c r="Q2675" s="837">
        <v>0.25</v>
      </c>
      <c r="R2675" s="832">
        <v>2</v>
      </c>
      <c r="S2675" s="837">
        <v>0.25</v>
      </c>
      <c r="T2675" s="836">
        <v>1.5</v>
      </c>
      <c r="U2675" s="838">
        <v>0.23076923076923078</v>
      </c>
    </row>
    <row r="2676" spans="1:21" ht="14.4" customHeight="1" x14ac:dyDescent="0.3">
      <c r="A2676" s="831">
        <v>10</v>
      </c>
      <c r="B2676" s="832" t="s">
        <v>2982</v>
      </c>
      <c r="C2676" s="832" t="s">
        <v>2989</v>
      </c>
      <c r="D2676" s="833" t="s">
        <v>6899</v>
      </c>
      <c r="E2676" s="834" t="s">
        <v>3034</v>
      </c>
      <c r="F2676" s="832" t="s">
        <v>2984</v>
      </c>
      <c r="G2676" s="832" t="s">
        <v>3323</v>
      </c>
      <c r="H2676" s="832" t="s">
        <v>630</v>
      </c>
      <c r="I2676" s="832" t="s">
        <v>3324</v>
      </c>
      <c r="J2676" s="832" t="s">
        <v>702</v>
      </c>
      <c r="K2676" s="832" t="s">
        <v>3325</v>
      </c>
      <c r="L2676" s="835">
        <v>0</v>
      </c>
      <c r="M2676" s="835">
        <v>0</v>
      </c>
      <c r="N2676" s="832">
        <v>8</v>
      </c>
      <c r="O2676" s="836">
        <v>4</v>
      </c>
      <c r="P2676" s="835">
        <v>0</v>
      </c>
      <c r="Q2676" s="837"/>
      <c r="R2676" s="832">
        <v>4</v>
      </c>
      <c r="S2676" s="837">
        <v>0.5</v>
      </c>
      <c r="T2676" s="836">
        <v>2</v>
      </c>
      <c r="U2676" s="838">
        <v>0.5</v>
      </c>
    </row>
    <row r="2677" spans="1:21" ht="14.4" customHeight="1" x14ac:dyDescent="0.3">
      <c r="A2677" s="831">
        <v>10</v>
      </c>
      <c r="B2677" s="832" t="s">
        <v>2982</v>
      </c>
      <c r="C2677" s="832" t="s">
        <v>2989</v>
      </c>
      <c r="D2677" s="833" t="s">
        <v>6899</v>
      </c>
      <c r="E2677" s="834" t="s">
        <v>3034</v>
      </c>
      <c r="F2677" s="832" t="s">
        <v>2984</v>
      </c>
      <c r="G2677" s="832" t="s">
        <v>3323</v>
      </c>
      <c r="H2677" s="832" t="s">
        <v>630</v>
      </c>
      <c r="I2677" s="832" t="s">
        <v>5069</v>
      </c>
      <c r="J2677" s="832" t="s">
        <v>702</v>
      </c>
      <c r="K2677" s="832" t="s">
        <v>5070</v>
      </c>
      <c r="L2677" s="835">
        <v>0</v>
      </c>
      <c r="M2677" s="835">
        <v>0</v>
      </c>
      <c r="N2677" s="832">
        <v>1</v>
      </c>
      <c r="O2677" s="836">
        <v>0.5</v>
      </c>
      <c r="P2677" s="835"/>
      <c r="Q2677" s="837"/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10</v>
      </c>
      <c r="B2678" s="832" t="s">
        <v>2982</v>
      </c>
      <c r="C2678" s="832" t="s">
        <v>2989</v>
      </c>
      <c r="D2678" s="833" t="s">
        <v>6899</v>
      </c>
      <c r="E2678" s="834" t="s">
        <v>3034</v>
      </c>
      <c r="F2678" s="832" t="s">
        <v>2984</v>
      </c>
      <c r="G2678" s="832" t="s">
        <v>3126</v>
      </c>
      <c r="H2678" s="832" t="s">
        <v>630</v>
      </c>
      <c r="I2678" s="832" t="s">
        <v>3127</v>
      </c>
      <c r="J2678" s="832" t="s">
        <v>1056</v>
      </c>
      <c r="K2678" s="832" t="s">
        <v>3128</v>
      </c>
      <c r="L2678" s="835">
        <v>61.97</v>
      </c>
      <c r="M2678" s="835">
        <v>1115.4600000000003</v>
      </c>
      <c r="N2678" s="832">
        <v>18</v>
      </c>
      <c r="O2678" s="836">
        <v>14.5</v>
      </c>
      <c r="P2678" s="835">
        <v>247.88</v>
      </c>
      <c r="Q2678" s="837">
        <v>0.22222222222222215</v>
      </c>
      <c r="R2678" s="832">
        <v>4</v>
      </c>
      <c r="S2678" s="837">
        <v>0.22222222222222221</v>
      </c>
      <c r="T2678" s="836">
        <v>3.5</v>
      </c>
      <c r="U2678" s="838">
        <v>0.2413793103448276</v>
      </c>
    </row>
    <row r="2679" spans="1:21" ht="14.4" customHeight="1" x14ac:dyDescent="0.3">
      <c r="A2679" s="831">
        <v>10</v>
      </c>
      <c r="B2679" s="832" t="s">
        <v>2982</v>
      </c>
      <c r="C2679" s="832" t="s">
        <v>2989</v>
      </c>
      <c r="D2679" s="833" t="s">
        <v>6899</v>
      </c>
      <c r="E2679" s="834" t="s">
        <v>3034</v>
      </c>
      <c r="F2679" s="832" t="s">
        <v>2984</v>
      </c>
      <c r="G2679" s="832" t="s">
        <v>3524</v>
      </c>
      <c r="H2679" s="832" t="s">
        <v>630</v>
      </c>
      <c r="I2679" s="832" t="s">
        <v>3752</v>
      </c>
      <c r="J2679" s="832" t="s">
        <v>1526</v>
      </c>
      <c r="K2679" s="832" t="s">
        <v>3753</v>
      </c>
      <c r="L2679" s="835">
        <v>760.22</v>
      </c>
      <c r="M2679" s="835">
        <v>760.22</v>
      </c>
      <c r="N2679" s="832">
        <v>1</v>
      </c>
      <c r="O2679" s="836">
        <v>0.5</v>
      </c>
      <c r="P2679" s="835">
        <v>760.22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10</v>
      </c>
      <c r="B2680" s="832" t="s">
        <v>2982</v>
      </c>
      <c r="C2680" s="832" t="s">
        <v>2989</v>
      </c>
      <c r="D2680" s="833" t="s">
        <v>6899</v>
      </c>
      <c r="E2680" s="834" t="s">
        <v>3034</v>
      </c>
      <c r="F2680" s="832" t="s">
        <v>2984</v>
      </c>
      <c r="G2680" s="832" t="s">
        <v>3524</v>
      </c>
      <c r="H2680" s="832" t="s">
        <v>630</v>
      </c>
      <c r="I2680" s="832" t="s">
        <v>3525</v>
      </c>
      <c r="J2680" s="832" t="s">
        <v>939</v>
      </c>
      <c r="K2680" s="832" t="s">
        <v>3526</v>
      </c>
      <c r="L2680" s="835">
        <v>380.18</v>
      </c>
      <c r="M2680" s="835">
        <v>380.18</v>
      </c>
      <c r="N2680" s="832">
        <v>1</v>
      </c>
      <c r="O2680" s="836">
        <v>1</v>
      </c>
      <c r="P2680" s="835">
        <v>380.18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10</v>
      </c>
      <c r="B2681" s="832" t="s">
        <v>2982</v>
      </c>
      <c r="C2681" s="832" t="s">
        <v>2989</v>
      </c>
      <c r="D2681" s="833" t="s">
        <v>6899</v>
      </c>
      <c r="E2681" s="834" t="s">
        <v>3034</v>
      </c>
      <c r="F2681" s="832" t="s">
        <v>2984</v>
      </c>
      <c r="G2681" s="832" t="s">
        <v>3757</v>
      </c>
      <c r="H2681" s="832" t="s">
        <v>630</v>
      </c>
      <c r="I2681" s="832" t="s">
        <v>3827</v>
      </c>
      <c r="J2681" s="832" t="s">
        <v>1395</v>
      </c>
      <c r="K2681" s="832" t="s">
        <v>3828</v>
      </c>
      <c r="L2681" s="835">
        <v>0</v>
      </c>
      <c r="M2681" s="835">
        <v>0</v>
      </c>
      <c r="N2681" s="832">
        <v>1</v>
      </c>
      <c r="O2681" s="836">
        <v>0.5</v>
      </c>
      <c r="P2681" s="835">
        <v>0</v>
      </c>
      <c r="Q2681" s="837"/>
      <c r="R2681" s="832">
        <v>1</v>
      </c>
      <c r="S2681" s="837">
        <v>1</v>
      </c>
      <c r="T2681" s="836">
        <v>0.5</v>
      </c>
      <c r="U2681" s="838">
        <v>1</v>
      </c>
    </row>
    <row r="2682" spans="1:21" ht="14.4" customHeight="1" x14ac:dyDescent="0.3">
      <c r="A2682" s="831">
        <v>10</v>
      </c>
      <c r="B2682" s="832" t="s">
        <v>2982</v>
      </c>
      <c r="C2682" s="832" t="s">
        <v>2989</v>
      </c>
      <c r="D2682" s="833" t="s">
        <v>6899</v>
      </c>
      <c r="E2682" s="834" t="s">
        <v>3034</v>
      </c>
      <c r="F2682" s="832" t="s">
        <v>2984</v>
      </c>
      <c r="G2682" s="832" t="s">
        <v>3985</v>
      </c>
      <c r="H2682" s="832" t="s">
        <v>689</v>
      </c>
      <c r="I2682" s="832" t="s">
        <v>3986</v>
      </c>
      <c r="J2682" s="832" t="s">
        <v>2580</v>
      </c>
      <c r="K2682" s="832" t="s">
        <v>3987</v>
      </c>
      <c r="L2682" s="835">
        <v>0</v>
      </c>
      <c r="M2682" s="835">
        <v>0</v>
      </c>
      <c r="N2682" s="832">
        <v>1</v>
      </c>
      <c r="O2682" s="836">
        <v>1</v>
      </c>
      <c r="P2682" s="835"/>
      <c r="Q2682" s="837"/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10</v>
      </c>
      <c r="B2683" s="832" t="s">
        <v>2982</v>
      </c>
      <c r="C2683" s="832" t="s">
        <v>2989</v>
      </c>
      <c r="D2683" s="833" t="s">
        <v>6899</v>
      </c>
      <c r="E2683" s="834" t="s">
        <v>3034</v>
      </c>
      <c r="F2683" s="832" t="s">
        <v>2984</v>
      </c>
      <c r="G2683" s="832" t="s">
        <v>3760</v>
      </c>
      <c r="H2683" s="832" t="s">
        <v>630</v>
      </c>
      <c r="I2683" s="832" t="s">
        <v>3862</v>
      </c>
      <c r="J2683" s="832" t="s">
        <v>1513</v>
      </c>
      <c r="K2683" s="832" t="s">
        <v>3643</v>
      </c>
      <c r="L2683" s="835">
        <v>729.38</v>
      </c>
      <c r="M2683" s="835">
        <v>729.38</v>
      </c>
      <c r="N2683" s="832">
        <v>1</v>
      </c>
      <c r="O2683" s="836">
        <v>0.5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10</v>
      </c>
      <c r="B2684" s="832" t="s">
        <v>2982</v>
      </c>
      <c r="C2684" s="832" t="s">
        <v>2989</v>
      </c>
      <c r="D2684" s="833" t="s">
        <v>6899</v>
      </c>
      <c r="E2684" s="834" t="s">
        <v>3034</v>
      </c>
      <c r="F2684" s="832" t="s">
        <v>2984</v>
      </c>
      <c r="G2684" s="832" t="s">
        <v>3760</v>
      </c>
      <c r="H2684" s="832" t="s">
        <v>630</v>
      </c>
      <c r="I2684" s="832" t="s">
        <v>3914</v>
      </c>
      <c r="J2684" s="832" t="s">
        <v>3762</v>
      </c>
      <c r="K2684" s="832" t="s">
        <v>3915</v>
      </c>
      <c r="L2684" s="835">
        <v>729.38</v>
      </c>
      <c r="M2684" s="835">
        <v>729.38</v>
      </c>
      <c r="N2684" s="832">
        <v>1</v>
      </c>
      <c r="O2684" s="836">
        <v>0.5</v>
      </c>
      <c r="P2684" s="835">
        <v>729.38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10</v>
      </c>
      <c r="B2685" s="832" t="s">
        <v>2982</v>
      </c>
      <c r="C2685" s="832" t="s">
        <v>2989</v>
      </c>
      <c r="D2685" s="833" t="s">
        <v>6899</v>
      </c>
      <c r="E2685" s="834" t="s">
        <v>3034</v>
      </c>
      <c r="F2685" s="832" t="s">
        <v>2984</v>
      </c>
      <c r="G2685" s="832" t="s">
        <v>3655</v>
      </c>
      <c r="H2685" s="832" t="s">
        <v>630</v>
      </c>
      <c r="I2685" s="832" t="s">
        <v>3656</v>
      </c>
      <c r="J2685" s="832" t="s">
        <v>1313</v>
      </c>
      <c r="K2685" s="832" t="s">
        <v>3657</v>
      </c>
      <c r="L2685" s="835">
        <v>34.19</v>
      </c>
      <c r="M2685" s="835">
        <v>239.32999999999998</v>
      </c>
      <c r="N2685" s="832">
        <v>7</v>
      </c>
      <c r="O2685" s="836">
        <v>2</v>
      </c>
      <c r="P2685" s="835">
        <v>170.95</v>
      </c>
      <c r="Q2685" s="837">
        <v>0.7142857142857143</v>
      </c>
      <c r="R2685" s="832">
        <v>5</v>
      </c>
      <c r="S2685" s="837">
        <v>0.7142857142857143</v>
      </c>
      <c r="T2685" s="836">
        <v>1.5</v>
      </c>
      <c r="U2685" s="838">
        <v>0.75</v>
      </c>
    </row>
    <row r="2686" spans="1:21" ht="14.4" customHeight="1" x14ac:dyDescent="0.3">
      <c r="A2686" s="831">
        <v>10</v>
      </c>
      <c r="B2686" s="832" t="s">
        <v>2982</v>
      </c>
      <c r="C2686" s="832" t="s">
        <v>2989</v>
      </c>
      <c r="D2686" s="833" t="s">
        <v>6899</v>
      </c>
      <c r="E2686" s="834" t="s">
        <v>3034</v>
      </c>
      <c r="F2686" s="832" t="s">
        <v>2984</v>
      </c>
      <c r="G2686" s="832" t="s">
        <v>3161</v>
      </c>
      <c r="H2686" s="832" t="s">
        <v>630</v>
      </c>
      <c r="I2686" s="832" t="s">
        <v>3166</v>
      </c>
      <c r="J2686" s="832" t="s">
        <v>1177</v>
      </c>
      <c r="K2686" s="832" t="s">
        <v>3167</v>
      </c>
      <c r="L2686" s="835">
        <v>32.25</v>
      </c>
      <c r="M2686" s="835">
        <v>32.25</v>
      </c>
      <c r="N2686" s="832">
        <v>1</v>
      </c>
      <c r="O2686" s="836">
        <v>0.5</v>
      </c>
      <c r="P2686" s="835">
        <v>32.25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10</v>
      </c>
      <c r="B2687" s="832" t="s">
        <v>2982</v>
      </c>
      <c r="C2687" s="832" t="s">
        <v>2989</v>
      </c>
      <c r="D2687" s="833" t="s">
        <v>6899</v>
      </c>
      <c r="E2687" s="834" t="s">
        <v>3034</v>
      </c>
      <c r="F2687" s="832" t="s">
        <v>2984</v>
      </c>
      <c r="G2687" s="832" t="s">
        <v>3161</v>
      </c>
      <c r="H2687" s="832" t="s">
        <v>630</v>
      </c>
      <c r="I2687" s="832" t="s">
        <v>3367</v>
      </c>
      <c r="J2687" s="832" t="s">
        <v>1177</v>
      </c>
      <c r="K2687" s="832" t="s">
        <v>3163</v>
      </c>
      <c r="L2687" s="835">
        <v>103.67</v>
      </c>
      <c r="M2687" s="835">
        <v>103.67</v>
      </c>
      <c r="N2687" s="832">
        <v>1</v>
      </c>
      <c r="O2687" s="836">
        <v>0.5</v>
      </c>
      <c r="P2687" s="835">
        <v>103.67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10</v>
      </c>
      <c r="B2688" s="832" t="s">
        <v>2982</v>
      </c>
      <c r="C2688" s="832" t="s">
        <v>2989</v>
      </c>
      <c r="D2688" s="833" t="s">
        <v>6899</v>
      </c>
      <c r="E2688" s="834" t="s">
        <v>3034</v>
      </c>
      <c r="F2688" s="832" t="s">
        <v>2984</v>
      </c>
      <c r="G2688" s="832" t="s">
        <v>3380</v>
      </c>
      <c r="H2688" s="832" t="s">
        <v>630</v>
      </c>
      <c r="I2688" s="832" t="s">
        <v>3381</v>
      </c>
      <c r="J2688" s="832" t="s">
        <v>708</v>
      </c>
      <c r="K2688" s="832" t="s">
        <v>3382</v>
      </c>
      <c r="L2688" s="835">
        <v>52.61</v>
      </c>
      <c r="M2688" s="835">
        <v>52.61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10</v>
      </c>
      <c r="B2689" s="832" t="s">
        <v>2982</v>
      </c>
      <c r="C2689" s="832" t="s">
        <v>2989</v>
      </c>
      <c r="D2689" s="833" t="s">
        <v>6899</v>
      </c>
      <c r="E2689" s="834" t="s">
        <v>3034</v>
      </c>
      <c r="F2689" s="832" t="s">
        <v>2984</v>
      </c>
      <c r="G2689" s="832" t="s">
        <v>3383</v>
      </c>
      <c r="H2689" s="832" t="s">
        <v>689</v>
      </c>
      <c r="I2689" s="832" t="s">
        <v>2738</v>
      </c>
      <c r="J2689" s="832" t="s">
        <v>2739</v>
      </c>
      <c r="K2689" s="832" t="s">
        <v>2740</v>
      </c>
      <c r="L2689" s="835">
        <v>84.89</v>
      </c>
      <c r="M2689" s="835">
        <v>679.12</v>
      </c>
      <c r="N2689" s="832">
        <v>8</v>
      </c>
      <c r="O2689" s="836">
        <v>0.5</v>
      </c>
      <c r="P2689" s="835">
        <v>679.12</v>
      </c>
      <c r="Q2689" s="837">
        <v>1</v>
      </c>
      <c r="R2689" s="832">
        <v>8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10</v>
      </c>
      <c r="B2690" s="832" t="s">
        <v>2982</v>
      </c>
      <c r="C2690" s="832" t="s">
        <v>2989</v>
      </c>
      <c r="D2690" s="833" t="s">
        <v>6899</v>
      </c>
      <c r="E2690" s="834" t="s">
        <v>3034</v>
      </c>
      <c r="F2690" s="832" t="s">
        <v>2984</v>
      </c>
      <c r="G2690" s="832" t="s">
        <v>3383</v>
      </c>
      <c r="H2690" s="832" t="s">
        <v>689</v>
      </c>
      <c r="I2690" s="832" t="s">
        <v>2638</v>
      </c>
      <c r="J2690" s="832" t="s">
        <v>1282</v>
      </c>
      <c r="K2690" s="832" t="s">
        <v>1281</v>
      </c>
      <c r="L2690" s="835">
        <v>238.89</v>
      </c>
      <c r="M2690" s="835">
        <v>477.78</v>
      </c>
      <c r="N2690" s="832">
        <v>2</v>
      </c>
      <c r="O2690" s="836">
        <v>0.5</v>
      </c>
      <c r="P2690" s="835">
        <v>477.78</v>
      </c>
      <c r="Q2690" s="837">
        <v>1</v>
      </c>
      <c r="R2690" s="832">
        <v>2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10</v>
      </c>
      <c r="B2691" s="832" t="s">
        <v>2982</v>
      </c>
      <c r="C2691" s="832" t="s">
        <v>2989</v>
      </c>
      <c r="D2691" s="833" t="s">
        <v>6899</v>
      </c>
      <c r="E2691" s="834" t="s">
        <v>3034</v>
      </c>
      <c r="F2691" s="832" t="s">
        <v>2984</v>
      </c>
      <c r="G2691" s="832" t="s">
        <v>3383</v>
      </c>
      <c r="H2691" s="832" t="s">
        <v>689</v>
      </c>
      <c r="I2691" s="832" t="s">
        <v>2639</v>
      </c>
      <c r="J2691" s="832" t="s">
        <v>1280</v>
      </c>
      <c r="K2691" s="832" t="s">
        <v>1281</v>
      </c>
      <c r="L2691" s="835">
        <v>238.89</v>
      </c>
      <c r="M2691" s="835">
        <v>716.67</v>
      </c>
      <c r="N2691" s="832">
        <v>3</v>
      </c>
      <c r="O2691" s="836">
        <v>0.5</v>
      </c>
      <c r="P2691" s="835">
        <v>716.67</v>
      </c>
      <c r="Q2691" s="837">
        <v>1</v>
      </c>
      <c r="R2691" s="832">
        <v>3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10</v>
      </c>
      <c r="B2692" s="832" t="s">
        <v>2982</v>
      </c>
      <c r="C2692" s="832" t="s">
        <v>2989</v>
      </c>
      <c r="D2692" s="833" t="s">
        <v>6899</v>
      </c>
      <c r="E2692" s="834" t="s">
        <v>3034</v>
      </c>
      <c r="F2692" s="832" t="s">
        <v>2984</v>
      </c>
      <c r="G2692" s="832" t="s">
        <v>3383</v>
      </c>
      <c r="H2692" s="832" t="s">
        <v>689</v>
      </c>
      <c r="I2692" s="832" t="s">
        <v>5101</v>
      </c>
      <c r="J2692" s="832" t="s">
        <v>4943</v>
      </c>
      <c r="K2692" s="832" t="s">
        <v>1281</v>
      </c>
      <c r="L2692" s="835">
        <v>131.93</v>
      </c>
      <c r="M2692" s="835">
        <v>395.79</v>
      </c>
      <c r="N2692" s="832">
        <v>3</v>
      </c>
      <c r="O2692" s="836">
        <v>0.5</v>
      </c>
      <c r="P2692" s="835">
        <v>395.79</v>
      </c>
      <c r="Q2692" s="837">
        <v>1</v>
      </c>
      <c r="R2692" s="832">
        <v>3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10</v>
      </c>
      <c r="B2693" s="832" t="s">
        <v>2982</v>
      </c>
      <c r="C2693" s="832" t="s">
        <v>2989</v>
      </c>
      <c r="D2693" s="833" t="s">
        <v>6899</v>
      </c>
      <c r="E2693" s="834" t="s">
        <v>3034</v>
      </c>
      <c r="F2693" s="832" t="s">
        <v>2984</v>
      </c>
      <c r="G2693" s="832" t="s">
        <v>3383</v>
      </c>
      <c r="H2693" s="832" t="s">
        <v>689</v>
      </c>
      <c r="I2693" s="832" t="s">
        <v>2560</v>
      </c>
      <c r="J2693" s="832" t="s">
        <v>963</v>
      </c>
      <c r="K2693" s="832" t="s">
        <v>964</v>
      </c>
      <c r="L2693" s="835">
        <v>2635.97</v>
      </c>
      <c r="M2693" s="835">
        <v>2635.97</v>
      </c>
      <c r="N2693" s="832">
        <v>1</v>
      </c>
      <c r="O2693" s="836">
        <v>1</v>
      </c>
      <c r="P2693" s="835">
        <v>2635.97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10</v>
      </c>
      <c r="B2694" s="832" t="s">
        <v>2982</v>
      </c>
      <c r="C2694" s="832" t="s">
        <v>2989</v>
      </c>
      <c r="D2694" s="833" t="s">
        <v>6899</v>
      </c>
      <c r="E2694" s="834" t="s">
        <v>3034</v>
      </c>
      <c r="F2694" s="832" t="s">
        <v>2984</v>
      </c>
      <c r="G2694" s="832" t="s">
        <v>3383</v>
      </c>
      <c r="H2694" s="832" t="s">
        <v>630</v>
      </c>
      <c r="I2694" s="832" t="s">
        <v>4967</v>
      </c>
      <c r="J2694" s="832" t="s">
        <v>1560</v>
      </c>
      <c r="K2694" s="832" t="s">
        <v>1561</v>
      </c>
      <c r="L2694" s="835">
        <v>842.51</v>
      </c>
      <c r="M2694" s="835">
        <v>842.51</v>
      </c>
      <c r="N2694" s="832">
        <v>1</v>
      </c>
      <c r="O2694" s="836">
        <v>0.5</v>
      </c>
      <c r="P2694" s="835">
        <v>842.51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10</v>
      </c>
      <c r="B2695" s="832" t="s">
        <v>2982</v>
      </c>
      <c r="C2695" s="832" t="s">
        <v>2989</v>
      </c>
      <c r="D2695" s="833" t="s">
        <v>6899</v>
      </c>
      <c r="E2695" s="834" t="s">
        <v>3034</v>
      </c>
      <c r="F2695" s="832" t="s">
        <v>2984</v>
      </c>
      <c r="G2695" s="832" t="s">
        <v>3383</v>
      </c>
      <c r="H2695" s="832" t="s">
        <v>689</v>
      </c>
      <c r="I2695" s="832" t="s">
        <v>2741</v>
      </c>
      <c r="J2695" s="832" t="s">
        <v>1558</v>
      </c>
      <c r="K2695" s="832" t="s">
        <v>1281</v>
      </c>
      <c r="L2695" s="835">
        <v>158.4</v>
      </c>
      <c r="M2695" s="835">
        <v>792</v>
      </c>
      <c r="N2695" s="832">
        <v>5</v>
      </c>
      <c r="O2695" s="836">
        <v>0.5</v>
      </c>
      <c r="P2695" s="835">
        <v>792</v>
      </c>
      <c r="Q2695" s="837">
        <v>1</v>
      </c>
      <c r="R2695" s="832">
        <v>5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10</v>
      </c>
      <c r="B2696" s="832" t="s">
        <v>2982</v>
      </c>
      <c r="C2696" s="832" t="s">
        <v>2989</v>
      </c>
      <c r="D2696" s="833" t="s">
        <v>6899</v>
      </c>
      <c r="E2696" s="834" t="s">
        <v>3034</v>
      </c>
      <c r="F2696" s="832" t="s">
        <v>2984</v>
      </c>
      <c r="G2696" s="832" t="s">
        <v>3383</v>
      </c>
      <c r="H2696" s="832" t="s">
        <v>689</v>
      </c>
      <c r="I2696" s="832" t="s">
        <v>5102</v>
      </c>
      <c r="J2696" s="832" t="s">
        <v>5103</v>
      </c>
      <c r="K2696" s="832" t="s">
        <v>1281</v>
      </c>
      <c r="L2696" s="835">
        <v>131.93</v>
      </c>
      <c r="M2696" s="835">
        <v>263.86</v>
      </c>
      <c r="N2696" s="832">
        <v>2</v>
      </c>
      <c r="O2696" s="836">
        <v>0.5</v>
      </c>
      <c r="P2696" s="835">
        <v>263.86</v>
      </c>
      <c r="Q2696" s="837">
        <v>1</v>
      </c>
      <c r="R2696" s="832">
        <v>2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10</v>
      </c>
      <c r="B2697" s="832" t="s">
        <v>2982</v>
      </c>
      <c r="C2697" s="832" t="s">
        <v>2989</v>
      </c>
      <c r="D2697" s="833" t="s">
        <v>6899</v>
      </c>
      <c r="E2697" s="834" t="s">
        <v>3034</v>
      </c>
      <c r="F2697" s="832" t="s">
        <v>2984</v>
      </c>
      <c r="G2697" s="832" t="s">
        <v>3175</v>
      </c>
      <c r="H2697" s="832" t="s">
        <v>630</v>
      </c>
      <c r="I2697" s="832" t="s">
        <v>3179</v>
      </c>
      <c r="J2697" s="832" t="s">
        <v>3180</v>
      </c>
      <c r="K2697" s="832" t="s">
        <v>3181</v>
      </c>
      <c r="L2697" s="835">
        <v>87.67</v>
      </c>
      <c r="M2697" s="835">
        <v>263.01</v>
      </c>
      <c r="N2697" s="832">
        <v>3</v>
      </c>
      <c r="O2697" s="836">
        <v>1.5</v>
      </c>
      <c r="P2697" s="835">
        <v>175.34</v>
      </c>
      <c r="Q2697" s="837">
        <v>0.66666666666666674</v>
      </c>
      <c r="R2697" s="832">
        <v>2</v>
      </c>
      <c r="S2697" s="837">
        <v>0.66666666666666663</v>
      </c>
      <c r="T2697" s="836">
        <v>0.5</v>
      </c>
      <c r="U2697" s="838">
        <v>0.33333333333333331</v>
      </c>
    </row>
    <row r="2698" spans="1:21" ht="14.4" customHeight="1" x14ac:dyDescent="0.3">
      <c r="A2698" s="831">
        <v>10</v>
      </c>
      <c r="B2698" s="832" t="s">
        <v>2982</v>
      </c>
      <c r="C2698" s="832" t="s">
        <v>2989</v>
      </c>
      <c r="D2698" s="833" t="s">
        <v>6899</v>
      </c>
      <c r="E2698" s="834" t="s">
        <v>3034</v>
      </c>
      <c r="F2698" s="832" t="s">
        <v>2984</v>
      </c>
      <c r="G2698" s="832" t="s">
        <v>3388</v>
      </c>
      <c r="H2698" s="832" t="s">
        <v>630</v>
      </c>
      <c r="I2698" s="832" t="s">
        <v>3392</v>
      </c>
      <c r="J2698" s="832" t="s">
        <v>1210</v>
      </c>
      <c r="K2698" s="832" t="s">
        <v>3393</v>
      </c>
      <c r="L2698" s="835">
        <v>110.05</v>
      </c>
      <c r="M2698" s="835">
        <v>110.05</v>
      </c>
      <c r="N2698" s="832">
        <v>1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10</v>
      </c>
      <c r="B2699" s="832" t="s">
        <v>2982</v>
      </c>
      <c r="C2699" s="832" t="s">
        <v>2989</v>
      </c>
      <c r="D2699" s="833" t="s">
        <v>6899</v>
      </c>
      <c r="E2699" s="834" t="s">
        <v>3034</v>
      </c>
      <c r="F2699" s="832" t="s">
        <v>2984</v>
      </c>
      <c r="G2699" s="832" t="s">
        <v>3388</v>
      </c>
      <c r="H2699" s="832" t="s">
        <v>630</v>
      </c>
      <c r="I2699" s="832" t="s">
        <v>3394</v>
      </c>
      <c r="J2699" s="832" t="s">
        <v>1210</v>
      </c>
      <c r="K2699" s="832" t="s">
        <v>3395</v>
      </c>
      <c r="L2699" s="835">
        <v>220.09</v>
      </c>
      <c r="M2699" s="835">
        <v>880.36</v>
      </c>
      <c r="N2699" s="832">
        <v>4</v>
      </c>
      <c r="O2699" s="836">
        <v>1.5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10</v>
      </c>
      <c r="B2700" s="832" t="s">
        <v>2982</v>
      </c>
      <c r="C2700" s="832" t="s">
        <v>2989</v>
      </c>
      <c r="D2700" s="833" t="s">
        <v>6899</v>
      </c>
      <c r="E2700" s="834" t="s">
        <v>3034</v>
      </c>
      <c r="F2700" s="832" t="s">
        <v>2984</v>
      </c>
      <c r="G2700" s="832" t="s">
        <v>3583</v>
      </c>
      <c r="H2700" s="832" t="s">
        <v>689</v>
      </c>
      <c r="I2700" s="832" t="s">
        <v>2619</v>
      </c>
      <c r="J2700" s="832" t="s">
        <v>2620</v>
      </c>
      <c r="K2700" s="832" t="s">
        <v>2621</v>
      </c>
      <c r="L2700" s="835">
        <v>0</v>
      </c>
      <c r="M2700" s="835">
        <v>0</v>
      </c>
      <c r="N2700" s="832">
        <v>2</v>
      </c>
      <c r="O2700" s="836">
        <v>1.5</v>
      </c>
      <c r="P2700" s="835">
        <v>0</v>
      </c>
      <c r="Q2700" s="837"/>
      <c r="R2700" s="832">
        <v>1</v>
      </c>
      <c r="S2700" s="837">
        <v>0.5</v>
      </c>
      <c r="T2700" s="836">
        <v>0.5</v>
      </c>
      <c r="U2700" s="838">
        <v>0.33333333333333331</v>
      </c>
    </row>
    <row r="2701" spans="1:21" ht="14.4" customHeight="1" x14ac:dyDescent="0.3">
      <c r="A2701" s="831">
        <v>10</v>
      </c>
      <c r="B2701" s="832" t="s">
        <v>2982</v>
      </c>
      <c r="C2701" s="832" t="s">
        <v>2989</v>
      </c>
      <c r="D2701" s="833" t="s">
        <v>6899</v>
      </c>
      <c r="E2701" s="834" t="s">
        <v>3034</v>
      </c>
      <c r="F2701" s="832" t="s">
        <v>2984</v>
      </c>
      <c r="G2701" s="832" t="s">
        <v>4945</v>
      </c>
      <c r="H2701" s="832" t="s">
        <v>630</v>
      </c>
      <c r="I2701" s="832" t="s">
        <v>4948</v>
      </c>
      <c r="J2701" s="832" t="s">
        <v>1044</v>
      </c>
      <c r="K2701" s="832" t="s">
        <v>4949</v>
      </c>
      <c r="L2701" s="835">
        <v>299.24</v>
      </c>
      <c r="M2701" s="835">
        <v>299.24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10</v>
      </c>
      <c r="B2702" s="832" t="s">
        <v>2982</v>
      </c>
      <c r="C2702" s="832" t="s">
        <v>2989</v>
      </c>
      <c r="D2702" s="833" t="s">
        <v>6899</v>
      </c>
      <c r="E2702" s="834" t="s">
        <v>3034</v>
      </c>
      <c r="F2702" s="832" t="s">
        <v>2984</v>
      </c>
      <c r="G2702" s="832" t="s">
        <v>3425</v>
      </c>
      <c r="H2702" s="832" t="s">
        <v>630</v>
      </c>
      <c r="I2702" s="832" t="s">
        <v>3428</v>
      </c>
      <c r="J2702" s="832" t="s">
        <v>1024</v>
      </c>
      <c r="K2702" s="832" t="s">
        <v>3429</v>
      </c>
      <c r="L2702" s="835">
        <v>24.05</v>
      </c>
      <c r="M2702" s="835">
        <v>168.35000000000002</v>
      </c>
      <c r="N2702" s="832">
        <v>7</v>
      </c>
      <c r="O2702" s="836">
        <v>2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10</v>
      </c>
      <c r="B2703" s="832" t="s">
        <v>2982</v>
      </c>
      <c r="C2703" s="832" t="s">
        <v>2989</v>
      </c>
      <c r="D2703" s="833" t="s">
        <v>6899</v>
      </c>
      <c r="E2703" s="834" t="s">
        <v>3034</v>
      </c>
      <c r="F2703" s="832" t="s">
        <v>2984</v>
      </c>
      <c r="G2703" s="832" t="s">
        <v>3425</v>
      </c>
      <c r="H2703" s="832" t="s">
        <v>630</v>
      </c>
      <c r="I2703" s="832" t="s">
        <v>3430</v>
      </c>
      <c r="J2703" s="832" t="s">
        <v>1070</v>
      </c>
      <c r="K2703" s="832" t="s">
        <v>3427</v>
      </c>
      <c r="L2703" s="835">
        <v>42.54</v>
      </c>
      <c r="M2703" s="835">
        <v>127.62</v>
      </c>
      <c r="N2703" s="832">
        <v>3</v>
      </c>
      <c r="O2703" s="836">
        <v>1.5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10</v>
      </c>
      <c r="B2704" s="832" t="s">
        <v>2982</v>
      </c>
      <c r="C2704" s="832" t="s">
        <v>2989</v>
      </c>
      <c r="D2704" s="833" t="s">
        <v>6899</v>
      </c>
      <c r="E2704" s="834" t="s">
        <v>3034</v>
      </c>
      <c r="F2704" s="832" t="s">
        <v>2984</v>
      </c>
      <c r="G2704" s="832" t="s">
        <v>3425</v>
      </c>
      <c r="H2704" s="832" t="s">
        <v>630</v>
      </c>
      <c r="I2704" s="832" t="s">
        <v>3431</v>
      </c>
      <c r="J2704" s="832" t="s">
        <v>1070</v>
      </c>
      <c r="K2704" s="832" t="s">
        <v>3432</v>
      </c>
      <c r="L2704" s="835">
        <v>60.28</v>
      </c>
      <c r="M2704" s="835">
        <v>241.12</v>
      </c>
      <c r="N2704" s="832">
        <v>4</v>
      </c>
      <c r="O2704" s="836">
        <v>3</v>
      </c>
      <c r="P2704" s="835">
        <v>60.28</v>
      </c>
      <c r="Q2704" s="837">
        <v>0.25</v>
      </c>
      <c r="R2704" s="832">
        <v>1</v>
      </c>
      <c r="S2704" s="837">
        <v>0.25</v>
      </c>
      <c r="T2704" s="836">
        <v>1</v>
      </c>
      <c r="U2704" s="838">
        <v>0.33333333333333331</v>
      </c>
    </row>
    <row r="2705" spans="1:21" ht="14.4" customHeight="1" x14ac:dyDescent="0.3">
      <c r="A2705" s="831">
        <v>10</v>
      </c>
      <c r="B2705" s="832" t="s">
        <v>2982</v>
      </c>
      <c r="C2705" s="832" t="s">
        <v>2989</v>
      </c>
      <c r="D2705" s="833" t="s">
        <v>6899</v>
      </c>
      <c r="E2705" s="834" t="s">
        <v>3034</v>
      </c>
      <c r="F2705" s="832" t="s">
        <v>2984</v>
      </c>
      <c r="G2705" s="832" t="s">
        <v>3186</v>
      </c>
      <c r="H2705" s="832" t="s">
        <v>630</v>
      </c>
      <c r="I2705" s="832" t="s">
        <v>3442</v>
      </c>
      <c r="J2705" s="832" t="s">
        <v>3443</v>
      </c>
      <c r="K2705" s="832" t="s">
        <v>3444</v>
      </c>
      <c r="L2705" s="835">
        <v>25.12</v>
      </c>
      <c r="M2705" s="835">
        <v>25.12</v>
      </c>
      <c r="N2705" s="832">
        <v>1</v>
      </c>
      <c r="O2705" s="836">
        <v>0.5</v>
      </c>
      <c r="P2705" s="835">
        <v>25.12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10</v>
      </c>
      <c r="B2706" s="832" t="s">
        <v>2982</v>
      </c>
      <c r="C2706" s="832" t="s">
        <v>2989</v>
      </c>
      <c r="D2706" s="833" t="s">
        <v>6899</v>
      </c>
      <c r="E2706" s="834" t="s">
        <v>3034</v>
      </c>
      <c r="F2706" s="832" t="s">
        <v>2985</v>
      </c>
      <c r="G2706" s="832" t="s">
        <v>3094</v>
      </c>
      <c r="H2706" s="832" t="s">
        <v>630</v>
      </c>
      <c r="I2706" s="832" t="s">
        <v>3469</v>
      </c>
      <c r="J2706" s="832" t="s">
        <v>3040</v>
      </c>
      <c r="K2706" s="832"/>
      <c r="L2706" s="835">
        <v>0</v>
      </c>
      <c r="M2706" s="835">
        <v>0</v>
      </c>
      <c r="N2706" s="832">
        <v>1</v>
      </c>
      <c r="O2706" s="836">
        <v>1</v>
      </c>
      <c r="P2706" s="835">
        <v>0</v>
      </c>
      <c r="Q2706" s="837"/>
      <c r="R2706" s="832">
        <v>1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10</v>
      </c>
      <c r="B2707" s="832" t="s">
        <v>2982</v>
      </c>
      <c r="C2707" s="832" t="s">
        <v>2989</v>
      </c>
      <c r="D2707" s="833" t="s">
        <v>6899</v>
      </c>
      <c r="E2707" s="834" t="s">
        <v>3034</v>
      </c>
      <c r="F2707" s="832" t="s">
        <v>2985</v>
      </c>
      <c r="G2707" s="832" t="s">
        <v>3094</v>
      </c>
      <c r="H2707" s="832" t="s">
        <v>630</v>
      </c>
      <c r="I2707" s="832" t="s">
        <v>3475</v>
      </c>
      <c r="J2707" s="832" t="s">
        <v>3040</v>
      </c>
      <c r="K2707" s="832"/>
      <c r="L2707" s="835">
        <v>0</v>
      </c>
      <c r="M2707" s="835">
        <v>0</v>
      </c>
      <c r="N2707" s="832">
        <v>1</v>
      </c>
      <c r="O2707" s="836">
        <v>1</v>
      </c>
      <c r="P2707" s="835"/>
      <c r="Q2707" s="837"/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10</v>
      </c>
      <c r="B2708" s="832" t="s">
        <v>2982</v>
      </c>
      <c r="C2708" s="832" t="s">
        <v>2989</v>
      </c>
      <c r="D2708" s="833" t="s">
        <v>6899</v>
      </c>
      <c r="E2708" s="834" t="s">
        <v>3024</v>
      </c>
      <c r="F2708" s="832" t="s">
        <v>2984</v>
      </c>
      <c r="G2708" s="832" t="s">
        <v>3106</v>
      </c>
      <c r="H2708" s="832" t="s">
        <v>689</v>
      </c>
      <c r="I2708" s="832" t="s">
        <v>2448</v>
      </c>
      <c r="J2708" s="832" t="s">
        <v>2449</v>
      </c>
      <c r="K2708" s="832" t="s">
        <v>2450</v>
      </c>
      <c r="L2708" s="835">
        <v>149.52000000000001</v>
      </c>
      <c r="M2708" s="835">
        <v>149.52000000000001</v>
      </c>
      <c r="N2708" s="832">
        <v>1</v>
      </c>
      <c r="O2708" s="836">
        <v>1</v>
      </c>
      <c r="P2708" s="835">
        <v>149.52000000000001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10</v>
      </c>
      <c r="B2709" s="832" t="s">
        <v>2982</v>
      </c>
      <c r="C2709" s="832" t="s">
        <v>2989</v>
      </c>
      <c r="D2709" s="833" t="s">
        <v>6899</v>
      </c>
      <c r="E2709" s="834" t="s">
        <v>3024</v>
      </c>
      <c r="F2709" s="832" t="s">
        <v>2984</v>
      </c>
      <c r="G2709" s="832" t="s">
        <v>3106</v>
      </c>
      <c r="H2709" s="832" t="s">
        <v>689</v>
      </c>
      <c r="I2709" s="832" t="s">
        <v>2451</v>
      </c>
      <c r="J2709" s="832" t="s">
        <v>1014</v>
      </c>
      <c r="K2709" s="832" t="s">
        <v>3256</v>
      </c>
      <c r="L2709" s="835">
        <v>75.73</v>
      </c>
      <c r="M2709" s="835">
        <v>227.19</v>
      </c>
      <c r="N2709" s="832">
        <v>3</v>
      </c>
      <c r="O2709" s="836">
        <v>3</v>
      </c>
      <c r="P2709" s="835">
        <v>75.73</v>
      </c>
      <c r="Q2709" s="837">
        <v>0.33333333333333337</v>
      </c>
      <c r="R2709" s="832">
        <v>1</v>
      </c>
      <c r="S2709" s="837">
        <v>0.33333333333333331</v>
      </c>
      <c r="T2709" s="836">
        <v>1</v>
      </c>
      <c r="U2709" s="838">
        <v>0.33333333333333331</v>
      </c>
    </row>
    <row r="2710" spans="1:21" ht="14.4" customHeight="1" x14ac:dyDescent="0.3">
      <c r="A2710" s="831">
        <v>10</v>
      </c>
      <c r="B2710" s="832" t="s">
        <v>2982</v>
      </c>
      <c r="C2710" s="832" t="s">
        <v>2989</v>
      </c>
      <c r="D2710" s="833" t="s">
        <v>6899</v>
      </c>
      <c r="E2710" s="834" t="s">
        <v>3024</v>
      </c>
      <c r="F2710" s="832" t="s">
        <v>2984</v>
      </c>
      <c r="G2710" s="832" t="s">
        <v>3106</v>
      </c>
      <c r="H2710" s="832" t="s">
        <v>630</v>
      </c>
      <c r="I2710" s="832" t="s">
        <v>4356</v>
      </c>
      <c r="J2710" s="832" t="s">
        <v>1288</v>
      </c>
      <c r="K2710" s="832" t="s">
        <v>2589</v>
      </c>
      <c r="L2710" s="835">
        <v>154.36000000000001</v>
      </c>
      <c r="M2710" s="835">
        <v>154.36000000000001</v>
      </c>
      <c r="N2710" s="832">
        <v>1</v>
      </c>
      <c r="O2710" s="836">
        <v>1</v>
      </c>
      <c r="P2710" s="835">
        <v>154.36000000000001</v>
      </c>
      <c r="Q2710" s="837">
        <v>1</v>
      </c>
      <c r="R2710" s="832">
        <v>1</v>
      </c>
      <c r="S2710" s="837">
        <v>1</v>
      </c>
      <c r="T2710" s="836">
        <v>1</v>
      </c>
      <c r="U2710" s="838">
        <v>1</v>
      </c>
    </row>
    <row r="2711" spans="1:21" ht="14.4" customHeight="1" x14ac:dyDescent="0.3">
      <c r="A2711" s="831">
        <v>10</v>
      </c>
      <c r="B2711" s="832" t="s">
        <v>2982</v>
      </c>
      <c r="C2711" s="832" t="s">
        <v>2989</v>
      </c>
      <c r="D2711" s="833" t="s">
        <v>6899</v>
      </c>
      <c r="E2711" s="834" t="s">
        <v>3024</v>
      </c>
      <c r="F2711" s="832" t="s">
        <v>2984</v>
      </c>
      <c r="G2711" s="832" t="s">
        <v>5104</v>
      </c>
      <c r="H2711" s="832" t="s">
        <v>689</v>
      </c>
      <c r="I2711" s="832" t="s">
        <v>5105</v>
      </c>
      <c r="J2711" s="832" t="s">
        <v>5106</v>
      </c>
      <c r="K2711" s="832" t="s">
        <v>5107</v>
      </c>
      <c r="L2711" s="835">
        <v>103.8</v>
      </c>
      <c r="M2711" s="835">
        <v>103.8</v>
      </c>
      <c r="N2711" s="832">
        <v>1</v>
      </c>
      <c r="O2711" s="836">
        <v>1</v>
      </c>
      <c r="P2711" s="835">
        <v>103.8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10</v>
      </c>
      <c r="B2712" s="832" t="s">
        <v>2982</v>
      </c>
      <c r="C2712" s="832" t="s">
        <v>2989</v>
      </c>
      <c r="D2712" s="833" t="s">
        <v>6899</v>
      </c>
      <c r="E2712" s="834" t="s">
        <v>3024</v>
      </c>
      <c r="F2712" s="832" t="s">
        <v>2984</v>
      </c>
      <c r="G2712" s="832" t="s">
        <v>3263</v>
      </c>
      <c r="H2712" s="832" t="s">
        <v>630</v>
      </c>
      <c r="I2712" s="832" t="s">
        <v>3264</v>
      </c>
      <c r="J2712" s="832" t="s">
        <v>2464</v>
      </c>
      <c r="K2712" s="832" t="s">
        <v>3265</v>
      </c>
      <c r="L2712" s="835">
        <v>42.63</v>
      </c>
      <c r="M2712" s="835">
        <v>85.26</v>
      </c>
      <c r="N2712" s="832">
        <v>2</v>
      </c>
      <c r="O2712" s="836">
        <v>2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10</v>
      </c>
      <c r="B2713" s="832" t="s">
        <v>2982</v>
      </c>
      <c r="C2713" s="832" t="s">
        <v>2989</v>
      </c>
      <c r="D2713" s="833" t="s">
        <v>6899</v>
      </c>
      <c r="E2713" s="834" t="s">
        <v>3024</v>
      </c>
      <c r="F2713" s="832" t="s">
        <v>2984</v>
      </c>
      <c r="G2713" s="832" t="s">
        <v>3263</v>
      </c>
      <c r="H2713" s="832" t="s">
        <v>630</v>
      </c>
      <c r="I2713" s="832" t="s">
        <v>4304</v>
      </c>
      <c r="J2713" s="832" t="s">
        <v>2464</v>
      </c>
      <c r="K2713" s="832" t="s">
        <v>3330</v>
      </c>
      <c r="L2713" s="835">
        <v>238.72</v>
      </c>
      <c r="M2713" s="835">
        <v>238.72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10</v>
      </c>
      <c r="B2714" s="832" t="s">
        <v>2982</v>
      </c>
      <c r="C2714" s="832" t="s">
        <v>2989</v>
      </c>
      <c r="D2714" s="833" t="s">
        <v>6899</v>
      </c>
      <c r="E2714" s="834" t="s">
        <v>3024</v>
      </c>
      <c r="F2714" s="832" t="s">
        <v>2984</v>
      </c>
      <c r="G2714" s="832" t="s">
        <v>3263</v>
      </c>
      <c r="H2714" s="832" t="s">
        <v>689</v>
      </c>
      <c r="I2714" s="832" t="s">
        <v>2461</v>
      </c>
      <c r="J2714" s="832" t="s">
        <v>2459</v>
      </c>
      <c r="K2714" s="832" t="s">
        <v>2462</v>
      </c>
      <c r="L2714" s="835">
        <v>170.52</v>
      </c>
      <c r="M2714" s="835">
        <v>170.52</v>
      </c>
      <c r="N2714" s="832">
        <v>1</v>
      </c>
      <c r="O2714" s="836">
        <v>0.5</v>
      </c>
      <c r="P2714" s="835">
        <v>170.52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10</v>
      </c>
      <c r="B2715" s="832" t="s">
        <v>2982</v>
      </c>
      <c r="C2715" s="832" t="s">
        <v>2989</v>
      </c>
      <c r="D2715" s="833" t="s">
        <v>6899</v>
      </c>
      <c r="E2715" s="834" t="s">
        <v>3024</v>
      </c>
      <c r="F2715" s="832" t="s">
        <v>2984</v>
      </c>
      <c r="G2715" s="832" t="s">
        <v>3782</v>
      </c>
      <c r="H2715" s="832" t="s">
        <v>630</v>
      </c>
      <c r="I2715" s="832" t="s">
        <v>4786</v>
      </c>
      <c r="J2715" s="832" t="s">
        <v>1250</v>
      </c>
      <c r="K2715" s="832" t="s">
        <v>4787</v>
      </c>
      <c r="L2715" s="835">
        <v>47.47</v>
      </c>
      <c r="M2715" s="835">
        <v>142.41</v>
      </c>
      <c r="N2715" s="832">
        <v>3</v>
      </c>
      <c r="O2715" s="836">
        <v>3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10</v>
      </c>
      <c r="B2716" s="832" t="s">
        <v>2982</v>
      </c>
      <c r="C2716" s="832" t="s">
        <v>2989</v>
      </c>
      <c r="D2716" s="833" t="s">
        <v>6899</v>
      </c>
      <c r="E2716" s="834" t="s">
        <v>3024</v>
      </c>
      <c r="F2716" s="832" t="s">
        <v>2984</v>
      </c>
      <c r="G2716" s="832" t="s">
        <v>3648</v>
      </c>
      <c r="H2716" s="832" t="s">
        <v>630</v>
      </c>
      <c r="I2716" s="832" t="s">
        <v>4788</v>
      </c>
      <c r="J2716" s="832" t="s">
        <v>1380</v>
      </c>
      <c r="K2716" s="832" t="s">
        <v>4789</v>
      </c>
      <c r="L2716" s="835">
        <v>80.760000000000005</v>
      </c>
      <c r="M2716" s="835">
        <v>242.28000000000003</v>
      </c>
      <c r="N2716" s="832">
        <v>3</v>
      </c>
      <c r="O2716" s="836">
        <v>3</v>
      </c>
      <c r="P2716" s="835">
        <v>161.52000000000001</v>
      </c>
      <c r="Q2716" s="837">
        <v>0.66666666666666663</v>
      </c>
      <c r="R2716" s="832">
        <v>2</v>
      </c>
      <c r="S2716" s="837">
        <v>0.66666666666666663</v>
      </c>
      <c r="T2716" s="836">
        <v>2</v>
      </c>
      <c r="U2716" s="838">
        <v>0.66666666666666663</v>
      </c>
    </row>
    <row r="2717" spans="1:21" ht="14.4" customHeight="1" x14ac:dyDescent="0.3">
      <c r="A2717" s="831">
        <v>10</v>
      </c>
      <c r="B2717" s="832" t="s">
        <v>2982</v>
      </c>
      <c r="C2717" s="832" t="s">
        <v>2989</v>
      </c>
      <c r="D2717" s="833" t="s">
        <v>6899</v>
      </c>
      <c r="E2717" s="834" t="s">
        <v>3024</v>
      </c>
      <c r="F2717" s="832" t="s">
        <v>2984</v>
      </c>
      <c r="G2717" s="832" t="s">
        <v>3648</v>
      </c>
      <c r="H2717" s="832" t="s">
        <v>630</v>
      </c>
      <c r="I2717" s="832" t="s">
        <v>3649</v>
      </c>
      <c r="J2717" s="832" t="s">
        <v>1380</v>
      </c>
      <c r="K2717" s="832" t="s">
        <v>3650</v>
      </c>
      <c r="L2717" s="835">
        <v>161.52000000000001</v>
      </c>
      <c r="M2717" s="835">
        <v>161.52000000000001</v>
      </c>
      <c r="N2717" s="832">
        <v>1</v>
      </c>
      <c r="O2717" s="836">
        <v>1</v>
      </c>
      <c r="P2717" s="835">
        <v>161.52000000000001</v>
      </c>
      <c r="Q2717" s="837">
        <v>1</v>
      </c>
      <c r="R2717" s="832">
        <v>1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10</v>
      </c>
      <c r="B2718" s="832" t="s">
        <v>2982</v>
      </c>
      <c r="C2718" s="832" t="s">
        <v>2989</v>
      </c>
      <c r="D2718" s="833" t="s">
        <v>6899</v>
      </c>
      <c r="E2718" s="834" t="s">
        <v>3024</v>
      </c>
      <c r="F2718" s="832" t="s">
        <v>2984</v>
      </c>
      <c r="G2718" s="832" t="s">
        <v>3882</v>
      </c>
      <c r="H2718" s="832" t="s">
        <v>630</v>
      </c>
      <c r="I2718" s="832" t="s">
        <v>3883</v>
      </c>
      <c r="J2718" s="832" t="s">
        <v>1391</v>
      </c>
      <c r="K2718" s="832" t="s">
        <v>3884</v>
      </c>
      <c r="L2718" s="835">
        <v>92.85</v>
      </c>
      <c r="M2718" s="835">
        <v>92.85</v>
      </c>
      <c r="N2718" s="832">
        <v>1</v>
      </c>
      <c r="O2718" s="836">
        <v>1</v>
      </c>
      <c r="P2718" s="835">
        <v>92.85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10</v>
      </c>
      <c r="B2719" s="832" t="s">
        <v>2982</v>
      </c>
      <c r="C2719" s="832" t="s">
        <v>2989</v>
      </c>
      <c r="D2719" s="833" t="s">
        <v>6899</v>
      </c>
      <c r="E2719" s="834" t="s">
        <v>3024</v>
      </c>
      <c r="F2719" s="832" t="s">
        <v>2984</v>
      </c>
      <c r="G2719" s="832" t="s">
        <v>3980</v>
      </c>
      <c r="H2719" s="832" t="s">
        <v>689</v>
      </c>
      <c r="I2719" s="832" t="s">
        <v>2770</v>
      </c>
      <c r="J2719" s="832" t="s">
        <v>1704</v>
      </c>
      <c r="K2719" s="832" t="s">
        <v>2771</v>
      </c>
      <c r="L2719" s="835">
        <v>173.12</v>
      </c>
      <c r="M2719" s="835">
        <v>692.48</v>
      </c>
      <c r="N2719" s="832">
        <v>4</v>
      </c>
      <c r="O2719" s="836">
        <v>0.5</v>
      </c>
      <c r="P2719" s="835">
        <v>692.48</v>
      </c>
      <c r="Q2719" s="837">
        <v>1</v>
      </c>
      <c r="R2719" s="832">
        <v>4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10</v>
      </c>
      <c r="B2720" s="832" t="s">
        <v>2982</v>
      </c>
      <c r="C2720" s="832" t="s">
        <v>2989</v>
      </c>
      <c r="D2720" s="833" t="s">
        <v>6899</v>
      </c>
      <c r="E2720" s="834" t="s">
        <v>3024</v>
      </c>
      <c r="F2720" s="832" t="s">
        <v>2984</v>
      </c>
      <c r="G2720" s="832" t="s">
        <v>3123</v>
      </c>
      <c r="H2720" s="832" t="s">
        <v>630</v>
      </c>
      <c r="I2720" s="832" t="s">
        <v>3735</v>
      </c>
      <c r="J2720" s="832" t="s">
        <v>1046</v>
      </c>
      <c r="K2720" s="832" t="s">
        <v>3736</v>
      </c>
      <c r="L2720" s="835">
        <v>23.27</v>
      </c>
      <c r="M2720" s="835">
        <v>23.27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10</v>
      </c>
      <c r="B2721" s="832" t="s">
        <v>2982</v>
      </c>
      <c r="C2721" s="832" t="s">
        <v>2989</v>
      </c>
      <c r="D2721" s="833" t="s">
        <v>6899</v>
      </c>
      <c r="E2721" s="834" t="s">
        <v>3024</v>
      </c>
      <c r="F2721" s="832" t="s">
        <v>2984</v>
      </c>
      <c r="G2721" s="832" t="s">
        <v>3123</v>
      </c>
      <c r="H2721" s="832" t="s">
        <v>630</v>
      </c>
      <c r="I2721" s="832" t="s">
        <v>3895</v>
      </c>
      <c r="J2721" s="832" t="s">
        <v>1046</v>
      </c>
      <c r="K2721" s="832" t="s">
        <v>2312</v>
      </c>
      <c r="L2721" s="835">
        <v>46.57</v>
      </c>
      <c r="M2721" s="835">
        <v>46.57</v>
      </c>
      <c r="N2721" s="832">
        <v>1</v>
      </c>
      <c r="O2721" s="836">
        <v>1</v>
      </c>
      <c r="P2721" s="835">
        <v>46.57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10</v>
      </c>
      <c r="B2722" s="832" t="s">
        <v>2982</v>
      </c>
      <c r="C2722" s="832" t="s">
        <v>2989</v>
      </c>
      <c r="D2722" s="833" t="s">
        <v>6899</v>
      </c>
      <c r="E2722" s="834" t="s">
        <v>3024</v>
      </c>
      <c r="F2722" s="832" t="s">
        <v>2984</v>
      </c>
      <c r="G2722" s="832" t="s">
        <v>3334</v>
      </c>
      <c r="H2722" s="832" t="s">
        <v>630</v>
      </c>
      <c r="I2722" s="832" t="s">
        <v>4020</v>
      </c>
      <c r="J2722" s="832" t="s">
        <v>3336</v>
      </c>
      <c r="K2722" s="832" t="s">
        <v>4021</v>
      </c>
      <c r="L2722" s="835">
        <v>132.97999999999999</v>
      </c>
      <c r="M2722" s="835">
        <v>398.93999999999994</v>
      </c>
      <c r="N2722" s="832">
        <v>3</v>
      </c>
      <c r="O2722" s="836">
        <v>1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10</v>
      </c>
      <c r="B2723" s="832" t="s">
        <v>2982</v>
      </c>
      <c r="C2723" s="832" t="s">
        <v>2989</v>
      </c>
      <c r="D2723" s="833" t="s">
        <v>6899</v>
      </c>
      <c r="E2723" s="834" t="s">
        <v>3024</v>
      </c>
      <c r="F2723" s="832" t="s">
        <v>2984</v>
      </c>
      <c r="G2723" s="832" t="s">
        <v>3213</v>
      </c>
      <c r="H2723" s="832" t="s">
        <v>630</v>
      </c>
      <c r="I2723" s="832" t="s">
        <v>3214</v>
      </c>
      <c r="J2723" s="832" t="s">
        <v>883</v>
      </c>
      <c r="K2723" s="832" t="s">
        <v>3215</v>
      </c>
      <c r="L2723" s="835">
        <v>147.85</v>
      </c>
      <c r="M2723" s="835">
        <v>147.85</v>
      </c>
      <c r="N2723" s="832">
        <v>1</v>
      </c>
      <c r="O2723" s="836">
        <v>1</v>
      </c>
      <c r="P2723" s="835">
        <v>147.85</v>
      </c>
      <c r="Q2723" s="837">
        <v>1</v>
      </c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10</v>
      </c>
      <c r="B2724" s="832" t="s">
        <v>2982</v>
      </c>
      <c r="C2724" s="832" t="s">
        <v>2989</v>
      </c>
      <c r="D2724" s="833" t="s">
        <v>6899</v>
      </c>
      <c r="E2724" s="834" t="s">
        <v>3024</v>
      </c>
      <c r="F2724" s="832" t="s">
        <v>2984</v>
      </c>
      <c r="G2724" s="832" t="s">
        <v>3829</v>
      </c>
      <c r="H2724" s="832" t="s">
        <v>630</v>
      </c>
      <c r="I2724" s="832" t="s">
        <v>5108</v>
      </c>
      <c r="J2724" s="832" t="s">
        <v>2926</v>
      </c>
      <c r="K2724" s="832" t="s">
        <v>5109</v>
      </c>
      <c r="L2724" s="835">
        <v>351.28</v>
      </c>
      <c r="M2724" s="835">
        <v>351.28</v>
      </c>
      <c r="N2724" s="832">
        <v>1</v>
      </c>
      <c r="O2724" s="836">
        <v>0.5</v>
      </c>
      <c r="P2724" s="835">
        <v>351.28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10</v>
      </c>
      <c r="B2725" s="832" t="s">
        <v>2982</v>
      </c>
      <c r="C2725" s="832" t="s">
        <v>2989</v>
      </c>
      <c r="D2725" s="833" t="s">
        <v>6899</v>
      </c>
      <c r="E2725" s="834" t="s">
        <v>3024</v>
      </c>
      <c r="F2725" s="832" t="s">
        <v>2984</v>
      </c>
      <c r="G2725" s="832" t="s">
        <v>3829</v>
      </c>
      <c r="H2725" s="832" t="s">
        <v>630</v>
      </c>
      <c r="I2725" s="832" t="s">
        <v>5110</v>
      </c>
      <c r="J2725" s="832" t="s">
        <v>2926</v>
      </c>
      <c r="K2725" s="832" t="s">
        <v>4041</v>
      </c>
      <c r="L2725" s="835">
        <v>702.56</v>
      </c>
      <c r="M2725" s="835">
        <v>702.56</v>
      </c>
      <c r="N2725" s="832">
        <v>1</v>
      </c>
      <c r="O2725" s="836">
        <v>0.5</v>
      </c>
      <c r="P2725" s="835">
        <v>702.56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10</v>
      </c>
      <c r="B2726" s="832" t="s">
        <v>2982</v>
      </c>
      <c r="C2726" s="832" t="s">
        <v>2989</v>
      </c>
      <c r="D2726" s="833" t="s">
        <v>6899</v>
      </c>
      <c r="E2726" s="834" t="s">
        <v>3024</v>
      </c>
      <c r="F2726" s="832" t="s">
        <v>2985</v>
      </c>
      <c r="G2726" s="832" t="s">
        <v>3094</v>
      </c>
      <c r="H2726" s="832" t="s">
        <v>630</v>
      </c>
      <c r="I2726" s="832" t="s">
        <v>4888</v>
      </c>
      <c r="J2726" s="832" t="s">
        <v>3040</v>
      </c>
      <c r="K2726" s="832"/>
      <c r="L2726" s="835">
        <v>0</v>
      </c>
      <c r="M2726" s="835">
        <v>0</v>
      </c>
      <c r="N2726" s="832">
        <v>4</v>
      </c>
      <c r="O2726" s="836">
        <v>4</v>
      </c>
      <c r="P2726" s="835">
        <v>0</v>
      </c>
      <c r="Q2726" s="837"/>
      <c r="R2726" s="832">
        <v>2</v>
      </c>
      <c r="S2726" s="837">
        <v>0.5</v>
      </c>
      <c r="T2726" s="836">
        <v>2</v>
      </c>
      <c r="U2726" s="838">
        <v>0.5</v>
      </c>
    </row>
    <row r="2727" spans="1:21" ht="14.4" customHeight="1" x14ac:dyDescent="0.3">
      <c r="A2727" s="831">
        <v>10</v>
      </c>
      <c r="B2727" s="832" t="s">
        <v>2982</v>
      </c>
      <c r="C2727" s="832" t="s">
        <v>2989</v>
      </c>
      <c r="D2727" s="833" t="s">
        <v>6899</v>
      </c>
      <c r="E2727" s="834" t="s">
        <v>3024</v>
      </c>
      <c r="F2727" s="832" t="s">
        <v>2985</v>
      </c>
      <c r="G2727" s="832" t="s">
        <v>3094</v>
      </c>
      <c r="H2727" s="832" t="s">
        <v>630</v>
      </c>
      <c r="I2727" s="832" t="s">
        <v>4933</v>
      </c>
      <c r="J2727" s="832" t="s">
        <v>3040</v>
      </c>
      <c r="K2727" s="832"/>
      <c r="L2727" s="835">
        <v>0</v>
      </c>
      <c r="M2727" s="835">
        <v>0</v>
      </c>
      <c r="N2727" s="832">
        <v>1</v>
      </c>
      <c r="O2727" s="836">
        <v>1</v>
      </c>
      <c r="P2727" s="835">
        <v>0</v>
      </c>
      <c r="Q2727" s="837"/>
      <c r="R2727" s="832">
        <v>1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10</v>
      </c>
      <c r="B2728" s="832" t="s">
        <v>2982</v>
      </c>
      <c r="C2728" s="832" t="s">
        <v>2989</v>
      </c>
      <c r="D2728" s="833" t="s">
        <v>6899</v>
      </c>
      <c r="E2728" s="834" t="s">
        <v>3055</v>
      </c>
      <c r="F2728" s="832" t="s">
        <v>2984</v>
      </c>
      <c r="G2728" s="832" t="s">
        <v>3232</v>
      </c>
      <c r="H2728" s="832" t="s">
        <v>630</v>
      </c>
      <c r="I2728" s="832" t="s">
        <v>3233</v>
      </c>
      <c r="J2728" s="832" t="s">
        <v>1419</v>
      </c>
      <c r="K2728" s="832" t="s">
        <v>3234</v>
      </c>
      <c r="L2728" s="835">
        <v>263.26</v>
      </c>
      <c r="M2728" s="835">
        <v>263.26</v>
      </c>
      <c r="N2728" s="832">
        <v>1</v>
      </c>
      <c r="O2728" s="836">
        <v>1</v>
      </c>
      <c r="P2728" s="835">
        <v>263.26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10</v>
      </c>
      <c r="B2729" s="832" t="s">
        <v>2982</v>
      </c>
      <c r="C2729" s="832" t="s">
        <v>2989</v>
      </c>
      <c r="D2729" s="833" t="s">
        <v>6899</v>
      </c>
      <c r="E2729" s="834" t="s">
        <v>3055</v>
      </c>
      <c r="F2729" s="832" t="s">
        <v>2984</v>
      </c>
      <c r="G2729" s="832" t="s">
        <v>5111</v>
      </c>
      <c r="H2729" s="832" t="s">
        <v>630</v>
      </c>
      <c r="I2729" s="832" t="s">
        <v>5112</v>
      </c>
      <c r="J2729" s="832" t="s">
        <v>1208</v>
      </c>
      <c r="K2729" s="832" t="s">
        <v>5113</v>
      </c>
      <c r="L2729" s="835">
        <v>0</v>
      </c>
      <c r="M2729" s="835">
        <v>0</v>
      </c>
      <c r="N2729" s="832">
        <v>1</v>
      </c>
      <c r="O2729" s="836">
        <v>1</v>
      </c>
      <c r="P2729" s="835">
        <v>0</v>
      </c>
      <c r="Q2729" s="837"/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10</v>
      </c>
      <c r="B2730" s="832" t="s">
        <v>2982</v>
      </c>
      <c r="C2730" s="832" t="s">
        <v>2989</v>
      </c>
      <c r="D2730" s="833" t="s">
        <v>6899</v>
      </c>
      <c r="E2730" s="834" t="s">
        <v>3055</v>
      </c>
      <c r="F2730" s="832" t="s">
        <v>2984</v>
      </c>
      <c r="G2730" s="832" t="s">
        <v>3249</v>
      </c>
      <c r="H2730" s="832" t="s">
        <v>630</v>
      </c>
      <c r="I2730" s="832" t="s">
        <v>3250</v>
      </c>
      <c r="J2730" s="832" t="s">
        <v>3251</v>
      </c>
      <c r="K2730" s="832" t="s">
        <v>3252</v>
      </c>
      <c r="L2730" s="835">
        <v>19.75</v>
      </c>
      <c r="M2730" s="835">
        <v>39.5</v>
      </c>
      <c r="N2730" s="832">
        <v>2</v>
      </c>
      <c r="O2730" s="836">
        <v>1</v>
      </c>
      <c r="P2730" s="835">
        <v>39.5</v>
      </c>
      <c r="Q2730" s="837">
        <v>1</v>
      </c>
      <c r="R2730" s="832">
        <v>2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10</v>
      </c>
      <c r="B2731" s="832" t="s">
        <v>2982</v>
      </c>
      <c r="C2731" s="832" t="s">
        <v>2989</v>
      </c>
      <c r="D2731" s="833" t="s">
        <v>6899</v>
      </c>
      <c r="E2731" s="834" t="s">
        <v>3055</v>
      </c>
      <c r="F2731" s="832" t="s">
        <v>2984</v>
      </c>
      <c r="G2731" s="832" t="s">
        <v>3106</v>
      </c>
      <c r="H2731" s="832" t="s">
        <v>689</v>
      </c>
      <c r="I2731" s="832" t="s">
        <v>2451</v>
      </c>
      <c r="J2731" s="832" t="s">
        <v>1014</v>
      </c>
      <c r="K2731" s="832" t="s">
        <v>3256</v>
      </c>
      <c r="L2731" s="835">
        <v>75.73</v>
      </c>
      <c r="M2731" s="835">
        <v>530.11</v>
      </c>
      <c r="N2731" s="832">
        <v>7</v>
      </c>
      <c r="O2731" s="836">
        <v>6.5</v>
      </c>
      <c r="P2731" s="835">
        <v>151.46</v>
      </c>
      <c r="Q2731" s="837">
        <v>0.2857142857142857</v>
      </c>
      <c r="R2731" s="832">
        <v>2</v>
      </c>
      <c r="S2731" s="837">
        <v>0.2857142857142857</v>
      </c>
      <c r="T2731" s="836">
        <v>2</v>
      </c>
      <c r="U2731" s="838">
        <v>0.30769230769230771</v>
      </c>
    </row>
    <row r="2732" spans="1:21" ht="14.4" customHeight="1" x14ac:dyDescent="0.3">
      <c r="A2732" s="831">
        <v>10</v>
      </c>
      <c r="B2732" s="832" t="s">
        <v>2982</v>
      </c>
      <c r="C2732" s="832" t="s">
        <v>2989</v>
      </c>
      <c r="D2732" s="833" t="s">
        <v>6899</v>
      </c>
      <c r="E2732" s="834" t="s">
        <v>3055</v>
      </c>
      <c r="F2732" s="832" t="s">
        <v>2984</v>
      </c>
      <c r="G2732" s="832" t="s">
        <v>3720</v>
      </c>
      <c r="H2732" s="832" t="s">
        <v>630</v>
      </c>
      <c r="I2732" s="832" t="s">
        <v>3874</v>
      </c>
      <c r="J2732" s="832" t="s">
        <v>3875</v>
      </c>
      <c r="K2732" s="832" t="s">
        <v>3876</v>
      </c>
      <c r="L2732" s="835">
        <v>36.76</v>
      </c>
      <c r="M2732" s="835">
        <v>73.52</v>
      </c>
      <c r="N2732" s="832">
        <v>2</v>
      </c>
      <c r="O2732" s="836">
        <v>1.5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10</v>
      </c>
      <c r="B2733" s="832" t="s">
        <v>2982</v>
      </c>
      <c r="C2733" s="832" t="s">
        <v>2989</v>
      </c>
      <c r="D2733" s="833" t="s">
        <v>6899</v>
      </c>
      <c r="E2733" s="834" t="s">
        <v>3055</v>
      </c>
      <c r="F2733" s="832" t="s">
        <v>2984</v>
      </c>
      <c r="G2733" s="832" t="s">
        <v>3263</v>
      </c>
      <c r="H2733" s="832" t="s">
        <v>630</v>
      </c>
      <c r="I2733" s="832" t="s">
        <v>3264</v>
      </c>
      <c r="J2733" s="832" t="s">
        <v>2464</v>
      </c>
      <c r="K2733" s="832" t="s">
        <v>3265</v>
      </c>
      <c r="L2733" s="835">
        <v>42.63</v>
      </c>
      <c r="M2733" s="835">
        <v>767.34</v>
      </c>
      <c r="N2733" s="832">
        <v>18</v>
      </c>
      <c r="O2733" s="836">
        <v>12</v>
      </c>
      <c r="P2733" s="835">
        <v>127.89000000000001</v>
      </c>
      <c r="Q2733" s="837">
        <v>0.16666666666666669</v>
      </c>
      <c r="R2733" s="832">
        <v>3</v>
      </c>
      <c r="S2733" s="837">
        <v>0.16666666666666666</v>
      </c>
      <c r="T2733" s="836">
        <v>1.5</v>
      </c>
      <c r="U2733" s="838">
        <v>0.125</v>
      </c>
    </row>
    <row r="2734" spans="1:21" ht="14.4" customHeight="1" x14ac:dyDescent="0.3">
      <c r="A2734" s="831">
        <v>10</v>
      </c>
      <c r="B2734" s="832" t="s">
        <v>2982</v>
      </c>
      <c r="C2734" s="832" t="s">
        <v>2989</v>
      </c>
      <c r="D2734" s="833" t="s">
        <v>6899</v>
      </c>
      <c r="E2734" s="834" t="s">
        <v>3055</v>
      </c>
      <c r="F2734" s="832" t="s">
        <v>2984</v>
      </c>
      <c r="G2734" s="832" t="s">
        <v>3263</v>
      </c>
      <c r="H2734" s="832" t="s">
        <v>630</v>
      </c>
      <c r="I2734" s="832" t="s">
        <v>3723</v>
      </c>
      <c r="J2734" s="832" t="s">
        <v>2464</v>
      </c>
      <c r="K2734" s="832" t="s">
        <v>3724</v>
      </c>
      <c r="L2734" s="835">
        <v>55.41</v>
      </c>
      <c r="M2734" s="835">
        <v>110.82</v>
      </c>
      <c r="N2734" s="832">
        <v>2</v>
      </c>
      <c r="O2734" s="836">
        <v>2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10</v>
      </c>
      <c r="B2735" s="832" t="s">
        <v>2982</v>
      </c>
      <c r="C2735" s="832" t="s">
        <v>2989</v>
      </c>
      <c r="D2735" s="833" t="s">
        <v>6899</v>
      </c>
      <c r="E2735" s="834" t="s">
        <v>3055</v>
      </c>
      <c r="F2735" s="832" t="s">
        <v>2984</v>
      </c>
      <c r="G2735" s="832" t="s">
        <v>3648</v>
      </c>
      <c r="H2735" s="832" t="s">
        <v>630</v>
      </c>
      <c r="I2735" s="832" t="s">
        <v>4221</v>
      </c>
      <c r="J2735" s="832" t="s">
        <v>764</v>
      </c>
      <c r="K2735" s="832" t="s">
        <v>4222</v>
      </c>
      <c r="L2735" s="835">
        <v>18.809999999999999</v>
      </c>
      <c r="M2735" s="835">
        <v>18.809999999999999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10</v>
      </c>
      <c r="B2736" s="832" t="s">
        <v>2982</v>
      </c>
      <c r="C2736" s="832" t="s">
        <v>2989</v>
      </c>
      <c r="D2736" s="833" t="s">
        <v>6899</v>
      </c>
      <c r="E2736" s="834" t="s">
        <v>3055</v>
      </c>
      <c r="F2736" s="832" t="s">
        <v>2984</v>
      </c>
      <c r="G2736" s="832" t="s">
        <v>3648</v>
      </c>
      <c r="H2736" s="832" t="s">
        <v>630</v>
      </c>
      <c r="I2736" s="832" t="s">
        <v>4788</v>
      </c>
      <c r="J2736" s="832" t="s">
        <v>1380</v>
      </c>
      <c r="K2736" s="832" t="s">
        <v>4789</v>
      </c>
      <c r="L2736" s="835">
        <v>80.760000000000005</v>
      </c>
      <c r="M2736" s="835">
        <v>403.8</v>
      </c>
      <c r="N2736" s="832">
        <v>5</v>
      </c>
      <c r="O2736" s="836">
        <v>3.5</v>
      </c>
      <c r="P2736" s="835">
        <v>80.760000000000005</v>
      </c>
      <c r="Q2736" s="837">
        <v>0.2</v>
      </c>
      <c r="R2736" s="832">
        <v>1</v>
      </c>
      <c r="S2736" s="837">
        <v>0.2</v>
      </c>
      <c r="T2736" s="836">
        <v>1</v>
      </c>
      <c r="U2736" s="838">
        <v>0.2857142857142857</v>
      </c>
    </row>
    <row r="2737" spans="1:21" ht="14.4" customHeight="1" x14ac:dyDescent="0.3">
      <c r="A2737" s="831">
        <v>10</v>
      </c>
      <c r="B2737" s="832" t="s">
        <v>2982</v>
      </c>
      <c r="C2737" s="832" t="s">
        <v>2989</v>
      </c>
      <c r="D2737" s="833" t="s">
        <v>6899</v>
      </c>
      <c r="E2737" s="834" t="s">
        <v>3055</v>
      </c>
      <c r="F2737" s="832" t="s">
        <v>2984</v>
      </c>
      <c r="G2737" s="832" t="s">
        <v>3544</v>
      </c>
      <c r="H2737" s="832" t="s">
        <v>689</v>
      </c>
      <c r="I2737" s="832" t="s">
        <v>2528</v>
      </c>
      <c r="J2737" s="832" t="s">
        <v>784</v>
      </c>
      <c r="K2737" s="832" t="s">
        <v>2529</v>
      </c>
      <c r="L2737" s="835">
        <v>120.15</v>
      </c>
      <c r="M2737" s="835">
        <v>360.45000000000005</v>
      </c>
      <c r="N2737" s="832">
        <v>3</v>
      </c>
      <c r="O2737" s="836">
        <v>2</v>
      </c>
      <c r="P2737" s="835">
        <v>240.3</v>
      </c>
      <c r="Q2737" s="837">
        <v>0.66666666666666663</v>
      </c>
      <c r="R2737" s="832">
        <v>2</v>
      </c>
      <c r="S2737" s="837">
        <v>0.66666666666666663</v>
      </c>
      <c r="T2737" s="836">
        <v>1.5</v>
      </c>
      <c r="U2737" s="838">
        <v>0.75</v>
      </c>
    </row>
    <row r="2738" spans="1:21" ht="14.4" customHeight="1" x14ac:dyDescent="0.3">
      <c r="A2738" s="831">
        <v>10</v>
      </c>
      <c r="B2738" s="832" t="s">
        <v>2982</v>
      </c>
      <c r="C2738" s="832" t="s">
        <v>2989</v>
      </c>
      <c r="D2738" s="833" t="s">
        <v>6899</v>
      </c>
      <c r="E2738" s="834" t="s">
        <v>3055</v>
      </c>
      <c r="F2738" s="832" t="s">
        <v>2984</v>
      </c>
      <c r="G2738" s="832" t="s">
        <v>3115</v>
      </c>
      <c r="H2738" s="832" t="s">
        <v>630</v>
      </c>
      <c r="I2738" s="832" t="s">
        <v>3116</v>
      </c>
      <c r="J2738" s="832" t="s">
        <v>949</v>
      </c>
      <c r="K2738" s="832" t="s">
        <v>3117</v>
      </c>
      <c r="L2738" s="835">
        <v>34.15</v>
      </c>
      <c r="M2738" s="835">
        <v>34.15</v>
      </c>
      <c r="N2738" s="832">
        <v>1</v>
      </c>
      <c r="O2738" s="836">
        <v>0.5</v>
      </c>
      <c r="P2738" s="835">
        <v>34.15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10</v>
      </c>
      <c r="B2739" s="832" t="s">
        <v>2982</v>
      </c>
      <c r="C2739" s="832" t="s">
        <v>2989</v>
      </c>
      <c r="D2739" s="833" t="s">
        <v>6899</v>
      </c>
      <c r="E2739" s="834" t="s">
        <v>3055</v>
      </c>
      <c r="F2739" s="832" t="s">
        <v>2984</v>
      </c>
      <c r="G2739" s="832" t="s">
        <v>3120</v>
      </c>
      <c r="H2739" s="832" t="s">
        <v>630</v>
      </c>
      <c r="I2739" s="832" t="s">
        <v>3211</v>
      </c>
      <c r="J2739" s="832" t="s">
        <v>1034</v>
      </c>
      <c r="K2739" s="832" t="s">
        <v>3212</v>
      </c>
      <c r="L2739" s="835">
        <v>48.09</v>
      </c>
      <c r="M2739" s="835">
        <v>48.09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10</v>
      </c>
      <c r="B2740" s="832" t="s">
        <v>2982</v>
      </c>
      <c r="C2740" s="832" t="s">
        <v>2989</v>
      </c>
      <c r="D2740" s="833" t="s">
        <v>6899</v>
      </c>
      <c r="E2740" s="834" t="s">
        <v>3055</v>
      </c>
      <c r="F2740" s="832" t="s">
        <v>2984</v>
      </c>
      <c r="G2740" s="832" t="s">
        <v>3123</v>
      </c>
      <c r="H2740" s="832" t="s">
        <v>630</v>
      </c>
      <c r="I2740" s="832" t="s">
        <v>3735</v>
      </c>
      <c r="J2740" s="832" t="s">
        <v>1046</v>
      </c>
      <c r="K2740" s="832" t="s">
        <v>3736</v>
      </c>
      <c r="L2740" s="835">
        <v>23.27</v>
      </c>
      <c r="M2740" s="835">
        <v>23.27</v>
      </c>
      <c r="N2740" s="832">
        <v>1</v>
      </c>
      <c r="O2740" s="836">
        <v>1</v>
      </c>
      <c r="P2740" s="835">
        <v>23.27</v>
      </c>
      <c r="Q2740" s="837">
        <v>1</v>
      </c>
      <c r="R2740" s="832">
        <v>1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10</v>
      </c>
      <c r="B2741" s="832" t="s">
        <v>2982</v>
      </c>
      <c r="C2741" s="832" t="s">
        <v>2989</v>
      </c>
      <c r="D2741" s="833" t="s">
        <v>6899</v>
      </c>
      <c r="E2741" s="834" t="s">
        <v>3055</v>
      </c>
      <c r="F2741" s="832" t="s">
        <v>2984</v>
      </c>
      <c r="G2741" s="832" t="s">
        <v>3123</v>
      </c>
      <c r="H2741" s="832" t="s">
        <v>630</v>
      </c>
      <c r="I2741" s="832" t="s">
        <v>3494</v>
      </c>
      <c r="J2741" s="832" t="s">
        <v>1046</v>
      </c>
      <c r="K2741" s="832" t="s">
        <v>1047</v>
      </c>
      <c r="L2741" s="835">
        <v>38.81</v>
      </c>
      <c r="M2741" s="835">
        <v>38.81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10</v>
      </c>
      <c r="B2742" s="832" t="s">
        <v>2982</v>
      </c>
      <c r="C2742" s="832" t="s">
        <v>2989</v>
      </c>
      <c r="D2742" s="833" t="s">
        <v>6899</v>
      </c>
      <c r="E2742" s="834" t="s">
        <v>3055</v>
      </c>
      <c r="F2742" s="832" t="s">
        <v>2984</v>
      </c>
      <c r="G2742" s="832" t="s">
        <v>3213</v>
      </c>
      <c r="H2742" s="832" t="s">
        <v>630</v>
      </c>
      <c r="I2742" s="832" t="s">
        <v>3214</v>
      </c>
      <c r="J2742" s="832" t="s">
        <v>883</v>
      </c>
      <c r="K2742" s="832" t="s">
        <v>3215</v>
      </c>
      <c r="L2742" s="835">
        <v>126.59</v>
      </c>
      <c r="M2742" s="835">
        <v>126.59</v>
      </c>
      <c r="N2742" s="832">
        <v>1</v>
      </c>
      <c r="O2742" s="836">
        <v>1</v>
      </c>
      <c r="P2742" s="835">
        <v>126.59</v>
      </c>
      <c r="Q2742" s="837">
        <v>1</v>
      </c>
      <c r="R2742" s="832">
        <v>1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10</v>
      </c>
      <c r="B2743" s="832" t="s">
        <v>2982</v>
      </c>
      <c r="C2743" s="832" t="s">
        <v>2989</v>
      </c>
      <c r="D2743" s="833" t="s">
        <v>6899</v>
      </c>
      <c r="E2743" s="834" t="s">
        <v>3055</v>
      </c>
      <c r="F2743" s="832" t="s">
        <v>2984</v>
      </c>
      <c r="G2743" s="832" t="s">
        <v>4234</v>
      </c>
      <c r="H2743" s="832" t="s">
        <v>689</v>
      </c>
      <c r="I2743" s="832" t="s">
        <v>2505</v>
      </c>
      <c r="J2743" s="832" t="s">
        <v>760</v>
      </c>
      <c r="K2743" s="832" t="s">
        <v>2506</v>
      </c>
      <c r="L2743" s="835">
        <v>63.34</v>
      </c>
      <c r="M2743" s="835">
        <v>126.68</v>
      </c>
      <c r="N2743" s="832">
        <v>2</v>
      </c>
      <c r="O2743" s="836">
        <v>1</v>
      </c>
      <c r="P2743" s="835">
        <v>126.68</v>
      </c>
      <c r="Q2743" s="837">
        <v>1</v>
      </c>
      <c r="R2743" s="832">
        <v>2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10</v>
      </c>
      <c r="B2744" s="832" t="s">
        <v>2982</v>
      </c>
      <c r="C2744" s="832" t="s">
        <v>2989</v>
      </c>
      <c r="D2744" s="833" t="s">
        <v>6899</v>
      </c>
      <c r="E2744" s="834" t="s">
        <v>3055</v>
      </c>
      <c r="F2744" s="832" t="s">
        <v>2984</v>
      </c>
      <c r="G2744" s="832" t="s">
        <v>3349</v>
      </c>
      <c r="H2744" s="832" t="s">
        <v>630</v>
      </c>
      <c r="I2744" s="832" t="s">
        <v>3906</v>
      </c>
      <c r="J2744" s="832" t="s">
        <v>790</v>
      </c>
      <c r="K2744" s="832" t="s">
        <v>791</v>
      </c>
      <c r="L2744" s="835">
        <v>0</v>
      </c>
      <c r="M2744" s="835">
        <v>0</v>
      </c>
      <c r="N2744" s="832">
        <v>1</v>
      </c>
      <c r="O2744" s="836">
        <v>1</v>
      </c>
      <c r="P2744" s="835">
        <v>0</v>
      </c>
      <c r="Q2744" s="837"/>
      <c r="R2744" s="832">
        <v>1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10</v>
      </c>
      <c r="B2745" s="832" t="s">
        <v>2982</v>
      </c>
      <c r="C2745" s="832" t="s">
        <v>2989</v>
      </c>
      <c r="D2745" s="833" t="s">
        <v>6899</v>
      </c>
      <c r="E2745" s="834" t="s">
        <v>3055</v>
      </c>
      <c r="F2745" s="832" t="s">
        <v>2984</v>
      </c>
      <c r="G2745" s="832" t="s">
        <v>3161</v>
      </c>
      <c r="H2745" s="832" t="s">
        <v>630</v>
      </c>
      <c r="I2745" s="832" t="s">
        <v>4242</v>
      </c>
      <c r="J2745" s="832" t="s">
        <v>1177</v>
      </c>
      <c r="K2745" s="832" t="s">
        <v>4243</v>
      </c>
      <c r="L2745" s="835">
        <v>16.12</v>
      </c>
      <c r="M2745" s="835">
        <v>16.12</v>
      </c>
      <c r="N2745" s="832">
        <v>1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10</v>
      </c>
      <c r="B2746" s="832" t="s">
        <v>2982</v>
      </c>
      <c r="C2746" s="832" t="s">
        <v>2989</v>
      </c>
      <c r="D2746" s="833" t="s">
        <v>6899</v>
      </c>
      <c r="E2746" s="834" t="s">
        <v>3055</v>
      </c>
      <c r="F2746" s="832" t="s">
        <v>2984</v>
      </c>
      <c r="G2746" s="832" t="s">
        <v>3383</v>
      </c>
      <c r="H2746" s="832" t="s">
        <v>630</v>
      </c>
      <c r="I2746" s="832" t="s">
        <v>3930</v>
      </c>
      <c r="J2746" s="832" t="s">
        <v>3931</v>
      </c>
      <c r="K2746" s="832" t="s">
        <v>1279</v>
      </c>
      <c r="L2746" s="835">
        <v>1614.9</v>
      </c>
      <c r="M2746" s="835">
        <v>16149</v>
      </c>
      <c r="N2746" s="832">
        <v>10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10</v>
      </c>
      <c r="B2747" s="832" t="s">
        <v>2982</v>
      </c>
      <c r="C2747" s="832" t="s">
        <v>2989</v>
      </c>
      <c r="D2747" s="833" t="s">
        <v>6899</v>
      </c>
      <c r="E2747" s="834" t="s">
        <v>3055</v>
      </c>
      <c r="F2747" s="832" t="s">
        <v>2984</v>
      </c>
      <c r="G2747" s="832" t="s">
        <v>3383</v>
      </c>
      <c r="H2747" s="832" t="s">
        <v>689</v>
      </c>
      <c r="I2747" s="832" t="s">
        <v>2560</v>
      </c>
      <c r="J2747" s="832" t="s">
        <v>963</v>
      </c>
      <c r="K2747" s="832" t="s">
        <v>964</v>
      </c>
      <c r="L2747" s="835">
        <v>2635.97</v>
      </c>
      <c r="M2747" s="835">
        <v>7907.91</v>
      </c>
      <c r="N2747" s="832">
        <v>3</v>
      </c>
      <c r="O2747" s="836">
        <v>1</v>
      </c>
      <c r="P2747" s="835">
        <v>7907.91</v>
      </c>
      <c r="Q2747" s="837">
        <v>1</v>
      </c>
      <c r="R2747" s="832">
        <v>3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10</v>
      </c>
      <c r="B2748" s="832" t="s">
        <v>2982</v>
      </c>
      <c r="C2748" s="832" t="s">
        <v>2989</v>
      </c>
      <c r="D2748" s="833" t="s">
        <v>6899</v>
      </c>
      <c r="E2748" s="834" t="s">
        <v>3055</v>
      </c>
      <c r="F2748" s="832" t="s">
        <v>2984</v>
      </c>
      <c r="G2748" s="832" t="s">
        <v>3383</v>
      </c>
      <c r="H2748" s="832" t="s">
        <v>630</v>
      </c>
      <c r="I2748" s="832" t="s">
        <v>4800</v>
      </c>
      <c r="J2748" s="832" t="s">
        <v>997</v>
      </c>
      <c r="K2748" s="832" t="s">
        <v>998</v>
      </c>
      <c r="L2748" s="835">
        <v>97.3</v>
      </c>
      <c r="M2748" s="835">
        <v>7784</v>
      </c>
      <c r="N2748" s="832">
        <v>80</v>
      </c>
      <c r="O2748" s="836">
        <v>1</v>
      </c>
      <c r="P2748" s="835">
        <v>7784</v>
      </c>
      <c r="Q2748" s="837">
        <v>1</v>
      </c>
      <c r="R2748" s="832">
        <v>80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10</v>
      </c>
      <c r="B2749" s="832" t="s">
        <v>2982</v>
      </c>
      <c r="C2749" s="832" t="s">
        <v>2989</v>
      </c>
      <c r="D2749" s="833" t="s">
        <v>6899</v>
      </c>
      <c r="E2749" s="834" t="s">
        <v>3055</v>
      </c>
      <c r="F2749" s="832" t="s">
        <v>2984</v>
      </c>
      <c r="G2749" s="832" t="s">
        <v>3175</v>
      </c>
      <c r="H2749" s="832" t="s">
        <v>630</v>
      </c>
      <c r="I2749" s="832" t="s">
        <v>3176</v>
      </c>
      <c r="J2749" s="832" t="s">
        <v>3177</v>
      </c>
      <c r="K2749" s="832" t="s">
        <v>3178</v>
      </c>
      <c r="L2749" s="835">
        <v>21.92</v>
      </c>
      <c r="M2749" s="835">
        <v>21.92</v>
      </c>
      <c r="N2749" s="832">
        <v>1</v>
      </c>
      <c r="O2749" s="836">
        <v>0.5</v>
      </c>
      <c r="P2749" s="835">
        <v>21.92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10</v>
      </c>
      <c r="B2750" s="832" t="s">
        <v>2982</v>
      </c>
      <c r="C2750" s="832" t="s">
        <v>2989</v>
      </c>
      <c r="D2750" s="833" t="s">
        <v>6899</v>
      </c>
      <c r="E2750" s="834" t="s">
        <v>3055</v>
      </c>
      <c r="F2750" s="832" t="s">
        <v>2984</v>
      </c>
      <c r="G2750" s="832" t="s">
        <v>5114</v>
      </c>
      <c r="H2750" s="832" t="s">
        <v>630</v>
      </c>
      <c r="I2750" s="832" t="s">
        <v>5115</v>
      </c>
      <c r="J2750" s="832" t="s">
        <v>714</v>
      </c>
      <c r="K2750" s="832" t="s">
        <v>5116</v>
      </c>
      <c r="L2750" s="835">
        <v>70.55</v>
      </c>
      <c r="M2750" s="835">
        <v>70.55</v>
      </c>
      <c r="N2750" s="832">
        <v>1</v>
      </c>
      <c r="O2750" s="836">
        <v>1</v>
      </c>
      <c r="P2750" s="835">
        <v>70.55</v>
      </c>
      <c r="Q2750" s="837">
        <v>1</v>
      </c>
      <c r="R2750" s="832">
        <v>1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10</v>
      </c>
      <c r="B2751" s="832" t="s">
        <v>2982</v>
      </c>
      <c r="C2751" s="832" t="s">
        <v>2989</v>
      </c>
      <c r="D2751" s="833" t="s">
        <v>6899</v>
      </c>
      <c r="E2751" s="834" t="s">
        <v>3055</v>
      </c>
      <c r="F2751" s="832" t="s">
        <v>2984</v>
      </c>
      <c r="G2751" s="832" t="s">
        <v>3185</v>
      </c>
      <c r="H2751" s="832" t="s">
        <v>689</v>
      </c>
      <c r="I2751" s="832" t="s">
        <v>2523</v>
      </c>
      <c r="J2751" s="832" t="s">
        <v>941</v>
      </c>
      <c r="K2751" s="832" t="s">
        <v>2524</v>
      </c>
      <c r="L2751" s="835">
        <v>63.75</v>
      </c>
      <c r="M2751" s="835">
        <v>191.25</v>
      </c>
      <c r="N2751" s="832">
        <v>3</v>
      </c>
      <c r="O2751" s="836">
        <v>1.5</v>
      </c>
      <c r="P2751" s="835">
        <v>127.5</v>
      </c>
      <c r="Q2751" s="837">
        <v>0.66666666666666663</v>
      </c>
      <c r="R2751" s="832">
        <v>2</v>
      </c>
      <c r="S2751" s="837">
        <v>0.66666666666666663</v>
      </c>
      <c r="T2751" s="836">
        <v>1</v>
      </c>
      <c r="U2751" s="838">
        <v>0.66666666666666663</v>
      </c>
    </row>
    <row r="2752" spans="1:21" ht="14.4" customHeight="1" x14ac:dyDescent="0.3">
      <c r="A2752" s="831">
        <v>10</v>
      </c>
      <c r="B2752" s="832" t="s">
        <v>2982</v>
      </c>
      <c r="C2752" s="832" t="s">
        <v>2989</v>
      </c>
      <c r="D2752" s="833" t="s">
        <v>6899</v>
      </c>
      <c r="E2752" s="834" t="s">
        <v>3055</v>
      </c>
      <c r="F2752" s="832" t="s">
        <v>2984</v>
      </c>
      <c r="G2752" s="832" t="s">
        <v>3425</v>
      </c>
      <c r="H2752" s="832" t="s">
        <v>630</v>
      </c>
      <c r="I2752" s="832" t="s">
        <v>3431</v>
      </c>
      <c r="J2752" s="832" t="s">
        <v>1070</v>
      </c>
      <c r="K2752" s="832" t="s">
        <v>3432</v>
      </c>
      <c r="L2752" s="835">
        <v>60.28</v>
      </c>
      <c r="M2752" s="835">
        <v>60.28</v>
      </c>
      <c r="N2752" s="832">
        <v>1</v>
      </c>
      <c r="O2752" s="836">
        <v>1</v>
      </c>
      <c r="P2752" s="835">
        <v>60.28</v>
      </c>
      <c r="Q2752" s="837">
        <v>1</v>
      </c>
      <c r="R2752" s="832">
        <v>1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10</v>
      </c>
      <c r="B2753" s="832" t="s">
        <v>2982</v>
      </c>
      <c r="C2753" s="832" t="s">
        <v>2989</v>
      </c>
      <c r="D2753" s="833" t="s">
        <v>6899</v>
      </c>
      <c r="E2753" s="834" t="s">
        <v>3055</v>
      </c>
      <c r="F2753" s="832" t="s">
        <v>2984</v>
      </c>
      <c r="G2753" s="832" t="s">
        <v>3533</v>
      </c>
      <c r="H2753" s="832" t="s">
        <v>630</v>
      </c>
      <c r="I2753" s="832" t="s">
        <v>3998</v>
      </c>
      <c r="J2753" s="832" t="s">
        <v>1072</v>
      </c>
      <c r="K2753" s="832" t="s">
        <v>3999</v>
      </c>
      <c r="L2753" s="835">
        <v>61.97</v>
      </c>
      <c r="M2753" s="835">
        <v>61.97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10</v>
      </c>
      <c r="B2754" s="832" t="s">
        <v>2982</v>
      </c>
      <c r="C2754" s="832" t="s">
        <v>2989</v>
      </c>
      <c r="D2754" s="833" t="s">
        <v>6899</v>
      </c>
      <c r="E2754" s="834" t="s">
        <v>3055</v>
      </c>
      <c r="F2754" s="832" t="s">
        <v>2985</v>
      </c>
      <c r="G2754" s="832" t="s">
        <v>3094</v>
      </c>
      <c r="H2754" s="832" t="s">
        <v>630</v>
      </c>
      <c r="I2754" s="832" t="s">
        <v>4888</v>
      </c>
      <c r="J2754" s="832" t="s">
        <v>3040</v>
      </c>
      <c r="K2754" s="832"/>
      <c r="L2754" s="835">
        <v>0</v>
      </c>
      <c r="M2754" s="835">
        <v>0</v>
      </c>
      <c r="N2754" s="832">
        <v>4</v>
      </c>
      <c r="O2754" s="836">
        <v>4</v>
      </c>
      <c r="P2754" s="835">
        <v>0</v>
      </c>
      <c r="Q2754" s="837"/>
      <c r="R2754" s="832">
        <v>1</v>
      </c>
      <c r="S2754" s="837">
        <v>0.25</v>
      </c>
      <c r="T2754" s="836">
        <v>1</v>
      </c>
      <c r="U2754" s="838">
        <v>0.25</v>
      </c>
    </row>
    <row r="2755" spans="1:21" ht="14.4" customHeight="1" x14ac:dyDescent="0.3">
      <c r="A2755" s="831">
        <v>10</v>
      </c>
      <c r="B2755" s="832" t="s">
        <v>2982</v>
      </c>
      <c r="C2755" s="832" t="s">
        <v>2989</v>
      </c>
      <c r="D2755" s="833" t="s">
        <v>6899</v>
      </c>
      <c r="E2755" s="834" t="s">
        <v>3055</v>
      </c>
      <c r="F2755" s="832" t="s">
        <v>2985</v>
      </c>
      <c r="G2755" s="832" t="s">
        <v>3094</v>
      </c>
      <c r="H2755" s="832" t="s">
        <v>630</v>
      </c>
      <c r="I2755" s="832" t="s">
        <v>3475</v>
      </c>
      <c r="J2755" s="832" t="s">
        <v>3040</v>
      </c>
      <c r="K2755" s="832"/>
      <c r="L2755" s="835">
        <v>0</v>
      </c>
      <c r="M2755" s="835">
        <v>0</v>
      </c>
      <c r="N2755" s="832">
        <v>1</v>
      </c>
      <c r="O2755" s="836">
        <v>1</v>
      </c>
      <c r="P2755" s="835">
        <v>0</v>
      </c>
      <c r="Q2755" s="837"/>
      <c r="R2755" s="832">
        <v>1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10</v>
      </c>
      <c r="B2756" s="832" t="s">
        <v>2982</v>
      </c>
      <c r="C2756" s="832" t="s">
        <v>2989</v>
      </c>
      <c r="D2756" s="833" t="s">
        <v>6899</v>
      </c>
      <c r="E2756" s="834" t="s">
        <v>3055</v>
      </c>
      <c r="F2756" s="832" t="s">
        <v>2985</v>
      </c>
      <c r="G2756" s="832" t="s">
        <v>3094</v>
      </c>
      <c r="H2756" s="832" t="s">
        <v>630</v>
      </c>
      <c r="I2756" s="832" t="s">
        <v>5117</v>
      </c>
      <c r="J2756" s="832" t="s">
        <v>3040</v>
      </c>
      <c r="K2756" s="832"/>
      <c r="L2756" s="835">
        <v>0</v>
      </c>
      <c r="M2756" s="835">
        <v>0</v>
      </c>
      <c r="N2756" s="832">
        <v>1</v>
      </c>
      <c r="O2756" s="836">
        <v>1</v>
      </c>
      <c r="P2756" s="835">
        <v>0</v>
      </c>
      <c r="Q2756" s="837"/>
      <c r="R2756" s="832">
        <v>1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10</v>
      </c>
      <c r="B2757" s="832" t="s">
        <v>2982</v>
      </c>
      <c r="C2757" s="832" t="s">
        <v>2989</v>
      </c>
      <c r="D2757" s="833" t="s">
        <v>6899</v>
      </c>
      <c r="E2757" s="834" t="s">
        <v>3055</v>
      </c>
      <c r="F2757" s="832" t="s">
        <v>2985</v>
      </c>
      <c r="G2757" s="832" t="s">
        <v>3094</v>
      </c>
      <c r="H2757" s="832" t="s">
        <v>630</v>
      </c>
      <c r="I2757" s="832" t="s">
        <v>3476</v>
      </c>
      <c r="J2757" s="832" t="s">
        <v>3040</v>
      </c>
      <c r="K2757" s="832"/>
      <c r="L2757" s="835">
        <v>0</v>
      </c>
      <c r="M2757" s="835">
        <v>0</v>
      </c>
      <c r="N2757" s="832">
        <v>3</v>
      </c>
      <c r="O2757" s="836">
        <v>3</v>
      </c>
      <c r="P2757" s="835">
        <v>0</v>
      </c>
      <c r="Q2757" s="837"/>
      <c r="R2757" s="832">
        <v>3</v>
      </c>
      <c r="S2757" s="837">
        <v>1</v>
      </c>
      <c r="T2757" s="836">
        <v>3</v>
      </c>
      <c r="U2757" s="838">
        <v>1</v>
      </c>
    </row>
    <row r="2758" spans="1:21" ht="14.4" customHeight="1" x14ac:dyDescent="0.3">
      <c r="A2758" s="831">
        <v>10</v>
      </c>
      <c r="B2758" s="832" t="s">
        <v>2982</v>
      </c>
      <c r="C2758" s="832" t="s">
        <v>2989</v>
      </c>
      <c r="D2758" s="833" t="s">
        <v>6899</v>
      </c>
      <c r="E2758" s="834" t="s">
        <v>3055</v>
      </c>
      <c r="F2758" s="832" t="s">
        <v>2986</v>
      </c>
      <c r="G2758" s="832" t="s">
        <v>3968</v>
      </c>
      <c r="H2758" s="832" t="s">
        <v>630</v>
      </c>
      <c r="I2758" s="832" t="s">
        <v>3969</v>
      </c>
      <c r="J2758" s="832" t="s">
        <v>3970</v>
      </c>
      <c r="K2758" s="832" t="s">
        <v>3971</v>
      </c>
      <c r="L2758" s="835">
        <v>500</v>
      </c>
      <c r="M2758" s="835">
        <v>500</v>
      </c>
      <c r="N2758" s="832">
        <v>1</v>
      </c>
      <c r="O2758" s="836">
        <v>1</v>
      </c>
      <c r="P2758" s="835">
        <v>500</v>
      </c>
      <c r="Q2758" s="837">
        <v>1</v>
      </c>
      <c r="R2758" s="832">
        <v>1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10</v>
      </c>
      <c r="B2759" s="832" t="s">
        <v>2982</v>
      </c>
      <c r="C2759" s="832" t="s">
        <v>2989</v>
      </c>
      <c r="D2759" s="833" t="s">
        <v>6899</v>
      </c>
      <c r="E2759" s="834" t="s">
        <v>3026</v>
      </c>
      <c r="F2759" s="832" t="s">
        <v>2984</v>
      </c>
      <c r="G2759" s="832" t="s">
        <v>3232</v>
      </c>
      <c r="H2759" s="832" t="s">
        <v>630</v>
      </c>
      <c r="I2759" s="832" t="s">
        <v>4329</v>
      </c>
      <c r="J2759" s="832" t="s">
        <v>2169</v>
      </c>
      <c r="K2759" s="832" t="s">
        <v>4330</v>
      </c>
      <c r="L2759" s="835">
        <v>0</v>
      </c>
      <c r="M2759" s="835">
        <v>0</v>
      </c>
      <c r="N2759" s="832">
        <v>1</v>
      </c>
      <c r="O2759" s="836">
        <v>1</v>
      </c>
      <c r="P2759" s="835"/>
      <c r="Q2759" s="837"/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10</v>
      </c>
      <c r="B2760" s="832" t="s">
        <v>2982</v>
      </c>
      <c r="C2760" s="832" t="s">
        <v>2989</v>
      </c>
      <c r="D2760" s="833" t="s">
        <v>6899</v>
      </c>
      <c r="E2760" s="834" t="s">
        <v>3026</v>
      </c>
      <c r="F2760" s="832" t="s">
        <v>2984</v>
      </c>
      <c r="G2760" s="832" t="s">
        <v>3106</v>
      </c>
      <c r="H2760" s="832" t="s">
        <v>689</v>
      </c>
      <c r="I2760" s="832" t="s">
        <v>2588</v>
      </c>
      <c r="J2760" s="832" t="s">
        <v>1288</v>
      </c>
      <c r="K2760" s="832" t="s">
        <v>2589</v>
      </c>
      <c r="L2760" s="835">
        <v>154.36000000000001</v>
      </c>
      <c r="M2760" s="835">
        <v>463.08000000000004</v>
      </c>
      <c r="N2760" s="832">
        <v>3</v>
      </c>
      <c r="O2760" s="836">
        <v>1.5</v>
      </c>
      <c r="P2760" s="835">
        <v>308.72000000000003</v>
      </c>
      <c r="Q2760" s="837">
        <v>0.66666666666666663</v>
      </c>
      <c r="R2760" s="832">
        <v>2</v>
      </c>
      <c r="S2760" s="837">
        <v>0.66666666666666663</v>
      </c>
      <c r="T2760" s="836">
        <v>1</v>
      </c>
      <c r="U2760" s="838">
        <v>0.66666666666666663</v>
      </c>
    </row>
    <row r="2761" spans="1:21" ht="14.4" customHeight="1" x14ac:dyDescent="0.3">
      <c r="A2761" s="831">
        <v>10</v>
      </c>
      <c r="B2761" s="832" t="s">
        <v>2982</v>
      </c>
      <c r="C2761" s="832" t="s">
        <v>2989</v>
      </c>
      <c r="D2761" s="833" t="s">
        <v>6899</v>
      </c>
      <c r="E2761" s="834" t="s">
        <v>3026</v>
      </c>
      <c r="F2761" s="832" t="s">
        <v>2984</v>
      </c>
      <c r="G2761" s="832" t="s">
        <v>3106</v>
      </c>
      <c r="H2761" s="832" t="s">
        <v>689</v>
      </c>
      <c r="I2761" s="832" t="s">
        <v>2590</v>
      </c>
      <c r="J2761" s="832" t="s">
        <v>2591</v>
      </c>
      <c r="K2761" s="832" t="s">
        <v>2592</v>
      </c>
      <c r="L2761" s="835">
        <v>111.22</v>
      </c>
      <c r="M2761" s="835">
        <v>111.22</v>
      </c>
      <c r="N2761" s="832">
        <v>1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10</v>
      </c>
      <c r="B2762" s="832" t="s">
        <v>2982</v>
      </c>
      <c r="C2762" s="832" t="s">
        <v>2989</v>
      </c>
      <c r="D2762" s="833" t="s">
        <v>6899</v>
      </c>
      <c r="E2762" s="834" t="s">
        <v>3026</v>
      </c>
      <c r="F2762" s="832" t="s">
        <v>2984</v>
      </c>
      <c r="G2762" s="832" t="s">
        <v>3106</v>
      </c>
      <c r="H2762" s="832" t="s">
        <v>689</v>
      </c>
      <c r="I2762" s="832" t="s">
        <v>2448</v>
      </c>
      <c r="J2762" s="832" t="s">
        <v>2449</v>
      </c>
      <c r="K2762" s="832" t="s">
        <v>2450</v>
      </c>
      <c r="L2762" s="835">
        <v>149.52000000000001</v>
      </c>
      <c r="M2762" s="835">
        <v>149.52000000000001</v>
      </c>
      <c r="N2762" s="832">
        <v>1</v>
      </c>
      <c r="O2762" s="836">
        <v>0.5</v>
      </c>
      <c r="P2762" s="835">
        <v>149.52000000000001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10</v>
      </c>
      <c r="B2763" s="832" t="s">
        <v>2982</v>
      </c>
      <c r="C2763" s="832" t="s">
        <v>2989</v>
      </c>
      <c r="D2763" s="833" t="s">
        <v>6899</v>
      </c>
      <c r="E2763" s="834" t="s">
        <v>3026</v>
      </c>
      <c r="F2763" s="832" t="s">
        <v>2984</v>
      </c>
      <c r="G2763" s="832" t="s">
        <v>3106</v>
      </c>
      <c r="H2763" s="832" t="s">
        <v>689</v>
      </c>
      <c r="I2763" s="832" t="s">
        <v>2451</v>
      </c>
      <c r="J2763" s="832" t="s">
        <v>1014</v>
      </c>
      <c r="K2763" s="832" t="s">
        <v>3256</v>
      </c>
      <c r="L2763" s="835">
        <v>75.73</v>
      </c>
      <c r="M2763" s="835">
        <v>75.73</v>
      </c>
      <c r="N2763" s="832">
        <v>1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10</v>
      </c>
      <c r="B2764" s="832" t="s">
        <v>2982</v>
      </c>
      <c r="C2764" s="832" t="s">
        <v>2989</v>
      </c>
      <c r="D2764" s="833" t="s">
        <v>6899</v>
      </c>
      <c r="E2764" s="834" t="s">
        <v>3026</v>
      </c>
      <c r="F2764" s="832" t="s">
        <v>2984</v>
      </c>
      <c r="G2764" s="832" t="s">
        <v>3477</v>
      </c>
      <c r="H2764" s="832" t="s">
        <v>689</v>
      </c>
      <c r="I2764" s="832" t="s">
        <v>2687</v>
      </c>
      <c r="J2764" s="832" t="s">
        <v>2685</v>
      </c>
      <c r="K2764" s="832" t="s">
        <v>2688</v>
      </c>
      <c r="L2764" s="835">
        <v>70.540000000000006</v>
      </c>
      <c r="M2764" s="835">
        <v>282.16000000000003</v>
      </c>
      <c r="N2764" s="832">
        <v>4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10</v>
      </c>
      <c r="B2765" s="832" t="s">
        <v>2982</v>
      </c>
      <c r="C2765" s="832" t="s">
        <v>2989</v>
      </c>
      <c r="D2765" s="833" t="s">
        <v>6899</v>
      </c>
      <c r="E2765" s="834" t="s">
        <v>3026</v>
      </c>
      <c r="F2765" s="832" t="s">
        <v>2984</v>
      </c>
      <c r="G2765" s="832" t="s">
        <v>3720</v>
      </c>
      <c r="H2765" s="832" t="s">
        <v>630</v>
      </c>
      <c r="I2765" s="832" t="s">
        <v>3874</v>
      </c>
      <c r="J2765" s="832" t="s">
        <v>3875</v>
      </c>
      <c r="K2765" s="832" t="s">
        <v>3876</v>
      </c>
      <c r="L2765" s="835">
        <v>36.76</v>
      </c>
      <c r="M2765" s="835">
        <v>36.76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10</v>
      </c>
      <c r="B2766" s="832" t="s">
        <v>2982</v>
      </c>
      <c r="C2766" s="832" t="s">
        <v>2989</v>
      </c>
      <c r="D2766" s="833" t="s">
        <v>6899</v>
      </c>
      <c r="E2766" s="834" t="s">
        <v>3026</v>
      </c>
      <c r="F2766" s="832" t="s">
        <v>2984</v>
      </c>
      <c r="G2766" s="832" t="s">
        <v>4218</v>
      </c>
      <c r="H2766" s="832" t="s">
        <v>630</v>
      </c>
      <c r="I2766" s="832" t="s">
        <v>4219</v>
      </c>
      <c r="J2766" s="832" t="s">
        <v>1357</v>
      </c>
      <c r="K2766" s="832" t="s">
        <v>4220</v>
      </c>
      <c r="L2766" s="835">
        <v>18.760000000000002</v>
      </c>
      <c r="M2766" s="835">
        <v>56.28</v>
      </c>
      <c r="N2766" s="832">
        <v>3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10</v>
      </c>
      <c r="B2767" s="832" t="s">
        <v>2982</v>
      </c>
      <c r="C2767" s="832" t="s">
        <v>2989</v>
      </c>
      <c r="D2767" s="833" t="s">
        <v>6899</v>
      </c>
      <c r="E2767" s="834" t="s">
        <v>3026</v>
      </c>
      <c r="F2767" s="832" t="s">
        <v>2984</v>
      </c>
      <c r="G2767" s="832" t="s">
        <v>3263</v>
      </c>
      <c r="H2767" s="832" t="s">
        <v>630</v>
      </c>
      <c r="I2767" s="832" t="s">
        <v>3264</v>
      </c>
      <c r="J2767" s="832" t="s">
        <v>2464</v>
      </c>
      <c r="K2767" s="832" t="s">
        <v>3265</v>
      </c>
      <c r="L2767" s="835">
        <v>42.63</v>
      </c>
      <c r="M2767" s="835">
        <v>42.63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10</v>
      </c>
      <c r="B2768" s="832" t="s">
        <v>2982</v>
      </c>
      <c r="C2768" s="832" t="s">
        <v>2989</v>
      </c>
      <c r="D2768" s="833" t="s">
        <v>6899</v>
      </c>
      <c r="E2768" s="834" t="s">
        <v>3026</v>
      </c>
      <c r="F2768" s="832" t="s">
        <v>2984</v>
      </c>
      <c r="G2768" s="832" t="s">
        <v>3263</v>
      </c>
      <c r="H2768" s="832" t="s">
        <v>630</v>
      </c>
      <c r="I2768" s="832" t="s">
        <v>2463</v>
      </c>
      <c r="J2768" s="832" t="s">
        <v>2464</v>
      </c>
      <c r="K2768" s="832" t="s">
        <v>2465</v>
      </c>
      <c r="L2768" s="835">
        <v>85.27</v>
      </c>
      <c r="M2768" s="835">
        <v>85.27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10</v>
      </c>
      <c r="B2769" s="832" t="s">
        <v>2982</v>
      </c>
      <c r="C2769" s="832" t="s">
        <v>2989</v>
      </c>
      <c r="D2769" s="833" t="s">
        <v>6899</v>
      </c>
      <c r="E2769" s="834" t="s">
        <v>3026</v>
      </c>
      <c r="F2769" s="832" t="s">
        <v>2984</v>
      </c>
      <c r="G2769" s="832" t="s">
        <v>3107</v>
      </c>
      <c r="H2769" s="832" t="s">
        <v>689</v>
      </c>
      <c r="I2769" s="832" t="s">
        <v>3284</v>
      </c>
      <c r="J2769" s="832" t="s">
        <v>3109</v>
      </c>
      <c r="K2769" s="832" t="s">
        <v>3285</v>
      </c>
      <c r="L2769" s="835">
        <v>58.77</v>
      </c>
      <c r="M2769" s="835">
        <v>58.77</v>
      </c>
      <c r="N2769" s="832">
        <v>1</v>
      </c>
      <c r="O2769" s="836">
        <v>0.5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10</v>
      </c>
      <c r="B2770" s="832" t="s">
        <v>2982</v>
      </c>
      <c r="C2770" s="832" t="s">
        <v>2989</v>
      </c>
      <c r="D2770" s="833" t="s">
        <v>6899</v>
      </c>
      <c r="E2770" s="834" t="s">
        <v>3026</v>
      </c>
      <c r="F2770" s="832" t="s">
        <v>2984</v>
      </c>
      <c r="G2770" s="832" t="s">
        <v>3107</v>
      </c>
      <c r="H2770" s="832" t="s">
        <v>630</v>
      </c>
      <c r="I2770" s="832" t="s">
        <v>3810</v>
      </c>
      <c r="J2770" s="832" t="s">
        <v>3287</v>
      </c>
      <c r="K2770" s="832" t="s">
        <v>3811</v>
      </c>
      <c r="L2770" s="835">
        <v>34.57</v>
      </c>
      <c r="M2770" s="835">
        <v>34.57</v>
      </c>
      <c r="N2770" s="832">
        <v>1</v>
      </c>
      <c r="O2770" s="836">
        <v>0.5</v>
      </c>
      <c r="P2770" s="835">
        <v>34.57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10</v>
      </c>
      <c r="B2771" s="832" t="s">
        <v>2982</v>
      </c>
      <c r="C2771" s="832" t="s">
        <v>2989</v>
      </c>
      <c r="D2771" s="833" t="s">
        <v>6899</v>
      </c>
      <c r="E2771" s="834" t="s">
        <v>3026</v>
      </c>
      <c r="F2771" s="832" t="s">
        <v>2984</v>
      </c>
      <c r="G2771" s="832" t="s">
        <v>3204</v>
      </c>
      <c r="H2771" s="832" t="s">
        <v>630</v>
      </c>
      <c r="I2771" s="832" t="s">
        <v>3297</v>
      </c>
      <c r="J2771" s="832" t="s">
        <v>3298</v>
      </c>
      <c r="K2771" s="832" t="s">
        <v>3299</v>
      </c>
      <c r="L2771" s="835">
        <v>46.75</v>
      </c>
      <c r="M2771" s="835">
        <v>93.5</v>
      </c>
      <c r="N2771" s="832">
        <v>2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10</v>
      </c>
      <c r="B2772" s="832" t="s">
        <v>2982</v>
      </c>
      <c r="C2772" s="832" t="s">
        <v>2989</v>
      </c>
      <c r="D2772" s="833" t="s">
        <v>6899</v>
      </c>
      <c r="E2772" s="834" t="s">
        <v>3026</v>
      </c>
      <c r="F2772" s="832" t="s">
        <v>2984</v>
      </c>
      <c r="G2772" s="832" t="s">
        <v>4017</v>
      </c>
      <c r="H2772" s="832" t="s">
        <v>630</v>
      </c>
      <c r="I2772" s="832" t="s">
        <v>4018</v>
      </c>
      <c r="J2772" s="832" t="s">
        <v>1194</v>
      </c>
      <c r="K2772" s="832" t="s">
        <v>4019</v>
      </c>
      <c r="L2772" s="835">
        <v>105.63</v>
      </c>
      <c r="M2772" s="835">
        <v>105.63</v>
      </c>
      <c r="N2772" s="832">
        <v>1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10</v>
      </c>
      <c r="B2773" s="832" t="s">
        <v>2982</v>
      </c>
      <c r="C2773" s="832" t="s">
        <v>2989</v>
      </c>
      <c r="D2773" s="833" t="s">
        <v>6899</v>
      </c>
      <c r="E2773" s="834" t="s">
        <v>3026</v>
      </c>
      <c r="F2773" s="832" t="s">
        <v>2984</v>
      </c>
      <c r="G2773" s="832" t="s">
        <v>3814</v>
      </c>
      <c r="H2773" s="832" t="s">
        <v>630</v>
      </c>
      <c r="I2773" s="832" t="s">
        <v>3815</v>
      </c>
      <c r="J2773" s="832" t="s">
        <v>1174</v>
      </c>
      <c r="K2773" s="832" t="s">
        <v>3816</v>
      </c>
      <c r="L2773" s="835">
        <v>0</v>
      </c>
      <c r="M2773" s="835">
        <v>0</v>
      </c>
      <c r="N2773" s="832">
        <v>1</v>
      </c>
      <c r="O2773" s="836">
        <v>1</v>
      </c>
      <c r="P2773" s="835">
        <v>0</v>
      </c>
      <c r="Q2773" s="837"/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10</v>
      </c>
      <c r="B2774" s="832" t="s">
        <v>2982</v>
      </c>
      <c r="C2774" s="832" t="s">
        <v>2989</v>
      </c>
      <c r="D2774" s="833" t="s">
        <v>6899</v>
      </c>
      <c r="E2774" s="834" t="s">
        <v>3026</v>
      </c>
      <c r="F2774" s="832" t="s">
        <v>2984</v>
      </c>
      <c r="G2774" s="832" t="s">
        <v>3320</v>
      </c>
      <c r="H2774" s="832" t="s">
        <v>630</v>
      </c>
      <c r="I2774" s="832" t="s">
        <v>3321</v>
      </c>
      <c r="J2774" s="832" t="s">
        <v>2217</v>
      </c>
      <c r="K2774" s="832" t="s">
        <v>3322</v>
      </c>
      <c r="L2774" s="835">
        <v>107.27</v>
      </c>
      <c r="M2774" s="835">
        <v>107.27</v>
      </c>
      <c r="N2774" s="832">
        <v>1</v>
      </c>
      <c r="O2774" s="836">
        <v>1</v>
      </c>
      <c r="P2774" s="835">
        <v>107.27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10</v>
      </c>
      <c r="B2775" s="832" t="s">
        <v>2982</v>
      </c>
      <c r="C2775" s="832" t="s">
        <v>2989</v>
      </c>
      <c r="D2775" s="833" t="s">
        <v>6899</v>
      </c>
      <c r="E2775" s="834" t="s">
        <v>3026</v>
      </c>
      <c r="F2775" s="832" t="s">
        <v>2984</v>
      </c>
      <c r="G2775" s="832" t="s">
        <v>3563</v>
      </c>
      <c r="H2775" s="832" t="s">
        <v>630</v>
      </c>
      <c r="I2775" s="832" t="s">
        <v>3745</v>
      </c>
      <c r="J2775" s="832" t="s">
        <v>1190</v>
      </c>
      <c r="K2775" s="832" t="s">
        <v>3643</v>
      </c>
      <c r="L2775" s="835">
        <v>75.05</v>
      </c>
      <c r="M2775" s="835">
        <v>75.05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10</v>
      </c>
      <c r="B2776" s="832" t="s">
        <v>2982</v>
      </c>
      <c r="C2776" s="832" t="s">
        <v>2989</v>
      </c>
      <c r="D2776" s="833" t="s">
        <v>6899</v>
      </c>
      <c r="E2776" s="834" t="s">
        <v>3026</v>
      </c>
      <c r="F2776" s="832" t="s">
        <v>2984</v>
      </c>
      <c r="G2776" s="832" t="s">
        <v>3115</v>
      </c>
      <c r="H2776" s="832" t="s">
        <v>630</v>
      </c>
      <c r="I2776" s="832" t="s">
        <v>3116</v>
      </c>
      <c r="J2776" s="832" t="s">
        <v>949</v>
      </c>
      <c r="K2776" s="832" t="s">
        <v>3117</v>
      </c>
      <c r="L2776" s="835">
        <v>34.15</v>
      </c>
      <c r="M2776" s="835">
        <v>34.15</v>
      </c>
      <c r="N2776" s="832">
        <v>1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10</v>
      </c>
      <c r="B2777" s="832" t="s">
        <v>2982</v>
      </c>
      <c r="C2777" s="832" t="s">
        <v>2989</v>
      </c>
      <c r="D2777" s="833" t="s">
        <v>6899</v>
      </c>
      <c r="E2777" s="834" t="s">
        <v>3026</v>
      </c>
      <c r="F2777" s="832" t="s">
        <v>2984</v>
      </c>
      <c r="G2777" s="832" t="s">
        <v>3323</v>
      </c>
      <c r="H2777" s="832" t="s">
        <v>630</v>
      </c>
      <c r="I2777" s="832" t="s">
        <v>3324</v>
      </c>
      <c r="J2777" s="832" t="s">
        <v>702</v>
      </c>
      <c r="K2777" s="832" t="s">
        <v>3325</v>
      </c>
      <c r="L2777" s="835">
        <v>0</v>
      </c>
      <c r="M2777" s="835">
        <v>0</v>
      </c>
      <c r="N2777" s="832">
        <v>1</v>
      </c>
      <c r="O2777" s="836">
        <v>0.5</v>
      </c>
      <c r="P2777" s="835"/>
      <c r="Q2777" s="837"/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10</v>
      </c>
      <c r="B2778" s="832" t="s">
        <v>2982</v>
      </c>
      <c r="C2778" s="832" t="s">
        <v>2989</v>
      </c>
      <c r="D2778" s="833" t="s">
        <v>6899</v>
      </c>
      <c r="E2778" s="834" t="s">
        <v>3026</v>
      </c>
      <c r="F2778" s="832" t="s">
        <v>2984</v>
      </c>
      <c r="G2778" s="832" t="s">
        <v>3123</v>
      </c>
      <c r="H2778" s="832" t="s">
        <v>630</v>
      </c>
      <c r="I2778" s="832" t="s">
        <v>3895</v>
      </c>
      <c r="J2778" s="832" t="s">
        <v>1046</v>
      </c>
      <c r="K2778" s="832" t="s">
        <v>2312</v>
      </c>
      <c r="L2778" s="835">
        <v>46.57</v>
      </c>
      <c r="M2778" s="835">
        <v>46.57</v>
      </c>
      <c r="N2778" s="832">
        <v>1</v>
      </c>
      <c r="O2778" s="836">
        <v>0.5</v>
      </c>
      <c r="P2778" s="835">
        <v>46.57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10</v>
      </c>
      <c r="B2779" s="832" t="s">
        <v>2982</v>
      </c>
      <c r="C2779" s="832" t="s">
        <v>2989</v>
      </c>
      <c r="D2779" s="833" t="s">
        <v>6899</v>
      </c>
      <c r="E2779" s="834" t="s">
        <v>3026</v>
      </c>
      <c r="F2779" s="832" t="s">
        <v>2984</v>
      </c>
      <c r="G2779" s="832" t="s">
        <v>3123</v>
      </c>
      <c r="H2779" s="832" t="s">
        <v>630</v>
      </c>
      <c r="I2779" s="832" t="s">
        <v>3822</v>
      </c>
      <c r="J2779" s="832" t="s">
        <v>1046</v>
      </c>
      <c r="K2779" s="832" t="s">
        <v>1047</v>
      </c>
      <c r="L2779" s="835">
        <v>38.81</v>
      </c>
      <c r="M2779" s="835">
        <v>38.81</v>
      </c>
      <c r="N2779" s="832">
        <v>1</v>
      </c>
      <c r="O2779" s="836">
        <v>0.5</v>
      </c>
      <c r="P2779" s="835">
        <v>38.81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10</v>
      </c>
      <c r="B2780" s="832" t="s">
        <v>2982</v>
      </c>
      <c r="C2780" s="832" t="s">
        <v>2989</v>
      </c>
      <c r="D2780" s="833" t="s">
        <v>6899</v>
      </c>
      <c r="E2780" s="834" t="s">
        <v>3026</v>
      </c>
      <c r="F2780" s="832" t="s">
        <v>2984</v>
      </c>
      <c r="G2780" s="832" t="s">
        <v>3524</v>
      </c>
      <c r="H2780" s="832" t="s">
        <v>630</v>
      </c>
      <c r="I2780" s="832" t="s">
        <v>3901</v>
      </c>
      <c r="J2780" s="832" t="s">
        <v>1526</v>
      </c>
      <c r="K2780" s="832" t="s">
        <v>3902</v>
      </c>
      <c r="L2780" s="835">
        <v>0</v>
      </c>
      <c r="M2780" s="835">
        <v>0</v>
      </c>
      <c r="N2780" s="832">
        <v>2</v>
      </c>
      <c r="O2780" s="836">
        <v>0.5</v>
      </c>
      <c r="P2780" s="835"/>
      <c r="Q2780" s="837"/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10</v>
      </c>
      <c r="B2781" s="832" t="s">
        <v>2982</v>
      </c>
      <c r="C2781" s="832" t="s">
        <v>2989</v>
      </c>
      <c r="D2781" s="833" t="s">
        <v>6899</v>
      </c>
      <c r="E2781" s="834" t="s">
        <v>3026</v>
      </c>
      <c r="F2781" s="832" t="s">
        <v>2984</v>
      </c>
      <c r="G2781" s="832" t="s">
        <v>3133</v>
      </c>
      <c r="H2781" s="832" t="s">
        <v>630</v>
      </c>
      <c r="I2781" s="832" t="s">
        <v>5118</v>
      </c>
      <c r="J2781" s="832" t="s">
        <v>4116</v>
      </c>
      <c r="K2781" s="832" t="s">
        <v>4270</v>
      </c>
      <c r="L2781" s="835">
        <v>97.96</v>
      </c>
      <c r="M2781" s="835">
        <v>97.96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10</v>
      </c>
      <c r="B2782" s="832" t="s">
        <v>2982</v>
      </c>
      <c r="C2782" s="832" t="s">
        <v>2989</v>
      </c>
      <c r="D2782" s="833" t="s">
        <v>6899</v>
      </c>
      <c r="E2782" s="834" t="s">
        <v>3026</v>
      </c>
      <c r="F2782" s="832" t="s">
        <v>2984</v>
      </c>
      <c r="G2782" s="832" t="s">
        <v>3655</v>
      </c>
      <c r="H2782" s="832" t="s">
        <v>630</v>
      </c>
      <c r="I2782" s="832" t="s">
        <v>3656</v>
      </c>
      <c r="J2782" s="832" t="s">
        <v>1313</v>
      </c>
      <c r="K2782" s="832" t="s">
        <v>3657</v>
      </c>
      <c r="L2782" s="835">
        <v>34.19</v>
      </c>
      <c r="M2782" s="835">
        <v>34.19</v>
      </c>
      <c r="N2782" s="832">
        <v>1</v>
      </c>
      <c r="O2782" s="836">
        <v>0.5</v>
      </c>
      <c r="P2782" s="835">
        <v>34.19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10</v>
      </c>
      <c r="B2783" s="832" t="s">
        <v>2982</v>
      </c>
      <c r="C2783" s="832" t="s">
        <v>2989</v>
      </c>
      <c r="D2783" s="833" t="s">
        <v>6899</v>
      </c>
      <c r="E2783" s="834" t="s">
        <v>3026</v>
      </c>
      <c r="F2783" s="832" t="s">
        <v>2984</v>
      </c>
      <c r="G2783" s="832" t="s">
        <v>3501</v>
      </c>
      <c r="H2783" s="832" t="s">
        <v>630</v>
      </c>
      <c r="I2783" s="832" t="s">
        <v>5071</v>
      </c>
      <c r="J2783" s="832" t="s">
        <v>1469</v>
      </c>
      <c r="K2783" s="832" t="s">
        <v>3920</v>
      </c>
      <c r="L2783" s="835">
        <v>374.79</v>
      </c>
      <c r="M2783" s="835">
        <v>3747.9</v>
      </c>
      <c r="N2783" s="832">
        <v>10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10</v>
      </c>
      <c r="B2784" s="832" t="s">
        <v>2982</v>
      </c>
      <c r="C2784" s="832" t="s">
        <v>2989</v>
      </c>
      <c r="D2784" s="833" t="s">
        <v>6899</v>
      </c>
      <c r="E2784" s="834" t="s">
        <v>3026</v>
      </c>
      <c r="F2784" s="832" t="s">
        <v>2984</v>
      </c>
      <c r="G2784" s="832" t="s">
        <v>3161</v>
      </c>
      <c r="H2784" s="832" t="s">
        <v>630</v>
      </c>
      <c r="I2784" s="832" t="s">
        <v>3360</v>
      </c>
      <c r="J2784" s="832" t="s">
        <v>1177</v>
      </c>
      <c r="K2784" s="832" t="s">
        <v>3167</v>
      </c>
      <c r="L2784" s="835">
        <v>32.25</v>
      </c>
      <c r="M2784" s="835">
        <v>32.25</v>
      </c>
      <c r="N2784" s="832">
        <v>1</v>
      </c>
      <c r="O2784" s="836">
        <v>0.5</v>
      </c>
      <c r="P2784" s="835">
        <v>32.25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10</v>
      </c>
      <c r="B2785" s="832" t="s">
        <v>2982</v>
      </c>
      <c r="C2785" s="832" t="s">
        <v>2989</v>
      </c>
      <c r="D2785" s="833" t="s">
        <v>6899</v>
      </c>
      <c r="E2785" s="834" t="s">
        <v>3026</v>
      </c>
      <c r="F2785" s="832" t="s">
        <v>2984</v>
      </c>
      <c r="G2785" s="832" t="s">
        <v>3161</v>
      </c>
      <c r="H2785" s="832" t="s">
        <v>630</v>
      </c>
      <c r="I2785" s="832" t="s">
        <v>3164</v>
      </c>
      <c r="J2785" s="832" t="s">
        <v>3165</v>
      </c>
      <c r="K2785" s="832" t="s">
        <v>798</v>
      </c>
      <c r="L2785" s="835">
        <v>0</v>
      </c>
      <c r="M2785" s="835">
        <v>0</v>
      </c>
      <c r="N2785" s="832">
        <v>1</v>
      </c>
      <c r="O2785" s="836">
        <v>0.5</v>
      </c>
      <c r="P2785" s="835">
        <v>0</v>
      </c>
      <c r="Q2785" s="837"/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10</v>
      </c>
      <c r="B2786" s="832" t="s">
        <v>2982</v>
      </c>
      <c r="C2786" s="832" t="s">
        <v>2989</v>
      </c>
      <c r="D2786" s="833" t="s">
        <v>6899</v>
      </c>
      <c r="E2786" s="834" t="s">
        <v>3026</v>
      </c>
      <c r="F2786" s="832" t="s">
        <v>2984</v>
      </c>
      <c r="G2786" s="832" t="s">
        <v>3161</v>
      </c>
      <c r="H2786" s="832" t="s">
        <v>630</v>
      </c>
      <c r="I2786" s="832" t="s">
        <v>3166</v>
      </c>
      <c r="J2786" s="832" t="s">
        <v>1177</v>
      </c>
      <c r="K2786" s="832" t="s">
        <v>3167</v>
      </c>
      <c r="L2786" s="835">
        <v>32.25</v>
      </c>
      <c r="M2786" s="835">
        <v>32.25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10</v>
      </c>
      <c r="B2787" s="832" t="s">
        <v>2982</v>
      </c>
      <c r="C2787" s="832" t="s">
        <v>2989</v>
      </c>
      <c r="D2787" s="833" t="s">
        <v>6899</v>
      </c>
      <c r="E2787" s="834" t="s">
        <v>3026</v>
      </c>
      <c r="F2787" s="832" t="s">
        <v>2984</v>
      </c>
      <c r="G2787" s="832" t="s">
        <v>3161</v>
      </c>
      <c r="H2787" s="832" t="s">
        <v>630</v>
      </c>
      <c r="I2787" s="832" t="s">
        <v>3921</v>
      </c>
      <c r="J2787" s="832" t="s">
        <v>3922</v>
      </c>
      <c r="K2787" s="832" t="s">
        <v>3923</v>
      </c>
      <c r="L2787" s="835">
        <v>64.5</v>
      </c>
      <c r="M2787" s="835">
        <v>64.5</v>
      </c>
      <c r="N2787" s="832">
        <v>1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10</v>
      </c>
      <c r="B2788" s="832" t="s">
        <v>2982</v>
      </c>
      <c r="C2788" s="832" t="s">
        <v>2989</v>
      </c>
      <c r="D2788" s="833" t="s">
        <v>6899</v>
      </c>
      <c r="E2788" s="834" t="s">
        <v>3026</v>
      </c>
      <c r="F2788" s="832" t="s">
        <v>2984</v>
      </c>
      <c r="G2788" s="832" t="s">
        <v>3383</v>
      </c>
      <c r="H2788" s="832" t="s">
        <v>689</v>
      </c>
      <c r="I2788" s="832" t="s">
        <v>2637</v>
      </c>
      <c r="J2788" s="832" t="s">
        <v>1283</v>
      </c>
      <c r="K2788" s="832" t="s">
        <v>1281</v>
      </c>
      <c r="L2788" s="835">
        <v>130.38999999999999</v>
      </c>
      <c r="M2788" s="835">
        <v>3911.7</v>
      </c>
      <c r="N2788" s="832">
        <v>30</v>
      </c>
      <c r="O2788" s="836">
        <v>0.5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10</v>
      </c>
      <c r="B2789" s="832" t="s">
        <v>2982</v>
      </c>
      <c r="C2789" s="832" t="s">
        <v>2989</v>
      </c>
      <c r="D2789" s="833" t="s">
        <v>6899</v>
      </c>
      <c r="E2789" s="834" t="s">
        <v>3026</v>
      </c>
      <c r="F2789" s="832" t="s">
        <v>2984</v>
      </c>
      <c r="G2789" s="832" t="s">
        <v>3175</v>
      </c>
      <c r="H2789" s="832" t="s">
        <v>630</v>
      </c>
      <c r="I2789" s="832" t="s">
        <v>3176</v>
      </c>
      <c r="J2789" s="832" t="s">
        <v>3177</v>
      </c>
      <c r="K2789" s="832" t="s">
        <v>3178</v>
      </c>
      <c r="L2789" s="835">
        <v>21.92</v>
      </c>
      <c r="M2789" s="835">
        <v>153.44</v>
      </c>
      <c r="N2789" s="832">
        <v>7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10</v>
      </c>
      <c r="B2790" s="832" t="s">
        <v>2982</v>
      </c>
      <c r="C2790" s="832" t="s">
        <v>2989</v>
      </c>
      <c r="D2790" s="833" t="s">
        <v>6899</v>
      </c>
      <c r="E2790" s="834" t="s">
        <v>3026</v>
      </c>
      <c r="F2790" s="832" t="s">
        <v>2984</v>
      </c>
      <c r="G2790" s="832" t="s">
        <v>3175</v>
      </c>
      <c r="H2790" s="832" t="s">
        <v>630</v>
      </c>
      <c r="I2790" s="832" t="s">
        <v>3179</v>
      </c>
      <c r="J2790" s="832" t="s">
        <v>3180</v>
      </c>
      <c r="K2790" s="832" t="s">
        <v>3181</v>
      </c>
      <c r="L2790" s="835">
        <v>87.67</v>
      </c>
      <c r="M2790" s="835">
        <v>175.34</v>
      </c>
      <c r="N2790" s="832">
        <v>2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10</v>
      </c>
      <c r="B2791" s="832" t="s">
        <v>2982</v>
      </c>
      <c r="C2791" s="832" t="s">
        <v>2989</v>
      </c>
      <c r="D2791" s="833" t="s">
        <v>6899</v>
      </c>
      <c r="E2791" s="834" t="s">
        <v>3026</v>
      </c>
      <c r="F2791" s="832" t="s">
        <v>2984</v>
      </c>
      <c r="G2791" s="832" t="s">
        <v>3185</v>
      </c>
      <c r="H2791" s="832" t="s">
        <v>689</v>
      </c>
      <c r="I2791" s="832" t="s">
        <v>2938</v>
      </c>
      <c r="J2791" s="832" t="s">
        <v>2273</v>
      </c>
      <c r="K2791" s="832" t="s">
        <v>2939</v>
      </c>
      <c r="L2791" s="835">
        <v>30.5</v>
      </c>
      <c r="M2791" s="835">
        <v>30.5</v>
      </c>
      <c r="N2791" s="832">
        <v>1</v>
      </c>
      <c r="O2791" s="836">
        <v>0.5</v>
      </c>
      <c r="P2791" s="835">
        <v>30.5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10</v>
      </c>
      <c r="B2792" s="832" t="s">
        <v>2982</v>
      </c>
      <c r="C2792" s="832" t="s">
        <v>2989</v>
      </c>
      <c r="D2792" s="833" t="s">
        <v>6899</v>
      </c>
      <c r="E2792" s="834" t="s">
        <v>3026</v>
      </c>
      <c r="F2792" s="832" t="s">
        <v>2984</v>
      </c>
      <c r="G2792" s="832" t="s">
        <v>5081</v>
      </c>
      <c r="H2792" s="832" t="s">
        <v>630</v>
      </c>
      <c r="I2792" s="832" t="s">
        <v>5082</v>
      </c>
      <c r="J2792" s="832" t="s">
        <v>5083</v>
      </c>
      <c r="K2792" s="832" t="s">
        <v>3997</v>
      </c>
      <c r="L2792" s="835">
        <v>1543.27</v>
      </c>
      <c r="M2792" s="835">
        <v>1543.27</v>
      </c>
      <c r="N2792" s="832">
        <v>1</v>
      </c>
      <c r="O2792" s="836">
        <v>0.5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10</v>
      </c>
      <c r="B2793" s="832" t="s">
        <v>2982</v>
      </c>
      <c r="C2793" s="832" t="s">
        <v>2989</v>
      </c>
      <c r="D2793" s="833" t="s">
        <v>6899</v>
      </c>
      <c r="E2793" s="834" t="s">
        <v>3026</v>
      </c>
      <c r="F2793" s="832" t="s">
        <v>2984</v>
      </c>
      <c r="G2793" s="832" t="s">
        <v>4162</v>
      </c>
      <c r="H2793" s="832" t="s">
        <v>630</v>
      </c>
      <c r="I2793" s="832" t="s">
        <v>4166</v>
      </c>
      <c r="J2793" s="832" t="s">
        <v>4167</v>
      </c>
      <c r="K2793" s="832" t="s">
        <v>4168</v>
      </c>
      <c r="L2793" s="835">
        <v>45.8</v>
      </c>
      <c r="M2793" s="835">
        <v>91.6</v>
      </c>
      <c r="N2793" s="832">
        <v>2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10</v>
      </c>
      <c r="B2794" s="832" t="s">
        <v>2982</v>
      </c>
      <c r="C2794" s="832" t="s">
        <v>2989</v>
      </c>
      <c r="D2794" s="833" t="s">
        <v>6899</v>
      </c>
      <c r="E2794" s="834" t="s">
        <v>3026</v>
      </c>
      <c r="F2794" s="832" t="s">
        <v>2984</v>
      </c>
      <c r="G2794" s="832" t="s">
        <v>4265</v>
      </c>
      <c r="H2794" s="832" t="s">
        <v>630</v>
      </c>
      <c r="I2794" s="832" t="s">
        <v>4266</v>
      </c>
      <c r="J2794" s="832" t="s">
        <v>1399</v>
      </c>
      <c r="K2794" s="832" t="s">
        <v>4267</v>
      </c>
      <c r="L2794" s="835">
        <v>79.069999999999993</v>
      </c>
      <c r="M2794" s="835">
        <v>79.069999999999993</v>
      </c>
      <c r="N2794" s="832">
        <v>1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10</v>
      </c>
      <c r="B2795" s="832" t="s">
        <v>2982</v>
      </c>
      <c r="C2795" s="832" t="s">
        <v>2989</v>
      </c>
      <c r="D2795" s="833" t="s">
        <v>6899</v>
      </c>
      <c r="E2795" s="834" t="s">
        <v>3026</v>
      </c>
      <c r="F2795" s="832" t="s">
        <v>2984</v>
      </c>
      <c r="G2795" s="832" t="s">
        <v>3962</v>
      </c>
      <c r="H2795" s="832" t="s">
        <v>630</v>
      </c>
      <c r="I2795" s="832" t="s">
        <v>2718</v>
      </c>
      <c r="J2795" s="832" t="s">
        <v>2719</v>
      </c>
      <c r="K2795" s="832" t="s">
        <v>2720</v>
      </c>
      <c r="L2795" s="835">
        <v>659.87</v>
      </c>
      <c r="M2795" s="835">
        <v>659.87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10</v>
      </c>
      <c r="B2796" s="832" t="s">
        <v>2982</v>
      </c>
      <c r="C2796" s="832" t="s">
        <v>2989</v>
      </c>
      <c r="D2796" s="833" t="s">
        <v>6899</v>
      </c>
      <c r="E2796" s="834" t="s">
        <v>3045</v>
      </c>
      <c r="F2796" s="832" t="s">
        <v>2984</v>
      </c>
      <c r="G2796" s="832" t="s">
        <v>3106</v>
      </c>
      <c r="H2796" s="832" t="s">
        <v>689</v>
      </c>
      <c r="I2796" s="832" t="s">
        <v>2588</v>
      </c>
      <c r="J2796" s="832" t="s">
        <v>1288</v>
      </c>
      <c r="K2796" s="832" t="s">
        <v>2589</v>
      </c>
      <c r="L2796" s="835">
        <v>154.36000000000001</v>
      </c>
      <c r="M2796" s="835">
        <v>463.08000000000004</v>
      </c>
      <c r="N2796" s="832">
        <v>3</v>
      </c>
      <c r="O2796" s="836">
        <v>2</v>
      </c>
      <c r="P2796" s="835">
        <v>154.36000000000001</v>
      </c>
      <c r="Q2796" s="837">
        <v>0.33333333333333331</v>
      </c>
      <c r="R2796" s="832">
        <v>1</v>
      </c>
      <c r="S2796" s="837">
        <v>0.33333333333333331</v>
      </c>
      <c r="T2796" s="836">
        <v>1</v>
      </c>
      <c r="U2796" s="838">
        <v>0.5</v>
      </c>
    </row>
    <row r="2797" spans="1:21" ht="14.4" customHeight="1" x14ac:dyDescent="0.3">
      <c r="A2797" s="831">
        <v>10</v>
      </c>
      <c r="B2797" s="832" t="s">
        <v>2982</v>
      </c>
      <c r="C2797" s="832" t="s">
        <v>2989</v>
      </c>
      <c r="D2797" s="833" t="s">
        <v>6899</v>
      </c>
      <c r="E2797" s="834" t="s">
        <v>3045</v>
      </c>
      <c r="F2797" s="832" t="s">
        <v>2984</v>
      </c>
      <c r="G2797" s="832" t="s">
        <v>3106</v>
      </c>
      <c r="H2797" s="832" t="s">
        <v>689</v>
      </c>
      <c r="I2797" s="832" t="s">
        <v>2451</v>
      </c>
      <c r="J2797" s="832" t="s">
        <v>1014</v>
      </c>
      <c r="K2797" s="832" t="s">
        <v>3256</v>
      </c>
      <c r="L2797" s="835">
        <v>75.73</v>
      </c>
      <c r="M2797" s="835">
        <v>151.46</v>
      </c>
      <c r="N2797" s="832">
        <v>2</v>
      </c>
      <c r="O2797" s="836">
        <v>2</v>
      </c>
      <c r="P2797" s="835">
        <v>75.73</v>
      </c>
      <c r="Q2797" s="837">
        <v>0.5</v>
      </c>
      <c r="R2797" s="832">
        <v>1</v>
      </c>
      <c r="S2797" s="837">
        <v>0.5</v>
      </c>
      <c r="T2797" s="836">
        <v>1</v>
      </c>
      <c r="U2797" s="838">
        <v>0.5</v>
      </c>
    </row>
    <row r="2798" spans="1:21" ht="14.4" customHeight="1" x14ac:dyDescent="0.3">
      <c r="A2798" s="831">
        <v>10</v>
      </c>
      <c r="B2798" s="832" t="s">
        <v>2982</v>
      </c>
      <c r="C2798" s="832" t="s">
        <v>2989</v>
      </c>
      <c r="D2798" s="833" t="s">
        <v>6899</v>
      </c>
      <c r="E2798" s="834" t="s">
        <v>3045</v>
      </c>
      <c r="F2798" s="832" t="s">
        <v>2984</v>
      </c>
      <c r="G2798" s="832" t="s">
        <v>4459</v>
      </c>
      <c r="H2798" s="832" t="s">
        <v>630</v>
      </c>
      <c r="I2798" s="832" t="s">
        <v>4460</v>
      </c>
      <c r="J2798" s="832" t="s">
        <v>4461</v>
      </c>
      <c r="K2798" s="832" t="s">
        <v>3128</v>
      </c>
      <c r="L2798" s="835">
        <v>80.23</v>
      </c>
      <c r="M2798" s="835">
        <v>160.46</v>
      </c>
      <c r="N2798" s="832">
        <v>2</v>
      </c>
      <c r="O2798" s="836">
        <v>1.5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10</v>
      </c>
      <c r="B2799" s="832" t="s">
        <v>2982</v>
      </c>
      <c r="C2799" s="832" t="s">
        <v>2989</v>
      </c>
      <c r="D2799" s="833" t="s">
        <v>6899</v>
      </c>
      <c r="E2799" s="834" t="s">
        <v>3045</v>
      </c>
      <c r="F2799" s="832" t="s">
        <v>2984</v>
      </c>
      <c r="G2799" s="832" t="s">
        <v>3263</v>
      </c>
      <c r="H2799" s="832" t="s">
        <v>630</v>
      </c>
      <c r="I2799" s="832" t="s">
        <v>3264</v>
      </c>
      <c r="J2799" s="832" t="s">
        <v>2464</v>
      </c>
      <c r="K2799" s="832" t="s">
        <v>3265</v>
      </c>
      <c r="L2799" s="835">
        <v>42.63</v>
      </c>
      <c r="M2799" s="835">
        <v>42.63</v>
      </c>
      <c r="N2799" s="832">
        <v>1</v>
      </c>
      <c r="O2799" s="836">
        <v>1</v>
      </c>
      <c r="P2799" s="835">
        <v>42.63</v>
      </c>
      <c r="Q2799" s="837">
        <v>1</v>
      </c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10</v>
      </c>
      <c r="B2800" s="832" t="s">
        <v>2982</v>
      </c>
      <c r="C2800" s="832" t="s">
        <v>2989</v>
      </c>
      <c r="D2800" s="833" t="s">
        <v>6899</v>
      </c>
      <c r="E2800" s="834" t="s">
        <v>3045</v>
      </c>
      <c r="F2800" s="832" t="s">
        <v>2984</v>
      </c>
      <c r="G2800" s="832" t="s">
        <v>3267</v>
      </c>
      <c r="H2800" s="832" t="s">
        <v>689</v>
      </c>
      <c r="I2800" s="832" t="s">
        <v>2535</v>
      </c>
      <c r="J2800" s="832" t="s">
        <v>953</v>
      </c>
      <c r="K2800" s="832" t="s">
        <v>2536</v>
      </c>
      <c r="L2800" s="835">
        <v>0</v>
      </c>
      <c r="M2800" s="835">
        <v>0</v>
      </c>
      <c r="N2800" s="832">
        <v>1</v>
      </c>
      <c r="O2800" s="836">
        <v>0.5</v>
      </c>
      <c r="P2800" s="835">
        <v>0</v>
      </c>
      <c r="Q2800" s="837"/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10</v>
      </c>
      <c r="B2801" s="832" t="s">
        <v>2982</v>
      </c>
      <c r="C2801" s="832" t="s">
        <v>2989</v>
      </c>
      <c r="D2801" s="833" t="s">
        <v>6899</v>
      </c>
      <c r="E2801" s="834" t="s">
        <v>3045</v>
      </c>
      <c r="F2801" s="832" t="s">
        <v>2984</v>
      </c>
      <c r="G2801" s="832" t="s">
        <v>3782</v>
      </c>
      <c r="H2801" s="832" t="s">
        <v>630</v>
      </c>
      <c r="I2801" s="832" t="s">
        <v>4786</v>
      </c>
      <c r="J2801" s="832" t="s">
        <v>1250</v>
      </c>
      <c r="K2801" s="832" t="s">
        <v>4787</v>
      </c>
      <c r="L2801" s="835">
        <v>47.47</v>
      </c>
      <c r="M2801" s="835">
        <v>94.94</v>
      </c>
      <c r="N2801" s="832">
        <v>2</v>
      </c>
      <c r="O2801" s="836">
        <v>2</v>
      </c>
      <c r="P2801" s="835">
        <v>47.47</v>
      </c>
      <c r="Q2801" s="837">
        <v>0.5</v>
      </c>
      <c r="R2801" s="832">
        <v>1</v>
      </c>
      <c r="S2801" s="837">
        <v>0.5</v>
      </c>
      <c r="T2801" s="836">
        <v>1</v>
      </c>
      <c r="U2801" s="838">
        <v>0.5</v>
      </c>
    </row>
    <row r="2802" spans="1:21" ht="14.4" customHeight="1" x14ac:dyDescent="0.3">
      <c r="A2802" s="831">
        <v>10</v>
      </c>
      <c r="B2802" s="832" t="s">
        <v>2982</v>
      </c>
      <c r="C2802" s="832" t="s">
        <v>2989</v>
      </c>
      <c r="D2802" s="833" t="s">
        <v>6899</v>
      </c>
      <c r="E2802" s="834" t="s">
        <v>3045</v>
      </c>
      <c r="F2802" s="832" t="s">
        <v>2984</v>
      </c>
      <c r="G2802" s="832" t="s">
        <v>4904</v>
      </c>
      <c r="H2802" s="832" t="s">
        <v>630</v>
      </c>
      <c r="I2802" s="832" t="s">
        <v>4905</v>
      </c>
      <c r="J2802" s="832" t="s">
        <v>1221</v>
      </c>
      <c r="K2802" s="832" t="s">
        <v>4906</v>
      </c>
      <c r="L2802" s="835">
        <v>0</v>
      </c>
      <c r="M2802" s="835">
        <v>0</v>
      </c>
      <c r="N2802" s="832">
        <v>2</v>
      </c>
      <c r="O2802" s="836">
        <v>2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10</v>
      </c>
      <c r="B2803" s="832" t="s">
        <v>2982</v>
      </c>
      <c r="C2803" s="832" t="s">
        <v>2989</v>
      </c>
      <c r="D2803" s="833" t="s">
        <v>6899</v>
      </c>
      <c r="E2803" s="834" t="s">
        <v>3045</v>
      </c>
      <c r="F2803" s="832" t="s">
        <v>2984</v>
      </c>
      <c r="G2803" s="832" t="s">
        <v>3120</v>
      </c>
      <c r="H2803" s="832" t="s">
        <v>630</v>
      </c>
      <c r="I2803" s="832" t="s">
        <v>3211</v>
      </c>
      <c r="J2803" s="832" t="s">
        <v>1034</v>
      </c>
      <c r="K2803" s="832" t="s">
        <v>3212</v>
      </c>
      <c r="L2803" s="835">
        <v>48.09</v>
      </c>
      <c r="M2803" s="835">
        <v>48.09</v>
      </c>
      <c r="N2803" s="832">
        <v>1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10</v>
      </c>
      <c r="B2804" s="832" t="s">
        <v>2982</v>
      </c>
      <c r="C2804" s="832" t="s">
        <v>2989</v>
      </c>
      <c r="D2804" s="833" t="s">
        <v>6899</v>
      </c>
      <c r="E2804" s="834" t="s">
        <v>3045</v>
      </c>
      <c r="F2804" s="832" t="s">
        <v>2984</v>
      </c>
      <c r="G2804" s="832" t="s">
        <v>3323</v>
      </c>
      <c r="H2804" s="832" t="s">
        <v>630</v>
      </c>
      <c r="I2804" s="832" t="s">
        <v>3324</v>
      </c>
      <c r="J2804" s="832" t="s">
        <v>702</v>
      </c>
      <c r="K2804" s="832" t="s">
        <v>3325</v>
      </c>
      <c r="L2804" s="835">
        <v>0</v>
      </c>
      <c r="M2804" s="835">
        <v>0</v>
      </c>
      <c r="N2804" s="832">
        <v>1</v>
      </c>
      <c r="O2804" s="836">
        <v>0.5</v>
      </c>
      <c r="P2804" s="835"/>
      <c r="Q2804" s="837"/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10</v>
      </c>
      <c r="B2805" s="832" t="s">
        <v>2982</v>
      </c>
      <c r="C2805" s="832" t="s">
        <v>2989</v>
      </c>
      <c r="D2805" s="833" t="s">
        <v>6899</v>
      </c>
      <c r="E2805" s="834" t="s">
        <v>3045</v>
      </c>
      <c r="F2805" s="832" t="s">
        <v>2984</v>
      </c>
      <c r="G2805" s="832" t="s">
        <v>3123</v>
      </c>
      <c r="H2805" s="832" t="s">
        <v>630</v>
      </c>
      <c r="I2805" s="832" t="s">
        <v>5056</v>
      </c>
      <c r="J2805" s="832" t="s">
        <v>5057</v>
      </c>
      <c r="K2805" s="832" t="s">
        <v>3330</v>
      </c>
      <c r="L2805" s="835">
        <v>98.75</v>
      </c>
      <c r="M2805" s="835">
        <v>98.75</v>
      </c>
      <c r="N2805" s="832">
        <v>1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10</v>
      </c>
      <c r="B2806" s="832" t="s">
        <v>2982</v>
      </c>
      <c r="C2806" s="832" t="s">
        <v>2989</v>
      </c>
      <c r="D2806" s="833" t="s">
        <v>6899</v>
      </c>
      <c r="E2806" s="834" t="s">
        <v>3045</v>
      </c>
      <c r="F2806" s="832" t="s">
        <v>2984</v>
      </c>
      <c r="G2806" s="832" t="s">
        <v>3126</v>
      </c>
      <c r="H2806" s="832" t="s">
        <v>630</v>
      </c>
      <c r="I2806" s="832" t="s">
        <v>3127</v>
      </c>
      <c r="J2806" s="832" t="s">
        <v>1056</v>
      </c>
      <c r="K2806" s="832" t="s">
        <v>3128</v>
      </c>
      <c r="L2806" s="835">
        <v>61.97</v>
      </c>
      <c r="M2806" s="835">
        <v>61.97</v>
      </c>
      <c r="N2806" s="832">
        <v>1</v>
      </c>
      <c r="O2806" s="836">
        <v>1</v>
      </c>
      <c r="P2806" s="835">
        <v>61.97</v>
      </c>
      <c r="Q2806" s="837">
        <v>1</v>
      </c>
      <c r="R2806" s="832">
        <v>1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10</v>
      </c>
      <c r="B2807" s="832" t="s">
        <v>2982</v>
      </c>
      <c r="C2807" s="832" t="s">
        <v>2989</v>
      </c>
      <c r="D2807" s="833" t="s">
        <v>6899</v>
      </c>
      <c r="E2807" s="834" t="s">
        <v>3045</v>
      </c>
      <c r="F2807" s="832" t="s">
        <v>2984</v>
      </c>
      <c r="G2807" s="832" t="s">
        <v>3655</v>
      </c>
      <c r="H2807" s="832" t="s">
        <v>630</v>
      </c>
      <c r="I2807" s="832" t="s">
        <v>3656</v>
      </c>
      <c r="J2807" s="832" t="s">
        <v>1313</v>
      </c>
      <c r="K2807" s="832" t="s">
        <v>3657</v>
      </c>
      <c r="L2807" s="835">
        <v>34.19</v>
      </c>
      <c r="M2807" s="835">
        <v>34.19</v>
      </c>
      <c r="N2807" s="832">
        <v>1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10</v>
      </c>
      <c r="B2808" s="832" t="s">
        <v>2982</v>
      </c>
      <c r="C2808" s="832" t="s">
        <v>2989</v>
      </c>
      <c r="D2808" s="833" t="s">
        <v>6899</v>
      </c>
      <c r="E2808" s="834" t="s">
        <v>3045</v>
      </c>
      <c r="F2808" s="832" t="s">
        <v>2984</v>
      </c>
      <c r="G2808" s="832" t="s">
        <v>3425</v>
      </c>
      <c r="H2808" s="832" t="s">
        <v>630</v>
      </c>
      <c r="I2808" s="832" t="s">
        <v>3431</v>
      </c>
      <c r="J2808" s="832" t="s">
        <v>1070</v>
      </c>
      <c r="K2808" s="832" t="s">
        <v>3432</v>
      </c>
      <c r="L2808" s="835">
        <v>60.28</v>
      </c>
      <c r="M2808" s="835">
        <v>60.28</v>
      </c>
      <c r="N2808" s="832">
        <v>1</v>
      </c>
      <c r="O2808" s="836">
        <v>0.5</v>
      </c>
      <c r="P2808" s="835">
        <v>60.28</v>
      </c>
      <c r="Q2808" s="837">
        <v>1</v>
      </c>
      <c r="R2808" s="832">
        <v>1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10</v>
      </c>
      <c r="B2809" s="832" t="s">
        <v>2982</v>
      </c>
      <c r="C2809" s="832" t="s">
        <v>2989</v>
      </c>
      <c r="D2809" s="833" t="s">
        <v>6899</v>
      </c>
      <c r="E2809" s="834" t="s">
        <v>3038</v>
      </c>
      <c r="F2809" s="832" t="s">
        <v>2984</v>
      </c>
      <c r="G2809" s="832" t="s">
        <v>3106</v>
      </c>
      <c r="H2809" s="832" t="s">
        <v>689</v>
      </c>
      <c r="I2809" s="832" t="s">
        <v>2448</v>
      </c>
      <c r="J2809" s="832" t="s">
        <v>2449</v>
      </c>
      <c r="K2809" s="832" t="s">
        <v>2450</v>
      </c>
      <c r="L2809" s="835">
        <v>149.52000000000001</v>
      </c>
      <c r="M2809" s="835">
        <v>149.52000000000001</v>
      </c>
      <c r="N2809" s="832">
        <v>1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10</v>
      </c>
      <c r="B2810" s="832" t="s">
        <v>2982</v>
      </c>
      <c r="C2810" s="832" t="s">
        <v>2989</v>
      </c>
      <c r="D2810" s="833" t="s">
        <v>6899</v>
      </c>
      <c r="E2810" s="834" t="s">
        <v>3038</v>
      </c>
      <c r="F2810" s="832" t="s">
        <v>2984</v>
      </c>
      <c r="G2810" s="832" t="s">
        <v>3602</v>
      </c>
      <c r="H2810" s="832" t="s">
        <v>689</v>
      </c>
      <c r="I2810" s="832" t="s">
        <v>2694</v>
      </c>
      <c r="J2810" s="832" t="s">
        <v>2695</v>
      </c>
      <c r="K2810" s="832" t="s">
        <v>2696</v>
      </c>
      <c r="L2810" s="835">
        <v>318.16000000000003</v>
      </c>
      <c r="M2810" s="835">
        <v>636.32000000000005</v>
      </c>
      <c r="N2810" s="832">
        <v>2</v>
      </c>
      <c r="O2810" s="836">
        <v>1</v>
      </c>
      <c r="P2810" s="835">
        <v>318.16000000000003</v>
      </c>
      <c r="Q2810" s="837">
        <v>0.5</v>
      </c>
      <c r="R2810" s="832">
        <v>1</v>
      </c>
      <c r="S2810" s="837">
        <v>0.5</v>
      </c>
      <c r="T2810" s="836">
        <v>0.5</v>
      </c>
      <c r="U2810" s="838">
        <v>0.5</v>
      </c>
    </row>
    <row r="2811" spans="1:21" ht="14.4" customHeight="1" x14ac:dyDescent="0.3">
      <c r="A2811" s="831">
        <v>10</v>
      </c>
      <c r="B2811" s="832" t="s">
        <v>2982</v>
      </c>
      <c r="C2811" s="832" t="s">
        <v>2989</v>
      </c>
      <c r="D2811" s="833" t="s">
        <v>6899</v>
      </c>
      <c r="E2811" s="834" t="s">
        <v>3038</v>
      </c>
      <c r="F2811" s="832" t="s">
        <v>2984</v>
      </c>
      <c r="G2811" s="832" t="s">
        <v>3720</v>
      </c>
      <c r="H2811" s="832" t="s">
        <v>630</v>
      </c>
      <c r="I2811" s="832" t="s">
        <v>3874</v>
      </c>
      <c r="J2811" s="832" t="s">
        <v>3875</v>
      </c>
      <c r="K2811" s="832" t="s">
        <v>3876</v>
      </c>
      <c r="L2811" s="835">
        <v>36.76</v>
      </c>
      <c r="M2811" s="835">
        <v>36.76</v>
      </c>
      <c r="N2811" s="832">
        <v>1</v>
      </c>
      <c r="O2811" s="836">
        <v>1</v>
      </c>
      <c r="P2811" s="835">
        <v>36.76</v>
      </c>
      <c r="Q2811" s="837">
        <v>1</v>
      </c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10</v>
      </c>
      <c r="B2812" s="832" t="s">
        <v>2982</v>
      </c>
      <c r="C2812" s="832" t="s">
        <v>2989</v>
      </c>
      <c r="D2812" s="833" t="s">
        <v>6899</v>
      </c>
      <c r="E2812" s="834" t="s">
        <v>3038</v>
      </c>
      <c r="F2812" s="832" t="s">
        <v>2984</v>
      </c>
      <c r="G2812" s="832" t="s">
        <v>3263</v>
      </c>
      <c r="H2812" s="832" t="s">
        <v>630</v>
      </c>
      <c r="I2812" s="832" t="s">
        <v>3264</v>
      </c>
      <c r="J2812" s="832" t="s">
        <v>2464</v>
      </c>
      <c r="K2812" s="832" t="s">
        <v>3265</v>
      </c>
      <c r="L2812" s="835">
        <v>42.63</v>
      </c>
      <c r="M2812" s="835">
        <v>127.89000000000001</v>
      </c>
      <c r="N2812" s="832">
        <v>3</v>
      </c>
      <c r="O2812" s="836">
        <v>3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10</v>
      </c>
      <c r="B2813" s="832" t="s">
        <v>2982</v>
      </c>
      <c r="C2813" s="832" t="s">
        <v>2989</v>
      </c>
      <c r="D2813" s="833" t="s">
        <v>6899</v>
      </c>
      <c r="E2813" s="834" t="s">
        <v>3038</v>
      </c>
      <c r="F2813" s="832" t="s">
        <v>2984</v>
      </c>
      <c r="G2813" s="832" t="s">
        <v>3263</v>
      </c>
      <c r="H2813" s="832" t="s">
        <v>689</v>
      </c>
      <c r="I2813" s="832" t="s">
        <v>2461</v>
      </c>
      <c r="J2813" s="832" t="s">
        <v>2459</v>
      </c>
      <c r="K2813" s="832" t="s">
        <v>2462</v>
      </c>
      <c r="L2813" s="835">
        <v>170.52</v>
      </c>
      <c r="M2813" s="835">
        <v>170.52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10</v>
      </c>
      <c r="B2814" s="832" t="s">
        <v>2982</v>
      </c>
      <c r="C2814" s="832" t="s">
        <v>2989</v>
      </c>
      <c r="D2814" s="833" t="s">
        <v>6899</v>
      </c>
      <c r="E2814" s="834" t="s">
        <v>3038</v>
      </c>
      <c r="F2814" s="832" t="s">
        <v>2984</v>
      </c>
      <c r="G2814" s="832" t="s">
        <v>4068</v>
      </c>
      <c r="H2814" s="832" t="s">
        <v>630</v>
      </c>
      <c r="I2814" s="832" t="s">
        <v>5100</v>
      </c>
      <c r="J2814" s="832" t="s">
        <v>1401</v>
      </c>
      <c r="K2814" s="832" t="s">
        <v>4976</v>
      </c>
      <c r="L2814" s="835">
        <v>0</v>
      </c>
      <c r="M2814" s="835">
        <v>0</v>
      </c>
      <c r="N2814" s="832">
        <v>1</v>
      </c>
      <c r="O2814" s="836">
        <v>1</v>
      </c>
      <c r="P2814" s="835">
        <v>0</v>
      </c>
      <c r="Q2814" s="837"/>
      <c r="R2814" s="832">
        <v>1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10</v>
      </c>
      <c r="B2815" s="832" t="s">
        <v>2982</v>
      </c>
      <c r="C2815" s="832" t="s">
        <v>2989</v>
      </c>
      <c r="D2815" s="833" t="s">
        <v>6899</v>
      </c>
      <c r="E2815" s="834" t="s">
        <v>3038</v>
      </c>
      <c r="F2815" s="832" t="s">
        <v>2984</v>
      </c>
      <c r="G2815" s="832" t="s">
        <v>3204</v>
      </c>
      <c r="H2815" s="832" t="s">
        <v>630</v>
      </c>
      <c r="I2815" s="832" t="s">
        <v>3297</v>
      </c>
      <c r="J2815" s="832" t="s">
        <v>3298</v>
      </c>
      <c r="K2815" s="832" t="s">
        <v>3299</v>
      </c>
      <c r="L2815" s="835">
        <v>46.75</v>
      </c>
      <c r="M2815" s="835">
        <v>93.5</v>
      </c>
      <c r="N2815" s="832">
        <v>2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10</v>
      </c>
      <c r="B2816" s="832" t="s">
        <v>2982</v>
      </c>
      <c r="C2816" s="832" t="s">
        <v>2989</v>
      </c>
      <c r="D2816" s="833" t="s">
        <v>6899</v>
      </c>
      <c r="E2816" s="834" t="s">
        <v>3038</v>
      </c>
      <c r="F2816" s="832" t="s">
        <v>2984</v>
      </c>
      <c r="G2816" s="832" t="s">
        <v>4985</v>
      </c>
      <c r="H2816" s="832" t="s">
        <v>689</v>
      </c>
      <c r="I2816" s="832" t="s">
        <v>2666</v>
      </c>
      <c r="J2816" s="832" t="s">
        <v>1411</v>
      </c>
      <c r="K2816" s="832" t="s">
        <v>2667</v>
      </c>
      <c r="L2816" s="835">
        <v>42.51</v>
      </c>
      <c r="M2816" s="835">
        <v>42.51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10</v>
      </c>
      <c r="B2817" s="832" t="s">
        <v>2982</v>
      </c>
      <c r="C2817" s="832" t="s">
        <v>2989</v>
      </c>
      <c r="D2817" s="833" t="s">
        <v>6899</v>
      </c>
      <c r="E2817" s="834" t="s">
        <v>3038</v>
      </c>
      <c r="F2817" s="832" t="s">
        <v>2984</v>
      </c>
      <c r="G2817" s="832" t="s">
        <v>3563</v>
      </c>
      <c r="H2817" s="832" t="s">
        <v>630</v>
      </c>
      <c r="I2817" s="832" t="s">
        <v>3745</v>
      </c>
      <c r="J2817" s="832" t="s">
        <v>1190</v>
      </c>
      <c r="K2817" s="832" t="s">
        <v>3643</v>
      </c>
      <c r="L2817" s="835">
        <v>75.05</v>
      </c>
      <c r="M2817" s="835">
        <v>75.05</v>
      </c>
      <c r="N2817" s="832">
        <v>1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10</v>
      </c>
      <c r="B2818" s="832" t="s">
        <v>2982</v>
      </c>
      <c r="C2818" s="832" t="s">
        <v>2989</v>
      </c>
      <c r="D2818" s="833" t="s">
        <v>6899</v>
      </c>
      <c r="E2818" s="834" t="s">
        <v>3038</v>
      </c>
      <c r="F2818" s="832" t="s">
        <v>2984</v>
      </c>
      <c r="G2818" s="832" t="s">
        <v>3123</v>
      </c>
      <c r="H2818" s="832" t="s">
        <v>630</v>
      </c>
      <c r="I2818" s="832" t="s">
        <v>5056</v>
      </c>
      <c r="J2818" s="832" t="s">
        <v>5057</v>
      </c>
      <c r="K2818" s="832" t="s">
        <v>3330</v>
      </c>
      <c r="L2818" s="835">
        <v>98.75</v>
      </c>
      <c r="M2818" s="835">
        <v>98.75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10</v>
      </c>
      <c r="B2819" s="832" t="s">
        <v>2982</v>
      </c>
      <c r="C2819" s="832" t="s">
        <v>2989</v>
      </c>
      <c r="D2819" s="833" t="s">
        <v>6899</v>
      </c>
      <c r="E2819" s="834" t="s">
        <v>3038</v>
      </c>
      <c r="F2819" s="832" t="s">
        <v>2984</v>
      </c>
      <c r="G2819" s="832" t="s">
        <v>3338</v>
      </c>
      <c r="H2819" s="832" t="s">
        <v>630</v>
      </c>
      <c r="I2819" s="832" t="s">
        <v>4283</v>
      </c>
      <c r="J2819" s="832" t="s">
        <v>2219</v>
      </c>
      <c r="K2819" s="832" t="s">
        <v>4284</v>
      </c>
      <c r="L2819" s="835">
        <v>38.56</v>
      </c>
      <c r="M2819" s="835">
        <v>38.56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10</v>
      </c>
      <c r="B2820" s="832" t="s">
        <v>2982</v>
      </c>
      <c r="C2820" s="832" t="s">
        <v>2989</v>
      </c>
      <c r="D2820" s="833" t="s">
        <v>6899</v>
      </c>
      <c r="E2820" s="834" t="s">
        <v>3038</v>
      </c>
      <c r="F2820" s="832" t="s">
        <v>2984</v>
      </c>
      <c r="G2820" s="832" t="s">
        <v>3349</v>
      </c>
      <c r="H2820" s="832" t="s">
        <v>630</v>
      </c>
      <c r="I2820" s="832" t="s">
        <v>3352</v>
      </c>
      <c r="J2820" s="832" t="s">
        <v>790</v>
      </c>
      <c r="K2820" s="832" t="s">
        <v>792</v>
      </c>
      <c r="L2820" s="835">
        <v>0</v>
      </c>
      <c r="M2820" s="835">
        <v>0</v>
      </c>
      <c r="N2820" s="832">
        <v>1</v>
      </c>
      <c r="O2820" s="836">
        <v>1</v>
      </c>
      <c r="P2820" s="835">
        <v>0</v>
      </c>
      <c r="Q2820" s="837"/>
      <c r="R2820" s="832">
        <v>1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10</v>
      </c>
      <c r="B2821" s="832" t="s">
        <v>2982</v>
      </c>
      <c r="C2821" s="832" t="s">
        <v>2989</v>
      </c>
      <c r="D2821" s="833" t="s">
        <v>6899</v>
      </c>
      <c r="E2821" s="834" t="s">
        <v>3038</v>
      </c>
      <c r="F2821" s="832" t="s">
        <v>2984</v>
      </c>
      <c r="G2821" s="832" t="s">
        <v>3760</v>
      </c>
      <c r="H2821" s="832" t="s">
        <v>630</v>
      </c>
      <c r="I2821" s="832" t="s">
        <v>3914</v>
      </c>
      <c r="J2821" s="832" t="s">
        <v>3762</v>
      </c>
      <c r="K2821" s="832" t="s">
        <v>3915</v>
      </c>
      <c r="L2821" s="835">
        <v>729.38</v>
      </c>
      <c r="M2821" s="835">
        <v>729.38</v>
      </c>
      <c r="N2821" s="832">
        <v>1</v>
      </c>
      <c r="O2821" s="836">
        <v>1</v>
      </c>
      <c r="P2821" s="835">
        <v>729.38</v>
      </c>
      <c r="Q2821" s="837">
        <v>1</v>
      </c>
      <c r="R2821" s="832">
        <v>1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10</v>
      </c>
      <c r="B2822" s="832" t="s">
        <v>2982</v>
      </c>
      <c r="C2822" s="832" t="s">
        <v>2989</v>
      </c>
      <c r="D2822" s="833" t="s">
        <v>6899</v>
      </c>
      <c r="E2822" s="834" t="s">
        <v>3038</v>
      </c>
      <c r="F2822" s="832" t="s">
        <v>2984</v>
      </c>
      <c r="G2822" s="832" t="s">
        <v>4910</v>
      </c>
      <c r="H2822" s="832" t="s">
        <v>689</v>
      </c>
      <c r="I2822" s="832" t="s">
        <v>2437</v>
      </c>
      <c r="J2822" s="832" t="s">
        <v>2438</v>
      </c>
      <c r="K2822" s="832" t="s">
        <v>2439</v>
      </c>
      <c r="L2822" s="835">
        <v>32.869999999999997</v>
      </c>
      <c r="M2822" s="835">
        <v>32.869999999999997</v>
      </c>
      <c r="N2822" s="832">
        <v>1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10</v>
      </c>
      <c r="B2823" s="832" t="s">
        <v>2982</v>
      </c>
      <c r="C2823" s="832" t="s">
        <v>2989</v>
      </c>
      <c r="D2823" s="833" t="s">
        <v>6899</v>
      </c>
      <c r="E2823" s="834" t="s">
        <v>3038</v>
      </c>
      <c r="F2823" s="832" t="s">
        <v>2984</v>
      </c>
      <c r="G2823" s="832" t="s">
        <v>4910</v>
      </c>
      <c r="H2823" s="832" t="s">
        <v>689</v>
      </c>
      <c r="I2823" s="832" t="s">
        <v>2673</v>
      </c>
      <c r="J2823" s="832" t="s">
        <v>2438</v>
      </c>
      <c r="K2823" s="832" t="s">
        <v>2674</v>
      </c>
      <c r="L2823" s="835">
        <v>219.18</v>
      </c>
      <c r="M2823" s="835">
        <v>219.18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10</v>
      </c>
      <c r="B2824" s="832" t="s">
        <v>2982</v>
      </c>
      <c r="C2824" s="832" t="s">
        <v>2989</v>
      </c>
      <c r="D2824" s="833" t="s">
        <v>6899</v>
      </c>
      <c r="E2824" s="834" t="s">
        <v>3038</v>
      </c>
      <c r="F2824" s="832" t="s">
        <v>2984</v>
      </c>
      <c r="G2824" s="832" t="s">
        <v>3655</v>
      </c>
      <c r="H2824" s="832" t="s">
        <v>630</v>
      </c>
      <c r="I2824" s="832" t="s">
        <v>3656</v>
      </c>
      <c r="J2824" s="832" t="s">
        <v>1313</v>
      </c>
      <c r="K2824" s="832" t="s">
        <v>3657</v>
      </c>
      <c r="L2824" s="835">
        <v>34.19</v>
      </c>
      <c r="M2824" s="835">
        <v>68.38</v>
      </c>
      <c r="N2824" s="832">
        <v>2</v>
      </c>
      <c r="O2824" s="836">
        <v>1</v>
      </c>
      <c r="P2824" s="835">
        <v>68.38</v>
      </c>
      <c r="Q2824" s="837">
        <v>1</v>
      </c>
      <c r="R2824" s="832">
        <v>2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10</v>
      </c>
      <c r="B2825" s="832" t="s">
        <v>2982</v>
      </c>
      <c r="C2825" s="832" t="s">
        <v>2989</v>
      </c>
      <c r="D2825" s="833" t="s">
        <v>6899</v>
      </c>
      <c r="E2825" s="834" t="s">
        <v>3038</v>
      </c>
      <c r="F2825" s="832" t="s">
        <v>2984</v>
      </c>
      <c r="G2825" s="832" t="s">
        <v>3161</v>
      </c>
      <c r="H2825" s="832" t="s">
        <v>630</v>
      </c>
      <c r="I2825" s="832" t="s">
        <v>3166</v>
      </c>
      <c r="J2825" s="832" t="s">
        <v>1177</v>
      </c>
      <c r="K2825" s="832" t="s">
        <v>3167</v>
      </c>
      <c r="L2825" s="835">
        <v>32.25</v>
      </c>
      <c r="M2825" s="835">
        <v>64.5</v>
      </c>
      <c r="N2825" s="832">
        <v>2</v>
      </c>
      <c r="O2825" s="836">
        <v>1</v>
      </c>
      <c r="P2825" s="835">
        <v>32.25</v>
      </c>
      <c r="Q2825" s="837">
        <v>0.5</v>
      </c>
      <c r="R2825" s="832">
        <v>1</v>
      </c>
      <c r="S2825" s="837">
        <v>0.5</v>
      </c>
      <c r="T2825" s="836">
        <v>0.5</v>
      </c>
      <c r="U2825" s="838">
        <v>0.5</v>
      </c>
    </row>
    <row r="2826" spans="1:21" ht="14.4" customHeight="1" x14ac:dyDescent="0.3">
      <c r="A2826" s="831">
        <v>10</v>
      </c>
      <c r="B2826" s="832" t="s">
        <v>2982</v>
      </c>
      <c r="C2826" s="832" t="s">
        <v>2989</v>
      </c>
      <c r="D2826" s="833" t="s">
        <v>6899</v>
      </c>
      <c r="E2826" s="834" t="s">
        <v>3038</v>
      </c>
      <c r="F2826" s="832" t="s">
        <v>2984</v>
      </c>
      <c r="G2826" s="832" t="s">
        <v>3383</v>
      </c>
      <c r="H2826" s="832" t="s">
        <v>689</v>
      </c>
      <c r="I2826" s="832" t="s">
        <v>3841</v>
      </c>
      <c r="J2826" s="832" t="s">
        <v>3842</v>
      </c>
      <c r="K2826" s="832" t="s">
        <v>3582</v>
      </c>
      <c r="L2826" s="835">
        <v>194.26</v>
      </c>
      <c r="M2826" s="835">
        <v>1359.82</v>
      </c>
      <c r="N2826" s="832">
        <v>7</v>
      </c>
      <c r="O2826" s="836">
        <v>1.5</v>
      </c>
      <c r="P2826" s="835">
        <v>1359.82</v>
      </c>
      <c r="Q2826" s="837">
        <v>1</v>
      </c>
      <c r="R2826" s="832">
        <v>7</v>
      </c>
      <c r="S2826" s="837">
        <v>1</v>
      </c>
      <c r="T2826" s="836">
        <v>1.5</v>
      </c>
      <c r="U2826" s="838">
        <v>1</v>
      </c>
    </row>
    <row r="2827" spans="1:21" ht="14.4" customHeight="1" x14ac:dyDescent="0.3">
      <c r="A2827" s="831">
        <v>10</v>
      </c>
      <c r="B2827" s="832" t="s">
        <v>2982</v>
      </c>
      <c r="C2827" s="832" t="s">
        <v>2989</v>
      </c>
      <c r="D2827" s="833" t="s">
        <v>6899</v>
      </c>
      <c r="E2827" s="834" t="s">
        <v>3038</v>
      </c>
      <c r="F2827" s="832" t="s">
        <v>2984</v>
      </c>
      <c r="G2827" s="832" t="s">
        <v>3383</v>
      </c>
      <c r="H2827" s="832" t="s">
        <v>689</v>
      </c>
      <c r="I2827" s="832" t="s">
        <v>3937</v>
      </c>
      <c r="J2827" s="832" t="s">
        <v>3938</v>
      </c>
      <c r="K2827" s="832" t="s">
        <v>1281</v>
      </c>
      <c r="L2827" s="835">
        <v>129.51</v>
      </c>
      <c r="M2827" s="835">
        <v>777.06</v>
      </c>
      <c r="N2827" s="832">
        <v>6</v>
      </c>
      <c r="O2827" s="836">
        <v>0.5</v>
      </c>
      <c r="P2827" s="835">
        <v>777.06</v>
      </c>
      <c r="Q2827" s="837">
        <v>1</v>
      </c>
      <c r="R2827" s="832">
        <v>6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10</v>
      </c>
      <c r="B2828" s="832" t="s">
        <v>2982</v>
      </c>
      <c r="C2828" s="832" t="s">
        <v>2989</v>
      </c>
      <c r="D2828" s="833" t="s">
        <v>6899</v>
      </c>
      <c r="E2828" s="834" t="s">
        <v>3038</v>
      </c>
      <c r="F2828" s="832" t="s">
        <v>2984</v>
      </c>
      <c r="G2828" s="832" t="s">
        <v>3383</v>
      </c>
      <c r="H2828" s="832" t="s">
        <v>689</v>
      </c>
      <c r="I2828" s="832" t="s">
        <v>2860</v>
      </c>
      <c r="J2828" s="832" t="s">
        <v>2060</v>
      </c>
      <c r="K2828" s="832" t="s">
        <v>1281</v>
      </c>
      <c r="L2828" s="835">
        <v>131.93</v>
      </c>
      <c r="M2828" s="835">
        <v>791.58</v>
      </c>
      <c r="N2828" s="832">
        <v>6</v>
      </c>
      <c r="O2828" s="836">
        <v>0.5</v>
      </c>
      <c r="P2828" s="835">
        <v>791.58</v>
      </c>
      <c r="Q2828" s="837">
        <v>1</v>
      </c>
      <c r="R2828" s="832">
        <v>6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10</v>
      </c>
      <c r="B2829" s="832" t="s">
        <v>2982</v>
      </c>
      <c r="C2829" s="832" t="s">
        <v>2989</v>
      </c>
      <c r="D2829" s="833" t="s">
        <v>6899</v>
      </c>
      <c r="E2829" s="834" t="s">
        <v>3038</v>
      </c>
      <c r="F2829" s="832" t="s">
        <v>2984</v>
      </c>
      <c r="G2829" s="832" t="s">
        <v>5119</v>
      </c>
      <c r="H2829" s="832" t="s">
        <v>630</v>
      </c>
      <c r="I2829" s="832" t="s">
        <v>5120</v>
      </c>
      <c r="J2829" s="832" t="s">
        <v>5121</v>
      </c>
      <c r="K2829" s="832" t="s">
        <v>5122</v>
      </c>
      <c r="L2829" s="835">
        <v>179.84</v>
      </c>
      <c r="M2829" s="835">
        <v>179.84</v>
      </c>
      <c r="N2829" s="832">
        <v>1</v>
      </c>
      <c r="O2829" s="836">
        <v>1</v>
      </c>
      <c r="P2829" s="835">
        <v>179.84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10</v>
      </c>
      <c r="B2830" s="832" t="s">
        <v>2982</v>
      </c>
      <c r="C2830" s="832" t="s">
        <v>2989</v>
      </c>
      <c r="D2830" s="833" t="s">
        <v>6899</v>
      </c>
      <c r="E2830" s="834" t="s">
        <v>3038</v>
      </c>
      <c r="F2830" s="832" t="s">
        <v>2984</v>
      </c>
      <c r="G2830" s="832" t="s">
        <v>5123</v>
      </c>
      <c r="H2830" s="832" t="s">
        <v>630</v>
      </c>
      <c r="I2830" s="832" t="s">
        <v>5124</v>
      </c>
      <c r="J2830" s="832" t="s">
        <v>5125</v>
      </c>
      <c r="K2830" s="832" t="s">
        <v>5126</v>
      </c>
      <c r="L2830" s="835">
        <v>96.81</v>
      </c>
      <c r="M2830" s="835">
        <v>96.81</v>
      </c>
      <c r="N2830" s="832">
        <v>1</v>
      </c>
      <c r="O2830" s="836">
        <v>0.5</v>
      </c>
      <c r="P2830" s="835">
        <v>96.81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10</v>
      </c>
      <c r="B2831" s="832" t="s">
        <v>2982</v>
      </c>
      <c r="C2831" s="832" t="s">
        <v>2989</v>
      </c>
      <c r="D2831" s="833" t="s">
        <v>6899</v>
      </c>
      <c r="E2831" s="834" t="s">
        <v>3038</v>
      </c>
      <c r="F2831" s="832" t="s">
        <v>2985</v>
      </c>
      <c r="G2831" s="832" t="s">
        <v>3094</v>
      </c>
      <c r="H2831" s="832" t="s">
        <v>630</v>
      </c>
      <c r="I2831" s="832" t="s">
        <v>3472</v>
      </c>
      <c r="J2831" s="832" t="s">
        <v>3040</v>
      </c>
      <c r="K2831" s="832"/>
      <c r="L2831" s="835">
        <v>0</v>
      </c>
      <c r="M2831" s="835">
        <v>0</v>
      </c>
      <c r="N2831" s="832">
        <v>1</v>
      </c>
      <c r="O2831" s="836">
        <v>1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10</v>
      </c>
      <c r="B2832" s="832" t="s">
        <v>2982</v>
      </c>
      <c r="C2832" s="832" t="s">
        <v>2989</v>
      </c>
      <c r="D2832" s="833" t="s">
        <v>6899</v>
      </c>
      <c r="E2832" s="834" t="s">
        <v>3038</v>
      </c>
      <c r="F2832" s="832" t="s">
        <v>2985</v>
      </c>
      <c r="G2832" s="832" t="s">
        <v>3094</v>
      </c>
      <c r="H2832" s="832" t="s">
        <v>630</v>
      </c>
      <c r="I2832" s="832" t="s">
        <v>3592</v>
      </c>
      <c r="J2832" s="832" t="s">
        <v>3040</v>
      </c>
      <c r="K2832" s="832"/>
      <c r="L2832" s="835">
        <v>0</v>
      </c>
      <c r="M2832" s="835">
        <v>0</v>
      </c>
      <c r="N2832" s="832">
        <v>1</v>
      </c>
      <c r="O2832" s="836">
        <v>1</v>
      </c>
      <c r="P2832" s="835"/>
      <c r="Q2832" s="837"/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10</v>
      </c>
      <c r="B2833" s="832" t="s">
        <v>2982</v>
      </c>
      <c r="C2833" s="832" t="s">
        <v>2989</v>
      </c>
      <c r="D2833" s="833" t="s">
        <v>6899</v>
      </c>
      <c r="E2833" s="834" t="s">
        <v>3059</v>
      </c>
      <c r="F2833" s="832" t="s">
        <v>2984</v>
      </c>
      <c r="G2833" s="832" t="s">
        <v>3106</v>
      </c>
      <c r="H2833" s="832" t="s">
        <v>689</v>
      </c>
      <c r="I2833" s="832" t="s">
        <v>2588</v>
      </c>
      <c r="J2833" s="832" t="s">
        <v>1288</v>
      </c>
      <c r="K2833" s="832" t="s">
        <v>2589</v>
      </c>
      <c r="L2833" s="835">
        <v>154.36000000000001</v>
      </c>
      <c r="M2833" s="835">
        <v>154.36000000000001</v>
      </c>
      <c r="N2833" s="832">
        <v>1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10</v>
      </c>
      <c r="B2834" s="832" t="s">
        <v>2982</v>
      </c>
      <c r="C2834" s="832" t="s">
        <v>2989</v>
      </c>
      <c r="D2834" s="833" t="s">
        <v>6899</v>
      </c>
      <c r="E2834" s="834" t="s">
        <v>3059</v>
      </c>
      <c r="F2834" s="832" t="s">
        <v>2984</v>
      </c>
      <c r="G2834" s="832" t="s">
        <v>3383</v>
      </c>
      <c r="H2834" s="832" t="s">
        <v>689</v>
      </c>
      <c r="I2834" s="832" t="s">
        <v>2560</v>
      </c>
      <c r="J2834" s="832" t="s">
        <v>963</v>
      </c>
      <c r="K2834" s="832" t="s">
        <v>964</v>
      </c>
      <c r="L2834" s="835">
        <v>2635.97</v>
      </c>
      <c r="M2834" s="835">
        <v>2635.97</v>
      </c>
      <c r="N2834" s="832">
        <v>1</v>
      </c>
      <c r="O2834" s="836">
        <v>1</v>
      </c>
      <c r="P2834" s="835">
        <v>2635.97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10</v>
      </c>
      <c r="B2835" s="832" t="s">
        <v>2982</v>
      </c>
      <c r="C2835" s="832" t="s">
        <v>2995</v>
      </c>
      <c r="D2835" s="833" t="s">
        <v>6900</v>
      </c>
      <c r="E2835" s="834" t="s">
        <v>3035</v>
      </c>
      <c r="F2835" s="832" t="s">
        <v>2984</v>
      </c>
      <c r="G2835" s="832" t="s">
        <v>5127</v>
      </c>
      <c r="H2835" s="832" t="s">
        <v>630</v>
      </c>
      <c r="I2835" s="832" t="s">
        <v>5128</v>
      </c>
      <c r="J2835" s="832" t="s">
        <v>5129</v>
      </c>
      <c r="K2835" s="832" t="s">
        <v>5130</v>
      </c>
      <c r="L2835" s="835">
        <v>55.77</v>
      </c>
      <c r="M2835" s="835">
        <v>167.31</v>
      </c>
      <c r="N2835" s="832">
        <v>3</v>
      </c>
      <c r="O2835" s="836">
        <v>2</v>
      </c>
      <c r="P2835" s="835">
        <v>167.31</v>
      </c>
      <c r="Q2835" s="837">
        <v>1</v>
      </c>
      <c r="R2835" s="832">
        <v>3</v>
      </c>
      <c r="S2835" s="837">
        <v>1</v>
      </c>
      <c r="T2835" s="836">
        <v>2</v>
      </c>
      <c r="U2835" s="838">
        <v>1</v>
      </c>
    </row>
    <row r="2836" spans="1:21" ht="14.4" customHeight="1" x14ac:dyDescent="0.3">
      <c r="A2836" s="831">
        <v>10</v>
      </c>
      <c r="B2836" s="832" t="s">
        <v>2982</v>
      </c>
      <c r="C2836" s="832" t="s">
        <v>2995</v>
      </c>
      <c r="D2836" s="833" t="s">
        <v>6900</v>
      </c>
      <c r="E2836" s="834" t="s">
        <v>3035</v>
      </c>
      <c r="F2836" s="832" t="s">
        <v>2984</v>
      </c>
      <c r="G2836" s="832" t="s">
        <v>3106</v>
      </c>
      <c r="H2836" s="832" t="s">
        <v>689</v>
      </c>
      <c r="I2836" s="832" t="s">
        <v>2586</v>
      </c>
      <c r="J2836" s="832" t="s">
        <v>1288</v>
      </c>
      <c r="K2836" s="832" t="s">
        <v>2587</v>
      </c>
      <c r="L2836" s="835">
        <v>225.06</v>
      </c>
      <c r="M2836" s="835">
        <v>225.06</v>
      </c>
      <c r="N2836" s="832">
        <v>1</v>
      </c>
      <c r="O2836" s="836">
        <v>0.5</v>
      </c>
      <c r="P2836" s="835">
        <v>225.06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10</v>
      </c>
      <c r="B2837" s="832" t="s">
        <v>2982</v>
      </c>
      <c r="C2837" s="832" t="s">
        <v>2995</v>
      </c>
      <c r="D2837" s="833" t="s">
        <v>6900</v>
      </c>
      <c r="E2837" s="834" t="s">
        <v>3035</v>
      </c>
      <c r="F2837" s="832" t="s">
        <v>2984</v>
      </c>
      <c r="G2837" s="832" t="s">
        <v>3717</v>
      </c>
      <c r="H2837" s="832" t="s">
        <v>630</v>
      </c>
      <c r="I2837" s="832" t="s">
        <v>3718</v>
      </c>
      <c r="J2837" s="832" t="s">
        <v>3719</v>
      </c>
      <c r="K2837" s="832" t="s">
        <v>3139</v>
      </c>
      <c r="L2837" s="835">
        <v>55.95</v>
      </c>
      <c r="M2837" s="835">
        <v>2573.7000000000003</v>
      </c>
      <c r="N2837" s="832">
        <v>46</v>
      </c>
      <c r="O2837" s="836">
        <v>10</v>
      </c>
      <c r="P2837" s="835">
        <v>1510.65</v>
      </c>
      <c r="Q2837" s="837">
        <v>0.58695652173913038</v>
      </c>
      <c r="R2837" s="832">
        <v>27</v>
      </c>
      <c r="S2837" s="837">
        <v>0.58695652173913049</v>
      </c>
      <c r="T2837" s="836">
        <v>6</v>
      </c>
      <c r="U2837" s="838">
        <v>0.6</v>
      </c>
    </row>
    <row r="2838" spans="1:21" ht="14.4" customHeight="1" x14ac:dyDescent="0.3">
      <c r="A2838" s="831">
        <v>10</v>
      </c>
      <c r="B2838" s="832" t="s">
        <v>2982</v>
      </c>
      <c r="C2838" s="832" t="s">
        <v>2995</v>
      </c>
      <c r="D2838" s="833" t="s">
        <v>6900</v>
      </c>
      <c r="E2838" s="834" t="s">
        <v>3035</v>
      </c>
      <c r="F2838" s="832" t="s">
        <v>2984</v>
      </c>
      <c r="G2838" s="832" t="s">
        <v>3717</v>
      </c>
      <c r="H2838" s="832" t="s">
        <v>630</v>
      </c>
      <c r="I2838" s="832" t="s">
        <v>5131</v>
      </c>
      <c r="J2838" s="832" t="s">
        <v>3719</v>
      </c>
      <c r="K2838" s="832" t="s">
        <v>5132</v>
      </c>
      <c r="L2838" s="835">
        <v>128.55000000000001</v>
      </c>
      <c r="M2838" s="835">
        <v>3727.9500000000003</v>
      </c>
      <c r="N2838" s="832">
        <v>29</v>
      </c>
      <c r="O2838" s="836">
        <v>3.5</v>
      </c>
      <c r="P2838" s="835">
        <v>1671.15</v>
      </c>
      <c r="Q2838" s="837">
        <v>0.44827586206896552</v>
      </c>
      <c r="R2838" s="832">
        <v>13</v>
      </c>
      <c r="S2838" s="837">
        <v>0.44827586206896552</v>
      </c>
      <c r="T2838" s="836">
        <v>1.5</v>
      </c>
      <c r="U2838" s="838">
        <v>0.42857142857142855</v>
      </c>
    </row>
    <row r="2839" spans="1:21" ht="14.4" customHeight="1" x14ac:dyDescent="0.3">
      <c r="A2839" s="831">
        <v>10</v>
      </c>
      <c r="B2839" s="832" t="s">
        <v>2982</v>
      </c>
      <c r="C2839" s="832" t="s">
        <v>2995</v>
      </c>
      <c r="D2839" s="833" t="s">
        <v>6900</v>
      </c>
      <c r="E2839" s="834" t="s">
        <v>3035</v>
      </c>
      <c r="F2839" s="832" t="s">
        <v>2984</v>
      </c>
      <c r="G2839" s="832" t="s">
        <v>3201</v>
      </c>
      <c r="H2839" s="832" t="s">
        <v>630</v>
      </c>
      <c r="I2839" s="832" t="s">
        <v>3808</v>
      </c>
      <c r="J2839" s="832" t="s">
        <v>1364</v>
      </c>
      <c r="K2839" s="832" t="s">
        <v>3809</v>
      </c>
      <c r="L2839" s="835">
        <v>195.83</v>
      </c>
      <c r="M2839" s="835">
        <v>195.83</v>
      </c>
      <c r="N2839" s="832">
        <v>1</v>
      </c>
      <c r="O2839" s="836">
        <v>0.5</v>
      </c>
      <c r="P2839" s="835">
        <v>195.83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10</v>
      </c>
      <c r="B2840" s="832" t="s">
        <v>2982</v>
      </c>
      <c r="C2840" s="832" t="s">
        <v>2995</v>
      </c>
      <c r="D2840" s="833" t="s">
        <v>6900</v>
      </c>
      <c r="E2840" s="834" t="s">
        <v>3035</v>
      </c>
      <c r="F2840" s="832" t="s">
        <v>2984</v>
      </c>
      <c r="G2840" s="832" t="s">
        <v>4844</v>
      </c>
      <c r="H2840" s="832" t="s">
        <v>630</v>
      </c>
      <c r="I2840" s="832" t="s">
        <v>4845</v>
      </c>
      <c r="J2840" s="832" t="s">
        <v>4846</v>
      </c>
      <c r="K2840" s="832" t="s">
        <v>3485</v>
      </c>
      <c r="L2840" s="835">
        <v>0</v>
      </c>
      <c r="M2840" s="835">
        <v>0</v>
      </c>
      <c r="N2840" s="832">
        <v>31</v>
      </c>
      <c r="O2840" s="836">
        <v>7.5</v>
      </c>
      <c r="P2840" s="835">
        <v>0</v>
      </c>
      <c r="Q2840" s="837"/>
      <c r="R2840" s="832">
        <v>15</v>
      </c>
      <c r="S2840" s="837">
        <v>0.4838709677419355</v>
      </c>
      <c r="T2840" s="836">
        <v>3.5</v>
      </c>
      <c r="U2840" s="838">
        <v>0.46666666666666667</v>
      </c>
    </row>
    <row r="2841" spans="1:21" ht="14.4" customHeight="1" x14ac:dyDescent="0.3">
      <c r="A2841" s="831">
        <v>10</v>
      </c>
      <c r="B2841" s="832" t="s">
        <v>2982</v>
      </c>
      <c r="C2841" s="832" t="s">
        <v>2995</v>
      </c>
      <c r="D2841" s="833" t="s">
        <v>6900</v>
      </c>
      <c r="E2841" s="834" t="s">
        <v>3035</v>
      </c>
      <c r="F2841" s="832" t="s">
        <v>2984</v>
      </c>
      <c r="G2841" s="832" t="s">
        <v>4844</v>
      </c>
      <c r="H2841" s="832" t="s">
        <v>630</v>
      </c>
      <c r="I2841" s="832" t="s">
        <v>5133</v>
      </c>
      <c r="J2841" s="832" t="s">
        <v>4846</v>
      </c>
      <c r="K2841" s="832" t="s">
        <v>3485</v>
      </c>
      <c r="L2841" s="835">
        <v>0</v>
      </c>
      <c r="M2841" s="835">
        <v>0</v>
      </c>
      <c r="N2841" s="832">
        <v>10</v>
      </c>
      <c r="O2841" s="836">
        <v>2</v>
      </c>
      <c r="P2841" s="835">
        <v>0</v>
      </c>
      <c r="Q2841" s="837"/>
      <c r="R2841" s="832">
        <v>10</v>
      </c>
      <c r="S2841" s="837">
        <v>1</v>
      </c>
      <c r="T2841" s="836">
        <v>2</v>
      </c>
      <c r="U2841" s="838">
        <v>1</v>
      </c>
    </row>
    <row r="2842" spans="1:21" ht="14.4" customHeight="1" x14ac:dyDescent="0.3">
      <c r="A2842" s="831">
        <v>10</v>
      </c>
      <c r="B2842" s="832" t="s">
        <v>2982</v>
      </c>
      <c r="C2842" s="832" t="s">
        <v>2995</v>
      </c>
      <c r="D2842" s="833" t="s">
        <v>6900</v>
      </c>
      <c r="E2842" s="834" t="s">
        <v>3035</v>
      </c>
      <c r="F2842" s="832" t="s">
        <v>2984</v>
      </c>
      <c r="G2842" s="832" t="s">
        <v>3648</v>
      </c>
      <c r="H2842" s="832" t="s">
        <v>630</v>
      </c>
      <c r="I2842" s="832" t="s">
        <v>4221</v>
      </c>
      <c r="J2842" s="832" t="s">
        <v>764</v>
      </c>
      <c r="K2842" s="832" t="s">
        <v>4222</v>
      </c>
      <c r="L2842" s="835">
        <v>18.809999999999999</v>
      </c>
      <c r="M2842" s="835">
        <v>94.049999999999983</v>
      </c>
      <c r="N2842" s="832">
        <v>5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10</v>
      </c>
      <c r="B2843" s="832" t="s">
        <v>2982</v>
      </c>
      <c r="C2843" s="832" t="s">
        <v>2995</v>
      </c>
      <c r="D2843" s="833" t="s">
        <v>6900</v>
      </c>
      <c r="E2843" s="834" t="s">
        <v>3035</v>
      </c>
      <c r="F2843" s="832" t="s">
        <v>2984</v>
      </c>
      <c r="G2843" s="832" t="s">
        <v>3648</v>
      </c>
      <c r="H2843" s="832" t="s">
        <v>630</v>
      </c>
      <c r="I2843" s="832" t="s">
        <v>4255</v>
      </c>
      <c r="J2843" s="832" t="s">
        <v>764</v>
      </c>
      <c r="K2843" s="832" t="s">
        <v>4256</v>
      </c>
      <c r="L2843" s="835">
        <v>37.61</v>
      </c>
      <c r="M2843" s="835">
        <v>75.22</v>
      </c>
      <c r="N2843" s="832">
        <v>2</v>
      </c>
      <c r="O2843" s="836">
        <v>2</v>
      </c>
      <c r="P2843" s="835">
        <v>37.61</v>
      </c>
      <c r="Q2843" s="837">
        <v>0.5</v>
      </c>
      <c r="R2843" s="832">
        <v>1</v>
      </c>
      <c r="S2843" s="837">
        <v>0.5</v>
      </c>
      <c r="T2843" s="836">
        <v>1</v>
      </c>
      <c r="U2843" s="838">
        <v>0.5</v>
      </c>
    </row>
    <row r="2844" spans="1:21" ht="14.4" customHeight="1" x14ac:dyDescent="0.3">
      <c r="A2844" s="831">
        <v>10</v>
      </c>
      <c r="B2844" s="832" t="s">
        <v>2982</v>
      </c>
      <c r="C2844" s="832" t="s">
        <v>2995</v>
      </c>
      <c r="D2844" s="833" t="s">
        <v>6900</v>
      </c>
      <c r="E2844" s="834" t="s">
        <v>3035</v>
      </c>
      <c r="F2844" s="832" t="s">
        <v>2984</v>
      </c>
      <c r="G2844" s="832" t="s">
        <v>3648</v>
      </c>
      <c r="H2844" s="832" t="s">
        <v>630</v>
      </c>
      <c r="I2844" s="832" t="s">
        <v>4788</v>
      </c>
      <c r="J2844" s="832" t="s">
        <v>1380</v>
      </c>
      <c r="K2844" s="832" t="s">
        <v>4789</v>
      </c>
      <c r="L2844" s="835">
        <v>80.760000000000005</v>
      </c>
      <c r="M2844" s="835">
        <v>646.08000000000004</v>
      </c>
      <c r="N2844" s="832">
        <v>8</v>
      </c>
      <c r="O2844" s="836">
        <v>4</v>
      </c>
      <c r="P2844" s="835">
        <v>323.04000000000002</v>
      </c>
      <c r="Q2844" s="837">
        <v>0.5</v>
      </c>
      <c r="R2844" s="832">
        <v>4</v>
      </c>
      <c r="S2844" s="837">
        <v>0.5</v>
      </c>
      <c r="T2844" s="836">
        <v>2.5</v>
      </c>
      <c r="U2844" s="838">
        <v>0.625</v>
      </c>
    </row>
    <row r="2845" spans="1:21" ht="14.4" customHeight="1" x14ac:dyDescent="0.3">
      <c r="A2845" s="831">
        <v>10</v>
      </c>
      <c r="B2845" s="832" t="s">
        <v>2982</v>
      </c>
      <c r="C2845" s="832" t="s">
        <v>2995</v>
      </c>
      <c r="D2845" s="833" t="s">
        <v>6900</v>
      </c>
      <c r="E2845" s="834" t="s">
        <v>3035</v>
      </c>
      <c r="F2845" s="832" t="s">
        <v>2984</v>
      </c>
      <c r="G2845" s="832" t="s">
        <v>3648</v>
      </c>
      <c r="H2845" s="832" t="s">
        <v>630</v>
      </c>
      <c r="I2845" s="832" t="s">
        <v>3649</v>
      </c>
      <c r="J2845" s="832" t="s">
        <v>1380</v>
      </c>
      <c r="K2845" s="832" t="s">
        <v>3650</v>
      </c>
      <c r="L2845" s="835">
        <v>161.52000000000001</v>
      </c>
      <c r="M2845" s="835">
        <v>4522.5600000000004</v>
      </c>
      <c r="N2845" s="832">
        <v>28</v>
      </c>
      <c r="O2845" s="836">
        <v>14.5</v>
      </c>
      <c r="P2845" s="835">
        <v>2422.8000000000002</v>
      </c>
      <c r="Q2845" s="837">
        <v>0.5357142857142857</v>
      </c>
      <c r="R2845" s="832">
        <v>15</v>
      </c>
      <c r="S2845" s="837">
        <v>0.5357142857142857</v>
      </c>
      <c r="T2845" s="836">
        <v>6.5</v>
      </c>
      <c r="U2845" s="838">
        <v>0.44827586206896552</v>
      </c>
    </row>
    <row r="2846" spans="1:21" ht="14.4" customHeight="1" x14ac:dyDescent="0.3">
      <c r="A2846" s="831">
        <v>10</v>
      </c>
      <c r="B2846" s="832" t="s">
        <v>2982</v>
      </c>
      <c r="C2846" s="832" t="s">
        <v>2995</v>
      </c>
      <c r="D2846" s="833" t="s">
        <v>6900</v>
      </c>
      <c r="E2846" s="834" t="s">
        <v>3035</v>
      </c>
      <c r="F2846" s="832" t="s">
        <v>2984</v>
      </c>
      <c r="G2846" s="832" t="s">
        <v>3648</v>
      </c>
      <c r="H2846" s="832" t="s">
        <v>630</v>
      </c>
      <c r="I2846" s="832" t="s">
        <v>5134</v>
      </c>
      <c r="J2846" s="832" t="s">
        <v>764</v>
      </c>
      <c r="K2846" s="832" t="s">
        <v>5135</v>
      </c>
      <c r="L2846" s="835">
        <v>37.61</v>
      </c>
      <c r="M2846" s="835">
        <v>37.61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10</v>
      </c>
      <c r="B2847" s="832" t="s">
        <v>2982</v>
      </c>
      <c r="C2847" s="832" t="s">
        <v>2995</v>
      </c>
      <c r="D2847" s="833" t="s">
        <v>6900</v>
      </c>
      <c r="E2847" s="834" t="s">
        <v>3035</v>
      </c>
      <c r="F2847" s="832" t="s">
        <v>2984</v>
      </c>
      <c r="G2847" s="832" t="s">
        <v>4039</v>
      </c>
      <c r="H2847" s="832" t="s">
        <v>630</v>
      </c>
      <c r="I2847" s="832" t="s">
        <v>4184</v>
      </c>
      <c r="J2847" s="832" t="s">
        <v>1898</v>
      </c>
      <c r="K2847" s="832" t="s">
        <v>4185</v>
      </c>
      <c r="L2847" s="835">
        <v>182.22</v>
      </c>
      <c r="M2847" s="835">
        <v>182.22</v>
      </c>
      <c r="N2847" s="832">
        <v>1</v>
      </c>
      <c r="O2847" s="836">
        <v>1</v>
      </c>
      <c r="P2847" s="835">
        <v>182.22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10</v>
      </c>
      <c r="B2848" s="832" t="s">
        <v>2982</v>
      </c>
      <c r="C2848" s="832" t="s">
        <v>2995</v>
      </c>
      <c r="D2848" s="833" t="s">
        <v>6900</v>
      </c>
      <c r="E2848" s="834" t="s">
        <v>3035</v>
      </c>
      <c r="F2848" s="832" t="s">
        <v>2984</v>
      </c>
      <c r="G2848" s="832" t="s">
        <v>5136</v>
      </c>
      <c r="H2848" s="832" t="s">
        <v>630</v>
      </c>
      <c r="I2848" s="832" t="s">
        <v>5137</v>
      </c>
      <c r="J2848" s="832" t="s">
        <v>5138</v>
      </c>
      <c r="K2848" s="832" t="s">
        <v>5139</v>
      </c>
      <c r="L2848" s="835">
        <v>3292.47</v>
      </c>
      <c r="M2848" s="835">
        <v>29632.23</v>
      </c>
      <c r="N2848" s="832">
        <v>9</v>
      </c>
      <c r="O2848" s="836">
        <v>1.5</v>
      </c>
      <c r="P2848" s="835">
        <v>29632.23</v>
      </c>
      <c r="Q2848" s="837">
        <v>1</v>
      </c>
      <c r="R2848" s="832">
        <v>9</v>
      </c>
      <c r="S2848" s="837">
        <v>1</v>
      </c>
      <c r="T2848" s="836">
        <v>1.5</v>
      </c>
      <c r="U2848" s="838">
        <v>1</v>
      </c>
    </row>
    <row r="2849" spans="1:21" ht="14.4" customHeight="1" x14ac:dyDescent="0.3">
      <c r="A2849" s="831">
        <v>10</v>
      </c>
      <c r="B2849" s="832" t="s">
        <v>2982</v>
      </c>
      <c r="C2849" s="832" t="s">
        <v>2995</v>
      </c>
      <c r="D2849" s="833" t="s">
        <v>6900</v>
      </c>
      <c r="E2849" s="834" t="s">
        <v>3035</v>
      </c>
      <c r="F2849" s="832" t="s">
        <v>2984</v>
      </c>
      <c r="G2849" s="832" t="s">
        <v>5140</v>
      </c>
      <c r="H2849" s="832" t="s">
        <v>630</v>
      </c>
      <c r="I2849" s="832" t="s">
        <v>5141</v>
      </c>
      <c r="J2849" s="832" t="s">
        <v>5142</v>
      </c>
      <c r="K2849" s="832" t="s">
        <v>5143</v>
      </c>
      <c r="L2849" s="835">
        <v>0</v>
      </c>
      <c r="M2849" s="835">
        <v>0</v>
      </c>
      <c r="N2849" s="832">
        <v>7</v>
      </c>
      <c r="O2849" s="836">
        <v>0.5</v>
      </c>
      <c r="P2849" s="835"/>
      <c r="Q2849" s="837"/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10</v>
      </c>
      <c r="B2850" s="832" t="s">
        <v>2982</v>
      </c>
      <c r="C2850" s="832" t="s">
        <v>2995</v>
      </c>
      <c r="D2850" s="833" t="s">
        <v>6900</v>
      </c>
      <c r="E2850" s="834" t="s">
        <v>3035</v>
      </c>
      <c r="F2850" s="832" t="s">
        <v>2984</v>
      </c>
      <c r="G2850" s="832" t="s">
        <v>5140</v>
      </c>
      <c r="H2850" s="832" t="s">
        <v>630</v>
      </c>
      <c r="I2850" s="832" t="s">
        <v>5144</v>
      </c>
      <c r="J2850" s="832" t="s">
        <v>5142</v>
      </c>
      <c r="K2850" s="832" t="s">
        <v>5145</v>
      </c>
      <c r="L2850" s="835">
        <v>270.95</v>
      </c>
      <c r="M2850" s="835">
        <v>812.84999999999991</v>
      </c>
      <c r="N2850" s="832">
        <v>3</v>
      </c>
      <c r="O2850" s="836">
        <v>1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10</v>
      </c>
      <c r="B2851" s="832" t="s">
        <v>2982</v>
      </c>
      <c r="C2851" s="832" t="s">
        <v>2995</v>
      </c>
      <c r="D2851" s="833" t="s">
        <v>6900</v>
      </c>
      <c r="E2851" s="834" t="s">
        <v>3035</v>
      </c>
      <c r="F2851" s="832" t="s">
        <v>2984</v>
      </c>
      <c r="G2851" s="832" t="s">
        <v>4399</v>
      </c>
      <c r="H2851" s="832" t="s">
        <v>630</v>
      </c>
      <c r="I2851" s="832" t="s">
        <v>4400</v>
      </c>
      <c r="J2851" s="832" t="s">
        <v>896</v>
      </c>
      <c r="K2851" s="832" t="s">
        <v>4401</v>
      </c>
      <c r="L2851" s="835">
        <v>19.89</v>
      </c>
      <c r="M2851" s="835">
        <v>1074.0600000000002</v>
      </c>
      <c r="N2851" s="832">
        <v>54</v>
      </c>
      <c r="O2851" s="836">
        <v>6.5</v>
      </c>
      <c r="P2851" s="835">
        <v>497.25000000000006</v>
      </c>
      <c r="Q2851" s="837">
        <v>0.46296296296296297</v>
      </c>
      <c r="R2851" s="832">
        <v>25</v>
      </c>
      <c r="S2851" s="837">
        <v>0.46296296296296297</v>
      </c>
      <c r="T2851" s="836">
        <v>3</v>
      </c>
      <c r="U2851" s="838">
        <v>0.46153846153846156</v>
      </c>
    </row>
    <row r="2852" spans="1:21" ht="14.4" customHeight="1" x14ac:dyDescent="0.3">
      <c r="A2852" s="831">
        <v>10</v>
      </c>
      <c r="B2852" s="832" t="s">
        <v>2982</v>
      </c>
      <c r="C2852" s="832" t="s">
        <v>2995</v>
      </c>
      <c r="D2852" s="833" t="s">
        <v>6900</v>
      </c>
      <c r="E2852" s="834" t="s">
        <v>3035</v>
      </c>
      <c r="F2852" s="832" t="s">
        <v>2984</v>
      </c>
      <c r="G2852" s="832" t="s">
        <v>4399</v>
      </c>
      <c r="H2852" s="832" t="s">
        <v>630</v>
      </c>
      <c r="I2852" s="832" t="s">
        <v>4402</v>
      </c>
      <c r="J2852" s="832" t="s">
        <v>2233</v>
      </c>
      <c r="K2852" s="832" t="s">
        <v>4403</v>
      </c>
      <c r="L2852" s="835">
        <v>132.63</v>
      </c>
      <c r="M2852" s="835">
        <v>2917.8599999999997</v>
      </c>
      <c r="N2852" s="832">
        <v>22</v>
      </c>
      <c r="O2852" s="836">
        <v>6.5</v>
      </c>
      <c r="P2852" s="835">
        <v>1061.04</v>
      </c>
      <c r="Q2852" s="837">
        <v>0.36363636363636365</v>
      </c>
      <c r="R2852" s="832">
        <v>8</v>
      </c>
      <c r="S2852" s="837">
        <v>0.36363636363636365</v>
      </c>
      <c r="T2852" s="836">
        <v>2.5</v>
      </c>
      <c r="U2852" s="838">
        <v>0.38461538461538464</v>
      </c>
    </row>
    <row r="2853" spans="1:21" ht="14.4" customHeight="1" x14ac:dyDescent="0.3">
      <c r="A2853" s="831">
        <v>10</v>
      </c>
      <c r="B2853" s="832" t="s">
        <v>2982</v>
      </c>
      <c r="C2853" s="832" t="s">
        <v>2995</v>
      </c>
      <c r="D2853" s="833" t="s">
        <v>6900</v>
      </c>
      <c r="E2853" s="834" t="s">
        <v>3035</v>
      </c>
      <c r="F2853" s="832" t="s">
        <v>2984</v>
      </c>
      <c r="G2853" s="832" t="s">
        <v>4399</v>
      </c>
      <c r="H2853" s="832" t="s">
        <v>630</v>
      </c>
      <c r="I2853" s="832" t="s">
        <v>4899</v>
      </c>
      <c r="J2853" s="832" t="s">
        <v>896</v>
      </c>
      <c r="K2853" s="832" t="s">
        <v>4900</v>
      </c>
      <c r="L2853" s="835">
        <v>19.89</v>
      </c>
      <c r="M2853" s="835">
        <v>198.9</v>
      </c>
      <c r="N2853" s="832">
        <v>10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10</v>
      </c>
      <c r="B2854" s="832" t="s">
        <v>2982</v>
      </c>
      <c r="C2854" s="832" t="s">
        <v>2995</v>
      </c>
      <c r="D2854" s="833" t="s">
        <v>6900</v>
      </c>
      <c r="E2854" s="834" t="s">
        <v>3035</v>
      </c>
      <c r="F2854" s="832" t="s">
        <v>2984</v>
      </c>
      <c r="G2854" s="832" t="s">
        <v>5146</v>
      </c>
      <c r="H2854" s="832" t="s">
        <v>630</v>
      </c>
      <c r="I2854" s="832" t="s">
        <v>2916</v>
      </c>
      <c r="J2854" s="832" t="s">
        <v>2917</v>
      </c>
      <c r="K2854" s="832" t="s">
        <v>2918</v>
      </c>
      <c r="L2854" s="835">
        <v>232.68</v>
      </c>
      <c r="M2854" s="835">
        <v>3257.52</v>
      </c>
      <c r="N2854" s="832">
        <v>14</v>
      </c>
      <c r="O2854" s="836">
        <v>4.5</v>
      </c>
      <c r="P2854" s="835">
        <v>2792.16</v>
      </c>
      <c r="Q2854" s="837">
        <v>0.8571428571428571</v>
      </c>
      <c r="R2854" s="832">
        <v>12</v>
      </c>
      <c r="S2854" s="837">
        <v>0.8571428571428571</v>
      </c>
      <c r="T2854" s="836">
        <v>3.5</v>
      </c>
      <c r="U2854" s="838">
        <v>0.77777777777777779</v>
      </c>
    </row>
    <row r="2855" spans="1:21" ht="14.4" customHeight="1" x14ac:dyDescent="0.3">
      <c r="A2855" s="831">
        <v>10</v>
      </c>
      <c r="B2855" s="832" t="s">
        <v>2982</v>
      </c>
      <c r="C2855" s="832" t="s">
        <v>2995</v>
      </c>
      <c r="D2855" s="833" t="s">
        <v>6900</v>
      </c>
      <c r="E2855" s="834" t="s">
        <v>3035</v>
      </c>
      <c r="F2855" s="832" t="s">
        <v>2984</v>
      </c>
      <c r="G2855" s="832" t="s">
        <v>5147</v>
      </c>
      <c r="H2855" s="832" t="s">
        <v>630</v>
      </c>
      <c r="I2855" s="832" t="s">
        <v>5148</v>
      </c>
      <c r="J2855" s="832" t="s">
        <v>5149</v>
      </c>
      <c r="K2855" s="832" t="s">
        <v>5150</v>
      </c>
      <c r="L2855" s="835">
        <v>537.12</v>
      </c>
      <c r="M2855" s="835">
        <v>7519.68</v>
      </c>
      <c r="N2855" s="832">
        <v>14</v>
      </c>
      <c r="O2855" s="836">
        <v>2.5</v>
      </c>
      <c r="P2855" s="835">
        <v>7519.68</v>
      </c>
      <c r="Q2855" s="837">
        <v>1</v>
      </c>
      <c r="R2855" s="832">
        <v>14</v>
      </c>
      <c r="S2855" s="837">
        <v>1</v>
      </c>
      <c r="T2855" s="836">
        <v>2.5</v>
      </c>
      <c r="U2855" s="838">
        <v>1</v>
      </c>
    </row>
    <row r="2856" spans="1:21" ht="14.4" customHeight="1" x14ac:dyDescent="0.3">
      <c r="A2856" s="831">
        <v>10</v>
      </c>
      <c r="B2856" s="832" t="s">
        <v>2982</v>
      </c>
      <c r="C2856" s="832" t="s">
        <v>2995</v>
      </c>
      <c r="D2856" s="833" t="s">
        <v>6900</v>
      </c>
      <c r="E2856" s="834" t="s">
        <v>3035</v>
      </c>
      <c r="F2856" s="832" t="s">
        <v>2984</v>
      </c>
      <c r="G2856" s="832" t="s">
        <v>5147</v>
      </c>
      <c r="H2856" s="832" t="s">
        <v>689</v>
      </c>
      <c r="I2856" s="832" t="s">
        <v>5151</v>
      </c>
      <c r="J2856" s="832" t="s">
        <v>5152</v>
      </c>
      <c r="K2856" s="832" t="s">
        <v>5153</v>
      </c>
      <c r="L2856" s="835">
        <v>483.4</v>
      </c>
      <c r="M2856" s="835">
        <v>483.4</v>
      </c>
      <c r="N2856" s="832">
        <v>1</v>
      </c>
      <c r="O2856" s="836">
        <v>1</v>
      </c>
      <c r="P2856" s="835">
        <v>483.4</v>
      </c>
      <c r="Q2856" s="837">
        <v>1</v>
      </c>
      <c r="R2856" s="832">
        <v>1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10</v>
      </c>
      <c r="B2857" s="832" t="s">
        <v>2982</v>
      </c>
      <c r="C2857" s="832" t="s">
        <v>2995</v>
      </c>
      <c r="D2857" s="833" t="s">
        <v>6900</v>
      </c>
      <c r="E2857" s="834" t="s">
        <v>3035</v>
      </c>
      <c r="F2857" s="832" t="s">
        <v>2984</v>
      </c>
      <c r="G2857" s="832" t="s">
        <v>3730</v>
      </c>
      <c r="H2857" s="832" t="s">
        <v>630</v>
      </c>
      <c r="I2857" s="832" t="s">
        <v>3731</v>
      </c>
      <c r="J2857" s="832" t="s">
        <v>3732</v>
      </c>
      <c r="K2857" s="832" t="s">
        <v>3733</v>
      </c>
      <c r="L2857" s="835">
        <v>13.73</v>
      </c>
      <c r="M2857" s="835">
        <v>41.19</v>
      </c>
      <c r="N2857" s="832">
        <v>3</v>
      </c>
      <c r="O2857" s="836">
        <v>2.5</v>
      </c>
      <c r="P2857" s="835">
        <v>41.19</v>
      </c>
      <c r="Q2857" s="837">
        <v>1</v>
      </c>
      <c r="R2857" s="832">
        <v>3</v>
      </c>
      <c r="S2857" s="837">
        <v>1</v>
      </c>
      <c r="T2857" s="836">
        <v>2.5</v>
      </c>
      <c r="U2857" s="838">
        <v>1</v>
      </c>
    </row>
    <row r="2858" spans="1:21" ht="14.4" customHeight="1" x14ac:dyDescent="0.3">
      <c r="A2858" s="831">
        <v>10</v>
      </c>
      <c r="B2858" s="832" t="s">
        <v>2982</v>
      </c>
      <c r="C2858" s="832" t="s">
        <v>2995</v>
      </c>
      <c r="D2858" s="833" t="s">
        <v>6900</v>
      </c>
      <c r="E2858" s="834" t="s">
        <v>3035</v>
      </c>
      <c r="F2858" s="832" t="s">
        <v>2984</v>
      </c>
      <c r="G2858" s="832" t="s">
        <v>3320</v>
      </c>
      <c r="H2858" s="832" t="s">
        <v>630</v>
      </c>
      <c r="I2858" s="832" t="s">
        <v>3321</v>
      </c>
      <c r="J2858" s="832" t="s">
        <v>2217</v>
      </c>
      <c r="K2858" s="832" t="s">
        <v>3322</v>
      </c>
      <c r="L2858" s="835">
        <v>107.27</v>
      </c>
      <c r="M2858" s="835">
        <v>1716.3200000000002</v>
      </c>
      <c r="N2858" s="832">
        <v>16</v>
      </c>
      <c r="O2858" s="836">
        <v>7</v>
      </c>
      <c r="P2858" s="835">
        <v>750.89</v>
      </c>
      <c r="Q2858" s="837">
        <v>0.43749999999999994</v>
      </c>
      <c r="R2858" s="832">
        <v>7</v>
      </c>
      <c r="S2858" s="837">
        <v>0.4375</v>
      </c>
      <c r="T2858" s="836">
        <v>3</v>
      </c>
      <c r="U2858" s="838">
        <v>0.42857142857142855</v>
      </c>
    </row>
    <row r="2859" spans="1:21" ht="14.4" customHeight="1" x14ac:dyDescent="0.3">
      <c r="A2859" s="831">
        <v>10</v>
      </c>
      <c r="B2859" s="832" t="s">
        <v>2982</v>
      </c>
      <c r="C2859" s="832" t="s">
        <v>2995</v>
      </c>
      <c r="D2859" s="833" t="s">
        <v>6900</v>
      </c>
      <c r="E2859" s="834" t="s">
        <v>3035</v>
      </c>
      <c r="F2859" s="832" t="s">
        <v>2984</v>
      </c>
      <c r="G2859" s="832" t="s">
        <v>3320</v>
      </c>
      <c r="H2859" s="832" t="s">
        <v>630</v>
      </c>
      <c r="I2859" s="832" t="s">
        <v>3817</v>
      </c>
      <c r="J2859" s="832" t="s">
        <v>2217</v>
      </c>
      <c r="K2859" s="832" t="s">
        <v>3322</v>
      </c>
      <c r="L2859" s="835">
        <v>107.27</v>
      </c>
      <c r="M2859" s="835">
        <v>536.35</v>
      </c>
      <c r="N2859" s="832">
        <v>5</v>
      </c>
      <c r="O2859" s="836">
        <v>1.5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10</v>
      </c>
      <c r="B2860" s="832" t="s">
        <v>2982</v>
      </c>
      <c r="C2860" s="832" t="s">
        <v>2995</v>
      </c>
      <c r="D2860" s="833" t="s">
        <v>6900</v>
      </c>
      <c r="E2860" s="834" t="s">
        <v>3035</v>
      </c>
      <c r="F2860" s="832" t="s">
        <v>2984</v>
      </c>
      <c r="G2860" s="832" t="s">
        <v>4190</v>
      </c>
      <c r="H2860" s="832" t="s">
        <v>630</v>
      </c>
      <c r="I2860" s="832" t="s">
        <v>4196</v>
      </c>
      <c r="J2860" s="832" t="s">
        <v>4197</v>
      </c>
      <c r="K2860" s="832" t="s">
        <v>4198</v>
      </c>
      <c r="L2860" s="835">
        <v>0</v>
      </c>
      <c r="M2860" s="835">
        <v>0</v>
      </c>
      <c r="N2860" s="832">
        <v>1</v>
      </c>
      <c r="O2860" s="836">
        <v>0.5</v>
      </c>
      <c r="P2860" s="835">
        <v>0</v>
      </c>
      <c r="Q2860" s="837"/>
      <c r="R2860" s="832">
        <v>1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10</v>
      </c>
      <c r="B2861" s="832" t="s">
        <v>2982</v>
      </c>
      <c r="C2861" s="832" t="s">
        <v>2995</v>
      </c>
      <c r="D2861" s="833" t="s">
        <v>6900</v>
      </c>
      <c r="E2861" s="834" t="s">
        <v>3035</v>
      </c>
      <c r="F2861" s="832" t="s">
        <v>2984</v>
      </c>
      <c r="G2861" s="832" t="s">
        <v>3887</v>
      </c>
      <c r="H2861" s="832" t="s">
        <v>630</v>
      </c>
      <c r="I2861" s="832" t="s">
        <v>3888</v>
      </c>
      <c r="J2861" s="832" t="s">
        <v>766</v>
      </c>
      <c r="K2861" s="832" t="s">
        <v>3889</v>
      </c>
      <c r="L2861" s="835">
        <v>27.28</v>
      </c>
      <c r="M2861" s="835">
        <v>791.12000000000012</v>
      </c>
      <c r="N2861" s="832">
        <v>29</v>
      </c>
      <c r="O2861" s="836">
        <v>7.5</v>
      </c>
      <c r="P2861" s="835">
        <v>518.32000000000005</v>
      </c>
      <c r="Q2861" s="837">
        <v>0.65517241379310343</v>
      </c>
      <c r="R2861" s="832">
        <v>19</v>
      </c>
      <c r="S2861" s="837">
        <v>0.65517241379310343</v>
      </c>
      <c r="T2861" s="836">
        <v>3.5</v>
      </c>
      <c r="U2861" s="838">
        <v>0.46666666666666667</v>
      </c>
    </row>
    <row r="2862" spans="1:21" ht="14.4" customHeight="1" x14ac:dyDescent="0.3">
      <c r="A2862" s="831">
        <v>10</v>
      </c>
      <c r="B2862" s="832" t="s">
        <v>2982</v>
      </c>
      <c r="C2862" s="832" t="s">
        <v>2995</v>
      </c>
      <c r="D2862" s="833" t="s">
        <v>6900</v>
      </c>
      <c r="E2862" s="834" t="s">
        <v>3035</v>
      </c>
      <c r="F2862" s="832" t="s">
        <v>2984</v>
      </c>
      <c r="G2862" s="832" t="s">
        <v>5154</v>
      </c>
      <c r="H2862" s="832" t="s">
        <v>630</v>
      </c>
      <c r="I2862" s="832" t="s">
        <v>5155</v>
      </c>
      <c r="J2862" s="832" t="s">
        <v>2153</v>
      </c>
      <c r="K2862" s="832" t="s">
        <v>5156</v>
      </c>
      <c r="L2862" s="835">
        <v>0</v>
      </c>
      <c r="M2862" s="835">
        <v>0</v>
      </c>
      <c r="N2862" s="832">
        <v>1</v>
      </c>
      <c r="O2862" s="836">
        <v>1</v>
      </c>
      <c r="P2862" s="835">
        <v>0</v>
      </c>
      <c r="Q2862" s="837"/>
      <c r="R2862" s="832">
        <v>1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10</v>
      </c>
      <c r="B2863" s="832" t="s">
        <v>2982</v>
      </c>
      <c r="C2863" s="832" t="s">
        <v>2995</v>
      </c>
      <c r="D2863" s="833" t="s">
        <v>6900</v>
      </c>
      <c r="E2863" s="834" t="s">
        <v>3035</v>
      </c>
      <c r="F2863" s="832" t="s">
        <v>2984</v>
      </c>
      <c r="G2863" s="832" t="s">
        <v>3818</v>
      </c>
      <c r="H2863" s="832" t="s">
        <v>630</v>
      </c>
      <c r="I2863" s="832" t="s">
        <v>3819</v>
      </c>
      <c r="J2863" s="832" t="s">
        <v>3820</v>
      </c>
      <c r="K2863" s="832" t="s">
        <v>3821</v>
      </c>
      <c r="L2863" s="835">
        <v>76.22</v>
      </c>
      <c r="M2863" s="835">
        <v>838.42</v>
      </c>
      <c r="N2863" s="832">
        <v>11</v>
      </c>
      <c r="O2863" s="836">
        <v>2.5</v>
      </c>
      <c r="P2863" s="835">
        <v>228.66</v>
      </c>
      <c r="Q2863" s="837">
        <v>0.27272727272727276</v>
      </c>
      <c r="R2863" s="832">
        <v>3</v>
      </c>
      <c r="S2863" s="837">
        <v>0.27272727272727271</v>
      </c>
      <c r="T2863" s="836">
        <v>1</v>
      </c>
      <c r="U2863" s="838">
        <v>0.4</v>
      </c>
    </row>
    <row r="2864" spans="1:21" ht="14.4" customHeight="1" x14ac:dyDescent="0.3">
      <c r="A2864" s="831">
        <v>10</v>
      </c>
      <c r="B2864" s="832" t="s">
        <v>2982</v>
      </c>
      <c r="C2864" s="832" t="s">
        <v>2995</v>
      </c>
      <c r="D2864" s="833" t="s">
        <v>6900</v>
      </c>
      <c r="E2864" s="834" t="s">
        <v>3035</v>
      </c>
      <c r="F2864" s="832" t="s">
        <v>2984</v>
      </c>
      <c r="G2864" s="832" t="s">
        <v>3818</v>
      </c>
      <c r="H2864" s="832" t="s">
        <v>630</v>
      </c>
      <c r="I2864" s="832" t="s">
        <v>3819</v>
      </c>
      <c r="J2864" s="832" t="s">
        <v>3820</v>
      </c>
      <c r="K2864" s="832" t="s">
        <v>3821</v>
      </c>
      <c r="L2864" s="835">
        <v>74.64</v>
      </c>
      <c r="M2864" s="835">
        <v>895.68000000000006</v>
      </c>
      <c r="N2864" s="832">
        <v>12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10</v>
      </c>
      <c r="B2865" s="832" t="s">
        <v>2982</v>
      </c>
      <c r="C2865" s="832" t="s">
        <v>2995</v>
      </c>
      <c r="D2865" s="833" t="s">
        <v>6900</v>
      </c>
      <c r="E2865" s="834" t="s">
        <v>3035</v>
      </c>
      <c r="F2865" s="832" t="s">
        <v>2984</v>
      </c>
      <c r="G2865" s="832" t="s">
        <v>3818</v>
      </c>
      <c r="H2865" s="832" t="s">
        <v>630</v>
      </c>
      <c r="I2865" s="832" t="s">
        <v>5157</v>
      </c>
      <c r="J2865" s="832" t="s">
        <v>5158</v>
      </c>
      <c r="K2865" s="832" t="s">
        <v>5159</v>
      </c>
      <c r="L2865" s="835">
        <v>84.06</v>
      </c>
      <c r="M2865" s="835">
        <v>420.3</v>
      </c>
      <c r="N2865" s="832">
        <v>5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10</v>
      </c>
      <c r="B2866" s="832" t="s">
        <v>2982</v>
      </c>
      <c r="C2866" s="832" t="s">
        <v>2995</v>
      </c>
      <c r="D2866" s="833" t="s">
        <v>6900</v>
      </c>
      <c r="E2866" s="834" t="s">
        <v>3035</v>
      </c>
      <c r="F2866" s="832" t="s">
        <v>2984</v>
      </c>
      <c r="G2866" s="832" t="s">
        <v>3818</v>
      </c>
      <c r="H2866" s="832" t="s">
        <v>630</v>
      </c>
      <c r="I2866" s="832" t="s">
        <v>5157</v>
      </c>
      <c r="J2866" s="832" t="s">
        <v>5158</v>
      </c>
      <c r="K2866" s="832" t="s">
        <v>5159</v>
      </c>
      <c r="L2866" s="835">
        <v>82.31</v>
      </c>
      <c r="M2866" s="835">
        <v>329.24</v>
      </c>
      <c r="N2866" s="832">
        <v>4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10</v>
      </c>
      <c r="B2867" s="832" t="s">
        <v>2982</v>
      </c>
      <c r="C2867" s="832" t="s">
        <v>2995</v>
      </c>
      <c r="D2867" s="833" t="s">
        <v>6900</v>
      </c>
      <c r="E2867" s="834" t="s">
        <v>3035</v>
      </c>
      <c r="F2867" s="832" t="s">
        <v>2984</v>
      </c>
      <c r="G2867" s="832" t="s">
        <v>3818</v>
      </c>
      <c r="H2867" s="832" t="s">
        <v>630</v>
      </c>
      <c r="I2867" s="832" t="s">
        <v>5160</v>
      </c>
      <c r="J2867" s="832" t="s">
        <v>5161</v>
      </c>
      <c r="K2867" s="832" t="s">
        <v>5162</v>
      </c>
      <c r="L2867" s="835">
        <v>102.9</v>
      </c>
      <c r="M2867" s="835">
        <v>411.6</v>
      </c>
      <c r="N2867" s="832">
        <v>4</v>
      </c>
      <c r="O2867" s="836">
        <v>0.5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10</v>
      </c>
      <c r="B2868" s="832" t="s">
        <v>2982</v>
      </c>
      <c r="C2868" s="832" t="s">
        <v>2995</v>
      </c>
      <c r="D2868" s="833" t="s">
        <v>6900</v>
      </c>
      <c r="E2868" s="834" t="s">
        <v>3035</v>
      </c>
      <c r="F2868" s="832" t="s">
        <v>2984</v>
      </c>
      <c r="G2868" s="832" t="s">
        <v>3818</v>
      </c>
      <c r="H2868" s="832" t="s">
        <v>630</v>
      </c>
      <c r="I2868" s="832" t="s">
        <v>5163</v>
      </c>
      <c r="J2868" s="832" t="s">
        <v>5161</v>
      </c>
      <c r="K2868" s="832" t="s">
        <v>5164</v>
      </c>
      <c r="L2868" s="835">
        <v>205.8</v>
      </c>
      <c r="M2868" s="835">
        <v>1852.2000000000003</v>
      </c>
      <c r="N2868" s="832">
        <v>9</v>
      </c>
      <c r="O2868" s="836">
        <v>2.5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10</v>
      </c>
      <c r="B2869" s="832" t="s">
        <v>2982</v>
      </c>
      <c r="C2869" s="832" t="s">
        <v>2995</v>
      </c>
      <c r="D2869" s="833" t="s">
        <v>6900</v>
      </c>
      <c r="E2869" s="834" t="s">
        <v>3035</v>
      </c>
      <c r="F2869" s="832" t="s">
        <v>2984</v>
      </c>
      <c r="G2869" s="832" t="s">
        <v>3818</v>
      </c>
      <c r="H2869" s="832" t="s">
        <v>630</v>
      </c>
      <c r="I2869" s="832" t="s">
        <v>5163</v>
      </c>
      <c r="J2869" s="832" t="s">
        <v>5161</v>
      </c>
      <c r="K2869" s="832" t="s">
        <v>5164</v>
      </c>
      <c r="L2869" s="835">
        <v>210.15</v>
      </c>
      <c r="M2869" s="835">
        <v>840.6</v>
      </c>
      <c r="N2869" s="832">
        <v>4</v>
      </c>
      <c r="O2869" s="836">
        <v>1.5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10</v>
      </c>
      <c r="B2870" s="832" t="s">
        <v>2982</v>
      </c>
      <c r="C2870" s="832" t="s">
        <v>2995</v>
      </c>
      <c r="D2870" s="833" t="s">
        <v>6900</v>
      </c>
      <c r="E2870" s="834" t="s">
        <v>3035</v>
      </c>
      <c r="F2870" s="832" t="s">
        <v>2984</v>
      </c>
      <c r="G2870" s="832" t="s">
        <v>3818</v>
      </c>
      <c r="H2870" s="832" t="s">
        <v>630</v>
      </c>
      <c r="I2870" s="832" t="s">
        <v>5165</v>
      </c>
      <c r="J2870" s="832" t="s">
        <v>5166</v>
      </c>
      <c r="K2870" s="832" t="s">
        <v>5167</v>
      </c>
      <c r="L2870" s="835">
        <v>63.75</v>
      </c>
      <c r="M2870" s="835">
        <v>510</v>
      </c>
      <c r="N2870" s="832">
        <v>8</v>
      </c>
      <c r="O2870" s="836">
        <v>2</v>
      </c>
      <c r="P2870" s="835">
        <v>510</v>
      </c>
      <c r="Q2870" s="837">
        <v>1</v>
      </c>
      <c r="R2870" s="832">
        <v>8</v>
      </c>
      <c r="S2870" s="837">
        <v>1</v>
      </c>
      <c r="T2870" s="836">
        <v>2</v>
      </c>
      <c r="U2870" s="838">
        <v>1</v>
      </c>
    </row>
    <row r="2871" spans="1:21" ht="14.4" customHeight="1" x14ac:dyDescent="0.3">
      <c r="A2871" s="831">
        <v>10</v>
      </c>
      <c r="B2871" s="832" t="s">
        <v>2982</v>
      </c>
      <c r="C2871" s="832" t="s">
        <v>2995</v>
      </c>
      <c r="D2871" s="833" t="s">
        <v>6900</v>
      </c>
      <c r="E2871" s="834" t="s">
        <v>3035</v>
      </c>
      <c r="F2871" s="832" t="s">
        <v>2984</v>
      </c>
      <c r="G2871" s="832" t="s">
        <v>3818</v>
      </c>
      <c r="H2871" s="832" t="s">
        <v>630</v>
      </c>
      <c r="I2871" s="832" t="s">
        <v>5165</v>
      </c>
      <c r="J2871" s="832" t="s">
        <v>5166</v>
      </c>
      <c r="K2871" s="832" t="s">
        <v>5167</v>
      </c>
      <c r="L2871" s="835">
        <v>62.42</v>
      </c>
      <c r="M2871" s="835">
        <v>624.20000000000005</v>
      </c>
      <c r="N2871" s="832">
        <v>10</v>
      </c>
      <c r="O2871" s="836">
        <v>2</v>
      </c>
      <c r="P2871" s="835">
        <v>249.68</v>
      </c>
      <c r="Q2871" s="837">
        <v>0.39999999999999997</v>
      </c>
      <c r="R2871" s="832">
        <v>4</v>
      </c>
      <c r="S2871" s="837">
        <v>0.4</v>
      </c>
      <c r="T2871" s="836">
        <v>1.5</v>
      </c>
      <c r="U2871" s="838">
        <v>0.75</v>
      </c>
    </row>
    <row r="2872" spans="1:21" ht="14.4" customHeight="1" x14ac:dyDescent="0.3">
      <c r="A2872" s="831">
        <v>10</v>
      </c>
      <c r="B2872" s="832" t="s">
        <v>2982</v>
      </c>
      <c r="C2872" s="832" t="s">
        <v>2995</v>
      </c>
      <c r="D2872" s="833" t="s">
        <v>6900</v>
      </c>
      <c r="E2872" s="834" t="s">
        <v>3035</v>
      </c>
      <c r="F2872" s="832" t="s">
        <v>2984</v>
      </c>
      <c r="G2872" s="832" t="s">
        <v>3823</v>
      </c>
      <c r="H2872" s="832" t="s">
        <v>630</v>
      </c>
      <c r="I2872" s="832" t="s">
        <v>3824</v>
      </c>
      <c r="J2872" s="832" t="s">
        <v>3825</v>
      </c>
      <c r="K2872" s="832" t="s">
        <v>3826</v>
      </c>
      <c r="L2872" s="835">
        <v>56.63</v>
      </c>
      <c r="M2872" s="835">
        <v>1585.64</v>
      </c>
      <c r="N2872" s="832">
        <v>28</v>
      </c>
      <c r="O2872" s="836">
        <v>4.5</v>
      </c>
      <c r="P2872" s="835">
        <v>1245.8600000000001</v>
      </c>
      <c r="Q2872" s="837">
        <v>0.7857142857142857</v>
      </c>
      <c r="R2872" s="832">
        <v>22</v>
      </c>
      <c r="S2872" s="837">
        <v>0.7857142857142857</v>
      </c>
      <c r="T2872" s="836">
        <v>4</v>
      </c>
      <c r="U2872" s="838">
        <v>0.88888888888888884</v>
      </c>
    </row>
    <row r="2873" spans="1:21" ht="14.4" customHeight="1" x14ac:dyDescent="0.3">
      <c r="A2873" s="831">
        <v>10</v>
      </c>
      <c r="B2873" s="832" t="s">
        <v>2982</v>
      </c>
      <c r="C2873" s="832" t="s">
        <v>2995</v>
      </c>
      <c r="D2873" s="833" t="s">
        <v>6900</v>
      </c>
      <c r="E2873" s="834" t="s">
        <v>3035</v>
      </c>
      <c r="F2873" s="832" t="s">
        <v>2984</v>
      </c>
      <c r="G2873" s="832" t="s">
        <v>3626</v>
      </c>
      <c r="H2873" s="832" t="s">
        <v>630</v>
      </c>
      <c r="I2873" s="832" t="s">
        <v>3627</v>
      </c>
      <c r="J2873" s="832" t="s">
        <v>2245</v>
      </c>
      <c r="K2873" s="832" t="s">
        <v>3628</v>
      </c>
      <c r="L2873" s="835">
        <v>24.37</v>
      </c>
      <c r="M2873" s="835">
        <v>609.25</v>
      </c>
      <c r="N2873" s="832">
        <v>25</v>
      </c>
      <c r="O2873" s="836">
        <v>2.5</v>
      </c>
      <c r="P2873" s="835">
        <v>609.25</v>
      </c>
      <c r="Q2873" s="837">
        <v>1</v>
      </c>
      <c r="R2873" s="832">
        <v>25</v>
      </c>
      <c r="S2873" s="837">
        <v>1</v>
      </c>
      <c r="T2873" s="836">
        <v>2.5</v>
      </c>
      <c r="U2873" s="838">
        <v>1</v>
      </c>
    </row>
    <row r="2874" spans="1:21" ht="14.4" customHeight="1" x14ac:dyDescent="0.3">
      <c r="A2874" s="831">
        <v>10</v>
      </c>
      <c r="B2874" s="832" t="s">
        <v>2982</v>
      </c>
      <c r="C2874" s="832" t="s">
        <v>2995</v>
      </c>
      <c r="D2874" s="833" t="s">
        <v>6900</v>
      </c>
      <c r="E2874" s="834" t="s">
        <v>3035</v>
      </c>
      <c r="F2874" s="832" t="s">
        <v>2984</v>
      </c>
      <c r="G2874" s="832" t="s">
        <v>3626</v>
      </c>
      <c r="H2874" s="832" t="s">
        <v>630</v>
      </c>
      <c r="I2874" s="832" t="s">
        <v>4109</v>
      </c>
      <c r="J2874" s="832" t="s">
        <v>2245</v>
      </c>
      <c r="K2874" s="832" t="s">
        <v>4110</v>
      </c>
      <c r="L2874" s="835">
        <v>16.079999999999998</v>
      </c>
      <c r="M2874" s="835">
        <v>2460.2399999999998</v>
      </c>
      <c r="N2874" s="832">
        <v>153</v>
      </c>
      <c r="O2874" s="836">
        <v>22.5</v>
      </c>
      <c r="P2874" s="835">
        <v>1640.1599999999996</v>
      </c>
      <c r="Q2874" s="837">
        <v>0.66666666666666663</v>
      </c>
      <c r="R2874" s="832">
        <v>102</v>
      </c>
      <c r="S2874" s="837">
        <v>0.66666666666666663</v>
      </c>
      <c r="T2874" s="836">
        <v>14</v>
      </c>
      <c r="U2874" s="838">
        <v>0.62222222222222223</v>
      </c>
    </row>
    <row r="2875" spans="1:21" ht="14.4" customHeight="1" x14ac:dyDescent="0.3">
      <c r="A2875" s="831">
        <v>10</v>
      </c>
      <c r="B2875" s="832" t="s">
        <v>2982</v>
      </c>
      <c r="C2875" s="832" t="s">
        <v>2995</v>
      </c>
      <c r="D2875" s="833" t="s">
        <v>6900</v>
      </c>
      <c r="E2875" s="834" t="s">
        <v>3035</v>
      </c>
      <c r="F2875" s="832" t="s">
        <v>2984</v>
      </c>
      <c r="G2875" s="832" t="s">
        <v>3338</v>
      </c>
      <c r="H2875" s="832" t="s">
        <v>630</v>
      </c>
      <c r="I2875" s="832" t="s">
        <v>4283</v>
      </c>
      <c r="J2875" s="832" t="s">
        <v>2219</v>
      </c>
      <c r="K2875" s="832" t="s">
        <v>4284</v>
      </c>
      <c r="L2875" s="835">
        <v>38.56</v>
      </c>
      <c r="M2875" s="835">
        <v>38.56</v>
      </c>
      <c r="N2875" s="832">
        <v>1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10</v>
      </c>
      <c r="B2876" s="832" t="s">
        <v>2982</v>
      </c>
      <c r="C2876" s="832" t="s">
        <v>2995</v>
      </c>
      <c r="D2876" s="833" t="s">
        <v>6900</v>
      </c>
      <c r="E2876" s="834" t="s">
        <v>3035</v>
      </c>
      <c r="F2876" s="832" t="s">
        <v>2984</v>
      </c>
      <c r="G2876" s="832" t="s">
        <v>4234</v>
      </c>
      <c r="H2876" s="832" t="s">
        <v>630</v>
      </c>
      <c r="I2876" s="832" t="s">
        <v>5168</v>
      </c>
      <c r="J2876" s="832" t="s">
        <v>1503</v>
      </c>
      <c r="K2876" s="832" t="s">
        <v>1504</v>
      </c>
      <c r="L2876" s="835">
        <v>54.95</v>
      </c>
      <c r="M2876" s="835">
        <v>109.9</v>
      </c>
      <c r="N2876" s="832">
        <v>2</v>
      </c>
      <c r="O2876" s="836">
        <v>1</v>
      </c>
      <c r="P2876" s="835">
        <v>109.9</v>
      </c>
      <c r="Q2876" s="837">
        <v>1</v>
      </c>
      <c r="R2876" s="832">
        <v>2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10</v>
      </c>
      <c r="B2877" s="832" t="s">
        <v>2982</v>
      </c>
      <c r="C2877" s="832" t="s">
        <v>2995</v>
      </c>
      <c r="D2877" s="833" t="s">
        <v>6900</v>
      </c>
      <c r="E2877" s="834" t="s">
        <v>3035</v>
      </c>
      <c r="F2877" s="832" t="s">
        <v>2984</v>
      </c>
      <c r="G2877" s="832" t="s">
        <v>4234</v>
      </c>
      <c r="H2877" s="832" t="s">
        <v>630</v>
      </c>
      <c r="I2877" s="832" t="s">
        <v>5169</v>
      </c>
      <c r="J2877" s="832" t="s">
        <v>1503</v>
      </c>
      <c r="K2877" s="832" t="s">
        <v>5170</v>
      </c>
      <c r="L2877" s="835">
        <v>109.89</v>
      </c>
      <c r="M2877" s="835">
        <v>659.34</v>
      </c>
      <c r="N2877" s="832">
        <v>6</v>
      </c>
      <c r="O2877" s="836">
        <v>1.5</v>
      </c>
      <c r="P2877" s="835">
        <v>219.78</v>
      </c>
      <c r="Q2877" s="837">
        <v>0.33333333333333331</v>
      </c>
      <c r="R2877" s="832">
        <v>2</v>
      </c>
      <c r="S2877" s="837">
        <v>0.33333333333333331</v>
      </c>
      <c r="T2877" s="836">
        <v>1</v>
      </c>
      <c r="U2877" s="838">
        <v>0.66666666666666663</v>
      </c>
    </row>
    <row r="2878" spans="1:21" ht="14.4" customHeight="1" x14ac:dyDescent="0.3">
      <c r="A2878" s="831">
        <v>10</v>
      </c>
      <c r="B2878" s="832" t="s">
        <v>2982</v>
      </c>
      <c r="C2878" s="832" t="s">
        <v>2995</v>
      </c>
      <c r="D2878" s="833" t="s">
        <v>6900</v>
      </c>
      <c r="E2878" s="834" t="s">
        <v>3035</v>
      </c>
      <c r="F2878" s="832" t="s">
        <v>2984</v>
      </c>
      <c r="G2878" s="832" t="s">
        <v>4234</v>
      </c>
      <c r="H2878" s="832" t="s">
        <v>689</v>
      </c>
      <c r="I2878" s="832" t="s">
        <v>2699</v>
      </c>
      <c r="J2878" s="832" t="s">
        <v>2700</v>
      </c>
      <c r="K2878" s="832" t="s">
        <v>2701</v>
      </c>
      <c r="L2878" s="835">
        <v>366.31</v>
      </c>
      <c r="M2878" s="835">
        <v>9157.75</v>
      </c>
      <c r="N2878" s="832">
        <v>25</v>
      </c>
      <c r="O2878" s="836">
        <v>8</v>
      </c>
      <c r="P2878" s="835">
        <v>6959.8899999999994</v>
      </c>
      <c r="Q2878" s="837">
        <v>0.7599999999999999</v>
      </c>
      <c r="R2878" s="832">
        <v>19</v>
      </c>
      <c r="S2878" s="837">
        <v>0.76</v>
      </c>
      <c r="T2878" s="836">
        <v>6</v>
      </c>
      <c r="U2878" s="838">
        <v>0.75</v>
      </c>
    </row>
    <row r="2879" spans="1:21" ht="14.4" customHeight="1" x14ac:dyDescent="0.3">
      <c r="A2879" s="831">
        <v>10</v>
      </c>
      <c r="B2879" s="832" t="s">
        <v>2982</v>
      </c>
      <c r="C2879" s="832" t="s">
        <v>2995</v>
      </c>
      <c r="D2879" s="833" t="s">
        <v>6900</v>
      </c>
      <c r="E2879" s="834" t="s">
        <v>3035</v>
      </c>
      <c r="F2879" s="832" t="s">
        <v>2984</v>
      </c>
      <c r="G2879" s="832" t="s">
        <v>4234</v>
      </c>
      <c r="H2879" s="832" t="s">
        <v>630</v>
      </c>
      <c r="I2879" s="832" t="s">
        <v>2702</v>
      </c>
      <c r="J2879" s="832" t="s">
        <v>1503</v>
      </c>
      <c r="K2879" s="832" t="s">
        <v>2703</v>
      </c>
      <c r="L2879" s="835">
        <v>54.95</v>
      </c>
      <c r="M2879" s="835">
        <v>1099</v>
      </c>
      <c r="N2879" s="832">
        <v>20</v>
      </c>
      <c r="O2879" s="836">
        <v>5</v>
      </c>
      <c r="P2879" s="835">
        <v>879.2</v>
      </c>
      <c r="Q2879" s="837">
        <v>0.8</v>
      </c>
      <c r="R2879" s="832">
        <v>16</v>
      </c>
      <c r="S2879" s="837">
        <v>0.8</v>
      </c>
      <c r="T2879" s="836">
        <v>4.5</v>
      </c>
      <c r="U2879" s="838">
        <v>0.9</v>
      </c>
    </row>
    <row r="2880" spans="1:21" ht="14.4" customHeight="1" x14ac:dyDescent="0.3">
      <c r="A2880" s="831">
        <v>10</v>
      </c>
      <c r="B2880" s="832" t="s">
        <v>2982</v>
      </c>
      <c r="C2880" s="832" t="s">
        <v>2995</v>
      </c>
      <c r="D2880" s="833" t="s">
        <v>6900</v>
      </c>
      <c r="E2880" s="834" t="s">
        <v>3035</v>
      </c>
      <c r="F2880" s="832" t="s">
        <v>2984</v>
      </c>
      <c r="G2880" s="832" t="s">
        <v>4234</v>
      </c>
      <c r="H2880" s="832" t="s">
        <v>630</v>
      </c>
      <c r="I2880" s="832" t="s">
        <v>5171</v>
      </c>
      <c r="J2880" s="832" t="s">
        <v>1503</v>
      </c>
      <c r="K2880" s="832" t="s">
        <v>5172</v>
      </c>
      <c r="L2880" s="835">
        <v>0</v>
      </c>
      <c r="M2880" s="835">
        <v>0</v>
      </c>
      <c r="N2880" s="832">
        <v>4</v>
      </c>
      <c r="O2880" s="836">
        <v>2</v>
      </c>
      <c r="P2880" s="835"/>
      <c r="Q2880" s="837"/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10</v>
      </c>
      <c r="B2881" s="832" t="s">
        <v>2982</v>
      </c>
      <c r="C2881" s="832" t="s">
        <v>2995</v>
      </c>
      <c r="D2881" s="833" t="s">
        <v>6900</v>
      </c>
      <c r="E2881" s="834" t="s">
        <v>3035</v>
      </c>
      <c r="F2881" s="832" t="s">
        <v>2984</v>
      </c>
      <c r="G2881" s="832" t="s">
        <v>4234</v>
      </c>
      <c r="H2881" s="832" t="s">
        <v>630</v>
      </c>
      <c r="I2881" s="832" t="s">
        <v>5173</v>
      </c>
      <c r="J2881" s="832" t="s">
        <v>1503</v>
      </c>
      <c r="K2881" s="832" t="s">
        <v>5174</v>
      </c>
      <c r="L2881" s="835">
        <v>109.89</v>
      </c>
      <c r="M2881" s="835">
        <v>6263.7300000000014</v>
      </c>
      <c r="N2881" s="832">
        <v>57</v>
      </c>
      <c r="O2881" s="836">
        <v>13.5</v>
      </c>
      <c r="P2881" s="835">
        <v>3736.2600000000007</v>
      </c>
      <c r="Q2881" s="837">
        <v>0.59649122807017541</v>
      </c>
      <c r="R2881" s="832">
        <v>34</v>
      </c>
      <c r="S2881" s="837">
        <v>0.59649122807017541</v>
      </c>
      <c r="T2881" s="836">
        <v>8.5</v>
      </c>
      <c r="U2881" s="838">
        <v>0.62962962962962965</v>
      </c>
    </row>
    <row r="2882" spans="1:21" ht="14.4" customHeight="1" x14ac:dyDescent="0.3">
      <c r="A2882" s="831">
        <v>10</v>
      </c>
      <c r="B2882" s="832" t="s">
        <v>2982</v>
      </c>
      <c r="C2882" s="832" t="s">
        <v>2995</v>
      </c>
      <c r="D2882" s="833" t="s">
        <v>6900</v>
      </c>
      <c r="E2882" s="834" t="s">
        <v>3035</v>
      </c>
      <c r="F2882" s="832" t="s">
        <v>2984</v>
      </c>
      <c r="G2882" s="832" t="s">
        <v>4234</v>
      </c>
      <c r="H2882" s="832" t="s">
        <v>630</v>
      </c>
      <c r="I2882" s="832" t="s">
        <v>4990</v>
      </c>
      <c r="J2882" s="832" t="s">
        <v>1503</v>
      </c>
      <c r="K2882" s="832" t="s">
        <v>4991</v>
      </c>
      <c r="L2882" s="835">
        <v>0</v>
      </c>
      <c r="M2882" s="835">
        <v>0</v>
      </c>
      <c r="N2882" s="832">
        <v>7</v>
      </c>
      <c r="O2882" s="836">
        <v>5</v>
      </c>
      <c r="P2882" s="835">
        <v>0</v>
      </c>
      <c r="Q2882" s="837"/>
      <c r="R2882" s="832">
        <v>1</v>
      </c>
      <c r="S2882" s="837">
        <v>0.14285714285714285</v>
      </c>
      <c r="T2882" s="836">
        <v>0.5</v>
      </c>
      <c r="U2882" s="838">
        <v>0.1</v>
      </c>
    </row>
    <row r="2883" spans="1:21" ht="14.4" customHeight="1" x14ac:dyDescent="0.3">
      <c r="A2883" s="831">
        <v>10</v>
      </c>
      <c r="B2883" s="832" t="s">
        <v>2982</v>
      </c>
      <c r="C2883" s="832" t="s">
        <v>2995</v>
      </c>
      <c r="D2883" s="833" t="s">
        <v>6900</v>
      </c>
      <c r="E2883" s="834" t="s">
        <v>3035</v>
      </c>
      <c r="F2883" s="832" t="s">
        <v>2984</v>
      </c>
      <c r="G2883" s="832" t="s">
        <v>4234</v>
      </c>
      <c r="H2883" s="832" t="s">
        <v>630</v>
      </c>
      <c r="I2883" s="832" t="s">
        <v>5175</v>
      </c>
      <c r="J2883" s="832" t="s">
        <v>1503</v>
      </c>
      <c r="K2883" s="832" t="s">
        <v>5176</v>
      </c>
      <c r="L2883" s="835">
        <v>183.16</v>
      </c>
      <c r="M2883" s="835">
        <v>2197.92</v>
      </c>
      <c r="N2883" s="832">
        <v>12</v>
      </c>
      <c r="O2883" s="836">
        <v>3</v>
      </c>
      <c r="P2883" s="835">
        <v>1831.6</v>
      </c>
      <c r="Q2883" s="837">
        <v>0.83333333333333326</v>
      </c>
      <c r="R2883" s="832">
        <v>10</v>
      </c>
      <c r="S2883" s="837">
        <v>0.83333333333333337</v>
      </c>
      <c r="T2883" s="836">
        <v>2</v>
      </c>
      <c r="U2883" s="838">
        <v>0.66666666666666663</v>
      </c>
    </row>
    <row r="2884" spans="1:21" ht="14.4" customHeight="1" x14ac:dyDescent="0.3">
      <c r="A2884" s="831">
        <v>10</v>
      </c>
      <c r="B2884" s="832" t="s">
        <v>2982</v>
      </c>
      <c r="C2884" s="832" t="s">
        <v>2995</v>
      </c>
      <c r="D2884" s="833" t="s">
        <v>6900</v>
      </c>
      <c r="E2884" s="834" t="s">
        <v>3035</v>
      </c>
      <c r="F2884" s="832" t="s">
        <v>2984</v>
      </c>
      <c r="G2884" s="832" t="s">
        <v>4234</v>
      </c>
      <c r="H2884" s="832" t="s">
        <v>630</v>
      </c>
      <c r="I2884" s="832" t="s">
        <v>5177</v>
      </c>
      <c r="J2884" s="832" t="s">
        <v>1503</v>
      </c>
      <c r="K2884" s="832" t="s">
        <v>5178</v>
      </c>
      <c r="L2884" s="835">
        <v>0</v>
      </c>
      <c r="M2884" s="835">
        <v>0</v>
      </c>
      <c r="N2884" s="832">
        <v>3</v>
      </c>
      <c r="O2884" s="836">
        <v>3</v>
      </c>
      <c r="P2884" s="835"/>
      <c r="Q2884" s="837"/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10</v>
      </c>
      <c r="B2885" s="832" t="s">
        <v>2982</v>
      </c>
      <c r="C2885" s="832" t="s">
        <v>2995</v>
      </c>
      <c r="D2885" s="833" t="s">
        <v>6900</v>
      </c>
      <c r="E2885" s="834" t="s">
        <v>3035</v>
      </c>
      <c r="F2885" s="832" t="s">
        <v>2984</v>
      </c>
      <c r="G2885" s="832" t="s">
        <v>4234</v>
      </c>
      <c r="H2885" s="832" t="s">
        <v>689</v>
      </c>
      <c r="I2885" s="832" t="s">
        <v>2505</v>
      </c>
      <c r="J2885" s="832" t="s">
        <v>760</v>
      </c>
      <c r="K2885" s="832" t="s">
        <v>2506</v>
      </c>
      <c r="L2885" s="835">
        <v>63.34</v>
      </c>
      <c r="M2885" s="835">
        <v>5383.9</v>
      </c>
      <c r="N2885" s="832">
        <v>85</v>
      </c>
      <c r="O2885" s="836">
        <v>18.5</v>
      </c>
      <c r="P2885" s="835">
        <v>3610.38</v>
      </c>
      <c r="Q2885" s="837">
        <v>0.67058823529411771</v>
      </c>
      <c r="R2885" s="832">
        <v>57</v>
      </c>
      <c r="S2885" s="837">
        <v>0.6705882352941176</v>
      </c>
      <c r="T2885" s="836">
        <v>11.5</v>
      </c>
      <c r="U2885" s="838">
        <v>0.6216216216216216</v>
      </c>
    </row>
    <row r="2886" spans="1:21" ht="14.4" customHeight="1" x14ac:dyDescent="0.3">
      <c r="A2886" s="831">
        <v>10</v>
      </c>
      <c r="B2886" s="832" t="s">
        <v>2982</v>
      </c>
      <c r="C2886" s="832" t="s">
        <v>2995</v>
      </c>
      <c r="D2886" s="833" t="s">
        <v>6900</v>
      </c>
      <c r="E2886" s="834" t="s">
        <v>3035</v>
      </c>
      <c r="F2886" s="832" t="s">
        <v>2984</v>
      </c>
      <c r="G2886" s="832" t="s">
        <v>4234</v>
      </c>
      <c r="H2886" s="832" t="s">
        <v>689</v>
      </c>
      <c r="I2886" s="832" t="s">
        <v>2781</v>
      </c>
      <c r="J2886" s="832" t="s">
        <v>2782</v>
      </c>
      <c r="K2886" s="832" t="s">
        <v>2783</v>
      </c>
      <c r="L2886" s="835">
        <v>219.78</v>
      </c>
      <c r="M2886" s="835">
        <v>2637.36</v>
      </c>
      <c r="N2886" s="832">
        <v>12</v>
      </c>
      <c r="O2886" s="836">
        <v>8.5</v>
      </c>
      <c r="P2886" s="835">
        <v>1098.9000000000001</v>
      </c>
      <c r="Q2886" s="837">
        <v>0.41666666666666669</v>
      </c>
      <c r="R2886" s="832">
        <v>5</v>
      </c>
      <c r="S2886" s="837">
        <v>0.41666666666666669</v>
      </c>
      <c r="T2886" s="836">
        <v>3.5</v>
      </c>
      <c r="U2886" s="838">
        <v>0.41176470588235292</v>
      </c>
    </row>
    <row r="2887" spans="1:21" ht="14.4" customHeight="1" x14ac:dyDescent="0.3">
      <c r="A2887" s="831">
        <v>10</v>
      </c>
      <c r="B2887" s="832" t="s">
        <v>2982</v>
      </c>
      <c r="C2887" s="832" t="s">
        <v>2995</v>
      </c>
      <c r="D2887" s="833" t="s">
        <v>6900</v>
      </c>
      <c r="E2887" s="834" t="s">
        <v>3035</v>
      </c>
      <c r="F2887" s="832" t="s">
        <v>2984</v>
      </c>
      <c r="G2887" s="832" t="s">
        <v>4234</v>
      </c>
      <c r="H2887" s="832" t="s">
        <v>630</v>
      </c>
      <c r="I2887" s="832" t="s">
        <v>5179</v>
      </c>
      <c r="J2887" s="832" t="s">
        <v>5180</v>
      </c>
      <c r="K2887" s="832" t="s">
        <v>5181</v>
      </c>
      <c r="L2887" s="835">
        <v>0</v>
      </c>
      <c r="M2887" s="835">
        <v>0</v>
      </c>
      <c r="N2887" s="832">
        <v>1</v>
      </c>
      <c r="O2887" s="836">
        <v>0.5</v>
      </c>
      <c r="P2887" s="835"/>
      <c r="Q2887" s="837"/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10</v>
      </c>
      <c r="B2888" s="832" t="s">
        <v>2982</v>
      </c>
      <c r="C2888" s="832" t="s">
        <v>2995</v>
      </c>
      <c r="D2888" s="833" t="s">
        <v>6900</v>
      </c>
      <c r="E2888" s="834" t="s">
        <v>3035</v>
      </c>
      <c r="F2888" s="832" t="s">
        <v>2984</v>
      </c>
      <c r="G2888" s="832" t="s">
        <v>4234</v>
      </c>
      <c r="H2888" s="832" t="s">
        <v>630</v>
      </c>
      <c r="I2888" s="832" t="s">
        <v>5182</v>
      </c>
      <c r="J2888" s="832" t="s">
        <v>5183</v>
      </c>
      <c r="K2888" s="832" t="s">
        <v>5184</v>
      </c>
      <c r="L2888" s="835">
        <v>219.78</v>
      </c>
      <c r="M2888" s="835">
        <v>1098.9000000000001</v>
      </c>
      <c r="N2888" s="832">
        <v>5</v>
      </c>
      <c r="O2888" s="836">
        <v>3</v>
      </c>
      <c r="P2888" s="835">
        <v>659.34</v>
      </c>
      <c r="Q2888" s="837">
        <v>0.6</v>
      </c>
      <c r="R2888" s="832">
        <v>3</v>
      </c>
      <c r="S2888" s="837">
        <v>0.6</v>
      </c>
      <c r="T2888" s="836">
        <v>2</v>
      </c>
      <c r="U2888" s="838">
        <v>0.66666666666666663</v>
      </c>
    </row>
    <row r="2889" spans="1:21" ht="14.4" customHeight="1" x14ac:dyDescent="0.3">
      <c r="A2889" s="831">
        <v>10</v>
      </c>
      <c r="B2889" s="832" t="s">
        <v>2982</v>
      </c>
      <c r="C2889" s="832" t="s">
        <v>2995</v>
      </c>
      <c r="D2889" s="833" t="s">
        <v>6900</v>
      </c>
      <c r="E2889" s="834" t="s">
        <v>3035</v>
      </c>
      <c r="F2889" s="832" t="s">
        <v>2984</v>
      </c>
      <c r="G2889" s="832" t="s">
        <v>4234</v>
      </c>
      <c r="H2889" s="832" t="s">
        <v>630</v>
      </c>
      <c r="I2889" s="832" t="s">
        <v>5185</v>
      </c>
      <c r="J2889" s="832" t="s">
        <v>1503</v>
      </c>
      <c r="K2889" s="832" t="s">
        <v>5186</v>
      </c>
      <c r="L2889" s="835">
        <v>183.16</v>
      </c>
      <c r="M2889" s="835">
        <v>732.64</v>
      </c>
      <c r="N2889" s="832">
        <v>4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10</v>
      </c>
      <c r="B2890" s="832" t="s">
        <v>2982</v>
      </c>
      <c r="C2890" s="832" t="s">
        <v>2995</v>
      </c>
      <c r="D2890" s="833" t="s">
        <v>6900</v>
      </c>
      <c r="E2890" s="834" t="s">
        <v>3035</v>
      </c>
      <c r="F2890" s="832" t="s">
        <v>2984</v>
      </c>
      <c r="G2890" s="832" t="s">
        <v>4234</v>
      </c>
      <c r="H2890" s="832" t="s">
        <v>630</v>
      </c>
      <c r="I2890" s="832" t="s">
        <v>5187</v>
      </c>
      <c r="J2890" s="832" t="s">
        <v>5183</v>
      </c>
      <c r="K2890" s="832" t="s">
        <v>5188</v>
      </c>
      <c r="L2890" s="835">
        <v>36.64</v>
      </c>
      <c r="M2890" s="835">
        <v>109.92</v>
      </c>
      <c r="N2890" s="832">
        <v>3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10</v>
      </c>
      <c r="B2891" s="832" t="s">
        <v>2982</v>
      </c>
      <c r="C2891" s="832" t="s">
        <v>2995</v>
      </c>
      <c r="D2891" s="833" t="s">
        <v>6900</v>
      </c>
      <c r="E2891" s="834" t="s">
        <v>3035</v>
      </c>
      <c r="F2891" s="832" t="s">
        <v>2984</v>
      </c>
      <c r="G2891" s="832" t="s">
        <v>4234</v>
      </c>
      <c r="H2891" s="832" t="s">
        <v>630</v>
      </c>
      <c r="I2891" s="832" t="s">
        <v>5189</v>
      </c>
      <c r="J2891" s="832" t="s">
        <v>5180</v>
      </c>
      <c r="K2891" s="832" t="s">
        <v>5190</v>
      </c>
      <c r="L2891" s="835">
        <v>183.16</v>
      </c>
      <c r="M2891" s="835">
        <v>1098.96</v>
      </c>
      <c r="N2891" s="832">
        <v>6</v>
      </c>
      <c r="O2891" s="836">
        <v>0.5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10</v>
      </c>
      <c r="B2892" s="832" t="s">
        <v>2982</v>
      </c>
      <c r="C2892" s="832" t="s">
        <v>2995</v>
      </c>
      <c r="D2892" s="833" t="s">
        <v>6900</v>
      </c>
      <c r="E2892" s="834" t="s">
        <v>3035</v>
      </c>
      <c r="F2892" s="832" t="s">
        <v>2984</v>
      </c>
      <c r="G2892" s="832" t="s">
        <v>4111</v>
      </c>
      <c r="H2892" s="832" t="s">
        <v>689</v>
      </c>
      <c r="I2892" s="832" t="s">
        <v>2641</v>
      </c>
      <c r="J2892" s="832" t="s">
        <v>1385</v>
      </c>
      <c r="K2892" s="832" t="s">
        <v>2642</v>
      </c>
      <c r="L2892" s="835">
        <v>0</v>
      </c>
      <c r="M2892" s="835">
        <v>0</v>
      </c>
      <c r="N2892" s="832">
        <v>2</v>
      </c>
      <c r="O2892" s="836">
        <v>1</v>
      </c>
      <c r="P2892" s="835">
        <v>0</v>
      </c>
      <c r="Q2892" s="837"/>
      <c r="R2892" s="832">
        <v>2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10</v>
      </c>
      <c r="B2893" s="832" t="s">
        <v>2982</v>
      </c>
      <c r="C2893" s="832" t="s">
        <v>2995</v>
      </c>
      <c r="D2893" s="833" t="s">
        <v>6900</v>
      </c>
      <c r="E2893" s="834" t="s">
        <v>3035</v>
      </c>
      <c r="F2893" s="832" t="s">
        <v>2984</v>
      </c>
      <c r="G2893" s="832" t="s">
        <v>4111</v>
      </c>
      <c r="H2893" s="832" t="s">
        <v>689</v>
      </c>
      <c r="I2893" s="832" t="s">
        <v>2875</v>
      </c>
      <c r="J2893" s="832" t="s">
        <v>1385</v>
      </c>
      <c r="K2893" s="832" t="s">
        <v>2642</v>
      </c>
      <c r="L2893" s="835">
        <v>0</v>
      </c>
      <c r="M2893" s="835">
        <v>0</v>
      </c>
      <c r="N2893" s="832">
        <v>2</v>
      </c>
      <c r="O2893" s="836">
        <v>1</v>
      </c>
      <c r="P2893" s="835">
        <v>0</v>
      </c>
      <c r="Q2893" s="837"/>
      <c r="R2893" s="832">
        <v>2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10</v>
      </c>
      <c r="B2894" s="832" t="s">
        <v>2982</v>
      </c>
      <c r="C2894" s="832" t="s">
        <v>2995</v>
      </c>
      <c r="D2894" s="833" t="s">
        <v>6900</v>
      </c>
      <c r="E2894" s="834" t="s">
        <v>3035</v>
      </c>
      <c r="F2894" s="832" t="s">
        <v>2984</v>
      </c>
      <c r="G2894" s="832" t="s">
        <v>5061</v>
      </c>
      <c r="H2894" s="832" t="s">
        <v>689</v>
      </c>
      <c r="I2894" s="832" t="s">
        <v>2921</v>
      </c>
      <c r="J2894" s="832" t="s">
        <v>2509</v>
      </c>
      <c r="K2894" s="832" t="s">
        <v>2922</v>
      </c>
      <c r="L2894" s="835">
        <v>221.44</v>
      </c>
      <c r="M2894" s="835">
        <v>1107.2</v>
      </c>
      <c r="N2894" s="832">
        <v>5</v>
      </c>
      <c r="O2894" s="836">
        <v>0.5</v>
      </c>
      <c r="P2894" s="835">
        <v>1107.2</v>
      </c>
      <c r="Q2894" s="837">
        <v>1</v>
      </c>
      <c r="R2894" s="832">
        <v>5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10</v>
      </c>
      <c r="B2895" s="832" t="s">
        <v>2982</v>
      </c>
      <c r="C2895" s="832" t="s">
        <v>2995</v>
      </c>
      <c r="D2895" s="833" t="s">
        <v>6900</v>
      </c>
      <c r="E2895" s="834" t="s">
        <v>3035</v>
      </c>
      <c r="F2895" s="832" t="s">
        <v>2984</v>
      </c>
      <c r="G2895" s="832" t="s">
        <v>5061</v>
      </c>
      <c r="H2895" s="832" t="s">
        <v>689</v>
      </c>
      <c r="I2895" s="832" t="s">
        <v>5191</v>
      </c>
      <c r="J2895" s="832" t="s">
        <v>2509</v>
      </c>
      <c r="K2895" s="832" t="s">
        <v>5192</v>
      </c>
      <c r="L2895" s="835">
        <v>516.71</v>
      </c>
      <c r="M2895" s="835">
        <v>4650.3900000000003</v>
      </c>
      <c r="N2895" s="832">
        <v>9</v>
      </c>
      <c r="O2895" s="836">
        <v>2</v>
      </c>
      <c r="P2895" s="835">
        <v>3100.26</v>
      </c>
      <c r="Q2895" s="837">
        <v>0.66666666666666663</v>
      </c>
      <c r="R2895" s="832">
        <v>6</v>
      </c>
      <c r="S2895" s="837">
        <v>0.66666666666666663</v>
      </c>
      <c r="T2895" s="836">
        <v>1</v>
      </c>
      <c r="U2895" s="838">
        <v>0.5</v>
      </c>
    </row>
    <row r="2896" spans="1:21" ht="14.4" customHeight="1" x14ac:dyDescent="0.3">
      <c r="A2896" s="831">
        <v>10</v>
      </c>
      <c r="B2896" s="832" t="s">
        <v>2982</v>
      </c>
      <c r="C2896" s="832" t="s">
        <v>2995</v>
      </c>
      <c r="D2896" s="833" t="s">
        <v>6900</v>
      </c>
      <c r="E2896" s="834" t="s">
        <v>3035</v>
      </c>
      <c r="F2896" s="832" t="s">
        <v>2984</v>
      </c>
      <c r="G2896" s="832" t="s">
        <v>5061</v>
      </c>
      <c r="H2896" s="832" t="s">
        <v>689</v>
      </c>
      <c r="I2896" s="832" t="s">
        <v>2704</v>
      </c>
      <c r="J2896" s="832" t="s">
        <v>2509</v>
      </c>
      <c r="K2896" s="832" t="s">
        <v>2705</v>
      </c>
      <c r="L2896" s="835">
        <v>55.37</v>
      </c>
      <c r="M2896" s="835">
        <v>4374.2299999999996</v>
      </c>
      <c r="N2896" s="832">
        <v>79</v>
      </c>
      <c r="O2896" s="836">
        <v>8</v>
      </c>
      <c r="P2896" s="835">
        <v>2823.8699999999994</v>
      </c>
      <c r="Q2896" s="837">
        <v>0.64556962025316444</v>
      </c>
      <c r="R2896" s="832">
        <v>51</v>
      </c>
      <c r="S2896" s="837">
        <v>0.64556962025316456</v>
      </c>
      <c r="T2896" s="836">
        <v>5</v>
      </c>
      <c r="U2896" s="838">
        <v>0.625</v>
      </c>
    </row>
    <row r="2897" spans="1:21" ht="14.4" customHeight="1" x14ac:dyDescent="0.3">
      <c r="A2897" s="831">
        <v>10</v>
      </c>
      <c r="B2897" s="832" t="s">
        <v>2982</v>
      </c>
      <c r="C2897" s="832" t="s">
        <v>2995</v>
      </c>
      <c r="D2897" s="833" t="s">
        <v>6900</v>
      </c>
      <c r="E2897" s="834" t="s">
        <v>3035</v>
      </c>
      <c r="F2897" s="832" t="s">
        <v>2984</v>
      </c>
      <c r="G2897" s="832" t="s">
        <v>5061</v>
      </c>
      <c r="H2897" s="832" t="s">
        <v>689</v>
      </c>
      <c r="I2897" s="832" t="s">
        <v>2923</v>
      </c>
      <c r="J2897" s="832" t="s">
        <v>2509</v>
      </c>
      <c r="K2897" s="832" t="s">
        <v>2924</v>
      </c>
      <c r="L2897" s="835">
        <v>110.73</v>
      </c>
      <c r="M2897" s="835">
        <v>5979.42</v>
      </c>
      <c r="N2897" s="832">
        <v>54</v>
      </c>
      <c r="O2897" s="836">
        <v>6</v>
      </c>
      <c r="P2897" s="835">
        <v>3986.28</v>
      </c>
      <c r="Q2897" s="837">
        <v>0.66666666666666674</v>
      </c>
      <c r="R2897" s="832">
        <v>36</v>
      </c>
      <c r="S2897" s="837">
        <v>0.66666666666666663</v>
      </c>
      <c r="T2897" s="836">
        <v>4.5</v>
      </c>
      <c r="U2897" s="838">
        <v>0.75</v>
      </c>
    </row>
    <row r="2898" spans="1:21" ht="14.4" customHeight="1" x14ac:dyDescent="0.3">
      <c r="A2898" s="831">
        <v>10</v>
      </c>
      <c r="B2898" s="832" t="s">
        <v>2982</v>
      </c>
      <c r="C2898" s="832" t="s">
        <v>2995</v>
      </c>
      <c r="D2898" s="833" t="s">
        <v>6900</v>
      </c>
      <c r="E2898" s="834" t="s">
        <v>3035</v>
      </c>
      <c r="F2898" s="832" t="s">
        <v>2984</v>
      </c>
      <c r="G2898" s="832" t="s">
        <v>5061</v>
      </c>
      <c r="H2898" s="832" t="s">
        <v>630</v>
      </c>
      <c r="I2898" s="832" t="s">
        <v>5193</v>
      </c>
      <c r="J2898" s="832" t="s">
        <v>2509</v>
      </c>
      <c r="K2898" s="832" t="s">
        <v>5194</v>
      </c>
      <c r="L2898" s="835">
        <v>0</v>
      </c>
      <c r="M2898" s="835">
        <v>0</v>
      </c>
      <c r="N2898" s="832">
        <v>6</v>
      </c>
      <c r="O2898" s="836">
        <v>0.5</v>
      </c>
      <c r="P2898" s="835"/>
      <c r="Q2898" s="837"/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10</v>
      </c>
      <c r="B2899" s="832" t="s">
        <v>2982</v>
      </c>
      <c r="C2899" s="832" t="s">
        <v>2995</v>
      </c>
      <c r="D2899" s="833" t="s">
        <v>6900</v>
      </c>
      <c r="E2899" s="834" t="s">
        <v>3035</v>
      </c>
      <c r="F2899" s="832" t="s">
        <v>2984</v>
      </c>
      <c r="G2899" s="832" t="s">
        <v>5061</v>
      </c>
      <c r="H2899" s="832" t="s">
        <v>689</v>
      </c>
      <c r="I2899" s="832" t="s">
        <v>2508</v>
      </c>
      <c r="J2899" s="832" t="s">
        <v>2509</v>
      </c>
      <c r="K2899" s="832" t="s">
        <v>2510</v>
      </c>
      <c r="L2899" s="835">
        <v>11.07</v>
      </c>
      <c r="M2899" s="835">
        <v>420.66</v>
      </c>
      <c r="N2899" s="832">
        <v>38</v>
      </c>
      <c r="O2899" s="836">
        <v>3.5</v>
      </c>
      <c r="P2899" s="835">
        <v>88.56</v>
      </c>
      <c r="Q2899" s="837">
        <v>0.21052631578947367</v>
      </c>
      <c r="R2899" s="832">
        <v>8</v>
      </c>
      <c r="S2899" s="837">
        <v>0.21052631578947367</v>
      </c>
      <c r="T2899" s="836">
        <v>0.5</v>
      </c>
      <c r="U2899" s="838">
        <v>0.14285714285714285</v>
      </c>
    </row>
    <row r="2900" spans="1:21" ht="14.4" customHeight="1" x14ac:dyDescent="0.3">
      <c r="A2900" s="831">
        <v>10</v>
      </c>
      <c r="B2900" s="832" t="s">
        <v>2982</v>
      </c>
      <c r="C2900" s="832" t="s">
        <v>2995</v>
      </c>
      <c r="D2900" s="833" t="s">
        <v>6900</v>
      </c>
      <c r="E2900" s="834" t="s">
        <v>3035</v>
      </c>
      <c r="F2900" s="832" t="s">
        <v>2984</v>
      </c>
      <c r="G2900" s="832" t="s">
        <v>3829</v>
      </c>
      <c r="H2900" s="832" t="s">
        <v>689</v>
      </c>
      <c r="I2900" s="832" t="s">
        <v>2927</v>
      </c>
      <c r="J2900" s="832" t="s">
        <v>2926</v>
      </c>
      <c r="K2900" s="832" t="s">
        <v>2928</v>
      </c>
      <c r="L2900" s="835">
        <v>1170.93</v>
      </c>
      <c r="M2900" s="835">
        <v>10538.369999999999</v>
      </c>
      <c r="N2900" s="832">
        <v>9</v>
      </c>
      <c r="O2900" s="836">
        <v>3</v>
      </c>
      <c r="P2900" s="835">
        <v>7025.58</v>
      </c>
      <c r="Q2900" s="837">
        <v>0.66666666666666674</v>
      </c>
      <c r="R2900" s="832">
        <v>6</v>
      </c>
      <c r="S2900" s="837">
        <v>0.66666666666666663</v>
      </c>
      <c r="T2900" s="836">
        <v>2.5</v>
      </c>
      <c r="U2900" s="838">
        <v>0.83333333333333337</v>
      </c>
    </row>
    <row r="2901" spans="1:21" ht="14.4" customHeight="1" x14ac:dyDescent="0.3">
      <c r="A2901" s="831">
        <v>10</v>
      </c>
      <c r="B2901" s="832" t="s">
        <v>2982</v>
      </c>
      <c r="C2901" s="832" t="s">
        <v>2995</v>
      </c>
      <c r="D2901" s="833" t="s">
        <v>6900</v>
      </c>
      <c r="E2901" s="834" t="s">
        <v>3035</v>
      </c>
      <c r="F2901" s="832" t="s">
        <v>2984</v>
      </c>
      <c r="G2901" s="832" t="s">
        <v>3829</v>
      </c>
      <c r="H2901" s="832" t="s">
        <v>630</v>
      </c>
      <c r="I2901" s="832" t="s">
        <v>3830</v>
      </c>
      <c r="J2901" s="832" t="s">
        <v>3831</v>
      </c>
      <c r="K2901" s="832" t="s">
        <v>2514</v>
      </c>
      <c r="L2901" s="835">
        <v>292.74</v>
      </c>
      <c r="M2901" s="835">
        <v>7611.24</v>
      </c>
      <c r="N2901" s="832">
        <v>26</v>
      </c>
      <c r="O2901" s="836">
        <v>5.5</v>
      </c>
      <c r="P2901" s="835">
        <v>7025.76</v>
      </c>
      <c r="Q2901" s="837">
        <v>0.92307692307692313</v>
      </c>
      <c r="R2901" s="832">
        <v>24</v>
      </c>
      <c r="S2901" s="837">
        <v>0.92307692307692313</v>
      </c>
      <c r="T2901" s="836">
        <v>5</v>
      </c>
      <c r="U2901" s="838">
        <v>0.90909090909090906</v>
      </c>
    </row>
    <row r="2902" spans="1:21" ht="14.4" customHeight="1" x14ac:dyDescent="0.3">
      <c r="A2902" s="831">
        <v>10</v>
      </c>
      <c r="B2902" s="832" t="s">
        <v>2982</v>
      </c>
      <c r="C2902" s="832" t="s">
        <v>2995</v>
      </c>
      <c r="D2902" s="833" t="s">
        <v>6900</v>
      </c>
      <c r="E2902" s="834" t="s">
        <v>3035</v>
      </c>
      <c r="F2902" s="832" t="s">
        <v>2984</v>
      </c>
      <c r="G2902" s="832" t="s">
        <v>3829</v>
      </c>
      <c r="H2902" s="832" t="s">
        <v>630</v>
      </c>
      <c r="I2902" s="832" t="s">
        <v>5195</v>
      </c>
      <c r="J2902" s="832" t="s">
        <v>3831</v>
      </c>
      <c r="K2902" s="832" t="s">
        <v>2928</v>
      </c>
      <c r="L2902" s="835">
        <v>1170.93</v>
      </c>
      <c r="M2902" s="835">
        <v>11709.300000000001</v>
      </c>
      <c r="N2902" s="832">
        <v>10</v>
      </c>
      <c r="O2902" s="836">
        <v>4.5</v>
      </c>
      <c r="P2902" s="835">
        <v>11709.300000000001</v>
      </c>
      <c r="Q2902" s="837">
        <v>1</v>
      </c>
      <c r="R2902" s="832">
        <v>10</v>
      </c>
      <c r="S2902" s="837">
        <v>1</v>
      </c>
      <c r="T2902" s="836">
        <v>4.5</v>
      </c>
      <c r="U2902" s="838">
        <v>1</v>
      </c>
    </row>
    <row r="2903" spans="1:21" ht="14.4" customHeight="1" x14ac:dyDescent="0.3">
      <c r="A2903" s="831">
        <v>10</v>
      </c>
      <c r="B2903" s="832" t="s">
        <v>2982</v>
      </c>
      <c r="C2903" s="832" t="s">
        <v>2995</v>
      </c>
      <c r="D2903" s="833" t="s">
        <v>6900</v>
      </c>
      <c r="E2903" s="834" t="s">
        <v>3035</v>
      </c>
      <c r="F2903" s="832" t="s">
        <v>2984</v>
      </c>
      <c r="G2903" s="832" t="s">
        <v>3829</v>
      </c>
      <c r="H2903" s="832" t="s">
        <v>630</v>
      </c>
      <c r="I2903" s="832" t="s">
        <v>2512</v>
      </c>
      <c r="J2903" s="832" t="s">
        <v>2513</v>
      </c>
      <c r="K2903" s="832" t="s">
        <v>2514</v>
      </c>
      <c r="L2903" s="835">
        <v>292.74</v>
      </c>
      <c r="M2903" s="835">
        <v>1756.44</v>
      </c>
      <c r="N2903" s="832">
        <v>6</v>
      </c>
      <c r="O2903" s="836">
        <v>1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10</v>
      </c>
      <c r="B2904" s="832" t="s">
        <v>2982</v>
      </c>
      <c r="C2904" s="832" t="s">
        <v>2995</v>
      </c>
      <c r="D2904" s="833" t="s">
        <v>6900</v>
      </c>
      <c r="E2904" s="834" t="s">
        <v>3035</v>
      </c>
      <c r="F2904" s="832" t="s">
        <v>2984</v>
      </c>
      <c r="G2904" s="832" t="s">
        <v>3829</v>
      </c>
      <c r="H2904" s="832" t="s">
        <v>630</v>
      </c>
      <c r="I2904" s="832" t="s">
        <v>5196</v>
      </c>
      <c r="J2904" s="832" t="s">
        <v>2513</v>
      </c>
      <c r="K2904" s="832" t="s">
        <v>4041</v>
      </c>
      <c r="L2904" s="835">
        <v>0</v>
      </c>
      <c r="M2904" s="835">
        <v>0</v>
      </c>
      <c r="N2904" s="832">
        <v>2</v>
      </c>
      <c r="O2904" s="836">
        <v>0.5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10</v>
      </c>
      <c r="B2905" s="832" t="s">
        <v>2982</v>
      </c>
      <c r="C2905" s="832" t="s">
        <v>2995</v>
      </c>
      <c r="D2905" s="833" t="s">
        <v>6900</v>
      </c>
      <c r="E2905" s="834" t="s">
        <v>3035</v>
      </c>
      <c r="F2905" s="832" t="s">
        <v>2984</v>
      </c>
      <c r="G2905" s="832" t="s">
        <v>3829</v>
      </c>
      <c r="H2905" s="832" t="s">
        <v>630</v>
      </c>
      <c r="I2905" s="832" t="s">
        <v>5197</v>
      </c>
      <c r="J2905" s="832" t="s">
        <v>2513</v>
      </c>
      <c r="K2905" s="832" t="s">
        <v>2928</v>
      </c>
      <c r="L2905" s="835">
        <v>1170.93</v>
      </c>
      <c r="M2905" s="835">
        <v>10538.369999999999</v>
      </c>
      <c r="N2905" s="832">
        <v>9</v>
      </c>
      <c r="O2905" s="836">
        <v>2.5</v>
      </c>
      <c r="P2905" s="835">
        <v>7025.58</v>
      </c>
      <c r="Q2905" s="837">
        <v>0.66666666666666674</v>
      </c>
      <c r="R2905" s="832">
        <v>6</v>
      </c>
      <c r="S2905" s="837">
        <v>0.66666666666666663</v>
      </c>
      <c r="T2905" s="836">
        <v>2</v>
      </c>
      <c r="U2905" s="838">
        <v>0.8</v>
      </c>
    </row>
    <row r="2906" spans="1:21" ht="14.4" customHeight="1" x14ac:dyDescent="0.3">
      <c r="A2906" s="831">
        <v>10</v>
      </c>
      <c r="B2906" s="832" t="s">
        <v>2982</v>
      </c>
      <c r="C2906" s="832" t="s">
        <v>2995</v>
      </c>
      <c r="D2906" s="833" t="s">
        <v>6900</v>
      </c>
      <c r="E2906" s="834" t="s">
        <v>3035</v>
      </c>
      <c r="F2906" s="832" t="s">
        <v>2984</v>
      </c>
      <c r="G2906" s="832" t="s">
        <v>3829</v>
      </c>
      <c r="H2906" s="832" t="s">
        <v>630</v>
      </c>
      <c r="I2906" s="832" t="s">
        <v>5198</v>
      </c>
      <c r="J2906" s="832" t="s">
        <v>2513</v>
      </c>
      <c r="K2906" s="832" t="s">
        <v>5199</v>
      </c>
      <c r="L2906" s="835">
        <v>1170.93</v>
      </c>
      <c r="M2906" s="835">
        <v>7025.58</v>
      </c>
      <c r="N2906" s="832">
        <v>6</v>
      </c>
      <c r="O2906" s="836">
        <v>1.5</v>
      </c>
      <c r="P2906" s="835">
        <v>7025.58</v>
      </c>
      <c r="Q2906" s="837">
        <v>1</v>
      </c>
      <c r="R2906" s="832">
        <v>6</v>
      </c>
      <c r="S2906" s="837">
        <v>1</v>
      </c>
      <c r="T2906" s="836">
        <v>1.5</v>
      </c>
      <c r="U2906" s="838">
        <v>1</v>
      </c>
    </row>
    <row r="2907" spans="1:21" ht="14.4" customHeight="1" x14ac:dyDescent="0.3">
      <c r="A2907" s="831">
        <v>10</v>
      </c>
      <c r="B2907" s="832" t="s">
        <v>2982</v>
      </c>
      <c r="C2907" s="832" t="s">
        <v>2995</v>
      </c>
      <c r="D2907" s="833" t="s">
        <v>6900</v>
      </c>
      <c r="E2907" s="834" t="s">
        <v>3035</v>
      </c>
      <c r="F2907" s="832" t="s">
        <v>2984</v>
      </c>
      <c r="G2907" s="832" t="s">
        <v>3829</v>
      </c>
      <c r="H2907" s="832" t="s">
        <v>630</v>
      </c>
      <c r="I2907" s="832" t="s">
        <v>5200</v>
      </c>
      <c r="J2907" s="832" t="s">
        <v>2513</v>
      </c>
      <c r="K2907" s="832" t="s">
        <v>5201</v>
      </c>
      <c r="L2907" s="835">
        <v>702.56</v>
      </c>
      <c r="M2907" s="835">
        <v>5620.48</v>
      </c>
      <c r="N2907" s="832">
        <v>8</v>
      </c>
      <c r="O2907" s="836">
        <v>4.5</v>
      </c>
      <c r="P2907" s="835">
        <v>3512.7999999999997</v>
      </c>
      <c r="Q2907" s="837">
        <v>0.625</v>
      </c>
      <c r="R2907" s="832">
        <v>5</v>
      </c>
      <c r="S2907" s="837">
        <v>0.625</v>
      </c>
      <c r="T2907" s="836">
        <v>2.5</v>
      </c>
      <c r="U2907" s="838">
        <v>0.55555555555555558</v>
      </c>
    </row>
    <row r="2908" spans="1:21" ht="14.4" customHeight="1" x14ac:dyDescent="0.3">
      <c r="A2908" s="831">
        <v>10</v>
      </c>
      <c r="B2908" s="832" t="s">
        <v>2982</v>
      </c>
      <c r="C2908" s="832" t="s">
        <v>2995</v>
      </c>
      <c r="D2908" s="833" t="s">
        <v>6900</v>
      </c>
      <c r="E2908" s="834" t="s">
        <v>3035</v>
      </c>
      <c r="F2908" s="832" t="s">
        <v>2984</v>
      </c>
      <c r="G2908" s="832" t="s">
        <v>3829</v>
      </c>
      <c r="H2908" s="832" t="s">
        <v>689</v>
      </c>
      <c r="I2908" s="832" t="s">
        <v>2925</v>
      </c>
      <c r="J2908" s="832" t="s">
        <v>2926</v>
      </c>
      <c r="K2908" s="832" t="s">
        <v>2514</v>
      </c>
      <c r="L2908" s="835">
        <v>292.74</v>
      </c>
      <c r="M2908" s="835">
        <v>5269.3200000000006</v>
      </c>
      <c r="N2908" s="832">
        <v>18</v>
      </c>
      <c r="O2908" s="836">
        <v>5</v>
      </c>
      <c r="P2908" s="835">
        <v>3220.1400000000003</v>
      </c>
      <c r="Q2908" s="837">
        <v>0.61111111111111105</v>
      </c>
      <c r="R2908" s="832">
        <v>11</v>
      </c>
      <c r="S2908" s="837">
        <v>0.61111111111111116</v>
      </c>
      <c r="T2908" s="836">
        <v>3</v>
      </c>
      <c r="U2908" s="838">
        <v>0.6</v>
      </c>
    </row>
    <row r="2909" spans="1:21" ht="14.4" customHeight="1" x14ac:dyDescent="0.3">
      <c r="A2909" s="831">
        <v>10</v>
      </c>
      <c r="B2909" s="832" t="s">
        <v>2982</v>
      </c>
      <c r="C2909" s="832" t="s">
        <v>2995</v>
      </c>
      <c r="D2909" s="833" t="s">
        <v>6900</v>
      </c>
      <c r="E2909" s="834" t="s">
        <v>3035</v>
      </c>
      <c r="F2909" s="832" t="s">
        <v>2984</v>
      </c>
      <c r="G2909" s="832" t="s">
        <v>3829</v>
      </c>
      <c r="H2909" s="832" t="s">
        <v>630</v>
      </c>
      <c r="I2909" s="832" t="s">
        <v>5202</v>
      </c>
      <c r="J2909" s="832" t="s">
        <v>5203</v>
      </c>
      <c r="K2909" s="832" t="s">
        <v>5204</v>
      </c>
      <c r="L2909" s="835">
        <v>1147.51</v>
      </c>
      <c r="M2909" s="835">
        <v>2295.02</v>
      </c>
      <c r="N2909" s="832">
        <v>2</v>
      </c>
      <c r="O2909" s="836">
        <v>1</v>
      </c>
      <c r="P2909" s="835">
        <v>1147.51</v>
      </c>
      <c r="Q2909" s="837">
        <v>0.5</v>
      </c>
      <c r="R2909" s="832">
        <v>1</v>
      </c>
      <c r="S2909" s="837">
        <v>0.5</v>
      </c>
      <c r="T2909" s="836">
        <v>0.5</v>
      </c>
      <c r="U2909" s="838">
        <v>0.5</v>
      </c>
    </row>
    <row r="2910" spans="1:21" ht="14.4" customHeight="1" x14ac:dyDescent="0.3">
      <c r="A2910" s="831">
        <v>10</v>
      </c>
      <c r="B2910" s="832" t="s">
        <v>2982</v>
      </c>
      <c r="C2910" s="832" t="s">
        <v>2995</v>
      </c>
      <c r="D2910" s="833" t="s">
        <v>6900</v>
      </c>
      <c r="E2910" s="834" t="s">
        <v>3035</v>
      </c>
      <c r="F2910" s="832" t="s">
        <v>2984</v>
      </c>
      <c r="G2910" s="832" t="s">
        <v>3829</v>
      </c>
      <c r="H2910" s="832" t="s">
        <v>630</v>
      </c>
      <c r="I2910" s="832" t="s">
        <v>5205</v>
      </c>
      <c r="J2910" s="832" t="s">
        <v>3831</v>
      </c>
      <c r="K2910" s="832" t="s">
        <v>5109</v>
      </c>
      <c r="L2910" s="835">
        <v>0</v>
      </c>
      <c r="M2910" s="835">
        <v>0</v>
      </c>
      <c r="N2910" s="832">
        <v>3</v>
      </c>
      <c r="O2910" s="836">
        <v>1</v>
      </c>
      <c r="P2910" s="835">
        <v>0</v>
      </c>
      <c r="Q2910" s="837"/>
      <c r="R2910" s="832">
        <v>3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10</v>
      </c>
      <c r="B2911" s="832" t="s">
        <v>2982</v>
      </c>
      <c r="C2911" s="832" t="s">
        <v>2995</v>
      </c>
      <c r="D2911" s="833" t="s">
        <v>6900</v>
      </c>
      <c r="E2911" s="834" t="s">
        <v>3035</v>
      </c>
      <c r="F2911" s="832" t="s">
        <v>2984</v>
      </c>
      <c r="G2911" s="832" t="s">
        <v>3829</v>
      </c>
      <c r="H2911" s="832" t="s">
        <v>630</v>
      </c>
      <c r="I2911" s="832" t="s">
        <v>5206</v>
      </c>
      <c r="J2911" s="832" t="s">
        <v>5207</v>
      </c>
      <c r="K2911" s="832" t="s">
        <v>2514</v>
      </c>
      <c r="L2911" s="835">
        <v>292.74</v>
      </c>
      <c r="M2911" s="835">
        <v>1170.96</v>
      </c>
      <c r="N2911" s="832">
        <v>4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10</v>
      </c>
      <c r="B2912" s="832" t="s">
        <v>2982</v>
      </c>
      <c r="C2912" s="832" t="s">
        <v>2995</v>
      </c>
      <c r="D2912" s="833" t="s">
        <v>6900</v>
      </c>
      <c r="E2912" s="834" t="s">
        <v>3035</v>
      </c>
      <c r="F2912" s="832" t="s">
        <v>2984</v>
      </c>
      <c r="G2912" s="832" t="s">
        <v>3829</v>
      </c>
      <c r="H2912" s="832" t="s">
        <v>689</v>
      </c>
      <c r="I2912" s="832" t="s">
        <v>5208</v>
      </c>
      <c r="J2912" s="832" t="s">
        <v>2926</v>
      </c>
      <c r="K2912" s="832" t="s">
        <v>5199</v>
      </c>
      <c r="L2912" s="835">
        <v>1170.93</v>
      </c>
      <c r="M2912" s="835">
        <v>4683.72</v>
      </c>
      <c r="N2912" s="832">
        <v>4</v>
      </c>
      <c r="O2912" s="836">
        <v>0.5</v>
      </c>
      <c r="P2912" s="835">
        <v>4683.72</v>
      </c>
      <c r="Q2912" s="837">
        <v>1</v>
      </c>
      <c r="R2912" s="832">
        <v>4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10</v>
      </c>
      <c r="B2913" s="832" t="s">
        <v>2982</v>
      </c>
      <c r="C2913" s="832" t="s">
        <v>2995</v>
      </c>
      <c r="D2913" s="833" t="s">
        <v>6900</v>
      </c>
      <c r="E2913" s="834" t="s">
        <v>3035</v>
      </c>
      <c r="F2913" s="832" t="s">
        <v>2984</v>
      </c>
      <c r="G2913" s="832" t="s">
        <v>5209</v>
      </c>
      <c r="H2913" s="832" t="s">
        <v>630</v>
      </c>
      <c r="I2913" s="832" t="s">
        <v>5210</v>
      </c>
      <c r="J2913" s="832" t="s">
        <v>5211</v>
      </c>
      <c r="K2913" s="832" t="s">
        <v>3304</v>
      </c>
      <c r="L2913" s="835">
        <v>230.51</v>
      </c>
      <c r="M2913" s="835">
        <v>230.51</v>
      </c>
      <c r="N2913" s="832">
        <v>1</v>
      </c>
      <c r="O2913" s="836">
        <v>1</v>
      </c>
      <c r="P2913" s="835">
        <v>230.51</v>
      </c>
      <c r="Q2913" s="837">
        <v>1</v>
      </c>
      <c r="R2913" s="832">
        <v>1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10</v>
      </c>
      <c r="B2914" s="832" t="s">
        <v>2982</v>
      </c>
      <c r="C2914" s="832" t="s">
        <v>2995</v>
      </c>
      <c r="D2914" s="833" t="s">
        <v>6900</v>
      </c>
      <c r="E2914" s="834" t="s">
        <v>3035</v>
      </c>
      <c r="F2914" s="832" t="s">
        <v>2984</v>
      </c>
      <c r="G2914" s="832" t="s">
        <v>3349</v>
      </c>
      <c r="H2914" s="832" t="s">
        <v>630</v>
      </c>
      <c r="I2914" s="832" t="s">
        <v>3906</v>
      </c>
      <c r="J2914" s="832" t="s">
        <v>790</v>
      </c>
      <c r="K2914" s="832" t="s">
        <v>791</v>
      </c>
      <c r="L2914" s="835">
        <v>0</v>
      </c>
      <c r="M2914" s="835">
        <v>0</v>
      </c>
      <c r="N2914" s="832">
        <v>12</v>
      </c>
      <c r="O2914" s="836">
        <v>2</v>
      </c>
      <c r="P2914" s="835">
        <v>0</v>
      </c>
      <c r="Q2914" s="837"/>
      <c r="R2914" s="832">
        <v>2</v>
      </c>
      <c r="S2914" s="837">
        <v>0.16666666666666666</v>
      </c>
      <c r="T2914" s="836">
        <v>1</v>
      </c>
      <c r="U2914" s="838">
        <v>0.5</v>
      </c>
    </row>
    <row r="2915" spans="1:21" ht="14.4" customHeight="1" x14ac:dyDescent="0.3">
      <c r="A2915" s="831">
        <v>10</v>
      </c>
      <c r="B2915" s="832" t="s">
        <v>2982</v>
      </c>
      <c r="C2915" s="832" t="s">
        <v>2995</v>
      </c>
      <c r="D2915" s="833" t="s">
        <v>6900</v>
      </c>
      <c r="E2915" s="834" t="s">
        <v>3035</v>
      </c>
      <c r="F2915" s="832" t="s">
        <v>2984</v>
      </c>
      <c r="G2915" s="832" t="s">
        <v>3349</v>
      </c>
      <c r="H2915" s="832" t="s">
        <v>630</v>
      </c>
      <c r="I2915" s="832" t="s">
        <v>3352</v>
      </c>
      <c r="J2915" s="832" t="s">
        <v>790</v>
      </c>
      <c r="K2915" s="832" t="s">
        <v>792</v>
      </c>
      <c r="L2915" s="835">
        <v>0</v>
      </c>
      <c r="M2915" s="835">
        <v>0</v>
      </c>
      <c r="N2915" s="832">
        <v>5</v>
      </c>
      <c r="O2915" s="836">
        <v>0.5</v>
      </c>
      <c r="P2915" s="835">
        <v>0</v>
      </c>
      <c r="Q2915" s="837"/>
      <c r="R2915" s="832">
        <v>5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10</v>
      </c>
      <c r="B2916" s="832" t="s">
        <v>2982</v>
      </c>
      <c r="C2916" s="832" t="s">
        <v>2995</v>
      </c>
      <c r="D2916" s="833" t="s">
        <v>6900</v>
      </c>
      <c r="E2916" s="834" t="s">
        <v>3035</v>
      </c>
      <c r="F2916" s="832" t="s">
        <v>2984</v>
      </c>
      <c r="G2916" s="832" t="s">
        <v>5212</v>
      </c>
      <c r="H2916" s="832" t="s">
        <v>630</v>
      </c>
      <c r="I2916" s="832" t="s">
        <v>5213</v>
      </c>
      <c r="J2916" s="832" t="s">
        <v>5214</v>
      </c>
      <c r="K2916" s="832" t="s">
        <v>5215</v>
      </c>
      <c r="L2916" s="835">
        <v>113.93</v>
      </c>
      <c r="M2916" s="835">
        <v>113.93</v>
      </c>
      <c r="N2916" s="832">
        <v>1</v>
      </c>
      <c r="O2916" s="836">
        <v>1</v>
      </c>
      <c r="P2916" s="835">
        <v>113.93</v>
      </c>
      <c r="Q2916" s="837">
        <v>1</v>
      </c>
      <c r="R2916" s="832">
        <v>1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10</v>
      </c>
      <c r="B2917" s="832" t="s">
        <v>2982</v>
      </c>
      <c r="C2917" s="832" t="s">
        <v>2995</v>
      </c>
      <c r="D2917" s="833" t="s">
        <v>6900</v>
      </c>
      <c r="E2917" s="834" t="s">
        <v>3035</v>
      </c>
      <c r="F2917" s="832" t="s">
        <v>2984</v>
      </c>
      <c r="G2917" s="832" t="s">
        <v>5212</v>
      </c>
      <c r="H2917" s="832" t="s">
        <v>630</v>
      </c>
      <c r="I2917" s="832" t="s">
        <v>5216</v>
      </c>
      <c r="J2917" s="832" t="s">
        <v>5217</v>
      </c>
      <c r="K2917" s="832" t="s">
        <v>5218</v>
      </c>
      <c r="L2917" s="835">
        <v>0</v>
      </c>
      <c r="M2917" s="835">
        <v>0</v>
      </c>
      <c r="N2917" s="832">
        <v>1</v>
      </c>
      <c r="O2917" s="836">
        <v>1</v>
      </c>
      <c r="P2917" s="835">
        <v>0</v>
      </c>
      <c r="Q2917" s="837"/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10</v>
      </c>
      <c r="B2918" s="832" t="s">
        <v>2982</v>
      </c>
      <c r="C2918" s="832" t="s">
        <v>2995</v>
      </c>
      <c r="D2918" s="833" t="s">
        <v>6900</v>
      </c>
      <c r="E2918" s="834" t="s">
        <v>3035</v>
      </c>
      <c r="F2918" s="832" t="s">
        <v>2984</v>
      </c>
      <c r="G2918" s="832" t="s">
        <v>3161</v>
      </c>
      <c r="H2918" s="832" t="s">
        <v>630</v>
      </c>
      <c r="I2918" s="832" t="s">
        <v>4031</v>
      </c>
      <c r="J2918" s="832" t="s">
        <v>4032</v>
      </c>
      <c r="K2918" s="832" t="s">
        <v>4033</v>
      </c>
      <c r="L2918" s="835">
        <v>115.18</v>
      </c>
      <c r="M2918" s="835">
        <v>345.54</v>
      </c>
      <c r="N2918" s="832">
        <v>3</v>
      </c>
      <c r="O2918" s="836">
        <v>2</v>
      </c>
      <c r="P2918" s="835">
        <v>115.18</v>
      </c>
      <c r="Q2918" s="837">
        <v>0.33333333333333331</v>
      </c>
      <c r="R2918" s="832">
        <v>1</v>
      </c>
      <c r="S2918" s="837">
        <v>0.33333333333333331</v>
      </c>
      <c r="T2918" s="836">
        <v>1</v>
      </c>
      <c r="U2918" s="838">
        <v>0.5</v>
      </c>
    </row>
    <row r="2919" spans="1:21" ht="14.4" customHeight="1" x14ac:dyDescent="0.3">
      <c r="A2919" s="831">
        <v>10</v>
      </c>
      <c r="B2919" s="832" t="s">
        <v>2982</v>
      </c>
      <c r="C2919" s="832" t="s">
        <v>2995</v>
      </c>
      <c r="D2919" s="833" t="s">
        <v>6900</v>
      </c>
      <c r="E2919" s="834" t="s">
        <v>3035</v>
      </c>
      <c r="F2919" s="832" t="s">
        <v>2984</v>
      </c>
      <c r="G2919" s="832" t="s">
        <v>3504</v>
      </c>
      <c r="H2919" s="832" t="s">
        <v>630</v>
      </c>
      <c r="I2919" s="832" t="s">
        <v>4998</v>
      </c>
      <c r="J2919" s="832" t="s">
        <v>3506</v>
      </c>
      <c r="K2919" s="832" t="s">
        <v>4999</v>
      </c>
      <c r="L2919" s="835">
        <v>0</v>
      </c>
      <c r="M2919" s="835">
        <v>0</v>
      </c>
      <c r="N2919" s="832">
        <v>3</v>
      </c>
      <c r="O2919" s="836">
        <v>1</v>
      </c>
      <c r="P2919" s="835"/>
      <c r="Q2919" s="837"/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10</v>
      </c>
      <c r="B2920" s="832" t="s">
        <v>2982</v>
      </c>
      <c r="C2920" s="832" t="s">
        <v>2995</v>
      </c>
      <c r="D2920" s="833" t="s">
        <v>6900</v>
      </c>
      <c r="E2920" s="834" t="s">
        <v>3035</v>
      </c>
      <c r="F2920" s="832" t="s">
        <v>2984</v>
      </c>
      <c r="G2920" s="832" t="s">
        <v>3504</v>
      </c>
      <c r="H2920" s="832" t="s">
        <v>630</v>
      </c>
      <c r="I2920" s="832" t="s">
        <v>4963</v>
      </c>
      <c r="J2920" s="832" t="s">
        <v>3506</v>
      </c>
      <c r="K2920" s="832" t="s">
        <v>4964</v>
      </c>
      <c r="L2920" s="835">
        <v>0</v>
      </c>
      <c r="M2920" s="835">
        <v>0</v>
      </c>
      <c r="N2920" s="832">
        <v>2</v>
      </c>
      <c r="O2920" s="836">
        <v>0.5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10</v>
      </c>
      <c r="B2921" s="832" t="s">
        <v>2982</v>
      </c>
      <c r="C2921" s="832" t="s">
        <v>2995</v>
      </c>
      <c r="D2921" s="833" t="s">
        <v>6900</v>
      </c>
      <c r="E2921" s="834" t="s">
        <v>3035</v>
      </c>
      <c r="F2921" s="832" t="s">
        <v>2984</v>
      </c>
      <c r="G2921" s="832" t="s">
        <v>3504</v>
      </c>
      <c r="H2921" s="832" t="s">
        <v>630</v>
      </c>
      <c r="I2921" s="832" t="s">
        <v>3505</v>
      </c>
      <c r="J2921" s="832" t="s">
        <v>3506</v>
      </c>
      <c r="K2921" s="832" t="s">
        <v>3507</v>
      </c>
      <c r="L2921" s="835">
        <v>0</v>
      </c>
      <c r="M2921" s="835">
        <v>0</v>
      </c>
      <c r="N2921" s="832">
        <v>3</v>
      </c>
      <c r="O2921" s="836">
        <v>0.5</v>
      </c>
      <c r="P2921" s="835">
        <v>0</v>
      </c>
      <c r="Q2921" s="837"/>
      <c r="R2921" s="832">
        <v>3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10</v>
      </c>
      <c r="B2922" s="832" t="s">
        <v>2982</v>
      </c>
      <c r="C2922" s="832" t="s">
        <v>2995</v>
      </c>
      <c r="D2922" s="833" t="s">
        <v>6900</v>
      </c>
      <c r="E2922" s="834" t="s">
        <v>3035</v>
      </c>
      <c r="F2922" s="832" t="s">
        <v>2984</v>
      </c>
      <c r="G2922" s="832" t="s">
        <v>3504</v>
      </c>
      <c r="H2922" s="832" t="s">
        <v>630</v>
      </c>
      <c r="I2922" s="832" t="s">
        <v>5219</v>
      </c>
      <c r="J2922" s="832" t="s">
        <v>3506</v>
      </c>
      <c r="K2922" s="832" t="s">
        <v>5220</v>
      </c>
      <c r="L2922" s="835">
        <v>0</v>
      </c>
      <c r="M2922" s="835">
        <v>0</v>
      </c>
      <c r="N2922" s="832">
        <v>2</v>
      </c>
      <c r="O2922" s="836">
        <v>1</v>
      </c>
      <c r="P2922" s="835">
        <v>0</v>
      </c>
      <c r="Q2922" s="837"/>
      <c r="R2922" s="832">
        <v>2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10</v>
      </c>
      <c r="B2923" s="832" t="s">
        <v>2982</v>
      </c>
      <c r="C2923" s="832" t="s">
        <v>2995</v>
      </c>
      <c r="D2923" s="833" t="s">
        <v>6900</v>
      </c>
      <c r="E2923" s="834" t="s">
        <v>3035</v>
      </c>
      <c r="F2923" s="832" t="s">
        <v>2984</v>
      </c>
      <c r="G2923" s="832" t="s">
        <v>3504</v>
      </c>
      <c r="H2923" s="832" t="s">
        <v>630</v>
      </c>
      <c r="I2923" s="832" t="s">
        <v>4940</v>
      </c>
      <c r="J2923" s="832" t="s">
        <v>1497</v>
      </c>
      <c r="K2923" s="832" t="s">
        <v>4941</v>
      </c>
      <c r="L2923" s="835">
        <v>0</v>
      </c>
      <c r="M2923" s="835">
        <v>0</v>
      </c>
      <c r="N2923" s="832">
        <v>2</v>
      </c>
      <c r="O2923" s="836">
        <v>1</v>
      </c>
      <c r="P2923" s="835"/>
      <c r="Q2923" s="837"/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10</v>
      </c>
      <c r="B2924" s="832" t="s">
        <v>2982</v>
      </c>
      <c r="C2924" s="832" t="s">
        <v>2995</v>
      </c>
      <c r="D2924" s="833" t="s">
        <v>6900</v>
      </c>
      <c r="E2924" s="834" t="s">
        <v>3035</v>
      </c>
      <c r="F2924" s="832" t="s">
        <v>2984</v>
      </c>
      <c r="G2924" s="832" t="s">
        <v>3380</v>
      </c>
      <c r="H2924" s="832" t="s">
        <v>630</v>
      </c>
      <c r="I2924" s="832" t="s">
        <v>3381</v>
      </c>
      <c r="J2924" s="832" t="s">
        <v>708</v>
      </c>
      <c r="K2924" s="832" t="s">
        <v>3382</v>
      </c>
      <c r="L2924" s="835">
        <v>52.61</v>
      </c>
      <c r="M2924" s="835">
        <v>105.22</v>
      </c>
      <c r="N2924" s="832">
        <v>2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10</v>
      </c>
      <c r="B2925" s="832" t="s">
        <v>2982</v>
      </c>
      <c r="C2925" s="832" t="s">
        <v>2995</v>
      </c>
      <c r="D2925" s="833" t="s">
        <v>6900</v>
      </c>
      <c r="E2925" s="834" t="s">
        <v>3035</v>
      </c>
      <c r="F2925" s="832" t="s">
        <v>2984</v>
      </c>
      <c r="G2925" s="832" t="s">
        <v>3383</v>
      </c>
      <c r="H2925" s="832" t="s">
        <v>689</v>
      </c>
      <c r="I2925" s="832" t="s">
        <v>2738</v>
      </c>
      <c r="J2925" s="832" t="s">
        <v>2739</v>
      </c>
      <c r="K2925" s="832" t="s">
        <v>2740</v>
      </c>
      <c r="L2925" s="835">
        <v>84.89</v>
      </c>
      <c r="M2925" s="835">
        <v>1612.91</v>
      </c>
      <c r="N2925" s="832">
        <v>19</v>
      </c>
      <c r="O2925" s="836">
        <v>2.5</v>
      </c>
      <c r="P2925" s="835">
        <v>1612.91</v>
      </c>
      <c r="Q2925" s="837">
        <v>1</v>
      </c>
      <c r="R2925" s="832">
        <v>19</v>
      </c>
      <c r="S2925" s="837">
        <v>1</v>
      </c>
      <c r="T2925" s="836">
        <v>2.5</v>
      </c>
      <c r="U2925" s="838">
        <v>1</v>
      </c>
    </row>
    <row r="2926" spans="1:21" ht="14.4" customHeight="1" x14ac:dyDescent="0.3">
      <c r="A2926" s="831">
        <v>10</v>
      </c>
      <c r="B2926" s="832" t="s">
        <v>2982</v>
      </c>
      <c r="C2926" s="832" t="s">
        <v>2995</v>
      </c>
      <c r="D2926" s="833" t="s">
        <v>6900</v>
      </c>
      <c r="E2926" s="834" t="s">
        <v>3035</v>
      </c>
      <c r="F2926" s="832" t="s">
        <v>2984</v>
      </c>
      <c r="G2926" s="832" t="s">
        <v>3383</v>
      </c>
      <c r="H2926" s="832" t="s">
        <v>689</v>
      </c>
      <c r="I2926" s="832" t="s">
        <v>2948</v>
      </c>
      <c r="J2926" s="832" t="s">
        <v>2302</v>
      </c>
      <c r="K2926" s="832" t="s">
        <v>2740</v>
      </c>
      <c r="L2926" s="835">
        <v>84.89</v>
      </c>
      <c r="M2926" s="835">
        <v>1612.91</v>
      </c>
      <c r="N2926" s="832">
        <v>19</v>
      </c>
      <c r="O2926" s="836">
        <v>2.5</v>
      </c>
      <c r="P2926" s="835">
        <v>1612.91</v>
      </c>
      <c r="Q2926" s="837">
        <v>1</v>
      </c>
      <c r="R2926" s="832">
        <v>19</v>
      </c>
      <c r="S2926" s="837">
        <v>1</v>
      </c>
      <c r="T2926" s="836">
        <v>2.5</v>
      </c>
      <c r="U2926" s="838">
        <v>1</v>
      </c>
    </row>
    <row r="2927" spans="1:21" ht="14.4" customHeight="1" x14ac:dyDescent="0.3">
      <c r="A2927" s="831">
        <v>10</v>
      </c>
      <c r="B2927" s="832" t="s">
        <v>2982</v>
      </c>
      <c r="C2927" s="832" t="s">
        <v>2995</v>
      </c>
      <c r="D2927" s="833" t="s">
        <v>6900</v>
      </c>
      <c r="E2927" s="834" t="s">
        <v>3035</v>
      </c>
      <c r="F2927" s="832" t="s">
        <v>2984</v>
      </c>
      <c r="G2927" s="832" t="s">
        <v>3383</v>
      </c>
      <c r="H2927" s="832" t="s">
        <v>689</v>
      </c>
      <c r="I2927" s="832" t="s">
        <v>4965</v>
      </c>
      <c r="J2927" s="832" t="s">
        <v>4966</v>
      </c>
      <c r="K2927" s="832" t="s">
        <v>2740</v>
      </c>
      <c r="L2927" s="835">
        <v>84.89</v>
      </c>
      <c r="M2927" s="835">
        <v>1612.91</v>
      </c>
      <c r="N2927" s="832">
        <v>19</v>
      </c>
      <c r="O2927" s="836">
        <v>2.5</v>
      </c>
      <c r="P2927" s="835">
        <v>1612.91</v>
      </c>
      <c r="Q2927" s="837">
        <v>1</v>
      </c>
      <c r="R2927" s="832">
        <v>19</v>
      </c>
      <c r="S2927" s="837">
        <v>1</v>
      </c>
      <c r="T2927" s="836">
        <v>2.5</v>
      </c>
      <c r="U2927" s="838">
        <v>1</v>
      </c>
    </row>
    <row r="2928" spans="1:21" ht="14.4" customHeight="1" x14ac:dyDescent="0.3">
      <c r="A2928" s="831">
        <v>10</v>
      </c>
      <c r="B2928" s="832" t="s">
        <v>2982</v>
      </c>
      <c r="C2928" s="832" t="s">
        <v>2995</v>
      </c>
      <c r="D2928" s="833" t="s">
        <v>6900</v>
      </c>
      <c r="E2928" s="834" t="s">
        <v>3035</v>
      </c>
      <c r="F2928" s="832" t="s">
        <v>2984</v>
      </c>
      <c r="G2928" s="832" t="s">
        <v>3383</v>
      </c>
      <c r="H2928" s="832" t="s">
        <v>689</v>
      </c>
      <c r="I2928" s="832" t="s">
        <v>2859</v>
      </c>
      <c r="J2928" s="832" t="s">
        <v>2058</v>
      </c>
      <c r="K2928" s="832" t="s">
        <v>2740</v>
      </c>
      <c r="L2928" s="835">
        <v>84.89</v>
      </c>
      <c r="M2928" s="835">
        <v>1612.91</v>
      </c>
      <c r="N2928" s="832">
        <v>19</v>
      </c>
      <c r="O2928" s="836">
        <v>3</v>
      </c>
      <c r="P2928" s="835">
        <v>1612.91</v>
      </c>
      <c r="Q2928" s="837">
        <v>1</v>
      </c>
      <c r="R2928" s="832">
        <v>19</v>
      </c>
      <c r="S2928" s="837">
        <v>1</v>
      </c>
      <c r="T2928" s="836">
        <v>3</v>
      </c>
      <c r="U2928" s="838">
        <v>1</v>
      </c>
    </row>
    <row r="2929" spans="1:21" ht="14.4" customHeight="1" x14ac:dyDescent="0.3">
      <c r="A2929" s="831">
        <v>10</v>
      </c>
      <c r="B2929" s="832" t="s">
        <v>2982</v>
      </c>
      <c r="C2929" s="832" t="s">
        <v>2995</v>
      </c>
      <c r="D2929" s="833" t="s">
        <v>6900</v>
      </c>
      <c r="E2929" s="834" t="s">
        <v>3035</v>
      </c>
      <c r="F2929" s="832" t="s">
        <v>2984</v>
      </c>
      <c r="G2929" s="832" t="s">
        <v>3383</v>
      </c>
      <c r="H2929" s="832" t="s">
        <v>689</v>
      </c>
      <c r="I2929" s="832" t="s">
        <v>2787</v>
      </c>
      <c r="J2929" s="832" t="s">
        <v>1643</v>
      </c>
      <c r="K2929" s="832" t="s">
        <v>1546</v>
      </c>
      <c r="L2929" s="835">
        <v>72.27</v>
      </c>
      <c r="M2929" s="835">
        <v>19151.55</v>
      </c>
      <c r="N2929" s="832">
        <v>265</v>
      </c>
      <c r="O2929" s="836">
        <v>5.5</v>
      </c>
      <c r="P2929" s="835">
        <v>10840.5</v>
      </c>
      <c r="Q2929" s="837">
        <v>0.56603773584905659</v>
      </c>
      <c r="R2929" s="832">
        <v>150</v>
      </c>
      <c r="S2929" s="837">
        <v>0.56603773584905659</v>
      </c>
      <c r="T2929" s="836">
        <v>2.5</v>
      </c>
      <c r="U2929" s="838">
        <v>0.45454545454545453</v>
      </c>
    </row>
    <row r="2930" spans="1:21" ht="14.4" customHeight="1" x14ac:dyDescent="0.3">
      <c r="A2930" s="831">
        <v>10</v>
      </c>
      <c r="B2930" s="832" t="s">
        <v>2982</v>
      </c>
      <c r="C2930" s="832" t="s">
        <v>2995</v>
      </c>
      <c r="D2930" s="833" t="s">
        <v>6900</v>
      </c>
      <c r="E2930" s="834" t="s">
        <v>3035</v>
      </c>
      <c r="F2930" s="832" t="s">
        <v>2984</v>
      </c>
      <c r="G2930" s="832" t="s">
        <v>3383</v>
      </c>
      <c r="H2930" s="832" t="s">
        <v>689</v>
      </c>
      <c r="I2930" s="832" t="s">
        <v>2788</v>
      </c>
      <c r="J2930" s="832" t="s">
        <v>1697</v>
      </c>
      <c r="K2930" s="832" t="s">
        <v>1546</v>
      </c>
      <c r="L2930" s="835">
        <v>72.27</v>
      </c>
      <c r="M2930" s="835">
        <v>5058.8999999999996</v>
      </c>
      <c r="N2930" s="832">
        <v>70</v>
      </c>
      <c r="O2930" s="836">
        <v>1.5</v>
      </c>
      <c r="P2930" s="835">
        <v>4336.2</v>
      </c>
      <c r="Q2930" s="837">
        <v>0.85714285714285721</v>
      </c>
      <c r="R2930" s="832">
        <v>60</v>
      </c>
      <c r="S2930" s="837">
        <v>0.8571428571428571</v>
      </c>
      <c r="T2930" s="836">
        <v>1</v>
      </c>
      <c r="U2930" s="838">
        <v>0.66666666666666663</v>
      </c>
    </row>
    <row r="2931" spans="1:21" ht="14.4" customHeight="1" x14ac:dyDescent="0.3">
      <c r="A2931" s="831">
        <v>10</v>
      </c>
      <c r="B2931" s="832" t="s">
        <v>2982</v>
      </c>
      <c r="C2931" s="832" t="s">
        <v>2995</v>
      </c>
      <c r="D2931" s="833" t="s">
        <v>6900</v>
      </c>
      <c r="E2931" s="834" t="s">
        <v>3035</v>
      </c>
      <c r="F2931" s="832" t="s">
        <v>2984</v>
      </c>
      <c r="G2931" s="832" t="s">
        <v>3383</v>
      </c>
      <c r="H2931" s="832" t="s">
        <v>689</v>
      </c>
      <c r="I2931" s="832" t="s">
        <v>3933</v>
      </c>
      <c r="J2931" s="832" t="s">
        <v>3934</v>
      </c>
      <c r="K2931" s="832" t="s">
        <v>1546</v>
      </c>
      <c r="L2931" s="835">
        <v>72.27</v>
      </c>
      <c r="M2931" s="835">
        <v>5058.8999999999996</v>
      </c>
      <c r="N2931" s="832">
        <v>70</v>
      </c>
      <c r="O2931" s="836">
        <v>1.5</v>
      </c>
      <c r="P2931" s="835">
        <v>4336.2</v>
      </c>
      <c r="Q2931" s="837">
        <v>0.85714285714285721</v>
      </c>
      <c r="R2931" s="832">
        <v>60</v>
      </c>
      <c r="S2931" s="837">
        <v>0.8571428571428571</v>
      </c>
      <c r="T2931" s="836">
        <v>1</v>
      </c>
      <c r="U2931" s="838">
        <v>0.66666666666666663</v>
      </c>
    </row>
    <row r="2932" spans="1:21" ht="14.4" customHeight="1" x14ac:dyDescent="0.3">
      <c r="A2932" s="831">
        <v>10</v>
      </c>
      <c r="B2932" s="832" t="s">
        <v>2982</v>
      </c>
      <c r="C2932" s="832" t="s">
        <v>2995</v>
      </c>
      <c r="D2932" s="833" t="s">
        <v>6900</v>
      </c>
      <c r="E2932" s="834" t="s">
        <v>3035</v>
      </c>
      <c r="F2932" s="832" t="s">
        <v>2984</v>
      </c>
      <c r="G2932" s="832" t="s">
        <v>3383</v>
      </c>
      <c r="H2932" s="832" t="s">
        <v>689</v>
      </c>
      <c r="I2932" s="832" t="s">
        <v>2950</v>
      </c>
      <c r="J2932" s="832" t="s">
        <v>2298</v>
      </c>
      <c r="K2932" s="832" t="s">
        <v>1546</v>
      </c>
      <c r="L2932" s="835">
        <v>72.27</v>
      </c>
      <c r="M2932" s="835">
        <v>13731.3</v>
      </c>
      <c r="N2932" s="832">
        <v>190</v>
      </c>
      <c r="O2932" s="836">
        <v>2.5</v>
      </c>
      <c r="P2932" s="835">
        <v>13008.599999999999</v>
      </c>
      <c r="Q2932" s="837">
        <v>0.94736842105263153</v>
      </c>
      <c r="R2932" s="832">
        <v>180</v>
      </c>
      <c r="S2932" s="837">
        <v>0.94736842105263153</v>
      </c>
      <c r="T2932" s="836">
        <v>2</v>
      </c>
      <c r="U2932" s="838">
        <v>0.8</v>
      </c>
    </row>
    <row r="2933" spans="1:21" ht="14.4" customHeight="1" x14ac:dyDescent="0.3">
      <c r="A2933" s="831">
        <v>10</v>
      </c>
      <c r="B2933" s="832" t="s">
        <v>2982</v>
      </c>
      <c r="C2933" s="832" t="s">
        <v>2995</v>
      </c>
      <c r="D2933" s="833" t="s">
        <v>6900</v>
      </c>
      <c r="E2933" s="834" t="s">
        <v>3035</v>
      </c>
      <c r="F2933" s="832" t="s">
        <v>2984</v>
      </c>
      <c r="G2933" s="832" t="s">
        <v>3383</v>
      </c>
      <c r="H2933" s="832" t="s">
        <v>689</v>
      </c>
      <c r="I2933" s="832" t="s">
        <v>2559</v>
      </c>
      <c r="J2933" s="832" t="s">
        <v>958</v>
      </c>
      <c r="K2933" s="832" t="s">
        <v>2558</v>
      </c>
      <c r="L2933" s="835">
        <v>135.54</v>
      </c>
      <c r="M2933" s="835">
        <v>2710.7999999999997</v>
      </c>
      <c r="N2933" s="832">
        <v>20</v>
      </c>
      <c r="O2933" s="836">
        <v>2.5</v>
      </c>
      <c r="P2933" s="835">
        <v>677.69999999999993</v>
      </c>
      <c r="Q2933" s="837">
        <v>0.25</v>
      </c>
      <c r="R2933" s="832">
        <v>5</v>
      </c>
      <c r="S2933" s="837">
        <v>0.25</v>
      </c>
      <c r="T2933" s="836">
        <v>1</v>
      </c>
      <c r="U2933" s="838">
        <v>0.4</v>
      </c>
    </row>
    <row r="2934" spans="1:21" ht="14.4" customHeight="1" x14ac:dyDescent="0.3">
      <c r="A2934" s="831">
        <v>10</v>
      </c>
      <c r="B2934" s="832" t="s">
        <v>2982</v>
      </c>
      <c r="C2934" s="832" t="s">
        <v>2995</v>
      </c>
      <c r="D2934" s="833" t="s">
        <v>6900</v>
      </c>
      <c r="E2934" s="834" t="s">
        <v>3035</v>
      </c>
      <c r="F2934" s="832" t="s">
        <v>2984</v>
      </c>
      <c r="G2934" s="832" t="s">
        <v>3383</v>
      </c>
      <c r="H2934" s="832" t="s">
        <v>689</v>
      </c>
      <c r="I2934" s="832" t="s">
        <v>2557</v>
      </c>
      <c r="J2934" s="832" t="s">
        <v>956</v>
      </c>
      <c r="K2934" s="832" t="s">
        <v>2558</v>
      </c>
      <c r="L2934" s="835">
        <v>135.54</v>
      </c>
      <c r="M2934" s="835">
        <v>3388.4999999999995</v>
      </c>
      <c r="N2934" s="832">
        <v>25</v>
      </c>
      <c r="O2934" s="836">
        <v>2</v>
      </c>
      <c r="P2934" s="835">
        <v>677.69999999999993</v>
      </c>
      <c r="Q2934" s="837">
        <v>0.2</v>
      </c>
      <c r="R2934" s="832">
        <v>5</v>
      </c>
      <c r="S2934" s="837">
        <v>0.2</v>
      </c>
      <c r="T2934" s="836">
        <v>0.5</v>
      </c>
      <c r="U2934" s="838">
        <v>0.25</v>
      </c>
    </row>
    <row r="2935" spans="1:21" ht="14.4" customHeight="1" x14ac:dyDescent="0.3">
      <c r="A2935" s="831">
        <v>10</v>
      </c>
      <c r="B2935" s="832" t="s">
        <v>2982</v>
      </c>
      <c r="C2935" s="832" t="s">
        <v>2995</v>
      </c>
      <c r="D2935" s="833" t="s">
        <v>6900</v>
      </c>
      <c r="E2935" s="834" t="s">
        <v>3035</v>
      </c>
      <c r="F2935" s="832" t="s">
        <v>2984</v>
      </c>
      <c r="G2935" s="832" t="s">
        <v>3383</v>
      </c>
      <c r="H2935" s="832" t="s">
        <v>689</v>
      </c>
      <c r="I2935" s="832" t="s">
        <v>2638</v>
      </c>
      <c r="J2935" s="832" t="s">
        <v>1282</v>
      </c>
      <c r="K2935" s="832" t="s">
        <v>1281</v>
      </c>
      <c r="L2935" s="835">
        <v>238.89</v>
      </c>
      <c r="M2935" s="835">
        <v>2388.8999999999996</v>
      </c>
      <c r="N2935" s="832">
        <v>10</v>
      </c>
      <c r="O2935" s="836">
        <v>1.5</v>
      </c>
      <c r="P2935" s="835">
        <v>1194.4499999999998</v>
      </c>
      <c r="Q2935" s="837">
        <v>0.5</v>
      </c>
      <c r="R2935" s="832">
        <v>5</v>
      </c>
      <c r="S2935" s="837">
        <v>0.5</v>
      </c>
      <c r="T2935" s="836">
        <v>1</v>
      </c>
      <c r="U2935" s="838">
        <v>0.66666666666666663</v>
      </c>
    </row>
    <row r="2936" spans="1:21" ht="14.4" customHeight="1" x14ac:dyDescent="0.3">
      <c r="A2936" s="831">
        <v>10</v>
      </c>
      <c r="B2936" s="832" t="s">
        <v>2982</v>
      </c>
      <c r="C2936" s="832" t="s">
        <v>2995</v>
      </c>
      <c r="D2936" s="833" t="s">
        <v>6900</v>
      </c>
      <c r="E2936" s="834" t="s">
        <v>3035</v>
      </c>
      <c r="F2936" s="832" t="s">
        <v>2984</v>
      </c>
      <c r="G2936" s="832" t="s">
        <v>3383</v>
      </c>
      <c r="H2936" s="832" t="s">
        <v>689</v>
      </c>
      <c r="I2936" s="832" t="s">
        <v>2639</v>
      </c>
      <c r="J2936" s="832" t="s">
        <v>1280</v>
      </c>
      <c r="K2936" s="832" t="s">
        <v>1281</v>
      </c>
      <c r="L2936" s="835">
        <v>238.89</v>
      </c>
      <c r="M2936" s="835">
        <v>2388.8999999999996</v>
      </c>
      <c r="N2936" s="832">
        <v>10</v>
      </c>
      <c r="O2936" s="836">
        <v>1</v>
      </c>
      <c r="P2936" s="835">
        <v>1194.4499999999998</v>
      </c>
      <c r="Q2936" s="837">
        <v>0.5</v>
      </c>
      <c r="R2936" s="832">
        <v>5</v>
      </c>
      <c r="S2936" s="837">
        <v>0.5</v>
      </c>
      <c r="T2936" s="836">
        <v>0.5</v>
      </c>
      <c r="U2936" s="838">
        <v>0.5</v>
      </c>
    </row>
    <row r="2937" spans="1:21" ht="14.4" customHeight="1" x14ac:dyDescent="0.3">
      <c r="A2937" s="831">
        <v>10</v>
      </c>
      <c r="B2937" s="832" t="s">
        <v>2982</v>
      </c>
      <c r="C2937" s="832" t="s">
        <v>2995</v>
      </c>
      <c r="D2937" s="833" t="s">
        <v>6900</v>
      </c>
      <c r="E2937" s="834" t="s">
        <v>3035</v>
      </c>
      <c r="F2937" s="832" t="s">
        <v>2984</v>
      </c>
      <c r="G2937" s="832" t="s">
        <v>3383</v>
      </c>
      <c r="H2937" s="832" t="s">
        <v>689</v>
      </c>
      <c r="I2937" s="832" t="s">
        <v>2560</v>
      </c>
      <c r="J2937" s="832" t="s">
        <v>963</v>
      </c>
      <c r="K2937" s="832" t="s">
        <v>964</v>
      </c>
      <c r="L2937" s="835">
        <v>2635.97</v>
      </c>
      <c r="M2937" s="835">
        <v>86987.010000000009</v>
      </c>
      <c r="N2937" s="832">
        <v>33</v>
      </c>
      <c r="O2937" s="836">
        <v>8</v>
      </c>
      <c r="P2937" s="835">
        <v>73807.16</v>
      </c>
      <c r="Q2937" s="837">
        <v>0.8484848484848484</v>
      </c>
      <c r="R2937" s="832">
        <v>28</v>
      </c>
      <c r="S2937" s="837">
        <v>0.84848484848484851</v>
      </c>
      <c r="T2937" s="836">
        <v>7</v>
      </c>
      <c r="U2937" s="838">
        <v>0.875</v>
      </c>
    </row>
    <row r="2938" spans="1:21" ht="14.4" customHeight="1" x14ac:dyDescent="0.3">
      <c r="A2938" s="831">
        <v>10</v>
      </c>
      <c r="B2938" s="832" t="s">
        <v>2982</v>
      </c>
      <c r="C2938" s="832" t="s">
        <v>2995</v>
      </c>
      <c r="D2938" s="833" t="s">
        <v>6900</v>
      </c>
      <c r="E2938" s="834" t="s">
        <v>3035</v>
      </c>
      <c r="F2938" s="832" t="s">
        <v>2984</v>
      </c>
      <c r="G2938" s="832" t="s">
        <v>3383</v>
      </c>
      <c r="H2938" s="832" t="s">
        <v>630</v>
      </c>
      <c r="I2938" s="832" t="s">
        <v>4800</v>
      </c>
      <c r="J2938" s="832" t="s">
        <v>997</v>
      </c>
      <c r="K2938" s="832" t="s">
        <v>998</v>
      </c>
      <c r="L2938" s="835">
        <v>97.3</v>
      </c>
      <c r="M2938" s="835">
        <v>5838</v>
      </c>
      <c r="N2938" s="832">
        <v>60</v>
      </c>
      <c r="O2938" s="836">
        <v>0.5</v>
      </c>
      <c r="P2938" s="835">
        <v>5838</v>
      </c>
      <c r="Q2938" s="837">
        <v>1</v>
      </c>
      <c r="R2938" s="832">
        <v>60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10</v>
      </c>
      <c r="B2939" s="832" t="s">
        <v>2982</v>
      </c>
      <c r="C2939" s="832" t="s">
        <v>2995</v>
      </c>
      <c r="D2939" s="833" t="s">
        <v>6900</v>
      </c>
      <c r="E2939" s="834" t="s">
        <v>3035</v>
      </c>
      <c r="F2939" s="832" t="s">
        <v>2984</v>
      </c>
      <c r="G2939" s="832" t="s">
        <v>3175</v>
      </c>
      <c r="H2939" s="832" t="s">
        <v>630</v>
      </c>
      <c r="I2939" s="832" t="s">
        <v>4034</v>
      </c>
      <c r="J2939" s="832" t="s">
        <v>4035</v>
      </c>
      <c r="K2939" s="832" t="s">
        <v>4036</v>
      </c>
      <c r="L2939" s="835">
        <v>218.41</v>
      </c>
      <c r="M2939" s="835">
        <v>218.41</v>
      </c>
      <c r="N2939" s="832">
        <v>1</v>
      </c>
      <c r="O2939" s="836">
        <v>0.5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10</v>
      </c>
      <c r="B2940" s="832" t="s">
        <v>2982</v>
      </c>
      <c r="C2940" s="832" t="s">
        <v>2995</v>
      </c>
      <c r="D2940" s="833" t="s">
        <v>6900</v>
      </c>
      <c r="E2940" s="834" t="s">
        <v>3035</v>
      </c>
      <c r="F2940" s="832" t="s">
        <v>2984</v>
      </c>
      <c r="G2940" s="832" t="s">
        <v>5221</v>
      </c>
      <c r="H2940" s="832" t="s">
        <v>689</v>
      </c>
      <c r="I2940" s="832" t="s">
        <v>5222</v>
      </c>
      <c r="J2940" s="832" t="s">
        <v>5223</v>
      </c>
      <c r="K2940" s="832" t="s">
        <v>5224</v>
      </c>
      <c r="L2940" s="835">
        <v>597.88</v>
      </c>
      <c r="M2940" s="835">
        <v>1195.76</v>
      </c>
      <c r="N2940" s="832">
        <v>2</v>
      </c>
      <c r="O2940" s="836">
        <v>1</v>
      </c>
      <c r="P2940" s="835">
        <v>1195.76</v>
      </c>
      <c r="Q2940" s="837">
        <v>1</v>
      </c>
      <c r="R2940" s="832">
        <v>2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10</v>
      </c>
      <c r="B2941" s="832" t="s">
        <v>2982</v>
      </c>
      <c r="C2941" s="832" t="s">
        <v>2995</v>
      </c>
      <c r="D2941" s="833" t="s">
        <v>6900</v>
      </c>
      <c r="E2941" s="834" t="s">
        <v>3035</v>
      </c>
      <c r="F2941" s="832" t="s">
        <v>2984</v>
      </c>
      <c r="G2941" s="832" t="s">
        <v>5225</v>
      </c>
      <c r="H2941" s="832" t="s">
        <v>630</v>
      </c>
      <c r="I2941" s="832" t="s">
        <v>5226</v>
      </c>
      <c r="J2941" s="832" t="s">
        <v>5227</v>
      </c>
      <c r="K2941" s="832" t="s">
        <v>5228</v>
      </c>
      <c r="L2941" s="835">
        <v>302.49</v>
      </c>
      <c r="M2941" s="835">
        <v>1512.45</v>
      </c>
      <c r="N2941" s="832">
        <v>5</v>
      </c>
      <c r="O2941" s="836">
        <v>2</v>
      </c>
      <c r="P2941" s="835">
        <v>907.47</v>
      </c>
      <c r="Q2941" s="837">
        <v>0.6</v>
      </c>
      <c r="R2941" s="832">
        <v>3</v>
      </c>
      <c r="S2941" s="837">
        <v>0.6</v>
      </c>
      <c r="T2941" s="836">
        <v>1</v>
      </c>
      <c r="U2941" s="838">
        <v>0.5</v>
      </c>
    </row>
    <row r="2942" spans="1:21" ht="14.4" customHeight="1" x14ac:dyDescent="0.3">
      <c r="A2942" s="831">
        <v>10</v>
      </c>
      <c r="B2942" s="832" t="s">
        <v>2982</v>
      </c>
      <c r="C2942" s="832" t="s">
        <v>2995</v>
      </c>
      <c r="D2942" s="833" t="s">
        <v>6900</v>
      </c>
      <c r="E2942" s="834" t="s">
        <v>3035</v>
      </c>
      <c r="F2942" s="832" t="s">
        <v>2984</v>
      </c>
      <c r="G2942" s="832" t="s">
        <v>4432</v>
      </c>
      <c r="H2942" s="832" t="s">
        <v>630</v>
      </c>
      <c r="I2942" s="832" t="s">
        <v>4433</v>
      </c>
      <c r="J2942" s="832" t="s">
        <v>4434</v>
      </c>
      <c r="K2942" s="832" t="s">
        <v>4435</v>
      </c>
      <c r="L2942" s="835">
        <v>0</v>
      </c>
      <c r="M2942" s="835">
        <v>0</v>
      </c>
      <c r="N2942" s="832">
        <v>4</v>
      </c>
      <c r="O2942" s="836">
        <v>1</v>
      </c>
      <c r="P2942" s="835">
        <v>0</v>
      </c>
      <c r="Q2942" s="837"/>
      <c r="R2942" s="832">
        <v>4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10</v>
      </c>
      <c r="B2943" s="832" t="s">
        <v>2982</v>
      </c>
      <c r="C2943" s="832" t="s">
        <v>2995</v>
      </c>
      <c r="D2943" s="833" t="s">
        <v>6900</v>
      </c>
      <c r="E2943" s="834" t="s">
        <v>3035</v>
      </c>
      <c r="F2943" s="832" t="s">
        <v>2984</v>
      </c>
      <c r="G2943" s="832" t="s">
        <v>5229</v>
      </c>
      <c r="H2943" s="832" t="s">
        <v>630</v>
      </c>
      <c r="I2943" s="832" t="s">
        <v>5230</v>
      </c>
      <c r="J2943" s="832" t="s">
        <v>5231</v>
      </c>
      <c r="K2943" s="832" t="s">
        <v>5232</v>
      </c>
      <c r="L2943" s="835">
        <v>2767.45</v>
      </c>
      <c r="M2943" s="835">
        <v>16604.699999999997</v>
      </c>
      <c r="N2943" s="832">
        <v>6</v>
      </c>
      <c r="O2943" s="836">
        <v>0.5</v>
      </c>
      <c r="P2943" s="835">
        <v>16604.699999999997</v>
      </c>
      <c r="Q2943" s="837">
        <v>1</v>
      </c>
      <c r="R2943" s="832">
        <v>6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10</v>
      </c>
      <c r="B2944" s="832" t="s">
        <v>2982</v>
      </c>
      <c r="C2944" s="832" t="s">
        <v>2995</v>
      </c>
      <c r="D2944" s="833" t="s">
        <v>6900</v>
      </c>
      <c r="E2944" s="834" t="s">
        <v>3035</v>
      </c>
      <c r="F2944" s="832" t="s">
        <v>2984</v>
      </c>
      <c r="G2944" s="832" t="s">
        <v>5229</v>
      </c>
      <c r="H2944" s="832" t="s">
        <v>630</v>
      </c>
      <c r="I2944" s="832" t="s">
        <v>5233</v>
      </c>
      <c r="J2944" s="832" t="s">
        <v>5231</v>
      </c>
      <c r="K2944" s="832" t="s">
        <v>5234</v>
      </c>
      <c r="L2944" s="835">
        <v>1785.15</v>
      </c>
      <c r="M2944" s="835">
        <v>10710.900000000001</v>
      </c>
      <c r="N2944" s="832">
        <v>6</v>
      </c>
      <c r="O2944" s="836">
        <v>1</v>
      </c>
      <c r="P2944" s="835">
        <v>5355.4500000000007</v>
      </c>
      <c r="Q2944" s="837">
        <v>0.5</v>
      </c>
      <c r="R2944" s="832">
        <v>3</v>
      </c>
      <c r="S2944" s="837">
        <v>0.5</v>
      </c>
      <c r="T2944" s="836">
        <v>0.5</v>
      </c>
      <c r="U2944" s="838">
        <v>0.5</v>
      </c>
    </row>
    <row r="2945" spans="1:21" ht="14.4" customHeight="1" x14ac:dyDescent="0.3">
      <c r="A2945" s="831">
        <v>10</v>
      </c>
      <c r="B2945" s="832" t="s">
        <v>2982</v>
      </c>
      <c r="C2945" s="832" t="s">
        <v>2995</v>
      </c>
      <c r="D2945" s="833" t="s">
        <v>6900</v>
      </c>
      <c r="E2945" s="834" t="s">
        <v>3035</v>
      </c>
      <c r="F2945" s="832" t="s">
        <v>2984</v>
      </c>
      <c r="G2945" s="832" t="s">
        <v>5229</v>
      </c>
      <c r="H2945" s="832" t="s">
        <v>630</v>
      </c>
      <c r="I2945" s="832" t="s">
        <v>5235</v>
      </c>
      <c r="J2945" s="832" t="s">
        <v>5231</v>
      </c>
      <c r="K2945" s="832" t="s">
        <v>5236</v>
      </c>
      <c r="L2945" s="835">
        <v>0</v>
      </c>
      <c r="M2945" s="835">
        <v>0</v>
      </c>
      <c r="N2945" s="832">
        <v>4</v>
      </c>
      <c r="O2945" s="836">
        <v>1</v>
      </c>
      <c r="P2945" s="835">
        <v>0</v>
      </c>
      <c r="Q2945" s="837"/>
      <c r="R2945" s="832">
        <v>2</v>
      </c>
      <c r="S2945" s="837">
        <v>0.5</v>
      </c>
      <c r="T2945" s="836">
        <v>0.5</v>
      </c>
      <c r="U2945" s="838">
        <v>0.5</v>
      </c>
    </row>
    <row r="2946" spans="1:21" ht="14.4" customHeight="1" x14ac:dyDescent="0.3">
      <c r="A2946" s="831">
        <v>10</v>
      </c>
      <c r="B2946" s="832" t="s">
        <v>2982</v>
      </c>
      <c r="C2946" s="832" t="s">
        <v>2995</v>
      </c>
      <c r="D2946" s="833" t="s">
        <v>6900</v>
      </c>
      <c r="E2946" s="834" t="s">
        <v>3035</v>
      </c>
      <c r="F2946" s="832" t="s">
        <v>2984</v>
      </c>
      <c r="G2946" s="832" t="s">
        <v>5237</v>
      </c>
      <c r="H2946" s="832" t="s">
        <v>630</v>
      </c>
      <c r="I2946" s="832" t="s">
        <v>5238</v>
      </c>
      <c r="J2946" s="832" t="s">
        <v>5239</v>
      </c>
      <c r="K2946" s="832" t="s">
        <v>5240</v>
      </c>
      <c r="L2946" s="835">
        <v>83.74</v>
      </c>
      <c r="M2946" s="835">
        <v>167.48</v>
      </c>
      <c r="N2946" s="832">
        <v>2</v>
      </c>
      <c r="O2946" s="836">
        <v>0.5</v>
      </c>
      <c r="P2946" s="835">
        <v>167.48</v>
      </c>
      <c r="Q2946" s="837">
        <v>1</v>
      </c>
      <c r="R2946" s="832">
        <v>2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10</v>
      </c>
      <c r="B2947" s="832" t="s">
        <v>2982</v>
      </c>
      <c r="C2947" s="832" t="s">
        <v>2995</v>
      </c>
      <c r="D2947" s="833" t="s">
        <v>6900</v>
      </c>
      <c r="E2947" s="834" t="s">
        <v>3035</v>
      </c>
      <c r="F2947" s="832" t="s">
        <v>2984</v>
      </c>
      <c r="G2947" s="832" t="s">
        <v>5028</v>
      </c>
      <c r="H2947" s="832" t="s">
        <v>630</v>
      </c>
      <c r="I2947" s="832" t="s">
        <v>5241</v>
      </c>
      <c r="J2947" s="832" t="s">
        <v>5030</v>
      </c>
      <c r="K2947" s="832" t="s">
        <v>5242</v>
      </c>
      <c r="L2947" s="835">
        <v>325.52</v>
      </c>
      <c r="M2947" s="835">
        <v>5859.36</v>
      </c>
      <c r="N2947" s="832">
        <v>18</v>
      </c>
      <c r="O2947" s="836">
        <v>7</v>
      </c>
      <c r="P2947" s="835">
        <v>2604.16</v>
      </c>
      <c r="Q2947" s="837">
        <v>0.44444444444444442</v>
      </c>
      <c r="R2947" s="832">
        <v>8</v>
      </c>
      <c r="S2947" s="837">
        <v>0.44444444444444442</v>
      </c>
      <c r="T2947" s="836">
        <v>4</v>
      </c>
      <c r="U2947" s="838">
        <v>0.5714285714285714</v>
      </c>
    </row>
    <row r="2948" spans="1:21" ht="14.4" customHeight="1" x14ac:dyDescent="0.3">
      <c r="A2948" s="831">
        <v>10</v>
      </c>
      <c r="B2948" s="832" t="s">
        <v>2982</v>
      </c>
      <c r="C2948" s="832" t="s">
        <v>2995</v>
      </c>
      <c r="D2948" s="833" t="s">
        <v>6900</v>
      </c>
      <c r="E2948" s="834" t="s">
        <v>3035</v>
      </c>
      <c r="F2948" s="832" t="s">
        <v>2984</v>
      </c>
      <c r="G2948" s="832" t="s">
        <v>4297</v>
      </c>
      <c r="H2948" s="832" t="s">
        <v>630</v>
      </c>
      <c r="I2948" s="832" t="s">
        <v>5243</v>
      </c>
      <c r="J2948" s="832" t="s">
        <v>4302</v>
      </c>
      <c r="K2948" s="832" t="s">
        <v>5244</v>
      </c>
      <c r="L2948" s="835">
        <v>409.77</v>
      </c>
      <c r="M2948" s="835">
        <v>4917.24</v>
      </c>
      <c r="N2948" s="832">
        <v>12</v>
      </c>
      <c r="O2948" s="836">
        <v>4.5</v>
      </c>
      <c r="P2948" s="835">
        <v>3687.93</v>
      </c>
      <c r="Q2948" s="837">
        <v>0.75</v>
      </c>
      <c r="R2948" s="832">
        <v>9</v>
      </c>
      <c r="S2948" s="837">
        <v>0.75</v>
      </c>
      <c r="T2948" s="836">
        <v>3</v>
      </c>
      <c r="U2948" s="838">
        <v>0.66666666666666663</v>
      </c>
    </row>
    <row r="2949" spans="1:21" ht="14.4" customHeight="1" x14ac:dyDescent="0.3">
      <c r="A2949" s="831">
        <v>10</v>
      </c>
      <c r="B2949" s="832" t="s">
        <v>2982</v>
      </c>
      <c r="C2949" s="832" t="s">
        <v>2995</v>
      </c>
      <c r="D2949" s="833" t="s">
        <v>6900</v>
      </c>
      <c r="E2949" s="834" t="s">
        <v>3035</v>
      </c>
      <c r="F2949" s="832" t="s">
        <v>2984</v>
      </c>
      <c r="G2949" s="832" t="s">
        <v>4297</v>
      </c>
      <c r="H2949" s="832" t="s">
        <v>630</v>
      </c>
      <c r="I2949" s="832" t="s">
        <v>5245</v>
      </c>
      <c r="J2949" s="832" t="s">
        <v>5246</v>
      </c>
      <c r="K2949" s="832" t="s">
        <v>5247</v>
      </c>
      <c r="L2949" s="835">
        <v>60.39</v>
      </c>
      <c r="M2949" s="835">
        <v>60.39</v>
      </c>
      <c r="N2949" s="832">
        <v>1</v>
      </c>
      <c r="O2949" s="836">
        <v>1</v>
      </c>
      <c r="P2949" s="835">
        <v>60.39</v>
      </c>
      <c r="Q2949" s="837">
        <v>1</v>
      </c>
      <c r="R2949" s="832">
        <v>1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10</v>
      </c>
      <c r="B2950" s="832" t="s">
        <v>2982</v>
      </c>
      <c r="C2950" s="832" t="s">
        <v>2995</v>
      </c>
      <c r="D2950" s="833" t="s">
        <v>6900</v>
      </c>
      <c r="E2950" s="834" t="s">
        <v>3035</v>
      </c>
      <c r="F2950" s="832" t="s">
        <v>2984</v>
      </c>
      <c r="G2950" s="832" t="s">
        <v>5248</v>
      </c>
      <c r="H2950" s="832" t="s">
        <v>630</v>
      </c>
      <c r="I2950" s="832" t="s">
        <v>5249</v>
      </c>
      <c r="J2950" s="832" t="s">
        <v>2031</v>
      </c>
      <c r="K2950" s="832" t="s">
        <v>5250</v>
      </c>
      <c r="L2950" s="835">
        <v>103.09</v>
      </c>
      <c r="M2950" s="835">
        <v>618.54</v>
      </c>
      <c r="N2950" s="832">
        <v>6</v>
      </c>
      <c r="O2950" s="836">
        <v>1.5</v>
      </c>
      <c r="P2950" s="835">
        <v>412.36</v>
      </c>
      <c r="Q2950" s="837">
        <v>0.66666666666666674</v>
      </c>
      <c r="R2950" s="832">
        <v>4</v>
      </c>
      <c r="S2950" s="837">
        <v>0.66666666666666663</v>
      </c>
      <c r="T2950" s="836">
        <v>1</v>
      </c>
      <c r="U2950" s="838">
        <v>0.66666666666666663</v>
      </c>
    </row>
    <row r="2951" spans="1:21" ht="14.4" customHeight="1" x14ac:dyDescent="0.3">
      <c r="A2951" s="831">
        <v>10</v>
      </c>
      <c r="B2951" s="832" t="s">
        <v>2982</v>
      </c>
      <c r="C2951" s="832" t="s">
        <v>2995</v>
      </c>
      <c r="D2951" s="833" t="s">
        <v>6900</v>
      </c>
      <c r="E2951" s="834" t="s">
        <v>3035</v>
      </c>
      <c r="F2951" s="832" t="s">
        <v>2984</v>
      </c>
      <c r="G2951" s="832" t="s">
        <v>5251</v>
      </c>
      <c r="H2951" s="832" t="s">
        <v>630</v>
      </c>
      <c r="I2951" s="832" t="s">
        <v>5252</v>
      </c>
      <c r="J2951" s="832" t="s">
        <v>5253</v>
      </c>
      <c r="K2951" s="832" t="s">
        <v>5254</v>
      </c>
      <c r="L2951" s="835">
        <v>347.45</v>
      </c>
      <c r="M2951" s="835">
        <v>1042.3499999999999</v>
      </c>
      <c r="N2951" s="832">
        <v>3</v>
      </c>
      <c r="O2951" s="836">
        <v>0.5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10</v>
      </c>
      <c r="B2952" s="832" t="s">
        <v>2982</v>
      </c>
      <c r="C2952" s="832" t="s">
        <v>2995</v>
      </c>
      <c r="D2952" s="833" t="s">
        <v>6900</v>
      </c>
      <c r="E2952" s="834" t="s">
        <v>3035</v>
      </c>
      <c r="F2952" s="832" t="s">
        <v>2984</v>
      </c>
      <c r="G2952" s="832" t="s">
        <v>5074</v>
      </c>
      <c r="H2952" s="832" t="s">
        <v>630</v>
      </c>
      <c r="I2952" s="832" t="s">
        <v>5075</v>
      </c>
      <c r="J2952" s="832" t="s">
        <v>5076</v>
      </c>
      <c r="K2952" s="832" t="s">
        <v>5077</v>
      </c>
      <c r="L2952" s="835">
        <v>38.56</v>
      </c>
      <c r="M2952" s="835">
        <v>231.36</v>
      </c>
      <c r="N2952" s="832">
        <v>6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10</v>
      </c>
      <c r="B2953" s="832" t="s">
        <v>2982</v>
      </c>
      <c r="C2953" s="832" t="s">
        <v>2995</v>
      </c>
      <c r="D2953" s="833" t="s">
        <v>6900</v>
      </c>
      <c r="E2953" s="834" t="s">
        <v>3035</v>
      </c>
      <c r="F2953" s="832" t="s">
        <v>2984</v>
      </c>
      <c r="G2953" s="832" t="s">
        <v>4811</v>
      </c>
      <c r="H2953" s="832" t="s">
        <v>630</v>
      </c>
      <c r="I2953" s="832" t="s">
        <v>4812</v>
      </c>
      <c r="J2953" s="832" t="s">
        <v>907</v>
      </c>
      <c r="K2953" s="832" t="s">
        <v>2928</v>
      </c>
      <c r="L2953" s="835">
        <v>1274.5999999999999</v>
      </c>
      <c r="M2953" s="835">
        <v>104517.19999999998</v>
      </c>
      <c r="N2953" s="832">
        <v>82</v>
      </c>
      <c r="O2953" s="836">
        <v>19.5</v>
      </c>
      <c r="P2953" s="835">
        <v>79025.199999999983</v>
      </c>
      <c r="Q2953" s="837">
        <v>0.75609756097560976</v>
      </c>
      <c r="R2953" s="832">
        <v>62</v>
      </c>
      <c r="S2953" s="837">
        <v>0.75609756097560976</v>
      </c>
      <c r="T2953" s="836">
        <v>15</v>
      </c>
      <c r="U2953" s="838">
        <v>0.76923076923076927</v>
      </c>
    </row>
    <row r="2954" spans="1:21" ht="14.4" customHeight="1" x14ac:dyDescent="0.3">
      <c r="A2954" s="831">
        <v>10</v>
      </c>
      <c r="B2954" s="832" t="s">
        <v>2982</v>
      </c>
      <c r="C2954" s="832" t="s">
        <v>2995</v>
      </c>
      <c r="D2954" s="833" t="s">
        <v>6900</v>
      </c>
      <c r="E2954" s="834" t="s">
        <v>3035</v>
      </c>
      <c r="F2954" s="832" t="s">
        <v>2984</v>
      </c>
      <c r="G2954" s="832" t="s">
        <v>2043</v>
      </c>
      <c r="H2954" s="832" t="s">
        <v>689</v>
      </c>
      <c r="I2954" s="832" t="s">
        <v>2810</v>
      </c>
      <c r="J2954" s="832" t="s">
        <v>2811</v>
      </c>
      <c r="K2954" s="832" t="s">
        <v>2812</v>
      </c>
      <c r="L2954" s="835">
        <v>93.75</v>
      </c>
      <c r="M2954" s="835">
        <v>93.75</v>
      </c>
      <c r="N2954" s="832">
        <v>1</v>
      </c>
      <c r="O2954" s="836">
        <v>0.5</v>
      </c>
      <c r="P2954" s="835">
        <v>93.75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10</v>
      </c>
      <c r="B2955" s="832" t="s">
        <v>2982</v>
      </c>
      <c r="C2955" s="832" t="s">
        <v>2995</v>
      </c>
      <c r="D2955" s="833" t="s">
        <v>6900</v>
      </c>
      <c r="E2955" s="834" t="s">
        <v>3035</v>
      </c>
      <c r="F2955" s="832" t="s">
        <v>2984</v>
      </c>
      <c r="G2955" s="832" t="s">
        <v>2043</v>
      </c>
      <c r="H2955" s="832" t="s">
        <v>689</v>
      </c>
      <c r="I2955" s="832" t="s">
        <v>2815</v>
      </c>
      <c r="J2955" s="832" t="s">
        <v>2816</v>
      </c>
      <c r="K2955" s="832" t="s">
        <v>2817</v>
      </c>
      <c r="L2955" s="835">
        <v>120.61</v>
      </c>
      <c r="M2955" s="835">
        <v>120.61</v>
      </c>
      <c r="N2955" s="832">
        <v>1</v>
      </c>
      <c r="O2955" s="836">
        <v>0.5</v>
      </c>
      <c r="P2955" s="835">
        <v>120.61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10</v>
      </c>
      <c r="B2956" s="832" t="s">
        <v>2982</v>
      </c>
      <c r="C2956" s="832" t="s">
        <v>2995</v>
      </c>
      <c r="D2956" s="833" t="s">
        <v>6900</v>
      </c>
      <c r="E2956" s="834" t="s">
        <v>3035</v>
      </c>
      <c r="F2956" s="832" t="s">
        <v>2984</v>
      </c>
      <c r="G2956" s="832" t="s">
        <v>3958</v>
      </c>
      <c r="H2956" s="832" t="s">
        <v>689</v>
      </c>
      <c r="I2956" s="832" t="s">
        <v>3959</v>
      </c>
      <c r="J2956" s="832" t="s">
        <v>3960</v>
      </c>
      <c r="K2956" s="832" t="s">
        <v>3961</v>
      </c>
      <c r="L2956" s="835">
        <v>0</v>
      </c>
      <c r="M2956" s="835">
        <v>0</v>
      </c>
      <c r="N2956" s="832">
        <v>4</v>
      </c>
      <c r="O2956" s="836">
        <v>1</v>
      </c>
      <c r="P2956" s="835">
        <v>0</v>
      </c>
      <c r="Q2956" s="837"/>
      <c r="R2956" s="832">
        <v>4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10</v>
      </c>
      <c r="B2957" s="832" t="s">
        <v>2982</v>
      </c>
      <c r="C2957" s="832" t="s">
        <v>2995</v>
      </c>
      <c r="D2957" s="833" t="s">
        <v>6900</v>
      </c>
      <c r="E2957" s="834" t="s">
        <v>3035</v>
      </c>
      <c r="F2957" s="832" t="s">
        <v>2984</v>
      </c>
      <c r="G2957" s="832" t="s">
        <v>3958</v>
      </c>
      <c r="H2957" s="832" t="s">
        <v>630</v>
      </c>
      <c r="I2957" s="832" t="s">
        <v>5255</v>
      </c>
      <c r="J2957" s="832" t="s">
        <v>5256</v>
      </c>
      <c r="K2957" s="832" t="s">
        <v>3742</v>
      </c>
      <c r="L2957" s="835">
        <v>0</v>
      </c>
      <c r="M2957" s="835">
        <v>0</v>
      </c>
      <c r="N2957" s="832">
        <v>1</v>
      </c>
      <c r="O2957" s="836">
        <v>0.5</v>
      </c>
      <c r="P2957" s="835">
        <v>0</v>
      </c>
      <c r="Q2957" s="837"/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10</v>
      </c>
      <c r="B2958" s="832" t="s">
        <v>2982</v>
      </c>
      <c r="C2958" s="832" t="s">
        <v>2995</v>
      </c>
      <c r="D2958" s="833" t="s">
        <v>6900</v>
      </c>
      <c r="E2958" s="834" t="s">
        <v>3035</v>
      </c>
      <c r="F2958" s="832" t="s">
        <v>2984</v>
      </c>
      <c r="G2958" s="832" t="s">
        <v>5006</v>
      </c>
      <c r="H2958" s="832" t="s">
        <v>630</v>
      </c>
      <c r="I2958" s="832" t="s">
        <v>5257</v>
      </c>
      <c r="J2958" s="832" t="s">
        <v>5008</v>
      </c>
      <c r="K2958" s="832" t="s">
        <v>5258</v>
      </c>
      <c r="L2958" s="835">
        <v>3550.17</v>
      </c>
      <c r="M2958" s="835">
        <v>3550.17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10</v>
      </c>
      <c r="B2959" s="832" t="s">
        <v>2982</v>
      </c>
      <c r="C2959" s="832" t="s">
        <v>2995</v>
      </c>
      <c r="D2959" s="833" t="s">
        <v>6900</v>
      </c>
      <c r="E2959" s="834" t="s">
        <v>3035</v>
      </c>
      <c r="F2959" s="832" t="s">
        <v>2984</v>
      </c>
      <c r="G2959" s="832" t="s">
        <v>5006</v>
      </c>
      <c r="H2959" s="832" t="s">
        <v>630</v>
      </c>
      <c r="I2959" s="832" t="s">
        <v>5257</v>
      </c>
      <c r="J2959" s="832" t="s">
        <v>5008</v>
      </c>
      <c r="K2959" s="832" t="s">
        <v>5258</v>
      </c>
      <c r="L2959" s="835">
        <v>2469.7399999999998</v>
      </c>
      <c r="M2959" s="835">
        <v>9878.9599999999991</v>
      </c>
      <c r="N2959" s="832">
        <v>4</v>
      </c>
      <c r="O2959" s="836">
        <v>1</v>
      </c>
      <c r="P2959" s="835">
        <v>4939.4799999999996</v>
      </c>
      <c r="Q2959" s="837">
        <v>0.5</v>
      </c>
      <c r="R2959" s="832">
        <v>2</v>
      </c>
      <c r="S2959" s="837">
        <v>0.5</v>
      </c>
      <c r="T2959" s="836">
        <v>0.5</v>
      </c>
      <c r="U2959" s="838">
        <v>0.5</v>
      </c>
    </row>
    <row r="2960" spans="1:21" ht="14.4" customHeight="1" x14ac:dyDescent="0.3">
      <c r="A2960" s="831">
        <v>10</v>
      </c>
      <c r="B2960" s="832" t="s">
        <v>2982</v>
      </c>
      <c r="C2960" s="832" t="s">
        <v>2995</v>
      </c>
      <c r="D2960" s="833" t="s">
        <v>6900</v>
      </c>
      <c r="E2960" s="834" t="s">
        <v>3035</v>
      </c>
      <c r="F2960" s="832" t="s">
        <v>2984</v>
      </c>
      <c r="G2960" s="832" t="s">
        <v>5006</v>
      </c>
      <c r="H2960" s="832" t="s">
        <v>630</v>
      </c>
      <c r="I2960" s="832" t="s">
        <v>5259</v>
      </c>
      <c r="J2960" s="832" t="s">
        <v>5008</v>
      </c>
      <c r="K2960" s="832" t="s">
        <v>5260</v>
      </c>
      <c r="L2960" s="835">
        <v>1014.33</v>
      </c>
      <c r="M2960" s="835">
        <v>6085.9800000000005</v>
      </c>
      <c r="N2960" s="832">
        <v>6</v>
      </c>
      <c r="O2960" s="836">
        <v>1</v>
      </c>
      <c r="P2960" s="835">
        <v>6085.9800000000005</v>
      </c>
      <c r="Q2960" s="837">
        <v>1</v>
      </c>
      <c r="R2960" s="832">
        <v>6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10</v>
      </c>
      <c r="B2961" s="832" t="s">
        <v>2982</v>
      </c>
      <c r="C2961" s="832" t="s">
        <v>2995</v>
      </c>
      <c r="D2961" s="833" t="s">
        <v>6900</v>
      </c>
      <c r="E2961" s="834" t="s">
        <v>3035</v>
      </c>
      <c r="F2961" s="832" t="s">
        <v>2984</v>
      </c>
      <c r="G2961" s="832" t="s">
        <v>5006</v>
      </c>
      <c r="H2961" s="832" t="s">
        <v>630</v>
      </c>
      <c r="I2961" s="832" t="s">
        <v>5259</v>
      </c>
      <c r="J2961" s="832" t="s">
        <v>5008</v>
      </c>
      <c r="K2961" s="832" t="s">
        <v>5260</v>
      </c>
      <c r="L2961" s="835">
        <v>705.64</v>
      </c>
      <c r="M2961" s="835">
        <v>11995.88</v>
      </c>
      <c r="N2961" s="832">
        <v>17</v>
      </c>
      <c r="O2961" s="836">
        <v>2.5</v>
      </c>
      <c r="P2961" s="835">
        <v>9173.32</v>
      </c>
      <c r="Q2961" s="837">
        <v>0.76470588235294124</v>
      </c>
      <c r="R2961" s="832">
        <v>13</v>
      </c>
      <c r="S2961" s="837">
        <v>0.76470588235294112</v>
      </c>
      <c r="T2961" s="836">
        <v>2</v>
      </c>
      <c r="U2961" s="838">
        <v>0.8</v>
      </c>
    </row>
    <row r="2962" spans="1:21" ht="14.4" customHeight="1" x14ac:dyDescent="0.3">
      <c r="A2962" s="831">
        <v>10</v>
      </c>
      <c r="B2962" s="832" t="s">
        <v>2982</v>
      </c>
      <c r="C2962" s="832" t="s">
        <v>2995</v>
      </c>
      <c r="D2962" s="833" t="s">
        <v>6900</v>
      </c>
      <c r="E2962" s="834" t="s">
        <v>3035</v>
      </c>
      <c r="F2962" s="832" t="s">
        <v>2984</v>
      </c>
      <c r="G2962" s="832" t="s">
        <v>5006</v>
      </c>
      <c r="H2962" s="832" t="s">
        <v>630</v>
      </c>
      <c r="I2962" s="832" t="s">
        <v>5261</v>
      </c>
      <c r="J2962" s="832" t="s">
        <v>5008</v>
      </c>
      <c r="K2962" s="832" t="s">
        <v>5262</v>
      </c>
      <c r="L2962" s="835">
        <v>0</v>
      </c>
      <c r="M2962" s="835">
        <v>0</v>
      </c>
      <c r="N2962" s="832">
        <v>6</v>
      </c>
      <c r="O2962" s="836">
        <v>1</v>
      </c>
      <c r="P2962" s="835">
        <v>0</v>
      </c>
      <c r="Q2962" s="837"/>
      <c r="R2962" s="832">
        <v>6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10</v>
      </c>
      <c r="B2963" s="832" t="s">
        <v>2982</v>
      </c>
      <c r="C2963" s="832" t="s">
        <v>2995</v>
      </c>
      <c r="D2963" s="833" t="s">
        <v>6900</v>
      </c>
      <c r="E2963" s="834" t="s">
        <v>3035</v>
      </c>
      <c r="F2963" s="832" t="s">
        <v>2984</v>
      </c>
      <c r="G2963" s="832" t="s">
        <v>5006</v>
      </c>
      <c r="H2963" s="832" t="s">
        <v>630</v>
      </c>
      <c r="I2963" s="832" t="s">
        <v>5263</v>
      </c>
      <c r="J2963" s="832" t="s">
        <v>5008</v>
      </c>
      <c r="K2963" s="832" t="s">
        <v>5264</v>
      </c>
      <c r="L2963" s="835">
        <v>325.94</v>
      </c>
      <c r="M2963" s="835">
        <v>1629.6999999999998</v>
      </c>
      <c r="N2963" s="832">
        <v>5</v>
      </c>
      <c r="O2963" s="836">
        <v>1</v>
      </c>
      <c r="P2963" s="835">
        <v>1629.6999999999998</v>
      </c>
      <c r="Q2963" s="837">
        <v>1</v>
      </c>
      <c r="R2963" s="832">
        <v>5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10</v>
      </c>
      <c r="B2964" s="832" t="s">
        <v>2982</v>
      </c>
      <c r="C2964" s="832" t="s">
        <v>2995</v>
      </c>
      <c r="D2964" s="833" t="s">
        <v>6900</v>
      </c>
      <c r="E2964" s="834" t="s">
        <v>3035</v>
      </c>
      <c r="F2964" s="832" t="s">
        <v>2984</v>
      </c>
      <c r="G2964" s="832" t="s">
        <v>5006</v>
      </c>
      <c r="H2964" s="832" t="s">
        <v>630</v>
      </c>
      <c r="I2964" s="832" t="s">
        <v>5263</v>
      </c>
      <c r="J2964" s="832" t="s">
        <v>5008</v>
      </c>
      <c r="K2964" s="832" t="s">
        <v>5264</v>
      </c>
      <c r="L2964" s="835">
        <v>225.61</v>
      </c>
      <c r="M2964" s="835">
        <v>2707.32</v>
      </c>
      <c r="N2964" s="832">
        <v>12</v>
      </c>
      <c r="O2964" s="836">
        <v>1.5</v>
      </c>
      <c r="P2964" s="835">
        <v>2707.32</v>
      </c>
      <c r="Q2964" s="837">
        <v>1</v>
      </c>
      <c r="R2964" s="832">
        <v>12</v>
      </c>
      <c r="S2964" s="837">
        <v>1</v>
      </c>
      <c r="T2964" s="836">
        <v>1.5</v>
      </c>
      <c r="U2964" s="838">
        <v>1</v>
      </c>
    </row>
    <row r="2965" spans="1:21" ht="14.4" customHeight="1" x14ac:dyDescent="0.3">
      <c r="A2965" s="831">
        <v>10</v>
      </c>
      <c r="B2965" s="832" t="s">
        <v>2982</v>
      </c>
      <c r="C2965" s="832" t="s">
        <v>2995</v>
      </c>
      <c r="D2965" s="833" t="s">
        <v>6900</v>
      </c>
      <c r="E2965" s="834" t="s">
        <v>3035</v>
      </c>
      <c r="F2965" s="832" t="s">
        <v>2984</v>
      </c>
      <c r="G2965" s="832" t="s">
        <v>4441</v>
      </c>
      <c r="H2965" s="832" t="s">
        <v>630</v>
      </c>
      <c r="I2965" s="832" t="s">
        <v>4442</v>
      </c>
      <c r="J2965" s="832" t="s">
        <v>4443</v>
      </c>
      <c r="K2965" s="832" t="s">
        <v>4444</v>
      </c>
      <c r="L2965" s="835">
        <v>275.77999999999997</v>
      </c>
      <c r="M2965" s="835">
        <v>20959.279999999995</v>
      </c>
      <c r="N2965" s="832">
        <v>76</v>
      </c>
      <c r="O2965" s="836">
        <v>6.5</v>
      </c>
      <c r="P2965" s="835">
        <v>4964.04</v>
      </c>
      <c r="Q2965" s="837">
        <v>0.23684210526315794</v>
      </c>
      <c r="R2965" s="832">
        <v>18</v>
      </c>
      <c r="S2965" s="837">
        <v>0.23684210526315788</v>
      </c>
      <c r="T2965" s="836">
        <v>3.5</v>
      </c>
      <c r="U2965" s="838">
        <v>0.53846153846153844</v>
      </c>
    </row>
    <row r="2966" spans="1:21" ht="14.4" customHeight="1" x14ac:dyDescent="0.3">
      <c r="A2966" s="831">
        <v>10</v>
      </c>
      <c r="B2966" s="832" t="s">
        <v>2982</v>
      </c>
      <c r="C2966" s="832" t="s">
        <v>2995</v>
      </c>
      <c r="D2966" s="833" t="s">
        <v>6900</v>
      </c>
      <c r="E2966" s="834" t="s">
        <v>3035</v>
      </c>
      <c r="F2966" s="832" t="s">
        <v>2984</v>
      </c>
      <c r="G2966" s="832" t="s">
        <v>4441</v>
      </c>
      <c r="H2966" s="832" t="s">
        <v>630</v>
      </c>
      <c r="I2966" s="832" t="s">
        <v>5265</v>
      </c>
      <c r="J2966" s="832" t="s">
        <v>4443</v>
      </c>
      <c r="K2966" s="832" t="s">
        <v>5266</v>
      </c>
      <c r="L2966" s="835">
        <v>1049.3399999999999</v>
      </c>
      <c r="M2966" s="835">
        <v>67157.759999999995</v>
      </c>
      <c r="N2966" s="832">
        <v>64</v>
      </c>
      <c r="O2966" s="836">
        <v>15.5</v>
      </c>
      <c r="P2966" s="835">
        <v>28332.18</v>
      </c>
      <c r="Q2966" s="837">
        <v>0.42187500000000006</v>
      </c>
      <c r="R2966" s="832">
        <v>27</v>
      </c>
      <c r="S2966" s="837">
        <v>0.421875</v>
      </c>
      <c r="T2966" s="836">
        <v>8</v>
      </c>
      <c r="U2966" s="838">
        <v>0.5161290322580645</v>
      </c>
    </row>
    <row r="2967" spans="1:21" ht="14.4" customHeight="1" x14ac:dyDescent="0.3">
      <c r="A2967" s="831">
        <v>10</v>
      </c>
      <c r="B2967" s="832" t="s">
        <v>2982</v>
      </c>
      <c r="C2967" s="832" t="s">
        <v>2995</v>
      </c>
      <c r="D2967" s="833" t="s">
        <v>6900</v>
      </c>
      <c r="E2967" s="834" t="s">
        <v>3035</v>
      </c>
      <c r="F2967" s="832" t="s">
        <v>2984</v>
      </c>
      <c r="G2967" s="832" t="s">
        <v>4441</v>
      </c>
      <c r="H2967" s="832" t="s">
        <v>630</v>
      </c>
      <c r="I2967" s="832" t="s">
        <v>5267</v>
      </c>
      <c r="J2967" s="832" t="s">
        <v>4443</v>
      </c>
      <c r="K2967" s="832" t="s">
        <v>2955</v>
      </c>
      <c r="L2967" s="835">
        <v>1865.81</v>
      </c>
      <c r="M2967" s="835">
        <v>55974.3</v>
      </c>
      <c r="N2967" s="832">
        <v>30</v>
      </c>
      <c r="O2967" s="836">
        <v>7</v>
      </c>
      <c r="P2967" s="835">
        <v>50376.87</v>
      </c>
      <c r="Q2967" s="837">
        <v>0.9</v>
      </c>
      <c r="R2967" s="832">
        <v>27</v>
      </c>
      <c r="S2967" s="837">
        <v>0.9</v>
      </c>
      <c r="T2967" s="836">
        <v>6.5</v>
      </c>
      <c r="U2967" s="838">
        <v>0.9285714285714286</v>
      </c>
    </row>
    <row r="2968" spans="1:21" ht="14.4" customHeight="1" x14ac:dyDescent="0.3">
      <c r="A2968" s="831">
        <v>10</v>
      </c>
      <c r="B2968" s="832" t="s">
        <v>2982</v>
      </c>
      <c r="C2968" s="832" t="s">
        <v>2995</v>
      </c>
      <c r="D2968" s="833" t="s">
        <v>6900</v>
      </c>
      <c r="E2968" s="834" t="s">
        <v>3035</v>
      </c>
      <c r="F2968" s="832" t="s">
        <v>2984</v>
      </c>
      <c r="G2968" s="832" t="s">
        <v>4441</v>
      </c>
      <c r="H2968" s="832" t="s">
        <v>630</v>
      </c>
      <c r="I2968" s="832" t="s">
        <v>5268</v>
      </c>
      <c r="J2968" s="832" t="s">
        <v>4443</v>
      </c>
      <c r="K2968" s="832" t="s">
        <v>5266</v>
      </c>
      <c r="L2968" s="835">
        <v>0</v>
      </c>
      <c r="M2968" s="835">
        <v>0</v>
      </c>
      <c r="N2968" s="832">
        <v>3</v>
      </c>
      <c r="O2968" s="836">
        <v>0.5</v>
      </c>
      <c r="P2968" s="835"/>
      <c r="Q2968" s="837"/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10</v>
      </c>
      <c r="B2969" s="832" t="s">
        <v>2982</v>
      </c>
      <c r="C2969" s="832" t="s">
        <v>2995</v>
      </c>
      <c r="D2969" s="833" t="s">
        <v>6900</v>
      </c>
      <c r="E2969" s="834" t="s">
        <v>3035</v>
      </c>
      <c r="F2969" s="832" t="s">
        <v>2984</v>
      </c>
      <c r="G2969" s="832" t="s">
        <v>4441</v>
      </c>
      <c r="H2969" s="832" t="s">
        <v>630</v>
      </c>
      <c r="I2969" s="832" t="s">
        <v>5269</v>
      </c>
      <c r="J2969" s="832" t="s">
        <v>4443</v>
      </c>
      <c r="K2969" s="832" t="s">
        <v>5270</v>
      </c>
      <c r="L2969" s="835">
        <v>0</v>
      </c>
      <c r="M2969" s="835">
        <v>0</v>
      </c>
      <c r="N2969" s="832">
        <v>18</v>
      </c>
      <c r="O2969" s="836">
        <v>1</v>
      </c>
      <c r="P2969" s="835"/>
      <c r="Q2969" s="837"/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10</v>
      </c>
      <c r="B2970" s="832" t="s">
        <v>2982</v>
      </c>
      <c r="C2970" s="832" t="s">
        <v>2995</v>
      </c>
      <c r="D2970" s="833" t="s">
        <v>6900</v>
      </c>
      <c r="E2970" s="834" t="s">
        <v>3035</v>
      </c>
      <c r="F2970" s="832" t="s">
        <v>2984</v>
      </c>
      <c r="G2970" s="832" t="s">
        <v>4441</v>
      </c>
      <c r="H2970" s="832" t="s">
        <v>630</v>
      </c>
      <c r="I2970" s="832" t="s">
        <v>5271</v>
      </c>
      <c r="J2970" s="832" t="s">
        <v>4443</v>
      </c>
      <c r="K2970" s="832" t="s">
        <v>5270</v>
      </c>
      <c r="L2970" s="835">
        <v>0</v>
      </c>
      <c r="M2970" s="835">
        <v>0</v>
      </c>
      <c r="N2970" s="832">
        <v>32</v>
      </c>
      <c r="O2970" s="836">
        <v>4.5</v>
      </c>
      <c r="P2970" s="835">
        <v>0</v>
      </c>
      <c r="Q2970" s="837"/>
      <c r="R2970" s="832">
        <v>29</v>
      </c>
      <c r="S2970" s="837">
        <v>0.90625</v>
      </c>
      <c r="T2970" s="836">
        <v>3.5</v>
      </c>
      <c r="U2970" s="838">
        <v>0.77777777777777779</v>
      </c>
    </row>
    <row r="2971" spans="1:21" ht="14.4" customHeight="1" x14ac:dyDescent="0.3">
      <c r="A2971" s="831">
        <v>10</v>
      </c>
      <c r="B2971" s="832" t="s">
        <v>2982</v>
      </c>
      <c r="C2971" s="832" t="s">
        <v>2995</v>
      </c>
      <c r="D2971" s="833" t="s">
        <v>6900</v>
      </c>
      <c r="E2971" s="834" t="s">
        <v>3035</v>
      </c>
      <c r="F2971" s="832" t="s">
        <v>2984</v>
      </c>
      <c r="G2971" s="832" t="s">
        <v>4441</v>
      </c>
      <c r="H2971" s="832" t="s">
        <v>630</v>
      </c>
      <c r="I2971" s="832" t="s">
        <v>5272</v>
      </c>
      <c r="J2971" s="832" t="s">
        <v>4443</v>
      </c>
      <c r="K2971" s="832" t="s">
        <v>4444</v>
      </c>
      <c r="L2971" s="835">
        <v>275.77999999999997</v>
      </c>
      <c r="M2971" s="835">
        <v>3585.1399999999994</v>
      </c>
      <c r="N2971" s="832">
        <v>13</v>
      </c>
      <c r="O2971" s="836">
        <v>1.5</v>
      </c>
      <c r="P2971" s="835">
        <v>1654.6799999999998</v>
      </c>
      <c r="Q2971" s="837">
        <v>0.46153846153846156</v>
      </c>
      <c r="R2971" s="832">
        <v>6</v>
      </c>
      <c r="S2971" s="837">
        <v>0.46153846153846156</v>
      </c>
      <c r="T2971" s="836">
        <v>0.5</v>
      </c>
      <c r="U2971" s="838">
        <v>0.33333333333333331</v>
      </c>
    </row>
    <row r="2972" spans="1:21" ht="14.4" customHeight="1" x14ac:dyDescent="0.3">
      <c r="A2972" s="831">
        <v>10</v>
      </c>
      <c r="B2972" s="832" t="s">
        <v>2982</v>
      </c>
      <c r="C2972" s="832" t="s">
        <v>2995</v>
      </c>
      <c r="D2972" s="833" t="s">
        <v>6900</v>
      </c>
      <c r="E2972" s="834" t="s">
        <v>3035</v>
      </c>
      <c r="F2972" s="832" t="s">
        <v>2984</v>
      </c>
      <c r="G2972" s="832" t="s">
        <v>4441</v>
      </c>
      <c r="H2972" s="832" t="s">
        <v>630</v>
      </c>
      <c r="I2972" s="832" t="s">
        <v>5273</v>
      </c>
      <c r="J2972" s="832" t="s">
        <v>4443</v>
      </c>
      <c r="K2972" s="832" t="s">
        <v>2955</v>
      </c>
      <c r="L2972" s="835">
        <v>1865.81</v>
      </c>
      <c r="M2972" s="835">
        <v>9329.0499999999993</v>
      </c>
      <c r="N2972" s="832">
        <v>5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10</v>
      </c>
      <c r="B2973" s="832" t="s">
        <v>2982</v>
      </c>
      <c r="C2973" s="832" t="s">
        <v>2995</v>
      </c>
      <c r="D2973" s="833" t="s">
        <v>6900</v>
      </c>
      <c r="E2973" s="834" t="s">
        <v>3035</v>
      </c>
      <c r="F2973" s="832" t="s">
        <v>2984</v>
      </c>
      <c r="G2973" s="832" t="s">
        <v>4441</v>
      </c>
      <c r="H2973" s="832" t="s">
        <v>630</v>
      </c>
      <c r="I2973" s="832" t="s">
        <v>5274</v>
      </c>
      <c r="J2973" s="832" t="s">
        <v>4443</v>
      </c>
      <c r="K2973" s="832" t="s">
        <v>2955</v>
      </c>
      <c r="L2973" s="835">
        <v>1865.81</v>
      </c>
      <c r="M2973" s="835">
        <v>11194.86</v>
      </c>
      <c r="N2973" s="832">
        <v>6</v>
      </c>
      <c r="O2973" s="836">
        <v>0.5</v>
      </c>
      <c r="P2973" s="835">
        <v>11194.86</v>
      </c>
      <c r="Q2973" s="837">
        <v>1</v>
      </c>
      <c r="R2973" s="832">
        <v>6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10</v>
      </c>
      <c r="B2974" s="832" t="s">
        <v>2982</v>
      </c>
      <c r="C2974" s="832" t="s">
        <v>2995</v>
      </c>
      <c r="D2974" s="833" t="s">
        <v>6900</v>
      </c>
      <c r="E2974" s="834" t="s">
        <v>3035</v>
      </c>
      <c r="F2974" s="832" t="s">
        <v>2984</v>
      </c>
      <c r="G2974" s="832" t="s">
        <v>4441</v>
      </c>
      <c r="H2974" s="832" t="s">
        <v>630</v>
      </c>
      <c r="I2974" s="832" t="s">
        <v>5275</v>
      </c>
      <c r="J2974" s="832" t="s">
        <v>4443</v>
      </c>
      <c r="K2974" s="832" t="s">
        <v>4866</v>
      </c>
      <c r="L2974" s="835">
        <v>870.7</v>
      </c>
      <c r="M2974" s="835">
        <v>8707</v>
      </c>
      <c r="N2974" s="832">
        <v>10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10</v>
      </c>
      <c r="B2975" s="832" t="s">
        <v>2982</v>
      </c>
      <c r="C2975" s="832" t="s">
        <v>2995</v>
      </c>
      <c r="D2975" s="833" t="s">
        <v>6900</v>
      </c>
      <c r="E2975" s="834" t="s">
        <v>3035</v>
      </c>
      <c r="F2975" s="832" t="s">
        <v>2984</v>
      </c>
      <c r="G2975" s="832" t="s">
        <v>5276</v>
      </c>
      <c r="H2975" s="832" t="s">
        <v>630</v>
      </c>
      <c r="I2975" s="832" t="s">
        <v>5277</v>
      </c>
      <c r="J2975" s="832" t="s">
        <v>5278</v>
      </c>
      <c r="K2975" s="832" t="s">
        <v>5279</v>
      </c>
      <c r="L2975" s="835">
        <v>3072.96</v>
      </c>
      <c r="M2975" s="835">
        <v>24583.68</v>
      </c>
      <c r="N2975" s="832">
        <v>8</v>
      </c>
      <c r="O2975" s="836">
        <v>1</v>
      </c>
      <c r="P2975" s="835">
        <v>24583.68</v>
      </c>
      <c r="Q2975" s="837">
        <v>1</v>
      </c>
      <c r="R2975" s="832">
        <v>8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10</v>
      </c>
      <c r="B2976" s="832" t="s">
        <v>2982</v>
      </c>
      <c r="C2976" s="832" t="s">
        <v>2995</v>
      </c>
      <c r="D2976" s="833" t="s">
        <v>6900</v>
      </c>
      <c r="E2976" s="834" t="s">
        <v>3035</v>
      </c>
      <c r="F2976" s="832" t="s">
        <v>2985</v>
      </c>
      <c r="G2976" s="832" t="s">
        <v>3094</v>
      </c>
      <c r="H2976" s="832" t="s">
        <v>630</v>
      </c>
      <c r="I2976" s="832" t="s">
        <v>4350</v>
      </c>
      <c r="J2976" s="832" t="s">
        <v>3040</v>
      </c>
      <c r="K2976" s="832"/>
      <c r="L2976" s="835">
        <v>0</v>
      </c>
      <c r="M2976" s="835">
        <v>0</v>
      </c>
      <c r="N2976" s="832">
        <v>2</v>
      </c>
      <c r="O2976" s="836">
        <v>2</v>
      </c>
      <c r="P2976" s="835">
        <v>0</v>
      </c>
      <c r="Q2976" s="837"/>
      <c r="R2976" s="832">
        <v>1</v>
      </c>
      <c r="S2976" s="837">
        <v>0.5</v>
      </c>
      <c r="T2976" s="836">
        <v>1</v>
      </c>
      <c r="U2976" s="838">
        <v>0.5</v>
      </c>
    </row>
    <row r="2977" spans="1:21" ht="14.4" customHeight="1" x14ac:dyDescent="0.3">
      <c r="A2977" s="831">
        <v>10</v>
      </c>
      <c r="B2977" s="832" t="s">
        <v>2982</v>
      </c>
      <c r="C2977" s="832" t="s">
        <v>2995</v>
      </c>
      <c r="D2977" s="833" t="s">
        <v>6900</v>
      </c>
      <c r="E2977" s="834" t="s">
        <v>3035</v>
      </c>
      <c r="F2977" s="832" t="s">
        <v>2985</v>
      </c>
      <c r="G2977" s="832" t="s">
        <v>3094</v>
      </c>
      <c r="H2977" s="832" t="s">
        <v>630</v>
      </c>
      <c r="I2977" s="832" t="s">
        <v>5280</v>
      </c>
      <c r="J2977" s="832" t="s">
        <v>3040</v>
      </c>
      <c r="K2977" s="832"/>
      <c r="L2977" s="835">
        <v>0</v>
      </c>
      <c r="M2977" s="835">
        <v>0</v>
      </c>
      <c r="N2977" s="832">
        <v>2</v>
      </c>
      <c r="O2977" s="836">
        <v>2</v>
      </c>
      <c r="P2977" s="835">
        <v>0</v>
      </c>
      <c r="Q2977" s="837"/>
      <c r="R2977" s="832">
        <v>1</v>
      </c>
      <c r="S2977" s="837">
        <v>0.5</v>
      </c>
      <c r="T2977" s="836">
        <v>1</v>
      </c>
      <c r="U2977" s="838">
        <v>0.5</v>
      </c>
    </row>
    <row r="2978" spans="1:21" ht="14.4" customHeight="1" x14ac:dyDescent="0.3">
      <c r="A2978" s="831">
        <v>10</v>
      </c>
      <c r="B2978" s="832" t="s">
        <v>2982</v>
      </c>
      <c r="C2978" s="832" t="s">
        <v>2995</v>
      </c>
      <c r="D2978" s="833" t="s">
        <v>6900</v>
      </c>
      <c r="E2978" s="834" t="s">
        <v>3035</v>
      </c>
      <c r="F2978" s="832" t="s">
        <v>2985</v>
      </c>
      <c r="G2978" s="832" t="s">
        <v>3094</v>
      </c>
      <c r="H2978" s="832" t="s">
        <v>630</v>
      </c>
      <c r="I2978" s="832" t="s">
        <v>3469</v>
      </c>
      <c r="J2978" s="832" t="s">
        <v>3040</v>
      </c>
      <c r="K2978" s="832"/>
      <c r="L2978" s="835">
        <v>0</v>
      </c>
      <c r="M2978" s="835">
        <v>0</v>
      </c>
      <c r="N2978" s="832">
        <v>1</v>
      </c>
      <c r="O2978" s="836">
        <v>1</v>
      </c>
      <c r="P2978" s="835">
        <v>0</v>
      </c>
      <c r="Q2978" s="837"/>
      <c r="R2978" s="832">
        <v>1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10</v>
      </c>
      <c r="B2979" s="832" t="s">
        <v>2982</v>
      </c>
      <c r="C2979" s="832" t="s">
        <v>2995</v>
      </c>
      <c r="D2979" s="833" t="s">
        <v>6900</v>
      </c>
      <c r="E2979" s="834" t="s">
        <v>3035</v>
      </c>
      <c r="F2979" s="832" t="s">
        <v>2985</v>
      </c>
      <c r="G2979" s="832" t="s">
        <v>3094</v>
      </c>
      <c r="H2979" s="832" t="s">
        <v>630</v>
      </c>
      <c r="I2979" s="832" t="s">
        <v>652</v>
      </c>
      <c r="J2979" s="832" t="s">
        <v>3040</v>
      </c>
      <c r="K2979" s="832"/>
      <c r="L2979" s="835">
        <v>0</v>
      </c>
      <c r="M2979" s="835">
        <v>0</v>
      </c>
      <c r="N2979" s="832">
        <v>2</v>
      </c>
      <c r="O2979" s="836">
        <v>2</v>
      </c>
      <c r="P2979" s="835">
        <v>0</v>
      </c>
      <c r="Q2979" s="837"/>
      <c r="R2979" s="832">
        <v>2</v>
      </c>
      <c r="S2979" s="837">
        <v>1</v>
      </c>
      <c r="T2979" s="836">
        <v>2</v>
      </c>
      <c r="U2979" s="838">
        <v>1</v>
      </c>
    </row>
    <row r="2980" spans="1:21" ht="14.4" customHeight="1" x14ac:dyDescent="0.3">
      <c r="A2980" s="831">
        <v>10</v>
      </c>
      <c r="B2980" s="832" t="s">
        <v>2982</v>
      </c>
      <c r="C2980" s="832" t="s">
        <v>2995</v>
      </c>
      <c r="D2980" s="833" t="s">
        <v>6900</v>
      </c>
      <c r="E2980" s="834" t="s">
        <v>3035</v>
      </c>
      <c r="F2980" s="832" t="s">
        <v>2985</v>
      </c>
      <c r="G2980" s="832" t="s">
        <v>3094</v>
      </c>
      <c r="H2980" s="832" t="s">
        <v>630</v>
      </c>
      <c r="I2980" s="832" t="s">
        <v>3747</v>
      </c>
      <c r="J2980" s="832" t="s">
        <v>3040</v>
      </c>
      <c r="K2980" s="832"/>
      <c r="L2980" s="835">
        <v>0</v>
      </c>
      <c r="M2980" s="835">
        <v>0</v>
      </c>
      <c r="N2980" s="832">
        <v>2</v>
      </c>
      <c r="O2980" s="836">
        <v>1.5</v>
      </c>
      <c r="P2980" s="835">
        <v>0</v>
      </c>
      <c r="Q2980" s="837"/>
      <c r="R2980" s="832">
        <v>1</v>
      </c>
      <c r="S2980" s="837">
        <v>0.5</v>
      </c>
      <c r="T2980" s="836">
        <v>1</v>
      </c>
      <c r="U2980" s="838">
        <v>0.66666666666666663</v>
      </c>
    </row>
    <row r="2981" spans="1:21" ht="14.4" customHeight="1" x14ac:dyDescent="0.3">
      <c r="A2981" s="831">
        <v>10</v>
      </c>
      <c r="B2981" s="832" t="s">
        <v>2982</v>
      </c>
      <c r="C2981" s="832" t="s">
        <v>2995</v>
      </c>
      <c r="D2981" s="833" t="s">
        <v>6900</v>
      </c>
      <c r="E2981" s="834" t="s">
        <v>3035</v>
      </c>
      <c r="F2981" s="832" t="s">
        <v>2985</v>
      </c>
      <c r="G2981" s="832" t="s">
        <v>3094</v>
      </c>
      <c r="H2981" s="832" t="s">
        <v>630</v>
      </c>
      <c r="I2981" s="832" t="s">
        <v>5281</v>
      </c>
      <c r="J2981" s="832" t="s">
        <v>3040</v>
      </c>
      <c r="K2981" s="832"/>
      <c r="L2981" s="835">
        <v>0</v>
      </c>
      <c r="M2981" s="835">
        <v>0</v>
      </c>
      <c r="N2981" s="832">
        <v>1</v>
      </c>
      <c r="O2981" s="836">
        <v>1</v>
      </c>
      <c r="P2981" s="835"/>
      <c r="Q2981" s="837"/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10</v>
      </c>
      <c r="B2982" s="832" t="s">
        <v>2982</v>
      </c>
      <c r="C2982" s="832" t="s">
        <v>2995</v>
      </c>
      <c r="D2982" s="833" t="s">
        <v>6900</v>
      </c>
      <c r="E2982" s="834" t="s">
        <v>3035</v>
      </c>
      <c r="F2982" s="832" t="s">
        <v>2986</v>
      </c>
      <c r="G2982" s="832" t="s">
        <v>3853</v>
      </c>
      <c r="H2982" s="832" t="s">
        <v>630</v>
      </c>
      <c r="I2982" s="832" t="s">
        <v>5282</v>
      </c>
      <c r="J2982" s="832" t="s">
        <v>5283</v>
      </c>
      <c r="K2982" s="832" t="s">
        <v>5284</v>
      </c>
      <c r="L2982" s="835">
        <v>200</v>
      </c>
      <c r="M2982" s="835">
        <v>200</v>
      </c>
      <c r="N2982" s="832">
        <v>1</v>
      </c>
      <c r="O2982" s="836">
        <v>1</v>
      </c>
      <c r="P2982" s="835">
        <v>200</v>
      </c>
      <c r="Q2982" s="837">
        <v>1</v>
      </c>
      <c r="R2982" s="832">
        <v>1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10</v>
      </c>
      <c r="B2983" s="832" t="s">
        <v>2982</v>
      </c>
      <c r="C2983" s="832" t="s">
        <v>2995</v>
      </c>
      <c r="D2983" s="833" t="s">
        <v>6900</v>
      </c>
      <c r="E2983" s="834" t="s">
        <v>3035</v>
      </c>
      <c r="F2983" s="832" t="s">
        <v>2986</v>
      </c>
      <c r="G2983" s="832" t="s">
        <v>4393</v>
      </c>
      <c r="H2983" s="832" t="s">
        <v>630</v>
      </c>
      <c r="I2983" s="832" t="s">
        <v>5285</v>
      </c>
      <c r="J2983" s="832" t="s">
        <v>5286</v>
      </c>
      <c r="K2983" s="832" t="s">
        <v>5287</v>
      </c>
      <c r="L2983" s="835">
        <v>0</v>
      </c>
      <c r="M2983" s="835">
        <v>0</v>
      </c>
      <c r="N2983" s="832">
        <v>1</v>
      </c>
      <c r="O2983" s="836">
        <v>1</v>
      </c>
      <c r="P2983" s="835"/>
      <c r="Q2983" s="837"/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10</v>
      </c>
      <c r="B2984" s="832" t="s">
        <v>2982</v>
      </c>
      <c r="C2984" s="832" t="s">
        <v>2995</v>
      </c>
      <c r="D2984" s="833" t="s">
        <v>6900</v>
      </c>
      <c r="E2984" s="834" t="s">
        <v>3035</v>
      </c>
      <c r="F2984" s="832" t="s">
        <v>2986</v>
      </c>
      <c r="G2984" s="832" t="s">
        <v>4393</v>
      </c>
      <c r="H2984" s="832" t="s">
        <v>630</v>
      </c>
      <c r="I2984" s="832" t="s">
        <v>5288</v>
      </c>
      <c r="J2984" s="832" t="s">
        <v>5289</v>
      </c>
      <c r="K2984" s="832" t="s">
        <v>5290</v>
      </c>
      <c r="L2984" s="835">
        <v>3821</v>
      </c>
      <c r="M2984" s="835">
        <v>3821</v>
      </c>
      <c r="N2984" s="832">
        <v>1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10</v>
      </c>
      <c r="B2985" s="832" t="s">
        <v>2982</v>
      </c>
      <c r="C2985" s="832" t="s">
        <v>2995</v>
      </c>
      <c r="D2985" s="833" t="s">
        <v>6900</v>
      </c>
      <c r="E2985" s="834" t="s">
        <v>3035</v>
      </c>
      <c r="F2985" s="832" t="s">
        <v>2986</v>
      </c>
      <c r="G2985" s="832" t="s">
        <v>4393</v>
      </c>
      <c r="H2985" s="832" t="s">
        <v>630</v>
      </c>
      <c r="I2985" s="832" t="s">
        <v>5291</v>
      </c>
      <c r="J2985" s="832" t="s">
        <v>5289</v>
      </c>
      <c r="K2985" s="832" t="s">
        <v>5292</v>
      </c>
      <c r="L2985" s="835">
        <v>3973</v>
      </c>
      <c r="M2985" s="835">
        <v>3973</v>
      </c>
      <c r="N2985" s="832">
        <v>1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10</v>
      </c>
      <c r="B2986" s="832" t="s">
        <v>2982</v>
      </c>
      <c r="C2986" s="832" t="s">
        <v>2995</v>
      </c>
      <c r="D2986" s="833" t="s">
        <v>6900</v>
      </c>
      <c r="E2986" s="834" t="s">
        <v>3035</v>
      </c>
      <c r="F2986" s="832" t="s">
        <v>2986</v>
      </c>
      <c r="G2986" s="832" t="s">
        <v>4393</v>
      </c>
      <c r="H2986" s="832" t="s">
        <v>630</v>
      </c>
      <c r="I2986" s="832" t="s">
        <v>5293</v>
      </c>
      <c r="J2986" s="832" t="s">
        <v>5289</v>
      </c>
      <c r="K2986" s="832" t="s">
        <v>5294</v>
      </c>
      <c r="L2986" s="835">
        <v>2241</v>
      </c>
      <c r="M2986" s="835">
        <v>2241</v>
      </c>
      <c r="N2986" s="832">
        <v>1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10</v>
      </c>
      <c r="B2987" s="832" t="s">
        <v>2982</v>
      </c>
      <c r="C2987" s="832" t="s">
        <v>2995</v>
      </c>
      <c r="D2987" s="833" t="s">
        <v>6900</v>
      </c>
      <c r="E2987" s="834" t="s">
        <v>3035</v>
      </c>
      <c r="F2987" s="832" t="s">
        <v>2986</v>
      </c>
      <c r="G2987" s="832" t="s">
        <v>4393</v>
      </c>
      <c r="H2987" s="832" t="s">
        <v>630</v>
      </c>
      <c r="I2987" s="832" t="s">
        <v>5295</v>
      </c>
      <c r="J2987" s="832" t="s">
        <v>5296</v>
      </c>
      <c r="K2987" s="832" t="s">
        <v>5297</v>
      </c>
      <c r="L2987" s="835">
        <v>5260</v>
      </c>
      <c r="M2987" s="835">
        <v>5260</v>
      </c>
      <c r="N2987" s="832">
        <v>1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10</v>
      </c>
      <c r="B2988" s="832" t="s">
        <v>2982</v>
      </c>
      <c r="C2988" s="832" t="s">
        <v>2995</v>
      </c>
      <c r="D2988" s="833" t="s">
        <v>6900</v>
      </c>
      <c r="E2988" s="834" t="s">
        <v>3035</v>
      </c>
      <c r="F2988" s="832" t="s">
        <v>2986</v>
      </c>
      <c r="G2988" s="832" t="s">
        <v>4393</v>
      </c>
      <c r="H2988" s="832" t="s">
        <v>630</v>
      </c>
      <c r="I2988" s="832" t="s">
        <v>5298</v>
      </c>
      <c r="J2988" s="832" t="s">
        <v>5299</v>
      </c>
      <c r="K2988" s="832" t="s">
        <v>5300</v>
      </c>
      <c r="L2988" s="835">
        <v>36018</v>
      </c>
      <c r="M2988" s="835">
        <v>36018</v>
      </c>
      <c r="N2988" s="832">
        <v>1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10</v>
      </c>
      <c r="B2989" s="832" t="s">
        <v>2982</v>
      </c>
      <c r="C2989" s="832" t="s">
        <v>2995</v>
      </c>
      <c r="D2989" s="833" t="s">
        <v>6900</v>
      </c>
      <c r="E2989" s="834" t="s">
        <v>3035</v>
      </c>
      <c r="F2989" s="832" t="s">
        <v>2986</v>
      </c>
      <c r="G2989" s="832" t="s">
        <v>4393</v>
      </c>
      <c r="H2989" s="832" t="s">
        <v>630</v>
      </c>
      <c r="I2989" s="832" t="s">
        <v>5301</v>
      </c>
      <c r="J2989" s="832" t="s">
        <v>5296</v>
      </c>
      <c r="K2989" s="832" t="s">
        <v>5302</v>
      </c>
      <c r="L2989" s="835">
        <v>4240</v>
      </c>
      <c r="M2989" s="835">
        <v>4240</v>
      </c>
      <c r="N2989" s="832">
        <v>1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10</v>
      </c>
      <c r="B2990" s="832" t="s">
        <v>2982</v>
      </c>
      <c r="C2990" s="832" t="s">
        <v>2995</v>
      </c>
      <c r="D2990" s="833" t="s">
        <v>6900</v>
      </c>
      <c r="E2990" s="834" t="s">
        <v>3035</v>
      </c>
      <c r="F2990" s="832" t="s">
        <v>2986</v>
      </c>
      <c r="G2990" s="832" t="s">
        <v>4393</v>
      </c>
      <c r="H2990" s="832" t="s">
        <v>630</v>
      </c>
      <c r="I2990" s="832" t="s">
        <v>5303</v>
      </c>
      <c r="J2990" s="832" t="s">
        <v>5289</v>
      </c>
      <c r="K2990" s="832" t="s">
        <v>5304</v>
      </c>
      <c r="L2990" s="835">
        <v>1885</v>
      </c>
      <c r="M2990" s="835">
        <v>1885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10</v>
      </c>
      <c r="B2991" s="832" t="s">
        <v>2982</v>
      </c>
      <c r="C2991" s="832" t="s">
        <v>2995</v>
      </c>
      <c r="D2991" s="833" t="s">
        <v>6900</v>
      </c>
      <c r="E2991" s="834" t="s">
        <v>3035</v>
      </c>
      <c r="F2991" s="832" t="s">
        <v>2986</v>
      </c>
      <c r="G2991" s="832" t="s">
        <v>4393</v>
      </c>
      <c r="H2991" s="832" t="s">
        <v>630</v>
      </c>
      <c r="I2991" s="832" t="s">
        <v>5305</v>
      </c>
      <c r="J2991" s="832" t="s">
        <v>5306</v>
      </c>
      <c r="K2991" s="832" t="s">
        <v>5307</v>
      </c>
      <c r="L2991" s="835">
        <v>1500</v>
      </c>
      <c r="M2991" s="835">
        <v>1500</v>
      </c>
      <c r="N2991" s="832">
        <v>1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10</v>
      </c>
      <c r="B2992" s="832" t="s">
        <v>2982</v>
      </c>
      <c r="C2992" s="832" t="s">
        <v>2995</v>
      </c>
      <c r="D2992" s="833" t="s">
        <v>6900</v>
      </c>
      <c r="E2992" s="834" t="s">
        <v>3035</v>
      </c>
      <c r="F2992" s="832" t="s">
        <v>2986</v>
      </c>
      <c r="G2992" s="832" t="s">
        <v>4393</v>
      </c>
      <c r="H2992" s="832" t="s">
        <v>630</v>
      </c>
      <c r="I2992" s="832" t="s">
        <v>5308</v>
      </c>
      <c r="J2992" s="832" t="s">
        <v>5309</v>
      </c>
      <c r="K2992" s="832" t="s">
        <v>5310</v>
      </c>
      <c r="L2992" s="835">
        <v>46844.34</v>
      </c>
      <c r="M2992" s="835">
        <v>46844.34</v>
      </c>
      <c r="N2992" s="832">
        <v>1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10</v>
      </c>
      <c r="B2993" s="832" t="s">
        <v>2982</v>
      </c>
      <c r="C2993" s="832" t="s">
        <v>2995</v>
      </c>
      <c r="D2993" s="833" t="s">
        <v>6900</v>
      </c>
      <c r="E2993" s="834" t="s">
        <v>3035</v>
      </c>
      <c r="F2993" s="832" t="s">
        <v>2986</v>
      </c>
      <c r="G2993" s="832" t="s">
        <v>4393</v>
      </c>
      <c r="H2993" s="832" t="s">
        <v>630</v>
      </c>
      <c r="I2993" s="832" t="s">
        <v>5311</v>
      </c>
      <c r="J2993" s="832" t="s">
        <v>5296</v>
      </c>
      <c r="K2993" s="832" t="s">
        <v>5312</v>
      </c>
      <c r="L2993" s="835">
        <v>5960</v>
      </c>
      <c r="M2993" s="835">
        <v>5960</v>
      </c>
      <c r="N2993" s="832">
        <v>1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10</v>
      </c>
      <c r="B2994" s="832" t="s">
        <v>2982</v>
      </c>
      <c r="C2994" s="832" t="s">
        <v>2995</v>
      </c>
      <c r="D2994" s="833" t="s">
        <v>6900</v>
      </c>
      <c r="E2994" s="834" t="s">
        <v>3035</v>
      </c>
      <c r="F2994" s="832" t="s">
        <v>2986</v>
      </c>
      <c r="G2994" s="832" t="s">
        <v>4393</v>
      </c>
      <c r="H2994" s="832" t="s">
        <v>630</v>
      </c>
      <c r="I2994" s="832" t="s">
        <v>5313</v>
      </c>
      <c r="J2994" s="832" t="s">
        <v>5296</v>
      </c>
      <c r="K2994" s="832" t="s">
        <v>5314</v>
      </c>
      <c r="L2994" s="835">
        <v>6330</v>
      </c>
      <c r="M2994" s="835">
        <v>6330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10</v>
      </c>
      <c r="B2995" s="832" t="s">
        <v>2982</v>
      </c>
      <c r="C2995" s="832" t="s">
        <v>2995</v>
      </c>
      <c r="D2995" s="833" t="s">
        <v>6900</v>
      </c>
      <c r="E2995" s="834" t="s">
        <v>3035</v>
      </c>
      <c r="F2995" s="832" t="s">
        <v>2986</v>
      </c>
      <c r="G2995" s="832" t="s">
        <v>4393</v>
      </c>
      <c r="H2995" s="832" t="s">
        <v>630</v>
      </c>
      <c r="I2995" s="832" t="s">
        <v>5315</v>
      </c>
      <c r="J2995" s="832" t="s">
        <v>5296</v>
      </c>
      <c r="K2995" s="832" t="s">
        <v>5292</v>
      </c>
      <c r="L2995" s="835">
        <v>5260</v>
      </c>
      <c r="M2995" s="835">
        <v>5260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10</v>
      </c>
      <c r="B2996" s="832" t="s">
        <v>2982</v>
      </c>
      <c r="C2996" s="832" t="s">
        <v>2995</v>
      </c>
      <c r="D2996" s="833" t="s">
        <v>6900</v>
      </c>
      <c r="E2996" s="834" t="s">
        <v>3035</v>
      </c>
      <c r="F2996" s="832" t="s">
        <v>2986</v>
      </c>
      <c r="G2996" s="832" t="s">
        <v>4393</v>
      </c>
      <c r="H2996" s="832" t="s">
        <v>630</v>
      </c>
      <c r="I2996" s="832" t="s">
        <v>5316</v>
      </c>
      <c r="J2996" s="832" t="s">
        <v>5317</v>
      </c>
      <c r="K2996" s="832" t="s">
        <v>5318</v>
      </c>
      <c r="L2996" s="835">
        <v>1540</v>
      </c>
      <c r="M2996" s="835">
        <v>1540</v>
      </c>
      <c r="N2996" s="832">
        <v>1</v>
      </c>
      <c r="O2996" s="836">
        <v>1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10</v>
      </c>
      <c r="B2997" s="832" t="s">
        <v>2982</v>
      </c>
      <c r="C2997" s="832" t="s">
        <v>2995</v>
      </c>
      <c r="D2997" s="833" t="s">
        <v>6900</v>
      </c>
      <c r="E2997" s="834" t="s">
        <v>3035</v>
      </c>
      <c r="F2997" s="832" t="s">
        <v>2986</v>
      </c>
      <c r="G2997" s="832" t="s">
        <v>4393</v>
      </c>
      <c r="H2997" s="832" t="s">
        <v>630</v>
      </c>
      <c r="I2997" s="832" t="s">
        <v>5319</v>
      </c>
      <c r="J2997" s="832" t="s">
        <v>5320</v>
      </c>
      <c r="K2997" s="832" t="s">
        <v>5321</v>
      </c>
      <c r="L2997" s="835">
        <v>28670</v>
      </c>
      <c r="M2997" s="835">
        <v>28670</v>
      </c>
      <c r="N2997" s="832">
        <v>1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10</v>
      </c>
      <c r="B2998" s="832" t="s">
        <v>2982</v>
      </c>
      <c r="C2998" s="832" t="s">
        <v>2995</v>
      </c>
      <c r="D2998" s="833" t="s">
        <v>6900</v>
      </c>
      <c r="E2998" s="834" t="s">
        <v>3035</v>
      </c>
      <c r="F2998" s="832" t="s">
        <v>2986</v>
      </c>
      <c r="G2998" s="832" t="s">
        <v>4393</v>
      </c>
      <c r="H2998" s="832" t="s">
        <v>630</v>
      </c>
      <c r="I2998" s="832" t="s">
        <v>5322</v>
      </c>
      <c r="J2998" s="832" t="s">
        <v>5323</v>
      </c>
      <c r="K2998" s="832" t="s">
        <v>5324</v>
      </c>
      <c r="L2998" s="835">
        <v>3097.5</v>
      </c>
      <c r="M2998" s="835">
        <v>3097.5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10</v>
      </c>
      <c r="B2999" s="832" t="s">
        <v>2982</v>
      </c>
      <c r="C2999" s="832" t="s">
        <v>2995</v>
      </c>
      <c r="D2999" s="833" t="s">
        <v>6900</v>
      </c>
      <c r="E2999" s="834" t="s">
        <v>3035</v>
      </c>
      <c r="F2999" s="832" t="s">
        <v>2986</v>
      </c>
      <c r="G2999" s="832" t="s">
        <v>4393</v>
      </c>
      <c r="H2999" s="832" t="s">
        <v>630</v>
      </c>
      <c r="I2999" s="832" t="s">
        <v>5325</v>
      </c>
      <c r="J2999" s="832" t="s">
        <v>5326</v>
      </c>
      <c r="K2999" s="832"/>
      <c r="L2999" s="835">
        <v>29198</v>
      </c>
      <c r="M2999" s="835">
        <v>58396</v>
      </c>
      <c r="N2999" s="832">
        <v>2</v>
      </c>
      <c r="O2999" s="836">
        <v>2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10</v>
      </c>
      <c r="B3000" s="832" t="s">
        <v>2982</v>
      </c>
      <c r="C3000" s="832" t="s">
        <v>2995</v>
      </c>
      <c r="D3000" s="833" t="s">
        <v>6900</v>
      </c>
      <c r="E3000" s="834" t="s">
        <v>3035</v>
      </c>
      <c r="F3000" s="832" t="s">
        <v>2986</v>
      </c>
      <c r="G3000" s="832" t="s">
        <v>4393</v>
      </c>
      <c r="H3000" s="832" t="s">
        <v>630</v>
      </c>
      <c r="I3000" s="832" t="s">
        <v>5327</v>
      </c>
      <c r="J3000" s="832" t="s">
        <v>5328</v>
      </c>
      <c r="K3000" s="832" t="s">
        <v>5329</v>
      </c>
      <c r="L3000" s="835">
        <v>16500</v>
      </c>
      <c r="M3000" s="835">
        <v>16500</v>
      </c>
      <c r="N3000" s="832">
        <v>1</v>
      </c>
      <c r="O3000" s="836">
        <v>1</v>
      </c>
      <c r="P3000" s="835">
        <v>16500</v>
      </c>
      <c r="Q3000" s="837">
        <v>1</v>
      </c>
      <c r="R3000" s="832">
        <v>1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10</v>
      </c>
      <c r="B3001" s="832" t="s">
        <v>2982</v>
      </c>
      <c r="C3001" s="832" t="s">
        <v>2995</v>
      </c>
      <c r="D3001" s="833" t="s">
        <v>6900</v>
      </c>
      <c r="E3001" s="834" t="s">
        <v>3035</v>
      </c>
      <c r="F3001" s="832" t="s">
        <v>2986</v>
      </c>
      <c r="G3001" s="832" t="s">
        <v>4393</v>
      </c>
      <c r="H3001" s="832" t="s">
        <v>630</v>
      </c>
      <c r="I3001" s="832" t="s">
        <v>5330</v>
      </c>
      <c r="J3001" s="832" t="s">
        <v>5331</v>
      </c>
      <c r="K3001" s="832" t="s">
        <v>5332</v>
      </c>
      <c r="L3001" s="835">
        <v>46000</v>
      </c>
      <c r="M3001" s="835">
        <v>46000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10</v>
      </c>
      <c r="B3002" s="832" t="s">
        <v>2982</v>
      </c>
      <c r="C3002" s="832" t="s">
        <v>2995</v>
      </c>
      <c r="D3002" s="833" t="s">
        <v>6900</v>
      </c>
      <c r="E3002" s="834" t="s">
        <v>3035</v>
      </c>
      <c r="F3002" s="832" t="s">
        <v>2986</v>
      </c>
      <c r="G3002" s="832" t="s">
        <v>4393</v>
      </c>
      <c r="H3002" s="832" t="s">
        <v>630</v>
      </c>
      <c r="I3002" s="832" t="s">
        <v>5333</v>
      </c>
      <c r="J3002" s="832" t="s">
        <v>5334</v>
      </c>
      <c r="K3002" s="832" t="s">
        <v>5335</v>
      </c>
      <c r="L3002" s="835">
        <v>4080</v>
      </c>
      <c r="M3002" s="835">
        <v>4080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10</v>
      </c>
      <c r="B3003" s="832" t="s">
        <v>2982</v>
      </c>
      <c r="C3003" s="832" t="s">
        <v>2995</v>
      </c>
      <c r="D3003" s="833" t="s">
        <v>6900</v>
      </c>
      <c r="E3003" s="834" t="s">
        <v>3035</v>
      </c>
      <c r="F3003" s="832" t="s">
        <v>2986</v>
      </c>
      <c r="G3003" s="832" t="s">
        <v>4393</v>
      </c>
      <c r="H3003" s="832" t="s">
        <v>630</v>
      </c>
      <c r="I3003" s="832" t="s">
        <v>5336</v>
      </c>
      <c r="J3003" s="832" t="s">
        <v>5334</v>
      </c>
      <c r="K3003" s="832" t="s">
        <v>5337</v>
      </c>
      <c r="L3003" s="835">
        <v>5900</v>
      </c>
      <c r="M3003" s="835">
        <v>5900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10</v>
      </c>
      <c r="B3004" s="832" t="s">
        <v>2982</v>
      </c>
      <c r="C3004" s="832" t="s">
        <v>2995</v>
      </c>
      <c r="D3004" s="833" t="s">
        <v>6900</v>
      </c>
      <c r="E3004" s="834" t="s">
        <v>3035</v>
      </c>
      <c r="F3004" s="832" t="s">
        <v>2986</v>
      </c>
      <c r="G3004" s="832" t="s">
        <v>4393</v>
      </c>
      <c r="H3004" s="832" t="s">
        <v>630</v>
      </c>
      <c r="I3004" s="832" t="s">
        <v>5338</v>
      </c>
      <c r="J3004" s="832" t="s">
        <v>5334</v>
      </c>
      <c r="K3004" s="832" t="s">
        <v>5339</v>
      </c>
      <c r="L3004" s="835">
        <v>8049.46</v>
      </c>
      <c r="M3004" s="835">
        <v>8049.46</v>
      </c>
      <c r="N3004" s="832">
        <v>1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10</v>
      </c>
      <c r="B3005" s="832" t="s">
        <v>2982</v>
      </c>
      <c r="C3005" s="832" t="s">
        <v>2995</v>
      </c>
      <c r="D3005" s="833" t="s">
        <v>6900</v>
      </c>
      <c r="E3005" s="834" t="s">
        <v>3035</v>
      </c>
      <c r="F3005" s="832" t="s">
        <v>2986</v>
      </c>
      <c r="G3005" s="832" t="s">
        <v>4393</v>
      </c>
      <c r="H3005" s="832" t="s">
        <v>630</v>
      </c>
      <c r="I3005" s="832" t="s">
        <v>5340</v>
      </c>
      <c r="J3005" s="832" t="s">
        <v>5341</v>
      </c>
      <c r="K3005" s="832" t="s">
        <v>5342</v>
      </c>
      <c r="L3005" s="835">
        <v>5000</v>
      </c>
      <c r="M3005" s="835">
        <v>5000</v>
      </c>
      <c r="N3005" s="832">
        <v>1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10</v>
      </c>
      <c r="B3006" s="832" t="s">
        <v>2982</v>
      </c>
      <c r="C3006" s="832" t="s">
        <v>2995</v>
      </c>
      <c r="D3006" s="833" t="s">
        <v>6900</v>
      </c>
      <c r="E3006" s="834" t="s">
        <v>3035</v>
      </c>
      <c r="F3006" s="832" t="s">
        <v>2986</v>
      </c>
      <c r="G3006" s="832" t="s">
        <v>4393</v>
      </c>
      <c r="H3006" s="832" t="s">
        <v>630</v>
      </c>
      <c r="I3006" s="832" t="s">
        <v>5343</v>
      </c>
      <c r="J3006" s="832" t="s">
        <v>5344</v>
      </c>
      <c r="K3006" s="832" t="s">
        <v>5345</v>
      </c>
      <c r="L3006" s="835">
        <v>1850</v>
      </c>
      <c r="M3006" s="835">
        <v>3700</v>
      </c>
      <c r="N3006" s="832">
        <v>2</v>
      </c>
      <c r="O3006" s="836">
        <v>2</v>
      </c>
      <c r="P3006" s="835">
        <v>1850</v>
      </c>
      <c r="Q3006" s="837">
        <v>0.5</v>
      </c>
      <c r="R3006" s="832">
        <v>1</v>
      </c>
      <c r="S3006" s="837">
        <v>0.5</v>
      </c>
      <c r="T3006" s="836">
        <v>1</v>
      </c>
      <c r="U3006" s="838">
        <v>0.5</v>
      </c>
    </row>
    <row r="3007" spans="1:21" ht="14.4" customHeight="1" x14ac:dyDescent="0.3">
      <c r="A3007" s="831">
        <v>10</v>
      </c>
      <c r="B3007" s="832" t="s">
        <v>2982</v>
      </c>
      <c r="C3007" s="832" t="s">
        <v>2995</v>
      </c>
      <c r="D3007" s="833" t="s">
        <v>6900</v>
      </c>
      <c r="E3007" s="834" t="s">
        <v>3035</v>
      </c>
      <c r="F3007" s="832" t="s">
        <v>2986</v>
      </c>
      <c r="G3007" s="832" t="s">
        <v>4393</v>
      </c>
      <c r="H3007" s="832" t="s">
        <v>630</v>
      </c>
      <c r="I3007" s="832" t="s">
        <v>5346</v>
      </c>
      <c r="J3007" s="832" t="s">
        <v>5347</v>
      </c>
      <c r="K3007" s="832" t="s">
        <v>5348</v>
      </c>
      <c r="L3007" s="835">
        <v>3300</v>
      </c>
      <c r="M3007" s="835">
        <v>3300</v>
      </c>
      <c r="N3007" s="832">
        <v>1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10</v>
      </c>
      <c r="B3008" s="832" t="s">
        <v>2982</v>
      </c>
      <c r="C3008" s="832" t="s">
        <v>2995</v>
      </c>
      <c r="D3008" s="833" t="s">
        <v>6900</v>
      </c>
      <c r="E3008" s="834" t="s">
        <v>3035</v>
      </c>
      <c r="F3008" s="832" t="s">
        <v>2986</v>
      </c>
      <c r="G3008" s="832" t="s">
        <v>4393</v>
      </c>
      <c r="H3008" s="832" t="s">
        <v>630</v>
      </c>
      <c r="I3008" s="832" t="s">
        <v>5349</v>
      </c>
      <c r="J3008" s="832" t="s">
        <v>5350</v>
      </c>
      <c r="K3008" s="832" t="s">
        <v>5351</v>
      </c>
      <c r="L3008" s="835">
        <v>3539.26</v>
      </c>
      <c r="M3008" s="835">
        <v>10617.78</v>
      </c>
      <c r="N3008" s="832">
        <v>3</v>
      </c>
      <c r="O3008" s="836">
        <v>3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10</v>
      </c>
      <c r="B3009" s="832" t="s">
        <v>2982</v>
      </c>
      <c r="C3009" s="832" t="s">
        <v>2995</v>
      </c>
      <c r="D3009" s="833" t="s">
        <v>6900</v>
      </c>
      <c r="E3009" s="834" t="s">
        <v>3035</v>
      </c>
      <c r="F3009" s="832" t="s">
        <v>2986</v>
      </c>
      <c r="G3009" s="832" t="s">
        <v>4393</v>
      </c>
      <c r="H3009" s="832" t="s">
        <v>630</v>
      </c>
      <c r="I3009" s="832" t="s">
        <v>5352</v>
      </c>
      <c r="J3009" s="832" t="s">
        <v>5350</v>
      </c>
      <c r="K3009" s="832" t="s">
        <v>5353</v>
      </c>
      <c r="L3009" s="835">
        <v>8046.49</v>
      </c>
      <c r="M3009" s="835">
        <v>24139.47</v>
      </c>
      <c r="N3009" s="832">
        <v>3</v>
      </c>
      <c r="O3009" s="836">
        <v>3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10</v>
      </c>
      <c r="B3010" s="832" t="s">
        <v>2982</v>
      </c>
      <c r="C3010" s="832" t="s">
        <v>2995</v>
      </c>
      <c r="D3010" s="833" t="s">
        <v>6900</v>
      </c>
      <c r="E3010" s="834" t="s">
        <v>3035</v>
      </c>
      <c r="F3010" s="832" t="s">
        <v>2986</v>
      </c>
      <c r="G3010" s="832" t="s">
        <v>4393</v>
      </c>
      <c r="H3010" s="832" t="s">
        <v>630</v>
      </c>
      <c r="I3010" s="832" t="s">
        <v>5354</v>
      </c>
      <c r="J3010" s="832" t="s">
        <v>5344</v>
      </c>
      <c r="K3010" s="832" t="s">
        <v>5355</v>
      </c>
      <c r="L3010" s="835">
        <v>1680</v>
      </c>
      <c r="M3010" s="835">
        <v>5040</v>
      </c>
      <c r="N3010" s="832">
        <v>3</v>
      </c>
      <c r="O3010" s="836">
        <v>3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10</v>
      </c>
      <c r="B3011" s="832" t="s">
        <v>2982</v>
      </c>
      <c r="C3011" s="832" t="s">
        <v>2995</v>
      </c>
      <c r="D3011" s="833" t="s">
        <v>6900</v>
      </c>
      <c r="E3011" s="834" t="s">
        <v>3035</v>
      </c>
      <c r="F3011" s="832" t="s">
        <v>2986</v>
      </c>
      <c r="G3011" s="832" t="s">
        <v>4393</v>
      </c>
      <c r="H3011" s="832" t="s">
        <v>630</v>
      </c>
      <c r="I3011" s="832" t="s">
        <v>5356</v>
      </c>
      <c r="J3011" s="832" t="s">
        <v>5357</v>
      </c>
      <c r="K3011" s="832" t="s">
        <v>5358</v>
      </c>
      <c r="L3011" s="835">
        <v>60000</v>
      </c>
      <c r="M3011" s="835">
        <v>180000</v>
      </c>
      <c r="N3011" s="832">
        <v>3</v>
      </c>
      <c r="O3011" s="836">
        <v>3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10</v>
      </c>
      <c r="B3012" s="832" t="s">
        <v>2982</v>
      </c>
      <c r="C3012" s="832" t="s">
        <v>2995</v>
      </c>
      <c r="D3012" s="833" t="s">
        <v>6900</v>
      </c>
      <c r="E3012" s="834" t="s">
        <v>3035</v>
      </c>
      <c r="F3012" s="832" t="s">
        <v>2986</v>
      </c>
      <c r="G3012" s="832" t="s">
        <v>4393</v>
      </c>
      <c r="H3012" s="832" t="s">
        <v>630</v>
      </c>
      <c r="I3012" s="832" t="s">
        <v>5359</v>
      </c>
      <c r="J3012" s="832" t="s">
        <v>5344</v>
      </c>
      <c r="K3012" s="832" t="s">
        <v>5360</v>
      </c>
      <c r="L3012" s="835">
        <v>5414</v>
      </c>
      <c r="M3012" s="835">
        <v>10828</v>
      </c>
      <c r="N3012" s="832">
        <v>2</v>
      </c>
      <c r="O3012" s="836">
        <v>2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10</v>
      </c>
      <c r="B3013" s="832" t="s">
        <v>2982</v>
      </c>
      <c r="C3013" s="832" t="s">
        <v>2995</v>
      </c>
      <c r="D3013" s="833" t="s">
        <v>6900</v>
      </c>
      <c r="E3013" s="834" t="s">
        <v>3035</v>
      </c>
      <c r="F3013" s="832" t="s">
        <v>2986</v>
      </c>
      <c r="G3013" s="832" t="s">
        <v>4393</v>
      </c>
      <c r="H3013" s="832" t="s">
        <v>630</v>
      </c>
      <c r="I3013" s="832" t="s">
        <v>5361</v>
      </c>
      <c r="J3013" s="832" t="s">
        <v>5362</v>
      </c>
      <c r="K3013" s="832" t="s">
        <v>5363</v>
      </c>
      <c r="L3013" s="835">
        <v>40500</v>
      </c>
      <c r="M3013" s="835">
        <v>40500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10</v>
      </c>
      <c r="B3014" s="832" t="s">
        <v>2982</v>
      </c>
      <c r="C3014" s="832" t="s">
        <v>2995</v>
      </c>
      <c r="D3014" s="833" t="s">
        <v>6900</v>
      </c>
      <c r="E3014" s="834" t="s">
        <v>3035</v>
      </c>
      <c r="F3014" s="832" t="s">
        <v>2986</v>
      </c>
      <c r="G3014" s="832" t="s">
        <v>5364</v>
      </c>
      <c r="H3014" s="832" t="s">
        <v>630</v>
      </c>
      <c r="I3014" s="832" t="s">
        <v>5365</v>
      </c>
      <c r="J3014" s="832" t="s">
        <v>5366</v>
      </c>
      <c r="K3014" s="832" t="s">
        <v>5367</v>
      </c>
      <c r="L3014" s="835">
        <v>0</v>
      </c>
      <c r="M3014" s="835">
        <v>0</v>
      </c>
      <c r="N3014" s="832">
        <v>3</v>
      </c>
      <c r="O3014" s="836">
        <v>3</v>
      </c>
      <c r="P3014" s="835"/>
      <c r="Q3014" s="837"/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10</v>
      </c>
      <c r="B3015" s="832" t="s">
        <v>2982</v>
      </c>
      <c r="C3015" s="832" t="s">
        <v>2995</v>
      </c>
      <c r="D3015" s="833" t="s">
        <v>6900</v>
      </c>
      <c r="E3015" s="834" t="s">
        <v>3035</v>
      </c>
      <c r="F3015" s="832" t="s">
        <v>2986</v>
      </c>
      <c r="G3015" s="832" t="s">
        <v>5364</v>
      </c>
      <c r="H3015" s="832" t="s">
        <v>630</v>
      </c>
      <c r="I3015" s="832" t="s">
        <v>5368</v>
      </c>
      <c r="J3015" s="832" t="s">
        <v>5369</v>
      </c>
      <c r="K3015" s="832" t="s">
        <v>5370</v>
      </c>
      <c r="L3015" s="835">
        <v>25000</v>
      </c>
      <c r="M3015" s="835">
        <v>175000</v>
      </c>
      <c r="N3015" s="832">
        <v>7</v>
      </c>
      <c r="O3015" s="836">
        <v>7</v>
      </c>
      <c r="P3015" s="835">
        <v>25000</v>
      </c>
      <c r="Q3015" s="837">
        <v>0.14285714285714285</v>
      </c>
      <c r="R3015" s="832">
        <v>1</v>
      </c>
      <c r="S3015" s="837">
        <v>0.14285714285714285</v>
      </c>
      <c r="T3015" s="836">
        <v>1</v>
      </c>
      <c r="U3015" s="838">
        <v>0.14285714285714285</v>
      </c>
    </row>
    <row r="3016" spans="1:21" ht="14.4" customHeight="1" x14ac:dyDescent="0.3">
      <c r="A3016" s="831">
        <v>10</v>
      </c>
      <c r="B3016" s="832" t="s">
        <v>2982</v>
      </c>
      <c r="C3016" s="832" t="s">
        <v>2995</v>
      </c>
      <c r="D3016" s="833" t="s">
        <v>6900</v>
      </c>
      <c r="E3016" s="834" t="s">
        <v>3035</v>
      </c>
      <c r="F3016" s="832" t="s">
        <v>2986</v>
      </c>
      <c r="G3016" s="832" t="s">
        <v>5364</v>
      </c>
      <c r="H3016" s="832" t="s">
        <v>630</v>
      </c>
      <c r="I3016" s="832" t="s">
        <v>5371</v>
      </c>
      <c r="J3016" s="832" t="s">
        <v>5372</v>
      </c>
      <c r="K3016" s="832" t="s">
        <v>5373</v>
      </c>
      <c r="L3016" s="835">
        <v>0</v>
      </c>
      <c r="M3016" s="835">
        <v>0</v>
      </c>
      <c r="N3016" s="832">
        <v>4</v>
      </c>
      <c r="O3016" s="836">
        <v>3</v>
      </c>
      <c r="P3016" s="835"/>
      <c r="Q3016" s="837"/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10</v>
      </c>
      <c r="B3017" s="832" t="s">
        <v>2982</v>
      </c>
      <c r="C3017" s="832" t="s">
        <v>2995</v>
      </c>
      <c r="D3017" s="833" t="s">
        <v>6900</v>
      </c>
      <c r="E3017" s="834" t="s">
        <v>3035</v>
      </c>
      <c r="F3017" s="832" t="s">
        <v>2986</v>
      </c>
      <c r="G3017" s="832" t="s">
        <v>5364</v>
      </c>
      <c r="H3017" s="832" t="s">
        <v>630</v>
      </c>
      <c r="I3017" s="832" t="s">
        <v>5374</v>
      </c>
      <c r="J3017" s="832" t="s">
        <v>5375</v>
      </c>
      <c r="K3017" s="832" t="s">
        <v>5376</v>
      </c>
      <c r="L3017" s="835">
        <v>0</v>
      </c>
      <c r="M3017" s="835">
        <v>0</v>
      </c>
      <c r="N3017" s="832">
        <v>2</v>
      </c>
      <c r="O3017" s="836">
        <v>2</v>
      </c>
      <c r="P3017" s="835"/>
      <c r="Q3017" s="837"/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10</v>
      </c>
      <c r="B3018" s="832" t="s">
        <v>2982</v>
      </c>
      <c r="C3018" s="832" t="s">
        <v>2995</v>
      </c>
      <c r="D3018" s="833" t="s">
        <v>6900</v>
      </c>
      <c r="E3018" s="834" t="s">
        <v>3035</v>
      </c>
      <c r="F3018" s="832" t="s">
        <v>2986</v>
      </c>
      <c r="G3018" s="832" t="s">
        <v>5364</v>
      </c>
      <c r="H3018" s="832" t="s">
        <v>630</v>
      </c>
      <c r="I3018" s="832" t="s">
        <v>5377</v>
      </c>
      <c r="J3018" s="832" t="s">
        <v>5378</v>
      </c>
      <c r="K3018" s="832" t="s">
        <v>5379</v>
      </c>
      <c r="L3018" s="835">
        <v>0</v>
      </c>
      <c r="M3018" s="835">
        <v>0</v>
      </c>
      <c r="N3018" s="832">
        <v>7</v>
      </c>
      <c r="O3018" s="836">
        <v>7</v>
      </c>
      <c r="P3018" s="835"/>
      <c r="Q3018" s="837"/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10</v>
      </c>
      <c r="B3019" s="832" t="s">
        <v>2982</v>
      </c>
      <c r="C3019" s="832" t="s">
        <v>2995</v>
      </c>
      <c r="D3019" s="833" t="s">
        <v>6900</v>
      </c>
      <c r="E3019" s="834" t="s">
        <v>3035</v>
      </c>
      <c r="F3019" s="832" t="s">
        <v>2986</v>
      </c>
      <c r="G3019" s="832" t="s">
        <v>5021</v>
      </c>
      <c r="H3019" s="832" t="s">
        <v>630</v>
      </c>
      <c r="I3019" s="832" t="s">
        <v>5380</v>
      </c>
      <c r="J3019" s="832" t="s">
        <v>5381</v>
      </c>
      <c r="K3019" s="832" t="s">
        <v>5382</v>
      </c>
      <c r="L3019" s="835">
        <v>3000</v>
      </c>
      <c r="M3019" s="835">
        <v>3000</v>
      </c>
      <c r="N3019" s="832">
        <v>1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10</v>
      </c>
      <c r="B3020" s="832" t="s">
        <v>2982</v>
      </c>
      <c r="C3020" s="832" t="s">
        <v>2995</v>
      </c>
      <c r="D3020" s="833" t="s">
        <v>6900</v>
      </c>
      <c r="E3020" s="834" t="s">
        <v>3035</v>
      </c>
      <c r="F3020" s="832" t="s">
        <v>2986</v>
      </c>
      <c r="G3020" s="832" t="s">
        <v>5021</v>
      </c>
      <c r="H3020" s="832" t="s">
        <v>630</v>
      </c>
      <c r="I3020" s="832" t="s">
        <v>5383</v>
      </c>
      <c r="J3020" s="832" t="s">
        <v>5384</v>
      </c>
      <c r="K3020" s="832" t="s">
        <v>5385</v>
      </c>
      <c r="L3020" s="835">
        <v>2980</v>
      </c>
      <c r="M3020" s="835">
        <v>5960</v>
      </c>
      <c r="N3020" s="832">
        <v>2</v>
      </c>
      <c r="O3020" s="836">
        <v>2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10</v>
      </c>
      <c r="B3021" s="832" t="s">
        <v>2982</v>
      </c>
      <c r="C3021" s="832" t="s">
        <v>2995</v>
      </c>
      <c r="D3021" s="833" t="s">
        <v>6900</v>
      </c>
      <c r="E3021" s="834" t="s">
        <v>3035</v>
      </c>
      <c r="F3021" s="832" t="s">
        <v>2986</v>
      </c>
      <c r="G3021" s="832" t="s">
        <v>5021</v>
      </c>
      <c r="H3021" s="832" t="s">
        <v>630</v>
      </c>
      <c r="I3021" s="832" t="s">
        <v>5386</v>
      </c>
      <c r="J3021" s="832" t="s">
        <v>5387</v>
      </c>
      <c r="K3021" s="832" t="s">
        <v>5388</v>
      </c>
      <c r="L3021" s="835">
        <v>2206</v>
      </c>
      <c r="M3021" s="835">
        <v>2206</v>
      </c>
      <c r="N3021" s="832">
        <v>1</v>
      </c>
      <c r="O3021" s="836">
        <v>1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10</v>
      </c>
      <c r="B3022" s="832" t="s">
        <v>2982</v>
      </c>
      <c r="C3022" s="832" t="s">
        <v>2995</v>
      </c>
      <c r="D3022" s="833" t="s">
        <v>6900</v>
      </c>
      <c r="E3022" s="834" t="s">
        <v>3035</v>
      </c>
      <c r="F3022" s="832" t="s">
        <v>2986</v>
      </c>
      <c r="G3022" s="832" t="s">
        <v>5021</v>
      </c>
      <c r="H3022" s="832" t="s">
        <v>630</v>
      </c>
      <c r="I3022" s="832" t="s">
        <v>5386</v>
      </c>
      <c r="J3022" s="832" t="s">
        <v>5389</v>
      </c>
      <c r="K3022" s="832" t="s">
        <v>5388</v>
      </c>
      <c r="L3022" s="835">
        <v>2500</v>
      </c>
      <c r="M3022" s="835">
        <v>2500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10</v>
      </c>
      <c r="B3023" s="832" t="s">
        <v>2982</v>
      </c>
      <c r="C3023" s="832" t="s">
        <v>2995</v>
      </c>
      <c r="D3023" s="833" t="s">
        <v>6900</v>
      </c>
      <c r="E3023" s="834" t="s">
        <v>3035</v>
      </c>
      <c r="F3023" s="832" t="s">
        <v>2986</v>
      </c>
      <c r="G3023" s="832" t="s">
        <v>5021</v>
      </c>
      <c r="H3023" s="832" t="s">
        <v>630</v>
      </c>
      <c r="I3023" s="832" t="s">
        <v>5390</v>
      </c>
      <c r="J3023" s="832" t="s">
        <v>5391</v>
      </c>
      <c r="K3023" s="832"/>
      <c r="L3023" s="835">
        <v>2705</v>
      </c>
      <c r="M3023" s="835">
        <v>2705</v>
      </c>
      <c r="N3023" s="832">
        <v>1</v>
      </c>
      <c r="O3023" s="836">
        <v>1</v>
      </c>
      <c r="P3023" s="835">
        <v>2705</v>
      </c>
      <c r="Q3023" s="837">
        <v>1</v>
      </c>
      <c r="R3023" s="832">
        <v>1</v>
      </c>
      <c r="S3023" s="837">
        <v>1</v>
      </c>
      <c r="T3023" s="836">
        <v>1</v>
      </c>
      <c r="U3023" s="838">
        <v>1</v>
      </c>
    </row>
    <row r="3024" spans="1:21" ht="14.4" customHeight="1" x14ac:dyDescent="0.3">
      <c r="A3024" s="831">
        <v>10</v>
      </c>
      <c r="B3024" s="832" t="s">
        <v>2982</v>
      </c>
      <c r="C3024" s="832" t="s">
        <v>2995</v>
      </c>
      <c r="D3024" s="833" t="s">
        <v>6900</v>
      </c>
      <c r="E3024" s="834" t="s">
        <v>3035</v>
      </c>
      <c r="F3024" s="832" t="s">
        <v>2986</v>
      </c>
      <c r="G3024" s="832" t="s">
        <v>5021</v>
      </c>
      <c r="H3024" s="832" t="s">
        <v>630</v>
      </c>
      <c r="I3024" s="832" t="s">
        <v>5392</v>
      </c>
      <c r="J3024" s="832" t="s">
        <v>5393</v>
      </c>
      <c r="K3024" s="832" t="s">
        <v>5394</v>
      </c>
      <c r="L3024" s="835">
        <v>11000</v>
      </c>
      <c r="M3024" s="835">
        <v>11000</v>
      </c>
      <c r="N3024" s="832">
        <v>1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10</v>
      </c>
      <c r="B3025" s="832" t="s">
        <v>2982</v>
      </c>
      <c r="C3025" s="832" t="s">
        <v>2995</v>
      </c>
      <c r="D3025" s="833" t="s">
        <v>6900</v>
      </c>
      <c r="E3025" s="834" t="s">
        <v>3035</v>
      </c>
      <c r="F3025" s="832" t="s">
        <v>2986</v>
      </c>
      <c r="G3025" s="832" t="s">
        <v>5021</v>
      </c>
      <c r="H3025" s="832" t="s">
        <v>630</v>
      </c>
      <c r="I3025" s="832" t="s">
        <v>5395</v>
      </c>
      <c r="J3025" s="832" t="s">
        <v>5396</v>
      </c>
      <c r="K3025" s="832" t="s">
        <v>5397</v>
      </c>
      <c r="L3025" s="835">
        <v>2500</v>
      </c>
      <c r="M3025" s="835">
        <v>2500</v>
      </c>
      <c r="N3025" s="832">
        <v>1</v>
      </c>
      <c r="O3025" s="836">
        <v>1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10</v>
      </c>
      <c r="B3026" s="832" t="s">
        <v>2982</v>
      </c>
      <c r="C3026" s="832" t="s">
        <v>2995</v>
      </c>
      <c r="D3026" s="833" t="s">
        <v>6900</v>
      </c>
      <c r="E3026" s="834" t="s">
        <v>3035</v>
      </c>
      <c r="F3026" s="832" t="s">
        <v>2986</v>
      </c>
      <c r="G3026" s="832" t="s">
        <v>5021</v>
      </c>
      <c r="H3026" s="832" t="s">
        <v>630</v>
      </c>
      <c r="I3026" s="832" t="s">
        <v>5398</v>
      </c>
      <c r="J3026" s="832" t="s">
        <v>5399</v>
      </c>
      <c r="K3026" s="832"/>
      <c r="L3026" s="835">
        <v>2678</v>
      </c>
      <c r="M3026" s="835">
        <v>2678</v>
      </c>
      <c r="N3026" s="832">
        <v>1</v>
      </c>
      <c r="O3026" s="836">
        <v>1</v>
      </c>
      <c r="P3026" s="835">
        <v>2678</v>
      </c>
      <c r="Q3026" s="837">
        <v>1</v>
      </c>
      <c r="R3026" s="832">
        <v>1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10</v>
      </c>
      <c r="B3027" s="832" t="s">
        <v>2982</v>
      </c>
      <c r="C3027" s="832" t="s">
        <v>2995</v>
      </c>
      <c r="D3027" s="833" t="s">
        <v>6900</v>
      </c>
      <c r="E3027" s="834" t="s">
        <v>3035</v>
      </c>
      <c r="F3027" s="832" t="s">
        <v>2986</v>
      </c>
      <c r="G3027" s="832" t="s">
        <v>5021</v>
      </c>
      <c r="H3027" s="832" t="s">
        <v>630</v>
      </c>
      <c r="I3027" s="832" t="s">
        <v>5400</v>
      </c>
      <c r="J3027" s="832" t="s">
        <v>5401</v>
      </c>
      <c r="K3027" s="832" t="s">
        <v>5402</v>
      </c>
      <c r="L3027" s="835">
        <v>2605</v>
      </c>
      <c r="M3027" s="835">
        <v>2605</v>
      </c>
      <c r="N3027" s="832">
        <v>1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10</v>
      </c>
      <c r="B3028" s="832" t="s">
        <v>2982</v>
      </c>
      <c r="C3028" s="832" t="s">
        <v>2995</v>
      </c>
      <c r="D3028" s="833" t="s">
        <v>6900</v>
      </c>
      <c r="E3028" s="834" t="s">
        <v>3035</v>
      </c>
      <c r="F3028" s="832" t="s">
        <v>2986</v>
      </c>
      <c r="G3028" s="832" t="s">
        <v>5021</v>
      </c>
      <c r="H3028" s="832" t="s">
        <v>630</v>
      </c>
      <c r="I3028" s="832" t="s">
        <v>5403</v>
      </c>
      <c r="J3028" s="832" t="s">
        <v>5404</v>
      </c>
      <c r="K3028" s="832" t="s">
        <v>5405</v>
      </c>
      <c r="L3028" s="835">
        <v>6875</v>
      </c>
      <c r="M3028" s="835">
        <v>6875</v>
      </c>
      <c r="N3028" s="832">
        <v>1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10</v>
      </c>
      <c r="B3029" s="832" t="s">
        <v>2982</v>
      </c>
      <c r="C3029" s="832" t="s">
        <v>2995</v>
      </c>
      <c r="D3029" s="833" t="s">
        <v>6900</v>
      </c>
      <c r="E3029" s="834" t="s">
        <v>3035</v>
      </c>
      <c r="F3029" s="832" t="s">
        <v>2986</v>
      </c>
      <c r="G3029" s="832" t="s">
        <v>5406</v>
      </c>
      <c r="H3029" s="832" t="s">
        <v>630</v>
      </c>
      <c r="I3029" s="832" t="s">
        <v>5407</v>
      </c>
      <c r="J3029" s="832" t="s">
        <v>5408</v>
      </c>
      <c r="K3029" s="832" t="s">
        <v>5294</v>
      </c>
      <c r="L3029" s="835">
        <v>772</v>
      </c>
      <c r="M3029" s="835">
        <v>772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10</v>
      </c>
      <c r="B3030" s="832" t="s">
        <v>2982</v>
      </c>
      <c r="C3030" s="832" t="s">
        <v>2995</v>
      </c>
      <c r="D3030" s="833" t="s">
        <v>6900</v>
      </c>
      <c r="E3030" s="834" t="s">
        <v>3035</v>
      </c>
      <c r="F3030" s="832" t="s">
        <v>2986</v>
      </c>
      <c r="G3030" s="832" t="s">
        <v>5406</v>
      </c>
      <c r="H3030" s="832" t="s">
        <v>630</v>
      </c>
      <c r="I3030" s="832" t="s">
        <v>5409</v>
      </c>
      <c r="J3030" s="832" t="s">
        <v>5410</v>
      </c>
      <c r="K3030" s="832" t="s">
        <v>5411</v>
      </c>
      <c r="L3030" s="835">
        <v>1711</v>
      </c>
      <c r="M3030" s="835">
        <v>3422</v>
      </c>
      <c r="N3030" s="832">
        <v>2</v>
      </c>
      <c r="O3030" s="836">
        <v>2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10</v>
      </c>
      <c r="B3031" s="832" t="s">
        <v>2982</v>
      </c>
      <c r="C3031" s="832" t="s">
        <v>2995</v>
      </c>
      <c r="D3031" s="833" t="s">
        <v>6900</v>
      </c>
      <c r="E3031" s="834" t="s">
        <v>3035</v>
      </c>
      <c r="F3031" s="832" t="s">
        <v>2986</v>
      </c>
      <c r="G3031" s="832" t="s">
        <v>5406</v>
      </c>
      <c r="H3031" s="832" t="s">
        <v>630</v>
      </c>
      <c r="I3031" s="832" t="s">
        <v>5412</v>
      </c>
      <c r="J3031" s="832" t="s">
        <v>5413</v>
      </c>
      <c r="K3031" s="832" t="s">
        <v>5414</v>
      </c>
      <c r="L3031" s="835">
        <v>944</v>
      </c>
      <c r="M3031" s="835">
        <v>944</v>
      </c>
      <c r="N3031" s="832">
        <v>1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10</v>
      </c>
      <c r="B3032" s="832" t="s">
        <v>2982</v>
      </c>
      <c r="C3032" s="832" t="s">
        <v>2995</v>
      </c>
      <c r="D3032" s="833" t="s">
        <v>6900</v>
      </c>
      <c r="E3032" s="834" t="s">
        <v>3035</v>
      </c>
      <c r="F3032" s="832" t="s">
        <v>2986</v>
      </c>
      <c r="G3032" s="832" t="s">
        <v>5406</v>
      </c>
      <c r="H3032" s="832" t="s">
        <v>630</v>
      </c>
      <c r="I3032" s="832" t="s">
        <v>5415</v>
      </c>
      <c r="J3032" s="832" t="s">
        <v>5416</v>
      </c>
      <c r="K3032" s="832" t="s">
        <v>5414</v>
      </c>
      <c r="L3032" s="835">
        <v>4000</v>
      </c>
      <c r="M3032" s="835">
        <v>8000</v>
      </c>
      <c r="N3032" s="832">
        <v>2</v>
      </c>
      <c r="O3032" s="836">
        <v>2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10</v>
      </c>
      <c r="B3033" s="832" t="s">
        <v>2982</v>
      </c>
      <c r="C3033" s="832" t="s">
        <v>2995</v>
      </c>
      <c r="D3033" s="833" t="s">
        <v>6900</v>
      </c>
      <c r="E3033" s="834" t="s">
        <v>3035</v>
      </c>
      <c r="F3033" s="832" t="s">
        <v>2986</v>
      </c>
      <c r="G3033" s="832" t="s">
        <v>5406</v>
      </c>
      <c r="H3033" s="832" t="s">
        <v>630</v>
      </c>
      <c r="I3033" s="832" t="s">
        <v>5417</v>
      </c>
      <c r="J3033" s="832" t="s">
        <v>5416</v>
      </c>
      <c r="K3033" s="832" t="s">
        <v>5418</v>
      </c>
      <c r="L3033" s="835">
        <v>2772</v>
      </c>
      <c r="M3033" s="835">
        <v>5544</v>
      </c>
      <c r="N3033" s="832">
        <v>2</v>
      </c>
      <c r="O3033" s="836">
        <v>2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10</v>
      </c>
      <c r="B3034" s="832" t="s">
        <v>2982</v>
      </c>
      <c r="C3034" s="832" t="s">
        <v>2995</v>
      </c>
      <c r="D3034" s="833" t="s">
        <v>6900</v>
      </c>
      <c r="E3034" s="834" t="s">
        <v>3035</v>
      </c>
      <c r="F3034" s="832" t="s">
        <v>2986</v>
      </c>
      <c r="G3034" s="832" t="s">
        <v>5406</v>
      </c>
      <c r="H3034" s="832" t="s">
        <v>630</v>
      </c>
      <c r="I3034" s="832" t="s">
        <v>5419</v>
      </c>
      <c r="J3034" s="832" t="s">
        <v>5420</v>
      </c>
      <c r="K3034" s="832" t="s">
        <v>5421</v>
      </c>
      <c r="L3034" s="835">
        <v>7666</v>
      </c>
      <c r="M3034" s="835">
        <v>7666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10</v>
      </c>
      <c r="B3035" s="832" t="s">
        <v>2982</v>
      </c>
      <c r="C3035" s="832" t="s">
        <v>2995</v>
      </c>
      <c r="D3035" s="833" t="s">
        <v>6900</v>
      </c>
      <c r="E3035" s="834" t="s">
        <v>3035</v>
      </c>
      <c r="F3035" s="832" t="s">
        <v>2986</v>
      </c>
      <c r="G3035" s="832" t="s">
        <v>5406</v>
      </c>
      <c r="H3035" s="832" t="s">
        <v>630</v>
      </c>
      <c r="I3035" s="832" t="s">
        <v>5422</v>
      </c>
      <c r="J3035" s="832" t="s">
        <v>5423</v>
      </c>
      <c r="K3035" s="832" t="s">
        <v>5424</v>
      </c>
      <c r="L3035" s="835">
        <v>5616</v>
      </c>
      <c r="M3035" s="835">
        <v>5616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10</v>
      </c>
      <c r="B3036" s="832" t="s">
        <v>2982</v>
      </c>
      <c r="C3036" s="832" t="s">
        <v>2995</v>
      </c>
      <c r="D3036" s="833" t="s">
        <v>6900</v>
      </c>
      <c r="E3036" s="834" t="s">
        <v>3035</v>
      </c>
      <c r="F3036" s="832" t="s">
        <v>2986</v>
      </c>
      <c r="G3036" s="832" t="s">
        <v>5406</v>
      </c>
      <c r="H3036" s="832" t="s">
        <v>630</v>
      </c>
      <c r="I3036" s="832" t="s">
        <v>5425</v>
      </c>
      <c r="J3036" s="832" t="s">
        <v>5426</v>
      </c>
      <c r="K3036" s="832" t="s">
        <v>5427</v>
      </c>
      <c r="L3036" s="835">
        <v>55000</v>
      </c>
      <c r="M3036" s="835">
        <v>55000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10</v>
      </c>
      <c r="B3037" s="832" t="s">
        <v>2982</v>
      </c>
      <c r="C3037" s="832" t="s">
        <v>2995</v>
      </c>
      <c r="D3037" s="833" t="s">
        <v>6900</v>
      </c>
      <c r="E3037" s="834" t="s">
        <v>3035</v>
      </c>
      <c r="F3037" s="832" t="s">
        <v>2986</v>
      </c>
      <c r="G3037" s="832" t="s">
        <v>5406</v>
      </c>
      <c r="H3037" s="832" t="s">
        <v>630</v>
      </c>
      <c r="I3037" s="832" t="s">
        <v>5428</v>
      </c>
      <c r="J3037" s="832" t="s">
        <v>5429</v>
      </c>
      <c r="K3037" s="832" t="s">
        <v>5430</v>
      </c>
      <c r="L3037" s="835">
        <v>0</v>
      </c>
      <c r="M3037" s="835">
        <v>0</v>
      </c>
      <c r="N3037" s="832">
        <v>1</v>
      </c>
      <c r="O3037" s="836">
        <v>1</v>
      </c>
      <c r="P3037" s="835"/>
      <c r="Q3037" s="837"/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10</v>
      </c>
      <c r="B3038" s="832" t="s">
        <v>2982</v>
      </c>
      <c r="C3038" s="832" t="s">
        <v>2995</v>
      </c>
      <c r="D3038" s="833" t="s">
        <v>6900</v>
      </c>
      <c r="E3038" s="834" t="s">
        <v>3035</v>
      </c>
      <c r="F3038" s="832" t="s">
        <v>2986</v>
      </c>
      <c r="G3038" s="832" t="s">
        <v>5406</v>
      </c>
      <c r="H3038" s="832" t="s">
        <v>630</v>
      </c>
      <c r="I3038" s="832" t="s">
        <v>5431</v>
      </c>
      <c r="J3038" s="832" t="s">
        <v>5432</v>
      </c>
      <c r="K3038" s="832" t="s">
        <v>5353</v>
      </c>
      <c r="L3038" s="835">
        <v>7790</v>
      </c>
      <c r="M3038" s="835">
        <v>7790</v>
      </c>
      <c r="N3038" s="832">
        <v>1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10</v>
      </c>
      <c r="B3039" s="832" t="s">
        <v>2982</v>
      </c>
      <c r="C3039" s="832" t="s">
        <v>2995</v>
      </c>
      <c r="D3039" s="833" t="s">
        <v>6900</v>
      </c>
      <c r="E3039" s="834" t="s">
        <v>3035</v>
      </c>
      <c r="F3039" s="832" t="s">
        <v>2986</v>
      </c>
      <c r="G3039" s="832" t="s">
        <v>5406</v>
      </c>
      <c r="H3039" s="832" t="s">
        <v>630</v>
      </c>
      <c r="I3039" s="832" t="s">
        <v>5433</v>
      </c>
      <c r="J3039" s="832" t="s">
        <v>5434</v>
      </c>
      <c r="K3039" s="832"/>
      <c r="L3039" s="835">
        <v>0</v>
      </c>
      <c r="M3039" s="835">
        <v>0</v>
      </c>
      <c r="N3039" s="832">
        <v>1</v>
      </c>
      <c r="O3039" s="836">
        <v>1</v>
      </c>
      <c r="P3039" s="835"/>
      <c r="Q3039" s="837"/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10</v>
      </c>
      <c r="B3040" s="832" t="s">
        <v>2982</v>
      </c>
      <c r="C3040" s="832" t="s">
        <v>2995</v>
      </c>
      <c r="D3040" s="833" t="s">
        <v>6900</v>
      </c>
      <c r="E3040" s="834" t="s">
        <v>3035</v>
      </c>
      <c r="F3040" s="832" t="s">
        <v>2986</v>
      </c>
      <c r="G3040" s="832" t="s">
        <v>5406</v>
      </c>
      <c r="H3040" s="832" t="s">
        <v>630</v>
      </c>
      <c r="I3040" s="832" t="s">
        <v>5435</v>
      </c>
      <c r="J3040" s="832" t="s">
        <v>5436</v>
      </c>
      <c r="K3040" s="832" t="s">
        <v>5437</v>
      </c>
      <c r="L3040" s="835">
        <v>55000</v>
      </c>
      <c r="M3040" s="835">
        <v>55000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10</v>
      </c>
      <c r="B3041" s="832" t="s">
        <v>2982</v>
      </c>
      <c r="C3041" s="832" t="s">
        <v>2995</v>
      </c>
      <c r="D3041" s="833" t="s">
        <v>6900</v>
      </c>
      <c r="E3041" s="834" t="s">
        <v>3035</v>
      </c>
      <c r="F3041" s="832" t="s">
        <v>2986</v>
      </c>
      <c r="G3041" s="832" t="s">
        <v>5406</v>
      </c>
      <c r="H3041" s="832" t="s">
        <v>630</v>
      </c>
      <c r="I3041" s="832" t="s">
        <v>5438</v>
      </c>
      <c r="J3041" s="832" t="s">
        <v>5423</v>
      </c>
      <c r="K3041" s="832" t="s">
        <v>5439</v>
      </c>
      <c r="L3041" s="835">
        <v>1674</v>
      </c>
      <c r="M3041" s="835">
        <v>1674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10</v>
      </c>
      <c r="B3042" s="832" t="s">
        <v>2982</v>
      </c>
      <c r="C3042" s="832" t="s">
        <v>2995</v>
      </c>
      <c r="D3042" s="833" t="s">
        <v>6900</v>
      </c>
      <c r="E3042" s="834" t="s">
        <v>3035</v>
      </c>
      <c r="F3042" s="832" t="s">
        <v>2986</v>
      </c>
      <c r="G3042" s="832" t="s">
        <v>5406</v>
      </c>
      <c r="H3042" s="832" t="s">
        <v>630</v>
      </c>
      <c r="I3042" s="832" t="s">
        <v>5440</v>
      </c>
      <c r="J3042" s="832" t="s">
        <v>5432</v>
      </c>
      <c r="K3042" s="832" t="s">
        <v>5441</v>
      </c>
      <c r="L3042" s="835">
        <v>6240</v>
      </c>
      <c r="M3042" s="835">
        <v>6240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10</v>
      </c>
      <c r="B3043" s="832" t="s">
        <v>2982</v>
      </c>
      <c r="C3043" s="832" t="s">
        <v>2995</v>
      </c>
      <c r="D3043" s="833" t="s">
        <v>6900</v>
      </c>
      <c r="E3043" s="834" t="s">
        <v>3035</v>
      </c>
      <c r="F3043" s="832" t="s">
        <v>2986</v>
      </c>
      <c r="G3043" s="832" t="s">
        <v>5406</v>
      </c>
      <c r="H3043" s="832" t="s">
        <v>630</v>
      </c>
      <c r="I3043" s="832" t="s">
        <v>5442</v>
      </c>
      <c r="J3043" s="832" t="s">
        <v>5443</v>
      </c>
      <c r="K3043" s="832" t="s">
        <v>5444</v>
      </c>
      <c r="L3043" s="835">
        <v>2875</v>
      </c>
      <c r="M3043" s="835">
        <v>2875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10</v>
      </c>
      <c r="B3044" s="832" t="s">
        <v>2982</v>
      </c>
      <c r="C3044" s="832" t="s">
        <v>2995</v>
      </c>
      <c r="D3044" s="833" t="s">
        <v>6900</v>
      </c>
      <c r="E3044" s="834" t="s">
        <v>3035</v>
      </c>
      <c r="F3044" s="832" t="s">
        <v>2986</v>
      </c>
      <c r="G3044" s="832" t="s">
        <v>5406</v>
      </c>
      <c r="H3044" s="832" t="s">
        <v>630</v>
      </c>
      <c r="I3044" s="832" t="s">
        <v>5445</v>
      </c>
      <c r="J3044" s="832" t="s">
        <v>5446</v>
      </c>
      <c r="K3044" s="832" t="s">
        <v>5447</v>
      </c>
      <c r="L3044" s="835">
        <v>9804</v>
      </c>
      <c r="M3044" s="835">
        <v>9804</v>
      </c>
      <c r="N3044" s="832">
        <v>1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10</v>
      </c>
      <c r="B3045" s="832" t="s">
        <v>2982</v>
      </c>
      <c r="C3045" s="832" t="s">
        <v>2995</v>
      </c>
      <c r="D3045" s="833" t="s">
        <v>6900</v>
      </c>
      <c r="E3045" s="834" t="s">
        <v>3035</v>
      </c>
      <c r="F3045" s="832" t="s">
        <v>2986</v>
      </c>
      <c r="G3045" s="832" t="s">
        <v>5406</v>
      </c>
      <c r="H3045" s="832" t="s">
        <v>630</v>
      </c>
      <c r="I3045" s="832" t="s">
        <v>5448</v>
      </c>
      <c r="J3045" s="832" t="s">
        <v>5449</v>
      </c>
      <c r="K3045" s="832" t="s">
        <v>5450</v>
      </c>
      <c r="L3045" s="835">
        <v>21000</v>
      </c>
      <c r="M3045" s="835">
        <v>21000</v>
      </c>
      <c r="N3045" s="832">
        <v>1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10</v>
      </c>
      <c r="B3046" s="832" t="s">
        <v>2982</v>
      </c>
      <c r="C3046" s="832" t="s">
        <v>2995</v>
      </c>
      <c r="D3046" s="833" t="s">
        <v>6900</v>
      </c>
      <c r="E3046" s="834" t="s">
        <v>3035</v>
      </c>
      <c r="F3046" s="832" t="s">
        <v>2986</v>
      </c>
      <c r="G3046" s="832" t="s">
        <v>5406</v>
      </c>
      <c r="H3046" s="832" t="s">
        <v>630</v>
      </c>
      <c r="I3046" s="832" t="s">
        <v>5451</v>
      </c>
      <c r="J3046" s="832" t="s">
        <v>5452</v>
      </c>
      <c r="K3046" s="832" t="s">
        <v>5453</v>
      </c>
      <c r="L3046" s="835">
        <v>6390</v>
      </c>
      <c r="M3046" s="835">
        <v>6390</v>
      </c>
      <c r="N3046" s="832">
        <v>1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10</v>
      </c>
      <c r="B3047" s="832" t="s">
        <v>2982</v>
      </c>
      <c r="C3047" s="832" t="s">
        <v>2995</v>
      </c>
      <c r="D3047" s="833" t="s">
        <v>6900</v>
      </c>
      <c r="E3047" s="834" t="s">
        <v>3035</v>
      </c>
      <c r="F3047" s="832" t="s">
        <v>2986</v>
      </c>
      <c r="G3047" s="832" t="s">
        <v>5406</v>
      </c>
      <c r="H3047" s="832" t="s">
        <v>630</v>
      </c>
      <c r="I3047" s="832" t="s">
        <v>5454</v>
      </c>
      <c r="J3047" s="832" t="s">
        <v>5452</v>
      </c>
      <c r="K3047" s="832" t="s">
        <v>5455</v>
      </c>
      <c r="L3047" s="835">
        <v>3500</v>
      </c>
      <c r="M3047" s="835">
        <v>3500</v>
      </c>
      <c r="N3047" s="832">
        <v>1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10</v>
      </c>
      <c r="B3048" s="832" t="s">
        <v>2982</v>
      </c>
      <c r="C3048" s="832" t="s">
        <v>2995</v>
      </c>
      <c r="D3048" s="833" t="s">
        <v>6900</v>
      </c>
      <c r="E3048" s="834" t="s">
        <v>3035</v>
      </c>
      <c r="F3048" s="832" t="s">
        <v>2986</v>
      </c>
      <c r="G3048" s="832" t="s">
        <v>5406</v>
      </c>
      <c r="H3048" s="832" t="s">
        <v>630</v>
      </c>
      <c r="I3048" s="832" t="s">
        <v>5456</v>
      </c>
      <c r="J3048" s="832" t="s">
        <v>5452</v>
      </c>
      <c r="K3048" s="832" t="s">
        <v>5457</v>
      </c>
      <c r="L3048" s="835">
        <v>8046</v>
      </c>
      <c r="M3048" s="835">
        <v>8046</v>
      </c>
      <c r="N3048" s="832">
        <v>1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10</v>
      </c>
      <c r="B3049" s="832" t="s">
        <v>2982</v>
      </c>
      <c r="C3049" s="832" t="s">
        <v>2995</v>
      </c>
      <c r="D3049" s="833" t="s">
        <v>6900</v>
      </c>
      <c r="E3049" s="834" t="s">
        <v>3035</v>
      </c>
      <c r="F3049" s="832" t="s">
        <v>2986</v>
      </c>
      <c r="G3049" s="832" t="s">
        <v>5406</v>
      </c>
      <c r="H3049" s="832" t="s">
        <v>630</v>
      </c>
      <c r="I3049" s="832" t="s">
        <v>5458</v>
      </c>
      <c r="J3049" s="832" t="s">
        <v>5459</v>
      </c>
      <c r="K3049" s="832" t="s">
        <v>5460</v>
      </c>
      <c r="L3049" s="835">
        <v>15890</v>
      </c>
      <c r="M3049" s="835">
        <v>95340</v>
      </c>
      <c r="N3049" s="832">
        <v>6</v>
      </c>
      <c r="O3049" s="836">
        <v>6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10</v>
      </c>
      <c r="B3050" s="832" t="s">
        <v>2982</v>
      </c>
      <c r="C3050" s="832" t="s">
        <v>2995</v>
      </c>
      <c r="D3050" s="833" t="s">
        <v>6900</v>
      </c>
      <c r="E3050" s="834" t="s">
        <v>3035</v>
      </c>
      <c r="F3050" s="832" t="s">
        <v>2986</v>
      </c>
      <c r="G3050" s="832" t="s">
        <v>5406</v>
      </c>
      <c r="H3050" s="832" t="s">
        <v>630</v>
      </c>
      <c r="I3050" s="832" t="s">
        <v>5461</v>
      </c>
      <c r="J3050" s="832" t="s">
        <v>5462</v>
      </c>
      <c r="K3050" s="832" t="s">
        <v>5463</v>
      </c>
      <c r="L3050" s="835">
        <v>2400</v>
      </c>
      <c r="M3050" s="835">
        <v>2400</v>
      </c>
      <c r="N3050" s="832">
        <v>1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10</v>
      </c>
      <c r="B3051" s="832" t="s">
        <v>2982</v>
      </c>
      <c r="C3051" s="832" t="s">
        <v>2995</v>
      </c>
      <c r="D3051" s="833" t="s">
        <v>6900</v>
      </c>
      <c r="E3051" s="834" t="s">
        <v>3035</v>
      </c>
      <c r="F3051" s="832" t="s">
        <v>2986</v>
      </c>
      <c r="G3051" s="832" t="s">
        <v>5406</v>
      </c>
      <c r="H3051" s="832" t="s">
        <v>630</v>
      </c>
      <c r="I3051" s="832" t="s">
        <v>5464</v>
      </c>
      <c r="J3051" s="832" t="s">
        <v>5420</v>
      </c>
      <c r="K3051" s="832" t="s">
        <v>5465</v>
      </c>
      <c r="L3051" s="835">
        <v>824</v>
      </c>
      <c r="M3051" s="835">
        <v>824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10</v>
      </c>
      <c r="B3052" s="832" t="s">
        <v>2982</v>
      </c>
      <c r="C3052" s="832" t="s">
        <v>2995</v>
      </c>
      <c r="D3052" s="833" t="s">
        <v>6900</v>
      </c>
      <c r="E3052" s="834" t="s">
        <v>3035</v>
      </c>
      <c r="F3052" s="832" t="s">
        <v>2986</v>
      </c>
      <c r="G3052" s="832" t="s">
        <v>5406</v>
      </c>
      <c r="H3052" s="832" t="s">
        <v>630</v>
      </c>
      <c r="I3052" s="832" t="s">
        <v>5466</v>
      </c>
      <c r="J3052" s="832" t="s">
        <v>5416</v>
      </c>
      <c r="K3052" s="832" t="s">
        <v>5467</v>
      </c>
      <c r="L3052" s="835">
        <v>7107</v>
      </c>
      <c r="M3052" s="835">
        <v>7107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10</v>
      </c>
      <c r="B3053" s="832" t="s">
        <v>2982</v>
      </c>
      <c r="C3053" s="832" t="s">
        <v>2995</v>
      </c>
      <c r="D3053" s="833" t="s">
        <v>6900</v>
      </c>
      <c r="E3053" s="834" t="s">
        <v>3035</v>
      </c>
      <c r="F3053" s="832" t="s">
        <v>2986</v>
      </c>
      <c r="G3053" s="832" t="s">
        <v>5406</v>
      </c>
      <c r="H3053" s="832" t="s">
        <v>630</v>
      </c>
      <c r="I3053" s="832" t="s">
        <v>5468</v>
      </c>
      <c r="J3053" s="832" t="s">
        <v>5469</v>
      </c>
      <c r="K3053" s="832" t="s">
        <v>5470</v>
      </c>
      <c r="L3053" s="835">
        <v>1027</v>
      </c>
      <c r="M3053" s="835">
        <v>1027</v>
      </c>
      <c r="N3053" s="832">
        <v>1</v>
      </c>
      <c r="O3053" s="836">
        <v>1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10</v>
      </c>
      <c r="B3054" s="832" t="s">
        <v>2982</v>
      </c>
      <c r="C3054" s="832" t="s">
        <v>2995</v>
      </c>
      <c r="D3054" s="833" t="s">
        <v>6900</v>
      </c>
      <c r="E3054" s="834" t="s">
        <v>3035</v>
      </c>
      <c r="F3054" s="832" t="s">
        <v>2986</v>
      </c>
      <c r="G3054" s="832" t="s">
        <v>5406</v>
      </c>
      <c r="H3054" s="832" t="s">
        <v>630</v>
      </c>
      <c r="I3054" s="832" t="s">
        <v>5471</v>
      </c>
      <c r="J3054" s="832" t="s">
        <v>5472</v>
      </c>
      <c r="K3054" s="832" t="s">
        <v>5473</v>
      </c>
      <c r="L3054" s="835">
        <v>19000</v>
      </c>
      <c r="M3054" s="835">
        <v>19000</v>
      </c>
      <c r="N3054" s="832">
        <v>1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10</v>
      </c>
      <c r="B3055" s="832" t="s">
        <v>2982</v>
      </c>
      <c r="C3055" s="832" t="s">
        <v>2995</v>
      </c>
      <c r="D3055" s="833" t="s">
        <v>6900</v>
      </c>
      <c r="E3055" s="834" t="s">
        <v>3035</v>
      </c>
      <c r="F3055" s="832" t="s">
        <v>2986</v>
      </c>
      <c r="G3055" s="832" t="s">
        <v>5406</v>
      </c>
      <c r="H3055" s="832" t="s">
        <v>630</v>
      </c>
      <c r="I3055" s="832" t="s">
        <v>5474</v>
      </c>
      <c r="J3055" s="832" t="s">
        <v>5475</v>
      </c>
      <c r="K3055" s="832" t="s">
        <v>5476</v>
      </c>
      <c r="L3055" s="835">
        <v>4100</v>
      </c>
      <c r="M3055" s="835">
        <v>4100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10</v>
      </c>
      <c r="B3056" s="832" t="s">
        <v>2982</v>
      </c>
      <c r="C3056" s="832" t="s">
        <v>2995</v>
      </c>
      <c r="D3056" s="833" t="s">
        <v>6900</v>
      </c>
      <c r="E3056" s="834" t="s">
        <v>3035</v>
      </c>
      <c r="F3056" s="832" t="s">
        <v>2986</v>
      </c>
      <c r="G3056" s="832" t="s">
        <v>5406</v>
      </c>
      <c r="H3056" s="832" t="s">
        <v>630</v>
      </c>
      <c r="I3056" s="832" t="s">
        <v>5477</v>
      </c>
      <c r="J3056" s="832" t="s">
        <v>5478</v>
      </c>
      <c r="K3056" s="832" t="s">
        <v>5479</v>
      </c>
      <c r="L3056" s="835">
        <v>1540</v>
      </c>
      <c r="M3056" s="835">
        <v>1540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10</v>
      </c>
      <c r="B3057" s="832" t="s">
        <v>2982</v>
      </c>
      <c r="C3057" s="832" t="s">
        <v>2995</v>
      </c>
      <c r="D3057" s="833" t="s">
        <v>6900</v>
      </c>
      <c r="E3057" s="834" t="s">
        <v>3035</v>
      </c>
      <c r="F3057" s="832" t="s">
        <v>2986</v>
      </c>
      <c r="G3057" s="832" t="s">
        <v>5406</v>
      </c>
      <c r="H3057" s="832" t="s">
        <v>630</v>
      </c>
      <c r="I3057" s="832" t="s">
        <v>5480</v>
      </c>
      <c r="J3057" s="832" t="s">
        <v>5481</v>
      </c>
      <c r="K3057" s="832" t="s">
        <v>5482</v>
      </c>
      <c r="L3057" s="835">
        <v>21000</v>
      </c>
      <c r="M3057" s="835">
        <v>21000</v>
      </c>
      <c r="N3057" s="832">
        <v>1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10</v>
      </c>
      <c r="B3058" s="832" t="s">
        <v>2982</v>
      </c>
      <c r="C3058" s="832" t="s">
        <v>2995</v>
      </c>
      <c r="D3058" s="833" t="s">
        <v>6900</v>
      </c>
      <c r="E3058" s="834" t="s">
        <v>3035</v>
      </c>
      <c r="F3058" s="832" t="s">
        <v>2986</v>
      </c>
      <c r="G3058" s="832" t="s">
        <v>5406</v>
      </c>
      <c r="H3058" s="832" t="s">
        <v>630</v>
      </c>
      <c r="I3058" s="832" t="s">
        <v>5483</v>
      </c>
      <c r="J3058" s="832" t="s">
        <v>5408</v>
      </c>
      <c r="K3058" s="832" t="s">
        <v>5484</v>
      </c>
      <c r="L3058" s="835">
        <v>1438</v>
      </c>
      <c r="M3058" s="835">
        <v>1438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10</v>
      </c>
      <c r="B3059" s="832" t="s">
        <v>2982</v>
      </c>
      <c r="C3059" s="832" t="s">
        <v>2995</v>
      </c>
      <c r="D3059" s="833" t="s">
        <v>6900</v>
      </c>
      <c r="E3059" s="834" t="s">
        <v>3035</v>
      </c>
      <c r="F3059" s="832" t="s">
        <v>2986</v>
      </c>
      <c r="G3059" s="832" t="s">
        <v>5406</v>
      </c>
      <c r="H3059" s="832" t="s">
        <v>630</v>
      </c>
      <c r="I3059" s="832" t="s">
        <v>5485</v>
      </c>
      <c r="J3059" s="832" t="s">
        <v>5486</v>
      </c>
      <c r="K3059" s="832" t="s">
        <v>5487</v>
      </c>
      <c r="L3059" s="835">
        <v>1730</v>
      </c>
      <c r="M3059" s="835">
        <v>1730</v>
      </c>
      <c r="N3059" s="832">
        <v>1</v>
      </c>
      <c r="O3059" s="836">
        <v>1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10</v>
      </c>
      <c r="B3060" s="832" t="s">
        <v>2982</v>
      </c>
      <c r="C3060" s="832" t="s">
        <v>2995</v>
      </c>
      <c r="D3060" s="833" t="s">
        <v>6900</v>
      </c>
      <c r="E3060" s="834" t="s">
        <v>3035</v>
      </c>
      <c r="F3060" s="832" t="s">
        <v>2986</v>
      </c>
      <c r="G3060" s="832" t="s">
        <v>5406</v>
      </c>
      <c r="H3060" s="832" t="s">
        <v>630</v>
      </c>
      <c r="I3060" s="832" t="s">
        <v>5488</v>
      </c>
      <c r="J3060" s="832" t="s">
        <v>5423</v>
      </c>
      <c r="K3060" s="832" t="s">
        <v>5489</v>
      </c>
      <c r="L3060" s="835">
        <v>3645</v>
      </c>
      <c r="M3060" s="835">
        <v>3645</v>
      </c>
      <c r="N3060" s="832">
        <v>1</v>
      </c>
      <c r="O3060" s="836">
        <v>1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10</v>
      </c>
      <c r="B3061" s="832" t="s">
        <v>2982</v>
      </c>
      <c r="C3061" s="832" t="s">
        <v>2995</v>
      </c>
      <c r="D3061" s="833" t="s">
        <v>6900</v>
      </c>
      <c r="E3061" s="834" t="s">
        <v>3035</v>
      </c>
      <c r="F3061" s="832" t="s">
        <v>2986</v>
      </c>
      <c r="G3061" s="832" t="s">
        <v>5406</v>
      </c>
      <c r="H3061" s="832" t="s">
        <v>630</v>
      </c>
      <c r="I3061" s="832" t="s">
        <v>5490</v>
      </c>
      <c r="J3061" s="832" t="s">
        <v>5423</v>
      </c>
      <c r="K3061" s="832" t="s">
        <v>5414</v>
      </c>
      <c r="L3061" s="835">
        <v>1133</v>
      </c>
      <c r="M3061" s="835">
        <v>1133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10</v>
      </c>
      <c r="B3062" s="832" t="s">
        <v>2982</v>
      </c>
      <c r="C3062" s="832" t="s">
        <v>2995</v>
      </c>
      <c r="D3062" s="833" t="s">
        <v>6900</v>
      </c>
      <c r="E3062" s="834" t="s">
        <v>3035</v>
      </c>
      <c r="F3062" s="832" t="s">
        <v>2986</v>
      </c>
      <c r="G3062" s="832" t="s">
        <v>5406</v>
      </c>
      <c r="H3062" s="832" t="s">
        <v>630</v>
      </c>
      <c r="I3062" s="832" t="s">
        <v>5491</v>
      </c>
      <c r="J3062" s="832" t="s">
        <v>5492</v>
      </c>
      <c r="K3062" s="832" t="s">
        <v>5493</v>
      </c>
      <c r="L3062" s="835">
        <v>1871</v>
      </c>
      <c r="M3062" s="835">
        <v>3742</v>
      </c>
      <c r="N3062" s="832">
        <v>2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10</v>
      </c>
      <c r="B3063" s="832" t="s">
        <v>2982</v>
      </c>
      <c r="C3063" s="832" t="s">
        <v>2995</v>
      </c>
      <c r="D3063" s="833" t="s">
        <v>6900</v>
      </c>
      <c r="E3063" s="834" t="s">
        <v>3035</v>
      </c>
      <c r="F3063" s="832" t="s">
        <v>2986</v>
      </c>
      <c r="G3063" s="832" t="s">
        <v>5406</v>
      </c>
      <c r="H3063" s="832" t="s">
        <v>630</v>
      </c>
      <c r="I3063" s="832" t="s">
        <v>5494</v>
      </c>
      <c r="J3063" s="832" t="s">
        <v>5495</v>
      </c>
      <c r="K3063" s="832" t="s">
        <v>5496</v>
      </c>
      <c r="L3063" s="835">
        <v>1872</v>
      </c>
      <c r="M3063" s="835">
        <v>1872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10</v>
      </c>
      <c r="B3064" s="832" t="s">
        <v>2982</v>
      </c>
      <c r="C3064" s="832" t="s">
        <v>2995</v>
      </c>
      <c r="D3064" s="833" t="s">
        <v>6900</v>
      </c>
      <c r="E3064" s="834" t="s">
        <v>3035</v>
      </c>
      <c r="F3064" s="832" t="s">
        <v>2986</v>
      </c>
      <c r="G3064" s="832" t="s">
        <v>5406</v>
      </c>
      <c r="H3064" s="832" t="s">
        <v>630</v>
      </c>
      <c r="I3064" s="832" t="s">
        <v>5497</v>
      </c>
      <c r="J3064" s="832" t="s">
        <v>5495</v>
      </c>
      <c r="K3064" s="832" t="s">
        <v>5498</v>
      </c>
      <c r="L3064" s="835">
        <v>1330</v>
      </c>
      <c r="M3064" s="835">
        <v>1330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10</v>
      </c>
      <c r="B3065" s="832" t="s">
        <v>2982</v>
      </c>
      <c r="C3065" s="832" t="s">
        <v>2995</v>
      </c>
      <c r="D3065" s="833" t="s">
        <v>6900</v>
      </c>
      <c r="E3065" s="834" t="s">
        <v>3035</v>
      </c>
      <c r="F3065" s="832" t="s">
        <v>2986</v>
      </c>
      <c r="G3065" s="832" t="s">
        <v>5406</v>
      </c>
      <c r="H3065" s="832" t="s">
        <v>630</v>
      </c>
      <c r="I3065" s="832" t="s">
        <v>5499</v>
      </c>
      <c r="J3065" s="832" t="s">
        <v>5423</v>
      </c>
      <c r="K3065" s="832" t="s">
        <v>5500</v>
      </c>
      <c r="L3065" s="835">
        <v>2069</v>
      </c>
      <c r="M3065" s="835">
        <v>2069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10</v>
      </c>
      <c r="B3066" s="832" t="s">
        <v>2982</v>
      </c>
      <c r="C3066" s="832" t="s">
        <v>2995</v>
      </c>
      <c r="D3066" s="833" t="s">
        <v>6900</v>
      </c>
      <c r="E3066" s="834" t="s">
        <v>3035</v>
      </c>
      <c r="F3066" s="832" t="s">
        <v>2986</v>
      </c>
      <c r="G3066" s="832" t="s">
        <v>5406</v>
      </c>
      <c r="H3066" s="832" t="s">
        <v>630</v>
      </c>
      <c r="I3066" s="832" t="s">
        <v>5501</v>
      </c>
      <c r="J3066" s="832" t="s">
        <v>5502</v>
      </c>
      <c r="K3066" s="832" t="s">
        <v>5503</v>
      </c>
      <c r="L3066" s="835">
        <v>21000</v>
      </c>
      <c r="M3066" s="835">
        <v>21000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10</v>
      </c>
      <c r="B3067" s="832" t="s">
        <v>2982</v>
      </c>
      <c r="C3067" s="832" t="s">
        <v>2995</v>
      </c>
      <c r="D3067" s="833" t="s">
        <v>6900</v>
      </c>
      <c r="E3067" s="834" t="s">
        <v>3035</v>
      </c>
      <c r="F3067" s="832" t="s">
        <v>2986</v>
      </c>
      <c r="G3067" s="832" t="s">
        <v>5406</v>
      </c>
      <c r="H3067" s="832" t="s">
        <v>630</v>
      </c>
      <c r="I3067" s="832" t="s">
        <v>5504</v>
      </c>
      <c r="J3067" s="832" t="s">
        <v>5505</v>
      </c>
      <c r="K3067" s="832" t="s">
        <v>5506</v>
      </c>
      <c r="L3067" s="835">
        <v>55000</v>
      </c>
      <c r="M3067" s="835">
        <v>165000</v>
      </c>
      <c r="N3067" s="832">
        <v>3</v>
      </c>
      <c r="O3067" s="836">
        <v>3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10</v>
      </c>
      <c r="B3068" s="832" t="s">
        <v>2982</v>
      </c>
      <c r="C3068" s="832" t="s">
        <v>2995</v>
      </c>
      <c r="D3068" s="833" t="s">
        <v>6900</v>
      </c>
      <c r="E3068" s="834" t="s">
        <v>3035</v>
      </c>
      <c r="F3068" s="832" t="s">
        <v>2986</v>
      </c>
      <c r="G3068" s="832" t="s">
        <v>5406</v>
      </c>
      <c r="H3068" s="832" t="s">
        <v>630</v>
      </c>
      <c r="I3068" s="832" t="s">
        <v>5507</v>
      </c>
      <c r="J3068" s="832" t="s">
        <v>5452</v>
      </c>
      <c r="K3068" s="832" t="s">
        <v>5508</v>
      </c>
      <c r="L3068" s="835">
        <v>4500</v>
      </c>
      <c r="M3068" s="835">
        <v>13500</v>
      </c>
      <c r="N3068" s="832">
        <v>3</v>
      </c>
      <c r="O3068" s="836">
        <v>3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10</v>
      </c>
      <c r="B3069" s="832" t="s">
        <v>2982</v>
      </c>
      <c r="C3069" s="832" t="s">
        <v>2995</v>
      </c>
      <c r="D3069" s="833" t="s">
        <v>6900</v>
      </c>
      <c r="E3069" s="834" t="s">
        <v>3035</v>
      </c>
      <c r="F3069" s="832" t="s">
        <v>2986</v>
      </c>
      <c r="G3069" s="832" t="s">
        <v>5406</v>
      </c>
      <c r="H3069" s="832" t="s">
        <v>630</v>
      </c>
      <c r="I3069" s="832" t="s">
        <v>5509</v>
      </c>
      <c r="J3069" s="832" t="s">
        <v>5452</v>
      </c>
      <c r="K3069" s="832" t="s">
        <v>5510</v>
      </c>
      <c r="L3069" s="835">
        <v>6390</v>
      </c>
      <c r="M3069" s="835">
        <v>19170</v>
      </c>
      <c r="N3069" s="832">
        <v>3</v>
      </c>
      <c r="O3069" s="836">
        <v>3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10</v>
      </c>
      <c r="B3070" s="832" t="s">
        <v>2982</v>
      </c>
      <c r="C3070" s="832" t="s">
        <v>2995</v>
      </c>
      <c r="D3070" s="833" t="s">
        <v>6900</v>
      </c>
      <c r="E3070" s="834" t="s">
        <v>3035</v>
      </c>
      <c r="F3070" s="832" t="s">
        <v>2986</v>
      </c>
      <c r="G3070" s="832" t="s">
        <v>5406</v>
      </c>
      <c r="H3070" s="832" t="s">
        <v>630</v>
      </c>
      <c r="I3070" s="832" t="s">
        <v>5511</v>
      </c>
      <c r="J3070" s="832" t="s">
        <v>5452</v>
      </c>
      <c r="K3070" s="832" t="s">
        <v>5512</v>
      </c>
      <c r="L3070" s="835">
        <v>3515</v>
      </c>
      <c r="M3070" s="835">
        <v>7030</v>
      </c>
      <c r="N3070" s="832">
        <v>2</v>
      </c>
      <c r="O3070" s="836">
        <v>2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10</v>
      </c>
      <c r="B3071" s="832" t="s">
        <v>2982</v>
      </c>
      <c r="C3071" s="832" t="s">
        <v>2995</v>
      </c>
      <c r="D3071" s="833" t="s">
        <v>6900</v>
      </c>
      <c r="E3071" s="834" t="s">
        <v>3035</v>
      </c>
      <c r="F3071" s="832" t="s">
        <v>2986</v>
      </c>
      <c r="G3071" s="832" t="s">
        <v>5406</v>
      </c>
      <c r="H3071" s="832" t="s">
        <v>630</v>
      </c>
      <c r="I3071" s="832" t="s">
        <v>5513</v>
      </c>
      <c r="J3071" s="832" t="s">
        <v>5452</v>
      </c>
      <c r="K3071" s="832" t="s">
        <v>5455</v>
      </c>
      <c r="L3071" s="835">
        <v>3500</v>
      </c>
      <c r="M3071" s="835">
        <v>10500</v>
      </c>
      <c r="N3071" s="832">
        <v>3</v>
      </c>
      <c r="O3071" s="836">
        <v>3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10</v>
      </c>
      <c r="B3072" s="832" t="s">
        <v>2982</v>
      </c>
      <c r="C3072" s="832" t="s">
        <v>2995</v>
      </c>
      <c r="D3072" s="833" t="s">
        <v>6900</v>
      </c>
      <c r="E3072" s="834" t="s">
        <v>3035</v>
      </c>
      <c r="F3072" s="832" t="s">
        <v>2986</v>
      </c>
      <c r="G3072" s="832" t="s">
        <v>5406</v>
      </c>
      <c r="H3072" s="832" t="s">
        <v>630</v>
      </c>
      <c r="I3072" s="832" t="s">
        <v>5514</v>
      </c>
      <c r="J3072" s="832" t="s">
        <v>5452</v>
      </c>
      <c r="K3072" s="832" t="s">
        <v>5515</v>
      </c>
      <c r="L3072" s="835">
        <v>8049.46</v>
      </c>
      <c r="M3072" s="835">
        <v>24148.38</v>
      </c>
      <c r="N3072" s="832">
        <v>3</v>
      </c>
      <c r="O3072" s="836">
        <v>3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10</v>
      </c>
      <c r="B3073" s="832" t="s">
        <v>2982</v>
      </c>
      <c r="C3073" s="832" t="s">
        <v>2995</v>
      </c>
      <c r="D3073" s="833" t="s">
        <v>6900</v>
      </c>
      <c r="E3073" s="834" t="s">
        <v>3035</v>
      </c>
      <c r="F3073" s="832" t="s">
        <v>2986</v>
      </c>
      <c r="G3073" s="832" t="s">
        <v>5406</v>
      </c>
      <c r="H3073" s="832" t="s">
        <v>630</v>
      </c>
      <c r="I3073" s="832" t="s">
        <v>5516</v>
      </c>
      <c r="J3073" s="832" t="s">
        <v>5452</v>
      </c>
      <c r="K3073" s="832" t="s">
        <v>5517</v>
      </c>
      <c r="L3073" s="835">
        <v>3538.5</v>
      </c>
      <c r="M3073" s="835">
        <v>10615.5</v>
      </c>
      <c r="N3073" s="832">
        <v>3</v>
      </c>
      <c r="O3073" s="836">
        <v>3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10</v>
      </c>
      <c r="B3074" s="832" t="s">
        <v>2982</v>
      </c>
      <c r="C3074" s="832" t="s">
        <v>2995</v>
      </c>
      <c r="D3074" s="833" t="s">
        <v>6900</v>
      </c>
      <c r="E3074" s="834" t="s">
        <v>3035</v>
      </c>
      <c r="F3074" s="832" t="s">
        <v>2986</v>
      </c>
      <c r="G3074" s="832" t="s">
        <v>5406</v>
      </c>
      <c r="H3074" s="832" t="s">
        <v>630</v>
      </c>
      <c r="I3074" s="832" t="s">
        <v>5518</v>
      </c>
      <c r="J3074" s="832" t="s">
        <v>5519</v>
      </c>
      <c r="K3074" s="832" t="s">
        <v>5520</v>
      </c>
      <c r="L3074" s="835">
        <v>21000</v>
      </c>
      <c r="M3074" s="835">
        <v>21000</v>
      </c>
      <c r="N3074" s="832">
        <v>1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10</v>
      </c>
      <c r="B3075" s="832" t="s">
        <v>2982</v>
      </c>
      <c r="C3075" s="832" t="s">
        <v>2995</v>
      </c>
      <c r="D3075" s="833" t="s">
        <v>6900</v>
      </c>
      <c r="E3075" s="834" t="s">
        <v>3035</v>
      </c>
      <c r="F3075" s="832" t="s">
        <v>2986</v>
      </c>
      <c r="G3075" s="832" t="s">
        <v>5406</v>
      </c>
      <c r="H3075" s="832" t="s">
        <v>630</v>
      </c>
      <c r="I3075" s="832" t="s">
        <v>5521</v>
      </c>
      <c r="J3075" s="832" t="s">
        <v>5522</v>
      </c>
      <c r="K3075" s="832" t="s">
        <v>5523</v>
      </c>
      <c r="L3075" s="835">
        <v>3821</v>
      </c>
      <c r="M3075" s="835">
        <v>3821</v>
      </c>
      <c r="N3075" s="832">
        <v>1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10</v>
      </c>
      <c r="B3076" s="832" t="s">
        <v>2982</v>
      </c>
      <c r="C3076" s="832" t="s">
        <v>2995</v>
      </c>
      <c r="D3076" s="833" t="s">
        <v>6900</v>
      </c>
      <c r="E3076" s="834" t="s">
        <v>3035</v>
      </c>
      <c r="F3076" s="832" t="s">
        <v>2986</v>
      </c>
      <c r="G3076" s="832" t="s">
        <v>5406</v>
      </c>
      <c r="H3076" s="832" t="s">
        <v>630</v>
      </c>
      <c r="I3076" s="832" t="s">
        <v>5524</v>
      </c>
      <c r="J3076" s="832" t="s">
        <v>5522</v>
      </c>
      <c r="K3076" s="832" t="s">
        <v>5525</v>
      </c>
      <c r="L3076" s="835">
        <v>3973</v>
      </c>
      <c r="M3076" s="835">
        <v>3973</v>
      </c>
      <c r="N3076" s="832">
        <v>1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10</v>
      </c>
      <c r="B3077" s="832" t="s">
        <v>2982</v>
      </c>
      <c r="C3077" s="832" t="s">
        <v>2995</v>
      </c>
      <c r="D3077" s="833" t="s">
        <v>6900</v>
      </c>
      <c r="E3077" s="834" t="s">
        <v>3035</v>
      </c>
      <c r="F3077" s="832" t="s">
        <v>2986</v>
      </c>
      <c r="G3077" s="832" t="s">
        <v>5406</v>
      </c>
      <c r="H3077" s="832" t="s">
        <v>630</v>
      </c>
      <c r="I3077" s="832" t="s">
        <v>5526</v>
      </c>
      <c r="J3077" s="832" t="s">
        <v>5522</v>
      </c>
      <c r="K3077" s="832" t="s">
        <v>5527</v>
      </c>
      <c r="L3077" s="835">
        <v>1885</v>
      </c>
      <c r="M3077" s="835">
        <v>1885</v>
      </c>
      <c r="N3077" s="832">
        <v>1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10</v>
      </c>
      <c r="B3078" s="832" t="s">
        <v>2982</v>
      </c>
      <c r="C3078" s="832" t="s">
        <v>2995</v>
      </c>
      <c r="D3078" s="833" t="s">
        <v>6900</v>
      </c>
      <c r="E3078" s="834" t="s">
        <v>3035</v>
      </c>
      <c r="F3078" s="832" t="s">
        <v>2986</v>
      </c>
      <c r="G3078" s="832" t="s">
        <v>5406</v>
      </c>
      <c r="H3078" s="832" t="s">
        <v>630</v>
      </c>
      <c r="I3078" s="832" t="s">
        <v>5528</v>
      </c>
      <c r="J3078" s="832" t="s">
        <v>5522</v>
      </c>
      <c r="K3078" s="832" t="s">
        <v>5529</v>
      </c>
      <c r="L3078" s="835">
        <v>2037</v>
      </c>
      <c r="M3078" s="835">
        <v>2037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10</v>
      </c>
      <c r="B3079" s="832" t="s">
        <v>2982</v>
      </c>
      <c r="C3079" s="832" t="s">
        <v>2995</v>
      </c>
      <c r="D3079" s="833" t="s">
        <v>6900</v>
      </c>
      <c r="E3079" s="834" t="s">
        <v>3035</v>
      </c>
      <c r="F3079" s="832" t="s">
        <v>2986</v>
      </c>
      <c r="G3079" s="832" t="s">
        <v>5406</v>
      </c>
      <c r="H3079" s="832" t="s">
        <v>630</v>
      </c>
      <c r="I3079" s="832" t="s">
        <v>5530</v>
      </c>
      <c r="J3079" s="832" t="s">
        <v>5522</v>
      </c>
      <c r="K3079" s="832" t="s">
        <v>5531</v>
      </c>
      <c r="L3079" s="835">
        <v>1783</v>
      </c>
      <c r="M3079" s="835">
        <v>1783</v>
      </c>
      <c r="N3079" s="832">
        <v>1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10</v>
      </c>
      <c r="B3080" s="832" t="s">
        <v>2982</v>
      </c>
      <c r="C3080" s="832" t="s">
        <v>2995</v>
      </c>
      <c r="D3080" s="833" t="s">
        <v>6900</v>
      </c>
      <c r="E3080" s="834" t="s">
        <v>3035</v>
      </c>
      <c r="F3080" s="832" t="s">
        <v>2986</v>
      </c>
      <c r="G3080" s="832" t="s">
        <v>5406</v>
      </c>
      <c r="H3080" s="832" t="s">
        <v>630</v>
      </c>
      <c r="I3080" s="832" t="s">
        <v>5532</v>
      </c>
      <c r="J3080" s="832" t="s">
        <v>5522</v>
      </c>
      <c r="K3080" s="832" t="s">
        <v>5294</v>
      </c>
      <c r="L3080" s="835">
        <v>2241</v>
      </c>
      <c r="M3080" s="835">
        <v>2241</v>
      </c>
      <c r="N3080" s="832">
        <v>1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10</v>
      </c>
      <c r="B3081" s="832" t="s">
        <v>2982</v>
      </c>
      <c r="C3081" s="832" t="s">
        <v>2995</v>
      </c>
      <c r="D3081" s="833" t="s">
        <v>6900</v>
      </c>
      <c r="E3081" s="834" t="s">
        <v>3035</v>
      </c>
      <c r="F3081" s="832" t="s">
        <v>2986</v>
      </c>
      <c r="G3081" s="832" t="s">
        <v>5406</v>
      </c>
      <c r="H3081" s="832" t="s">
        <v>630</v>
      </c>
      <c r="I3081" s="832" t="s">
        <v>5533</v>
      </c>
      <c r="J3081" s="832" t="s">
        <v>5534</v>
      </c>
      <c r="K3081" s="832" t="s">
        <v>5535</v>
      </c>
      <c r="L3081" s="835">
        <v>21000</v>
      </c>
      <c r="M3081" s="835">
        <v>21000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10</v>
      </c>
      <c r="B3082" s="832" t="s">
        <v>2982</v>
      </c>
      <c r="C3082" s="832" t="s">
        <v>2995</v>
      </c>
      <c r="D3082" s="833" t="s">
        <v>6900</v>
      </c>
      <c r="E3082" s="834" t="s">
        <v>3035</v>
      </c>
      <c r="F3082" s="832" t="s">
        <v>2986</v>
      </c>
      <c r="G3082" s="832" t="s">
        <v>5406</v>
      </c>
      <c r="H3082" s="832" t="s">
        <v>630</v>
      </c>
      <c r="I3082" s="832" t="s">
        <v>5536</v>
      </c>
      <c r="J3082" s="832" t="s">
        <v>5537</v>
      </c>
      <c r="K3082" s="832" t="s">
        <v>5538</v>
      </c>
      <c r="L3082" s="835">
        <v>4143</v>
      </c>
      <c r="M3082" s="835">
        <v>4143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10</v>
      </c>
      <c r="B3083" s="832" t="s">
        <v>2982</v>
      </c>
      <c r="C3083" s="832" t="s">
        <v>2995</v>
      </c>
      <c r="D3083" s="833" t="s">
        <v>6900</v>
      </c>
      <c r="E3083" s="834" t="s">
        <v>3035</v>
      </c>
      <c r="F3083" s="832" t="s">
        <v>2986</v>
      </c>
      <c r="G3083" s="832" t="s">
        <v>5406</v>
      </c>
      <c r="H3083" s="832" t="s">
        <v>630</v>
      </c>
      <c r="I3083" s="832" t="s">
        <v>5539</v>
      </c>
      <c r="J3083" s="832" t="s">
        <v>5537</v>
      </c>
      <c r="K3083" s="832" t="s">
        <v>5540</v>
      </c>
      <c r="L3083" s="835">
        <v>10985</v>
      </c>
      <c r="M3083" s="835">
        <v>10985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10</v>
      </c>
      <c r="B3084" s="832" t="s">
        <v>2982</v>
      </c>
      <c r="C3084" s="832" t="s">
        <v>2995</v>
      </c>
      <c r="D3084" s="833" t="s">
        <v>6900</v>
      </c>
      <c r="E3084" s="834" t="s">
        <v>3035</v>
      </c>
      <c r="F3084" s="832" t="s">
        <v>2986</v>
      </c>
      <c r="G3084" s="832" t="s">
        <v>5406</v>
      </c>
      <c r="H3084" s="832" t="s">
        <v>630</v>
      </c>
      <c r="I3084" s="832" t="s">
        <v>5541</v>
      </c>
      <c r="J3084" s="832" t="s">
        <v>5537</v>
      </c>
      <c r="K3084" s="832" t="s">
        <v>5542</v>
      </c>
      <c r="L3084" s="835">
        <v>2069</v>
      </c>
      <c r="M3084" s="835">
        <v>2069</v>
      </c>
      <c r="N3084" s="832">
        <v>1</v>
      </c>
      <c r="O3084" s="836">
        <v>1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10</v>
      </c>
      <c r="B3085" s="832" t="s">
        <v>2982</v>
      </c>
      <c r="C3085" s="832" t="s">
        <v>2995</v>
      </c>
      <c r="D3085" s="833" t="s">
        <v>6900</v>
      </c>
      <c r="E3085" s="834" t="s">
        <v>3035</v>
      </c>
      <c r="F3085" s="832" t="s">
        <v>2986</v>
      </c>
      <c r="G3085" s="832" t="s">
        <v>5406</v>
      </c>
      <c r="H3085" s="832" t="s">
        <v>630</v>
      </c>
      <c r="I3085" s="832" t="s">
        <v>5543</v>
      </c>
      <c r="J3085" s="832" t="s">
        <v>5537</v>
      </c>
      <c r="K3085" s="832" t="s">
        <v>5544</v>
      </c>
      <c r="L3085" s="835">
        <v>2868</v>
      </c>
      <c r="M3085" s="835">
        <v>2868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10</v>
      </c>
      <c r="B3086" s="832" t="s">
        <v>2982</v>
      </c>
      <c r="C3086" s="832" t="s">
        <v>2995</v>
      </c>
      <c r="D3086" s="833" t="s">
        <v>6900</v>
      </c>
      <c r="E3086" s="834" t="s">
        <v>3035</v>
      </c>
      <c r="F3086" s="832" t="s">
        <v>2986</v>
      </c>
      <c r="G3086" s="832" t="s">
        <v>5406</v>
      </c>
      <c r="H3086" s="832" t="s">
        <v>630</v>
      </c>
      <c r="I3086" s="832" t="s">
        <v>5545</v>
      </c>
      <c r="J3086" s="832" t="s">
        <v>5537</v>
      </c>
      <c r="K3086" s="832" t="s">
        <v>5546</v>
      </c>
      <c r="L3086" s="835">
        <v>1008</v>
      </c>
      <c r="M3086" s="835">
        <v>1008</v>
      </c>
      <c r="N3086" s="832">
        <v>1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10</v>
      </c>
      <c r="B3087" s="832" t="s">
        <v>2982</v>
      </c>
      <c r="C3087" s="832" t="s">
        <v>2995</v>
      </c>
      <c r="D3087" s="833" t="s">
        <v>6900</v>
      </c>
      <c r="E3087" s="834" t="s">
        <v>3035</v>
      </c>
      <c r="F3087" s="832" t="s">
        <v>2986</v>
      </c>
      <c r="G3087" s="832" t="s">
        <v>5406</v>
      </c>
      <c r="H3087" s="832" t="s">
        <v>630</v>
      </c>
      <c r="I3087" s="832" t="s">
        <v>5547</v>
      </c>
      <c r="J3087" s="832" t="s">
        <v>5537</v>
      </c>
      <c r="K3087" s="832" t="s">
        <v>5548</v>
      </c>
      <c r="L3087" s="835">
        <v>4471</v>
      </c>
      <c r="M3087" s="835">
        <v>4471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10</v>
      </c>
      <c r="B3088" s="832" t="s">
        <v>2982</v>
      </c>
      <c r="C3088" s="832" t="s">
        <v>2995</v>
      </c>
      <c r="D3088" s="833" t="s">
        <v>6900</v>
      </c>
      <c r="E3088" s="834" t="s">
        <v>3035</v>
      </c>
      <c r="F3088" s="832" t="s">
        <v>2986</v>
      </c>
      <c r="G3088" s="832" t="s">
        <v>5406</v>
      </c>
      <c r="H3088" s="832" t="s">
        <v>630</v>
      </c>
      <c r="I3088" s="832" t="s">
        <v>5549</v>
      </c>
      <c r="J3088" s="832" t="s">
        <v>5550</v>
      </c>
      <c r="K3088" s="832" t="s">
        <v>5551</v>
      </c>
      <c r="L3088" s="835">
        <v>21000</v>
      </c>
      <c r="M3088" s="835">
        <v>42000</v>
      </c>
      <c r="N3088" s="832">
        <v>2</v>
      </c>
      <c r="O3088" s="836">
        <v>2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10</v>
      </c>
      <c r="B3089" s="832" t="s">
        <v>2982</v>
      </c>
      <c r="C3089" s="832" t="s">
        <v>2995</v>
      </c>
      <c r="D3089" s="833" t="s">
        <v>6900</v>
      </c>
      <c r="E3089" s="834" t="s">
        <v>3035</v>
      </c>
      <c r="F3089" s="832" t="s">
        <v>2986</v>
      </c>
      <c r="G3089" s="832" t="s">
        <v>5406</v>
      </c>
      <c r="H3089" s="832" t="s">
        <v>630</v>
      </c>
      <c r="I3089" s="832" t="s">
        <v>5552</v>
      </c>
      <c r="J3089" s="832" t="s">
        <v>5553</v>
      </c>
      <c r="K3089" s="832" t="s">
        <v>5554</v>
      </c>
      <c r="L3089" s="835">
        <v>1377</v>
      </c>
      <c r="M3089" s="835">
        <v>2754</v>
      </c>
      <c r="N3089" s="832">
        <v>2</v>
      </c>
      <c r="O3089" s="836">
        <v>2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10</v>
      </c>
      <c r="B3090" s="832" t="s">
        <v>2982</v>
      </c>
      <c r="C3090" s="832" t="s">
        <v>2995</v>
      </c>
      <c r="D3090" s="833" t="s">
        <v>6900</v>
      </c>
      <c r="E3090" s="834" t="s">
        <v>3035</v>
      </c>
      <c r="F3090" s="832" t="s">
        <v>2986</v>
      </c>
      <c r="G3090" s="832" t="s">
        <v>5406</v>
      </c>
      <c r="H3090" s="832" t="s">
        <v>630</v>
      </c>
      <c r="I3090" s="832" t="s">
        <v>5555</v>
      </c>
      <c r="J3090" s="832" t="s">
        <v>5553</v>
      </c>
      <c r="K3090" s="832" t="s">
        <v>5556</v>
      </c>
      <c r="L3090" s="835">
        <v>1259</v>
      </c>
      <c r="M3090" s="835">
        <v>3777</v>
      </c>
      <c r="N3090" s="832">
        <v>3</v>
      </c>
      <c r="O3090" s="836">
        <v>3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10</v>
      </c>
      <c r="B3091" s="832" t="s">
        <v>2982</v>
      </c>
      <c r="C3091" s="832" t="s">
        <v>2995</v>
      </c>
      <c r="D3091" s="833" t="s">
        <v>6900</v>
      </c>
      <c r="E3091" s="834" t="s">
        <v>3035</v>
      </c>
      <c r="F3091" s="832" t="s">
        <v>2986</v>
      </c>
      <c r="G3091" s="832" t="s">
        <v>5406</v>
      </c>
      <c r="H3091" s="832" t="s">
        <v>630</v>
      </c>
      <c r="I3091" s="832" t="s">
        <v>5557</v>
      </c>
      <c r="J3091" s="832" t="s">
        <v>5558</v>
      </c>
      <c r="K3091" s="832" t="s">
        <v>5559</v>
      </c>
      <c r="L3091" s="835">
        <v>19980</v>
      </c>
      <c r="M3091" s="835">
        <v>19980</v>
      </c>
      <c r="N3091" s="832">
        <v>1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10</v>
      </c>
      <c r="B3092" s="832" t="s">
        <v>2982</v>
      </c>
      <c r="C3092" s="832" t="s">
        <v>2995</v>
      </c>
      <c r="D3092" s="833" t="s">
        <v>6900</v>
      </c>
      <c r="E3092" s="834" t="s">
        <v>3035</v>
      </c>
      <c r="F3092" s="832" t="s">
        <v>2986</v>
      </c>
      <c r="G3092" s="832" t="s">
        <v>5406</v>
      </c>
      <c r="H3092" s="832" t="s">
        <v>630</v>
      </c>
      <c r="I3092" s="832" t="s">
        <v>5560</v>
      </c>
      <c r="J3092" s="832" t="s">
        <v>5561</v>
      </c>
      <c r="K3092" s="832" t="s">
        <v>5562</v>
      </c>
      <c r="L3092" s="835">
        <v>2371</v>
      </c>
      <c r="M3092" s="835">
        <v>2371</v>
      </c>
      <c r="N3092" s="832">
        <v>1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10</v>
      </c>
      <c r="B3093" s="832" t="s">
        <v>2982</v>
      </c>
      <c r="C3093" s="832" t="s">
        <v>2995</v>
      </c>
      <c r="D3093" s="833" t="s">
        <v>6900</v>
      </c>
      <c r="E3093" s="834" t="s">
        <v>3035</v>
      </c>
      <c r="F3093" s="832" t="s">
        <v>2986</v>
      </c>
      <c r="G3093" s="832" t="s">
        <v>5406</v>
      </c>
      <c r="H3093" s="832" t="s">
        <v>630</v>
      </c>
      <c r="I3093" s="832" t="s">
        <v>5563</v>
      </c>
      <c r="J3093" s="832" t="s">
        <v>5413</v>
      </c>
      <c r="K3093" s="832" t="s">
        <v>5496</v>
      </c>
      <c r="L3093" s="835">
        <v>779</v>
      </c>
      <c r="M3093" s="835">
        <v>779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10</v>
      </c>
      <c r="B3094" s="832" t="s">
        <v>2982</v>
      </c>
      <c r="C3094" s="832" t="s">
        <v>2995</v>
      </c>
      <c r="D3094" s="833" t="s">
        <v>6900</v>
      </c>
      <c r="E3094" s="834" t="s">
        <v>3035</v>
      </c>
      <c r="F3094" s="832" t="s">
        <v>2986</v>
      </c>
      <c r="G3094" s="832" t="s">
        <v>5406</v>
      </c>
      <c r="H3094" s="832" t="s">
        <v>630</v>
      </c>
      <c r="I3094" s="832" t="s">
        <v>5564</v>
      </c>
      <c r="J3094" s="832" t="s">
        <v>5553</v>
      </c>
      <c r="K3094" s="832" t="s">
        <v>5351</v>
      </c>
      <c r="L3094" s="835">
        <v>3539.26</v>
      </c>
      <c r="M3094" s="835">
        <v>7078.52</v>
      </c>
      <c r="N3094" s="832">
        <v>2</v>
      </c>
      <c r="O3094" s="836">
        <v>2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10</v>
      </c>
      <c r="B3095" s="832" t="s">
        <v>2982</v>
      </c>
      <c r="C3095" s="832" t="s">
        <v>2995</v>
      </c>
      <c r="D3095" s="833" t="s">
        <v>6900</v>
      </c>
      <c r="E3095" s="834" t="s">
        <v>3035</v>
      </c>
      <c r="F3095" s="832" t="s">
        <v>2986</v>
      </c>
      <c r="G3095" s="832" t="s">
        <v>5406</v>
      </c>
      <c r="H3095" s="832" t="s">
        <v>630</v>
      </c>
      <c r="I3095" s="832" t="s">
        <v>5565</v>
      </c>
      <c r="J3095" s="832" t="s">
        <v>5553</v>
      </c>
      <c r="K3095" s="832" t="s">
        <v>5355</v>
      </c>
      <c r="L3095" s="835">
        <v>1680</v>
      </c>
      <c r="M3095" s="835">
        <v>3360</v>
      </c>
      <c r="N3095" s="832">
        <v>2</v>
      </c>
      <c r="O3095" s="836">
        <v>2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10</v>
      </c>
      <c r="B3096" s="832" t="s">
        <v>2982</v>
      </c>
      <c r="C3096" s="832" t="s">
        <v>2995</v>
      </c>
      <c r="D3096" s="833" t="s">
        <v>6900</v>
      </c>
      <c r="E3096" s="834" t="s">
        <v>3035</v>
      </c>
      <c r="F3096" s="832" t="s">
        <v>2986</v>
      </c>
      <c r="G3096" s="832" t="s">
        <v>5406</v>
      </c>
      <c r="H3096" s="832" t="s">
        <v>630</v>
      </c>
      <c r="I3096" s="832" t="s">
        <v>5566</v>
      </c>
      <c r="J3096" s="832" t="s">
        <v>5553</v>
      </c>
      <c r="K3096" s="832" t="s">
        <v>5345</v>
      </c>
      <c r="L3096" s="835">
        <v>1850</v>
      </c>
      <c r="M3096" s="835">
        <v>3700</v>
      </c>
      <c r="N3096" s="832">
        <v>2</v>
      </c>
      <c r="O3096" s="836">
        <v>2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10</v>
      </c>
      <c r="B3097" s="832" t="s">
        <v>2982</v>
      </c>
      <c r="C3097" s="832" t="s">
        <v>2995</v>
      </c>
      <c r="D3097" s="833" t="s">
        <v>6900</v>
      </c>
      <c r="E3097" s="834" t="s">
        <v>3035</v>
      </c>
      <c r="F3097" s="832" t="s">
        <v>2986</v>
      </c>
      <c r="G3097" s="832" t="s">
        <v>5406</v>
      </c>
      <c r="H3097" s="832" t="s">
        <v>630</v>
      </c>
      <c r="I3097" s="832" t="s">
        <v>5567</v>
      </c>
      <c r="J3097" s="832" t="s">
        <v>5568</v>
      </c>
      <c r="K3097" s="832" t="s">
        <v>5569</v>
      </c>
      <c r="L3097" s="835">
        <v>4902</v>
      </c>
      <c r="M3097" s="835">
        <v>4902</v>
      </c>
      <c r="N3097" s="832">
        <v>1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10</v>
      </c>
      <c r="B3098" s="832" t="s">
        <v>2982</v>
      </c>
      <c r="C3098" s="832" t="s">
        <v>2995</v>
      </c>
      <c r="D3098" s="833" t="s">
        <v>6900</v>
      </c>
      <c r="E3098" s="834" t="s">
        <v>3035</v>
      </c>
      <c r="F3098" s="832" t="s">
        <v>2986</v>
      </c>
      <c r="G3098" s="832" t="s">
        <v>5406</v>
      </c>
      <c r="H3098" s="832" t="s">
        <v>630</v>
      </c>
      <c r="I3098" s="832" t="s">
        <v>5570</v>
      </c>
      <c r="J3098" s="832" t="s">
        <v>5568</v>
      </c>
      <c r="K3098" s="832" t="s">
        <v>5571</v>
      </c>
      <c r="L3098" s="835">
        <v>2974</v>
      </c>
      <c r="M3098" s="835">
        <v>2974</v>
      </c>
      <c r="N3098" s="832">
        <v>1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10</v>
      </c>
      <c r="B3099" s="832" t="s">
        <v>2982</v>
      </c>
      <c r="C3099" s="832" t="s">
        <v>2995</v>
      </c>
      <c r="D3099" s="833" t="s">
        <v>6900</v>
      </c>
      <c r="E3099" s="834" t="s">
        <v>3035</v>
      </c>
      <c r="F3099" s="832" t="s">
        <v>2986</v>
      </c>
      <c r="G3099" s="832" t="s">
        <v>5406</v>
      </c>
      <c r="H3099" s="832" t="s">
        <v>630</v>
      </c>
      <c r="I3099" s="832" t="s">
        <v>5572</v>
      </c>
      <c r="J3099" s="832" t="s">
        <v>5573</v>
      </c>
      <c r="K3099" s="832" t="s">
        <v>5574</v>
      </c>
      <c r="L3099" s="835">
        <v>21000</v>
      </c>
      <c r="M3099" s="835">
        <v>21000</v>
      </c>
      <c r="N3099" s="832">
        <v>1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10</v>
      </c>
      <c r="B3100" s="832" t="s">
        <v>2982</v>
      </c>
      <c r="C3100" s="832" t="s">
        <v>2995</v>
      </c>
      <c r="D3100" s="833" t="s">
        <v>6900</v>
      </c>
      <c r="E3100" s="834" t="s">
        <v>3035</v>
      </c>
      <c r="F3100" s="832" t="s">
        <v>2986</v>
      </c>
      <c r="G3100" s="832" t="s">
        <v>5406</v>
      </c>
      <c r="H3100" s="832" t="s">
        <v>630</v>
      </c>
      <c r="I3100" s="832" t="s">
        <v>5575</v>
      </c>
      <c r="J3100" s="832" t="s">
        <v>5576</v>
      </c>
      <c r="K3100" s="832" t="s">
        <v>5577</v>
      </c>
      <c r="L3100" s="835">
        <v>124260</v>
      </c>
      <c r="M3100" s="835">
        <v>124260</v>
      </c>
      <c r="N3100" s="832">
        <v>1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10</v>
      </c>
      <c r="B3101" s="832" t="s">
        <v>2982</v>
      </c>
      <c r="C3101" s="832" t="s">
        <v>2995</v>
      </c>
      <c r="D3101" s="833" t="s">
        <v>6900</v>
      </c>
      <c r="E3101" s="834" t="s">
        <v>3035</v>
      </c>
      <c r="F3101" s="832" t="s">
        <v>2986</v>
      </c>
      <c r="G3101" s="832" t="s">
        <v>5406</v>
      </c>
      <c r="H3101" s="832" t="s">
        <v>630</v>
      </c>
      <c r="I3101" s="832" t="s">
        <v>5578</v>
      </c>
      <c r="J3101" s="832" t="s">
        <v>5568</v>
      </c>
      <c r="K3101" s="832" t="s">
        <v>5579</v>
      </c>
      <c r="L3101" s="835">
        <v>7057</v>
      </c>
      <c r="M3101" s="835">
        <v>7057</v>
      </c>
      <c r="N3101" s="832">
        <v>1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10</v>
      </c>
      <c r="B3102" s="832" t="s">
        <v>2982</v>
      </c>
      <c r="C3102" s="832" t="s">
        <v>2995</v>
      </c>
      <c r="D3102" s="833" t="s">
        <v>6900</v>
      </c>
      <c r="E3102" s="834" t="s">
        <v>3035</v>
      </c>
      <c r="F3102" s="832" t="s">
        <v>2986</v>
      </c>
      <c r="G3102" s="832" t="s">
        <v>5406</v>
      </c>
      <c r="H3102" s="832" t="s">
        <v>630</v>
      </c>
      <c r="I3102" s="832" t="s">
        <v>5580</v>
      </c>
      <c r="J3102" s="832" t="s">
        <v>5553</v>
      </c>
      <c r="K3102" s="832" t="s">
        <v>5581</v>
      </c>
      <c r="L3102" s="835">
        <v>1250</v>
      </c>
      <c r="M3102" s="835">
        <v>1250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10</v>
      </c>
      <c r="B3103" s="832" t="s">
        <v>2982</v>
      </c>
      <c r="C3103" s="832" t="s">
        <v>2995</v>
      </c>
      <c r="D3103" s="833" t="s">
        <v>6900</v>
      </c>
      <c r="E3103" s="834" t="s">
        <v>3035</v>
      </c>
      <c r="F3103" s="832" t="s">
        <v>2986</v>
      </c>
      <c r="G3103" s="832" t="s">
        <v>5406</v>
      </c>
      <c r="H3103" s="832" t="s">
        <v>630</v>
      </c>
      <c r="I3103" s="832" t="s">
        <v>5582</v>
      </c>
      <c r="J3103" s="832" t="s">
        <v>5583</v>
      </c>
      <c r="K3103" s="832" t="s">
        <v>5584</v>
      </c>
      <c r="L3103" s="835">
        <v>11014</v>
      </c>
      <c r="M3103" s="835">
        <v>11014</v>
      </c>
      <c r="N3103" s="832">
        <v>1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10</v>
      </c>
      <c r="B3104" s="832" t="s">
        <v>2982</v>
      </c>
      <c r="C3104" s="832" t="s">
        <v>2995</v>
      </c>
      <c r="D3104" s="833" t="s">
        <v>6900</v>
      </c>
      <c r="E3104" s="834" t="s">
        <v>3035</v>
      </c>
      <c r="F3104" s="832" t="s">
        <v>2986</v>
      </c>
      <c r="G3104" s="832" t="s">
        <v>5406</v>
      </c>
      <c r="H3104" s="832" t="s">
        <v>630</v>
      </c>
      <c r="I3104" s="832" t="s">
        <v>5585</v>
      </c>
      <c r="J3104" s="832" t="s">
        <v>5583</v>
      </c>
      <c r="K3104" s="832" t="s">
        <v>5586</v>
      </c>
      <c r="L3104" s="835">
        <v>7130</v>
      </c>
      <c r="M3104" s="835">
        <v>7130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10</v>
      </c>
      <c r="B3105" s="832" t="s">
        <v>2982</v>
      </c>
      <c r="C3105" s="832" t="s">
        <v>2995</v>
      </c>
      <c r="D3105" s="833" t="s">
        <v>6900</v>
      </c>
      <c r="E3105" s="834" t="s">
        <v>3035</v>
      </c>
      <c r="F3105" s="832" t="s">
        <v>2986</v>
      </c>
      <c r="G3105" s="832" t="s">
        <v>5406</v>
      </c>
      <c r="H3105" s="832" t="s">
        <v>630</v>
      </c>
      <c r="I3105" s="832" t="s">
        <v>5587</v>
      </c>
      <c r="J3105" s="832" t="s">
        <v>5588</v>
      </c>
      <c r="K3105" s="832" t="s">
        <v>5589</v>
      </c>
      <c r="L3105" s="835">
        <v>1328</v>
      </c>
      <c r="M3105" s="835">
        <v>1328</v>
      </c>
      <c r="N3105" s="832">
        <v>1</v>
      </c>
      <c r="O3105" s="836">
        <v>1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10</v>
      </c>
      <c r="B3106" s="832" t="s">
        <v>2982</v>
      </c>
      <c r="C3106" s="832" t="s">
        <v>2995</v>
      </c>
      <c r="D3106" s="833" t="s">
        <v>6900</v>
      </c>
      <c r="E3106" s="834" t="s">
        <v>3035</v>
      </c>
      <c r="F3106" s="832" t="s">
        <v>2986</v>
      </c>
      <c r="G3106" s="832" t="s">
        <v>5406</v>
      </c>
      <c r="H3106" s="832" t="s">
        <v>630</v>
      </c>
      <c r="I3106" s="832" t="s">
        <v>5590</v>
      </c>
      <c r="J3106" s="832" t="s">
        <v>5408</v>
      </c>
      <c r="K3106" s="832" t="s">
        <v>5591</v>
      </c>
      <c r="L3106" s="835">
        <v>1850</v>
      </c>
      <c r="M3106" s="835">
        <v>1850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10</v>
      </c>
      <c r="B3107" s="832" t="s">
        <v>2982</v>
      </c>
      <c r="C3107" s="832" t="s">
        <v>2995</v>
      </c>
      <c r="D3107" s="833" t="s">
        <v>6900</v>
      </c>
      <c r="E3107" s="834" t="s">
        <v>3057</v>
      </c>
      <c r="F3107" s="832" t="s">
        <v>2984</v>
      </c>
      <c r="G3107" s="832" t="s">
        <v>3716</v>
      </c>
      <c r="H3107" s="832" t="s">
        <v>630</v>
      </c>
      <c r="I3107" s="832" t="s">
        <v>5592</v>
      </c>
      <c r="J3107" s="832" t="s">
        <v>5593</v>
      </c>
      <c r="K3107" s="832" t="s">
        <v>5594</v>
      </c>
      <c r="L3107" s="835">
        <v>0</v>
      </c>
      <c r="M3107" s="835">
        <v>0</v>
      </c>
      <c r="N3107" s="832">
        <v>1</v>
      </c>
      <c r="O3107" s="836">
        <v>0.5</v>
      </c>
      <c r="P3107" s="835">
        <v>0</v>
      </c>
      <c r="Q3107" s="837"/>
      <c r="R3107" s="832">
        <v>1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10</v>
      </c>
      <c r="B3108" s="832" t="s">
        <v>2982</v>
      </c>
      <c r="C3108" s="832" t="s">
        <v>2995</v>
      </c>
      <c r="D3108" s="833" t="s">
        <v>6900</v>
      </c>
      <c r="E3108" s="834" t="s">
        <v>3057</v>
      </c>
      <c r="F3108" s="832" t="s">
        <v>2984</v>
      </c>
      <c r="G3108" s="832" t="s">
        <v>3717</v>
      </c>
      <c r="H3108" s="832" t="s">
        <v>630</v>
      </c>
      <c r="I3108" s="832" t="s">
        <v>3718</v>
      </c>
      <c r="J3108" s="832" t="s">
        <v>3719</v>
      </c>
      <c r="K3108" s="832" t="s">
        <v>3139</v>
      </c>
      <c r="L3108" s="835">
        <v>55.95</v>
      </c>
      <c r="M3108" s="835">
        <v>783.30000000000007</v>
      </c>
      <c r="N3108" s="832">
        <v>14</v>
      </c>
      <c r="O3108" s="836">
        <v>2.5</v>
      </c>
      <c r="P3108" s="835">
        <v>783.30000000000007</v>
      </c>
      <c r="Q3108" s="837">
        <v>1</v>
      </c>
      <c r="R3108" s="832">
        <v>14</v>
      </c>
      <c r="S3108" s="837">
        <v>1</v>
      </c>
      <c r="T3108" s="836">
        <v>2.5</v>
      </c>
      <c r="U3108" s="838">
        <v>1</v>
      </c>
    </row>
    <row r="3109" spans="1:21" ht="14.4" customHeight="1" x14ac:dyDescent="0.3">
      <c r="A3109" s="831">
        <v>10</v>
      </c>
      <c r="B3109" s="832" t="s">
        <v>2982</v>
      </c>
      <c r="C3109" s="832" t="s">
        <v>2995</v>
      </c>
      <c r="D3109" s="833" t="s">
        <v>6900</v>
      </c>
      <c r="E3109" s="834" t="s">
        <v>3057</v>
      </c>
      <c r="F3109" s="832" t="s">
        <v>2984</v>
      </c>
      <c r="G3109" s="832" t="s">
        <v>3717</v>
      </c>
      <c r="H3109" s="832" t="s">
        <v>630</v>
      </c>
      <c r="I3109" s="832" t="s">
        <v>5131</v>
      </c>
      <c r="J3109" s="832" t="s">
        <v>3719</v>
      </c>
      <c r="K3109" s="832" t="s">
        <v>5132</v>
      </c>
      <c r="L3109" s="835">
        <v>128.55000000000001</v>
      </c>
      <c r="M3109" s="835">
        <v>2313.9</v>
      </c>
      <c r="N3109" s="832">
        <v>18</v>
      </c>
      <c r="O3109" s="836">
        <v>3.5</v>
      </c>
      <c r="P3109" s="835">
        <v>1542.6000000000001</v>
      </c>
      <c r="Q3109" s="837">
        <v>0.66666666666666674</v>
      </c>
      <c r="R3109" s="832">
        <v>12</v>
      </c>
      <c r="S3109" s="837">
        <v>0.66666666666666663</v>
      </c>
      <c r="T3109" s="836">
        <v>1.5</v>
      </c>
      <c r="U3109" s="838">
        <v>0.42857142857142855</v>
      </c>
    </row>
    <row r="3110" spans="1:21" ht="14.4" customHeight="1" x14ac:dyDescent="0.3">
      <c r="A3110" s="831">
        <v>10</v>
      </c>
      <c r="B3110" s="832" t="s">
        <v>2982</v>
      </c>
      <c r="C3110" s="832" t="s">
        <v>2995</v>
      </c>
      <c r="D3110" s="833" t="s">
        <v>6900</v>
      </c>
      <c r="E3110" s="834" t="s">
        <v>3057</v>
      </c>
      <c r="F3110" s="832" t="s">
        <v>2984</v>
      </c>
      <c r="G3110" s="832" t="s">
        <v>4844</v>
      </c>
      <c r="H3110" s="832" t="s">
        <v>630</v>
      </c>
      <c r="I3110" s="832" t="s">
        <v>4845</v>
      </c>
      <c r="J3110" s="832" t="s">
        <v>4846</v>
      </c>
      <c r="K3110" s="832" t="s">
        <v>3485</v>
      </c>
      <c r="L3110" s="835">
        <v>0</v>
      </c>
      <c r="M3110" s="835">
        <v>0</v>
      </c>
      <c r="N3110" s="832">
        <v>28</v>
      </c>
      <c r="O3110" s="836">
        <v>6.5</v>
      </c>
      <c r="P3110" s="835">
        <v>0</v>
      </c>
      <c r="Q3110" s="837"/>
      <c r="R3110" s="832">
        <v>14</v>
      </c>
      <c r="S3110" s="837">
        <v>0.5</v>
      </c>
      <c r="T3110" s="836">
        <v>4</v>
      </c>
      <c r="U3110" s="838">
        <v>0.61538461538461542</v>
      </c>
    </row>
    <row r="3111" spans="1:21" ht="14.4" customHeight="1" x14ac:dyDescent="0.3">
      <c r="A3111" s="831">
        <v>10</v>
      </c>
      <c r="B3111" s="832" t="s">
        <v>2982</v>
      </c>
      <c r="C3111" s="832" t="s">
        <v>2995</v>
      </c>
      <c r="D3111" s="833" t="s">
        <v>6900</v>
      </c>
      <c r="E3111" s="834" t="s">
        <v>3057</v>
      </c>
      <c r="F3111" s="832" t="s">
        <v>2984</v>
      </c>
      <c r="G3111" s="832" t="s">
        <v>4844</v>
      </c>
      <c r="H3111" s="832" t="s">
        <v>630</v>
      </c>
      <c r="I3111" s="832" t="s">
        <v>5133</v>
      </c>
      <c r="J3111" s="832" t="s">
        <v>4846</v>
      </c>
      <c r="K3111" s="832" t="s">
        <v>3485</v>
      </c>
      <c r="L3111" s="835">
        <v>0</v>
      </c>
      <c r="M3111" s="835">
        <v>0</v>
      </c>
      <c r="N3111" s="832">
        <v>2</v>
      </c>
      <c r="O3111" s="836">
        <v>1</v>
      </c>
      <c r="P3111" s="835"/>
      <c r="Q3111" s="837"/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10</v>
      </c>
      <c r="B3112" s="832" t="s">
        <v>2982</v>
      </c>
      <c r="C3112" s="832" t="s">
        <v>2995</v>
      </c>
      <c r="D3112" s="833" t="s">
        <v>6900</v>
      </c>
      <c r="E3112" s="834" t="s">
        <v>3057</v>
      </c>
      <c r="F3112" s="832" t="s">
        <v>2984</v>
      </c>
      <c r="G3112" s="832" t="s">
        <v>3648</v>
      </c>
      <c r="H3112" s="832" t="s">
        <v>630</v>
      </c>
      <c r="I3112" s="832" t="s">
        <v>4221</v>
      </c>
      <c r="J3112" s="832" t="s">
        <v>764</v>
      </c>
      <c r="K3112" s="832" t="s">
        <v>4222</v>
      </c>
      <c r="L3112" s="835">
        <v>18.809999999999999</v>
      </c>
      <c r="M3112" s="835">
        <v>131.66999999999999</v>
      </c>
      <c r="N3112" s="832">
        <v>7</v>
      </c>
      <c r="O3112" s="836">
        <v>4.5</v>
      </c>
      <c r="P3112" s="835">
        <v>56.429999999999993</v>
      </c>
      <c r="Q3112" s="837">
        <v>0.42857142857142855</v>
      </c>
      <c r="R3112" s="832">
        <v>3</v>
      </c>
      <c r="S3112" s="837">
        <v>0.42857142857142855</v>
      </c>
      <c r="T3112" s="836">
        <v>2</v>
      </c>
      <c r="U3112" s="838">
        <v>0.44444444444444442</v>
      </c>
    </row>
    <row r="3113" spans="1:21" ht="14.4" customHeight="1" x14ac:dyDescent="0.3">
      <c r="A3113" s="831">
        <v>10</v>
      </c>
      <c r="B3113" s="832" t="s">
        <v>2982</v>
      </c>
      <c r="C3113" s="832" t="s">
        <v>2995</v>
      </c>
      <c r="D3113" s="833" t="s">
        <v>6900</v>
      </c>
      <c r="E3113" s="834" t="s">
        <v>3057</v>
      </c>
      <c r="F3113" s="832" t="s">
        <v>2984</v>
      </c>
      <c r="G3113" s="832" t="s">
        <v>3648</v>
      </c>
      <c r="H3113" s="832" t="s">
        <v>630</v>
      </c>
      <c r="I3113" s="832" t="s">
        <v>4255</v>
      </c>
      <c r="J3113" s="832" t="s">
        <v>764</v>
      </c>
      <c r="K3113" s="832" t="s">
        <v>4256</v>
      </c>
      <c r="L3113" s="835">
        <v>37.61</v>
      </c>
      <c r="M3113" s="835">
        <v>451.32000000000005</v>
      </c>
      <c r="N3113" s="832">
        <v>12</v>
      </c>
      <c r="O3113" s="836">
        <v>2</v>
      </c>
      <c r="P3113" s="835">
        <v>37.61</v>
      </c>
      <c r="Q3113" s="837">
        <v>8.3333333333333329E-2</v>
      </c>
      <c r="R3113" s="832">
        <v>1</v>
      </c>
      <c r="S3113" s="837">
        <v>8.3333333333333329E-2</v>
      </c>
      <c r="T3113" s="836">
        <v>1</v>
      </c>
      <c r="U3113" s="838">
        <v>0.5</v>
      </c>
    </row>
    <row r="3114" spans="1:21" ht="14.4" customHeight="1" x14ac:dyDescent="0.3">
      <c r="A3114" s="831">
        <v>10</v>
      </c>
      <c r="B3114" s="832" t="s">
        <v>2982</v>
      </c>
      <c r="C3114" s="832" t="s">
        <v>2995</v>
      </c>
      <c r="D3114" s="833" t="s">
        <v>6900</v>
      </c>
      <c r="E3114" s="834" t="s">
        <v>3057</v>
      </c>
      <c r="F3114" s="832" t="s">
        <v>2984</v>
      </c>
      <c r="G3114" s="832" t="s">
        <v>3648</v>
      </c>
      <c r="H3114" s="832" t="s">
        <v>630</v>
      </c>
      <c r="I3114" s="832" t="s">
        <v>4788</v>
      </c>
      <c r="J3114" s="832" t="s">
        <v>1380</v>
      </c>
      <c r="K3114" s="832" t="s">
        <v>4789</v>
      </c>
      <c r="L3114" s="835">
        <v>80.760000000000005</v>
      </c>
      <c r="M3114" s="835">
        <v>323.04000000000002</v>
      </c>
      <c r="N3114" s="832">
        <v>4</v>
      </c>
      <c r="O3114" s="836">
        <v>2.5</v>
      </c>
      <c r="P3114" s="835">
        <v>242.28000000000003</v>
      </c>
      <c r="Q3114" s="837">
        <v>0.75</v>
      </c>
      <c r="R3114" s="832">
        <v>3</v>
      </c>
      <c r="S3114" s="837">
        <v>0.75</v>
      </c>
      <c r="T3114" s="836">
        <v>2</v>
      </c>
      <c r="U3114" s="838">
        <v>0.8</v>
      </c>
    </row>
    <row r="3115" spans="1:21" ht="14.4" customHeight="1" x14ac:dyDescent="0.3">
      <c r="A3115" s="831">
        <v>10</v>
      </c>
      <c r="B3115" s="832" t="s">
        <v>2982</v>
      </c>
      <c r="C3115" s="832" t="s">
        <v>2995</v>
      </c>
      <c r="D3115" s="833" t="s">
        <v>6900</v>
      </c>
      <c r="E3115" s="834" t="s">
        <v>3057</v>
      </c>
      <c r="F3115" s="832" t="s">
        <v>2984</v>
      </c>
      <c r="G3115" s="832" t="s">
        <v>3648</v>
      </c>
      <c r="H3115" s="832" t="s">
        <v>630</v>
      </c>
      <c r="I3115" s="832" t="s">
        <v>3649</v>
      </c>
      <c r="J3115" s="832" t="s">
        <v>1380</v>
      </c>
      <c r="K3115" s="832" t="s">
        <v>3650</v>
      </c>
      <c r="L3115" s="835">
        <v>161.52000000000001</v>
      </c>
      <c r="M3115" s="835">
        <v>3230.4</v>
      </c>
      <c r="N3115" s="832">
        <v>20</v>
      </c>
      <c r="O3115" s="836">
        <v>13.5</v>
      </c>
      <c r="P3115" s="835">
        <v>1615.2</v>
      </c>
      <c r="Q3115" s="837">
        <v>0.5</v>
      </c>
      <c r="R3115" s="832">
        <v>10</v>
      </c>
      <c r="S3115" s="837">
        <v>0.5</v>
      </c>
      <c r="T3115" s="836">
        <v>6</v>
      </c>
      <c r="U3115" s="838">
        <v>0.44444444444444442</v>
      </c>
    </row>
    <row r="3116" spans="1:21" ht="14.4" customHeight="1" x14ac:dyDescent="0.3">
      <c r="A3116" s="831">
        <v>10</v>
      </c>
      <c r="B3116" s="832" t="s">
        <v>2982</v>
      </c>
      <c r="C3116" s="832" t="s">
        <v>2995</v>
      </c>
      <c r="D3116" s="833" t="s">
        <v>6900</v>
      </c>
      <c r="E3116" s="834" t="s">
        <v>3057</v>
      </c>
      <c r="F3116" s="832" t="s">
        <v>2984</v>
      </c>
      <c r="G3116" s="832" t="s">
        <v>3882</v>
      </c>
      <c r="H3116" s="832" t="s">
        <v>630</v>
      </c>
      <c r="I3116" s="832" t="s">
        <v>5054</v>
      </c>
      <c r="J3116" s="832" t="s">
        <v>1391</v>
      </c>
      <c r="K3116" s="832" t="s">
        <v>5055</v>
      </c>
      <c r="L3116" s="835">
        <v>159.16999999999999</v>
      </c>
      <c r="M3116" s="835">
        <v>159.16999999999999</v>
      </c>
      <c r="N3116" s="832">
        <v>1</v>
      </c>
      <c r="O3116" s="836">
        <v>0.5</v>
      </c>
      <c r="P3116" s="835">
        <v>159.16999999999999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10</v>
      </c>
      <c r="B3117" s="832" t="s">
        <v>2982</v>
      </c>
      <c r="C3117" s="832" t="s">
        <v>2995</v>
      </c>
      <c r="D3117" s="833" t="s">
        <v>6900</v>
      </c>
      <c r="E3117" s="834" t="s">
        <v>3057</v>
      </c>
      <c r="F3117" s="832" t="s">
        <v>2984</v>
      </c>
      <c r="G3117" s="832" t="s">
        <v>5140</v>
      </c>
      <c r="H3117" s="832" t="s">
        <v>630</v>
      </c>
      <c r="I3117" s="832" t="s">
        <v>5595</v>
      </c>
      <c r="J3117" s="832" t="s">
        <v>5142</v>
      </c>
      <c r="K3117" s="832" t="s">
        <v>5596</v>
      </c>
      <c r="L3117" s="835">
        <v>294.45</v>
      </c>
      <c r="M3117" s="835">
        <v>2944.5</v>
      </c>
      <c r="N3117" s="832">
        <v>10</v>
      </c>
      <c r="O3117" s="836">
        <v>3.5</v>
      </c>
      <c r="P3117" s="835">
        <v>1177.8</v>
      </c>
      <c r="Q3117" s="837">
        <v>0.39999999999999997</v>
      </c>
      <c r="R3117" s="832">
        <v>4</v>
      </c>
      <c r="S3117" s="837">
        <v>0.4</v>
      </c>
      <c r="T3117" s="836">
        <v>0.5</v>
      </c>
      <c r="U3117" s="838">
        <v>0.14285714285714285</v>
      </c>
    </row>
    <row r="3118" spans="1:21" ht="14.4" customHeight="1" x14ac:dyDescent="0.3">
      <c r="A3118" s="831">
        <v>10</v>
      </c>
      <c r="B3118" s="832" t="s">
        <v>2982</v>
      </c>
      <c r="C3118" s="832" t="s">
        <v>2995</v>
      </c>
      <c r="D3118" s="833" t="s">
        <v>6900</v>
      </c>
      <c r="E3118" s="834" t="s">
        <v>3057</v>
      </c>
      <c r="F3118" s="832" t="s">
        <v>2984</v>
      </c>
      <c r="G3118" s="832" t="s">
        <v>5140</v>
      </c>
      <c r="H3118" s="832" t="s">
        <v>630</v>
      </c>
      <c r="I3118" s="832" t="s">
        <v>5144</v>
      </c>
      <c r="J3118" s="832" t="s">
        <v>5142</v>
      </c>
      <c r="K3118" s="832" t="s">
        <v>5145</v>
      </c>
      <c r="L3118" s="835">
        <v>270.95</v>
      </c>
      <c r="M3118" s="835">
        <v>4064.25</v>
      </c>
      <c r="N3118" s="832">
        <v>15</v>
      </c>
      <c r="O3118" s="836">
        <v>4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10</v>
      </c>
      <c r="B3119" s="832" t="s">
        <v>2982</v>
      </c>
      <c r="C3119" s="832" t="s">
        <v>2995</v>
      </c>
      <c r="D3119" s="833" t="s">
        <v>6900</v>
      </c>
      <c r="E3119" s="834" t="s">
        <v>3057</v>
      </c>
      <c r="F3119" s="832" t="s">
        <v>2984</v>
      </c>
      <c r="G3119" s="832" t="s">
        <v>4399</v>
      </c>
      <c r="H3119" s="832" t="s">
        <v>630</v>
      </c>
      <c r="I3119" s="832" t="s">
        <v>4400</v>
      </c>
      <c r="J3119" s="832" t="s">
        <v>896</v>
      </c>
      <c r="K3119" s="832" t="s">
        <v>4401</v>
      </c>
      <c r="L3119" s="835">
        <v>19.89</v>
      </c>
      <c r="M3119" s="835">
        <v>358.02000000000004</v>
      </c>
      <c r="N3119" s="832">
        <v>18</v>
      </c>
      <c r="O3119" s="836">
        <v>3</v>
      </c>
      <c r="P3119" s="835">
        <v>59.67</v>
      </c>
      <c r="Q3119" s="837">
        <v>0.16666666666666666</v>
      </c>
      <c r="R3119" s="832">
        <v>3</v>
      </c>
      <c r="S3119" s="837">
        <v>0.16666666666666666</v>
      </c>
      <c r="T3119" s="836">
        <v>0.5</v>
      </c>
      <c r="U3119" s="838">
        <v>0.16666666666666666</v>
      </c>
    </row>
    <row r="3120" spans="1:21" ht="14.4" customHeight="1" x14ac:dyDescent="0.3">
      <c r="A3120" s="831">
        <v>10</v>
      </c>
      <c r="B3120" s="832" t="s">
        <v>2982</v>
      </c>
      <c r="C3120" s="832" t="s">
        <v>2995</v>
      </c>
      <c r="D3120" s="833" t="s">
        <v>6900</v>
      </c>
      <c r="E3120" s="834" t="s">
        <v>3057</v>
      </c>
      <c r="F3120" s="832" t="s">
        <v>2984</v>
      </c>
      <c r="G3120" s="832" t="s">
        <v>4399</v>
      </c>
      <c r="H3120" s="832" t="s">
        <v>630</v>
      </c>
      <c r="I3120" s="832" t="s">
        <v>4402</v>
      </c>
      <c r="J3120" s="832" t="s">
        <v>2233</v>
      </c>
      <c r="K3120" s="832" t="s">
        <v>4403</v>
      </c>
      <c r="L3120" s="835">
        <v>132.63</v>
      </c>
      <c r="M3120" s="835">
        <v>1193.67</v>
      </c>
      <c r="N3120" s="832">
        <v>9</v>
      </c>
      <c r="O3120" s="836">
        <v>4</v>
      </c>
      <c r="P3120" s="835">
        <v>530.52</v>
      </c>
      <c r="Q3120" s="837">
        <v>0.44444444444444442</v>
      </c>
      <c r="R3120" s="832">
        <v>4</v>
      </c>
      <c r="S3120" s="837">
        <v>0.44444444444444442</v>
      </c>
      <c r="T3120" s="836">
        <v>1.5</v>
      </c>
      <c r="U3120" s="838">
        <v>0.375</v>
      </c>
    </row>
    <row r="3121" spans="1:21" ht="14.4" customHeight="1" x14ac:dyDescent="0.3">
      <c r="A3121" s="831">
        <v>10</v>
      </c>
      <c r="B3121" s="832" t="s">
        <v>2982</v>
      </c>
      <c r="C3121" s="832" t="s">
        <v>2995</v>
      </c>
      <c r="D3121" s="833" t="s">
        <v>6900</v>
      </c>
      <c r="E3121" s="834" t="s">
        <v>3057</v>
      </c>
      <c r="F3121" s="832" t="s">
        <v>2984</v>
      </c>
      <c r="G3121" s="832" t="s">
        <v>4985</v>
      </c>
      <c r="H3121" s="832" t="s">
        <v>630</v>
      </c>
      <c r="I3121" s="832" t="s">
        <v>4986</v>
      </c>
      <c r="J3121" s="832" t="s">
        <v>1164</v>
      </c>
      <c r="K3121" s="832" t="s">
        <v>2667</v>
      </c>
      <c r="L3121" s="835">
        <v>42.51</v>
      </c>
      <c r="M3121" s="835">
        <v>85.02</v>
      </c>
      <c r="N3121" s="832">
        <v>2</v>
      </c>
      <c r="O3121" s="836">
        <v>1.5</v>
      </c>
      <c r="P3121" s="835">
        <v>85.02</v>
      </c>
      <c r="Q3121" s="837">
        <v>1</v>
      </c>
      <c r="R3121" s="832">
        <v>2</v>
      </c>
      <c r="S3121" s="837">
        <v>1</v>
      </c>
      <c r="T3121" s="836">
        <v>1.5</v>
      </c>
      <c r="U3121" s="838">
        <v>1</v>
      </c>
    </row>
    <row r="3122" spans="1:21" ht="14.4" customHeight="1" x14ac:dyDescent="0.3">
      <c r="A3122" s="831">
        <v>10</v>
      </c>
      <c r="B3122" s="832" t="s">
        <v>2982</v>
      </c>
      <c r="C3122" s="832" t="s">
        <v>2995</v>
      </c>
      <c r="D3122" s="833" t="s">
        <v>6900</v>
      </c>
      <c r="E3122" s="834" t="s">
        <v>3057</v>
      </c>
      <c r="F3122" s="832" t="s">
        <v>2984</v>
      </c>
      <c r="G3122" s="832" t="s">
        <v>5147</v>
      </c>
      <c r="H3122" s="832" t="s">
        <v>630</v>
      </c>
      <c r="I3122" s="832" t="s">
        <v>5597</v>
      </c>
      <c r="J3122" s="832" t="s">
        <v>5149</v>
      </c>
      <c r="K3122" s="832" t="s">
        <v>5598</v>
      </c>
      <c r="L3122" s="835">
        <v>107.42</v>
      </c>
      <c r="M3122" s="835">
        <v>107.42</v>
      </c>
      <c r="N3122" s="832">
        <v>1</v>
      </c>
      <c r="O3122" s="836">
        <v>0.5</v>
      </c>
      <c r="P3122" s="835">
        <v>107.42</v>
      </c>
      <c r="Q3122" s="837">
        <v>1</v>
      </c>
      <c r="R3122" s="832">
        <v>1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10</v>
      </c>
      <c r="B3123" s="832" t="s">
        <v>2982</v>
      </c>
      <c r="C3123" s="832" t="s">
        <v>2995</v>
      </c>
      <c r="D3123" s="833" t="s">
        <v>6900</v>
      </c>
      <c r="E3123" s="834" t="s">
        <v>3057</v>
      </c>
      <c r="F3123" s="832" t="s">
        <v>2984</v>
      </c>
      <c r="G3123" s="832" t="s">
        <v>3320</v>
      </c>
      <c r="H3123" s="832" t="s">
        <v>630</v>
      </c>
      <c r="I3123" s="832" t="s">
        <v>3321</v>
      </c>
      <c r="J3123" s="832" t="s">
        <v>2217</v>
      </c>
      <c r="K3123" s="832" t="s">
        <v>3322</v>
      </c>
      <c r="L3123" s="835">
        <v>107.27</v>
      </c>
      <c r="M3123" s="835">
        <v>5256.23</v>
      </c>
      <c r="N3123" s="832">
        <v>49</v>
      </c>
      <c r="O3123" s="836">
        <v>22.5</v>
      </c>
      <c r="P3123" s="835">
        <v>3003.56</v>
      </c>
      <c r="Q3123" s="837">
        <v>0.57142857142857151</v>
      </c>
      <c r="R3123" s="832">
        <v>28</v>
      </c>
      <c r="S3123" s="837">
        <v>0.5714285714285714</v>
      </c>
      <c r="T3123" s="836">
        <v>12</v>
      </c>
      <c r="U3123" s="838">
        <v>0.53333333333333333</v>
      </c>
    </row>
    <row r="3124" spans="1:21" ht="14.4" customHeight="1" x14ac:dyDescent="0.3">
      <c r="A3124" s="831">
        <v>10</v>
      </c>
      <c r="B3124" s="832" t="s">
        <v>2982</v>
      </c>
      <c r="C3124" s="832" t="s">
        <v>2995</v>
      </c>
      <c r="D3124" s="833" t="s">
        <v>6900</v>
      </c>
      <c r="E3124" s="834" t="s">
        <v>3057</v>
      </c>
      <c r="F3124" s="832" t="s">
        <v>2984</v>
      </c>
      <c r="G3124" s="832" t="s">
        <v>3320</v>
      </c>
      <c r="H3124" s="832" t="s">
        <v>630</v>
      </c>
      <c r="I3124" s="832" t="s">
        <v>3817</v>
      </c>
      <c r="J3124" s="832" t="s">
        <v>2217</v>
      </c>
      <c r="K3124" s="832" t="s">
        <v>3322</v>
      </c>
      <c r="L3124" s="835">
        <v>107.27</v>
      </c>
      <c r="M3124" s="835">
        <v>1072.7</v>
      </c>
      <c r="N3124" s="832">
        <v>10</v>
      </c>
      <c r="O3124" s="836">
        <v>3.5</v>
      </c>
      <c r="P3124" s="835">
        <v>107.27</v>
      </c>
      <c r="Q3124" s="837">
        <v>9.9999999999999992E-2</v>
      </c>
      <c r="R3124" s="832">
        <v>1</v>
      </c>
      <c r="S3124" s="837">
        <v>0.1</v>
      </c>
      <c r="T3124" s="836">
        <v>1</v>
      </c>
      <c r="U3124" s="838">
        <v>0.2857142857142857</v>
      </c>
    </row>
    <row r="3125" spans="1:21" ht="14.4" customHeight="1" x14ac:dyDescent="0.3">
      <c r="A3125" s="831">
        <v>10</v>
      </c>
      <c r="B3125" s="832" t="s">
        <v>2982</v>
      </c>
      <c r="C3125" s="832" t="s">
        <v>2995</v>
      </c>
      <c r="D3125" s="833" t="s">
        <v>6900</v>
      </c>
      <c r="E3125" s="834" t="s">
        <v>3057</v>
      </c>
      <c r="F3125" s="832" t="s">
        <v>2984</v>
      </c>
      <c r="G3125" s="832" t="s">
        <v>5599</v>
      </c>
      <c r="H3125" s="832" t="s">
        <v>630</v>
      </c>
      <c r="I3125" s="832" t="s">
        <v>5600</v>
      </c>
      <c r="J3125" s="832" t="s">
        <v>5601</v>
      </c>
      <c r="K3125" s="832" t="s">
        <v>5602</v>
      </c>
      <c r="L3125" s="835">
        <v>0</v>
      </c>
      <c r="M3125" s="835">
        <v>0</v>
      </c>
      <c r="N3125" s="832">
        <v>1</v>
      </c>
      <c r="O3125" s="836">
        <v>0.5</v>
      </c>
      <c r="P3125" s="835">
        <v>0</v>
      </c>
      <c r="Q3125" s="837"/>
      <c r="R3125" s="832">
        <v>1</v>
      </c>
      <c r="S3125" s="837">
        <v>1</v>
      </c>
      <c r="T3125" s="836">
        <v>0.5</v>
      </c>
      <c r="U3125" s="838">
        <v>1</v>
      </c>
    </row>
    <row r="3126" spans="1:21" ht="14.4" customHeight="1" x14ac:dyDescent="0.3">
      <c r="A3126" s="831">
        <v>10</v>
      </c>
      <c r="B3126" s="832" t="s">
        <v>2982</v>
      </c>
      <c r="C3126" s="832" t="s">
        <v>2995</v>
      </c>
      <c r="D3126" s="833" t="s">
        <v>6900</v>
      </c>
      <c r="E3126" s="834" t="s">
        <v>3057</v>
      </c>
      <c r="F3126" s="832" t="s">
        <v>2984</v>
      </c>
      <c r="G3126" s="832" t="s">
        <v>3563</v>
      </c>
      <c r="H3126" s="832" t="s">
        <v>630</v>
      </c>
      <c r="I3126" s="832" t="s">
        <v>3564</v>
      </c>
      <c r="J3126" s="832" t="s">
        <v>3565</v>
      </c>
      <c r="K3126" s="832" t="s">
        <v>3566</v>
      </c>
      <c r="L3126" s="835">
        <v>33</v>
      </c>
      <c r="M3126" s="835">
        <v>66</v>
      </c>
      <c r="N3126" s="832">
        <v>2</v>
      </c>
      <c r="O3126" s="836">
        <v>0.5</v>
      </c>
      <c r="P3126" s="835">
        <v>66</v>
      </c>
      <c r="Q3126" s="837">
        <v>1</v>
      </c>
      <c r="R3126" s="832">
        <v>2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10</v>
      </c>
      <c r="B3127" s="832" t="s">
        <v>2982</v>
      </c>
      <c r="C3127" s="832" t="s">
        <v>2995</v>
      </c>
      <c r="D3127" s="833" t="s">
        <v>6900</v>
      </c>
      <c r="E3127" s="834" t="s">
        <v>3057</v>
      </c>
      <c r="F3127" s="832" t="s">
        <v>2984</v>
      </c>
      <c r="G3127" s="832" t="s">
        <v>3094</v>
      </c>
      <c r="H3127" s="832" t="s">
        <v>630</v>
      </c>
      <c r="I3127" s="832" t="s">
        <v>3747</v>
      </c>
      <c r="J3127" s="832" t="s">
        <v>3040</v>
      </c>
      <c r="K3127" s="832"/>
      <c r="L3127" s="835">
        <v>0</v>
      </c>
      <c r="M3127" s="835">
        <v>0</v>
      </c>
      <c r="N3127" s="832">
        <v>8</v>
      </c>
      <c r="O3127" s="836">
        <v>6</v>
      </c>
      <c r="P3127" s="835">
        <v>0</v>
      </c>
      <c r="Q3127" s="837"/>
      <c r="R3127" s="832">
        <v>6</v>
      </c>
      <c r="S3127" s="837">
        <v>0.75</v>
      </c>
      <c r="T3127" s="836">
        <v>4</v>
      </c>
      <c r="U3127" s="838">
        <v>0.66666666666666663</v>
      </c>
    </row>
    <row r="3128" spans="1:21" ht="14.4" customHeight="1" x14ac:dyDescent="0.3">
      <c r="A3128" s="831">
        <v>10</v>
      </c>
      <c r="B3128" s="832" t="s">
        <v>2982</v>
      </c>
      <c r="C3128" s="832" t="s">
        <v>2995</v>
      </c>
      <c r="D3128" s="833" t="s">
        <v>6900</v>
      </c>
      <c r="E3128" s="834" t="s">
        <v>3057</v>
      </c>
      <c r="F3128" s="832" t="s">
        <v>2984</v>
      </c>
      <c r="G3128" s="832" t="s">
        <v>3887</v>
      </c>
      <c r="H3128" s="832" t="s">
        <v>630</v>
      </c>
      <c r="I3128" s="832" t="s">
        <v>3888</v>
      </c>
      <c r="J3128" s="832" t="s">
        <v>766</v>
      </c>
      <c r="K3128" s="832" t="s">
        <v>3889</v>
      </c>
      <c r="L3128" s="835">
        <v>27.28</v>
      </c>
      <c r="M3128" s="835">
        <v>54.56</v>
      </c>
      <c r="N3128" s="832">
        <v>2</v>
      </c>
      <c r="O3128" s="836">
        <v>1.5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10</v>
      </c>
      <c r="B3129" s="832" t="s">
        <v>2982</v>
      </c>
      <c r="C3129" s="832" t="s">
        <v>2995</v>
      </c>
      <c r="D3129" s="833" t="s">
        <v>6900</v>
      </c>
      <c r="E3129" s="834" t="s">
        <v>3057</v>
      </c>
      <c r="F3129" s="832" t="s">
        <v>2984</v>
      </c>
      <c r="G3129" s="832" t="s">
        <v>3818</v>
      </c>
      <c r="H3129" s="832" t="s">
        <v>630</v>
      </c>
      <c r="I3129" s="832" t="s">
        <v>3819</v>
      </c>
      <c r="J3129" s="832" t="s">
        <v>3820</v>
      </c>
      <c r="K3129" s="832" t="s">
        <v>3821</v>
      </c>
      <c r="L3129" s="835">
        <v>76.22</v>
      </c>
      <c r="M3129" s="835">
        <v>2439.04</v>
      </c>
      <c r="N3129" s="832">
        <v>32</v>
      </c>
      <c r="O3129" s="836">
        <v>8</v>
      </c>
      <c r="P3129" s="835">
        <v>1219.52</v>
      </c>
      <c r="Q3129" s="837">
        <v>0.5</v>
      </c>
      <c r="R3129" s="832">
        <v>16</v>
      </c>
      <c r="S3129" s="837">
        <v>0.5</v>
      </c>
      <c r="T3129" s="836">
        <v>3.5</v>
      </c>
      <c r="U3129" s="838">
        <v>0.4375</v>
      </c>
    </row>
    <row r="3130" spans="1:21" ht="14.4" customHeight="1" x14ac:dyDescent="0.3">
      <c r="A3130" s="831">
        <v>10</v>
      </c>
      <c r="B3130" s="832" t="s">
        <v>2982</v>
      </c>
      <c r="C3130" s="832" t="s">
        <v>2995</v>
      </c>
      <c r="D3130" s="833" t="s">
        <v>6900</v>
      </c>
      <c r="E3130" s="834" t="s">
        <v>3057</v>
      </c>
      <c r="F3130" s="832" t="s">
        <v>2984</v>
      </c>
      <c r="G3130" s="832" t="s">
        <v>3818</v>
      </c>
      <c r="H3130" s="832" t="s">
        <v>630</v>
      </c>
      <c r="I3130" s="832" t="s">
        <v>3819</v>
      </c>
      <c r="J3130" s="832" t="s">
        <v>3820</v>
      </c>
      <c r="K3130" s="832" t="s">
        <v>3821</v>
      </c>
      <c r="L3130" s="835">
        <v>74.64</v>
      </c>
      <c r="M3130" s="835">
        <v>3358.8</v>
      </c>
      <c r="N3130" s="832">
        <v>45</v>
      </c>
      <c r="O3130" s="836">
        <v>13.5</v>
      </c>
      <c r="P3130" s="835">
        <v>1418.1599999999999</v>
      </c>
      <c r="Q3130" s="837">
        <v>0.42222222222222217</v>
      </c>
      <c r="R3130" s="832">
        <v>19</v>
      </c>
      <c r="S3130" s="837">
        <v>0.42222222222222222</v>
      </c>
      <c r="T3130" s="836">
        <v>5.5</v>
      </c>
      <c r="U3130" s="838">
        <v>0.40740740740740738</v>
      </c>
    </row>
    <row r="3131" spans="1:21" ht="14.4" customHeight="1" x14ac:dyDescent="0.3">
      <c r="A3131" s="831">
        <v>10</v>
      </c>
      <c r="B3131" s="832" t="s">
        <v>2982</v>
      </c>
      <c r="C3131" s="832" t="s">
        <v>2995</v>
      </c>
      <c r="D3131" s="833" t="s">
        <v>6900</v>
      </c>
      <c r="E3131" s="834" t="s">
        <v>3057</v>
      </c>
      <c r="F3131" s="832" t="s">
        <v>2984</v>
      </c>
      <c r="G3131" s="832" t="s">
        <v>3818</v>
      </c>
      <c r="H3131" s="832" t="s">
        <v>630</v>
      </c>
      <c r="I3131" s="832" t="s">
        <v>5157</v>
      </c>
      <c r="J3131" s="832" t="s">
        <v>5158</v>
      </c>
      <c r="K3131" s="832" t="s">
        <v>5159</v>
      </c>
      <c r="L3131" s="835">
        <v>82.31</v>
      </c>
      <c r="M3131" s="835">
        <v>987.72</v>
      </c>
      <c r="N3131" s="832">
        <v>12</v>
      </c>
      <c r="O3131" s="836">
        <v>3</v>
      </c>
      <c r="P3131" s="835">
        <v>329.24</v>
      </c>
      <c r="Q3131" s="837">
        <v>0.33333333333333331</v>
      </c>
      <c r="R3131" s="832">
        <v>4</v>
      </c>
      <c r="S3131" s="837">
        <v>0.33333333333333331</v>
      </c>
      <c r="T3131" s="836">
        <v>1</v>
      </c>
      <c r="U3131" s="838">
        <v>0.33333333333333331</v>
      </c>
    </row>
    <row r="3132" spans="1:21" ht="14.4" customHeight="1" x14ac:dyDescent="0.3">
      <c r="A3132" s="831">
        <v>10</v>
      </c>
      <c r="B3132" s="832" t="s">
        <v>2982</v>
      </c>
      <c r="C3132" s="832" t="s">
        <v>2995</v>
      </c>
      <c r="D3132" s="833" t="s">
        <v>6900</v>
      </c>
      <c r="E3132" s="834" t="s">
        <v>3057</v>
      </c>
      <c r="F3132" s="832" t="s">
        <v>2984</v>
      </c>
      <c r="G3132" s="832" t="s">
        <v>3818</v>
      </c>
      <c r="H3132" s="832" t="s">
        <v>630</v>
      </c>
      <c r="I3132" s="832" t="s">
        <v>5160</v>
      </c>
      <c r="J3132" s="832" t="s">
        <v>5161</v>
      </c>
      <c r="K3132" s="832" t="s">
        <v>5162</v>
      </c>
      <c r="L3132" s="835">
        <v>102.9</v>
      </c>
      <c r="M3132" s="835">
        <v>823.2</v>
      </c>
      <c r="N3132" s="832">
        <v>8</v>
      </c>
      <c r="O3132" s="836">
        <v>2</v>
      </c>
      <c r="P3132" s="835">
        <v>102.9</v>
      </c>
      <c r="Q3132" s="837">
        <v>0.125</v>
      </c>
      <c r="R3132" s="832">
        <v>1</v>
      </c>
      <c r="S3132" s="837">
        <v>0.125</v>
      </c>
      <c r="T3132" s="836">
        <v>0.5</v>
      </c>
      <c r="U3132" s="838">
        <v>0.25</v>
      </c>
    </row>
    <row r="3133" spans="1:21" ht="14.4" customHeight="1" x14ac:dyDescent="0.3">
      <c r="A3133" s="831">
        <v>10</v>
      </c>
      <c r="B3133" s="832" t="s">
        <v>2982</v>
      </c>
      <c r="C3133" s="832" t="s">
        <v>2995</v>
      </c>
      <c r="D3133" s="833" t="s">
        <v>6900</v>
      </c>
      <c r="E3133" s="834" t="s">
        <v>3057</v>
      </c>
      <c r="F3133" s="832" t="s">
        <v>2984</v>
      </c>
      <c r="G3133" s="832" t="s">
        <v>3818</v>
      </c>
      <c r="H3133" s="832" t="s">
        <v>630</v>
      </c>
      <c r="I3133" s="832" t="s">
        <v>5160</v>
      </c>
      <c r="J3133" s="832" t="s">
        <v>5161</v>
      </c>
      <c r="K3133" s="832" t="s">
        <v>5162</v>
      </c>
      <c r="L3133" s="835">
        <v>105.08</v>
      </c>
      <c r="M3133" s="835">
        <v>840.64</v>
      </c>
      <c r="N3133" s="832">
        <v>8</v>
      </c>
      <c r="O3133" s="836">
        <v>1.5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10</v>
      </c>
      <c r="B3134" s="832" t="s">
        <v>2982</v>
      </c>
      <c r="C3134" s="832" t="s">
        <v>2995</v>
      </c>
      <c r="D3134" s="833" t="s">
        <v>6900</v>
      </c>
      <c r="E3134" s="834" t="s">
        <v>3057</v>
      </c>
      <c r="F3134" s="832" t="s">
        <v>2984</v>
      </c>
      <c r="G3134" s="832" t="s">
        <v>3818</v>
      </c>
      <c r="H3134" s="832" t="s">
        <v>630</v>
      </c>
      <c r="I3134" s="832" t="s">
        <v>5163</v>
      </c>
      <c r="J3134" s="832" t="s">
        <v>5161</v>
      </c>
      <c r="K3134" s="832" t="s">
        <v>5164</v>
      </c>
      <c r="L3134" s="835">
        <v>205.8</v>
      </c>
      <c r="M3134" s="835">
        <v>1440.6</v>
      </c>
      <c r="N3134" s="832">
        <v>7</v>
      </c>
      <c r="O3134" s="836">
        <v>2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10</v>
      </c>
      <c r="B3135" s="832" t="s">
        <v>2982</v>
      </c>
      <c r="C3135" s="832" t="s">
        <v>2995</v>
      </c>
      <c r="D3135" s="833" t="s">
        <v>6900</v>
      </c>
      <c r="E3135" s="834" t="s">
        <v>3057</v>
      </c>
      <c r="F3135" s="832" t="s">
        <v>2984</v>
      </c>
      <c r="G3135" s="832" t="s">
        <v>3818</v>
      </c>
      <c r="H3135" s="832" t="s">
        <v>630</v>
      </c>
      <c r="I3135" s="832" t="s">
        <v>5163</v>
      </c>
      <c r="J3135" s="832" t="s">
        <v>5161</v>
      </c>
      <c r="K3135" s="832" t="s">
        <v>5164</v>
      </c>
      <c r="L3135" s="835">
        <v>210.15</v>
      </c>
      <c r="M3135" s="835">
        <v>420.3</v>
      </c>
      <c r="N3135" s="832">
        <v>2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10</v>
      </c>
      <c r="B3136" s="832" t="s">
        <v>2982</v>
      </c>
      <c r="C3136" s="832" t="s">
        <v>2995</v>
      </c>
      <c r="D3136" s="833" t="s">
        <v>6900</v>
      </c>
      <c r="E3136" s="834" t="s">
        <v>3057</v>
      </c>
      <c r="F3136" s="832" t="s">
        <v>2984</v>
      </c>
      <c r="G3136" s="832" t="s">
        <v>3818</v>
      </c>
      <c r="H3136" s="832" t="s">
        <v>630</v>
      </c>
      <c r="I3136" s="832" t="s">
        <v>5165</v>
      </c>
      <c r="J3136" s="832" t="s">
        <v>5166</v>
      </c>
      <c r="K3136" s="832" t="s">
        <v>5167</v>
      </c>
      <c r="L3136" s="835">
        <v>63.75</v>
      </c>
      <c r="M3136" s="835">
        <v>1402.5</v>
      </c>
      <c r="N3136" s="832">
        <v>22</v>
      </c>
      <c r="O3136" s="836">
        <v>5</v>
      </c>
      <c r="P3136" s="835">
        <v>1147.5</v>
      </c>
      <c r="Q3136" s="837">
        <v>0.81818181818181823</v>
      </c>
      <c r="R3136" s="832">
        <v>18</v>
      </c>
      <c r="S3136" s="837">
        <v>0.81818181818181823</v>
      </c>
      <c r="T3136" s="836">
        <v>3</v>
      </c>
      <c r="U3136" s="838">
        <v>0.6</v>
      </c>
    </row>
    <row r="3137" spans="1:21" ht="14.4" customHeight="1" x14ac:dyDescent="0.3">
      <c r="A3137" s="831">
        <v>10</v>
      </c>
      <c r="B3137" s="832" t="s">
        <v>2982</v>
      </c>
      <c r="C3137" s="832" t="s">
        <v>2995</v>
      </c>
      <c r="D3137" s="833" t="s">
        <v>6900</v>
      </c>
      <c r="E3137" s="834" t="s">
        <v>3057</v>
      </c>
      <c r="F3137" s="832" t="s">
        <v>2984</v>
      </c>
      <c r="G3137" s="832" t="s">
        <v>3818</v>
      </c>
      <c r="H3137" s="832" t="s">
        <v>630</v>
      </c>
      <c r="I3137" s="832" t="s">
        <v>5165</v>
      </c>
      <c r="J3137" s="832" t="s">
        <v>5166</v>
      </c>
      <c r="K3137" s="832" t="s">
        <v>5167</v>
      </c>
      <c r="L3137" s="835">
        <v>62.42</v>
      </c>
      <c r="M3137" s="835">
        <v>1810.18</v>
      </c>
      <c r="N3137" s="832">
        <v>29</v>
      </c>
      <c r="O3137" s="836">
        <v>6.5</v>
      </c>
      <c r="P3137" s="835">
        <v>1061.1400000000001</v>
      </c>
      <c r="Q3137" s="837">
        <v>0.5862068965517242</v>
      </c>
      <c r="R3137" s="832">
        <v>17</v>
      </c>
      <c r="S3137" s="837">
        <v>0.58620689655172409</v>
      </c>
      <c r="T3137" s="836">
        <v>3.5</v>
      </c>
      <c r="U3137" s="838">
        <v>0.53846153846153844</v>
      </c>
    </row>
    <row r="3138" spans="1:21" ht="14.4" customHeight="1" x14ac:dyDescent="0.3">
      <c r="A3138" s="831">
        <v>10</v>
      </c>
      <c r="B3138" s="832" t="s">
        <v>2982</v>
      </c>
      <c r="C3138" s="832" t="s">
        <v>2995</v>
      </c>
      <c r="D3138" s="833" t="s">
        <v>6900</v>
      </c>
      <c r="E3138" s="834" t="s">
        <v>3057</v>
      </c>
      <c r="F3138" s="832" t="s">
        <v>2984</v>
      </c>
      <c r="G3138" s="832" t="s">
        <v>3818</v>
      </c>
      <c r="H3138" s="832" t="s">
        <v>630</v>
      </c>
      <c r="I3138" s="832" t="s">
        <v>5603</v>
      </c>
      <c r="J3138" s="832" t="s">
        <v>5166</v>
      </c>
      <c r="K3138" s="832" t="s">
        <v>5604</v>
      </c>
      <c r="L3138" s="835">
        <v>0</v>
      </c>
      <c r="M3138" s="835">
        <v>0</v>
      </c>
      <c r="N3138" s="832">
        <v>6</v>
      </c>
      <c r="O3138" s="836">
        <v>2</v>
      </c>
      <c r="P3138" s="835">
        <v>0</v>
      </c>
      <c r="Q3138" s="837"/>
      <c r="R3138" s="832">
        <v>6</v>
      </c>
      <c r="S3138" s="837">
        <v>1</v>
      </c>
      <c r="T3138" s="836">
        <v>2</v>
      </c>
      <c r="U3138" s="838">
        <v>1</v>
      </c>
    </row>
    <row r="3139" spans="1:21" ht="14.4" customHeight="1" x14ac:dyDescent="0.3">
      <c r="A3139" s="831">
        <v>10</v>
      </c>
      <c r="B3139" s="832" t="s">
        <v>2982</v>
      </c>
      <c r="C3139" s="832" t="s">
        <v>2995</v>
      </c>
      <c r="D3139" s="833" t="s">
        <v>6900</v>
      </c>
      <c r="E3139" s="834" t="s">
        <v>3057</v>
      </c>
      <c r="F3139" s="832" t="s">
        <v>2984</v>
      </c>
      <c r="G3139" s="832" t="s">
        <v>3823</v>
      </c>
      <c r="H3139" s="832" t="s">
        <v>630</v>
      </c>
      <c r="I3139" s="832" t="s">
        <v>3824</v>
      </c>
      <c r="J3139" s="832" t="s">
        <v>3825</v>
      </c>
      <c r="K3139" s="832" t="s">
        <v>3826</v>
      </c>
      <c r="L3139" s="835">
        <v>56.63</v>
      </c>
      <c r="M3139" s="835">
        <v>4530.3999999999996</v>
      </c>
      <c r="N3139" s="832">
        <v>80</v>
      </c>
      <c r="O3139" s="836">
        <v>8</v>
      </c>
      <c r="P3139" s="835">
        <v>2321.83</v>
      </c>
      <c r="Q3139" s="837">
        <v>0.51250000000000007</v>
      </c>
      <c r="R3139" s="832">
        <v>41</v>
      </c>
      <c r="S3139" s="837">
        <v>0.51249999999999996</v>
      </c>
      <c r="T3139" s="836">
        <v>5</v>
      </c>
      <c r="U3139" s="838">
        <v>0.625</v>
      </c>
    </row>
    <row r="3140" spans="1:21" ht="14.4" customHeight="1" x14ac:dyDescent="0.3">
      <c r="A3140" s="831">
        <v>10</v>
      </c>
      <c r="B3140" s="832" t="s">
        <v>2982</v>
      </c>
      <c r="C3140" s="832" t="s">
        <v>2995</v>
      </c>
      <c r="D3140" s="833" t="s">
        <v>6900</v>
      </c>
      <c r="E3140" s="834" t="s">
        <v>3057</v>
      </c>
      <c r="F3140" s="832" t="s">
        <v>2984</v>
      </c>
      <c r="G3140" s="832" t="s">
        <v>3626</v>
      </c>
      <c r="H3140" s="832" t="s">
        <v>630</v>
      </c>
      <c r="I3140" s="832" t="s">
        <v>3627</v>
      </c>
      <c r="J3140" s="832" t="s">
        <v>2245</v>
      </c>
      <c r="K3140" s="832" t="s">
        <v>3628</v>
      </c>
      <c r="L3140" s="835">
        <v>24.37</v>
      </c>
      <c r="M3140" s="835">
        <v>731.1</v>
      </c>
      <c r="N3140" s="832">
        <v>30</v>
      </c>
      <c r="O3140" s="836">
        <v>7</v>
      </c>
      <c r="P3140" s="835">
        <v>609.25</v>
      </c>
      <c r="Q3140" s="837">
        <v>0.83333333333333326</v>
      </c>
      <c r="R3140" s="832">
        <v>25</v>
      </c>
      <c r="S3140" s="837">
        <v>0.83333333333333337</v>
      </c>
      <c r="T3140" s="836">
        <v>5.5</v>
      </c>
      <c r="U3140" s="838">
        <v>0.7857142857142857</v>
      </c>
    </row>
    <row r="3141" spans="1:21" ht="14.4" customHeight="1" x14ac:dyDescent="0.3">
      <c r="A3141" s="831">
        <v>10</v>
      </c>
      <c r="B3141" s="832" t="s">
        <v>2982</v>
      </c>
      <c r="C3141" s="832" t="s">
        <v>2995</v>
      </c>
      <c r="D3141" s="833" t="s">
        <v>6900</v>
      </c>
      <c r="E3141" s="834" t="s">
        <v>3057</v>
      </c>
      <c r="F3141" s="832" t="s">
        <v>2984</v>
      </c>
      <c r="G3141" s="832" t="s">
        <v>3626</v>
      </c>
      <c r="H3141" s="832" t="s">
        <v>630</v>
      </c>
      <c r="I3141" s="832" t="s">
        <v>5605</v>
      </c>
      <c r="J3141" s="832" t="s">
        <v>2245</v>
      </c>
      <c r="K3141" s="832" t="s">
        <v>5077</v>
      </c>
      <c r="L3141" s="835">
        <v>38.590000000000003</v>
      </c>
      <c r="M3141" s="835">
        <v>656.03</v>
      </c>
      <c r="N3141" s="832">
        <v>17</v>
      </c>
      <c r="O3141" s="836">
        <v>3</v>
      </c>
      <c r="P3141" s="835">
        <v>270.13</v>
      </c>
      <c r="Q3141" s="837">
        <v>0.41176470588235298</v>
      </c>
      <c r="R3141" s="832">
        <v>7</v>
      </c>
      <c r="S3141" s="837">
        <v>0.41176470588235292</v>
      </c>
      <c r="T3141" s="836">
        <v>1.5</v>
      </c>
      <c r="U3141" s="838">
        <v>0.5</v>
      </c>
    </row>
    <row r="3142" spans="1:21" ht="14.4" customHeight="1" x14ac:dyDescent="0.3">
      <c r="A3142" s="831">
        <v>10</v>
      </c>
      <c r="B3142" s="832" t="s">
        <v>2982</v>
      </c>
      <c r="C3142" s="832" t="s">
        <v>2995</v>
      </c>
      <c r="D3142" s="833" t="s">
        <v>6900</v>
      </c>
      <c r="E3142" s="834" t="s">
        <v>3057</v>
      </c>
      <c r="F3142" s="832" t="s">
        <v>2984</v>
      </c>
      <c r="G3142" s="832" t="s">
        <v>3626</v>
      </c>
      <c r="H3142" s="832" t="s">
        <v>630</v>
      </c>
      <c r="I3142" s="832" t="s">
        <v>4109</v>
      </c>
      <c r="J3142" s="832" t="s">
        <v>2245</v>
      </c>
      <c r="K3142" s="832" t="s">
        <v>4110</v>
      </c>
      <c r="L3142" s="835">
        <v>16.079999999999998</v>
      </c>
      <c r="M3142" s="835">
        <v>1189.9199999999998</v>
      </c>
      <c r="N3142" s="832">
        <v>74</v>
      </c>
      <c r="O3142" s="836">
        <v>12.5</v>
      </c>
      <c r="P3142" s="835">
        <v>691.43999999999994</v>
      </c>
      <c r="Q3142" s="837">
        <v>0.58108108108108114</v>
      </c>
      <c r="R3142" s="832">
        <v>43</v>
      </c>
      <c r="S3142" s="837">
        <v>0.58108108108108103</v>
      </c>
      <c r="T3142" s="836">
        <v>7.5</v>
      </c>
      <c r="U3142" s="838">
        <v>0.6</v>
      </c>
    </row>
    <row r="3143" spans="1:21" ht="14.4" customHeight="1" x14ac:dyDescent="0.3">
      <c r="A3143" s="831">
        <v>10</v>
      </c>
      <c r="B3143" s="832" t="s">
        <v>2982</v>
      </c>
      <c r="C3143" s="832" t="s">
        <v>2995</v>
      </c>
      <c r="D3143" s="833" t="s">
        <v>6900</v>
      </c>
      <c r="E3143" s="834" t="s">
        <v>3057</v>
      </c>
      <c r="F3143" s="832" t="s">
        <v>2984</v>
      </c>
      <c r="G3143" s="832" t="s">
        <v>4854</v>
      </c>
      <c r="H3143" s="832" t="s">
        <v>630</v>
      </c>
      <c r="I3143" s="832" t="s">
        <v>5606</v>
      </c>
      <c r="J3143" s="832" t="s">
        <v>5607</v>
      </c>
      <c r="K3143" s="832" t="s">
        <v>5608</v>
      </c>
      <c r="L3143" s="835">
        <v>35.17</v>
      </c>
      <c r="M3143" s="835">
        <v>35.17</v>
      </c>
      <c r="N3143" s="832">
        <v>1</v>
      </c>
      <c r="O3143" s="836">
        <v>0.5</v>
      </c>
      <c r="P3143" s="835">
        <v>35.17</v>
      </c>
      <c r="Q3143" s="837">
        <v>1</v>
      </c>
      <c r="R3143" s="832">
        <v>1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10</v>
      </c>
      <c r="B3144" s="832" t="s">
        <v>2982</v>
      </c>
      <c r="C3144" s="832" t="s">
        <v>2995</v>
      </c>
      <c r="D3144" s="833" t="s">
        <v>6900</v>
      </c>
      <c r="E3144" s="834" t="s">
        <v>3057</v>
      </c>
      <c r="F3144" s="832" t="s">
        <v>2984</v>
      </c>
      <c r="G3144" s="832" t="s">
        <v>3129</v>
      </c>
      <c r="H3144" s="832" t="s">
        <v>630</v>
      </c>
      <c r="I3144" s="832" t="s">
        <v>3130</v>
      </c>
      <c r="J3144" s="832" t="s">
        <v>3131</v>
      </c>
      <c r="K3144" s="832" t="s">
        <v>3132</v>
      </c>
      <c r="L3144" s="835">
        <v>88.76</v>
      </c>
      <c r="M3144" s="835">
        <v>355.04</v>
      </c>
      <c r="N3144" s="832">
        <v>4</v>
      </c>
      <c r="O3144" s="836">
        <v>2.5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10</v>
      </c>
      <c r="B3145" s="832" t="s">
        <v>2982</v>
      </c>
      <c r="C3145" s="832" t="s">
        <v>2995</v>
      </c>
      <c r="D3145" s="833" t="s">
        <v>6900</v>
      </c>
      <c r="E3145" s="834" t="s">
        <v>3057</v>
      </c>
      <c r="F3145" s="832" t="s">
        <v>2984</v>
      </c>
      <c r="G3145" s="832" t="s">
        <v>4234</v>
      </c>
      <c r="H3145" s="832" t="s">
        <v>630</v>
      </c>
      <c r="I3145" s="832" t="s">
        <v>5168</v>
      </c>
      <c r="J3145" s="832" t="s">
        <v>1503</v>
      </c>
      <c r="K3145" s="832" t="s">
        <v>1504</v>
      </c>
      <c r="L3145" s="835">
        <v>54.95</v>
      </c>
      <c r="M3145" s="835">
        <v>384.65</v>
      </c>
      <c r="N3145" s="832">
        <v>7</v>
      </c>
      <c r="O3145" s="836">
        <v>2</v>
      </c>
      <c r="P3145" s="835">
        <v>109.9</v>
      </c>
      <c r="Q3145" s="837">
        <v>0.28571428571428575</v>
      </c>
      <c r="R3145" s="832">
        <v>2</v>
      </c>
      <c r="S3145" s="837">
        <v>0.2857142857142857</v>
      </c>
      <c r="T3145" s="836">
        <v>0.5</v>
      </c>
      <c r="U3145" s="838">
        <v>0.25</v>
      </c>
    </row>
    <row r="3146" spans="1:21" ht="14.4" customHeight="1" x14ac:dyDescent="0.3">
      <c r="A3146" s="831">
        <v>10</v>
      </c>
      <c r="B3146" s="832" t="s">
        <v>2982</v>
      </c>
      <c r="C3146" s="832" t="s">
        <v>2995</v>
      </c>
      <c r="D3146" s="833" t="s">
        <v>6900</v>
      </c>
      <c r="E3146" s="834" t="s">
        <v>3057</v>
      </c>
      <c r="F3146" s="832" t="s">
        <v>2984</v>
      </c>
      <c r="G3146" s="832" t="s">
        <v>4234</v>
      </c>
      <c r="H3146" s="832" t="s">
        <v>630</v>
      </c>
      <c r="I3146" s="832" t="s">
        <v>5169</v>
      </c>
      <c r="J3146" s="832" t="s">
        <v>1503</v>
      </c>
      <c r="K3146" s="832" t="s">
        <v>5170</v>
      </c>
      <c r="L3146" s="835">
        <v>109.89</v>
      </c>
      <c r="M3146" s="835">
        <v>1758.2400000000002</v>
      </c>
      <c r="N3146" s="832">
        <v>16</v>
      </c>
      <c r="O3146" s="836">
        <v>4.5</v>
      </c>
      <c r="P3146" s="835">
        <v>659.34</v>
      </c>
      <c r="Q3146" s="837">
        <v>0.37499999999999994</v>
      </c>
      <c r="R3146" s="832">
        <v>6</v>
      </c>
      <c r="S3146" s="837">
        <v>0.375</v>
      </c>
      <c r="T3146" s="836">
        <v>1.5</v>
      </c>
      <c r="U3146" s="838">
        <v>0.33333333333333331</v>
      </c>
    </row>
    <row r="3147" spans="1:21" ht="14.4" customHeight="1" x14ac:dyDescent="0.3">
      <c r="A3147" s="831">
        <v>10</v>
      </c>
      <c r="B3147" s="832" t="s">
        <v>2982</v>
      </c>
      <c r="C3147" s="832" t="s">
        <v>2995</v>
      </c>
      <c r="D3147" s="833" t="s">
        <v>6900</v>
      </c>
      <c r="E3147" s="834" t="s">
        <v>3057</v>
      </c>
      <c r="F3147" s="832" t="s">
        <v>2984</v>
      </c>
      <c r="G3147" s="832" t="s">
        <v>4234</v>
      </c>
      <c r="H3147" s="832" t="s">
        <v>689</v>
      </c>
      <c r="I3147" s="832" t="s">
        <v>2699</v>
      </c>
      <c r="J3147" s="832" t="s">
        <v>2700</v>
      </c>
      <c r="K3147" s="832" t="s">
        <v>2701</v>
      </c>
      <c r="L3147" s="835">
        <v>366.31</v>
      </c>
      <c r="M3147" s="835">
        <v>24909.079999999998</v>
      </c>
      <c r="N3147" s="832">
        <v>68</v>
      </c>
      <c r="O3147" s="836">
        <v>33</v>
      </c>
      <c r="P3147" s="835">
        <v>20147.05</v>
      </c>
      <c r="Q3147" s="837">
        <v>0.80882352941176472</v>
      </c>
      <c r="R3147" s="832">
        <v>55</v>
      </c>
      <c r="S3147" s="837">
        <v>0.80882352941176472</v>
      </c>
      <c r="T3147" s="836">
        <v>26.5</v>
      </c>
      <c r="U3147" s="838">
        <v>0.80303030303030298</v>
      </c>
    </row>
    <row r="3148" spans="1:21" ht="14.4" customHeight="1" x14ac:dyDescent="0.3">
      <c r="A3148" s="831">
        <v>10</v>
      </c>
      <c r="B3148" s="832" t="s">
        <v>2982</v>
      </c>
      <c r="C3148" s="832" t="s">
        <v>2995</v>
      </c>
      <c r="D3148" s="833" t="s">
        <v>6900</v>
      </c>
      <c r="E3148" s="834" t="s">
        <v>3057</v>
      </c>
      <c r="F3148" s="832" t="s">
        <v>2984</v>
      </c>
      <c r="G3148" s="832" t="s">
        <v>4234</v>
      </c>
      <c r="H3148" s="832" t="s">
        <v>630</v>
      </c>
      <c r="I3148" s="832" t="s">
        <v>2702</v>
      </c>
      <c r="J3148" s="832" t="s">
        <v>1503</v>
      </c>
      <c r="K3148" s="832" t="s">
        <v>2703</v>
      </c>
      <c r="L3148" s="835">
        <v>54.95</v>
      </c>
      <c r="M3148" s="835">
        <v>2198</v>
      </c>
      <c r="N3148" s="832">
        <v>40</v>
      </c>
      <c r="O3148" s="836">
        <v>13</v>
      </c>
      <c r="P3148" s="835">
        <v>1099</v>
      </c>
      <c r="Q3148" s="837">
        <v>0.5</v>
      </c>
      <c r="R3148" s="832">
        <v>20</v>
      </c>
      <c r="S3148" s="837">
        <v>0.5</v>
      </c>
      <c r="T3148" s="836">
        <v>7</v>
      </c>
      <c r="U3148" s="838">
        <v>0.53846153846153844</v>
      </c>
    </row>
    <row r="3149" spans="1:21" ht="14.4" customHeight="1" x14ac:dyDescent="0.3">
      <c r="A3149" s="831">
        <v>10</v>
      </c>
      <c r="B3149" s="832" t="s">
        <v>2982</v>
      </c>
      <c r="C3149" s="832" t="s">
        <v>2995</v>
      </c>
      <c r="D3149" s="833" t="s">
        <v>6900</v>
      </c>
      <c r="E3149" s="834" t="s">
        <v>3057</v>
      </c>
      <c r="F3149" s="832" t="s">
        <v>2984</v>
      </c>
      <c r="G3149" s="832" t="s">
        <v>4234</v>
      </c>
      <c r="H3149" s="832" t="s">
        <v>630</v>
      </c>
      <c r="I3149" s="832" t="s">
        <v>5171</v>
      </c>
      <c r="J3149" s="832" t="s">
        <v>1503</v>
      </c>
      <c r="K3149" s="832" t="s">
        <v>5172</v>
      </c>
      <c r="L3149" s="835">
        <v>0</v>
      </c>
      <c r="M3149" s="835">
        <v>0</v>
      </c>
      <c r="N3149" s="832">
        <v>2</v>
      </c>
      <c r="O3149" s="836">
        <v>1.5</v>
      </c>
      <c r="P3149" s="835">
        <v>0</v>
      </c>
      <c r="Q3149" s="837"/>
      <c r="R3149" s="832">
        <v>1</v>
      </c>
      <c r="S3149" s="837">
        <v>0.5</v>
      </c>
      <c r="T3149" s="836">
        <v>0.5</v>
      </c>
      <c r="U3149" s="838">
        <v>0.33333333333333331</v>
      </c>
    </row>
    <row r="3150" spans="1:21" ht="14.4" customHeight="1" x14ac:dyDescent="0.3">
      <c r="A3150" s="831">
        <v>10</v>
      </c>
      <c r="B3150" s="832" t="s">
        <v>2982</v>
      </c>
      <c r="C3150" s="832" t="s">
        <v>2995</v>
      </c>
      <c r="D3150" s="833" t="s">
        <v>6900</v>
      </c>
      <c r="E3150" s="834" t="s">
        <v>3057</v>
      </c>
      <c r="F3150" s="832" t="s">
        <v>2984</v>
      </c>
      <c r="G3150" s="832" t="s">
        <v>4234</v>
      </c>
      <c r="H3150" s="832" t="s">
        <v>630</v>
      </c>
      <c r="I3150" s="832" t="s">
        <v>5173</v>
      </c>
      <c r="J3150" s="832" t="s">
        <v>1503</v>
      </c>
      <c r="K3150" s="832" t="s">
        <v>5174</v>
      </c>
      <c r="L3150" s="835">
        <v>109.89</v>
      </c>
      <c r="M3150" s="835">
        <v>8791.2000000000007</v>
      </c>
      <c r="N3150" s="832">
        <v>80</v>
      </c>
      <c r="O3150" s="836">
        <v>28</v>
      </c>
      <c r="P3150" s="835">
        <v>3186.8100000000004</v>
      </c>
      <c r="Q3150" s="837">
        <v>0.36249999999999999</v>
      </c>
      <c r="R3150" s="832">
        <v>29</v>
      </c>
      <c r="S3150" s="837">
        <v>0.36249999999999999</v>
      </c>
      <c r="T3150" s="836">
        <v>8.5</v>
      </c>
      <c r="U3150" s="838">
        <v>0.30357142857142855</v>
      </c>
    </row>
    <row r="3151" spans="1:21" ht="14.4" customHeight="1" x14ac:dyDescent="0.3">
      <c r="A3151" s="831">
        <v>10</v>
      </c>
      <c r="B3151" s="832" t="s">
        <v>2982</v>
      </c>
      <c r="C3151" s="832" t="s">
        <v>2995</v>
      </c>
      <c r="D3151" s="833" t="s">
        <v>6900</v>
      </c>
      <c r="E3151" s="834" t="s">
        <v>3057</v>
      </c>
      <c r="F3151" s="832" t="s">
        <v>2984</v>
      </c>
      <c r="G3151" s="832" t="s">
        <v>4234</v>
      </c>
      <c r="H3151" s="832" t="s">
        <v>630</v>
      </c>
      <c r="I3151" s="832" t="s">
        <v>4990</v>
      </c>
      <c r="J3151" s="832" t="s">
        <v>1503</v>
      </c>
      <c r="K3151" s="832" t="s">
        <v>4991</v>
      </c>
      <c r="L3151" s="835">
        <v>0</v>
      </c>
      <c r="M3151" s="835">
        <v>0</v>
      </c>
      <c r="N3151" s="832">
        <v>8</v>
      </c>
      <c r="O3151" s="836">
        <v>2.5</v>
      </c>
      <c r="P3151" s="835">
        <v>0</v>
      </c>
      <c r="Q3151" s="837"/>
      <c r="R3151" s="832">
        <v>5</v>
      </c>
      <c r="S3151" s="837">
        <v>0.625</v>
      </c>
      <c r="T3151" s="836">
        <v>1.5</v>
      </c>
      <c r="U3151" s="838">
        <v>0.6</v>
      </c>
    </row>
    <row r="3152" spans="1:21" ht="14.4" customHeight="1" x14ac:dyDescent="0.3">
      <c r="A3152" s="831">
        <v>10</v>
      </c>
      <c r="B3152" s="832" t="s">
        <v>2982</v>
      </c>
      <c r="C3152" s="832" t="s">
        <v>2995</v>
      </c>
      <c r="D3152" s="833" t="s">
        <v>6900</v>
      </c>
      <c r="E3152" s="834" t="s">
        <v>3057</v>
      </c>
      <c r="F3152" s="832" t="s">
        <v>2984</v>
      </c>
      <c r="G3152" s="832" t="s">
        <v>4234</v>
      </c>
      <c r="H3152" s="832" t="s">
        <v>630</v>
      </c>
      <c r="I3152" s="832" t="s">
        <v>5175</v>
      </c>
      <c r="J3152" s="832" t="s">
        <v>1503</v>
      </c>
      <c r="K3152" s="832" t="s">
        <v>5176</v>
      </c>
      <c r="L3152" s="835">
        <v>183.16</v>
      </c>
      <c r="M3152" s="835">
        <v>8608.52</v>
      </c>
      <c r="N3152" s="832">
        <v>47</v>
      </c>
      <c r="O3152" s="836">
        <v>11.5</v>
      </c>
      <c r="P3152" s="835">
        <v>4212.6799999999994</v>
      </c>
      <c r="Q3152" s="837">
        <v>0.4893617021276595</v>
      </c>
      <c r="R3152" s="832">
        <v>23</v>
      </c>
      <c r="S3152" s="837">
        <v>0.48936170212765956</v>
      </c>
      <c r="T3152" s="836">
        <v>5.5</v>
      </c>
      <c r="U3152" s="838">
        <v>0.47826086956521741</v>
      </c>
    </row>
    <row r="3153" spans="1:21" ht="14.4" customHeight="1" x14ac:dyDescent="0.3">
      <c r="A3153" s="831">
        <v>10</v>
      </c>
      <c r="B3153" s="832" t="s">
        <v>2982</v>
      </c>
      <c r="C3153" s="832" t="s">
        <v>2995</v>
      </c>
      <c r="D3153" s="833" t="s">
        <v>6900</v>
      </c>
      <c r="E3153" s="834" t="s">
        <v>3057</v>
      </c>
      <c r="F3153" s="832" t="s">
        <v>2984</v>
      </c>
      <c r="G3153" s="832" t="s">
        <v>4234</v>
      </c>
      <c r="H3153" s="832" t="s">
        <v>689</v>
      </c>
      <c r="I3153" s="832" t="s">
        <v>2505</v>
      </c>
      <c r="J3153" s="832" t="s">
        <v>760</v>
      </c>
      <c r="K3153" s="832" t="s">
        <v>2506</v>
      </c>
      <c r="L3153" s="835">
        <v>63.34</v>
      </c>
      <c r="M3153" s="835">
        <v>9564.34</v>
      </c>
      <c r="N3153" s="832">
        <v>151</v>
      </c>
      <c r="O3153" s="836">
        <v>40</v>
      </c>
      <c r="P3153" s="835">
        <v>3673.7200000000003</v>
      </c>
      <c r="Q3153" s="837">
        <v>0.38410596026490068</v>
      </c>
      <c r="R3153" s="832">
        <v>58</v>
      </c>
      <c r="S3153" s="837">
        <v>0.38410596026490068</v>
      </c>
      <c r="T3153" s="836">
        <v>16.5</v>
      </c>
      <c r="U3153" s="838">
        <v>0.41249999999999998</v>
      </c>
    </row>
    <row r="3154" spans="1:21" ht="14.4" customHeight="1" x14ac:dyDescent="0.3">
      <c r="A3154" s="831">
        <v>10</v>
      </c>
      <c r="B3154" s="832" t="s">
        <v>2982</v>
      </c>
      <c r="C3154" s="832" t="s">
        <v>2995</v>
      </c>
      <c r="D3154" s="833" t="s">
        <v>6900</v>
      </c>
      <c r="E3154" s="834" t="s">
        <v>3057</v>
      </c>
      <c r="F3154" s="832" t="s">
        <v>2984</v>
      </c>
      <c r="G3154" s="832" t="s">
        <v>4234</v>
      </c>
      <c r="H3154" s="832" t="s">
        <v>689</v>
      </c>
      <c r="I3154" s="832" t="s">
        <v>2781</v>
      </c>
      <c r="J3154" s="832" t="s">
        <v>2782</v>
      </c>
      <c r="K3154" s="832" t="s">
        <v>2783</v>
      </c>
      <c r="L3154" s="835">
        <v>219.78</v>
      </c>
      <c r="M3154" s="835">
        <v>8791.2000000000007</v>
      </c>
      <c r="N3154" s="832">
        <v>40</v>
      </c>
      <c r="O3154" s="836">
        <v>28.5</v>
      </c>
      <c r="P3154" s="835">
        <v>4395.6000000000013</v>
      </c>
      <c r="Q3154" s="837">
        <v>0.50000000000000011</v>
      </c>
      <c r="R3154" s="832">
        <v>20</v>
      </c>
      <c r="S3154" s="837">
        <v>0.5</v>
      </c>
      <c r="T3154" s="836">
        <v>16</v>
      </c>
      <c r="U3154" s="838">
        <v>0.56140350877192979</v>
      </c>
    </row>
    <row r="3155" spans="1:21" ht="14.4" customHeight="1" x14ac:dyDescent="0.3">
      <c r="A3155" s="831">
        <v>10</v>
      </c>
      <c r="B3155" s="832" t="s">
        <v>2982</v>
      </c>
      <c r="C3155" s="832" t="s">
        <v>2995</v>
      </c>
      <c r="D3155" s="833" t="s">
        <v>6900</v>
      </c>
      <c r="E3155" s="834" t="s">
        <v>3057</v>
      </c>
      <c r="F3155" s="832" t="s">
        <v>2984</v>
      </c>
      <c r="G3155" s="832" t="s">
        <v>4234</v>
      </c>
      <c r="H3155" s="832" t="s">
        <v>689</v>
      </c>
      <c r="I3155" s="832" t="s">
        <v>2840</v>
      </c>
      <c r="J3155" s="832" t="s">
        <v>2700</v>
      </c>
      <c r="K3155" s="832" t="s">
        <v>2841</v>
      </c>
      <c r="L3155" s="835">
        <v>109.89</v>
      </c>
      <c r="M3155" s="835">
        <v>439.56</v>
      </c>
      <c r="N3155" s="832">
        <v>4</v>
      </c>
      <c r="O3155" s="836">
        <v>2.5</v>
      </c>
      <c r="P3155" s="835">
        <v>329.67</v>
      </c>
      <c r="Q3155" s="837">
        <v>0.75</v>
      </c>
      <c r="R3155" s="832">
        <v>3</v>
      </c>
      <c r="S3155" s="837">
        <v>0.75</v>
      </c>
      <c r="T3155" s="836">
        <v>1.5</v>
      </c>
      <c r="U3155" s="838">
        <v>0.6</v>
      </c>
    </row>
    <row r="3156" spans="1:21" ht="14.4" customHeight="1" x14ac:dyDescent="0.3">
      <c r="A3156" s="831">
        <v>10</v>
      </c>
      <c r="B3156" s="832" t="s">
        <v>2982</v>
      </c>
      <c r="C3156" s="832" t="s">
        <v>2995</v>
      </c>
      <c r="D3156" s="833" t="s">
        <v>6900</v>
      </c>
      <c r="E3156" s="834" t="s">
        <v>3057</v>
      </c>
      <c r="F3156" s="832" t="s">
        <v>2984</v>
      </c>
      <c r="G3156" s="832" t="s">
        <v>4234</v>
      </c>
      <c r="H3156" s="832" t="s">
        <v>630</v>
      </c>
      <c r="I3156" s="832" t="s">
        <v>5182</v>
      </c>
      <c r="J3156" s="832" t="s">
        <v>5183</v>
      </c>
      <c r="K3156" s="832" t="s">
        <v>5184</v>
      </c>
      <c r="L3156" s="835">
        <v>219.78</v>
      </c>
      <c r="M3156" s="835">
        <v>219.78</v>
      </c>
      <c r="N3156" s="832">
        <v>1</v>
      </c>
      <c r="O3156" s="836">
        <v>1</v>
      </c>
      <c r="P3156" s="835">
        <v>219.78</v>
      </c>
      <c r="Q3156" s="837">
        <v>1</v>
      </c>
      <c r="R3156" s="832">
        <v>1</v>
      </c>
      <c r="S3156" s="837">
        <v>1</v>
      </c>
      <c r="T3156" s="836">
        <v>1</v>
      </c>
      <c r="U3156" s="838">
        <v>1</v>
      </c>
    </row>
    <row r="3157" spans="1:21" ht="14.4" customHeight="1" x14ac:dyDescent="0.3">
      <c r="A3157" s="831">
        <v>10</v>
      </c>
      <c r="B3157" s="832" t="s">
        <v>2982</v>
      </c>
      <c r="C3157" s="832" t="s">
        <v>2995</v>
      </c>
      <c r="D3157" s="833" t="s">
        <v>6900</v>
      </c>
      <c r="E3157" s="834" t="s">
        <v>3057</v>
      </c>
      <c r="F3157" s="832" t="s">
        <v>2984</v>
      </c>
      <c r="G3157" s="832" t="s">
        <v>4234</v>
      </c>
      <c r="H3157" s="832" t="s">
        <v>630</v>
      </c>
      <c r="I3157" s="832" t="s">
        <v>5609</v>
      </c>
      <c r="J3157" s="832" t="s">
        <v>5180</v>
      </c>
      <c r="K3157" s="832" t="s">
        <v>5610</v>
      </c>
      <c r="L3157" s="835">
        <v>183.16</v>
      </c>
      <c r="M3157" s="835">
        <v>2197.92</v>
      </c>
      <c r="N3157" s="832">
        <v>12</v>
      </c>
      <c r="O3157" s="836">
        <v>1</v>
      </c>
      <c r="P3157" s="835">
        <v>1098.96</v>
      </c>
      <c r="Q3157" s="837">
        <v>0.5</v>
      </c>
      <c r="R3157" s="832">
        <v>6</v>
      </c>
      <c r="S3157" s="837">
        <v>0.5</v>
      </c>
      <c r="T3157" s="836">
        <v>0.5</v>
      </c>
      <c r="U3157" s="838">
        <v>0.5</v>
      </c>
    </row>
    <row r="3158" spans="1:21" ht="14.4" customHeight="1" x14ac:dyDescent="0.3">
      <c r="A3158" s="831">
        <v>10</v>
      </c>
      <c r="B3158" s="832" t="s">
        <v>2982</v>
      </c>
      <c r="C3158" s="832" t="s">
        <v>2995</v>
      </c>
      <c r="D3158" s="833" t="s">
        <v>6900</v>
      </c>
      <c r="E3158" s="834" t="s">
        <v>3057</v>
      </c>
      <c r="F3158" s="832" t="s">
        <v>2984</v>
      </c>
      <c r="G3158" s="832" t="s">
        <v>4234</v>
      </c>
      <c r="H3158" s="832" t="s">
        <v>630</v>
      </c>
      <c r="I3158" s="832" t="s">
        <v>4238</v>
      </c>
      <c r="J3158" s="832" t="s">
        <v>4236</v>
      </c>
      <c r="K3158" s="832" t="s">
        <v>4239</v>
      </c>
      <c r="L3158" s="835">
        <v>54.95</v>
      </c>
      <c r="M3158" s="835">
        <v>329.70000000000005</v>
      </c>
      <c r="N3158" s="832">
        <v>6</v>
      </c>
      <c r="O3158" s="836">
        <v>2</v>
      </c>
      <c r="P3158" s="835">
        <v>329.70000000000005</v>
      </c>
      <c r="Q3158" s="837">
        <v>1</v>
      </c>
      <c r="R3158" s="832">
        <v>6</v>
      </c>
      <c r="S3158" s="837">
        <v>1</v>
      </c>
      <c r="T3158" s="836">
        <v>2</v>
      </c>
      <c r="U3158" s="838">
        <v>1</v>
      </c>
    </row>
    <row r="3159" spans="1:21" ht="14.4" customHeight="1" x14ac:dyDescent="0.3">
      <c r="A3159" s="831">
        <v>10</v>
      </c>
      <c r="B3159" s="832" t="s">
        <v>2982</v>
      </c>
      <c r="C3159" s="832" t="s">
        <v>2995</v>
      </c>
      <c r="D3159" s="833" t="s">
        <v>6900</v>
      </c>
      <c r="E3159" s="834" t="s">
        <v>3057</v>
      </c>
      <c r="F3159" s="832" t="s">
        <v>2984</v>
      </c>
      <c r="G3159" s="832" t="s">
        <v>4234</v>
      </c>
      <c r="H3159" s="832" t="s">
        <v>630</v>
      </c>
      <c r="I3159" s="832" t="s">
        <v>5611</v>
      </c>
      <c r="J3159" s="832" t="s">
        <v>5612</v>
      </c>
      <c r="K3159" s="832" t="s">
        <v>5613</v>
      </c>
      <c r="L3159" s="835">
        <v>109.89</v>
      </c>
      <c r="M3159" s="835">
        <v>219.78</v>
      </c>
      <c r="N3159" s="832">
        <v>2</v>
      </c>
      <c r="O3159" s="836">
        <v>1</v>
      </c>
      <c r="P3159" s="835">
        <v>109.89</v>
      </c>
      <c r="Q3159" s="837">
        <v>0.5</v>
      </c>
      <c r="R3159" s="832">
        <v>1</v>
      </c>
      <c r="S3159" s="837">
        <v>0.5</v>
      </c>
      <c r="T3159" s="836">
        <v>0.5</v>
      </c>
      <c r="U3159" s="838">
        <v>0.5</v>
      </c>
    </row>
    <row r="3160" spans="1:21" ht="14.4" customHeight="1" x14ac:dyDescent="0.3">
      <c r="A3160" s="831">
        <v>10</v>
      </c>
      <c r="B3160" s="832" t="s">
        <v>2982</v>
      </c>
      <c r="C3160" s="832" t="s">
        <v>2995</v>
      </c>
      <c r="D3160" s="833" t="s">
        <v>6900</v>
      </c>
      <c r="E3160" s="834" t="s">
        <v>3057</v>
      </c>
      <c r="F3160" s="832" t="s">
        <v>2984</v>
      </c>
      <c r="G3160" s="832" t="s">
        <v>4234</v>
      </c>
      <c r="H3160" s="832" t="s">
        <v>630</v>
      </c>
      <c r="I3160" s="832" t="s">
        <v>5185</v>
      </c>
      <c r="J3160" s="832" t="s">
        <v>1503</v>
      </c>
      <c r="K3160" s="832" t="s">
        <v>5186</v>
      </c>
      <c r="L3160" s="835">
        <v>183.16</v>
      </c>
      <c r="M3160" s="835">
        <v>1648.44</v>
      </c>
      <c r="N3160" s="832">
        <v>9</v>
      </c>
      <c r="O3160" s="836">
        <v>3</v>
      </c>
      <c r="P3160" s="835">
        <v>549.48</v>
      </c>
      <c r="Q3160" s="837">
        <v>0.33333333333333331</v>
      </c>
      <c r="R3160" s="832">
        <v>3</v>
      </c>
      <c r="S3160" s="837">
        <v>0.33333333333333331</v>
      </c>
      <c r="T3160" s="836">
        <v>1</v>
      </c>
      <c r="U3160" s="838">
        <v>0.33333333333333331</v>
      </c>
    </row>
    <row r="3161" spans="1:21" ht="14.4" customHeight="1" x14ac:dyDescent="0.3">
      <c r="A3161" s="831">
        <v>10</v>
      </c>
      <c r="B3161" s="832" t="s">
        <v>2982</v>
      </c>
      <c r="C3161" s="832" t="s">
        <v>2995</v>
      </c>
      <c r="D3161" s="833" t="s">
        <v>6900</v>
      </c>
      <c r="E3161" s="834" t="s">
        <v>3057</v>
      </c>
      <c r="F3161" s="832" t="s">
        <v>2984</v>
      </c>
      <c r="G3161" s="832" t="s">
        <v>5061</v>
      </c>
      <c r="H3161" s="832" t="s">
        <v>689</v>
      </c>
      <c r="I3161" s="832" t="s">
        <v>2921</v>
      </c>
      <c r="J3161" s="832" t="s">
        <v>2509</v>
      </c>
      <c r="K3161" s="832" t="s">
        <v>2922</v>
      </c>
      <c r="L3161" s="835">
        <v>221.44</v>
      </c>
      <c r="M3161" s="835">
        <v>4650.24</v>
      </c>
      <c r="N3161" s="832">
        <v>21</v>
      </c>
      <c r="O3161" s="836">
        <v>4</v>
      </c>
      <c r="P3161" s="835">
        <v>3321.6000000000004</v>
      </c>
      <c r="Q3161" s="837">
        <v>0.71428571428571441</v>
      </c>
      <c r="R3161" s="832">
        <v>15</v>
      </c>
      <c r="S3161" s="837">
        <v>0.7142857142857143</v>
      </c>
      <c r="T3161" s="836">
        <v>2</v>
      </c>
      <c r="U3161" s="838">
        <v>0.5</v>
      </c>
    </row>
    <row r="3162" spans="1:21" ht="14.4" customHeight="1" x14ac:dyDescent="0.3">
      <c r="A3162" s="831">
        <v>10</v>
      </c>
      <c r="B3162" s="832" t="s">
        <v>2982</v>
      </c>
      <c r="C3162" s="832" t="s">
        <v>2995</v>
      </c>
      <c r="D3162" s="833" t="s">
        <v>6900</v>
      </c>
      <c r="E3162" s="834" t="s">
        <v>3057</v>
      </c>
      <c r="F3162" s="832" t="s">
        <v>2984</v>
      </c>
      <c r="G3162" s="832" t="s">
        <v>5061</v>
      </c>
      <c r="H3162" s="832" t="s">
        <v>689</v>
      </c>
      <c r="I3162" s="832" t="s">
        <v>5191</v>
      </c>
      <c r="J3162" s="832" t="s">
        <v>2509</v>
      </c>
      <c r="K3162" s="832" t="s">
        <v>5192</v>
      </c>
      <c r="L3162" s="835">
        <v>516.71</v>
      </c>
      <c r="M3162" s="835">
        <v>31519.310000000005</v>
      </c>
      <c r="N3162" s="832">
        <v>61</v>
      </c>
      <c r="O3162" s="836">
        <v>19</v>
      </c>
      <c r="P3162" s="835">
        <v>14467.880000000001</v>
      </c>
      <c r="Q3162" s="837">
        <v>0.45901639344262291</v>
      </c>
      <c r="R3162" s="832">
        <v>28</v>
      </c>
      <c r="S3162" s="837">
        <v>0.45901639344262296</v>
      </c>
      <c r="T3162" s="836">
        <v>10</v>
      </c>
      <c r="U3162" s="838">
        <v>0.52631578947368418</v>
      </c>
    </row>
    <row r="3163" spans="1:21" ht="14.4" customHeight="1" x14ac:dyDescent="0.3">
      <c r="A3163" s="831">
        <v>10</v>
      </c>
      <c r="B3163" s="832" t="s">
        <v>2982</v>
      </c>
      <c r="C3163" s="832" t="s">
        <v>2995</v>
      </c>
      <c r="D3163" s="833" t="s">
        <v>6900</v>
      </c>
      <c r="E3163" s="834" t="s">
        <v>3057</v>
      </c>
      <c r="F3163" s="832" t="s">
        <v>2984</v>
      </c>
      <c r="G3163" s="832" t="s">
        <v>5061</v>
      </c>
      <c r="H3163" s="832" t="s">
        <v>689</v>
      </c>
      <c r="I3163" s="832" t="s">
        <v>2704</v>
      </c>
      <c r="J3163" s="832" t="s">
        <v>2509</v>
      </c>
      <c r="K3163" s="832" t="s">
        <v>2705</v>
      </c>
      <c r="L3163" s="835">
        <v>55.37</v>
      </c>
      <c r="M3163" s="835">
        <v>4706.45</v>
      </c>
      <c r="N3163" s="832">
        <v>85</v>
      </c>
      <c r="O3163" s="836">
        <v>14</v>
      </c>
      <c r="P3163" s="835">
        <v>3931.2699999999995</v>
      </c>
      <c r="Q3163" s="837">
        <v>0.83529411764705874</v>
      </c>
      <c r="R3163" s="832">
        <v>71</v>
      </c>
      <c r="S3163" s="837">
        <v>0.83529411764705885</v>
      </c>
      <c r="T3163" s="836">
        <v>12</v>
      </c>
      <c r="U3163" s="838">
        <v>0.8571428571428571</v>
      </c>
    </row>
    <row r="3164" spans="1:21" ht="14.4" customHeight="1" x14ac:dyDescent="0.3">
      <c r="A3164" s="831">
        <v>10</v>
      </c>
      <c r="B3164" s="832" t="s">
        <v>2982</v>
      </c>
      <c r="C3164" s="832" t="s">
        <v>2995</v>
      </c>
      <c r="D3164" s="833" t="s">
        <v>6900</v>
      </c>
      <c r="E3164" s="834" t="s">
        <v>3057</v>
      </c>
      <c r="F3164" s="832" t="s">
        <v>2984</v>
      </c>
      <c r="G3164" s="832" t="s">
        <v>5061</v>
      </c>
      <c r="H3164" s="832" t="s">
        <v>689</v>
      </c>
      <c r="I3164" s="832" t="s">
        <v>2923</v>
      </c>
      <c r="J3164" s="832" t="s">
        <v>2509</v>
      </c>
      <c r="K3164" s="832" t="s">
        <v>2924</v>
      </c>
      <c r="L3164" s="835">
        <v>110.73</v>
      </c>
      <c r="M3164" s="835">
        <v>13287.599999999999</v>
      </c>
      <c r="N3164" s="832">
        <v>120</v>
      </c>
      <c r="O3164" s="836">
        <v>18</v>
      </c>
      <c r="P3164" s="835">
        <v>12401.759999999998</v>
      </c>
      <c r="Q3164" s="837">
        <v>0.93333333333333335</v>
      </c>
      <c r="R3164" s="832">
        <v>112</v>
      </c>
      <c r="S3164" s="837">
        <v>0.93333333333333335</v>
      </c>
      <c r="T3164" s="836">
        <v>16.5</v>
      </c>
      <c r="U3164" s="838">
        <v>0.91666666666666663</v>
      </c>
    </row>
    <row r="3165" spans="1:21" ht="14.4" customHeight="1" x14ac:dyDescent="0.3">
      <c r="A3165" s="831">
        <v>10</v>
      </c>
      <c r="B3165" s="832" t="s">
        <v>2982</v>
      </c>
      <c r="C3165" s="832" t="s">
        <v>2995</v>
      </c>
      <c r="D3165" s="833" t="s">
        <v>6900</v>
      </c>
      <c r="E3165" s="834" t="s">
        <v>3057</v>
      </c>
      <c r="F3165" s="832" t="s">
        <v>2984</v>
      </c>
      <c r="G3165" s="832" t="s">
        <v>5061</v>
      </c>
      <c r="H3165" s="832" t="s">
        <v>630</v>
      </c>
      <c r="I3165" s="832" t="s">
        <v>5614</v>
      </c>
      <c r="J3165" s="832" t="s">
        <v>2509</v>
      </c>
      <c r="K3165" s="832" t="s">
        <v>1859</v>
      </c>
      <c r="L3165" s="835">
        <v>0</v>
      </c>
      <c r="M3165" s="835">
        <v>0</v>
      </c>
      <c r="N3165" s="832">
        <v>11</v>
      </c>
      <c r="O3165" s="836">
        <v>5</v>
      </c>
      <c r="P3165" s="835">
        <v>0</v>
      </c>
      <c r="Q3165" s="837"/>
      <c r="R3165" s="832">
        <v>2</v>
      </c>
      <c r="S3165" s="837">
        <v>0.18181818181818182</v>
      </c>
      <c r="T3165" s="836">
        <v>1</v>
      </c>
      <c r="U3165" s="838">
        <v>0.2</v>
      </c>
    </row>
    <row r="3166" spans="1:21" ht="14.4" customHeight="1" x14ac:dyDescent="0.3">
      <c r="A3166" s="831">
        <v>10</v>
      </c>
      <c r="B3166" s="832" t="s">
        <v>2982</v>
      </c>
      <c r="C3166" s="832" t="s">
        <v>2995</v>
      </c>
      <c r="D3166" s="833" t="s">
        <v>6900</v>
      </c>
      <c r="E3166" s="834" t="s">
        <v>3057</v>
      </c>
      <c r="F3166" s="832" t="s">
        <v>2984</v>
      </c>
      <c r="G3166" s="832" t="s">
        <v>5061</v>
      </c>
      <c r="H3166" s="832" t="s">
        <v>689</v>
      </c>
      <c r="I3166" s="832" t="s">
        <v>2508</v>
      </c>
      <c r="J3166" s="832" t="s">
        <v>2509</v>
      </c>
      <c r="K3166" s="832" t="s">
        <v>2510</v>
      </c>
      <c r="L3166" s="835">
        <v>11.07</v>
      </c>
      <c r="M3166" s="835">
        <v>110.7</v>
      </c>
      <c r="N3166" s="832">
        <v>10</v>
      </c>
      <c r="O3166" s="836">
        <v>1</v>
      </c>
      <c r="P3166" s="835">
        <v>110.7</v>
      </c>
      <c r="Q3166" s="837">
        <v>1</v>
      </c>
      <c r="R3166" s="832">
        <v>10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10</v>
      </c>
      <c r="B3167" s="832" t="s">
        <v>2982</v>
      </c>
      <c r="C3167" s="832" t="s">
        <v>2995</v>
      </c>
      <c r="D3167" s="833" t="s">
        <v>6900</v>
      </c>
      <c r="E3167" s="834" t="s">
        <v>3057</v>
      </c>
      <c r="F3167" s="832" t="s">
        <v>2984</v>
      </c>
      <c r="G3167" s="832" t="s">
        <v>3757</v>
      </c>
      <c r="H3167" s="832" t="s">
        <v>630</v>
      </c>
      <c r="I3167" s="832" t="s">
        <v>3903</v>
      </c>
      <c r="J3167" s="832" t="s">
        <v>3904</v>
      </c>
      <c r="K3167" s="832" t="s">
        <v>3905</v>
      </c>
      <c r="L3167" s="835">
        <v>0</v>
      </c>
      <c r="M3167" s="835">
        <v>0</v>
      </c>
      <c r="N3167" s="832">
        <v>1</v>
      </c>
      <c r="O3167" s="836">
        <v>1</v>
      </c>
      <c r="P3167" s="835">
        <v>0</v>
      </c>
      <c r="Q3167" s="837"/>
      <c r="R3167" s="832">
        <v>1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10</v>
      </c>
      <c r="B3168" s="832" t="s">
        <v>2982</v>
      </c>
      <c r="C3168" s="832" t="s">
        <v>2995</v>
      </c>
      <c r="D3168" s="833" t="s">
        <v>6900</v>
      </c>
      <c r="E3168" s="834" t="s">
        <v>3057</v>
      </c>
      <c r="F3168" s="832" t="s">
        <v>2984</v>
      </c>
      <c r="G3168" s="832" t="s">
        <v>3829</v>
      </c>
      <c r="H3168" s="832" t="s">
        <v>689</v>
      </c>
      <c r="I3168" s="832" t="s">
        <v>2927</v>
      </c>
      <c r="J3168" s="832" t="s">
        <v>2926</v>
      </c>
      <c r="K3168" s="832" t="s">
        <v>2928</v>
      </c>
      <c r="L3168" s="835">
        <v>1170.93</v>
      </c>
      <c r="M3168" s="835">
        <v>16393.02</v>
      </c>
      <c r="N3168" s="832">
        <v>14</v>
      </c>
      <c r="O3168" s="836">
        <v>4.5</v>
      </c>
      <c r="P3168" s="835">
        <v>16393.02</v>
      </c>
      <c r="Q3168" s="837">
        <v>1</v>
      </c>
      <c r="R3168" s="832">
        <v>14</v>
      </c>
      <c r="S3168" s="837">
        <v>1</v>
      </c>
      <c r="T3168" s="836">
        <v>4.5</v>
      </c>
      <c r="U3168" s="838">
        <v>1</v>
      </c>
    </row>
    <row r="3169" spans="1:21" ht="14.4" customHeight="1" x14ac:dyDescent="0.3">
      <c r="A3169" s="831">
        <v>10</v>
      </c>
      <c r="B3169" s="832" t="s">
        <v>2982</v>
      </c>
      <c r="C3169" s="832" t="s">
        <v>2995</v>
      </c>
      <c r="D3169" s="833" t="s">
        <v>6900</v>
      </c>
      <c r="E3169" s="834" t="s">
        <v>3057</v>
      </c>
      <c r="F3169" s="832" t="s">
        <v>2984</v>
      </c>
      <c r="G3169" s="832" t="s">
        <v>3829</v>
      </c>
      <c r="H3169" s="832" t="s">
        <v>630</v>
      </c>
      <c r="I3169" s="832" t="s">
        <v>3830</v>
      </c>
      <c r="J3169" s="832" t="s">
        <v>3831</v>
      </c>
      <c r="K3169" s="832" t="s">
        <v>2514</v>
      </c>
      <c r="L3169" s="835">
        <v>292.74</v>
      </c>
      <c r="M3169" s="835">
        <v>6733.0199999999995</v>
      </c>
      <c r="N3169" s="832">
        <v>23</v>
      </c>
      <c r="O3169" s="836">
        <v>8</v>
      </c>
      <c r="P3169" s="835">
        <v>5269.32</v>
      </c>
      <c r="Q3169" s="837">
        <v>0.78260869565217395</v>
      </c>
      <c r="R3169" s="832">
        <v>18</v>
      </c>
      <c r="S3169" s="837">
        <v>0.78260869565217395</v>
      </c>
      <c r="T3169" s="836">
        <v>6.5</v>
      </c>
      <c r="U3169" s="838">
        <v>0.8125</v>
      </c>
    </row>
    <row r="3170" spans="1:21" ht="14.4" customHeight="1" x14ac:dyDescent="0.3">
      <c r="A3170" s="831">
        <v>10</v>
      </c>
      <c r="B3170" s="832" t="s">
        <v>2982</v>
      </c>
      <c r="C3170" s="832" t="s">
        <v>2995</v>
      </c>
      <c r="D3170" s="833" t="s">
        <v>6900</v>
      </c>
      <c r="E3170" s="834" t="s">
        <v>3057</v>
      </c>
      <c r="F3170" s="832" t="s">
        <v>2984</v>
      </c>
      <c r="G3170" s="832" t="s">
        <v>3829</v>
      </c>
      <c r="H3170" s="832" t="s">
        <v>630</v>
      </c>
      <c r="I3170" s="832" t="s">
        <v>3832</v>
      </c>
      <c r="J3170" s="832" t="s">
        <v>3831</v>
      </c>
      <c r="K3170" s="832" t="s">
        <v>2613</v>
      </c>
      <c r="L3170" s="835">
        <v>585.46</v>
      </c>
      <c r="M3170" s="835">
        <v>16978.34</v>
      </c>
      <c r="N3170" s="832">
        <v>29</v>
      </c>
      <c r="O3170" s="836">
        <v>5</v>
      </c>
      <c r="P3170" s="835">
        <v>12294.66</v>
      </c>
      <c r="Q3170" s="837">
        <v>0.72413793103448276</v>
      </c>
      <c r="R3170" s="832">
        <v>21</v>
      </c>
      <c r="S3170" s="837">
        <v>0.72413793103448276</v>
      </c>
      <c r="T3170" s="836">
        <v>3.5</v>
      </c>
      <c r="U3170" s="838">
        <v>0.7</v>
      </c>
    </row>
    <row r="3171" spans="1:21" ht="14.4" customHeight="1" x14ac:dyDescent="0.3">
      <c r="A3171" s="831">
        <v>10</v>
      </c>
      <c r="B3171" s="832" t="s">
        <v>2982</v>
      </c>
      <c r="C3171" s="832" t="s">
        <v>2995</v>
      </c>
      <c r="D3171" s="833" t="s">
        <v>6900</v>
      </c>
      <c r="E3171" s="834" t="s">
        <v>3057</v>
      </c>
      <c r="F3171" s="832" t="s">
        <v>2984</v>
      </c>
      <c r="G3171" s="832" t="s">
        <v>3829</v>
      </c>
      <c r="H3171" s="832" t="s">
        <v>630</v>
      </c>
      <c r="I3171" s="832" t="s">
        <v>5195</v>
      </c>
      <c r="J3171" s="832" t="s">
        <v>3831</v>
      </c>
      <c r="K3171" s="832" t="s">
        <v>2928</v>
      </c>
      <c r="L3171" s="835">
        <v>1170.93</v>
      </c>
      <c r="M3171" s="835">
        <v>25760.46</v>
      </c>
      <c r="N3171" s="832">
        <v>22</v>
      </c>
      <c r="O3171" s="836">
        <v>8.5</v>
      </c>
      <c r="P3171" s="835">
        <v>17563.95</v>
      </c>
      <c r="Q3171" s="837">
        <v>0.68181818181818188</v>
      </c>
      <c r="R3171" s="832">
        <v>15</v>
      </c>
      <c r="S3171" s="837">
        <v>0.68181818181818177</v>
      </c>
      <c r="T3171" s="836">
        <v>5.5</v>
      </c>
      <c r="U3171" s="838">
        <v>0.6470588235294118</v>
      </c>
    </row>
    <row r="3172" spans="1:21" ht="14.4" customHeight="1" x14ac:dyDescent="0.3">
      <c r="A3172" s="831">
        <v>10</v>
      </c>
      <c r="B3172" s="832" t="s">
        <v>2982</v>
      </c>
      <c r="C3172" s="832" t="s">
        <v>2995</v>
      </c>
      <c r="D3172" s="833" t="s">
        <v>6900</v>
      </c>
      <c r="E3172" s="834" t="s">
        <v>3057</v>
      </c>
      <c r="F3172" s="832" t="s">
        <v>2984</v>
      </c>
      <c r="G3172" s="832" t="s">
        <v>3829</v>
      </c>
      <c r="H3172" s="832" t="s">
        <v>630</v>
      </c>
      <c r="I3172" s="832" t="s">
        <v>2512</v>
      </c>
      <c r="J3172" s="832" t="s">
        <v>2513</v>
      </c>
      <c r="K3172" s="832" t="s">
        <v>2514</v>
      </c>
      <c r="L3172" s="835">
        <v>292.74</v>
      </c>
      <c r="M3172" s="835">
        <v>15807.959999999997</v>
      </c>
      <c r="N3172" s="832">
        <v>54</v>
      </c>
      <c r="O3172" s="836">
        <v>14</v>
      </c>
      <c r="P3172" s="835">
        <v>13466.039999999997</v>
      </c>
      <c r="Q3172" s="837">
        <v>0.85185185185185186</v>
      </c>
      <c r="R3172" s="832">
        <v>46</v>
      </c>
      <c r="S3172" s="837">
        <v>0.85185185185185186</v>
      </c>
      <c r="T3172" s="836">
        <v>12</v>
      </c>
      <c r="U3172" s="838">
        <v>0.8571428571428571</v>
      </c>
    </row>
    <row r="3173" spans="1:21" ht="14.4" customHeight="1" x14ac:dyDescent="0.3">
      <c r="A3173" s="831">
        <v>10</v>
      </c>
      <c r="B3173" s="832" t="s">
        <v>2982</v>
      </c>
      <c r="C3173" s="832" t="s">
        <v>2995</v>
      </c>
      <c r="D3173" s="833" t="s">
        <v>6900</v>
      </c>
      <c r="E3173" s="834" t="s">
        <v>3057</v>
      </c>
      <c r="F3173" s="832" t="s">
        <v>2984</v>
      </c>
      <c r="G3173" s="832" t="s">
        <v>3829</v>
      </c>
      <c r="H3173" s="832" t="s">
        <v>630</v>
      </c>
      <c r="I3173" s="832" t="s">
        <v>5196</v>
      </c>
      <c r="J3173" s="832" t="s">
        <v>2513</v>
      </c>
      <c r="K3173" s="832" t="s">
        <v>4041</v>
      </c>
      <c r="L3173" s="835">
        <v>0</v>
      </c>
      <c r="M3173" s="835">
        <v>0</v>
      </c>
      <c r="N3173" s="832">
        <v>2</v>
      </c>
      <c r="O3173" s="836">
        <v>0.5</v>
      </c>
      <c r="P3173" s="835"/>
      <c r="Q3173" s="837"/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10</v>
      </c>
      <c r="B3174" s="832" t="s">
        <v>2982</v>
      </c>
      <c r="C3174" s="832" t="s">
        <v>2995</v>
      </c>
      <c r="D3174" s="833" t="s">
        <v>6900</v>
      </c>
      <c r="E3174" s="834" t="s">
        <v>3057</v>
      </c>
      <c r="F3174" s="832" t="s">
        <v>2984</v>
      </c>
      <c r="G3174" s="832" t="s">
        <v>3829</v>
      </c>
      <c r="H3174" s="832" t="s">
        <v>630</v>
      </c>
      <c r="I3174" s="832" t="s">
        <v>5197</v>
      </c>
      <c r="J3174" s="832" t="s">
        <v>2513</v>
      </c>
      <c r="K3174" s="832" t="s">
        <v>2928</v>
      </c>
      <c r="L3174" s="835">
        <v>1170.93</v>
      </c>
      <c r="M3174" s="835">
        <v>24589.530000000002</v>
      </c>
      <c r="N3174" s="832">
        <v>21</v>
      </c>
      <c r="O3174" s="836">
        <v>8</v>
      </c>
      <c r="P3174" s="835">
        <v>21076.74</v>
      </c>
      <c r="Q3174" s="837">
        <v>0.8571428571428571</v>
      </c>
      <c r="R3174" s="832">
        <v>18</v>
      </c>
      <c r="S3174" s="837">
        <v>0.8571428571428571</v>
      </c>
      <c r="T3174" s="836">
        <v>7</v>
      </c>
      <c r="U3174" s="838">
        <v>0.875</v>
      </c>
    </row>
    <row r="3175" spans="1:21" ht="14.4" customHeight="1" x14ac:dyDescent="0.3">
      <c r="A3175" s="831">
        <v>10</v>
      </c>
      <c r="B3175" s="832" t="s">
        <v>2982</v>
      </c>
      <c r="C3175" s="832" t="s">
        <v>2995</v>
      </c>
      <c r="D3175" s="833" t="s">
        <v>6900</v>
      </c>
      <c r="E3175" s="834" t="s">
        <v>3057</v>
      </c>
      <c r="F3175" s="832" t="s">
        <v>2984</v>
      </c>
      <c r="G3175" s="832" t="s">
        <v>3829</v>
      </c>
      <c r="H3175" s="832" t="s">
        <v>630</v>
      </c>
      <c r="I3175" s="832" t="s">
        <v>5198</v>
      </c>
      <c r="J3175" s="832" t="s">
        <v>2513</v>
      </c>
      <c r="K3175" s="832" t="s">
        <v>5199</v>
      </c>
      <c r="L3175" s="835">
        <v>1170.93</v>
      </c>
      <c r="M3175" s="835">
        <v>12880.230000000001</v>
      </c>
      <c r="N3175" s="832">
        <v>11</v>
      </c>
      <c r="O3175" s="836">
        <v>3.5</v>
      </c>
      <c r="P3175" s="835">
        <v>10538.37</v>
      </c>
      <c r="Q3175" s="837">
        <v>0.81818181818181812</v>
      </c>
      <c r="R3175" s="832">
        <v>9</v>
      </c>
      <c r="S3175" s="837">
        <v>0.81818181818181823</v>
      </c>
      <c r="T3175" s="836">
        <v>3</v>
      </c>
      <c r="U3175" s="838">
        <v>0.8571428571428571</v>
      </c>
    </row>
    <row r="3176" spans="1:21" ht="14.4" customHeight="1" x14ac:dyDescent="0.3">
      <c r="A3176" s="831">
        <v>10</v>
      </c>
      <c r="B3176" s="832" t="s">
        <v>2982</v>
      </c>
      <c r="C3176" s="832" t="s">
        <v>2995</v>
      </c>
      <c r="D3176" s="833" t="s">
        <v>6900</v>
      </c>
      <c r="E3176" s="834" t="s">
        <v>3057</v>
      </c>
      <c r="F3176" s="832" t="s">
        <v>2984</v>
      </c>
      <c r="G3176" s="832" t="s">
        <v>3829</v>
      </c>
      <c r="H3176" s="832" t="s">
        <v>630</v>
      </c>
      <c r="I3176" s="832" t="s">
        <v>5200</v>
      </c>
      <c r="J3176" s="832" t="s">
        <v>2513</v>
      </c>
      <c r="K3176" s="832" t="s">
        <v>5201</v>
      </c>
      <c r="L3176" s="835">
        <v>702.56</v>
      </c>
      <c r="M3176" s="835">
        <v>4215.3599999999997</v>
      </c>
      <c r="N3176" s="832">
        <v>6</v>
      </c>
      <c r="O3176" s="836">
        <v>3</v>
      </c>
      <c r="P3176" s="835">
        <v>4215.3599999999997</v>
      </c>
      <c r="Q3176" s="837">
        <v>1</v>
      </c>
      <c r="R3176" s="832">
        <v>6</v>
      </c>
      <c r="S3176" s="837">
        <v>1</v>
      </c>
      <c r="T3176" s="836">
        <v>3</v>
      </c>
      <c r="U3176" s="838">
        <v>1</v>
      </c>
    </row>
    <row r="3177" spans="1:21" ht="14.4" customHeight="1" x14ac:dyDescent="0.3">
      <c r="A3177" s="831">
        <v>10</v>
      </c>
      <c r="B3177" s="832" t="s">
        <v>2982</v>
      </c>
      <c r="C3177" s="832" t="s">
        <v>2995</v>
      </c>
      <c r="D3177" s="833" t="s">
        <v>6900</v>
      </c>
      <c r="E3177" s="834" t="s">
        <v>3057</v>
      </c>
      <c r="F3177" s="832" t="s">
        <v>2984</v>
      </c>
      <c r="G3177" s="832" t="s">
        <v>3829</v>
      </c>
      <c r="H3177" s="832" t="s">
        <v>689</v>
      </c>
      <c r="I3177" s="832" t="s">
        <v>5615</v>
      </c>
      <c r="J3177" s="832" t="s">
        <v>2926</v>
      </c>
      <c r="K3177" s="832" t="s">
        <v>5616</v>
      </c>
      <c r="L3177" s="835">
        <v>2341.86</v>
      </c>
      <c r="M3177" s="835">
        <v>4683.72</v>
      </c>
      <c r="N3177" s="832">
        <v>2</v>
      </c>
      <c r="O3177" s="836">
        <v>0.5</v>
      </c>
      <c r="P3177" s="835">
        <v>4683.72</v>
      </c>
      <c r="Q3177" s="837">
        <v>1</v>
      </c>
      <c r="R3177" s="832">
        <v>2</v>
      </c>
      <c r="S3177" s="837">
        <v>1</v>
      </c>
      <c r="T3177" s="836">
        <v>0.5</v>
      </c>
      <c r="U3177" s="838">
        <v>1</v>
      </c>
    </row>
    <row r="3178" spans="1:21" ht="14.4" customHeight="1" x14ac:dyDescent="0.3">
      <c r="A3178" s="831">
        <v>10</v>
      </c>
      <c r="B3178" s="832" t="s">
        <v>2982</v>
      </c>
      <c r="C3178" s="832" t="s">
        <v>2995</v>
      </c>
      <c r="D3178" s="833" t="s">
        <v>6900</v>
      </c>
      <c r="E3178" s="834" t="s">
        <v>3057</v>
      </c>
      <c r="F3178" s="832" t="s">
        <v>2984</v>
      </c>
      <c r="G3178" s="832" t="s">
        <v>3829</v>
      </c>
      <c r="H3178" s="832" t="s">
        <v>630</v>
      </c>
      <c r="I3178" s="832" t="s">
        <v>5617</v>
      </c>
      <c r="J3178" s="832" t="s">
        <v>2513</v>
      </c>
      <c r="K3178" s="832" t="s">
        <v>5618</v>
      </c>
      <c r="L3178" s="835">
        <v>0</v>
      </c>
      <c r="M3178" s="835">
        <v>0</v>
      </c>
      <c r="N3178" s="832">
        <v>1</v>
      </c>
      <c r="O3178" s="836">
        <v>0.5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10</v>
      </c>
      <c r="B3179" s="832" t="s">
        <v>2982</v>
      </c>
      <c r="C3179" s="832" t="s">
        <v>2995</v>
      </c>
      <c r="D3179" s="833" t="s">
        <v>6900</v>
      </c>
      <c r="E3179" s="834" t="s">
        <v>3057</v>
      </c>
      <c r="F3179" s="832" t="s">
        <v>2984</v>
      </c>
      <c r="G3179" s="832" t="s">
        <v>3829</v>
      </c>
      <c r="H3179" s="832" t="s">
        <v>689</v>
      </c>
      <c r="I3179" s="832" t="s">
        <v>2925</v>
      </c>
      <c r="J3179" s="832" t="s">
        <v>2926</v>
      </c>
      <c r="K3179" s="832" t="s">
        <v>2514</v>
      </c>
      <c r="L3179" s="835">
        <v>292.74</v>
      </c>
      <c r="M3179" s="835">
        <v>10245.900000000001</v>
      </c>
      <c r="N3179" s="832">
        <v>35</v>
      </c>
      <c r="O3179" s="836">
        <v>7.5</v>
      </c>
      <c r="P3179" s="835">
        <v>5562.06</v>
      </c>
      <c r="Q3179" s="837">
        <v>0.54285714285714282</v>
      </c>
      <c r="R3179" s="832">
        <v>19</v>
      </c>
      <c r="S3179" s="837">
        <v>0.54285714285714282</v>
      </c>
      <c r="T3179" s="836">
        <v>4</v>
      </c>
      <c r="U3179" s="838">
        <v>0.53333333333333333</v>
      </c>
    </row>
    <row r="3180" spans="1:21" ht="14.4" customHeight="1" x14ac:dyDescent="0.3">
      <c r="A3180" s="831">
        <v>10</v>
      </c>
      <c r="B3180" s="832" t="s">
        <v>2982</v>
      </c>
      <c r="C3180" s="832" t="s">
        <v>2995</v>
      </c>
      <c r="D3180" s="833" t="s">
        <v>6900</v>
      </c>
      <c r="E3180" s="834" t="s">
        <v>3057</v>
      </c>
      <c r="F3180" s="832" t="s">
        <v>2984</v>
      </c>
      <c r="G3180" s="832" t="s">
        <v>3829</v>
      </c>
      <c r="H3180" s="832" t="s">
        <v>630</v>
      </c>
      <c r="I3180" s="832" t="s">
        <v>5202</v>
      </c>
      <c r="J3180" s="832" t="s">
        <v>5203</v>
      </c>
      <c r="K3180" s="832" t="s">
        <v>5204</v>
      </c>
      <c r="L3180" s="835">
        <v>1147.51</v>
      </c>
      <c r="M3180" s="835">
        <v>3442.5299999999997</v>
      </c>
      <c r="N3180" s="832">
        <v>3</v>
      </c>
      <c r="O3180" s="836">
        <v>0.5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10</v>
      </c>
      <c r="B3181" s="832" t="s">
        <v>2982</v>
      </c>
      <c r="C3181" s="832" t="s">
        <v>2995</v>
      </c>
      <c r="D3181" s="833" t="s">
        <v>6900</v>
      </c>
      <c r="E3181" s="834" t="s">
        <v>3057</v>
      </c>
      <c r="F3181" s="832" t="s">
        <v>2984</v>
      </c>
      <c r="G3181" s="832" t="s">
        <v>3829</v>
      </c>
      <c r="H3181" s="832" t="s">
        <v>630</v>
      </c>
      <c r="I3181" s="832" t="s">
        <v>5205</v>
      </c>
      <c r="J3181" s="832" t="s">
        <v>3831</v>
      </c>
      <c r="K3181" s="832" t="s">
        <v>5109</v>
      </c>
      <c r="L3181" s="835">
        <v>0</v>
      </c>
      <c r="M3181" s="835">
        <v>0</v>
      </c>
      <c r="N3181" s="832">
        <v>8</v>
      </c>
      <c r="O3181" s="836">
        <v>3</v>
      </c>
      <c r="P3181" s="835">
        <v>0</v>
      </c>
      <c r="Q3181" s="837"/>
      <c r="R3181" s="832">
        <v>3</v>
      </c>
      <c r="S3181" s="837">
        <v>0.375</v>
      </c>
      <c r="T3181" s="836">
        <v>1</v>
      </c>
      <c r="U3181" s="838">
        <v>0.33333333333333331</v>
      </c>
    </row>
    <row r="3182" spans="1:21" ht="14.4" customHeight="1" x14ac:dyDescent="0.3">
      <c r="A3182" s="831">
        <v>10</v>
      </c>
      <c r="B3182" s="832" t="s">
        <v>2982</v>
      </c>
      <c r="C3182" s="832" t="s">
        <v>2995</v>
      </c>
      <c r="D3182" s="833" t="s">
        <v>6900</v>
      </c>
      <c r="E3182" s="834" t="s">
        <v>3057</v>
      </c>
      <c r="F3182" s="832" t="s">
        <v>2984</v>
      </c>
      <c r="G3182" s="832" t="s">
        <v>3829</v>
      </c>
      <c r="H3182" s="832" t="s">
        <v>630</v>
      </c>
      <c r="I3182" s="832" t="s">
        <v>5619</v>
      </c>
      <c r="J3182" s="832" t="s">
        <v>2513</v>
      </c>
      <c r="K3182" s="832" t="s">
        <v>2613</v>
      </c>
      <c r="L3182" s="835">
        <v>585.46</v>
      </c>
      <c r="M3182" s="835">
        <v>15221.960000000001</v>
      </c>
      <c r="N3182" s="832">
        <v>26</v>
      </c>
      <c r="O3182" s="836">
        <v>6.5</v>
      </c>
      <c r="P3182" s="835">
        <v>10538.28</v>
      </c>
      <c r="Q3182" s="837">
        <v>0.69230769230769229</v>
      </c>
      <c r="R3182" s="832">
        <v>18</v>
      </c>
      <c r="S3182" s="837">
        <v>0.69230769230769229</v>
      </c>
      <c r="T3182" s="836">
        <v>4.5</v>
      </c>
      <c r="U3182" s="838">
        <v>0.69230769230769229</v>
      </c>
    </row>
    <row r="3183" spans="1:21" ht="14.4" customHeight="1" x14ac:dyDescent="0.3">
      <c r="A3183" s="831">
        <v>10</v>
      </c>
      <c r="B3183" s="832" t="s">
        <v>2982</v>
      </c>
      <c r="C3183" s="832" t="s">
        <v>2995</v>
      </c>
      <c r="D3183" s="833" t="s">
        <v>6900</v>
      </c>
      <c r="E3183" s="834" t="s">
        <v>3057</v>
      </c>
      <c r="F3183" s="832" t="s">
        <v>2984</v>
      </c>
      <c r="G3183" s="832" t="s">
        <v>3829</v>
      </c>
      <c r="H3183" s="832" t="s">
        <v>630</v>
      </c>
      <c r="I3183" s="832" t="s">
        <v>5620</v>
      </c>
      <c r="J3183" s="832" t="s">
        <v>3831</v>
      </c>
      <c r="K3183" s="832" t="s">
        <v>5199</v>
      </c>
      <c r="L3183" s="835">
        <v>1170.93</v>
      </c>
      <c r="M3183" s="835">
        <v>14051.16</v>
      </c>
      <c r="N3183" s="832">
        <v>12</v>
      </c>
      <c r="O3183" s="836">
        <v>2.5</v>
      </c>
      <c r="P3183" s="835">
        <v>9367.44</v>
      </c>
      <c r="Q3183" s="837">
        <v>0.66666666666666674</v>
      </c>
      <c r="R3183" s="832">
        <v>8</v>
      </c>
      <c r="S3183" s="837">
        <v>0.66666666666666663</v>
      </c>
      <c r="T3183" s="836">
        <v>2</v>
      </c>
      <c r="U3183" s="838">
        <v>0.8</v>
      </c>
    </row>
    <row r="3184" spans="1:21" ht="14.4" customHeight="1" x14ac:dyDescent="0.3">
      <c r="A3184" s="831">
        <v>10</v>
      </c>
      <c r="B3184" s="832" t="s">
        <v>2982</v>
      </c>
      <c r="C3184" s="832" t="s">
        <v>2995</v>
      </c>
      <c r="D3184" s="833" t="s">
        <v>6900</v>
      </c>
      <c r="E3184" s="834" t="s">
        <v>3057</v>
      </c>
      <c r="F3184" s="832" t="s">
        <v>2984</v>
      </c>
      <c r="G3184" s="832" t="s">
        <v>3829</v>
      </c>
      <c r="H3184" s="832" t="s">
        <v>630</v>
      </c>
      <c r="I3184" s="832" t="s">
        <v>5621</v>
      </c>
      <c r="J3184" s="832" t="s">
        <v>5203</v>
      </c>
      <c r="K3184" s="832" t="s">
        <v>5622</v>
      </c>
      <c r="L3184" s="835">
        <v>327.86</v>
      </c>
      <c r="M3184" s="835">
        <v>983.58</v>
      </c>
      <c r="N3184" s="832">
        <v>3</v>
      </c>
      <c r="O3184" s="836">
        <v>2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10</v>
      </c>
      <c r="B3185" s="832" t="s">
        <v>2982</v>
      </c>
      <c r="C3185" s="832" t="s">
        <v>2995</v>
      </c>
      <c r="D3185" s="833" t="s">
        <v>6900</v>
      </c>
      <c r="E3185" s="834" t="s">
        <v>3057</v>
      </c>
      <c r="F3185" s="832" t="s">
        <v>2984</v>
      </c>
      <c r="G3185" s="832" t="s">
        <v>3829</v>
      </c>
      <c r="H3185" s="832" t="s">
        <v>630</v>
      </c>
      <c r="I3185" s="832" t="s">
        <v>5623</v>
      </c>
      <c r="J3185" s="832" t="s">
        <v>5203</v>
      </c>
      <c r="K3185" s="832" t="s">
        <v>5624</v>
      </c>
      <c r="L3185" s="835">
        <v>655.71</v>
      </c>
      <c r="M3185" s="835">
        <v>3278.55</v>
      </c>
      <c r="N3185" s="832">
        <v>5</v>
      </c>
      <c r="O3185" s="836">
        <v>1</v>
      </c>
      <c r="P3185" s="835">
        <v>655.71</v>
      </c>
      <c r="Q3185" s="837">
        <v>0.2</v>
      </c>
      <c r="R3185" s="832">
        <v>1</v>
      </c>
      <c r="S3185" s="837">
        <v>0.2</v>
      </c>
      <c r="T3185" s="836">
        <v>0.5</v>
      </c>
      <c r="U3185" s="838">
        <v>0.5</v>
      </c>
    </row>
    <row r="3186" spans="1:21" ht="14.4" customHeight="1" x14ac:dyDescent="0.3">
      <c r="A3186" s="831">
        <v>10</v>
      </c>
      <c r="B3186" s="832" t="s">
        <v>2982</v>
      </c>
      <c r="C3186" s="832" t="s">
        <v>2995</v>
      </c>
      <c r="D3186" s="833" t="s">
        <v>6900</v>
      </c>
      <c r="E3186" s="834" t="s">
        <v>3057</v>
      </c>
      <c r="F3186" s="832" t="s">
        <v>2984</v>
      </c>
      <c r="G3186" s="832" t="s">
        <v>3829</v>
      </c>
      <c r="H3186" s="832" t="s">
        <v>689</v>
      </c>
      <c r="I3186" s="832" t="s">
        <v>5208</v>
      </c>
      <c r="J3186" s="832" t="s">
        <v>2926</v>
      </c>
      <c r="K3186" s="832" t="s">
        <v>5199</v>
      </c>
      <c r="L3186" s="835">
        <v>1170.93</v>
      </c>
      <c r="M3186" s="835">
        <v>4683.72</v>
      </c>
      <c r="N3186" s="832">
        <v>4</v>
      </c>
      <c r="O3186" s="836">
        <v>0.5</v>
      </c>
      <c r="P3186" s="835">
        <v>4683.72</v>
      </c>
      <c r="Q3186" s="837">
        <v>1</v>
      </c>
      <c r="R3186" s="832">
        <v>4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10</v>
      </c>
      <c r="B3187" s="832" t="s">
        <v>2982</v>
      </c>
      <c r="C3187" s="832" t="s">
        <v>2995</v>
      </c>
      <c r="D3187" s="833" t="s">
        <v>6900</v>
      </c>
      <c r="E3187" s="834" t="s">
        <v>3057</v>
      </c>
      <c r="F3187" s="832" t="s">
        <v>2984</v>
      </c>
      <c r="G3187" s="832" t="s">
        <v>3349</v>
      </c>
      <c r="H3187" s="832" t="s">
        <v>630</v>
      </c>
      <c r="I3187" s="832" t="s">
        <v>3906</v>
      </c>
      <c r="J3187" s="832" t="s">
        <v>790</v>
      </c>
      <c r="K3187" s="832" t="s">
        <v>791</v>
      </c>
      <c r="L3187" s="835">
        <v>0</v>
      </c>
      <c r="M3187" s="835">
        <v>0</v>
      </c>
      <c r="N3187" s="832">
        <v>1</v>
      </c>
      <c r="O3187" s="836">
        <v>1</v>
      </c>
      <c r="P3187" s="835"/>
      <c r="Q3187" s="837"/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10</v>
      </c>
      <c r="B3188" s="832" t="s">
        <v>2982</v>
      </c>
      <c r="C3188" s="832" t="s">
        <v>2995</v>
      </c>
      <c r="D3188" s="833" t="s">
        <v>6900</v>
      </c>
      <c r="E3188" s="834" t="s">
        <v>3057</v>
      </c>
      <c r="F3188" s="832" t="s">
        <v>2984</v>
      </c>
      <c r="G3188" s="832" t="s">
        <v>3349</v>
      </c>
      <c r="H3188" s="832" t="s">
        <v>630</v>
      </c>
      <c r="I3188" s="832" t="s">
        <v>3352</v>
      </c>
      <c r="J3188" s="832" t="s">
        <v>790</v>
      </c>
      <c r="K3188" s="832" t="s">
        <v>792</v>
      </c>
      <c r="L3188" s="835">
        <v>0</v>
      </c>
      <c r="M3188" s="835">
        <v>0</v>
      </c>
      <c r="N3188" s="832">
        <v>2</v>
      </c>
      <c r="O3188" s="836">
        <v>1</v>
      </c>
      <c r="P3188" s="835">
        <v>0</v>
      </c>
      <c r="Q3188" s="837"/>
      <c r="R3188" s="832">
        <v>1</v>
      </c>
      <c r="S3188" s="837">
        <v>0.5</v>
      </c>
      <c r="T3188" s="836">
        <v>0.5</v>
      </c>
      <c r="U3188" s="838">
        <v>0.5</v>
      </c>
    </row>
    <row r="3189" spans="1:21" ht="14.4" customHeight="1" x14ac:dyDescent="0.3">
      <c r="A3189" s="831">
        <v>10</v>
      </c>
      <c r="B3189" s="832" t="s">
        <v>2982</v>
      </c>
      <c r="C3189" s="832" t="s">
        <v>2995</v>
      </c>
      <c r="D3189" s="833" t="s">
        <v>6900</v>
      </c>
      <c r="E3189" s="834" t="s">
        <v>3057</v>
      </c>
      <c r="F3189" s="832" t="s">
        <v>2984</v>
      </c>
      <c r="G3189" s="832" t="s">
        <v>3833</v>
      </c>
      <c r="H3189" s="832" t="s">
        <v>630</v>
      </c>
      <c r="I3189" s="832" t="s">
        <v>3834</v>
      </c>
      <c r="J3189" s="832" t="s">
        <v>3835</v>
      </c>
      <c r="K3189" s="832" t="s">
        <v>3836</v>
      </c>
      <c r="L3189" s="835">
        <v>0</v>
      </c>
      <c r="M3189" s="835">
        <v>0</v>
      </c>
      <c r="N3189" s="832">
        <v>4</v>
      </c>
      <c r="O3189" s="836">
        <v>2</v>
      </c>
      <c r="P3189" s="835">
        <v>0</v>
      </c>
      <c r="Q3189" s="837"/>
      <c r="R3189" s="832">
        <v>4</v>
      </c>
      <c r="S3189" s="837">
        <v>1</v>
      </c>
      <c r="T3189" s="836">
        <v>2</v>
      </c>
      <c r="U3189" s="838">
        <v>1</v>
      </c>
    </row>
    <row r="3190" spans="1:21" ht="14.4" customHeight="1" x14ac:dyDescent="0.3">
      <c r="A3190" s="831">
        <v>10</v>
      </c>
      <c r="B3190" s="832" t="s">
        <v>2982</v>
      </c>
      <c r="C3190" s="832" t="s">
        <v>2995</v>
      </c>
      <c r="D3190" s="833" t="s">
        <v>6900</v>
      </c>
      <c r="E3190" s="834" t="s">
        <v>3057</v>
      </c>
      <c r="F3190" s="832" t="s">
        <v>2984</v>
      </c>
      <c r="G3190" s="832" t="s">
        <v>4910</v>
      </c>
      <c r="H3190" s="832" t="s">
        <v>630</v>
      </c>
      <c r="I3190" s="832" t="s">
        <v>5625</v>
      </c>
      <c r="J3190" s="832" t="s">
        <v>2438</v>
      </c>
      <c r="K3190" s="832" t="s">
        <v>5626</v>
      </c>
      <c r="L3190" s="835">
        <v>0</v>
      </c>
      <c r="M3190" s="835">
        <v>0</v>
      </c>
      <c r="N3190" s="832">
        <v>4</v>
      </c>
      <c r="O3190" s="836">
        <v>1</v>
      </c>
      <c r="P3190" s="835"/>
      <c r="Q3190" s="837"/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10</v>
      </c>
      <c r="B3191" s="832" t="s">
        <v>2982</v>
      </c>
      <c r="C3191" s="832" t="s">
        <v>2995</v>
      </c>
      <c r="D3191" s="833" t="s">
        <v>6900</v>
      </c>
      <c r="E3191" s="834" t="s">
        <v>3057</v>
      </c>
      <c r="F3191" s="832" t="s">
        <v>2984</v>
      </c>
      <c r="G3191" s="832" t="s">
        <v>5627</v>
      </c>
      <c r="H3191" s="832" t="s">
        <v>630</v>
      </c>
      <c r="I3191" s="832" t="s">
        <v>5628</v>
      </c>
      <c r="J3191" s="832" t="s">
        <v>5629</v>
      </c>
      <c r="K3191" s="832" t="s">
        <v>5630</v>
      </c>
      <c r="L3191" s="835">
        <v>59.5</v>
      </c>
      <c r="M3191" s="835">
        <v>119</v>
      </c>
      <c r="N3191" s="832">
        <v>2</v>
      </c>
      <c r="O3191" s="836">
        <v>1</v>
      </c>
      <c r="P3191" s="835">
        <v>119</v>
      </c>
      <c r="Q3191" s="837">
        <v>1</v>
      </c>
      <c r="R3191" s="832">
        <v>2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10</v>
      </c>
      <c r="B3192" s="832" t="s">
        <v>2982</v>
      </c>
      <c r="C3192" s="832" t="s">
        <v>2995</v>
      </c>
      <c r="D3192" s="833" t="s">
        <v>6900</v>
      </c>
      <c r="E3192" s="834" t="s">
        <v>3057</v>
      </c>
      <c r="F3192" s="832" t="s">
        <v>2984</v>
      </c>
      <c r="G3192" s="832" t="s">
        <v>4199</v>
      </c>
      <c r="H3192" s="832" t="s">
        <v>630</v>
      </c>
      <c r="I3192" s="832" t="s">
        <v>5631</v>
      </c>
      <c r="J3192" s="832" t="s">
        <v>5632</v>
      </c>
      <c r="K3192" s="832" t="s">
        <v>5633</v>
      </c>
      <c r="L3192" s="835">
        <v>161.06</v>
      </c>
      <c r="M3192" s="835">
        <v>161.06</v>
      </c>
      <c r="N3192" s="832">
        <v>1</v>
      </c>
      <c r="O3192" s="836">
        <v>1</v>
      </c>
      <c r="P3192" s="835">
        <v>161.06</v>
      </c>
      <c r="Q3192" s="837">
        <v>1</v>
      </c>
      <c r="R3192" s="832">
        <v>1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10</v>
      </c>
      <c r="B3193" s="832" t="s">
        <v>2982</v>
      </c>
      <c r="C3193" s="832" t="s">
        <v>2995</v>
      </c>
      <c r="D3193" s="833" t="s">
        <v>6900</v>
      </c>
      <c r="E3193" s="834" t="s">
        <v>3057</v>
      </c>
      <c r="F3193" s="832" t="s">
        <v>2984</v>
      </c>
      <c r="G3193" s="832" t="s">
        <v>5634</v>
      </c>
      <c r="H3193" s="832" t="s">
        <v>630</v>
      </c>
      <c r="I3193" s="832" t="s">
        <v>5635</v>
      </c>
      <c r="J3193" s="832" t="s">
        <v>5636</v>
      </c>
      <c r="K3193" s="832" t="s">
        <v>5637</v>
      </c>
      <c r="L3193" s="835">
        <v>32.76</v>
      </c>
      <c r="M3193" s="835">
        <v>65.52</v>
      </c>
      <c r="N3193" s="832">
        <v>2</v>
      </c>
      <c r="O3193" s="836">
        <v>1</v>
      </c>
      <c r="P3193" s="835">
        <v>65.52</v>
      </c>
      <c r="Q3193" s="837">
        <v>1</v>
      </c>
      <c r="R3193" s="832">
        <v>2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10</v>
      </c>
      <c r="B3194" s="832" t="s">
        <v>2982</v>
      </c>
      <c r="C3194" s="832" t="s">
        <v>2995</v>
      </c>
      <c r="D3194" s="833" t="s">
        <v>6900</v>
      </c>
      <c r="E3194" s="834" t="s">
        <v>3057</v>
      </c>
      <c r="F3194" s="832" t="s">
        <v>2984</v>
      </c>
      <c r="G3194" s="832" t="s">
        <v>5634</v>
      </c>
      <c r="H3194" s="832" t="s">
        <v>630</v>
      </c>
      <c r="I3194" s="832" t="s">
        <v>5638</v>
      </c>
      <c r="J3194" s="832" t="s">
        <v>5636</v>
      </c>
      <c r="K3194" s="832" t="s">
        <v>3105</v>
      </c>
      <c r="L3194" s="835">
        <v>105.29</v>
      </c>
      <c r="M3194" s="835">
        <v>105.29</v>
      </c>
      <c r="N3194" s="832">
        <v>1</v>
      </c>
      <c r="O3194" s="836">
        <v>0.5</v>
      </c>
      <c r="P3194" s="835">
        <v>105.29</v>
      </c>
      <c r="Q3194" s="837">
        <v>1</v>
      </c>
      <c r="R3194" s="832">
        <v>1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10</v>
      </c>
      <c r="B3195" s="832" t="s">
        <v>2982</v>
      </c>
      <c r="C3195" s="832" t="s">
        <v>2995</v>
      </c>
      <c r="D3195" s="833" t="s">
        <v>6900</v>
      </c>
      <c r="E3195" s="834" t="s">
        <v>3057</v>
      </c>
      <c r="F3195" s="832" t="s">
        <v>2984</v>
      </c>
      <c r="G3195" s="832" t="s">
        <v>3160</v>
      </c>
      <c r="H3195" s="832" t="s">
        <v>689</v>
      </c>
      <c r="I3195" s="832" t="s">
        <v>2617</v>
      </c>
      <c r="J3195" s="832" t="s">
        <v>1110</v>
      </c>
      <c r="K3195" s="832" t="s">
        <v>1620</v>
      </c>
      <c r="L3195" s="835">
        <v>48.42</v>
      </c>
      <c r="M3195" s="835">
        <v>242.1</v>
      </c>
      <c r="N3195" s="832">
        <v>5</v>
      </c>
      <c r="O3195" s="836">
        <v>1.5</v>
      </c>
      <c r="P3195" s="835">
        <v>242.1</v>
      </c>
      <c r="Q3195" s="837">
        <v>1</v>
      </c>
      <c r="R3195" s="832">
        <v>5</v>
      </c>
      <c r="S3195" s="837">
        <v>1</v>
      </c>
      <c r="T3195" s="836">
        <v>1.5</v>
      </c>
      <c r="U3195" s="838">
        <v>1</v>
      </c>
    </row>
    <row r="3196" spans="1:21" ht="14.4" customHeight="1" x14ac:dyDescent="0.3">
      <c r="A3196" s="831">
        <v>10</v>
      </c>
      <c r="B3196" s="832" t="s">
        <v>2982</v>
      </c>
      <c r="C3196" s="832" t="s">
        <v>2995</v>
      </c>
      <c r="D3196" s="833" t="s">
        <v>6900</v>
      </c>
      <c r="E3196" s="834" t="s">
        <v>3057</v>
      </c>
      <c r="F3196" s="832" t="s">
        <v>2984</v>
      </c>
      <c r="G3196" s="832" t="s">
        <v>3658</v>
      </c>
      <c r="H3196" s="832" t="s">
        <v>630</v>
      </c>
      <c r="I3196" s="832" t="s">
        <v>3659</v>
      </c>
      <c r="J3196" s="832" t="s">
        <v>3660</v>
      </c>
      <c r="K3196" s="832" t="s">
        <v>3661</v>
      </c>
      <c r="L3196" s="835">
        <v>195.19</v>
      </c>
      <c r="M3196" s="835">
        <v>195.19</v>
      </c>
      <c r="N3196" s="832">
        <v>1</v>
      </c>
      <c r="O3196" s="836">
        <v>0.5</v>
      </c>
      <c r="P3196" s="835">
        <v>195.19</v>
      </c>
      <c r="Q3196" s="837">
        <v>1</v>
      </c>
      <c r="R3196" s="832">
        <v>1</v>
      </c>
      <c r="S3196" s="837">
        <v>1</v>
      </c>
      <c r="T3196" s="836">
        <v>0.5</v>
      </c>
      <c r="U3196" s="838">
        <v>1</v>
      </c>
    </row>
    <row r="3197" spans="1:21" ht="14.4" customHeight="1" x14ac:dyDescent="0.3">
      <c r="A3197" s="831">
        <v>10</v>
      </c>
      <c r="B3197" s="832" t="s">
        <v>2982</v>
      </c>
      <c r="C3197" s="832" t="s">
        <v>2995</v>
      </c>
      <c r="D3197" s="833" t="s">
        <v>6900</v>
      </c>
      <c r="E3197" s="834" t="s">
        <v>3057</v>
      </c>
      <c r="F3197" s="832" t="s">
        <v>2984</v>
      </c>
      <c r="G3197" s="832" t="s">
        <v>3161</v>
      </c>
      <c r="H3197" s="832" t="s">
        <v>630</v>
      </c>
      <c r="I3197" s="832" t="s">
        <v>4031</v>
      </c>
      <c r="J3197" s="832" t="s">
        <v>4032</v>
      </c>
      <c r="K3197" s="832" t="s">
        <v>4033</v>
      </c>
      <c r="L3197" s="835">
        <v>115.18</v>
      </c>
      <c r="M3197" s="835">
        <v>115.18</v>
      </c>
      <c r="N3197" s="832">
        <v>1</v>
      </c>
      <c r="O3197" s="836">
        <v>0.5</v>
      </c>
      <c r="P3197" s="835">
        <v>115.18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10</v>
      </c>
      <c r="B3198" s="832" t="s">
        <v>2982</v>
      </c>
      <c r="C3198" s="832" t="s">
        <v>2995</v>
      </c>
      <c r="D3198" s="833" t="s">
        <v>6900</v>
      </c>
      <c r="E3198" s="834" t="s">
        <v>3057</v>
      </c>
      <c r="F3198" s="832" t="s">
        <v>2984</v>
      </c>
      <c r="G3198" s="832" t="s">
        <v>3161</v>
      </c>
      <c r="H3198" s="832" t="s">
        <v>630</v>
      </c>
      <c r="I3198" s="832" t="s">
        <v>3367</v>
      </c>
      <c r="J3198" s="832" t="s">
        <v>1177</v>
      </c>
      <c r="K3198" s="832" t="s">
        <v>3163</v>
      </c>
      <c r="L3198" s="835">
        <v>185.26</v>
      </c>
      <c r="M3198" s="835">
        <v>185.26</v>
      </c>
      <c r="N3198" s="832">
        <v>1</v>
      </c>
      <c r="O3198" s="836">
        <v>1</v>
      </c>
      <c r="P3198" s="835">
        <v>185.26</v>
      </c>
      <c r="Q3198" s="837">
        <v>1</v>
      </c>
      <c r="R3198" s="832">
        <v>1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10</v>
      </c>
      <c r="B3199" s="832" t="s">
        <v>2982</v>
      </c>
      <c r="C3199" s="832" t="s">
        <v>2995</v>
      </c>
      <c r="D3199" s="833" t="s">
        <v>6900</v>
      </c>
      <c r="E3199" s="834" t="s">
        <v>3057</v>
      </c>
      <c r="F3199" s="832" t="s">
        <v>2984</v>
      </c>
      <c r="G3199" s="832" t="s">
        <v>3161</v>
      </c>
      <c r="H3199" s="832" t="s">
        <v>630</v>
      </c>
      <c r="I3199" s="832" t="s">
        <v>3367</v>
      </c>
      <c r="J3199" s="832" t="s">
        <v>1177</v>
      </c>
      <c r="K3199" s="832" t="s">
        <v>3163</v>
      </c>
      <c r="L3199" s="835">
        <v>103.67</v>
      </c>
      <c r="M3199" s="835">
        <v>103.67</v>
      </c>
      <c r="N3199" s="832">
        <v>1</v>
      </c>
      <c r="O3199" s="836">
        <v>1</v>
      </c>
      <c r="P3199" s="835">
        <v>103.67</v>
      </c>
      <c r="Q3199" s="837">
        <v>1</v>
      </c>
      <c r="R3199" s="832">
        <v>1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10</v>
      </c>
      <c r="B3200" s="832" t="s">
        <v>2982</v>
      </c>
      <c r="C3200" s="832" t="s">
        <v>2995</v>
      </c>
      <c r="D3200" s="833" t="s">
        <v>6900</v>
      </c>
      <c r="E3200" s="834" t="s">
        <v>3057</v>
      </c>
      <c r="F3200" s="832" t="s">
        <v>2984</v>
      </c>
      <c r="G3200" s="832" t="s">
        <v>3763</v>
      </c>
      <c r="H3200" s="832" t="s">
        <v>689</v>
      </c>
      <c r="I3200" s="832" t="s">
        <v>5639</v>
      </c>
      <c r="J3200" s="832" t="s">
        <v>2870</v>
      </c>
      <c r="K3200" s="832" t="s">
        <v>5640</v>
      </c>
      <c r="L3200" s="835">
        <v>28.81</v>
      </c>
      <c r="M3200" s="835">
        <v>57.62</v>
      </c>
      <c r="N3200" s="832">
        <v>2</v>
      </c>
      <c r="O3200" s="836">
        <v>0.5</v>
      </c>
      <c r="P3200" s="835">
        <v>57.62</v>
      </c>
      <c r="Q3200" s="837">
        <v>1</v>
      </c>
      <c r="R3200" s="832">
        <v>2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10</v>
      </c>
      <c r="B3201" s="832" t="s">
        <v>2982</v>
      </c>
      <c r="C3201" s="832" t="s">
        <v>2995</v>
      </c>
      <c r="D3201" s="833" t="s">
        <v>6900</v>
      </c>
      <c r="E3201" s="834" t="s">
        <v>3057</v>
      </c>
      <c r="F3201" s="832" t="s">
        <v>2984</v>
      </c>
      <c r="G3201" s="832" t="s">
        <v>3504</v>
      </c>
      <c r="H3201" s="832" t="s">
        <v>630</v>
      </c>
      <c r="I3201" s="832" t="s">
        <v>4940</v>
      </c>
      <c r="J3201" s="832" t="s">
        <v>1497</v>
      </c>
      <c r="K3201" s="832" t="s">
        <v>4941</v>
      </c>
      <c r="L3201" s="835">
        <v>0</v>
      </c>
      <c r="M3201" s="835">
        <v>0</v>
      </c>
      <c r="N3201" s="832">
        <v>11</v>
      </c>
      <c r="O3201" s="836">
        <v>4.5</v>
      </c>
      <c r="P3201" s="835">
        <v>0</v>
      </c>
      <c r="Q3201" s="837"/>
      <c r="R3201" s="832">
        <v>2</v>
      </c>
      <c r="S3201" s="837">
        <v>0.18181818181818182</v>
      </c>
      <c r="T3201" s="836">
        <v>1</v>
      </c>
      <c r="U3201" s="838">
        <v>0.22222222222222221</v>
      </c>
    </row>
    <row r="3202" spans="1:21" ht="14.4" customHeight="1" x14ac:dyDescent="0.3">
      <c r="A3202" s="831">
        <v>10</v>
      </c>
      <c r="B3202" s="832" t="s">
        <v>2982</v>
      </c>
      <c r="C3202" s="832" t="s">
        <v>2995</v>
      </c>
      <c r="D3202" s="833" t="s">
        <v>6900</v>
      </c>
      <c r="E3202" s="834" t="s">
        <v>3057</v>
      </c>
      <c r="F3202" s="832" t="s">
        <v>2984</v>
      </c>
      <c r="G3202" s="832" t="s">
        <v>3383</v>
      </c>
      <c r="H3202" s="832" t="s">
        <v>689</v>
      </c>
      <c r="I3202" s="832" t="s">
        <v>2948</v>
      </c>
      <c r="J3202" s="832" t="s">
        <v>2302</v>
      </c>
      <c r="K3202" s="832" t="s">
        <v>2740</v>
      </c>
      <c r="L3202" s="835">
        <v>84.89</v>
      </c>
      <c r="M3202" s="835">
        <v>84.89</v>
      </c>
      <c r="N3202" s="832">
        <v>1</v>
      </c>
      <c r="O3202" s="836">
        <v>0.5</v>
      </c>
      <c r="P3202" s="835">
        <v>84.89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10</v>
      </c>
      <c r="B3203" s="832" t="s">
        <v>2982</v>
      </c>
      <c r="C3203" s="832" t="s">
        <v>2995</v>
      </c>
      <c r="D3203" s="833" t="s">
        <v>6900</v>
      </c>
      <c r="E3203" s="834" t="s">
        <v>3057</v>
      </c>
      <c r="F3203" s="832" t="s">
        <v>2984</v>
      </c>
      <c r="G3203" s="832" t="s">
        <v>3383</v>
      </c>
      <c r="H3203" s="832" t="s">
        <v>689</v>
      </c>
      <c r="I3203" s="832" t="s">
        <v>4965</v>
      </c>
      <c r="J3203" s="832" t="s">
        <v>4966</v>
      </c>
      <c r="K3203" s="832" t="s">
        <v>2740</v>
      </c>
      <c r="L3203" s="835">
        <v>84.89</v>
      </c>
      <c r="M3203" s="835">
        <v>84.89</v>
      </c>
      <c r="N3203" s="832">
        <v>1</v>
      </c>
      <c r="O3203" s="836">
        <v>0.5</v>
      </c>
      <c r="P3203" s="835">
        <v>84.89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10</v>
      </c>
      <c r="B3204" s="832" t="s">
        <v>2982</v>
      </c>
      <c r="C3204" s="832" t="s">
        <v>2995</v>
      </c>
      <c r="D3204" s="833" t="s">
        <v>6900</v>
      </c>
      <c r="E3204" s="834" t="s">
        <v>3057</v>
      </c>
      <c r="F3204" s="832" t="s">
        <v>2984</v>
      </c>
      <c r="G3204" s="832" t="s">
        <v>3383</v>
      </c>
      <c r="H3204" s="832" t="s">
        <v>689</v>
      </c>
      <c r="I3204" s="832" t="s">
        <v>2859</v>
      </c>
      <c r="J3204" s="832" t="s">
        <v>2058</v>
      </c>
      <c r="K3204" s="832" t="s">
        <v>2740</v>
      </c>
      <c r="L3204" s="835">
        <v>84.89</v>
      </c>
      <c r="M3204" s="835">
        <v>84.89</v>
      </c>
      <c r="N3204" s="832">
        <v>1</v>
      </c>
      <c r="O3204" s="836">
        <v>0.5</v>
      </c>
      <c r="P3204" s="835">
        <v>84.89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10</v>
      </c>
      <c r="B3205" s="832" t="s">
        <v>2982</v>
      </c>
      <c r="C3205" s="832" t="s">
        <v>2995</v>
      </c>
      <c r="D3205" s="833" t="s">
        <v>6900</v>
      </c>
      <c r="E3205" s="834" t="s">
        <v>3057</v>
      </c>
      <c r="F3205" s="832" t="s">
        <v>2984</v>
      </c>
      <c r="G3205" s="832" t="s">
        <v>3383</v>
      </c>
      <c r="H3205" s="832" t="s">
        <v>689</v>
      </c>
      <c r="I3205" s="832" t="s">
        <v>2734</v>
      </c>
      <c r="J3205" s="832" t="s">
        <v>1553</v>
      </c>
      <c r="K3205" s="832" t="s">
        <v>1552</v>
      </c>
      <c r="L3205" s="835">
        <v>129.51</v>
      </c>
      <c r="M3205" s="835">
        <v>129.51</v>
      </c>
      <c r="N3205" s="832">
        <v>1</v>
      </c>
      <c r="O3205" s="836">
        <v>0.5</v>
      </c>
      <c r="P3205" s="835">
        <v>129.51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10</v>
      </c>
      <c r="B3206" s="832" t="s">
        <v>2982</v>
      </c>
      <c r="C3206" s="832" t="s">
        <v>2995</v>
      </c>
      <c r="D3206" s="833" t="s">
        <v>6900</v>
      </c>
      <c r="E3206" s="834" t="s">
        <v>3057</v>
      </c>
      <c r="F3206" s="832" t="s">
        <v>2984</v>
      </c>
      <c r="G3206" s="832" t="s">
        <v>5221</v>
      </c>
      <c r="H3206" s="832" t="s">
        <v>630</v>
      </c>
      <c r="I3206" s="832" t="s">
        <v>5641</v>
      </c>
      <c r="J3206" s="832" t="s">
        <v>5642</v>
      </c>
      <c r="K3206" s="832" t="s">
        <v>5224</v>
      </c>
      <c r="L3206" s="835">
        <v>597.88</v>
      </c>
      <c r="M3206" s="835">
        <v>2391.52</v>
      </c>
      <c r="N3206" s="832">
        <v>4</v>
      </c>
      <c r="O3206" s="836">
        <v>1</v>
      </c>
      <c r="P3206" s="835">
        <v>2391.52</v>
      </c>
      <c r="Q3206" s="837">
        <v>1</v>
      </c>
      <c r="R3206" s="832">
        <v>4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10</v>
      </c>
      <c r="B3207" s="832" t="s">
        <v>2982</v>
      </c>
      <c r="C3207" s="832" t="s">
        <v>2995</v>
      </c>
      <c r="D3207" s="833" t="s">
        <v>6900</v>
      </c>
      <c r="E3207" s="834" t="s">
        <v>3057</v>
      </c>
      <c r="F3207" s="832" t="s">
        <v>2984</v>
      </c>
      <c r="G3207" s="832" t="s">
        <v>5225</v>
      </c>
      <c r="H3207" s="832" t="s">
        <v>630</v>
      </c>
      <c r="I3207" s="832" t="s">
        <v>5226</v>
      </c>
      <c r="J3207" s="832" t="s">
        <v>5227</v>
      </c>
      <c r="K3207" s="832" t="s">
        <v>5228</v>
      </c>
      <c r="L3207" s="835">
        <v>302.49</v>
      </c>
      <c r="M3207" s="835">
        <v>1814.94</v>
      </c>
      <c r="N3207" s="832">
        <v>6</v>
      </c>
      <c r="O3207" s="836">
        <v>1.5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10</v>
      </c>
      <c r="B3208" s="832" t="s">
        <v>2982</v>
      </c>
      <c r="C3208" s="832" t="s">
        <v>2995</v>
      </c>
      <c r="D3208" s="833" t="s">
        <v>6900</v>
      </c>
      <c r="E3208" s="834" t="s">
        <v>3057</v>
      </c>
      <c r="F3208" s="832" t="s">
        <v>2984</v>
      </c>
      <c r="G3208" s="832" t="s">
        <v>5088</v>
      </c>
      <c r="H3208" s="832" t="s">
        <v>630</v>
      </c>
      <c r="I3208" s="832" t="s">
        <v>5089</v>
      </c>
      <c r="J3208" s="832" t="s">
        <v>5090</v>
      </c>
      <c r="K3208" s="832" t="s">
        <v>5091</v>
      </c>
      <c r="L3208" s="835">
        <v>783.88</v>
      </c>
      <c r="M3208" s="835">
        <v>2351.64</v>
      </c>
      <c r="N3208" s="832">
        <v>3</v>
      </c>
      <c r="O3208" s="836">
        <v>1</v>
      </c>
      <c r="P3208" s="835">
        <v>2351.64</v>
      </c>
      <c r="Q3208" s="837">
        <v>1</v>
      </c>
      <c r="R3208" s="832">
        <v>3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10</v>
      </c>
      <c r="B3209" s="832" t="s">
        <v>2982</v>
      </c>
      <c r="C3209" s="832" t="s">
        <v>2995</v>
      </c>
      <c r="D3209" s="833" t="s">
        <v>6900</v>
      </c>
      <c r="E3209" s="834" t="s">
        <v>3057</v>
      </c>
      <c r="F3209" s="832" t="s">
        <v>2984</v>
      </c>
      <c r="G3209" s="832" t="s">
        <v>5643</v>
      </c>
      <c r="H3209" s="832" t="s">
        <v>630</v>
      </c>
      <c r="I3209" s="832" t="s">
        <v>5644</v>
      </c>
      <c r="J3209" s="832" t="s">
        <v>2844</v>
      </c>
      <c r="K3209" s="832" t="s">
        <v>5645</v>
      </c>
      <c r="L3209" s="835">
        <v>338</v>
      </c>
      <c r="M3209" s="835">
        <v>1690</v>
      </c>
      <c r="N3209" s="832">
        <v>5</v>
      </c>
      <c r="O3209" s="836">
        <v>1.5</v>
      </c>
      <c r="P3209" s="835">
        <v>1690</v>
      </c>
      <c r="Q3209" s="837">
        <v>1</v>
      </c>
      <c r="R3209" s="832">
        <v>5</v>
      </c>
      <c r="S3209" s="837">
        <v>1</v>
      </c>
      <c r="T3209" s="836">
        <v>1.5</v>
      </c>
      <c r="U3209" s="838">
        <v>1</v>
      </c>
    </row>
    <row r="3210" spans="1:21" ht="14.4" customHeight="1" x14ac:dyDescent="0.3">
      <c r="A3210" s="831">
        <v>10</v>
      </c>
      <c r="B3210" s="832" t="s">
        <v>2982</v>
      </c>
      <c r="C3210" s="832" t="s">
        <v>2995</v>
      </c>
      <c r="D3210" s="833" t="s">
        <v>6900</v>
      </c>
      <c r="E3210" s="834" t="s">
        <v>3057</v>
      </c>
      <c r="F3210" s="832" t="s">
        <v>2984</v>
      </c>
      <c r="G3210" s="832" t="s">
        <v>5229</v>
      </c>
      <c r="H3210" s="832" t="s">
        <v>630</v>
      </c>
      <c r="I3210" s="832" t="s">
        <v>5230</v>
      </c>
      <c r="J3210" s="832" t="s">
        <v>5231</v>
      </c>
      <c r="K3210" s="832" t="s">
        <v>5232</v>
      </c>
      <c r="L3210" s="835">
        <v>2767.45</v>
      </c>
      <c r="M3210" s="835">
        <v>33209.399999999994</v>
      </c>
      <c r="N3210" s="832">
        <v>12</v>
      </c>
      <c r="O3210" s="836">
        <v>1</v>
      </c>
      <c r="P3210" s="835">
        <v>33209.399999999994</v>
      </c>
      <c r="Q3210" s="837">
        <v>1</v>
      </c>
      <c r="R3210" s="832">
        <v>12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10</v>
      </c>
      <c r="B3211" s="832" t="s">
        <v>2982</v>
      </c>
      <c r="C3211" s="832" t="s">
        <v>2995</v>
      </c>
      <c r="D3211" s="833" t="s">
        <v>6900</v>
      </c>
      <c r="E3211" s="834" t="s">
        <v>3057</v>
      </c>
      <c r="F3211" s="832" t="s">
        <v>2984</v>
      </c>
      <c r="G3211" s="832" t="s">
        <v>3583</v>
      </c>
      <c r="H3211" s="832" t="s">
        <v>689</v>
      </c>
      <c r="I3211" s="832" t="s">
        <v>2619</v>
      </c>
      <c r="J3211" s="832" t="s">
        <v>2620</v>
      </c>
      <c r="K3211" s="832" t="s">
        <v>2621</v>
      </c>
      <c r="L3211" s="835">
        <v>0</v>
      </c>
      <c r="M3211" s="835">
        <v>0</v>
      </c>
      <c r="N3211" s="832">
        <v>1</v>
      </c>
      <c r="O3211" s="836">
        <v>0.5</v>
      </c>
      <c r="P3211" s="835">
        <v>0</v>
      </c>
      <c r="Q3211" s="837"/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10</v>
      </c>
      <c r="B3212" s="832" t="s">
        <v>2982</v>
      </c>
      <c r="C3212" s="832" t="s">
        <v>2995</v>
      </c>
      <c r="D3212" s="833" t="s">
        <v>6900</v>
      </c>
      <c r="E3212" s="834" t="s">
        <v>3057</v>
      </c>
      <c r="F3212" s="832" t="s">
        <v>2984</v>
      </c>
      <c r="G3212" s="832" t="s">
        <v>3425</v>
      </c>
      <c r="H3212" s="832" t="s">
        <v>630</v>
      </c>
      <c r="I3212" s="832" t="s">
        <v>3426</v>
      </c>
      <c r="J3212" s="832" t="s">
        <v>743</v>
      </c>
      <c r="K3212" s="832" t="s">
        <v>3427</v>
      </c>
      <c r="L3212" s="835">
        <v>42.54</v>
      </c>
      <c r="M3212" s="835">
        <v>127.62</v>
      </c>
      <c r="N3212" s="832">
        <v>3</v>
      </c>
      <c r="O3212" s="836">
        <v>0.5</v>
      </c>
      <c r="P3212" s="835">
        <v>127.62</v>
      </c>
      <c r="Q3212" s="837">
        <v>1</v>
      </c>
      <c r="R3212" s="832">
        <v>3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10</v>
      </c>
      <c r="B3213" s="832" t="s">
        <v>2982</v>
      </c>
      <c r="C3213" s="832" t="s">
        <v>2995</v>
      </c>
      <c r="D3213" s="833" t="s">
        <v>6900</v>
      </c>
      <c r="E3213" s="834" t="s">
        <v>3057</v>
      </c>
      <c r="F3213" s="832" t="s">
        <v>2984</v>
      </c>
      <c r="G3213" s="832" t="s">
        <v>5028</v>
      </c>
      <c r="H3213" s="832" t="s">
        <v>630</v>
      </c>
      <c r="I3213" s="832" t="s">
        <v>5241</v>
      </c>
      <c r="J3213" s="832" t="s">
        <v>5030</v>
      </c>
      <c r="K3213" s="832" t="s">
        <v>5242</v>
      </c>
      <c r="L3213" s="835">
        <v>325.52</v>
      </c>
      <c r="M3213" s="835">
        <v>12044.24</v>
      </c>
      <c r="N3213" s="832">
        <v>37</v>
      </c>
      <c r="O3213" s="836">
        <v>16.5</v>
      </c>
      <c r="P3213" s="835">
        <v>7812.48</v>
      </c>
      <c r="Q3213" s="837">
        <v>0.64864864864864857</v>
      </c>
      <c r="R3213" s="832">
        <v>24</v>
      </c>
      <c r="S3213" s="837">
        <v>0.64864864864864868</v>
      </c>
      <c r="T3213" s="836">
        <v>11.5</v>
      </c>
      <c r="U3213" s="838">
        <v>0.69696969696969702</v>
      </c>
    </row>
    <row r="3214" spans="1:21" ht="14.4" customHeight="1" x14ac:dyDescent="0.3">
      <c r="A3214" s="831">
        <v>10</v>
      </c>
      <c r="B3214" s="832" t="s">
        <v>2982</v>
      </c>
      <c r="C3214" s="832" t="s">
        <v>2995</v>
      </c>
      <c r="D3214" s="833" t="s">
        <v>6900</v>
      </c>
      <c r="E3214" s="834" t="s">
        <v>3057</v>
      </c>
      <c r="F3214" s="832" t="s">
        <v>2984</v>
      </c>
      <c r="G3214" s="832" t="s">
        <v>4162</v>
      </c>
      <c r="H3214" s="832" t="s">
        <v>630</v>
      </c>
      <c r="I3214" s="832" t="s">
        <v>5646</v>
      </c>
      <c r="J3214" s="832" t="s">
        <v>5647</v>
      </c>
      <c r="K3214" s="832" t="s">
        <v>5648</v>
      </c>
      <c r="L3214" s="835">
        <v>80.959999999999994</v>
      </c>
      <c r="M3214" s="835">
        <v>242.88</v>
      </c>
      <c r="N3214" s="832">
        <v>3</v>
      </c>
      <c r="O3214" s="836">
        <v>1</v>
      </c>
      <c r="P3214" s="835">
        <v>242.88</v>
      </c>
      <c r="Q3214" s="837">
        <v>1</v>
      </c>
      <c r="R3214" s="832">
        <v>3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10</v>
      </c>
      <c r="B3215" s="832" t="s">
        <v>2982</v>
      </c>
      <c r="C3215" s="832" t="s">
        <v>2995</v>
      </c>
      <c r="D3215" s="833" t="s">
        <v>6900</v>
      </c>
      <c r="E3215" s="834" t="s">
        <v>3057</v>
      </c>
      <c r="F3215" s="832" t="s">
        <v>2984</v>
      </c>
      <c r="G3215" s="832" t="s">
        <v>5248</v>
      </c>
      <c r="H3215" s="832" t="s">
        <v>630</v>
      </c>
      <c r="I3215" s="832" t="s">
        <v>5249</v>
      </c>
      <c r="J3215" s="832" t="s">
        <v>2031</v>
      </c>
      <c r="K3215" s="832" t="s">
        <v>5250</v>
      </c>
      <c r="L3215" s="835">
        <v>103.09</v>
      </c>
      <c r="M3215" s="835">
        <v>206.18</v>
      </c>
      <c r="N3215" s="832">
        <v>2</v>
      </c>
      <c r="O3215" s="836">
        <v>0.5</v>
      </c>
      <c r="P3215" s="835">
        <v>206.18</v>
      </c>
      <c r="Q3215" s="837">
        <v>1</v>
      </c>
      <c r="R3215" s="832">
        <v>2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10</v>
      </c>
      <c r="B3216" s="832" t="s">
        <v>2982</v>
      </c>
      <c r="C3216" s="832" t="s">
        <v>2995</v>
      </c>
      <c r="D3216" s="833" t="s">
        <v>6900</v>
      </c>
      <c r="E3216" s="834" t="s">
        <v>3057</v>
      </c>
      <c r="F3216" s="832" t="s">
        <v>2984</v>
      </c>
      <c r="G3216" s="832" t="s">
        <v>5649</v>
      </c>
      <c r="H3216" s="832" t="s">
        <v>630</v>
      </c>
      <c r="I3216" s="832" t="s">
        <v>5650</v>
      </c>
      <c r="J3216" s="832" t="s">
        <v>5651</v>
      </c>
      <c r="K3216" s="832" t="s">
        <v>5652</v>
      </c>
      <c r="L3216" s="835">
        <v>841.94</v>
      </c>
      <c r="M3216" s="835">
        <v>841.94</v>
      </c>
      <c r="N3216" s="832">
        <v>1</v>
      </c>
      <c r="O3216" s="836">
        <v>0.5</v>
      </c>
      <c r="P3216" s="835">
        <v>841.94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10</v>
      </c>
      <c r="B3217" s="832" t="s">
        <v>2982</v>
      </c>
      <c r="C3217" s="832" t="s">
        <v>2995</v>
      </c>
      <c r="D3217" s="833" t="s">
        <v>6900</v>
      </c>
      <c r="E3217" s="834" t="s">
        <v>3057</v>
      </c>
      <c r="F3217" s="832" t="s">
        <v>2984</v>
      </c>
      <c r="G3217" s="832" t="s">
        <v>5649</v>
      </c>
      <c r="H3217" s="832" t="s">
        <v>630</v>
      </c>
      <c r="I3217" s="832" t="s">
        <v>5653</v>
      </c>
      <c r="J3217" s="832" t="s">
        <v>5654</v>
      </c>
      <c r="K3217" s="832" t="s">
        <v>5655</v>
      </c>
      <c r="L3217" s="835">
        <v>841.94</v>
      </c>
      <c r="M3217" s="835">
        <v>2525.8200000000002</v>
      </c>
      <c r="N3217" s="832">
        <v>3</v>
      </c>
      <c r="O3217" s="836">
        <v>2.5</v>
      </c>
      <c r="P3217" s="835">
        <v>2525.8200000000002</v>
      </c>
      <c r="Q3217" s="837">
        <v>1</v>
      </c>
      <c r="R3217" s="832">
        <v>3</v>
      </c>
      <c r="S3217" s="837">
        <v>1</v>
      </c>
      <c r="T3217" s="836">
        <v>2.5</v>
      </c>
      <c r="U3217" s="838">
        <v>1</v>
      </c>
    </row>
    <row r="3218" spans="1:21" ht="14.4" customHeight="1" x14ac:dyDescent="0.3">
      <c r="A3218" s="831">
        <v>10</v>
      </c>
      <c r="B3218" s="832" t="s">
        <v>2982</v>
      </c>
      <c r="C3218" s="832" t="s">
        <v>2995</v>
      </c>
      <c r="D3218" s="833" t="s">
        <v>6900</v>
      </c>
      <c r="E3218" s="834" t="s">
        <v>3057</v>
      </c>
      <c r="F3218" s="832" t="s">
        <v>2984</v>
      </c>
      <c r="G3218" s="832" t="s">
        <v>3849</v>
      </c>
      <c r="H3218" s="832" t="s">
        <v>630</v>
      </c>
      <c r="I3218" s="832" t="s">
        <v>3850</v>
      </c>
      <c r="J3218" s="832" t="s">
        <v>3851</v>
      </c>
      <c r="K3218" s="832" t="s">
        <v>3852</v>
      </c>
      <c r="L3218" s="835">
        <v>77.13</v>
      </c>
      <c r="M3218" s="835">
        <v>154.26</v>
      </c>
      <c r="N3218" s="832">
        <v>2</v>
      </c>
      <c r="O3218" s="836">
        <v>2</v>
      </c>
      <c r="P3218" s="835">
        <v>77.13</v>
      </c>
      <c r="Q3218" s="837">
        <v>0.5</v>
      </c>
      <c r="R3218" s="832">
        <v>1</v>
      </c>
      <c r="S3218" s="837">
        <v>0.5</v>
      </c>
      <c r="T3218" s="836">
        <v>1</v>
      </c>
      <c r="U3218" s="838">
        <v>0.5</v>
      </c>
    </row>
    <row r="3219" spans="1:21" ht="14.4" customHeight="1" x14ac:dyDescent="0.3">
      <c r="A3219" s="831">
        <v>10</v>
      </c>
      <c r="B3219" s="832" t="s">
        <v>2982</v>
      </c>
      <c r="C3219" s="832" t="s">
        <v>2995</v>
      </c>
      <c r="D3219" s="833" t="s">
        <v>6900</v>
      </c>
      <c r="E3219" s="834" t="s">
        <v>3057</v>
      </c>
      <c r="F3219" s="832" t="s">
        <v>2984</v>
      </c>
      <c r="G3219" s="832" t="s">
        <v>3445</v>
      </c>
      <c r="H3219" s="832" t="s">
        <v>630</v>
      </c>
      <c r="I3219" s="832" t="s">
        <v>3776</v>
      </c>
      <c r="J3219" s="832" t="s">
        <v>3777</v>
      </c>
      <c r="K3219" s="832" t="s">
        <v>3778</v>
      </c>
      <c r="L3219" s="835">
        <v>0</v>
      </c>
      <c r="M3219" s="835">
        <v>0</v>
      </c>
      <c r="N3219" s="832">
        <v>1</v>
      </c>
      <c r="O3219" s="836">
        <v>1</v>
      </c>
      <c r="P3219" s="835"/>
      <c r="Q3219" s="837"/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10</v>
      </c>
      <c r="B3220" s="832" t="s">
        <v>2982</v>
      </c>
      <c r="C3220" s="832" t="s">
        <v>2995</v>
      </c>
      <c r="D3220" s="833" t="s">
        <v>6900</v>
      </c>
      <c r="E3220" s="834" t="s">
        <v>3057</v>
      </c>
      <c r="F3220" s="832" t="s">
        <v>2984</v>
      </c>
      <c r="G3220" s="832" t="s">
        <v>4811</v>
      </c>
      <c r="H3220" s="832" t="s">
        <v>630</v>
      </c>
      <c r="I3220" s="832" t="s">
        <v>4812</v>
      </c>
      <c r="J3220" s="832" t="s">
        <v>907</v>
      </c>
      <c r="K3220" s="832" t="s">
        <v>2928</v>
      </c>
      <c r="L3220" s="835">
        <v>1274.5999999999999</v>
      </c>
      <c r="M3220" s="835">
        <v>68828.399999999994</v>
      </c>
      <c r="N3220" s="832">
        <v>54</v>
      </c>
      <c r="O3220" s="836">
        <v>21</v>
      </c>
      <c r="P3220" s="835">
        <v>47160.2</v>
      </c>
      <c r="Q3220" s="837">
        <v>0.68518518518518523</v>
      </c>
      <c r="R3220" s="832">
        <v>37</v>
      </c>
      <c r="S3220" s="837">
        <v>0.68518518518518523</v>
      </c>
      <c r="T3220" s="836">
        <v>16</v>
      </c>
      <c r="U3220" s="838">
        <v>0.76190476190476186</v>
      </c>
    </row>
    <row r="3221" spans="1:21" ht="14.4" customHeight="1" x14ac:dyDescent="0.3">
      <c r="A3221" s="831">
        <v>10</v>
      </c>
      <c r="B3221" s="832" t="s">
        <v>2982</v>
      </c>
      <c r="C3221" s="832" t="s">
        <v>2995</v>
      </c>
      <c r="D3221" s="833" t="s">
        <v>6900</v>
      </c>
      <c r="E3221" s="834" t="s">
        <v>3057</v>
      </c>
      <c r="F3221" s="832" t="s">
        <v>2984</v>
      </c>
      <c r="G3221" s="832" t="s">
        <v>4438</v>
      </c>
      <c r="H3221" s="832" t="s">
        <v>630</v>
      </c>
      <c r="I3221" s="832" t="s">
        <v>5656</v>
      </c>
      <c r="J3221" s="832" t="s">
        <v>1983</v>
      </c>
      <c r="K3221" s="832" t="s">
        <v>5657</v>
      </c>
      <c r="L3221" s="835">
        <v>0</v>
      </c>
      <c r="M3221" s="835">
        <v>0</v>
      </c>
      <c r="N3221" s="832">
        <v>1</v>
      </c>
      <c r="O3221" s="836">
        <v>1</v>
      </c>
      <c r="P3221" s="835">
        <v>0</v>
      </c>
      <c r="Q3221" s="837"/>
      <c r="R3221" s="832">
        <v>1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10</v>
      </c>
      <c r="B3222" s="832" t="s">
        <v>2982</v>
      </c>
      <c r="C3222" s="832" t="s">
        <v>2995</v>
      </c>
      <c r="D3222" s="833" t="s">
        <v>6900</v>
      </c>
      <c r="E3222" s="834" t="s">
        <v>3057</v>
      </c>
      <c r="F3222" s="832" t="s">
        <v>2984</v>
      </c>
      <c r="G3222" s="832" t="s">
        <v>4438</v>
      </c>
      <c r="H3222" s="832" t="s">
        <v>630</v>
      </c>
      <c r="I3222" s="832" t="s">
        <v>5658</v>
      </c>
      <c r="J3222" s="832" t="s">
        <v>1983</v>
      </c>
      <c r="K3222" s="832" t="s">
        <v>5659</v>
      </c>
      <c r="L3222" s="835">
        <v>0</v>
      </c>
      <c r="M3222" s="835">
        <v>0</v>
      </c>
      <c r="N3222" s="832">
        <v>1</v>
      </c>
      <c r="O3222" s="836">
        <v>1</v>
      </c>
      <c r="P3222" s="835">
        <v>0</v>
      </c>
      <c r="Q3222" s="837"/>
      <c r="R3222" s="832">
        <v>1</v>
      </c>
      <c r="S3222" s="837">
        <v>1</v>
      </c>
      <c r="T3222" s="836">
        <v>1</v>
      </c>
      <c r="U3222" s="838">
        <v>1</v>
      </c>
    </row>
    <row r="3223" spans="1:21" ht="14.4" customHeight="1" x14ac:dyDescent="0.3">
      <c r="A3223" s="831">
        <v>10</v>
      </c>
      <c r="B3223" s="832" t="s">
        <v>2982</v>
      </c>
      <c r="C3223" s="832" t="s">
        <v>2995</v>
      </c>
      <c r="D3223" s="833" t="s">
        <v>6900</v>
      </c>
      <c r="E3223" s="834" t="s">
        <v>3057</v>
      </c>
      <c r="F3223" s="832" t="s">
        <v>2984</v>
      </c>
      <c r="G3223" s="832" t="s">
        <v>5006</v>
      </c>
      <c r="H3223" s="832" t="s">
        <v>630</v>
      </c>
      <c r="I3223" s="832" t="s">
        <v>5257</v>
      </c>
      <c r="J3223" s="832" t="s">
        <v>5008</v>
      </c>
      <c r="K3223" s="832" t="s">
        <v>5258</v>
      </c>
      <c r="L3223" s="835">
        <v>3550.17</v>
      </c>
      <c r="M3223" s="835">
        <v>10650.51</v>
      </c>
      <c r="N3223" s="832">
        <v>3</v>
      </c>
      <c r="O3223" s="836">
        <v>1</v>
      </c>
      <c r="P3223" s="835">
        <v>7100.34</v>
      </c>
      <c r="Q3223" s="837">
        <v>0.66666666666666663</v>
      </c>
      <c r="R3223" s="832">
        <v>2</v>
      </c>
      <c r="S3223" s="837">
        <v>0.66666666666666663</v>
      </c>
      <c r="T3223" s="836">
        <v>0.5</v>
      </c>
      <c r="U3223" s="838">
        <v>0.5</v>
      </c>
    </row>
    <row r="3224" spans="1:21" ht="14.4" customHeight="1" x14ac:dyDescent="0.3">
      <c r="A3224" s="831">
        <v>10</v>
      </c>
      <c r="B3224" s="832" t="s">
        <v>2982</v>
      </c>
      <c r="C3224" s="832" t="s">
        <v>2995</v>
      </c>
      <c r="D3224" s="833" t="s">
        <v>6900</v>
      </c>
      <c r="E3224" s="834" t="s">
        <v>3057</v>
      </c>
      <c r="F3224" s="832" t="s">
        <v>2984</v>
      </c>
      <c r="G3224" s="832" t="s">
        <v>5006</v>
      </c>
      <c r="H3224" s="832" t="s">
        <v>630</v>
      </c>
      <c r="I3224" s="832" t="s">
        <v>5257</v>
      </c>
      <c r="J3224" s="832" t="s">
        <v>5008</v>
      </c>
      <c r="K3224" s="832" t="s">
        <v>5258</v>
      </c>
      <c r="L3224" s="835">
        <v>2469.7399999999998</v>
      </c>
      <c r="M3224" s="835">
        <v>44455.319999999992</v>
      </c>
      <c r="N3224" s="832">
        <v>18</v>
      </c>
      <c r="O3224" s="836">
        <v>5</v>
      </c>
      <c r="P3224" s="835">
        <v>29636.879999999997</v>
      </c>
      <c r="Q3224" s="837">
        <v>0.66666666666666674</v>
      </c>
      <c r="R3224" s="832">
        <v>12</v>
      </c>
      <c r="S3224" s="837">
        <v>0.66666666666666663</v>
      </c>
      <c r="T3224" s="836">
        <v>3.5</v>
      </c>
      <c r="U3224" s="838">
        <v>0.7</v>
      </c>
    </row>
    <row r="3225" spans="1:21" ht="14.4" customHeight="1" x14ac:dyDescent="0.3">
      <c r="A3225" s="831">
        <v>10</v>
      </c>
      <c r="B3225" s="832" t="s">
        <v>2982</v>
      </c>
      <c r="C3225" s="832" t="s">
        <v>2995</v>
      </c>
      <c r="D3225" s="833" t="s">
        <v>6900</v>
      </c>
      <c r="E3225" s="834" t="s">
        <v>3057</v>
      </c>
      <c r="F3225" s="832" t="s">
        <v>2984</v>
      </c>
      <c r="G3225" s="832" t="s">
        <v>5006</v>
      </c>
      <c r="H3225" s="832" t="s">
        <v>630</v>
      </c>
      <c r="I3225" s="832" t="s">
        <v>5259</v>
      </c>
      <c r="J3225" s="832" t="s">
        <v>5008</v>
      </c>
      <c r="K3225" s="832" t="s">
        <v>5260</v>
      </c>
      <c r="L3225" s="835">
        <v>705.64</v>
      </c>
      <c r="M3225" s="835">
        <v>14112.8</v>
      </c>
      <c r="N3225" s="832">
        <v>20</v>
      </c>
      <c r="O3225" s="836">
        <v>4.5</v>
      </c>
      <c r="P3225" s="835">
        <v>7762.04</v>
      </c>
      <c r="Q3225" s="837">
        <v>0.55000000000000004</v>
      </c>
      <c r="R3225" s="832">
        <v>11</v>
      </c>
      <c r="S3225" s="837">
        <v>0.55000000000000004</v>
      </c>
      <c r="T3225" s="836">
        <v>2.5</v>
      </c>
      <c r="U3225" s="838">
        <v>0.55555555555555558</v>
      </c>
    </row>
    <row r="3226" spans="1:21" ht="14.4" customHeight="1" x14ac:dyDescent="0.3">
      <c r="A3226" s="831">
        <v>10</v>
      </c>
      <c r="B3226" s="832" t="s">
        <v>2982</v>
      </c>
      <c r="C3226" s="832" t="s">
        <v>2995</v>
      </c>
      <c r="D3226" s="833" t="s">
        <v>6900</v>
      </c>
      <c r="E3226" s="834" t="s">
        <v>3057</v>
      </c>
      <c r="F3226" s="832" t="s">
        <v>2984</v>
      </c>
      <c r="G3226" s="832" t="s">
        <v>5006</v>
      </c>
      <c r="H3226" s="832" t="s">
        <v>630</v>
      </c>
      <c r="I3226" s="832" t="s">
        <v>5261</v>
      </c>
      <c r="J3226" s="832" t="s">
        <v>5008</v>
      </c>
      <c r="K3226" s="832" t="s">
        <v>5262</v>
      </c>
      <c r="L3226" s="835">
        <v>0</v>
      </c>
      <c r="M3226" s="835">
        <v>0</v>
      </c>
      <c r="N3226" s="832">
        <v>6</v>
      </c>
      <c r="O3226" s="836">
        <v>0.5</v>
      </c>
      <c r="P3226" s="835"/>
      <c r="Q3226" s="837"/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10</v>
      </c>
      <c r="B3227" s="832" t="s">
        <v>2982</v>
      </c>
      <c r="C3227" s="832" t="s">
        <v>2995</v>
      </c>
      <c r="D3227" s="833" t="s">
        <v>6900</v>
      </c>
      <c r="E3227" s="834" t="s">
        <v>3057</v>
      </c>
      <c r="F3227" s="832" t="s">
        <v>2984</v>
      </c>
      <c r="G3227" s="832" t="s">
        <v>5006</v>
      </c>
      <c r="H3227" s="832" t="s">
        <v>630</v>
      </c>
      <c r="I3227" s="832" t="s">
        <v>5263</v>
      </c>
      <c r="J3227" s="832" t="s">
        <v>5008</v>
      </c>
      <c r="K3227" s="832" t="s">
        <v>5264</v>
      </c>
      <c r="L3227" s="835">
        <v>225.61</v>
      </c>
      <c r="M3227" s="835">
        <v>4060.98</v>
      </c>
      <c r="N3227" s="832">
        <v>18</v>
      </c>
      <c r="O3227" s="836">
        <v>2.5</v>
      </c>
      <c r="P3227" s="835">
        <v>3384.15</v>
      </c>
      <c r="Q3227" s="837">
        <v>0.83333333333333337</v>
      </c>
      <c r="R3227" s="832">
        <v>15</v>
      </c>
      <c r="S3227" s="837">
        <v>0.83333333333333337</v>
      </c>
      <c r="T3227" s="836">
        <v>2</v>
      </c>
      <c r="U3227" s="838">
        <v>0.8</v>
      </c>
    </row>
    <row r="3228" spans="1:21" ht="14.4" customHeight="1" x14ac:dyDescent="0.3">
      <c r="A3228" s="831">
        <v>10</v>
      </c>
      <c r="B3228" s="832" t="s">
        <v>2982</v>
      </c>
      <c r="C3228" s="832" t="s">
        <v>2995</v>
      </c>
      <c r="D3228" s="833" t="s">
        <v>6900</v>
      </c>
      <c r="E3228" s="834" t="s">
        <v>3057</v>
      </c>
      <c r="F3228" s="832" t="s">
        <v>2984</v>
      </c>
      <c r="G3228" s="832" t="s">
        <v>3662</v>
      </c>
      <c r="H3228" s="832" t="s">
        <v>630</v>
      </c>
      <c r="I3228" s="832" t="s">
        <v>5660</v>
      </c>
      <c r="J3228" s="832" t="s">
        <v>3664</v>
      </c>
      <c r="K3228" s="832" t="s">
        <v>5661</v>
      </c>
      <c r="L3228" s="835">
        <v>16.059999999999999</v>
      </c>
      <c r="M3228" s="835">
        <v>80.3</v>
      </c>
      <c r="N3228" s="832">
        <v>5</v>
      </c>
      <c r="O3228" s="836">
        <v>3.5</v>
      </c>
      <c r="P3228" s="835">
        <v>64.239999999999995</v>
      </c>
      <c r="Q3228" s="837">
        <v>0.79999999999999993</v>
      </c>
      <c r="R3228" s="832">
        <v>4</v>
      </c>
      <c r="S3228" s="837">
        <v>0.8</v>
      </c>
      <c r="T3228" s="836">
        <v>2.5</v>
      </c>
      <c r="U3228" s="838">
        <v>0.7142857142857143</v>
      </c>
    </row>
    <row r="3229" spans="1:21" ht="14.4" customHeight="1" x14ac:dyDescent="0.3">
      <c r="A3229" s="831">
        <v>10</v>
      </c>
      <c r="B3229" s="832" t="s">
        <v>2982</v>
      </c>
      <c r="C3229" s="832" t="s">
        <v>2995</v>
      </c>
      <c r="D3229" s="833" t="s">
        <v>6900</v>
      </c>
      <c r="E3229" s="834" t="s">
        <v>3057</v>
      </c>
      <c r="F3229" s="832" t="s">
        <v>2984</v>
      </c>
      <c r="G3229" s="832" t="s">
        <v>3666</v>
      </c>
      <c r="H3229" s="832" t="s">
        <v>689</v>
      </c>
      <c r="I3229" s="832" t="s">
        <v>3667</v>
      </c>
      <c r="J3229" s="832" t="s">
        <v>3668</v>
      </c>
      <c r="K3229" s="832" t="s">
        <v>3669</v>
      </c>
      <c r="L3229" s="835">
        <v>1544.99</v>
      </c>
      <c r="M3229" s="835">
        <v>3089.98</v>
      </c>
      <c r="N3229" s="832">
        <v>2</v>
      </c>
      <c r="O3229" s="836">
        <v>1.5</v>
      </c>
      <c r="P3229" s="835">
        <v>3089.98</v>
      </c>
      <c r="Q3229" s="837">
        <v>1</v>
      </c>
      <c r="R3229" s="832">
        <v>2</v>
      </c>
      <c r="S3229" s="837">
        <v>1</v>
      </c>
      <c r="T3229" s="836">
        <v>1.5</v>
      </c>
      <c r="U3229" s="838">
        <v>1</v>
      </c>
    </row>
    <row r="3230" spans="1:21" ht="14.4" customHeight="1" x14ac:dyDescent="0.3">
      <c r="A3230" s="831">
        <v>10</v>
      </c>
      <c r="B3230" s="832" t="s">
        <v>2982</v>
      </c>
      <c r="C3230" s="832" t="s">
        <v>2995</v>
      </c>
      <c r="D3230" s="833" t="s">
        <v>6900</v>
      </c>
      <c r="E3230" s="834" t="s">
        <v>3057</v>
      </c>
      <c r="F3230" s="832" t="s">
        <v>2984</v>
      </c>
      <c r="G3230" s="832" t="s">
        <v>3519</v>
      </c>
      <c r="H3230" s="832" t="s">
        <v>630</v>
      </c>
      <c r="I3230" s="832" t="s">
        <v>5662</v>
      </c>
      <c r="J3230" s="832" t="s">
        <v>5663</v>
      </c>
      <c r="K3230" s="832" t="s">
        <v>5664</v>
      </c>
      <c r="L3230" s="835">
        <v>837.36</v>
      </c>
      <c r="M3230" s="835">
        <v>2512.08</v>
      </c>
      <c r="N3230" s="832">
        <v>3</v>
      </c>
      <c r="O3230" s="836">
        <v>1.5</v>
      </c>
      <c r="P3230" s="835">
        <v>2512.08</v>
      </c>
      <c r="Q3230" s="837">
        <v>1</v>
      </c>
      <c r="R3230" s="832">
        <v>3</v>
      </c>
      <c r="S3230" s="837">
        <v>1</v>
      </c>
      <c r="T3230" s="836">
        <v>1.5</v>
      </c>
      <c r="U3230" s="838">
        <v>1</v>
      </c>
    </row>
    <row r="3231" spans="1:21" ht="14.4" customHeight="1" x14ac:dyDescent="0.3">
      <c r="A3231" s="831">
        <v>10</v>
      </c>
      <c r="B3231" s="832" t="s">
        <v>2982</v>
      </c>
      <c r="C3231" s="832" t="s">
        <v>2995</v>
      </c>
      <c r="D3231" s="833" t="s">
        <v>6900</v>
      </c>
      <c r="E3231" s="834" t="s">
        <v>3057</v>
      </c>
      <c r="F3231" s="832" t="s">
        <v>2984</v>
      </c>
      <c r="G3231" s="832" t="s">
        <v>4441</v>
      </c>
      <c r="H3231" s="832" t="s">
        <v>630</v>
      </c>
      <c r="I3231" s="832" t="s">
        <v>4442</v>
      </c>
      <c r="J3231" s="832" t="s">
        <v>4443</v>
      </c>
      <c r="K3231" s="832" t="s">
        <v>4444</v>
      </c>
      <c r="L3231" s="835">
        <v>275.77999999999997</v>
      </c>
      <c r="M3231" s="835">
        <v>22062.399999999998</v>
      </c>
      <c r="N3231" s="832">
        <v>80</v>
      </c>
      <c r="O3231" s="836">
        <v>12</v>
      </c>
      <c r="P3231" s="835">
        <v>14064.779999999999</v>
      </c>
      <c r="Q3231" s="837">
        <v>0.63749999999999996</v>
      </c>
      <c r="R3231" s="832">
        <v>51</v>
      </c>
      <c r="S3231" s="837">
        <v>0.63749999999999996</v>
      </c>
      <c r="T3231" s="836">
        <v>7</v>
      </c>
      <c r="U3231" s="838">
        <v>0.58333333333333337</v>
      </c>
    </row>
    <row r="3232" spans="1:21" ht="14.4" customHeight="1" x14ac:dyDescent="0.3">
      <c r="A3232" s="831">
        <v>10</v>
      </c>
      <c r="B3232" s="832" t="s">
        <v>2982</v>
      </c>
      <c r="C3232" s="832" t="s">
        <v>2995</v>
      </c>
      <c r="D3232" s="833" t="s">
        <v>6900</v>
      </c>
      <c r="E3232" s="834" t="s">
        <v>3057</v>
      </c>
      <c r="F3232" s="832" t="s">
        <v>2984</v>
      </c>
      <c r="G3232" s="832" t="s">
        <v>4441</v>
      </c>
      <c r="H3232" s="832" t="s">
        <v>630</v>
      </c>
      <c r="I3232" s="832" t="s">
        <v>5265</v>
      </c>
      <c r="J3232" s="832" t="s">
        <v>4443</v>
      </c>
      <c r="K3232" s="832" t="s">
        <v>5266</v>
      </c>
      <c r="L3232" s="835">
        <v>1049.3399999999999</v>
      </c>
      <c r="M3232" s="835">
        <v>57713.699999999983</v>
      </c>
      <c r="N3232" s="832">
        <v>55</v>
      </c>
      <c r="O3232" s="836">
        <v>16.5</v>
      </c>
      <c r="P3232" s="835">
        <v>40924.259999999987</v>
      </c>
      <c r="Q3232" s="837">
        <v>0.70909090909090911</v>
      </c>
      <c r="R3232" s="832">
        <v>39</v>
      </c>
      <c r="S3232" s="837">
        <v>0.70909090909090911</v>
      </c>
      <c r="T3232" s="836">
        <v>12</v>
      </c>
      <c r="U3232" s="838">
        <v>0.72727272727272729</v>
      </c>
    </row>
    <row r="3233" spans="1:21" ht="14.4" customHeight="1" x14ac:dyDescent="0.3">
      <c r="A3233" s="831">
        <v>10</v>
      </c>
      <c r="B3233" s="832" t="s">
        <v>2982</v>
      </c>
      <c r="C3233" s="832" t="s">
        <v>2995</v>
      </c>
      <c r="D3233" s="833" t="s">
        <v>6900</v>
      </c>
      <c r="E3233" s="834" t="s">
        <v>3057</v>
      </c>
      <c r="F3233" s="832" t="s">
        <v>2984</v>
      </c>
      <c r="G3233" s="832" t="s">
        <v>4441</v>
      </c>
      <c r="H3233" s="832" t="s">
        <v>630</v>
      </c>
      <c r="I3233" s="832" t="s">
        <v>5267</v>
      </c>
      <c r="J3233" s="832" t="s">
        <v>4443</v>
      </c>
      <c r="K3233" s="832" t="s">
        <v>2955</v>
      </c>
      <c r="L3233" s="835">
        <v>1865.81</v>
      </c>
      <c r="M3233" s="835">
        <v>37316.199999999997</v>
      </c>
      <c r="N3233" s="832">
        <v>20</v>
      </c>
      <c r="O3233" s="836">
        <v>6</v>
      </c>
      <c r="P3233" s="835">
        <v>16792.29</v>
      </c>
      <c r="Q3233" s="837">
        <v>0.45000000000000007</v>
      </c>
      <c r="R3233" s="832">
        <v>9</v>
      </c>
      <c r="S3233" s="837">
        <v>0.45</v>
      </c>
      <c r="T3233" s="836">
        <v>3</v>
      </c>
      <c r="U3233" s="838">
        <v>0.5</v>
      </c>
    </row>
    <row r="3234" spans="1:21" ht="14.4" customHeight="1" x14ac:dyDescent="0.3">
      <c r="A3234" s="831">
        <v>10</v>
      </c>
      <c r="B3234" s="832" t="s">
        <v>2982</v>
      </c>
      <c r="C3234" s="832" t="s">
        <v>2995</v>
      </c>
      <c r="D3234" s="833" t="s">
        <v>6900</v>
      </c>
      <c r="E3234" s="834" t="s">
        <v>3057</v>
      </c>
      <c r="F3234" s="832" t="s">
        <v>2984</v>
      </c>
      <c r="G3234" s="832" t="s">
        <v>4441</v>
      </c>
      <c r="H3234" s="832" t="s">
        <v>630</v>
      </c>
      <c r="I3234" s="832" t="s">
        <v>5268</v>
      </c>
      <c r="J3234" s="832" t="s">
        <v>4443</v>
      </c>
      <c r="K3234" s="832" t="s">
        <v>5266</v>
      </c>
      <c r="L3234" s="835">
        <v>0</v>
      </c>
      <c r="M3234" s="835">
        <v>0</v>
      </c>
      <c r="N3234" s="832">
        <v>13</v>
      </c>
      <c r="O3234" s="836">
        <v>3</v>
      </c>
      <c r="P3234" s="835">
        <v>0</v>
      </c>
      <c r="Q3234" s="837"/>
      <c r="R3234" s="832">
        <v>13</v>
      </c>
      <c r="S3234" s="837">
        <v>1</v>
      </c>
      <c r="T3234" s="836">
        <v>3</v>
      </c>
      <c r="U3234" s="838">
        <v>1</v>
      </c>
    </row>
    <row r="3235" spans="1:21" ht="14.4" customHeight="1" x14ac:dyDescent="0.3">
      <c r="A3235" s="831">
        <v>10</v>
      </c>
      <c r="B3235" s="832" t="s">
        <v>2982</v>
      </c>
      <c r="C3235" s="832" t="s">
        <v>2995</v>
      </c>
      <c r="D3235" s="833" t="s">
        <v>6900</v>
      </c>
      <c r="E3235" s="834" t="s">
        <v>3057</v>
      </c>
      <c r="F3235" s="832" t="s">
        <v>2984</v>
      </c>
      <c r="G3235" s="832" t="s">
        <v>4441</v>
      </c>
      <c r="H3235" s="832" t="s">
        <v>630</v>
      </c>
      <c r="I3235" s="832" t="s">
        <v>5269</v>
      </c>
      <c r="J3235" s="832" t="s">
        <v>4443</v>
      </c>
      <c r="K3235" s="832" t="s">
        <v>5270</v>
      </c>
      <c r="L3235" s="835">
        <v>0</v>
      </c>
      <c r="M3235" s="835">
        <v>0</v>
      </c>
      <c r="N3235" s="832">
        <v>3</v>
      </c>
      <c r="O3235" s="836">
        <v>0.5</v>
      </c>
      <c r="P3235" s="835"/>
      <c r="Q3235" s="837"/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10</v>
      </c>
      <c r="B3236" s="832" t="s">
        <v>2982</v>
      </c>
      <c r="C3236" s="832" t="s">
        <v>2995</v>
      </c>
      <c r="D3236" s="833" t="s">
        <v>6900</v>
      </c>
      <c r="E3236" s="834" t="s">
        <v>3057</v>
      </c>
      <c r="F3236" s="832" t="s">
        <v>2984</v>
      </c>
      <c r="G3236" s="832" t="s">
        <v>4441</v>
      </c>
      <c r="H3236" s="832" t="s">
        <v>630</v>
      </c>
      <c r="I3236" s="832" t="s">
        <v>5271</v>
      </c>
      <c r="J3236" s="832" t="s">
        <v>4443</v>
      </c>
      <c r="K3236" s="832" t="s">
        <v>5270</v>
      </c>
      <c r="L3236" s="835">
        <v>0</v>
      </c>
      <c r="M3236" s="835">
        <v>0</v>
      </c>
      <c r="N3236" s="832">
        <v>10</v>
      </c>
      <c r="O3236" s="836">
        <v>1</v>
      </c>
      <c r="P3236" s="835">
        <v>0</v>
      </c>
      <c r="Q3236" s="837"/>
      <c r="R3236" s="832">
        <v>10</v>
      </c>
      <c r="S3236" s="837">
        <v>1</v>
      </c>
      <c r="T3236" s="836">
        <v>1</v>
      </c>
      <c r="U3236" s="838">
        <v>1</v>
      </c>
    </row>
    <row r="3237" spans="1:21" ht="14.4" customHeight="1" x14ac:dyDescent="0.3">
      <c r="A3237" s="831">
        <v>10</v>
      </c>
      <c r="B3237" s="832" t="s">
        <v>2982</v>
      </c>
      <c r="C3237" s="832" t="s">
        <v>2995</v>
      </c>
      <c r="D3237" s="833" t="s">
        <v>6900</v>
      </c>
      <c r="E3237" s="834" t="s">
        <v>3057</v>
      </c>
      <c r="F3237" s="832" t="s">
        <v>2984</v>
      </c>
      <c r="G3237" s="832" t="s">
        <v>4441</v>
      </c>
      <c r="H3237" s="832" t="s">
        <v>630</v>
      </c>
      <c r="I3237" s="832" t="s">
        <v>5272</v>
      </c>
      <c r="J3237" s="832" t="s">
        <v>4443</v>
      </c>
      <c r="K3237" s="832" t="s">
        <v>4444</v>
      </c>
      <c r="L3237" s="835">
        <v>275.77999999999997</v>
      </c>
      <c r="M3237" s="835">
        <v>10203.859999999999</v>
      </c>
      <c r="N3237" s="832">
        <v>37</v>
      </c>
      <c r="O3237" s="836">
        <v>5</v>
      </c>
      <c r="P3237" s="835">
        <v>8273.4</v>
      </c>
      <c r="Q3237" s="837">
        <v>0.81081081081081086</v>
      </c>
      <c r="R3237" s="832">
        <v>30</v>
      </c>
      <c r="S3237" s="837">
        <v>0.81081081081081086</v>
      </c>
      <c r="T3237" s="836">
        <v>4.5</v>
      </c>
      <c r="U3237" s="838">
        <v>0.9</v>
      </c>
    </row>
    <row r="3238" spans="1:21" ht="14.4" customHeight="1" x14ac:dyDescent="0.3">
      <c r="A3238" s="831">
        <v>10</v>
      </c>
      <c r="B3238" s="832" t="s">
        <v>2982</v>
      </c>
      <c r="C3238" s="832" t="s">
        <v>2995</v>
      </c>
      <c r="D3238" s="833" t="s">
        <v>6900</v>
      </c>
      <c r="E3238" s="834" t="s">
        <v>3057</v>
      </c>
      <c r="F3238" s="832" t="s">
        <v>2984</v>
      </c>
      <c r="G3238" s="832" t="s">
        <v>4441</v>
      </c>
      <c r="H3238" s="832" t="s">
        <v>630</v>
      </c>
      <c r="I3238" s="832" t="s">
        <v>5665</v>
      </c>
      <c r="J3238" s="832" t="s">
        <v>4443</v>
      </c>
      <c r="K3238" s="832" t="s">
        <v>5666</v>
      </c>
      <c r="L3238" s="835">
        <v>0</v>
      </c>
      <c r="M3238" s="835">
        <v>0</v>
      </c>
      <c r="N3238" s="832">
        <v>40</v>
      </c>
      <c r="O3238" s="836">
        <v>2</v>
      </c>
      <c r="P3238" s="835">
        <v>0</v>
      </c>
      <c r="Q3238" s="837"/>
      <c r="R3238" s="832">
        <v>40</v>
      </c>
      <c r="S3238" s="837">
        <v>1</v>
      </c>
      <c r="T3238" s="836">
        <v>2</v>
      </c>
      <c r="U3238" s="838">
        <v>1</v>
      </c>
    </row>
    <row r="3239" spans="1:21" ht="14.4" customHeight="1" x14ac:dyDescent="0.3">
      <c r="A3239" s="831">
        <v>10</v>
      </c>
      <c r="B3239" s="832" t="s">
        <v>2982</v>
      </c>
      <c r="C3239" s="832" t="s">
        <v>2995</v>
      </c>
      <c r="D3239" s="833" t="s">
        <v>6900</v>
      </c>
      <c r="E3239" s="834" t="s">
        <v>3057</v>
      </c>
      <c r="F3239" s="832" t="s">
        <v>2984</v>
      </c>
      <c r="G3239" s="832" t="s">
        <v>5667</v>
      </c>
      <c r="H3239" s="832" t="s">
        <v>630</v>
      </c>
      <c r="I3239" s="832" t="s">
        <v>5668</v>
      </c>
      <c r="J3239" s="832" t="s">
        <v>5669</v>
      </c>
      <c r="K3239" s="832" t="s">
        <v>5670</v>
      </c>
      <c r="L3239" s="835">
        <v>189.37</v>
      </c>
      <c r="M3239" s="835">
        <v>3219.29</v>
      </c>
      <c r="N3239" s="832">
        <v>17</v>
      </c>
      <c r="O3239" s="836">
        <v>3</v>
      </c>
      <c r="P3239" s="835">
        <v>2272.44</v>
      </c>
      <c r="Q3239" s="837">
        <v>0.70588235294117652</v>
      </c>
      <c r="R3239" s="832">
        <v>12</v>
      </c>
      <c r="S3239" s="837">
        <v>0.70588235294117652</v>
      </c>
      <c r="T3239" s="836">
        <v>2.5</v>
      </c>
      <c r="U3239" s="838">
        <v>0.83333333333333337</v>
      </c>
    </row>
    <row r="3240" spans="1:21" ht="14.4" customHeight="1" x14ac:dyDescent="0.3">
      <c r="A3240" s="831">
        <v>10</v>
      </c>
      <c r="B3240" s="832" t="s">
        <v>2982</v>
      </c>
      <c r="C3240" s="832" t="s">
        <v>2995</v>
      </c>
      <c r="D3240" s="833" t="s">
        <v>6900</v>
      </c>
      <c r="E3240" s="834" t="s">
        <v>3057</v>
      </c>
      <c r="F3240" s="832" t="s">
        <v>2984</v>
      </c>
      <c r="G3240" s="832" t="s">
        <v>5667</v>
      </c>
      <c r="H3240" s="832" t="s">
        <v>630</v>
      </c>
      <c r="I3240" s="832" t="s">
        <v>5671</v>
      </c>
      <c r="J3240" s="832" t="s">
        <v>5669</v>
      </c>
      <c r="K3240" s="832" t="s">
        <v>5672</v>
      </c>
      <c r="L3240" s="835">
        <v>1513.6</v>
      </c>
      <c r="M3240" s="835">
        <v>6054.4</v>
      </c>
      <c r="N3240" s="832">
        <v>4</v>
      </c>
      <c r="O3240" s="836">
        <v>1</v>
      </c>
      <c r="P3240" s="835">
        <v>6054.4</v>
      </c>
      <c r="Q3240" s="837">
        <v>1</v>
      </c>
      <c r="R3240" s="832">
        <v>4</v>
      </c>
      <c r="S3240" s="837">
        <v>1</v>
      </c>
      <c r="T3240" s="836">
        <v>1</v>
      </c>
      <c r="U3240" s="838">
        <v>1</v>
      </c>
    </row>
    <row r="3241" spans="1:21" ht="14.4" customHeight="1" x14ac:dyDescent="0.3">
      <c r="A3241" s="831">
        <v>10</v>
      </c>
      <c r="B3241" s="832" t="s">
        <v>2982</v>
      </c>
      <c r="C3241" s="832" t="s">
        <v>2995</v>
      </c>
      <c r="D3241" s="833" t="s">
        <v>6900</v>
      </c>
      <c r="E3241" s="834" t="s">
        <v>3057</v>
      </c>
      <c r="F3241" s="832" t="s">
        <v>2984</v>
      </c>
      <c r="G3241" s="832" t="s">
        <v>4782</v>
      </c>
      <c r="H3241" s="832" t="s">
        <v>630</v>
      </c>
      <c r="I3241" s="832" t="s">
        <v>4783</v>
      </c>
      <c r="J3241" s="832" t="s">
        <v>4784</v>
      </c>
      <c r="K3241" s="832" t="s">
        <v>4785</v>
      </c>
      <c r="L3241" s="835">
        <v>0</v>
      </c>
      <c r="M3241" s="835">
        <v>0</v>
      </c>
      <c r="N3241" s="832">
        <v>1</v>
      </c>
      <c r="O3241" s="836">
        <v>1</v>
      </c>
      <c r="P3241" s="835"/>
      <c r="Q3241" s="837"/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10</v>
      </c>
      <c r="B3242" s="832" t="s">
        <v>2982</v>
      </c>
      <c r="C3242" s="832" t="s">
        <v>2995</v>
      </c>
      <c r="D3242" s="833" t="s">
        <v>6900</v>
      </c>
      <c r="E3242" s="834" t="s">
        <v>3057</v>
      </c>
      <c r="F3242" s="832" t="s">
        <v>2984</v>
      </c>
      <c r="G3242" s="832" t="s">
        <v>5673</v>
      </c>
      <c r="H3242" s="832" t="s">
        <v>630</v>
      </c>
      <c r="I3242" s="832" t="s">
        <v>5674</v>
      </c>
      <c r="J3242" s="832" t="s">
        <v>5675</v>
      </c>
      <c r="K3242" s="832" t="s">
        <v>5676</v>
      </c>
      <c r="L3242" s="835">
        <v>4905.22</v>
      </c>
      <c r="M3242" s="835">
        <v>34336.54</v>
      </c>
      <c r="N3242" s="832">
        <v>7</v>
      </c>
      <c r="O3242" s="836">
        <v>3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10</v>
      </c>
      <c r="B3243" s="832" t="s">
        <v>2982</v>
      </c>
      <c r="C3243" s="832" t="s">
        <v>2995</v>
      </c>
      <c r="D3243" s="833" t="s">
        <v>6900</v>
      </c>
      <c r="E3243" s="834" t="s">
        <v>3057</v>
      </c>
      <c r="F3243" s="832" t="s">
        <v>2984</v>
      </c>
      <c r="G3243" s="832" t="s">
        <v>3670</v>
      </c>
      <c r="H3243" s="832" t="s">
        <v>630</v>
      </c>
      <c r="I3243" s="832" t="s">
        <v>3671</v>
      </c>
      <c r="J3243" s="832" t="s">
        <v>3672</v>
      </c>
      <c r="K3243" s="832" t="s">
        <v>3673</v>
      </c>
      <c r="L3243" s="835">
        <v>50.32</v>
      </c>
      <c r="M3243" s="835">
        <v>150.96</v>
      </c>
      <c r="N3243" s="832">
        <v>3</v>
      </c>
      <c r="O3243" s="836">
        <v>0.5</v>
      </c>
      <c r="P3243" s="835">
        <v>150.96</v>
      </c>
      <c r="Q3243" s="837">
        <v>1</v>
      </c>
      <c r="R3243" s="832">
        <v>3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10</v>
      </c>
      <c r="B3244" s="832" t="s">
        <v>2982</v>
      </c>
      <c r="C3244" s="832" t="s">
        <v>2995</v>
      </c>
      <c r="D3244" s="833" t="s">
        <v>6900</v>
      </c>
      <c r="E3244" s="834" t="s">
        <v>3057</v>
      </c>
      <c r="F3244" s="832" t="s">
        <v>2984</v>
      </c>
      <c r="G3244" s="832" t="s">
        <v>3670</v>
      </c>
      <c r="H3244" s="832" t="s">
        <v>630</v>
      </c>
      <c r="I3244" s="832" t="s">
        <v>5677</v>
      </c>
      <c r="J3244" s="832" t="s">
        <v>3040</v>
      </c>
      <c r="K3244" s="832"/>
      <c r="L3244" s="835">
        <v>100.62</v>
      </c>
      <c r="M3244" s="835">
        <v>201.24</v>
      </c>
      <c r="N3244" s="832">
        <v>2</v>
      </c>
      <c r="O3244" s="836">
        <v>0.5</v>
      </c>
      <c r="P3244" s="835">
        <v>201.24</v>
      </c>
      <c r="Q3244" s="837">
        <v>1</v>
      </c>
      <c r="R3244" s="832">
        <v>2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10</v>
      </c>
      <c r="B3245" s="832" t="s">
        <v>2982</v>
      </c>
      <c r="C3245" s="832" t="s">
        <v>2995</v>
      </c>
      <c r="D3245" s="833" t="s">
        <v>6900</v>
      </c>
      <c r="E3245" s="834" t="s">
        <v>3057</v>
      </c>
      <c r="F3245" s="832" t="s">
        <v>2984</v>
      </c>
      <c r="G3245" s="832" t="s">
        <v>3670</v>
      </c>
      <c r="H3245" s="832" t="s">
        <v>630</v>
      </c>
      <c r="I3245" s="832" t="s">
        <v>5098</v>
      </c>
      <c r="J3245" s="832" t="s">
        <v>3672</v>
      </c>
      <c r="K3245" s="832" t="s">
        <v>3673</v>
      </c>
      <c r="L3245" s="835">
        <v>50.32</v>
      </c>
      <c r="M3245" s="835">
        <v>100.64</v>
      </c>
      <c r="N3245" s="832">
        <v>2</v>
      </c>
      <c r="O3245" s="836">
        <v>0.5</v>
      </c>
      <c r="P3245" s="835">
        <v>100.64</v>
      </c>
      <c r="Q3245" s="837">
        <v>1</v>
      </c>
      <c r="R3245" s="832">
        <v>2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10</v>
      </c>
      <c r="B3246" s="832" t="s">
        <v>2982</v>
      </c>
      <c r="C3246" s="832" t="s">
        <v>2995</v>
      </c>
      <c r="D3246" s="833" t="s">
        <v>6900</v>
      </c>
      <c r="E3246" s="834" t="s">
        <v>3057</v>
      </c>
      <c r="F3246" s="832" t="s">
        <v>2984</v>
      </c>
      <c r="G3246" s="832" t="s">
        <v>5276</v>
      </c>
      <c r="H3246" s="832" t="s">
        <v>630</v>
      </c>
      <c r="I3246" s="832" t="s">
        <v>5277</v>
      </c>
      <c r="J3246" s="832" t="s">
        <v>5278</v>
      </c>
      <c r="K3246" s="832" t="s">
        <v>5279</v>
      </c>
      <c r="L3246" s="835">
        <v>3072.96</v>
      </c>
      <c r="M3246" s="835">
        <v>12291.84</v>
      </c>
      <c r="N3246" s="832">
        <v>4</v>
      </c>
      <c r="O3246" s="836">
        <v>1</v>
      </c>
      <c r="P3246" s="835">
        <v>12291.84</v>
      </c>
      <c r="Q3246" s="837">
        <v>1</v>
      </c>
      <c r="R3246" s="832">
        <v>4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10</v>
      </c>
      <c r="B3247" s="832" t="s">
        <v>2982</v>
      </c>
      <c r="C3247" s="832" t="s">
        <v>2995</v>
      </c>
      <c r="D3247" s="833" t="s">
        <v>6900</v>
      </c>
      <c r="E3247" s="834" t="s">
        <v>3057</v>
      </c>
      <c r="F3247" s="832" t="s">
        <v>2985</v>
      </c>
      <c r="G3247" s="832" t="s">
        <v>3094</v>
      </c>
      <c r="H3247" s="832" t="s">
        <v>630</v>
      </c>
      <c r="I3247" s="832" t="s">
        <v>3463</v>
      </c>
      <c r="J3247" s="832" t="s">
        <v>3040</v>
      </c>
      <c r="K3247" s="832"/>
      <c r="L3247" s="835">
        <v>0</v>
      </c>
      <c r="M3247" s="835">
        <v>0</v>
      </c>
      <c r="N3247" s="832">
        <v>10</v>
      </c>
      <c r="O3247" s="836">
        <v>9</v>
      </c>
      <c r="P3247" s="835">
        <v>0</v>
      </c>
      <c r="Q3247" s="837"/>
      <c r="R3247" s="832">
        <v>6</v>
      </c>
      <c r="S3247" s="837">
        <v>0.6</v>
      </c>
      <c r="T3247" s="836">
        <v>6</v>
      </c>
      <c r="U3247" s="838">
        <v>0.66666666666666663</v>
      </c>
    </row>
    <row r="3248" spans="1:21" ht="14.4" customHeight="1" x14ac:dyDescent="0.3">
      <c r="A3248" s="831">
        <v>10</v>
      </c>
      <c r="B3248" s="832" t="s">
        <v>2982</v>
      </c>
      <c r="C3248" s="832" t="s">
        <v>2995</v>
      </c>
      <c r="D3248" s="833" t="s">
        <v>6900</v>
      </c>
      <c r="E3248" s="834" t="s">
        <v>3057</v>
      </c>
      <c r="F3248" s="832" t="s">
        <v>2985</v>
      </c>
      <c r="G3248" s="832" t="s">
        <v>3094</v>
      </c>
      <c r="H3248" s="832" t="s">
        <v>630</v>
      </c>
      <c r="I3248" s="832" t="s">
        <v>4350</v>
      </c>
      <c r="J3248" s="832" t="s">
        <v>3040</v>
      </c>
      <c r="K3248" s="832"/>
      <c r="L3248" s="835">
        <v>0</v>
      </c>
      <c r="M3248" s="835">
        <v>0</v>
      </c>
      <c r="N3248" s="832">
        <v>6</v>
      </c>
      <c r="O3248" s="836">
        <v>6</v>
      </c>
      <c r="P3248" s="835">
        <v>0</v>
      </c>
      <c r="Q3248" s="837"/>
      <c r="R3248" s="832">
        <v>4</v>
      </c>
      <c r="S3248" s="837">
        <v>0.66666666666666663</v>
      </c>
      <c r="T3248" s="836">
        <v>4</v>
      </c>
      <c r="U3248" s="838">
        <v>0.66666666666666663</v>
      </c>
    </row>
    <row r="3249" spans="1:21" ht="14.4" customHeight="1" x14ac:dyDescent="0.3">
      <c r="A3249" s="831">
        <v>10</v>
      </c>
      <c r="B3249" s="832" t="s">
        <v>2982</v>
      </c>
      <c r="C3249" s="832" t="s">
        <v>2995</v>
      </c>
      <c r="D3249" s="833" t="s">
        <v>6900</v>
      </c>
      <c r="E3249" s="834" t="s">
        <v>3057</v>
      </c>
      <c r="F3249" s="832" t="s">
        <v>2985</v>
      </c>
      <c r="G3249" s="832" t="s">
        <v>3094</v>
      </c>
      <c r="H3249" s="832" t="s">
        <v>630</v>
      </c>
      <c r="I3249" s="832" t="s">
        <v>5678</v>
      </c>
      <c r="J3249" s="832" t="s">
        <v>3040</v>
      </c>
      <c r="K3249" s="832"/>
      <c r="L3249" s="835">
        <v>0</v>
      </c>
      <c r="M3249" s="835">
        <v>0</v>
      </c>
      <c r="N3249" s="832">
        <v>14</v>
      </c>
      <c r="O3249" s="836">
        <v>10.5</v>
      </c>
      <c r="P3249" s="835">
        <v>0</v>
      </c>
      <c r="Q3249" s="837"/>
      <c r="R3249" s="832">
        <v>13</v>
      </c>
      <c r="S3249" s="837">
        <v>0.9285714285714286</v>
      </c>
      <c r="T3249" s="836">
        <v>9.5</v>
      </c>
      <c r="U3249" s="838">
        <v>0.90476190476190477</v>
      </c>
    </row>
    <row r="3250" spans="1:21" ht="14.4" customHeight="1" x14ac:dyDescent="0.3">
      <c r="A3250" s="831">
        <v>10</v>
      </c>
      <c r="B3250" s="832" t="s">
        <v>2982</v>
      </c>
      <c r="C3250" s="832" t="s">
        <v>2995</v>
      </c>
      <c r="D3250" s="833" t="s">
        <v>6900</v>
      </c>
      <c r="E3250" s="834" t="s">
        <v>3057</v>
      </c>
      <c r="F3250" s="832" t="s">
        <v>2985</v>
      </c>
      <c r="G3250" s="832" t="s">
        <v>3094</v>
      </c>
      <c r="H3250" s="832" t="s">
        <v>630</v>
      </c>
      <c r="I3250" s="832" t="s">
        <v>5280</v>
      </c>
      <c r="J3250" s="832" t="s">
        <v>3040</v>
      </c>
      <c r="K3250" s="832"/>
      <c r="L3250" s="835">
        <v>0</v>
      </c>
      <c r="M3250" s="835">
        <v>0</v>
      </c>
      <c r="N3250" s="832">
        <v>4</v>
      </c>
      <c r="O3250" s="836">
        <v>4</v>
      </c>
      <c r="P3250" s="835">
        <v>0</v>
      </c>
      <c r="Q3250" s="837"/>
      <c r="R3250" s="832">
        <v>1</v>
      </c>
      <c r="S3250" s="837">
        <v>0.25</v>
      </c>
      <c r="T3250" s="836">
        <v>1</v>
      </c>
      <c r="U3250" s="838">
        <v>0.25</v>
      </c>
    </row>
    <row r="3251" spans="1:21" ht="14.4" customHeight="1" x14ac:dyDescent="0.3">
      <c r="A3251" s="831">
        <v>10</v>
      </c>
      <c r="B3251" s="832" t="s">
        <v>2982</v>
      </c>
      <c r="C3251" s="832" t="s">
        <v>2995</v>
      </c>
      <c r="D3251" s="833" t="s">
        <v>6900</v>
      </c>
      <c r="E3251" s="834" t="s">
        <v>3057</v>
      </c>
      <c r="F3251" s="832" t="s">
        <v>2985</v>
      </c>
      <c r="G3251" s="832" t="s">
        <v>3094</v>
      </c>
      <c r="H3251" s="832" t="s">
        <v>630</v>
      </c>
      <c r="I3251" s="832" t="s">
        <v>3469</v>
      </c>
      <c r="J3251" s="832" t="s">
        <v>3040</v>
      </c>
      <c r="K3251" s="832"/>
      <c r="L3251" s="835">
        <v>0</v>
      </c>
      <c r="M3251" s="835">
        <v>0</v>
      </c>
      <c r="N3251" s="832">
        <v>4</v>
      </c>
      <c r="O3251" s="836">
        <v>4</v>
      </c>
      <c r="P3251" s="835">
        <v>0</v>
      </c>
      <c r="Q3251" s="837"/>
      <c r="R3251" s="832">
        <v>4</v>
      </c>
      <c r="S3251" s="837">
        <v>1</v>
      </c>
      <c r="T3251" s="836">
        <v>4</v>
      </c>
      <c r="U3251" s="838">
        <v>1</v>
      </c>
    </row>
    <row r="3252" spans="1:21" ht="14.4" customHeight="1" x14ac:dyDescent="0.3">
      <c r="A3252" s="831">
        <v>10</v>
      </c>
      <c r="B3252" s="832" t="s">
        <v>2982</v>
      </c>
      <c r="C3252" s="832" t="s">
        <v>2995</v>
      </c>
      <c r="D3252" s="833" t="s">
        <v>6900</v>
      </c>
      <c r="E3252" s="834" t="s">
        <v>3057</v>
      </c>
      <c r="F3252" s="832" t="s">
        <v>2985</v>
      </c>
      <c r="G3252" s="832" t="s">
        <v>3094</v>
      </c>
      <c r="H3252" s="832" t="s">
        <v>630</v>
      </c>
      <c r="I3252" s="832" t="s">
        <v>4005</v>
      </c>
      <c r="J3252" s="832" t="s">
        <v>3040</v>
      </c>
      <c r="K3252" s="832"/>
      <c r="L3252" s="835">
        <v>0</v>
      </c>
      <c r="M3252" s="835">
        <v>0</v>
      </c>
      <c r="N3252" s="832">
        <v>1</v>
      </c>
      <c r="O3252" s="836">
        <v>1</v>
      </c>
      <c r="P3252" s="835">
        <v>0</v>
      </c>
      <c r="Q3252" s="837"/>
      <c r="R3252" s="832">
        <v>1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10</v>
      </c>
      <c r="B3253" s="832" t="s">
        <v>2982</v>
      </c>
      <c r="C3253" s="832" t="s">
        <v>2995</v>
      </c>
      <c r="D3253" s="833" t="s">
        <v>6900</v>
      </c>
      <c r="E3253" s="834" t="s">
        <v>3057</v>
      </c>
      <c r="F3253" s="832" t="s">
        <v>2986</v>
      </c>
      <c r="G3253" s="832" t="s">
        <v>3094</v>
      </c>
      <c r="H3253" s="832" t="s">
        <v>630</v>
      </c>
      <c r="I3253" s="832" t="s">
        <v>3747</v>
      </c>
      <c r="J3253" s="832" t="s">
        <v>3040</v>
      </c>
      <c r="K3253" s="832"/>
      <c r="L3253" s="835">
        <v>0</v>
      </c>
      <c r="M3253" s="835">
        <v>0</v>
      </c>
      <c r="N3253" s="832">
        <v>1</v>
      </c>
      <c r="O3253" s="836">
        <v>1</v>
      </c>
      <c r="P3253" s="835"/>
      <c r="Q3253" s="837"/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10</v>
      </c>
      <c r="B3254" s="832" t="s">
        <v>2982</v>
      </c>
      <c r="C3254" s="832" t="s">
        <v>2995</v>
      </c>
      <c r="D3254" s="833" t="s">
        <v>6900</v>
      </c>
      <c r="E3254" s="834" t="s">
        <v>3057</v>
      </c>
      <c r="F3254" s="832" t="s">
        <v>2986</v>
      </c>
      <c r="G3254" s="832" t="s">
        <v>3853</v>
      </c>
      <c r="H3254" s="832" t="s">
        <v>630</v>
      </c>
      <c r="I3254" s="832" t="s">
        <v>3854</v>
      </c>
      <c r="J3254" s="832" t="s">
        <v>3855</v>
      </c>
      <c r="K3254" s="832"/>
      <c r="L3254" s="835">
        <v>200</v>
      </c>
      <c r="M3254" s="835">
        <v>600</v>
      </c>
      <c r="N3254" s="832">
        <v>3</v>
      </c>
      <c r="O3254" s="836">
        <v>3</v>
      </c>
      <c r="P3254" s="835">
        <v>600</v>
      </c>
      <c r="Q3254" s="837">
        <v>1</v>
      </c>
      <c r="R3254" s="832">
        <v>3</v>
      </c>
      <c r="S3254" s="837">
        <v>1</v>
      </c>
      <c r="T3254" s="836">
        <v>3</v>
      </c>
      <c r="U3254" s="838">
        <v>1</v>
      </c>
    </row>
    <row r="3255" spans="1:21" ht="14.4" customHeight="1" x14ac:dyDescent="0.3">
      <c r="A3255" s="831">
        <v>10</v>
      </c>
      <c r="B3255" s="832" t="s">
        <v>2982</v>
      </c>
      <c r="C3255" s="832" t="s">
        <v>2995</v>
      </c>
      <c r="D3255" s="833" t="s">
        <v>6900</v>
      </c>
      <c r="E3255" s="834" t="s">
        <v>3057</v>
      </c>
      <c r="F3255" s="832" t="s">
        <v>2986</v>
      </c>
      <c r="G3255" s="832" t="s">
        <v>4393</v>
      </c>
      <c r="H3255" s="832" t="s">
        <v>630</v>
      </c>
      <c r="I3255" s="832" t="s">
        <v>5679</v>
      </c>
      <c r="J3255" s="832" t="s">
        <v>5680</v>
      </c>
      <c r="K3255" s="832" t="s">
        <v>5681</v>
      </c>
      <c r="L3255" s="835">
        <v>42274.82</v>
      </c>
      <c r="M3255" s="835">
        <v>42274.82</v>
      </c>
      <c r="N3255" s="832">
        <v>1</v>
      </c>
      <c r="O3255" s="836">
        <v>1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10</v>
      </c>
      <c r="B3256" s="832" t="s">
        <v>2982</v>
      </c>
      <c r="C3256" s="832" t="s">
        <v>2995</v>
      </c>
      <c r="D3256" s="833" t="s">
        <v>6900</v>
      </c>
      <c r="E3256" s="834" t="s">
        <v>3057</v>
      </c>
      <c r="F3256" s="832" t="s">
        <v>2986</v>
      </c>
      <c r="G3256" s="832" t="s">
        <v>4393</v>
      </c>
      <c r="H3256" s="832" t="s">
        <v>630</v>
      </c>
      <c r="I3256" s="832" t="s">
        <v>5682</v>
      </c>
      <c r="J3256" s="832" t="s">
        <v>5683</v>
      </c>
      <c r="K3256" s="832" t="s">
        <v>5684</v>
      </c>
      <c r="L3256" s="835">
        <v>4000</v>
      </c>
      <c r="M3256" s="835">
        <v>4000</v>
      </c>
      <c r="N3256" s="832">
        <v>1</v>
      </c>
      <c r="O3256" s="836">
        <v>1</v>
      </c>
      <c r="P3256" s="835">
        <v>4000</v>
      </c>
      <c r="Q3256" s="837">
        <v>1</v>
      </c>
      <c r="R3256" s="832">
        <v>1</v>
      </c>
      <c r="S3256" s="837">
        <v>1</v>
      </c>
      <c r="T3256" s="836">
        <v>1</v>
      </c>
      <c r="U3256" s="838">
        <v>1</v>
      </c>
    </row>
    <row r="3257" spans="1:21" ht="14.4" customHeight="1" x14ac:dyDescent="0.3">
      <c r="A3257" s="831">
        <v>10</v>
      </c>
      <c r="B3257" s="832" t="s">
        <v>2982</v>
      </c>
      <c r="C3257" s="832" t="s">
        <v>2995</v>
      </c>
      <c r="D3257" s="833" t="s">
        <v>6900</v>
      </c>
      <c r="E3257" s="834" t="s">
        <v>3057</v>
      </c>
      <c r="F3257" s="832" t="s">
        <v>2986</v>
      </c>
      <c r="G3257" s="832" t="s">
        <v>4393</v>
      </c>
      <c r="H3257" s="832" t="s">
        <v>630</v>
      </c>
      <c r="I3257" s="832" t="s">
        <v>5685</v>
      </c>
      <c r="J3257" s="832" t="s">
        <v>5686</v>
      </c>
      <c r="K3257" s="832" t="s">
        <v>5687</v>
      </c>
      <c r="L3257" s="835">
        <v>5243.57</v>
      </c>
      <c r="M3257" s="835">
        <v>5243.57</v>
      </c>
      <c r="N3257" s="832">
        <v>1</v>
      </c>
      <c r="O3257" s="836">
        <v>1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10</v>
      </c>
      <c r="B3258" s="832" t="s">
        <v>2982</v>
      </c>
      <c r="C3258" s="832" t="s">
        <v>2995</v>
      </c>
      <c r="D3258" s="833" t="s">
        <v>6900</v>
      </c>
      <c r="E3258" s="834" t="s">
        <v>3057</v>
      </c>
      <c r="F3258" s="832" t="s">
        <v>2986</v>
      </c>
      <c r="G3258" s="832" t="s">
        <v>4393</v>
      </c>
      <c r="H3258" s="832" t="s">
        <v>630</v>
      </c>
      <c r="I3258" s="832" t="s">
        <v>5688</v>
      </c>
      <c r="J3258" s="832" t="s">
        <v>5689</v>
      </c>
      <c r="K3258" s="832" t="s">
        <v>5690</v>
      </c>
      <c r="L3258" s="835">
        <v>2190.65</v>
      </c>
      <c r="M3258" s="835">
        <v>2190.65</v>
      </c>
      <c r="N3258" s="832">
        <v>1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10</v>
      </c>
      <c r="B3259" s="832" t="s">
        <v>2982</v>
      </c>
      <c r="C3259" s="832" t="s">
        <v>2995</v>
      </c>
      <c r="D3259" s="833" t="s">
        <v>6900</v>
      </c>
      <c r="E3259" s="834" t="s">
        <v>3057</v>
      </c>
      <c r="F3259" s="832" t="s">
        <v>2986</v>
      </c>
      <c r="G3259" s="832" t="s">
        <v>4393</v>
      </c>
      <c r="H3259" s="832" t="s">
        <v>630</v>
      </c>
      <c r="I3259" s="832" t="s">
        <v>5691</v>
      </c>
      <c r="J3259" s="832" t="s">
        <v>5289</v>
      </c>
      <c r="K3259" s="832" t="s">
        <v>5692</v>
      </c>
      <c r="L3259" s="835">
        <v>1221</v>
      </c>
      <c r="M3259" s="835">
        <v>1221</v>
      </c>
      <c r="N3259" s="832">
        <v>1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10</v>
      </c>
      <c r="B3260" s="832" t="s">
        <v>2982</v>
      </c>
      <c r="C3260" s="832" t="s">
        <v>2995</v>
      </c>
      <c r="D3260" s="833" t="s">
        <v>6900</v>
      </c>
      <c r="E3260" s="834" t="s">
        <v>3057</v>
      </c>
      <c r="F3260" s="832" t="s">
        <v>2986</v>
      </c>
      <c r="G3260" s="832" t="s">
        <v>5364</v>
      </c>
      <c r="H3260" s="832" t="s">
        <v>630</v>
      </c>
      <c r="I3260" s="832" t="s">
        <v>5368</v>
      </c>
      <c r="J3260" s="832" t="s">
        <v>5369</v>
      </c>
      <c r="K3260" s="832" t="s">
        <v>5370</v>
      </c>
      <c r="L3260" s="835">
        <v>25000</v>
      </c>
      <c r="M3260" s="835">
        <v>50000</v>
      </c>
      <c r="N3260" s="832">
        <v>2</v>
      </c>
      <c r="O3260" s="836">
        <v>2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10</v>
      </c>
      <c r="B3261" s="832" t="s">
        <v>2982</v>
      </c>
      <c r="C3261" s="832" t="s">
        <v>2995</v>
      </c>
      <c r="D3261" s="833" t="s">
        <v>6900</v>
      </c>
      <c r="E3261" s="834" t="s">
        <v>3057</v>
      </c>
      <c r="F3261" s="832" t="s">
        <v>2986</v>
      </c>
      <c r="G3261" s="832" t="s">
        <v>5364</v>
      </c>
      <c r="H3261" s="832" t="s">
        <v>630</v>
      </c>
      <c r="I3261" s="832" t="s">
        <v>5371</v>
      </c>
      <c r="J3261" s="832" t="s">
        <v>5372</v>
      </c>
      <c r="K3261" s="832" t="s">
        <v>5373</v>
      </c>
      <c r="L3261" s="835">
        <v>0</v>
      </c>
      <c r="M3261" s="835">
        <v>0</v>
      </c>
      <c r="N3261" s="832">
        <v>2</v>
      </c>
      <c r="O3261" s="836">
        <v>1</v>
      </c>
      <c r="P3261" s="835">
        <v>0</v>
      </c>
      <c r="Q3261" s="837"/>
      <c r="R3261" s="832">
        <v>2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10</v>
      </c>
      <c r="B3262" s="832" t="s">
        <v>2982</v>
      </c>
      <c r="C3262" s="832" t="s">
        <v>2995</v>
      </c>
      <c r="D3262" s="833" t="s">
        <v>6900</v>
      </c>
      <c r="E3262" s="834" t="s">
        <v>3057</v>
      </c>
      <c r="F3262" s="832" t="s">
        <v>2986</v>
      </c>
      <c r="G3262" s="832" t="s">
        <v>5364</v>
      </c>
      <c r="H3262" s="832" t="s">
        <v>630</v>
      </c>
      <c r="I3262" s="832" t="s">
        <v>5374</v>
      </c>
      <c r="J3262" s="832" t="s">
        <v>5375</v>
      </c>
      <c r="K3262" s="832" t="s">
        <v>5376</v>
      </c>
      <c r="L3262" s="835">
        <v>0</v>
      </c>
      <c r="M3262" s="835">
        <v>0</v>
      </c>
      <c r="N3262" s="832">
        <v>1</v>
      </c>
      <c r="O3262" s="836">
        <v>1</v>
      </c>
      <c r="P3262" s="835"/>
      <c r="Q3262" s="837"/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10</v>
      </c>
      <c r="B3263" s="832" t="s">
        <v>2982</v>
      </c>
      <c r="C3263" s="832" t="s">
        <v>2995</v>
      </c>
      <c r="D3263" s="833" t="s">
        <v>6900</v>
      </c>
      <c r="E3263" s="834" t="s">
        <v>3057</v>
      </c>
      <c r="F3263" s="832" t="s">
        <v>2986</v>
      </c>
      <c r="G3263" s="832" t="s">
        <v>5021</v>
      </c>
      <c r="H3263" s="832" t="s">
        <v>630</v>
      </c>
      <c r="I3263" s="832" t="s">
        <v>5395</v>
      </c>
      <c r="J3263" s="832" t="s">
        <v>5396</v>
      </c>
      <c r="K3263" s="832" t="s">
        <v>5397</v>
      </c>
      <c r="L3263" s="835">
        <v>2500</v>
      </c>
      <c r="M3263" s="835">
        <v>2500</v>
      </c>
      <c r="N3263" s="832">
        <v>1</v>
      </c>
      <c r="O3263" s="836">
        <v>1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10</v>
      </c>
      <c r="B3264" s="832" t="s">
        <v>2982</v>
      </c>
      <c r="C3264" s="832" t="s">
        <v>2995</v>
      </c>
      <c r="D3264" s="833" t="s">
        <v>6900</v>
      </c>
      <c r="E3264" s="834" t="s">
        <v>3057</v>
      </c>
      <c r="F3264" s="832" t="s">
        <v>2986</v>
      </c>
      <c r="G3264" s="832" t="s">
        <v>5021</v>
      </c>
      <c r="H3264" s="832" t="s">
        <v>630</v>
      </c>
      <c r="I3264" s="832" t="s">
        <v>5400</v>
      </c>
      <c r="J3264" s="832" t="s">
        <v>5401</v>
      </c>
      <c r="K3264" s="832" t="s">
        <v>5402</v>
      </c>
      <c r="L3264" s="835">
        <v>2605</v>
      </c>
      <c r="M3264" s="835">
        <v>5210</v>
      </c>
      <c r="N3264" s="832">
        <v>2</v>
      </c>
      <c r="O3264" s="836">
        <v>2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10</v>
      </c>
      <c r="B3265" s="832" t="s">
        <v>2982</v>
      </c>
      <c r="C3265" s="832" t="s">
        <v>2995</v>
      </c>
      <c r="D3265" s="833" t="s">
        <v>6900</v>
      </c>
      <c r="E3265" s="834" t="s">
        <v>3057</v>
      </c>
      <c r="F3265" s="832" t="s">
        <v>2986</v>
      </c>
      <c r="G3265" s="832" t="s">
        <v>5406</v>
      </c>
      <c r="H3265" s="832" t="s">
        <v>630</v>
      </c>
      <c r="I3265" s="832" t="s">
        <v>3176</v>
      </c>
      <c r="J3265" s="832" t="s">
        <v>5693</v>
      </c>
      <c r="K3265" s="832" t="s">
        <v>5430</v>
      </c>
      <c r="L3265" s="835">
        <v>0</v>
      </c>
      <c r="M3265" s="835">
        <v>0</v>
      </c>
      <c r="N3265" s="832">
        <v>3</v>
      </c>
      <c r="O3265" s="836">
        <v>3</v>
      </c>
      <c r="P3265" s="835"/>
      <c r="Q3265" s="837"/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10</v>
      </c>
      <c r="B3266" s="832" t="s">
        <v>2982</v>
      </c>
      <c r="C3266" s="832" t="s">
        <v>2995</v>
      </c>
      <c r="D3266" s="833" t="s">
        <v>6900</v>
      </c>
      <c r="E3266" s="834" t="s">
        <v>3057</v>
      </c>
      <c r="F3266" s="832" t="s">
        <v>2986</v>
      </c>
      <c r="G3266" s="832" t="s">
        <v>5406</v>
      </c>
      <c r="H3266" s="832" t="s">
        <v>630</v>
      </c>
      <c r="I3266" s="832" t="s">
        <v>5412</v>
      </c>
      <c r="J3266" s="832" t="s">
        <v>5413</v>
      </c>
      <c r="K3266" s="832" t="s">
        <v>5414</v>
      </c>
      <c r="L3266" s="835">
        <v>944</v>
      </c>
      <c r="M3266" s="835">
        <v>1888</v>
      </c>
      <c r="N3266" s="832">
        <v>2</v>
      </c>
      <c r="O3266" s="836">
        <v>2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10</v>
      </c>
      <c r="B3267" s="832" t="s">
        <v>2982</v>
      </c>
      <c r="C3267" s="832" t="s">
        <v>2995</v>
      </c>
      <c r="D3267" s="833" t="s">
        <v>6900</v>
      </c>
      <c r="E3267" s="834" t="s">
        <v>3057</v>
      </c>
      <c r="F3267" s="832" t="s">
        <v>2986</v>
      </c>
      <c r="G3267" s="832" t="s">
        <v>5406</v>
      </c>
      <c r="H3267" s="832" t="s">
        <v>630</v>
      </c>
      <c r="I3267" s="832" t="s">
        <v>5415</v>
      </c>
      <c r="J3267" s="832" t="s">
        <v>5416</v>
      </c>
      <c r="K3267" s="832" t="s">
        <v>5414</v>
      </c>
      <c r="L3267" s="835">
        <v>4000</v>
      </c>
      <c r="M3267" s="835">
        <v>4000</v>
      </c>
      <c r="N3267" s="832">
        <v>1</v>
      </c>
      <c r="O3267" s="836">
        <v>1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10</v>
      </c>
      <c r="B3268" s="832" t="s">
        <v>2982</v>
      </c>
      <c r="C3268" s="832" t="s">
        <v>2995</v>
      </c>
      <c r="D3268" s="833" t="s">
        <v>6900</v>
      </c>
      <c r="E3268" s="834" t="s">
        <v>3057</v>
      </c>
      <c r="F3268" s="832" t="s">
        <v>2986</v>
      </c>
      <c r="G3268" s="832" t="s">
        <v>5406</v>
      </c>
      <c r="H3268" s="832" t="s">
        <v>630</v>
      </c>
      <c r="I3268" s="832" t="s">
        <v>5417</v>
      </c>
      <c r="J3268" s="832" t="s">
        <v>5416</v>
      </c>
      <c r="K3268" s="832" t="s">
        <v>5418</v>
      </c>
      <c r="L3268" s="835">
        <v>2772</v>
      </c>
      <c r="M3268" s="835">
        <v>2772</v>
      </c>
      <c r="N3268" s="832">
        <v>1</v>
      </c>
      <c r="O3268" s="836">
        <v>1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10</v>
      </c>
      <c r="B3269" s="832" t="s">
        <v>2982</v>
      </c>
      <c r="C3269" s="832" t="s">
        <v>2995</v>
      </c>
      <c r="D3269" s="833" t="s">
        <v>6900</v>
      </c>
      <c r="E3269" s="834" t="s">
        <v>3057</v>
      </c>
      <c r="F3269" s="832" t="s">
        <v>2986</v>
      </c>
      <c r="G3269" s="832" t="s">
        <v>5406</v>
      </c>
      <c r="H3269" s="832" t="s">
        <v>630</v>
      </c>
      <c r="I3269" s="832" t="s">
        <v>5422</v>
      </c>
      <c r="J3269" s="832" t="s">
        <v>5423</v>
      </c>
      <c r="K3269" s="832" t="s">
        <v>5424</v>
      </c>
      <c r="L3269" s="835">
        <v>5616</v>
      </c>
      <c r="M3269" s="835">
        <v>5616</v>
      </c>
      <c r="N3269" s="832">
        <v>1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10</v>
      </c>
      <c r="B3270" s="832" t="s">
        <v>2982</v>
      </c>
      <c r="C3270" s="832" t="s">
        <v>2995</v>
      </c>
      <c r="D3270" s="833" t="s">
        <v>6900</v>
      </c>
      <c r="E3270" s="834" t="s">
        <v>3057</v>
      </c>
      <c r="F3270" s="832" t="s">
        <v>2986</v>
      </c>
      <c r="G3270" s="832" t="s">
        <v>5406</v>
      </c>
      <c r="H3270" s="832" t="s">
        <v>630</v>
      </c>
      <c r="I3270" s="832" t="s">
        <v>5433</v>
      </c>
      <c r="J3270" s="832" t="s">
        <v>5434</v>
      </c>
      <c r="K3270" s="832"/>
      <c r="L3270" s="835">
        <v>0</v>
      </c>
      <c r="M3270" s="835">
        <v>0</v>
      </c>
      <c r="N3270" s="832">
        <v>4</v>
      </c>
      <c r="O3270" s="836">
        <v>4</v>
      </c>
      <c r="P3270" s="835"/>
      <c r="Q3270" s="837"/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10</v>
      </c>
      <c r="B3271" s="832" t="s">
        <v>2982</v>
      </c>
      <c r="C3271" s="832" t="s">
        <v>2995</v>
      </c>
      <c r="D3271" s="833" t="s">
        <v>6900</v>
      </c>
      <c r="E3271" s="834" t="s">
        <v>3057</v>
      </c>
      <c r="F3271" s="832" t="s">
        <v>2986</v>
      </c>
      <c r="G3271" s="832" t="s">
        <v>5406</v>
      </c>
      <c r="H3271" s="832" t="s">
        <v>630</v>
      </c>
      <c r="I3271" s="832" t="s">
        <v>5438</v>
      </c>
      <c r="J3271" s="832" t="s">
        <v>5423</v>
      </c>
      <c r="K3271" s="832" t="s">
        <v>5439</v>
      </c>
      <c r="L3271" s="835">
        <v>1674</v>
      </c>
      <c r="M3271" s="835">
        <v>1674</v>
      </c>
      <c r="N3271" s="832">
        <v>1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10</v>
      </c>
      <c r="B3272" s="832" t="s">
        <v>2982</v>
      </c>
      <c r="C3272" s="832" t="s">
        <v>2995</v>
      </c>
      <c r="D3272" s="833" t="s">
        <v>6900</v>
      </c>
      <c r="E3272" s="834" t="s">
        <v>3057</v>
      </c>
      <c r="F3272" s="832" t="s">
        <v>2986</v>
      </c>
      <c r="G3272" s="832" t="s">
        <v>5406</v>
      </c>
      <c r="H3272" s="832" t="s">
        <v>630</v>
      </c>
      <c r="I3272" s="832" t="s">
        <v>5440</v>
      </c>
      <c r="J3272" s="832" t="s">
        <v>5432</v>
      </c>
      <c r="K3272" s="832" t="s">
        <v>5441</v>
      </c>
      <c r="L3272" s="835">
        <v>6240</v>
      </c>
      <c r="M3272" s="835">
        <v>6240</v>
      </c>
      <c r="N3272" s="832">
        <v>1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10</v>
      </c>
      <c r="B3273" s="832" t="s">
        <v>2982</v>
      </c>
      <c r="C3273" s="832" t="s">
        <v>2995</v>
      </c>
      <c r="D3273" s="833" t="s">
        <v>6900</v>
      </c>
      <c r="E3273" s="834" t="s">
        <v>3057</v>
      </c>
      <c r="F3273" s="832" t="s">
        <v>2986</v>
      </c>
      <c r="G3273" s="832" t="s">
        <v>5406</v>
      </c>
      <c r="H3273" s="832" t="s">
        <v>630</v>
      </c>
      <c r="I3273" s="832" t="s">
        <v>5694</v>
      </c>
      <c r="J3273" s="832" t="s">
        <v>5413</v>
      </c>
      <c r="K3273" s="832" t="s">
        <v>5695</v>
      </c>
      <c r="L3273" s="835">
        <v>3535</v>
      </c>
      <c r="M3273" s="835">
        <v>7070</v>
      </c>
      <c r="N3273" s="832">
        <v>2</v>
      </c>
      <c r="O3273" s="836">
        <v>2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10</v>
      </c>
      <c r="B3274" s="832" t="s">
        <v>2982</v>
      </c>
      <c r="C3274" s="832" t="s">
        <v>2995</v>
      </c>
      <c r="D3274" s="833" t="s">
        <v>6900</v>
      </c>
      <c r="E3274" s="834" t="s">
        <v>3057</v>
      </c>
      <c r="F3274" s="832" t="s">
        <v>2986</v>
      </c>
      <c r="G3274" s="832" t="s">
        <v>5406</v>
      </c>
      <c r="H3274" s="832" t="s">
        <v>630</v>
      </c>
      <c r="I3274" s="832" t="s">
        <v>5458</v>
      </c>
      <c r="J3274" s="832" t="s">
        <v>5459</v>
      </c>
      <c r="K3274" s="832" t="s">
        <v>5460</v>
      </c>
      <c r="L3274" s="835">
        <v>15890</v>
      </c>
      <c r="M3274" s="835">
        <v>15890</v>
      </c>
      <c r="N3274" s="832">
        <v>1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10</v>
      </c>
      <c r="B3275" s="832" t="s">
        <v>2982</v>
      </c>
      <c r="C3275" s="832" t="s">
        <v>2995</v>
      </c>
      <c r="D3275" s="833" t="s">
        <v>6900</v>
      </c>
      <c r="E3275" s="834" t="s">
        <v>3057</v>
      </c>
      <c r="F3275" s="832" t="s">
        <v>2986</v>
      </c>
      <c r="G3275" s="832" t="s">
        <v>5406</v>
      </c>
      <c r="H3275" s="832" t="s">
        <v>630</v>
      </c>
      <c r="I3275" s="832" t="s">
        <v>5696</v>
      </c>
      <c r="J3275" s="832" t="s">
        <v>5697</v>
      </c>
      <c r="K3275" s="832" t="s">
        <v>5698</v>
      </c>
      <c r="L3275" s="835">
        <v>17921</v>
      </c>
      <c r="M3275" s="835">
        <v>17921</v>
      </c>
      <c r="N3275" s="832">
        <v>1</v>
      </c>
      <c r="O3275" s="836">
        <v>1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10</v>
      </c>
      <c r="B3276" s="832" t="s">
        <v>2982</v>
      </c>
      <c r="C3276" s="832" t="s">
        <v>2995</v>
      </c>
      <c r="D3276" s="833" t="s">
        <v>6900</v>
      </c>
      <c r="E3276" s="834" t="s">
        <v>3057</v>
      </c>
      <c r="F3276" s="832" t="s">
        <v>2986</v>
      </c>
      <c r="G3276" s="832" t="s">
        <v>5406</v>
      </c>
      <c r="H3276" s="832" t="s">
        <v>630</v>
      </c>
      <c r="I3276" s="832" t="s">
        <v>5471</v>
      </c>
      <c r="J3276" s="832" t="s">
        <v>5472</v>
      </c>
      <c r="K3276" s="832" t="s">
        <v>5473</v>
      </c>
      <c r="L3276" s="835">
        <v>19000</v>
      </c>
      <c r="M3276" s="835">
        <v>19000</v>
      </c>
      <c r="N3276" s="832">
        <v>1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10</v>
      </c>
      <c r="B3277" s="832" t="s">
        <v>2982</v>
      </c>
      <c r="C3277" s="832" t="s">
        <v>2995</v>
      </c>
      <c r="D3277" s="833" t="s">
        <v>6900</v>
      </c>
      <c r="E3277" s="834" t="s">
        <v>3057</v>
      </c>
      <c r="F3277" s="832" t="s">
        <v>2986</v>
      </c>
      <c r="G3277" s="832" t="s">
        <v>5406</v>
      </c>
      <c r="H3277" s="832" t="s">
        <v>630</v>
      </c>
      <c r="I3277" s="832" t="s">
        <v>5471</v>
      </c>
      <c r="J3277" s="832" t="s">
        <v>5699</v>
      </c>
      <c r="K3277" s="832" t="s">
        <v>5700</v>
      </c>
      <c r="L3277" s="835">
        <v>19000</v>
      </c>
      <c r="M3277" s="835">
        <v>19000</v>
      </c>
      <c r="N3277" s="832">
        <v>1</v>
      </c>
      <c r="O3277" s="836">
        <v>1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10</v>
      </c>
      <c r="B3278" s="832" t="s">
        <v>2982</v>
      </c>
      <c r="C3278" s="832" t="s">
        <v>2995</v>
      </c>
      <c r="D3278" s="833" t="s">
        <v>6900</v>
      </c>
      <c r="E3278" s="834" t="s">
        <v>3057</v>
      </c>
      <c r="F3278" s="832" t="s">
        <v>2986</v>
      </c>
      <c r="G3278" s="832" t="s">
        <v>5406</v>
      </c>
      <c r="H3278" s="832" t="s">
        <v>630</v>
      </c>
      <c r="I3278" s="832" t="s">
        <v>5477</v>
      </c>
      <c r="J3278" s="832" t="s">
        <v>5478</v>
      </c>
      <c r="K3278" s="832" t="s">
        <v>5479</v>
      </c>
      <c r="L3278" s="835">
        <v>1540</v>
      </c>
      <c r="M3278" s="835">
        <v>1540</v>
      </c>
      <c r="N3278" s="832">
        <v>1</v>
      </c>
      <c r="O3278" s="836">
        <v>1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10</v>
      </c>
      <c r="B3279" s="832" t="s">
        <v>2982</v>
      </c>
      <c r="C3279" s="832" t="s">
        <v>2995</v>
      </c>
      <c r="D3279" s="833" t="s">
        <v>6900</v>
      </c>
      <c r="E3279" s="834" t="s">
        <v>3057</v>
      </c>
      <c r="F3279" s="832" t="s">
        <v>2986</v>
      </c>
      <c r="G3279" s="832" t="s">
        <v>5406</v>
      </c>
      <c r="H3279" s="832" t="s">
        <v>630</v>
      </c>
      <c r="I3279" s="832" t="s">
        <v>5488</v>
      </c>
      <c r="J3279" s="832" t="s">
        <v>5423</v>
      </c>
      <c r="K3279" s="832" t="s">
        <v>5489</v>
      </c>
      <c r="L3279" s="835">
        <v>3645</v>
      </c>
      <c r="M3279" s="835">
        <v>3645</v>
      </c>
      <c r="N3279" s="832">
        <v>1</v>
      </c>
      <c r="O3279" s="836">
        <v>1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10</v>
      </c>
      <c r="B3280" s="832" t="s">
        <v>2982</v>
      </c>
      <c r="C3280" s="832" t="s">
        <v>2995</v>
      </c>
      <c r="D3280" s="833" t="s">
        <v>6900</v>
      </c>
      <c r="E3280" s="834" t="s">
        <v>3057</v>
      </c>
      <c r="F3280" s="832" t="s">
        <v>2986</v>
      </c>
      <c r="G3280" s="832" t="s">
        <v>5406</v>
      </c>
      <c r="H3280" s="832" t="s">
        <v>630</v>
      </c>
      <c r="I3280" s="832" t="s">
        <v>5494</v>
      </c>
      <c r="J3280" s="832" t="s">
        <v>5495</v>
      </c>
      <c r="K3280" s="832" t="s">
        <v>5496</v>
      </c>
      <c r="L3280" s="835">
        <v>1872</v>
      </c>
      <c r="M3280" s="835">
        <v>1872</v>
      </c>
      <c r="N3280" s="832">
        <v>1</v>
      </c>
      <c r="O3280" s="836">
        <v>1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10</v>
      </c>
      <c r="B3281" s="832" t="s">
        <v>2982</v>
      </c>
      <c r="C3281" s="832" t="s">
        <v>2995</v>
      </c>
      <c r="D3281" s="833" t="s">
        <v>6900</v>
      </c>
      <c r="E3281" s="834" t="s">
        <v>3057</v>
      </c>
      <c r="F3281" s="832" t="s">
        <v>2986</v>
      </c>
      <c r="G3281" s="832" t="s">
        <v>5406</v>
      </c>
      <c r="H3281" s="832" t="s">
        <v>630</v>
      </c>
      <c r="I3281" s="832" t="s">
        <v>5499</v>
      </c>
      <c r="J3281" s="832" t="s">
        <v>5423</v>
      </c>
      <c r="K3281" s="832" t="s">
        <v>5500</v>
      </c>
      <c r="L3281" s="835">
        <v>2069</v>
      </c>
      <c r="M3281" s="835">
        <v>2069</v>
      </c>
      <c r="N3281" s="832">
        <v>1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10</v>
      </c>
      <c r="B3282" s="832" t="s">
        <v>2982</v>
      </c>
      <c r="C3282" s="832" t="s">
        <v>2995</v>
      </c>
      <c r="D3282" s="833" t="s">
        <v>6900</v>
      </c>
      <c r="E3282" s="834" t="s">
        <v>3057</v>
      </c>
      <c r="F3282" s="832" t="s">
        <v>2986</v>
      </c>
      <c r="G3282" s="832" t="s">
        <v>5406</v>
      </c>
      <c r="H3282" s="832" t="s">
        <v>630</v>
      </c>
      <c r="I3282" s="832" t="s">
        <v>5501</v>
      </c>
      <c r="J3282" s="832" t="s">
        <v>5502</v>
      </c>
      <c r="K3282" s="832" t="s">
        <v>5503</v>
      </c>
      <c r="L3282" s="835">
        <v>21000</v>
      </c>
      <c r="M3282" s="835">
        <v>21000</v>
      </c>
      <c r="N3282" s="832">
        <v>1</v>
      </c>
      <c r="O3282" s="836">
        <v>1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10</v>
      </c>
      <c r="B3283" s="832" t="s">
        <v>2982</v>
      </c>
      <c r="C3283" s="832" t="s">
        <v>2995</v>
      </c>
      <c r="D3283" s="833" t="s">
        <v>6900</v>
      </c>
      <c r="E3283" s="834" t="s">
        <v>3057</v>
      </c>
      <c r="F3283" s="832" t="s">
        <v>2986</v>
      </c>
      <c r="G3283" s="832" t="s">
        <v>5406</v>
      </c>
      <c r="H3283" s="832" t="s">
        <v>630</v>
      </c>
      <c r="I3283" s="832" t="s">
        <v>5533</v>
      </c>
      <c r="J3283" s="832" t="s">
        <v>5534</v>
      </c>
      <c r="K3283" s="832" t="s">
        <v>5535</v>
      </c>
      <c r="L3283" s="835">
        <v>21000</v>
      </c>
      <c r="M3283" s="835">
        <v>21000</v>
      </c>
      <c r="N3283" s="832">
        <v>1</v>
      </c>
      <c r="O3283" s="836">
        <v>1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10</v>
      </c>
      <c r="B3284" s="832" t="s">
        <v>2982</v>
      </c>
      <c r="C3284" s="832" t="s">
        <v>2995</v>
      </c>
      <c r="D3284" s="833" t="s">
        <v>6900</v>
      </c>
      <c r="E3284" s="834" t="s">
        <v>3057</v>
      </c>
      <c r="F3284" s="832" t="s">
        <v>2986</v>
      </c>
      <c r="G3284" s="832" t="s">
        <v>5406</v>
      </c>
      <c r="H3284" s="832" t="s">
        <v>630</v>
      </c>
      <c r="I3284" s="832" t="s">
        <v>5701</v>
      </c>
      <c r="J3284" s="832" t="s">
        <v>5702</v>
      </c>
      <c r="K3284" s="832" t="s">
        <v>5703</v>
      </c>
      <c r="L3284" s="835">
        <v>5755</v>
      </c>
      <c r="M3284" s="835">
        <v>11510</v>
      </c>
      <c r="N3284" s="832">
        <v>2</v>
      </c>
      <c r="O3284" s="836">
        <v>2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10</v>
      </c>
      <c r="B3285" s="832" t="s">
        <v>2982</v>
      </c>
      <c r="C3285" s="832" t="s">
        <v>2995</v>
      </c>
      <c r="D3285" s="833" t="s">
        <v>6900</v>
      </c>
      <c r="E3285" s="834" t="s">
        <v>3057</v>
      </c>
      <c r="F3285" s="832" t="s">
        <v>2986</v>
      </c>
      <c r="G3285" s="832" t="s">
        <v>5406</v>
      </c>
      <c r="H3285" s="832" t="s">
        <v>630</v>
      </c>
      <c r="I3285" s="832" t="s">
        <v>5563</v>
      </c>
      <c r="J3285" s="832" t="s">
        <v>5413</v>
      </c>
      <c r="K3285" s="832" t="s">
        <v>5496</v>
      </c>
      <c r="L3285" s="835">
        <v>779</v>
      </c>
      <c r="M3285" s="835">
        <v>1558</v>
      </c>
      <c r="N3285" s="832">
        <v>2</v>
      </c>
      <c r="O3285" s="836">
        <v>2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10</v>
      </c>
      <c r="B3286" s="832" t="s">
        <v>2982</v>
      </c>
      <c r="C3286" s="832" t="s">
        <v>2995</v>
      </c>
      <c r="D3286" s="833" t="s">
        <v>6900</v>
      </c>
      <c r="E3286" s="834" t="s">
        <v>3057</v>
      </c>
      <c r="F3286" s="832" t="s">
        <v>2986</v>
      </c>
      <c r="G3286" s="832" t="s">
        <v>5406</v>
      </c>
      <c r="H3286" s="832" t="s">
        <v>630</v>
      </c>
      <c r="I3286" s="832" t="s">
        <v>5704</v>
      </c>
      <c r="J3286" s="832" t="s">
        <v>5478</v>
      </c>
      <c r="K3286" s="832" t="s">
        <v>5705</v>
      </c>
      <c r="L3286" s="835">
        <v>3300</v>
      </c>
      <c r="M3286" s="835">
        <v>3300</v>
      </c>
      <c r="N3286" s="832">
        <v>1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10</v>
      </c>
      <c r="B3287" s="832" t="s">
        <v>2982</v>
      </c>
      <c r="C3287" s="832" t="s">
        <v>2995</v>
      </c>
      <c r="D3287" s="833" t="s">
        <v>6900</v>
      </c>
      <c r="E3287" s="834" t="s">
        <v>3057</v>
      </c>
      <c r="F3287" s="832" t="s">
        <v>2986</v>
      </c>
      <c r="G3287" s="832" t="s">
        <v>5406</v>
      </c>
      <c r="H3287" s="832" t="s">
        <v>630</v>
      </c>
      <c r="I3287" s="832" t="s">
        <v>5706</v>
      </c>
      <c r="J3287" s="832" t="s">
        <v>5416</v>
      </c>
      <c r="K3287" s="832" t="s">
        <v>5707</v>
      </c>
      <c r="L3287" s="835">
        <v>1882</v>
      </c>
      <c r="M3287" s="835">
        <v>1882</v>
      </c>
      <c r="N3287" s="832">
        <v>1</v>
      </c>
      <c r="O3287" s="836">
        <v>1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10</v>
      </c>
      <c r="B3288" s="832" t="s">
        <v>2982</v>
      </c>
      <c r="C3288" s="832" t="s">
        <v>2995</v>
      </c>
      <c r="D3288" s="833" t="s">
        <v>6900</v>
      </c>
      <c r="E3288" s="834" t="s">
        <v>3057</v>
      </c>
      <c r="F3288" s="832" t="s">
        <v>2986</v>
      </c>
      <c r="G3288" s="832" t="s">
        <v>5406</v>
      </c>
      <c r="H3288" s="832" t="s">
        <v>630</v>
      </c>
      <c r="I3288" s="832" t="s">
        <v>5708</v>
      </c>
      <c r="J3288" s="832" t="s">
        <v>5537</v>
      </c>
      <c r="K3288" s="832" t="s">
        <v>5709</v>
      </c>
      <c r="L3288" s="835">
        <v>3264</v>
      </c>
      <c r="M3288" s="835">
        <v>3264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10</v>
      </c>
      <c r="B3289" s="832" t="s">
        <v>2982</v>
      </c>
      <c r="C3289" s="832" t="s">
        <v>2995</v>
      </c>
      <c r="D3289" s="833" t="s">
        <v>6900</v>
      </c>
      <c r="E3289" s="834" t="s">
        <v>3057</v>
      </c>
      <c r="F3289" s="832" t="s">
        <v>2986</v>
      </c>
      <c r="G3289" s="832" t="s">
        <v>5406</v>
      </c>
      <c r="H3289" s="832" t="s">
        <v>630</v>
      </c>
      <c r="I3289" s="832" t="s">
        <v>5710</v>
      </c>
      <c r="J3289" s="832" t="s">
        <v>5537</v>
      </c>
      <c r="K3289" s="832" t="s">
        <v>5711</v>
      </c>
      <c r="L3289" s="835">
        <v>353</v>
      </c>
      <c r="M3289" s="835">
        <v>353</v>
      </c>
      <c r="N3289" s="832">
        <v>1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10</v>
      </c>
      <c r="B3290" s="832" t="s">
        <v>2982</v>
      </c>
      <c r="C3290" s="832" t="s">
        <v>2995</v>
      </c>
      <c r="D3290" s="833" t="s">
        <v>6900</v>
      </c>
      <c r="E3290" s="834" t="s">
        <v>3057</v>
      </c>
      <c r="F3290" s="832" t="s">
        <v>2986</v>
      </c>
      <c r="G3290" s="832" t="s">
        <v>5406</v>
      </c>
      <c r="H3290" s="832" t="s">
        <v>630</v>
      </c>
      <c r="I3290" s="832" t="s">
        <v>5712</v>
      </c>
      <c r="J3290" s="832" t="s">
        <v>5713</v>
      </c>
      <c r="K3290" s="832" t="s">
        <v>5714</v>
      </c>
      <c r="L3290" s="835">
        <v>2266</v>
      </c>
      <c r="M3290" s="835">
        <v>2266</v>
      </c>
      <c r="N3290" s="832">
        <v>1</v>
      </c>
      <c r="O3290" s="836">
        <v>1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10</v>
      </c>
      <c r="B3291" s="832" t="s">
        <v>2982</v>
      </c>
      <c r="C3291" s="832" t="s">
        <v>2995</v>
      </c>
      <c r="D3291" s="833" t="s">
        <v>6900</v>
      </c>
      <c r="E3291" s="834" t="s">
        <v>3057</v>
      </c>
      <c r="F3291" s="832" t="s">
        <v>2986</v>
      </c>
      <c r="G3291" s="832" t="s">
        <v>5406</v>
      </c>
      <c r="H3291" s="832" t="s">
        <v>630</v>
      </c>
      <c r="I3291" s="832" t="s">
        <v>5715</v>
      </c>
      <c r="J3291" s="832" t="s">
        <v>5716</v>
      </c>
      <c r="K3291" s="832" t="s">
        <v>5717</v>
      </c>
      <c r="L3291" s="835">
        <v>21000</v>
      </c>
      <c r="M3291" s="835">
        <v>21000</v>
      </c>
      <c r="N3291" s="832">
        <v>1</v>
      </c>
      <c r="O3291" s="836">
        <v>1</v>
      </c>
      <c r="P3291" s="835">
        <v>21000</v>
      </c>
      <c r="Q3291" s="837">
        <v>1</v>
      </c>
      <c r="R3291" s="832">
        <v>1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10</v>
      </c>
      <c r="B3292" s="832" t="s">
        <v>2982</v>
      </c>
      <c r="C3292" s="832" t="s">
        <v>2995</v>
      </c>
      <c r="D3292" s="833" t="s">
        <v>6900</v>
      </c>
      <c r="E3292" s="834" t="s">
        <v>3078</v>
      </c>
      <c r="F3292" s="832" t="s">
        <v>2984</v>
      </c>
      <c r="G3292" s="832" t="s">
        <v>3829</v>
      </c>
      <c r="H3292" s="832" t="s">
        <v>689</v>
      </c>
      <c r="I3292" s="832" t="s">
        <v>2925</v>
      </c>
      <c r="J3292" s="832" t="s">
        <v>2926</v>
      </c>
      <c r="K3292" s="832" t="s">
        <v>2514</v>
      </c>
      <c r="L3292" s="835">
        <v>292.74</v>
      </c>
      <c r="M3292" s="835">
        <v>292.74</v>
      </c>
      <c r="N3292" s="832">
        <v>1</v>
      </c>
      <c r="O3292" s="836">
        <v>1</v>
      </c>
      <c r="P3292" s="835">
        <v>292.74</v>
      </c>
      <c r="Q3292" s="837">
        <v>1</v>
      </c>
      <c r="R3292" s="832">
        <v>1</v>
      </c>
      <c r="S3292" s="837">
        <v>1</v>
      </c>
      <c r="T3292" s="836">
        <v>1</v>
      </c>
      <c r="U3292" s="838">
        <v>1</v>
      </c>
    </row>
    <row r="3293" spans="1:21" ht="14.4" customHeight="1" x14ac:dyDescent="0.3">
      <c r="A3293" s="831">
        <v>10</v>
      </c>
      <c r="B3293" s="832" t="s">
        <v>2982</v>
      </c>
      <c r="C3293" s="832" t="s">
        <v>2995</v>
      </c>
      <c r="D3293" s="833" t="s">
        <v>6900</v>
      </c>
      <c r="E3293" s="834" t="s">
        <v>3078</v>
      </c>
      <c r="F3293" s="832" t="s">
        <v>2984</v>
      </c>
      <c r="G3293" s="832" t="s">
        <v>4441</v>
      </c>
      <c r="H3293" s="832" t="s">
        <v>630</v>
      </c>
      <c r="I3293" s="832" t="s">
        <v>5265</v>
      </c>
      <c r="J3293" s="832" t="s">
        <v>4443</v>
      </c>
      <c r="K3293" s="832" t="s">
        <v>5266</v>
      </c>
      <c r="L3293" s="835">
        <v>1049.3399999999999</v>
      </c>
      <c r="M3293" s="835">
        <v>1049.3399999999999</v>
      </c>
      <c r="N3293" s="832">
        <v>1</v>
      </c>
      <c r="O3293" s="836">
        <v>1</v>
      </c>
      <c r="P3293" s="835">
        <v>1049.3399999999999</v>
      </c>
      <c r="Q3293" s="837">
        <v>1</v>
      </c>
      <c r="R3293" s="832">
        <v>1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10</v>
      </c>
      <c r="B3294" s="832" t="s">
        <v>2982</v>
      </c>
      <c r="C3294" s="832" t="s">
        <v>2995</v>
      </c>
      <c r="D3294" s="833" t="s">
        <v>6900</v>
      </c>
      <c r="E3294" s="834" t="s">
        <v>3023</v>
      </c>
      <c r="F3294" s="832" t="s">
        <v>2984</v>
      </c>
      <c r="G3294" s="832" t="s">
        <v>3106</v>
      </c>
      <c r="H3294" s="832" t="s">
        <v>689</v>
      </c>
      <c r="I3294" s="832" t="s">
        <v>2586</v>
      </c>
      <c r="J3294" s="832" t="s">
        <v>1288</v>
      </c>
      <c r="K3294" s="832" t="s">
        <v>2587</v>
      </c>
      <c r="L3294" s="835">
        <v>225.06</v>
      </c>
      <c r="M3294" s="835">
        <v>225.06</v>
      </c>
      <c r="N3294" s="832">
        <v>1</v>
      </c>
      <c r="O3294" s="836">
        <v>1</v>
      </c>
      <c r="P3294" s="835">
        <v>225.06</v>
      </c>
      <c r="Q3294" s="837">
        <v>1</v>
      </c>
      <c r="R3294" s="832">
        <v>1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10</v>
      </c>
      <c r="B3295" s="832" t="s">
        <v>2982</v>
      </c>
      <c r="C3295" s="832" t="s">
        <v>2995</v>
      </c>
      <c r="D3295" s="833" t="s">
        <v>6900</v>
      </c>
      <c r="E3295" s="834" t="s">
        <v>3023</v>
      </c>
      <c r="F3295" s="832" t="s">
        <v>2984</v>
      </c>
      <c r="G3295" s="832" t="s">
        <v>3263</v>
      </c>
      <c r="H3295" s="832" t="s">
        <v>630</v>
      </c>
      <c r="I3295" s="832" t="s">
        <v>2466</v>
      </c>
      <c r="J3295" s="832" t="s">
        <v>2464</v>
      </c>
      <c r="K3295" s="832" t="s">
        <v>2462</v>
      </c>
      <c r="L3295" s="835">
        <v>170.52</v>
      </c>
      <c r="M3295" s="835">
        <v>341.04</v>
      </c>
      <c r="N3295" s="832">
        <v>2</v>
      </c>
      <c r="O3295" s="836">
        <v>0.5</v>
      </c>
      <c r="P3295" s="835">
        <v>341.04</v>
      </c>
      <c r="Q3295" s="837">
        <v>1</v>
      </c>
      <c r="R3295" s="832">
        <v>2</v>
      </c>
      <c r="S3295" s="837">
        <v>1</v>
      </c>
      <c r="T3295" s="836">
        <v>0.5</v>
      </c>
      <c r="U3295" s="838">
        <v>1</v>
      </c>
    </row>
    <row r="3296" spans="1:21" ht="14.4" customHeight="1" x14ac:dyDescent="0.3">
      <c r="A3296" s="831">
        <v>10</v>
      </c>
      <c r="B3296" s="832" t="s">
        <v>2982</v>
      </c>
      <c r="C3296" s="832" t="s">
        <v>2995</v>
      </c>
      <c r="D3296" s="833" t="s">
        <v>6900</v>
      </c>
      <c r="E3296" s="834" t="s">
        <v>3023</v>
      </c>
      <c r="F3296" s="832" t="s">
        <v>2984</v>
      </c>
      <c r="G3296" s="832" t="s">
        <v>3267</v>
      </c>
      <c r="H3296" s="832" t="s">
        <v>689</v>
      </c>
      <c r="I3296" s="832" t="s">
        <v>4972</v>
      </c>
      <c r="J3296" s="832" t="s">
        <v>1263</v>
      </c>
      <c r="K3296" s="832" t="s">
        <v>4973</v>
      </c>
      <c r="L3296" s="835">
        <v>0</v>
      </c>
      <c r="M3296" s="835">
        <v>0</v>
      </c>
      <c r="N3296" s="832">
        <v>1</v>
      </c>
      <c r="O3296" s="836">
        <v>1</v>
      </c>
      <c r="P3296" s="835">
        <v>0</v>
      </c>
      <c r="Q3296" s="837"/>
      <c r="R3296" s="832">
        <v>1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10</v>
      </c>
      <c r="B3297" s="832" t="s">
        <v>2982</v>
      </c>
      <c r="C3297" s="832" t="s">
        <v>2995</v>
      </c>
      <c r="D3297" s="833" t="s">
        <v>6900</v>
      </c>
      <c r="E3297" s="834" t="s">
        <v>3023</v>
      </c>
      <c r="F3297" s="832" t="s">
        <v>2984</v>
      </c>
      <c r="G3297" s="832" t="s">
        <v>5718</v>
      </c>
      <c r="H3297" s="832" t="s">
        <v>630</v>
      </c>
      <c r="I3297" s="832" t="s">
        <v>5719</v>
      </c>
      <c r="J3297" s="832" t="s">
        <v>5720</v>
      </c>
      <c r="K3297" s="832" t="s">
        <v>5132</v>
      </c>
      <c r="L3297" s="835">
        <v>0</v>
      </c>
      <c r="M3297" s="835">
        <v>0</v>
      </c>
      <c r="N3297" s="832">
        <v>2</v>
      </c>
      <c r="O3297" s="836">
        <v>1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10</v>
      </c>
      <c r="B3298" s="832" t="s">
        <v>2982</v>
      </c>
      <c r="C3298" s="832" t="s">
        <v>2995</v>
      </c>
      <c r="D3298" s="833" t="s">
        <v>6900</v>
      </c>
      <c r="E3298" s="834" t="s">
        <v>3023</v>
      </c>
      <c r="F3298" s="832" t="s">
        <v>2984</v>
      </c>
      <c r="G3298" s="832" t="s">
        <v>4844</v>
      </c>
      <c r="H3298" s="832" t="s">
        <v>630</v>
      </c>
      <c r="I3298" s="832" t="s">
        <v>4845</v>
      </c>
      <c r="J3298" s="832" t="s">
        <v>4846</v>
      </c>
      <c r="K3298" s="832" t="s">
        <v>3485</v>
      </c>
      <c r="L3298" s="835">
        <v>0</v>
      </c>
      <c r="M3298" s="835">
        <v>0</v>
      </c>
      <c r="N3298" s="832">
        <v>22</v>
      </c>
      <c r="O3298" s="836">
        <v>3</v>
      </c>
      <c r="P3298" s="835">
        <v>0</v>
      </c>
      <c r="Q3298" s="837"/>
      <c r="R3298" s="832">
        <v>14</v>
      </c>
      <c r="S3298" s="837">
        <v>0.63636363636363635</v>
      </c>
      <c r="T3298" s="836">
        <v>1.5</v>
      </c>
      <c r="U3298" s="838">
        <v>0.5</v>
      </c>
    </row>
    <row r="3299" spans="1:21" ht="14.4" customHeight="1" x14ac:dyDescent="0.3">
      <c r="A3299" s="831">
        <v>10</v>
      </c>
      <c r="B3299" s="832" t="s">
        <v>2982</v>
      </c>
      <c r="C3299" s="832" t="s">
        <v>2995</v>
      </c>
      <c r="D3299" s="833" t="s">
        <v>6900</v>
      </c>
      <c r="E3299" s="834" t="s">
        <v>3023</v>
      </c>
      <c r="F3299" s="832" t="s">
        <v>2984</v>
      </c>
      <c r="G3299" s="832" t="s">
        <v>4844</v>
      </c>
      <c r="H3299" s="832" t="s">
        <v>630</v>
      </c>
      <c r="I3299" s="832" t="s">
        <v>5133</v>
      </c>
      <c r="J3299" s="832" t="s">
        <v>4846</v>
      </c>
      <c r="K3299" s="832" t="s">
        <v>3485</v>
      </c>
      <c r="L3299" s="835">
        <v>0</v>
      </c>
      <c r="M3299" s="835">
        <v>0</v>
      </c>
      <c r="N3299" s="832">
        <v>6</v>
      </c>
      <c r="O3299" s="836">
        <v>2</v>
      </c>
      <c r="P3299" s="835"/>
      <c r="Q3299" s="837"/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10</v>
      </c>
      <c r="B3300" s="832" t="s">
        <v>2982</v>
      </c>
      <c r="C3300" s="832" t="s">
        <v>2995</v>
      </c>
      <c r="D3300" s="833" t="s">
        <v>6900</v>
      </c>
      <c r="E3300" s="834" t="s">
        <v>3023</v>
      </c>
      <c r="F3300" s="832" t="s">
        <v>2984</v>
      </c>
      <c r="G3300" s="832" t="s">
        <v>3814</v>
      </c>
      <c r="H3300" s="832" t="s">
        <v>630</v>
      </c>
      <c r="I3300" s="832" t="s">
        <v>3815</v>
      </c>
      <c r="J3300" s="832" t="s">
        <v>1174</v>
      </c>
      <c r="K3300" s="832" t="s">
        <v>3816</v>
      </c>
      <c r="L3300" s="835">
        <v>0</v>
      </c>
      <c r="M3300" s="835">
        <v>0</v>
      </c>
      <c r="N3300" s="832">
        <v>2</v>
      </c>
      <c r="O3300" s="836">
        <v>0.5</v>
      </c>
      <c r="P3300" s="835"/>
      <c r="Q3300" s="837"/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10</v>
      </c>
      <c r="B3301" s="832" t="s">
        <v>2982</v>
      </c>
      <c r="C3301" s="832" t="s">
        <v>2995</v>
      </c>
      <c r="D3301" s="833" t="s">
        <v>6900</v>
      </c>
      <c r="E3301" s="834" t="s">
        <v>3023</v>
      </c>
      <c r="F3301" s="832" t="s">
        <v>2984</v>
      </c>
      <c r="G3301" s="832" t="s">
        <v>3320</v>
      </c>
      <c r="H3301" s="832" t="s">
        <v>630</v>
      </c>
      <c r="I3301" s="832" t="s">
        <v>3321</v>
      </c>
      <c r="J3301" s="832" t="s">
        <v>2217</v>
      </c>
      <c r="K3301" s="832" t="s">
        <v>3322</v>
      </c>
      <c r="L3301" s="835">
        <v>107.27</v>
      </c>
      <c r="M3301" s="835">
        <v>4076.26</v>
      </c>
      <c r="N3301" s="832">
        <v>38</v>
      </c>
      <c r="O3301" s="836">
        <v>12.5</v>
      </c>
      <c r="P3301" s="835">
        <v>1287.24</v>
      </c>
      <c r="Q3301" s="837">
        <v>0.31578947368421051</v>
      </c>
      <c r="R3301" s="832">
        <v>12</v>
      </c>
      <c r="S3301" s="837">
        <v>0.31578947368421051</v>
      </c>
      <c r="T3301" s="836">
        <v>2.5</v>
      </c>
      <c r="U3301" s="838">
        <v>0.2</v>
      </c>
    </row>
    <row r="3302" spans="1:21" ht="14.4" customHeight="1" x14ac:dyDescent="0.3">
      <c r="A3302" s="831">
        <v>10</v>
      </c>
      <c r="B3302" s="832" t="s">
        <v>2982</v>
      </c>
      <c r="C3302" s="832" t="s">
        <v>2995</v>
      </c>
      <c r="D3302" s="833" t="s">
        <v>6900</v>
      </c>
      <c r="E3302" s="834" t="s">
        <v>3023</v>
      </c>
      <c r="F3302" s="832" t="s">
        <v>2984</v>
      </c>
      <c r="G3302" s="832" t="s">
        <v>3320</v>
      </c>
      <c r="H3302" s="832" t="s">
        <v>630</v>
      </c>
      <c r="I3302" s="832" t="s">
        <v>3817</v>
      </c>
      <c r="J3302" s="832" t="s">
        <v>2217</v>
      </c>
      <c r="K3302" s="832" t="s">
        <v>3322</v>
      </c>
      <c r="L3302" s="835">
        <v>107.27</v>
      </c>
      <c r="M3302" s="835">
        <v>1823.5900000000001</v>
      </c>
      <c r="N3302" s="832">
        <v>17</v>
      </c>
      <c r="O3302" s="836">
        <v>4</v>
      </c>
      <c r="P3302" s="835">
        <v>965.43000000000006</v>
      </c>
      <c r="Q3302" s="837">
        <v>0.52941176470588236</v>
      </c>
      <c r="R3302" s="832">
        <v>9</v>
      </c>
      <c r="S3302" s="837">
        <v>0.52941176470588236</v>
      </c>
      <c r="T3302" s="836">
        <v>1.5</v>
      </c>
      <c r="U3302" s="838">
        <v>0.375</v>
      </c>
    </row>
    <row r="3303" spans="1:21" ht="14.4" customHeight="1" x14ac:dyDescent="0.3">
      <c r="A3303" s="831">
        <v>10</v>
      </c>
      <c r="B3303" s="832" t="s">
        <v>2982</v>
      </c>
      <c r="C3303" s="832" t="s">
        <v>2995</v>
      </c>
      <c r="D3303" s="833" t="s">
        <v>6900</v>
      </c>
      <c r="E3303" s="834" t="s">
        <v>3023</v>
      </c>
      <c r="F3303" s="832" t="s">
        <v>2984</v>
      </c>
      <c r="G3303" s="832" t="s">
        <v>3563</v>
      </c>
      <c r="H3303" s="832" t="s">
        <v>630</v>
      </c>
      <c r="I3303" s="832" t="s">
        <v>3745</v>
      </c>
      <c r="J3303" s="832" t="s">
        <v>1190</v>
      </c>
      <c r="K3303" s="832" t="s">
        <v>3643</v>
      </c>
      <c r="L3303" s="835">
        <v>55.01</v>
      </c>
      <c r="M3303" s="835">
        <v>55.01</v>
      </c>
      <c r="N3303" s="832">
        <v>1</v>
      </c>
      <c r="O3303" s="836">
        <v>1</v>
      </c>
      <c r="P3303" s="835">
        <v>55.01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10</v>
      </c>
      <c r="B3304" s="832" t="s">
        <v>2982</v>
      </c>
      <c r="C3304" s="832" t="s">
        <v>2995</v>
      </c>
      <c r="D3304" s="833" t="s">
        <v>6900</v>
      </c>
      <c r="E3304" s="834" t="s">
        <v>3023</v>
      </c>
      <c r="F3304" s="832" t="s">
        <v>2984</v>
      </c>
      <c r="G3304" s="832" t="s">
        <v>3123</v>
      </c>
      <c r="H3304" s="832" t="s">
        <v>630</v>
      </c>
      <c r="I3304" s="832" t="s">
        <v>5721</v>
      </c>
      <c r="J3304" s="832" t="s">
        <v>1590</v>
      </c>
      <c r="K3304" s="832" t="s">
        <v>2621</v>
      </c>
      <c r="L3304" s="835">
        <v>0</v>
      </c>
      <c r="M3304" s="835">
        <v>0</v>
      </c>
      <c r="N3304" s="832">
        <v>1</v>
      </c>
      <c r="O3304" s="836">
        <v>0.5</v>
      </c>
      <c r="P3304" s="835">
        <v>0</v>
      </c>
      <c r="Q3304" s="837"/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10</v>
      </c>
      <c r="B3305" s="832" t="s">
        <v>2982</v>
      </c>
      <c r="C3305" s="832" t="s">
        <v>2995</v>
      </c>
      <c r="D3305" s="833" t="s">
        <v>6900</v>
      </c>
      <c r="E3305" s="834" t="s">
        <v>3023</v>
      </c>
      <c r="F3305" s="832" t="s">
        <v>2984</v>
      </c>
      <c r="G3305" s="832" t="s">
        <v>3823</v>
      </c>
      <c r="H3305" s="832" t="s">
        <v>630</v>
      </c>
      <c r="I3305" s="832" t="s">
        <v>3824</v>
      </c>
      <c r="J3305" s="832" t="s">
        <v>3825</v>
      </c>
      <c r="K3305" s="832" t="s">
        <v>3826</v>
      </c>
      <c r="L3305" s="835">
        <v>56.63</v>
      </c>
      <c r="M3305" s="835">
        <v>56.63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10</v>
      </c>
      <c r="B3306" s="832" t="s">
        <v>2982</v>
      </c>
      <c r="C3306" s="832" t="s">
        <v>2995</v>
      </c>
      <c r="D3306" s="833" t="s">
        <v>6900</v>
      </c>
      <c r="E3306" s="834" t="s">
        <v>3023</v>
      </c>
      <c r="F3306" s="832" t="s">
        <v>2984</v>
      </c>
      <c r="G3306" s="832" t="s">
        <v>3626</v>
      </c>
      <c r="H3306" s="832" t="s">
        <v>630</v>
      </c>
      <c r="I3306" s="832" t="s">
        <v>4109</v>
      </c>
      <c r="J3306" s="832" t="s">
        <v>2245</v>
      </c>
      <c r="K3306" s="832" t="s">
        <v>4110</v>
      </c>
      <c r="L3306" s="835">
        <v>16.079999999999998</v>
      </c>
      <c r="M3306" s="835">
        <v>16.079999999999998</v>
      </c>
      <c r="N3306" s="832">
        <v>1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10</v>
      </c>
      <c r="B3307" s="832" t="s">
        <v>2982</v>
      </c>
      <c r="C3307" s="832" t="s">
        <v>2995</v>
      </c>
      <c r="D3307" s="833" t="s">
        <v>6900</v>
      </c>
      <c r="E3307" s="834" t="s">
        <v>3023</v>
      </c>
      <c r="F3307" s="832" t="s">
        <v>2984</v>
      </c>
      <c r="G3307" s="832" t="s">
        <v>4234</v>
      </c>
      <c r="H3307" s="832" t="s">
        <v>689</v>
      </c>
      <c r="I3307" s="832" t="s">
        <v>2699</v>
      </c>
      <c r="J3307" s="832" t="s">
        <v>2700</v>
      </c>
      <c r="K3307" s="832" t="s">
        <v>2701</v>
      </c>
      <c r="L3307" s="835">
        <v>366.31</v>
      </c>
      <c r="M3307" s="835">
        <v>732.62</v>
      </c>
      <c r="N3307" s="832">
        <v>2</v>
      </c>
      <c r="O3307" s="836">
        <v>2</v>
      </c>
      <c r="P3307" s="835">
        <v>732.62</v>
      </c>
      <c r="Q3307" s="837">
        <v>1</v>
      </c>
      <c r="R3307" s="832">
        <v>2</v>
      </c>
      <c r="S3307" s="837">
        <v>1</v>
      </c>
      <c r="T3307" s="836">
        <v>2</v>
      </c>
      <c r="U3307" s="838">
        <v>1</v>
      </c>
    </row>
    <row r="3308" spans="1:21" ht="14.4" customHeight="1" x14ac:dyDescent="0.3">
      <c r="A3308" s="831">
        <v>10</v>
      </c>
      <c r="B3308" s="832" t="s">
        <v>2982</v>
      </c>
      <c r="C3308" s="832" t="s">
        <v>2995</v>
      </c>
      <c r="D3308" s="833" t="s">
        <v>6900</v>
      </c>
      <c r="E3308" s="834" t="s">
        <v>3023</v>
      </c>
      <c r="F3308" s="832" t="s">
        <v>2984</v>
      </c>
      <c r="G3308" s="832" t="s">
        <v>4234</v>
      </c>
      <c r="H3308" s="832" t="s">
        <v>630</v>
      </c>
      <c r="I3308" s="832" t="s">
        <v>5175</v>
      </c>
      <c r="J3308" s="832" t="s">
        <v>1503</v>
      </c>
      <c r="K3308" s="832" t="s">
        <v>5176</v>
      </c>
      <c r="L3308" s="835">
        <v>183.16</v>
      </c>
      <c r="M3308" s="835">
        <v>366.32</v>
      </c>
      <c r="N3308" s="832">
        <v>2</v>
      </c>
      <c r="O3308" s="836">
        <v>0.5</v>
      </c>
      <c r="P3308" s="835">
        <v>366.32</v>
      </c>
      <c r="Q3308" s="837">
        <v>1</v>
      </c>
      <c r="R3308" s="832">
        <v>2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10</v>
      </c>
      <c r="B3309" s="832" t="s">
        <v>2982</v>
      </c>
      <c r="C3309" s="832" t="s">
        <v>2995</v>
      </c>
      <c r="D3309" s="833" t="s">
        <v>6900</v>
      </c>
      <c r="E3309" s="834" t="s">
        <v>3023</v>
      </c>
      <c r="F3309" s="832" t="s">
        <v>2984</v>
      </c>
      <c r="G3309" s="832" t="s">
        <v>4234</v>
      </c>
      <c r="H3309" s="832" t="s">
        <v>689</v>
      </c>
      <c r="I3309" s="832" t="s">
        <v>2505</v>
      </c>
      <c r="J3309" s="832" t="s">
        <v>760</v>
      </c>
      <c r="K3309" s="832" t="s">
        <v>2506</v>
      </c>
      <c r="L3309" s="835">
        <v>63.34</v>
      </c>
      <c r="M3309" s="835">
        <v>443.38</v>
      </c>
      <c r="N3309" s="832">
        <v>7</v>
      </c>
      <c r="O3309" s="836">
        <v>2</v>
      </c>
      <c r="P3309" s="835">
        <v>443.38</v>
      </c>
      <c r="Q3309" s="837">
        <v>1</v>
      </c>
      <c r="R3309" s="832">
        <v>7</v>
      </c>
      <c r="S3309" s="837">
        <v>1</v>
      </c>
      <c r="T3309" s="836">
        <v>2</v>
      </c>
      <c r="U3309" s="838">
        <v>1</v>
      </c>
    </row>
    <row r="3310" spans="1:21" ht="14.4" customHeight="1" x14ac:dyDescent="0.3">
      <c r="A3310" s="831">
        <v>10</v>
      </c>
      <c r="B3310" s="832" t="s">
        <v>2982</v>
      </c>
      <c r="C3310" s="832" t="s">
        <v>2995</v>
      </c>
      <c r="D3310" s="833" t="s">
        <v>6900</v>
      </c>
      <c r="E3310" s="834" t="s">
        <v>3023</v>
      </c>
      <c r="F3310" s="832" t="s">
        <v>2984</v>
      </c>
      <c r="G3310" s="832" t="s">
        <v>4234</v>
      </c>
      <c r="H3310" s="832" t="s">
        <v>689</v>
      </c>
      <c r="I3310" s="832" t="s">
        <v>2781</v>
      </c>
      <c r="J3310" s="832" t="s">
        <v>2782</v>
      </c>
      <c r="K3310" s="832" t="s">
        <v>2783</v>
      </c>
      <c r="L3310" s="835">
        <v>219.78</v>
      </c>
      <c r="M3310" s="835">
        <v>439.56</v>
      </c>
      <c r="N3310" s="832">
        <v>2</v>
      </c>
      <c r="O3310" s="836">
        <v>1.5</v>
      </c>
      <c r="P3310" s="835">
        <v>439.56</v>
      </c>
      <c r="Q3310" s="837">
        <v>1</v>
      </c>
      <c r="R3310" s="832">
        <v>2</v>
      </c>
      <c r="S3310" s="837">
        <v>1</v>
      </c>
      <c r="T3310" s="836">
        <v>1.5</v>
      </c>
      <c r="U3310" s="838">
        <v>1</v>
      </c>
    </row>
    <row r="3311" spans="1:21" ht="14.4" customHeight="1" x14ac:dyDescent="0.3">
      <c r="A3311" s="831">
        <v>10</v>
      </c>
      <c r="B3311" s="832" t="s">
        <v>2982</v>
      </c>
      <c r="C3311" s="832" t="s">
        <v>2995</v>
      </c>
      <c r="D3311" s="833" t="s">
        <v>6900</v>
      </c>
      <c r="E3311" s="834" t="s">
        <v>3023</v>
      </c>
      <c r="F3311" s="832" t="s">
        <v>2984</v>
      </c>
      <c r="G3311" s="832" t="s">
        <v>4234</v>
      </c>
      <c r="H3311" s="832" t="s">
        <v>630</v>
      </c>
      <c r="I3311" s="832" t="s">
        <v>4238</v>
      </c>
      <c r="J3311" s="832" t="s">
        <v>4236</v>
      </c>
      <c r="K3311" s="832" t="s">
        <v>4239</v>
      </c>
      <c r="L3311" s="835">
        <v>54.95</v>
      </c>
      <c r="M3311" s="835">
        <v>329.70000000000005</v>
      </c>
      <c r="N3311" s="832">
        <v>6</v>
      </c>
      <c r="O3311" s="836">
        <v>2</v>
      </c>
      <c r="P3311" s="835">
        <v>164.85000000000002</v>
      </c>
      <c r="Q3311" s="837">
        <v>0.5</v>
      </c>
      <c r="R3311" s="832">
        <v>3</v>
      </c>
      <c r="S3311" s="837">
        <v>0.5</v>
      </c>
      <c r="T3311" s="836">
        <v>1</v>
      </c>
      <c r="U3311" s="838">
        <v>0.5</v>
      </c>
    </row>
    <row r="3312" spans="1:21" ht="14.4" customHeight="1" x14ac:dyDescent="0.3">
      <c r="A3312" s="831">
        <v>10</v>
      </c>
      <c r="B3312" s="832" t="s">
        <v>2982</v>
      </c>
      <c r="C3312" s="832" t="s">
        <v>2995</v>
      </c>
      <c r="D3312" s="833" t="s">
        <v>6900</v>
      </c>
      <c r="E3312" s="834" t="s">
        <v>3023</v>
      </c>
      <c r="F3312" s="832" t="s">
        <v>2984</v>
      </c>
      <c r="G3312" s="832" t="s">
        <v>4234</v>
      </c>
      <c r="H3312" s="832" t="s">
        <v>630</v>
      </c>
      <c r="I3312" s="832" t="s">
        <v>5722</v>
      </c>
      <c r="J3312" s="832" t="s">
        <v>5723</v>
      </c>
      <c r="K3312" s="832" t="s">
        <v>5724</v>
      </c>
      <c r="L3312" s="835">
        <v>219.78</v>
      </c>
      <c r="M3312" s="835">
        <v>219.78</v>
      </c>
      <c r="N3312" s="832">
        <v>1</v>
      </c>
      <c r="O3312" s="836">
        <v>1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10</v>
      </c>
      <c r="B3313" s="832" t="s">
        <v>2982</v>
      </c>
      <c r="C3313" s="832" t="s">
        <v>2995</v>
      </c>
      <c r="D3313" s="833" t="s">
        <v>6900</v>
      </c>
      <c r="E3313" s="834" t="s">
        <v>3023</v>
      </c>
      <c r="F3313" s="832" t="s">
        <v>2984</v>
      </c>
      <c r="G3313" s="832" t="s">
        <v>5061</v>
      </c>
      <c r="H3313" s="832" t="s">
        <v>689</v>
      </c>
      <c r="I3313" s="832" t="s">
        <v>5191</v>
      </c>
      <c r="J3313" s="832" t="s">
        <v>2509</v>
      </c>
      <c r="K3313" s="832" t="s">
        <v>5192</v>
      </c>
      <c r="L3313" s="835">
        <v>516.71</v>
      </c>
      <c r="M3313" s="835">
        <v>1033.42</v>
      </c>
      <c r="N3313" s="832">
        <v>2</v>
      </c>
      <c r="O3313" s="836">
        <v>1</v>
      </c>
      <c r="P3313" s="835">
        <v>1033.42</v>
      </c>
      <c r="Q3313" s="837">
        <v>1</v>
      </c>
      <c r="R3313" s="832">
        <v>2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10</v>
      </c>
      <c r="B3314" s="832" t="s">
        <v>2982</v>
      </c>
      <c r="C3314" s="832" t="s">
        <v>2995</v>
      </c>
      <c r="D3314" s="833" t="s">
        <v>6900</v>
      </c>
      <c r="E3314" s="834" t="s">
        <v>3023</v>
      </c>
      <c r="F3314" s="832" t="s">
        <v>2984</v>
      </c>
      <c r="G3314" s="832" t="s">
        <v>5061</v>
      </c>
      <c r="H3314" s="832" t="s">
        <v>689</v>
      </c>
      <c r="I3314" s="832" t="s">
        <v>2704</v>
      </c>
      <c r="J3314" s="832" t="s">
        <v>2509</v>
      </c>
      <c r="K3314" s="832" t="s">
        <v>2705</v>
      </c>
      <c r="L3314" s="835">
        <v>55.37</v>
      </c>
      <c r="M3314" s="835">
        <v>498.33</v>
      </c>
      <c r="N3314" s="832">
        <v>9</v>
      </c>
      <c r="O3314" s="836">
        <v>1.5</v>
      </c>
      <c r="P3314" s="835">
        <v>498.33</v>
      </c>
      <c r="Q3314" s="837">
        <v>1</v>
      </c>
      <c r="R3314" s="832">
        <v>9</v>
      </c>
      <c r="S3314" s="837">
        <v>1</v>
      </c>
      <c r="T3314" s="836">
        <v>1.5</v>
      </c>
      <c r="U3314" s="838">
        <v>1</v>
      </c>
    </row>
    <row r="3315" spans="1:21" ht="14.4" customHeight="1" x14ac:dyDescent="0.3">
      <c r="A3315" s="831">
        <v>10</v>
      </c>
      <c r="B3315" s="832" t="s">
        <v>2982</v>
      </c>
      <c r="C3315" s="832" t="s">
        <v>2995</v>
      </c>
      <c r="D3315" s="833" t="s">
        <v>6900</v>
      </c>
      <c r="E3315" s="834" t="s">
        <v>3023</v>
      </c>
      <c r="F3315" s="832" t="s">
        <v>2984</v>
      </c>
      <c r="G3315" s="832" t="s">
        <v>5061</v>
      </c>
      <c r="H3315" s="832" t="s">
        <v>689</v>
      </c>
      <c r="I3315" s="832" t="s">
        <v>2923</v>
      </c>
      <c r="J3315" s="832" t="s">
        <v>2509</v>
      </c>
      <c r="K3315" s="832" t="s">
        <v>2924</v>
      </c>
      <c r="L3315" s="835">
        <v>110.73</v>
      </c>
      <c r="M3315" s="835">
        <v>442.92</v>
      </c>
      <c r="N3315" s="832">
        <v>4</v>
      </c>
      <c r="O3315" s="836">
        <v>0.5</v>
      </c>
      <c r="P3315" s="835">
        <v>442.92</v>
      </c>
      <c r="Q3315" s="837">
        <v>1</v>
      </c>
      <c r="R3315" s="832">
        <v>4</v>
      </c>
      <c r="S3315" s="837">
        <v>1</v>
      </c>
      <c r="T3315" s="836">
        <v>0.5</v>
      </c>
      <c r="U3315" s="838">
        <v>1</v>
      </c>
    </row>
    <row r="3316" spans="1:21" ht="14.4" customHeight="1" x14ac:dyDescent="0.3">
      <c r="A3316" s="831">
        <v>10</v>
      </c>
      <c r="B3316" s="832" t="s">
        <v>2982</v>
      </c>
      <c r="C3316" s="832" t="s">
        <v>2995</v>
      </c>
      <c r="D3316" s="833" t="s">
        <v>6900</v>
      </c>
      <c r="E3316" s="834" t="s">
        <v>3023</v>
      </c>
      <c r="F3316" s="832" t="s">
        <v>2984</v>
      </c>
      <c r="G3316" s="832" t="s">
        <v>3829</v>
      </c>
      <c r="H3316" s="832" t="s">
        <v>630</v>
      </c>
      <c r="I3316" s="832" t="s">
        <v>5195</v>
      </c>
      <c r="J3316" s="832" t="s">
        <v>3831</v>
      </c>
      <c r="K3316" s="832" t="s">
        <v>2928</v>
      </c>
      <c r="L3316" s="835">
        <v>1170.93</v>
      </c>
      <c r="M3316" s="835">
        <v>1170.93</v>
      </c>
      <c r="N3316" s="832">
        <v>1</v>
      </c>
      <c r="O3316" s="836">
        <v>0.5</v>
      </c>
      <c r="P3316" s="835">
        <v>1170.93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10</v>
      </c>
      <c r="B3317" s="832" t="s">
        <v>2982</v>
      </c>
      <c r="C3317" s="832" t="s">
        <v>2995</v>
      </c>
      <c r="D3317" s="833" t="s">
        <v>6900</v>
      </c>
      <c r="E3317" s="834" t="s">
        <v>3023</v>
      </c>
      <c r="F3317" s="832" t="s">
        <v>2984</v>
      </c>
      <c r="G3317" s="832" t="s">
        <v>3829</v>
      </c>
      <c r="H3317" s="832" t="s">
        <v>630</v>
      </c>
      <c r="I3317" s="832" t="s">
        <v>5200</v>
      </c>
      <c r="J3317" s="832" t="s">
        <v>2513</v>
      </c>
      <c r="K3317" s="832" t="s">
        <v>5201</v>
      </c>
      <c r="L3317" s="835">
        <v>702.56</v>
      </c>
      <c r="M3317" s="835">
        <v>2107.6799999999998</v>
      </c>
      <c r="N3317" s="832">
        <v>3</v>
      </c>
      <c r="O3317" s="836">
        <v>3</v>
      </c>
      <c r="P3317" s="835">
        <v>2107.6799999999998</v>
      </c>
      <c r="Q3317" s="837">
        <v>1</v>
      </c>
      <c r="R3317" s="832">
        <v>3</v>
      </c>
      <c r="S3317" s="837">
        <v>1</v>
      </c>
      <c r="T3317" s="836">
        <v>3</v>
      </c>
      <c r="U3317" s="838">
        <v>1</v>
      </c>
    </row>
    <row r="3318" spans="1:21" ht="14.4" customHeight="1" x14ac:dyDescent="0.3">
      <c r="A3318" s="831">
        <v>10</v>
      </c>
      <c r="B3318" s="832" t="s">
        <v>2982</v>
      </c>
      <c r="C3318" s="832" t="s">
        <v>2995</v>
      </c>
      <c r="D3318" s="833" t="s">
        <v>6900</v>
      </c>
      <c r="E3318" s="834" t="s">
        <v>3023</v>
      </c>
      <c r="F3318" s="832" t="s">
        <v>2984</v>
      </c>
      <c r="G3318" s="832" t="s">
        <v>3829</v>
      </c>
      <c r="H3318" s="832" t="s">
        <v>689</v>
      </c>
      <c r="I3318" s="832" t="s">
        <v>5208</v>
      </c>
      <c r="J3318" s="832" t="s">
        <v>2926</v>
      </c>
      <c r="K3318" s="832" t="s">
        <v>5199</v>
      </c>
      <c r="L3318" s="835">
        <v>1170.93</v>
      </c>
      <c r="M3318" s="835">
        <v>2341.86</v>
      </c>
      <c r="N3318" s="832">
        <v>2</v>
      </c>
      <c r="O3318" s="836">
        <v>0.5</v>
      </c>
      <c r="P3318" s="835">
        <v>2341.86</v>
      </c>
      <c r="Q3318" s="837">
        <v>1</v>
      </c>
      <c r="R3318" s="832">
        <v>2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10</v>
      </c>
      <c r="B3319" s="832" t="s">
        <v>2982</v>
      </c>
      <c r="C3319" s="832" t="s">
        <v>2995</v>
      </c>
      <c r="D3319" s="833" t="s">
        <v>6900</v>
      </c>
      <c r="E3319" s="834" t="s">
        <v>3023</v>
      </c>
      <c r="F3319" s="832" t="s">
        <v>2984</v>
      </c>
      <c r="G3319" s="832" t="s">
        <v>3161</v>
      </c>
      <c r="H3319" s="832" t="s">
        <v>630</v>
      </c>
      <c r="I3319" s="832" t="s">
        <v>4242</v>
      </c>
      <c r="J3319" s="832" t="s">
        <v>1177</v>
      </c>
      <c r="K3319" s="832" t="s">
        <v>4243</v>
      </c>
      <c r="L3319" s="835">
        <v>28.81</v>
      </c>
      <c r="M3319" s="835">
        <v>28.81</v>
      </c>
      <c r="N3319" s="832">
        <v>1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10</v>
      </c>
      <c r="B3320" s="832" t="s">
        <v>2982</v>
      </c>
      <c r="C3320" s="832" t="s">
        <v>2995</v>
      </c>
      <c r="D3320" s="833" t="s">
        <v>6900</v>
      </c>
      <c r="E3320" s="834" t="s">
        <v>3023</v>
      </c>
      <c r="F3320" s="832" t="s">
        <v>2984</v>
      </c>
      <c r="G3320" s="832" t="s">
        <v>3161</v>
      </c>
      <c r="H3320" s="832" t="s">
        <v>630</v>
      </c>
      <c r="I3320" s="832" t="s">
        <v>4242</v>
      </c>
      <c r="J3320" s="832" t="s">
        <v>1177</v>
      </c>
      <c r="K3320" s="832" t="s">
        <v>4243</v>
      </c>
      <c r="L3320" s="835">
        <v>16.12</v>
      </c>
      <c r="M3320" s="835">
        <v>16.12</v>
      </c>
      <c r="N3320" s="832">
        <v>1</v>
      </c>
      <c r="O3320" s="836">
        <v>0.5</v>
      </c>
      <c r="P3320" s="835">
        <v>16.12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10</v>
      </c>
      <c r="B3321" s="832" t="s">
        <v>2982</v>
      </c>
      <c r="C3321" s="832" t="s">
        <v>2995</v>
      </c>
      <c r="D3321" s="833" t="s">
        <v>6900</v>
      </c>
      <c r="E3321" s="834" t="s">
        <v>3023</v>
      </c>
      <c r="F3321" s="832" t="s">
        <v>2984</v>
      </c>
      <c r="G3321" s="832" t="s">
        <v>3161</v>
      </c>
      <c r="H3321" s="832" t="s">
        <v>630</v>
      </c>
      <c r="I3321" s="832" t="s">
        <v>4453</v>
      </c>
      <c r="J3321" s="832" t="s">
        <v>797</v>
      </c>
      <c r="K3321" s="832" t="s">
        <v>4349</v>
      </c>
      <c r="L3321" s="835">
        <v>0</v>
      </c>
      <c r="M3321" s="835">
        <v>0</v>
      </c>
      <c r="N3321" s="832">
        <v>1</v>
      </c>
      <c r="O3321" s="836">
        <v>1</v>
      </c>
      <c r="P3321" s="835"/>
      <c r="Q3321" s="837"/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10</v>
      </c>
      <c r="B3322" s="832" t="s">
        <v>2982</v>
      </c>
      <c r="C3322" s="832" t="s">
        <v>2995</v>
      </c>
      <c r="D3322" s="833" t="s">
        <v>6900</v>
      </c>
      <c r="E3322" s="834" t="s">
        <v>3023</v>
      </c>
      <c r="F3322" s="832" t="s">
        <v>2984</v>
      </c>
      <c r="G3322" s="832" t="s">
        <v>3380</v>
      </c>
      <c r="H3322" s="832" t="s">
        <v>630</v>
      </c>
      <c r="I3322" s="832" t="s">
        <v>3381</v>
      </c>
      <c r="J3322" s="832" t="s">
        <v>708</v>
      </c>
      <c r="K3322" s="832" t="s">
        <v>3382</v>
      </c>
      <c r="L3322" s="835">
        <v>52.61</v>
      </c>
      <c r="M3322" s="835">
        <v>52.61</v>
      </c>
      <c r="N3322" s="832">
        <v>1</v>
      </c>
      <c r="O3322" s="836">
        <v>0.5</v>
      </c>
      <c r="P3322" s="835">
        <v>52.61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10</v>
      </c>
      <c r="B3323" s="832" t="s">
        <v>2982</v>
      </c>
      <c r="C3323" s="832" t="s">
        <v>2995</v>
      </c>
      <c r="D3323" s="833" t="s">
        <v>6900</v>
      </c>
      <c r="E3323" s="834" t="s">
        <v>3023</v>
      </c>
      <c r="F3323" s="832" t="s">
        <v>2984</v>
      </c>
      <c r="G3323" s="832" t="s">
        <v>3383</v>
      </c>
      <c r="H3323" s="832" t="s">
        <v>689</v>
      </c>
      <c r="I3323" s="832" t="s">
        <v>2738</v>
      </c>
      <c r="J3323" s="832" t="s">
        <v>2739</v>
      </c>
      <c r="K3323" s="832" t="s">
        <v>2740</v>
      </c>
      <c r="L3323" s="835">
        <v>84.89</v>
      </c>
      <c r="M3323" s="835">
        <v>254.67000000000002</v>
      </c>
      <c r="N3323" s="832">
        <v>3</v>
      </c>
      <c r="O3323" s="836">
        <v>0.5</v>
      </c>
      <c r="P3323" s="835">
        <v>254.67000000000002</v>
      </c>
      <c r="Q3323" s="837">
        <v>1</v>
      </c>
      <c r="R3323" s="832">
        <v>3</v>
      </c>
      <c r="S3323" s="837">
        <v>1</v>
      </c>
      <c r="T3323" s="836">
        <v>0.5</v>
      </c>
      <c r="U3323" s="838">
        <v>1</v>
      </c>
    </row>
    <row r="3324" spans="1:21" ht="14.4" customHeight="1" x14ac:dyDescent="0.3">
      <c r="A3324" s="831">
        <v>10</v>
      </c>
      <c r="B3324" s="832" t="s">
        <v>2982</v>
      </c>
      <c r="C3324" s="832" t="s">
        <v>2995</v>
      </c>
      <c r="D3324" s="833" t="s">
        <v>6900</v>
      </c>
      <c r="E3324" s="834" t="s">
        <v>3023</v>
      </c>
      <c r="F3324" s="832" t="s">
        <v>2984</v>
      </c>
      <c r="G3324" s="832" t="s">
        <v>3383</v>
      </c>
      <c r="H3324" s="832" t="s">
        <v>689</v>
      </c>
      <c r="I3324" s="832" t="s">
        <v>2948</v>
      </c>
      <c r="J3324" s="832" t="s">
        <v>2302</v>
      </c>
      <c r="K3324" s="832" t="s">
        <v>2740</v>
      </c>
      <c r="L3324" s="835">
        <v>84.89</v>
      </c>
      <c r="M3324" s="835">
        <v>254.67000000000002</v>
      </c>
      <c r="N3324" s="832">
        <v>3</v>
      </c>
      <c r="O3324" s="836">
        <v>0.5</v>
      </c>
      <c r="P3324" s="835">
        <v>254.67000000000002</v>
      </c>
      <c r="Q3324" s="837">
        <v>1</v>
      </c>
      <c r="R3324" s="832">
        <v>3</v>
      </c>
      <c r="S3324" s="837">
        <v>1</v>
      </c>
      <c r="T3324" s="836">
        <v>0.5</v>
      </c>
      <c r="U3324" s="838">
        <v>1</v>
      </c>
    </row>
    <row r="3325" spans="1:21" ht="14.4" customHeight="1" x14ac:dyDescent="0.3">
      <c r="A3325" s="831">
        <v>10</v>
      </c>
      <c r="B3325" s="832" t="s">
        <v>2982</v>
      </c>
      <c r="C3325" s="832" t="s">
        <v>2995</v>
      </c>
      <c r="D3325" s="833" t="s">
        <v>6900</v>
      </c>
      <c r="E3325" s="834" t="s">
        <v>3023</v>
      </c>
      <c r="F3325" s="832" t="s">
        <v>2984</v>
      </c>
      <c r="G3325" s="832" t="s">
        <v>3383</v>
      </c>
      <c r="H3325" s="832" t="s">
        <v>689</v>
      </c>
      <c r="I3325" s="832" t="s">
        <v>4965</v>
      </c>
      <c r="J3325" s="832" t="s">
        <v>4966</v>
      </c>
      <c r="K3325" s="832" t="s">
        <v>2740</v>
      </c>
      <c r="L3325" s="835">
        <v>84.89</v>
      </c>
      <c r="M3325" s="835">
        <v>254.67000000000002</v>
      </c>
      <c r="N3325" s="832">
        <v>3</v>
      </c>
      <c r="O3325" s="836">
        <v>0.5</v>
      </c>
      <c r="P3325" s="835">
        <v>254.67000000000002</v>
      </c>
      <c r="Q3325" s="837">
        <v>1</v>
      </c>
      <c r="R3325" s="832">
        <v>3</v>
      </c>
      <c r="S3325" s="837">
        <v>1</v>
      </c>
      <c r="T3325" s="836">
        <v>0.5</v>
      </c>
      <c r="U3325" s="838">
        <v>1</v>
      </c>
    </row>
    <row r="3326" spans="1:21" ht="14.4" customHeight="1" x14ac:dyDescent="0.3">
      <c r="A3326" s="831">
        <v>10</v>
      </c>
      <c r="B3326" s="832" t="s">
        <v>2982</v>
      </c>
      <c r="C3326" s="832" t="s">
        <v>2995</v>
      </c>
      <c r="D3326" s="833" t="s">
        <v>6900</v>
      </c>
      <c r="E3326" s="834" t="s">
        <v>3023</v>
      </c>
      <c r="F3326" s="832" t="s">
        <v>2984</v>
      </c>
      <c r="G3326" s="832" t="s">
        <v>3383</v>
      </c>
      <c r="H3326" s="832" t="s">
        <v>689</v>
      </c>
      <c r="I3326" s="832" t="s">
        <v>2859</v>
      </c>
      <c r="J3326" s="832" t="s">
        <v>2058</v>
      </c>
      <c r="K3326" s="832" t="s">
        <v>2740</v>
      </c>
      <c r="L3326" s="835">
        <v>84.89</v>
      </c>
      <c r="M3326" s="835">
        <v>254.67000000000002</v>
      </c>
      <c r="N3326" s="832">
        <v>3</v>
      </c>
      <c r="O3326" s="836">
        <v>0.5</v>
      </c>
      <c r="P3326" s="835">
        <v>254.67000000000002</v>
      </c>
      <c r="Q3326" s="837">
        <v>1</v>
      </c>
      <c r="R3326" s="832">
        <v>3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10</v>
      </c>
      <c r="B3327" s="832" t="s">
        <v>2982</v>
      </c>
      <c r="C3327" s="832" t="s">
        <v>2995</v>
      </c>
      <c r="D3327" s="833" t="s">
        <v>6900</v>
      </c>
      <c r="E3327" s="834" t="s">
        <v>3023</v>
      </c>
      <c r="F3327" s="832" t="s">
        <v>2984</v>
      </c>
      <c r="G3327" s="832" t="s">
        <v>3175</v>
      </c>
      <c r="H3327" s="832" t="s">
        <v>630</v>
      </c>
      <c r="I3327" s="832" t="s">
        <v>3179</v>
      </c>
      <c r="J3327" s="832" t="s">
        <v>3180</v>
      </c>
      <c r="K3327" s="832" t="s">
        <v>3181</v>
      </c>
      <c r="L3327" s="835">
        <v>87.67</v>
      </c>
      <c r="M3327" s="835">
        <v>87.67</v>
      </c>
      <c r="N3327" s="832">
        <v>1</v>
      </c>
      <c r="O3327" s="836">
        <v>0.5</v>
      </c>
      <c r="P3327" s="835">
        <v>87.67</v>
      </c>
      <c r="Q3327" s="837">
        <v>1</v>
      </c>
      <c r="R3327" s="832">
        <v>1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10</v>
      </c>
      <c r="B3328" s="832" t="s">
        <v>2982</v>
      </c>
      <c r="C3328" s="832" t="s">
        <v>2995</v>
      </c>
      <c r="D3328" s="833" t="s">
        <v>6900</v>
      </c>
      <c r="E3328" s="834" t="s">
        <v>3023</v>
      </c>
      <c r="F3328" s="832" t="s">
        <v>2984</v>
      </c>
      <c r="G3328" s="832" t="s">
        <v>3425</v>
      </c>
      <c r="H3328" s="832" t="s">
        <v>630</v>
      </c>
      <c r="I3328" s="832" t="s">
        <v>3426</v>
      </c>
      <c r="J3328" s="832" t="s">
        <v>743</v>
      </c>
      <c r="K3328" s="832" t="s">
        <v>3427</v>
      </c>
      <c r="L3328" s="835">
        <v>42.54</v>
      </c>
      <c r="M3328" s="835">
        <v>42.54</v>
      </c>
      <c r="N3328" s="832">
        <v>1</v>
      </c>
      <c r="O3328" s="836">
        <v>1</v>
      </c>
      <c r="P3328" s="835">
        <v>42.54</v>
      </c>
      <c r="Q3328" s="837">
        <v>1</v>
      </c>
      <c r="R3328" s="832">
        <v>1</v>
      </c>
      <c r="S3328" s="837">
        <v>1</v>
      </c>
      <c r="T3328" s="836">
        <v>1</v>
      </c>
      <c r="U3328" s="838">
        <v>1</v>
      </c>
    </row>
    <row r="3329" spans="1:21" ht="14.4" customHeight="1" x14ac:dyDescent="0.3">
      <c r="A3329" s="831">
        <v>10</v>
      </c>
      <c r="B3329" s="832" t="s">
        <v>2982</v>
      </c>
      <c r="C3329" s="832" t="s">
        <v>2995</v>
      </c>
      <c r="D3329" s="833" t="s">
        <v>6900</v>
      </c>
      <c r="E3329" s="834" t="s">
        <v>3023</v>
      </c>
      <c r="F3329" s="832" t="s">
        <v>2984</v>
      </c>
      <c r="G3329" s="832" t="s">
        <v>4297</v>
      </c>
      <c r="H3329" s="832" t="s">
        <v>630</v>
      </c>
      <c r="I3329" s="832" t="s">
        <v>5725</v>
      </c>
      <c r="J3329" s="832" t="s">
        <v>5726</v>
      </c>
      <c r="K3329" s="832" t="s">
        <v>5727</v>
      </c>
      <c r="L3329" s="835">
        <v>60.39</v>
      </c>
      <c r="M3329" s="835">
        <v>362.34000000000003</v>
      </c>
      <c r="N3329" s="832">
        <v>6</v>
      </c>
      <c r="O3329" s="836">
        <v>1</v>
      </c>
      <c r="P3329" s="835">
        <v>181.17000000000002</v>
      </c>
      <c r="Q3329" s="837">
        <v>0.5</v>
      </c>
      <c r="R3329" s="832">
        <v>3</v>
      </c>
      <c r="S3329" s="837">
        <v>0.5</v>
      </c>
      <c r="T3329" s="836">
        <v>0.5</v>
      </c>
      <c r="U3329" s="838">
        <v>0.5</v>
      </c>
    </row>
    <row r="3330" spans="1:21" ht="14.4" customHeight="1" x14ac:dyDescent="0.3">
      <c r="A3330" s="831">
        <v>10</v>
      </c>
      <c r="B3330" s="832" t="s">
        <v>2982</v>
      </c>
      <c r="C3330" s="832" t="s">
        <v>2995</v>
      </c>
      <c r="D3330" s="833" t="s">
        <v>6900</v>
      </c>
      <c r="E3330" s="834" t="s">
        <v>3023</v>
      </c>
      <c r="F3330" s="832" t="s">
        <v>2984</v>
      </c>
      <c r="G3330" s="832" t="s">
        <v>4297</v>
      </c>
      <c r="H3330" s="832" t="s">
        <v>689</v>
      </c>
      <c r="I3330" s="832" t="s">
        <v>4298</v>
      </c>
      <c r="J3330" s="832" t="s">
        <v>4299</v>
      </c>
      <c r="K3330" s="832" t="s">
        <v>4300</v>
      </c>
      <c r="L3330" s="835">
        <v>120.77</v>
      </c>
      <c r="M3330" s="835">
        <v>724.62</v>
      </c>
      <c r="N3330" s="832">
        <v>6</v>
      </c>
      <c r="O3330" s="836">
        <v>1</v>
      </c>
      <c r="P3330" s="835">
        <v>724.62</v>
      </c>
      <c r="Q3330" s="837">
        <v>1</v>
      </c>
      <c r="R3330" s="832">
        <v>6</v>
      </c>
      <c r="S3330" s="837">
        <v>1</v>
      </c>
      <c r="T3330" s="836">
        <v>1</v>
      </c>
      <c r="U3330" s="838">
        <v>1</v>
      </c>
    </row>
    <row r="3331" spans="1:21" ht="14.4" customHeight="1" x14ac:dyDescent="0.3">
      <c r="A3331" s="831">
        <v>10</v>
      </c>
      <c r="B3331" s="832" t="s">
        <v>2982</v>
      </c>
      <c r="C3331" s="832" t="s">
        <v>2995</v>
      </c>
      <c r="D3331" s="833" t="s">
        <v>6900</v>
      </c>
      <c r="E3331" s="834" t="s">
        <v>3023</v>
      </c>
      <c r="F3331" s="832" t="s">
        <v>2984</v>
      </c>
      <c r="G3331" s="832" t="s">
        <v>4297</v>
      </c>
      <c r="H3331" s="832" t="s">
        <v>689</v>
      </c>
      <c r="I3331" s="832" t="s">
        <v>5728</v>
      </c>
      <c r="J3331" s="832" t="s">
        <v>4299</v>
      </c>
      <c r="K3331" s="832" t="s">
        <v>5727</v>
      </c>
      <c r="L3331" s="835">
        <v>60.39</v>
      </c>
      <c r="M3331" s="835">
        <v>120.78</v>
      </c>
      <c r="N3331" s="832">
        <v>2</v>
      </c>
      <c r="O3331" s="836">
        <v>0.5</v>
      </c>
      <c r="P3331" s="835">
        <v>120.78</v>
      </c>
      <c r="Q3331" s="837">
        <v>1</v>
      </c>
      <c r="R3331" s="832">
        <v>2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10</v>
      </c>
      <c r="B3332" s="832" t="s">
        <v>2982</v>
      </c>
      <c r="C3332" s="832" t="s">
        <v>2995</v>
      </c>
      <c r="D3332" s="833" t="s">
        <v>6900</v>
      </c>
      <c r="E3332" s="834" t="s">
        <v>3023</v>
      </c>
      <c r="F3332" s="832" t="s">
        <v>2984</v>
      </c>
      <c r="G3332" s="832" t="s">
        <v>3849</v>
      </c>
      <c r="H3332" s="832" t="s">
        <v>630</v>
      </c>
      <c r="I3332" s="832" t="s">
        <v>3850</v>
      </c>
      <c r="J3332" s="832" t="s">
        <v>3851</v>
      </c>
      <c r="K3332" s="832" t="s">
        <v>3852</v>
      </c>
      <c r="L3332" s="835">
        <v>77.13</v>
      </c>
      <c r="M3332" s="835">
        <v>385.65</v>
      </c>
      <c r="N3332" s="832">
        <v>5</v>
      </c>
      <c r="O3332" s="836">
        <v>1.5</v>
      </c>
      <c r="P3332" s="835">
        <v>308.52</v>
      </c>
      <c r="Q3332" s="837">
        <v>0.8</v>
      </c>
      <c r="R3332" s="832">
        <v>4</v>
      </c>
      <c r="S3332" s="837">
        <v>0.8</v>
      </c>
      <c r="T3332" s="836">
        <v>1</v>
      </c>
      <c r="U3332" s="838">
        <v>0.66666666666666663</v>
      </c>
    </row>
    <row r="3333" spans="1:21" ht="14.4" customHeight="1" x14ac:dyDescent="0.3">
      <c r="A3333" s="831">
        <v>10</v>
      </c>
      <c r="B3333" s="832" t="s">
        <v>2982</v>
      </c>
      <c r="C3333" s="832" t="s">
        <v>2995</v>
      </c>
      <c r="D3333" s="833" t="s">
        <v>6900</v>
      </c>
      <c r="E3333" s="834" t="s">
        <v>3023</v>
      </c>
      <c r="F3333" s="832" t="s">
        <v>2984</v>
      </c>
      <c r="G3333" s="832" t="s">
        <v>4441</v>
      </c>
      <c r="H3333" s="832" t="s">
        <v>630</v>
      </c>
      <c r="I3333" s="832" t="s">
        <v>4442</v>
      </c>
      <c r="J3333" s="832" t="s">
        <v>4443</v>
      </c>
      <c r="K3333" s="832" t="s">
        <v>4444</v>
      </c>
      <c r="L3333" s="835">
        <v>275.77999999999997</v>
      </c>
      <c r="M3333" s="835">
        <v>827.33999999999992</v>
      </c>
      <c r="N3333" s="832">
        <v>3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10</v>
      </c>
      <c r="B3334" s="832" t="s">
        <v>2982</v>
      </c>
      <c r="C3334" s="832" t="s">
        <v>2995</v>
      </c>
      <c r="D3334" s="833" t="s">
        <v>6900</v>
      </c>
      <c r="E3334" s="834" t="s">
        <v>3023</v>
      </c>
      <c r="F3334" s="832" t="s">
        <v>2984</v>
      </c>
      <c r="G3334" s="832" t="s">
        <v>4441</v>
      </c>
      <c r="H3334" s="832" t="s">
        <v>630</v>
      </c>
      <c r="I3334" s="832" t="s">
        <v>5265</v>
      </c>
      <c r="J3334" s="832" t="s">
        <v>4443</v>
      </c>
      <c r="K3334" s="832" t="s">
        <v>5266</v>
      </c>
      <c r="L3334" s="835">
        <v>1049.3399999999999</v>
      </c>
      <c r="M3334" s="835">
        <v>3148.0199999999995</v>
      </c>
      <c r="N3334" s="832">
        <v>3</v>
      </c>
      <c r="O3334" s="836">
        <v>0.5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10</v>
      </c>
      <c r="B3335" s="832" t="s">
        <v>2982</v>
      </c>
      <c r="C3335" s="832" t="s">
        <v>2995</v>
      </c>
      <c r="D3335" s="833" t="s">
        <v>6900</v>
      </c>
      <c r="E3335" s="834" t="s">
        <v>3023</v>
      </c>
      <c r="F3335" s="832" t="s">
        <v>2985</v>
      </c>
      <c r="G3335" s="832" t="s">
        <v>3094</v>
      </c>
      <c r="H3335" s="832" t="s">
        <v>630</v>
      </c>
      <c r="I3335" s="832" t="s">
        <v>3469</v>
      </c>
      <c r="J3335" s="832" t="s">
        <v>3040</v>
      </c>
      <c r="K3335" s="832"/>
      <c r="L3335" s="835">
        <v>0</v>
      </c>
      <c r="M3335" s="835">
        <v>0</v>
      </c>
      <c r="N3335" s="832">
        <v>2</v>
      </c>
      <c r="O3335" s="836">
        <v>2</v>
      </c>
      <c r="P3335" s="835">
        <v>0</v>
      </c>
      <c r="Q3335" s="837"/>
      <c r="R3335" s="832">
        <v>2</v>
      </c>
      <c r="S3335" s="837">
        <v>1</v>
      </c>
      <c r="T3335" s="836">
        <v>2</v>
      </c>
      <c r="U3335" s="838">
        <v>1</v>
      </c>
    </row>
    <row r="3336" spans="1:21" ht="14.4" customHeight="1" x14ac:dyDescent="0.3">
      <c r="A3336" s="831">
        <v>10</v>
      </c>
      <c r="B3336" s="832" t="s">
        <v>2982</v>
      </c>
      <c r="C3336" s="832" t="s">
        <v>2995</v>
      </c>
      <c r="D3336" s="833" t="s">
        <v>6900</v>
      </c>
      <c r="E3336" s="834" t="s">
        <v>3075</v>
      </c>
      <c r="F3336" s="832" t="s">
        <v>2984</v>
      </c>
      <c r="G3336" s="832" t="s">
        <v>3320</v>
      </c>
      <c r="H3336" s="832" t="s">
        <v>630</v>
      </c>
      <c r="I3336" s="832" t="s">
        <v>3321</v>
      </c>
      <c r="J3336" s="832" t="s">
        <v>2217</v>
      </c>
      <c r="K3336" s="832" t="s">
        <v>3322</v>
      </c>
      <c r="L3336" s="835">
        <v>107.27</v>
      </c>
      <c r="M3336" s="835">
        <v>429.08</v>
      </c>
      <c r="N3336" s="832">
        <v>4</v>
      </c>
      <c r="O3336" s="836">
        <v>1</v>
      </c>
      <c r="P3336" s="835">
        <v>429.08</v>
      </c>
      <c r="Q3336" s="837">
        <v>1</v>
      </c>
      <c r="R3336" s="832">
        <v>4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10</v>
      </c>
      <c r="B3337" s="832" t="s">
        <v>2982</v>
      </c>
      <c r="C3337" s="832" t="s">
        <v>2995</v>
      </c>
      <c r="D3337" s="833" t="s">
        <v>6900</v>
      </c>
      <c r="E3337" s="834" t="s">
        <v>3075</v>
      </c>
      <c r="F3337" s="832" t="s">
        <v>2984</v>
      </c>
      <c r="G3337" s="832" t="s">
        <v>3120</v>
      </c>
      <c r="H3337" s="832" t="s">
        <v>630</v>
      </c>
      <c r="I3337" s="832" t="s">
        <v>3121</v>
      </c>
      <c r="J3337" s="832" t="s">
        <v>1060</v>
      </c>
      <c r="K3337" s="832" t="s">
        <v>3122</v>
      </c>
      <c r="L3337" s="835">
        <v>89.91</v>
      </c>
      <c r="M3337" s="835">
        <v>89.91</v>
      </c>
      <c r="N3337" s="832">
        <v>1</v>
      </c>
      <c r="O3337" s="836">
        <v>0.5</v>
      </c>
      <c r="P3337" s="835">
        <v>89.91</v>
      </c>
      <c r="Q3337" s="837">
        <v>1</v>
      </c>
      <c r="R3337" s="832">
        <v>1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10</v>
      </c>
      <c r="B3338" s="832" t="s">
        <v>2982</v>
      </c>
      <c r="C3338" s="832" t="s">
        <v>2995</v>
      </c>
      <c r="D3338" s="833" t="s">
        <v>6900</v>
      </c>
      <c r="E3338" s="834" t="s">
        <v>3075</v>
      </c>
      <c r="F3338" s="832" t="s">
        <v>2984</v>
      </c>
      <c r="G3338" s="832" t="s">
        <v>3155</v>
      </c>
      <c r="H3338" s="832" t="s">
        <v>689</v>
      </c>
      <c r="I3338" s="832" t="s">
        <v>2710</v>
      </c>
      <c r="J3338" s="832" t="s">
        <v>2711</v>
      </c>
      <c r="K3338" s="832" t="s">
        <v>2712</v>
      </c>
      <c r="L3338" s="835">
        <v>141.25</v>
      </c>
      <c r="M3338" s="835">
        <v>141.25</v>
      </c>
      <c r="N3338" s="832">
        <v>1</v>
      </c>
      <c r="O3338" s="836">
        <v>0.5</v>
      </c>
      <c r="P3338" s="835">
        <v>141.25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10</v>
      </c>
      <c r="B3339" s="832" t="s">
        <v>2982</v>
      </c>
      <c r="C3339" s="832" t="s">
        <v>2997</v>
      </c>
      <c r="D3339" s="833" t="s">
        <v>6901</v>
      </c>
      <c r="E3339" s="834" t="s">
        <v>3037</v>
      </c>
      <c r="F3339" s="832" t="s">
        <v>2984</v>
      </c>
      <c r="G3339" s="832" t="s">
        <v>4228</v>
      </c>
      <c r="H3339" s="832" t="s">
        <v>630</v>
      </c>
      <c r="I3339" s="832" t="s">
        <v>4229</v>
      </c>
      <c r="J3339" s="832" t="s">
        <v>4230</v>
      </c>
      <c r="K3339" s="832" t="s">
        <v>4231</v>
      </c>
      <c r="L3339" s="835">
        <v>14.42</v>
      </c>
      <c r="M3339" s="835">
        <v>28.84</v>
      </c>
      <c r="N3339" s="832">
        <v>2</v>
      </c>
      <c r="O3339" s="836">
        <v>0.5</v>
      </c>
      <c r="P3339" s="835">
        <v>28.84</v>
      </c>
      <c r="Q3339" s="837">
        <v>1</v>
      </c>
      <c r="R3339" s="832">
        <v>2</v>
      </c>
      <c r="S3339" s="837">
        <v>1</v>
      </c>
      <c r="T3339" s="836">
        <v>0.5</v>
      </c>
      <c r="U3339" s="838">
        <v>1</v>
      </c>
    </row>
    <row r="3340" spans="1:21" ht="14.4" customHeight="1" x14ac:dyDescent="0.3">
      <c r="A3340" s="831">
        <v>10</v>
      </c>
      <c r="B3340" s="832" t="s">
        <v>2982</v>
      </c>
      <c r="C3340" s="832" t="s">
        <v>2997</v>
      </c>
      <c r="D3340" s="833" t="s">
        <v>6901</v>
      </c>
      <c r="E3340" s="834" t="s">
        <v>3037</v>
      </c>
      <c r="F3340" s="832" t="s">
        <v>2984</v>
      </c>
      <c r="G3340" s="832" t="s">
        <v>3185</v>
      </c>
      <c r="H3340" s="832" t="s">
        <v>689</v>
      </c>
      <c r="I3340" s="832" t="s">
        <v>2525</v>
      </c>
      <c r="J3340" s="832" t="s">
        <v>2273</v>
      </c>
      <c r="K3340" s="832" t="s">
        <v>2526</v>
      </c>
      <c r="L3340" s="835">
        <v>25.5</v>
      </c>
      <c r="M3340" s="835">
        <v>76.5</v>
      </c>
      <c r="N3340" s="832">
        <v>3</v>
      </c>
      <c r="O3340" s="836">
        <v>1</v>
      </c>
      <c r="P3340" s="835">
        <v>76.5</v>
      </c>
      <c r="Q3340" s="837">
        <v>1</v>
      </c>
      <c r="R3340" s="832">
        <v>3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10</v>
      </c>
      <c r="B3341" s="832" t="s">
        <v>2982</v>
      </c>
      <c r="C3341" s="832" t="s">
        <v>2997</v>
      </c>
      <c r="D3341" s="833" t="s">
        <v>6901</v>
      </c>
      <c r="E3341" s="834" t="s">
        <v>3037</v>
      </c>
      <c r="F3341" s="832" t="s">
        <v>2984</v>
      </c>
      <c r="G3341" s="832" t="s">
        <v>3519</v>
      </c>
      <c r="H3341" s="832" t="s">
        <v>630</v>
      </c>
      <c r="I3341" s="832" t="s">
        <v>4172</v>
      </c>
      <c r="J3341" s="832" t="s">
        <v>909</v>
      </c>
      <c r="K3341" s="832" t="s">
        <v>4173</v>
      </c>
      <c r="L3341" s="835">
        <v>569.54</v>
      </c>
      <c r="M3341" s="835">
        <v>1139.08</v>
      </c>
      <c r="N3341" s="832">
        <v>2</v>
      </c>
      <c r="O3341" s="836">
        <v>0.5</v>
      </c>
      <c r="P3341" s="835">
        <v>1139.08</v>
      </c>
      <c r="Q3341" s="837">
        <v>1</v>
      </c>
      <c r="R3341" s="832">
        <v>2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10</v>
      </c>
      <c r="B3342" s="832" t="s">
        <v>2982</v>
      </c>
      <c r="C3342" s="832" t="s">
        <v>2997</v>
      </c>
      <c r="D3342" s="833" t="s">
        <v>6901</v>
      </c>
      <c r="E3342" s="834" t="s">
        <v>3047</v>
      </c>
      <c r="F3342" s="832" t="s">
        <v>2984</v>
      </c>
      <c r="G3342" s="832" t="s">
        <v>4055</v>
      </c>
      <c r="H3342" s="832" t="s">
        <v>630</v>
      </c>
      <c r="I3342" s="832" t="s">
        <v>5729</v>
      </c>
      <c r="J3342" s="832" t="s">
        <v>5730</v>
      </c>
      <c r="K3342" s="832" t="s">
        <v>5731</v>
      </c>
      <c r="L3342" s="835">
        <v>0</v>
      </c>
      <c r="M3342" s="835">
        <v>0</v>
      </c>
      <c r="N3342" s="832">
        <v>1</v>
      </c>
      <c r="O3342" s="836">
        <v>1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10</v>
      </c>
      <c r="B3343" s="832" t="s">
        <v>2982</v>
      </c>
      <c r="C3343" s="832" t="s">
        <v>2997</v>
      </c>
      <c r="D3343" s="833" t="s">
        <v>6901</v>
      </c>
      <c r="E3343" s="834" t="s">
        <v>3047</v>
      </c>
      <c r="F3343" s="832" t="s">
        <v>2984</v>
      </c>
      <c r="G3343" s="832" t="s">
        <v>3106</v>
      </c>
      <c r="H3343" s="832" t="s">
        <v>689</v>
      </c>
      <c r="I3343" s="832" t="s">
        <v>2588</v>
      </c>
      <c r="J3343" s="832" t="s">
        <v>1288</v>
      </c>
      <c r="K3343" s="832" t="s">
        <v>2589</v>
      </c>
      <c r="L3343" s="835">
        <v>154.36000000000001</v>
      </c>
      <c r="M3343" s="835">
        <v>308.72000000000003</v>
      </c>
      <c r="N3343" s="832">
        <v>2</v>
      </c>
      <c r="O3343" s="836">
        <v>1.5</v>
      </c>
      <c r="P3343" s="835">
        <v>154.36000000000001</v>
      </c>
      <c r="Q3343" s="837">
        <v>0.5</v>
      </c>
      <c r="R3343" s="832">
        <v>1</v>
      </c>
      <c r="S3343" s="837">
        <v>0.5</v>
      </c>
      <c r="T3343" s="836">
        <v>0.5</v>
      </c>
      <c r="U3343" s="838">
        <v>0.33333333333333331</v>
      </c>
    </row>
    <row r="3344" spans="1:21" ht="14.4" customHeight="1" x14ac:dyDescent="0.3">
      <c r="A3344" s="831">
        <v>10</v>
      </c>
      <c r="B3344" s="832" t="s">
        <v>2982</v>
      </c>
      <c r="C3344" s="832" t="s">
        <v>2997</v>
      </c>
      <c r="D3344" s="833" t="s">
        <v>6901</v>
      </c>
      <c r="E3344" s="834" t="s">
        <v>3047</v>
      </c>
      <c r="F3344" s="832" t="s">
        <v>2984</v>
      </c>
      <c r="G3344" s="832" t="s">
        <v>5732</v>
      </c>
      <c r="H3344" s="832" t="s">
        <v>630</v>
      </c>
      <c r="I3344" s="832" t="s">
        <v>5733</v>
      </c>
      <c r="J3344" s="832" t="s">
        <v>5734</v>
      </c>
      <c r="K3344" s="832" t="s">
        <v>5735</v>
      </c>
      <c r="L3344" s="835">
        <v>0</v>
      </c>
      <c r="M3344" s="835">
        <v>0</v>
      </c>
      <c r="N3344" s="832">
        <v>1</v>
      </c>
      <c r="O3344" s="836">
        <v>0.5</v>
      </c>
      <c r="P3344" s="835">
        <v>0</v>
      </c>
      <c r="Q3344" s="837"/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10</v>
      </c>
      <c r="B3345" s="832" t="s">
        <v>2982</v>
      </c>
      <c r="C3345" s="832" t="s">
        <v>2997</v>
      </c>
      <c r="D3345" s="833" t="s">
        <v>6901</v>
      </c>
      <c r="E3345" s="834" t="s">
        <v>3047</v>
      </c>
      <c r="F3345" s="832" t="s">
        <v>2984</v>
      </c>
      <c r="G3345" s="832" t="s">
        <v>3477</v>
      </c>
      <c r="H3345" s="832" t="s">
        <v>689</v>
      </c>
      <c r="I3345" s="832" t="s">
        <v>3478</v>
      </c>
      <c r="J3345" s="832" t="s">
        <v>2685</v>
      </c>
      <c r="K3345" s="832" t="s">
        <v>3479</v>
      </c>
      <c r="L3345" s="835">
        <v>141.09</v>
      </c>
      <c r="M3345" s="835">
        <v>1410.9</v>
      </c>
      <c r="N3345" s="832">
        <v>10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10</v>
      </c>
      <c r="B3346" s="832" t="s">
        <v>2982</v>
      </c>
      <c r="C3346" s="832" t="s">
        <v>2997</v>
      </c>
      <c r="D3346" s="833" t="s">
        <v>6901</v>
      </c>
      <c r="E3346" s="834" t="s">
        <v>3047</v>
      </c>
      <c r="F3346" s="832" t="s">
        <v>2984</v>
      </c>
      <c r="G3346" s="832" t="s">
        <v>3477</v>
      </c>
      <c r="H3346" s="832" t="s">
        <v>630</v>
      </c>
      <c r="I3346" s="832" t="s">
        <v>5736</v>
      </c>
      <c r="J3346" s="832" t="s">
        <v>5737</v>
      </c>
      <c r="K3346" s="832" t="s">
        <v>3479</v>
      </c>
      <c r="L3346" s="835">
        <v>0</v>
      </c>
      <c r="M3346" s="835">
        <v>0</v>
      </c>
      <c r="N3346" s="832">
        <v>10</v>
      </c>
      <c r="O3346" s="836">
        <v>0.5</v>
      </c>
      <c r="P3346" s="835"/>
      <c r="Q3346" s="837"/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10</v>
      </c>
      <c r="B3347" s="832" t="s">
        <v>2982</v>
      </c>
      <c r="C3347" s="832" t="s">
        <v>2997</v>
      </c>
      <c r="D3347" s="833" t="s">
        <v>6901</v>
      </c>
      <c r="E3347" s="834" t="s">
        <v>3047</v>
      </c>
      <c r="F3347" s="832" t="s">
        <v>2984</v>
      </c>
      <c r="G3347" s="832" t="s">
        <v>3477</v>
      </c>
      <c r="H3347" s="832" t="s">
        <v>630</v>
      </c>
      <c r="I3347" s="832" t="s">
        <v>5738</v>
      </c>
      <c r="J3347" s="832" t="s">
        <v>5737</v>
      </c>
      <c r="K3347" s="832" t="s">
        <v>2686</v>
      </c>
      <c r="L3347" s="835">
        <v>70.540000000000006</v>
      </c>
      <c r="M3347" s="835">
        <v>705.40000000000009</v>
      </c>
      <c r="N3347" s="832">
        <v>10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10</v>
      </c>
      <c r="B3348" s="832" t="s">
        <v>2982</v>
      </c>
      <c r="C3348" s="832" t="s">
        <v>2997</v>
      </c>
      <c r="D3348" s="833" t="s">
        <v>6901</v>
      </c>
      <c r="E3348" s="834" t="s">
        <v>3047</v>
      </c>
      <c r="F3348" s="832" t="s">
        <v>2984</v>
      </c>
      <c r="G3348" s="832" t="s">
        <v>5032</v>
      </c>
      <c r="H3348" s="832" t="s">
        <v>630</v>
      </c>
      <c r="I3348" s="832" t="s">
        <v>5739</v>
      </c>
      <c r="J3348" s="832" t="s">
        <v>5034</v>
      </c>
      <c r="K3348" s="832" t="s">
        <v>5740</v>
      </c>
      <c r="L3348" s="835">
        <v>0</v>
      </c>
      <c r="M3348" s="835">
        <v>0</v>
      </c>
      <c r="N3348" s="832">
        <v>1</v>
      </c>
      <c r="O3348" s="836">
        <v>0.5</v>
      </c>
      <c r="P3348" s="835"/>
      <c r="Q3348" s="837"/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10</v>
      </c>
      <c r="B3349" s="832" t="s">
        <v>2982</v>
      </c>
      <c r="C3349" s="832" t="s">
        <v>2997</v>
      </c>
      <c r="D3349" s="833" t="s">
        <v>6901</v>
      </c>
      <c r="E3349" s="834" t="s">
        <v>3047</v>
      </c>
      <c r="F3349" s="832" t="s">
        <v>2984</v>
      </c>
      <c r="G3349" s="832" t="s">
        <v>3536</v>
      </c>
      <c r="H3349" s="832" t="s">
        <v>630</v>
      </c>
      <c r="I3349" s="832" t="s">
        <v>5741</v>
      </c>
      <c r="J3349" s="832" t="s">
        <v>3538</v>
      </c>
      <c r="K3349" s="832" t="s">
        <v>4251</v>
      </c>
      <c r="L3349" s="835">
        <v>69.16</v>
      </c>
      <c r="M3349" s="835">
        <v>138.32</v>
      </c>
      <c r="N3349" s="832">
        <v>2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10</v>
      </c>
      <c r="B3350" s="832" t="s">
        <v>2982</v>
      </c>
      <c r="C3350" s="832" t="s">
        <v>2997</v>
      </c>
      <c r="D3350" s="833" t="s">
        <v>6901</v>
      </c>
      <c r="E3350" s="834" t="s">
        <v>3047</v>
      </c>
      <c r="F3350" s="832" t="s">
        <v>2984</v>
      </c>
      <c r="G3350" s="832" t="s">
        <v>3536</v>
      </c>
      <c r="H3350" s="832" t="s">
        <v>630</v>
      </c>
      <c r="I3350" s="832" t="s">
        <v>3537</v>
      </c>
      <c r="J3350" s="832" t="s">
        <v>3538</v>
      </c>
      <c r="K3350" s="832" t="s">
        <v>3539</v>
      </c>
      <c r="L3350" s="835">
        <v>115.26</v>
      </c>
      <c r="M3350" s="835">
        <v>7030.8600000000033</v>
      </c>
      <c r="N3350" s="832">
        <v>61</v>
      </c>
      <c r="O3350" s="836">
        <v>25</v>
      </c>
      <c r="P3350" s="835">
        <v>1844.16</v>
      </c>
      <c r="Q3350" s="837">
        <v>0.26229508196721302</v>
      </c>
      <c r="R3350" s="832">
        <v>16</v>
      </c>
      <c r="S3350" s="837">
        <v>0.26229508196721313</v>
      </c>
      <c r="T3350" s="836">
        <v>7.5</v>
      </c>
      <c r="U3350" s="838">
        <v>0.3</v>
      </c>
    </row>
    <row r="3351" spans="1:21" ht="14.4" customHeight="1" x14ac:dyDescent="0.3">
      <c r="A3351" s="831">
        <v>10</v>
      </c>
      <c r="B3351" s="832" t="s">
        <v>2982</v>
      </c>
      <c r="C3351" s="832" t="s">
        <v>2997</v>
      </c>
      <c r="D3351" s="833" t="s">
        <v>6901</v>
      </c>
      <c r="E3351" s="834" t="s">
        <v>3047</v>
      </c>
      <c r="F3351" s="832" t="s">
        <v>2984</v>
      </c>
      <c r="G3351" s="832" t="s">
        <v>3536</v>
      </c>
      <c r="H3351" s="832" t="s">
        <v>630</v>
      </c>
      <c r="I3351" s="832" t="s">
        <v>3537</v>
      </c>
      <c r="J3351" s="832" t="s">
        <v>3538</v>
      </c>
      <c r="K3351" s="832" t="s">
        <v>3539</v>
      </c>
      <c r="L3351" s="835">
        <v>97.96</v>
      </c>
      <c r="M3351" s="835">
        <v>979.59999999999991</v>
      </c>
      <c r="N3351" s="832">
        <v>10</v>
      </c>
      <c r="O3351" s="836">
        <v>4</v>
      </c>
      <c r="P3351" s="835">
        <v>293.88</v>
      </c>
      <c r="Q3351" s="837">
        <v>0.30000000000000004</v>
      </c>
      <c r="R3351" s="832">
        <v>3</v>
      </c>
      <c r="S3351" s="837">
        <v>0.3</v>
      </c>
      <c r="T3351" s="836">
        <v>1</v>
      </c>
      <c r="U3351" s="838">
        <v>0.25</v>
      </c>
    </row>
    <row r="3352" spans="1:21" ht="14.4" customHeight="1" x14ac:dyDescent="0.3">
      <c r="A3352" s="831">
        <v>10</v>
      </c>
      <c r="B3352" s="832" t="s">
        <v>2982</v>
      </c>
      <c r="C3352" s="832" t="s">
        <v>2997</v>
      </c>
      <c r="D3352" s="833" t="s">
        <v>6901</v>
      </c>
      <c r="E3352" s="834" t="s">
        <v>3047</v>
      </c>
      <c r="F3352" s="832" t="s">
        <v>2984</v>
      </c>
      <c r="G3352" s="832" t="s">
        <v>3267</v>
      </c>
      <c r="H3352" s="832" t="s">
        <v>630</v>
      </c>
      <c r="I3352" s="832" t="s">
        <v>5742</v>
      </c>
      <c r="J3352" s="832" t="s">
        <v>3978</v>
      </c>
      <c r="K3352" s="832" t="s">
        <v>2634</v>
      </c>
      <c r="L3352" s="835">
        <v>207.45</v>
      </c>
      <c r="M3352" s="835">
        <v>1037.25</v>
      </c>
      <c r="N3352" s="832">
        <v>5</v>
      </c>
      <c r="O3352" s="836">
        <v>4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10</v>
      </c>
      <c r="B3353" s="832" t="s">
        <v>2982</v>
      </c>
      <c r="C3353" s="832" t="s">
        <v>2997</v>
      </c>
      <c r="D3353" s="833" t="s">
        <v>6901</v>
      </c>
      <c r="E3353" s="834" t="s">
        <v>3047</v>
      </c>
      <c r="F3353" s="832" t="s">
        <v>2984</v>
      </c>
      <c r="G3353" s="832" t="s">
        <v>3267</v>
      </c>
      <c r="H3353" s="832" t="s">
        <v>630</v>
      </c>
      <c r="I3353" s="832" t="s">
        <v>5742</v>
      </c>
      <c r="J3353" s="832" t="s">
        <v>3978</v>
      </c>
      <c r="K3353" s="832" t="s">
        <v>2634</v>
      </c>
      <c r="L3353" s="835">
        <v>176.32</v>
      </c>
      <c r="M3353" s="835">
        <v>528.96</v>
      </c>
      <c r="N3353" s="832">
        <v>3</v>
      </c>
      <c r="O3353" s="836">
        <v>2</v>
      </c>
      <c r="P3353" s="835">
        <v>176.32</v>
      </c>
      <c r="Q3353" s="837">
        <v>0.33333333333333331</v>
      </c>
      <c r="R3353" s="832">
        <v>1</v>
      </c>
      <c r="S3353" s="837">
        <v>0.33333333333333331</v>
      </c>
      <c r="T3353" s="836">
        <v>0.5</v>
      </c>
      <c r="U3353" s="838">
        <v>0.25</v>
      </c>
    </row>
    <row r="3354" spans="1:21" ht="14.4" customHeight="1" x14ac:dyDescent="0.3">
      <c r="A3354" s="831">
        <v>10</v>
      </c>
      <c r="B3354" s="832" t="s">
        <v>2982</v>
      </c>
      <c r="C3354" s="832" t="s">
        <v>2997</v>
      </c>
      <c r="D3354" s="833" t="s">
        <v>6901</v>
      </c>
      <c r="E3354" s="834" t="s">
        <v>3047</v>
      </c>
      <c r="F3354" s="832" t="s">
        <v>2984</v>
      </c>
      <c r="G3354" s="832" t="s">
        <v>3267</v>
      </c>
      <c r="H3354" s="832" t="s">
        <v>689</v>
      </c>
      <c r="I3354" s="832" t="s">
        <v>2535</v>
      </c>
      <c r="J3354" s="832" t="s">
        <v>953</v>
      </c>
      <c r="K3354" s="832" t="s">
        <v>2536</v>
      </c>
      <c r="L3354" s="835">
        <v>0</v>
      </c>
      <c r="M3354" s="835">
        <v>0</v>
      </c>
      <c r="N3354" s="832">
        <v>4</v>
      </c>
      <c r="O3354" s="836">
        <v>4</v>
      </c>
      <c r="P3354" s="835"/>
      <c r="Q3354" s="837"/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10</v>
      </c>
      <c r="B3355" s="832" t="s">
        <v>2982</v>
      </c>
      <c r="C3355" s="832" t="s">
        <v>2997</v>
      </c>
      <c r="D3355" s="833" t="s">
        <v>6901</v>
      </c>
      <c r="E3355" s="834" t="s">
        <v>3047</v>
      </c>
      <c r="F3355" s="832" t="s">
        <v>2984</v>
      </c>
      <c r="G3355" s="832" t="s">
        <v>3267</v>
      </c>
      <c r="H3355" s="832" t="s">
        <v>689</v>
      </c>
      <c r="I3355" s="832" t="s">
        <v>2633</v>
      </c>
      <c r="J3355" s="832" t="s">
        <v>1263</v>
      </c>
      <c r="K3355" s="832" t="s">
        <v>2634</v>
      </c>
      <c r="L3355" s="835">
        <v>207.45</v>
      </c>
      <c r="M3355" s="835">
        <v>4356.4499999999989</v>
      </c>
      <c r="N3355" s="832">
        <v>21</v>
      </c>
      <c r="O3355" s="836">
        <v>13.5</v>
      </c>
      <c r="P3355" s="835">
        <v>1037.25</v>
      </c>
      <c r="Q3355" s="837">
        <v>0.23809523809523817</v>
      </c>
      <c r="R3355" s="832">
        <v>5</v>
      </c>
      <c r="S3355" s="837">
        <v>0.23809523809523808</v>
      </c>
      <c r="T3355" s="836">
        <v>3</v>
      </c>
      <c r="U3355" s="838">
        <v>0.22222222222222221</v>
      </c>
    </row>
    <row r="3356" spans="1:21" ht="14.4" customHeight="1" x14ac:dyDescent="0.3">
      <c r="A3356" s="831">
        <v>10</v>
      </c>
      <c r="B3356" s="832" t="s">
        <v>2982</v>
      </c>
      <c r="C3356" s="832" t="s">
        <v>2997</v>
      </c>
      <c r="D3356" s="833" t="s">
        <v>6901</v>
      </c>
      <c r="E3356" s="834" t="s">
        <v>3047</v>
      </c>
      <c r="F3356" s="832" t="s">
        <v>2984</v>
      </c>
      <c r="G3356" s="832" t="s">
        <v>3267</v>
      </c>
      <c r="H3356" s="832" t="s">
        <v>689</v>
      </c>
      <c r="I3356" s="832" t="s">
        <v>2633</v>
      </c>
      <c r="J3356" s="832" t="s">
        <v>1263</v>
      </c>
      <c r="K3356" s="832" t="s">
        <v>2634</v>
      </c>
      <c r="L3356" s="835">
        <v>176.32</v>
      </c>
      <c r="M3356" s="835">
        <v>1763.1999999999998</v>
      </c>
      <c r="N3356" s="832">
        <v>10</v>
      </c>
      <c r="O3356" s="836">
        <v>7</v>
      </c>
      <c r="P3356" s="835">
        <v>352.64</v>
      </c>
      <c r="Q3356" s="837">
        <v>0.2</v>
      </c>
      <c r="R3356" s="832">
        <v>2</v>
      </c>
      <c r="S3356" s="837">
        <v>0.2</v>
      </c>
      <c r="T3356" s="836">
        <v>1.5</v>
      </c>
      <c r="U3356" s="838">
        <v>0.21428571428571427</v>
      </c>
    </row>
    <row r="3357" spans="1:21" ht="14.4" customHeight="1" x14ac:dyDescent="0.3">
      <c r="A3357" s="831">
        <v>10</v>
      </c>
      <c r="B3357" s="832" t="s">
        <v>2982</v>
      </c>
      <c r="C3357" s="832" t="s">
        <v>2997</v>
      </c>
      <c r="D3357" s="833" t="s">
        <v>6901</v>
      </c>
      <c r="E3357" s="834" t="s">
        <v>3047</v>
      </c>
      <c r="F3357" s="832" t="s">
        <v>2984</v>
      </c>
      <c r="G3357" s="832" t="s">
        <v>3267</v>
      </c>
      <c r="H3357" s="832" t="s">
        <v>630</v>
      </c>
      <c r="I3357" s="832" t="s">
        <v>5743</v>
      </c>
      <c r="J3357" s="832" t="s">
        <v>3978</v>
      </c>
      <c r="K3357" s="832" t="s">
        <v>2728</v>
      </c>
      <c r="L3357" s="835">
        <v>0</v>
      </c>
      <c r="M3357" s="835">
        <v>0</v>
      </c>
      <c r="N3357" s="832">
        <v>1</v>
      </c>
      <c r="O3357" s="836">
        <v>1</v>
      </c>
      <c r="P3357" s="835">
        <v>0</v>
      </c>
      <c r="Q3357" s="837"/>
      <c r="R3357" s="832">
        <v>1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10</v>
      </c>
      <c r="B3358" s="832" t="s">
        <v>2982</v>
      </c>
      <c r="C3358" s="832" t="s">
        <v>2997</v>
      </c>
      <c r="D3358" s="833" t="s">
        <v>6901</v>
      </c>
      <c r="E3358" s="834" t="s">
        <v>3047</v>
      </c>
      <c r="F3358" s="832" t="s">
        <v>2984</v>
      </c>
      <c r="G3358" s="832" t="s">
        <v>3267</v>
      </c>
      <c r="H3358" s="832" t="s">
        <v>630</v>
      </c>
      <c r="I3358" s="832" t="s">
        <v>3977</v>
      </c>
      <c r="J3358" s="832" t="s">
        <v>3978</v>
      </c>
      <c r="K3358" s="832" t="s">
        <v>3979</v>
      </c>
      <c r="L3358" s="835">
        <v>0</v>
      </c>
      <c r="M3358" s="835">
        <v>0</v>
      </c>
      <c r="N3358" s="832">
        <v>1</v>
      </c>
      <c r="O3358" s="836">
        <v>0.5</v>
      </c>
      <c r="P3358" s="835"/>
      <c r="Q3358" s="837"/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10</v>
      </c>
      <c r="B3359" s="832" t="s">
        <v>2982</v>
      </c>
      <c r="C3359" s="832" t="s">
        <v>2997</v>
      </c>
      <c r="D3359" s="833" t="s">
        <v>6901</v>
      </c>
      <c r="E3359" s="834" t="s">
        <v>3047</v>
      </c>
      <c r="F3359" s="832" t="s">
        <v>2984</v>
      </c>
      <c r="G3359" s="832" t="s">
        <v>3267</v>
      </c>
      <c r="H3359" s="832" t="s">
        <v>630</v>
      </c>
      <c r="I3359" s="832" t="s">
        <v>5744</v>
      </c>
      <c r="J3359" s="832" t="s">
        <v>3978</v>
      </c>
      <c r="K3359" s="832" t="s">
        <v>3961</v>
      </c>
      <c r="L3359" s="835">
        <v>115.26</v>
      </c>
      <c r="M3359" s="835">
        <v>115.26</v>
      </c>
      <c r="N3359" s="832">
        <v>1</v>
      </c>
      <c r="O3359" s="836">
        <v>1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10</v>
      </c>
      <c r="B3360" s="832" t="s">
        <v>2982</v>
      </c>
      <c r="C3360" s="832" t="s">
        <v>2997</v>
      </c>
      <c r="D3360" s="833" t="s">
        <v>6901</v>
      </c>
      <c r="E3360" s="834" t="s">
        <v>3047</v>
      </c>
      <c r="F3360" s="832" t="s">
        <v>2984</v>
      </c>
      <c r="G3360" s="832" t="s">
        <v>3267</v>
      </c>
      <c r="H3360" s="832" t="s">
        <v>630</v>
      </c>
      <c r="I3360" s="832" t="s">
        <v>5745</v>
      </c>
      <c r="J3360" s="832" t="s">
        <v>1263</v>
      </c>
      <c r="K3360" s="832" t="s">
        <v>3742</v>
      </c>
      <c r="L3360" s="835">
        <v>0</v>
      </c>
      <c r="M3360" s="835">
        <v>0</v>
      </c>
      <c r="N3360" s="832">
        <v>1</v>
      </c>
      <c r="O3360" s="836">
        <v>0.5</v>
      </c>
      <c r="P3360" s="835">
        <v>0</v>
      </c>
      <c r="Q3360" s="837"/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10</v>
      </c>
      <c r="B3361" s="832" t="s">
        <v>2982</v>
      </c>
      <c r="C3361" s="832" t="s">
        <v>2997</v>
      </c>
      <c r="D3361" s="833" t="s">
        <v>6901</v>
      </c>
      <c r="E3361" s="834" t="s">
        <v>3047</v>
      </c>
      <c r="F3361" s="832" t="s">
        <v>2984</v>
      </c>
      <c r="G3361" s="832" t="s">
        <v>3107</v>
      </c>
      <c r="H3361" s="832" t="s">
        <v>689</v>
      </c>
      <c r="I3361" s="832" t="s">
        <v>4269</v>
      </c>
      <c r="J3361" s="832" t="s">
        <v>3109</v>
      </c>
      <c r="K3361" s="832" t="s">
        <v>4270</v>
      </c>
      <c r="L3361" s="835">
        <v>115.26</v>
      </c>
      <c r="M3361" s="835">
        <v>230.52</v>
      </c>
      <c r="N3361" s="832">
        <v>2</v>
      </c>
      <c r="O3361" s="836">
        <v>1</v>
      </c>
      <c r="P3361" s="835">
        <v>115.26</v>
      </c>
      <c r="Q3361" s="837">
        <v>0.5</v>
      </c>
      <c r="R3361" s="832">
        <v>1</v>
      </c>
      <c r="S3361" s="837">
        <v>0.5</v>
      </c>
      <c r="T3361" s="836">
        <v>0.5</v>
      </c>
      <c r="U3361" s="838">
        <v>0.5</v>
      </c>
    </row>
    <row r="3362" spans="1:21" ht="14.4" customHeight="1" x14ac:dyDescent="0.3">
      <c r="A3362" s="831">
        <v>10</v>
      </c>
      <c r="B3362" s="832" t="s">
        <v>2982</v>
      </c>
      <c r="C3362" s="832" t="s">
        <v>2997</v>
      </c>
      <c r="D3362" s="833" t="s">
        <v>6901</v>
      </c>
      <c r="E3362" s="834" t="s">
        <v>3047</v>
      </c>
      <c r="F3362" s="832" t="s">
        <v>2984</v>
      </c>
      <c r="G3362" s="832" t="s">
        <v>3107</v>
      </c>
      <c r="H3362" s="832" t="s">
        <v>689</v>
      </c>
      <c r="I3362" s="832" t="s">
        <v>3108</v>
      </c>
      <c r="J3362" s="832" t="s">
        <v>3109</v>
      </c>
      <c r="K3362" s="832" t="s">
        <v>3110</v>
      </c>
      <c r="L3362" s="835">
        <v>207.45</v>
      </c>
      <c r="M3362" s="835">
        <v>10579.949999999993</v>
      </c>
      <c r="N3362" s="832">
        <v>51</v>
      </c>
      <c r="O3362" s="836">
        <v>35.5</v>
      </c>
      <c r="P3362" s="835">
        <v>6223.4999999999964</v>
      </c>
      <c r="Q3362" s="837">
        <v>0.58823529411764708</v>
      </c>
      <c r="R3362" s="832">
        <v>30</v>
      </c>
      <c r="S3362" s="837">
        <v>0.58823529411764708</v>
      </c>
      <c r="T3362" s="836">
        <v>20</v>
      </c>
      <c r="U3362" s="838">
        <v>0.56338028169014087</v>
      </c>
    </row>
    <row r="3363" spans="1:21" ht="14.4" customHeight="1" x14ac:dyDescent="0.3">
      <c r="A3363" s="831">
        <v>10</v>
      </c>
      <c r="B3363" s="832" t="s">
        <v>2982</v>
      </c>
      <c r="C3363" s="832" t="s">
        <v>2997</v>
      </c>
      <c r="D3363" s="833" t="s">
        <v>6901</v>
      </c>
      <c r="E3363" s="834" t="s">
        <v>3047</v>
      </c>
      <c r="F3363" s="832" t="s">
        <v>2984</v>
      </c>
      <c r="G3363" s="832" t="s">
        <v>3107</v>
      </c>
      <c r="H3363" s="832" t="s">
        <v>689</v>
      </c>
      <c r="I3363" s="832" t="s">
        <v>3108</v>
      </c>
      <c r="J3363" s="832" t="s">
        <v>3109</v>
      </c>
      <c r="K3363" s="832" t="s">
        <v>3110</v>
      </c>
      <c r="L3363" s="835">
        <v>176.32</v>
      </c>
      <c r="M3363" s="835">
        <v>1939.5199999999995</v>
      </c>
      <c r="N3363" s="832">
        <v>11</v>
      </c>
      <c r="O3363" s="836">
        <v>7.5</v>
      </c>
      <c r="P3363" s="835">
        <v>352.64</v>
      </c>
      <c r="Q3363" s="837">
        <v>0.18181818181818185</v>
      </c>
      <c r="R3363" s="832">
        <v>2</v>
      </c>
      <c r="S3363" s="837">
        <v>0.18181818181818182</v>
      </c>
      <c r="T3363" s="836">
        <v>2</v>
      </c>
      <c r="U3363" s="838">
        <v>0.26666666666666666</v>
      </c>
    </row>
    <row r="3364" spans="1:21" ht="14.4" customHeight="1" x14ac:dyDescent="0.3">
      <c r="A3364" s="831">
        <v>10</v>
      </c>
      <c r="B3364" s="832" t="s">
        <v>2982</v>
      </c>
      <c r="C3364" s="832" t="s">
        <v>2997</v>
      </c>
      <c r="D3364" s="833" t="s">
        <v>6901</v>
      </c>
      <c r="E3364" s="834" t="s">
        <v>3047</v>
      </c>
      <c r="F3364" s="832" t="s">
        <v>2984</v>
      </c>
      <c r="G3364" s="832" t="s">
        <v>3107</v>
      </c>
      <c r="H3364" s="832" t="s">
        <v>630</v>
      </c>
      <c r="I3364" s="832" t="s">
        <v>5746</v>
      </c>
      <c r="J3364" s="832" t="s">
        <v>3287</v>
      </c>
      <c r="K3364" s="832" t="s">
        <v>3285</v>
      </c>
      <c r="L3364" s="835">
        <v>69.16</v>
      </c>
      <c r="M3364" s="835">
        <v>69.16</v>
      </c>
      <c r="N3364" s="832">
        <v>1</v>
      </c>
      <c r="O3364" s="836">
        <v>1</v>
      </c>
      <c r="P3364" s="835">
        <v>69.16</v>
      </c>
      <c r="Q3364" s="837">
        <v>1</v>
      </c>
      <c r="R3364" s="832">
        <v>1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10</v>
      </c>
      <c r="B3365" s="832" t="s">
        <v>2982</v>
      </c>
      <c r="C3365" s="832" t="s">
        <v>2997</v>
      </c>
      <c r="D3365" s="833" t="s">
        <v>6901</v>
      </c>
      <c r="E3365" s="834" t="s">
        <v>3047</v>
      </c>
      <c r="F3365" s="832" t="s">
        <v>2984</v>
      </c>
      <c r="G3365" s="832" t="s">
        <v>3107</v>
      </c>
      <c r="H3365" s="832" t="s">
        <v>630</v>
      </c>
      <c r="I3365" s="832" t="s">
        <v>5747</v>
      </c>
      <c r="J3365" s="832" t="s">
        <v>3287</v>
      </c>
      <c r="K3365" s="832" t="s">
        <v>4270</v>
      </c>
      <c r="L3365" s="835">
        <v>115.26</v>
      </c>
      <c r="M3365" s="835">
        <v>230.52</v>
      </c>
      <c r="N3365" s="832">
        <v>2</v>
      </c>
      <c r="O3365" s="836">
        <v>2</v>
      </c>
      <c r="P3365" s="835">
        <v>115.26</v>
      </c>
      <c r="Q3365" s="837">
        <v>0.5</v>
      </c>
      <c r="R3365" s="832">
        <v>1</v>
      </c>
      <c r="S3365" s="837">
        <v>0.5</v>
      </c>
      <c r="T3365" s="836">
        <v>1</v>
      </c>
      <c r="U3365" s="838">
        <v>0.5</v>
      </c>
    </row>
    <row r="3366" spans="1:21" ht="14.4" customHeight="1" x14ac:dyDescent="0.3">
      <c r="A3366" s="831">
        <v>10</v>
      </c>
      <c r="B3366" s="832" t="s">
        <v>2982</v>
      </c>
      <c r="C3366" s="832" t="s">
        <v>2997</v>
      </c>
      <c r="D3366" s="833" t="s">
        <v>6901</v>
      </c>
      <c r="E3366" s="834" t="s">
        <v>3047</v>
      </c>
      <c r="F3366" s="832" t="s">
        <v>2984</v>
      </c>
      <c r="G3366" s="832" t="s">
        <v>3107</v>
      </c>
      <c r="H3366" s="832" t="s">
        <v>630</v>
      </c>
      <c r="I3366" s="832" t="s">
        <v>4398</v>
      </c>
      <c r="J3366" s="832" t="s">
        <v>3287</v>
      </c>
      <c r="K3366" s="832" t="s">
        <v>3110</v>
      </c>
      <c r="L3366" s="835">
        <v>207.45</v>
      </c>
      <c r="M3366" s="835">
        <v>5186.2499999999991</v>
      </c>
      <c r="N3366" s="832">
        <v>25</v>
      </c>
      <c r="O3366" s="836">
        <v>19</v>
      </c>
      <c r="P3366" s="835">
        <v>2074.5</v>
      </c>
      <c r="Q3366" s="837">
        <v>0.40000000000000008</v>
      </c>
      <c r="R3366" s="832">
        <v>10</v>
      </c>
      <c r="S3366" s="837">
        <v>0.4</v>
      </c>
      <c r="T3366" s="836">
        <v>8</v>
      </c>
      <c r="U3366" s="838">
        <v>0.42105263157894735</v>
      </c>
    </row>
    <row r="3367" spans="1:21" ht="14.4" customHeight="1" x14ac:dyDescent="0.3">
      <c r="A3367" s="831">
        <v>10</v>
      </c>
      <c r="B3367" s="832" t="s">
        <v>2982</v>
      </c>
      <c r="C3367" s="832" t="s">
        <v>2997</v>
      </c>
      <c r="D3367" s="833" t="s">
        <v>6901</v>
      </c>
      <c r="E3367" s="834" t="s">
        <v>3047</v>
      </c>
      <c r="F3367" s="832" t="s">
        <v>2984</v>
      </c>
      <c r="G3367" s="832" t="s">
        <v>3107</v>
      </c>
      <c r="H3367" s="832" t="s">
        <v>630</v>
      </c>
      <c r="I3367" s="832" t="s">
        <v>4398</v>
      </c>
      <c r="J3367" s="832" t="s">
        <v>3287</v>
      </c>
      <c r="K3367" s="832" t="s">
        <v>3110</v>
      </c>
      <c r="L3367" s="835">
        <v>176.32</v>
      </c>
      <c r="M3367" s="835">
        <v>1057.92</v>
      </c>
      <c r="N3367" s="832">
        <v>6</v>
      </c>
      <c r="O3367" s="836">
        <v>4</v>
      </c>
      <c r="P3367" s="835">
        <v>705.28</v>
      </c>
      <c r="Q3367" s="837">
        <v>0.66666666666666663</v>
      </c>
      <c r="R3367" s="832">
        <v>4</v>
      </c>
      <c r="S3367" s="837">
        <v>0.66666666666666663</v>
      </c>
      <c r="T3367" s="836">
        <v>2.5</v>
      </c>
      <c r="U3367" s="838">
        <v>0.625</v>
      </c>
    </row>
    <row r="3368" spans="1:21" ht="14.4" customHeight="1" x14ac:dyDescent="0.3">
      <c r="A3368" s="831">
        <v>10</v>
      </c>
      <c r="B3368" s="832" t="s">
        <v>2982</v>
      </c>
      <c r="C3368" s="832" t="s">
        <v>2997</v>
      </c>
      <c r="D3368" s="833" t="s">
        <v>6901</v>
      </c>
      <c r="E3368" s="834" t="s">
        <v>3047</v>
      </c>
      <c r="F3368" s="832" t="s">
        <v>2984</v>
      </c>
      <c r="G3368" s="832" t="s">
        <v>3107</v>
      </c>
      <c r="H3368" s="832" t="s">
        <v>630</v>
      </c>
      <c r="I3368" s="832" t="s">
        <v>5748</v>
      </c>
      <c r="J3368" s="832" t="s">
        <v>3287</v>
      </c>
      <c r="K3368" s="832" t="s">
        <v>5749</v>
      </c>
      <c r="L3368" s="835">
        <v>207.45</v>
      </c>
      <c r="M3368" s="835">
        <v>1452.15</v>
      </c>
      <c r="N3368" s="832">
        <v>7</v>
      </c>
      <c r="O3368" s="836">
        <v>5</v>
      </c>
      <c r="P3368" s="835">
        <v>414.9</v>
      </c>
      <c r="Q3368" s="837">
        <v>0.2857142857142857</v>
      </c>
      <c r="R3368" s="832">
        <v>2</v>
      </c>
      <c r="S3368" s="837">
        <v>0.2857142857142857</v>
      </c>
      <c r="T3368" s="836">
        <v>1.5</v>
      </c>
      <c r="U3368" s="838">
        <v>0.3</v>
      </c>
    </row>
    <row r="3369" spans="1:21" ht="14.4" customHeight="1" x14ac:dyDescent="0.3">
      <c r="A3369" s="831">
        <v>10</v>
      </c>
      <c r="B3369" s="832" t="s">
        <v>2982</v>
      </c>
      <c r="C3369" s="832" t="s">
        <v>2997</v>
      </c>
      <c r="D3369" s="833" t="s">
        <v>6901</v>
      </c>
      <c r="E3369" s="834" t="s">
        <v>3047</v>
      </c>
      <c r="F3369" s="832" t="s">
        <v>2984</v>
      </c>
      <c r="G3369" s="832" t="s">
        <v>3107</v>
      </c>
      <c r="H3369" s="832" t="s">
        <v>630</v>
      </c>
      <c r="I3369" s="832" t="s">
        <v>5748</v>
      </c>
      <c r="J3369" s="832" t="s">
        <v>3287</v>
      </c>
      <c r="K3369" s="832" t="s">
        <v>5749</v>
      </c>
      <c r="L3369" s="835">
        <v>176.32</v>
      </c>
      <c r="M3369" s="835">
        <v>1057.9199999999998</v>
      </c>
      <c r="N3369" s="832">
        <v>6</v>
      </c>
      <c r="O3369" s="836">
        <v>3.5</v>
      </c>
      <c r="P3369" s="835">
        <v>176.32</v>
      </c>
      <c r="Q3369" s="837">
        <v>0.16666666666666669</v>
      </c>
      <c r="R3369" s="832">
        <v>1</v>
      </c>
      <c r="S3369" s="837">
        <v>0.16666666666666666</v>
      </c>
      <c r="T3369" s="836">
        <v>0.5</v>
      </c>
      <c r="U3369" s="838">
        <v>0.14285714285714285</v>
      </c>
    </row>
    <row r="3370" spans="1:21" ht="14.4" customHeight="1" x14ac:dyDescent="0.3">
      <c r="A3370" s="831">
        <v>10</v>
      </c>
      <c r="B3370" s="832" t="s">
        <v>2982</v>
      </c>
      <c r="C3370" s="832" t="s">
        <v>2997</v>
      </c>
      <c r="D3370" s="833" t="s">
        <v>6901</v>
      </c>
      <c r="E3370" s="834" t="s">
        <v>3047</v>
      </c>
      <c r="F3370" s="832" t="s">
        <v>2984</v>
      </c>
      <c r="G3370" s="832" t="s">
        <v>3107</v>
      </c>
      <c r="H3370" s="832" t="s">
        <v>630</v>
      </c>
      <c r="I3370" s="832" t="s">
        <v>5750</v>
      </c>
      <c r="J3370" s="832" t="s">
        <v>3287</v>
      </c>
      <c r="K3370" s="832" t="s">
        <v>5751</v>
      </c>
      <c r="L3370" s="835">
        <v>0</v>
      </c>
      <c r="M3370" s="835">
        <v>0</v>
      </c>
      <c r="N3370" s="832">
        <v>4</v>
      </c>
      <c r="O3370" s="836">
        <v>2.5</v>
      </c>
      <c r="P3370" s="835"/>
      <c r="Q3370" s="837"/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10</v>
      </c>
      <c r="B3371" s="832" t="s">
        <v>2982</v>
      </c>
      <c r="C3371" s="832" t="s">
        <v>2997</v>
      </c>
      <c r="D3371" s="833" t="s">
        <v>6901</v>
      </c>
      <c r="E3371" s="834" t="s">
        <v>3047</v>
      </c>
      <c r="F3371" s="832" t="s">
        <v>2984</v>
      </c>
      <c r="G3371" s="832" t="s">
        <v>3107</v>
      </c>
      <c r="H3371" s="832" t="s">
        <v>630</v>
      </c>
      <c r="I3371" s="832" t="s">
        <v>4977</v>
      </c>
      <c r="J3371" s="832" t="s">
        <v>3287</v>
      </c>
      <c r="K3371" s="832" t="s">
        <v>4978</v>
      </c>
      <c r="L3371" s="835">
        <v>69.16</v>
      </c>
      <c r="M3371" s="835">
        <v>207.48</v>
      </c>
      <c r="N3371" s="832">
        <v>3</v>
      </c>
      <c r="O3371" s="836">
        <v>2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10</v>
      </c>
      <c r="B3372" s="832" t="s">
        <v>2982</v>
      </c>
      <c r="C3372" s="832" t="s">
        <v>2997</v>
      </c>
      <c r="D3372" s="833" t="s">
        <v>6901</v>
      </c>
      <c r="E3372" s="834" t="s">
        <v>3047</v>
      </c>
      <c r="F3372" s="832" t="s">
        <v>2984</v>
      </c>
      <c r="G3372" s="832" t="s">
        <v>3107</v>
      </c>
      <c r="H3372" s="832" t="s">
        <v>630</v>
      </c>
      <c r="I3372" s="832" t="s">
        <v>4977</v>
      </c>
      <c r="J3372" s="832" t="s">
        <v>3287</v>
      </c>
      <c r="K3372" s="832" t="s">
        <v>4978</v>
      </c>
      <c r="L3372" s="835">
        <v>58.77</v>
      </c>
      <c r="M3372" s="835">
        <v>58.77</v>
      </c>
      <c r="N3372" s="832">
        <v>1</v>
      </c>
      <c r="O3372" s="836">
        <v>1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10</v>
      </c>
      <c r="B3373" s="832" t="s">
        <v>2982</v>
      </c>
      <c r="C3373" s="832" t="s">
        <v>2997</v>
      </c>
      <c r="D3373" s="833" t="s">
        <v>6901</v>
      </c>
      <c r="E3373" s="834" t="s">
        <v>3047</v>
      </c>
      <c r="F3373" s="832" t="s">
        <v>2984</v>
      </c>
      <c r="G3373" s="832" t="s">
        <v>3107</v>
      </c>
      <c r="H3373" s="832" t="s">
        <v>630</v>
      </c>
      <c r="I3373" s="832" t="s">
        <v>4335</v>
      </c>
      <c r="J3373" s="832" t="s">
        <v>3287</v>
      </c>
      <c r="K3373" s="832" t="s">
        <v>4336</v>
      </c>
      <c r="L3373" s="835">
        <v>103.73</v>
      </c>
      <c r="M3373" s="835">
        <v>829.83999999999992</v>
      </c>
      <c r="N3373" s="832">
        <v>8</v>
      </c>
      <c r="O3373" s="836">
        <v>5.5</v>
      </c>
      <c r="P3373" s="835">
        <v>518.65</v>
      </c>
      <c r="Q3373" s="837">
        <v>0.625</v>
      </c>
      <c r="R3373" s="832">
        <v>5</v>
      </c>
      <c r="S3373" s="837">
        <v>0.625</v>
      </c>
      <c r="T3373" s="836">
        <v>3</v>
      </c>
      <c r="U3373" s="838">
        <v>0.54545454545454541</v>
      </c>
    </row>
    <row r="3374" spans="1:21" ht="14.4" customHeight="1" x14ac:dyDescent="0.3">
      <c r="A3374" s="831">
        <v>10</v>
      </c>
      <c r="B3374" s="832" t="s">
        <v>2982</v>
      </c>
      <c r="C3374" s="832" t="s">
        <v>2997</v>
      </c>
      <c r="D3374" s="833" t="s">
        <v>6901</v>
      </c>
      <c r="E3374" s="834" t="s">
        <v>3047</v>
      </c>
      <c r="F3374" s="832" t="s">
        <v>2984</v>
      </c>
      <c r="G3374" s="832" t="s">
        <v>3107</v>
      </c>
      <c r="H3374" s="832" t="s">
        <v>630</v>
      </c>
      <c r="I3374" s="832" t="s">
        <v>4335</v>
      </c>
      <c r="J3374" s="832" t="s">
        <v>3287</v>
      </c>
      <c r="K3374" s="832" t="s">
        <v>4336</v>
      </c>
      <c r="L3374" s="835">
        <v>88.16</v>
      </c>
      <c r="M3374" s="835">
        <v>88.16</v>
      </c>
      <c r="N3374" s="832">
        <v>1</v>
      </c>
      <c r="O3374" s="836">
        <v>1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10</v>
      </c>
      <c r="B3375" s="832" t="s">
        <v>2982</v>
      </c>
      <c r="C3375" s="832" t="s">
        <v>2997</v>
      </c>
      <c r="D3375" s="833" t="s">
        <v>6901</v>
      </c>
      <c r="E3375" s="834" t="s">
        <v>3047</v>
      </c>
      <c r="F3375" s="832" t="s">
        <v>2984</v>
      </c>
      <c r="G3375" s="832" t="s">
        <v>3107</v>
      </c>
      <c r="H3375" s="832" t="s">
        <v>630</v>
      </c>
      <c r="I3375" s="832" t="s">
        <v>3481</v>
      </c>
      <c r="J3375" s="832" t="s">
        <v>3287</v>
      </c>
      <c r="K3375" s="832" t="s">
        <v>3482</v>
      </c>
      <c r="L3375" s="835">
        <v>23.51</v>
      </c>
      <c r="M3375" s="835">
        <v>70.53</v>
      </c>
      <c r="N3375" s="832">
        <v>3</v>
      </c>
      <c r="O3375" s="836">
        <v>2</v>
      </c>
      <c r="P3375" s="835">
        <v>23.51</v>
      </c>
      <c r="Q3375" s="837">
        <v>0.33333333333333337</v>
      </c>
      <c r="R3375" s="832">
        <v>1</v>
      </c>
      <c r="S3375" s="837">
        <v>0.33333333333333331</v>
      </c>
      <c r="T3375" s="836">
        <v>0.5</v>
      </c>
      <c r="U3375" s="838">
        <v>0.25</v>
      </c>
    </row>
    <row r="3376" spans="1:21" ht="14.4" customHeight="1" x14ac:dyDescent="0.3">
      <c r="A3376" s="831">
        <v>10</v>
      </c>
      <c r="B3376" s="832" t="s">
        <v>2982</v>
      </c>
      <c r="C3376" s="832" t="s">
        <v>2997</v>
      </c>
      <c r="D3376" s="833" t="s">
        <v>6901</v>
      </c>
      <c r="E3376" s="834" t="s">
        <v>3047</v>
      </c>
      <c r="F3376" s="832" t="s">
        <v>2984</v>
      </c>
      <c r="G3376" s="832" t="s">
        <v>3107</v>
      </c>
      <c r="H3376" s="832" t="s">
        <v>630</v>
      </c>
      <c r="I3376" s="832" t="s">
        <v>3481</v>
      </c>
      <c r="J3376" s="832" t="s">
        <v>3287</v>
      </c>
      <c r="K3376" s="832" t="s">
        <v>3482</v>
      </c>
      <c r="L3376" s="835">
        <v>27.67</v>
      </c>
      <c r="M3376" s="835">
        <v>332.04000000000013</v>
      </c>
      <c r="N3376" s="832">
        <v>12</v>
      </c>
      <c r="O3376" s="836">
        <v>10</v>
      </c>
      <c r="P3376" s="835">
        <v>27.67</v>
      </c>
      <c r="Q3376" s="837">
        <v>8.3333333333333301E-2</v>
      </c>
      <c r="R3376" s="832">
        <v>1</v>
      </c>
      <c r="S3376" s="837">
        <v>8.3333333333333329E-2</v>
      </c>
      <c r="T3376" s="836">
        <v>1</v>
      </c>
      <c r="U3376" s="838">
        <v>0.1</v>
      </c>
    </row>
    <row r="3377" spans="1:21" ht="14.4" customHeight="1" x14ac:dyDescent="0.3">
      <c r="A3377" s="831">
        <v>10</v>
      </c>
      <c r="B3377" s="832" t="s">
        <v>2982</v>
      </c>
      <c r="C3377" s="832" t="s">
        <v>2997</v>
      </c>
      <c r="D3377" s="833" t="s">
        <v>6901</v>
      </c>
      <c r="E3377" s="834" t="s">
        <v>3047</v>
      </c>
      <c r="F3377" s="832" t="s">
        <v>2984</v>
      </c>
      <c r="G3377" s="832" t="s">
        <v>3107</v>
      </c>
      <c r="H3377" s="832" t="s">
        <v>630</v>
      </c>
      <c r="I3377" s="832" t="s">
        <v>5752</v>
      </c>
      <c r="J3377" s="832" t="s">
        <v>3287</v>
      </c>
      <c r="K3377" s="832" t="s">
        <v>3482</v>
      </c>
      <c r="L3377" s="835">
        <v>27.67</v>
      </c>
      <c r="M3377" s="835">
        <v>221.36000000000007</v>
      </c>
      <c r="N3377" s="832">
        <v>8</v>
      </c>
      <c r="O3377" s="836">
        <v>6.5</v>
      </c>
      <c r="P3377" s="835">
        <v>27.67</v>
      </c>
      <c r="Q3377" s="837">
        <v>0.12499999999999997</v>
      </c>
      <c r="R3377" s="832">
        <v>1</v>
      </c>
      <c r="S3377" s="837">
        <v>0.125</v>
      </c>
      <c r="T3377" s="836">
        <v>0.5</v>
      </c>
      <c r="U3377" s="838">
        <v>7.6923076923076927E-2</v>
      </c>
    </row>
    <row r="3378" spans="1:21" ht="14.4" customHeight="1" x14ac:dyDescent="0.3">
      <c r="A3378" s="831">
        <v>10</v>
      </c>
      <c r="B3378" s="832" t="s">
        <v>2982</v>
      </c>
      <c r="C3378" s="832" t="s">
        <v>2997</v>
      </c>
      <c r="D3378" s="833" t="s">
        <v>6901</v>
      </c>
      <c r="E3378" s="834" t="s">
        <v>3047</v>
      </c>
      <c r="F3378" s="832" t="s">
        <v>2984</v>
      </c>
      <c r="G3378" s="832" t="s">
        <v>3107</v>
      </c>
      <c r="H3378" s="832" t="s">
        <v>630</v>
      </c>
      <c r="I3378" s="832" t="s">
        <v>5753</v>
      </c>
      <c r="J3378" s="832" t="s">
        <v>5754</v>
      </c>
      <c r="K3378" s="832" t="s">
        <v>5755</v>
      </c>
      <c r="L3378" s="835">
        <v>23.51</v>
      </c>
      <c r="M3378" s="835">
        <v>47.02</v>
      </c>
      <c r="N3378" s="832">
        <v>2</v>
      </c>
      <c r="O3378" s="836">
        <v>0.5</v>
      </c>
      <c r="P3378" s="835">
        <v>47.02</v>
      </c>
      <c r="Q3378" s="837">
        <v>1</v>
      </c>
      <c r="R3378" s="832">
        <v>2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10</v>
      </c>
      <c r="B3379" s="832" t="s">
        <v>2982</v>
      </c>
      <c r="C3379" s="832" t="s">
        <v>2997</v>
      </c>
      <c r="D3379" s="833" t="s">
        <v>6901</v>
      </c>
      <c r="E3379" s="834" t="s">
        <v>3047</v>
      </c>
      <c r="F3379" s="832" t="s">
        <v>2984</v>
      </c>
      <c r="G3379" s="832" t="s">
        <v>3107</v>
      </c>
      <c r="H3379" s="832" t="s">
        <v>630</v>
      </c>
      <c r="I3379" s="832" t="s">
        <v>4371</v>
      </c>
      <c r="J3379" s="832" t="s">
        <v>4072</v>
      </c>
      <c r="K3379" s="832" t="s">
        <v>4372</v>
      </c>
      <c r="L3379" s="835">
        <v>115.26</v>
      </c>
      <c r="M3379" s="835">
        <v>115.26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10</v>
      </c>
      <c r="B3380" s="832" t="s">
        <v>2982</v>
      </c>
      <c r="C3380" s="832" t="s">
        <v>2997</v>
      </c>
      <c r="D3380" s="833" t="s">
        <v>6901</v>
      </c>
      <c r="E3380" s="834" t="s">
        <v>3047</v>
      </c>
      <c r="F3380" s="832" t="s">
        <v>2984</v>
      </c>
      <c r="G3380" s="832" t="s">
        <v>3782</v>
      </c>
      <c r="H3380" s="832" t="s">
        <v>630</v>
      </c>
      <c r="I3380" s="832" t="s">
        <v>4979</v>
      </c>
      <c r="J3380" s="832" t="s">
        <v>1480</v>
      </c>
      <c r="K3380" s="832" t="s">
        <v>4980</v>
      </c>
      <c r="L3380" s="835">
        <v>42.05</v>
      </c>
      <c r="M3380" s="835">
        <v>42.05</v>
      </c>
      <c r="N3380" s="832">
        <v>1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10</v>
      </c>
      <c r="B3381" s="832" t="s">
        <v>2982</v>
      </c>
      <c r="C3381" s="832" t="s">
        <v>2997</v>
      </c>
      <c r="D3381" s="833" t="s">
        <v>6901</v>
      </c>
      <c r="E3381" s="834" t="s">
        <v>3047</v>
      </c>
      <c r="F3381" s="832" t="s">
        <v>2984</v>
      </c>
      <c r="G3381" s="832" t="s">
        <v>3293</v>
      </c>
      <c r="H3381" s="832" t="s">
        <v>630</v>
      </c>
      <c r="I3381" s="832" t="s">
        <v>3294</v>
      </c>
      <c r="J3381" s="832" t="s">
        <v>778</v>
      </c>
      <c r="K3381" s="832" t="s">
        <v>781</v>
      </c>
      <c r="L3381" s="835">
        <v>0</v>
      </c>
      <c r="M3381" s="835">
        <v>0</v>
      </c>
      <c r="N3381" s="832">
        <v>1</v>
      </c>
      <c r="O3381" s="836">
        <v>1</v>
      </c>
      <c r="P3381" s="835"/>
      <c r="Q3381" s="837"/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10</v>
      </c>
      <c r="B3382" s="832" t="s">
        <v>2982</v>
      </c>
      <c r="C3382" s="832" t="s">
        <v>2997</v>
      </c>
      <c r="D3382" s="833" t="s">
        <v>6901</v>
      </c>
      <c r="E3382" s="834" t="s">
        <v>3047</v>
      </c>
      <c r="F3382" s="832" t="s">
        <v>2984</v>
      </c>
      <c r="G3382" s="832" t="s">
        <v>3204</v>
      </c>
      <c r="H3382" s="832" t="s">
        <v>630</v>
      </c>
      <c r="I3382" s="832" t="s">
        <v>3297</v>
      </c>
      <c r="J3382" s="832" t="s">
        <v>3298</v>
      </c>
      <c r="K3382" s="832" t="s">
        <v>3299</v>
      </c>
      <c r="L3382" s="835">
        <v>46.75</v>
      </c>
      <c r="M3382" s="835">
        <v>46.75</v>
      </c>
      <c r="N3382" s="832">
        <v>1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10</v>
      </c>
      <c r="B3383" s="832" t="s">
        <v>2982</v>
      </c>
      <c r="C3383" s="832" t="s">
        <v>2997</v>
      </c>
      <c r="D3383" s="833" t="s">
        <v>6901</v>
      </c>
      <c r="E3383" s="834" t="s">
        <v>3047</v>
      </c>
      <c r="F3383" s="832" t="s">
        <v>2984</v>
      </c>
      <c r="G3383" s="832" t="s">
        <v>3204</v>
      </c>
      <c r="H3383" s="832" t="s">
        <v>630</v>
      </c>
      <c r="I3383" s="832" t="s">
        <v>3877</v>
      </c>
      <c r="J3383" s="832" t="s">
        <v>3298</v>
      </c>
      <c r="K3383" s="832" t="s">
        <v>3878</v>
      </c>
      <c r="L3383" s="835">
        <v>0</v>
      </c>
      <c r="M3383" s="835">
        <v>0</v>
      </c>
      <c r="N3383" s="832">
        <v>1</v>
      </c>
      <c r="O3383" s="836">
        <v>0.5</v>
      </c>
      <c r="P3383" s="835"/>
      <c r="Q3383" s="837"/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10</v>
      </c>
      <c r="B3384" s="832" t="s">
        <v>2982</v>
      </c>
      <c r="C3384" s="832" t="s">
        <v>2997</v>
      </c>
      <c r="D3384" s="833" t="s">
        <v>6901</v>
      </c>
      <c r="E3384" s="834" t="s">
        <v>3047</v>
      </c>
      <c r="F3384" s="832" t="s">
        <v>2984</v>
      </c>
      <c r="G3384" s="832" t="s">
        <v>5756</v>
      </c>
      <c r="H3384" s="832" t="s">
        <v>630</v>
      </c>
      <c r="I3384" s="832" t="s">
        <v>5757</v>
      </c>
      <c r="J3384" s="832" t="s">
        <v>5758</v>
      </c>
      <c r="K3384" s="832" t="s">
        <v>5759</v>
      </c>
      <c r="L3384" s="835">
        <v>68.819999999999993</v>
      </c>
      <c r="M3384" s="835">
        <v>1169.9399999999998</v>
      </c>
      <c r="N3384" s="832">
        <v>17</v>
      </c>
      <c r="O3384" s="836">
        <v>9.5</v>
      </c>
      <c r="P3384" s="835">
        <v>550.55999999999995</v>
      </c>
      <c r="Q3384" s="837">
        <v>0.4705882352941177</v>
      </c>
      <c r="R3384" s="832">
        <v>8</v>
      </c>
      <c r="S3384" s="837">
        <v>0.47058823529411764</v>
      </c>
      <c r="T3384" s="836">
        <v>4.5</v>
      </c>
      <c r="U3384" s="838">
        <v>0.47368421052631576</v>
      </c>
    </row>
    <row r="3385" spans="1:21" ht="14.4" customHeight="1" x14ac:dyDescent="0.3">
      <c r="A3385" s="831">
        <v>10</v>
      </c>
      <c r="B3385" s="832" t="s">
        <v>2982</v>
      </c>
      <c r="C3385" s="832" t="s">
        <v>2997</v>
      </c>
      <c r="D3385" s="833" t="s">
        <v>6901</v>
      </c>
      <c r="E3385" s="834" t="s">
        <v>3047</v>
      </c>
      <c r="F3385" s="832" t="s">
        <v>2984</v>
      </c>
      <c r="G3385" s="832" t="s">
        <v>3540</v>
      </c>
      <c r="H3385" s="832" t="s">
        <v>630</v>
      </c>
      <c r="I3385" s="832" t="s">
        <v>3541</v>
      </c>
      <c r="J3385" s="832" t="s">
        <v>3542</v>
      </c>
      <c r="K3385" s="832" t="s">
        <v>3543</v>
      </c>
      <c r="L3385" s="835">
        <v>1065.22</v>
      </c>
      <c r="M3385" s="835">
        <v>1065.22</v>
      </c>
      <c r="N3385" s="832">
        <v>1</v>
      </c>
      <c r="O3385" s="836">
        <v>1</v>
      </c>
      <c r="P3385" s="835">
        <v>1065.22</v>
      </c>
      <c r="Q3385" s="837">
        <v>1</v>
      </c>
      <c r="R3385" s="832">
        <v>1</v>
      </c>
      <c r="S3385" s="837">
        <v>1</v>
      </c>
      <c r="T3385" s="836">
        <v>1</v>
      </c>
      <c r="U3385" s="838">
        <v>1</v>
      </c>
    </row>
    <row r="3386" spans="1:21" ht="14.4" customHeight="1" x14ac:dyDescent="0.3">
      <c r="A3386" s="831">
        <v>10</v>
      </c>
      <c r="B3386" s="832" t="s">
        <v>2982</v>
      </c>
      <c r="C3386" s="832" t="s">
        <v>2997</v>
      </c>
      <c r="D3386" s="833" t="s">
        <v>6901</v>
      </c>
      <c r="E3386" s="834" t="s">
        <v>3047</v>
      </c>
      <c r="F3386" s="832" t="s">
        <v>2984</v>
      </c>
      <c r="G3386" s="832" t="s">
        <v>3540</v>
      </c>
      <c r="H3386" s="832" t="s">
        <v>630</v>
      </c>
      <c r="I3386" s="832" t="s">
        <v>5760</v>
      </c>
      <c r="J3386" s="832" t="s">
        <v>3542</v>
      </c>
      <c r="K3386" s="832" t="s">
        <v>5761</v>
      </c>
      <c r="L3386" s="835">
        <v>2130.44</v>
      </c>
      <c r="M3386" s="835">
        <v>6391.32</v>
      </c>
      <c r="N3386" s="832">
        <v>3</v>
      </c>
      <c r="O3386" s="836">
        <v>2.5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10</v>
      </c>
      <c r="B3387" s="832" t="s">
        <v>2982</v>
      </c>
      <c r="C3387" s="832" t="s">
        <v>2997</v>
      </c>
      <c r="D3387" s="833" t="s">
        <v>6901</v>
      </c>
      <c r="E3387" s="834" t="s">
        <v>3047</v>
      </c>
      <c r="F3387" s="832" t="s">
        <v>2984</v>
      </c>
      <c r="G3387" s="832" t="s">
        <v>3882</v>
      </c>
      <c r="H3387" s="832" t="s">
        <v>630</v>
      </c>
      <c r="I3387" s="832" t="s">
        <v>3883</v>
      </c>
      <c r="J3387" s="832" t="s">
        <v>1391</v>
      </c>
      <c r="K3387" s="832" t="s">
        <v>3884</v>
      </c>
      <c r="L3387" s="835">
        <v>92.85</v>
      </c>
      <c r="M3387" s="835">
        <v>1578.4499999999998</v>
      </c>
      <c r="N3387" s="832">
        <v>17</v>
      </c>
      <c r="O3387" s="836">
        <v>12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10</v>
      </c>
      <c r="B3388" s="832" t="s">
        <v>2982</v>
      </c>
      <c r="C3388" s="832" t="s">
        <v>2997</v>
      </c>
      <c r="D3388" s="833" t="s">
        <v>6901</v>
      </c>
      <c r="E3388" s="834" t="s">
        <v>3047</v>
      </c>
      <c r="F3388" s="832" t="s">
        <v>2984</v>
      </c>
      <c r="G3388" s="832" t="s">
        <v>3882</v>
      </c>
      <c r="H3388" s="832" t="s">
        <v>630</v>
      </c>
      <c r="I3388" s="832" t="s">
        <v>5762</v>
      </c>
      <c r="J3388" s="832" t="s">
        <v>1391</v>
      </c>
      <c r="K3388" s="832" t="s">
        <v>5763</v>
      </c>
      <c r="L3388" s="835">
        <v>119.38</v>
      </c>
      <c r="M3388" s="835">
        <v>119.38</v>
      </c>
      <c r="N3388" s="832">
        <v>1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10</v>
      </c>
      <c r="B3389" s="832" t="s">
        <v>2982</v>
      </c>
      <c r="C3389" s="832" t="s">
        <v>2997</v>
      </c>
      <c r="D3389" s="833" t="s">
        <v>6901</v>
      </c>
      <c r="E3389" s="834" t="s">
        <v>3047</v>
      </c>
      <c r="F3389" s="832" t="s">
        <v>2984</v>
      </c>
      <c r="G3389" s="832" t="s">
        <v>3882</v>
      </c>
      <c r="H3389" s="832" t="s">
        <v>630</v>
      </c>
      <c r="I3389" s="832" t="s">
        <v>5054</v>
      </c>
      <c r="J3389" s="832" t="s">
        <v>1391</v>
      </c>
      <c r="K3389" s="832" t="s">
        <v>5055</v>
      </c>
      <c r="L3389" s="835">
        <v>159.16999999999999</v>
      </c>
      <c r="M3389" s="835">
        <v>1273.3599999999999</v>
      </c>
      <c r="N3389" s="832">
        <v>8</v>
      </c>
      <c r="O3389" s="836">
        <v>6.5</v>
      </c>
      <c r="P3389" s="835">
        <v>955.01999999999987</v>
      </c>
      <c r="Q3389" s="837">
        <v>0.75</v>
      </c>
      <c r="R3389" s="832">
        <v>6</v>
      </c>
      <c r="S3389" s="837">
        <v>0.75</v>
      </c>
      <c r="T3389" s="836">
        <v>4.5</v>
      </c>
      <c r="U3389" s="838">
        <v>0.69230769230769229</v>
      </c>
    </row>
    <row r="3390" spans="1:21" ht="14.4" customHeight="1" x14ac:dyDescent="0.3">
      <c r="A3390" s="831">
        <v>10</v>
      </c>
      <c r="B3390" s="832" t="s">
        <v>2982</v>
      </c>
      <c r="C3390" s="832" t="s">
        <v>2997</v>
      </c>
      <c r="D3390" s="833" t="s">
        <v>6901</v>
      </c>
      <c r="E3390" s="834" t="s">
        <v>3047</v>
      </c>
      <c r="F3390" s="832" t="s">
        <v>2984</v>
      </c>
      <c r="G3390" s="832" t="s">
        <v>3882</v>
      </c>
      <c r="H3390" s="832" t="s">
        <v>630</v>
      </c>
      <c r="I3390" s="832" t="s">
        <v>5764</v>
      </c>
      <c r="J3390" s="832" t="s">
        <v>1391</v>
      </c>
      <c r="K3390" s="832" t="s">
        <v>5765</v>
      </c>
      <c r="L3390" s="835">
        <v>0</v>
      </c>
      <c r="M3390" s="835">
        <v>0</v>
      </c>
      <c r="N3390" s="832">
        <v>1</v>
      </c>
      <c r="O3390" s="836">
        <v>0.5</v>
      </c>
      <c r="P3390" s="835">
        <v>0</v>
      </c>
      <c r="Q3390" s="837"/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10</v>
      </c>
      <c r="B3391" s="832" t="s">
        <v>2982</v>
      </c>
      <c r="C3391" s="832" t="s">
        <v>2997</v>
      </c>
      <c r="D3391" s="833" t="s">
        <v>6901</v>
      </c>
      <c r="E3391" s="834" t="s">
        <v>3047</v>
      </c>
      <c r="F3391" s="832" t="s">
        <v>2984</v>
      </c>
      <c r="G3391" s="832" t="s">
        <v>3882</v>
      </c>
      <c r="H3391" s="832" t="s">
        <v>630</v>
      </c>
      <c r="I3391" s="832" t="s">
        <v>4083</v>
      </c>
      <c r="J3391" s="832" t="s">
        <v>1391</v>
      </c>
      <c r="K3391" s="832" t="s">
        <v>4084</v>
      </c>
      <c r="L3391" s="835">
        <v>477.5</v>
      </c>
      <c r="M3391" s="835">
        <v>477.5</v>
      </c>
      <c r="N3391" s="832">
        <v>1</v>
      </c>
      <c r="O3391" s="836">
        <v>1</v>
      </c>
      <c r="P3391" s="835">
        <v>477.5</v>
      </c>
      <c r="Q3391" s="837">
        <v>1</v>
      </c>
      <c r="R3391" s="832">
        <v>1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10</v>
      </c>
      <c r="B3392" s="832" t="s">
        <v>2982</v>
      </c>
      <c r="C3392" s="832" t="s">
        <v>2997</v>
      </c>
      <c r="D3392" s="833" t="s">
        <v>6901</v>
      </c>
      <c r="E3392" s="834" t="s">
        <v>3047</v>
      </c>
      <c r="F3392" s="832" t="s">
        <v>2984</v>
      </c>
      <c r="G3392" s="832" t="s">
        <v>4404</v>
      </c>
      <c r="H3392" s="832" t="s">
        <v>630</v>
      </c>
      <c r="I3392" s="832" t="s">
        <v>5766</v>
      </c>
      <c r="J3392" s="832" t="s">
        <v>5767</v>
      </c>
      <c r="K3392" s="832" t="s">
        <v>5768</v>
      </c>
      <c r="L3392" s="835">
        <v>69.16</v>
      </c>
      <c r="M3392" s="835">
        <v>484.12</v>
      </c>
      <c r="N3392" s="832">
        <v>7</v>
      </c>
      <c r="O3392" s="836">
        <v>3.5</v>
      </c>
      <c r="P3392" s="835">
        <v>69.16</v>
      </c>
      <c r="Q3392" s="837">
        <v>0.14285714285714285</v>
      </c>
      <c r="R3392" s="832">
        <v>1</v>
      </c>
      <c r="S3392" s="837">
        <v>0.14285714285714285</v>
      </c>
      <c r="T3392" s="836">
        <v>0.5</v>
      </c>
      <c r="U3392" s="838">
        <v>0.14285714285714285</v>
      </c>
    </row>
    <row r="3393" spans="1:21" ht="14.4" customHeight="1" x14ac:dyDescent="0.3">
      <c r="A3393" s="831">
        <v>10</v>
      </c>
      <c r="B3393" s="832" t="s">
        <v>2982</v>
      </c>
      <c r="C3393" s="832" t="s">
        <v>2997</v>
      </c>
      <c r="D3393" s="833" t="s">
        <v>6901</v>
      </c>
      <c r="E3393" s="834" t="s">
        <v>3047</v>
      </c>
      <c r="F3393" s="832" t="s">
        <v>2984</v>
      </c>
      <c r="G3393" s="832" t="s">
        <v>4404</v>
      </c>
      <c r="H3393" s="832" t="s">
        <v>630</v>
      </c>
      <c r="I3393" s="832" t="s">
        <v>5766</v>
      </c>
      <c r="J3393" s="832" t="s">
        <v>5767</v>
      </c>
      <c r="K3393" s="832" t="s">
        <v>5768</v>
      </c>
      <c r="L3393" s="835">
        <v>58.77</v>
      </c>
      <c r="M3393" s="835">
        <v>58.77</v>
      </c>
      <c r="N3393" s="832">
        <v>1</v>
      </c>
      <c r="O3393" s="836">
        <v>0.5</v>
      </c>
      <c r="P3393" s="835">
        <v>58.77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10</v>
      </c>
      <c r="B3394" s="832" t="s">
        <v>2982</v>
      </c>
      <c r="C3394" s="832" t="s">
        <v>2997</v>
      </c>
      <c r="D3394" s="833" t="s">
        <v>6901</v>
      </c>
      <c r="E3394" s="834" t="s">
        <v>3047</v>
      </c>
      <c r="F3394" s="832" t="s">
        <v>2984</v>
      </c>
      <c r="G3394" s="832" t="s">
        <v>4404</v>
      </c>
      <c r="H3394" s="832" t="s">
        <v>630</v>
      </c>
      <c r="I3394" s="832" t="s">
        <v>5769</v>
      </c>
      <c r="J3394" s="832" t="s">
        <v>5767</v>
      </c>
      <c r="K3394" s="832" t="s">
        <v>5770</v>
      </c>
      <c r="L3394" s="835">
        <v>0</v>
      </c>
      <c r="M3394" s="835">
        <v>0</v>
      </c>
      <c r="N3394" s="832">
        <v>1</v>
      </c>
      <c r="O3394" s="836">
        <v>0.5</v>
      </c>
      <c r="P3394" s="835"/>
      <c r="Q3394" s="837"/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10</v>
      </c>
      <c r="B3395" s="832" t="s">
        <v>2982</v>
      </c>
      <c r="C3395" s="832" t="s">
        <v>2997</v>
      </c>
      <c r="D3395" s="833" t="s">
        <v>6901</v>
      </c>
      <c r="E3395" s="834" t="s">
        <v>3047</v>
      </c>
      <c r="F3395" s="832" t="s">
        <v>2984</v>
      </c>
      <c r="G3395" s="832" t="s">
        <v>4404</v>
      </c>
      <c r="H3395" s="832" t="s">
        <v>630</v>
      </c>
      <c r="I3395" s="832" t="s">
        <v>5771</v>
      </c>
      <c r="J3395" s="832" t="s">
        <v>5767</v>
      </c>
      <c r="K3395" s="832" t="s">
        <v>4407</v>
      </c>
      <c r="L3395" s="835">
        <v>103.73</v>
      </c>
      <c r="M3395" s="835">
        <v>622.38</v>
      </c>
      <c r="N3395" s="832">
        <v>6</v>
      </c>
      <c r="O3395" s="836">
        <v>2</v>
      </c>
      <c r="P3395" s="835">
        <v>207.46</v>
      </c>
      <c r="Q3395" s="837">
        <v>0.33333333333333337</v>
      </c>
      <c r="R3395" s="832">
        <v>2</v>
      </c>
      <c r="S3395" s="837">
        <v>0.33333333333333331</v>
      </c>
      <c r="T3395" s="836">
        <v>1</v>
      </c>
      <c r="U3395" s="838">
        <v>0.5</v>
      </c>
    </row>
    <row r="3396" spans="1:21" ht="14.4" customHeight="1" x14ac:dyDescent="0.3">
      <c r="A3396" s="831">
        <v>10</v>
      </c>
      <c r="B3396" s="832" t="s">
        <v>2982</v>
      </c>
      <c r="C3396" s="832" t="s">
        <v>2997</v>
      </c>
      <c r="D3396" s="833" t="s">
        <v>6901</v>
      </c>
      <c r="E3396" s="834" t="s">
        <v>3047</v>
      </c>
      <c r="F3396" s="832" t="s">
        <v>2984</v>
      </c>
      <c r="G3396" s="832" t="s">
        <v>4404</v>
      </c>
      <c r="H3396" s="832" t="s">
        <v>630</v>
      </c>
      <c r="I3396" s="832" t="s">
        <v>5771</v>
      </c>
      <c r="J3396" s="832" t="s">
        <v>5767</v>
      </c>
      <c r="K3396" s="832" t="s">
        <v>4407</v>
      </c>
      <c r="L3396" s="835">
        <v>88.16</v>
      </c>
      <c r="M3396" s="835">
        <v>88.16</v>
      </c>
      <c r="N3396" s="832">
        <v>1</v>
      </c>
      <c r="O3396" s="836">
        <v>0.5</v>
      </c>
      <c r="P3396" s="835">
        <v>88.16</v>
      </c>
      <c r="Q3396" s="837">
        <v>1</v>
      </c>
      <c r="R3396" s="832">
        <v>1</v>
      </c>
      <c r="S3396" s="837">
        <v>1</v>
      </c>
      <c r="T3396" s="836">
        <v>0.5</v>
      </c>
      <c r="U3396" s="838">
        <v>1</v>
      </c>
    </row>
    <row r="3397" spans="1:21" ht="14.4" customHeight="1" x14ac:dyDescent="0.3">
      <c r="A3397" s="831">
        <v>10</v>
      </c>
      <c r="B3397" s="832" t="s">
        <v>2982</v>
      </c>
      <c r="C3397" s="832" t="s">
        <v>2997</v>
      </c>
      <c r="D3397" s="833" t="s">
        <v>6901</v>
      </c>
      <c r="E3397" s="834" t="s">
        <v>3047</v>
      </c>
      <c r="F3397" s="832" t="s">
        <v>2984</v>
      </c>
      <c r="G3397" s="832" t="s">
        <v>4404</v>
      </c>
      <c r="H3397" s="832" t="s">
        <v>630</v>
      </c>
      <c r="I3397" s="832" t="s">
        <v>5772</v>
      </c>
      <c r="J3397" s="832" t="s">
        <v>5767</v>
      </c>
      <c r="K3397" s="832" t="s">
        <v>5773</v>
      </c>
      <c r="L3397" s="835">
        <v>0</v>
      </c>
      <c r="M3397" s="835">
        <v>0</v>
      </c>
      <c r="N3397" s="832">
        <v>3</v>
      </c>
      <c r="O3397" s="836">
        <v>2</v>
      </c>
      <c r="P3397" s="835"/>
      <c r="Q3397" s="837"/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10</v>
      </c>
      <c r="B3398" s="832" t="s">
        <v>2982</v>
      </c>
      <c r="C3398" s="832" t="s">
        <v>2997</v>
      </c>
      <c r="D3398" s="833" t="s">
        <v>6901</v>
      </c>
      <c r="E3398" s="834" t="s">
        <v>3047</v>
      </c>
      <c r="F3398" s="832" t="s">
        <v>2984</v>
      </c>
      <c r="G3398" s="832" t="s">
        <v>3544</v>
      </c>
      <c r="H3398" s="832" t="s">
        <v>689</v>
      </c>
      <c r="I3398" s="832" t="s">
        <v>2784</v>
      </c>
      <c r="J3398" s="832" t="s">
        <v>1639</v>
      </c>
      <c r="K3398" s="832" t="s">
        <v>2785</v>
      </c>
      <c r="L3398" s="835">
        <v>106.75</v>
      </c>
      <c r="M3398" s="835">
        <v>1281</v>
      </c>
      <c r="N3398" s="832">
        <v>12</v>
      </c>
      <c r="O3398" s="836">
        <v>7.5</v>
      </c>
      <c r="P3398" s="835">
        <v>1067.5</v>
      </c>
      <c r="Q3398" s="837">
        <v>0.83333333333333337</v>
      </c>
      <c r="R3398" s="832">
        <v>10</v>
      </c>
      <c r="S3398" s="837">
        <v>0.83333333333333337</v>
      </c>
      <c r="T3398" s="836">
        <v>5.5</v>
      </c>
      <c r="U3398" s="838">
        <v>0.73333333333333328</v>
      </c>
    </row>
    <row r="3399" spans="1:21" ht="14.4" customHeight="1" x14ac:dyDescent="0.3">
      <c r="A3399" s="831">
        <v>10</v>
      </c>
      <c r="B3399" s="832" t="s">
        <v>2982</v>
      </c>
      <c r="C3399" s="832" t="s">
        <v>2997</v>
      </c>
      <c r="D3399" s="833" t="s">
        <v>6901</v>
      </c>
      <c r="E3399" s="834" t="s">
        <v>3047</v>
      </c>
      <c r="F3399" s="832" t="s">
        <v>2984</v>
      </c>
      <c r="G3399" s="832" t="s">
        <v>3544</v>
      </c>
      <c r="H3399" s="832" t="s">
        <v>689</v>
      </c>
      <c r="I3399" s="832" t="s">
        <v>3545</v>
      </c>
      <c r="J3399" s="832" t="s">
        <v>3546</v>
      </c>
      <c r="K3399" s="832" t="s">
        <v>3547</v>
      </c>
      <c r="L3399" s="835">
        <v>204.72</v>
      </c>
      <c r="M3399" s="835">
        <v>614.16</v>
      </c>
      <c r="N3399" s="832">
        <v>3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10</v>
      </c>
      <c r="B3400" s="832" t="s">
        <v>2982</v>
      </c>
      <c r="C3400" s="832" t="s">
        <v>2997</v>
      </c>
      <c r="D3400" s="833" t="s">
        <v>6901</v>
      </c>
      <c r="E3400" s="834" t="s">
        <v>3047</v>
      </c>
      <c r="F3400" s="832" t="s">
        <v>2984</v>
      </c>
      <c r="G3400" s="832" t="s">
        <v>3544</v>
      </c>
      <c r="H3400" s="832" t="s">
        <v>689</v>
      </c>
      <c r="I3400" s="832" t="s">
        <v>3545</v>
      </c>
      <c r="J3400" s="832" t="s">
        <v>3546</v>
      </c>
      <c r="K3400" s="832" t="s">
        <v>3547</v>
      </c>
      <c r="L3400" s="835">
        <v>132.01</v>
      </c>
      <c r="M3400" s="835">
        <v>3432.26</v>
      </c>
      <c r="N3400" s="832">
        <v>26</v>
      </c>
      <c r="O3400" s="836">
        <v>12.5</v>
      </c>
      <c r="P3400" s="835">
        <v>1056.08</v>
      </c>
      <c r="Q3400" s="837">
        <v>0.30769230769230765</v>
      </c>
      <c r="R3400" s="832">
        <v>8</v>
      </c>
      <c r="S3400" s="837">
        <v>0.30769230769230771</v>
      </c>
      <c r="T3400" s="836">
        <v>5.5</v>
      </c>
      <c r="U3400" s="838">
        <v>0.44</v>
      </c>
    </row>
    <row r="3401" spans="1:21" ht="14.4" customHeight="1" x14ac:dyDescent="0.3">
      <c r="A3401" s="831">
        <v>10</v>
      </c>
      <c r="B3401" s="832" t="s">
        <v>2982</v>
      </c>
      <c r="C3401" s="832" t="s">
        <v>2997</v>
      </c>
      <c r="D3401" s="833" t="s">
        <v>6901</v>
      </c>
      <c r="E3401" s="834" t="s">
        <v>3047</v>
      </c>
      <c r="F3401" s="832" t="s">
        <v>2984</v>
      </c>
      <c r="G3401" s="832" t="s">
        <v>3544</v>
      </c>
      <c r="H3401" s="832" t="s">
        <v>689</v>
      </c>
      <c r="I3401" s="832" t="s">
        <v>4088</v>
      </c>
      <c r="J3401" s="832" t="s">
        <v>4089</v>
      </c>
      <c r="K3401" s="832" t="s">
        <v>4090</v>
      </c>
      <c r="L3401" s="835">
        <v>303.82</v>
      </c>
      <c r="M3401" s="835">
        <v>1822.92</v>
      </c>
      <c r="N3401" s="832">
        <v>6</v>
      </c>
      <c r="O3401" s="836">
        <v>2.5</v>
      </c>
      <c r="P3401" s="835">
        <v>1215.28</v>
      </c>
      <c r="Q3401" s="837">
        <v>0.66666666666666663</v>
      </c>
      <c r="R3401" s="832">
        <v>4</v>
      </c>
      <c r="S3401" s="837">
        <v>0.66666666666666663</v>
      </c>
      <c r="T3401" s="836">
        <v>1.5</v>
      </c>
      <c r="U3401" s="838">
        <v>0.6</v>
      </c>
    </row>
    <row r="3402" spans="1:21" ht="14.4" customHeight="1" x14ac:dyDescent="0.3">
      <c r="A3402" s="831">
        <v>10</v>
      </c>
      <c r="B3402" s="832" t="s">
        <v>2982</v>
      </c>
      <c r="C3402" s="832" t="s">
        <v>2997</v>
      </c>
      <c r="D3402" s="833" t="s">
        <v>6901</v>
      </c>
      <c r="E3402" s="834" t="s">
        <v>3047</v>
      </c>
      <c r="F3402" s="832" t="s">
        <v>2984</v>
      </c>
      <c r="G3402" s="832" t="s">
        <v>3544</v>
      </c>
      <c r="H3402" s="832" t="s">
        <v>689</v>
      </c>
      <c r="I3402" s="832" t="s">
        <v>2528</v>
      </c>
      <c r="J3402" s="832" t="s">
        <v>784</v>
      </c>
      <c r="K3402" s="832" t="s">
        <v>2529</v>
      </c>
      <c r="L3402" s="835">
        <v>120.15</v>
      </c>
      <c r="M3402" s="835">
        <v>961.2</v>
      </c>
      <c r="N3402" s="832">
        <v>8</v>
      </c>
      <c r="O3402" s="836">
        <v>5.5</v>
      </c>
      <c r="P3402" s="835">
        <v>240.3</v>
      </c>
      <c r="Q3402" s="837">
        <v>0.25</v>
      </c>
      <c r="R3402" s="832">
        <v>2</v>
      </c>
      <c r="S3402" s="837">
        <v>0.25</v>
      </c>
      <c r="T3402" s="836">
        <v>2</v>
      </c>
      <c r="U3402" s="838">
        <v>0.36363636363636365</v>
      </c>
    </row>
    <row r="3403" spans="1:21" ht="14.4" customHeight="1" x14ac:dyDescent="0.3">
      <c r="A3403" s="831">
        <v>10</v>
      </c>
      <c r="B3403" s="832" t="s">
        <v>2982</v>
      </c>
      <c r="C3403" s="832" t="s">
        <v>2997</v>
      </c>
      <c r="D3403" s="833" t="s">
        <v>6901</v>
      </c>
      <c r="E3403" s="834" t="s">
        <v>3047</v>
      </c>
      <c r="F3403" s="832" t="s">
        <v>2984</v>
      </c>
      <c r="G3403" s="832" t="s">
        <v>3544</v>
      </c>
      <c r="H3403" s="832" t="s">
        <v>689</v>
      </c>
      <c r="I3403" s="832" t="s">
        <v>5066</v>
      </c>
      <c r="J3403" s="832" t="s">
        <v>5067</v>
      </c>
      <c r="K3403" s="832" t="s">
        <v>5068</v>
      </c>
      <c r="L3403" s="835">
        <v>213.49</v>
      </c>
      <c r="M3403" s="835">
        <v>426.98</v>
      </c>
      <c r="N3403" s="832">
        <v>2</v>
      </c>
      <c r="O3403" s="836">
        <v>0.5</v>
      </c>
      <c r="P3403" s="835">
        <v>426.98</v>
      </c>
      <c r="Q3403" s="837">
        <v>1</v>
      </c>
      <c r="R3403" s="832">
        <v>2</v>
      </c>
      <c r="S3403" s="837">
        <v>1</v>
      </c>
      <c r="T3403" s="836">
        <v>0.5</v>
      </c>
      <c r="U3403" s="838">
        <v>1</v>
      </c>
    </row>
    <row r="3404" spans="1:21" ht="14.4" customHeight="1" x14ac:dyDescent="0.3">
      <c r="A3404" s="831">
        <v>10</v>
      </c>
      <c r="B3404" s="832" t="s">
        <v>2982</v>
      </c>
      <c r="C3404" s="832" t="s">
        <v>2997</v>
      </c>
      <c r="D3404" s="833" t="s">
        <v>6901</v>
      </c>
      <c r="E3404" s="834" t="s">
        <v>3047</v>
      </c>
      <c r="F3404" s="832" t="s">
        <v>2984</v>
      </c>
      <c r="G3404" s="832" t="s">
        <v>3544</v>
      </c>
      <c r="H3404" s="832" t="s">
        <v>689</v>
      </c>
      <c r="I3404" s="832" t="s">
        <v>5774</v>
      </c>
      <c r="J3404" s="832" t="s">
        <v>5775</v>
      </c>
      <c r="K3404" s="832" t="s">
        <v>5776</v>
      </c>
      <c r="L3404" s="835">
        <v>607.65</v>
      </c>
      <c r="M3404" s="835">
        <v>1215.3</v>
      </c>
      <c r="N3404" s="832">
        <v>2</v>
      </c>
      <c r="O3404" s="836">
        <v>0.5</v>
      </c>
      <c r="P3404" s="835">
        <v>1215.3</v>
      </c>
      <c r="Q3404" s="837">
        <v>1</v>
      </c>
      <c r="R3404" s="832">
        <v>2</v>
      </c>
      <c r="S3404" s="837">
        <v>1</v>
      </c>
      <c r="T3404" s="836">
        <v>0.5</v>
      </c>
      <c r="U3404" s="838">
        <v>1</v>
      </c>
    </row>
    <row r="3405" spans="1:21" ht="14.4" customHeight="1" x14ac:dyDescent="0.3">
      <c r="A3405" s="831">
        <v>10</v>
      </c>
      <c r="B3405" s="832" t="s">
        <v>2982</v>
      </c>
      <c r="C3405" s="832" t="s">
        <v>2997</v>
      </c>
      <c r="D3405" s="833" t="s">
        <v>6901</v>
      </c>
      <c r="E3405" s="834" t="s">
        <v>3047</v>
      </c>
      <c r="F3405" s="832" t="s">
        <v>2984</v>
      </c>
      <c r="G3405" s="832" t="s">
        <v>3486</v>
      </c>
      <c r="H3405" s="832" t="s">
        <v>630</v>
      </c>
      <c r="I3405" s="832" t="s">
        <v>3487</v>
      </c>
      <c r="J3405" s="832" t="s">
        <v>3488</v>
      </c>
      <c r="K3405" s="832" t="s">
        <v>3489</v>
      </c>
      <c r="L3405" s="835">
        <v>121.07</v>
      </c>
      <c r="M3405" s="835">
        <v>6900.9900000000016</v>
      </c>
      <c r="N3405" s="832">
        <v>57</v>
      </c>
      <c r="O3405" s="836">
        <v>35.5</v>
      </c>
      <c r="P3405" s="835">
        <v>2784.61</v>
      </c>
      <c r="Q3405" s="837">
        <v>0.40350877192982448</v>
      </c>
      <c r="R3405" s="832">
        <v>23</v>
      </c>
      <c r="S3405" s="837">
        <v>0.40350877192982454</v>
      </c>
      <c r="T3405" s="836">
        <v>15</v>
      </c>
      <c r="U3405" s="838">
        <v>0.42253521126760563</v>
      </c>
    </row>
    <row r="3406" spans="1:21" ht="14.4" customHeight="1" x14ac:dyDescent="0.3">
      <c r="A3406" s="831">
        <v>10</v>
      </c>
      <c r="B3406" s="832" t="s">
        <v>2982</v>
      </c>
      <c r="C3406" s="832" t="s">
        <v>2997</v>
      </c>
      <c r="D3406" s="833" t="s">
        <v>6901</v>
      </c>
      <c r="E3406" s="834" t="s">
        <v>3047</v>
      </c>
      <c r="F3406" s="832" t="s">
        <v>2984</v>
      </c>
      <c r="G3406" s="832" t="s">
        <v>3814</v>
      </c>
      <c r="H3406" s="832" t="s">
        <v>630</v>
      </c>
      <c r="I3406" s="832" t="s">
        <v>3815</v>
      </c>
      <c r="J3406" s="832" t="s">
        <v>1174</v>
      </c>
      <c r="K3406" s="832" t="s">
        <v>3816</v>
      </c>
      <c r="L3406" s="835">
        <v>0</v>
      </c>
      <c r="M3406" s="835">
        <v>0</v>
      </c>
      <c r="N3406" s="832">
        <v>4</v>
      </c>
      <c r="O3406" s="836">
        <v>2.5</v>
      </c>
      <c r="P3406" s="835">
        <v>0</v>
      </c>
      <c r="Q3406" s="837"/>
      <c r="R3406" s="832">
        <v>2</v>
      </c>
      <c r="S3406" s="837">
        <v>0.5</v>
      </c>
      <c r="T3406" s="836">
        <v>1.5</v>
      </c>
      <c r="U3406" s="838">
        <v>0.6</v>
      </c>
    </row>
    <row r="3407" spans="1:21" ht="14.4" customHeight="1" x14ac:dyDescent="0.3">
      <c r="A3407" s="831">
        <v>10</v>
      </c>
      <c r="B3407" s="832" t="s">
        <v>2982</v>
      </c>
      <c r="C3407" s="832" t="s">
        <v>2997</v>
      </c>
      <c r="D3407" s="833" t="s">
        <v>6901</v>
      </c>
      <c r="E3407" s="834" t="s">
        <v>3047</v>
      </c>
      <c r="F3407" s="832" t="s">
        <v>2984</v>
      </c>
      <c r="G3407" s="832" t="s">
        <v>4228</v>
      </c>
      <c r="H3407" s="832" t="s">
        <v>630</v>
      </c>
      <c r="I3407" s="832" t="s">
        <v>4414</v>
      </c>
      <c r="J3407" s="832" t="s">
        <v>736</v>
      </c>
      <c r="K3407" s="832" t="s">
        <v>4415</v>
      </c>
      <c r="L3407" s="835">
        <v>151.51</v>
      </c>
      <c r="M3407" s="835">
        <v>2272.6499999999996</v>
      </c>
      <c r="N3407" s="832">
        <v>15</v>
      </c>
      <c r="O3407" s="836">
        <v>9.5</v>
      </c>
      <c r="P3407" s="835">
        <v>1060.57</v>
      </c>
      <c r="Q3407" s="837">
        <v>0.46666666666666673</v>
      </c>
      <c r="R3407" s="832">
        <v>7</v>
      </c>
      <c r="S3407" s="837">
        <v>0.46666666666666667</v>
      </c>
      <c r="T3407" s="836">
        <v>4</v>
      </c>
      <c r="U3407" s="838">
        <v>0.42105263157894735</v>
      </c>
    </row>
    <row r="3408" spans="1:21" ht="14.4" customHeight="1" x14ac:dyDescent="0.3">
      <c r="A3408" s="831">
        <v>10</v>
      </c>
      <c r="B3408" s="832" t="s">
        <v>2982</v>
      </c>
      <c r="C3408" s="832" t="s">
        <v>2997</v>
      </c>
      <c r="D3408" s="833" t="s">
        <v>6901</v>
      </c>
      <c r="E3408" s="834" t="s">
        <v>3047</v>
      </c>
      <c r="F3408" s="832" t="s">
        <v>2984</v>
      </c>
      <c r="G3408" s="832" t="s">
        <v>4228</v>
      </c>
      <c r="H3408" s="832" t="s">
        <v>630</v>
      </c>
      <c r="I3408" s="832" t="s">
        <v>4414</v>
      </c>
      <c r="J3408" s="832" t="s">
        <v>736</v>
      </c>
      <c r="K3408" s="832" t="s">
        <v>4415</v>
      </c>
      <c r="L3408" s="835">
        <v>144.19</v>
      </c>
      <c r="M3408" s="835">
        <v>1441.9</v>
      </c>
      <c r="N3408" s="832">
        <v>10</v>
      </c>
      <c r="O3408" s="836">
        <v>7</v>
      </c>
      <c r="P3408" s="835">
        <v>720.95</v>
      </c>
      <c r="Q3408" s="837">
        <v>0.5</v>
      </c>
      <c r="R3408" s="832">
        <v>5</v>
      </c>
      <c r="S3408" s="837">
        <v>0.5</v>
      </c>
      <c r="T3408" s="836">
        <v>3.5</v>
      </c>
      <c r="U3408" s="838">
        <v>0.5</v>
      </c>
    </row>
    <row r="3409" spans="1:21" ht="14.4" customHeight="1" x14ac:dyDescent="0.3">
      <c r="A3409" s="831">
        <v>10</v>
      </c>
      <c r="B3409" s="832" t="s">
        <v>2982</v>
      </c>
      <c r="C3409" s="832" t="s">
        <v>2997</v>
      </c>
      <c r="D3409" s="833" t="s">
        <v>6901</v>
      </c>
      <c r="E3409" s="834" t="s">
        <v>3047</v>
      </c>
      <c r="F3409" s="832" t="s">
        <v>2984</v>
      </c>
      <c r="G3409" s="832" t="s">
        <v>3120</v>
      </c>
      <c r="H3409" s="832" t="s">
        <v>630</v>
      </c>
      <c r="I3409" s="832" t="s">
        <v>3121</v>
      </c>
      <c r="J3409" s="832" t="s">
        <v>1060</v>
      </c>
      <c r="K3409" s="832" t="s">
        <v>3122</v>
      </c>
      <c r="L3409" s="835">
        <v>89.91</v>
      </c>
      <c r="M3409" s="835">
        <v>269.73</v>
      </c>
      <c r="N3409" s="832">
        <v>3</v>
      </c>
      <c r="O3409" s="836">
        <v>1.5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10</v>
      </c>
      <c r="B3410" s="832" t="s">
        <v>2982</v>
      </c>
      <c r="C3410" s="832" t="s">
        <v>2997</v>
      </c>
      <c r="D3410" s="833" t="s">
        <v>6901</v>
      </c>
      <c r="E3410" s="834" t="s">
        <v>3047</v>
      </c>
      <c r="F3410" s="832" t="s">
        <v>2984</v>
      </c>
      <c r="G3410" s="832" t="s">
        <v>3887</v>
      </c>
      <c r="H3410" s="832" t="s">
        <v>630</v>
      </c>
      <c r="I3410" s="832" t="s">
        <v>3888</v>
      </c>
      <c r="J3410" s="832" t="s">
        <v>766</v>
      </c>
      <c r="K3410" s="832" t="s">
        <v>3889</v>
      </c>
      <c r="L3410" s="835">
        <v>27.28</v>
      </c>
      <c r="M3410" s="835">
        <v>81.84</v>
      </c>
      <c r="N3410" s="832">
        <v>3</v>
      </c>
      <c r="O3410" s="836">
        <v>0.5</v>
      </c>
      <c r="P3410" s="835">
        <v>81.84</v>
      </c>
      <c r="Q3410" s="837">
        <v>1</v>
      </c>
      <c r="R3410" s="832">
        <v>3</v>
      </c>
      <c r="S3410" s="837">
        <v>1</v>
      </c>
      <c r="T3410" s="836">
        <v>0.5</v>
      </c>
      <c r="U3410" s="838">
        <v>1</v>
      </c>
    </row>
    <row r="3411" spans="1:21" ht="14.4" customHeight="1" x14ac:dyDescent="0.3">
      <c r="A3411" s="831">
        <v>10</v>
      </c>
      <c r="B3411" s="832" t="s">
        <v>2982</v>
      </c>
      <c r="C3411" s="832" t="s">
        <v>2997</v>
      </c>
      <c r="D3411" s="833" t="s">
        <v>6901</v>
      </c>
      <c r="E3411" s="834" t="s">
        <v>3047</v>
      </c>
      <c r="F3411" s="832" t="s">
        <v>2984</v>
      </c>
      <c r="G3411" s="832" t="s">
        <v>3622</v>
      </c>
      <c r="H3411" s="832" t="s">
        <v>630</v>
      </c>
      <c r="I3411" s="832" t="s">
        <v>5777</v>
      </c>
      <c r="J3411" s="832" t="s">
        <v>5778</v>
      </c>
      <c r="K3411" s="832" t="s">
        <v>5779</v>
      </c>
      <c r="L3411" s="835">
        <v>380.21</v>
      </c>
      <c r="M3411" s="835">
        <v>380.21</v>
      </c>
      <c r="N3411" s="832">
        <v>1</v>
      </c>
      <c r="O3411" s="836">
        <v>0.5</v>
      </c>
      <c r="P3411" s="835">
        <v>380.21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10</v>
      </c>
      <c r="B3412" s="832" t="s">
        <v>2982</v>
      </c>
      <c r="C3412" s="832" t="s">
        <v>2997</v>
      </c>
      <c r="D3412" s="833" t="s">
        <v>6901</v>
      </c>
      <c r="E3412" s="834" t="s">
        <v>3047</v>
      </c>
      <c r="F3412" s="832" t="s">
        <v>2984</v>
      </c>
      <c r="G3412" s="832" t="s">
        <v>3622</v>
      </c>
      <c r="H3412" s="832" t="s">
        <v>630</v>
      </c>
      <c r="I3412" s="832" t="s">
        <v>5777</v>
      </c>
      <c r="J3412" s="832" t="s">
        <v>5778</v>
      </c>
      <c r="K3412" s="832" t="s">
        <v>5779</v>
      </c>
      <c r="L3412" s="835">
        <v>347.84</v>
      </c>
      <c r="M3412" s="835">
        <v>347.84</v>
      </c>
      <c r="N3412" s="832">
        <v>1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10</v>
      </c>
      <c r="B3413" s="832" t="s">
        <v>2982</v>
      </c>
      <c r="C3413" s="832" t="s">
        <v>2997</v>
      </c>
      <c r="D3413" s="833" t="s">
        <v>6901</v>
      </c>
      <c r="E3413" s="834" t="s">
        <v>3047</v>
      </c>
      <c r="F3413" s="832" t="s">
        <v>2984</v>
      </c>
      <c r="G3413" s="832" t="s">
        <v>3622</v>
      </c>
      <c r="H3413" s="832" t="s">
        <v>630</v>
      </c>
      <c r="I3413" s="832" t="s">
        <v>5780</v>
      </c>
      <c r="J3413" s="832" t="s">
        <v>5781</v>
      </c>
      <c r="K3413" s="832" t="s">
        <v>5782</v>
      </c>
      <c r="L3413" s="835">
        <v>380.21</v>
      </c>
      <c r="M3413" s="835">
        <v>380.21</v>
      </c>
      <c r="N3413" s="832">
        <v>1</v>
      </c>
      <c r="O3413" s="836">
        <v>1</v>
      </c>
      <c r="P3413" s="835">
        <v>380.21</v>
      </c>
      <c r="Q3413" s="837">
        <v>1</v>
      </c>
      <c r="R3413" s="832">
        <v>1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10</v>
      </c>
      <c r="B3414" s="832" t="s">
        <v>2982</v>
      </c>
      <c r="C3414" s="832" t="s">
        <v>2997</v>
      </c>
      <c r="D3414" s="833" t="s">
        <v>6901</v>
      </c>
      <c r="E3414" s="834" t="s">
        <v>3047</v>
      </c>
      <c r="F3414" s="832" t="s">
        <v>2984</v>
      </c>
      <c r="G3414" s="832" t="s">
        <v>3622</v>
      </c>
      <c r="H3414" s="832" t="s">
        <v>630</v>
      </c>
      <c r="I3414" s="832" t="s">
        <v>5780</v>
      </c>
      <c r="J3414" s="832" t="s">
        <v>5781</v>
      </c>
      <c r="K3414" s="832" t="s">
        <v>5782</v>
      </c>
      <c r="L3414" s="835">
        <v>347.84</v>
      </c>
      <c r="M3414" s="835">
        <v>695.68</v>
      </c>
      <c r="N3414" s="832">
        <v>2</v>
      </c>
      <c r="O3414" s="836">
        <v>1.5</v>
      </c>
      <c r="P3414" s="835">
        <v>347.84</v>
      </c>
      <c r="Q3414" s="837">
        <v>0.5</v>
      </c>
      <c r="R3414" s="832">
        <v>1</v>
      </c>
      <c r="S3414" s="837">
        <v>0.5</v>
      </c>
      <c r="T3414" s="836">
        <v>0.5</v>
      </c>
      <c r="U3414" s="838">
        <v>0.33333333333333331</v>
      </c>
    </row>
    <row r="3415" spans="1:21" ht="14.4" customHeight="1" x14ac:dyDescent="0.3">
      <c r="A3415" s="831">
        <v>10</v>
      </c>
      <c r="B3415" s="832" t="s">
        <v>2982</v>
      </c>
      <c r="C3415" s="832" t="s">
        <v>2997</v>
      </c>
      <c r="D3415" s="833" t="s">
        <v>6901</v>
      </c>
      <c r="E3415" s="834" t="s">
        <v>3047</v>
      </c>
      <c r="F3415" s="832" t="s">
        <v>2984</v>
      </c>
      <c r="G3415" s="832" t="s">
        <v>3622</v>
      </c>
      <c r="H3415" s="832" t="s">
        <v>630</v>
      </c>
      <c r="I3415" s="832" t="s">
        <v>5783</v>
      </c>
      <c r="J3415" s="832" t="s">
        <v>5784</v>
      </c>
      <c r="K3415" s="832" t="s">
        <v>5785</v>
      </c>
      <c r="L3415" s="835">
        <v>47.52</v>
      </c>
      <c r="M3415" s="835">
        <v>47.52</v>
      </c>
      <c r="N3415" s="832">
        <v>1</v>
      </c>
      <c r="O3415" s="836">
        <v>0.5</v>
      </c>
      <c r="P3415" s="835">
        <v>47.52</v>
      </c>
      <c r="Q3415" s="837">
        <v>1</v>
      </c>
      <c r="R3415" s="832">
        <v>1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10</v>
      </c>
      <c r="B3416" s="832" t="s">
        <v>2982</v>
      </c>
      <c r="C3416" s="832" t="s">
        <v>2997</v>
      </c>
      <c r="D3416" s="833" t="s">
        <v>6901</v>
      </c>
      <c r="E3416" s="834" t="s">
        <v>3047</v>
      </c>
      <c r="F3416" s="832" t="s">
        <v>2984</v>
      </c>
      <c r="G3416" s="832" t="s">
        <v>3622</v>
      </c>
      <c r="H3416" s="832" t="s">
        <v>630</v>
      </c>
      <c r="I3416" s="832" t="s">
        <v>5786</v>
      </c>
      <c r="J3416" s="832" t="s">
        <v>5787</v>
      </c>
      <c r="K3416" s="832" t="s">
        <v>5788</v>
      </c>
      <c r="L3416" s="835">
        <v>173.93</v>
      </c>
      <c r="M3416" s="835">
        <v>173.93</v>
      </c>
      <c r="N3416" s="832">
        <v>1</v>
      </c>
      <c r="O3416" s="836">
        <v>0.5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10</v>
      </c>
      <c r="B3417" s="832" t="s">
        <v>2982</v>
      </c>
      <c r="C3417" s="832" t="s">
        <v>2997</v>
      </c>
      <c r="D3417" s="833" t="s">
        <v>6901</v>
      </c>
      <c r="E3417" s="834" t="s">
        <v>3047</v>
      </c>
      <c r="F3417" s="832" t="s">
        <v>2984</v>
      </c>
      <c r="G3417" s="832" t="s">
        <v>3622</v>
      </c>
      <c r="H3417" s="832" t="s">
        <v>630</v>
      </c>
      <c r="I3417" s="832" t="s">
        <v>5789</v>
      </c>
      <c r="J3417" s="832" t="s">
        <v>5790</v>
      </c>
      <c r="K3417" s="832" t="s">
        <v>5791</v>
      </c>
      <c r="L3417" s="835">
        <v>1235.6300000000001</v>
      </c>
      <c r="M3417" s="835">
        <v>7413.7800000000007</v>
      </c>
      <c r="N3417" s="832">
        <v>6</v>
      </c>
      <c r="O3417" s="836">
        <v>3</v>
      </c>
      <c r="P3417" s="835">
        <v>3706.8900000000003</v>
      </c>
      <c r="Q3417" s="837">
        <v>0.5</v>
      </c>
      <c r="R3417" s="832">
        <v>3</v>
      </c>
      <c r="S3417" s="837">
        <v>0.5</v>
      </c>
      <c r="T3417" s="836">
        <v>1.5</v>
      </c>
      <c r="U3417" s="838">
        <v>0.5</v>
      </c>
    </row>
    <row r="3418" spans="1:21" ht="14.4" customHeight="1" x14ac:dyDescent="0.3">
      <c r="A3418" s="831">
        <v>10</v>
      </c>
      <c r="B3418" s="832" t="s">
        <v>2982</v>
      </c>
      <c r="C3418" s="832" t="s">
        <v>2997</v>
      </c>
      <c r="D3418" s="833" t="s">
        <v>6901</v>
      </c>
      <c r="E3418" s="834" t="s">
        <v>3047</v>
      </c>
      <c r="F3418" s="832" t="s">
        <v>2984</v>
      </c>
      <c r="G3418" s="832" t="s">
        <v>3323</v>
      </c>
      <c r="H3418" s="832" t="s">
        <v>630</v>
      </c>
      <c r="I3418" s="832" t="s">
        <v>3324</v>
      </c>
      <c r="J3418" s="832" t="s">
        <v>702</v>
      </c>
      <c r="K3418" s="832" t="s">
        <v>3325</v>
      </c>
      <c r="L3418" s="835">
        <v>0</v>
      </c>
      <c r="M3418" s="835">
        <v>0</v>
      </c>
      <c r="N3418" s="832">
        <v>1</v>
      </c>
      <c r="O3418" s="836">
        <v>0.5</v>
      </c>
      <c r="P3418" s="835">
        <v>0</v>
      </c>
      <c r="Q3418" s="837"/>
      <c r="R3418" s="832">
        <v>1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10</v>
      </c>
      <c r="B3419" s="832" t="s">
        <v>2982</v>
      </c>
      <c r="C3419" s="832" t="s">
        <v>2997</v>
      </c>
      <c r="D3419" s="833" t="s">
        <v>6901</v>
      </c>
      <c r="E3419" s="834" t="s">
        <v>3047</v>
      </c>
      <c r="F3419" s="832" t="s">
        <v>2984</v>
      </c>
      <c r="G3419" s="832" t="s">
        <v>4103</v>
      </c>
      <c r="H3419" s="832" t="s">
        <v>689</v>
      </c>
      <c r="I3419" s="832" t="s">
        <v>4104</v>
      </c>
      <c r="J3419" s="832" t="s">
        <v>4105</v>
      </c>
      <c r="K3419" s="832" t="s">
        <v>4106</v>
      </c>
      <c r="L3419" s="835">
        <v>68.19</v>
      </c>
      <c r="M3419" s="835">
        <v>818.28</v>
      </c>
      <c r="N3419" s="832">
        <v>12</v>
      </c>
      <c r="O3419" s="836">
        <v>2.5</v>
      </c>
      <c r="P3419" s="835">
        <v>818.28</v>
      </c>
      <c r="Q3419" s="837">
        <v>1</v>
      </c>
      <c r="R3419" s="832">
        <v>12</v>
      </c>
      <c r="S3419" s="837">
        <v>1</v>
      </c>
      <c r="T3419" s="836">
        <v>2.5</v>
      </c>
      <c r="U3419" s="838">
        <v>1</v>
      </c>
    </row>
    <row r="3420" spans="1:21" ht="14.4" customHeight="1" x14ac:dyDescent="0.3">
      <c r="A3420" s="831">
        <v>10</v>
      </c>
      <c r="B3420" s="832" t="s">
        <v>2982</v>
      </c>
      <c r="C3420" s="832" t="s">
        <v>2997</v>
      </c>
      <c r="D3420" s="833" t="s">
        <v>6901</v>
      </c>
      <c r="E3420" s="834" t="s">
        <v>3047</v>
      </c>
      <c r="F3420" s="832" t="s">
        <v>2984</v>
      </c>
      <c r="G3420" s="832" t="s">
        <v>4103</v>
      </c>
      <c r="H3420" s="832" t="s">
        <v>630</v>
      </c>
      <c r="I3420" s="832" t="s">
        <v>5792</v>
      </c>
      <c r="J3420" s="832" t="s">
        <v>5793</v>
      </c>
      <c r="K3420" s="832" t="s">
        <v>5794</v>
      </c>
      <c r="L3420" s="835">
        <v>0</v>
      </c>
      <c r="M3420" s="835">
        <v>0</v>
      </c>
      <c r="N3420" s="832">
        <v>3</v>
      </c>
      <c r="O3420" s="836">
        <v>0.5</v>
      </c>
      <c r="P3420" s="835">
        <v>0</v>
      </c>
      <c r="Q3420" s="837"/>
      <c r="R3420" s="832">
        <v>3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10</v>
      </c>
      <c r="B3421" s="832" t="s">
        <v>2982</v>
      </c>
      <c r="C3421" s="832" t="s">
        <v>2997</v>
      </c>
      <c r="D3421" s="833" t="s">
        <v>6901</v>
      </c>
      <c r="E3421" s="834" t="s">
        <v>3047</v>
      </c>
      <c r="F3421" s="832" t="s">
        <v>2984</v>
      </c>
      <c r="G3421" s="832" t="s">
        <v>3126</v>
      </c>
      <c r="H3421" s="832" t="s">
        <v>630</v>
      </c>
      <c r="I3421" s="832" t="s">
        <v>3127</v>
      </c>
      <c r="J3421" s="832" t="s">
        <v>1056</v>
      </c>
      <c r="K3421" s="832" t="s">
        <v>3128</v>
      </c>
      <c r="L3421" s="835">
        <v>61.97</v>
      </c>
      <c r="M3421" s="835">
        <v>61.97</v>
      </c>
      <c r="N3421" s="832">
        <v>1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10</v>
      </c>
      <c r="B3422" s="832" t="s">
        <v>2982</v>
      </c>
      <c r="C3422" s="832" t="s">
        <v>2997</v>
      </c>
      <c r="D3422" s="833" t="s">
        <v>6901</v>
      </c>
      <c r="E3422" s="834" t="s">
        <v>3047</v>
      </c>
      <c r="F3422" s="832" t="s">
        <v>2984</v>
      </c>
      <c r="G3422" s="832" t="s">
        <v>4022</v>
      </c>
      <c r="H3422" s="832" t="s">
        <v>630</v>
      </c>
      <c r="I3422" s="832" t="s">
        <v>5795</v>
      </c>
      <c r="J3422" s="832" t="s">
        <v>5796</v>
      </c>
      <c r="K3422" s="832" t="s">
        <v>5797</v>
      </c>
      <c r="L3422" s="835">
        <v>111.31</v>
      </c>
      <c r="M3422" s="835">
        <v>2894.0599999999995</v>
      </c>
      <c r="N3422" s="832">
        <v>26</v>
      </c>
      <c r="O3422" s="836">
        <v>17</v>
      </c>
      <c r="P3422" s="835">
        <v>667.8599999999999</v>
      </c>
      <c r="Q3422" s="837">
        <v>0.23076923076923078</v>
      </c>
      <c r="R3422" s="832">
        <v>6</v>
      </c>
      <c r="S3422" s="837">
        <v>0.23076923076923078</v>
      </c>
      <c r="T3422" s="836">
        <v>4.5</v>
      </c>
      <c r="U3422" s="838">
        <v>0.26470588235294118</v>
      </c>
    </row>
    <row r="3423" spans="1:21" ht="14.4" customHeight="1" x14ac:dyDescent="0.3">
      <c r="A3423" s="831">
        <v>10</v>
      </c>
      <c r="B3423" s="832" t="s">
        <v>2982</v>
      </c>
      <c r="C3423" s="832" t="s">
        <v>2997</v>
      </c>
      <c r="D3423" s="833" t="s">
        <v>6901</v>
      </c>
      <c r="E3423" s="834" t="s">
        <v>3047</v>
      </c>
      <c r="F3423" s="832" t="s">
        <v>2984</v>
      </c>
      <c r="G3423" s="832" t="s">
        <v>4022</v>
      </c>
      <c r="H3423" s="832" t="s">
        <v>630</v>
      </c>
      <c r="I3423" s="832" t="s">
        <v>4023</v>
      </c>
      <c r="J3423" s="832" t="s">
        <v>4024</v>
      </c>
      <c r="K3423" s="832" t="s">
        <v>4025</v>
      </c>
      <c r="L3423" s="835">
        <v>54.36</v>
      </c>
      <c r="M3423" s="835">
        <v>271.8</v>
      </c>
      <c r="N3423" s="832">
        <v>5</v>
      </c>
      <c r="O3423" s="836">
        <v>4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10</v>
      </c>
      <c r="B3424" s="832" t="s">
        <v>2982</v>
      </c>
      <c r="C3424" s="832" t="s">
        <v>2997</v>
      </c>
      <c r="D3424" s="833" t="s">
        <v>6901</v>
      </c>
      <c r="E3424" s="834" t="s">
        <v>3047</v>
      </c>
      <c r="F3424" s="832" t="s">
        <v>2984</v>
      </c>
      <c r="G3424" s="832" t="s">
        <v>4022</v>
      </c>
      <c r="H3424" s="832" t="s">
        <v>630</v>
      </c>
      <c r="I3424" s="832" t="s">
        <v>4285</v>
      </c>
      <c r="J3424" s="832" t="s">
        <v>4286</v>
      </c>
      <c r="K3424" s="832" t="s">
        <v>4287</v>
      </c>
      <c r="L3424" s="835">
        <v>48.92</v>
      </c>
      <c r="M3424" s="835">
        <v>244.60000000000002</v>
      </c>
      <c r="N3424" s="832">
        <v>5</v>
      </c>
      <c r="O3424" s="836">
        <v>2</v>
      </c>
      <c r="P3424" s="835">
        <v>48.92</v>
      </c>
      <c r="Q3424" s="837">
        <v>0.19999999999999998</v>
      </c>
      <c r="R3424" s="832">
        <v>1</v>
      </c>
      <c r="S3424" s="837">
        <v>0.2</v>
      </c>
      <c r="T3424" s="836">
        <v>0.5</v>
      </c>
      <c r="U3424" s="838">
        <v>0.25</v>
      </c>
    </row>
    <row r="3425" spans="1:21" ht="14.4" customHeight="1" x14ac:dyDescent="0.3">
      <c r="A3425" s="831">
        <v>10</v>
      </c>
      <c r="B3425" s="832" t="s">
        <v>2982</v>
      </c>
      <c r="C3425" s="832" t="s">
        <v>2997</v>
      </c>
      <c r="D3425" s="833" t="s">
        <v>6901</v>
      </c>
      <c r="E3425" s="834" t="s">
        <v>3047</v>
      </c>
      <c r="F3425" s="832" t="s">
        <v>2984</v>
      </c>
      <c r="G3425" s="832" t="s">
        <v>4022</v>
      </c>
      <c r="H3425" s="832" t="s">
        <v>689</v>
      </c>
      <c r="I3425" s="832" t="s">
        <v>5798</v>
      </c>
      <c r="J3425" s="832" t="s">
        <v>5799</v>
      </c>
      <c r="K3425" s="832" t="s">
        <v>5800</v>
      </c>
      <c r="L3425" s="835">
        <v>97.41</v>
      </c>
      <c r="M3425" s="835">
        <v>1071.5099999999998</v>
      </c>
      <c r="N3425" s="832">
        <v>11</v>
      </c>
      <c r="O3425" s="836">
        <v>7</v>
      </c>
      <c r="P3425" s="835">
        <v>779.27999999999986</v>
      </c>
      <c r="Q3425" s="837">
        <v>0.72727272727272729</v>
      </c>
      <c r="R3425" s="832">
        <v>8</v>
      </c>
      <c r="S3425" s="837">
        <v>0.72727272727272729</v>
      </c>
      <c r="T3425" s="836">
        <v>4.5</v>
      </c>
      <c r="U3425" s="838">
        <v>0.6428571428571429</v>
      </c>
    </row>
    <row r="3426" spans="1:21" ht="14.4" customHeight="1" x14ac:dyDescent="0.3">
      <c r="A3426" s="831">
        <v>10</v>
      </c>
      <c r="B3426" s="832" t="s">
        <v>2982</v>
      </c>
      <c r="C3426" s="832" t="s">
        <v>2997</v>
      </c>
      <c r="D3426" s="833" t="s">
        <v>6901</v>
      </c>
      <c r="E3426" s="834" t="s">
        <v>3047</v>
      </c>
      <c r="F3426" s="832" t="s">
        <v>2984</v>
      </c>
      <c r="G3426" s="832" t="s">
        <v>4022</v>
      </c>
      <c r="H3426" s="832" t="s">
        <v>630</v>
      </c>
      <c r="I3426" s="832" t="s">
        <v>5801</v>
      </c>
      <c r="J3426" s="832" t="s">
        <v>5802</v>
      </c>
      <c r="K3426" s="832" t="s">
        <v>5150</v>
      </c>
      <c r="L3426" s="835">
        <v>645.07000000000005</v>
      </c>
      <c r="M3426" s="835">
        <v>6450.7000000000007</v>
      </c>
      <c r="N3426" s="832">
        <v>10</v>
      </c>
      <c r="O3426" s="836">
        <v>2.5</v>
      </c>
      <c r="P3426" s="835">
        <v>5805.630000000001</v>
      </c>
      <c r="Q3426" s="837">
        <v>0.9</v>
      </c>
      <c r="R3426" s="832">
        <v>9</v>
      </c>
      <c r="S3426" s="837">
        <v>0.9</v>
      </c>
      <c r="T3426" s="836">
        <v>1.5</v>
      </c>
      <c r="U3426" s="838">
        <v>0.6</v>
      </c>
    </row>
    <row r="3427" spans="1:21" ht="14.4" customHeight="1" x14ac:dyDescent="0.3">
      <c r="A3427" s="831">
        <v>10</v>
      </c>
      <c r="B3427" s="832" t="s">
        <v>2982</v>
      </c>
      <c r="C3427" s="832" t="s">
        <v>2997</v>
      </c>
      <c r="D3427" s="833" t="s">
        <v>6901</v>
      </c>
      <c r="E3427" s="834" t="s">
        <v>3047</v>
      </c>
      <c r="F3427" s="832" t="s">
        <v>2984</v>
      </c>
      <c r="G3427" s="832" t="s">
        <v>4022</v>
      </c>
      <c r="H3427" s="832" t="s">
        <v>630</v>
      </c>
      <c r="I3427" s="832" t="s">
        <v>5803</v>
      </c>
      <c r="J3427" s="832" t="s">
        <v>5804</v>
      </c>
      <c r="K3427" s="832" t="s">
        <v>5805</v>
      </c>
      <c r="L3427" s="835">
        <v>97.41</v>
      </c>
      <c r="M3427" s="835">
        <v>681.87</v>
      </c>
      <c r="N3427" s="832">
        <v>7</v>
      </c>
      <c r="O3427" s="836">
        <v>5.5</v>
      </c>
      <c r="P3427" s="835">
        <v>292.23</v>
      </c>
      <c r="Q3427" s="837">
        <v>0.4285714285714286</v>
      </c>
      <c r="R3427" s="832">
        <v>3</v>
      </c>
      <c r="S3427" s="837">
        <v>0.42857142857142855</v>
      </c>
      <c r="T3427" s="836">
        <v>2.5</v>
      </c>
      <c r="U3427" s="838">
        <v>0.45454545454545453</v>
      </c>
    </row>
    <row r="3428" spans="1:21" ht="14.4" customHeight="1" x14ac:dyDescent="0.3">
      <c r="A3428" s="831">
        <v>10</v>
      </c>
      <c r="B3428" s="832" t="s">
        <v>2982</v>
      </c>
      <c r="C3428" s="832" t="s">
        <v>2997</v>
      </c>
      <c r="D3428" s="833" t="s">
        <v>6901</v>
      </c>
      <c r="E3428" s="834" t="s">
        <v>3047</v>
      </c>
      <c r="F3428" s="832" t="s">
        <v>2984</v>
      </c>
      <c r="G3428" s="832" t="s">
        <v>4022</v>
      </c>
      <c r="H3428" s="832" t="s">
        <v>630</v>
      </c>
      <c r="I3428" s="832" t="s">
        <v>5803</v>
      </c>
      <c r="J3428" s="832" t="s">
        <v>5804</v>
      </c>
      <c r="K3428" s="832" t="s">
        <v>5805</v>
      </c>
      <c r="L3428" s="835">
        <v>103.7</v>
      </c>
      <c r="M3428" s="835">
        <v>207.4</v>
      </c>
      <c r="N3428" s="832">
        <v>2</v>
      </c>
      <c r="O3428" s="836">
        <v>1</v>
      </c>
      <c r="P3428" s="835">
        <v>103.7</v>
      </c>
      <c r="Q3428" s="837">
        <v>0.5</v>
      </c>
      <c r="R3428" s="832">
        <v>1</v>
      </c>
      <c r="S3428" s="837">
        <v>0.5</v>
      </c>
      <c r="T3428" s="836">
        <v>0.5</v>
      </c>
      <c r="U3428" s="838">
        <v>0.5</v>
      </c>
    </row>
    <row r="3429" spans="1:21" ht="14.4" customHeight="1" x14ac:dyDescent="0.3">
      <c r="A3429" s="831">
        <v>10</v>
      </c>
      <c r="B3429" s="832" t="s">
        <v>2982</v>
      </c>
      <c r="C3429" s="832" t="s">
        <v>2997</v>
      </c>
      <c r="D3429" s="833" t="s">
        <v>6901</v>
      </c>
      <c r="E3429" s="834" t="s">
        <v>3047</v>
      </c>
      <c r="F3429" s="832" t="s">
        <v>2984</v>
      </c>
      <c r="G3429" s="832" t="s">
        <v>3133</v>
      </c>
      <c r="H3429" s="832" t="s">
        <v>689</v>
      </c>
      <c r="I3429" s="832" t="s">
        <v>2538</v>
      </c>
      <c r="J3429" s="832" t="s">
        <v>2539</v>
      </c>
      <c r="K3429" s="832" t="s">
        <v>2540</v>
      </c>
      <c r="L3429" s="835">
        <v>69.16</v>
      </c>
      <c r="M3429" s="835">
        <v>69.16</v>
      </c>
      <c r="N3429" s="832">
        <v>1</v>
      </c>
      <c r="O3429" s="836">
        <v>0.5</v>
      </c>
      <c r="P3429" s="835">
        <v>69.16</v>
      </c>
      <c r="Q3429" s="837">
        <v>1</v>
      </c>
      <c r="R3429" s="832">
        <v>1</v>
      </c>
      <c r="S3429" s="837">
        <v>1</v>
      </c>
      <c r="T3429" s="836">
        <v>0.5</v>
      </c>
      <c r="U3429" s="838">
        <v>1</v>
      </c>
    </row>
    <row r="3430" spans="1:21" ht="14.4" customHeight="1" x14ac:dyDescent="0.3">
      <c r="A3430" s="831">
        <v>10</v>
      </c>
      <c r="B3430" s="832" t="s">
        <v>2982</v>
      </c>
      <c r="C3430" s="832" t="s">
        <v>2997</v>
      </c>
      <c r="D3430" s="833" t="s">
        <v>6901</v>
      </c>
      <c r="E3430" s="834" t="s">
        <v>3047</v>
      </c>
      <c r="F3430" s="832" t="s">
        <v>2984</v>
      </c>
      <c r="G3430" s="832" t="s">
        <v>3133</v>
      </c>
      <c r="H3430" s="832" t="s">
        <v>630</v>
      </c>
      <c r="I3430" s="832" t="s">
        <v>5806</v>
      </c>
      <c r="J3430" s="832" t="s">
        <v>2539</v>
      </c>
      <c r="K3430" s="832" t="s">
        <v>5807</v>
      </c>
      <c r="L3430" s="835">
        <v>0</v>
      </c>
      <c r="M3430" s="835">
        <v>0</v>
      </c>
      <c r="N3430" s="832">
        <v>2</v>
      </c>
      <c r="O3430" s="836">
        <v>1.5</v>
      </c>
      <c r="P3430" s="835">
        <v>0</v>
      </c>
      <c r="Q3430" s="837"/>
      <c r="R3430" s="832">
        <v>1</v>
      </c>
      <c r="S3430" s="837">
        <v>0.5</v>
      </c>
      <c r="T3430" s="836">
        <v>1</v>
      </c>
      <c r="U3430" s="838">
        <v>0.66666666666666663</v>
      </c>
    </row>
    <row r="3431" spans="1:21" ht="14.4" customHeight="1" x14ac:dyDescent="0.3">
      <c r="A3431" s="831">
        <v>10</v>
      </c>
      <c r="B3431" s="832" t="s">
        <v>2982</v>
      </c>
      <c r="C3431" s="832" t="s">
        <v>2997</v>
      </c>
      <c r="D3431" s="833" t="s">
        <v>6901</v>
      </c>
      <c r="E3431" s="834" t="s">
        <v>3047</v>
      </c>
      <c r="F3431" s="832" t="s">
        <v>2984</v>
      </c>
      <c r="G3431" s="832" t="s">
        <v>3133</v>
      </c>
      <c r="H3431" s="832" t="s">
        <v>689</v>
      </c>
      <c r="I3431" s="832" t="s">
        <v>2855</v>
      </c>
      <c r="J3431" s="832" t="s">
        <v>2539</v>
      </c>
      <c r="K3431" s="832" t="s">
        <v>2856</v>
      </c>
      <c r="L3431" s="835">
        <v>207.45</v>
      </c>
      <c r="M3431" s="835">
        <v>14314.049999999992</v>
      </c>
      <c r="N3431" s="832">
        <v>69</v>
      </c>
      <c r="O3431" s="836">
        <v>48</v>
      </c>
      <c r="P3431" s="835">
        <v>6016.0499999999965</v>
      </c>
      <c r="Q3431" s="837">
        <v>0.42028985507246375</v>
      </c>
      <c r="R3431" s="832">
        <v>29</v>
      </c>
      <c r="S3431" s="837">
        <v>0.42028985507246375</v>
      </c>
      <c r="T3431" s="836">
        <v>21.5</v>
      </c>
      <c r="U3431" s="838">
        <v>0.44791666666666669</v>
      </c>
    </row>
    <row r="3432" spans="1:21" ht="14.4" customHeight="1" x14ac:dyDescent="0.3">
      <c r="A3432" s="831">
        <v>10</v>
      </c>
      <c r="B3432" s="832" t="s">
        <v>2982</v>
      </c>
      <c r="C3432" s="832" t="s">
        <v>2997</v>
      </c>
      <c r="D3432" s="833" t="s">
        <v>6901</v>
      </c>
      <c r="E3432" s="834" t="s">
        <v>3047</v>
      </c>
      <c r="F3432" s="832" t="s">
        <v>2984</v>
      </c>
      <c r="G3432" s="832" t="s">
        <v>3133</v>
      </c>
      <c r="H3432" s="832" t="s">
        <v>689</v>
      </c>
      <c r="I3432" s="832" t="s">
        <v>2855</v>
      </c>
      <c r="J3432" s="832" t="s">
        <v>2539</v>
      </c>
      <c r="K3432" s="832" t="s">
        <v>2856</v>
      </c>
      <c r="L3432" s="835">
        <v>176.32</v>
      </c>
      <c r="M3432" s="835">
        <v>4055.3599999999997</v>
      </c>
      <c r="N3432" s="832">
        <v>23</v>
      </c>
      <c r="O3432" s="836">
        <v>17.5</v>
      </c>
      <c r="P3432" s="835">
        <v>1763.1999999999996</v>
      </c>
      <c r="Q3432" s="837">
        <v>0.43478260869565211</v>
      </c>
      <c r="R3432" s="832">
        <v>10</v>
      </c>
      <c r="S3432" s="837">
        <v>0.43478260869565216</v>
      </c>
      <c r="T3432" s="836">
        <v>7</v>
      </c>
      <c r="U3432" s="838">
        <v>0.4</v>
      </c>
    </row>
    <row r="3433" spans="1:21" ht="14.4" customHeight="1" x14ac:dyDescent="0.3">
      <c r="A3433" s="831">
        <v>10</v>
      </c>
      <c r="B3433" s="832" t="s">
        <v>2982</v>
      </c>
      <c r="C3433" s="832" t="s">
        <v>2997</v>
      </c>
      <c r="D3433" s="833" t="s">
        <v>6901</v>
      </c>
      <c r="E3433" s="834" t="s">
        <v>3047</v>
      </c>
      <c r="F3433" s="832" t="s">
        <v>2984</v>
      </c>
      <c r="G3433" s="832" t="s">
        <v>3133</v>
      </c>
      <c r="H3433" s="832" t="s">
        <v>630</v>
      </c>
      <c r="I3433" s="832" t="s">
        <v>5808</v>
      </c>
      <c r="J3433" s="832" t="s">
        <v>2539</v>
      </c>
      <c r="K3433" s="832" t="s">
        <v>5809</v>
      </c>
      <c r="L3433" s="835">
        <v>0</v>
      </c>
      <c r="M3433" s="835">
        <v>0</v>
      </c>
      <c r="N3433" s="832">
        <v>3</v>
      </c>
      <c r="O3433" s="836">
        <v>2</v>
      </c>
      <c r="P3433" s="835">
        <v>0</v>
      </c>
      <c r="Q3433" s="837"/>
      <c r="R3433" s="832">
        <v>1</v>
      </c>
      <c r="S3433" s="837">
        <v>0.33333333333333331</v>
      </c>
      <c r="T3433" s="836">
        <v>0.5</v>
      </c>
      <c r="U3433" s="838">
        <v>0.25</v>
      </c>
    </row>
    <row r="3434" spans="1:21" ht="14.4" customHeight="1" x14ac:dyDescent="0.3">
      <c r="A3434" s="831">
        <v>10</v>
      </c>
      <c r="B3434" s="832" t="s">
        <v>2982</v>
      </c>
      <c r="C3434" s="832" t="s">
        <v>2997</v>
      </c>
      <c r="D3434" s="833" t="s">
        <v>6901</v>
      </c>
      <c r="E3434" s="834" t="s">
        <v>3047</v>
      </c>
      <c r="F3434" s="832" t="s">
        <v>2984</v>
      </c>
      <c r="G3434" s="832" t="s">
        <v>3133</v>
      </c>
      <c r="H3434" s="832" t="s">
        <v>630</v>
      </c>
      <c r="I3434" s="832" t="s">
        <v>5118</v>
      </c>
      <c r="J3434" s="832" t="s">
        <v>4116</v>
      </c>
      <c r="K3434" s="832" t="s">
        <v>4270</v>
      </c>
      <c r="L3434" s="835">
        <v>115.26</v>
      </c>
      <c r="M3434" s="835">
        <v>691.56000000000006</v>
      </c>
      <c r="N3434" s="832">
        <v>6</v>
      </c>
      <c r="O3434" s="836">
        <v>2</v>
      </c>
      <c r="P3434" s="835">
        <v>115.26</v>
      </c>
      <c r="Q3434" s="837">
        <v>0.16666666666666666</v>
      </c>
      <c r="R3434" s="832">
        <v>1</v>
      </c>
      <c r="S3434" s="837">
        <v>0.16666666666666666</v>
      </c>
      <c r="T3434" s="836">
        <v>0.5</v>
      </c>
      <c r="U3434" s="838">
        <v>0.25</v>
      </c>
    </row>
    <row r="3435" spans="1:21" ht="14.4" customHeight="1" x14ac:dyDescent="0.3">
      <c r="A3435" s="831">
        <v>10</v>
      </c>
      <c r="B3435" s="832" t="s">
        <v>2982</v>
      </c>
      <c r="C3435" s="832" t="s">
        <v>2997</v>
      </c>
      <c r="D3435" s="833" t="s">
        <v>6901</v>
      </c>
      <c r="E3435" s="834" t="s">
        <v>3047</v>
      </c>
      <c r="F3435" s="832" t="s">
        <v>2984</v>
      </c>
      <c r="G3435" s="832" t="s">
        <v>3133</v>
      </c>
      <c r="H3435" s="832" t="s">
        <v>630</v>
      </c>
      <c r="I3435" s="832" t="s">
        <v>5118</v>
      </c>
      <c r="J3435" s="832" t="s">
        <v>4116</v>
      </c>
      <c r="K3435" s="832" t="s">
        <v>4270</v>
      </c>
      <c r="L3435" s="835">
        <v>97.96</v>
      </c>
      <c r="M3435" s="835">
        <v>97.96</v>
      </c>
      <c r="N3435" s="832">
        <v>1</v>
      </c>
      <c r="O3435" s="836">
        <v>1</v>
      </c>
      <c r="P3435" s="835">
        <v>97.96</v>
      </c>
      <c r="Q3435" s="837">
        <v>1</v>
      </c>
      <c r="R3435" s="832">
        <v>1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10</v>
      </c>
      <c r="B3436" s="832" t="s">
        <v>2982</v>
      </c>
      <c r="C3436" s="832" t="s">
        <v>2997</v>
      </c>
      <c r="D3436" s="833" t="s">
        <v>6901</v>
      </c>
      <c r="E3436" s="834" t="s">
        <v>3047</v>
      </c>
      <c r="F3436" s="832" t="s">
        <v>2984</v>
      </c>
      <c r="G3436" s="832" t="s">
        <v>3133</v>
      </c>
      <c r="H3436" s="832" t="s">
        <v>630</v>
      </c>
      <c r="I3436" s="832" t="s">
        <v>5810</v>
      </c>
      <c r="J3436" s="832" t="s">
        <v>4116</v>
      </c>
      <c r="K3436" s="832" t="s">
        <v>5811</v>
      </c>
      <c r="L3436" s="835">
        <v>46.1</v>
      </c>
      <c r="M3436" s="835">
        <v>322.70000000000005</v>
      </c>
      <c r="N3436" s="832">
        <v>7</v>
      </c>
      <c r="O3436" s="836">
        <v>6.5</v>
      </c>
      <c r="P3436" s="835">
        <v>138.30000000000001</v>
      </c>
      <c r="Q3436" s="837">
        <v>0.42857142857142855</v>
      </c>
      <c r="R3436" s="832">
        <v>3</v>
      </c>
      <c r="S3436" s="837">
        <v>0.42857142857142855</v>
      </c>
      <c r="T3436" s="836">
        <v>2.5</v>
      </c>
      <c r="U3436" s="838">
        <v>0.38461538461538464</v>
      </c>
    </row>
    <row r="3437" spans="1:21" ht="14.4" customHeight="1" x14ac:dyDescent="0.3">
      <c r="A3437" s="831">
        <v>10</v>
      </c>
      <c r="B3437" s="832" t="s">
        <v>2982</v>
      </c>
      <c r="C3437" s="832" t="s">
        <v>2997</v>
      </c>
      <c r="D3437" s="833" t="s">
        <v>6901</v>
      </c>
      <c r="E3437" s="834" t="s">
        <v>3047</v>
      </c>
      <c r="F3437" s="832" t="s">
        <v>2984</v>
      </c>
      <c r="G3437" s="832" t="s">
        <v>3133</v>
      </c>
      <c r="H3437" s="832" t="s">
        <v>630</v>
      </c>
      <c r="I3437" s="832" t="s">
        <v>5810</v>
      </c>
      <c r="J3437" s="832" t="s">
        <v>4116</v>
      </c>
      <c r="K3437" s="832" t="s">
        <v>5811</v>
      </c>
      <c r="L3437" s="835">
        <v>39.18</v>
      </c>
      <c r="M3437" s="835">
        <v>117.53999999999999</v>
      </c>
      <c r="N3437" s="832">
        <v>3</v>
      </c>
      <c r="O3437" s="836">
        <v>2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10</v>
      </c>
      <c r="B3438" s="832" t="s">
        <v>2982</v>
      </c>
      <c r="C3438" s="832" t="s">
        <v>2997</v>
      </c>
      <c r="D3438" s="833" t="s">
        <v>6901</v>
      </c>
      <c r="E3438" s="834" t="s">
        <v>3047</v>
      </c>
      <c r="F3438" s="832" t="s">
        <v>2984</v>
      </c>
      <c r="G3438" s="832" t="s">
        <v>3133</v>
      </c>
      <c r="H3438" s="832" t="s">
        <v>630</v>
      </c>
      <c r="I3438" s="832" t="s">
        <v>4115</v>
      </c>
      <c r="J3438" s="832" t="s">
        <v>4116</v>
      </c>
      <c r="K3438" s="832" t="s">
        <v>3110</v>
      </c>
      <c r="L3438" s="835">
        <v>207.45</v>
      </c>
      <c r="M3438" s="835">
        <v>3734.0999999999995</v>
      </c>
      <c r="N3438" s="832">
        <v>18</v>
      </c>
      <c r="O3438" s="836">
        <v>11</v>
      </c>
      <c r="P3438" s="835">
        <v>829.8</v>
      </c>
      <c r="Q3438" s="837">
        <v>0.22222222222222224</v>
      </c>
      <c r="R3438" s="832">
        <v>4</v>
      </c>
      <c r="S3438" s="837">
        <v>0.22222222222222221</v>
      </c>
      <c r="T3438" s="836">
        <v>2.5</v>
      </c>
      <c r="U3438" s="838">
        <v>0.22727272727272727</v>
      </c>
    </row>
    <row r="3439" spans="1:21" ht="14.4" customHeight="1" x14ac:dyDescent="0.3">
      <c r="A3439" s="831">
        <v>10</v>
      </c>
      <c r="B3439" s="832" t="s">
        <v>2982</v>
      </c>
      <c r="C3439" s="832" t="s">
        <v>2997</v>
      </c>
      <c r="D3439" s="833" t="s">
        <v>6901</v>
      </c>
      <c r="E3439" s="834" t="s">
        <v>3047</v>
      </c>
      <c r="F3439" s="832" t="s">
        <v>2984</v>
      </c>
      <c r="G3439" s="832" t="s">
        <v>3133</v>
      </c>
      <c r="H3439" s="832" t="s">
        <v>630</v>
      </c>
      <c r="I3439" s="832" t="s">
        <v>4115</v>
      </c>
      <c r="J3439" s="832" t="s">
        <v>4116</v>
      </c>
      <c r="K3439" s="832" t="s">
        <v>3110</v>
      </c>
      <c r="L3439" s="835">
        <v>176.32</v>
      </c>
      <c r="M3439" s="835">
        <v>881.59999999999991</v>
      </c>
      <c r="N3439" s="832">
        <v>5</v>
      </c>
      <c r="O3439" s="836">
        <v>4</v>
      </c>
      <c r="P3439" s="835">
        <v>176.32</v>
      </c>
      <c r="Q3439" s="837">
        <v>0.2</v>
      </c>
      <c r="R3439" s="832">
        <v>1</v>
      </c>
      <c r="S3439" s="837">
        <v>0.2</v>
      </c>
      <c r="T3439" s="836">
        <v>0.5</v>
      </c>
      <c r="U3439" s="838">
        <v>0.125</v>
      </c>
    </row>
    <row r="3440" spans="1:21" ht="14.4" customHeight="1" x14ac:dyDescent="0.3">
      <c r="A3440" s="831">
        <v>10</v>
      </c>
      <c r="B3440" s="832" t="s">
        <v>2982</v>
      </c>
      <c r="C3440" s="832" t="s">
        <v>2997</v>
      </c>
      <c r="D3440" s="833" t="s">
        <v>6901</v>
      </c>
      <c r="E3440" s="834" t="s">
        <v>3047</v>
      </c>
      <c r="F3440" s="832" t="s">
        <v>2984</v>
      </c>
      <c r="G3440" s="832" t="s">
        <v>3133</v>
      </c>
      <c r="H3440" s="832" t="s">
        <v>630</v>
      </c>
      <c r="I3440" s="832" t="s">
        <v>3495</v>
      </c>
      <c r="J3440" s="832" t="s">
        <v>2539</v>
      </c>
      <c r="K3440" s="832" t="s">
        <v>3496</v>
      </c>
      <c r="L3440" s="835">
        <v>0</v>
      </c>
      <c r="M3440" s="835">
        <v>0</v>
      </c>
      <c r="N3440" s="832">
        <v>1</v>
      </c>
      <c r="O3440" s="836">
        <v>0.5</v>
      </c>
      <c r="P3440" s="835">
        <v>0</v>
      </c>
      <c r="Q3440" s="837"/>
      <c r="R3440" s="832">
        <v>1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10</v>
      </c>
      <c r="B3441" s="832" t="s">
        <v>2982</v>
      </c>
      <c r="C3441" s="832" t="s">
        <v>2997</v>
      </c>
      <c r="D3441" s="833" t="s">
        <v>6901</v>
      </c>
      <c r="E3441" s="834" t="s">
        <v>3047</v>
      </c>
      <c r="F3441" s="832" t="s">
        <v>2984</v>
      </c>
      <c r="G3441" s="832" t="s">
        <v>3133</v>
      </c>
      <c r="H3441" s="832" t="s">
        <v>630</v>
      </c>
      <c r="I3441" s="832" t="s">
        <v>5812</v>
      </c>
      <c r="J3441" s="832" t="s">
        <v>3135</v>
      </c>
      <c r="K3441" s="832" t="s">
        <v>5813</v>
      </c>
      <c r="L3441" s="835">
        <v>207.45</v>
      </c>
      <c r="M3441" s="835">
        <v>622.34999999999991</v>
      </c>
      <c r="N3441" s="832">
        <v>3</v>
      </c>
      <c r="O3441" s="836">
        <v>2.5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10</v>
      </c>
      <c r="B3442" s="832" t="s">
        <v>2982</v>
      </c>
      <c r="C3442" s="832" t="s">
        <v>2997</v>
      </c>
      <c r="D3442" s="833" t="s">
        <v>6901</v>
      </c>
      <c r="E3442" s="834" t="s">
        <v>3047</v>
      </c>
      <c r="F3442" s="832" t="s">
        <v>2984</v>
      </c>
      <c r="G3442" s="832" t="s">
        <v>3133</v>
      </c>
      <c r="H3442" s="832" t="s">
        <v>630</v>
      </c>
      <c r="I3442" s="832" t="s">
        <v>5812</v>
      </c>
      <c r="J3442" s="832" t="s">
        <v>3135</v>
      </c>
      <c r="K3442" s="832" t="s">
        <v>5813</v>
      </c>
      <c r="L3442" s="835">
        <v>176.32</v>
      </c>
      <c r="M3442" s="835">
        <v>352.64</v>
      </c>
      <c r="N3442" s="832">
        <v>2</v>
      </c>
      <c r="O3442" s="836">
        <v>2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10</v>
      </c>
      <c r="B3443" s="832" t="s">
        <v>2982</v>
      </c>
      <c r="C3443" s="832" t="s">
        <v>2997</v>
      </c>
      <c r="D3443" s="833" t="s">
        <v>6901</v>
      </c>
      <c r="E3443" s="834" t="s">
        <v>3047</v>
      </c>
      <c r="F3443" s="832" t="s">
        <v>2984</v>
      </c>
      <c r="G3443" s="832" t="s">
        <v>3133</v>
      </c>
      <c r="H3443" s="832" t="s">
        <v>630</v>
      </c>
      <c r="I3443" s="832" t="s">
        <v>4922</v>
      </c>
      <c r="J3443" s="832" t="s">
        <v>3135</v>
      </c>
      <c r="K3443" s="832" t="s">
        <v>4923</v>
      </c>
      <c r="L3443" s="835">
        <v>97.96</v>
      </c>
      <c r="M3443" s="835">
        <v>97.96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10</v>
      </c>
      <c r="B3444" s="832" t="s">
        <v>2982</v>
      </c>
      <c r="C3444" s="832" t="s">
        <v>2997</v>
      </c>
      <c r="D3444" s="833" t="s">
        <v>6901</v>
      </c>
      <c r="E3444" s="834" t="s">
        <v>3047</v>
      </c>
      <c r="F3444" s="832" t="s">
        <v>2984</v>
      </c>
      <c r="G3444" s="832" t="s">
        <v>3133</v>
      </c>
      <c r="H3444" s="832" t="s">
        <v>630</v>
      </c>
      <c r="I3444" s="832" t="s">
        <v>5814</v>
      </c>
      <c r="J3444" s="832" t="s">
        <v>3135</v>
      </c>
      <c r="K3444" s="832" t="s">
        <v>5815</v>
      </c>
      <c r="L3444" s="835">
        <v>207.45</v>
      </c>
      <c r="M3444" s="835">
        <v>414.9</v>
      </c>
      <c r="N3444" s="832">
        <v>2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10</v>
      </c>
      <c r="B3445" s="832" t="s">
        <v>2982</v>
      </c>
      <c r="C3445" s="832" t="s">
        <v>2997</v>
      </c>
      <c r="D3445" s="833" t="s">
        <v>6901</v>
      </c>
      <c r="E3445" s="834" t="s">
        <v>3047</v>
      </c>
      <c r="F3445" s="832" t="s">
        <v>2984</v>
      </c>
      <c r="G3445" s="832" t="s">
        <v>3133</v>
      </c>
      <c r="H3445" s="832" t="s">
        <v>630</v>
      </c>
      <c r="I3445" s="832" t="s">
        <v>5814</v>
      </c>
      <c r="J3445" s="832" t="s">
        <v>3135</v>
      </c>
      <c r="K3445" s="832" t="s">
        <v>5815</v>
      </c>
      <c r="L3445" s="835">
        <v>176.32</v>
      </c>
      <c r="M3445" s="835">
        <v>176.32</v>
      </c>
      <c r="N3445" s="832">
        <v>1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10</v>
      </c>
      <c r="B3446" s="832" t="s">
        <v>2982</v>
      </c>
      <c r="C3446" s="832" t="s">
        <v>2997</v>
      </c>
      <c r="D3446" s="833" t="s">
        <v>6901</v>
      </c>
      <c r="E3446" s="834" t="s">
        <v>3047</v>
      </c>
      <c r="F3446" s="832" t="s">
        <v>2984</v>
      </c>
      <c r="G3446" s="832" t="s">
        <v>3133</v>
      </c>
      <c r="H3446" s="832" t="s">
        <v>630</v>
      </c>
      <c r="I3446" s="832" t="s">
        <v>5816</v>
      </c>
      <c r="J3446" s="832" t="s">
        <v>3135</v>
      </c>
      <c r="K3446" s="832" t="s">
        <v>5817</v>
      </c>
      <c r="L3446" s="835">
        <v>115.26</v>
      </c>
      <c r="M3446" s="835">
        <v>115.26</v>
      </c>
      <c r="N3446" s="832">
        <v>1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10</v>
      </c>
      <c r="B3447" s="832" t="s">
        <v>2982</v>
      </c>
      <c r="C3447" s="832" t="s">
        <v>2997</v>
      </c>
      <c r="D3447" s="833" t="s">
        <v>6901</v>
      </c>
      <c r="E3447" s="834" t="s">
        <v>3047</v>
      </c>
      <c r="F3447" s="832" t="s">
        <v>2984</v>
      </c>
      <c r="G3447" s="832" t="s">
        <v>3497</v>
      </c>
      <c r="H3447" s="832" t="s">
        <v>630</v>
      </c>
      <c r="I3447" s="832" t="s">
        <v>4240</v>
      </c>
      <c r="J3447" s="832" t="s">
        <v>3499</v>
      </c>
      <c r="K3447" s="832" t="s">
        <v>4241</v>
      </c>
      <c r="L3447" s="835">
        <v>0</v>
      </c>
      <c r="M3447" s="835">
        <v>0</v>
      </c>
      <c r="N3447" s="832">
        <v>1</v>
      </c>
      <c r="O3447" s="836">
        <v>0.5</v>
      </c>
      <c r="P3447" s="835">
        <v>0</v>
      </c>
      <c r="Q3447" s="837"/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10</v>
      </c>
      <c r="B3448" s="832" t="s">
        <v>2982</v>
      </c>
      <c r="C3448" s="832" t="s">
        <v>2997</v>
      </c>
      <c r="D3448" s="833" t="s">
        <v>6901</v>
      </c>
      <c r="E3448" s="834" t="s">
        <v>3047</v>
      </c>
      <c r="F3448" s="832" t="s">
        <v>2984</v>
      </c>
      <c r="G3448" s="832" t="s">
        <v>3497</v>
      </c>
      <c r="H3448" s="832" t="s">
        <v>630</v>
      </c>
      <c r="I3448" s="832" t="s">
        <v>5818</v>
      </c>
      <c r="J3448" s="832" t="s">
        <v>5819</v>
      </c>
      <c r="K3448" s="832" t="s">
        <v>5820</v>
      </c>
      <c r="L3448" s="835">
        <v>0</v>
      </c>
      <c r="M3448" s="835">
        <v>0</v>
      </c>
      <c r="N3448" s="832">
        <v>2</v>
      </c>
      <c r="O3448" s="836">
        <v>1</v>
      </c>
      <c r="P3448" s="835">
        <v>0</v>
      </c>
      <c r="Q3448" s="837"/>
      <c r="R3448" s="832">
        <v>1</v>
      </c>
      <c r="S3448" s="837">
        <v>0.5</v>
      </c>
      <c r="T3448" s="836">
        <v>0.5</v>
      </c>
      <c r="U3448" s="838">
        <v>0.5</v>
      </c>
    </row>
    <row r="3449" spans="1:21" ht="14.4" customHeight="1" x14ac:dyDescent="0.3">
      <c r="A3449" s="831">
        <v>10</v>
      </c>
      <c r="B3449" s="832" t="s">
        <v>2982</v>
      </c>
      <c r="C3449" s="832" t="s">
        <v>2997</v>
      </c>
      <c r="D3449" s="833" t="s">
        <v>6901</v>
      </c>
      <c r="E3449" s="834" t="s">
        <v>3047</v>
      </c>
      <c r="F3449" s="832" t="s">
        <v>2984</v>
      </c>
      <c r="G3449" s="832" t="s">
        <v>3575</v>
      </c>
      <c r="H3449" s="832" t="s">
        <v>630</v>
      </c>
      <c r="I3449" s="832" t="s">
        <v>3576</v>
      </c>
      <c r="J3449" s="832" t="s">
        <v>1478</v>
      </c>
      <c r="K3449" s="832" t="s">
        <v>3577</v>
      </c>
      <c r="L3449" s="835">
        <v>0</v>
      </c>
      <c r="M3449" s="835">
        <v>0</v>
      </c>
      <c r="N3449" s="832">
        <v>1</v>
      </c>
      <c r="O3449" s="836">
        <v>0.5</v>
      </c>
      <c r="P3449" s="835">
        <v>0</v>
      </c>
      <c r="Q3449" s="837"/>
      <c r="R3449" s="832">
        <v>1</v>
      </c>
      <c r="S3449" s="837">
        <v>1</v>
      </c>
      <c r="T3449" s="836">
        <v>0.5</v>
      </c>
      <c r="U3449" s="838">
        <v>1</v>
      </c>
    </row>
    <row r="3450" spans="1:21" ht="14.4" customHeight="1" x14ac:dyDescent="0.3">
      <c r="A3450" s="831">
        <v>10</v>
      </c>
      <c r="B3450" s="832" t="s">
        <v>2982</v>
      </c>
      <c r="C3450" s="832" t="s">
        <v>2997</v>
      </c>
      <c r="D3450" s="833" t="s">
        <v>6901</v>
      </c>
      <c r="E3450" s="834" t="s">
        <v>3047</v>
      </c>
      <c r="F3450" s="832" t="s">
        <v>2984</v>
      </c>
      <c r="G3450" s="832" t="s">
        <v>3985</v>
      </c>
      <c r="H3450" s="832" t="s">
        <v>689</v>
      </c>
      <c r="I3450" s="832" t="s">
        <v>4509</v>
      </c>
      <c r="J3450" s="832" t="s">
        <v>2680</v>
      </c>
      <c r="K3450" s="832" t="s">
        <v>4510</v>
      </c>
      <c r="L3450" s="835">
        <v>98.78</v>
      </c>
      <c r="M3450" s="835">
        <v>98.78</v>
      </c>
      <c r="N3450" s="832">
        <v>1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10</v>
      </c>
      <c r="B3451" s="832" t="s">
        <v>2982</v>
      </c>
      <c r="C3451" s="832" t="s">
        <v>2997</v>
      </c>
      <c r="D3451" s="833" t="s">
        <v>6901</v>
      </c>
      <c r="E3451" s="834" t="s">
        <v>3047</v>
      </c>
      <c r="F3451" s="832" t="s">
        <v>2984</v>
      </c>
      <c r="G3451" s="832" t="s">
        <v>3985</v>
      </c>
      <c r="H3451" s="832" t="s">
        <v>689</v>
      </c>
      <c r="I3451" s="832" t="s">
        <v>4509</v>
      </c>
      <c r="J3451" s="832" t="s">
        <v>2680</v>
      </c>
      <c r="K3451" s="832" t="s">
        <v>4510</v>
      </c>
      <c r="L3451" s="835">
        <v>105.23</v>
      </c>
      <c r="M3451" s="835">
        <v>105.23</v>
      </c>
      <c r="N3451" s="832">
        <v>1</v>
      </c>
      <c r="O3451" s="836">
        <v>1</v>
      </c>
      <c r="P3451" s="835">
        <v>105.23</v>
      </c>
      <c r="Q3451" s="837">
        <v>1</v>
      </c>
      <c r="R3451" s="832">
        <v>1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10</v>
      </c>
      <c r="B3452" s="832" t="s">
        <v>2982</v>
      </c>
      <c r="C3452" s="832" t="s">
        <v>2997</v>
      </c>
      <c r="D3452" s="833" t="s">
        <v>6901</v>
      </c>
      <c r="E3452" s="834" t="s">
        <v>3047</v>
      </c>
      <c r="F3452" s="832" t="s">
        <v>2984</v>
      </c>
      <c r="G3452" s="832" t="s">
        <v>5209</v>
      </c>
      <c r="H3452" s="832" t="s">
        <v>630</v>
      </c>
      <c r="I3452" s="832" t="s">
        <v>5821</v>
      </c>
      <c r="J3452" s="832" t="s">
        <v>5822</v>
      </c>
      <c r="K3452" s="832" t="s">
        <v>5823</v>
      </c>
      <c r="L3452" s="835">
        <v>0</v>
      </c>
      <c r="M3452" s="835">
        <v>0</v>
      </c>
      <c r="N3452" s="832">
        <v>1</v>
      </c>
      <c r="O3452" s="836">
        <v>1</v>
      </c>
      <c r="P3452" s="835"/>
      <c r="Q3452" s="837"/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10</v>
      </c>
      <c r="B3453" s="832" t="s">
        <v>2982</v>
      </c>
      <c r="C3453" s="832" t="s">
        <v>2997</v>
      </c>
      <c r="D3453" s="833" t="s">
        <v>6901</v>
      </c>
      <c r="E3453" s="834" t="s">
        <v>3047</v>
      </c>
      <c r="F3453" s="832" t="s">
        <v>2984</v>
      </c>
      <c r="G3453" s="832" t="s">
        <v>4471</v>
      </c>
      <c r="H3453" s="832" t="s">
        <v>630</v>
      </c>
      <c r="I3453" s="832" t="s">
        <v>5824</v>
      </c>
      <c r="J3453" s="832" t="s">
        <v>5825</v>
      </c>
      <c r="K3453" s="832" t="s">
        <v>5826</v>
      </c>
      <c r="L3453" s="835">
        <v>59.78</v>
      </c>
      <c r="M3453" s="835">
        <v>59.78</v>
      </c>
      <c r="N3453" s="832">
        <v>1</v>
      </c>
      <c r="O3453" s="836">
        <v>0.5</v>
      </c>
      <c r="P3453" s="835">
        <v>59.78</v>
      </c>
      <c r="Q3453" s="837">
        <v>1</v>
      </c>
      <c r="R3453" s="832">
        <v>1</v>
      </c>
      <c r="S3453" s="837">
        <v>1</v>
      </c>
      <c r="T3453" s="836">
        <v>0.5</v>
      </c>
      <c r="U3453" s="838">
        <v>1</v>
      </c>
    </row>
    <row r="3454" spans="1:21" ht="14.4" customHeight="1" x14ac:dyDescent="0.3">
      <c r="A3454" s="831">
        <v>10</v>
      </c>
      <c r="B3454" s="832" t="s">
        <v>2982</v>
      </c>
      <c r="C3454" s="832" t="s">
        <v>2997</v>
      </c>
      <c r="D3454" s="833" t="s">
        <v>6901</v>
      </c>
      <c r="E3454" s="834" t="s">
        <v>3047</v>
      </c>
      <c r="F3454" s="832" t="s">
        <v>2984</v>
      </c>
      <c r="G3454" s="832" t="s">
        <v>4910</v>
      </c>
      <c r="H3454" s="832" t="s">
        <v>689</v>
      </c>
      <c r="I3454" s="832" t="s">
        <v>2673</v>
      </c>
      <c r="J3454" s="832" t="s">
        <v>2438</v>
      </c>
      <c r="K3454" s="832" t="s">
        <v>2674</v>
      </c>
      <c r="L3454" s="835">
        <v>219.18</v>
      </c>
      <c r="M3454" s="835">
        <v>219.18</v>
      </c>
      <c r="N3454" s="832">
        <v>1</v>
      </c>
      <c r="O3454" s="836">
        <v>1</v>
      </c>
      <c r="P3454" s="835">
        <v>219.18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" customHeight="1" x14ac:dyDescent="0.3">
      <c r="A3455" s="831">
        <v>10</v>
      </c>
      <c r="B3455" s="832" t="s">
        <v>2982</v>
      </c>
      <c r="C3455" s="832" t="s">
        <v>2997</v>
      </c>
      <c r="D3455" s="833" t="s">
        <v>6901</v>
      </c>
      <c r="E3455" s="834" t="s">
        <v>3047</v>
      </c>
      <c r="F3455" s="832" t="s">
        <v>2984</v>
      </c>
      <c r="G3455" s="832" t="s">
        <v>3155</v>
      </c>
      <c r="H3455" s="832" t="s">
        <v>630</v>
      </c>
      <c r="I3455" s="832" t="s">
        <v>5827</v>
      </c>
      <c r="J3455" s="832" t="s">
        <v>5828</v>
      </c>
      <c r="K3455" s="832" t="s">
        <v>4128</v>
      </c>
      <c r="L3455" s="835">
        <v>141.25</v>
      </c>
      <c r="M3455" s="835">
        <v>1836.25</v>
      </c>
      <c r="N3455" s="832">
        <v>13</v>
      </c>
      <c r="O3455" s="836">
        <v>9</v>
      </c>
      <c r="P3455" s="835">
        <v>565</v>
      </c>
      <c r="Q3455" s="837">
        <v>0.30769230769230771</v>
      </c>
      <c r="R3455" s="832">
        <v>4</v>
      </c>
      <c r="S3455" s="837">
        <v>0.30769230769230771</v>
      </c>
      <c r="T3455" s="836">
        <v>2.5</v>
      </c>
      <c r="U3455" s="838">
        <v>0.27777777777777779</v>
      </c>
    </row>
    <row r="3456" spans="1:21" ht="14.4" customHeight="1" x14ac:dyDescent="0.3">
      <c r="A3456" s="831">
        <v>10</v>
      </c>
      <c r="B3456" s="832" t="s">
        <v>2982</v>
      </c>
      <c r="C3456" s="832" t="s">
        <v>2997</v>
      </c>
      <c r="D3456" s="833" t="s">
        <v>6901</v>
      </c>
      <c r="E3456" s="834" t="s">
        <v>3047</v>
      </c>
      <c r="F3456" s="832" t="s">
        <v>2984</v>
      </c>
      <c r="G3456" s="832" t="s">
        <v>3155</v>
      </c>
      <c r="H3456" s="832" t="s">
        <v>689</v>
      </c>
      <c r="I3456" s="832" t="s">
        <v>2710</v>
      </c>
      <c r="J3456" s="832" t="s">
        <v>2711</v>
      </c>
      <c r="K3456" s="832" t="s">
        <v>2712</v>
      </c>
      <c r="L3456" s="835">
        <v>141.25</v>
      </c>
      <c r="M3456" s="835">
        <v>1271.25</v>
      </c>
      <c r="N3456" s="832">
        <v>9</v>
      </c>
      <c r="O3456" s="836">
        <v>5.5</v>
      </c>
      <c r="P3456" s="835">
        <v>565</v>
      </c>
      <c r="Q3456" s="837">
        <v>0.44444444444444442</v>
      </c>
      <c r="R3456" s="832">
        <v>4</v>
      </c>
      <c r="S3456" s="837">
        <v>0.44444444444444442</v>
      </c>
      <c r="T3456" s="836">
        <v>2</v>
      </c>
      <c r="U3456" s="838">
        <v>0.36363636363636365</v>
      </c>
    </row>
    <row r="3457" spans="1:21" ht="14.4" customHeight="1" x14ac:dyDescent="0.3">
      <c r="A3457" s="831">
        <v>10</v>
      </c>
      <c r="B3457" s="832" t="s">
        <v>2982</v>
      </c>
      <c r="C3457" s="832" t="s">
        <v>2997</v>
      </c>
      <c r="D3457" s="833" t="s">
        <v>6901</v>
      </c>
      <c r="E3457" s="834" t="s">
        <v>3047</v>
      </c>
      <c r="F3457" s="832" t="s">
        <v>2984</v>
      </c>
      <c r="G3457" s="832" t="s">
        <v>3155</v>
      </c>
      <c r="H3457" s="832" t="s">
        <v>630</v>
      </c>
      <c r="I3457" s="832" t="s">
        <v>5829</v>
      </c>
      <c r="J3457" s="832" t="s">
        <v>5828</v>
      </c>
      <c r="K3457" s="832" t="s">
        <v>5830</v>
      </c>
      <c r="L3457" s="835">
        <v>0</v>
      </c>
      <c r="M3457" s="835">
        <v>0</v>
      </c>
      <c r="N3457" s="832">
        <v>3</v>
      </c>
      <c r="O3457" s="836">
        <v>1.5</v>
      </c>
      <c r="P3457" s="835"/>
      <c r="Q3457" s="837"/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10</v>
      </c>
      <c r="B3458" s="832" t="s">
        <v>2982</v>
      </c>
      <c r="C3458" s="832" t="s">
        <v>2997</v>
      </c>
      <c r="D3458" s="833" t="s">
        <v>6901</v>
      </c>
      <c r="E3458" s="834" t="s">
        <v>3047</v>
      </c>
      <c r="F3458" s="832" t="s">
        <v>2984</v>
      </c>
      <c r="G3458" s="832" t="s">
        <v>3837</v>
      </c>
      <c r="H3458" s="832" t="s">
        <v>630</v>
      </c>
      <c r="I3458" s="832" t="s">
        <v>5831</v>
      </c>
      <c r="J3458" s="832" t="s">
        <v>4029</v>
      </c>
      <c r="K3458" s="832" t="s">
        <v>4030</v>
      </c>
      <c r="L3458" s="835">
        <v>1472.61</v>
      </c>
      <c r="M3458" s="835">
        <v>16198.71</v>
      </c>
      <c r="N3458" s="832">
        <v>11</v>
      </c>
      <c r="O3458" s="836">
        <v>7</v>
      </c>
      <c r="P3458" s="835">
        <v>7363.0499999999993</v>
      </c>
      <c r="Q3458" s="837">
        <v>0.45454545454545453</v>
      </c>
      <c r="R3458" s="832">
        <v>5</v>
      </c>
      <c r="S3458" s="837">
        <v>0.45454545454545453</v>
      </c>
      <c r="T3458" s="836">
        <v>3.5</v>
      </c>
      <c r="U3458" s="838">
        <v>0.5</v>
      </c>
    </row>
    <row r="3459" spans="1:21" ht="14.4" customHeight="1" x14ac:dyDescent="0.3">
      <c r="A3459" s="831">
        <v>10</v>
      </c>
      <c r="B3459" s="832" t="s">
        <v>2982</v>
      </c>
      <c r="C3459" s="832" t="s">
        <v>2997</v>
      </c>
      <c r="D3459" s="833" t="s">
        <v>6901</v>
      </c>
      <c r="E3459" s="834" t="s">
        <v>3047</v>
      </c>
      <c r="F3459" s="832" t="s">
        <v>2984</v>
      </c>
      <c r="G3459" s="832" t="s">
        <v>3837</v>
      </c>
      <c r="H3459" s="832" t="s">
        <v>630</v>
      </c>
      <c r="I3459" s="832" t="s">
        <v>4129</v>
      </c>
      <c r="J3459" s="832" t="s">
        <v>4130</v>
      </c>
      <c r="K3459" s="832" t="s">
        <v>4131</v>
      </c>
      <c r="L3459" s="835">
        <v>1472.61</v>
      </c>
      <c r="M3459" s="835">
        <v>4417.83</v>
      </c>
      <c r="N3459" s="832">
        <v>3</v>
      </c>
      <c r="O3459" s="836">
        <v>2.5</v>
      </c>
      <c r="P3459" s="835">
        <v>2945.22</v>
      </c>
      <c r="Q3459" s="837">
        <v>0.66666666666666663</v>
      </c>
      <c r="R3459" s="832">
        <v>2</v>
      </c>
      <c r="S3459" s="837">
        <v>0.66666666666666663</v>
      </c>
      <c r="T3459" s="836">
        <v>2</v>
      </c>
      <c r="U3459" s="838">
        <v>0.8</v>
      </c>
    </row>
    <row r="3460" spans="1:21" ht="14.4" customHeight="1" x14ac:dyDescent="0.3">
      <c r="A3460" s="831">
        <v>10</v>
      </c>
      <c r="B3460" s="832" t="s">
        <v>2982</v>
      </c>
      <c r="C3460" s="832" t="s">
        <v>2997</v>
      </c>
      <c r="D3460" s="833" t="s">
        <v>6901</v>
      </c>
      <c r="E3460" s="834" t="s">
        <v>3047</v>
      </c>
      <c r="F3460" s="832" t="s">
        <v>2984</v>
      </c>
      <c r="G3460" s="832" t="s">
        <v>3837</v>
      </c>
      <c r="H3460" s="832" t="s">
        <v>630</v>
      </c>
      <c r="I3460" s="832" t="s">
        <v>5832</v>
      </c>
      <c r="J3460" s="832" t="s">
        <v>4962</v>
      </c>
      <c r="K3460" s="832" t="s">
        <v>3976</v>
      </c>
      <c r="L3460" s="835">
        <v>1472.61</v>
      </c>
      <c r="M3460" s="835">
        <v>42705.69000000001</v>
      </c>
      <c r="N3460" s="832">
        <v>29</v>
      </c>
      <c r="O3460" s="836">
        <v>19.5</v>
      </c>
      <c r="P3460" s="835">
        <v>5890.44</v>
      </c>
      <c r="Q3460" s="837">
        <v>0.13793103448275859</v>
      </c>
      <c r="R3460" s="832">
        <v>4</v>
      </c>
      <c r="S3460" s="837">
        <v>0.13793103448275862</v>
      </c>
      <c r="T3460" s="836">
        <v>2</v>
      </c>
      <c r="U3460" s="838">
        <v>0.10256410256410256</v>
      </c>
    </row>
    <row r="3461" spans="1:21" ht="14.4" customHeight="1" x14ac:dyDescent="0.3">
      <c r="A3461" s="831">
        <v>10</v>
      </c>
      <c r="B3461" s="832" t="s">
        <v>2982</v>
      </c>
      <c r="C3461" s="832" t="s">
        <v>2997</v>
      </c>
      <c r="D3461" s="833" t="s">
        <v>6901</v>
      </c>
      <c r="E3461" s="834" t="s">
        <v>3047</v>
      </c>
      <c r="F3461" s="832" t="s">
        <v>2984</v>
      </c>
      <c r="G3461" s="832" t="s">
        <v>3837</v>
      </c>
      <c r="H3461" s="832" t="s">
        <v>630</v>
      </c>
      <c r="I3461" s="832" t="s">
        <v>4426</v>
      </c>
      <c r="J3461" s="832" t="s">
        <v>4427</v>
      </c>
      <c r="K3461" s="832" t="s">
        <v>4428</v>
      </c>
      <c r="L3461" s="835">
        <v>420.75</v>
      </c>
      <c r="M3461" s="835">
        <v>1262.25</v>
      </c>
      <c r="N3461" s="832">
        <v>3</v>
      </c>
      <c r="O3461" s="836">
        <v>1.5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10</v>
      </c>
      <c r="B3462" s="832" t="s">
        <v>2982</v>
      </c>
      <c r="C3462" s="832" t="s">
        <v>2997</v>
      </c>
      <c r="D3462" s="833" t="s">
        <v>6901</v>
      </c>
      <c r="E3462" s="834" t="s">
        <v>3047</v>
      </c>
      <c r="F3462" s="832" t="s">
        <v>2984</v>
      </c>
      <c r="G3462" s="832" t="s">
        <v>3837</v>
      </c>
      <c r="H3462" s="832" t="s">
        <v>630</v>
      </c>
      <c r="I3462" s="832" t="s">
        <v>5833</v>
      </c>
      <c r="J3462" s="832" t="s">
        <v>4962</v>
      </c>
      <c r="K3462" s="832" t="s">
        <v>3976</v>
      </c>
      <c r="L3462" s="835">
        <v>1472.61</v>
      </c>
      <c r="M3462" s="835">
        <v>5890.44</v>
      </c>
      <c r="N3462" s="832">
        <v>4</v>
      </c>
      <c r="O3462" s="836">
        <v>2.5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10</v>
      </c>
      <c r="B3463" s="832" t="s">
        <v>2982</v>
      </c>
      <c r="C3463" s="832" t="s">
        <v>2997</v>
      </c>
      <c r="D3463" s="833" t="s">
        <v>6901</v>
      </c>
      <c r="E3463" s="834" t="s">
        <v>3047</v>
      </c>
      <c r="F3463" s="832" t="s">
        <v>2984</v>
      </c>
      <c r="G3463" s="832" t="s">
        <v>3837</v>
      </c>
      <c r="H3463" s="832" t="s">
        <v>630</v>
      </c>
      <c r="I3463" s="832" t="s">
        <v>5834</v>
      </c>
      <c r="J3463" s="832" t="s">
        <v>4029</v>
      </c>
      <c r="K3463" s="832" t="s">
        <v>4030</v>
      </c>
      <c r="L3463" s="835">
        <v>1472.61</v>
      </c>
      <c r="M3463" s="835">
        <v>108973.14000000003</v>
      </c>
      <c r="N3463" s="832">
        <v>74</v>
      </c>
      <c r="O3463" s="836">
        <v>48</v>
      </c>
      <c r="P3463" s="835">
        <v>54486.570000000014</v>
      </c>
      <c r="Q3463" s="837">
        <v>0.5</v>
      </c>
      <c r="R3463" s="832">
        <v>37</v>
      </c>
      <c r="S3463" s="837">
        <v>0.5</v>
      </c>
      <c r="T3463" s="836">
        <v>23</v>
      </c>
      <c r="U3463" s="838">
        <v>0.47916666666666669</v>
      </c>
    </row>
    <row r="3464" spans="1:21" ht="14.4" customHeight="1" x14ac:dyDescent="0.3">
      <c r="A3464" s="831">
        <v>10</v>
      </c>
      <c r="B3464" s="832" t="s">
        <v>2982</v>
      </c>
      <c r="C3464" s="832" t="s">
        <v>2997</v>
      </c>
      <c r="D3464" s="833" t="s">
        <v>6901</v>
      </c>
      <c r="E3464" s="834" t="s">
        <v>3047</v>
      </c>
      <c r="F3464" s="832" t="s">
        <v>2984</v>
      </c>
      <c r="G3464" s="832" t="s">
        <v>3837</v>
      </c>
      <c r="H3464" s="832" t="s">
        <v>630</v>
      </c>
      <c r="I3464" s="832" t="s">
        <v>5835</v>
      </c>
      <c r="J3464" s="832" t="s">
        <v>4962</v>
      </c>
      <c r="K3464" s="832" t="s">
        <v>5836</v>
      </c>
      <c r="L3464" s="835">
        <v>420.75</v>
      </c>
      <c r="M3464" s="835">
        <v>420.75</v>
      </c>
      <c r="N3464" s="832">
        <v>1</v>
      </c>
      <c r="O3464" s="836">
        <v>1</v>
      </c>
      <c r="P3464" s="835">
        <v>420.75</v>
      </c>
      <c r="Q3464" s="837">
        <v>1</v>
      </c>
      <c r="R3464" s="832">
        <v>1</v>
      </c>
      <c r="S3464" s="837">
        <v>1</v>
      </c>
      <c r="T3464" s="836">
        <v>1</v>
      </c>
      <c r="U3464" s="838">
        <v>1</v>
      </c>
    </row>
    <row r="3465" spans="1:21" ht="14.4" customHeight="1" x14ac:dyDescent="0.3">
      <c r="A3465" s="831">
        <v>10</v>
      </c>
      <c r="B3465" s="832" t="s">
        <v>2982</v>
      </c>
      <c r="C3465" s="832" t="s">
        <v>2997</v>
      </c>
      <c r="D3465" s="833" t="s">
        <v>6901</v>
      </c>
      <c r="E3465" s="834" t="s">
        <v>3047</v>
      </c>
      <c r="F3465" s="832" t="s">
        <v>2984</v>
      </c>
      <c r="G3465" s="832" t="s">
        <v>3837</v>
      </c>
      <c r="H3465" s="832" t="s">
        <v>630</v>
      </c>
      <c r="I3465" s="832" t="s">
        <v>5837</v>
      </c>
      <c r="J3465" s="832" t="s">
        <v>4029</v>
      </c>
      <c r="K3465" s="832" t="s">
        <v>2943</v>
      </c>
      <c r="L3465" s="835">
        <v>420.75</v>
      </c>
      <c r="M3465" s="835">
        <v>841.5</v>
      </c>
      <c r="N3465" s="832">
        <v>2</v>
      </c>
      <c r="O3465" s="836">
        <v>2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10</v>
      </c>
      <c r="B3466" s="832" t="s">
        <v>2982</v>
      </c>
      <c r="C3466" s="832" t="s">
        <v>2997</v>
      </c>
      <c r="D3466" s="833" t="s">
        <v>6901</v>
      </c>
      <c r="E3466" s="834" t="s">
        <v>3047</v>
      </c>
      <c r="F3466" s="832" t="s">
        <v>2984</v>
      </c>
      <c r="G3466" s="832" t="s">
        <v>3837</v>
      </c>
      <c r="H3466" s="832" t="s">
        <v>630</v>
      </c>
      <c r="I3466" s="832" t="s">
        <v>4961</v>
      </c>
      <c r="J3466" s="832" t="s">
        <v>4962</v>
      </c>
      <c r="K3466" s="832" t="s">
        <v>3976</v>
      </c>
      <c r="L3466" s="835">
        <v>1472.61</v>
      </c>
      <c r="M3466" s="835">
        <v>4417.83</v>
      </c>
      <c r="N3466" s="832">
        <v>3</v>
      </c>
      <c r="O3466" s="836">
        <v>1.5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10</v>
      </c>
      <c r="B3467" s="832" t="s">
        <v>2982</v>
      </c>
      <c r="C3467" s="832" t="s">
        <v>2997</v>
      </c>
      <c r="D3467" s="833" t="s">
        <v>6901</v>
      </c>
      <c r="E3467" s="834" t="s">
        <v>3047</v>
      </c>
      <c r="F3467" s="832" t="s">
        <v>2984</v>
      </c>
      <c r="G3467" s="832" t="s">
        <v>3837</v>
      </c>
      <c r="H3467" s="832" t="s">
        <v>689</v>
      </c>
      <c r="I3467" s="832" t="s">
        <v>5838</v>
      </c>
      <c r="J3467" s="832" t="s">
        <v>3839</v>
      </c>
      <c r="K3467" s="832" t="s">
        <v>3976</v>
      </c>
      <c r="L3467" s="835">
        <v>1472.61</v>
      </c>
      <c r="M3467" s="835">
        <v>13253.49</v>
      </c>
      <c r="N3467" s="832">
        <v>9</v>
      </c>
      <c r="O3467" s="836">
        <v>5.5</v>
      </c>
      <c r="P3467" s="835">
        <v>4417.83</v>
      </c>
      <c r="Q3467" s="837">
        <v>0.33333333333333331</v>
      </c>
      <c r="R3467" s="832">
        <v>3</v>
      </c>
      <c r="S3467" s="837">
        <v>0.33333333333333331</v>
      </c>
      <c r="T3467" s="836">
        <v>2</v>
      </c>
      <c r="U3467" s="838">
        <v>0.36363636363636365</v>
      </c>
    </row>
    <row r="3468" spans="1:21" ht="14.4" customHeight="1" x14ac:dyDescent="0.3">
      <c r="A3468" s="831">
        <v>10</v>
      </c>
      <c r="B3468" s="832" t="s">
        <v>2982</v>
      </c>
      <c r="C3468" s="832" t="s">
        <v>2997</v>
      </c>
      <c r="D3468" s="833" t="s">
        <v>6901</v>
      </c>
      <c r="E3468" s="834" t="s">
        <v>3047</v>
      </c>
      <c r="F3468" s="832" t="s">
        <v>2984</v>
      </c>
      <c r="G3468" s="832" t="s">
        <v>3837</v>
      </c>
      <c r="H3468" s="832" t="s">
        <v>689</v>
      </c>
      <c r="I3468" s="832" t="s">
        <v>5839</v>
      </c>
      <c r="J3468" s="832" t="s">
        <v>3839</v>
      </c>
      <c r="K3468" s="832" t="s">
        <v>4131</v>
      </c>
      <c r="L3468" s="835">
        <v>1472.61</v>
      </c>
      <c r="M3468" s="835">
        <v>2945.22</v>
      </c>
      <c r="N3468" s="832">
        <v>2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10</v>
      </c>
      <c r="B3469" s="832" t="s">
        <v>2982</v>
      </c>
      <c r="C3469" s="832" t="s">
        <v>2997</v>
      </c>
      <c r="D3469" s="833" t="s">
        <v>6901</v>
      </c>
      <c r="E3469" s="834" t="s">
        <v>3047</v>
      </c>
      <c r="F3469" s="832" t="s">
        <v>2984</v>
      </c>
      <c r="G3469" s="832" t="s">
        <v>3837</v>
      </c>
      <c r="H3469" s="832" t="s">
        <v>630</v>
      </c>
      <c r="I3469" s="832" t="s">
        <v>3838</v>
      </c>
      <c r="J3469" s="832" t="s">
        <v>3839</v>
      </c>
      <c r="K3469" s="832" t="s">
        <v>3840</v>
      </c>
      <c r="L3469" s="835">
        <v>0</v>
      </c>
      <c r="M3469" s="835">
        <v>0</v>
      </c>
      <c r="N3469" s="832">
        <v>1</v>
      </c>
      <c r="O3469" s="836">
        <v>1</v>
      </c>
      <c r="P3469" s="835"/>
      <c r="Q3469" s="837"/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10</v>
      </c>
      <c r="B3470" s="832" t="s">
        <v>2982</v>
      </c>
      <c r="C3470" s="832" t="s">
        <v>2997</v>
      </c>
      <c r="D3470" s="833" t="s">
        <v>6901</v>
      </c>
      <c r="E3470" s="834" t="s">
        <v>3047</v>
      </c>
      <c r="F3470" s="832" t="s">
        <v>2984</v>
      </c>
      <c r="G3470" s="832" t="s">
        <v>3837</v>
      </c>
      <c r="H3470" s="832" t="s">
        <v>689</v>
      </c>
      <c r="I3470" s="832" t="s">
        <v>4132</v>
      </c>
      <c r="J3470" s="832" t="s">
        <v>3839</v>
      </c>
      <c r="K3470" s="832" t="s">
        <v>4030</v>
      </c>
      <c r="L3470" s="835">
        <v>1472.61</v>
      </c>
      <c r="M3470" s="835">
        <v>14726.1</v>
      </c>
      <c r="N3470" s="832">
        <v>10</v>
      </c>
      <c r="O3470" s="836">
        <v>6</v>
      </c>
      <c r="P3470" s="835">
        <v>10308.27</v>
      </c>
      <c r="Q3470" s="837">
        <v>0.70000000000000007</v>
      </c>
      <c r="R3470" s="832">
        <v>7</v>
      </c>
      <c r="S3470" s="837">
        <v>0.7</v>
      </c>
      <c r="T3470" s="836">
        <v>3.5</v>
      </c>
      <c r="U3470" s="838">
        <v>0.58333333333333337</v>
      </c>
    </row>
    <row r="3471" spans="1:21" ht="14.4" customHeight="1" x14ac:dyDescent="0.3">
      <c r="A3471" s="831">
        <v>10</v>
      </c>
      <c r="B3471" s="832" t="s">
        <v>2982</v>
      </c>
      <c r="C3471" s="832" t="s">
        <v>2997</v>
      </c>
      <c r="D3471" s="833" t="s">
        <v>6901</v>
      </c>
      <c r="E3471" s="834" t="s">
        <v>3047</v>
      </c>
      <c r="F3471" s="832" t="s">
        <v>2984</v>
      </c>
      <c r="G3471" s="832" t="s">
        <v>3837</v>
      </c>
      <c r="H3471" s="832" t="s">
        <v>630</v>
      </c>
      <c r="I3471" s="832" t="s">
        <v>5840</v>
      </c>
      <c r="J3471" s="832" t="s">
        <v>4029</v>
      </c>
      <c r="K3471" s="832" t="s">
        <v>2943</v>
      </c>
      <c r="L3471" s="835">
        <v>420.75</v>
      </c>
      <c r="M3471" s="835">
        <v>420.75</v>
      </c>
      <c r="N3471" s="832">
        <v>1</v>
      </c>
      <c r="O3471" s="836">
        <v>0.5</v>
      </c>
      <c r="P3471" s="835">
        <v>420.75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10</v>
      </c>
      <c r="B3472" s="832" t="s">
        <v>2982</v>
      </c>
      <c r="C3472" s="832" t="s">
        <v>2997</v>
      </c>
      <c r="D3472" s="833" t="s">
        <v>6901</v>
      </c>
      <c r="E3472" s="834" t="s">
        <v>3047</v>
      </c>
      <c r="F3472" s="832" t="s">
        <v>2984</v>
      </c>
      <c r="G3472" s="832" t="s">
        <v>3837</v>
      </c>
      <c r="H3472" s="832" t="s">
        <v>630</v>
      </c>
      <c r="I3472" s="832" t="s">
        <v>5841</v>
      </c>
      <c r="J3472" s="832" t="s">
        <v>4029</v>
      </c>
      <c r="K3472" s="832" t="s">
        <v>4030</v>
      </c>
      <c r="L3472" s="835">
        <v>1472.61</v>
      </c>
      <c r="M3472" s="835">
        <v>11780.88</v>
      </c>
      <c r="N3472" s="832">
        <v>8</v>
      </c>
      <c r="O3472" s="836">
        <v>6</v>
      </c>
      <c r="P3472" s="835">
        <v>4417.83</v>
      </c>
      <c r="Q3472" s="837">
        <v>0.375</v>
      </c>
      <c r="R3472" s="832">
        <v>3</v>
      </c>
      <c r="S3472" s="837">
        <v>0.375</v>
      </c>
      <c r="T3472" s="836">
        <v>2</v>
      </c>
      <c r="U3472" s="838">
        <v>0.33333333333333331</v>
      </c>
    </row>
    <row r="3473" spans="1:21" ht="14.4" customHeight="1" x14ac:dyDescent="0.3">
      <c r="A3473" s="831">
        <v>10</v>
      </c>
      <c r="B3473" s="832" t="s">
        <v>2982</v>
      </c>
      <c r="C3473" s="832" t="s">
        <v>2997</v>
      </c>
      <c r="D3473" s="833" t="s">
        <v>6901</v>
      </c>
      <c r="E3473" s="834" t="s">
        <v>3047</v>
      </c>
      <c r="F3473" s="832" t="s">
        <v>2984</v>
      </c>
      <c r="G3473" s="832" t="s">
        <v>3837</v>
      </c>
      <c r="H3473" s="832" t="s">
        <v>630</v>
      </c>
      <c r="I3473" s="832" t="s">
        <v>5842</v>
      </c>
      <c r="J3473" s="832" t="s">
        <v>4962</v>
      </c>
      <c r="K3473" s="832" t="s">
        <v>3976</v>
      </c>
      <c r="L3473" s="835">
        <v>1472.61</v>
      </c>
      <c r="M3473" s="835">
        <v>1472.61</v>
      </c>
      <c r="N3473" s="832">
        <v>1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10</v>
      </c>
      <c r="B3474" s="832" t="s">
        <v>2982</v>
      </c>
      <c r="C3474" s="832" t="s">
        <v>2997</v>
      </c>
      <c r="D3474" s="833" t="s">
        <v>6901</v>
      </c>
      <c r="E3474" s="834" t="s">
        <v>3047</v>
      </c>
      <c r="F3474" s="832" t="s">
        <v>2984</v>
      </c>
      <c r="G3474" s="832" t="s">
        <v>3837</v>
      </c>
      <c r="H3474" s="832" t="s">
        <v>630</v>
      </c>
      <c r="I3474" s="832" t="s">
        <v>5843</v>
      </c>
      <c r="J3474" s="832" t="s">
        <v>4427</v>
      </c>
      <c r="K3474" s="832" t="s">
        <v>5844</v>
      </c>
      <c r="L3474" s="835">
        <v>0</v>
      </c>
      <c r="M3474" s="835">
        <v>0</v>
      </c>
      <c r="N3474" s="832">
        <v>5</v>
      </c>
      <c r="O3474" s="836">
        <v>1.5</v>
      </c>
      <c r="P3474" s="835">
        <v>0</v>
      </c>
      <c r="Q3474" s="837"/>
      <c r="R3474" s="832">
        <v>3</v>
      </c>
      <c r="S3474" s="837">
        <v>0.6</v>
      </c>
      <c r="T3474" s="836">
        <v>0.5</v>
      </c>
      <c r="U3474" s="838">
        <v>0.33333333333333331</v>
      </c>
    </row>
    <row r="3475" spans="1:21" ht="14.4" customHeight="1" x14ac:dyDescent="0.3">
      <c r="A3475" s="831">
        <v>10</v>
      </c>
      <c r="B3475" s="832" t="s">
        <v>2982</v>
      </c>
      <c r="C3475" s="832" t="s">
        <v>2997</v>
      </c>
      <c r="D3475" s="833" t="s">
        <v>6901</v>
      </c>
      <c r="E3475" s="834" t="s">
        <v>3047</v>
      </c>
      <c r="F3475" s="832" t="s">
        <v>2984</v>
      </c>
      <c r="G3475" s="832" t="s">
        <v>3837</v>
      </c>
      <c r="H3475" s="832" t="s">
        <v>630</v>
      </c>
      <c r="I3475" s="832" t="s">
        <v>5845</v>
      </c>
      <c r="J3475" s="832" t="s">
        <v>4130</v>
      </c>
      <c r="K3475" s="832" t="s">
        <v>5846</v>
      </c>
      <c r="L3475" s="835">
        <v>420.75</v>
      </c>
      <c r="M3475" s="835">
        <v>420.75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10</v>
      </c>
      <c r="B3476" s="832" t="s">
        <v>2982</v>
      </c>
      <c r="C3476" s="832" t="s">
        <v>2997</v>
      </c>
      <c r="D3476" s="833" t="s">
        <v>6901</v>
      </c>
      <c r="E3476" s="834" t="s">
        <v>3047</v>
      </c>
      <c r="F3476" s="832" t="s">
        <v>2984</v>
      </c>
      <c r="G3476" s="832" t="s">
        <v>3837</v>
      </c>
      <c r="H3476" s="832" t="s">
        <v>630</v>
      </c>
      <c r="I3476" s="832" t="s">
        <v>5847</v>
      </c>
      <c r="J3476" s="832" t="s">
        <v>4962</v>
      </c>
      <c r="K3476" s="832" t="s">
        <v>5836</v>
      </c>
      <c r="L3476" s="835">
        <v>420.75</v>
      </c>
      <c r="M3476" s="835">
        <v>420.75</v>
      </c>
      <c r="N3476" s="832">
        <v>1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10</v>
      </c>
      <c r="B3477" s="832" t="s">
        <v>2982</v>
      </c>
      <c r="C3477" s="832" t="s">
        <v>2997</v>
      </c>
      <c r="D3477" s="833" t="s">
        <v>6901</v>
      </c>
      <c r="E3477" s="834" t="s">
        <v>3047</v>
      </c>
      <c r="F3477" s="832" t="s">
        <v>2984</v>
      </c>
      <c r="G3477" s="832" t="s">
        <v>4294</v>
      </c>
      <c r="H3477" s="832" t="s">
        <v>630</v>
      </c>
      <c r="I3477" s="832" t="s">
        <v>4295</v>
      </c>
      <c r="J3477" s="832" t="s">
        <v>2157</v>
      </c>
      <c r="K3477" s="832" t="s">
        <v>4296</v>
      </c>
      <c r="L3477" s="835">
        <v>0</v>
      </c>
      <c r="M3477" s="835">
        <v>0</v>
      </c>
      <c r="N3477" s="832">
        <v>1</v>
      </c>
      <c r="O3477" s="836">
        <v>0.5</v>
      </c>
      <c r="P3477" s="835"/>
      <c r="Q3477" s="837"/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10</v>
      </c>
      <c r="B3478" s="832" t="s">
        <v>2982</v>
      </c>
      <c r="C3478" s="832" t="s">
        <v>2997</v>
      </c>
      <c r="D3478" s="833" t="s">
        <v>6901</v>
      </c>
      <c r="E3478" s="834" t="s">
        <v>3047</v>
      </c>
      <c r="F3478" s="832" t="s">
        <v>2984</v>
      </c>
      <c r="G3478" s="832" t="s">
        <v>4133</v>
      </c>
      <c r="H3478" s="832" t="s">
        <v>630</v>
      </c>
      <c r="I3478" s="832" t="s">
        <v>4451</v>
      </c>
      <c r="J3478" s="832" t="s">
        <v>4452</v>
      </c>
      <c r="K3478" s="832" t="s">
        <v>4136</v>
      </c>
      <c r="L3478" s="835">
        <v>60.88</v>
      </c>
      <c r="M3478" s="835">
        <v>1582.88</v>
      </c>
      <c r="N3478" s="832">
        <v>26</v>
      </c>
      <c r="O3478" s="836">
        <v>17</v>
      </c>
      <c r="P3478" s="835">
        <v>913.2</v>
      </c>
      <c r="Q3478" s="837">
        <v>0.57692307692307687</v>
      </c>
      <c r="R3478" s="832">
        <v>15</v>
      </c>
      <c r="S3478" s="837">
        <v>0.57692307692307687</v>
      </c>
      <c r="T3478" s="836">
        <v>10.5</v>
      </c>
      <c r="U3478" s="838">
        <v>0.61764705882352944</v>
      </c>
    </row>
    <row r="3479" spans="1:21" ht="14.4" customHeight="1" x14ac:dyDescent="0.3">
      <c r="A3479" s="831">
        <v>10</v>
      </c>
      <c r="B3479" s="832" t="s">
        <v>2982</v>
      </c>
      <c r="C3479" s="832" t="s">
        <v>2997</v>
      </c>
      <c r="D3479" s="833" t="s">
        <v>6901</v>
      </c>
      <c r="E3479" s="834" t="s">
        <v>3047</v>
      </c>
      <c r="F3479" s="832" t="s">
        <v>2984</v>
      </c>
      <c r="G3479" s="832" t="s">
        <v>3383</v>
      </c>
      <c r="H3479" s="832" t="s">
        <v>689</v>
      </c>
      <c r="I3479" s="832" t="s">
        <v>3924</v>
      </c>
      <c r="J3479" s="832" t="s">
        <v>3925</v>
      </c>
      <c r="K3479" s="832" t="s">
        <v>972</v>
      </c>
      <c r="L3479" s="835">
        <v>1614.9</v>
      </c>
      <c r="M3479" s="835">
        <v>66210.899999999994</v>
      </c>
      <c r="N3479" s="832">
        <v>41</v>
      </c>
      <c r="O3479" s="836">
        <v>4</v>
      </c>
      <c r="P3479" s="835">
        <v>66210.899999999994</v>
      </c>
      <c r="Q3479" s="837">
        <v>1</v>
      </c>
      <c r="R3479" s="832">
        <v>41</v>
      </c>
      <c r="S3479" s="837">
        <v>1</v>
      </c>
      <c r="T3479" s="836">
        <v>4</v>
      </c>
      <c r="U3479" s="838">
        <v>1</v>
      </c>
    </row>
    <row r="3480" spans="1:21" ht="14.4" customHeight="1" x14ac:dyDescent="0.3">
      <c r="A3480" s="831">
        <v>10</v>
      </c>
      <c r="B3480" s="832" t="s">
        <v>2982</v>
      </c>
      <c r="C3480" s="832" t="s">
        <v>2997</v>
      </c>
      <c r="D3480" s="833" t="s">
        <v>6901</v>
      </c>
      <c r="E3480" s="834" t="s">
        <v>3047</v>
      </c>
      <c r="F3480" s="832" t="s">
        <v>2984</v>
      </c>
      <c r="G3480" s="832" t="s">
        <v>3383</v>
      </c>
      <c r="H3480" s="832" t="s">
        <v>689</v>
      </c>
      <c r="I3480" s="832" t="s">
        <v>5848</v>
      </c>
      <c r="J3480" s="832" t="s">
        <v>5849</v>
      </c>
      <c r="K3480" s="832" t="s">
        <v>972</v>
      </c>
      <c r="L3480" s="835">
        <v>1614.9</v>
      </c>
      <c r="M3480" s="835">
        <v>17763.900000000001</v>
      </c>
      <c r="N3480" s="832">
        <v>11</v>
      </c>
      <c r="O3480" s="836">
        <v>2</v>
      </c>
      <c r="P3480" s="835">
        <v>16149</v>
      </c>
      <c r="Q3480" s="837">
        <v>0.90909090909090906</v>
      </c>
      <c r="R3480" s="832">
        <v>10</v>
      </c>
      <c r="S3480" s="837">
        <v>0.90909090909090906</v>
      </c>
      <c r="T3480" s="836">
        <v>1</v>
      </c>
      <c r="U3480" s="838">
        <v>0.5</v>
      </c>
    </row>
    <row r="3481" spans="1:21" ht="14.4" customHeight="1" x14ac:dyDescent="0.3">
      <c r="A3481" s="831">
        <v>10</v>
      </c>
      <c r="B3481" s="832" t="s">
        <v>2982</v>
      </c>
      <c r="C3481" s="832" t="s">
        <v>2997</v>
      </c>
      <c r="D3481" s="833" t="s">
        <v>6901</v>
      </c>
      <c r="E3481" s="834" t="s">
        <v>3047</v>
      </c>
      <c r="F3481" s="832" t="s">
        <v>2984</v>
      </c>
      <c r="G3481" s="832" t="s">
        <v>3383</v>
      </c>
      <c r="H3481" s="832" t="s">
        <v>689</v>
      </c>
      <c r="I3481" s="832" t="s">
        <v>2555</v>
      </c>
      <c r="J3481" s="832" t="s">
        <v>986</v>
      </c>
      <c r="K3481" s="832" t="s">
        <v>2552</v>
      </c>
      <c r="L3481" s="835">
        <v>324.7</v>
      </c>
      <c r="M3481" s="835">
        <v>10715.1</v>
      </c>
      <c r="N3481" s="832">
        <v>33</v>
      </c>
      <c r="O3481" s="836">
        <v>4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10</v>
      </c>
      <c r="B3482" s="832" t="s">
        <v>2982</v>
      </c>
      <c r="C3482" s="832" t="s">
        <v>2997</v>
      </c>
      <c r="D3482" s="833" t="s">
        <v>6901</v>
      </c>
      <c r="E3482" s="834" t="s">
        <v>3047</v>
      </c>
      <c r="F3482" s="832" t="s">
        <v>2984</v>
      </c>
      <c r="G3482" s="832" t="s">
        <v>3383</v>
      </c>
      <c r="H3482" s="832" t="s">
        <v>689</v>
      </c>
      <c r="I3482" s="832" t="s">
        <v>2556</v>
      </c>
      <c r="J3482" s="832" t="s">
        <v>965</v>
      </c>
      <c r="K3482" s="832" t="s">
        <v>1279</v>
      </c>
      <c r="L3482" s="835">
        <v>1614.9</v>
      </c>
      <c r="M3482" s="835">
        <v>8074.5</v>
      </c>
      <c r="N3482" s="832">
        <v>5</v>
      </c>
      <c r="O3482" s="836">
        <v>1</v>
      </c>
      <c r="P3482" s="835">
        <v>8074.5</v>
      </c>
      <c r="Q3482" s="837">
        <v>1</v>
      </c>
      <c r="R3482" s="832">
        <v>5</v>
      </c>
      <c r="S3482" s="837">
        <v>1</v>
      </c>
      <c r="T3482" s="836">
        <v>1</v>
      </c>
      <c r="U3482" s="838">
        <v>1</v>
      </c>
    </row>
    <row r="3483" spans="1:21" ht="14.4" customHeight="1" x14ac:dyDescent="0.3">
      <c r="A3483" s="831">
        <v>10</v>
      </c>
      <c r="B3483" s="832" t="s">
        <v>2982</v>
      </c>
      <c r="C3483" s="832" t="s">
        <v>2997</v>
      </c>
      <c r="D3483" s="833" t="s">
        <v>6901</v>
      </c>
      <c r="E3483" s="834" t="s">
        <v>3047</v>
      </c>
      <c r="F3483" s="832" t="s">
        <v>2984</v>
      </c>
      <c r="G3483" s="832" t="s">
        <v>3383</v>
      </c>
      <c r="H3483" s="832" t="s">
        <v>689</v>
      </c>
      <c r="I3483" s="832" t="s">
        <v>2950</v>
      </c>
      <c r="J3483" s="832" t="s">
        <v>2298</v>
      </c>
      <c r="K3483" s="832" t="s">
        <v>1546</v>
      </c>
      <c r="L3483" s="835">
        <v>72.27</v>
      </c>
      <c r="M3483" s="835">
        <v>4336.2</v>
      </c>
      <c r="N3483" s="832">
        <v>60</v>
      </c>
      <c r="O3483" s="836">
        <v>1.5</v>
      </c>
      <c r="P3483" s="835">
        <v>4336.2</v>
      </c>
      <c r="Q3483" s="837">
        <v>1</v>
      </c>
      <c r="R3483" s="832">
        <v>60</v>
      </c>
      <c r="S3483" s="837">
        <v>1</v>
      </c>
      <c r="T3483" s="836">
        <v>1.5</v>
      </c>
      <c r="U3483" s="838">
        <v>1</v>
      </c>
    </row>
    <row r="3484" spans="1:21" ht="14.4" customHeight="1" x14ac:dyDescent="0.3">
      <c r="A3484" s="831">
        <v>10</v>
      </c>
      <c r="B3484" s="832" t="s">
        <v>2982</v>
      </c>
      <c r="C3484" s="832" t="s">
        <v>2997</v>
      </c>
      <c r="D3484" s="833" t="s">
        <v>6901</v>
      </c>
      <c r="E3484" s="834" t="s">
        <v>3047</v>
      </c>
      <c r="F3484" s="832" t="s">
        <v>2984</v>
      </c>
      <c r="G3484" s="832" t="s">
        <v>3383</v>
      </c>
      <c r="H3484" s="832" t="s">
        <v>630</v>
      </c>
      <c r="I3484" s="832" t="s">
        <v>3693</v>
      </c>
      <c r="J3484" s="832" t="s">
        <v>986</v>
      </c>
      <c r="K3484" s="832" t="s">
        <v>2552</v>
      </c>
      <c r="L3484" s="835">
        <v>319.2</v>
      </c>
      <c r="M3484" s="835">
        <v>3192</v>
      </c>
      <c r="N3484" s="832">
        <v>10</v>
      </c>
      <c r="O3484" s="836">
        <v>2</v>
      </c>
      <c r="P3484" s="835">
        <v>1596</v>
      </c>
      <c r="Q3484" s="837">
        <v>0.5</v>
      </c>
      <c r="R3484" s="832">
        <v>5</v>
      </c>
      <c r="S3484" s="837">
        <v>0.5</v>
      </c>
      <c r="T3484" s="836">
        <v>1</v>
      </c>
      <c r="U3484" s="838">
        <v>0.5</v>
      </c>
    </row>
    <row r="3485" spans="1:21" ht="14.4" customHeight="1" x14ac:dyDescent="0.3">
      <c r="A3485" s="831">
        <v>10</v>
      </c>
      <c r="B3485" s="832" t="s">
        <v>2982</v>
      </c>
      <c r="C3485" s="832" t="s">
        <v>2997</v>
      </c>
      <c r="D3485" s="833" t="s">
        <v>6901</v>
      </c>
      <c r="E3485" s="834" t="s">
        <v>3047</v>
      </c>
      <c r="F3485" s="832" t="s">
        <v>2984</v>
      </c>
      <c r="G3485" s="832" t="s">
        <v>3175</v>
      </c>
      <c r="H3485" s="832" t="s">
        <v>630</v>
      </c>
      <c r="I3485" s="832" t="s">
        <v>3176</v>
      </c>
      <c r="J3485" s="832" t="s">
        <v>3177</v>
      </c>
      <c r="K3485" s="832" t="s">
        <v>3178</v>
      </c>
      <c r="L3485" s="835">
        <v>24.78</v>
      </c>
      <c r="M3485" s="835">
        <v>24.78</v>
      </c>
      <c r="N3485" s="832">
        <v>1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10</v>
      </c>
      <c r="B3486" s="832" t="s">
        <v>2982</v>
      </c>
      <c r="C3486" s="832" t="s">
        <v>2997</v>
      </c>
      <c r="D3486" s="833" t="s">
        <v>6901</v>
      </c>
      <c r="E3486" s="834" t="s">
        <v>3047</v>
      </c>
      <c r="F3486" s="832" t="s">
        <v>2984</v>
      </c>
      <c r="G3486" s="832" t="s">
        <v>3175</v>
      </c>
      <c r="H3486" s="832" t="s">
        <v>630</v>
      </c>
      <c r="I3486" s="832" t="s">
        <v>4034</v>
      </c>
      <c r="J3486" s="832" t="s">
        <v>4035</v>
      </c>
      <c r="K3486" s="832" t="s">
        <v>4036</v>
      </c>
      <c r="L3486" s="835">
        <v>218.41</v>
      </c>
      <c r="M3486" s="835">
        <v>218.41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10</v>
      </c>
      <c r="B3487" s="832" t="s">
        <v>2982</v>
      </c>
      <c r="C3487" s="832" t="s">
        <v>2997</v>
      </c>
      <c r="D3487" s="833" t="s">
        <v>6901</v>
      </c>
      <c r="E3487" s="834" t="s">
        <v>3047</v>
      </c>
      <c r="F3487" s="832" t="s">
        <v>2984</v>
      </c>
      <c r="G3487" s="832" t="s">
        <v>3943</v>
      </c>
      <c r="H3487" s="832" t="s">
        <v>630</v>
      </c>
      <c r="I3487" s="832" t="s">
        <v>3944</v>
      </c>
      <c r="J3487" s="832" t="s">
        <v>901</v>
      </c>
      <c r="K3487" s="832" t="s">
        <v>3945</v>
      </c>
      <c r="L3487" s="835">
        <v>54.55</v>
      </c>
      <c r="M3487" s="835">
        <v>54.55</v>
      </c>
      <c r="N3487" s="832">
        <v>1</v>
      </c>
      <c r="O3487" s="836">
        <v>1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10</v>
      </c>
      <c r="B3488" s="832" t="s">
        <v>2982</v>
      </c>
      <c r="C3488" s="832" t="s">
        <v>2997</v>
      </c>
      <c r="D3488" s="833" t="s">
        <v>6901</v>
      </c>
      <c r="E3488" s="834" t="s">
        <v>3047</v>
      </c>
      <c r="F3488" s="832" t="s">
        <v>2984</v>
      </c>
      <c r="G3488" s="832" t="s">
        <v>3943</v>
      </c>
      <c r="H3488" s="832" t="s">
        <v>630</v>
      </c>
      <c r="I3488" s="832" t="s">
        <v>3946</v>
      </c>
      <c r="J3488" s="832" t="s">
        <v>901</v>
      </c>
      <c r="K3488" s="832" t="s">
        <v>3945</v>
      </c>
      <c r="L3488" s="835">
        <v>54.55</v>
      </c>
      <c r="M3488" s="835">
        <v>54.55</v>
      </c>
      <c r="N3488" s="832">
        <v>1</v>
      </c>
      <c r="O3488" s="836">
        <v>1</v>
      </c>
      <c r="P3488" s="835">
        <v>54.55</v>
      </c>
      <c r="Q3488" s="837">
        <v>1</v>
      </c>
      <c r="R3488" s="832">
        <v>1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10</v>
      </c>
      <c r="B3489" s="832" t="s">
        <v>2982</v>
      </c>
      <c r="C3489" s="832" t="s">
        <v>2997</v>
      </c>
      <c r="D3489" s="833" t="s">
        <v>6901</v>
      </c>
      <c r="E3489" s="834" t="s">
        <v>3047</v>
      </c>
      <c r="F3489" s="832" t="s">
        <v>2984</v>
      </c>
      <c r="G3489" s="832" t="s">
        <v>4143</v>
      </c>
      <c r="H3489" s="832" t="s">
        <v>630</v>
      </c>
      <c r="I3489" s="832" t="s">
        <v>4144</v>
      </c>
      <c r="J3489" s="832" t="s">
        <v>4145</v>
      </c>
      <c r="K3489" s="832" t="s">
        <v>4146</v>
      </c>
      <c r="L3489" s="835">
        <v>0</v>
      </c>
      <c r="M3489" s="835">
        <v>0</v>
      </c>
      <c r="N3489" s="832">
        <v>1</v>
      </c>
      <c r="O3489" s="836">
        <v>1</v>
      </c>
      <c r="P3489" s="835"/>
      <c r="Q3489" s="837"/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10</v>
      </c>
      <c r="B3490" s="832" t="s">
        <v>2982</v>
      </c>
      <c r="C3490" s="832" t="s">
        <v>2997</v>
      </c>
      <c r="D3490" s="833" t="s">
        <v>6901</v>
      </c>
      <c r="E3490" s="834" t="s">
        <v>3047</v>
      </c>
      <c r="F3490" s="832" t="s">
        <v>2984</v>
      </c>
      <c r="G3490" s="832" t="s">
        <v>4143</v>
      </c>
      <c r="H3490" s="832" t="s">
        <v>630</v>
      </c>
      <c r="I3490" s="832" t="s">
        <v>5850</v>
      </c>
      <c r="J3490" s="832" t="s">
        <v>5851</v>
      </c>
      <c r="K3490" s="832" t="s">
        <v>5852</v>
      </c>
      <c r="L3490" s="835">
        <v>0</v>
      </c>
      <c r="M3490" s="835">
        <v>0</v>
      </c>
      <c r="N3490" s="832">
        <v>2</v>
      </c>
      <c r="O3490" s="836">
        <v>1</v>
      </c>
      <c r="P3490" s="835">
        <v>0</v>
      </c>
      <c r="Q3490" s="837"/>
      <c r="R3490" s="832">
        <v>2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10</v>
      </c>
      <c r="B3491" s="832" t="s">
        <v>2982</v>
      </c>
      <c r="C3491" s="832" t="s">
        <v>2997</v>
      </c>
      <c r="D3491" s="833" t="s">
        <v>6901</v>
      </c>
      <c r="E3491" s="834" t="s">
        <v>3047</v>
      </c>
      <c r="F3491" s="832" t="s">
        <v>2984</v>
      </c>
      <c r="G3491" s="832" t="s">
        <v>3185</v>
      </c>
      <c r="H3491" s="832" t="s">
        <v>689</v>
      </c>
      <c r="I3491" s="832" t="s">
        <v>2523</v>
      </c>
      <c r="J3491" s="832" t="s">
        <v>941</v>
      </c>
      <c r="K3491" s="832" t="s">
        <v>2524</v>
      </c>
      <c r="L3491" s="835">
        <v>63.75</v>
      </c>
      <c r="M3491" s="835">
        <v>3123.75</v>
      </c>
      <c r="N3491" s="832">
        <v>49</v>
      </c>
      <c r="O3491" s="836">
        <v>30</v>
      </c>
      <c r="P3491" s="835">
        <v>1912.5</v>
      </c>
      <c r="Q3491" s="837">
        <v>0.61224489795918369</v>
      </c>
      <c r="R3491" s="832">
        <v>30</v>
      </c>
      <c r="S3491" s="837">
        <v>0.61224489795918369</v>
      </c>
      <c r="T3491" s="836">
        <v>19</v>
      </c>
      <c r="U3491" s="838">
        <v>0.6333333333333333</v>
      </c>
    </row>
    <row r="3492" spans="1:21" ht="14.4" customHeight="1" x14ac:dyDescent="0.3">
      <c r="A3492" s="831">
        <v>10</v>
      </c>
      <c r="B3492" s="832" t="s">
        <v>2982</v>
      </c>
      <c r="C3492" s="832" t="s">
        <v>2997</v>
      </c>
      <c r="D3492" s="833" t="s">
        <v>6901</v>
      </c>
      <c r="E3492" s="834" t="s">
        <v>3047</v>
      </c>
      <c r="F3492" s="832" t="s">
        <v>2984</v>
      </c>
      <c r="G3492" s="832" t="s">
        <v>3185</v>
      </c>
      <c r="H3492" s="832" t="s">
        <v>689</v>
      </c>
      <c r="I3492" s="832" t="s">
        <v>2525</v>
      </c>
      <c r="J3492" s="832" t="s">
        <v>2273</v>
      </c>
      <c r="K3492" s="832" t="s">
        <v>2526</v>
      </c>
      <c r="L3492" s="835">
        <v>25.5</v>
      </c>
      <c r="M3492" s="835">
        <v>25.5</v>
      </c>
      <c r="N3492" s="832">
        <v>1</v>
      </c>
      <c r="O3492" s="836">
        <v>1</v>
      </c>
      <c r="P3492" s="835">
        <v>25.5</v>
      </c>
      <c r="Q3492" s="837">
        <v>1</v>
      </c>
      <c r="R3492" s="832">
        <v>1</v>
      </c>
      <c r="S3492" s="837">
        <v>1</v>
      </c>
      <c r="T3492" s="836">
        <v>1</v>
      </c>
      <c r="U3492" s="838">
        <v>1</v>
      </c>
    </row>
    <row r="3493" spans="1:21" ht="14.4" customHeight="1" x14ac:dyDescent="0.3">
      <c r="A3493" s="831">
        <v>10</v>
      </c>
      <c r="B3493" s="832" t="s">
        <v>2982</v>
      </c>
      <c r="C3493" s="832" t="s">
        <v>2997</v>
      </c>
      <c r="D3493" s="833" t="s">
        <v>6901</v>
      </c>
      <c r="E3493" s="834" t="s">
        <v>3047</v>
      </c>
      <c r="F3493" s="832" t="s">
        <v>2984</v>
      </c>
      <c r="G3493" s="832" t="s">
        <v>5853</v>
      </c>
      <c r="H3493" s="832" t="s">
        <v>630</v>
      </c>
      <c r="I3493" s="832" t="s">
        <v>5854</v>
      </c>
      <c r="J3493" s="832" t="s">
        <v>5855</v>
      </c>
      <c r="K3493" s="832" t="s">
        <v>5856</v>
      </c>
      <c r="L3493" s="835">
        <v>386.89</v>
      </c>
      <c r="M3493" s="835">
        <v>773.78</v>
      </c>
      <c r="N3493" s="832">
        <v>2</v>
      </c>
      <c r="O3493" s="836">
        <v>1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10</v>
      </c>
      <c r="B3494" s="832" t="s">
        <v>2982</v>
      </c>
      <c r="C3494" s="832" t="s">
        <v>2997</v>
      </c>
      <c r="D3494" s="833" t="s">
        <v>6901</v>
      </c>
      <c r="E3494" s="834" t="s">
        <v>3047</v>
      </c>
      <c r="F3494" s="832" t="s">
        <v>2984</v>
      </c>
      <c r="G3494" s="832" t="s">
        <v>4149</v>
      </c>
      <c r="H3494" s="832" t="s">
        <v>630</v>
      </c>
      <c r="I3494" s="832" t="s">
        <v>4152</v>
      </c>
      <c r="J3494" s="832" t="s">
        <v>905</v>
      </c>
      <c r="K3494" s="832" t="s">
        <v>4153</v>
      </c>
      <c r="L3494" s="835">
        <v>0</v>
      </c>
      <c r="M3494" s="835">
        <v>0</v>
      </c>
      <c r="N3494" s="832">
        <v>1</v>
      </c>
      <c r="O3494" s="836">
        <v>1</v>
      </c>
      <c r="P3494" s="835">
        <v>0</v>
      </c>
      <c r="Q3494" s="837"/>
      <c r="R3494" s="832">
        <v>1</v>
      </c>
      <c r="S3494" s="837">
        <v>1</v>
      </c>
      <c r="T3494" s="836">
        <v>1</v>
      </c>
      <c r="U3494" s="838">
        <v>1</v>
      </c>
    </row>
    <row r="3495" spans="1:21" ht="14.4" customHeight="1" x14ac:dyDescent="0.3">
      <c r="A3495" s="831">
        <v>10</v>
      </c>
      <c r="B3495" s="832" t="s">
        <v>2982</v>
      </c>
      <c r="C3495" s="832" t="s">
        <v>2997</v>
      </c>
      <c r="D3495" s="833" t="s">
        <v>6901</v>
      </c>
      <c r="E3495" s="834" t="s">
        <v>3047</v>
      </c>
      <c r="F3495" s="832" t="s">
        <v>2984</v>
      </c>
      <c r="G3495" s="832" t="s">
        <v>3425</v>
      </c>
      <c r="H3495" s="832" t="s">
        <v>630</v>
      </c>
      <c r="I3495" s="832" t="s">
        <v>3430</v>
      </c>
      <c r="J3495" s="832" t="s">
        <v>1070</v>
      </c>
      <c r="K3495" s="832" t="s">
        <v>3427</v>
      </c>
      <c r="L3495" s="835">
        <v>42.54</v>
      </c>
      <c r="M3495" s="835">
        <v>85.08</v>
      </c>
      <c r="N3495" s="832">
        <v>2</v>
      </c>
      <c r="O3495" s="836">
        <v>2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10</v>
      </c>
      <c r="B3496" s="832" t="s">
        <v>2982</v>
      </c>
      <c r="C3496" s="832" t="s">
        <v>2997</v>
      </c>
      <c r="D3496" s="833" t="s">
        <v>6901</v>
      </c>
      <c r="E3496" s="834" t="s">
        <v>3047</v>
      </c>
      <c r="F3496" s="832" t="s">
        <v>2984</v>
      </c>
      <c r="G3496" s="832" t="s">
        <v>4867</v>
      </c>
      <c r="H3496" s="832" t="s">
        <v>630</v>
      </c>
      <c r="I3496" s="832" t="s">
        <v>4868</v>
      </c>
      <c r="J3496" s="832" t="s">
        <v>1601</v>
      </c>
      <c r="K3496" s="832" t="s">
        <v>4869</v>
      </c>
      <c r="L3496" s="835">
        <v>219.37</v>
      </c>
      <c r="M3496" s="835">
        <v>658.11</v>
      </c>
      <c r="N3496" s="832">
        <v>3</v>
      </c>
      <c r="O3496" s="836">
        <v>1</v>
      </c>
      <c r="P3496" s="835">
        <v>658.11</v>
      </c>
      <c r="Q3496" s="837">
        <v>1</v>
      </c>
      <c r="R3496" s="832">
        <v>3</v>
      </c>
      <c r="S3496" s="837">
        <v>1</v>
      </c>
      <c r="T3496" s="836">
        <v>1</v>
      </c>
      <c r="U3496" s="838">
        <v>1</v>
      </c>
    </row>
    <row r="3497" spans="1:21" ht="14.4" customHeight="1" x14ac:dyDescent="0.3">
      <c r="A3497" s="831">
        <v>10</v>
      </c>
      <c r="B3497" s="832" t="s">
        <v>2982</v>
      </c>
      <c r="C3497" s="832" t="s">
        <v>2997</v>
      </c>
      <c r="D3497" s="833" t="s">
        <v>6901</v>
      </c>
      <c r="E3497" s="834" t="s">
        <v>3047</v>
      </c>
      <c r="F3497" s="832" t="s">
        <v>2984</v>
      </c>
      <c r="G3497" s="832" t="s">
        <v>4162</v>
      </c>
      <c r="H3497" s="832" t="s">
        <v>630</v>
      </c>
      <c r="I3497" s="832" t="s">
        <v>4163</v>
      </c>
      <c r="J3497" s="832" t="s">
        <v>4164</v>
      </c>
      <c r="K3497" s="832" t="s">
        <v>4165</v>
      </c>
      <c r="L3497" s="835">
        <v>28.32</v>
      </c>
      <c r="M3497" s="835">
        <v>28.32</v>
      </c>
      <c r="N3497" s="832">
        <v>1</v>
      </c>
      <c r="O3497" s="836">
        <v>0.5</v>
      </c>
      <c r="P3497" s="835">
        <v>28.32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10</v>
      </c>
      <c r="B3498" s="832" t="s">
        <v>2982</v>
      </c>
      <c r="C3498" s="832" t="s">
        <v>2997</v>
      </c>
      <c r="D3498" s="833" t="s">
        <v>6901</v>
      </c>
      <c r="E3498" s="834" t="s">
        <v>3047</v>
      </c>
      <c r="F3498" s="832" t="s">
        <v>2984</v>
      </c>
      <c r="G3498" s="832" t="s">
        <v>4162</v>
      </c>
      <c r="H3498" s="832" t="s">
        <v>630</v>
      </c>
      <c r="I3498" s="832" t="s">
        <v>4163</v>
      </c>
      <c r="J3498" s="832" t="s">
        <v>4164</v>
      </c>
      <c r="K3498" s="832" t="s">
        <v>4165</v>
      </c>
      <c r="L3498" s="835">
        <v>17.8</v>
      </c>
      <c r="M3498" s="835">
        <v>17.8</v>
      </c>
      <c r="N3498" s="832">
        <v>1</v>
      </c>
      <c r="O3498" s="836">
        <v>0.5</v>
      </c>
      <c r="P3498" s="835">
        <v>17.8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10</v>
      </c>
      <c r="B3499" s="832" t="s">
        <v>2982</v>
      </c>
      <c r="C3499" s="832" t="s">
        <v>2997</v>
      </c>
      <c r="D3499" s="833" t="s">
        <v>6901</v>
      </c>
      <c r="E3499" s="834" t="s">
        <v>3047</v>
      </c>
      <c r="F3499" s="832" t="s">
        <v>2984</v>
      </c>
      <c r="G3499" s="832" t="s">
        <v>4162</v>
      </c>
      <c r="H3499" s="832" t="s">
        <v>630</v>
      </c>
      <c r="I3499" s="832" t="s">
        <v>4166</v>
      </c>
      <c r="J3499" s="832" t="s">
        <v>4167</v>
      </c>
      <c r="K3499" s="832" t="s">
        <v>4168</v>
      </c>
      <c r="L3499" s="835">
        <v>72.86</v>
      </c>
      <c r="M3499" s="835">
        <v>72.86</v>
      </c>
      <c r="N3499" s="832">
        <v>1</v>
      </c>
      <c r="O3499" s="836">
        <v>0.5</v>
      </c>
      <c r="P3499" s="835">
        <v>72.86</v>
      </c>
      <c r="Q3499" s="837">
        <v>1</v>
      </c>
      <c r="R3499" s="832">
        <v>1</v>
      </c>
      <c r="S3499" s="837">
        <v>1</v>
      </c>
      <c r="T3499" s="836">
        <v>0.5</v>
      </c>
      <c r="U3499" s="838">
        <v>1</v>
      </c>
    </row>
    <row r="3500" spans="1:21" ht="14.4" customHeight="1" x14ac:dyDescent="0.3">
      <c r="A3500" s="831">
        <v>10</v>
      </c>
      <c r="B3500" s="832" t="s">
        <v>2982</v>
      </c>
      <c r="C3500" s="832" t="s">
        <v>2997</v>
      </c>
      <c r="D3500" s="833" t="s">
        <v>6901</v>
      </c>
      <c r="E3500" s="834" t="s">
        <v>3047</v>
      </c>
      <c r="F3500" s="832" t="s">
        <v>2984</v>
      </c>
      <c r="G3500" s="832" t="s">
        <v>5649</v>
      </c>
      <c r="H3500" s="832" t="s">
        <v>630</v>
      </c>
      <c r="I3500" s="832" t="s">
        <v>5650</v>
      </c>
      <c r="J3500" s="832" t="s">
        <v>5651</v>
      </c>
      <c r="K3500" s="832" t="s">
        <v>5652</v>
      </c>
      <c r="L3500" s="835">
        <v>841.94</v>
      </c>
      <c r="M3500" s="835">
        <v>841.94</v>
      </c>
      <c r="N3500" s="832">
        <v>1</v>
      </c>
      <c r="O3500" s="836">
        <v>0.5</v>
      </c>
      <c r="P3500" s="835">
        <v>841.94</v>
      </c>
      <c r="Q3500" s="837">
        <v>1</v>
      </c>
      <c r="R3500" s="832">
        <v>1</v>
      </c>
      <c r="S3500" s="837">
        <v>1</v>
      </c>
      <c r="T3500" s="836">
        <v>0.5</v>
      </c>
      <c r="U3500" s="838">
        <v>1</v>
      </c>
    </row>
    <row r="3501" spans="1:21" ht="14.4" customHeight="1" x14ac:dyDescent="0.3">
      <c r="A3501" s="831">
        <v>10</v>
      </c>
      <c r="B3501" s="832" t="s">
        <v>2982</v>
      </c>
      <c r="C3501" s="832" t="s">
        <v>2997</v>
      </c>
      <c r="D3501" s="833" t="s">
        <v>6901</v>
      </c>
      <c r="E3501" s="834" t="s">
        <v>3047</v>
      </c>
      <c r="F3501" s="832" t="s">
        <v>2984</v>
      </c>
      <c r="G3501" s="832" t="s">
        <v>5857</v>
      </c>
      <c r="H3501" s="832" t="s">
        <v>630</v>
      </c>
      <c r="I3501" s="832" t="s">
        <v>5858</v>
      </c>
      <c r="J3501" s="832" t="s">
        <v>5859</v>
      </c>
      <c r="K3501" s="832" t="s">
        <v>5860</v>
      </c>
      <c r="L3501" s="835">
        <v>2033.81</v>
      </c>
      <c r="M3501" s="835">
        <v>6101.43</v>
      </c>
      <c r="N3501" s="832">
        <v>3</v>
      </c>
      <c r="O3501" s="836">
        <v>2</v>
      </c>
      <c r="P3501" s="835">
        <v>2033.81</v>
      </c>
      <c r="Q3501" s="837">
        <v>0.33333333333333331</v>
      </c>
      <c r="R3501" s="832">
        <v>1</v>
      </c>
      <c r="S3501" s="837">
        <v>0.33333333333333331</v>
      </c>
      <c r="T3501" s="836">
        <v>1</v>
      </c>
      <c r="U3501" s="838">
        <v>0.5</v>
      </c>
    </row>
    <row r="3502" spans="1:21" ht="14.4" customHeight="1" x14ac:dyDescent="0.3">
      <c r="A3502" s="831">
        <v>10</v>
      </c>
      <c r="B3502" s="832" t="s">
        <v>2982</v>
      </c>
      <c r="C3502" s="832" t="s">
        <v>2997</v>
      </c>
      <c r="D3502" s="833" t="s">
        <v>6901</v>
      </c>
      <c r="E3502" s="834" t="s">
        <v>3047</v>
      </c>
      <c r="F3502" s="832" t="s">
        <v>2984</v>
      </c>
      <c r="G3502" s="832" t="s">
        <v>5857</v>
      </c>
      <c r="H3502" s="832" t="s">
        <v>630</v>
      </c>
      <c r="I3502" s="832" t="s">
        <v>5861</v>
      </c>
      <c r="J3502" s="832" t="s">
        <v>5862</v>
      </c>
      <c r="K3502" s="832" t="s">
        <v>5863</v>
      </c>
      <c r="L3502" s="835">
        <v>1966.02</v>
      </c>
      <c r="M3502" s="835">
        <v>1966.02</v>
      </c>
      <c r="N3502" s="832">
        <v>1</v>
      </c>
      <c r="O3502" s="836">
        <v>1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10</v>
      </c>
      <c r="B3503" s="832" t="s">
        <v>2982</v>
      </c>
      <c r="C3503" s="832" t="s">
        <v>2997</v>
      </c>
      <c r="D3503" s="833" t="s">
        <v>6901</v>
      </c>
      <c r="E3503" s="834" t="s">
        <v>3047</v>
      </c>
      <c r="F3503" s="832" t="s">
        <v>2984</v>
      </c>
      <c r="G3503" s="832" t="s">
        <v>3445</v>
      </c>
      <c r="H3503" s="832" t="s">
        <v>630</v>
      </c>
      <c r="I3503" s="832" t="s">
        <v>3776</v>
      </c>
      <c r="J3503" s="832" t="s">
        <v>3777</v>
      </c>
      <c r="K3503" s="832" t="s">
        <v>3778</v>
      </c>
      <c r="L3503" s="835">
        <v>0</v>
      </c>
      <c r="M3503" s="835">
        <v>0</v>
      </c>
      <c r="N3503" s="832">
        <v>2</v>
      </c>
      <c r="O3503" s="836">
        <v>1.5</v>
      </c>
      <c r="P3503" s="835"/>
      <c r="Q3503" s="837"/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10</v>
      </c>
      <c r="B3504" s="832" t="s">
        <v>2982</v>
      </c>
      <c r="C3504" s="832" t="s">
        <v>2997</v>
      </c>
      <c r="D3504" s="833" t="s">
        <v>6901</v>
      </c>
      <c r="E3504" s="834" t="s">
        <v>3047</v>
      </c>
      <c r="F3504" s="832" t="s">
        <v>2984</v>
      </c>
      <c r="G3504" s="832" t="s">
        <v>5864</v>
      </c>
      <c r="H3504" s="832" t="s">
        <v>630</v>
      </c>
      <c r="I3504" s="832" t="s">
        <v>5865</v>
      </c>
      <c r="J3504" s="832" t="s">
        <v>5866</v>
      </c>
      <c r="K3504" s="832" t="s">
        <v>5867</v>
      </c>
      <c r="L3504" s="835">
        <v>0</v>
      </c>
      <c r="M3504" s="835">
        <v>0</v>
      </c>
      <c r="N3504" s="832">
        <v>1</v>
      </c>
      <c r="O3504" s="836">
        <v>1</v>
      </c>
      <c r="P3504" s="835"/>
      <c r="Q3504" s="837"/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10</v>
      </c>
      <c r="B3505" s="832" t="s">
        <v>2982</v>
      </c>
      <c r="C3505" s="832" t="s">
        <v>2997</v>
      </c>
      <c r="D3505" s="833" t="s">
        <v>6901</v>
      </c>
      <c r="E3505" s="834" t="s">
        <v>3047</v>
      </c>
      <c r="F3505" s="832" t="s">
        <v>2984</v>
      </c>
      <c r="G3505" s="832" t="s">
        <v>4169</v>
      </c>
      <c r="H3505" s="832" t="s">
        <v>630</v>
      </c>
      <c r="I3505" s="832" t="s">
        <v>4170</v>
      </c>
      <c r="J3505" s="832" t="s">
        <v>740</v>
      </c>
      <c r="K3505" s="832" t="s">
        <v>4171</v>
      </c>
      <c r="L3505" s="835">
        <v>203.9</v>
      </c>
      <c r="M3505" s="835">
        <v>1223.4000000000001</v>
      </c>
      <c r="N3505" s="832">
        <v>6</v>
      </c>
      <c r="O3505" s="836">
        <v>4</v>
      </c>
      <c r="P3505" s="835">
        <v>611.70000000000005</v>
      </c>
      <c r="Q3505" s="837">
        <v>0.5</v>
      </c>
      <c r="R3505" s="832">
        <v>3</v>
      </c>
      <c r="S3505" s="837">
        <v>0.5</v>
      </c>
      <c r="T3505" s="836">
        <v>2</v>
      </c>
      <c r="U3505" s="838">
        <v>0.5</v>
      </c>
    </row>
    <row r="3506" spans="1:21" ht="14.4" customHeight="1" x14ac:dyDescent="0.3">
      <c r="A3506" s="831">
        <v>10</v>
      </c>
      <c r="B3506" s="832" t="s">
        <v>2982</v>
      </c>
      <c r="C3506" s="832" t="s">
        <v>2997</v>
      </c>
      <c r="D3506" s="833" t="s">
        <v>6901</v>
      </c>
      <c r="E3506" s="834" t="s">
        <v>3047</v>
      </c>
      <c r="F3506" s="832" t="s">
        <v>2984</v>
      </c>
      <c r="G3506" s="832" t="s">
        <v>3519</v>
      </c>
      <c r="H3506" s="832" t="s">
        <v>630</v>
      </c>
      <c r="I3506" s="832" t="s">
        <v>4172</v>
      </c>
      <c r="J3506" s="832" t="s">
        <v>909</v>
      </c>
      <c r="K3506" s="832" t="s">
        <v>4173</v>
      </c>
      <c r="L3506" s="835">
        <v>569.54</v>
      </c>
      <c r="M3506" s="835">
        <v>18225.28</v>
      </c>
      <c r="N3506" s="832">
        <v>32</v>
      </c>
      <c r="O3506" s="836">
        <v>14.5</v>
      </c>
      <c r="P3506" s="835">
        <v>8543.0999999999985</v>
      </c>
      <c r="Q3506" s="837">
        <v>0.46874999999999994</v>
      </c>
      <c r="R3506" s="832">
        <v>15</v>
      </c>
      <c r="S3506" s="837">
        <v>0.46875</v>
      </c>
      <c r="T3506" s="836">
        <v>7.5</v>
      </c>
      <c r="U3506" s="838">
        <v>0.51724137931034486</v>
      </c>
    </row>
    <row r="3507" spans="1:21" ht="14.4" customHeight="1" x14ac:dyDescent="0.3">
      <c r="A3507" s="831">
        <v>10</v>
      </c>
      <c r="B3507" s="832" t="s">
        <v>2982</v>
      </c>
      <c r="C3507" s="832" t="s">
        <v>2997</v>
      </c>
      <c r="D3507" s="833" t="s">
        <v>6901</v>
      </c>
      <c r="E3507" s="834" t="s">
        <v>3047</v>
      </c>
      <c r="F3507" s="832" t="s">
        <v>2984</v>
      </c>
      <c r="G3507" s="832" t="s">
        <v>3519</v>
      </c>
      <c r="H3507" s="832" t="s">
        <v>630</v>
      </c>
      <c r="I3507" s="832" t="s">
        <v>5662</v>
      </c>
      <c r="J3507" s="832" t="s">
        <v>5663</v>
      </c>
      <c r="K3507" s="832" t="s">
        <v>5664</v>
      </c>
      <c r="L3507" s="835">
        <v>837.36</v>
      </c>
      <c r="M3507" s="835">
        <v>1674.72</v>
      </c>
      <c r="N3507" s="832">
        <v>2</v>
      </c>
      <c r="O3507" s="836">
        <v>1</v>
      </c>
      <c r="P3507" s="835">
        <v>1674.72</v>
      </c>
      <c r="Q3507" s="837">
        <v>1</v>
      </c>
      <c r="R3507" s="832">
        <v>2</v>
      </c>
      <c r="S3507" s="837">
        <v>1</v>
      </c>
      <c r="T3507" s="836">
        <v>1</v>
      </c>
      <c r="U3507" s="838">
        <v>1</v>
      </c>
    </row>
    <row r="3508" spans="1:21" ht="14.4" customHeight="1" x14ac:dyDescent="0.3">
      <c r="A3508" s="831">
        <v>10</v>
      </c>
      <c r="B3508" s="832" t="s">
        <v>2982</v>
      </c>
      <c r="C3508" s="832" t="s">
        <v>2997</v>
      </c>
      <c r="D3508" s="833" t="s">
        <v>6901</v>
      </c>
      <c r="E3508" s="834" t="s">
        <v>3047</v>
      </c>
      <c r="F3508" s="832" t="s">
        <v>2984</v>
      </c>
      <c r="G3508" s="832" t="s">
        <v>3519</v>
      </c>
      <c r="H3508" s="832" t="s">
        <v>630</v>
      </c>
      <c r="I3508" s="832" t="s">
        <v>5868</v>
      </c>
      <c r="J3508" s="832" t="s">
        <v>5663</v>
      </c>
      <c r="K3508" s="832" t="s">
        <v>5869</v>
      </c>
      <c r="L3508" s="835">
        <v>522.53</v>
      </c>
      <c r="M3508" s="835">
        <v>82559.739999999962</v>
      </c>
      <c r="N3508" s="832">
        <v>158</v>
      </c>
      <c r="O3508" s="836">
        <v>55</v>
      </c>
      <c r="P3508" s="835">
        <v>37622.159999999982</v>
      </c>
      <c r="Q3508" s="837">
        <v>0.45569620253164556</v>
      </c>
      <c r="R3508" s="832">
        <v>72</v>
      </c>
      <c r="S3508" s="837">
        <v>0.45569620253164556</v>
      </c>
      <c r="T3508" s="836">
        <v>24.5</v>
      </c>
      <c r="U3508" s="838">
        <v>0.44545454545454544</v>
      </c>
    </row>
    <row r="3509" spans="1:21" ht="14.4" customHeight="1" x14ac:dyDescent="0.3">
      <c r="A3509" s="831">
        <v>10</v>
      </c>
      <c r="B3509" s="832" t="s">
        <v>2982</v>
      </c>
      <c r="C3509" s="832" t="s">
        <v>2997</v>
      </c>
      <c r="D3509" s="833" t="s">
        <v>6901</v>
      </c>
      <c r="E3509" s="834" t="s">
        <v>3047</v>
      </c>
      <c r="F3509" s="832" t="s">
        <v>2984</v>
      </c>
      <c r="G3509" s="832" t="s">
        <v>3519</v>
      </c>
      <c r="H3509" s="832" t="s">
        <v>630</v>
      </c>
      <c r="I3509" s="832" t="s">
        <v>5870</v>
      </c>
      <c r="J3509" s="832" t="s">
        <v>5663</v>
      </c>
      <c r="K3509" s="832" t="s">
        <v>3522</v>
      </c>
      <c r="L3509" s="835">
        <v>707.67</v>
      </c>
      <c r="M3509" s="835">
        <v>19107.09</v>
      </c>
      <c r="N3509" s="832">
        <v>27</v>
      </c>
      <c r="O3509" s="836">
        <v>9.5</v>
      </c>
      <c r="P3509" s="835">
        <v>7076.7</v>
      </c>
      <c r="Q3509" s="837">
        <v>0.37037037037037035</v>
      </c>
      <c r="R3509" s="832">
        <v>10</v>
      </c>
      <c r="S3509" s="837">
        <v>0.37037037037037035</v>
      </c>
      <c r="T3509" s="836">
        <v>4</v>
      </c>
      <c r="U3509" s="838">
        <v>0.42105263157894735</v>
      </c>
    </row>
    <row r="3510" spans="1:21" ht="14.4" customHeight="1" x14ac:dyDescent="0.3">
      <c r="A3510" s="831">
        <v>10</v>
      </c>
      <c r="B3510" s="832" t="s">
        <v>2982</v>
      </c>
      <c r="C3510" s="832" t="s">
        <v>2997</v>
      </c>
      <c r="D3510" s="833" t="s">
        <v>6901</v>
      </c>
      <c r="E3510" s="834" t="s">
        <v>3047</v>
      </c>
      <c r="F3510" s="832" t="s">
        <v>2984</v>
      </c>
      <c r="G3510" s="832" t="s">
        <v>3519</v>
      </c>
      <c r="H3510" s="832" t="s">
        <v>630</v>
      </c>
      <c r="I3510" s="832" t="s">
        <v>5871</v>
      </c>
      <c r="J3510" s="832" t="s">
        <v>5663</v>
      </c>
      <c r="K3510" s="832" t="s">
        <v>5872</v>
      </c>
      <c r="L3510" s="835">
        <v>0</v>
      </c>
      <c r="M3510" s="835">
        <v>0</v>
      </c>
      <c r="N3510" s="832">
        <v>4</v>
      </c>
      <c r="O3510" s="836">
        <v>1.5</v>
      </c>
      <c r="P3510" s="835">
        <v>0</v>
      </c>
      <c r="Q3510" s="837"/>
      <c r="R3510" s="832">
        <v>4</v>
      </c>
      <c r="S3510" s="837">
        <v>1</v>
      </c>
      <c r="T3510" s="836">
        <v>1.5</v>
      </c>
      <c r="U3510" s="838">
        <v>1</v>
      </c>
    </row>
    <row r="3511" spans="1:21" ht="14.4" customHeight="1" x14ac:dyDescent="0.3">
      <c r="A3511" s="831">
        <v>10</v>
      </c>
      <c r="B3511" s="832" t="s">
        <v>2982</v>
      </c>
      <c r="C3511" s="832" t="s">
        <v>2997</v>
      </c>
      <c r="D3511" s="833" t="s">
        <v>6901</v>
      </c>
      <c r="E3511" s="834" t="s">
        <v>3047</v>
      </c>
      <c r="F3511" s="832" t="s">
        <v>2984</v>
      </c>
      <c r="G3511" s="832" t="s">
        <v>3715</v>
      </c>
      <c r="H3511" s="832" t="s">
        <v>689</v>
      </c>
      <c r="I3511" s="832" t="s">
        <v>5873</v>
      </c>
      <c r="J3511" s="832" t="s">
        <v>5874</v>
      </c>
      <c r="K3511" s="832" t="s">
        <v>5875</v>
      </c>
      <c r="L3511" s="835">
        <v>690.91</v>
      </c>
      <c r="M3511" s="835">
        <v>3454.55</v>
      </c>
      <c r="N3511" s="832">
        <v>5</v>
      </c>
      <c r="O3511" s="836">
        <v>2</v>
      </c>
      <c r="P3511" s="835">
        <v>3454.55</v>
      </c>
      <c r="Q3511" s="837">
        <v>1</v>
      </c>
      <c r="R3511" s="832">
        <v>5</v>
      </c>
      <c r="S3511" s="837">
        <v>1</v>
      </c>
      <c r="T3511" s="836">
        <v>2</v>
      </c>
      <c r="U3511" s="838">
        <v>1</v>
      </c>
    </row>
    <row r="3512" spans="1:21" ht="14.4" customHeight="1" x14ac:dyDescent="0.3">
      <c r="A3512" s="831">
        <v>10</v>
      </c>
      <c r="B3512" s="832" t="s">
        <v>2982</v>
      </c>
      <c r="C3512" s="832" t="s">
        <v>2997</v>
      </c>
      <c r="D3512" s="833" t="s">
        <v>6901</v>
      </c>
      <c r="E3512" s="834" t="s">
        <v>3047</v>
      </c>
      <c r="F3512" s="832" t="s">
        <v>2984</v>
      </c>
      <c r="G3512" s="832" t="s">
        <v>3962</v>
      </c>
      <c r="H3512" s="832" t="s">
        <v>630</v>
      </c>
      <c r="I3512" s="832" t="s">
        <v>2718</v>
      </c>
      <c r="J3512" s="832" t="s">
        <v>2719</v>
      </c>
      <c r="K3512" s="832" t="s">
        <v>2720</v>
      </c>
      <c r="L3512" s="835">
        <v>659.87</v>
      </c>
      <c r="M3512" s="835">
        <v>5938.83</v>
      </c>
      <c r="N3512" s="832">
        <v>9</v>
      </c>
      <c r="O3512" s="836">
        <v>4.5</v>
      </c>
      <c r="P3512" s="835">
        <v>4619.09</v>
      </c>
      <c r="Q3512" s="837">
        <v>0.77777777777777779</v>
      </c>
      <c r="R3512" s="832">
        <v>7</v>
      </c>
      <c r="S3512" s="837">
        <v>0.77777777777777779</v>
      </c>
      <c r="T3512" s="836">
        <v>3</v>
      </c>
      <c r="U3512" s="838">
        <v>0.66666666666666663</v>
      </c>
    </row>
    <row r="3513" spans="1:21" ht="14.4" customHeight="1" x14ac:dyDescent="0.3">
      <c r="A3513" s="831">
        <v>10</v>
      </c>
      <c r="B3513" s="832" t="s">
        <v>2982</v>
      </c>
      <c r="C3513" s="832" t="s">
        <v>2997</v>
      </c>
      <c r="D3513" s="833" t="s">
        <v>6901</v>
      </c>
      <c r="E3513" s="834" t="s">
        <v>3047</v>
      </c>
      <c r="F3513" s="832" t="s">
        <v>2984</v>
      </c>
      <c r="G3513" s="832" t="s">
        <v>3962</v>
      </c>
      <c r="H3513" s="832" t="s">
        <v>630</v>
      </c>
      <c r="I3513" s="832" t="s">
        <v>5876</v>
      </c>
      <c r="J3513" s="832" t="s">
        <v>2719</v>
      </c>
      <c r="K3513" s="832" t="s">
        <v>5877</v>
      </c>
      <c r="L3513" s="835">
        <v>1264.21</v>
      </c>
      <c r="M3513" s="835">
        <v>10113.68</v>
      </c>
      <c r="N3513" s="832">
        <v>8</v>
      </c>
      <c r="O3513" s="836">
        <v>3</v>
      </c>
      <c r="P3513" s="835">
        <v>7585.26</v>
      </c>
      <c r="Q3513" s="837">
        <v>0.75</v>
      </c>
      <c r="R3513" s="832">
        <v>6</v>
      </c>
      <c r="S3513" s="837">
        <v>0.75</v>
      </c>
      <c r="T3513" s="836">
        <v>2</v>
      </c>
      <c r="U3513" s="838">
        <v>0.66666666666666663</v>
      </c>
    </row>
    <row r="3514" spans="1:21" ht="14.4" customHeight="1" x14ac:dyDescent="0.3">
      <c r="A3514" s="831">
        <v>10</v>
      </c>
      <c r="B3514" s="832" t="s">
        <v>2982</v>
      </c>
      <c r="C3514" s="832" t="s">
        <v>2997</v>
      </c>
      <c r="D3514" s="833" t="s">
        <v>6901</v>
      </c>
      <c r="E3514" s="834" t="s">
        <v>3047</v>
      </c>
      <c r="F3514" s="832" t="s">
        <v>2984</v>
      </c>
      <c r="G3514" s="832" t="s">
        <v>3962</v>
      </c>
      <c r="H3514" s="832" t="s">
        <v>630</v>
      </c>
      <c r="I3514" s="832" t="s">
        <v>4311</v>
      </c>
      <c r="J3514" s="832" t="s">
        <v>2719</v>
      </c>
      <c r="K3514" s="832" t="s">
        <v>4312</v>
      </c>
      <c r="L3514" s="835">
        <v>566.53</v>
      </c>
      <c r="M3514" s="835">
        <v>566.53</v>
      </c>
      <c r="N3514" s="832">
        <v>1</v>
      </c>
      <c r="O3514" s="836">
        <v>1</v>
      </c>
      <c r="P3514" s="835">
        <v>566.53</v>
      </c>
      <c r="Q3514" s="837">
        <v>1</v>
      </c>
      <c r="R3514" s="832">
        <v>1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10</v>
      </c>
      <c r="B3515" s="832" t="s">
        <v>2982</v>
      </c>
      <c r="C3515" s="832" t="s">
        <v>2997</v>
      </c>
      <c r="D3515" s="833" t="s">
        <v>6901</v>
      </c>
      <c r="E3515" s="834" t="s">
        <v>3047</v>
      </c>
      <c r="F3515" s="832" t="s">
        <v>2984</v>
      </c>
      <c r="G3515" s="832" t="s">
        <v>5878</v>
      </c>
      <c r="H3515" s="832" t="s">
        <v>630</v>
      </c>
      <c r="I3515" s="832" t="s">
        <v>5879</v>
      </c>
      <c r="J3515" s="832" t="s">
        <v>5880</v>
      </c>
      <c r="K3515" s="832" t="s">
        <v>5881</v>
      </c>
      <c r="L3515" s="835">
        <v>172.7</v>
      </c>
      <c r="M3515" s="835">
        <v>172.7</v>
      </c>
      <c r="N3515" s="832">
        <v>1</v>
      </c>
      <c r="O3515" s="836">
        <v>0.5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10</v>
      </c>
      <c r="B3516" s="832" t="s">
        <v>2982</v>
      </c>
      <c r="C3516" s="832" t="s">
        <v>2997</v>
      </c>
      <c r="D3516" s="833" t="s">
        <v>6901</v>
      </c>
      <c r="E3516" s="834" t="s">
        <v>3047</v>
      </c>
      <c r="F3516" s="832" t="s">
        <v>2984</v>
      </c>
      <c r="G3516" s="832" t="s">
        <v>3963</v>
      </c>
      <c r="H3516" s="832" t="s">
        <v>630</v>
      </c>
      <c r="I3516" s="832" t="s">
        <v>4174</v>
      </c>
      <c r="J3516" s="832" t="s">
        <v>3965</v>
      </c>
      <c r="K3516" s="832" t="s">
        <v>4175</v>
      </c>
      <c r="L3516" s="835">
        <v>1366.33</v>
      </c>
      <c r="M3516" s="835">
        <v>9564.31</v>
      </c>
      <c r="N3516" s="832">
        <v>7</v>
      </c>
      <c r="O3516" s="836">
        <v>2.5</v>
      </c>
      <c r="P3516" s="835">
        <v>6831.65</v>
      </c>
      <c r="Q3516" s="837">
        <v>0.7142857142857143</v>
      </c>
      <c r="R3516" s="832">
        <v>5</v>
      </c>
      <c r="S3516" s="837">
        <v>0.7142857142857143</v>
      </c>
      <c r="T3516" s="836">
        <v>1.5</v>
      </c>
      <c r="U3516" s="838">
        <v>0.6</v>
      </c>
    </row>
    <row r="3517" spans="1:21" ht="14.4" customHeight="1" x14ac:dyDescent="0.3">
      <c r="A3517" s="831">
        <v>10</v>
      </c>
      <c r="B3517" s="832" t="s">
        <v>2982</v>
      </c>
      <c r="C3517" s="832" t="s">
        <v>2997</v>
      </c>
      <c r="D3517" s="833" t="s">
        <v>6901</v>
      </c>
      <c r="E3517" s="834" t="s">
        <v>3047</v>
      </c>
      <c r="F3517" s="832" t="s">
        <v>2984</v>
      </c>
      <c r="G3517" s="832" t="s">
        <v>3963</v>
      </c>
      <c r="H3517" s="832" t="s">
        <v>630</v>
      </c>
      <c r="I3517" s="832" t="s">
        <v>5882</v>
      </c>
      <c r="J3517" s="832" t="s">
        <v>3965</v>
      </c>
      <c r="K3517" s="832" t="s">
        <v>5883</v>
      </c>
      <c r="L3517" s="835">
        <v>0</v>
      </c>
      <c r="M3517" s="835">
        <v>0</v>
      </c>
      <c r="N3517" s="832">
        <v>2</v>
      </c>
      <c r="O3517" s="836">
        <v>0.5</v>
      </c>
      <c r="P3517" s="835"/>
      <c r="Q3517" s="837"/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10</v>
      </c>
      <c r="B3518" s="832" t="s">
        <v>2982</v>
      </c>
      <c r="C3518" s="832" t="s">
        <v>2997</v>
      </c>
      <c r="D3518" s="833" t="s">
        <v>6901</v>
      </c>
      <c r="E3518" s="834" t="s">
        <v>3047</v>
      </c>
      <c r="F3518" s="832" t="s">
        <v>2984</v>
      </c>
      <c r="G3518" s="832" t="s">
        <v>3963</v>
      </c>
      <c r="H3518" s="832" t="s">
        <v>630</v>
      </c>
      <c r="I3518" s="832" t="s">
        <v>3964</v>
      </c>
      <c r="J3518" s="832" t="s">
        <v>3965</v>
      </c>
      <c r="K3518" s="832" t="s">
        <v>3966</v>
      </c>
      <c r="L3518" s="835">
        <v>1029.8499999999999</v>
      </c>
      <c r="M3518" s="835">
        <v>21626.85</v>
      </c>
      <c r="N3518" s="832">
        <v>21</v>
      </c>
      <c r="O3518" s="836">
        <v>4.5</v>
      </c>
      <c r="P3518" s="835">
        <v>4119.3999999999996</v>
      </c>
      <c r="Q3518" s="837">
        <v>0.19047619047619047</v>
      </c>
      <c r="R3518" s="832">
        <v>4</v>
      </c>
      <c r="S3518" s="837">
        <v>0.19047619047619047</v>
      </c>
      <c r="T3518" s="836">
        <v>1.5</v>
      </c>
      <c r="U3518" s="838">
        <v>0.33333333333333331</v>
      </c>
    </row>
    <row r="3519" spans="1:21" ht="14.4" customHeight="1" x14ac:dyDescent="0.3">
      <c r="A3519" s="831">
        <v>10</v>
      </c>
      <c r="B3519" s="832" t="s">
        <v>2982</v>
      </c>
      <c r="C3519" s="832" t="s">
        <v>2997</v>
      </c>
      <c r="D3519" s="833" t="s">
        <v>6901</v>
      </c>
      <c r="E3519" s="834" t="s">
        <v>3047</v>
      </c>
      <c r="F3519" s="832" t="s">
        <v>2985</v>
      </c>
      <c r="G3519" s="832" t="s">
        <v>3094</v>
      </c>
      <c r="H3519" s="832" t="s">
        <v>630</v>
      </c>
      <c r="I3519" s="832" t="s">
        <v>3469</v>
      </c>
      <c r="J3519" s="832" t="s">
        <v>3040</v>
      </c>
      <c r="K3519" s="832"/>
      <c r="L3519" s="835">
        <v>0</v>
      </c>
      <c r="M3519" s="835">
        <v>0</v>
      </c>
      <c r="N3519" s="832">
        <v>2</v>
      </c>
      <c r="O3519" s="836">
        <v>2</v>
      </c>
      <c r="P3519" s="835">
        <v>0</v>
      </c>
      <c r="Q3519" s="837"/>
      <c r="R3519" s="832">
        <v>1</v>
      </c>
      <c r="S3519" s="837">
        <v>0.5</v>
      </c>
      <c r="T3519" s="836">
        <v>1</v>
      </c>
      <c r="U3519" s="838">
        <v>0.5</v>
      </c>
    </row>
    <row r="3520" spans="1:21" ht="14.4" customHeight="1" x14ac:dyDescent="0.3">
      <c r="A3520" s="831">
        <v>10</v>
      </c>
      <c r="B3520" s="832" t="s">
        <v>2982</v>
      </c>
      <c r="C3520" s="832" t="s">
        <v>2997</v>
      </c>
      <c r="D3520" s="833" t="s">
        <v>6901</v>
      </c>
      <c r="E3520" s="834" t="s">
        <v>3047</v>
      </c>
      <c r="F3520" s="832" t="s">
        <v>2985</v>
      </c>
      <c r="G3520" s="832" t="s">
        <v>3094</v>
      </c>
      <c r="H3520" s="832" t="s">
        <v>630</v>
      </c>
      <c r="I3520" s="832" t="s">
        <v>5884</v>
      </c>
      <c r="J3520" s="832" t="s">
        <v>3040</v>
      </c>
      <c r="K3520" s="832"/>
      <c r="L3520" s="835">
        <v>0</v>
      </c>
      <c r="M3520" s="835">
        <v>0</v>
      </c>
      <c r="N3520" s="832">
        <v>2</v>
      </c>
      <c r="O3520" s="836">
        <v>2</v>
      </c>
      <c r="P3520" s="835">
        <v>0</v>
      </c>
      <c r="Q3520" s="837"/>
      <c r="R3520" s="832">
        <v>2</v>
      </c>
      <c r="S3520" s="837">
        <v>1</v>
      </c>
      <c r="T3520" s="836">
        <v>2</v>
      </c>
      <c r="U3520" s="838">
        <v>1</v>
      </c>
    </row>
    <row r="3521" spans="1:21" ht="14.4" customHeight="1" x14ac:dyDescent="0.3">
      <c r="A3521" s="831">
        <v>10</v>
      </c>
      <c r="B3521" s="832" t="s">
        <v>2982</v>
      </c>
      <c r="C3521" s="832" t="s">
        <v>2997</v>
      </c>
      <c r="D3521" s="833" t="s">
        <v>6901</v>
      </c>
      <c r="E3521" s="834" t="s">
        <v>3047</v>
      </c>
      <c r="F3521" s="832" t="s">
        <v>2985</v>
      </c>
      <c r="G3521" s="832" t="s">
        <v>3094</v>
      </c>
      <c r="H3521" s="832" t="s">
        <v>630</v>
      </c>
      <c r="I3521" s="832" t="s">
        <v>5885</v>
      </c>
      <c r="J3521" s="832" t="s">
        <v>3040</v>
      </c>
      <c r="K3521" s="832"/>
      <c r="L3521" s="835">
        <v>0</v>
      </c>
      <c r="M3521" s="835">
        <v>0</v>
      </c>
      <c r="N3521" s="832">
        <v>1</v>
      </c>
      <c r="O3521" s="836">
        <v>1</v>
      </c>
      <c r="P3521" s="835"/>
      <c r="Q3521" s="837"/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10</v>
      </c>
      <c r="B3522" s="832" t="s">
        <v>2982</v>
      </c>
      <c r="C3522" s="832" t="s">
        <v>2997</v>
      </c>
      <c r="D3522" s="833" t="s">
        <v>6901</v>
      </c>
      <c r="E3522" s="834" t="s">
        <v>3047</v>
      </c>
      <c r="F3522" s="832" t="s">
        <v>2985</v>
      </c>
      <c r="G3522" s="832" t="s">
        <v>3094</v>
      </c>
      <c r="H3522" s="832" t="s">
        <v>630</v>
      </c>
      <c r="I3522" s="832" t="s">
        <v>5886</v>
      </c>
      <c r="J3522" s="832" t="s">
        <v>3040</v>
      </c>
      <c r="K3522" s="832"/>
      <c r="L3522" s="835">
        <v>0</v>
      </c>
      <c r="M3522" s="835">
        <v>0</v>
      </c>
      <c r="N3522" s="832">
        <v>4</v>
      </c>
      <c r="O3522" s="836">
        <v>4</v>
      </c>
      <c r="P3522" s="835">
        <v>0</v>
      </c>
      <c r="Q3522" s="837"/>
      <c r="R3522" s="832">
        <v>4</v>
      </c>
      <c r="S3522" s="837">
        <v>1</v>
      </c>
      <c r="T3522" s="836">
        <v>4</v>
      </c>
      <c r="U3522" s="838">
        <v>1</v>
      </c>
    </row>
    <row r="3523" spans="1:21" ht="14.4" customHeight="1" x14ac:dyDescent="0.3">
      <c r="A3523" s="831">
        <v>10</v>
      </c>
      <c r="B3523" s="832" t="s">
        <v>2982</v>
      </c>
      <c r="C3523" s="832" t="s">
        <v>2997</v>
      </c>
      <c r="D3523" s="833" t="s">
        <v>6901</v>
      </c>
      <c r="E3523" s="834" t="s">
        <v>3047</v>
      </c>
      <c r="F3523" s="832" t="s">
        <v>2986</v>
      </c>
      <c r="G3523" s="832" t="s">
        <v>3968</v>
      </c>
      <c r="H3523" s="832" t="s">
        <v>630</v>
      </c>
      <c r="I3523" s="832" t="s">
        <v>3969</v>
      </c>
      <c r="J3523" s="832" t="s">
        <v>3970</v>
      </c>
      <c r="K3523" s="832" t="s">
        <v>3971</v>
      </c>
      <c r="L3523" s="835">
        <v>500</v>
      </c>
      <c r="M3523" s="835">
        <v>10500</v>
      </c>
      <c r="N3523" s="832">
        <v>21</v>
      </c>
      <c r="O3523" s="836">
        <v>21</v>
      </c>
      <c r="P3523" s="835">
        <v>9000</v>
      </c>
      <c r="Q3523" s="837">
        <v>0.8571428571428571</v>
      </c>
      <c r="R3523" s="832">
        <v>18</v>
      </c>
      <c r="S3523" s="837">
        <v>0.8571428571428571</v>
      </c>
      <c r="T3523" s="836">
        <v>18</v>
      </c>
      <c r="U3523" s="838">
        <v>0.8571428571428571</v>
      </c>
    </row>
    <row r="3524" spans="1:21" ht="14.4" customHeight="1" x14ac:dyDescent="0.3">
      <c r="A3524" s="831">
        <v>10</v>
      </c>
      <c r="B3524" s="832" t="s">
        <v>2982</v>
      </c>
      <c r="C3524" s="832" t="s">
        <v>2997</v>
      </c>
      <c r="D3524" s="833" t="s">
        <v>6901</v>
      </c>
      <c r="E3524" s="834" t="s">
        <v>3047</v>
      </c>
      <c r="F3524" s="832" t="s">
        <v>2986</v>
      </c>
      <c r="G3524" s="832" t="s">
        <v>3968</v>
      </c>
      <c r="H3524" s="832" t="s">
        <v>630</v>
      </c>
      <c r="I3524" s="832" t="s">
        <v>5887</v>
      </c>
      <c r="J3524" s="832" t="s">
        <v>5888</v>
      </c>
      <c r="K3524" s="832" t="s">
        <v>5889</v>
      </c>
      <c r="L3524" s="835">
        <v>4500</v>
      </c>
      <c r="M3524" s="835">
        <v>4500</v>
      </c>
      <c r="N3524" s="832">
        <v>1</v>
      </c>
      <c r="O3524" s="836">
        <v>1</v>
      </c>
      <c r="P3524" s="835">
        <v>4500</v>
      </c>
      <c r="Q3524" s="837">
        <v>1</v>
      </c>
      <c r="R3524" s="832">
        <v>1</v>
      </c>
      <c r="S3524" s="837">
        <v>1</v>
      </c>
      <c r="T3524" s="836">
        <v>1</v>
      </c>
      <c r="U3524" s="838">
        <v>1</v>
      </c>
    </row>
    <row r="3525" spans="1:21" ht="14.4" customHeight="1" x14ac:dyDescent="0.3">
      <c r="A3525" s="831">
        <v>10</v>
      </c>
      <c r="B3525" s="832" t="s">
        <v>2982</v>
      </c>
      <c r="C3525" s="832" t="s">
        <v>2997</v>
      </c>
      <c r="D3525" s="833" t="s">
        <v>6901</v>
      </c>
      <c r="E3525" s="834" t="s">
        <v>3072</v>
      </c>
      <c r="F3525" s="832" t="s">
        <v>2984</v>
      </c>
      <c r="G3525" s="832" t="s">
        <v>3544</v>
      </c>
      <c r="H3525" s="832" t="s">
        <v>689</v>
      </c>
      <c r="I3525" s="832" t="s">
        <v>3545</v>
      </c>
      <c r="J3525" s="832" t="s">
        <v>3546</v>
      </c>
      <c r="K3525" s="832" t="s">
        <v>3547</v>
      </c>
      <c r="L3525" s="835">
        <v>132.01</v>
      </c>
      <c r="M3525" s="835">
        <v>396.03</v>
      </c>
      <c r="N3525" s="832">
        <v>3</v>
      </c>
      <c r="O3525" s="836">
        <v>1</v>
      </c>
      <c r="P3525" s="835">
        <v>396.03</v>
      </c>
      <c r="Q3525" s="837">
        <v>1</v>
      </c>
      <c r="R3525" s="832">
        <v>3</v>
      </c>
      <c r="S3525" s="837">
        <v>1</v>
      </c>
      <c r="T3525" s="836">
        <v>1</v>
      </c>
      <c r="U3525" s="838">
        <v>1</v>
      </c>
    </row>
    <row r="3526" spans="1:21" ht="14.4" customHeight="1" x14ac:dyDescent="0.3">
      <c r="A3526" s="831">
        <v>10</v>
      </c>
      <c r="B3526" s="832" t="s">
        <v>2982</v>
      </c>
      <c r="C3526" s="832" t="s">
        <v>2997</v>
      </c>
      <c r="D3526" s="833" t="s">
        <v>6901</v>
      </c>
      <c r="E3526" s="834" t="s">
        <v>3078</v>
      </c>
      <c r="F3526" s="832" t="s">
        <v>2984</v>
      </c>
      <c r="G3526" s="832" t="s">
        <v>3267</v>
      </c>
      <c r="H3526" s="832" t="s">
        <v>689</v>
      </c>
      <c r="I3526" s="832" t="s">
        <v>2633</v>
      </c>
      <c r="J3526" s="832" t="s">
        <v>1263</v>
      </c>
      <c r="K3526" s="832" t="s">
        <v>2634</v>
      </c>
      <c r="L3526" s="835">
        <v>207.45</v>
      </c>
      <c r="M3526" s="835">
        <v>207.45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10</v>
      </c>
      <c r="B3527" s="832" t="s">
        <v>2982</v>
      </c>
      <c r="C3527" s="832" t="s">
        <v>2997</v>
      </c>
      <c r="D3527" s="833" t="s">
        <v>6901</v>
      </c>
      <c r="E3527" s="834" t="s">
        <v>3078</v>
      </c>
      <c r="F3527" s="832" t="s">
        <v>2984</v>
      </c>
      <c r="G3527" s="832" t="s">
        <v>4078</v>
      </c>
      <c r="H3527" s="832" t="s">
        <v>630</v>
      </c>
      <c r="I3527" s="832" t="s">
        <v>4079</v>
      </c>
      <c r="J3527" s="832" t="s">
        <v>4080</v>
      </c>
      <c r="K3527" s="832" t="s">
        <v>4081</v>
      </c>
      <c r="L3527" s="835">
        <v>3515.36</v>
      </c>
      <c r="M3527" s="835">
        <v>35153.599999999999</v>
      </c>
      <c r="N3527" s="832">
        <v>10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10</v>
      </c>
      <c r="B3528" s="832" t="s">
        <v>2982</v>
      </c>
      <c r="C3528" s="832" t="s">
        <v>2997</v>
      </c>
      <c r="D3528" s="833" t="s">
        <v>6901</v>
      </c>
      <c r="E3528" s="834" t="s">
        <v>3078</v>
      </c>
      <c r="F3528" s="832" t="s">
        <v>2984</v>
      </c>
      <c r="G3528" s="832" t="s">
        <v>3501</v>
      </c>
      <c r="H3528" s="832" t="s">
        <v>630</v>
      </c>
      <c r="I3528" s="832" t="s">
        <v>3919</v>
      </c>
      <c r="J3528" s="832" t="s">
        <v>1469</v>
      </c>
      <c r="K3528" s="832" t="s">
        <v>3920</v>
      </c>
      <c r="L3528" s="835">
        <v>374.79</v>
      </c>
      <c r="M3528" s="835">
        <v>3747.9</v>
      </c>
      <c r="N3528" s="832">
        <v>10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10</v>
      </c>
      <c r="B3529" s="832" t="s">
        <v>2982</v>
      </c>
      <c r="C3529" s="832" t="s">
        <v>2997</v>
      </c>
      <c r="D3529" s="833" t="s">
        <v>6901</v>
      </c>
      <c r="E3529" s="834" t="s">
        <v>3078</v>
      </c>
      <c r="F3529" s="832" t="s">
        <v>2984</v>
      </c>
      <c r="G3529" s="832" t="s">
        <v>3161</v>
      </c>
      <c r="H3529" s="832" t="s">
        <v>630</v>
      </c>
      <c r="I3529" s="832" t="s">
        <v>4031</v>
      </c>
      <c r="J3529" s="832" t="s">
        <v>4032</v>
      </c>
      <c r="K3529" s="832" t="s">
        <v>4033</v>
      </c>
      <c r="L3529" s="835">
        <v>205.84</v>
      </c>
      <c r="M3529" s="835">
        <v>205.84</v>
      </c>
      <c r="N3529" s="832">
        <v>1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10</v>
      </c>
      <c r="B3530" s="832" t="s">
        <v>2982</v>
      </c>
      <c r="C3530" s="832" t="s">
        <v>2997</v>
      </c>
      <c r="D3530" s="833" t="s">
        <v>6901</v>
      </c>
      <c r="E3530" s="834" t="s">
        <v>3078</v>
      </c>
      <c r="F3530" s="832" t="s">
        <v>2984</v>
      </c>
      <c r="G3530" s="832" t="s">
        <v>3383</v>
      </c>
      <c r="H3530" s="832" t="s">
        <v>689</v>
      </c>
      <c r="I3530" s="832" t="s">
        <v>2636</v>
      </c>
      <c r="J3530" s="832" t="s">
        <v>1284</v>
      </c>
      <c r="K3530" s="832" t="s">
        <v>1281</v>
      </c>
      <c r="L3530" s="835">
        <v>129.51</v>
      </c>
      <c r="M3530" s="835">
        <v>1942.6499999999999</v>
      </c>
      <c r="N3530" s="832">
        <v>15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10</v>
      </c>
      <c r="B3531" s="832" t="s">
        <v>2982</v>
      </c>
      <c r="C3531" s="832" t="s">
        <v>2997</v>
      </c>
      <c r="D3531" s="833" t="s">
        <v>6901</v>
      </c>
      <c r="E3531" s="834" t="s">
        <v>3086</v>
      </c>
      <c r="F3531" s="832" t="s">
        <v>2984</v>
      </c>
      <c r="G3531" s="832" t="s">
        <v>3106</v>
      </c>
      <c r="H3531" s="832" t="s">
        <v>689</v>
      </c>
      <c r="I3531" s="832" t="s">
        <v>2588</v>
      </c>
      <c r="J3531" s="832" t="s">
        <v>1288</v>
      </c>
      <c r="K3531" s="832" t="s">
        <v>2589</v>
      </c>
      <c r="L3531" s="835">
        <v>154.36000000000001</v>
      </c>
      <c r="M3531" s="835">
        <v>463.08000000000004</v>
      </c>
      <c r="N3531" s="832">
        <v>3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10</v>
      </c>
      <c r="B3532" s="832" t="s">
        <v>2982</v>
      </c>
      <c r="C3532" s="832" t="s">
        <v>2997</v>
      </c>
      <c r="D3532" s="833" t="s">
        <v>6901</v>
      </c>
      <c r="E3532" s="834" t="s">
        <v>3086</v>
      </c>
      <c r="F3532" s="832" t="s">
        <v>2984</v>
      </c>
      <c r="G3532" s="832" t="s">
        <v>3536</v>
      </c>
      <c r="H3532" s="832" t="s">
        <v>630</v>
      </c>
      <c r="I3532" s="832" t="s">
        <v>5741</v>
      </c>
      <c r="J3532" s="832" t="s">
        <v>3538</v>
      </c>
      <c r="K3532" s="832" t="s">
        <v>4251</v>
      </c>
      <c r="L3532" s="835">
        <v>69.16</v>
      </c>
      <c r="M3532" s="835">
        <v>69.16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10</v>
      </c>
      <c r="B3533" s="832" t="s">
        <v>2982</v>
      </c>
      <c r="C3533" s="832" t="s">
        <v>2997</v>
      </c>
      <c r="D3533" s="833" t="s">
        <v>6901</v>
      </c>
      <c r="E3533" s="834" t="s">
        <v>3086</v>
      </c>
      <c r="F3533" s="832" t="s">
        <v>2984</v>
      </c>
      <c r="G3533" s="832" t="s">
        <v>3536</v>
      </c>
      <c r="H3533" s="832" t="s">
        <v>630</v>
      </c>
      <c r="I3533" s="832" t="s">
        <v>3537</v>
      </c>
      <c r="J3533" s="832" t="s">
        <v>3538</v>
      </c>
      <c r="K3533" s="832" t="s">
        <v>3539</v>
      </c>
      <c r="L3533" s="835">
        <v>115.26</v>
      </c>
      <c r="M3533" s="835">
        <v>230.52</v>
      </c>
      <c r="N3533" s="832">
        <v>2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10</v>
      </c>
      <c r="B3534" s="832" t="s">
        <v>2982</v>
      </c>
      <c r="C3534" s="832" t="s">
        <v>2997</v>
      </c>
      <c r="D3534" s="833" t="s">
        <v>6901</v>
      </c>
      <c r="E3534" s="834" t="s">
        <v>3086</v>
      </c>
      <c r="F3534" s="832" t="s">
        <v>2984</v>
      </c>
      <c r="G3534" s="832" t="s">
        <v>3615</v>
      </c>
      <c r="H3534" s="832" t="s">
        <v>630</v>
      </c>
      <c r="I3534" s="832" t="s">
        <v>5890</v>
      </c>
      <c r="J3534" s="832" t="s">
        <v>5891</v>
      </c>
      <c r="K3534" s="832" t="s">
        <v>5892</v>
      </c>
      <c r="L3534" s="835">
        <v>303.82</v>
      </c>
      <c r="M3534" s="835">
        <v>607.64</v>
      </c>
      <c r="N3534" s="832">
        <v>2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10</v>
      </c>
      <c r="B3535" s="832" t="s">
        <v>2982</v>
      </c>
      <c r="C3535" s="832" t="s">
        <v>2997</v>
      </c>
      <c r="D3535" s="833" t="s">
        <v>6901</v>
      </c>
      <c r="E3535" s="834" t="s">
        <v>3086</v>
      </c>
      <c r="F3535" s="832" t="s">
        <v>2984</v>
      </c>
      <c r="G3535" s="832" t="s">
        <v>3615</v>
      </c>
      <c r="H3535" s="832" t="s">
        <v>630</v>
      </c>
      <c r="I3535" s="832" t="s">
        <v>5893</v>
      </c>
      <c r="J3535" s="832" t="s">
        <v>5894</v>
      </c>
      <c r="K3535" s="832" t="s">
        <v>5895</v>
      </c>
      <c r="L3535" s="835">
        <v>355.82</v>
      </c>
      <c r="M3535" s="835">
        <v>711.64</v>
      </c>
      <c r="N3535" s="832">
        <v>2</v>
      </c>
      <c r="O3535" s="836">
        <v>1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10</v>
      </c>
      <c r="B3536" s="832" t="s">
        <v>2982</v>
      </c>
      <c r="C3536" s="832" t="s">
        <v>2997</v>
      </c>
      <c r="D3536" s="833" t="s">
        <v>6901</v>
      </c>
      <c r="E3536" s="834" t="s">
        <v>3086</v>
      </c>
      <c r="F3536" s="832" t="s">
        <v>2984</v>
      </c>
      <c r="G3536" s="832" t="s">
        <v>3615</v>
      </c>
      <c r="H3536" s="832" t="s">
        <v>630</v>
      </c>
      <c r="I3536" s="832" t="s">
        <v>5896</v>
      </c>
      <c r="J3536" s="832" t="s">
        <v>5897</v>
      </c>
      <c r="K3536" s="832" t="s">
        <v>5898</v>
      </c>
      <c r="L3536" s="835">
        <v>77.489999999999995</v>
      </c>
      <c r="M3536" s="835">
        <v>77.489999999999995</v>
      </c>
      <c r="N3536" s="832">
        <v>1</v>
      </c>
      <c r="O3536" s="836">
        <v>1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10</v>
      </c>
      <c r="B3537" s="832" t="s">
        <v>2982</v>
      </c>
      <c r="C3537" s="832" t="s">
        <v>2997</v>
      </c>
      <c r="D3537" s="833" t="s">
        <v>6901</v>
      </c>
      <c r="E3537" s="834" t="s">
        <v>3086</v>
      </c>
      <c r="F3537" s="832" t="s">
        <v>2984</v>
      </c>
      <c r="G3537" s="832" t="s">
        <v>3615</v>
      </c>
      <c r="H3537" s="832" t="s">
        <v>630</v>
      </c>
      <c r="I3537" s="832" t="s">
        <v>3616</v>
      </c>
      <c r="J3537" s="832" t="s">
        <v>3617</v>
      </c>
      <c r="K3537" s="832" t="s">
        <v>3618</v>
      </c>
      <c r="L3537" s="835">
        <v>506.37</v>
      </c>
      <c r="M3537" s="835">
        <v>4557.33</v>
      </c>
      <c r="N3537" s="832">
        <v>9</v>
      </c>
      <c r="O3537" s="836">
        <v>5</v>
      </c>
      <c r="P3537" s="835">
        <v>2025.48</v>
      </c>
      <c r="Q3537" s="837">
        <v>0.44444444444444448</v>
      </c>
      <c r="R3537" s="832">
        <v>4</v>
      </c>
      <c r="S3537" s="837">
        <v>0.44444444444444442</v>
      </c>
      <c r="T3537" s="836">
        <v>2</v>
      </c>
      <c r="U3537" s="838">
        <v>0.4</v>
      </c>
    </row>
    <row r="3538" spans="1:21" ht="14.4" customHeight="1" x14ac:dyDescent="0.3">
      <c r="A3538" s="831">
        <v>10</v>
      </c>
      <c r="B3538" s="832" t="s">
        <v>2982</v>
      </c>
      <c r="C3538" s="832" t="s">
        <v>2997</v>
      </c>
      <c r="D3538" s="833" t="s">
        <v>6901</v>
      </c>
      <c r="E3538" s="834" t="s">
        <v>3086</v>
      </c>
      <c r="F3538" s="832" t="s">
        <v>2984</v>
      </c>
      <c r="G3538" s="832" t="s">
        <v>3615</v>
      </c>
      <c r="H3538" s="832" t="s">
        <v>689</v>
      </c>
      <c r="I3538" s="832" t="s">
        <v>5899</v>
      </c>
      <c r="J3538" s="832" t="s">
        <v>5900</v>
      </c>
      <c r="K3538" s="832" t="s">
        <v>5901</v>
      </c>
      <c r="L3538" s="835">
        <v>100.91</v>
      </c>
      <c r="M3538" s="835">
        <v>302.73</v>
      </c>
      <c r="N3538" s="832">
        <v>3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10</v>
      </c>
      <c r="B3539" s="832" t="s">
        <v>2982</v>
      </c>
      <c r="C3539" s="832" t="s">
        <v>2997</v>
      </c>
      <c r="D3539" s="833" t="s">
        <v>6901</v>
      </c>
      <c r="E3539" s="834" t="s">
        <v>3086</v>
      </c>
      <c r="F3539" s="832" t="s">
        <v>2984</v>
      </c>
      <c r="G3539" s="832" t="s">
        <v>4064</v>
      </c>
      <c r="H3539" s="832" t="s">
        <v>630</v>
      </c>
      <c r="I3539" s="832" t="s">
        <v>4891</v>
      </c>
      <c r="J3539" s="832" t="s">
        <v>4332</v>
      </c>
      <c r="K3539" s="832" t="s">
        <v>2462</v>
      </c>
      <c r="L3539" s="835">
        <v>170.52</v>
      </c>
      <c r="M3539" s="835">
        <v>1023.1200000000001</v>
      </c>
      <c r="N3539" s="832">
        <v>6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10</v>
      </c>
      <c r="B3540" s="832" t="s">
        <v>2982</v>
      </c>
      <c r="C3540" s="832" t="s">
        <v>2997</v>
      </c>
      <c r="D3540" s="833" t="s">
        <v>6901</v>
      </c>
      <c r="E3540" s="834" t="s">
        <v>3086</v>
      </c>
      <c r="F3540" s="832" t="s">
        <v>2984</v>
      </c>
      <c r="G3540" s="832" t="s">
        <v>3263</v>
      </c>
      <c r="H3540" s="832" t="s">
        <v>630</v>
      </c>
      <c r="I3540" s="832" t="s">
        <v>4304</v>
      </c>
      <c r="J3540" s="832" t="s">
        <v>2464</v>
      </c>
      <c r="K3540" s="832" t="s">
        <v>3330</v>
      </c>
      <c r="L3540" s="835">
        <v>238.72</v>
      </c>
      <c r="M3540" s="835">
        <v>716.16</v>
      </c>
      <c r="N3540" s="832">
        <v>3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10</v>
      </c>
      <c r="B3541" s="832" t="s">
        <v>2982</v>
      </c>
      <c r="C3541" s="832" t="s">
        <v>2997</v>
      </c>
      <c r="D3541" s="833" t="s">
        <v>6901</v>
      </c>
      <c r="E3541" s="834" t="s">
        <v>3086</v>
      </c>
      <c r="F3541" s="832" t="s">
        <v>2984</v>
      </c>
      <c r="G3541" s="832" t="s">
        <v>3267</v>
      </c>
      <c r="H3541" s="832" t="s">
        <v>630</v>
      </c>
      <c r="I3541" s="832" t="s">
        <v>5742</v>
      </c>
      <c r="J3541" s="832" t="s">
        <v>3978</v>
      </c>
      <c r="K3541" s="832" t="s">
        <v>2634</v>
      </c>
      <c r="L3541" s="835">
        <v>207.45</v>
      </c>
      <c r="M3541" s="835">
        <v>829.8</v>
      </c>
      <c r="N3541" s="832">
        <v>4</v>
      </c>
      <c r="O3541" s="836">
        <v>4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10</v>
      </c>
      <c r="B3542" s="832" t="s">
        <v>2982</v>
      </c>
      <c r="C3542" s="832" t="s">
        <v>2997</v>
      </c>
      <c r="D3542" s="833" t="s">
        <v>6901</v>
      </c>
      <c r="E3542" s="834" t="s">
        <v>3086</v>
      </c>
      <c r="F3542" s="832" t="s">
        <v>2984</v>
      </c>
      <c r="G3542" s="832" t="s">
        <v>3267</v>
      </c>
      <c r="H3542" s="832" t="s">
        <v>689</v>
      </c>
      <c r="I3542" s="832" t="s">
        <v>2727</v>
      </c>
      <c r="J3542" s="832" t="s">
        <v>1263</v>
      </c>
      <c r="K3542" s="832" t="s">
        <v>2728</v>
      </c>
      <c r="L3542" s="835">
        <v>138.31</v>
      </c>
      <c r="M3542" s="835">
        <v>414.93</v>
      </c>
      <c r="N3542" s="832">
        <v>3</v>
      </c>
      <c r="O3542" s="836">
        <v>2</v>
      </c>
      <c r="P3542" s="835">
        <v>138.31</v>
      </c>
      <c r="Q3542" s="837">
        <v>0.33333333333333331</v>
      </c>
      <c r="R3542" s="832">
        <v>1</v>
      </c>
      <c r="S3542" s="837">
        <v>0.33333333333333331</v>
      </c>
      <c r="T3542" s="836">
        <v>0.5</v>
      </c>
      <c r="U3542" s="838">
        <v>0.25</v>
      </c>
    </row>
    <row r="3543" spans="1:21" ht="14.4" customHeight="1" x14ac:dyDescent="0.3">
      <c r="A3543" s="831">
        <v>10</v>
      </c>
      <c r="B3543" s="832" t="s">
        <v>2982</v>
      </c>
      <c r="C3543" s="832" t="s">
        <v>2997</v>
      </c>
      <c r="D3543" s="833" t="s">
        <v>6901</v>
      </c>
      <c r="E3543" s="834" t="s">
        <v>3086</v>
      </c>
      <c r="F3543" s="832" t="s">
        <v>2984</v>
      </c>
      <c r="G3543" s="832" t="s">
        <v>3267</v>
      </c>
      <c r="H3543" s="832" t="s">
        <v>689</v>
      </c>
      <c r="I3543" s="832" t="s">
        <v>2727</v>
      </c>
      <c r="J3543" s="832" t="s">
        <v>1263</v>
      </c>
      <c r="K3543" s="832" t="s">
        <v>2728</v>
      </c>
      <c r="L3543" s="835">
        <v>117.55</v>
      </c>
      <c r="M3543" s="835">
        <v>235.1</v>
      </c>
      <c r="N3543" s="832">
        <v>2</v>
      </c>
      <c r="O3543" s="836">
        <v>1</v>
      </c>
      <c r="P3543" s="835">
        <v>235.1</v>
      </c>
      <c r="Q3543" s="837">
        <v>1</v>
      </c>
      <c r="R3543" s="832">
        <v>2</v>
      </c>
      <c r="S3543" s="837">
        <v>1</v>
      </c>
      <c r="T3543" s="836">
        <v>1</v>
      </c>
      <c r="U3543" s="838">
        <v>1</v>
      </c>
    </row>
    <row r="3544" spans="1:21" ht="14.4" customHeight="1" x14ac:dyDescent="0.3">
      <c r="A3544" s="831">
        <v>10</v>
      </c>
      <c r="B3544" s="832" t="s">
        <v>2982</v>
      </c>
      <c r="C3544" s="832" t="s">
        <v>2997</v>
      </c>
      <c r="D3544" s="833" t="s">
        <v>6901</v>
      </c>
      <c r="E3544" s="834" t="s">
        <v>3086</v>
      </c>
      <c r="F3544" s="832" t="s">
        <v>2984</v>
      </c>
      <c r="G3544" s="832" t="s">
        <v>3267</v>
      </c>
      <c r="H3544" s="832" t="s">
        <v>689</v>
      </c>
      <c r="I3544" s="832" t="s">
        <v>2797</v>
      </c>
      <c r="J3544" s="832" t="s">
        <v>1263</v>
      </c>
      <c r="K3544" s="832" t="s">
        <v>2798</v>
      </c>
      <c r="L3544" s="835">
        <v>69.16</v>
      </c>
      <c r="M3544" s="835">
        <v>69.16</v>
      </c>
      <c r="N3544" s="832">
        <v>1</v>
      </c>
      <c r="O3544" s="836">
        <v>1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10</v>
      </c>
      <c r="B3545" s="832" t="s">
        <v>2982</v>
      </c>
      <c r="C3545" s="832" t="s">
        <v>2997</v>
      </c>
      <c r="D3545" s="833" t="s">
        <v>6901</v>
      </c>
      <c r="E3545" s="834" t="s">
        <v>3086</v>
      </c>
      <c r="F3545" s="832" t="s">
        <v>2984</v>
      </c>
      <c r="G3545" s="832" t="s">
        <v>3267</v>
      </c>
      <c r="H3545" s="832" t="s">
        <v>689</v>
      </c>
      <c r="I3545" s="832" t="s">
        <v>2633</v>
      </c>
      <c r="J3545" s="832" t="s">
        <v>1263</v>
      </c>
      <c r="K3545" s="832" t="s">
        <v>2634</v>
      </c>
      <c r="L3545" s="835">
        <v>207.45</v>
      </c>
      <c r="M3545" s="835">
        <v>4563.8999999999978</v>
      </c>
      <c r="N3545" s="832">
        <v>22</v>
      </c>
      <c r="O3545" s="836">
        <v>15</v>
      </c>
      <c r="P3545" s="835">
        <v>622.34999999999991</v>
      </c>
      <c r="Q3545" s="837">
        <v>0.13636363636363641</v>
      </c>
      <c r="R3545" s="832">
        <v>3</v>
      </c>
      <c r="S3545" s="837">
        <v>0.13636363636363635</v>
      </c>
      <c r="T3545" s="836">
        <v>2</v>
      </c>
      <c r="U3545" s="838">
        <v>0.13333333333333333</v>
      </c>
    </row>
    <row r="3546" spans="1:21" ht="14.4" customHeight="1" x14ac:dyDescent="0.3">
      <c r="A3546" s="831">
        <v>10</v>
      </c>
      <c r="B3546" s="832" t="s">
        <v>2982</v>
      </c>
      <c r="C3546" s="832" t="s">
        <v>2997</v>
      </c>
      <c r="D3546" s="833" t="s">
        <v>6901</v>
      </c>
      <c r="E3546" s="834" t="s">
        <v>3086</v>
      </c>
      <c r="F3546" s="832" t="s">
        <v>2984</v>
      </c>
      <c r="G3546" s="832" t="s">
        <v>3267</v>
      </c>
      <c r="H3546" s="832" t="s">
        <v>689</v>
      </c>
      <c r="I3546" s="832" t="s">
        <v>2633</v>
      </c>
      <c r="J3546" s="832" t="s">
        <v>1263</v>
      </c>
      <c r="K3546" s="832" t="s">
        <v>2634</v>
      </c>
      <c r="L3546" s="835">
        <v>176.32</v>
      </c>
      <c r="M3546" s="835">
        <v>705.28</v>
      </c>
      <c r="N3546" s="832">
        <v>4</v>
      </c>
      <c r="O3546" s="836">
        <v>2.5</v>
      </c>
      <c r="P3546" s="835">
        <v>176.32</v>
      </c>
      <c r="Q3546" s="837">
        <v>0.25</v>
      </c>
      <c r="R3546" s="832">
        <v>1</v>
      </c>
      <c r="S3546" s="837">
        <v>0.25</v>
      </c>
      <c r="T3546" s="836">
        <v>0.5</v>
      </c>
      <c r="U3546" s="838">
        <v>0.2</v>
      </c>
    </row>
    <row r="3547" spans="1:21" ht="14.4" customHeight="1" x14ac:dyDescent="0.3">
      <c r="A3547" s="831">
        <v>10</v>
      </c>
      <c r="B3547" s="832" t="s">
        <v>2982</v>
      </c>
      <c r="C3547" s="832" t="s">
        <v>2997</v>
      </c>
      <c r="D3547" s="833" t="s">
        <v>6901</v>
      </c>
      <c r="E3547" s="834" t="s">
        <v>3086</v>
      </c>
      <c r="F3547" s="832" t="s">
        <v>2984</v>
      </c>
      <c r="G3547" s="832" t="s">
        <v>3267</v>
      </c>
      <c r="H3547" s="832" t="s">
        <v>630</v>
      </c>
      <c r="I3547" s="832" t="s">
        <v>5902</v>
      </c>
      <c r="J3547" s="832" t="s">
        <v>5903</v>
      </c>
      <c r="K3547" s="832" t="s">
        <v>2634</v>
      </c>
      <c r="L3547" s="835">
        <v>207.45</v>
      </c>
      <c r="M3547" s="835">
        <v>207.45</v>
      </c>
      <c r="N3547" s="832">
        <v>1</v>
      </c>
      <c r="O3547" s="836">
        <v>0.5</v>
      </c>
      <c r="P3547" s="835">
        <v>207.45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10</v>
      </c>
      <c r="B3548" s="832" t="s">
        <v>2982</v>
      </c>
      <c r="C3548" s="832" t="s">
        <v>2997</v>
      </c>
      <c r="D3548" s="833" t="s">
        <v>6901</v>
      </c>
      <c r="E3548" s="834" t="s">
        <v>3086</v>
      </c>
      <c r="F3548" s="832" t="s">
        <v>2984</v>
      </c>
      <c r="G3548" s="832" t="s">
        <v>3267</v>
      </c>
      <c r="H3548" s="832" t="s">
        <v>630</v>
      </c>
      <c r="I3548" s="832" t="s">
        <v>5902</v>
      </c>
      <c r="J3548" s="832" t="s">
        <v>5903</v>
      </c>
      <c r="K3548" s="832" t="s">
        <v>2634</v>
      </c>
      <c r="L3548" s="835">
        <v>176.32</v>
      </c>
      <c r="M3548" s="835">
        <v>176.32</v>
      </c>
      <c r="N3548" s="832">
        <v>1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10</v>
      </c>
      <c r="B3549" s="832" t="s">
        <v>2982</v>
      </c>
      <c r="C3549" s="832" t="s">
        <v>2997</v>
      </c>
      <c r="D3549" s="833" t="s">
        <v>6901</v>
      </c>
      <c r="E3549" s="834" t="s">
        <v>3086</v>
      </c>
      <c r="F3549" s="832" t="s">
        <v>2984</v>
      </c>
      <c r="G3549" s="832" t="s">
        <v>3201</v>
      </c>
      <c r="H3549" s="832" t="s">
        <v>630</v>
      </c>
      <c r="I3549" s="832" t="s">
        <v>3523</v>
      </c>
      <c r="J3549" s="832" t="s">
        <v>1364</v>
      </c>
      <c r="K3549" s="832" t="s">
        <v>1363</v>
      </c>
      <c r="L3549" s="835">
        <v>75.819999999999993</v>
      </c>
      <c r="M3549" s="835">
        <v>75.819999999999993</v>
      </c>
      <c r="N3549" s="832">
        <v>1</v>
      </c>
      <c r="O3549" s="836">
        <v>0.5</v>
      </c>
      <c r="P3549" s="835">
        <v>75.819999999999993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10</v>
      </c>
      <c r="B3550" s="832" t="s">
        <v>2982</v>
      </c>
      <c r="C3550" s="832" t="s">
        <v>2997</v>
      </c>
      <c r="D3550" s="833" t="s">
        <v>6901</v>
      </c>
      <c r="E3550" s="834" t="s">
        <v>3086</v>
      </c>
      <c r="F3550" s="832" t="s">
        <v>2984</v>
      </c>
      <c r="G3550" s="832" t="s">
        <v>3107</v>
      </c>
      <c r="H3550" s="832" t="s">
        <v>689</v>
      </c>
      <c r="I3550" s="832" t="s">
        <v>3284</v>
      </c>
      <c r="J3550" s="832" t="s">
        <v>3109</v>
      </c>
      <c r="K3550" s="832" t="s">
        <v>3285</v>
      </c>
      <c r="L3550" s="835">
        <v>69.16</v>
      </c>
      <c r="M3550" s="835">
        <v>69.16</v>
      </c>
      <c r="N3550" s="832">
        <v>1</v>
      </c>
      <c r="O3550" s="836">
        <v>0.5</v>
      </c>
      <c r="P3550" s="835">
        <v>69.16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" customHeight="1" x14ac:dyDescent="0.3">
      <c r="A3551" s="831">
        <v>10</v>
      </c>
      <c r="B3551" s="832" t="s">
        <v>2982</v>
      </c>
      <c r="C3551" s="832" t="s">
        <v>2997</v>
      </c>
      <c r="D3551" s="833" t="s">
        <v>6901</v>
      </c>
      <c r="E3551" s="834" t="s">
        <v>3086</v>
      </c>
      <c r="F3551" s="832" t="s">
        <v>2984</v>
      </c>
      <c r="G3551" s="832" t="s">
        <v>3107</v>
      </c>
      <c r="H3551" s="832" t="s">
        <v>689</v>
      </c>
      <c r="I3551" s="832" t="s">
        <v>4269</v>
      </c>
      <c r="J3551" s="832" t="s">
        <v>3109</v>
      </c>
      <c r="K3551" s="832" t="s">
        <v>4270</v>
      </c>
      <c r="L3551" s="835">
        <v>115.26</v>
      </c>
      <c r="M3551" s="835">
        <v>230.52</v>
      </c>
      <c r="N3551" s="832">
        <v>2</v>
      </c>
      <c r="O3551" s="836">
        <v>1.5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10</v>
      </c>
      <c r="B3552" s="832" t="s">
        <v>2982</v>
      </c>
      <c r="C3552" s="832" t="s">
        <v>2997</v>
      </c>
      <c r="D3552" s="833" t="s">
        <v>6901</v>
      </c>
      <c r="E3552" s="834" t="s">
        <v>3086</v>
      </c>
      <c r="F3552" s="832" t="s">
        <v>2984</v>
      </c>
      <c r="G3552" s="832" t="s">
        <v>3107</v>
      </c>
      <c r="H3552" s="832" t="s">
        <v>689</v>
      </c>
      <c r="I3552" s="832" t="s">
        <v>4269</v>
      </c>
      <c r="J3552" s="832" t="s">
        <v>3109</v>
      </c>
      <c r="K3552" s="832" t="s">
        <v>4270</v>
      </c>
      <c r="L3552" s="835">
        <v>97.96</v>
      </c>
      <c r="M3552" s="835">
        <v>97.96</v>
      </c>
      <c r="N3552" s="832">
        <v>1</v>
      </c>
      <c r="O3552" s="836">
        <v>1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10</v>
      </c>
      <c r="B3553" s="832" t="s">
        <v>2982</v>
      </c>
      <c r="C3553" s="832" t="s">
        <v>2997</v>
      </c>
      <c r="D3553" s="833" t="s">
        <v>6901</v>
      </c>
      <c r="E3553" s="834" t="s">
        <v>3086</v>
      </c>
      <c r="F3553" s="832" t="s">
        <v>2984</v>
      </c>
      <c r="G3553" s="832" t="s">
        <v>3107</v>
      </c>
      <c r="H3553" s="832" t="s">
        <v>689</v>
      </c>
      <c r="I3553" s="832" t="s">
        <v>3108</v>
      </c>
      <c r="J3553" s="832" t="s">
        <v>3109</v>
      </c>
      <c r="K3553" s="832" t="s">
        <v>3110</v>
      </c>
      <c r="L3553" s="835">
        <v>207.45</v>
      </c>
      <c r="M3553" s="835">
        <v>48750.750000000102</v>
      </c>
      <c r="N3553" s="832">
        <v>235</v>
      </c>
      <c r="O3553" s="836">
        <v>157</v>
      </c>
      <c r="P3553" s="835">
        <v>22612.050000000043</v>
      </c>
      <c r="Q3553" s="837">
        <v>0.46382978723404245</v>
      </c>
      <c r="R3553" s="832">
        <v>109</v>
      </c>
      <c r="S3553" s="837">
        <v>0.46382978723404256</v>
      </c>
      <c r="T3553" s="836">
        <v>72.5</v>
      </c>
      <c r="U3553" s="838">
        <v>0.46178343949044587</v>
      </c>
    </row>
    <row r="3554" spans="1:21" ht="14.4" customHeight="1" x14ac:dyDescent="0.3">
      <c r="A3554" s="831">
        <v>10</v>
      </c>
      <c r="B3554" s="832" t="s">
        <v>2982</v>
      </c>
      <c r="C3554" s="832" t="s">
        <v>2997</v>
      </c>
      <c r="D3554" s="833" t="s">
        <v>6901</v>
      </c>
      <c r="E3554" s="834" t="s">
        <v>3086</v>
      </c>
      <c r="F3554" s="832" t="s">
        <v>2984</v>
      </c>
      <c r="G3554" s="832" t="s">
        <v>3107</v>
      </c>
      <c r="H3554" s="832" t="s">
        <v>689</v>
      </c>
      <c r="I3554" s="832" t="s">
        <v>3108</v>
      </c>
      <c r="J3554" s="832" t="s">
        <v>3109</v>
      </c>
      <c r="K3554" s="832" t="s">
        <v>3110</v>
      </c>
      <c r="L3554" s="835">
        <v>176.32</v>
      </c>
      <c r="M3554" s="835">
        <v>10931.839999999998</v>
      </c>
      <c r="N3554" s="832">
        <v>62</v>
      </c>
      <c r="O3554" s="836">
        <v>42</v>
      </c>
      <c r="P3554" s="835">
        <v>4408.0000000000009</v>
      </c>
      <c r="Q3554" s="837">
        <v>0.40322580645161304</v>
      </c>
      <c r="R3554" s="832">
        <v>25</v>
      </c>
      <c r="S3554" s="837">
        <v>0.40322580645161288</v>
      </c>
      <c r="T3554" s="836">
        <v>17.5</v>
      </c>
      <c r="U3554" s="838">
        <v>0.41666666666666669</v>
      </c>
    </row>
    <row r="3555" spans="1:21" ht="14.4" customHeight="1" x14ac:dyDescent="0.3">
      <c r="A3555" s="831">
        <v>10</v>
      </c>
      <c r="B3555" s="832" t="s">
        <v>2982</v>
      </c>
      <c r="C3555" s="832" t="s">
        <v>2997</v>
      </c>
      <c r="D3555" s="833" t="s">
        <v>6901</v>
      </c>
      <c r="E3555" s="834" t="s">
        <v>3086</v>
      </c>
      <c r="F3555" s="832" t="s">
        <v>2984</v>
      </c>
      <c r="G3555" s="832" t="s">
        <v>3107</v>
      </c>
      <c r="H3555" s="832" t="s">
        <v>630</v>
      </c>
      <c r="I3555" s="832" t="s">
        <v>4398</v>
      </c>
      <c r="J3555" s="832" t="s">
        <v>3287</v>
      </c>
      <c r="K3555" s="832" t="s">
        <v>3110</v>
      </c>
      <c r="L3555" s="835">
        <v>207.45</v>
      </c>
      <c r="M3555" s="835">
        <v>3941.5499999999997</v>
      </c>
      <c r="N3555" s="832">
        <v>19</v>
      </c>
      <c r="O3555" s="836">
        <v>12</v>
      </c>
      <c r="P3555" s="835">
        <v>1452.15</v>
      </c>
      <c r="Q3555" s="837">
        <v>0.36842105263157898</v>
      </c>
      <c r="R3555" s="832">
        <v>7</v>
      </c>
      <c r="S3555" s="837">
        <v>0.36842105263157893</v>
      </c>
      <c r="T3555" s="836">
        <v>4.5</v>
      </c>
      <c r="U3555" s="838">
        <v>0.375</v>
      </c>
    </row>
    <row r="3556" spans="1:21" ht="14.4" customHeight="1" x14ac:dyDescent="0.3">
      <c r="A3556" s="831">
        <v>10</v>
      </c>
      <c r="B3556" s="832" t="s">
        <v>2982</v>
      </c>
      <c r="C3556" s="832" t="s">
        <v>2997</v>
      </c>
      <c r="D3556" s="833" t="s">
        <v>6901</v>
      </c>
      <c r="E3556" s="834" t="s">
        <v>3086</v>
      </c>
      <c r="F3556" s="832" t="s">
        <v>2984</v>
      </c>
      <c r="G3556" s="832" t="s">
        <v>3107</v>
      </c>
      <c r="H3556" s="832" t="s">
        <v>630</v>
      </c>
      <c r="I3556" s="832" t="s">
        <v>4398</v>
      </c>
      <c r="J3556" s="832" t="s">
        <v>3287</v>
      </c>
      <c r="K3556" s="832" t="s">
        <v>3110</v>
      </c>
      <c r="L3556" s="835">
        <v>176.32</v>
      </c>
      <c r="M3556" s="835">
        <v>881.59999999999991</v>
      </c>
      <c r="N3556" s="832">
        <v>5</v>
      </c>
      <c r="O3556" s="836">
        <v>4.5</v>
      </c>
      <c r="P3556" s="835">
        <v>176.32</v>
      </c>
      <c r="Q3556" s="837">
        <v>0.2</v>
      </c>
      <c r="R3556" s="832">
        <v>1</v>
      </c>
      <c r="S3556" s="837">
        <v>0.2</v>
      </c>
      <c r="T3556" s="836">
        <v>1</v>
      </c>
      <c r="U3556" s="838">
        <v>0.22222222222222221</v>
      </c>
    </row>
    <row r="3557" spans="1:21" ht="14.4" customHeight="1" x14ac:dyDescent="0.3">
      <c r="A3557" s="831">
        <v>10</v>
      </c>
      <c r="B3557" s="832" t="s">
        <v>2982</v>
      </c>
      <c r="C3557" s="832" t="s">
        <v>2997</v>
      </c>
      <c r="D3557" s="833" t="s">
        <v>6901</v>
      </c>
      <c r="E3557" s="834" t="s">
        <v>3086</v>
      </c>
      <c r="F3557" s="832" t="s">
        <v>2984</v>
      </c>
      <c r="G3557" s="832" t="s">
        <v>3107</v>
      </c>
      <c r="H3557" s="832" t="s">
        <v>630</v>
      </c>
      <c r="I3557" s="832" t="s">
        <v>5748</v>
      </c>
      <c r="J3557" s="832" t="s">
        <v>3287</v>
      </c>
      <c r="K3557" s="832" t="s">
        <v>5749</v>
      </c>
      <c r="L3557" s="835">
        <v>207.45</v>
      </c>
      <c r="M3557" s="835">
        <v>207.45</v>
      </c>
      <c r="N3557" s="832">
        <v>1</v>
      </c>
      <c r="O3557" s="836">
        <v>1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10</v>
      </c>
      <c r="B3558" s="832" t="s">
        <v>2982</v>
      </c>
      <c r="C3558" s="832" t="s">
        <v>2997</v>
      </c>
      <c r="D3558" s="833" t="s">
        <v>6901</v>
      </c>
      <c r="E3558" s="834" t="s">
        <v>3086</v>
      </c>
      <c r="F3558" s="832" t="s">
        <v>2984</v>
      </c>
      <c r="G3558" s="832" t="s">
        <v>3107</v>
      </c>
      <c r="H3558" s="832" t="s">
        <v>630</v>
      </c>
      <c r="I3558" s="832" t="s">
        <v>5748</v>
      </c>
      <c r="J3558" s="832" t="s">
        <v>3287</v>
      </c>
      <c r="K3558" s="832" t="s">
        <v>5749</v>
      </c>
      <c r="L3558" s="835">
        <v>176.32</v>
      </c>
      <c r="M3558" s="835">
        <v>176.32</v>
      </c>
      <c r="N3558" s="832">
        <v>1</v>
      </c>
      <c r="O3558" s="836">
        <v>0.5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10</v>
      </c>
      <c r="B3559" s="832" t="s">
        <v>2982</v>
      </c>
      <c r="C3559" s="832" t="s">
        <v>2997</v>
      </c>
      <c r="D3559" s="833" t="s">
        <v>6901</v>
      </c>
      <c r="E3559" s="834" t="s">
        <v>3086</v>
      </c>
      <c r="F3559" s="832" t="s">
        <v>2984</v>
      </c>
      <c r="G3559" s="832" t="s">
        <v>3107</v>
      </c>
      <c r="H3559" s="832" t="s">
        <v>630</v>
      </c>
      <c r="I3559" s="832" t="s">
        <v>4335</v>
      </c>
      <c r="J3559" s="832" t="s">
        <v>3287</v>
      </c>
      <c r="K3559" s="832" t="s">
        <v>4336</v>
      </c>
      <c r="L3559" s="835">
        <v>103.73</v>
      </c>
      <c r="M3559" s="835">
        <v>5186.5</v>
      </c>
      <c r="N3559" s="832">
        <v>50</v>
      </c>
      <c r="O3559" s="836">
        <v>35.5</v>
      </c>
      <c r="P3559" s="835">
        <v>1555.95</v>
      </c>
      <c r="Q3559" s="837">
        <v>0.3</v>
      </c>
      <c r="R3559" s="832">
        <v>15</v>
      </c>
      <c r="S3559" s="837">
        <v>0.3</v>
      </c>
      <c r="T3559" s="836">
        <v>11.5</v>
      </c>
      <c r="U3559" s="838">
        <v>0.323943661971831</v>
      </c>
    </row>
    <row r="3560" spans="1:21" ht="14.4" customHeight="1" x14ac:dyDescent="0.3">
      <c r="A3560" s="831">
        <v>10</v>
      </c>
      <c r="B3560" s="832" t="s">
        <v>2982</v>
      </c>
      <c r="C3560" s="832" t="s">
        <v>2997</v>
      </c>
      <c r="D3560" s="833" t="s">
        <v>6901</v>
      </c>
      <c r="E3560" s="834" t="s">
        <v>3086</v>
      </c>
      <c r="F3560" s="832" t="s">
        <v>2984</v>
      </c>
      <c r="G3560" s="832" t="s">
        <v>3107</v>
      </c>
      <c r="H3560" s="832" t="s">
        <v>630</v>
      </c>
      <c r="I3560" s="832" t="s">
        <v>4335</v>
      </c>
      <c r="J3560" s="832" t="s">
        <v>3287</v>
      </c>
      <c r="K3560" s="832" t="s">
        <v>4336</v>
      </c>
      <c r="L3560" s="835">
        <v>88.16</v>
      </c>
      <c r="M3560" s="835">
        <v>617.11999999999989</v>
      </c>
      <c r="N3560" s="832">
        <v>7</v>
      </c>
      <c r="O3560" s="836">
        <v>5.5</v>
      </c>
      <c r="P3560" s="835">
        <v>440.79999999999995</v>
      </c>
      <c r="Q3560" s="837">
        <v>0.7142857142857143</v>
      </c>
      <c r="R3560" s="832">
        <v>5</v>
      </c>
      <c r="S3560" s="837">
        <v>0.7142857142857143</v>
      </c>
      <c r="T3560" s="836">
        <v>4</v>
      </c>
      <c r="U3560" s="838">
        <v>0.72727272727272729</v>
      </c>
    </row>
    <row r="3561" spans="1:21" ht="14.4" customHeight="1" x14ac:dyDescent="0.3">
      <c r="A3561" s="831">
        <v>10</v>
      </c>
      <c r="B3561" s="832" t="s">
        <v>2982</v>
      </c>
      <c r="C3561" s="832" t="s">
        <v>2997</v>
      </c>
      <c r="D3561" s="833" t="s">
        <v>6901</v>
      </c>
      <c r="E3561" s="834" t="s">
        <v>3086</v>
      </c>
      <c r="F3561" s="832" t="s">
        <v>2984</v>
      </c>
      <c r="G3561" s="832" t="s">
        <v>3107</v>
      </c>
      <c r="H3561" s="832" t="s">
        <v>630</v>
      </c>
      <c r="I3561" s="832" t="s">
        <v>3481</v>
      </c>
      <c r="J3561" s="832" t="s">
        <v>3287</v>
      </c>
      <c r="K3561" s="832" t="s">
        <v>3482</v>
      </c>
      <c r="L3561" s="835">
        <v>23.51</v>
      </c>
      <c r="M3561" s="835">
        <v>117.55000000000001</v>
      </c>
      <c r="N3561" s="832">
        <v>5</v>
      </c>
      <c r="O3561" s="836">
        <v>3</v>
      </c>
      <c r="P3561" s="835">
        <v>23.51</v>
      </c>
      <c r="Q3561" s="837">
        <v>0.19999999999999998</v>
      </c>
      <c r="R3561" s="832">
        <v>1</v>
      </c>
      <c r="S3561" s="837">
        <v>0.2</v>
      </c>
      <c r="T3561" s="836">
        <v>1</v>
      </c>
      <c r="U3561" s="838">
        <v>0.33333333333333331</v>
      </c>
    </row>
    <row r="3562" spans="1:21" ht="14.4" customHeight="1" x14ac:dyDescent="0.3">
      <c r="A3562" s="831">
        <v>10</v>
      </c>
      <c r="B3562" s="832" t="s">
        <v>2982</v>
      </c>
      <c r="C3562" s="832" t="s">
        <v>2997</v>
      </c>
      <c r="D3562" s="833" t="s">
        <v>6901</v>
      </c>
      <c r="E3562" s="834" t="s">
        <v>3086</v>
      </c>
      <c r="F3562" s="832" t="s">
        <v>2984</v>
      </c>
      <c r="G3562" s="832" t="s">
        <v>3107</v>
      </c>
      <c r="H3562" s="832" t="s">
        <v>630</v>
      </c>
      <c r="I3562" s="832" t="s">
        <v>3481</v>
      </c>
      <c r="J3562" s="832" t="s">
        <v>3287</v>
      </c>
      <c r="K3562" s="832" t="s">
        <v>3482</v>
      </c>
      <c r="L3562" s="835">
        <v>27.67</v>
      </c>
      <c r="M3562" s="835">
        <v>1134.4700000000003</v>
      </c>
      <c r="N3562" s="832">
        <v>41</v>
      </c>
      <c r="O3562" s="836">
        <v>26.5</v>
      </c>
      <c r="P3562" s="835">
        <v>553.40000000000009</v>
      </c>
      <c r="Q3562" s="837">
        <v>0.48780487804878048</v>
      </c>
      <c r="R3562" s="832">
        <v>20</v>
      </c>
      <c r="S3562" s="837">
        <v>0.48780487804878048</v>
      </c>
      <c r="T3562" s="836">
        <v>12</v>
      </c>
      <c r="U3562" s="838">
        <v>0.45283018867924529</v>
      </c>
    </row>
    <row r="3563" spans="1:21" ht="14.4" customHeight="1" x14ac:dyDescent="0.3">
      <c r="A3563" s="831">
        <v>10</v>
      </c>
      <c r="B3563" s="832" t="s">
        <v>2982</v>
      </c>
      <c r="C3563" s="832" t="s">
        <v>2997</v>
      </c>
      <c r="D3563" s="833" t="s">
        <v>6901</v>
      </c>
      <c r="E3563" s="834" t="s">
        <v>3086</v>
      </c>
      <c r="F3563" s="832" t="s">
        <v>2984</v>
      </c>
      <c r="G3563" s="832" t="s">
        <v>3107</v>
      </c>
      <c r="H3563" s="832" t="s">
        <v>630</v>
      </c>
      <c r="I3563" s="832" t="s">
        <v>5753</v>
      </c>
      <c r="J3563" s="832" t="s">
        <v>5754</v>
      </c>
      <c r="K3563" s="832" t="s">
        <v>5755</v>
      </c>
      <c r="L3563" s="835">
        <v>23.51</v>
      </c>
      <c r="M3563" s="835">
        <v>141.06</v>
      </c>
      <c r="N3563" s="832">
        <v>6</v>
      </c>
      <c r="O3563" s="836">
        <v>3</v>
      </c>
      <c r="P3563" s="835">
        <v>117.55000000000001</v>
      </c>
      <c r="Q3563" s="837">
        <v>0.83333333333333337</v>
      </c>
      <c r="R3563" s="832">
        <v>5</v>
      </c>
      <c r="S3563" s="837">
        <v>0.83333333333333337</v>
      </c>
      <c r="T3563" s="836">
        <v>2</v>
      </c>
      <c r="U3563" s="838">
        <v>0.66666666666666663</v>
      </c>
    </row>
    <row r="3564" spans="1:21" ht="14.4" customHeight="1" x14ac:dyDescent="0.3">
      <c r="A3564" s="831">
        <v>10</v>
      </c>
      <c r="B3564" s="832" t="s">
        <v>2982</v>
      </c>
      <c r="C3564" s="832" t="s">
        <v>2997</v>
      </c>
      <c r="D3564" s="833" t="s">
        <v>6901</v>
      </c>
      <c r="E3564" s="834" t="s">
        <v>3086</v>
      </c>
      <c r="F3564" s="832" t="s">
        <v>2984</v>
      </c>
      <c r="G3564" s="832" t="s">
        <v>3107</v>
      </c>
      <c r="H3564" s="832" t="s">
        <v>630</v>
      </c>
      <c r="I3564" s="832" t="s">
        <v>5753</v>
      </c>
      <c r="J3564" s="832" t="s">
        <v>5754</v>
      </c>
      <c r="K3564" s="832" t="s">
        <v>5755</v>
      </c>
      <c r="L3564" s="835">
        <v>27.67</v>
      </c>
      <c r="M3564" s="835">
        <v>387.38000000000005</v>
      </c>
      <c r="N3564" s="832">
        <v>14</v>
      </c>
      <c r="O3564" s="836">
        <v>6.5</v>
      </c>
      <c r="P3564" s="835">
        <v>249.03000000000003</v>
      </c>
      <c r="Q3564" s="837">
        <v>0.64285714285714279</v>
      </c>
      <c r="R3564" s="832">
        <v>9</v>
      </c>
      <c r="S3564" s="837">
        <v>0.6428571428571429</v>
      </c>
      <c r="T3564" s="836">
        <v>4</v>
      </c>
      <c r="U3564" s="838">
        <v>0.61538461538461542</v>
      </c>
    </row>
    <row r="3565" spans="1:21" ht="14.4" customHeight="1" x14ac:dyDescent="0.3">
      <c r="A3565" s="831">
        <v>10</v>
      </c>
      <c r="B3565" s="832" t="s">
        <v>2982</v>
      </c>
      <c r="C3565" s="832" t="s">
        <v>2997</v>
      </c>
      <c r="D3565" s="833" t="s">
        <v>6901</v>
      </c>
      <c r="E3565" s="834" t="s">
        <v>3086</v>
      </c>
      <c r="F3565" s="832" t="s">
        <v>2984</v>
      </c>
      <c r="G3565" s="832" t="s">
        <v>3107</v>
      </c>
      <c r="H3565" s="832" t="s">
        <v>630</v>
      </c>
      <c r="I3565" s="832" t="s">
        <v>4071</v>
      </c>
      <c r="J3565" s="832" t="s">
        <v>4072</v>
      </c>
      <c r="K3565" s="832" t="s">
        <v>4073</v>
      </c>
      <c r="L3565" s="835">
        <v>23.51</v>
      </c>
      <c r="M3565" s="835">
        <v>94.04</v>
      </c>
      <c r="N3565" s="832">
        <v>4</v>
      </c>
      <c r="O3565" s="836">
        <v>1.5</v>
      </c>
      <c r="P3565" s="835">
        <v>47.02</v>
      </c>
      <c r="Q3565" s="837">
        <v>0.5</v>
      </c>
      <c r="R3565" s="832">
        <v>2</v>
      </c>
      <c r="S3565" s="837">
        <v>0.5</v>
      </c>
      <c r="T3565" s="836">
        <v>0.5</v>
      </c>
      <c r="U3565" s="838">
        <v>0.33333333333333331</v>
      </c>
    </row>
    <row r="3566" spans="1:21" ht="14.4" customHeight="1" x14ac:dyDescent="0.3">
      <c r="A3566" s="831">
        <v>10</v>
      </c>
      <c r="B3566" s="832" t="s">
        <v>2982</v>
      </c>
      <c r="C3566" s="832" t="s">
        <v>2997</v>
      </c>
      <c r="D3566" s="833" t="s">
        <v>6901</v>
      </c>
      <c r="E3566" s="834" t="s">
        <v>3086</v>
      </c>
      <c r="F3566" s="832" t="s">
        <v>2984</v>
      </c>
      <c r="G3566" s="832" t="s">
        <v>3107</v>
      </c>
      <c r="H3566" s="832" t="s">
        <v>630</v>
      </c>
      <c r="I3566" s="832" t="s">
        <v>4071</v>
      </c>
      <c r="J3566" s="832" t="s">
        <v>4072</v>
      </c>
      <c r="K3566" s="832" t="s">
        <v>4073</v>
      </c>
      <c r="L3566" s="835">
        <v>27.67</v>
      </c>
      <c r="M3566" s="835">
        <v>221.36000000000004</v>
      </c>
      <c r="N3566" s="832">
        <v>8</v>
      </c>
      <c r="O3566" s="836">
        <v>5</v>
      </c>
      <c r="P3566" s="835">
        <v>166.02000000000004</v>
      </c>
      <c r="Q3566" s="837">
        <v>0.75</v>
      </c>
      <c r="R3566" s="832">
        <v>6</v>
      </c>
      <c r="S3566" s="837">
        <v>0.75</v>
      </c>
      <c r="T3566" s="836">
        <v>3</v>
      </c>
      <c r="U3566" s="838">
        <v>0.6</v>
      </c>
    </row>
    <row r="3567" spans="1:21" ht="14.4" customHeight="1" x14ac:dyDescent="0.3">
      <c r="A3567" s="831">
        <v>10</v>
      </c>
      <c r="B3567" s="832" t="s">
        <v>2982</v>
      </c>
      <c r="C3567" s="832" t="s">
        <v>2997</v>
      </c>
      <c r="D3567" s="833" t="s">
        <v>6901</v>
      </c>
      <c r="E3567" s="834" t="s">
        <v>3086</v>
      </c>
      <c r="F3567" s="832" t="s">
        <v>2984</v>
      </c>
      <c r="G3567" s="832" t="s">
        <v>3107</v>
      </c>
      <c r="H3567" s="832" t="s">
        <v>630</v>
      </c>
      <c r="I3567" s="832" t="s">
        <v>5904</v>
      </c>
      <c r="J3567" s="832" t="s">
        <v>5754</v>
      </c>
      <c r="K3567" s="832" t="s">
        <v>4073</v>
      </c>
      <c r="L3567" s="835">
        <v>0</v>
      </c>
      <c r="M3567" s="835">
        <v>0</v>
      </c>
      <c r="N3567" s="832">
        <v>2</v>
      </c>
      <c r="O3567" s="836">
        <v>1</v>
      </c>
      <c r="P3567" s="835"/>
      <c r="Q3567" s="837"/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10</v>
      </c>
      <c r="B3568" s="832" t="s">
        <v>2982</v>
      </c>
      <c r="C3568" s="832" t="s">
        <v>2997</v>
      </c>
      <c r="D3568" s="833" t="s">
        <v>6901</v>
      </c>
      <c r="E3568" s="834" t="s">
        <v>3086</v>
      </c>
      <c r="F3568" s="832" t="s">
        <v>2984</v>
      </c>
      <c r="G3568" s="832" t="s">
        <v>4078</v>
      </c>
      <c r="H3568" s="832" t="s">
        <v>630</v>
      </c>
      <c r="I3568" s="832" t="s">
        <v>4079</v>
      </c>
      <c r="J3568" s="832" t="s">
        <v>4080</v>
      </c>
      <c r="K3568" s="832" t="s">
        <v>4081</v>
      </c>
      <c r="L3568" s="835">
        <v>3515.36</v>
      </c>
      <c r="M3568" s="835">
        <v>52730.400000000001</v>
      </c>
      <c r="N3568" s="832">
        <v>15</v>
      </c>
      <c r="O3568" s="836">
        <v>1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10</v>
      </c>
      <c r="B3569" s="832" t="s">
        <v>2982</v>
      </c>
      <c r="C3569" s="832" t="s">
        <v>2997</v>
      </c>
      <c r="D3569" s="833" t="s">
        <v>6901</v>
      </c>
      <c r="E3569" s="834" t="s">
        <v>3086</v>
      </c>
      <c r="F3569" s="832" t="s">
        <v>2984</v>
      </c>
      <c r="G3569" s="832" t="s">
        <v>5756</v>
      </c>
      <c r="H3569" s="832" t="s">
        <v>630</v>
      </c>
      <c r="I3569" s="832" t="s">
        <v>5757</v>
      </c>
      <c r="J3569" s="832" t="s">
        <v>5758</v>
      </c>
      <c r="K3569" s="832" t="s">
        <v>5759</v>
      </c>
      <c r="L3569" s="835">
        <v>68.819999999999993</v>
      </c>
      <c r="M3569" s="835">
        <v>412.91999999999996</v>
      </c>
      <c r="N3569" s="832">
        <v>6</v>
      </c>
      <c r="O3569" s="836">
        <v>3</v>
      </c>
      <c r="P3569" s="835">
        <v>137.63999999999999</v>
      </c>
      <c r="Q3569" s="837">
        <v>0.33333333333333331</v>
      </c>
      <c r="R3569" s="832">
        <v>2</v>
      </c>
      <c r="S3569" s="837">
        <v>0.33333333333333331</v>
      </c>
      <c r="T3569" s="836">
        <v>1</v>
      </c>
      <c r="U3569" s="838">
        <v>0.33333333333333331</v>
      </c>
    </row>
    <row r="3570" spans="1:21" ht="14.4" customHeight="1" x14ac:dyDescent="0.3">
      <c r="A3570" s="831">
        <v>10</v>
      </c>
      <c r="B3570" s="832" t="s">
        <v>2982</v>
      </c>
      <c r="C3570" s="832" t="s">
        <v>2997</v>
      </c>
      <c r="D3570" s="833" t="s">
        <v>6901</v>
      </c>
      <c r="E3570" s="834" t="s">
        <v>3086</v>
      </c>
      <c r="F3570" s="832" t="s">
        <v>2984</v>
      </c>
      <c r="G3570" s="832" t="s">
        <v>3540</v>
      </c>
      <c r="H3570" s="832" t="s">
        <v>689</v>
      </c>
      <c r="I3570" s="832" t="s">
        <v>3725</v>
      </c>
      <c r="J3570" s="832" t="s">
        <v>3726</v>
      </c>
      <c r="K3570" s="832" t="s">
        <v>3543</v>
      </c>
      <c r="L3570" s="835">
        <v>1065.22</v>
      </c>
      <c r="M3570" s="835">
        <v>6391.32</v>
      </c>
      <c r="N3570" s="832">
        <v>6</v>
      </c>
      <c r="O3570" s="836">
        <v>4.5</v>
      </c>
      <c r="P3570" s="835">
        <v>3195.66</v>
      </c>
      <c r="Q3570" s="837">
        <v>0.5</v>
      </c>
      <c r="R3570" s="832">
        <v>3</v>
      </c>
      <c r="S3570" s="837">
        <v>0.5</v>
      </c>
      <c r="T3570" s="836">
        <v>2</v>
      </c>
      <c r="U3570" s="838">
        <v>0.44444444444444442</v>
      </c>
    </row>
    <row r="3571" spans="1:21" ht="14.4" customHeight="1" x14ac:dyDescent="0.3">
      <c r="A3571" s="831">
        <v>10</v>
      </c>
      <c r="B3571" s="832" t="s">
        <v>2982</v>
      </c>
      <c r="C3571" s="832" t="s">
        <v>2997</v>
      </c>
      <c r="D3571" s="833" t="s">
        <v>6901</v>
      </c>
      <c r="E3571" s="834" t="s">
        <v>3086</v>
      </c>
      <c r="F3571" s="832" t="s">
        <v>2984</v>
      </c>
      <c r="G3571" s="832" t="s">
        <v>3540</v>
      </c>
      <c r="H3571" s="832" t="s">
        <v>630</v>
      </c>
      <c r="I3571" s="832" t="s">
        <v>5905</v>
      </c>
      <c r="J3571" s="832" t="s">
        <v>3880</v>
      </c>
      <c r="K3571" s="832" t="s">
        <v>5906</v>
      </c>
      <c r="L3571" s="835">
        <v>1042.4000000000001</v>
      </c>
      <c r="M3571" s="835">
        <v>3127.2000000000003</v>
      </c>
      <c r="N3571" s="832">
        <v>3</v>
      </c>
      <c r="O3571" s="836">
        <v>2</v>
      </c>
      <c r="P3571" s="835">
        <v>2084.8000000000002</v>
      </c>
      <c r="Q3571" s="837">
        <v>0.66666666666666663</v>
      </c>
      <c r="R3571" s="832">
        <v>2</v>
      </c>
      <c r="S3571" s="837">
        <v>0.66666666666666663</v>
      </c>
      <c r="T3571" s="836">
        <v>1</v>
      </c>
      <c r="U3571" s="838">
        <v>0.5</v>
      </c>
    </row>
    <row r="3572" spans="1:21" ht="14.4" customHeight="1" x14ac:dyDescent="0.3">
      <c r="A3572" s="831">
        <v>10</v>
      </c>
      <c r="B3572" s="832" t="s">
        <v>2982</v>
      </c>
      <c r="C3572" s="832" t="s">
        <v>2997</v>
      </c>
      <c r="D3572" s="833" t="s">
        <v>6901</v>
      </c>
      <c r="E3572" s="834" t="s">
        <v>3086</v>
      </c>
      <c r="F3572" s="832" t="s">
        <v>2984</v>
      </c>
      <c r="G3572" s="832" t="s">
        <v>4404</v>
      </c>
      <c r="H3572" s="832" t="s">
        <v>630</v>
      </c>
      <c r="I3572" s="832" t="s">
        <v>5771</v>
      </c>
      <c r="J3572" s="832" t="s">
        <v>5767</v>
      </c>
      <c r="K3572" s="832" t="s">
        <v>4407</v>
      </c>
      <c r="L3572" s="835">
        <v>103.73</v>
      </c>
      <c r="M3572" s="835">
        <v>103.73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10</v>
      </c>
      <c r="B3573" s="832" t="s">
        <v>2982</v>
      </c>
      <c r="C3573" s="832" t="s">
        <v>2997</v>
      </c>
      <c r="D3573" s="833" t="s">
        <v>6901</v>
      </c>
      <c r="E3573" s="834" t="s">
        <v>3086</v>
      </c>
      <c r="F3573" s="832" t="s">
        <v>2984</v>
      </c>
      <c r="G3573" s="832" t="s">
        <v>4404</v>
      </c>
      <c r="H3573" s="832" t="s">
        <v>630</v>
      </c>
      <c r="I3573" s="832" t="s">
        <v>5771</v>
      </c>
      <c r="J3573" s="832" t="s">
        <v>5767</v>
      </c>
      <c r="K3573" s="832" t="s">
        <v>4407</v>
      </c>
      <c r="L3573" s="835">
        <v>88.16</v>
      </c>
      <c r="M3573" s="835">
        <v>176.32</v>
      </c>
      <c r="N3573" s="832">
        <v>2</v>
      </c>
      <c r="O3573" s="836">
        <v>0.5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10</v>
      </c>
      <c r="B3574" s="832" t="s">
        <v>2982</v>
      </c>
      <c r="C3574" s="832" t="s">
        <v>2997</v>
      </c>
      <c r="D3574" s="833" t="s">
        <v>6901</v>
      </c>
      <c r="E3574" s="834" t="s">
        <v>3086</v>
      </c>
      <c r="F3574" s="832" t="s">
        <v>2984</v>
      </c>
      <c r="G3574" s="832" t="s">
        <v>4404</v>
      </c>
      <c r="H3574" s="832" t="s">
        <v>630</v>
      </c>
      <c r="I3574" s="832" t="s">
        <v>4405</v>
      </c>
      <c r="J3574" s="832" t="s">
        <v>4406</v>
      </c>
      <c r="K3574" s="832" t="s">
        <v>4407</v>
      </c>
      <c r="L3574" s="835">
        <v>103.73</v>
      </c>
      <c r="M3574" s="835">
        <v>103.73</v>
      </c>
      <c r="N3574" s="832">
        <v>1</v>
      </c>
      <c r="O3574" s="836">
        <v>1</v>
      </c>
      <c r="P3574" s="835">
        <v>103.73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10</v>
      </c>
      <c r="B3575" s="832" t="s">
        <v>2982</v>
      </c>
      <c r="C3575" s="832" t="s">
        <v>2997</v>
      </c>
      <c r="D3575" s="833" t="s">
        <v>6901</v>
      </c>
      <c r="E3575" s="834" t="s">
        <v>3086</v>
      </c>
      <c r="F3575" s="832" t="s">
        <v>2984</v>
      </c>
      <c r="G3575" s="832" t="s">
        <v>3980</v>
      </c>
      <c r="H3575" s="832" t="s">
        <v>630</v>
      </c>
      <c r="I3575" s="832" t="s">
        <v>3981</v>
      </c>
      <c r="J3575" s="832" t="s">
        <v>3982</v>
      </c>
      <c r="K3575" s="832" t="s">
        <v>2609</v>
      </c>
      <c r="L3575" s="835">
        <v>846.47</v>
      </c>
      <c r="M3575" s="835">
        <v>2539.41</v>
      </c>
      <c r="N3575" s="832">
        <v>3</v>
      </c>
      <c r="O3575" s="836">
        <v>0.5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10</v>
      </c>
      <c r="B3576" s="832" t="s">
        <v>2982</v>
      </c>
      <c r="C3576" s="832" t="s">
        <v>2997</v>
      </c>
      <c r="D3576" s="833" t="s">
        <v>6901</v>
      </c>
      <c r="E3576" s="834" t="s">
        <v>3086</v>
      </c>
      <c r="F3576" s="832" t="s">
        <v>2984</v>
      </c>
      <c r="G3576" s="832" t="s">
        <v>3544</v>
      </c>
      <c r="H3576" s="832" t="s">
        <v>689</v>
      </c>
      <c r="I3576" s="832" t="s">
        <v>2784</v>
      </c>
      <c r="J3576" s="832" t="s">
        <v>1639</v>
      </c>
      <c r="K3576" s="832" t="s">
        <v>2785</v>
      </c>
      <c r="L3576" s="835">
        <v>106.75</v>
      </c>
      <c r="M3576" s="835">
        <v>3202.5</v>
      </c>
      <c r="N3576" s="832">
        <v>30</v>
      </c>
      <c r="O3576" s="836">
        <v>8.5</v>
      </c>
      <c r="P3576" s="835">
        <v>1814.75</v>
      </c>
      <c r="Q3576" s="837">
        <v>0.56666666666666665</v>
      </c>
      <c r="R3576" s="832">
        <v>17</v>
      </c>
      <c r="S3576" s="837">
        <v>0.56666666666666665</v>
      </c>
      <c r="T3576" s="836">
        <v>4.5</v>
      </c>
      <c r="U3576" s="838">
        <v>0.52941176470588236</v>
      </c>
    </row>
    <row r="3577" spans="1:21" ht="14.4" customHeight="1" x14ac:dyDescent="0.3">
      <c r="A3577" s="831">
        <v>10</v>
      </c>
      <c r="B3577" s="832" t="s">
        <v>2982</v>
      </c>
      <c r="C3577" s="832" t="s">
        <v>2997</v>
      </c>
      <c r="D3577" s="833" t="s">
        <v>6901</v>
      </c>
      <c r="E3577" s="834" t="s">
        <v>3086</v>
      </c>
      <c r="F3577" s="832" t="s">
        <v>2984</v>
      </c>
      <c r="G3577" s="832" t="s">
        <v>3544</v>
      </c>
      <c r="H3577" s="832" t="s">
        <v>689</v>
      </c>
      <c r="I3577" s="832" t="s">
        <v>5907</v>
      </c>
      <c r="J3577" s="832" t="s">
        <v>1639</v>
      </c>
      <c r="K3577" s="832" t="s">
        <v>5908</v>
      </c>
      <c r="L3577" s="835">
        <v>0</v>
      </c>
      <c r="M3577" s="835">
        <v>0</v>
      </c>
      <c r="N3577" s="832">
        <v>5</v>
      </c>
      <c r="O3577" s="836">
        <v>2</v>
      </c>
      <c r="P3577" s="835">
        <v>0</v>
      </c>
      <c r="Q3577" s="837"/>
      <c r="R3577" s="832">
        <v>2</v>
      </c>
      <c r="S3577" s="837">
        <v>0.4</v>
      </c>
      <c r="T3577" s="836">
        <v>0.5</v>
      </c>
      <c r="U3577" s="838">
        <v>0.25</v>
      </c>
    </row>
    <row r="3578" spans="1:21" ht="14.4" customHeight="1" x14ac:dyDescent="0.3">
      <c r="A3578" s="831">
        <v>10</v>
      </c>
      <c r="B3578" s="832" t="s">
        <v>2982</v>
      </c>
      <c r="C3578" s="832" t="s">
        <v>2997</v>
      </c>
      <c r="D3578" s="833" t="s">
        <v>6901</v>
      </c>
      <c r="E3578" s="834" t="s">
        <v>3086</v>
      </c>
      <c r="F3578" s="832" t="s">
        <v>2984</v>
      </c>
      <c r="G3578" s="832" t="s">
        <v>3544</v>
      </c>
      <c r="H3578" s="832" t="s">
        <v>689</v>
      </c>
      <c r="I3578" s="832" t="s">
        <v>3545</v>
      </c>
      <c r="J3578" s="832" t="s">
        <v>3546</v>
      </c>
      <c r="K3578" s="832" t="s">
        <v>3547</v>
      </c>
      <c r="L3578" s="835">
        <v>204.72</v>
      </c>
      <c r="M3578" s="835">
        <v>1637.76</v>
      </c>
      <c r="N3578" s="832">
        <v>8</v>
      </c>
      <c r="O3578" s="836">
        <v>2.5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10</v>
      </c>
      <c r="B3579" s="832" t="s">
        <v>2982</v>
      </c>
      <c r="C3579" s="832" t="s">
        <v>2997</v>
      </c>
      <c r="D3579" s="833" t="s">
        <v>6901</v>
      </c>
      <c r="E3579" s="834" t="s">
        <v>3086</v>
      </c>
      <c r="F3579" s="832" t="s">
        <v>2984</v>
      </c>
      <c r="G3579" s="832" t="s">
        <v>3544</v>
      </c>
      <c r="H3579" s="832" t="s">
        <v>689</v>
      </c>
      <c r="I3579" s="832" t="s">
        <v>3545</v>
      </c>
      <c r="J3579" s="832" t="s">
        <v>3546</v>
      </c>
      <c r="K3579" s="832" t="s">
        <v>3547</v>
      </c>
      <c r="L3579" s="835">
        <v>132.01</v>
      </c>
      <c r="M3579" s="835">
        <v>13993.059999999998</v>
      </c>
      <c r="N3579" s="832">
        <v>106</v>
      </c>
      <c r="O3579" s="836">
        <v>24</v>
      </c>
      <c r="P3579" s="835">
        <v>5940.4499999999989</v>
      </c>
      <c r="Q3579" s="837">
        <v>0.42452830188679247</v>
      </c>
      <c r="R3579" s="832">
        <v>45</v>
      </c>
      <c r="S3579" s="837">
        <v>0.42452830188679247</v>
      </c>
      <c r="T3579" s="836">
        <v>9</v>
      </c>
      <c r="U3579" s="838">
        <v>0.375</v>
      </c>
    </row>
    <row r="3580" spans="1:21" ht="14.4" customHeight="1" x14ac:dyDescent="0.3">
      <c r="A3580" s="831">
        <v>10</v>
      </c>
      <c r="B3580" s="832" t="s">
        <v>2982</v>
      </c>
      <c r="C3580" s="832" t="s">
        <v>2997</v>
      </c>
      <c r="D3580" s="833" t="s">
        <v>6901</v>
      </c>
      <c r="E3580" s="834" t="s">
        <v>3086</v>
      </c>
      <c r="F3580" s="832" t="s">
        <v>2984</v>
      </c>
      <c r="G3580" s="832" t="s">
        <v>3544</v>
      </c>
      <c r="H3580" s="832" t="s">
        <v>689</v>
      </c>
      <c r="I3580" s="832" t="s">
        <v>4088</v>
      </c>
      <c r="J3580" s="832" t="s">
        <v>4089</v>
      </c>
      <c r="K3580" s="832" t="s">
        <v>4090</v>
      </c>
      <c r="L3580" s="835">
        <v>303.82</v>
      </c>
      <c r="M3580" s="835">
        <v>2126.7399999999998</v>
      </c>
      <c r="N3580" s="832">
        <v>7</v>
      </c>
      <c r="O3580" s="836">
        <v>1.5</v>
      </c>
      <c r="P3580" s="835">
        <v>911.46</v>
      </c>
      <c r="Q3580" s="837">
        <v>0.42857142857142866</v>
      </c>
      <c r="R3580" s="832">
        <v>3</v>
      </c>
      <c r="S3580" s="837">
        <v>0.42857142857142855</v>
      </c>
      <c r="T3580" s="836">
        <v>0.5</v>
      </c>
      <c r="U3580" s="838">
        <v>0.33333333333333331</v>
      </c>
    </row>
    <row r="3581" spans="1:21" ht="14.4" customHeight="1" x14ac:dyDescent="0.3">
      <c r="A3581" s="831">
        <v>10</v>
      </c>
      <c r="B3581" s="832" t="s">
        <v>2982</v>
      </c>
      <c r="C3581" s="832" t="s">
        <v>2997</v>
      </c>
      <c r="D3581" s="833" t="s">
        <v>6901</v>
      </c>
      <c r="E3581" s="834" t="s">
        <v>3086</v>
      </c>
      <c r="F3581" s="832" t="s">
        <v>2984</v>
      </c>
      <c r="G3581" s="832" t="s">
        <v>3544</v>
      </c>
      <c r="H3581" s="832" t="s">
        <v>689</v>
      </c>
      <c r="I3581" s="832" t="s">
        <v>2528</v>
      </c>
      <c r="J3581" s="832" t="s">
        <v>784</v>
      </c>
      <c r="K3581" s="832" t="s">
        <v>2529</v>
      </c>
      <c r="L3581" s="835">
        <v>120.15</v>
      </c>
      <c r="M3581" s="835">
        <v>16460.55</v>
      </c>
      <c r="N3581" s="832">
        <v>137</v>
      </c>
      <c r="O3581" s="836">
        <v>50.5</v>
      </c>
      <c r="P3581" s="835">
        <v>7209.0000000000018</v>
      </c>
      <c r="Q3581" s="837">
        <v>0.43795620437956218</v>
      </c>
      <c r="R3581" s="832">
        <v>60</v>
      </c>
      <c r="S3581" s="837">
        <v>0.43795620437956206</v>
      </c>
      <c r="T3581" s="836">
        <v>20.5</v>
      </c>
      <c r="U3581" s="838">
        <v>0.40594059405940597</v>
      </c>
    </row>
    <row r="3582" spans="1:21" ht="14.4" customHeight="1" x14ac:dyDescent="0.3">
      <c r="A3582" s="831">
        <v>10</v>
      </c>
      <c r="B3582" s="832" t="s">
        <v>2982</v>
      </c>
      <c r="C3582" s="832" t="s">
        <v>2997</v>
      </c>
      <c r="D3582" s="833" t="s">
        <v>6901</v>
      </c>
      <c r="E3582" s="834" t="s">
        <v>3086</v>
      </c>
      <c r="F3582" s="832" t="s">
        <v>2984</v>
      </c>
      <c r="G3582" s="832" t="s">
        <v>3544</v>
      </c>
      <c r="H3582" s="832" t="s">
        <v>630</v>
      </c>
      <c r="I3582" s="832" t="s">
        <v>5909</v>
      </c>
      <c r="J3582" s="832" t="s">
        <v>5910</v>
      </c>
      <c r="K3582" s="832" t="s">
        <v>5830</v>
      </c>
      <c r="L3582" s="835">
        <v>0</v>
      </c>
      <c r="M3582" s="835">
        <v>0</v>
      </c>
      <c r="N3582" s="832">
        <v>1</v>
      </c>
      <c r="O3582" s="836">
        <v>0.5</v>
      </c>
      <c r="P3582" s="835">
        <v>0</v>
      </c>
      <c r="Q3582" s="837"/>
      <c r="R3582" s="832">
        <v>1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10</v>
      </c>
      <c r="B3583" s="832" t="s">
        <v>2982</v>
      </c>
      <c r="C3583" s="832" t="s">
        <v>2997</v>
      </c>
      <c r="D3583" s="833" t="s">
        <v>6901</v>
      </c>
      <c r="E3583" s="834" t="s">
        <v>3086</v>
      </c>
      <c r="F3583" s="832" t="s">
        <v>2984</v>
      </c>
      <c r="G3583" s="832" t="s">
        <v>3486</v>
      </c>
      <c r="H3583" s="832" t="s">
        <v>630</v>
      </c>
      <c r="I3583" s="832" t="s">
        <v>3487</v>
      </c>
      <c r="J3583" s="832" t="s">
        <v>3488</v>
      </c>
      <c r="K3583" s="832" t="s">
        <v>3489</v>
      </c>
      <c r="L3583" s="835">
        <v>121.07</v>
      </c>
      <c r="M3583" s="835">
        <v>11501.650000000001</v>
      </c>
      <c r="N3583" s="832">
        <v>95</v>
      </c>
      <c r="O3583" s="836">
        <v>33.5</v>
      </c>
      <c r="P3583" s="835">
        <v>3389.9599999999991</v>
      </c>
      <c r="Q3583" s="837">
        <v>0.29473684210526302</v>
      </c>
      <c r="R3583" s="832">
        <v>28</v>
      </c>
      <c r="S3583" s="837">
        <v>0.29473684210526313</v>
      </c>
      <c r="T3583" s="836">
        <v>10</v>
      </c>
      <c r="U3583" s="838">
        <v>0.29850746268656714</v>
      </c>
    </row>
    <row r="3584" spans="1:21" ht="14.4" customHeight="1" x14ac:dyDescent="0.3">
      <c r="A3584" s="831">
        <v>10</v>
      </c>
      <c r="B3584" s="832" t="s">
        <v>2982</v>
      </c>
      <c r="C3584" s="832" t="s">
        <v>2997</v>
      </c>
      <c r="D3584" s="833" t="s">
        <v>6901</v>
      </c>
      <c r="E3584" s="834" t="s">
        <v>3086</v>
      </c>
      <c r="F3584" s="832" t="s">
        <v>2984</v>
      </c>
      <c r="G3584" s="832" t="s">
        <v>4017</v>
      </c>
      <c r="H3584" s="832" t="s">
        <v>630</v>
      </c>
      <c r="I3584" s="832" t="s">
        <v>4018</v>
      </c>
      <c r="J3584" s="832" t="s">
        <v>1194</v>
      </c>
      <c r="K3584" s="832" t="s">
        <v>4019</v>
      </c>
      <c r="L3584" s="835">
        <v>105.63</v>
      </c>
      <c r="M3584" s="835">
        <v>316.89</v>
      </c>
      <c r="N3584" s="832">
        <v>3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10</v>
      </c>
      <c r="B3585" s="832" t="s">
        <v>2982</v>
      </c>
      <c r="C3585" s="832" t="s">
        <v>2997</v>
      </c>
      <c r="D3585" s="833" t="s">
        <v>6901</v>
      </c>
      <c r="E3585" s="834" t="s">
        <v>3086</v>
      </c>
      <c r="F3585" s="832" t="s">
        <v>2984</v>
      </c>
      <c r="G3585" s="832" t="s">
        <v>3115</v>
      </c>
      <c r="H3585" s="832" t="s">
        <v>630</v>
      </c>
      <c r="I3585" s="832" t="s">
        <v>3116</v>
      </c>
      <c r="J3585" s="832" t="s">
        <v>949</v>
      </c>
      <c r="K3585" s="832" t="s">
        <v>3117</v>
      </c>
      <c r="L3585" s="835">
        <v>34.15</v>
      </c>
      <c r="M3585" s="835">
        <v>68.3</v>
      </c>
      <c r="N3585" s="832">
        <v>2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10</v>
      </c>
      <c r="B3586" s="832" t="s">
        <v>2982</v>
      </c>
      <c r="C3586" s="832" t="s">
        <v>2997</v>
      </c>
      <c r="D3586" s="833" t="s">
        <v>6901</v>
      </c>
      <c r="E3586" s="834" t="s">
        <v>3086</v>
      </c>
      <c r="F3586" s="832" t="s">
        <v>2984</v>
      </c>
      <c r="G3586" s="832" t="s">
        <v>4316</v>
      </c>
      <c r="H3586" s="832" t="s">
        <v>689</v>
      </c>
      <c r="I3586" s="832" t="s">
        <v>5911</v>
      </c>
      <c r="J3586" s="832" t="s">
        <v>4318</v>
      </c>
      <c r="K3586" s="832" t="s">
        <v>4909</v>
      </c>
      <c r="L3586" s="835">
        <v>434.19</v>
      </c>
      <c r="M3586" s="835">
        <v>868.38</v>
      </c>
      <c r="N3586" s="832">
        <v>2</v>
      </c>
      <c r="O3586" s="836">
        <v>2</v>
      </c>
      <c r="P3586" s="835">
        <v>434.19</v>
      </c>
      <c r="Q3586" s="837">
        <v>0.5</v>
      </c>
      <c r="R3586" s="832">
        <v>1</v>
      </c>
      <c r="S3586" s="837">
        <v>0.5</v>
      </c>
      <c r="T3586" s="836">
        <v>1</v>
      </c>
      <c r="U3586" s="838">
        <v>0.5</v>
      </c>
    </row>
    <row r="3587" spans="1:21" ht="14.4" customHeight="1" x14ac:dyDescent="0.3">
      <c r="A3587" s="831">
        <v>10</v>
      </c>
      <c r="B3587" s="832" t="s">
        <v>2982</v>
      </c>
      <c r="C3587" s="832" t="s">
        <v>2997</v>
      </c>
      <c r="D3587" s="833" t="s">
        <v>6901</v>
      </c>
      <c r="E3587" s="834" t="s">
        <v>3086</v>
      </c>
      <c r="F3587" s="832" t="s">
        <v>2984</v>
      </c>
      <c r="G3587" s="832" t="s">
        <v>4228</v>
      </c>
      <c r="H3587" s="832" t="s">
        <v>630</v>
      </c>
      <c r="I3587" s="832" t="s">
        <v>4414</v>
      </c>
      <c r="J3587" s="832" t="s">
        <v>736</v>
      </c>
      <c r="K3587" s="832" t="s">
        <v>4415</v>
      </c>
      <c r="L3587" s="835">
        <v>151.51</v>
      </c>
      <c r="M3587" s="835">
        <v>151.51</v>
      </c>
      <c r="N3587" s="832">
        <v>1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10</v>
      </c>
      <c r="B3588" s="832" t="s">
        <v>2982</v>
      </c>
      <c r="C3588" s="832" t="s">
        <v>2997</v>
      </c>
      <c r="D3588" s="833" t="s">
        <v>6901</v>
      </c>
      <c r="E3588" s="834" t="s">
        <v>3086</v>
      </c>
      <c r="F3588" s="832" t="s">
        <v>2984</v>
      </c>
      <c r="G3588" s="832" t="s">
        <v>3887</v>
      </c>
      <c r="H3588" s="832" t="s">
        <v>630</v>
      </c>
      <c r="I3588" s="832" t="s">
        <v>3888</v>
      </c>
      <c r="J3588" s="832" t="s">
        <v>766</v>
      </c>
      <c r="K3588" s="832" t="s">
        <v>3889</v>
      </c>
      <c r="L3588" s="835">
        <v>27.28</v>
      </c>
      <c r="M3588" s="835">
        <v>81.84</v>
      </c>
      <c r="N3588" s="832">
        <v>3</v>
      </c>
      <c r="O3588" s="836">
        <v>1</v>
      </c>
      <c r="P3588" s="835">
        <v>27.28</v>
      </c>
      <c r="Q3588" s="837">
        <v>0.33333333333333331</v>
      </c>
      <c r="R3588" s="832">
        <v>1</v>
      </c>
      <c r="S3588" s="837">
        <v>0.33333333333333331</v>
      </c>
      <c r="T3588" s="836">
        <v>0.5</v>
      </c>
      <c r="U3588" s="838">
        <v>0.5</v>
      </c>
    </row>
    <row r="3589" spans="1:21" ht="14.4" customHeight="1" x14ac:dyDescent="0.3">
      <c r="A3589" s="831">
        <v>10</v>
      </c>
      <c r="B3589" s="832" t="s">
        <v>2982</v>
      </c>
      <c r="C3589" s="832" t="s">
        <v>2997</v>
      </c>
      <c r="D3589" s="833" t="s">
        <v>6901</v>
      </c>
      <c r="E3589" s="834" t="s">
        <v>3086</v>
      </c>
      <c r="F3589" s="832" t="s">
        <v>2984</v>
      </c>
      <c r="G3589" s="832" t="s">
        <v>3622</v>
      </c>
      <c r="H3589" s="832" t="s">
        <v>630</v>
      </c>
      <c r="I3589" s="832" t="s">
        <v>3623</v>
      </c>
      <c r="J3589" s="832" t="s">
        <v>3624</v>
      </c>
      <c r="K3589" s="832" t="s">
        <v>3625</v>
      </c>
      <c r="L3589" s="835">
        <v>950.39</v>
      </c>
      <c r="M3589" s="835">
        <v>950.39</v>
      </c>
      <c r="N3589" s="832">
        <v>1</v>
      </c>
      <c r="O3589" s="836">
        <v>0.5</v>
      </c>
      <c r="P3589" s="835">
        <v>950.39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10</v>
      </c>
      <c r="B3590" s="832" t="s">
        <v>2982</v>
      </c>
      <c r="C3590" s="832" t="s">
        <v>2997</v>
      </c>
      <c r="D3590" s="833" t="s">
        <v>6901</v>
      </c>
      <c r="E3590" s="834" t="s">
        <v>3086</v>
      </c>
      <c r="F3590" s="832" t="s">
        <v>2984</v>
      </c>
      <c r="G3590" s="832" t="s">
        <v>3622</v>
      </c>
      <c r="H3590" s="832" t="s">
        <v>630</v>
      </c>
      <c r="I3590" s="832" t="s">
        <v>5783</v>
      </c>
      <c r="J3590" s="832" t="s">
        <v>5784</v>
      </c>
      <c r="K3590" s="832" t="s">
        <v>5785</v>
      </c>
      <c r="L3590" s="835">
        <v>43.49</v>
      </c>
      <c r="M3590" s="835">
        <v>1043.76</v>
      </c>
      <c r="N3590" s="832">
        <v>24</v>
      </c>
      <c r="O3590" s="836">
        <v>3.5</v>
      </c>
      <c r="P3590" s="835">
        <v>521.88</v>
      </c>
      <c r="Q3590" s="837">
        <v>0.5</v>
      </c>
      <c r="R3590" s="832">
        <v>12</v>
      </c>
      <c r="S3590" s="837">
        <v>0.5</v>
      </c>
      <c r="T3590" s="836">
        <v>2</v>
      </c>
      <c r="U3590" s="838">
        <v>0.5714285714285714</v>
      </c>
    </row>
    <row r="3591" spans="1:21" ht="14.4" customHeight="1" x14ac:dyDescent="0.3">
      <c r="A3591" s="831">
        <v>10</v>
      </c>
      <c r="B3591" s="832" t="s">
        <v>2982</v>
      </c>
      <c r="C3591" s="832" t="s">
        <v>2997</v>
      </c>
      <c r="D3591" s="833" t="s">
        <v>6901</v>
      </c>
      <c r="E3591" s="834" t="s">
        <v>3086</v>
      </c>
      <c r="F3591" s="832" t="s">
        <v>2984</v>
      </c>
      <c r="G3591" s="832" t="s">
        <v>3622</v>
      </c>
      <c r="H3591" s="832" t="s">
        <v>630</v>
      </c>
      <c r="I3591" s="832" t="s">
        <v>5912</v>
      </c>
      <c r="J3591" s="832" t="s">
        <v>5784</v>
      </c>
      <c r="K3591" s="832" t="s">
        <v>5913</v>
      </c>
      <c r="L3591" s="835">
        <v>217.4</v>
      </c>
      <c r="M3591" s="835">
        <v>1087</v>
      </c>
      <c r="N3591" s="832">
        <v>5</v>
      </c>
      <c r="O3591" s="836">
        <v>2.5</v>
      </c>
      <c r="P3591" s="835">
        <v>434.8</v>
      </c>
      <c r="Q3591" s="837">
        <v>0.4</v>
      </c>
      <c r="R3591" s="832">
        <v>2</v>
      </c>
      <c r="S3591" s="837">
        <v>0.4</v>
      </c>
      <c r="T3591" s="836">
        <v>1</v>
      </c>
      <c r="U3591" s="838">
        <v>0.4</v>
      </c>
    </row>
    <row r="3592" spans="1:21" ht="14.4" customHeight="1" x14ac:dyDescent="0.3">
      <c r="A3592" s="831">
        <v>10</v>
      </c>
      <c r="B3592" s="832" t="s">
        <v>2982</v>
      </c>
      <c r="C3592" s="832" t="s">
        <v>2997</v>
      </c>
      <c r="D3592" s="833" t="s">
        <v>6901</v>
      </c>
      <c r="E3592" s="834" t="s">
        <v>3086</v>
      </c>
      <c r="F3592" s="832" t="s">
        <v>2984</v>
      </c>
      <c r="G3592" s="832" t="s">
        <v>3622</v>
      </c>
      <c r="H3592" s="832" t="s">
        <v>630</v>
      </c>
      <c r="I3592" s="832" t="s">
        <v>5789</v>
      </c>
      <c r="J3592" s="832" t="s">
        <v>5790</v>
      </c>
      <c r="K3592" s="832" t="s">
        <v>5791</v>
      </c>
      <c r="L3592" s="835">
        <v>1226.51</v>
      </c>
      <c r="M3592" s="835">
        <v>3679.5299999999997</v>
      </c>
      <c r="N3592" s="832">
        <v>3</v>
      </c>
      <c r="O3592" s="836">
        <v>2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10</v>
      </c>
      <c r="B3593" s="832" t="s">
        <v>2982</v>
      </c>
      <c r="C3593" s="832" t="s">
        <v>2997</v>
      </c>
      <c r="D3593" s="833" t="s">
        <v>6901</v>
      </c>
      <c r="E3593" s="834" t="s">
        <v>3086</v>
      </c>
      <c r="F3593" s="832" t="s">
        <v>2984</v>
      </c>
      <c r="G3593" s="832" t="s">
        <v>3622</v>
      </c>
      <c r="H3593" s="832" t="s">
        <v>630</v>
      </c>
      <c r="I3593" s="832" t="s">
        <v>5789</v>
      </c>
      <c r="J3593" s="832" t="s">
        <v>5790</v>
      </c>
      <c r="K3593" s="832" t="s">
        <v>5791</v>
      </c>
      <c r="L3593" s="835">
        <v>1235.6300000000001</v>
      </c>
      <c r="M3593" s="835">
        <v>7413.7800000000007</v>
      </c>
      <c r="N3593" s="832">
        <v>6</v>
      </c>
      <c r="O3593" s="836">
        <v>2.5</v>
      </c>
      <c r="P3593" s="835">
        <v>7413.7800000000007</v>
      </c>
      <c r="Q3593" s="837">
        <v>1</v>
      </c>
      <c r="R3593" s="832">
        <v>6</v>
      </c>
      <c r="S3593" s="837">
        <v>1</v>
      </c>
      <c r="T3593" s="836">
        <v>2.5</v>
      </c>
      <c r="U3593" s="838">
        <v>1</v>
      </c>
    </row>
    <row r="3594" spans="1:21" ht="14.4" customHeight="1" x14ac:dyDescent="0.3">
      <c r="A3594" s="831">
        <v>10</v>
      </c>
      <c r="B3594" s="832" t="s">
        <v>2982</v>
      </c>
      <c r="C3594" s="832" t="s">
        <v>2997</v>
      </c>
      <c r="D3594" s="833" t="s">
        <v>6901</v>
      </c>
      <c r="E3594" s="834" t="s">
        <v>3086</v>
      </c>
      <c r="F3594" s="832" t="s">
        <v>2984</v>
      </c>
      <c r="G3594" s="832" t="s">
        <v>3622</v>
      </c>
      <c r="H3594" s="832" t="s">
        <v>630</v>
      </c>
      <c r="I3594" s="832" t="s">
        <v>5914</v>
      </c>
      <c r="J3594" s="832" t="s">
        <v>5784</v>
      </c>
      <c r="K3594" s="832" t="s">
        <v>5915</v>
      </c>
      <c r="L3594" s="835">
        <v>43.49</v>
      </c>
      <c r="M3594" s="835">
        <v>1087.25</v>
      </c>
      <c r="N3594" s="832">
        <v>25</v>
      </c>
      <c r="O3594" s="836">
        <v>3.5</v>
      </c>
      <c r="P3594" s="835">
        <v>739.33</v>
      </c>
      <c r="Q3594" s="837">
        <v>0.68</v>
      </c>
      <c r="R3594" s="832">
        <v>17</v>
      </c>
      <c r="S3594" s="837">
        <v>0.68</v>
      </c>
      <c r="T3594" s="836">
        <v>2.5</v>
      </c>
      <c r="U3594" s="838">
        <v>0.7142857142857143</v>
      </c>
    </row>
    <row r="3595" spans="1:21" ht="14.4" customHeight="1" x14ac:dyDescent="0.3">
      <c r="A3595" s="831">
        <v>10</v>
      </c>
      <c r="B3595" s="832" t="s">
        <v>2982</v>
      </c>
      <c r="C3595" s="832" t="s">
        <v>2997</v>
      </c>
      <c r="D3595" s="833" t="s">
        <v>6901</v>
      </c>
      <c r="E3595" s="834" t="s">
        <v>3086</v>
      </c>
      <c r="F3595" s="832" t="s">
        <v>2984</v>
      </c>
      <c r="G3595" s="832" t="s">
        <v>3622</v>
      </c>
      <c r="H3595" s="832" t="s">
        <v>630</v>
      </c>
      <c r="I3595" s="832" t="s">
        <v>5914</v>
      </c>
      <c r="J3595" s="832" t="s">
        <v>5784</v>
      </c>
      <c r="K3595" s="832" t="s">
        <v>5915</v>
      </c>
      <c r="L3595" s="835">
        <v>50.67</v>
      </c>
      <c r="M3595" s="835">
        <v>202.68</v>
      </c>
      <c r="N3595" s="832">
        <v>4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10</v>
      </c>
      <c r="B3596" s="832" t="s">
        <v>2982</v>
      </c>
      <c r="C3596" s="832" t="s">
        <v>2997</v>
      </c>
      <c r="D3596" s="833" t="s">
        <v>6901</v>
      </c>
      <c r="E3596" s="834" t="s">
        <v>3086</v>
      </c>
      <c r="F3596" s="832" t="s">
        <v>2984</v>
      </c>
      <c r="G3596" s="832" t="s">
        <v>3622</v>
      </c>
      <c r="H3596" s="832" t="s">
        <v>630</v>
      </c>
      <c r="I3596" s="832" t="s">
        <v>5916</v>
      </c>
      <c r="J3596" s="832" t="s">
        <v>5784</v>
      </c>
      <c r="K3596" s="832" t="s">
        <v>5917</v>
      </c>
      <c r="L3596" s="835">
        <v>217.4</v>
      </c>
      <c r="M3596" s="835">
        <v>1521.8</v>
      </c>
      <c r="N3596" s="832">
        <v>7</v>
      </c>
      <c r="O3596" s="836">
        <v>3.5</v>
      </c>
      <c r="P3596" s="835">
        <v>1087</v>
      </c>
      <c r="Q3596" s="837">
        <v>0.7142857142857143</v>
      </c>
      <c r="R3596" s="832">
        <v>5</v>
      </c>
      <c r="S3596" s="837">
        <v>0.7142857142857143</v>
      </c>
      <c r="T3596" s="836">
        <v>2.5</v>
      </c>
      <c r="U3596" s="838">
        <v>0.7142857142857143</v>
      </c>
    </row>
    <row r="3597" spans="1:21" ht="14.4" customHeight="1" x14ac:dyDescent="0.3">
      <c r="A3597" s="831">
        <v>10</v>
      </c>
      <c r="B3597" s="832" t="s">
        <v>2982</v>
      </c>
      <c r="C3597" s="832" t="s">
        <v>2997</v>
      </c>
      <c r="D3597" s="833" t="s">
        <v>6901</v>
      </c>
      <c r="E3597" s="834" t="s">
        <v>3086</v>
      </c>
      <c r="F3597" s="832" t="s">
        <v>2984</v>
      </c>
      <c r="G3597" s="832" t="s">
        <v>4103</v>
      </c>
      <c r="H3597" s="832" t="s">
        <v>689</v>
      </c>
      <c r="I3597" s="832" t="s">
        <v>4104</v>
      </c>
      <c r="J3597" s="832" t="s">
        <v>4105</v>
      </c>
      <c r="K3597" s="832" t="s">
        <v>4106</v>
      </c>
      <c r="L3597" s="835">
        <v>68.19</v>
      </c>
      <c r="M3597" s="835">
        <v>477.33</v>
      </c>
      <c r="N3597" s="832">
        <v>7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10</v>
      </c>
      <c r="B3598" s="832" t="s">
        <v>2982</v>
      </c>
      <c r="C3598" s="832" t="s">
        <v>2997</v>
      </c>
      <c r="D3598" s="833" t="s">
        <v>6901</v>
      </c>
      <c r="E3598" s="834" t="s">
        <v>3086</v>
      </c>
      <c r="F3598" s="832" t="s">
        <v>2984</v>
      </c>
      <c r="G3598" s="832" t="s">
        <v>4103</v>
      </c>
      <c r="H3598" s="832" t="s">
        <v>630</v>
      </c>
      <c r="I3598" s="832" t="s">
        <v>5792</v>
      </c>
      <c r="J3598" s="832" t="s">
        <v>5793</v>
      </c>
      <c r="K3598" s="832" t="s">
        <v>5794</v>
      </c>
      <c r="L3598" s="835">
        <v>0</v>
      </c>
      <c r="M3598" s="835">
        <v>0</v>
      </c>
      <c r="N3598" s="832">
        <v>1</v>
      </c>
      <c r="O3598" s="836">
        <v>0.5</v>
      </c>
      <c r="P3598" s="835">
        <v>0</v>
      </c>
      <c r="Q3598" s="837"/>
      <c r="R3598" s="832">
        <v>1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10</v>
      </c>
      <c r="B3599" s="832" t="s">
        <v>2982</v>
      </c>
      <c r="C3599" s="832" t="s">
        <v>2997</v>
      </c>
      <c r="D3599" s="833" t="s">
        <v>6901</v>
      </c>
      <c r="E3599" s="834" t="s">
        <v>3086</v>
      </c>
      <c r="F3599" s="832" t="s">
        <v>2984</v>
      </c>
      <c r="G3599" s="832" t="s">
        <v>3123</v>
      </c>
      <c r="H3599" s="832" t="s">
        <v>630</v>
      </c>
      <c r="I3599" s="832" t="s">
        <v>5918</v>
      </c>
      <c r="J3599" s="832" t="s">
        <v>1464</v>
      </c>
      <c r="K3599" s="832" t="s">
        <v>5919</v>
      </c>
      <c r="L3599" s="835">
        <v>98.75</v>
      </c>
      <c r="M3599" s="835">
        <v>197.5</v>
      </c>
      <c r="N3599" s="832">
        <v>2</v>
      </c>
      <c r="O3599" s="836">
        <v>2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10</v>
      </c>
      <c r="B3600" s="832" t="s">
        <v>2982</v>
      </c>
      <c r="C3600" s="832" t="s">
        <v>2997</v>
      </c>
      <c r="D3600" s="833" t="s">
        <v>6901</v>
      </c>
      <c r="E3600" s="834" t="s">
        <v>3086</v>
      </c>
      <c r="F3600" s="832" t="s">
        <v>2984</v>
      </c>
      <c r="G3600" s="832" t="s">
        <v>3123</v>
      </c>
      <c r="H3600" s="832" t="s">
        <v>630</v>
      </c>
      <c r="I3600" s="832" t="s">
        <v>3331</v>
      </c>
      <c r="J3600" s="832" t="s">
        <v>1588</v>
      </c>
      <c r="K3600" s="832" t="s">
        <v>2465</v>
      </c>
      <c r="L3600" s="835">
        <v>35.28</v>
      </c>
      <c r="M3600" s="835">
        <v>70.56</v>
      </c>
      <c r="N3600" s="832">
        <v>2</v>
      </c>
      <c r="O3600" s="836">
        <v>1</v>
      </c>
      <c r="P3600" s="835">
        <v>70.56</v>
      </c>
      <c r="Q3600" s="837">
        <v>1</v>
      </c>
      <c r="R3600" s="832">
        <v>2</v>
      </c>
      <c r="S3600" s="837">
        <v>1</v>
      </c>
      <c r="T3600" s="836">
        <v>1</v>
      </c>
      <c r="U3600" s="838">
        <v>1</v>
      </c>
    </row>
    <row r="3601" spans="1:21" ht="14.4" customHeight="1" x14ac:dyDescent="0.3">
      <c r="A3601" s="831">
        <v>10</v>
      </c>
      <c r="B3601" s="832" t="s">
        <v>2982</v>
      </c>
      <c r="C3601" s="832" t="s">
        <v>2997</v>
      </c>
      <c r="D3601" s="833" t="s">
        <v>6901</v>
      </c>
      <c r="E3601" s="834" t="s">
        <v>3086</v>
      </c>
      <c r="F3601" s="832" t="s">
        <v>2984</v>
      </c>
      <c r="G3601" s="832" t="s">
        <v>4022</v>
      </c>
      <c r="H3601" s="832" t="s">
        <v>630</v>
      </c>
      <c r="I3601" s="832" t="s">
        <v>4023</v>
      </c>
      <c r="J3601" s="832" t="s">
        <v>4024</v>
      </c>
      <c r="K3601" s="832" t="s">
        <v>4025</v>
      </c>
      <c r="L3601" s="835">
        <v>54.36</v>
      </c>
      <c r="M3601" s="835">
        <v>271.79999999999995</v>
      </c>
      <c r="N3601" s="832">
        <v>5</v>
      </c>
      <c r="O3601" s="836">
        <v>1.5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10</v>
      </c>
      <c r="B3602" s="832" t="s">
        <v>2982</v>
      </c>
      <c r="C3602" s="832" t="s">
        <v>2997</v>
      </c>
      <c r="D3602" s="833" t="s">
        <v>6901</v>
      </c>
      <c r="E3602" s="834" t="s">
        <v>3086</v>
      </c>
      <c r="F3602" s="832" t="s">
        <v>2984</v>
      </c>
      <c r="G3602" s="832" t="s">
        <v>4022</v>
      </c>
      <c r="H3602" s="832" t="s">
        <v>689</v>
      </c>
      <c r="I3602" s="832" t="s">
        <v>5798</v>
      </c>
      <c r="J3602" s="832" t="s">
        <v>5799</v>
      </c>
      <c r="K3602" s="832" t="s">
        <v>5800</v>
      </c>
      <c r="L3602" s="835">
        <v>97.41</v>
      </c>
      <c r="M3602" s="835">
        <v>1266.3300000000002</v>
      </c>
      <c r="N3602" s="832">
        <v>13</v>
      </c>
      <c r="O3602" s="836">
        <v>6.5</v>
      </c>
      <c r="P3602" s="835">
        <v>97.41</v>
      </c>
      <c r="Q3602" s="837">
        <v>7.6923076923076913E-2</v>
      </c>
      <c r="R3602" s="832">
        <v>1</v>
      </c>
      <c r="S3602" s="837">
        <v>7.6923076923076927E-2</v>
      </c>
      <c r="T3602" s="836">
        <v>0.5</v>
      </c>
      <c r="U3602" s="838">
        <v>7.6923076923076927E-2</v>
      </c>
    </row>
    <row r="3603" spans="1:21" ht="14.4" customHeight="1" x14ac:dyDescent="0.3">
      <c r="A3603" s="831">
        <v>10</v>
      </c>
      <c r="B3603" s="832" t="s">
        <v>2982</v>
      </c>
      <c r="C3603" s="832" t="s">
        <v>2997</v>
      </c>
      <c r="D3603" s="833" t="s">
        <v>6901</v>
      </c>
      <c r="E3603" s="834" t="s">
        <v>3086</v>
      </c>
      <c r="F3603" s="832" t="s">
        <v>2984</v>
      </c>
      <c r="G3603" s="832" t="s">
        <v>4022</v>
      </c>
      <c r="H3603" s="832" t="s">
        <v>689</v>
      </c>
      <c r="I3603" s="832" t="s">
        <v>5798</v>
      </c>
      <c r="J3603" s="832" t="s">
        <v>5799</v>
      </c>
      <c r="K3603" s="832" t="s">
        <v>5800</v>
      </c>
      <c r="L3603" s="835">
        <v>103.7</v>
      </c>
      <c r="M3603" s="835">
        <v>829.6</v>
      </c>
      <c r="N3603" s="832">
        <v>8</v>
      </c>
      <c r="O3603" s="836">
        <v>4.5</v>
      </c>
      <c r="P3603" s="835">
        <v>207.4</v>
      </c>
      <c r="Q3603" s="837">
        <v>0.25</v>
      </c>
      <c r="R3603" s="832">
        <v>2</v>
      </c>
      <c r="S3603" s="837">
        <v>0.25</v>
      </c>
      <c r="T3603" s="836">
        <v>1.5</v>
      </c>
      <c r="U3603" s="838">
        <v>0.33333333333333331</v>
      </c>
    </row>
    <row r="3604" spans="1:21" ht="14.4" customHeight="1" x14ac:dyDescent="0.3">
      <c r="A3604" s="831">
        <v>10</v>
      </c>
      <c r="B3604" s="832" t="s">
        <v>2982</v>
      </c>
      <c r="C3604" s="832" t="s">
        <v>2997</v>
      </c>
      <c r="D3604" s="833" t="s">
        <v>6901</v>
      </c>
      <c r="E3604" s="834" t="s">
        <v>3086</v>
      </c>
      <c r="F3604" s="832" t="s">
        <v>2984</v>
      </c>
      <c r="G3604" s="832" t="s">
        <v>4022</v>
      </c>
      <c r="H3604" s="832" t="s">
        <v>630</v>
      </c>
      <c r="I3604" s="832" t="s">
        <v>5801</v>
      </c>
      <c r="J3604" s="832" t="s">
        <v>5802</v>
      </c>
      <c r="K3604" s="832" t="s">
        <v>5150</v>
      </c>
      <c r="L3604" s="835">
        <v>645.07000000000005</v>
      </c>
      <c r="M3604" s="835">
        <v>5160.5600000000004</v>
      </c>
      <c r="N3604" s="832">
        <v>8</v>
      </c>
      <c r="O3604" s="836">
        <v>1.5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10</v>
      </c>
      <c r="B3605" s="832" t="s">
        <v>2982</v>
      </c>
      <c r="C3605" s="832" t="s">
        <v>2997</v>
      </c>
      <c r="D3605" s="833" t="s">
        <v>6901</v>
      </c>
      <c r="E3605" s="834" t="s">
        <v>3086</v>
      </c>
      <c r="F3605" s="832" t="s">
        <v>2984</v>
      </c>
      <c r="G3605" s="832" t="s">
        <v>3133</v>
      </c>
      <c r="H3605" s="832" t="s">
        <v>689</v>
      </c>
      <c r="I3605" s="832" t="s">
        <v>2855</v>
      </c>
      <c r="J3605" s="832" t="s">
        <v>2539</v>
      </c>
      <c r="K3605" s="832" t="s">
        <v>2856</v>
      </c>
      <c r="L3605" s="835">
        <v>207.45</v>
      </c>
      <c r="M3605" s="835">
        <v>9750.1499999999942</v>
      </c>
      <c r="N3605" s="832">
        <v>47</v>
      </c>
      <c r="O3605" s="836">
        <v>31</v>
      </c>
      <c r="P3605" s="835">
        <v>3734.0999999999985</v>
      </c>
      <c r="Q3605" s="837">
        <v>0.38297872340425537</v>
      </c>
      <c r="R3605" s="832">
        <v>18</v>
      </c>
      <c r="S3605" s="837">
        <v>0.38297872340425532</v>
      </c>
      <c r="T3605" s="836">
        <v>11.5</v>
      </c>
      <c r="U3605" s="838">
        <v>0.37096774193548387</v>
      </c>
    </row>
    <row r="3606" spans="1:21" ht="14.4" customHeight="1" x14ac:dyDescent="0.3">
      <c r="A3606" s="831">
        <v>10</v>
      </c>
      <c r="B3606" s="832" t="s">
        <v>2982</v>
      </c>
      <c r="C3606" s="832" t="s">
        <v>2997</v>
      </c>
      <c r="D3606" s="833" t="s">
        <v>6901</v>
      </c>
      <c r="E3606" s="834" t="s">
        <v>3086</v>
      </c>
      <c r="F3606" s="832" t="s">
        <v>2984</v>
      </c>
      <c r="G3606" s="832" t="s">
        <v>3133</v>
      </c>
      <c r="H3606" s="832" t="s">
        <v>689</v>
      </c>
      <c r="I3606" s="832" t="s">
        <v>2855</v>
      </c>
      <c r="J3606" s="832" t="s">
        <v>2539</v>
      </c>
      <c r="K3606" s="832" t="s">
        <v>2856</v>
      </c>
      <c r="L3606" s="835">
        <v>176.32</v>
      </c>
      <c r="M3606" s="835">
        <v>1586.8799999999999</v>
      </c>
      <c r="N3606" s="832">
        <v>9</v>
      </c>
      <c r="O3606" s="836">
        <v>7.5</v>
      </c>
      <c r="P3606" s="835">
        <v>881.59999999999991</v>
      </c>
      <c r="Q3606" s="837">
        <v>0.55555555555555558</v>
      </c>
      <c r="R3606" s="832">
        <v>5</v>
      </c>
      <c r="S3606" s="837">
        <v>0.55555555555555558</v>
      </c>
      <c r="T3606" s="836">
        <v>4.5</v>
      </c>
      <c r="U3606" s="838">
        <v>0.6</v>
      </c>
    </row>
    <row r="3607" spans="1:21" ht="14.4" customHeight="1" x14ac:dyDescent="0.3">
      <c r="A3607" s="831">
        <v>10</v>
      </c>
      <c r="B3607" s="832" t="s">
        <v>2982</v>
      </c>
      <c r="C3607" s="832" t="s">
        <v>2997</v>
      </c>
      <c r="D3607" s="833" t="s">
        <v>6901</v>
      </c>
      <c r="E3607" s="834" t="s">
        <v>3086</v>
      </c>
      <c r="F3607" s="832" t="s">
        <v>2984</v>
      </c>
      <c r="G3607" s="832" t="s">
        <v>3133</v>
      </c>
      <c r="H3607" s="832" t="s">
        <v>630</v>
      </c>
      <c r="I3607" s="832" t="s">
        <v>5808</v>
      </c>
      <c r="J3607" s="832" t="s">
        <v>2539</v>
      </c>
      <c r="K3607" s="832" t="s">
        <v>5809</v>
      </c>
      <c r="L3607" s="835">
        <v>0</v>
      </c>
      <c r="M3607" s="835">
        <v>0</v>
      </c>
      <c r="N3607" s="832">
        <v>2</v>
      </c>
      <c r="O3607" s="836">
        <v>1.5</v>
      </c>
      <c r="P3607" s="835">
        <v>0</v>
      </c>
      <c r="Q3607" s="837"/>
      <c r="R3607" s="832">
        <v>2</v>
      </c>
      <c r="S3607" s="837">
        <v>1</v>
      </c>
      <c r="T3607" s="836">
        <v>1.5</v>
      </c>
      <c r="U3607" s="838">
        <v>1</v>
      </c>
    </row>
    <row r="3608" spans="1:21" ht="14.4" customHeight="1" x14ac:dyDescent="0.3">
      <c r="A3608" s="831">
        <v>10</v>
      </c>
      <c r="B3608" s="832" t="s">
        <v>2982</v>
      </c>
      <c r="C3608" s="832" t="s">
        <v>2997</v>
      </c>
      <c r="D3608" s="833" t="s">
        <v>6901</v>
      </c>
      <c r="E3608" s="834" t="s">
        <v>3086</v>
      </c>
      <c r="F3608" s="832" t="s">
        <v>2984</v>
      </c>
      <c r="G3608" s="832" t="s">
        <v>3133</v>
      </c>
      <c r="H3608" s="832" t="s">
        <v>630</v>
      </c>
      <c r="I3608" s="832" t="s">
        <v>5810</v>
      </c>
      <c r="J3608" s="832" t="s">
        <v>4116</v>
      </c>
      <c r="K3608" s="832" t="s">
        <v>5811</v>
      </c>
      <c r="L3608" s="835">
        <v>46.1</v>
      </c>
      <c r="M3608" s="835">
        <v>138.30000000000001</v>
      </c>
      <c r="N3608" s="832">
        <v>3</v>
      </c>
      <c r="O3608" s="836">
        <v>2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10</v>
      </c>
      <c r="B3609" s="832" t="s">
        <v>2982</v>
      </c>
      <c r="C3609" s="832" t="s">
        <v>2997</v>
      </c>
      <c r="D3609" s="833" t="s">
        <v>6901</v>
      </c>
      <c r="E3609" s="834" t="s">
        <v>3086</v>
      </c>
      <c r="F3609" s="832" t="s">
        <v>2984</v>
      </c>
      <c r="G3609" s="832" t="s">
        <v>3133</v>
      </c>
      <c r="H3609" s="832" t="s">
        <v>630</v>
      </c>
      <c r="I3609" s="832" t="s">
        <v>4115</v>
      </c>
      <c r="J3609" s="832" t="s">
        <v>4116</v>
      </c>
      <c r="K3609" s="832" t="s">
        <v>3110</v>
      </c>
      <c r="L3609" s="835">
        <v>207.45</v>
      </c>
      <c r="M3609" s="835">
        <v>622.34999999999991</v>
      </c>
      <c r="N3609" s="832">
        <v>3</v>
      </c>
      <c r="O3609" s="836">
        <v>2</v>
      </c>
      <c r="P3609" s="835">
        <v>207.45</v>
      </c>
      <c r="Q3609" s="837">
        <v>0.33333333333333337</v>
      </c>
      <c r="R3609" s="832">
        <v>1</v>
      </c>
      <c r="S3609" s="837">
        <v>0.33333333333333331</v>
      </c>
      <c r="T3609" s="836">
        <v>0.5</v>
      </c>
      <c r="U3609" s="838">
        <v>0.25</v>
      </c>
    </row>
    <row r="3610" spans="1:21" ht="14.4" customHeight="1" x14ac:dyDescent="0.3">
      <c r="A3610" s="831">
        <v>10</v>
      </c>
      <c r="B3610" s="832" t="s">
        <v>2982</v>
      </c>
      <c r="C3610" s="832" t="s">
        <v>2997</v>
      </c>
      <c r="D3610" s="833" t="s">
        <v>6901</v>
      </c>
      <c r="E3610" s="834" t="s">
        <v>3086</v>
      </c>
      <c r="F3610" s="832" t="s">
        <v>2984</v>
      </c>
      <c r="G3610" s="832" t="s">
        <v>3133</v>
      </c>
      <c r="H3610" s="832" t="s">
        <v>630</v>
      </c>
      <c r="I3610" s="832" t="s">
        <v>4115</v>
      </c>
      <c r="J3610" s="832" t="s">
        <v>4116</v>
      </c>
      <c r="K3610" s="832" t="s">
        <v>3110</v>
      </c>
      <c r="L3610" s="835">
        <v>176.32</v>
      </c>
      <c r="M3610" s="835">
        <v>528.96</v>
      </c>
      <c r="N3610" s="832">
        <v>3</v>
      </c>
      <c r="O3610" s="836">
        <v>2.5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10</v>
      </c>
      <c r="B3611" s="832" t="s">
        <v>2982</v>
      </c>
      <c r="C3611" s="832" t="s">
        <v>2997</v>
      </c>
      <c r="D3611" s="833" t="s">
        <v>6901</v>
      </c>
      <c r="E3611" s="834" t="s">
        <v>3086</v>
      </c>
      <c r="F3611" s="832" t="s">
        <v>2984</v>
      </c>
      <c r="G3611" s="832" t="s">
        <v>3133</v>
      </c>
      <c r="H3611" s="832" t="s">
        <v>630</v>
      </c>
      <c r="I3611" s="832" t="s">
        <v>5812</v>
      </c>
      <c r="J3611" s="832" t="s">
        <v>3135</v>
      </c>
      <c r="K3611" s="832" t="s">
        <v>5813</v>
      </c>
      <c r="L3611" s="835">
        <v>207.45</v>
      </c>
      <c r="M3611" s="835">
        <v>207.45</v>
      </c>
      <c r="N3611" s="832">
        <v>1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10</v>
      </c>
      <c r="B3612" s="832" t="s">
        <v>2982</v>
      </c>
      <c r="C3612" s="832" t="s">
        <v>2997</v>
      </c>
      <c r="D3612" s="833" t="s">
        <v>6901</v>
      </c>
      <c r="E3612" s="834" t="s">
        <v>3086</v>
      </c>
      <c r="F3612" s="832" t="s">
        <v>2984</v>
      </c>
      <c r="G3612" s="832" t="s">
        <v>3133</v>
      </c>
      <c r="H3612" s="832" t="s">
        <v>630</v>
      </c>
      <c r="I3612" s="832" t="s">
        <v>5920</v>
      </c>
      <c r="J3612" s="832" t="s">
        <v>5921</v>
      </c>
      <c r="K3612" s="832" t="s">
        <v>2856</v>
      </c>
      <c r="L3612" s="835">
        <v>207.45</v>
      </c>
      <c r="M3612" s="835">
        <v>207.45</v>
      </c>
      <c r="N3612" s="832">
        <v>1</v>
      </c>
      <c r="O3612" s="836">
        <v>0.5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10</v>
      </c>
      <c r="B3613" s="832" t="s">
        <v>2982</v>
      </c>
      <c r="C3613" s="832" t="s">
        <v>2997</v>
      </c>
      <c r="D3613" s="833" t="s">
        <v>6901</v>
      </c>
      <c r="E3613" s="834" t="s">
        <v>3086</v>
      </c>
      <c r="F3613" s="832" t="s">
        <v>2984</v>
      </c>
      <c r="G3613" s="832" t="s">
        <v>3155</v>
      </c>
      <c r="H3613" s="832" t="s">
        <v>630</v>
      </c>
      <c r="I3613" s="832" t="s">
        <v>4288</v>
      </c>
      <c r="J3613" s="832" t="s">
        <v>4289</v>
      </c>
      <c r="K3613" s="832" t="s">
        <v>4290</v>
      </c>
      <c r="L3613" s="835">
        <v>449.19</v>
      </c>
      <c r="M3613" s="835">
        <v>2695.14</v>
      </c>
      <c r="N3613" s="832">
        <v>6</v>
      </c>
      <c r="O3613" s="836">
        <v>3</v>
      </c>
      <c r="P3613" s="835">
        <v>1347.57</v>
      </c>
      <c r="Q3613" s="837">
        <v>0.5</v>
      </c>
      <c r="R3613" s="832">
        <v>3</v>
      </c>
      <c r="S3613" s="837">
        <v>0.5</v>
      </c>
      <c r="T3613" s="836">
        <v>2</v>
      </c>
      <c r="U3613" s="838">
        <v>0.66666666666666663</v>
      </c>
    </row>
    <row r="3614" spans="1:21" ht="14.4" customHeight="1" x14ac:dyDescent="0.3">
      <c r="A3614" s="831">
        <v>10</v>
      </c>
      <c r="B3614" s="832" t="s">
        <v>2982</v>
      </c>
      <c r="C3614" s="832" t="s">
        <v>2997</v>
      </c>
      <c r="D3614" s="833" t="s">
        <v>6901</v>
      </c>
      <c r="E3614" s="834" t="s">
        <v>3086</v>
      </c>
      <c r="F3614" s="832" t="s">
        <v>2984</v>
      </c>
      <c r="G3614" s="832" t="s">
        <v>3155</v>
      </c>
      <c r="H3614" s="832" t="s">
        <v>630</v>
      </c>
      <c r="I3614" s="832" t="s">
        <v>4288</v>
      </c>
      <c r="J3614" s="832" t="s">
        <v>4289</v>
      </c>
      <c r="K3614" s="832" t="s">
        <v>4290</v>
      </c>
      <c r="L3614" s="835">
        <v>303.82</v>
      </c>
      <c r="M3614" s="835">
        <v>3645.84</v>
      </c>
      <c r="N3614" s="832">
        <v>12</v>
      </c>
      <c r="O3614" s="836">
        <v>3.5</v>
      </c>
      <c r="P3614" s="835">
        <v>1215.28</v>
      </c>
      <c r="Q3614" s="837">
        <v>0.33333333333333331</v>
      </c>
      <c r="R3614" s="832">
        <v>4</v>
      </c>
      <c r="S3614" s="837">
        <v>0.33333333333333331</v>
      </c>
      <c r="T3614" s="836">
        <v>1</v>
      </c>
      <c r="U3614" s="838">
        <v>0.2857142857142857</v>
      </c>
    </row>
    <row r="3615" spans="1:21" ht="14.4" customHeight="1" x14ac:dyDescent="0.3">
      <c r="A3615" s="831">
        <v>10</v>
      </c>
      <c r="B3615" s="832" t="s">
        <v>2982</v>
      </c>
      <c r="C3615" s="832" t="s">
        <v>2997</v>
      </c>
      <c r="D3615" s="833" t="s">
        <v>6901</v>
      </c>
      <c r="E3615" s="834" t="s">
        <v>3086</v>
      </c>
      <c r="F3615" s="832" t="s">
        <v>2984</v>
      </c>
      <c r="G3615" s="832" t="s">
        <v>3155</v>
      </c>
      <c r="H3615" s="832" t="s">
        <v>630</v>
      </c>
      <c r="I3615" s="832" t="s">
        <v>4327</v>
      </c>
      <c r="J3615" s="832" t="s">
        <v>4289</v>
      </c>
      <c r="K3615" s="832" t="s">
        <v>4328</v>
      </c>
      <c r="L3615" s="835">
        <v>607.65</v>
      </c>
      <c r="M3615" s="835">
        <v>3038.25</v>
      </c>
      <c r="N3615" s="832">
        <v>5</v>
      </c>
      <c r="O3615" s="836">
        <v>2.5</v>
      </c>
      <c r="P3615" s="835">
        <v>1822.9499999999998</v>
      </c>
      <c r="Q3615" s="837">
        <v>0.6</v>
      </c>
      <c r="R3615" s="832">
        <v>3</v>
      </c>
      <c r="S3615" s="837">
        <v>0.6</v>
      </c>
      <c r="T3615" s="836">
        <v>2</v>
      </c>
      <c r="U3615" s="838">
        <v>0.8</v>
      </c>
    </row>
    <row r="3616" spans="1:21" ht="14.4" customHeight="1" x14ac:dyDescent="0.3">
      <c r="A3616" s="831">
        <v>10</v>
      </c>
      <c r="B3616" s="832" t="s">
        <v>2982</v>
      </c>
      <c r="C3616" s="832" t="s">
        <v>2997</v>
      </c>
      <c r="D3616" s="833" t="s">
        <v>6901</v>
      </c>
      <c r="E3616" s="834" t="s">
        <v>3086</v>
      </c>
      <c r="F3616" s="832" t="s">
        <v>2984</v>
      </c>
      <c r="G3616" s="832" t="s">
        <v>3155</v>
      </c>
      <c r="H3616" s="832" t="s">
        <v>630</v>
      </c>
      <c r="I3616" s="832" t="s">
        <v>5827</v>
      </c>
      <c r="J3616" s="832" t="s">
        <v>5828</v>
      </c>
      <c r="K3616" s="832" t="s">
        <v>4128</v>
      </c>
      <c r="L3616" s="835">
        <v>141.25</v>
      </c>
      <c r="M3616" s="835">
        <v>1553.75</v>
      </c>
      <c r="N3616" s="832">
        <v>11</v>
      </c>
      <c r="O3616" s="836">
        <v>4.5</v>
      </c>
      <c r="P3616" s="835">
        <v>847.5</v>
      </c>
      <c r="Q3616" s="837">
        <v>0.54545454545454541</v>
      </c>
      <c r="R3616" s="832">
        <v>6</v>
      </c>
      <c r="S3616" s="837">
        <v>0.54545454545454541</v>
      </c>
      <c r="T3616" s="836">
        <v>2</v>
      </c>
      <c r="U3616" s="838">
        <v>0.44444444444444442</v>
      </c>
    </row>
    <row r="3617" spans="1:21" ht="14.4" customHeight="1" x14ac:dyDescent="0.3">
      <c r="A3617" s="831">
        <v>10</v>
      </c>
      <c r="B3617" s="832" t="s">
        <v>2982</v>
      </c>
      <c r="C3617" s="832" t="s">
        <v>2997</v>
      </c>
      <c r="D3617" s="833" t="s">
        <v>6901</v>
      </c>
      <c r="E3617" s="834" t="s">
        <v>3086</v>
      </c>
      <c r="F3617" s="832" t="s">
        <v>2984</v>
      </c>
      <c r="G3617" s="832" t="s">
        <v>3155</v>
      </c>
      <c r="H3617" s="832" t="s">
        <v>689</v>
      </c>
      <c r="I3617" s="832" t="s">
        <v>2710</v>
      </c>
      <c r="J3617" s="832" t="s">
        <v>2711</v>
      </c>
      <c r="K3617" s="832" t="s">
        <v>2712</v>
      </c>
      <c r="L3617" s="835">
        <v>141.25</v>
      </c>
      <c r="M3617" s="835">
        <v>63138.75</v>
      </c>
      <c r="N3617" s="832">
        <v>447</v>
      </c>
      <c r="O3617" s="836">
        <v>132.5</v>
      </c>
      <c r="P3617" s="835">
        <v>27826.25</v>
      </c>
      <c r="Q3617" s="837">
        <v>0.4407158836689038</v>
      </c>
      <c r="R3617" s="832">
        <v>197</v>
      </c>
      <c r="S3617" s="837">
        <v>0.4407158836689038</v>
      </c>
      <c r="T3617" s="836">
        <v>55.5</v>
      </c>
      <c r="U3617" s="838">
        <v>0.4188679245283019</v>
      </c>
    </row>
    <row r="3618" spans="1:21" ht="14.4" customHeight="1" x14ac:dyDescent="0.3">
      <c r="A3618" s="831">
        <v>10</v>
      </c>
      <c r="B3618" s="832" t="s">
        <v>2982</v>
      </c>
      <c r="C3618" s="832" t="s">
        <v>2997</v>
      </c>
      <c r="D3618" s="833" t="s">
        <v>6901</v>
      </c>
      <c r="E3618" s="834" t="s">
        <v>3086</v>
      </c>
      <c r="F3618" s="832" t="s">
        <v>2984</v>
      </c>
      <c r="G3618" s="832" t="s">
        <v>3837</v>
      </c>
      <c r="H3618" s="832" t="s">
        <v>630</v>
      </c>
      <c r="I3618" s="832" t="s">
        <v>4129</v>
      </c>
      <c r="J3618" s="832" t="s">
        <v>4130</v>
      </c>
      <c r="K3618" s="832" t="s">
        <v>4131</v>
      </c>
      <c r="L3618" s="835">
        <v>1472.61</v>
      </c>
      <c r="M3618" s="835">
        <v>7363.0499999999993</v>
      </c>
      <c r="N3618" s="832">
        <v>5</v>
      </c>
      <c r="O3618" s="836">
        <v>4</v>
      </c>
      <c r="P3618" s="835">
        <v>4417.83</v>
      </c>
      <c r="Q3618" s="837">
        <v>0.60000000000000009</v>
      </c>
      <c r="R3618" s="832">
        <v>3</v>
      </c>
      <c r="S3618" s="837">
        <v>0.6</v>
      </c>
      <c r="T3618" s="836">
        <v>2</v>
      </c>
      <c r="U3618" s="838">
        <v>0.5</v>
      </c>
    </row>
    <row r="3619" spans="1:21" ht="14.4" customHeight="1" x14ac:dyDescent="0.3">
      <c r="A3619" s="831">
        <v>10</v>
      </c>
      <c r="B3619" s="832" t="s">
        <v>2982</v>
      </c>
      <c r="C3619" s="832" t="s">
        <v>2997</v>
      </c>
      <c r="D3619" s="833" t="s">
        <v>6901</v>
      </c>
      <c r="E3619" s="834" t="s">
        <v>3086</v>
      </c>
      <c r="F3619" s="832" t="s">
        <v>2984</v>
      </c>
      <c r="G3619" s="832" t="s">
        <v>3837</v>
      </c>
      <c r="H3619" s="832" t="s">
        <v>630</v>
      </c>
      <c r="I3619" s="832" t="s">
        <v>4426</v>
      </c>
      <c r="J3619" s="832" t="s">
        <v>4427</v>
      </c>
      <c r="K3619" s="832" t="s">
        <v>4428</v>
      </c>
      <c r="L3619" s="835">
        <v>420.75</v>
      </c>
      <c r="M3619" s="835">
        <v>3786.75</v>
      </c>
      <c r="N3619" s="832">
        <v>9</v>
      </c>
      <c r="O3619" s="836">
        <v>1.5</v>
      </c>
      <c r="P3619" s="835">
        <v>2524.5</v>
      </c>
      <c r="Q3619" s="837">
        <v>0.66666666666666663</v>
      </c>
      <c r="R3619" s="832">
        <v>6</v>
      </c>
      <c r="S3619" s="837">
        <v>0.66666666666666663</v>
      </c>
      <c r="T3619" s="836">
        <v>1</v>
      </c>
      <c r="U3619" s="838">
        <v>0.66666666666666663</v>
      </c>
    </row>
    <row r="3620" spans="1:21" ht="14.4" customHeight="1" x14ac:dyDescent="0.3">
      <c r="A3620" s="831">
        <v>10</v>
      </c>
      <c r="B3620" s="832" t="s">
        <v>2982</v>
      </c>
      <c r="C3620" s="832" t="s">
        <v>2997</v>
      </c>
      <c r="D3620" s="833" t="s">
        <v>6901</v>
      </c>
      <c r="E3620" s="834" t="s">
        <v>3086</v>
      </c>
      <c r="F3620" s="832" t="s">
        <v>2984</v>
      </c>
      <c r="G3620" s="832" t="s">
        <v>3837</v>
      </c>
      <c r="H3620" s="832" t="s">
        <v>630</v>
      </c>
      <c r="I3620" s="832" t="s">
        <v>5834</v>
      </c>
      <c r="J3620" s="832" t="s">
        <v>4029</v>
      </c>
      <c r="K3620" s="832" t="s">
        <v>4030</v>
      </c>
      <c r="L3620" s="835">
        <v>1472.61</v>
      </c>
      <c r="M3620" s="835">
        <v>2945.22</v>
      </c>
      <c r="N3620" s="832">
        <v>2</v>
      </c>
      <c r="O3620" s="836">
        <v>2</v>
      </c>
      <c r="P3620" s="835">
        <v>1472.61</v>
      </c>
      <c r="Q3620" s="837">
        <v>0.5</v>
      </c>
      <c r="R3620" s="832">
        <v>1</v>
      </c>
      <c r="S3620" s="837">
        <v>0.5</v>
      </c>
      <c r="T3620" s="836">
        <v>1</v>
      </c>
      <c r="U3620" s="838">
        <v>0.5</v>
      </c>
    </row>
    <row r="3621" spans="1:21" ht="14.4" customHeight="1" x14ac:dyDescent="0.3">
      <c r="A3621" s="831">
        <v>10</v>
      </c>
      <c r="B3621" s="832" t="s">
        <v>2982</v>
      </c>
      <c r="C3621" s="832" t="s">
        <v>2997</v>
      </c>
      <c r="D3621" s="833" t="s">
        <v>6901</v>
      </c>
      <c r="E3621" s="834" t="s">
        <v>3086</v>
      </c>
      <c r="F3621" s="832" t="s">
        <v>2984</v>
      </c>
      <c r="G3621" s="832" t="s">
        <v>3837</v>
      </c>
      <c r="H3621" s="832" t="s">
        <v>630</v>
      </c>
      <c r="I3621" s="832" t="s">
        <v>5835</v>
      </c>
      <c r="J3621" s="832" t="s">
        <v>4962</v>
      </c>
      <c r="K3621" s="832" t="s">
        <v>5836</v>
      </c>
      <c r="L3621" s="835">
        <v>420.75</v>
      </c>
      <c r="M3621" s="835">
        <v>420.75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10</v>
      </c>
      <c r="B3622" s="832" t="s">
        <v>2982</v>
      </c>
      <c r="C3622" s="832" t="s">
        <v>2997</v>
      </c>
      <c r="D3622" s="833" t="s">
        <v>6901</v>
      </c>
      <c r="E3622" s="834" t="s">
        <v>3086</v>
      </c>
      <c r="F3622" s="832" t="s">
        <v>2984</v>
      </c>
      <c r="G3622" s="832" t="s">
        <v>3837</v>
      </c>
      <c r="H3622" s="832" t="s">
        <v>630</v>
      </c>
      <c r="I3622" s="832" t="s">
        <v>4028</v>
      </c>
      <c r="J3622" s="832" t="s">
        <v>4029</v>
      </c>
      <c r="K3622" s="832" t="s">
        <v>4030</v>
      </c>
      <c r="L3622" s="835">
        <v>1472.61</v>
      </c>
      <c r="M3622" s="835">
        <v>39760.470000000008</v>
      </c>
      <c r="N3622" s="832">
        <v>27</v>
      </c>
      <c r="O3622" s="836">
        <v>18</v>
      </c>
      <c r="P3622" s="835">
        <v>19143.930000000004</v>
      </c>
      <c r="Q3622" s="837">
        <v>0.48148148148148145</v>
      </c>
      <c r="R3622" s="832">
        <v>13</v>
      </c>
      <c r="S3622" s="837">
        <v>0.48148148148148145</v>
      </c>
      <c r="T3622" s="836">
        <v>8</v>
      </c>
      <c r="U3622" s="838">
        <v>0.44444444444444442</v>
      </c>
    </row>
    <row r="3623" spans="1:21" ht="14.4" customHeight="1" x14ac:dyDescent="0.3">
      <c r="A3623" s="831">
        <v>10</v>
      </c>
      <c r="B3623" s="832" t="s">
        <v>2982</v>
      </c>
      <c r="C3623" s="832" t="s">
        <v>2997</v>
      </c>
      <c r="D3623" s="833" t="s">
        <v>6901</v>
      </c>
      <c r="E3623" s="834" t="s">
        <v>3086</v>
      </c>
      <c r="F3623" s="832" t="s">
        <v>2984</v>
      </c>
      <c r="G3623" s="832" t="s">
        <v>3837</v>
      </c>
      <c r="H3623" s="832" t="s">
        <v>630</v>
      </c>
      <c r="I3623" s="832" t="s">
        <v>4961</v>
      </c>
      <c r="J3623" s="832" t="s">
        <v>4962</v>
      </c>
      <c r="K3623" s="832" t="s">
        <v>3976</v>
      </c>
      <c r="L3623" s="835">
        <v>1472.61</v>
      </c>
      <c r="M3623" s="835">
        <v>1472.61</v>
      </c>
      <c r="N3623" s="832">
        <v>1</v>
      </c>
      <c r="O3623" s="836">
        <v>0.5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10</v>
      </c>
      <c r="B3624" s="832" t="s">
        <v>2982</v>
      </c>
      <c r="C3624" s="832" t="s">
        <v>2997</v>
      </c>
      <c r="D3624" s="833" t="s">
        <v>6901</v>
      </c>
      <c r="E3624" s="834" t="s">
        <v>3086</v>
      </c>
      <c r="F3624" s="832" t="s">
        <v>2984</v>
      </c>
      <c r="G3624" s="832" t="s">
        <v>3837</v>
      </c>
      <c r="H3624" s="832" t="s">
        <v>689</v>
      </c>
      <c r="I3624" s="832" t="s">
        <v>5838</v>
      </c>
      <c r="J3624" s="832" t="s">
        <v>3839</v>
      </c>
      <c r="K3624" s="832" t="s">
        <v>3976</v>
      </c>
      <c r="L3624" s="835">
        <v>1472.61</v>
      </c>
      <c r="M3624" s="835">
        <v>5890.44</v>
      </c>
      <c r="N3624" s="832">
        <v>4</v>
      </c>
      <c r="O3624" s="836">
        <v>2</v>
      </c>
      <c r="P3624" s="835">
        <v>2945.22</v>
      </c>
      <c r="Q3624" s="837">
        <v>0.5</v>
      </c>
      <c r="R3624" s="832">
        <v>2</v>
      </c>
      <c r="S3624" s="837">
        <v>0.5</v>
      </c>
      <c r="T3624" s="836">
        <v>1</v>
      </c>
      <c r="U3624" s="838">
        <v>0.5</v>
      </c>
    </row>
    <row r="3625" spans="1:21" ht="14.4" customHeight="1" x14ac:dyDescent="0.3">
      <c r="A3625" s="831">
        <v>10</v>
      </c>
      <c r="B3625" s="832" t="s">
        <v>2982</v>
      </c>
      <c r="C3625" s="832" t="s">
        <v>2997</v>
      </c>
      <c r="D3625" s="833" t="s">
        <v>6901</v>
      </c>
      <c r="E3625" s="834" t="s">
        <v>3086</v>
      </c>
      <c r="F3625" s="832" t="s">
        <v>2984</v>
      </c>
      <c r="G3625" s="832" t="s">
        <v>3837</v>
      </c>
      <c r="H3625" s="832" t="s">
        <v>689</v>
      </c>
      <c r="I3625" s="832" t="s">
        <v>5839</v>
      </c>
      <c r="J3625" s="832" t="s">
        <v>3839</v>
      </c>
      <c r="K3625" s="832" t="s">
        <v>4131</v>
      </c>
      <c r="L3625" s="835">
        <v>1472.61</v>
      </c>
      <c r="M3625" s="835">
        <v>22089.15</v>
      </c>
      <c r="N3625" s="832">
        <v>15</v>
      </c>
      <c r="O3625" s="836">
        <v>9.5</v>
      </c>
      <c r="P3625" s="835">
        <v>11780.880000000001</v>
      </c>
      <c r="Q3625" s="837">
        <v>0.53333333333333333</v>
      </c>
      <c r="R3625" s="832">
        <v>8</v>
      </c>
      <c r="S3625" s="837">
        <v>0.53333333333333333</v>
      </c>
      <c r="T3625" s="836">
        <v>5</v>
      </c>
      <c r="U3625" s="838">
        <v>0.52631578947368418</v>
      </c>
    </row>
    <row r="3626" spans="1:21" ht="14.4" customHeight="1" x14ac:dyDescent="0.3">
      <c r="A3626" s="831">
        <v>10</v>
      </c>
      <c r="B3626" s="832" t="s">
        <v>2982</v>
      </c>
      <c r="C3626" s="832" t="s">
        <v>2997</v>
      </c>
      <c r="D3626" s="833" t="s">
        <v>6901</v>
      </c>
      <c r="E3626" s="834" t="s">
        <v>3086</v>
      </c>
      <c r="F3626" s="832" t="s">
        <v>2984</v>
      </c>
      <c r="G3626" s="832" t="s">
        <v>3837</v>
      </c>
      <c r="H3626" s="832" t="s">
        <v>689</v>
      </c>
      <c r="I3626" s="832" t="s">
        <v>4132</v>
      </c>
      <c r="J3626" s="832" t="s">
        <v>3839</v>
      </c>
      <c r="K3626" s="832" t="s">
        <v>4030</v>
      </c>
      <c r="L3626" s="835">
        <v>1472.61</v>
      </c>
      <c r="M3626" s="835">
        <v>39760.470000000008</v>
      </c>
      <c r="N3626" s="832">
        <v>27</v>
      </c>
      <c r="O3626" s="836">
        <v>17</v>
      </c>
      <c r="P3626" s="835">
        <v>11780.880000000001</v>
      </c>
      <c r="Q3626" s="837">
        <v>0.29629629629629628</v>
      </c>
      <c r="R3626" s="832">
        <v>8</v>
      </c>
      <c r="S3626" s="837">
        <v>0.29629629629629628</v>
      </c>
      <c r="T3626" s="836">
        <v>5</v>
      </c>
      <c r="U3626" s="838">
        <v>0.29411764705882354</v>
      </c>
    </row>
    <row r="3627" spans="1:21" ht="14.4" customHeight="1" x14ac:dyDescent="0.3">
      <c r="A3627" s="831">
        <v>10</v>
      </c>
      <c r="B3627" s="832" t="s">
        <v>2982</v>
      </c>
      <c r="C3627" s="832" t="s">
        <v>2997</v>
      </c>
      <c r="D3627" s="833" t="s">
        <v>6901</v>
      </c>
      <c r="E3627" s="834" t="s">
        <v>3086</v>
      </c>
      <c r="F3627" s="832" t="s">
        <v>2984</v>
      </c>
      <c r="G3627" s="832" t="s">
        <v>3837</v>
      </c>
      <c r="H3627" s="832" t="s">
        <v>630</v>
      </c>
      <c r="I3627" s="832" t="s">
        <v>5845</v>
      </c>
      <c r="J3627" s="832" t="s">
        <v>4130</v>
      </c>
      <c r="K3627" s="832" t="s">
        <v>5846</v>
      </c>
      <c r="L3627" s="835">
        <v>420.75</v>
      </c>
      <c r="M3627" s="835">
        <v>420.75</v>
      </c>
      <c r="N3627" s="832">
        <v>1</v>
      </c>
      <c r="O3627" s="836">
        <v>0.5</v>
      </c>
      <c r="P3627" s="835">
        <v>420.75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10</v>
      </c>
      <c r="B3628" s="832" t="s">
        <v>2982</v>
      </c>
      <c r="C3628" s="832" t="s">
        <v>2997</v>
      </c>
      <c r="D3628" s="833" t="s">
        <v>6901</v>
      </c>
      <c r="E3628" s="834" t="s">
        <v>3086</v>
      </c>
      <c r="F3628" s="832" t="s">
        <v>2984</v>
      </c>
      <c r="G3628" s="832" t="s">
        <v>3837</v>
      </c>
      <c r="H3628" s="832" t="s">
        <v>689</v>
      </c>
      <c r="I3628" s="832" t="s">
        <v>5922</v>
      </c>
      <c r="J3628" s="832" t="s">
        <v>3839</v>
      </c>
      <c r="K3628" s="832" t="s">
        <v>5846</v>
      </c>
      <c r="L3628" s="835">
        <v>420.75</v>
      </c>
      <c r="M3628" s="835">
        <v>841.5</v>
      </c>
      <c r="N3628" s="832">
        <v>2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10</v>
      </c>
      <c r="B3629" s="832" t="s">
        <v>2982</v>
      </c>
      <c r="C3629" s="832" t="s">
        <v>2997</v>
      </c>
      <c r="D3629" s="833" t="s">
        <v>6901</v>
      </c>
      <c r="E3629" s="834" t="s">
        <v>3086</v>
      </c>
      <c r="F3629" s="832" t="s">
        <v>2984</v>
      </c>
      <c r="G3629" s="832" t="s">
        <v>3837</v>
      </c>
      <c r="H3629" s="832" t="s">
        <v>689</v>
      </c>
      <c r="I3629" s="832" t="s">
        <v>5923</v>
      </c>
      <c r="J3629" s="832" t="s">
        <v>3839</v>
      </c>
      <c r="K3629" s="832" t="s">
        <v>2943</v>
      </c>
      <c r="L3629" s="835">
        <v>420.75</v>
      </c>
      <c r="M3629" s="835">
        <v>420.75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10</v>
      </c>
      <c r="B3630" s="832" t="s">
        <v>2982</v>
      </c>
      <c r="C3630" s="832" t="s">
        <v>2997</v>
      </c>
      <c r="D3630" s="833" t="s">
        <v>6901</v>
      </c>
      <c r="E3630" s="834" t="s">
        <v>3086</v>
      </c>
      <c r="F3630" s="832" t="s">
        <v>2984</v>
      </c>
      <c r="G3630" s="832" t="s">
        <v>3837</v>
      </c>
      <c r="H3630" s="832" t="s">
        <v>630</v>
      </c>
      <c r="I3630" s="832" t="s">
        <v>5924</v>
      </c>
      <c r="J3630" s="832" t="s">
        <v>5925</v>
      </c>
      <c r="K3630" s="832" t="s">
        <v>4030</v>
      </c>
      <c r="L3630" s="835">
        <v>1472.61</v>
      </c>
      <c r="M3630" s="835">
        <v>1472.61</v>
      </c>
      <c r="N3630" s="832">
        <v>1</v>
      </c>
      <c r="O3630" s="836">
        <v>1</v>
      </c>
      <c r="P3630" s="835">
        <v>1472.61</v>
      </c>
      <c r="Q3630" s="837">
        <v>1</v>
      </c>
      <c r="R3630" s="832">
        <v>1</v>
      </c>
      <c r="S3630" s="837">
        <v>1</v>
      </c>
      <c r="T3630" s="836">
        <v>1</v>
      </c>
      <c r="U3630" s="838">
        <v>1</v>
      </c>
    </row>
    <row r="3631" spans="1:21" ht="14.4" customHeight="1" x14ac:dyDescent="0.3">
      <c r="A3631" s="831">
        <v>10</v>
      </c>
      <c r="B3631" s="832" t="s">
        <v>2982</v>
      </c>
      <c r="C3631" s="832" t="s">
        <v>2997</v>
      </c>
      <c r="D3631" s="833" t="s">
        <v>6901</v>
      </c>
      <c r="E3631" s="834" t="s">
        <v>3086</v>
      </c>
      <c r="F3631" s="832" t="s">
        <v>2984</v>
      </c>
      <c r="G3631" s="832" t="s">
        <v>3837</v>
      </c>
      <c r="H3631" s="832" t="s">
        <v>630</v>
      </c>
      <c r="I3631" s="832" t="s">
        <v>5926</v>
      </c>
      <c r="J3631" s="832" t="s">
        <v>4029</v>
      </c>
      <c r="K3631" s="832" t="s">
        <v>2943</v>
      </c>
      <c r="L3631" s="835">
        <v>420.75</v>
      </c>
      <c r="M3631" s="835">
        <v>420.75</v>
      </c>
      <c r="N3631" s="832">
        <v>1</v>
      </c>
      <c r="O3631" s="836">
        <v>1</v>
      </c>
      <c r="P3631" s="835">
        <v>420.75</v>
      </c>
      <c r="Q3631" s="837">
        <v>1</v>
      </c>
      <c r="R3631" s="832">
        <v>1</v>
      </c>
      <c r="S3631" s="837">
        <v>1</v>
      </c>
      <c r="T3631" s="836">
        <v>1</v>
      </c>
      <c r="U3631" s="838">
        <v>1</v>
      </c>
    </row>
    <row r="3632" spans="1:21" ht="14.4" customHeight="1" x14ac:dyDescent="0.3">
      <c r="A3632" s="831">
        <v>10</v>
      </c>
      <c r="B3632" s="832" t="s">
        <v>2982</v>
      </c>
      <c r="C3632" s="832" t="s">
        <v>2997</v>
      </c>
      <c r="D3632" s="833" t="s">
        <v>6901</v>
      </c>
      <c r="E3632" s="834" t="s">
        <v>3086</v>
      </c>
      <c r="F3632" s="832" t="s">
        <v>2984</v>
      </c>
      <c r="G3632" s="832" t="s">
        <v>3501</v>
      </c>
      <c r="H3632" s="832" t="s">
        <v>630</v>
      </c>
      <c r="I3632" s="832" t="s">
        <v>5071</v>
      </c>
      <c r="J3632" s="832" t="s">
        <v>1469</v>
      </c>
      <c r="K3632" s="832" t="s">
        <v>3920</v>
      </c>
      <c r="L3632" s="835">
        <v>374.79</v>
      </c>
      <c r="M3632" s="835">
        <v>5621.85</v>
      </c>
      <c r="N3632" s="832">
        <v>15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10</v>
      </c>
      <c r="B3633" s="832" t="s">
        <v>2982</v>
      </c>
      <c r="C3633" s="832" t="s">
        <v>2997</v>
      </c>
      <c r="D3633" s="833" t="s">
        <v>6901</v>
      </c>
      <c r="E3633" s="834" t="s">
        <v>3086</v>
      </c>
      <c r="F3633" s="832" t="s">
        <v>2984</v>
      </c>
      <c r="G3633" s="832" t="s">
        <v>4133</v>
      </c>
      <c r="H3633" s="832" t="s">
        <v>630</v>
      </c>
      <c r="I3633" s="832" t="s">
        <v>4451</v>
      </c>
      <c r="J3633" s="832" t="s">
        <v>4452</v>
      </c>
      <c r="K3633" s="832" t="s">
        <v>4136</v>
      </c>
      <c r="L3633" s="835">
        <v>60.88</v>
      </c>
      <c r="M3633" s="835">
        <v>182.64000000000001</v>
      </c>
      <c r="N3633" s="832">
        <v>3</v>
      </c>
      <c r="O3633" s="836">
        <v>1.5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10</v>
      </c>
      <c r="B3634" s="832" t="s">
        <v>2982</v>
      </c>
      <c r="C3634" s="832" t="s">
        <v>2997</v>
      </c>
      <c r="D3634" s="833" t="s">
        <v>6901</v>
      </c>
      <c r="E3634" s="834" t="s">
        <v>3086</v>
      </c>
      <c r="F3634" s="832" t="s">
        <v>2984</v>
      </c>
      <c r="G3634" s="832" t="s">
        <v>4133</v>
      </c>
      <c r="H3634" s="832" t="s">
        <v>630</v>
      </c>
      <c r="I3634" s="832" t="s">
        <v>4134</v>
      </c>
      <c r="J3634" s="832" t="s">
        <v>4135</v>
      </c>
      <c r="K3634" s="832" t="s">
        <v>4136</v>
      </c>
      <c r="L3634" s="835">
        <v>60.88</v>
      </c>
      <c r="M3634" s="835">
        <v>7731.7600000000084</v>
      </c>
      <c r="N3634" s="832">
        <v>127</v>
      </c>
      <c r="O3634" s="836">
        <v>71</v>
      </c>
      <c r="P3634" s="835">
        <v>3287.5200000000032</v>
      </c>
      <c r="Q3634" s="837">
        <v>0.42519685039370075</v>
      </c>
      <c r="R3634" s="832">
        <v>54</v>
      </c>
      <c r="S3634" s="837">
        <v>0.42519685039370081</v>
      </c>
      <c r="T3634" s="836">
        <v>30.5</v>
      </c>
      <c r="U3634" s="838">
        <v>0.42957746478873238</v>
      </c>
    </row>
    <row r="3635" spans="1:21" ht="14.4" customHeight="1" x14ac:dyDescent="0.3">
      <c r="A3635" s="831">
        <v>10</v>
      </c>
      <c r="B3635" s="832" t="s">
        <v>2982</v>
      </c>
      <c r="C3635" s="832" t="s">
        <v>2997</v>
      </c>
      <c r="D3635" s="833" t="s">
        <v>6901</v>
      </c>
      <c r="E3635" s="834" t="s">
        <v>3086</v>
      </c>
      <c r="F3635" s="832" t="s">
        <v>2984</v>
      </c>
      <c r="G3635" s="832" t="s">
        <v>3383</v>
      </c>
      <c r="H3635" s="832" t="s">
        <v>689</v>
      </c>
      <c r="I3635" s="832" t="s">
        <v>3924</v>
      </c>
      <c r="J3635" s="832" t="s">
        <v>3925</v>
      </c>
      <c r="K3635" s="832" t="s">
        <v>972</v>
      </c>
      <c r="L3635" s="835">
        <v>1614.9</v>
      </c>
      <c r="M3635" s="835">
        <v>67825.8</v>
      </c>
      <c r="N3635" s="832">
        <v>42</v>
      </c>
      <c r="O3635" s="836">
        <v>5</v>
      </c>
      <c r="P3635" s="835">
        <v>64596</v>
      </c>
      <c r="Q3635" s="837">
        <v>0.95238095238095233</v>
      </c>
      <c r="R3635" s="832">
        <v>40</v>
      </c>
      <c r="S3635" s="837">
        <v>0.95238095238095233</v>
      </c>
      <c r="T3635" s="836">
        <v>4</v>
      </c>
      <c r="U3635" s="838">
        <v>0.8</v>
      </c>
    </row>
    <row r="3636" spans="1:21" ht="14.4" customHeight="1" x14ac:dyDescent="0.3">
      <c r="A3636" s="831">
        <v>10</v>
      </c>
      <c r="B3636" s="832" t="s">
        <v>2982</v>
      </c>
      <c r="C3636" s="832" t="s">
        <v>2997</v>
      </c>
      <c r="D3636" s="833" t="s">
        <v>6901</v>
      </c>
      <c r="E3636" s="834" t="s">
        <v>3086</v>
      </c>
      <c r="F3636" s="832" t="s">
        <v>2984</v>
      </c>
      <c r="G3636" s="832" t="s">
        <v>3383</v>
      </c>
      <c r="H3636" s="832" t="s">
        <v>689</v>
      </c>
      <c r="I3636" s="832" t="s">
        <v>5848</v>
      </c>
      <c r="J3636" s="832" t="s">
        <v>5849</v>
      </c>
      <c r="K3636" s="832" t="s">
        <v>972</v>
      </c>
      <c r="L3636" s="835">
        <v>1614.9</v>
      </c>
      <c r="M3636" s="835">
        <v>1614.9</v>
      </c>
      <c r="N3636" s="832">
        <v>1</v>
      </c>
      <c r="O3636" s="836">
        <v>1</v>
      </c>
      <c r="P3636" s="835">
        <v>1614.9</v>
      </c>
      <c r="Q3636" s="837">
        <v>1</v>
      </c>
      <c r="R3636" s="832">
        <v>1</v>
      </c>
      <c r="S3636" s="837">
        <v>1</v>
      </c>
      <c r="T3636" s="836">
        <v>1</v>
      </c>
      <c r="U3636" s="838">
        <v>1</v>
      </c>
    </row>
    <row r="3637" spans="1:21" ht="14.4" customHeight="1" x14ac:dyDescent="0.3">
      <c r="A3637" s="831">
        <v>10</v>
      </c>
      <c r="B3637" s="832" t="s">
        <v>2982</v>
      </c>
      <c r="C3637" s="832" t="s">
        <v>2997</v>
      </c>
      <c r="D3637" s="833" t="s">
        <v>6901</v>
      </c>
      <c r="E3637" s="834" t="s">
        <v>3086</v>
      </c>
      <c r="F3637" s="832" t="s">
        <v>2984</v>
      </c>
      <c r="G3637" s="832" t="s">
        <v>3383</v>
      </c>
      <c r="H3637" s="832" t="s">
        <v>689</v>
      </c>
      <c r="I3637" s="832" t="s">
        <v>2555</v>
      </c>
      <c r="J3637" s="832" t="s">
        <v>986</v>
      </c>
      <c r="K3637" s="832" t="s">
        <v>2552</v>
      </c>
      <c r="L3637" s="835">
        <v>324.7</v>
      </c>
      <c r="M3637" s="835">
        <v>42860.4</v>
      </c>
      <c r="N3637" s="832">
        <v>132</v>
      </c>
      <c r="O3637" s="836">
        <v>16</v>
      </c>
      <c r="P3637" s="835">
        <v>25001.9</v>
      </c>
      <c r="Q3637" s="837">
        <v>0.58333333333333337</v>
      </c>
      <c r="R3637" s="832">
        <v>77</v>
      </c>
      <c r="S3637" s="837">
        <v>0.58333333333333337</v>
      </c>
      <c r="T3637" s="836">
        <v>8.5</v>
      </c>
      <c r="U3637" s="838">
        <v>0.53125</v>
      </c>
    </row>
    <row r="3638" spans="1:21" ht="14.4" customHeight="1" x14ac:dyDescent="0.3">
      <c r="A3638" s="831">
        <v>10</v>
      </c>
      <c r="B3638" s="832" t="s">
        <v>2982</v>
      </c>
      <c r="C3638" s="832" t="s">
        <v>2997</v>
      </c>
      <c r="D3638" s="833" t="s">
        <v>6901</v>
      </c>
      <c r="E3638" s="834" t="s">
        <v>3086</v>
      </c>
      <c r="F3638" s="832" t="s">
        <v>2984</v>
      </c>
      <c r="G3638" s="832" t="s">
        <v>3383</v>
      </c>
      <c r="H3638" s="832" t="s">
        <v>630</v>
      </c>
      <c r="I3638" s="832" t="s">
        <v>3930</v>
      </c>
      <c r="J3638" s="832" t="s">
        <v>3931</v>
      </c>
      <c r="K3638" s="832" t="s">
        <v>1279</v>
      </c>
      <c r="L3638" s="835">
        <v>1614.9</v>
      </c>
      <c r="M3638" s="835">
        <v>177639</v>
      </c>
      <c r="N3638" s="832">
        <v>110</v>
      </c>
      <c r="O3638" s="836">
        <v>11</v>
      </c>
      <c r="P3638" s="835">
        <v>145341</v>
      </c>
      <c r="Q3638" s="837">
        <v>0.81818181818181823</v>
      </c>
      <c r="R3638" s="832">
        <v>90</v>
      </c>
      <c r="S3638" s="837">
        <v>0.81818181818181823</v>
      </c>
      <c r="T3638" s="836">
        <v>9</v>
      </c>
      <c r="U3638" s="838">
        <v>0.81818181818181823</v>
      </c>
    </row>
    <row r="3639" spans="1:21" ht="14.4" customHeight="1" x14ac:dyDescent="0.3">
      <c r="A3639" s="831">
        <v>10</v>
      </c>
      <c r="B3639" s="832" t="s">
        <v>2982</v>
      </c>
      <c r="C3639" s="832" t="s">
        <v>2997</v>
      </c>
      <c r="D3639" s="833" t="s">
        <v>6901</v>
      </c>
      <c r="E3639" s="834" t="s">
        <v>3086</v>
      </c>
      <c r="F3639" s="832" t="s">
        <v>2984</v>
      </c>
      <c r="G3639" s="832" t="s">
        <v>3383</v>
      </c>
      <c r="H3639" s="832" t="s">
        <v>689</v>
      </c>
      <c r="I3639" s="832" t="s">
        <v>2556</v>
      </c>
      <c r="J3639" s="832" t="s">
        <v>965</v>
      </c>
      <c r="K3639" s="832" t="s">
        <v>1279</v>
      </c>
      <c r="L3639" s="835">
        <v>1614.9</v>
      </c>
      <c r="M3639" s="835">
        <v>48447</v>
      </c>
      <c r="N3639" s="832">
        <v>30</v>
      </c>
      <c r="O3639" s="836">
        <v>3</v>
      </c>
      <c r="P3639" s="835">
        <v>16149</v>
      </c>
      <c r="Q3639" s="837">
        <v>0.33333333333333331</v>
      </c>
      <c r="R3639" s="832">
        <v>10</v>
      </c>
      <c r="S3639" s="837">
        <v>0.33333333333333331</v>
      </c>
      <c r="T3639" s="836">
        <v>1</v>
      </c>
      <c r="U3639" s="838">
        <v>0.33333333333333331</v>
      </c>
    </row>
    <row r="3640" spans="1:21" ht="14.4" customHeight="1" x14ac:dyDescent="0.3">
      <c r="A3640" s="831">
        <v>10</v>
      </c>
      <c r="B3640" s="832" t="s">
        <v>2982</v>
      </c>
      <c r="C3640" s="832" t="s">
        <v>2997</v>
      </c>
      <c r="D3640" s="833" t="s">
        <v>6901</v>
      </c>
      <c r="E3640" s="834" t="s">
        <v>3086</v>
      </c>
      <c r="F3640" s="832" t="s">
        <v>2984</v>
      </c>
      <c r="G3640" s="832" t="s">
        <v>3383</v>
      </c>
      <c r="H3640" s="832" t="s">
        <v>630</v>
      </c>
      <c r="I3640" s="832" t="s">
        <v>3939</v>
      </c>
      <c r="J3640" s="832" t="s">
        <v>967</v>
      </c>
      <c r="K3640" s="832" t="s">
        <v>968</v>
      </c>
      <c r="L3640" s="835">
        <v>1369.01</v>
      </c>
      <c r="M3640" s="835">
        <v>13690.1</v>
      </c>
      <c r="N3640" s="832">
        <v>10</v>
      </c>
      <c r="O3640" s="836">
        <v>1</v>
      </c>
      <c r="P3640" s="835">
        <v>13690.1</v>
      </c>
      <c r="Q3640" s="837">
        <v>1</v>
      </c>
      <c r="R3640" s="832">
        <v>10</v>
      </c>
      <c r="S3640" s="837">
        <v>1</v>
      </c>
      <c r="T3640" s="836">
        <v>1</v>
      </c>
      <c r="U3640" s="838">
        <v>1</v>
      </c>
    </row>
    <row r="3641" spans="1:21" ht="14.4" customHeight="1" x14ac:dyDescent="0.3">
      <c r="A3641" s="831">
        <v>10</v>
      </c>
      <c r="B3641" s="832" t="s">
        <v>2982</v>
      </c>
      <c r="C3641" s="832" t="s">
        <v>2997</v>
      </c>
      <c r="D3641" s="833" t="s">
        <v>6901</v>
      </c>
      <c r="E3641" s="834" t="s">
        <v>3086</v>
      </c>
      <c r="F3641" s="832" t="s">
        <v>2984</v>
      </c>
      <c r="G3641" s="832" t="s">
        <v>3175</v>
      </c>
      <c r="H3641" s="832" t="s">
        <v>630</v>
      </c>
      <c r="I3641" s="832" t="s">
        <v>3179</v>
      </c>
      <c r="J3641" s="832" t="s">
        <v>3180</v>
      </c>
      <c r="K3641" s="832" t="s">
        <v>3181</v>
      </c>
      <c r="L3641" s="835">
        <v>99.11</v>
      </c>
      <c r="M3641" s="835">
        <v>495.54999999999995</v>
      </c>
      <c r="N3641" s="832">
        <v>5</v>
      </c>
      <c r="O3641" s="836">
        <v>3.5</v>
      </c>
      <c r="P3641" s="835">
        <v>198.22</v>
      </c>
      <c r="Q3641" s="837">
        <v>0.4</v>
      </c>
      <c r="R3641" s="832">
        <v>2</v>
      </c>
      <c r="S3641" s="837">
        <v>0.4</v>
      </c>
      <c r="T3641" s="836">
        <v>1.5</v>
      </c>
      <c r="U3641" s="838">
        <v>0.42857142857142855</v>
      </c>
    </row>
    <row r="3642" spans="1:21" ht="14.4" customHeight="1" x14ac:dyDescent="0.3">
      <c r="A3642" s="831">
        <v>10</v>
      </c>
      <c r="B3642" s="832" t="s">
        <v>2982</v>
      </c>
      <c r="C3642" s="832" t="s">
        <v>2997</v>
      </c>
      <c r="D3642" s="833" t="s">
        <v>6901</v>
      </c>
      <c r="E3642" s="834" t="s">
        <v>3086</v>
      </c>
      <c r="F3642" s="832" t="s">
        <v>2984</v>
      </c>
      <c r="G3642" s="832" t="s">
        <v>3175</v>
      </c>
      <c r="H3642" s="832" t="s">
        <v>630</v>
      </c>
      <c r="I3642" s="832" t="s">
        <v>3179</v>
      </c>
      <c r="J3642" s="832" t="s">
        <v>3180</v>
      </c>
      <c r="K3642" s="832" t="s">
        <v>3181</v>
      </c>
      <c r="L3642" s="835">
        <v>87.67</v>
      </c>
      <c r="M3642" s="835">
        <v>701.36</v>
      </c>
      <c r="N3642" s="832">
        <v>8</v>
      </c>
      <c r="O3642" s="836">
        <v>4.5</v>
      </c>
      <c r="P3642" s="835">
        <v>526.02</v>
      </c>
      <c r="Q3642" s="837">
        <v>0.75</v>
      </c>
      <c r="R3642" s="832">
        <v>6</v>
      </c>
      <c r="S3642" s="837">
        <v>0.75</v>
      </c>
      <c r="T3642" s="836">
        <v>3.5</v>
      </c>
      <c r="U3642" s="838">
        <v>0.77777777777777779</v>
      </c>
    </row>
    <row r="3643" spans="1:21" ht="14.4" customHeight="1" x14ac:dyDescent="0.3">
      <c r="A3643" s="831">
        <v>10</v>
      </c>
      <c r="B3643" s="832" t="s">
        <v>2982</v>
      </c>
      <c r="C3643" s="832" t="s">
        <v>2997</v>
      </c>
      <c r="D3643" s="833" t="s">
        <v>6901</v>
      </c>
      <c r="E3643" s="834" t="s">
        <v>3086</v>
      </c>
      <c r="F3643" s="832" t="s">
        <v>2984</v>
      </c>
      <c r="G3643" s="832" t="s">
        <v>3943</v>
      </c>
      <c r="H3643" s="832" t="s">
        <v>630</v>
      </c>
      <c r="I3643" s="832" t="s">
        <v>3944</v>
      </c>
      <c r="J3643" s="832" t="s">
        <v>901</v>
      </c>
      <c r="K3643" s="832" t="s">
        <v>3945</v>
      </c>
      <c r="L3643" s="835">
        <v>54.55</v>
      </c>
      <c r="M3643" s="835">
        <v>54.55</v>
      </c>
      <c r="N3643" s="832">
        <v>1</v>
      </c>
      <c r="O3643" s="836">
        <v>0.5</v>
      </c>
      <c r="P3643" s="835">
        <v>54.55</v>
      </c>
      <c r="Q3643" s="837">
        <v>1</v>
      </c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10</v>
      </c>
      <c r="B3644" s="832" t="s">
        <v>2982</v>
      </c>
      <c r="C3644" s="832" t="s">
        <v>2997</v>
      </c>
      <c r="D3644" s="833" t="s">
        <v>6901</v>
      </c>
      <c r="E3644" s="834" t="s">
        <v>3086</v>
      </c>
      <c r="F3644" s="832" t="s">
        <v>2984</v>
      </c>
      <c r="G3644" s="832" t="s">
        <v>3943</v>
      </c>
      <c r="H3644" s="832" t="s">
        <v>630</v>
      </c>
      <c r="I3644" s="832" t="s">
        <v>3946</v>
      </c>
      <c r="J3644" s="832" t="s">
        <v>901</v>
      </c>
      <c r="K3644" s="832" t="s">
        <v>3945</v>
      </c>
      <c r="L3644" s="835">
        <v>54.55</v>
      </c>
      <c r="M3644" s="835">
        <v>54.55</v>
      </c>
      <c r="N3644" s="832">
        <v>1</v>
      </c>
      <c r="O3644" s="836">
        <v>0.5</v>
      </c>
      <c r="P3644" s="835">
        <v>54.55</v>
      </c>
      <c r="Q3644" s="837">
        <v>1</v>
      </c>
      <c r="R3644" s="832">
        <v>1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10</v>
      </c>
      <c r="B3645" s="832" t="s">
        <v>2982</v>
      </c>
      <c r="C3645" s="832" t="s">
        <v>2997</v>
      </c>
      <c r="D3645" s="833" t="s">
        <v>6901</v>
      </c>
      <c r="E3645" s="834" t="s">
        <v>3086</v>
      </c>
      <c r="F3645" s="832" t="s">
        <v>2984</v>
      </c>
      <c r="G3645" s="832" t="s">
        <v>3508</v>
      </c>
      <c r="H3645" s="832" t="s">
        <v>630</v>
      </c>
      <c r="I3645" s="832" t="s">
        <v>3688</v>
      </c>
      <c r="J3645" s="832" t="s">
        <v>1366</v>
      </c>
      <c r="K3645" s="832" t="s">
        <v>3689</v>
      </c>
      <c r="L3645" s="835">
        <v>0</v>
      </c>
      <c r="M3645" s="835">
        <v>0</v>
      </c>
      <c r="N3645" s="832">
        <v>2</v>
      </c>
      <c r="O3645" s="836">
        <v>1.5</v>
      </c>
      <c r="P3645" s="835">
        <v>0</v>
      </c>
      <c r="Q3645" s="837"/>
      <c r="R3645" s="832">
        <v>2</v>
      </c>
      <c r="S3645" s="837">
        <v>1</v>
      </c>
      <c r="T3645" s="836">
        <v>1.5</v>
      </c>
      <c r="U3645" s="838">
        <v>1</v>
      </c>
    </row>
    <row r="3646" spans="1:21" ht="14.4" customHeight="1" x14ac:dyDescent="0.3">
      <c r="A3646" s="831">
        <v>10</v>
      </c>
      <c r="B3646" s="832" t="s">
        <v>2982</v>
      </c>
      <c r="C3646" s="832" t="s">
        <v>2997</v>
      </c>
      <c r="D3646" s="833" t="s">
        <v>6901</v>
      </c>
      <c r="E3646" s="834" t="s">
        <v>3086</v>
      </c>
      <c r="F3646" s="832" t="s">
        <v>2984</v>
      </c>
      <c r="G3646" s="832" t="s">
        <v>5927</v>
      </c>
      <c r="H3646" s="832" t="s">
        <v>630</v>
      </c>
      <c r="I3646" s="832" t="s">
        <v>5928</v>
      </c>
      <c r="J3646" s="832" t="s">
        <v>5929</v>
      </c>
      <c r="K3646" s="832" t="s">
        <v>5930</v>
      </c>
      <c r="L3646" s="835">
        <v>1736.17</v>
      </c>
      <c r="M3646" s="835">
        <v>10417.02</v>
      </c>
      <c r="N3646" s="832">
        <v>6</v>
      </c>
      <c r="O3646" s="836">
        <v>2.5</v>
      </c>
      <c r="P3646" s="835">
        <v>6944.68</v>
      </c>
      <c r="Q3646" s="837">
        <v>0.66666666666666663</v>
      </c>
      <c r="R3646" s="832">
        <v>4</v>
      </c>
      <c r="S3646" s="837">
        <v>0.66666666666666663</v>
      </c>
      <c r="T3646" s="836">
        <v>2</v>
      </c>
      <c r="U3646" s="838">
        <v>0.8</v>
      </c>
    </row>
    <row r="3647" spans="1:21" ht="14.4" customHeight="1" x14ac:dyDescent="0.3">
      <c r="A3647" s="831">
        <v>10</v>
      </c>
      <c r="B3647" s="832" t="s">
        <v>2982</v>
      </c>
      <c r="C3647" s="832" t="s">
        <v>2997</v>
      </c>
      <c r="D3647" s="833" t="s">
        <v>6901</v>
      </c>
      <c r="E3647" s="834" t="s">
        <v>3086</v>
      </c>
      <c r="F3647" s="832" t="s">
        <v>2984</v>
      </c>
      <c r="G3647" s="832" t="s">
        <v>5927</v>
      </c>
      <c r="H3647" s="832" t="s">
        <v>630</v>
      </c>
      <c r="I3647" s="832" t="s">
        <v>5931</v>
      </c>
      <c r="J3647" s="832" t="s">
        <v>5929</v>
      </c>
      <c r="K3647" s="832" t="s">
        <v>5932</v>
      </c>
      <c r="L3647" s="835">
        <v>1765.12</v>
      </c>
      <c r="M3647" s="835">
        <v>5295.36</v>
      </c>
      <c r="N3647" s="832">
        <v>3</v>
      </c>
      <c r="O3647" s="836">
        <v>1.5</v>
      </c>
      <c r="P3647" s="835">
        <v>1765.12</v>
      </c>
      <c r="Q3647" s="837">
        <v>0.33333333333333331</v>
      </c>
      <c r="R3647" s="832">
        <v>1</v>
      </c>
      <c r="S3647" s="837">
        <v>0.33333333333333331</v>
      </c>
      <c r="T3647" s="836">
        <v>0.5</v>
      </c>
      <c r="U3647" s="838">
        <v>0.33333333333333331</v>
      </c>
    </row>
    <row r="3648" spans="1:21" ht="14.4" customHeight="1" x14ac:dyDescent="0.3">
      <c r="A3648" s="831">
        <v>10</v>
      </c>
      <c r="B3648" s="832" t="s">
        <v>2982</v>
      </c>
      <c r="C3648" s="832" t="s">
        <v>2997</v>
      </c>
      <c r="D3648" s="833" t="s">
        <v>6901</v>
      </c>
      <c r="E3648" s="834" t="s">
        <v>3086</v>
      </c>
      <c r="F3648" s="832" t="s">
        <v>2984</v>
      </c>
      <c r="G3648" s="832" t="s">
        <v>5927</v>
      </c>
      <c r="H3648" s="832" t="s">
        <v>630</v>
      </c>
      <c r="I3648" s="832" t="s">
        <v>5933</v>
      </c>
      <c r="J3648" s="832" t="s">
        <v>5929</v>
      </c>
      <c r="K3648" s="832" t="s">
        <v>5930</v>
      </c>
      <c r="L3648" s="835">
        <v>1736.17</v>
      </c>
      <c r="M3648" s="835">
        <v>12153.19</v>
      </c>
      <c r="N3648" s="832">
        <v>7</v>
      </c>
      <c r="O3648" s="836">
        <v>3</v>
      </c>
      <c r="P3648" s="835">
        <v>1736.17</v>
      </c>
      <c r="Q3648" s="837">
        <v>0.14285714285714285</v>
      </c>
      <c r="R3648" s="832">
        <v>1</v>
      </c>
      <c r="S3648" s="837">
        <v>0.14285714285714285</v>
      </c>
      <c r="T3648" s="836">
        <v>0.5</v>
      </c>
      <c r="U3648" s="838">
        <v>0.16666666666666666</v>
      </c>
    </row>
    <row r="3649" spans="1:21" ht="14.4" customHeight="1" x14ac:dyDescent="0.3">
      <c r="A3649" s="831">
        <v>10</v>
      </c>
      <c r="B3649" s="832" t="s">
        <v>2982</v>
      </c>
      <c r="C3649" s="832" t="s">
        <v>2997</v>
      </c>
      <c r="D3649" s="833" t="s">
        <v>6901</v>
      </c>
      <c r="E3649" s="834" t="s">
        <v>3086</v>
      </c>
      <c r="F3649" s="832" t="s">
        <v>2984</v>
      </c>
      <c r="G3649" s="832" t="s">
        <v>5927</v>
      </c>
      <c r="H3649" s="832" t="s">
        <v>630</v>
      </c>
      <c r="I3649" s="832" t="s">
        <v>5934</v>
      </c>
      <c r="J3649" s="832" t="s">
        <v>5929</v>
      </c>
      <c r="K3649" s="832" t="s">
        <v>5932</v>
      </c>
      <c r="L3649" s="835">
        <v>1765.12</v>
      </c>
      <c r="M3649" s="835">
        <v>1765.12</v>
      </c>
      <c r="N3649" s="832">
        <v>1</v>
      </c>
      <c r="O3649" s="836">
        <v>0.5</v>
      </c>
      <c r="P3649" s="835">
        <v>1765.12</v>
      </c>
      <c r="Q3649" s="837">
        <v>1</v>
      </c>
      <c r="R3649" s="832">
        <v>1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10</v>
      </c>
      <c r="B3650" s="832" t="s">
        <v>2982</v>
      </c>
      <c r="C3650" s="832" t="s">
        <v>2997</v>
      </c>
      <c r="D3650" s="833" t="s">
        <v>6901</v>
      </c>
      <c r="E3650" s="834" t="s">
        <v>3086</v>
      </c>
      <c r="F3650" s="832" t="s">
        <v>2984</v>
      </c>
      <c r="G3650" s="832" t="s">
        <v>3185</v>
      </c>
      <c r="H3650" s="832" t="s">
        <v>689</v>
      </c>
      <c r="I3650" s="832" t="s">
        <v>2523</v>
      </c>
      <c r="J3650" s="832" t="s">
        <v>941</v>
      </c>
      <c r="K3650" s="832" t="s">
        <v>2524</v>
      </c>
      <c r="L3650" s="835">
        <v>63.75</v>
      </c>
      <c r="M3650" s="835">
        <v>11793.75</v>
      </c>
      <c r="N3650" s="832">
        <v>185</v>
      </c>
      <c r="O3650" s="836">
        <v>124.5</v>
      </c>
      <c r="P3650" s="835">
        <v>4845</v>
      </c>
      <c r="Q3650" s="837">
        <v>0.41081081081081083</v>
      </c>
      <c r="R3650" s="832">
        <v>76</v>
      </c>
      <c r="S3650" s="837">
        <v>0.41081081081081083</v>
      </c>
      <c r="T3650" s="836">
        <v>47.5</v>
      </c>
      <c r="U3650" s="838">
        <v>0.38152610441767071</v>
      </c>
    </row>
    <row r="3651" spans="1:21" ht="14.4" customHeight="1" x14ac:dyDescent="0.3">
      <c r="A3651" s="831">
        <v>10</v>
      </c>
      <c r="B3651" s="832" t="s">
        <v>2982</v>
      </c>
      <c r="C3651" s="832" t="s">
        <v>2997</v>
      </c>
      <c r="D3651" s="833" t="s">
        <v>6901</v>
      </c>
      <c r="E3651" s="834" t="s">
        <v>3086</v>
      </c>
      <c r="F3651" s="832" t="s">
        <v>2984</v>
      </c>
      <c r="G3651" s="832" t="s">
        <v>3185</v>
      </c>
      <c r="H3651" s="832" t="s">
        <v>689</v>
      </c>
      <c r="I3651" s="832" t="s">
        <v>2525</v>
      </c>
      <c r="J3651" s="832" t="s">
        <v>2273</v>
      </c>
      <c r="K3651" s="832" t="s">
        <v>2526</v>
      </c>
      <c r="L3651" s="835">
        <v>25.5</v>
      </c>
      <c r="M3651" s="835">
        <v>76.5</v>
      </c>
      <c r="N3651" s="832">
        <v>3</v>
      </c>
      <c r="O3651" s="836">
        <v>1.5</v>
      </c>
      <c r="P3651" s="835">
        <v>76.5</v>
      </c>
      <c r="Q3651" s="837">
        <v>1</v>
      </c>
      <c r="R3651" s="832">
        <v>3</v>
      </c>
      <c r="S3651" s="837">
        <v>1</v>
      </c>
      <c r="T3651" s="836">
        <v>1.5</v>
      </c>
      <c r="U3651" s="838">
        <v>1</v>
      </c>
    </row>
    <row r="3652" spans="1:21" ht="14.4" customHeight="1" x14ac:dyDescent="0.3">
      <c r="A3652" s="831">
        <v>10</v>
      </c>
      <c r="B3652" s="832" t="s">
        <v>2982</v>
      </c>
      <c r="C3652" s="832" t="s">
        <v>2997</v>
      </c>
      <c r="D3652" s="833" t="s">
        <v>6901</v>
      </c>
      <c r="E3652" s="834" t="s">
        <v>3086</v>
      </c>
      <c r="F3652" s="832" t="s">
        <v>2984</v>
      </c>
      <c r="G3652" s="832" t="s">
        <v>3425</v>
      </c>
      <c r="H3652" s="832" t="s">
        <v>630</v>
      </c>
      <c r="I3652" s="832" t="s">
        <v>3426</v>
      </c>
      <c r="J3652" s="832" t="s">
        <v>743</v>
      </c>
      <c r="K3652" s="832" t="s">
        <v>3427</v>
      </c>
      <c r="L3652" s="835">
        <v>42.54</v>
      </c>
      <c r="M3652" s="835">
        <v>42.54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10</v>
      </c>
      <c r="B3653" s="832" t="s">
        <v>2982</v>
      </c>
      <c r="C3653" s="832" t="s">
        <v>2997</v>
      </c>
      <c r="D3653" s="833" t="s">
        <v>6901</v>
      </c>
      <c r="E3653" s="834" t="s">
        <v>3086</v>
      </c>
      <c r="F3653" s="832" t="s">
        <v>2984</v>
      </c>
      <c r="G3653" s="832" t="s">
        <v>3228</v>
      </c>
      <c r="H3653" s="832" t="s">
        <v>630</v>
      </c>
      <c r="I3653" s="832" t="s">
        <v>3229</v>
      </c>
      <c r="J3653" s="832" t="s">
        <v>1516</v>
      </c>
      <c r="K3653" s="832" t="s">
        <v>3230</v>
      </c>
      <c r="L3653" s="835">
        <v>68.819999999999993</v>
      </c>
      <c r="M3653" s="835">
        <v>1858.1399999999994</v>
      </c>
      <c r="N3653" s="832">
        <v>27</v>
      </c>
      <c r="O3653" s="836">
        <v>16.5</v>
      </c>
      <c r="P3653" s="835">
        <v>894.65999999999963</v>
      </c>
      <c r="Q3653" s="837">
        <v>0.48148148148148145</v>
      </c>
      <c r="R3653" s="832">
        <v>13</v>
      </c>
      <c r="S3653" s="837">
        <v>0.48148148148148145</v>
      </c>
      <c r="T3653" s="836">
        <v>7.5</v>
      </c>
      <c r="U3653" s="838">
        <v>0.45454545454545453</v>
      </c>
    </row>
    <row r="3654" spans="1:21" ht="14.4" customHeight="1" x14ac:dyDescent="0.3">
      <c r="A3654" s="831">
        <v>10</v>
      </c>
      <c r="B3654" s="832" t="s">
        <v>2982</v>
      </c>
      <c r="C3654" s="832" t="s">
        <v>2997</v>
      </c>
      <c r="D3654" s="833" t="s">
        <v>6901</v>
      </c>
      <c r="E3654" s="834" t="s">
        <v>3086</v>
      </c>
      <c r="F3654" s="832" t="s">
        <v>2984</v>
      </c>
      <c r="G3654" s="832" t="s">
        <v>3533</v>
      </c>
      <c r="H3654" s="832" t="s">
        <v>630</v>
      </c>
      <c r="I3654" s="832" t="s">
        <v>3534</v>
      </c>
      <c r="J3654" s="832" t="s">
        <v>1072</v>
      </c>
      <c r="K3654" s="832" t="s">
        <v>3535</v>
      </c>
      <c r="L3654" s="835">
        <v>61.97</v>
      </c>
      <c r="M3654" s="835">
        <v>61.97</v>
      </c>
      <c r="N3654" s="832">
        <v>1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10</v>
      </c>
      <c r="B3655" s="832" t="s">
        <v>2982</v>
      </c>
      <c r="C3655" s="832" t="s">
        <v>2997</v>
      </c>
      <c r="D3655" s="833" t="s">
        <v>6901</v>
      </c>
      <c r="E3655" s="834" t="s">
        <v>3086</v>
      </c>
      <c r="F3655" s="832" t="s">
        <v>2984</v>
      </c>
      <c r="G3655" s="832" t="s">
        <v>3533</v>
      </c>
      <c r="H3655" s="832" t="s">
        <v>630</v>
      </c>
      <c r="I3655" s="832" t="s">
        <v>5935</v>
      </c>
      <c r="J3655" s="832" t="s">
        <v>5936</v>
      </c>
      <c r="K3655" s="832" t="s">
        <v>5937</v>
      </c>
      <c r="L3655" s="835">
        <v>46370.36</v>
      </c>
      <c r="M3655" s="835">
        <v>92740.72</v>
      </c>
      <c r="N3655" s="832">
        <v>2</v>
      </c>
      <c r="O3655" s="836">
        <v>1</v>
      </c>
      <c r="P3655" s="835">
        <v>92740.72</v>
      </c>
      <c r="Q3655" s="837">
        <v>1</v>
      </c>
      <c r="R3655" s="832">
        <v>2</v>
      </c>
      <c r="S3655" s="837">
        <v>1</v>
      </c>
      <c r="T3655" s="836">
        <v>1</v>
      </c>
      <c r="U3655" s="838">
        <v>1</v>
      </c>
    </row>
    <row r="3656" spans="1:21" ht="14.4" customHeight="1" x14ac:dyDescent="0.3">
      <c r="A3656" s="831">
        <v>10</v>
      </c>
      <c r="B3656" s="832" t="s">
        <v>2982</v>
      </c>
      <c r="C3656" s="832" t="s">
        <v>2997</v>
      </c>
      <c r="D3656" s="833" t="s">
        <v>6901</v>
      </c>
      <c r="E3656" s="834" t="s">
        <v>3086</v>
      </c>
      <c r="F3656" s="832" t="s">
        <v>2984</v>
      </c>
      <c r="G3656" s="832" t="s">
        <v>5857</v>
      </c>
      <c r="H3656" s="832" t="s">
        <v>630</v>
      </c>
      <c r="I3656" s="832" t="s">
        <v>5858</v>
      </c>
      <c r="J3656" s="832" t="s">
        <v>5859</v>
      </c>
      <c r="K3656" s="832" t="s">
        <v>5860</v>
      </c>
      <c r="L3656" s="835">
        <v>2033.81</v>
      </c>
      <c r="M3656" s="835">
        <v>18304.29</v>
      </c>
      <c r="N3656" s="832">
        <v>9</v>
      </c>
      <c r="O3656" s="836">
        <v>5.5</v>
      </c>
      <c r="P3656" s="835">
        <v>10169.049999999999</v>
      </c>
      <c r="Q3656" s="837">
        <v>0.55555555555555547</v>
      </c>
      <c r="R3656" s="832">
        <v>5</v>
      </c>
      <c r="S3656" s="837">
        <v>0.55555555555555558</v>
      </c>
      <c r="T3656" s="836">
        <v>4</v>
      </c>
      <c r="U3656" s="838">
        <v>0.72727272727272729</v>
      </c>
    </row>
    <row r="3657" spans="1:21" ht="14.4" customHeight="1" x14ac:dyDescent="0.3">
      <c r="A3657" s="831">
        <v>10</v>
      </c>
      <c r="B3657" s="832" t="s">
        <v>2982</v>
      </c>
      <c r="C3657" s="832" t="s">
        <v>2997</v>
      </c>
      <c r="D3657" s="833" t="s">
        <v>6901</v>
      </c>
      <c r="E3657" s="834" t="s">
        <v>3086</v>
      </c>
      <c r="F3657" s="832" t="s">
        <v>2984</v>
      </c>
      <c r="G3657" s="832" t="s">
        <v>5857</v>
      </c>
      <c r="H3657" s="832" t="s">
        <v>630</v>
      </c>
      <c r="I3657" s="832" t="s">
        <v>5938</v>
      </c>
      <c r="J3657" s="832" t="s">
        <v>5859</v>
      </c>
      <c r="K3657" s="832" t="s">
        <v>5939</v>
      </c>
      <c r="L3657" s="835">
        <v>6779.35</v>
      </c>
      <c r="M3657" s="835">
        <v>40676.1</v>
      </c>
      <c r="N3657" s="832">
        <v>6</v>
      </c>
      <c r="O3657" s="836">
        <v>4.5</v>
      </c>
      <c r="P3657" s="835">
        <v>33896.75</v>
      </c>
      <c r="Q3657" s="837">
        <v>0.83333333333333337</v>
      </c>
      <c r="R3657" s="832">
        <v>5</v>
      </c>
      <c r="S3657" s="837">
        <v>0.83333333333333337</v>
      </c>
      <c r="T3657" s="836">
        <v>3.5</v>
      </c>
      <c r="U3657" s="838">
        <v>0.77777777777777779</v>
      </c>
    </row>
    <row r="3658" spans="1:21" ht="14.4" customHeight="1" x14ac:dyDescent="0.3">
      <c r="A3658" s="831">
        <v>10</v>
      </c>
      <c r="B3658" s="832" t="s">
        <v>2982</v>
      </c>
      <c r="C3658" s="832" t="s">
        <v>2997</v>
      </c>
      <c r="D3658" s="833" t="s">
        <v>6901</v>
      </c>
      <c r="E3658" s="834" t="s">
        <v>3086</v>
      </c>
      <c r="F3658" s="832" t="s">
        <v>2984</v>
      </c>
      <c r="G3658" s="832" t="s">
        <v>5857</v>
      </c>
      <c r="H3658" s="832" t="s">
        <v>630</v>
      </c>
      <c r="I3658" s="832" t="s">
        <v>5940</v>
      </c>
      <c r="J3658" s="832" t="s">
        <v>5859</v>
      </c>
      <c r="K3658" s="832" t="s">
        <v>5941</v>
      </c>
      <c r="L3658" s="835">
        <v>0</v>
      </c>
      <c r="M3658" s="835">
        <v>0</v>
      </c>
      <c r="N3658" s="832">
        <v>4</v>
      </c>
      <c r="O3658" s="836">
        <v>3.5</v>
      </c>
      <c r="P3658" s="835">
        <v>0</v>
      </c>
      <c r="Q3658" s="837"/>
      <c r="R3658" s="832">
        <v>3</v>
      </c>
      <c r="S3658" s="837">
        <v>0.75</v>
      </c>
      <c r="T3658" s="836">
        <v>3</v>
      </c>
      <c r="U3658" s="838">
        <v>0.8571428571428571</v>
      </c>
    </row>
    <row r="3659" spans="1:21" ht="14.4" customHeight="1" x14ac:dyDescent="0.3">
      <c r="A3659" s="831">
        <v>10</v>
      </c>
      <c r="B3659" s="832" t="s">
        <v>2982</v>
      </c>
      <c r="C3659" s="832" t="s">
        <v>2997</v>
      </c>
      <c r="D3659" s="833" t="s">
        <v>6901</v>
      </c>
      <c r="E3659" s="834" t="s">
        <v>3086</v>
      </c>
      <c r="F3659" s="832" t="s">
        <v>2984</v>
      </c>
      <c r="G3659" s="832" t="s">
        <v>4169</v>
      </c>
      <c r="H3659" s="832" t="s">
        <v>630</v>
      </c>
      <c r="I3659" s="832" t="s">
        <v>4170</v>
      </c>
      <c r="J3659" s="832" t="s">
        <v>740</v>
      </c>
      <c r="K3659" s="832" t="s">
        <v>4171</v>
      </c>
      <c r="L3659" s="835">
        <v>203.9</v>
      </c>
      <c r="M3659" s="835">
        <v>203.9</v>
      </c>
      <c r="N3659" s="832">
        <v>1</v>
      </c>
      <c r="O3659" s="836">
        <v>0.5</v>
      </c>
      <c r="P3659" s="835">
        <v>203.9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10</v>
      </c>
      <c r="B3660" s="832" t="s">
        <v>2982</v>
      </c>
      <c r="C3660" s="832" t="s">
        <v>2997</v>
      </c>
      <c r="D3660" s="833" t="s">
        <v>6901</v>
      </c>
      <c r="E3660" s="834" t="s">
        <v>3086</v>
      </c>
      <c r="F3660" s="832" t="s">
        <v>2984</v>
      </c>
      <c r="G3660" s="832" t="s">
        <v>3519</v>
      </c>
      <c r="H3660" s="832" t="s">
        <v>630</v>
      </c>
      <c r="I3660" s="832" t="s">
        <v>4172</v>
      </c>
      <c r="J3660" s="832" t="s">
        <v>909</v>
      </c>
      <c r="K3660" s="832" t="s">
        <v>4173</v>
      </c>
      <c r="L3660" s="835">
        <v>569.54</v>
      </c>
      <c r="M3660" s="835">
        <v>569.54</v>
      </c>
      <c r="N3660" s="832">
        <v>1</v>
      </c>
      <c r="O3660" s="836">
        <v>0.5</v>
      </c>
      <c r="P3660" s="835">
        <v>569.54</v>
      </c>
      <c r="Q3660" s="837">
        <v>1</v>
      </c>
      <c r="R3660" s="832">
        <v>1</v>
      </c>
      <c r="S3660" s="837">
        <v>1</v>
      </c>
      <c r="T3660" s="836">
        <v>0.5</v>
      </c>
      <c r="U3660" s="838">
        <v>1</v>
      </c>
    </row>
    <row r="3661" spans="1:21" ht="14.4" customHeight="1" x14ac:dyDescent="0.3">
      <c r="A3661" s="831">
        <v>10</v>
      </c>
      <c r="B3661" s="832" t="s">
        <v>2982</v>
      </c>
      <c r="C3661" s="832" t="s">
        <v>2997</v>
      </c>
      <c r="D3661" s="833" t="s">
        <v>6901</v>
      </c>
      <c r="E3661" s="834" t="s">
        <v>3086</v>
      </c>
      <c r="F3661" s="832" t="s">
        <v>2984</v>
      </c>
      <c r="G3661" s="832" t="s">
        <v>3519</v>
      </c>
      <c r="H3661" s="832" t="s">
        <v>630</v>
      </c>
      <c r="I3661" s="832" t="s">
        <v>5868</v>
      </c>
      <c r="J3661" s="832" t="s">
        <v>5663</v>
      </c>
      <c r="K3661" s="832" t="s">
        <v>5869</v>
      </c>
      <c r="L3661" s="835">
        <v>522.53</v>
      </c>
      <c r="M3661" s="835">
        <v>4702.7699999999995</v>
      </c>
      <c r="N3661" s="832">
        <v>9</v>
      </c>
      <c r="O3661" s="836">
        <v>1.5</v>
      </c>
      <c r="P3661" s="835">
        <v>4702.7699999999995</v>
      </c>
      <c r="Q3661" s="837">
        <v>1</v>
      </c>
      <c r="R3661" s="832">
        <v>9</v>
      </c>
      <c r="S3661" s="837">
        <v>1</v>
      </c>
      <c r="T3661" s="836">
        <v>1.5</v>
      </c>
      <c r="U3661" s="838">
        <v>1</v>
      </c>
    </row>
    <row r="3662" spans="1:21" ht="14.4" customHeight="1" x14ac:dyDescent="0.3">
      <c r="A3662" s="831">
        <v>10</v>
      </c>
      <c r="B3662" s="832" t="s">
        <v>2982</v>
      </c>
      <c r="C3662" s="832" t="s">
        <v>2997</v>
      </c>
      <c r="D3662" s="833" t="s">
        <v>6901</v>
      </c>
      <c r="E3662" s="834" t="s">
        <v>3086</v>
      </c>
      <c r="F3662" s="832" t="s">
        <v>2984</v>
      </c>
      <c r="G3662" s="832" t="s">
        <v>3519</v>
      </c>
      <c r="H3662" s="832" t="s">
        <v>630</v>
      </c>
      <c r="I3662" s="832" t="s">
        <v>5870</v>
      </c>
      <c r="J3662" s="832" t="s">
        <v>5663</v>
      </c>
      <c r="K3662" s="832" t="s">
        <v>3522</v>
      </c>
      <c r="L3662" s="835">
        <v>707.67</v>
      </c>
      <c r="M3662" s="835">
        <v>2830.68</v>
      </c>
      <c r="N3662" s="832">
        <v>4</v>
      </c>
      <c r="O3662" s="836">
        <v>1</v>
      </c>
      <c r="P3662" s="835">
        <v>1415.34</v>
      </c>
      <c r="Q3662" s="837">
        <v>0.5</v>
      </c>
      <c r="R3662" s="832">
        <v>2</v>
      </c>
      <c r="S3662" s="837">
        <v>0.5</v>
      </c>
      <c r="T3662" s="836">
        <v>0.5</v>
      </c>
      <c r="U3662" s="838">
        <v>0.5</v>
      </c>
    </row>
    <row r="3663" spans="1:21" ht="14.4" customHeight="1" x14ac:dyDescent="0.3">
      <c r="A3663" s="831">
        <v>10</v>
      </c>
      <c r="B3663" s="832" t="s">
        <v>2982</v>
      </c>
      <c r="C3663" s="832" t="s">
        <v>2997</v>
      </c>
      <c r="D3663" s="833" t="s">
        <v>6901</v>
      </c>
      <c r="E3663" s="834" t="s">
        <v>3086</v>
      </c>
      <c r="F3663" s="832" t="s">
        <v>2984</v>
      </c>
      <c r="G3663" s="832" t="s">
        <v>3715</v>
      </c>
      <c r="H3663" s="832" t="s">
        <v>689</v>
      </c>
      <c r="I3663" s="832" t="s">
        <v>5942</v>
      </c>
      <c r="J3663" s="832" t="s">
        <v>5943</v>
      </c>
      <c r="K3663" s="832" t="s">
        <v>5944</v>
      </c>
      <c r="L3663" s="835">
        <v>802.45</v>
      </c>
      <c r="M3663" s="835">
        <v>4012.2500000000005</v>
      </c>
      <c r="N3663" s="832">
        <v>5</v>
      </c>
      <c r="O3663" s="836">
        <v>1.5</v>
      </c>
      <c r="P3663" s="835">
        <v>1604.9</v>
      </c>
      <c r="Q3663" s="837">
        <v>0.39999999999999997</v>
      </c>
      <c r="R3663" s="832">
        <v>2</v>
      </c>
      <c r="S3663" s="837">
        <v>0.4</v>
      </c>
      <c r="T3663" s="836">
        <v>0.5</v>
      </c>
      <c r="U3663" s="838">
        <v>0.33333333333333331</v>
      </c>
    </row>
    <row r="3664" spans="1:21" ht="14.4" customHeight="1" x14ac:dyDescent="0.3">
      <c r="A3664" s="831">
        <v>10</v>
      </c>
      <c r="B3664" s="832" t="s">
        <v>2982</v>
      </c>
      <c r="C3664" s="832" t="s">
        <v>2997</v>
      </c>
      <c r="D3664" s="833" t="s">
        <v>6901</v>
      </c>
      <c r="E3664" s="834" t="s">
        <v>3086</v>
      </c>
      <c r="F3664" s="832" t="s">
        <v>2984</v>
      </c>
      <c r="G3664" s="832" t="s">
        <v>3715</v>
      </c>
      <c r="H3664" s="832" t="s">
        <v>689</v>
      </c>
      <c r="I3664" s="832" t="s">
        <v>2714</v>
      </c>
      <c r="J3664" s="832" t="s">
        <v>2715</v>
      </c>
      <c r="K3664" s="832" t="s">
        <v>2716</v>
      </c>
      <c r="L3664" s="835">
        <v>802.48</v>
      </c>
      <c r="M3664" s="835">
        <v>48951.279999999984</v>
      </c>
      <c r="N3664" s="832">
        <v>61</v>
      </c>
      <c r="O3664" s="836">
        <v>20.5</v>
      </c>
      <c r="P3664" s="835">
        <v>20864.479999999996</v>
      </c>
      <c r="Q3664" s="837">
        <v>0.42622950819672134</v>
      </c>
      <c r="R3664" s="832">
        <v>26</v>
      </c>
      <c r="S3664" s="837">
        <v>0.42622950819672129</v>
      </c>
      <c r="T3664" s="836">
        <v>8.5</v>
      </c>
      <c r="U3664" s="838">
        <v>0.41463414634146339</v>
      </c>
    </row>
    <row r="3665" spans="1:21" ht="14.4" customHeight="1" x14ac:dyDescent="0.3">
      <c r="A3665" s="831">
        <v>10</v>
      </c>
      <c r="B3665" s="832" t="s">
        <v>2982</v>
      </c>
      <c r="C3665" s="832" t="s">
        <v>2997</v>
      </c>
      <c r="D3665" s="833" t="s">
        <v>6901</v>
      </c>
      <c r="E3665" s="834" t="s">
        <v>3086</v>
      </c>
      <c r="F3665" s="832" t="s">
        <v>2984</v>
      </c>
      <c r="G3665" s="832" t="s">
        <v>3715</v>
      </c>
      <c r="H3665" s="832" t="s">
        <v>689</v>
      </c>
      <c r="I3665" s="832" t="s">
        <v>5873</v>
      </c>
      <c r="J3665" s="832" t="s">
        <v>5874</v>
      </c>
      <c r="K3665" s="832" t="s">
        <v>5875</v>
      </c>
      <c r="L3665" s="835">
        <v>690.91</v>
      </c>
      <c r="M3665" s="835">
        <v>11745.47</v>
      </c>
      <c r="N3665" s="832">
        <v>17</v>
      </c>
      <c r="O3665" s="836">
        <v>7</v>
      </c>
      <c r="P3665" s="835">
        <v>6909.0999999999995</v>
      </c>
      <c r="Q3665" s="837">
        <v>0.58823529411764708</v>
      </c>
      <c r="R3665" s="832">
        <v>10</v>
      </c>
      <c r="S3665" s="837">
        <v>0.58823529411764708</v>
      </c>
      <c r="T3665" s="836">
        <v>3.5</v>
      </c>
      <c r="U3665" s="838">
        <v>0.5</v>
      </c>
    </row>
    <row r="3666" spans="1:21" ht="14.4" customHeight="1" x14ac:dyDescent="0.3">
      <c r="A3666" s="831">
        <v>10</v>
      </c>
      <c r="B3666" s="832" t="s">
        <v>2982</v>
      </c>
      <c r="C3666" s="832" t="s">
        <v>2997</v>
      </c>
      <c r="D3666" s="833" t="s">
        <v>6901</v>
      </c>
      <c r="E3666" s="834" t="s">
        <v>3086</v>
      </c>
      <c r="F3666" s="832" t="s">
        <v>2984</v>
      </c>
      <c r="G3666" s="832" t="s">
        <v>3715</v>
      </c>
      <c r="H3666" s="832" t="s">
        <v>689</v>
      </c>
      <c r="I3666" s="832" t="s">
        <v>5945</v>
      </c>
      <c r="J3666" s="832" t="s">
        <v>5946</v>
      </c>
      <c r="K3666" s="832" t="s">
        <v>5947</v>
      </c>
      <c r="L3666" s="835">
        <v>1179.49</v>
      </c>
      <c r="M3666" s="835">
        <v>1179.49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10</v>
      </c>
      <c r="B3667" s="832" t="s">
        <v>2982</v>
      </c>
      <c r="C3667" s="832" t="s">
        <v>2997</v>
      </c>
      <c r="D3667" s="833" t="s">
        <v>6901</v>
      </c>
      <c r="E3667" s="834" t="s">
        <v>3086</v>
      </c>
      <c r="F3667" s="832" t="s">
        <v>2984</v>
      </c>
      <c r="G3667" s="832" t="s">
        <v>3962</v>
      </c>
      <c r="H3667" s="832" t="s">
        <v>630</v>
      </c>
      <c r="I3667" s="832" t="s">
        <v>2718</v>
      </c>
      <c r="J3667" s="832" t="s">
        <v>2719</v>
      </c>
      <c r="K3667" s="832" t="s">
        <v>2720</v>
      </c>
      <c r="L3667" s="835">
        <v>659.87</v>
      </c>
      <c r="M3667" s="835">
        <v>5278.9600000000009</v>
      </c>
      <c r="N3667" s="832">
        <v>8</v>
      </c>
      <c r="O3667" s="836">
        <v>2.5</v>
      </c>
      <c r="P3667" s="835">
        <v>1979.6100000000001</v>
      </c>
      <c r="Q3667" s="837">
        <v>0.37499999999999994</v>
      </c>
      <c r="R3667" s="832">
        <v>3</v>
      </c>
      <c r="S3667" s="837">
        <v>0.375</v>
      </c>
      <c r="T3667" s="836">
        <v>1</v>
      </c>
      <c r="U3667" s="838">
        <v>0.4</v>
      </c>
    </row>
    <row r="3668" spans="1:21" ht="14.4" customHeight="1" x14ac:dyDescent="0.3">
      <c r="A3668" s="831">
        <v>10</v>
      </c>
      <c r="B3668" s="832" t="s">
        <v>2982</v>
      </c>
      <c r="C3668" s="832" t="s">
        <v>2997</v>
      </c>
      <c r="D3668" s="833" t="s">
        <v>6901</v>
      </c>
      <c r="E3668" s="834" t="s">
        <v>3086</v>
      </c>
      <c r="F3668" s="832" t="s">
        <v>2984</v>
      </c>
      <c r="G3668" s="832" t="s">
        <v>3962</v>
      </c>
      <c r="H3668" s="832" t="s">
        <v>630</v>
      </c>
      <c r="I3668" s="832" t="s">
        <v>4311</v>
      </c>
      <c r="J3668" s="832" t="s">
        <v>2719</v>
      </c>
      <c r="K3668" s="832" t="s">
        <v>4312</v>
      </c>
      <c r="L3668" s="835">
        <v>566.53</v>
      </c>
      <c r="M3668" s="835">
        <v>24360.789999999997</v>
      </c>
      <c r="N3668" s="832">
        <v>43</v>
      </c>
      <c r="O3668" s="836">
        <v>14.5</v>
      </c>
      <c r="P3668" s="835">
        <v>11897.13</v>
      </c>
      <c r="Q3668" s="837">
        <v>0.48837209302325585</v>
      </c>
      <c r="R3668" s="832">
        <v>21</v>
      </c>
      <c r="S3668" s="837">
        <v>0.48837209302325579</v>
      </c>
      <c r="T3668" s="836">
        <v>7.5</v>
      </c>
      <c r="U3668" s="838">
        <v>0.51724137931034486</v>
      </c>
    </row>
    <row r="3669" spans="1:21" ht="14.4" customHeight="1" x14ac:dyDescent="0.3">
      <c r="A3669" s="831">
        <v>10</v>
      </c>
      <c r="B3669" s="832" t="s">
        <v>2982</v>
      </c>
      <c r="C3669" s="832" t="s">
        <v>2997</v>
      </c>
      <c r="D3669" s="833" t="s">
        <v>6901</v>
      </c>
      <c r="E3669" s="834" t="s">
        <v>3086</v>
      </c>
      <c r="F3669" s="832" t="s">
        <v>2984</v>
      </c>
      <c r="G3669" s="832" t="s">
        <v>5878</v>
      </c>
      <c r="H3669" s="832" t="s">
        <v>630</v>
      </c>
      <c r="I3669" s="832" t="s">
        <v>5879</v>
      </c>
      <c r="J3669" s="832" t="s">
        <v>5880</v>
      </c>
      <c r="K3669" s="832" t="s">
        <v>5881</v>
      </c>
      <c r="L3669" s="835">
        <v>172.7</v>
      </c>
      <c r="M3669" s="835">
        <v>518.09999999999991</v>
      </c>
      <c r="N3669" s="832">
        <v>3</v>
      </c>
      <c r="O3669" s="836">
        <v>1</v>
      </c>
      <c r="P3669" s="835">
        <v>172.7</v>
      </c>
      <c r="Q3669" s="837">
        <v>0.33333333333333337</v>
      </c>
      <c r="R3669" s="832">
        <v>1</v>
      </c>
      <c r="S3669" s="837">
        <v>0.33333333333333331</v>
      </c>
      <c r="T3669" s="836">
        <v>0.5</v>
      </c>
      <c r="U3669" s="838">
        <v>0.5</v>
      </c>
    </row>
    <row r="3670" spans="1:21" ht="14.4" customHeight="1" x14ac:dyDescent="0.3">
      <c r="A3670" s="831">
        <v>10</v>
      </c>
      <c r="B3670" s="832" t="s">
        <v>2982</v>
      </c>
      <c r="C3670" s="832" t="s">
        <v>2997</v>
      </c>
      <c r="D3670" s="833" t="s">
        <v>6901</v>
      </c>
      <c r="E3670" s="834" t="s">
        <v>3086</v>
      </c>
      <c r="F3670" s="832" t="s">
        <v>2984</v>
      </c>
      <c r="G3670" s="832" t="s">
        <v>4365</v>
      </c>
      <c r="H3670" s="832" t="s">
        <v>630</v>
      </c>
      <c r="I3670" s="832" t="s">
        <v>5948</v>
      </c>
      <c r="J3670" s="832" t="s">
        <v>5949</v>
      </c>
      <c r="K3670" s="832" t="s">
        <v>5950</v>
      </c>
      <c r="L3670" s="835">
        <v>55.34</v>
      </c>
      <c r="M3670" s="835">
        <v>55.34</v>
      </c>
      <c r="N3670" s="832">
        <v>1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10</v>
      </c>
      <c r="B3671" s="832" t="s">
        <v>2982</v>
      </c>
      <c r="C3671" s="832" t="s">
        <v>2997</v>
      </c>
      <c r="D3671" s="833" t="s">
        <v>6901</v>
      </c>
      <c r="E3671" s="834" t="s">
        <v>3086</v>
      </c>
      <c r="F3671" s="832" t="s">
        <v>2984</v>
      </c>
      <c r="G3671" s="832" t="s">
        <v>3963</v>
      </c>
      <c r="H3671" s="832" t="s">
        <v>630</v>
      </c>
      <c r="I3671" s="832" t="s">
        <v>4174</v>
      </c>
      <c r="J3671" s="832" t="s">
        <v>3965</v>
      </c>
      <c r="K3671" s="832" t="s">
        <v>4175</v>
      </c>
      <c r="L3671" s="835">
        <v>1366.33</v>
      </c>
      <c r="M3671" s="835">
        <v>10930.64</v>
      </c>
      <c r="N3671" s="832">
        <v>8</v>
      </c>
      <c r="O3671" s="836">
        <v>1.5</v>
      </c>
      <c r="P3671" s="835">
        <v>8197.98</v>
      </c>
      <c r="Q3671" s="837">
        <v>0.75</v>
      </c>
      <c r="R3671" s="832">
        <v>6</v>
      </c>
      <c r="S3671" s="837">
        <v>0.75</v>
      </c>
      <c r="T3671" s="836">
        <v>1</v>
      </c>
      <c r="U3671" s="838">
        <v>0.66666666666666663</v>
      </c>
    </row>
    <row r="3672" spans="1:21" ht="14.4" customHeight="1" x14ac:dyDescent="0.3">
      <c r="A3672" s="831">
        <v>10</v>
      </c>
      <c r="B3672" s="832" t="s">
        <v>2982</v>
      </c>
      <c r="C3672" s="832" t="s">
        <v>2997</v>
      </c>
      <c r="D3672" s="833" t="s">
        <v>6901</v>
      </c>
      <c r="E3672" s="834" t="s">
        <v>3086</v>
      </c>
      <c r="F3672" s="832" t="s">
        <v>2984</v>
      </c>
      <c r="G3672" s="832" t="s">
        <v>3963</v>
      </c>
      <c r="H3672" s="832" t="s">
        <v>630</v>
      </c>
      <c r="I3672" s="832" t="s">
        <v>3964</v>
      </c>
      <c r="J3672" s="832" t="s">
        <v>3965</v>
      </c>
      <c r="K3672" s="832" t="s">
        <v>3966</v>
      </c>
      <c r="L3672" s="835">
        <v>1029.8499999999999</v>
      </c>
      <c r="M3672" s="835">
        <v>5149.25</v>
      </c>
      <c r="N3672" s="832">
        <v>5</v>
      </c>
      <c r="O3672" s="836">
        <v>1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10</v>
      </c>
      <c r="B3673" s="832" t="s">
        <v>2982</v>
      </c>
      <c r="C3673" s="832" t="s">
        <v>2997</v>
      </c>
      <c r="D3673" s="833" t="s">
        <v>6901</v>
      </c>
      <c r="E3673" s="834" t="s">
        <v>3086</v>
      </c>
      <c r="F3673" s="832" t="s">
        <v>2984</v>
      </c>
      <c r="G3673" s="832" t="s">
        <v>4782</v>
      </c>
      <c r="H3673" s="832" t="s">
        <v>630</v>
      </c>
      <c r="I3673" s="832" t="s">
        <v>5951</v>
      </c>
      <c r="J3673" s="832" t="s">
        <v>5952</v>
      </c>
      <c r="K3673" s="832" t="s">
        <v>5953</v>
      </c>
      <c r="L3673" s="835">
        <v>0</v>
      </c>
      <c r="M3673" s="835">
        <v>0</v>
      </c>
      <c r="N3673" s="832">
        <v>3</v>
      </c>
      <c r="O3673" s="836">
        <v>0.5</v>
      </c>
      <c r="P3673" s="835"/>
      <c r="Q3673" s="837"/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10</v>
      </c>
      <c r="B3674" s="832" t="s">
        <v>2982</v>
      </c>
      <c r="C3674" s="832" t="s">
        <v>2997</v>
      </c>
      <c r="D3674" s="833" t="s">
        <v>6901</v>
      </c>
      <c r="E3674" s="834" t="s">
        <v>3086</v>
      </c>
      <c r="F3674" s="832" t="s">
        <v>2986</v>
      </c>
      <c r="G3674" s="832" t="s">
        <v>3968</v>
      </c>
      <c r="H3674" s="832" t="s">
        <v>630</v>
      </c>
      <c r="I3674" s="832" t="s">
        <v>3969</v>
      </c>
      <c r="J3674" s="832" t="s">
        <v>3970</v>
      </c>
      <c r="K3674" s="832" t="s">
        <v>3971</v>
      </c>
      <c r="L3674" s="835">
        <v>500</v>
      </c>
      <c r="M3674" s="835">
        <v>15500</v>
      </c>
      <c r="N3674" s="832">
        <v>31</v>
      </c>
      <c r="O3674" s="836">
        <v>31</v>
      </c>
      <c r="P3674" s="835">
        <v>12000</v>
      </c>
      <c r="Q3674" s="837">
        <v>0.77419354838709675</v>
      </c>
      <c r="R3674" s="832">
        <v>24</v>
      </c>
      <c r="S3674" s="837">
        <v>0.77419354838709675</v>
      </c>
      <c r="T3674" s="836">
        <v>24</v>
      </c>
      <c r="U3674" s="838">
        <v>0.77419354838709675</v>
      </c>
    </row>
    <row r="3675" spans="1:21" ht="14.4" customHeight="1" x14ac:dyDescent="0.3">
      <c r="A3675" s="831">
        <v>10</v>
      </c>
      <c r="B3675" s="832" t="s">
        <v>2982</v>
      </c>
      <c r="C3675" s="832" t="s">
        <v>2997</v>
      </c>
      <c r="D3675" s="833" t="s">
        <v>6901</v>
      </c>
      <c r="E3675" s="834" t="s">
        <v>3086</v>
      </c>
      <c r="F3675" s="832" t="s">
        <v>2986</v>
      </c>
      <c r="G3675" s="832" t="s">
        <v>3968</v>
      </c>
      <c r="H3675" s="832" t="s">
        <v>630</v>
      </c>
      <c r="I3675" s="832" t="s">
        <v>5887</v>
      </c>
      <c r="J3675" s="832" t="s">
        <v>5888</v>
      </c>
      <c r="K3675" s="832" t="s">
        <v>5889</v>
      </c>
      <c r="L3675" s="835">
        <v>4500</v>
      </c>
      <c r="M3675" s="835">
        <v>4500</v>
      </c>
      <c r="N3675" s="832">
        <v>1</v>
      </c>
      <c r="O3675" s="836">
        <v>1</v>
      </c>
      <c r="P3675" s="835">
        <v>4500</v>
      </c>
      <c r="Q3675" s="837">
        <v>1</v>
      </c>
      <c r="R3675" s="832">
        <v>1</v>
      </c>
      <c r="S3675" s="837">
        <v>1</v>
      </c>
      <c r="T3675" s="836">
        <v>1</v>
      </c>
      <c r="U3675" s="838">
        <v>1</v>
      </c>
    </row>
    <row r="3676" spans="1:21" ht="14.4" customHeight="1" x14ac:dyDescent="0.3">
      <c r="A3676" s="831">
        <v>10</v>
      </c>
      <c r="B3676" s="832" t="s">
        <v>2982</v>
      </c>
      <c r="C3676" s="832" t="s">
        <v>2997</v>
      </c>
      <c r="D3676" s="833" t="s">
        <v>6901</v>
      </c>
      <c r="E3676" s="834" t="s">
        <v>3086</v>
      </c>
      <c r="F3676" s="832" t="s">
        <v>2986</v>
      </c>
      <c r="G3676" s="832" t="s">
        <v>3968</v>
      </c>
      <c r="H3676" s="832" t="s">
        <v>630</v>
      </c>
      <c r="I3676" s="832" t="s">
        <v>5954</v>
      </c>
      <c r="J3676" s="832" t="s">
        <v>5955</v>
      </c>
      <c r="K3676" s="832" t="s">
        <v>5889</v>
      </c>
      <c r="L3676" s="835">
        <v>1658</v>
      </c>
      <c r="M3676" s="835">
        <v>1658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10</v>
      </c>
      <c r="B3677" s="832" t="s">
        <v>2982</v>
      </c>
      <c r="C3677" s="832" t="s">
        <v>2997</v>
      </c>
      <c r="D3677" s="833" t="s">
        <v>6901</v>
      </c>
      <c r="E3677" s="834" t="s">
        <v>3075</v>
      </c>
      <c r="F3677" s="832" t="s">
        <v>2984</v>
      </c>
      <c r="G3677" s="832" t="s">
        <v>3133</v>
      </c>
      <c r="H3677" s="832" t="s">
        <v>630</v>
      </c>
      <c r="I3677" s="832" t="s">
        <v>5812</v>
      </c>
      <c r="J3677" s="832" t="s">
        <v>3135</v>
      </c>
      <c r="K3677" s="832" t="s">
        <v>5813</v>
      </c>
      <c r="L3677" s="835">
        <v>207.45</v>
      </c>
      <c r="M3677" s="835">
        <v>207.45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10</v>
      </c>
      <c r="B3678" s="832" t="s">
        <v>2982</v>
      </c>
      <c r="C3678" s="832" t="s">
        <v>2997</v>
      </c>
      <c r="D3678" s="833" t="s">
        <v>6901</v>
      </c>
      <c r="E3678" s="834" t="s">
        <v>3075</v>
      </c>
      <c r="F3678" s="832" t="s">
        <v>2984</v>
      </c>
      <c r="G3678" s="832" t="s">
        <v>3155</v>
      </c>
      <c r="H3678" s="832" t="s">
        <v>689</v>
      </c>
      <c r="I3678" s="832" t="s">
        <v>2710</v>
      </c>
      <c r="J3678" s="832" t="s">
        <v>2711</v>
      </c>
      <c r="K3678" s="832" t="s">
        <v>2712</v>
      </c>
      <c r="L3678" s="835">
        <v>141.25</v>
      </c>
      <c r="M3678" s="835">
        <v>141.25</v>
      </c>
      <c r="N3678" s="832">
        <v>1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10</v>
      </c>
      <c r="B3679" s="832" t="s">
        <v>2982</v>
      </c>
      <c r="C3679" s="832" t="s">
        <v>2997</v>
      </c>
      <c r="D3679" s="833" t="s">
        <v>6901</v>
      </c>
      <c r="E3679" s="834" t="s">
        <v>3075</v>
      </c>
      <c r="F3679" s="832" t="s">
        <v>2984</v>
      </c>
      <c r="G3679" s="832" t="s">
        <v>4133</v>
      </c>
      <c r="H3679" s="832" t="s">
        <v>630</v>
      </c>
      <c r="I3679" s="832" t="s">
        <v>4451</v>
      </c>
      <c r="J3679" s="832" t="s">
        <v>4452</v>
      </c>
      <c r="K3679" s="832" t="s">
        <v>4136</v>
      </c>
      <c r="L3679" s="835">
        <v>60.88</v>
      </c>
      <c r="M3679" s="835">
        <v>60.88</v>
      </c>
      <c r="N3679" s="832">
        <v>1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10</v>
      </c>
      <c r="B3680" s="832" t="s">
        <v>2982</v>
      </c>
      <c r="C3680" s="832" t="s">
        <v>2997</v>
      </c>
      <c r="D3680" s="833" t="s">
        <v>6901</v>
      </c>
      <c r="E3680" s="834" t="s">
        <v>3075</v>
      </c>
      <c r="F3680" s="832" t="s">
        <v>2984</v>
      </c>
      <c r="G3680" s="832" t="s">
        <v>3383</v>
      </c>
      <c r="H3680" s="832" t="s">
        <v>689</v>
      </c>
      <c r="I3680" s="832" t="s">
        <v>2555</v>
      </c>
      <c r="J3680" s="832" t="s">
        <v>986</v>
      </c>
      <c r="K3680" s="832" t="s">
        <v>2552</v>
      </c>
      <c r="L3680" s="835">
        <v>324.7</v>
      </c>
      <c r="M3680" s="835">
        <v>3247</v>
      </c>
      <c r="N3680" s="832">
        <v>10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10</v>
      </c>
      <c r="B3681" s="832" t="s">
        <v>2982</v>
      </c>
      <c r="C3681" s="832" t="s">
        <v>2997</v>
      </c>
      <c r="D3681" s="833" t="s">
        <v>6901</v>
      </c>
      <c r="E3681" s="834" t="s">
        <v>3049</v>
      </c>
      <c r="F3681" s="832" t="s">
        <v>2984</v>
      </c>
      <c r="G3681" s="832" t="s">
        <v>3232</v>
      </c>
      <c r="H3681" s="832" t="s">
        <v>630</v>
      </c>
      <c r="I3681" s="832" t="s">
        <v>4314</v>
      </c>
      <c r="J3681" s="832" t="s">
        <v>1421</v>
      </c>
      <c r="K3681" s="832" t="s">
        <v>4315</v>
      </c>
      <c r="L3681" s="835">
        <v>462.73</v>
      </c>
      <c r="M3681" s="835">
        <v>2313.65</v>
      </c>
      <c r="N3681" s="832">
        <v>5</v>
      </c>
      <c r="O3681" s="836">
        <v>2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10</v>
      </c>
      <c r="B3682" s="832" t="s">
        <v>2982</v>
      </c>
      <c r="C3682" s="832" t="s">
        <v>2997</v>
      </c>
      <c r="D3682" s="833" t="s">
        <v>6901</v>
      </c>
      <c r="E3682" s="834" t="s">
        <v>3049</v>
      </c>
      <c r="F3682" s="832" t="s">
        <v>2984</v>
      </c>
      <c r="G3682" s="832" t="s">
        <v>3106</v>
      </c>
      <c r="H3682" s="832" t="s">
        <v>689</v>
      </c>
      <c r="I3682" s="832" t="s">
        <v>2588</v>
      </c>
      <c r="J3682" s="832" t="s">
        <v>1288</v>
      </c>
      <c r="K3682" s="832" t="s">
        <v>2589</v>
      </c>
      <c r="L3682" s="835">
        <v>154.36000000000001</v>
      </c>
      <c r="M3682" s="835">
        <v>154.36000000000001</v>
      </c>
      <c r="N3682" s="832">
        <v>1</v>
      </c>
      <c r="O3682" s="836">
        <v>1</v>
      </c>
      <c r="P3682" s="835">
        <v>154.36000000000001</v>
      </c>
      <c r="Q3682" s="837">
        <v>1</v>
      </c>
      <c r="R3682" s="832">
        <v>1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10</v>
      </c>
      <c r="B3683" s="832" t="s">
        <v>2982</v>
      </c>
      <c r="C3683" s="832" t="s">
        <v>2997</v>
      </c>
      <c r="D3683" s="833" t="s">
        <v>6901</v>
      </c>
      <c r="E3683" s="834" t="s">
        <v>3049</v>
      </c>
      <c r="F3683" s="832" t="s">
        <v>2984</v>
      </c>
      <c r="G3683" s="832" t="s">
        <v>3536</v>
      </c>
      <c r="H3683" s="832" t="s">
        <v>630</v>
      </c>
      <c r="I3683" s="832" t="s">
        <v>3537</v>
      </c>
      <c r="J3683" s="832" t="s">
        <v>3538</v>
      </c>
      <c r="K3683" s="832" t="s">
        <v>3539</v>
      </c>
      <c r="L3683" s="835">
        <v>115.26</v>
      </c>
      <c r="M3683" s="835">
        <v>461.04</v>
      </c>
      <c r="N3683" s="832">
        <v>4</v>
      </c>
      <c r="O3683" s="836">
        <v>1</v>
      </c>
      <c r="P3683" s="835">
        <v>230.52</v>
      </c>
      <c r="Q3683" s="837">
        <v>0.5</v>
      </c>
      <c r="R3683" s="832">
        <v>2</v>
      </c>
      <c r="S3683" s="837">
        <v>0.5</v>
      </c>
      <c r="T3683" s="836">
        <v>0.5</v>
      </c>
      <c r="U3683" s="838">
        <v>0.5</v>
      </c>
    </row>
    <row r="3684" spans="1:21" ht="14.4" customHeight="1" x14ac:dyDescent="0.3">
      <c r="A3684" s="831">
        <v>10</v>
      </c>
      <c r="B3684" s="832" t="s">
        <v>2982</v>
      </c>
      <c r="C3684" s="832" t="s">
        <v>2997</v>
      </c>
      <c r="D3684" s="833" t="s">
        <v>6901</v>
      </c>
      <c r="E3684" s="834" t="s">
        <v>3049</v>
      </c>
      <c r="F3684" s="832" t="s">
        <v>2984</v>
      </c>
      <c r="G3684" s="832" t="s">
        <v>3536</v>
      </c>
      <c r="H3684" s="832" t="s">
        <v>630</v>
      </c>
      <c r="I3684" s="832" t="s">
        <v>3537</v>
      </c>
      <c r="J3684" s="832" t="s">
        <v>3538</v>
      </c>
      <c r="K3684" s="832" t="s">
        <v>3539</v>
      </c>
      <c r="L3684" s="835">
        <v>97.96</v>
      </c>
      <c r="M3684" s="835">
        <v>587.76</v>
      </c>
      <c r="N3684" s="832">
        <v>6</v>
      </c>
      <c r="O3684" s="836">
        <v>2.5</v>
      </c>
      <c r="P3684" s="835">
        <v>391.84</v>
      </c>
      <c r="Q3684" s="837">
        <v>0.66666666666666663</v>
      </c>
      <c r="R3684" s="832">
        <v>4</v>
      </c>
      <c r="S3684" s="837">
        <v>0.66666666666666663</v>
      </c>
      <c r="T3684" s="836">
        <v>2</v>
      </c>
      <c r="U3684" s="838">
        <v>0.8</v>
      </c>
    </row>
    <row r="3685" spans="1:21" ht="14.4" customHeight="1" x14ac:dyDescent="0.3">
      <c r="A3685" s="831">
        <v>10</v>
      </c>
      <c r="B3685" s="832" t="s">
        <v>2982</v>
      </c>
      <c r="C3685" s="832" t="s">
        <v>2997</v>
      </c>
      <c r="D3685" s="833" t="s">
        <v>6901</v>
      </c>
      <c r="E3685" s="834" t="s">
        <v>3049</v>
      </c>
      <c r="F3685" s="832" t="s">
        <v>2984</v>
      </c>
      <c r="G3685" s="832" t="s">
        <v>3615</v>
      </c>
      <c r="H3685" s="832" t="s">
        <v>630</v>
      </c>
      <c r="I3685" s="832" t="s">
        <v>5893</v>
      </c>
      <c r="J3685" s="832" t="s">
        <v>5894</v>
      </c>
      <c r="K3685" s="832" t="s">
        <v>5895</v>
      </c>
      <c r="L3685" s="835">
        <v>355.82</v>
      </c>
      <c r="M3685" s="835">
        <v>355.82</v>
      </c>
      <c r="N3685" s="832">
        <v>1</v>
      </c>
      <c r="O3685" s="836">
        <v>0.5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10</v>
      </c>
      <c r="B3686" s="832" t="s">
        <v>2982</v>
      </c>
      <c r="C3686" s="832" t="s">
        <v>2997</v>
      </c>
      <c r="D3686" s="833" t="s">
        <v>6901</v>
      </c>
      <c r="E3686" s="834" t="s">
        <v>3049</v>
      </c>
      <c r="F3686" s="832" t="s">
        <v>2984</v>
      </c>
      <c r="G3686" s="832" t="s">
        <v>3615</v>
      </c>
      <c r="H3686" s="832" t="s">
        <v>630</v>
      </c>
      <c r="I3686" s="832" t="s">
        <v>3616</v>
      </c>
      <c r="J3686" s="832" t="s">
        <v>3617</v>
      </c>
      <c r="K3686" s="832" t="s">
        <v>3618</v>
      </c>
      <c r="L3686" s="835">
        <v>506.37</v>
      </c>
      <c r="M3686" s="835">
        <v>506.37</v>
      </c>
      <c r="N3686" s="832">
        <v>1</v>
      </c>
      <c r="O3686" s="836">
        <v>0.5</v>
      </c>
      <c r="P3686" s="835">
        <v>506.37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10</v>
      </c>
      <c r="B3687" s="832" t="s">
        <v>2982</v>
      </c>
      <c r="C3687" s="832" t="s">
        <v>2997</v>
      </c>
      <c r="D3687" s="833" t="s">
        <v>6901</v>
      </c>
      <c r="E3687" s="834" t="s">
        <v>3049</v>
      </c>
      <c r="F3687" s="832" t="s">
        <v>2984</v>
      </c>
      <c r="G3687" s="832" t="s">
        <v>3267</v>
      </c>
      <c r="H3687" s="832" t="s">
        <v>689</v>
      </c>
      <c r="I3687" s="832" t="s">
        <v>2727</v>
      </c>
      <c r="J3687" s="832" t="s">
        <v>1263</v>
      </c>
      <c r="K3687" s="832" t="s">
        <v>2728</v>
      </c>
      <c r="L3687" s="835">
        <v>138.31</v>
      </c>
      <c r="M3687" s="835">
        <v>414.93</v>
      </c>
      <c r="N3687" s="832">
        <v>3</v>
      </c>
      <c r="O3687" s="836">
        <v>2.5</v>
      </c>
      <c r="P3687" s="835">
        <v>276.62</v>
      </c>
      <c r="Q3687" s="837">
        <v>0.66666666666666663</v>
      </c>
      <c r="R3687" s="832">
        <v>2</v>
      </c>
      <c r="S3687" s="837">
        <v>0.66666666666666663</v>
      </c>
      <c r="T3687" s="836">
        <v>1.5</v>
      </c>
      <c r="U3687" s="838">
        <v>0.6</v>
      </c>
    </row>
    <row r="3688" spans="1:21" ht="14.4" customHeight="1" x14ac:dyDescent="0.3">
      <c r="A3688" s="831">
        <v>10</v>
      </c>
      <c r="B3688" s="832" t="s">
        <v>2982</v>
      </c>
      <c r="C3688" s="832" t="s">
        <v>2997</v>
      </c>
      <c r="D3688" s="833" t="s">
        <v>6901</v>
      </c>
      <c r="E3688" s="834" t="s">
        <v>3049</v>
      </c>
      <c r="F3688" s="832" t="s">
        <v>2984</v>
      </c>
      <c r="G3688" s="832" t="s">
        <v>3267</v>
      </c>
      <c r="H3688" s="832" t="s">
        <v>689</v>
      </c>
      <c r="I3688" s="832" t="s">
        <v>2535</v>
      </c>
      <c r="J3688" s="832" t="s">
        <v>953</v>
      </c>
      <c r="K3688" s="832" t="s">
        <v>2536</v>
      </c>
      <c r="L3688" s="835">
        <v>0</v>
      </c>
      <c r="M3688" s="835">
        <v>0</v>
      </c>
      <c r="N3688" s="832">
        <v>7</v>
      </c>
      <c r="O3688" s="836">
        <v>3</v>
      </c>
      <c r="P3688" s="835">
        <v>0</v>
      </c>
      <c r="Q3688" s="837"/>
      <c r="R3688" s="832">
        <v>4</v>
      </c>
      <c r="S3688" s="837">
        <v>0.5714285714285714</v>
      </c>
      <c r="T3688" s="836">
        <v>1</v>
      </c>
      <c r="U3688" s="838">
        <v>0.33333333333333331</v>
      </c>
    </row>
    <row r="3689" spans="1:21" ht="14.4" customHeight="1" x14ac:dyDescent="0.3">
      <c r="A3689" s="831">
        <v>10</v>
      </c>
      <c r="B3689" s="832" t="s">
        <v>2982</v>
      </c>
      <c r="C3689" s="832" t="s">
        <v>2997</v>
      </c>
      <c r="D3689" s="833" t="s">
        <v>6901</v>
      </c>
      <c r="E3689" s="834" t="s">
        <v>3049</v>
      </c>
      <c r="F3689" s="832" t="s">
        <v>2984</v>
      </c>
      <c r="G3689" s="832" t="s">
        <v>3267</v>
      </c>
      <c r="H3689" s="832" t="s">
        <v>689</v>
      </c>
      <c r="I3689" s="832" t="s">
        <v>2633</v>
      </c>
      <c r="J3689" s="832" t="s">
        <v>1263</v>
      </c>
      <c r="K3689" s="832" t="s">
        <v>2634</v>
      </c>
      <c r="L3689" s="835">
        <v>207.45</v>
      </c>
      <c r="M3689" s="835">
        <v>1244.7</v>
      </c>
      <c r="N3689" s="832">
        <v>6</v>
      </c>
      <c r="O3689" s="836">
        <v>4.5</v>
      </c>
      <c r="P3689" s="835">
        <v>1037.25</v>
      </c>
      <c r="Q3689" s="837">
        <v>0.83333333333333326</v>
      </c>
      <c r="R3689" s="832">
        <v>5</v>
      </c>
      <c r="S3689" s="837">
        <v>0.83333333333333337</v>
      </c>
      <c r="T3689" s="836">
        <v>3.5</v>
      </c>
      <c r="U3689" s="838">
        <v>0.77777777777777779</v>
      </c>
    </row>
    <row r="3690" spans="1:21" ht="14.4" customHeight="1" x14ac:dyDescent="0.3">
      <c r="A3690" s="831">
        <v>10</v>
      </c>
      <c r="B3690" s="832" t="s">
        <v>2982</v>
      </c>
      <c r="C3690" s="832" t="s">
        <v>2997</v>
      </c>
      <c r="D3690" s="833" t="s">
        <v>6901</v>
      </c>
      <c r="E3690" s="834" t="s">
        <v>3049</v>
      </c>
      <c r="F3690" s="832" t="s">
        <v>2984</v>
      </c>
      <c r="G3690" s="832" t="s">
        <v>3267</v>
      </c>
      <c r="H3690" s="832" t="s">
        <v>689</v>
      </c>
      <c r="I3690" s="832" t="s">
        <v>2633</v>
      </c>
      <c r="J3690" s="832" t="s">
        <v>1263</v>
      </c>
      <c r="K3690" s="832" t="s">
        <v>2634</v>
      </c>
      <c r="L3690" s="835">
        <v>176.32</v>
      </c>
      <c r="M3690" s="835">
        <v>1234.24</v>
      </c>
      <c r="N3690" s="832">
        <v>7</v>
      </c>
      <c r="O3690" s="836">
        <v>5.5</v>
      </c>
      <c r="P3690" s="835">
        <v>528.96</v>
      </c>
      <c r="Q3690" s="837">
        <v>0.4285714285714286</v>
      </c>
      <c r="R3690" s="832">
        <v>3</v>
      </c>
      <c r="S3690" s="837">
        <v>0.42857142857142855</v>
      </c>
      <c r="T3690" s="836">
        <v>3</v>
      </c>
      <c r="U3690" s="838">
        <v>0.54545454545454541</v>
      </c>
    </row>
    <row r="3691" spans="1:21" ht="14.4" customHeight="1" x14ac:dyDescent="0.3">
      <c r="A3691" s="831">
        <v>10</v>
      </c>
      <c r="B3691" s="832" t="s">
        <v>2982</v>
      </c>
      <c r="C3691" s="832" t="s">
        <v>2997</v>
      </c>
      <c r="D3691" s="833" t="s">
        <v>6901</v>
      </c>
      <c r="E3691" s="834" t="s">
        <v>3049</v>
      </c>
      <c r="F3691" s="832" t="s">
        <v>2984</v>
      </c>
      <c r="G3691" s="832" t="s">
        <v>5956</v>
      </c>
      <c r="H3691" s="832" t="s">
        <v>630</v>
      </c>
      <c r="I3691" s="832" t="s">
        <v>5957</v>
      </c>
      <c r="J3691" s="832" t="s">
        <v>5958</v>
      </c>
      <c r="K3691" s="832" t="s">
        <v>5959</v>
      </c>
      <c r="L3691" s="835">
        <v>213.49</v>
      </c>
      <c r="M3691" s="835">
        <v>1707.92</v>
      </c>
      <c r="N3691" s="832">
        <v>8</v>
      </c>
      <c r="O3691" s="836">
        <v>7</v>
      </c>
      <c r="P3691" s="835">
        <v>853.96</v>
      </c>
      <c r="Q3691" s="837">
        <v>0.5</v>
      </c>
      <c r="R3691" s="832">
        <v>4</v>
      </c>
      <c r="S3691" s="837">
        <v>0.5</v>
      </c>
      <c r="T3691" s="836">
        <v>3</v>
      </c>
      <c r="U3691" s="838">
        <v>0.42857142857142855</v>
      </c>
    </row>
    <row r="3692" spans="1:21" ht="14.4" customHeight="1" x14ac:dyDescent="0.3">
      <c r="A3692" s="831">
        <v>10</v>
      </c>
      <c r="B3692" s="832" t="s">
        <v>2982</v>
      </c>
      <c r="C3692" s="832" t="s">
        <v>2997</v>
      </c>
      <c r="D3692" s="833" t="s">
        <v>6901</v>
      </c>
      <c r="E3692" s="834" t="s">
        <v>3049</v>
      </c>
      <c r="F3692" s="832" t="s">
        <v>2984</v>
      </c>
      <c r="G3692" s="832" t="s">
        <v>5956</v>
      </c>
      <c r="H3692" s="832" t="s">
        <v>630</v>
      </c>
      <c r="I3692" s="832" t="s">
        <v>5960</v>
      </c>
      <c r="J3692" s="832" t="s">
        <v>5958</v>
      </c>
      <c r="K3692" s="832" t="s">
        <v>5959</v>
      </c>
      <c r="L3692" s="835">
        <v>213.49</v>
      </c>
      <c r="M3692" s="835">
        <v>1280.94</v>
      </c>
      <c r="N3692" s="832">
        <v>6</v>
      </c>
      <c r="O3692" s="836">
        <v>4.5</v>
      </c>
      <c r="P3692" s="835">
        <v>213.49</v>
      </c>
      <c r="Q3692" s="837">
        <v>0.16666666666666666</v>
      </c>
      <c r="R3692" s="832">
        <v>1</v>
      </c>
      <c r="S3692" s="837">
        <v>0.16666666666666666</v>
      </c>
      <c r="T3692" s="836">
        <v>0.5</v>
      </c>
      <c r="U3692" s="838">
        <v>0.1111111111111111</v>
      </c>
    </row>
    <row r="3693" spans="1:21" ht="14.4" customHeight="1" x14ac:dyDescent="0.3">
      <c r="A3693" s="831">
        <v>10</v>
      </c>
      <c r="B3693" s="832" t="s">
        <v>2982</v>
      </c>
      <c r="C3693" s="832" t="s">
        <v>2997</v>
      </c>
      <c r="D3693" s="833" t="s">
        <v>6901</v>
      </c>
      <c r="E3693" s="834" t="s">
        <v>3049</v>
      </c>
      <c r="F3693" s="832" t="s">
        <v>2984</v>
      </c>
      <c r="G3693" s="832" t="s">
        <v>3107</v>
      </c>
      <c r="H3693" s="832" t="s">
        <v>689</v>
      </c>
      <c r="I3693" s="832" t="s">
        <v>4269</v>
      </c>
      <c r="J3693" s="832" t="s">
        <v>3109</v>
      </c>
      <c r="K3693" s="832" t="s">
        <v>4270</v>
      </c>
      <c r="L3693" s="835">
        <v>115.26</v>
      </c>
      <c r="M3693" s="835">
        <v>230.52</v>
      </c>
      <c r="N3693" s="832">
        <v>2</v>
      </c>
      <c r="O3693" s="836">
        <v>1.5</v>
      </c>
      <c r="P3693" s="835">
        <v>230.52</v>
      </c>
      <c r="Q3693" s="837">
        <v>1</v>
      </c>
      <c r="R3693" s="832">
        <v>2</v>
      </c>
      <c r="S3693" s="837">
        <v>1</v>
      </c>
      <c r="T3693" s="836">
        <v>1.5</v>
      </c>
      <c r="U3693" s="838">
        <v>1</v>
      </c>
    </row>
    <row r="3694" spans="1:21" ht="14.4" customHeight="1" x14ac:dyDescent="0.3">
      <c r="A3694" s="831">
        <v>10</v>
      </c>
      <c r="B3694" s="832" t="s">
        <v>2982</v>
      </c>
      <c r="C3694" s="832" t="s">
        <v>2997</v>
      </c>
      <c r="D3694" s="833" t="s">
        <v>6901</v>
      </c>
      <c r="E3694" s="834" t="s">
        <v>3049</v>
      </c>
      <c r="F3694" s="832" t="s">
        <v>2984</v>
      </c>
      <c r="G3694" s="832" t="s">
        <v>3107</v>
      </c>
      <c r="H3694" s="832" t="s">
        <v>689</v>
      </c>
      <c r="I3694" s="832" t="s">
        <v>3108</v>
      </c>
      <c r="J3694" s="832" t="s">
        <v>3109</v>
      </c>
      <c r="K3694" s="832" t="s">
        <v>3110</v>
      </c>
      <c r="L3694" s="835">
        <v>207.45</v>
      </c>
      <c r="M3694" s="835">
        <v>33606.900000000045</v>
      </c>
      <c r="N3694" s="832">
        <v>162</v>
      </c>
      <c r="O3694" s="836">
        <v>119</v>
      </c>
      <c r="P3694" s="835">
        <v>14314.050000000016</v>
      </c>
      <c r="Q3694" s="837">
        <v>0.42592592592592582</v>
      </c>
      <c r="R3694" s="832">
        <v>69</v>
      </c>
      <c r="S3694" s="837">
        <v>0.42592592592592593</v>
      </c>
      <c r="T3694" s="836">
        <v>51</v>
      </c>
      <c r="U3694" s="838">
        <v>0.42857142857142855</v>
      </c>
    </row>
    <row r="3695" spans="1:21" ht="14.4" customHeight="1" x14ac:dyDescent="0.3">
      <c r="A3695" s="831">
        <v>10</v>
      </c>
      <c r="B3695" s="832" t="s">
        <v>2982</v>
      </c>
      <c r="C3695" s="832" t="s">
        <v>2997</v>
      </c>
      <c r="D3695" s="833" t="s">
        <v>6901</v>
      </c>
      <c r="E3695" s="834" t="s">
        <v>3049</v>
      </c>
      <c r="F3695" s="832" t="s">
        <v>2984</v>
      </c>
      <c r="G3695" s="832" t="s">
        <v>3107</v>
      </c>
      <c r="H3695" s="832" t="s">
        <v>689</v>
      </c>
      <c r="I3695" s="832" t="s">
        <v>3108</v>
      </c>
      <c r="J3695" s="832" t="s">
        <v>3109</v>
      </c>
      <c r="K3695" s="832" t="s">
        <v>3110</v>
      </c>
      <c r="L3695" s="835">
        <v>176.32</v>
      </c>
      <c r="M3695" s="835">
        <v>10402.879999999999</v>
      </c>
      <c r="N3695" s="832">
        <v>59</v>
      </c>
      <c r="O3695" s="836">
        <v>43</v>
      </c>
      <c r="P3695" s="835">
        <v>4760.6400000000003</v>
      </c>
      <c r="Q3695" s="837">
        <v>0.45762711864406785</v>
      </c>
      <c r="R3695" s="832">
        <v>27</v>
      </c>
      <c r="S3695" s="837">
        <v>0.4576271186440678</v>
      </c>
      <c r="T3695" s="836">
        <v>19.5</v>
      </c>
      <c r="U3695" s="838">
        <v>0.45348837209302323</v>
      </c>
    </row>
    <row r="3696" spans="1:21" ht="14.4" customHeight="1" x14ac:dyDescent="0.3">
      <c r="A3696" s="831">
        <v>10</v>
      </c>
      <c r="B3696" s="832" t="s">
        <v>2982</v>
      </c>
      <c r="C3696" s="832" t="s">
        <v>2997</v>
      </c>
      <c r="D3696" s="833" t="s">
        <v>6901</v>
      </c>
      <c r="E3696" s="834" t="s">
        <v>3049</v>
      </c>
      <c r="F3696" s="832" t="s">
        <v>2984</v>
      </c>
      <c r="G3696" s="832" t="s">
        <v>3107</v>
      </c>
      <c r="H3696" s="832" t="s">
        <v>630</v>
      </c>
      <c r="I3696" s="832" t="s">
        <v>5747</v>
      </c>
      <c r="J3696" s="832" t="s">
        <v>3287</v>
      </c>
      <c r="K3696" s="832" t="s">
        <v>4270</v>
      </c>
      <c r="L3696" s="835">
        <v>97.96</v>
      </c>
      <c r="M3696" s="835">
        <v>97.96</v>
      </c>
      <c r="N3696" s="832">
        <v>1</v>
      </c>
      <c r="O3696" s="836">
        <v>1</v>
      </c>
      <c r="P3696" s="835">
        <v>97.96</v>
      </c>
      <c r="Q3696" s="837">
        <v>1</v>
      </c>
      <c r="R3696" s="832">
        <v>1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10</v>
      </c>
      <c r="B3697" s="832" t="s">
        <v>2982</v>
      </c>
      <c r="C3697" s="832" t="s">
        <v>2997</v>
      </c>
      <c r="D3697" s="833" t="s">
        <v>6901</v>
      </c>
      <c r="E3697" s="834" t="s">
        <v>3049</v>
      </c>
      <c r="F3697" s="832" t="s">
        <v>2984</v>
      </c>
      <c r="G3697" s="832" t="s">
        <v>3107</v>
      </c>
      <c r="H3697" s="832" t="s">
        <v>630</v>
      </c>
      <c r="I3697" s="832" t="s">
        <v>4398</v>
      </c>
      <c r="J3697" s="832" t="s">
        <v>3287</v>
      </c>
      <c r="K3697" s="832" t="s">
        <v>3110</v>
      </c>
      <c r="L3697" s="835">
        <v>207.45</v>
      </c>
      <c r="M3697" s="835">
        <v>15766.199999999997</v>
      </c>
      <c r="N3697" s="832">
        <v>76</v>
      </c>
      <c r="O3697" s="836">
        <v>54</v>
      </c>
      <c r="P3697" s="835">
        <v>6016.0499999999965</v>
      </c>
      <c r="Q3697" s="837">
        <v>0.38157894736842091</v>
      </c>
      <c r="R3697" s="832">
        <v>29</v>
      </c>
      <c r="S3697" s="837">
        <v>0.38157894736842107</v>
      </c>
      <c r="T3697" s="836">
        <v>20.5</v>
      </c>
      <c r="U3697" s="838">
        <v>0.37962962962962965</v>
      </c>
    </row>
    <row r="3698" spans="1:21" ht="14.4" customHeight="1" x14ac:dyDescent="0.3">
      <c r="A3698" s="831">
        <v>10</v>
      </c>
      <c r="B3698" s="832" t="s">
        <v>2982</v>
      </c>
      <c r="C3698" s="832" t="s">
        <v>2997</v>
      </c>
      <c r="D3698" s="833" t="s">
        <v>6901</v>
      </c>
      <c r="E3698" s="834" t="s">
        <v>3049</v>
      </c>
      <c r="F3698" s="832" t="s">
        <v>2984</v>
      </c>
      <c r="G3698" s="832" t="s">
        <v>3107</v>
      </c>
      <c r="H3698" s="832" t="s">
        <v>630</v>
      </c>
      <c r="I3698" s="832" t="s">
        <v>4398</v>
      </c>
      <c r="J3698" s="832" t="s">
        <v>3287</v>
      </c>
      <c r="K3698" s="832" t="s">
        <v>3110</v>
      </c>
      <c r="L3698" s="835">
        <v>176.32</v>
      </c>
      <c r="M3698" s="835">
        <v>3526.3999999999996</v>
      </c>
      <c r="N3698" s="832">
        <v>20</v>
      </c>
      <c r="O3698" s="836">
        <v>16.5</v>
      </c>
      <c r="P3698" s="835">
        <v>1410.5599999999997</v>
      </c>
      <c r="Q3698" s="837">
        <v>0.39999999999999997</v>
      </c>
      <c r="R3698" s="832">
        <v>8</v>
      </c>
      <c r="S3698" s="837">
        <v>0.4</v>
      </c>
      <c r="T3698" s="836">
        <v>6.5</v>
      </c>
      <c r="U3698" s="838">
        <v>0.39393939393939392</v>
      </c>
    </row>
    <row r="3699" spans="1:21" ht="14.4" customHeight="1" x14ac:dyDescent="0.3">
      <c r="A3699" s="831">
        <v>10</v>
      </c>
      <c r="B3699" s="832" t="s">
        <v>2982</v>
      </c>
      <c r="C3699" s="832" t="s">
        <v>2997</v>
      </c>
      <c r="D3699" s="833" t="s">
        <v>6901</v>
      </c>
      <c r="E3699" s="834" t="s">
        <v>3049</v>
      </c>
      <c r="F3699" s="832" t="s">
        <v>2984</v>
      </c>
      <c r="G3699" s="832" t="s">
        <v>3107</v>
      </c>
      <c r="H3699" s="832" t="s">
        <v>630</v>
      </c>
      <c r="I3699" s="832" t="s">
        <v>5961</v>
      </c>
      <c r="J3699" s="832" t="s">
        <v>3287</v>
      </c>
      <c r="K3699" s="832" t="s">
        <v>5962</v>
      </c>
      <c r="L3699" s="835">
        <v>138.31</v>
      </c>
      <c r="M3699" s="835">
        <v>138.31</v>
      </c>
      <c r="N3699" s="832">
        <v>1</v>
      </c>
      <c r="O3699" s="836">
        <v>1</v>
      </c>
      <c r="P3699" s="835">
        <v>138.31</v>
      </c>
      <c r="Q3699" s="837">
        <v>1</v>
      </c>
      <c r="R3699" s="832">
        <v>1</v>
      </c>
      <c r="S3699" s="837">
        <v>1</v>
      </c>
      <c r="T3699" s="836">
        <v>1</v>
      </c>
      <c r="U3699" s="838">
        <v>1</v>
      </c>
    </row>
    <row r="3700" spans="1:21" ht="14.4" customHeight="1" x14ac:dyDescent="0.3">
      <c r="A3700" s="831">
        <v>10</v>
      </c>
      <c r="B3700" s="832" t="s">
        <v>2982</v>
      </c>
      <c r="C3700" s="832" t="s">
        <v>2997</v>
      </c>
      <c r="D3700" s="833" t="s">
        <v>6901</v>
      </c>
      <c r="E3700" s="834" t="s">
        <v>3049</v>
      </c>
      <c r="F3700" s="832" t="s">
        <v>2984</v>
      </c>
      <c r="G3700" s="832" t="s">
        <v>3107</v>
      </c>
      <c r="H3700" s="832" t="s">
        <v>630</v>
      </c>
      <c r="I3700" s="832" t="s">
        <v>4335</v>
      </c>
      <c r="J3700" s="832" t="s">
        <v>3287</v>
      </c>
      <c r="K3700" s="832" t="s">
        <v>4336</v>
      </c>
      <c r="L3700" s="835">
        <v>103.73</v>
      </c>
      <c r="M3700" s="835">
        <v>6327.5300000000007</v>
      </c>
      <c r="N3700" s="832">
        <v>61</v>
      </c>
      <c r="O3700" s="836">
        <v>45.5</v>
      </c>
      <c r="P3700" s="835">
        <v>2696.98</v>
      </c>
      <c r="Q3700" s="837">
        <v>0.42622950819672129</v>
      </c>
      <c r="R3700" s="832">
        <v>26</v>
      </c>
      <c r="S3700" s="837">
        <v>0.42622950819672129</v>
      </c>
      <c r="T3700" s="836">
        <v>17</v>
      </c>
      <c r="U3700" s="838">
        <v>0.37362637362637363</v>
      </c>
    </row>
    <row r="3701" spans="1:21" ht="14.4" customHeight="1" x14ac:dyDescent="0.3">
      <c r="A3701" s="831">
        <v>10</v>
      </c>
      <c r="B3701" s="832" t="s">
        <v>2982</v>
      </c>
      <c r="C3701" s="832" t="s">
        <v>2997</v>
      </c>
      <c r="D3701" s="833" t="s">
        <v>6901</v>
      </c>
      <c r="E3701" s="834" t="s">
        <v>3049</v>
      </c>
      <c r="F3701" s="832" t="s">
        <v>2984</v>
      </c>
      <c r="G3701" s="832" t="s">
        <v>3107</v>
      </c>
      <c r="H3701" s="832" t="s">
        <v>630</v>
      </c>
      <c r="I3701" s="832" t="s">
        <v>4335</v>
      </c>
      <c r="J3701" s="832" t="s">
        <v>3287</v>
      </c>
      <c r="K3701" s="832" t="s">
        <v>4336</v>
      </c>
      <c r="L3701" s="835">
        <v>88.16</v>
      </c>
      <c r="M3701" s="835">
        <v>793.43999999999994</v>
      </c>
      <c r="N3701" s="832">
        <v>9</v>
      </c>
      <c r="O3701" s="836">
        <v>5</v>
      </c>
      <c r="P3701" s="835">
        <v>352.64</v>
      </c>
      <c r="Q3701" s="837">
        <v>0.44444444444444448</v>
      </c>
      <c r="R3701" s="832">
        <v>4</v>
      </c>
      <c r="S3701" s="837">
        <v>0.44444444444444442</v>
      </c>
      <c r="T3701" s="836">
        <v>2</v>
      </c>
      <c r="U3701" s="838">
        <v>0.4</v>
      </c>
    </row>
    <row r="3702" spans="1:21" ht="14.4" customHeight="1" x14ac:dyDescent="0.3">
      <c r="A3702" s="831">
        <v>10</v>
      </c>
      <c r="B3702" s="832" t="s">
        <v>2982</v>
      </c>
      <c r="C3702" s="832" t="s">
        <v>2997</v>
      </c>
      <c r="D3702" s="833" t="s">
        <v>6901</v>
      </c>
      <c r="E3702" s="834" t="s">
        <v>3049</v>
      </c>
      <c r="F3702" s="832" t="s">
        <v>2984</v>
      </c>
      <c r="G3702" s="832" t="s">
        <v>3107</v>
      </c>
      <c r="H3702" s="832" t="s">
        <v>630</v>
      </c>
      <c r="I3702" s="832" t="s">
        <v>3481</v>
      </c>
      <c r="J3702" s="832" t="s">
        <v>3287</v>
      </c>
      <c r="K3702" s="832" t="s">
        <v>3482</v>
      </c>
      <c r="L3702" s="835">
        <v>23.51</v>
      </c>
      <c r="M3702" s="835">
        <v>493.71000000000004</v>
      </c>
      <c r="N3702" s="832">
        <v>21</v>
      </c>
      <c r="O3702" s="836">
        <v>9</v>
      </c>
      <c r="P3702" s="835">
        <v>305.63</v>
      </c>
      <c r="Q3702" s="837">
        <v>0.61904761904761896</v>
      </c>
      <c r="R3702" s="832">
        <v>13</v>
      </c>
      <c r="S3702" s="837">
        <v>0.61904761904761907</v>
      </c>
      <c r="T3702" s="836">
        <v>4.5</v>
      </c>
      <c r="U3702" s="838">
        <v>0.5</v>
      </c>
    </row>
    <row r="3703" spans="1:21" ht="14.4" customHeight="1" x14ac:dyDescent="0.3">
      <c r="A3703" s="831">
        <v>10</v>
      </c>
      <c r="B3703" s="832" t="s">
        <v>2982</v>
      </c>
      <c r="C3703" s="832" t="s">
        <v>2997</v>
      </c>
      <c r="D3703" s="833" t="s">
        <v>6901</v>
      </c>
      <c r="E3703" s="834" t="s">
        <v>3049</v>
      </c>
      <c r="F3703" s="832" t="s">
        <v>2984</v>
      </c>
      <c r="G3703" s="832" t="s">
        <v>3107</v>
      </c>
      <c r="H3703" s="832" t="s">
        <v>630</v>
      </c>
      <c r="I3703" s="832" t="s">
        <v>3481</v>
      </c>
      <c r="J3703" s="832" t="s">
        <v>3287</v>
      </c>
      <c r="K3703" s="832" t="s">
        <v>3482</v>
      </c>
      <c r="L3703" s="835">
        <v>27.67</v>
      </c>
      <c r="M3703" s="835">
        <v>1577.1900000000005</v>
      </c>
      <c r="N3703" s="832">
        <v>57</v>
      </c>
      <c r="O3703" s="836">
        <v>24.5</v>
      </c>
      <c r="P3703" s="835">
        <v>553.40000000000009</v>
      </c>
      <c r="Q3703" s="837">
        <v>0.35087719298245607</v>
      </c>
      <c r="R3703" s="832">
        <v>20</v>
      </c>
      <c r="S3703" s="837">
        <v>0.35087719298245612</v>
      </c>
      <c r="T3703" s="836">
        <v>8</v>
      </c>
      <c r="U3703" s="838">
        <v>0.32653061224489793</v>
      </c>
    </row>
    <row r="3704" spans="1:21" ht="14.4" customHeight="1" x14ac:dyDescent="0.3">
      <c r="A3704" s="831">
        <v>10</v>
      </c>
      <c r="B3704" s="832" t="s">
        <v>2982</v>
      </c>
      <c r="C3704" s="832" t="s">
        <v>2997</v>
      </c>
      <c r="D3704" s="833" t="s">
        <v>6901</v>
      </c>
      <c r="E3704" s="834" t="s">
        <v>3049</v>
      </c>
      <c r="F3704" s="832" t="s">
        <v>2984</v>
      </c>
      <c r="G3704" s="832" t="s">
        <v>3107</v>
      </c>
      <c r="H3704" s="832" t="s">
        <v>630</v>
      </c>
      <c r="I3704" s="832" t="s">
        <v>5752</v>
      </c>
      <c r="J3704" s="832" t="s">
        <v>3287</v>
      </c>
      <c r="K3704" s="832" t="s">
        <v>3482</v>
      </c>
      <c r="L3704" s="835">
        <v>27.67</v>
      </c>
      <c r="M3704" s="835">
        <v>55.34</v>
      </c>
      <c r="N3704" s="832">
        <v>2</v>
      </c>
      <c r="O3704" s="836">
        <v>0.5</v>
      </c>
      <c r="P3704" s="835">
        <v>55.34</v>
      </c>
      <c r="Q3704" s="837">
        <v>1</v>
      </c>
      <c r="R3704" s="832">
        <v>2</v>
      </c>
      <c r="S3704" s="837">
        <v>1</v>
      </c>
      <c r="T3704" s="836">
        <v>0.5</v>
      </c>
      <c r="U3704" s="838">
        <v>1</v>
      </c>
    </row>
    <row r="3705" spans="1:21" ht="14.4" customHeight="1" x14ac:dyDescent="0.3">
      <c r="A3705" s="831">
        <v>10</v>
      </c>
      <c r="B3705" s="832" t="s">
        <v>2982</v>
      </c>
      <c r="C3705" s="832" t="s">
        <v>2997</v>
      </c>
      <c r="D3705" s="833" t="s">
        <v>6901</v>
      </c>
      <c r="E3705" s="834" t="s">
        <v>3049</v>
      </c>
      <c r="F3705" s="832" t="s">
        <v>2984</v>
      </c>
      <c r="G3705" s="832" t="s">
        <v>3107</v>
      </c>
      <c r="H3705" s="832" t="s">
        <v>630</v>
      </c>
      <c r="I3705" s="832" t="s">
        <v>5963</v>
      </c>
      <c r="J3705" s="832" t="s">
        <v>5754</v>
      </c>
      <c r="K3705" s="832" t="s">
        <v>2856</v>
      </c>
      <c r="L3705" s="835">
        <v>207.45</v>
      </c>
      <c r="M3705" s="835">
        <v>829.8</v>
      </c>
      <c r="N3705" s="832">
        <v>4</v>
      </c>
      <c r="O3705" s="836">
        <v>3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10</v>
      </c>
      <c r="B3706" s="832" t="s">
        <v>2982</v>
      </c>
      <c r="C3706" s="832" t="s">
        <v>2997</v>
      </c>
      <c r="D3706" s="833" t="s">
        <v>6901</v>
      </c>
      <c r="E3706" s="834" t="s">
        <v>3049</v>
      </c>
      <c r="F3706" s="832" t="s">
        <v>2984</v>
      </c>
      <c r="G3706" s="832" t="s">
        <v>3107</v>
      </c>
      <c r="H3706" s="832" t="s">
        <v>630</v>
      </c>
      <c r="I3706" s="832" t="s">
        <v>5963</v>
      </c>
      <c r="J3706" s="832" t="s">
        <v>5754</v>
      </c>
      <c r="K3706" s="832" t="s">
        <v>2856</v>
      </c>
      <c r="L3706" s="835">
        <v>176.32</v>
      </c>
      <c r="M3706" s="835">
        <v>176.32</v>
      </c>
      <c r="N3706" s="832">
        <v>1</v>
      </c>
      <c r="O3706" s="836">
        <v>0.5</v>
      </c>
      <c r="P3706" s="835">
        <v>176.32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10</v>
      </c>
      <c r="B3707" s="832" t="s">
        <v>2982</v>
      </c>
      <c r="C3707" s="832" t="s">
        <v>2997</v>
      </c>
      <c r="D3707" s="833" t="s">
        <v>6901</v>
      </c>
      <c r="E3707" s="834" t="s">
        <v>3049</v>
      </c>
      <c r="F3707" s="832" t="s">
        <v>2984</v>
      </c>
      <c r="G3707" s="832" t="s">
        <v>3107</v>
      </c>
      <c r="H3707" s="832" t="s">
        <v>630</v>
      </c>
      <c r="I3707" s="832" t="s">
        <v>5964</v>
      </c>
      <c r="J3707" s="832" t="s">
        <v>5965</v>
      </c>
      <c r="K3707" s="832" t="s">
        <v>5966</v>
      </c>
      <c r="L3707" s="835">
        <v>23.51</v>
      </c>
      <c r="M3707" s="835">
        <v>235.10000000000002</v>
      </c>
      <c r="N3707" s="832">
        <v>10</v>
      </c>
      <c r="O3707" s="836">
        <v>3.5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10</v>
      </c>
      <c r="B3708" s="832" t="s">
        <v>2982</v>
      </c>
      <c r="C3708" s="832" t="s">
        <v>2997</v>
      </c>
      <c r="D3708" s="833" t="s">
        <v>6901</v>
      </c>
      <c r="E3708" s="834" t="s">
        <v>3049</v>
      </c>
      <c r="F3708" s="832" t="s">
        <v>2984</v>
      </c>
      <c r="G3708" s="832" t="s">
        <v>3107</v>
      </c>
      <c r="H3708" s="832" t="s">
        <v>630</v>
      </c>
      <c r="I3708" s="832" t="s">
        <v>5964</v>
      </c>
      <c r="J3708" s="832" t="s">
        <v>5965</v>
      </c>
      <c r="K3708" s="832" t="s">
        <v>5966</v>
      </c>
      <c r="L3708" s="835">
        <v>27.67</v>
      </c>
      <c r="M3708" s="835">
        <v>55.34</v>
      </c>
      <c r="N3708" s="832">
        <v>2</v>
      </c>
      <c r="O3708" s="836">
        <v>0.5</v>
      </c>
      <c r="P3708" s="835">
        <v>55.34</v>
      </c>
      <c r="Q3708" s="837">
        <v>1</v>
      </c>
      <c r="R3708" s="832">
        <v>2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10</v>
      </c>
      <c r="B3709" s="832" t="s">
        <v>2982</v>
      </c>
      <c r="C3709" s="832" t="s">
        <v>2997</v>
      </c>
      <c r="D3709" s="833" t="s">
        <v>6901</v>
      </c>
      <c r="E3709" s="834" t="s">
        <v>3049</v>
      </c>
      <c r="F3709" s="832" t="s">
        <v>2984</v>
      </c>
      <c r="G3709" s="832" t="s">
        <v>3107</v>
      </c>
      <c r="H3709" s="832" t="s">
        <v>630</v>
      </c>
      <c r="I3709" s="832" t="s">
        <v>5967</v>
      </c>
      <c r="J3709" s="832" t="s">
        <v>5965</v>
      </c>
      <c r="K3709" s="832" t="s">
        <v>5968</v>
      </c>
      <c r="L3709" s="835">
        <v>0</v>
      </c>
      <c r="M3709" s="835">
        <v>0</v>
      </c>
      <c r="N3709" s="832">
        <v>3</v>
      </c>
      <c r="O3709" s="836">
        <v>1</v>
      </c>
      <c r="P3709" s="835"/>
      <c r="Q3709" s="837"/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10</v>
      </c>
      <c r="B3710" s="832" t="s">
        <v>2982</v>
      </c>
      <c r="C3710" s="832" t="s">
        <v>2997</v>
      </c>
      <c r="D3710" s="833" t="s">
        <v>6901</v>
      </c>
      <c r="E3710" s="834" t="s">
        <v>3049</v>
      </c>
      <c r="F3710" s="832" t="s">
        <v>2984</v>
      </c>
      <c r="G3710" s="832" t="s">
        <v>5756</v>
      </c>
      <c r="H3710" s="832" t="s">
        <v>630</v>
      </c>
      <c r="I3710" s="832" t="s">
        <v>5757</v>
      </c>
      <c r="J3710" s="832" t="s">
        <v>5758</v>
      </c>
      <c r="K3710" s="832" t="s">
        <v>5759</v>
      </c>
      <c r="L3710" s="835">
        <v>68.819999999999993</v>
      </c>
      <c r="M3710" s="835">
        <v>206.45999999999998</v>
      </c>
      <c r="N3710" s="832">
        <v>3</v>
      </c>
      <c r="O3710" s="836">
        <v>1.5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10</v>
      </c>
      <c r="B3711" s="832" t="s">
        <v>2982</v>
      </c>
      <c r="C3711" s="832" t="s">
        <v>2997</v>
      </c>
      <c r="D3711" s="833" t="s">
        <v>6901</v>
      </c>
      <c r="E3711" s="834" t="s">
        <v>3049</v>
      </c>
      <c r="F3711" s="832" t="s">
        <v>2984</v>
      </c>
      <c r="G3711" s="832" t="s">
        <v>3540</v>
      </c>
      <c r="H3711" s="832" t="s">
        <v>689</v>
      </c>
      <c r="I3711" s="832" t="s">
        <v>3725</v>
      </c>
      <c r="J3711" s="832" t="s">
        <v>3726</v>
      </c>
      <c r="K3711" s="832" t="s">
        <v>3543</v>
      </c>
      <c r="L3711" s="835">
        <v>1065.22</v>
      </c>
      <c r="M3711" s="835">
        <v>5326.1</v>
      </c>
      <c r="N3711" s="832">
        <v>5</v>
      </c>
      <c r="O3711" s="836">
        <v>4</v>
      </c>
      <c r="P3711" s="835">
        <v>3195.66</v>
      </c>
      <c r="Q3711" s="837">
        <v>0.6</v>
      </c>
      <c r="R3711" s="832">
        <v>3</v>
      </c>
      <c r="S3711" s="837">
        <v>0.6</v>
      </c>
      <c r="T3711" s="836">
        <v>2.5</v>
      </c>
      <c r="U3711" s="838">
        <v>0.625</v>
      </c>
    </row>
    <row r="3712" spans="1:21" ht="14.4" customHeight="1" x14ac:dyDescent="0.3">
      <c r="A3712" s="831">
        <v>10</v>
      </c>
      <c r="B3712" s="832" t="s">
        <v>2982</v>
      </c>
      <c r="C3712" s="832" t="s">
        <v>2997</v>
      </c>
      <c r="D3712" s="833" t="s">
        <v>6901</v>
      </c>
      <c r="E3712" s="834" t="s">
        <v>3049</v>
      </c>
      <c r="F3712" s="832" t="s">
        <v>2984</v>
      </c>
      <c r="G3712" s="832" t="s">
        <v>3540</v>
      </c>
      <c r="H3712" s="832" t="s">
        <v>689</v>
      </c>
      <c r="I3712" s="832" t="s">
        <v>5969</v>
      </c>
      <c r="J3712" s="832" t="s">
        <v>3726</v>
      </c>
      <c r="K3712" s="832" t="s">
        <v>5970</v>
      </c>
      <c r="L3712" s="835">
        <v>1042.4000000000001</v>
      </c>
      <c r="M3712" s="835">
        <v>10424</v>
      </c>
      <c r="N3712" s="832">
        <v>10</v>
      </c>
      <c r="O3712" s="836">
        <v>6</v>
      </c>
      <c r="P3712" s="835">
        <v>3127.2000000000003</v>
      </c>
      <c r="Q3712" s="837">
        <v>0.30000000000000004</v>
      </c>
      <c r="R3712" s="832">
        <v>3</v>
      </c>
      <c r="S3712" s="837">
        <v>0.3</v>
      </c>
      <c r="T3712" s="836">
        <v>1.5</v>
      </c>
      <c r="U3712" s="838">
        <v>0.25</v>
      </c>
    </row>
    <row r="3713" spans="1:21" ht="14.4" customHeight="1" x14ac:dyDescent="0.3">
      <c r="A3713" s="831">
        <v>10</v>
      </c>
      <c r="B3713" s="832" t="s">
        <v>2982</v>
      </c>
      <c r="C3713" s="832" t="s">
        <v>2997</v>
      </c>
      <c r="D3713" s="833" t="s">
        <v>6901</v>
      </c>
      <c r="E3713" s="834" t="s">
        <v>3049</v>
      </c>
      <c r="F3713" s="832" t="s">
        <v>2984</v>
      </c>
      <c r="G3713" s="832" t="s">
        <v>3882</v>
      </c>
      <c r="H3713" s="832" t="s">
        <v>630</v>
      </c>
      <c r="I3713" s="832" t="s">
        <v>3883</v>
      </c>
      <c r="J3713" s="832" t="s">
        <v>1391</v>
      </c>
      <c r="K3713" s="832" t="s">
        <v>3884</v>
      </c>
      <c r="L3713" s="835">
        <v>92.85</v>
      </c>
      <c r="M3713" s="835">
        <v>278.54999999999995</v>
      </c>
      <c r="N3713" s="832">
        <v>3</v>
      </c>
      <c r="O3713" s="836">
        <v>1.5</v>
      </c>
      <c r="P3713" s="835">
        <v>92.85</v>
      </c>
      <c r="Q3713" s="837">
        <v>0.33333333333333337</v>
      </c>
      <c r="R3713" s="832">
        <v>1</v>
      </c>
      <c r="S3713" s="837">
        <v>0.33333333333333331</v>
      </c>
      <c r="T3713" s="836">
        <v>0.5</v>
      </c>
      <c r="U3713" s="838">
        <v>0.33333333333333331</v>
      </c>
    </row>
    <row r="3714" spans="1:21" ht="14.4" customHeight="1" x14ac:dyDescent="0.3">
      <c r="A3714" s="831">
        <v>10</v>
      </c>
      <c r="B3714" s="832" t="s">
        <v>2982</v>
      </c>
      <c r="C3714" s="832" t="s">
        <v>2997</v>
      </c>
      <c r="D3714" s="833" t="s">
        <v>6901</v>
      </c>
      <c r="E3714" s="834" t="s">
        <v>3049</v>
      </c>
      <c r="F3714" s="832" t="s">
        <v>2984</v>
      </c>
      <c r="G3714" s="832" t="s">
        <v>3882</v>
      </c>
      <c r="H3714" s="832" t="s">
        <v>630</v>
      </c>
      <c r="I3714" s="832" t="s">
        <v>5762</v>
      </c>
      <c r="J3714" s="832" t="s">
        <v>1391</v>
      </c>
      <c r="K3714" s="832" t="s">
        <v>5763</v>
      </c>
      <c r="L3714" s="835">
        <v>119.38</v>
      </c>
      <c r="M3714" s="835">
        <v>238.76</v>
      </c>
      <c r="N3714" s="832">
        <v>2</v>
      </c>
      <c r="O3714" s="836">
        <v>1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10</v>
      </c>
      <c r="B3715" s="832" t="s">
        <v>2982</v>
      </c>
      <c r="C3715" s="832" t="s">
        <v>2997</v>
      </c>
      <c r="D3715" s="833" t="s">
        <v>6901</v>
      </c>
      <c r="E3715" s="834" t="s">
        <v>3049</v>
      </c>
      <c r="F3715" s="832" t="s">
        <v>2984</v>
      </c>
      <c r="G3715" s="832" t="s">
        <v>3882</v>
      </c>
      <c r="H3715" s="832" t="s">
        <v>630</v>
      </c>
      <c r="I3715" s="832" t="s">
        <v>4083</v>
      </c>
      <c r="J3715" s="832" t="s">
        <v>1391</v>
      </c>
      <c r="K3715" s="832" t="s">
        <v>4084</v>
      </c>
      <c r="L3715" s="835">
        <v>477.5</v>
      </c>
      <c r="M3715" s="835">
        <v>477.5</v>
      </c>
      <c r="N3715" s="832">
        <v>1</v>
      </c>
      <c r="O3715" s="836">
        <v>0.5</v>
      </c>
      <c r="P3715" s="835">
        <v>477.5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10</v>
      </c>
      <c r="B3716" s="832" t="s">
        <v>2982</v>
      </c>
      <c r="C3716" s="832" t="s">
        <v>2997</v>
      </c>
      <c r="D3716" s="833" t="s">
        <v>6901</v>
      </c>
      <c r="E3716" s="834" t="s">
        <v>3049</v>
      </c>
      <c r="F3716" s="832" t="s">
        <v>2984</v>
      </c>
      <c r="G3716" s="832" t="s">
        <v>3208</v>
      </c>
      <c r="H3716" s="832" t="s">
        <v>630</v>
      </c>
      <c r="I3716" s="832" t="s">
        <v>4337</v>
      </c>
      <c r="J3716" s="832" t="s">
        <v>1597</v>
      </c>
      <c r="K3716" s="832" t="s">
        <v>3210</v>
      </c>
      <c r="L3716" s="835">
        <v>140.96</v>
      </c>
      <c r="M3716" s="835">
        <v>140.96</v>
      </c>
      <c r="N3716" s="832">
        <v>1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10</v>
      </c>
      <c r="B3717" s="832" t="s">
        <v>2982</v>
      </c>
      <c r="C3717" s="832" t="s">
        <v>2997</v>
      </c>
      <c r="D3717" s="833" t="s">
        <v>6901</v>
      </c>
      <c r="E3717" s="834" t="s">
        <v>3049</v>
      </c>
      <c r="F3717" s="832" t="s">
        <v>2984</v>
      </c>
      <c r="G3717" s="832" t="s">
        <v>4404</v>
      </c>
      <c r="H3717" s="832" t="s">
        <v>630</v>
      </c>
      <c r="I3717" s="832" t="s">
        <v>4408</v>
      </c>
      <c r="J3717" s="832" t="s">
        <v>4406</v>
      </c>
      <c r="K3717" s="832" t="s">
        <v>4409</v>
      </c>
      <c r="L3717" s="835">
        <v>138.31</v>
      </c>
      <c r="M3717" s="835">
        <v>138.31</v>
      </c>
      <c r="N3717" s="832">
        <v>1</v>
      </c>
      <c r="O3717" s="836">
        <v>1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10</v>
      </c>
      <c r="B3718" s="832" t="s">
        <v>2982</v>
      </c>
      <c r="C3718" s="832" t="s">
        <v>2997</v>
      </c>
      <c r="D3718" s="833" t="s">
        <v>6901</v>
      </c>
      <c r="E3718" s="834" t="s">
        <v>3049</v>
      </c>
      <c r="F3718" s="832" t="s">
        <v>2984</v>
      </c>
      <c r="G3718" s="832" t="s">
        <v>3544</v>
      </c>
      <c r="H3718" s="832" t="s">
        <v>689</v>
      </c>
      <c r="I3718" s="832" t="s">
        <v>2784</v>
      </c>
      <c r="J3718" s="832" t="s">
        <v>1639</v>
      </c>
      <c r="K3718" s="832" t="s">
        <v>2785</v>
      </c>
      <c r="L3718" s="835">
        <v>106.75</v>
      </c>
      <c r="M3718" s="835">
        <v>854</v>
      </c>
      <c r="N3718" s="832">
        <v>8</v>
      </c>
      <c r="O3718" s="836">
        <v>4.5</v>
      </c>
      <c r="P3718" s="835">
        <v>533.75</v>
      </c>
      <c r="Q3718" s="837">
        <v>0.625</v>
      </c>
      <c r="R3718" s="832">
        <v>5</v>
      </c>
      <c r="S3718" s="837">
        <v>0.625</v>
      </c>
      <c r="T3718" s="836">
        <v>2.5</v>
      </c>
      <c r="U3718" s="838">
        <v>0.55555555555555558</v>
      </c>
    </row>
    <row r="3719" spans="1:21" ht="14.4" customHeight="1" x14ac:dyDescent="0.3">
      <c r="A3719" s="831">
        <v>10</v>
      </c>
      <c r="B3719" s="832" t="s">
        <v>2982</v>
      </c>
      <c r="C3719" s="832" t="s">
        <v>2997</v>
      </c>
      <c r="D3719" s="833" t="s">
        <v>6901</v>
      </c>
      <c r="E3719" s="834" t="s">
        <v>3049</v>
      </c>
      <c r="F3719" s="832" t="s">
        <v>2984</v>
      </c>
      <c r="G3719" s="832" t="s">
        <v>3544</v>
      </c>
      <c r="H3719" s="832" t="s">
        <v>689</v>
      </c>
      <c r="I3719" s="832" t="s">
        <v>3545</v>
      </c>
      <c r="J3719" s="832" t="s">
        <v>3546</v>
      </c>
      <c r="K3719" s="832" t="s">
        <v>3547</v>
      </c>
      <c r="L3719" s="835">
        <v>204.72</v>
      </c>
      <c r="M3719" s="835">
        <v>3070.8</v>
      </c>
      <c r="N3719" s="832">
        <v>15</v>
      </c>
      <c r="O3719" s="836">
        <v>6</v>
      </c>
      <c r="P3719" s="835">
        <v>2251.92</v>
      </c>
      <c r="Q3719" s="837">
        <v>0.73333333333333328</v>
      </c>
      <c r="R3719" s="832">
        <v>11</v>
      </c>
      <c r="S3719" s="837">
        <v>0.73333333333333328</v>
      </c>
      <c r="T3719" s="836">
        <v>3.5</v>
      </c>
      <c r="U3719" s="838">
        <v>0.58333333333333337</v>
      </c>
    </row>
    <row r="3720" spans="1:21" ht="14.4" customHeight="1" x14ac:dyDescent="0.3">
      <c r="A3720" s="831">
        <v>10</v>
      </c>
      <c r="B3720" s="832" t="s">
        <v>2982</v>
      </c>
      <c r="C3720" s="832" t="s">
        <v>2997</v>
      </c>
      <c r="D3720" s="833" t="s">
        <v>6901</v>
      </c>
      <c r="E3720" s="834" t="s">
        <v>3049</v>
      </c>
      <c r="F3720" s="832" t="s">
        <v>2984</v>
      </c>
      <c r="G3720" s="832" t="s">
        <v>3544</v>
      </c>
      <c r="H3720" s="832" t="s">
        <v>689</v>
      </c>
      <c r="I3720" s="832" t="s">
        <v>3545</v>
      </c>
      <c r="J3720" s="832" t="s">
        <v>3546</v>
      </c>
      <c r="K3720" s="832" t="s">
        <v>3547</v>
      </c>
      <c r="L3720" s="835">
        <v>132.01</v>
      </c>
      <c r="M3720" s="835">
        <v>21121.600000000006</v>
      </c>
      <c r="N3720" s="832">
        <v>160</v>
      </c>
      <c r="O3720" s="836">
        <v>50.5</v>
      </c>
      <c r="P3720" s="835">
        <v>9240.7000000000007</v>
      </c>
      <c r="Q3720" s="837">
        <v>0.43749999999999989</v>
      </c>
      <c r="R3720" s="832">
        <v>70</v>
      </c>
      <c r="S3720" s="837">
        <v>0.4375</v>
      </c>
      <c r="T3720" s="836">
        <v>21</v>
      </c>
      <c r="U3720" s="838">
        <v>0.41584158415841582</v>
      </c>
    </row>
    <row r="3721" spans="1:21" ht="14.4" customHeight="1" x14ac:dyDescent="0.3">
      <c r="A3721" s="831">
        <v>10</v>
      </c>
      <c r="B3721" s="832" t="s">
        <v>2982</v>
      </c>
      <c r="C3721" s="832" t="s">
        <v>2997</v>
      </c>
      <c r="D3721" s="833" t="s">
        <v>6901</v>
      </c>
      <c r="E3721" s="834" t="s">
        <v>3049</v>
      </c>
      <c r="F3721" s="832" t="s">
        <v>2984</v>
      </c>
      <c r="G3721" s="832" t="s">
        <v>3544</v>
      </c>
      <c r="H3721" s="832" t="s">
        <v>689</v>
      </c>
      <c r="I3721" s="832" t="s">
        <v>2528</v>
      </c>
      <c r="J3721" s="832" t="s">
        <v>784</v>
      </c>
      <c r="K3721" s="832" t="s">
        <v>2529</v>
      </c>
      <c r="L3721" s="835">
        <v>120.15</v>
      </c>
      <c r="M3721" s="835">
        <v>12255.299999999992</v>
      </c>
      <c r="N3721" s="832">
        <v>102</v>
      </c>
      <c r="O3721" s="836">
        <v>75.5</v>
      </c>
      <c r="P3721" s="835">
        <v>5046.2999999999993</v>
      </c>
      <c r="Q3721" s="837">
        <v>0.41176470588235314</v>
      </c>
      <c r="R3721" s="832">
        <v>42</v>
      </c>
      <c r="S3721" s="837">
        <v>0.41176470588235292</v>
      </c>
      <c r="T3721" s="836">
        <v>27</v>
      </c>
      <c r="U3721" s="838">
        <v>0.35761589403973509</v>
      </c>
    </row>
    <row r="3722" spans="1:21" ht="14.4" customHeight="1" x14ac:dyDescent="0.3">
      <c r="A3722" s="831">
        <v>10</v>
      </c>
      <c r="B3722" s="832" t="s">
        <v>2982</v>
      </c>
      <c r="C3722" s="832" t="s">
        <v>2997</v>
      </c>
      <c r="D3722" s="833" t="s">
        <v>6901</v>
      </c>
      <c r="E3722" s="834" t="s">
        <v>3049</v>
      </c>
      <c r="F3722" s="832" t="s">
        <v>2984</v>
      </c>
      <c r="G3722" s="832" t="s">
        <v>3544</v>
      </c>
      <c r="H3722" s="832" t="s">
        <v>689</v>
      </c>
      <c r="I3722" s="832" t="s">
        <v>5066</v>
      </c>
      <c r="J3722" s="832" t="s">
        <v>5067</v>
      </c>
      <c r="K3722" s="832" t="s">
        <v>5068</v>
      </c>
      <c r="L3722" s="835">
        <v>213.49</v>
      </c>
      <c r="M3722" s="835">
        <v>1494.43</v>
      </c>
      <c r="N3722" s="832">
        <v>7</v>
      </c>
      <c r="O3722" s="836">
        <v>2.5</v>
      </c>
      <c r="P3722" s="835">
        <v>1280.94</v>
      </c>
      <c r="Q3722" s="837">
        <v>0.8571428571428571</v>
      </c>
      <c r="R3722" s="832">
        <v>6</v>
      </c>
      <c r="S3722" s="837">
        <v>0.8571428571428571</v>
      </c>
      <c r="T3722" s="836">
        <v>1.5</v>
      </c>
      <c r="U3722" s="838">
        <v>0.6</v>
      </c>
    </row>
    <row r="3723" spans="1:21" ht="14.4" customHeight="1" x14ac:dyDescent="0.3">
      <c r="A3723" s="831">
        <v>10</v>
      </c>
      <c r="B3723" s="832" t="s">
        <v>2982</v>
      </c>
      <c r="C3723" s="832" t="s">
        <v>2997</v>
      </c>
      <c r="D3723" s="833" t="s">
        <v>6901</v>
      </c>
      <c r="E3723" s="834" t="s">
        <v>3049</v>
      </c>
      <c r="F3723" s="832" t="s">
        <v>2984</v>
      </c>
      <c r="G3723" s="832" t="s">
        <v>3486</v>
      </c>
      <c r="H3723" s="832" t="s">
        <v>630</v>
      </c>
      <c r="I3723" s="832" t="s">
        <v>3487</v>
      </c>
      <c r="J3723" s="832" t="s">
        <v>3488</v>
      </c>
      <c r="K3723" s="832" t="s">
        <v>3489</v>
      </c>
      <c r="L3723" s="835">
        <v>121.07</v>
      </c>
      <c r="M3723" s="835">
        <v>8595.9700000000012</v>
      </c>
      <c r="N3723" s="832">
        <v>71</v>
      </c>
      <c r="O3723" s="836">
        <v>48</v>
      </c>
      <c r="P3723" s="835">
        <v>3753.1700000000014</v>
      </c>
      <c r="Q3723" s="837">
        <v>0.43661971830985924</v>
      </c>
      <c r="R3723" s="832">
        <v>31</v>
      </c>
      <c r="S3723" s="837">
        <v>0.43661971830985913</v>
      </c>
      <c r="T3723" s="836">
        <v>20</v>
      </c>
      <c r="U3723" s="838">
        <v>0.41666666666666669</v>
      </c>
    </row>
    <row r="3724" spans="1:21" ht="14.4" customHeight="1" x14ac:dyDescent="0.3">
      <c r="A3724" s="831">
        <v>10</v>
      </c>
      <c r="B3724" s="832" t="s">
        <v>2982</v>
      </c>
      <c r="C3724" s="832" t="s">
        <v>2997</v>
      </c>
      <c r="D3724" s="833" t="s">
        <v>6901</v>
      </c>
      <c r="E3724" s="834" t="s">
        <v>3049</v>
      </c>
      <c r="F3724" s="832" t="s">
        <v>2984</v>
      </c>
      <c r="G3724" s="832" t="s">
        <v>3115</v>
      </c>
      <c r="H3724" s="832" t="s">
        <v>630</v>
      </c>
      <c r="I3724" s="832" t="s">
        <v>3116</v>
      </c>
      <c r="J3724" s="832" t="s">
        <v>949</v>
      </c>
      <c r="K3724" s="832" t="s">
        <v>3117</v>
      </c>
      <c r="L3724" s="835">
        <v>34.15</v>
      </c>
      <c r="M3724" s="835">
        <v>1092.7999999999997</v>
      </c>
      <c r="N3724" s="832">
        <v>32</v>
      </c>
      <c r="O3724" s="836">
        <v>21.5</v>
      </c>
      <c r="P3724" s="835">
        <v>409.7999999999999</v>
      </c>
      <c r="Q3724" s="837">
        <v>0.375</v>
      </c>
      <c r="R3724" s="832">
        <v>12</v>
      </c>
      <c r="S3724" s="837">
        <v>0.375</v>
      </c>
      <c r="T3724" s="836">
        <v>8</v>
      </c>
      <c r="U3724" s="838">
        <v>0.37209302325581395</v>
      </c>
    </row>
    <row r="3725" spans="1:21" ht="14.4" customHeight="1" x14ac:dyDescent="0.3">
      <c r="A3725" s="831">
        <v>10</v>
      </c>
      <c r="B3725" s="832" t="s">
        <v>2982</v>
      </c>
      <c r="C3725" s="832" t="s">
        <v>2997</v>
      </c>
      <c r="D3725" s="833" t="s">
        <v>6901</v>
      </c>
      <c r="E3725" s="834" t="s">
        <v>3049</v>
      </c>
      <c r="F3725" s="832" t="s">
        <v>2984</v>
      </c>
      <c r="G3725" s="832" t="s">
        <v>3115</v>
      </c>
      <c r="H3725" s="832" t="s">
        <v>630</v>
      </c>
      <c r="I3725" s="832" t="s">
        <v>3118</v>
      </c>
      <c r="J3725" s="832" t="s">
        <v>949</v>
      </c>
      <c r="K3725" s="832" t="s">
        <v>3117</v>
      </c>
      <c r="L3725" s="835">
        <v>34.15</v>
      </c>
      <c r="M3725" s="835">
        <v>136.6</v>
      </c>
      <c r="N3725" s="832">
        <v>4</v>
      </c>
      <c r="O3725" s="836">
        <v>3.5</v>
      </c>
      <c r="P3725" s="835">
        <v>34.15</v>
      </c>
      <c r="Q3725" s="837">
        <v>0.25</v>
      </c>
      <c r="R3725" s="832">
        <v>1</v>
      </c>
      <c r="S3725" s="837">
        <v>0.25</v>
      </c>
      <c r="T3725" s="836">
        <v>0.5</v>
      </c>
      <c r="U3725" s="838">
        <v>0.14285714285714285</v>
      </c>
    </row>
    <row r="3726" spans="1:21" ht="14.4" customHeight="1" x14ac:dyDescent="0.3">
      <c r="A3726" s="831">
        <v>10</v>
      </c>
      <c r="B3726" s="832" t="s">
        <v>2982</v>
      </c>
      <c r="C3726" s="832" t="s">
        <v>2997</v>
      </c>
      <c r="D3726" s="833" t="s">
        <v>6901</v>
      </c>
      <c r="E3726" s="834" t="s">
        <v>3049</v>
      </c>
      <c r="F3726" s="832" t="s">
        <v>2984</v>
      </c>
      <c r="G3726" s="832" t="s">
        <v>4316</v>
      </c>
      <c r="H3726" s="832" t="s">
        <v>689</v>
      </c>
      <c r="I3726" s="832" t="s">
        <v>5911</v>
      </c>
      <c r="J3726" s="832" t="s">
        <v>4318</v>
      </c>
      <c r="K3726" s="832" t="s">
        <v>4909</v>
      </c>
      <c r="L3726" s="835">
        <v>434.19</v>
      </c>
      <c r="M3726" s="835">
        <v>5644.4699999999993</v>
      </c>
      <c r="N3726" s="832">
        <v>13</v>
      </c>
      <c r="O3726" s="836">
        <v>3.5</v>
      </c>
      <c r="P3726" s="835">
        <v>4776.0899999999992</v>
      </c>
      <c r="Q3726" s="837">
        <v>0.84615384615384615</v>
      </c>
      <c r="R3726" s="832">
        <v>11</v>
      </c>
      <c r="S3726" s="837">
        <v>0.84615384615384615</v>
      </c>
      <c r="T3726" s="836">
        <v>3</v>
      </c>
      <c r="U3726" s="838">
        <v>0.8571428571428571</v>
      </c>
    </row>
    <row r="3727" spans="1:21" ht="14.4" customHeight="1" x14ac:dyDescent="0.3">
      <c r="A3727" s="831">
        <v>10</v>
      </c>
      <c r="B3727" s="832" t="s">
        <v>2982</v>
      </c>
      <c r="C3727" s="832" t="s">
        <v>2997</v>
      </c>
      <c r="D3727" s="833" t="s">
        <v>6901</v>
      </c>
      <c r="E3727" s="834" t="s">
        <v>3049</v>
      </c>
      <c r="F3727" s="832" t="s">
        <v>2984</v>
      </c>
      <c r="G3727" s="832" t="s">
        <v>4316</v>
      </c>
      <c r="H3727" s="832" t="s">
        <v>630</v>
      </c>
      <c r="I3727" s="832" t="s">
        <v>4317</v>
      </c>
      <c r="J3727" s="832" t="s">
        <v>4318</v>
      </c>
      <c r="K3727" s="832" t="s">
        <v>4319</v>
      </c>
      <c r="L3727" s="835">
        <v>868.37</v>
      </c>
      <c r="M3727" s="835">
        <v>6078.59</v>
      </c>
      <c r="N3727" s="832">
        <v>7</v>
      </c>
      <c r="O3727" s="836">
        <v>3</v>
      </c>
      <c r="P3727" s="835">
        <v>1736.74</v>
      </c>
      <c r="Q3727" s="837">
        <v>0.2857142857142857</v>
      </c>
      <c r="R3727" s="832">
        <v>2</v>
      </c>
      <c r="S3727" s="837">
        <v>0.2857142857142857</v>
      </c>
      <c r="T3727" s="836">
        <v>1</v>
      </c>
      <c r="U3727" s="838">
        <v>0.33333333333333331</v>
      </c>
    </row>
    <row r="3728" spans="1:21" ht="14.4" customHeight="1" x14ac:dyDescent="0.3">
      <c r="A3728" s="831">
        <v>10</v>
      </c>
      <c r="B3728" s="832" t="s">
        <v>2982</v>
      </c>
      <c r="C3728" s="832" t="s">
        <v>2997</v>
      </c>
      <c r="D3728" s="833" t="s">
        <v>6901</v>
      </c>
      <c r="E3728" s="834" t="s">
        <v>3049</v>
      </c>
      <c r="F3728" s="832" t="s">
        <v>2984</v>
      </c>
      <c r="G3728" s="832" t="s">
        <v>3120</v>
      </c>
      <c r="H3728" s="832" t="s">
        <v>630</v>
      </c>
      <c r="I3728" s="832" t="s">
        <v>3211</v>
      </c>
      <c r="J3728" s="832" t="s">
        <v>1034</v>
      </c>
      <c r="K3728" s="832" t="s">
        <v>3212</v>
      </c>
      <c r="L3728" s="835">
        <v>48.09</v>
      </c>
      <c r="M3728" s="835">
        <v>288.54000000000002</v>
      </c>
      <c r="N3728" s="832">
        <v>6</v>
      </c>
      <c r="O3728" s="836">
        <v>2.5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10</v>
      </c>
      <c r="B3729" s="832" t="s">
        <v>2982</v>
      </c>
      <c r="C3729" s="832" t="s">
        <v>2997</v>
      </c>
      <c r="D3729" s="833" t="s">
        <v>6901</v>
      </c>
      <c r="E3729" s="834" t="s">
        <v>3049</v>
      </c>
      <c r="F3729" s="832" t="s">
        <v>2984</v>
      </c>
      <c r="G3729" s="832" t="s">
        <v>3120</v>
      </c>
      <c r="H3729" s="832" t="s">
        <v>630</v>
      </c>
      <c r="I3729" s="832" t="s">
        <v>3121</v>
      </c>
      <c r="J3729" s="832" t="s">
        <v>1060</v>
      </c>
      <c r="K3729" s="832" t="s">
        <v>3122</v>
      </c>
      <c r="L3729" s="835">
        <v>89.91</v>
      </c>
      <c r="M3729" s="835">
        <v>89.91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10</v>
      </c>
      <c r="B3730" s="832" t="s">
        <v>2982</v>
      </c>
      <c r="C3730" s="832" t="s">
        <v>2997</v>
      </c>
      <c r="D3730" s="833" t="s">
        <v>6901</v>
      </c>
      <c r="E3730" s="834" t="s">
        <v>3049</v>
      </c>
      <c r="F3730" s="832" t="s">
        <v>2984</v>
      </c>
      <c r="G3730" s="832" t="s">
        <v>3887</v>
      </c>
      <c r="H3730" s="832" t="s">
        <v>630</v>
      </c>
      <c r="I3730" s="832" t="s">
        <v>3888</v>
      </c>
      <c r="J3730" s="832" t="s">
        <v>766</v>
      </c>
      <c r="K3730" s="832" t="s">
        <v>3889</v>
      </c>
      <c r="L3730" s="835">
        <v>27.28</v>
      </c>
      <c r="M3730" s="835">
        <v>109.12</v>
      </c>
      <c r="N3730" s="832">
        <v>4</v>
      </c>
      <c r="O3730" s="836">
        <v>2.5</v>
      </c>
      <c r="P3730" s="835">
        <v>54.56</v>
      </c>
      <c r="Q3730" s="837">
        <v>0.5</v>
      </c>
      <c r="R3730" s="832">
        <v>2</v>
      </c>
      <c r="S3730" s="837">
        <v>0.5</v>
      </c>
      <c r="T3730" s="836">
        <v>1.5</v>
      </c>
      <c r="U3730" s="838">
        <v>0.6</v>
      </c>
    </row>
    <row r="3731" spans="1:21" ht="14.4" customHeight="1" x14ac:dyDescent="0.3">
      <c r="A3731" s="831">
        <v>10</v>
      </c>
      <c r="B3731" s="832" t="s">
        <v>2982</v>
      </c>
      <c r="C3731" s="832" t="s">
        <v>2997</v>
      </c>
      <c r="D3731" s="833" t="s">
        <v>6901</v>
      </c>
      <c r="E3731" s="834" t="s">
        <v>3049</v>
      </c>
      <c r="F3731" s="832" t="s">
        <v>2984</v>
      </c>
      <c r="G3731" s="832" t="s">
        <v>4698</v>
      </c>
      <c r="H3731" s="832" t="s">
        <v>630</v>
      </c>
      <c r="I3731" s="832" t="s">
        <v>5971</v>
      </c>
      <c r="J3731" s="832" t="s">
        <v>879</v>
      </c>
      <c r="K3731" s="832" t="s">
        <v>5972</v>
      </c>
      <c r="L3731" s="835">
        <v>0</v>
      </c>
      <c r="M3731" s="835">
        <v>0</v>
      </c>
      <c r="N3731" s="832">
        <v>1</v>
      </c>
      <c r="O3731" s="836">
        <v>1</v>
      </c>
      <c r="P3731" s="835">
        <v>0</v>
      </c>
      <c r="Q3731" s="837"/>
      <c r="R3731" s="832">
        <v>1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10</v>
      </c>
      <c r="B3732" s="832" t="s">
        <v>2982</v>
      </c>
      <c r="C3732" s="832" t="s">
        <v>2997</v>
      </c>
      <c r="D3732" s="833" t="s">
        <v>6901</v>
      </c>
      <c r="E3732" s="834" t="s">
        <v>3049</v>
      </c>
      <c r="F3732" s="832" t="s">
        <v>2984</v>
      </c>
      <c r="G3732" s="832" t="s">
        <v>3622</v>
      </c>
      <c r="H3732" s="832" t="s">
        <v>630</v>
      </c>
      <c r="I3732" s="832" t="s">
        <v>5777</v>
      </c>
      <c r="J3732" s="832" t="s">
        <v>5778</v>
      </c>
      <c r="K3732" s="832" t="s">
        <v>5779</v>
      </c>
      <c r="L3732" s="835">
        <v>380.21</v>
      </c>
      <c r="M3732" s="835">
        <v>2281.2599999999998</v>
      </c>
      <c r="N3732" s="832">
        <v>6</v>
      </c>
      <c r="O3732" s="836">
        <v>4.5</v>
      </c>
      <c r="P3732" s="835">
        <v>380.21</v>
      </c>
      <c r="Q3732" s="837">
        <v>0.16666666666666669</v>
      </c>
      <c r="R3732" s="832">
        <v>1</v>
      </c>
      <c r="S3732" s="837">
        <v>0.16666666666666666</v>
      </c>
      <c r="T3732" s="836">
        <v>0.5</v>
      </c>
      <c r="U3732" s="838">
        <v>0.1111111111111111</v>
      </c>
    </row>
    <row r="3733" spans="1:21" ht="14.4" customHeight="1" x14ac:dyDescent="0.3">
      <c r="A3733" s="831">
        <v>10</v>
      </c>
      <c r="B3733" s="832" t="s">
        <v>2982</v>
      </c>
      <c r="C3733" s="832" t="s">
        <v>2997</v>
      </c>
      <c r="D3733" s="833" t="s">
        <v>6901</v>
      </c>
      <c r="E3733" s="834" t="s">
        <v>3049</v>
      </c>
      <c r="F3733" s="832" t="s">
        <v>2984</v>
      </c>
      <c r="G3733" s="832" t="s">
        <v>3622</v>
      </c>
      <c r="H3733" s="832" t="s">
        <v>630</v>
      </c>
      <c r="I3733" s="832" t="s">
        <v>5777</v>
      </c>
      <c r="J3733" s="832" t="s">
        <v>5778</v>
      </c>
      <c r="K3733" s="832" t="s">
        <v>5779</v>
      </c>
      <c r="L3733" s="835">
        <v>347.84</v>
      </c>
      <c r="M3733" s="835">
        <v>1391.36</v>
      </c>
      <c r="N3733" s="832">
        <v>4</v>
      </c>
      <c r="O3733" s="836">
        <v>3.5</v>
      </c>
      <c r="P3733" s="835">
        <v>695.68</v>
      </c>
      <c r="Q3733" s="837">
        <v>0.5</v>
      </c>
      <c r="R3733" s="832">
        <v>2</v>
      </c>
      <c r="S3733" s="837">
        <v>0.5</v>
      </c>
      <c r="T3733" s="836">
        <v>2</v>
      </c>
      <c r="U3733" s="838">
        <v>0.5714285714285714</v>
      </c>
    </row>
    <row r="3734" spans="1:21" ht="14.4" customHeight="1" x14ac:dyDescent="0.3">
      <c r="A3734" s="831">
        <v>10</v>
      </c>
      <c r="B3734" s="832" t="s">
        <v>2982</v>
      </c>
      <c r="C3734" s="832" t="s">
        <v>2997</v>
      </c>
      <c r="D3734" s="833" t="s">
        <v>6901</v>
      </c>
      <c r="E3734" s="834" t="s">
        <v>3049</v>
      </c>
      <c r="F3734" s="832" t="s">
        <v>2984</v>
      </c>
      <c r="G3734" s="832" t="s">
        <v>3622</v>
      </c>
      <c r="H3734" s="832" t="s">
        <v>630</v>
      </c>
      <c r="I3734" s="832" t="s">
        <v>5973</v>
      </c>
      <c r="J3734" s="832" t="s">
        <v>5974</v>
      </c>
      <c r="K3734" s="832" t="s">
        <v>5975</v>
      </c>
      <c r="L3734" s="835">
        <v>380.21</v>
      </c>
      <c r="M3734" s="835">
        <v>380.21</v>
      </c>
      <c r="N3734" s="832">
        <v>1</v>
      </c>
      <c r="O3734" s="836">
        <v>1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10</v>
      </c>
      <c r="B3735" s="832" t="s">
        <v>2982</v>
      </c>
      <c r="C3735" s="832" t="s">
        <v>2997</v>
      </c>
      <c r="D3735" s="833" t="s">
        <v>6901</v>
      </c>
      <c r="E3735" s="834" t="s">
        <v>3049</v>
      </c>
      <c r="F3735" s="832" t="s">
        <v>2984</v>
      </c>
      <c r="G3735" s="832" t="s">
        <v>3622</v>
      </c>
      <c r="H3735" s="832" t="s">
        <v>630</v>
      </c>
      <c r="I3735" s="832" t="s">
        <v>5780</v>
      </c>
      <c r="J3735" s="832" t="s">
        <v>5781</v>
      </c>
      <c r="K3735" s="832" t="s">
        <v>5782</v>
      </c>
      <c r="L3735" s="835">
        <v>380.21</v>
      </c>
      <c r="M3735" s="835">
        <v>760.42</v>
      </c>
      <c r="N3735" s="832">
        <v>2</v>
      </c>
      <c r="O3735" s="836">
        <v>1.5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10</v>
      </c>
      <c r="B3736" s="832" t="s">
        <v>2982</v>
      </c>
      <c r="C3736" s="832" t="s">
        <v>2997</v>
      </c>
      <c r="D3736" s="833" t="s">
        <v>6901</v>
      </c>
      <c r="E3736" s="834" t="s">
        <v>3049</v>
      </c>
      <c r="F3736" s="832" t="s">
        <v>2984</v>
      </c>
      <c r="G3736" s="832" t="s">
        <v>3622</v>
      </c>
      <c r="H3736" s="832" t="s">
        <v>630</v>
      </c>
      <c r="I3736" s="832" t="s">
        <v>5780</v>
      </c>
      <c r="J3736" s="832" t="s">
        <v>5781</v>
      </c>
      <c r="K3736" s="832" t="s">
        <v>5782</v>
      </c>
      <c r="L3736" s="835">
        <v>347.84</v>
      </c>
      <c r="M3736" s="835">
        <v>3130.5599999999995</v>
      </c>
      <c r="N3736" s="832">
        <v>9</v>
      </c>
      <c r="O3736" s="836">
        <v>6.5</v>
      </c>
      <c r="P3736" s="835">
        <v>1391.36</v>
      </c>
      <c r="Q3736" s="837">
        <v>0.44444444444444448</v>
      </c>
      <c r="R3736" s="832">
        <v>4</v>
      </c>
      <c r="S3736" s="837">
        <v>0.44444444444444442</v>
      </c>
      <c r="T3736" s="836">
        <v>3</v>
      </c>
      <c r="U3736" s="838">
        <v>0.46153846153846156</v>
      </c>
    </row>
    <row r="3737" spans="1:21" ht="14.4" customHeight="1" x14ac:dyDescent="0.3">
      <c r="A3737" s="831">
        <v>10</v>
      </c>
      <c r="B3737" s="832" t="s">
        <v>2982</v>
      </c>
      <c r="C3737" s="832" t="s">
        <v>2997</v>
      </c>
      <c r="D3737" s="833" t="s">
        <v>6901</v>
      </c>
      <c r="E3737" s="834" t="s">
        <v>3049</v>
      </c>
      <c r="F3737" s="832" t="s">
        <v>2984</v>
      </c>
      <c r="G3737" s="832" t="s">
        <v>3622</v>
      </c>
      <c r="H3737" s="832" t="s">
        <v>630</v>
      </c>
      <c r="I3737" s="832" t="s">
        <v>5783</v>
      </c>
      <c r="J3737" s="832" t="s">
        <v>5784</v>
      </c>
      <c r="K3737" s="832" t="s">
        <v>5785</v>
      </c>
      <c r="L3737" s="835">
        <v>43.49</v>
      </c>
      <c r="M3737" s="835">
        <v>521.88</v>
      </c>
      <c r="N3737" s="832">
        <v>12</v>
      </c>
      <c r="O3737" s="836">
        <v>2.5</v>
      </c>
      <c r="P3737" s="835">
        <v>391.40999999999997</v>
      </c>
      <c r="Q3737" s="837">
        <v>0.75</v>
      </c>
      <c r="R3737" s="832">
        <v>9</v>
      </c>
      <c r="S3737" s="837">
        <v>0.75</v>
      </c>
      <c r="T3737" s="836">
        <v>1.5</v>
      </c>
      <c r="U3737" s="838">
        <v>0.6</v>
      </c>
    </row>
    <row r="3738" spans="1:21" ht="14.4" customHeight="1" x14ac:dyDescent="0.3">
      <c r="A3738" s="831">
        <v>10</v>
      </c>
      <c r="B3738" s="832" t="s">
        <v>2982</v>
      </c>
      <c r="C3738" s="832" t="s">
        <v>2997</v>
      </c>
      <c r="D3738" s="833" t="s">
        <v>6901</v>
      </c>
      <c r="E3738" s="834" t="s">
        <v>3049</v>
      </c>
      <c r="F3738" s="832" t="s">
        <v>2984</v>
      </c>
      <c r="G3738" s="832" t="s">
        <v>3622</v>
      </c>
      <c r="H3738" s="832" t="s">
        <v>630</v>
      </c>
      <c r="I3738" s="832" t="s">
        <v>5912</v>
      </c>
      <c r="J3738" s="832" t="s">
        <v>5784</v>
      </c>
      <c r="K3738" s="832" t="s">
        <v>5913</v>
      </c>
      <c r="L3738" s="835">
        <v>253.41</v>
      </c>
      <c r="M3738" s="835">
        <v>253.41</v>
      </c>
      <c r="N3738" s="832">
        <v>1</v>
      </c>
      <c r="O3738" s="836">
        <v>0.5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10</v>
      </c>
      <c r="B3739" s="832" t="s">
        <v>2982</v>
      </c>
      <c r="C3739" s="832" t="s">
        <v>2997</v>
      </c>
      <c r="D3739" s="833" t="s">
        <v>6901</v>
      </c>
      <c r="E3739" s="834" t="s">
        <v>3049</v>
      </c>
      <c r="F3739" s="832" t="s">
        <v>2984</v>
      </c>
      <c r="G3739" s="832" t="s">
        <v>3622</v>
      </c>
      <c r="H3739" s="832" t="s">
        <v>630</v>
      </c>
      <c r="I3739" s="832" t="s">
        <v>5912</v>
      </c>
      <c r="J3739" s="832" t="s">
        <v>5784</v>
      </c>
      <c r="K3739" s="832" t="s">
        <v>5913</v>
      </c>
      <c r="L3739" s="835">
        <v>237.62</v>
      </c>
      <c r="M3739" s="835">
        <v>237.62</v>
      </c>
      <c r="N3739" s="832">
        <v>1</v>
      </c>
      <c r="O3739" s="836">
        <v>0.5</v>
      </c>
      <c r="P3739" s="835">
        <v>237.62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10</v>
      </c>
      <c r="B3740" s="832" t="s">
        <v>2982</v>
      </c>
      <c r="C3740" s="832" t="s">
        <v>2997</v>
      </c>
      <c r="D3740" s="833" t="s">
        <v>6901</v>
      </c>
      <c r="E3740" s="834" t="s">
        <v>3049</v>
      </c>
      <c r="F3740" s="832" t="s">
        <v>2984</v>
      </c>
      <c r="G3740" s="832" t="s">
        <v>3622</v>
      </c>
      <c r="H3740" s="832" t="s">
        <v>630</v>
      </c>
      <c r="I3740" s="832" t="s">
        <v>5912</v>
      </c>
      <c r="J3740" s="832" t="s">
        <v>5784</v>
      </c>
      <c r="K3740" s="832" t="s">
        <v>5913</v>
      </c>
      <c r="L3740" s="835">
        <v>217.4</v>
      </c>
      <c r="M3740" s="835">
        <v>869.6</v>
      </c>
      <c r="N3740" s="832">
        <v>4</v>
      </c>
      <c r="O3740" s="836">
        <v>2</v>
      </c>
      <c r="P3740" s="835">
        <v>652.20000000000005</v>
      </c>
      <c r="Q3740" s="837">
        <v>0.75</v>
      </c>
      <c r="R3740" s="832">
        <v>3</v>
      </c>
      <c r="S3740" s="837">
        <v>0.75</v>
      </c>
      <c r="T3740" s="836">
        <v>1.5</v>
      </c>
      <c r="U3740" s="838">
        <v>0.75</v>
      </c>
    </row>
    <row r="3741" spans="1:21" ht="14.4" customHeight="1" x14ac:dyDescent="0.3">
      <c r="A3741" s="831">
        <v>10</v>
      </c>
      <c r="B3741" s="832" t="s">
        <v>2982</v>
      </c>
      <c r="C3741" s="832" t="s">
        <v>2997</v>
      </c>
      <c r="D3741" s="833" t="s">
        <v>6901</v>
      </c>
      <c r="E3741" s="834" t="s">
        <v>3049</v>
      </c>
      <c r="F3741" s="832" t="s">
        <v>2984</v>
      </c>
      <c r="G3741" s="832" t="s">
        <v>3622</v>
      </c>
      <c r="H3741" s="832" t="s">
        <v>630</v>
      </c>
      <c r="I3741" s="832" t="s">
        <v>5789</v>
      </c>
      <c r="J3741" s="832" t="s">
        <v>5790</v>
      </c>
      <c r="K3741" s="832" t="s">
        <v>5791</v>
      </c>
      <c r="L3741" s="835">
        <v>1226.51</v>
      </c>
      <c r="M3741" s="835">
        <v>9812.08</v>
      </c>
      <c r="N3741" s="832">
        <v>8</v>
      </c>
      <c r="O3741" s="836">
        <v>5.5</v>
      </c>
      <c r="P3741" s="835">
        <v>7359.06</v>
      </c>
      <c r="Q3741" s="837">
        <v>0.75</v>
      </c>
      <c r="R3741" s="832">
        <v>6</v>
      </c>
      <c r="S3741" s="837">
        <v>0.75</v>
      </c>
      <c r="T3741" s="836">
        <v>3.5</v>
      </c>
      <c r="U3741" s="838">
        <v>0.63636363636363635</v>
      </c>
    </row>
    <row r="3742" spans="1:21" ht="14.4" customHeight="1" x14ac:dyDescent="0.3">
      <c r="A3742" s="831">
        <v>10</v>
      </c>
      <c r="B3742" s="832" t="s">
        <v>2982</v>
      </c>
      <c r="C3742" s="832" t="s">
        <v>2997</v>
      </c>
      <c r="D3742" s="833" t="s">
        <v>6901</v>
      </c>
      <c r="E3742" s="834" t="s">
        <v>3049</v>
      </c>
      <c r="F3742" s="832" t="s">
        <v>2984</v>
      </c>
      <c r="G3742" s="832" t="s">
        <v>3622</v>
      </c>
      <c r="H3742" s="832" t="s">
        <v>630</v>
      </c>
      <c r="I3742" s="832" t="s">
        <v>5789</v>
      </c>
      <c r="J3742" s="832" t="s">
        <v>5790</v>
      </c>
      <c r="K3742" s="832" t="s">
        <v>5791</v>
      </c>
      <c r="L3742" s="835">
        <v>1235.6300000000001</v>
      </c>
      <c r="M3742" s="835">
        <v>4942.5200000000004</v>
      </c>
      <c r="N3742" s="832">
        <v>4</v>
      </c>
      <c r="O3742" s="836">
        <v>2.5</v>
      </c>
      <c r="P3742" s="835">
        <v>3706.8900000000003</v>
      </c>
      <c r="Q3742" s="837">
        <v>0.75</v>
      </c>
      <c r="R3742" s="832">
        <v>3</v>
      </c>
      <c r="S3742" s="837">
        <v>0.75</v>
      </c>
      <c r="T3742" s="836">
        <v>1.5</v>
      </c>
      <c r="U3742" s="838">
        <v>0.6</v>
      </c>
    </row>
    <row r="3743" spans="1:21" ht="14.4" customHeight="1" x14ac:dyDescent="0.3">
      <c r="A3743" s="831">
        <v>10</v>
      </c>
      <c r="B3743" s="832" t="s">
        <v>2982</v>
      </c>
      <c r="C3743" s="832" t="s">
        <v>2997</v>
      </c>
      <c r="D3743" s="833" t="s">
        <v>6901</v>
      </c>
      <c r="E3743" s="834" t="s">
        <v>3049</v>
      </c>
      <c r="F3743" s="832" t="s">
        <v>2984</v>
      </c>
      <c r="G3743" s="832" t="s">
        <v>3622</v>
      </c>
      <c r="H3743" s="832" t="s">
        <v>630</v>
      </c>
      <c r="I3743" s="832" t="s">
        <v>5914</v>
      </c>
      <c r="J3743" s="832" t="s">
        <v>5784</v>
      </c>
      <c r="K3743" s="832" t="s">
        <v>5915</v>
      </c>
      <c r="L3743" s="835">
        <v>43.49</v>
      </c>
      <c r="M3743" s="835">
        <v>173.96</v>
      </c>
      <c r="N3743" s="832">
        <v>4</v>
      </c>
      <c r="O3743" s="836">
        <v>1</v>
      </c>
      <c r="P3743" s="835">
        <v>130.47</v>
      </c>
      <c r="Q3743" s="837">
        <v>0.75</v>
      </c>
      <c r="R3743" s="832">
        <v>3</v>
      </c>
      <c r="S3743" s="837">
        <v>0.75</v>
      </c>
      <c r="T3743" s="836">
        <v>0.5</v>
      </c>
      <c r="U3743" s="838">
        <v>0.5</v>
      </c>
    </row>
    <row r="3744" spans="1:21" ht="14.4" customHeight="1" x14ac:dyDescent="0.3">
      <c r="A3744" s="831">
        <v>10</v>
      </c>
      <c r="B3744" s="832" t="s">
        <v>2982</v>
      </c>
      <c r="C3744" s="832" t="s">
        <v>2997</v>
      </c>
      <c r="D3744" s="833" t="s">
        <v>6901</v>
      </c>
      <c r="E3744" s="834" t="s">
        <v>3049</v>
      </c>
      <c r="F3744" s="832" t="s">
        <v>2984</v>
      </c>
      <c r="G3744" s="832" t="s">
        <v>3622</v>
      </c>
      <c r="H3744" s="832" t="s">
        <v>630</v>
      </c>
      <c r="I3744" s="832" t="s">
        <v>5916</v>
      </c>
      <c r="J3744" s="832" t="s">
        <v>5784</v>
      </c>
      <c r="K3744" s="832" t="s">
        <v>5917</v>
      </c>
      <c r="L3744" s="835">
        <v>217.4</v>
      </c>
      <c r="M3744" s="835">
        <v>652.20000000000005</v>
      </c>
      <c r="N3744" s="832">
        <v>3</v>
      </c>
      <c r="O3744" s="836">
        <v>1.5</v>
      </c>
      <c r="P3744" s="835">
        <v>434.8</v>
      </c>
      <c r="Q3744" s="837">
        <v>0.66666666666666663</v>
      </c>
      <c r="R3744" s="832">
        <v>2</v>
      </c>
      <c r="S3744" s="837">
        <v>0.66666666666666663</v>
      </c>
      <c r="T3744" s="836">
        <v>1</v>
      </c>
      <c r="U3744" s="838">
        <v>0.66666666666666663</v>
      </c>
    </row>
    <row r="3745" spans="1:21" ht="14.4" customHeight="1" x14ac:dyDescent="0.3">
      <c r="A3745" s="831">
        <v>10</v>
      </c>
      <c r="B3745" s="832" t="s">
        <v>2982</v>
      </c>
      <c r="C3745" s="832" t="s">
        <v>2997</v>
      </c>
      <c r="D3745" s="833" t="s">
        <v>6901</v>
      </c>
      <c r="E3745" s="834" t="s">
        <v>3049</v>
      </c>
      <c r="F3745" s="832" t="s">
        <v>2984</v>
      </c>
      <c r="G3745" s="832" t="s">
        <v>3622</v>
      </c>
      <c r="H3745" s="832" t="s">
        <v>630</v>
      </c>
      <c r="I3745" s="832" t="s">
        <v>5976</v>
      </c>
      <c r="J3745" s="832" t="s">
        <v>5784</v>
      </c>
      <c r="K3745" s="832" t="s">
        <v>5977</v>
      </c>
      <c r="L3745" s="835">
        <v>0</v>
      </c>
      <c r="M3745" s="835">
        <v>0</v>
      </c>
      <c r="N3745" s="832">
        <v>2</v>
      </c>
      <c r="O3745" s="836">
        <v>1</v>
      </c>
      <c r="P3745" s="835">
        <v>0</v>
      </c>
      <c r="Q3745" s="837"/>
      <c r="R3745" s="832">
        <v>1</v>
      </c>
      <c r="S3745" s="837">
        <v>0.5</v>
      </c>
      <c r="T3745" s="836">
        <v>0.5</v>
      </c>
      <c r="U3745" s="838">
        <v>0.5</v>
      </c>
    </row>
    <row r="3746" spans="1:21" ht="14.4" customHeight="1" x14ac:dyDescent="0.3">
      <c r="A3746" s="831">
        <v>10</v>
      </c>
      <c r="B3746" s="832" t="s">
        <v>2982</v>
      </c>
      <c r="C3746" s="832" t="s">
        <v>2997</v>
      </c>
      <c r="D3746" s="833" t="s">
        <v>6901</v>
      </c>
      <c r="E3746" s="834" t="s">
        <v>3049</v>
      </c>
      <c r="F3746" s="832" t="s">
        <v>2984</v>
      </c>
      <c r="G3746" s="832" t="s">
        <v>4103</v>
      </c>
      <c r="H3746" s="832" t="s">
        <v>689</v>
      </c>
      <c r="I3746" s="832" t="s">
        <v>4104</v>
      </c>
      <c r="J3746" s="832" t="s">
        <v>4105</v>
      </c>
      <c r="K3746" s="832" t="s">
        <v>4106</v>
      </c>
      <c r="L3746" s="835">
        <v>68.19</v>
      </c>
      <c r="M3746" s="835">
        <v>477.33</v>
      </c>
      <c r="N3746" s="832">
        <v>7</v>
      </c>
      <c r="O3746" s="836">
        <v>3.5</v>
      </c>
      <c r="P3746" s="835">
        <v>272.76</v>
      </c>
      <c r="Q3746" s="837">
        <v>0.5714285714285714</v>
      </c>
      <c r="R3746" s="832">
        <v>4</v>
      </c>
      <c r="S3746" s="837">
        <v>0.5714285714285714</v>
      </c>
      <c r="T3746" s="836">
        <v>2</v>
      </c>
      <c r="U3746" s="838">
        <v>0.5714285714285714</v>
      </c>
    </row>
    <row r="3747" spans="1:21" ht="14.4" customHeight="1" x14ac:dyDescent="0.3">
      <c r="A3747" s="831">
        <v>10</v>
      </c>
      <c r="B3747" s="832" t="s">
        <v>2982</v>
      </c>
      <c r="C3747" s="832" t="s">
        <v>2997</v>
      </c>
      <c r="D3747" s="833" t="s">
        <v>6901</v>
      </c>
      <c r="E3747" s="834" t="s">
        <v>3049</v>
      </c>
      <c r="F3747" s="832" t="s">
        <v>2984</v>
      </c>
      <c r="G3747" s="832" t="s">
        <v>4103</v>
      </c>
      <c r="H3747" s="832" t="s">
        <v>630</v>
      </c>
      <c r="I3747" s="832" t="s">
        <v>5792</v>
      </c>
      <c r="J3747" s="832" t="s">
        <v>5793</v>
      </c>
      <c r="K3747" s="832" t="s">
        <v>5794</v>
      </c>
      <c r="L3747" s="835">
        <v>0</v>
      </c>
      <c r="M3747" s="835">
        <v>0</v>
      </c>
      <c r="N3747" s="832">
        <v>34</v>
      </c>
      <c r="O3747" s="836">
        <v>13.5</v>
      </c>
      <c r="P3747" s="835">
        <v>0</v>
      </c>
      <c r="Q3747" s="837"/>
      <c r="R3747" s="832">
        <v>14</v>
      </c>
      <c r="S3747" s="837">
        <v>0.41176470588235292</v>
      </c>
      <c r="T3747" s="836">
        <v>6.5</v>
      </c>
      <c r="U3747" s="838">
        <v>0.48148148148148145</v>
      </c>
    </row>
    <row r="3748" spans="1:21" ht="14.4" customHeight="1" x14ac:dyDescent="0.3">
      <c r="A3748" s="831">
        <v>10</v>
      </c>
      <c r="B3748" s="832" t="s">
        <v>2982</v>
      </c>
      <c r="C3748" s="832" t="s">
        <v>2997</v>
      </c>
      <c r="D3748" s="833" t="s">
        <v>6901</v>
      </c>
      <c r="E3748" s="834" t="s">
        <v>3049</v>
      </c>
      <c r="F3748" s="832" t="s">
        <v>2984</v>
      </c>
      <c r="G3748" s="832" t="s">
        <v>3089</v>
      </c>
      <c r="H3748" s="832" t="s">
        <v>630</v>
      </c>
      <c r="I3748" s="832" t="s">
        <v>3090</v>
      </c>
      <c r="J3748" s="832" t="s">
        <v>1092</v>
      </c>
      <c r="K3748" s="832" t="s">
        <v>3091</v>
      </c>
      <c r="L3748" s="835">
        <v>0</v>
      </c>
      <c r="M3748" s="835">
        <v>0</v>
      </c>
      <c r="N3748" s="832">
        <v>1</v>
      </c>
      <c r="O3748" s="836">
        <v>1</v>
      </c>
      <c r="P3748" s="835">
        <v>0</v>
      </c>
      <c r="Q3748" s="837"/>
      <c r="R3748" s="832">
        <v>1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10</v>
      </c>
      <c r="B3749" s="832" t="s">
        <v>2982</v>
      </c>
      <c r="C3749" s="832" t="s">
        <v>2997</v>
      </c>
      <c r="D3749" s="833" t="s">
        <v>6901</v>
      </c>
      <c r="E3749" s="834" t="s">
        <v>3049</v>
      </c>
      <c r="F3749" s="832" t="s">
        <v>2984</v>
      </c>
      <c r="G3749" s="832" t="s">
        <v>3338</v>
      </c>
      <c r="H3749" s="832" t="s">
        <v>630</v>
      </c>
      <c r="I3749" s="832" t="s">
        <v>3339</v>
      </c>
      <c r="J3749" s="832" t="s">
        <v>2219</v>
      </c>
      <c r="K3749" s="832" t="s">
        <v>3340</v>
      </c>
      <c r="L3749" s="835">
        <v>38.56</v>
      </c>
      <c r="M3749" s="835">
        <v>269.92</v>
      </c>
      <c r="N3749" s="832">
        <v>7</v>
      </c>
      <c r="O3749" s="836">
        <v>1</v>
      </c>
      <c r="P3749" s="835">
        <v>115.68</v>
      </c>
      <c r="Q3749" s="837">
        <v>0.42857142857142855</v>
      </c>
      <c r="R3749" s="832">
        <v>3</v>
      </c>
      <c r="S3749" s="837">
        <v>0.42857142857142855</v>
      </c>
      <c r="T3749" s="836">
        <v>0.5</v>
      </c>
      <c r="U3749" s="838">
        <v>0.5</v>
      </c>
    </row>
    <row r="3750" spans="1:21" ht="14.4" customHeight="1" x14ac:dyDescent="0.3">
      <c r="A3750" s="831">
        <v>10</v>
      </c>
      <c r="B3750" s="832" t="s">
        <v>2982</v>
      </c>
      <c r="C3750" s="832" t="s">
        <v>2997</v>
      </c>
      <c r="D3750" s="833" t="s">
        <v>6901</v>
      </c>
      <c r="E3750" s="834" t="s">
        <v>3049</v>
      </c>
      <c r="F3750" s="832" t="s">
        <v>2984</v>
      </c>
      <c r="G3750" s="832" t="s">
        <v>3338</v>
      </c>
      <c r="H3750" s="832" t="s">
        <v>630</v>
      </c>
      <c r="I3750" s="832" t="s">
        <v>4283</v>
      </c>
      <c r="J3750" s="832" t="s">
        <v>2219</v>
      </c>
      <c r="K3750" s="832" t="s">
        <v>4284</v>
      </c>
      <c r="L3750" s="835">
        <v>38.56</v>
      </c>
      <c r="M3750" s="835">
        <v>115.68</v>
      </c>
      <c r="N3750" s="832">
        <v>3</v>
      </c>
      <c r="O3750" s="836">
        <v>2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10</v>
      </c>
      <c r="B3751" s="832" t="s">
        <v>2982</v>
      </c>
      <c r="C3751" s="832" t="s">
        <v>2997</v>
      </c>
      <c r="D3751" s="833" t="s">
        <v>6901</v>
      </c>
      <c r="E3751" s="834" t="s">
        <v>3049</v>
      </c>
      <c r="F3751" s="832" t="s">
        <v>2984</v>
      </c>
      <c r="G3751" s="832" t="s">
        <v>4022</v>
      </c>
      <c r="H3751" s="832" t="s">
        <v>630</v>
      </c>
      <c r="I3751" s="832" t="s">
        <v>5795</v>
      </c>
      <c r="J3751" s="832" t="s">
        <v>5796</v>
      </c>
      <c r="K3751" s="832" t="s">
        <v>5797</v>
      </c>
      <c r="L3751" s="835">
        <v>111.31</v>
      </c>
      <c r="M3751" s="835">
        <v>445.24</v>
      </c>
      <c r="N3751" s="832">
        <v>4</v>
      </c>
      <c r="O3751" s="836">
        <v>3.5</v>
      </c>
      <c r="P3751" s="835">
        <v>111.31</v>
      </c>
      <c r="Q3751" s="837">
        <v>0.25</v>
      </c>
      <c r="R3751" s="832">
        <v>1</v>
      </c>
      <c r="S3751" s="837">
        <v>0.25</v>
      </c>
      <c r="T3751" s="836">
        <v>1</v>
      </c>
      <c r="U3751" s="838">
        <v>0.2857142857142857</v>
      </c>
    </row>
    <row r="3752" spans="1:21" ht="14.4" customHeight="1" x14ac:dyDescent="0.3">
      <c r="A3752" s="831">
        <v>10</v>
      </c>
      <c r="B3752" s="832" t="s">
        <v>2982</v>
      </c>
      <c r="C3752" s="832" t="s">
        <v>2997</v>
      </c>
      <c r="D3752" s="833" t="s">
        <v>6901</v>
      </c>
      <c r="E3752" s="834" t="s">
        <v>3049</v>
      </c>
      <c r="F3752" s="832" t="s">
        <v>2984</v>
      </c>
      <c r="G3752" s="832" t="s">
        <v>4022</v>
      </c>
      <c r="H3752" s="832" t="s">
        <v>630</v>
      </c>
      <c r="I3752" s="832" t="s">
        <v>4023</v>
      </c>
      <c r="J3752" s="832" t="s">
        <v>4024</v>
      </c>
      <c r="K3752" s="832" t="s">
        <v>4025</v>
      </c>
      <c r="L3752" s="835">
        <v>54.36</v>
      </c>
      <c r="M3752" s="835">
        <v>108.72</v>
      </c>
      <c r="N3752" s="832">
        <v>2</v>
      </c>
      <c r="O3752" s="836">
        <v>1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10</v>
      </c>
      <c r="B3753" s="832" t="s">
        <v>2982</v>
      </c>
      <c r="C3753" s="832" t="s">
        <v>2997</v>
      </c>
      <c r="D3753" s="833" t="s">
        <v>6901</v>
      </c>
      <c r="E3753" s="834" t="s">
        <v>3049</v>
      </c>
      <c r="F3753" s="832" t="s">
        <v>2984</v>
      </c>
      <c r="G3753" s="832" t="s">
        <v>4022</v>
      </c>
      <c r="H3753" s="832" t="s">
        <v>630</v>
      </c>
      <c r="I3753" s="832" t="s">
        <v>4285</v>
      </c>
      <c r="J3753" s="832" t="s">
        <v>4286</v>
      </c>
      <c r="K3753" s="832" t="s">
        <v>4287</v>
      </c>
      <c r="L3753" s="835">
        <v>48.92</v>
      </c>
      <c r="M3753" s="835">
        <v>2788.4400000000005</v>
      </c>
      <c r="N3753" s="832">
        <v>57</v>
      </c>
      <c r="O3753" s="836">
        <v>40.5</v>
      </c>
      <c r="P3753" s="835">
        <v>1271.92</v>
      </c>
      <c r="Q3753" s="837">
        <v>0.4561403508771929</v>
      </c>
      <c r="R3753" s="832">
        <v>26</v>
      </c>
      <c r="S3753" s="837">
        <v>0.45614035087719296</v>
      </c>
      <c r="T3753" s="836">
        <v>17</v>
      </c>
      <c r="U3753" s="838">
        <v>0.41975308641975306</v>
      </c>
    </row>
    <row r="3754" spans="1:21" ht="14.4" customHeight="1" x14ac:dyDescent="0.3">
      <c r="A3754" s="831">
        <v>10</v>
      </c>
      <c r="B3754" s="832" t="s">
        <v>2982</v>
      </c>
      <c r="C3754" s="832" t="s">
        <v>2997</v>
      </c>
      <c r="D3754" s="833" t="s">
        <v>6901</v>
      </c>
      <c r="E3754" s="834" t="s">
        <v>3049</v>
      </c>
      <c r="F3754" s="832" t="s">
        <v>2984</v>
      </c>
      <c r="G3754" s="832" t="s">
        <v>4022</v>
      </c>
      <c r="H3754" s="832" t="s">
        <v>689</v>
      </c>
      <c r="I3754" s="832" t="s">
        <v>5798</v>
      </c>
      <c r="J3754" s="832" t="s">
        <v>5799</v>
      </c>
      <c r="K3754" s="832" t="s">
        <v>5800</v>
      </c>
      <c r="L3754" s="835">
        <v>97.41</v>
      </c>
      <c r="M3754" s="835">
        <v>1948.1999999999998</v>
      </c>
      <c r="N3754" s="832">
        <v>20</v>
      </c>
      <c r="O3754" s="836">
        <v>12</v>
      </c>
      <c r="P3754" s="835">
        <v>876.68999999999994</v>
      </c>
      <c r="Q3754" s="837">
        <v>0.45</v>
      </c>
      <c r="R3754" s="832">
        <v>9</v>
      </c>
      <c r="S3754" s="837">
        <v>0.45</v>
      </c>
      <c r="T3754" s="836">
        <v>5</v>
      </c>
      <c r="U3754" s="838">
        <v>0.41666666666666669</v>
      </c>
    </row>
    <row r="3755" spans="1:21" ht="14.4" customHeight="1" x14ac:dyDescent="0.3">
      <c r="A3755" s="831">
        <v>10</v>
      </c>
      <c r="B3755" s="832" t="s">
        <v>2982</v>
      </c>
      <c r="C3755" s="832" t="s">
        <v>2997</v>
      </c>
      <c r="D3755" s="833" t="s">
        <v>6901</v>
      </c>
      <c r="E3755" s="834" t="s">
        <v>3049</v>
      </c>
      <c r="F3755" s="832" t="s">
        <v>2984</v>
      </c>
      <c r="G3755" s="832" t="s">
        <v>4022</v>
      </c>
      <c r="H3755" s="832" t="s">
        <v>689</v>
      </c>
      <c r="I3755" s="832" t="s">
        <v>5798</v>
      </c>
      <c r="J3755" s="832" t="s">
        <v>5799</v>
      </c>
      <c r="K3755" s="832" t="s">
        <v>5800</v>
      </c>
      <c r="L3755" s="835">
        <v>103.7</v>
      </c>
      <c r="M3755" s="835">
        <v>1659.2000000000003</v>
      </c>
      <c r="N3755" s="832">
        <v>16</v>
      </c>
      <c r="O3755" s="836">
        <v>11</v>
      </c>
      <c r="P3755" s="835">
        <v>414.8</v>
      </c>
      <c r="Q3755" s="837">
        <v>0.24999999999999997</v>
      </c>
      <c r="R3755" s="832">
        <v>4</v>
      </c>
      <c r="S3755" s="837">
        <v>0.25</v>
      </c>
      <c r="T3755" s="836">
        <v>2.5</v>
      </c>
      <c r="U3755" s="838">
        <v>0.22727272727272727</v>
      </c>
    </row>
    <row r="3756" spans="1:21" ht="14.4" customHeight="1" x14ac:dyDescent="0.3">
      <c r="A3756" s="831">
        <v>10</v>
      </c>
      <c r="B3756" s="832" t="s">
        <v>2982</v>
      </c>
      <c r="C3756" s="832" t="s">
        <v>2997</v>
      </c>
      <c r="D3756" s="833" t="s">
        <v>6901</v>
      </c>
      <c r="E3756" s="834" t="s">
        <v>3049</v>
      </c>
      <c r="F3756" s="832" t="s">
        <v>2984</v>
      </c>
      <c r="G3756" s="832" t="s">
        <v>4022</v>
      </c>
      <c r="H3756" s="832" t="s">
        <v>630</v>
      </c>
      <c r="I3756" s="832" t="s">
        <v>5801</v>
      </c>
      <c r="J3756" s="832" t="s">
        <v>5802</v>
      </c>
      <c r="K3756" s="832" t="s">
        <v>5150</v>
      </c>
      <c r="L3756" s="835">
        <v>645.07000000000005</v>
      </c>
      <c r="M3756" s="835">
        <v>1935.21</v>
      </c>
      <c r="N3756" s="832">
        <v>3</v>
      </c>
      <c r="O3756" s="836">
        <v>1.5</v>
      </c>
      <c r="P3756" s="835">
        <v>1935.21</v>
      </c>
      <c r="Q3756" s="837">
        <v>1</v>
      </c>
      <c r="R3756" s="832">
        <v>3</v>
      </c>
      <c r="S3756" s="837">
        <v>1</v>
      </c>
      <c r="T3756" s="836">
        <v>1.5</v>
      </c>
      <c r="U3756" s="838">
        <v>1</v>
      </c>
    </row>
    <row r="3757" spans="1:21" ht="14.4" customHeight="1" x14ac:dyDescent="0.3">
      <c r="A3757" s="831">
        <v>10</v>
      </c>
      <c r="B3757" s="832" t="s">
        <v>2982</v>
      </c>
      <c r="C3757" s="832" t="s">
        <v>2997</v>
      </c>
      <c r="D3757" s="833" t="s">
        <v>6901</v>
      </c>
      <c r="E3757" s="834" t="s">
        <v>3049</v>
      </c>
      <c r="F3757" s="832" t="s">
        <v>2984</v>
      </c>
      <c r="G3757" s="832" t="s">
        <v>3133</v>
      </c>
      <c r="H3757" s="832" t="s">
        <v>689</v>
      </c>
      <c r="I3757" s="832" t="s">
        <v>2855</v>
      </c>
      <c r="J3757" s="832" t="s">
        <v>2539</v>
      </c>
      <c r="K3757" s="832" t="s">
        <v>2856</v>
      </c>
      <c r="L3757" s="835">
        <v>207.45</v>
      </c>
      <c r="M3757" s="835">
        <v>9335.2499999999964</v>
      </c>
      <c r="N3757" s="832">
        <v>45</v>
      </c>
      <c r="O3757" s="836">
        <v>33</v>
      </c>
      <c r="P3757" s="835">
        <v>2074.5</v>
      </c>
      <c r="Q3757" s="837">
        <v>0.22222222222222232</v>
      </c>
      <c r="R3757" s="832">
        <v>10</v>
      </c>
      <c r="S3757" s="837">
        <v>0.22222222222222221</v>
      </c>
      <c r="T3757" s="836">
        <v>8</v>
      </c>
      <c r="U3757" s="838">
        <v>0.24242424242424243</v>
      </c>
    </row>
    <row r="3758" spans="1:21" ht="14.4" customHeight="1" x14ac:dyDescent="0.3">
      <c r="A3758" s="831">
        <v>10</v>
      </c>
      <c r="B3758" s="832" t="s">
        <v>2982</v>
      </c>
      <c r="C3758" s="832" t="s">
        <v>2997</v>
      </c>
      <c r="D3758" s="833" t="s">
        <v>6901</v>
      </c>
      <c r="E3758" s="834" t="s">
        <v>3049</v>
      </c>
      <c r="F3758" s="832" t="s">
        <v>2984</v>
      </c>
      <c r="G3758" s="832" t="s">
        <v>3133</v>
      </c>
      <c r="H3758" s="832" t="s">
        <v>689</v>
      </c>
      <c r="I3758" s="832" t="s">
        <v>2855</v>
      </c>
      <c r="J3758" s="832" t="s">
        <v>2539</v>
      </c>
      <c r="K3758" s="832" t="s">
        <v>2856</v>
      </c>
      <c r="L3758" s="835">
        <v>176.32</v>
      </c>
      <c r="M3758" s="835">
        <v>2115.8399999999997</v>
      </c>
      <c r="N3758" s="832">
        <v>12</v>
      </c>
      <c r="O3758" s="836">
        <v>9</v>
      </c>
      <c r="P3758" s="835">
        <v>1234.2399999999998</v>
      </c>
      <c r="Q3758" s="837">
        <v>0.58333333333333337</v>
      </c>
      <c r="R3758" s="832">
        <v>7</v>
      </c>
      <c r="S3758" s="837">
        <v>0.58333333333333337</v>
      </c>
      <c r="T3758" s="836">
        <v>5.5</v>
      </c>
      <c r="U3758" s="838">
        <v>0.61111111111111116</v>
      </c>
    </row>
    <row r="3759" spans="1:21" ht="14.4" customHeight="1" x14ac:dyDescent="0.3">
      <c r="A3759" s="831">
        <v>10</v>
      </c>
      <c r="B3759" s="832" t="s">
        <v>2982</v>
      </c>
      <c r="C3759" s="832" t="s">
        <v>2997</v>
      </c>
      <c r="D3759" s="833" t="s">
        <v>6901</v>
      </c>
      <c r="E3759" s="834" t="s">
        <v>3049</v>
      </c>
      <c r="F3759" s="832" t="s">
        <v>2984</v>
      </c>
      <c r="G3759" s="832" t="s">
        <v>3133</v>
      </c>
      <c r="H3759" s="832" t="s">
        <v>630</v>
      </c>
      <c r="I3759" s="832" t="s">
        <v>4115</v>
      </c>
      <c r="J3759" s="832" t="s">
        <v>4116</v>
      </c>
      <c r="K3759" s="832" t="s">
        <v>3110</v>
      </c>
      <c r="L3759" s="835">
        <v>207.45</v>
      </c>
      <c r="M3759" s="835">
        <v>1659.6000000000001</v>
      </c>
      <c r="N3759" s="832">
        <v>8</v>
      </c>
      <c r="O3759" s="836">
        <v>5.5</v>
      </c>
      <c r="P3759" s="835">
        <v>207.45</v>
      </c>
      <c r="Q3759" s="837">
        <v>0.12499999999999999</v>
      </c>
      <c r="R3759" s="832">
        <v>1</v>
      </c>
      <c r="S3759" s="837">
        <v>0.125</v>
      </c>
      <c r="T3759" s="836">
        <v>0.5</v>
      </c>
      <c r="U3759" s="838">
        <v>9.0909090909090912E-2</v>
      </c>
    </row>
    <row r="3760" spans="1:21" ht="14.4" customHeight="1" x14ac:dyDescent="0.3">
      <c r="A3760" s="831">
        <v>10</v>
      </c>
      <c r="B3760" s="832" t="s">
        <v>2982</v>
      </c>
      <c r="C3760" s="832" t="s">
        <v>2997</v>
      </c>
      <c r="D3760" s="833" t="s">
        <v>6901</v>
      </c>
      <c r="E3760" s="834" t="s">
        <v>3049</v>
      </c>
      <c r="F3760" s="832" t="s">
        <v>2984</v>
      </c>
      <c r="G3760" s="832" t="s">
        <v>3133</v>
      </c>
      <c r="H3760" s="832" t="s">
        <v>630</v>
      </c>
      <c r="I3760" s="832" t="s">
        <v>4115</v>
      </c>
      <c r="J3760" s="832" t="s">
        <v>4116</v>
      </c>
      <c r="K3760" s="832" t="s">
        <v>3110</v>
      </c>
      <c r="L3760" s="835">
        <v>176.32</v>
      </c>
      <c r="M3760" s="835">
        <v>352.64</v>
      </c>
      <c r="N3760" s="832">
        <v>2</v>
      </c>
      <c r="O3760" s="836">
        <v>1.5</v>
      </c>
      <c r="P3760" s="835">
        <v>176.32</v>
      </c>
      <c r="Q3760" s="837">
        <v>0.5</v>
      </c>
      <c r="R3760" s="832">
        <v>1</v>
      </c>
      <c r="S3760" s="837">
        <v>0.5</v>
      </c>
      <c r="T3760" s="836">
        <v>1</v>
      </c>
      <c r="U3760" s="838">
        <v>0.66666666666666663</v>
      </c>
    </row>
    <row r="3761" spans="1:21" ht="14.4" customHeight="1" x14ac:dyDescent="0.3">
      <c r="A3761" s="831">
        <v>10</v>
      </c>
      <c r="B3761" s="832" t="s">
        <v>2982</v>
      </c>
      <c r="C3761" s="832" t="s">
        <v>2997</v>
      </c>
      <c r="D3761" s="833" t="s">
        <v>6901</v>
      </c>
      <c r="E3761" s="834" t="s">
        <v>3049</v>
      </c>
      <c r="F3761" s="832" t="s">
        <v>2984</v>
      </c>
      <c r="G3761" s="832" t="s">
        <v>3133</v>
      </c>
      <c r="H3761" s="832" t="s">
        <v>630</v>
      </c>
      <c r="I3761" s="832" t="s">
        <v>5812</v>
      </c>
      <c r="J3761" s="832" t="s">
        <v>3135</v>
      </c>
      <c r="K3761" s="832" t="s">
        <v>5813</v>
      </c>
      <c r="L3761" s="835">
        <v>207.45</v>
      </c>
      <c r="M3761" s="835">
        <v>414.9</v>
      </c>
      <c r="N3761" s="832">
        <v>2</v>
      </c>
      <c r="O3761" s="836">
        <v>2</v>
      </c>
      <c r="P3761" s="835">
        <v>207.45</v>
      </c>
      <c r="Q3761" s="837">
        <v>0.5</v>
      </c>
      <c r="R3761" s="832">
        <v>1</v>
      </c>
      <c r="S3761" s="837">
        <v>0.5</v>
      </c>
      <c r="T3761" s="836">
        <v>1</v>
      </c>
      <c r="U3761" s="838">
        <v>0.5</v>
      </c>
    </row>
    <row r="3762" spans="1:21" ht="14.4" customHeight="1" x14ac:dyDescent="0.3">
      <c r="A3762" s="831">
        <v>10</v>
      </c>
      <c r="B3762" s="832" t="s">
        <v>2982</v>
      </c>
      <c r="C3762" s="832" t="s">
        <v>2997</v>
      </c>
      <c r="D3762" s="833" t="s">
        <v>6901</v>
      </c>
      <c r="E3762" s="834" t="s">
        <v>3049</v>
      </c>
      <c r="F3762" s="832" t="s">
        <v>2984</v>
      </c>
      <c r="G3762" s="832" t="s">
        <v>3133</v>
      </c>
      <c r="H3762" s="832" t="s">
        <v>630</v>
      </c>
      <c r="I3762" s="832" t="s">
        <v>5814</v>
      </c>
      <c r="J3762" s="832" t="s">
        <v>3135</v>
      </c>
      <c r="K3762" s="832" t="s">
        <v>5815</v>
      </c>
      <c r="L3762" s="835">
        <v>207.45</v>
      </c>
      <c r="M3762" s="835">
        <v>414.9</v>
      </c>
      <c r="N3762" s="832">
        <v>2</v>
      </c>
      <c r="O3762" s="836">
        <v>1.5</v>
      </c>
      <c r="P3762" s="835">
        <v>207.45</v>
      </c>
      <c r="Q3762" s="837">
        <v>0.5</v>
      </c>
      <c r="R3762" s="832">
        <v>1</v>
      </c>
      <c r="S3762" s="837">
        <v>0.5</v>
      </c>
      <c r="T3762" s="836">
        <v>1</v>
      </c>
      <c r="U3762" s="838">
        <v>0.66666666666666663</v>
      </c>
    </row>
    <row r="3763" spans="1:21" ht="14.4" customHeight="1" x14ac:dyDescent="0.3">
      <c r="A3763" s="831">
        <v>10</v>
      </c>
      <c r="B3763" s="832" t="s">
        <v>2982</v>
      </c>
      <c r="C3763" s="832" t="s">
        <v>2997</v>
      </c>
      <c r="D3763" s="833" t="s">
        <v>6901</v>
      </c>
      <c r="E3763" s="834" t="s">
        <v>3049</v>
      </c>
      <c r="F3763" s="832" t="s">
        <v>2984</v>
      </c>
      <c r="G3763" s="832" t="s">
        <v>3133</v>
      </c>
      <c r="H3763" s="832" t="s">
        <v>630</v>
      </c>
      <c r="I3763" s="832" t="s">
        <v>5978</v>
      </c>
      <c r="J3763" s="832" t="s">
        <v>3135</v>
      </c>
      <c r="K3763" s="832" t="s">
        <v>2856</v>
      </c>
      <c r="L3763" s="835">
        <v>176.32</v>
      </c>
      <c r="M3763" s="835">
        <v>176.32</v>
      </c>
      <c r="N3763" s="832">
        <v>1</v>
      </c>
      <c r="O3763" s="836">
        <v>0.5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10</v>
      </c>
      <c r="B3764" s="832" t="s">
        <v>2982</v>
      </c>
      <c r="C3764" s="832" t="s">
        <v>2997</v>
      </c>
      <c r="D3764" s="833" t="s">
        <v>6901</v>
      </c>
      <c r="E3764" s="834" t="s">
        <v>3049</v>
      </c>
      <c r="F3764" s="832" t="s">
        <v>2984</v>
      </c>
      <c r="G3764" s="832" t="s">
        <v>3575</v>
      </c>
      <c r="H3764" s="832" t="s">
        <v>630</v>
      </c>
      <c r="I3764" s="832" t="s">
        <v>3576</v>
      </c>
      <c r="J3764" s="832" t="s">
        <v>1478</v>
      </c>
      <c r="K3764" s="832" t="s">
        <v>3577</v>
      </c>
      <c r="L3764" s="835">
        <v>0</v>
      </c>
      <c r="M3764" s="835">
        <v>0</v>
      </c>
      <c r="N3764" s="832">
        <v>2</v>
      </c>
      <c r="O3764" s="836">
        <v>1.5</v>
      </c>
      <c r="P3764" s="835">
        <v>0</v>
      </c>
      <c r="Q3764" s="837"/>
      <c r="R3764" s="832">
        <v>1</v>
      </c>
      <c r="S3764" s="837">
        <v>0.5</v>
      </c>
      <c r="T3764" s="836">
        <v>1</v>
      </c>
      <c r="U3764" s="838">
        <v>0.66666666666666663</v>
      </c>
    </row>
    <row r="3765" spans="1:21" ht="14.4" customHeight="1" x14ac:dyDescent="0.3">
      <c r="A3765" s="831">
        <v>10</v>
      </c>
      <c r="B3765" s="832" t="s">
        <v>2982</v>
      </c>
      <c r="C3765" s="832" t="s">
        <v>2997</v>
      </c>
      <c r="D3765" s="833" t="s">
        <v>6901</v>
      </c>
      <c r="E3765" s="834" t="s">
        <v>3049</v>
      </c>
      <c r="F3765" s="832" t="s">
        <v>2984</v>
      </c>
      <c r="G3765" s="832" t="s">
        <v>3985</v>
      </c>
      <c r="H3765" s="832" t="s">
        <v>689</v>
      </c>
      <c r="I3765" s="832" t="s">
        <v>4424</v>
      </c>
      <c r="J3765" s="832" t="s">
        <v>2680</v>
      </c>
      <c r="K3765" s="832" t="s">
        <v>4425</v>
      </c>
      <c r="L3765" s="835">
        <v>84.18</v>
      </c>
      <c r="M3765" s="835">
        <v>84.18</v>
      </c>
      <c r="N3765" s="832">
        <v>1</v>
      </c>
      <c r="O3765" s="836">
        <v>1</v>
      </c>
      <c r="P3765" s="835">
        <v>84.18</v>
      </c>
      <c r="Q3765" s="837">
        <v>1</v>
      </c>
      <c r="R3765" s="832">
        <v>1</v>
      </c>
      <c r="S3765" s="837">
        <v>1</v>
      </c>
      <c r="T3765" s="836">
        <v>1</v>
      </c>
      <c r="U3765" s="838">
        <v>1</v>
      </c>
    </row>
    <row r="3766" spans="1:21" ht="14.4" customHeight="1" x14ac:dyDescent="0.3">
      <c r="A3766" s="831">
        <v>10</v>
      </c>
      <c r="B3766" s="832" t="s">
        <v>2982</v>
      </c>
      <c r="C3766" s="832" t="s">
        <v>2997</v>
      </c>
      <c r="D3766" s="833" t="s">
        <v>6901</v>
      </c>
      <c r="E3766" s="834" t="s">
        <v>3049</v>
      </c>
      <c r="F3766" s="832" t="s">
        <v>2984</v>
      </c>
      <c r="G3766" s="832" t="s">
        <v>5209</v>
      </c>
      <c r="H3766" s="832" t="s">
        <v>689</v>
      </c>
      <c r="I3766" s="832" t="s">
        <v>5979</v>
      </c>
      <c r="J3766" s="832" t="s">
        <v>5980</v>
      </c>
      <c r="K3766" s="832" t="s">
        <v>3248</v>
      </c>
      <c r="L3766" s="835">
        <v>58.77</v>
      </c>
      <c r="M3766" s="835">
        <v>58.77</v>
      </c>
      <c r="N3766" s="832">
        <v>1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10</v>
      </c>
      <c r="B3767" s="832" t="s">
        <v>2982</v>
      </c>
      <c r="C3767" s="832" t="s">
        <v>2997</v>
      </c>
      <c r="D3767" s="833" t="s">
        <v>6901</v>
      </c>
      <c r="E3767" s="834" t="s">
        <v>3049</v>
      </c>
      <c r="F3767" s="832" t="s">
        <v>2984</v>
      </c>
      <c r="G3767" s="832" t="s">
        <v>5209</v>
      </c>
      <c r="H3767" s="832" t="s">
        <v>689</v>
      </c>
      <c r="I3767" s="832" t="s">
        <v>5981</v>
      </c>
      <c r="J3767" s="832" t="s">
        <v>5982</v>
      </c>
      <c r="K3767" s="832" t="s">
        <v>5983</v>
      </c>
      <c r="L3767" s="835">
        <v>23.51</v>
      </c>
      <c r="M3767" s="835">
        <v>47.02</v>
      </c>
      <c r="N3767" s="832">
        <v>2</v>
      </c>
      <c r="O3767" s="836">
        <v>2</v>
      </c>
      <c r="P3767" s="835">
        <v>47.02</v>
      </c>
      <c r="Q3767" s="837">
        <v>1</v>
      </c>
      <c r="R3767" s="832">
        <v>2</v>
      </c>
      <c r="S3767" s="837">
        <v>1</v>
      </c>
      <c r="T3767" s="836">
        <v>2</v>
      </c>
      <c r="U3767" s="838">
        <v>1</v>
      </c>
    </row>
    <row r="3768" spans="1:21" ht="14.4" customHeight="1" x14ac:dyDescent="0.3">
      <c r="A3768" s="831">
        <v>10</v>
      </c>
      <c r="B3768" s="832" t="s">
        <v>2982</v>
      </c>
      <c r="C3768" s="832" t="s">
        <v>2997</v>
      </c>
      <c r="D3768" s="833" t="s">
        <v>6901</v>
      </c>
      <c r="E3768" s="834" t="s">
        <v>3049</v>
      </c>
      <c r="F3768" s="832" t="s">
        <v>2984</v>
      </c>
      <c r="G3768" s="832" t="s">
        <v>5209</v>
      </c>
      <c r="H3768" s="832" t="s">
        <v>689</v>
      </c>
      <c r="I3768" s="832" t="s">
        <v>5981</v>
      </c>
      <c r="J3768" s="832" t="s">
        <v>5982</v>
      </c>
      <c r="K3768" s="832" t="s">
        <v>5983</v>
      </c>
      <c r="L3768" s="835">
        <v>27.67</v>
      </c>
      <c r="M3768" s="835">
        <v>304.37</v>
      </c>
      <c r="N3768" s="832">
        <v>11</v>
      </c>
      <c r="O3768" s="836">
        <v>3</v>
      </c>
      <c r="P3768" s="835">
        <v>55.34</v>
      </c>
      <c r="Q3768" s="837">
        <v>0.18181818181818182</v>
      </c>
      <c r="R3768" s="832">
        <v>2</v>
      </c>
      <c r="S3768" s="837">
        <v>0.18181818181818182</v>
      </c>
      <c r="T3768" s="836">
        <v>0.5</v>
      </c>
      <c r="U3768" s="838">
        <v>0.16666666666666666</v>
      </c>
    </row>
    <row r="3769" spans="1:21" ht="14.4" customHeight="1" x14ac:dyDescent="0.3">
      <c r="A3769" s="831">
        <v>10</v>
      </c>
      <c r="B3769" s="832" t="s">
        <v>2982</v>
      </c>
      <c r="C3769" s="832" t="s">
        <v>2997</v>
      </c>
      <c r="D3769" s="833" t="s">
        <v>6901</v>
      </c>
      <c r="E3769" s="834" t="s">
        <v>3049</v>
      </c>
      <c r="F3769" s="832" t="s">
        <v>2984</v>
      </c>
      <c r="G3769" s="832" t="s">
        <v>3349</v>
      </c>
      <c r="H3769" s="832" t="s">
        <v>630</v>
      </c>
      <c r="I3769" s="832" t="s">
        <v>3906</v>
      </c>
      <c r="J3769" s="832" t="s">
        <v>790</v>
      </c>
      <c r="K3769" s="832" t="s">
        <v>791</v>
      </c>
      <c r="L3769" s="835">
        <v>0</v>
      </c>
      <c r="M3769" s="835">
        <v>0</v>
      </c>
      <c r="N3769" s="832">
        <v>2</v>
      </c>
      <c r="O3769" s="836">
        <v>0.5</v>
      </c>
      <c r="P3769" s="835"/>
      <c r="Q3769" s="837"/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10</v>
      </c>
      <c r="B3770" s="832" t="s">
        <v>2982</v>
      </c>
      <c r="C3770" s="832" t="s">
        <v>2997</v>
      </c>
      <c r="D3770" s="833" t="s">
        <v>6901</v>
      </c>
      <c r="E3770" s="834" t="s">
        <v>3049</v>
      </c>
      <c r="F3770" s="832" t="s">
        <v>2984</v>
      </c>
      <c r="G3770" s="832" t="s">
        <v>3349</v>
      </c>
      <c r="H3770" s="832" t="s">
        <v>630</v>
      </c>
      <c r="I3770" s="832" t="s">
        <v>3352</v>
      </c>
      <c r="J3770" s="832" t="s">
        <v>790</v>
      </c>
      <c r="K3770" s="832" t="s">
        <v>792</v>
      </c>
      <c r="L3770" s="835">
        <v>0</v>
      </c>
      <c r="M3770" s="835">
        <v>0</v>
      </c>
      <c r="N3770" s="832">
        <v>7</v>
      </c>
      <c r="O3770" s="836">
        <v>2</v>
      </c>
      <c r="P3770" s="835">
        <v>0</v>
      </c>
      <c r="Q3770" s="837"/>
      <c r="R3770" s="832">
        <v>3</v>
      </c>
      <c r="S3770" s="837">
        <v>0.42857142857142855</v>
      </c>
      <c r="T3770" s="836">
        <v>1</v>
      </c>
      <c r="U3770" s="838">
        <v>0.5</v>
      </c>
    </row>
    <row r="3771" spans="1:21" ht="14.4" customHeight="1" x14ac:dyDescent="0.3">
      <c r="A3771" s="831">
        <v>10</v>
      </c>
      <c r="B3771" s="832" t="s">
        <v>2982</v>
      </c>
      <c r="C3771" s="832" t="s">
        <v>2997</v>
      </c>
      <c r="D3771" s="833" t="s">
        <v>6901</v>
      </c>
      <c r="E3771" s="834" t="s">
        <v>3049</v>
      </c>
      <c r="F3771" s="832" t="s">
        <v>2984</v>
      </c>
      <c r="G3771" s="832" t="s">
        <v>4471</v>
      </c>
      <c r="H3771" s="832" t="s">
        <v>630</v>
      </c>
      <c r="I3771" s="832" t="s">
        <v>5824</v>
      </c>
      <c r="J3771" s="832" t="s">
        <v>5825</v>
      </c>
      <c r="K3771" s="832" t="s">
        <v>5826</v>
      </c>
      <c r="L3771" s="835">
        <v>59.78</v>
      </c>
      <c r="M3771" s="835">
        <v>1016.2599999999999</v>
      </c>
      <c r="N3771" s="832">
        <v>17</v>
      </c>
      <c r="O3771" s="836">
        <v>8.5</v>
      </c>
      <c r="P3771" s="835">
        <v>597.79999999999995</v>
      </c>
      <c r="Q3771" s="837">
        <v>0.58823529411764708</v>
      </c>
      <c r="R3771" s="832">
        <v>10</v>
      </c>
      <c r="S3771" s="837">
        <v>0.58823529411764708</v>
      </c>
      <c r="T3771" s="836">
        <v>5</v>
      </c>
      <c r="U3771" s="838">
        <v>0.58823529411764708</v>
      </c>
    </row>
    <row r="3772" spans="1:21" ht="14.4" customHeight="1" x14ac:dyDescent="0.3">
      <c r="A3772" s="831">
        <v>10</v>
      </c>
      <c r="B3772" s="832" t="s">
        <v>2982</v>
      </c>
      <c r="C3772" s="832" t="s">
        <v>2997</v>
      </c>
      <c r="D3772" s="833" t="s">
        <v>6901</v>
      </c>
      <c r="E3772" s="834" t="s">
        <v>3049</v>
      </c>
      <c r="F3772" s="832" t="s">
        <v>2984</v>
      </c>
      <c r="G3772" s="832" t="s">
        <v>4471</v>
      </c>
      <c r="H3772" s="832" t="s">
        <v>630</v>
      </c>
      <c r="I3772" s="832" t="s">
        <v>5984</v>
      </c>
      <c r="J3772" s="832" t="s">
        <v>5985</v>
      </c>
      <c r="K3772" s="832" t="s">
        <v>5986</v>
      </c>
      <c r="L3772" s="835">
        <v>229.93</v>
      </c>
      <c r="M3772" s="835">
        <v>1149.6500000000001</v>
      </c>
      <c r="N3772" s="832">
        <v>5</v>
      </c>
      <c r="O3772" s="836">
        <v>4.5</v>
      </c>
      <c r="P3772" s="835">
        <v>689.79</v>
      </c>
      <c r="Q3772" s="837">
        <v>0.59999999999999987</v>
      </c>
      <c r="R3772" s="832">
        <v>3</v>
      </c>
      <c r="S3772" s="837">
        <v>0.6</v>
      </c>
      <c r="T3772" s="836">
        <v>2.5</v>
      </c>
      <c r="U3772" s="838">
        <v>0.55555555555555558</v>
      </c>
    </row>
    <row r="3773" spans="1:21" ht="14.4" customHeight="1" x14ac:dyDescent="0.3">
      <c r="A3773" s="831">
        <v>10</v>
      </c>
      <c r="B3773" s="832" t="s">
        <v>2982</v>
      </c>
      <c r="C3773" s="832" t="s">
        <v>2997</v>
      </c>
      <c r="D3773" s="833" t="s">
        <v>6901</v>
      </c>
      <c r="E3773" s="834" t="s">
        <v>3049</v>
      </c>
      <c r="F3773" s="832" t="s">
        <v>2984</v>
      </c>
      <c r="G3773" s="832" t="s">
        <v>4471</v>
      </c>
      <c r="H3773" s="832" t="s">
        <v>630</v>
      </c>
      <c r="I3773" s="832" t="s">
        <v>5987</v>
      </c>
      <c r="J3773" s="832" t="s">
        <v>4473</v>
      </c>
      <c r="K3773" s="832" t="s">
        <v>5988</v>
      </c>
      <c r="L3773" s="835">
        <v>141.62</v>
      </c>
      <c r="M3773" s="835">
        <v>2549.16</v>
      </c>
      <c r="N3773" s="832">
        <v>18</v>
      </c>
      <c r="O3773" s="836">
        <v>13</v>
      </c>
      <c r="P3773" s="835">
        <v>1274.58</v>
      </c>
      <c r="Q3773" s="837">
        <v>0.5</v>
      </c>
      <c r="R3773" s="832">
        <v>9</v>
      </c>
      <c r="S3773" s="837">
        <v>0.5</v>
      </c>
      <c r="T3773" s="836">
        <v>5.5</v>
      </c>
      <c r="U3773" s="838">
        <v>0.42307692307692307</v>
      </c>
    </row>
    <row r="3774" spans="1:21" ht="14.4" customHeight="1" x14ac:dyDescent="0.3">
      <c r="A3774" s="831">
        <v>10</v>
      </c>
      <c r="B3774" s="832" t="s">
        <v>2982</v>
      </c>
      <c r="C3774" s="832" t="s">
        <v>2997</v>
      </c>
      <c r="D3774" s="833" t="s">
        <v>6901</v>
      </c>
      <c r="E3774" s="834" t="s">
        <v>3049</v>
      </c>
      <c r="F3774" s="832" t="s">
        <v>2984</v>
      </c>
      <c r="G3774" s="832" t="s">
        <v>4471</v>
      </c>
      <c r="H3774" s="832" t="s">
        <v>630</v>
      </c>
      <c r="I3774" s="832" t="s">
        <v>5989</v>
      </c>
      <c r="J3774" s="832" t="s">
        <v>5990</v>
      </c>
      <c r="K3774" s="832" t="s">
        <v>5991</v>
      </c>
      <c r="L3774" s="835">
        <v>0</v>
      </c>
      <c r="M3774" s="835">
        <v>0</v>
      </c>
      <c r="N3774" s="832">
        <v>1</v>
      </c>
      <c r="O3774" s="836">
        <v>0.5</v>
      </c>
      <c r="P3774" s="835"/>
      <c r="Q3774" s="837"/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10</v>
      </c>
      <c r="B3775" s="832" t="s">
        <v>2982</v>
      </c>
      <c r="C3775" s="832" t="s">
        <v>2997</v>
      </c>
      <c r="D3775" s="833" t="s">
        <v>6901</v>
      </c>
      <c r="E3775" s="834" t="s">
        <v>3049</v>
      </c>
      <c r="F3775" s="832" t="s">
        <v>2984</v>
      </c>
      <c r="G3775" s="832" t="s">
        <v>4123</v>
      </c>
      <c r="H3775" s="832" t="s">
        <v>630</v>
      </c>
      <c r="I3775" s="832" t="s">
        <v>4124</v>
      </c>
      <c r="J3775" s="832" t="s">
        <v>1137</v>
      </c>
      <c r="K3775" s="832" t="s">
        <v>4125</v>
      </c>
      <c r="L3775" s="835">
        <v>53.57</v>
      </c>
      <c r="M3775" s="835">
        <v>53.57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10</v>
      </c>
      <c r="B3776" s="832" t="s">
        <v>2982</v>
      </c>
      <c r="C3776" s="832" t="s">
        <v>2997</v>
      </c>
      <c r="D3776" s="833" t="s">
        <v>6901</v>
      </c>
      <c r="E3776" s="834" t="s">
        <v>3049</v>
      </c>
      <c r="F3776" s="832" t="s">
        <v>2984</v>
      </c>
      <c r="G3776" s="832" t="s">
        <v>3155</v>
      </c>
      <c r="H3776" s="832" t="s">
        <v>630</v>
      </c>
      <c r="I3776" s="832" t="s">
        <v>4288</v>
      </c>
      <c r="J3776" s="832" t="s">
        <v>4289</v>
      </c>
      <c r="K3776" s="832" t="s">
        <v>4290</v>
      </c>
      <c r="L3776" s="835">
        <v>449.19</v>
      </c>
      <c r="M3776" s="835">
        <v>898.38</v>
      </c>
      <c r="N3776" s="832">
        <v>2</v>
      </c>
      <c r="O3776" s="836">
        <v>2</v>
      </c>
      <c r="P3776" s="835">
        <v>898.38</v>
      </c>
      <c r="Q3776" s="837">
        <v>1</v>
      </c>
      <c r="R3776" s="832">
        <v>2</v>
      </c>
      <c r="S3776" s="837">
        <v>1</v>
      </c>
      <c r="T3776" s="836">
        <v>2</v>
      </c>
      <c r="U3776" s="838">
        <v>1</v>
      </c>
    </row>
    <row r="3777" spans="1:21" ht="14.4" customHeight="1" x14ac:dyDescent="0.3">
      <c r="A3777" s="831">
        <v>10</v>
      </c>
      <c r="B3777" s="832" t="s">
        <v>2982</v>
      </c>
      <c r="C3777" s="832" t="s">
        <v>2997</v>
      </c>
      <c r="D3777" s="833" t="s">
        <v>6901</v>
      </c>
      <c r="E3777" s="834" t="s">
        <v>3049</v>
      </c>
      <c r="F3777" s="832" t="s">
        <v>2984</v>
      </c>
      <c r="G3777" s="832" t="s">
        <v>3155</v>
      </c>
      <c r="H3777" s="832" t="s">
        <v>630</v>
      </c>
      <c r="I3777" s="832" t="s">
        <v>4288</v>
      </c>
      <c r="J3777" s="832" t="s">
        <v>4289</v>
      </c>
      <c r="K3777" s="832" t="s">
        <v>4290</v>
      </c>
      <c r="L3777" s="835">
        <v>303.82</v>
      </c>
      <c r="M3777" s="835">
        <v>4557.3</v>
      </c>
      <c r="N3777" s="832">
        <v>15</v>
      </c>
      <c r="O3777" s="836">
        <v>10.5</v>
      </c>
      <c r="P3777" s="835">
        <v>1822.9199999999998</v>
      </c>
      <c r="Q3777" s="837">
        <v>0.39999999999999997</v>
      </c>
      <c r="R3777" s="832">
        <v>6</v>
      </c>
      <c r="S3777" s="837">
        <v>0.4</v>
      </c>
      <c r="T3777" s="836">
        <v>4</v>
      </c>
      <c r="U3777" s="838">
        <v>0.38095238095238093</v>
      </c>
    </row>
    <row r="3778" spans="1:21" ht="14.4" customHeight="1" x14ac:dyDescent="0.3">
      <c r="A3778" s="831">
        <v>10</v>
      </c>
      <c r="B3778" s="832" t="s">
        <v>2982</v>
      </c>
      <c r="C3778" s="832" t="s">
        <v>2997</v>
      </c>
      <c r="D3778" s="833" t="s">
        <v>6901</v>
      </c>
      <c r="E3778" s="834" t="s">
        <v>3049</v>
      </c>
      <c r="F3778" s="832" t="s">
        <v>2984</v>
      </c>
      <c r="G3778" s="832" t="s">
        <v>3155</v>
      </c>
      <c r="H3778" s="832" t="s">
        <v>630</v>
      </c>
      <c r="I3778" s="832" t="s">
        <v>5827</v>
      </c>
      <c r="J3778" s="832" t="s">
        <v>5828</v>
      </c>
      <c r="K3778" s="832" t="s">
        <v>4128</v>
      </c>
      <c r="L3778" s="835">
        <v>141.25</v>
      </c>
      <c r="M3778" s="835">
        <v>2401.25</v>
      </c>
      <c r="N3778" s="832">
        <v>17</v>
      </c>
      <c r="O3778" s="836">
        <v>14</v>
      </c>
      <c r="P3778" s="835">
        <v>988.75</v>
      </c>
      <c r="Q3778" s="837">
        <v>0.41176470588235292</v>
      </c>
      <c r="R3778" s="832">
        <v>7</v>
      </c>
      <c r="S3778" s="837">
        <v>0.41176470588235292</v>
      </c>
      <c r="T3778" s="836">
        <v>5.5</v>
      </c>
      <c r="U3778" s="838">
        <v>0.39285714285714285</v>
      </c>
    </row>
    <row r="3779" spans="1:21" ht="14.4" customHeight="1" x14ac:dyDescent="0.3">
      <c r="A3779" s="831">
        <v>10</v>
      </c>
      <c r="B3779" s="832" t="s">
        <v>2982</v>
      </c>
      <c r="C3779" s="832" t="s">
        <v>2997</v>
      </c>
      <c r="D3779" s="833" t="s">
        <v>6901</v>
      </c>
      <c r="E3779" s="834" t="s">
        <v>3049</v>
      </c>
      <c r="F3779" s="832" t="s">
        <v>2984</v>
      </c>
      <c r="G3779" s="832" t="s">
        <v>3155</v>
      </c>
      <c r="H3779" s="832" t="s">
        <v>689</v>
      </c>
      <c r="I3779" s="832" t="s">
        <v>2710</v>
      </c>
      <c r="J3779" s="832" t="s">
        <v>2711</v>
      </c>
      <c r="K3779" s="832" t="s">
        <v>2712</v>
      </c>
      <c r="L3779" s="835">
        <v>141.25</v>
      </c>
      <c r="M3779" s="835">
        <v>10028.75</v>
      </c>
      <c r="N3779" s="832">
        <v>71</v>
      </c>
      <c r="O3779" s="836">
        <v>52.5</v>
      </c>
      <c r="P3779" s="835">
        <v>3672.5</v>
      </c>
      <c r="Q3779" s="837">
        <v>0.36619718309859156</v>
      </c>
      <c r="R3779" s="832">
        <v>26</v>
      </c>
      <c r="S3779" s="837">
        <v>0.36619718309859156</v>
      </c>
      <c r="T3779" s="836">
        <v>19.5</v>
      </c>
      <c r="U3779" s="838">
        <v>0.37142857142857144</v>
      </c>
    </row>
    <row r="3780" spans="1:21" ht="14.4" customHeight="1" x14ac:dyDescent="0.3">
      <c r="A3780" s="831">
        <v>10</v>
      </c>
      <c r="B3780" s="832" t="s">
        <v>2982</v>
      </c>
      <c r="C3780" s="832" t="s">
        <v>2997</v>
      </c>
      <c r="D3780" s="833" t="s">
        <v>6901</v>
      </c>
      <c r="E3780" s="834" t="s">
        <v>3049</v>
      </c>
      <c r="F3780" s="832" t="s">
        <v>2984</v>
      </c>
      <c r="G3780" s="832" t="s">
        <v>3155</v>
      </c>
      <c r="H3780" s="832" t="s">
        <v>630</v>
      </c>
      <c r="I3780" s="832" t="s">
        <v>5992</v>
      </c>
      <c r="J3780" s="832" t="s">
        <v>5993</v>
      </c>
      <c r="K3780" s="832" t="s">
        <v>5994</v>
      </c>
      <c r="L3780" s="835">
        <v>141.25</v>
      </c>
      <c r="M3780" s="835">
        <v>141.25</v>
      </c>
      <c r="N3780" s="832">
        <v>1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10</v>
      </c>
      <c r="B3781" s="832" t="s">
        <v>2982</v>
      </c>
      <c r="C3781" s="832" t="s">
        <v>2997</v>
      </c>
      <c r="D3781" s="833" t="s">
        <v>6901</v>
      </c>
      <c r="E3781" s="834" t="s">
        <v>3049</v>
      </c>
      <c r="F3781" s="832" t="s">
        <v>2984</v>
      </c>
      <c r="G3781" s="832" t="s">
        <v>3837</v>
      </c>
      <c r="H3781" s="832" t="s">
        <v>630</v>
      </c>
      <c r="I3781" s="832" t="s">
        <v>5831</v>
      </c>
      <c r="J3781" s="832" t="s">
        <v>4029</v>
      </c>
      <c r="K3781" s="832" t="s">
        <v>4030</v>
      </c>
      <c r="L3781" s="835">
        <v>1472.61</v>
      </c>
      <c r="M3781" s="835">
        <v>7363.0499999999993</v>
      </c>
      <c r="N3781" s="832">
        <v>5</v>
      </c>
      <c r="O3781" s="836">
        <v>2.5</v>
      </c>
      <c r="P3781" s="835">
        <v>2945.22</v>
      </c>
      <c r="Q3781" s="837">
        <v>0.4</v>
      </c>
      <c r="R3781" s="832">
        <v>2</v>
      </c>
      <c r="S3781" s="837">
        <v>0.4</v>
      </c>
      <c r="T3781" s="836">
        <v>1</v>
      </c>
      <c r="U3781" s="838">
        <v>0.4</v>
      </c>
    </row>
    <row r="3782" spans="1:21" ht="14.4" customHeight="1" x14ac:dyDescent="0.3">
      <c r="A3782" s="831">
        <v>10</v>
      </c>
      <c r="B3782" s="832" t="s">
        <v>2982</v>
      </c>
      <c r="C3782" s="832" t="s">
        <v>2997</v>
      </c>
      <c r="D3782" s="833" t="s">
        <v>6901</v>
      </c>
      <c r="E3782" s="834" t="s">
        <v>3049</v>
      </c>
      <c r="F3782" s="832" t="s">
        <v>2984</v>
      </c>
      <c r="G3782" s="832" t="s">
        <v>3837</v>
      </c>
      <c r="H3782" s="832" t="s">
        <v>630</v>
      </c>
      <c r="I3782" s="832" t="s">
        <v>4129</v>
      </c>
      <c r="J3782" s="832" t="s">
        <v>4130</v>
      </c>
      <c r="K3782" s="832" t="s">
        <v>4131</v>
      </c>
      <c r="L3782" s="835">
        <v>1472.61</v>
      </c>
      <c r="M3782" s="835">
        <v>27979.590000000004</v>
      </c>
      <c r="N3782" s="832">
        <v>19</v>
      </c>
      <c r="O3782" s="836">
        <v>12.5</v>
      </c>
      <c r="P3782" s="835">
        <v>14726.100000000002</v>
      </c>
      <c r="Q3782" s="837">
        <v>0.52631578947368418</v>
      </c>
      <c r="R3782" s="832">
        <v>10</v>
      </c>
      <c r="S3782" s="837">
        <v>0.52631578947368418</v>
      </c>
      <c r="T3782" s="836">
        <v>6</v>
      </c>
      <c r="U3782" s="838">
        <v>0.48</v>
      </c>
    </row>
    <row r="3783" spans="1:21" ht="14.4" customHeight="1" x14ac:dyDescent="0.3">
      <c r="A3783" s="831">
        <v>10</v>
      </c>
      <c r="B3783" s="832" t="s">
        <v>2982</v>
      </c>
      <c r="C3783" s="832" t="s">
        <v>2997</v>
      </c>
      <c r="D3783" s="833" t="s">
        <v>6901</v>
      </c>
      <c r="E3783" s="834" t="s">
        <v>3049</v>
      </c>
      <c r="F3783" s="832" t="s">
        <v>2984</v>
      </c>
      <c r="G3783" s="832" t="s">
        <v>3837</v>
      </c>
      <c r="H3783" s="832" t="s">
        <v>630</v>
      </c>
      <c r="I3783" s="832" t="s">
        <v>4426</v>
      </c>
      <c r="J3783" s="832" t="s">
        <v>4427</v>
      </c>
      <c r="K3783" s="832" t="s">
        <v>4428</v>
      </c>
      <c r="L3783" s="835">
        <v>420.75</v>
      </c>
      <c r="M3783" s="835">
        <v>9677.25</v>
      </c>
      <c r="N3783" s="832">
        <v>23</v>
      </c>
      <c r="O3783" s="836">
        <v>6.5</v>
      </c>
      <c r="P3783" s="835">
        <v>7152.75</v>
      </c>
      <c r="Q3783" s="837">
        <v>0.73913043478260865</v>
      </c>
      <c r="R3783" s="832">
        <v>17</v>
      </c>
      <c r="S3783" s="837">
        <v>0.73913043478260865</v>
      </c>
      <c r="T3783" s="836">
        <v>5</v>
      </c>
      <c r="U3783" s="838">
        <v>0.76923076923076927</v>
      </c>
    </row>
    <row r="3784" spans="1:21" ht="14.4" customHeight="1" x14ac:dyDescent="0.3">
      <c r="A3784" s="831">
        <v>10</v>
      </c>
      <c r="B3784" s="832" t="s">
        <v>2982</v>
      </c>
      <c r="C3784" s="832" t="s">
        <v>2997</v>
      </c>
      <c r="D3784" s="833" t="s">
        <v>6901</v>
      </c>
      <c r="E3784" s="834" t="s">
        <v>3049</v>
      </c>
      <c r="F3784" s="832" t="s">
        <v>2984</v>
      </c>
      <c r="G3784" s="832" t="s">
        <v>3837</v>
      </c>
      <c r="H3784" s="832" t="s">
        <v>630</v>
      </c>
      <c r="I3784" s="832" t="s">
        <v>5995</v>
      </c>
      <c r="J3784" s="832" t="s">
        <v>2942</v>
      </c>
      <c r="K3784" s="832" t="s">
        <v>4030</v>
      </c>
      <c r="L3784" s="835">
        <v>1472.61</v>
      </c>
      <c r="M3784" s="835">
        <v>1472.61</v>
      </c>
      <c r="N3784" s="832">
        <v>1</v>
      </c>
      <c r="O3784" s="836">
        <v>1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10</v>
      </c>
      <c r="B3785" s="832" t="s">
        <v>2982</v>
      </c>
      <c r="C3785" s="832" t="s">
        <v>2997</v>
      </c>
      <c r="D3785" s="833" t="s">
        <v>6901</v>
      </c>
      <c r="E3785" s="834" t="s">
        <v>3049</v>
      </c>
      <c r="F3785" s="832" t="s">
        <v>2984</v>
      </c>
      <c r="G3785" s="832" t="s">
        <v>3837</v>
      </c>
      <c r="H3785" s="832" t="s">
        <v>630</v>
      </c>
      <c r="I3785" s="832" t="s">
        <v>5834</v>
      </c>
      <c r="J3785" s="832" t="s">
        <v>4029</v>
      </c>
      <c r="K3785" s="832" t="s">
        <v>4030</v>
      </c>
      <c r="L3785" s="835">
        <v>1472.61</v>
      </c>
      <c r="M3785" s="835">
        <v>4417.83</v>
      </c>
      <c r="N3785" s="832">
        <v>3</v>
      </c>
      <c r="O3785" s="836">
        <v>2.5</v>
      </c>
      <c r="P3785" s="835">
        <v>1472.61</v>
      </c>
      <c r="Q3785" s="837">
        <v>0.33333333333333331</v>
      </c>
      <c r="R3785" s="832">
        <v>1</v>
      </c>
      <c r="S3785" s="837">
        <v>0.33333333333333331</v>
      </c>
      <c r="T3785" s="836">
        <v>1</v>
      </c>
      <c r="U3785" s="838">
        <v>0.4</v>
      </c>
    </row>
    <row r="3786" spans="1:21" ht="14.4" customHeight="1" x14ac:dyDescent="0.3">
      <c r="A3786" s="831">
        <v>10</v>
      </c>
      <c r="B3786" s="832" t="s">
        <v>2982</v>
      </c>
      <c r="C3786" s="832" t="s">
        <v>2997</v>
      </c>
      <c r="D3786" s="833" t="s">
        <v>6901</v>
      </c>
      <c r="E3786" s="834" t="s">
        <v>3049</v>
      </c>
      <c r="F3786" s="832" t="s">
        <v>2984</v>
      </c>
      <c r="G3786" s="832" t="s">
        <v>3837</v>
      </c>
      <c r="H3786" s="832" t="s">
        <v>630</v>
      </c>
      <c r="I3786" s="832" t="s">
        <v>4028</v>
      </c>
      <c r="J3786" s="832" t="s">
        <v>4029</v>
      </c>
      <c r="K3786" s="832" t="s">
        <v>4030</v>
      </c>
      <c r="L3786" s="835">
        <v>1472.61</v>
      </c>
      <c r="M3786" s="835">
        <v>76575.720000000016</v>
      </c>
      <c r="N3786" s="832">
        <v>52</v>
      </c>
      <c r="O3786" s="836">
        <v>36.5</v>
      </c>
      <c r="P3786" s="835">
        <v>35342.640000000007</v>
      </c>
      <c r="Q3786" s="837">
        <v>0.46153846153846151</v>
      </c>
      <c r="R3786" s="832">
        <v>24</v>
      </c>
      <c r="S3786" s="837">
        <v>0.46153846153846156</v>
      </c>
      <c r="T3786" s="836">
        <v>18</v>
      </c>
      <c r="U3786" s="838">
        <v>0.49315068493150682</v>
      </c>
    </row>
    <row r="3787" spans="1:21" ht="14.4" customHeight="1" x14ac:dyDescent="0.3">
      <c r="A3787" s="831">
        <v>10</v>
      </c>
      <c r="B3787" s="832" t="s">
        <v>2982</v>
      </c>
      <c r="C3787" s="832" t="s">
        <v>2997</v>
      </c>
      <c r="D3787" s="833" t="s">
        <v>6901</v>
      </c>
      <c r="E3787" s="834" t="s">
        <v>3049</v>
      </c>
      <c r="F3787" s="832" t="s">
        <v>2984</v>
      </c>
      <c r="G3787" s="832" t="s">
        <v>3837</v>
      </c>
      <c r="H3787" s="832" t="s">
        <v>630</v>
      </c>
      <c r="I3787" s="832" t="s">
        <v>4961</v>
      </c>
      <c r="J3787" s="832" t="s">
        <v>4962</v>
      </c>
      <c r="K3787" s="832" t="s">
        <v>3976</v>
      </c>
      <c r="L3787" s="835">
        <v>1472.61</v>
      </c>
      <c r="M3787" s="835">
        <v>7363.0499999999993</v>
      </c>
      <c r="N3787" s="832">
        <v>5</v>
      </c>
      <c r="O3787" s="836">
        <v>3</v>
      </c>
      <c r="P3787" s="835">
        <v>2945.22</v>
      </c>
      <c r="Q3787" s="837">
        <v>0.4</v>
      </c>
      <c r="R3787" s="832">
        <v>2</v>
      </c>
      <c r="S3787" s="837">
        <v>0.4</v>
      </c>
      <c r="T3787" s="836">
        <v>1.5</v>
      </c>
      <c r="U3787" s="838">
        <v>0.5</v>
      </c>
    </row>
    <row r="3788" spans="1:21" ht="14.4" customHeight="1" x14ac:dyDescent="0.3">
      <c r="A3788" s="831">
        <v>10</v>
      </c>
      <c r="B3788" s="832" t="s">
        <v>2982</v>
      </c>
      <c r="C3788" s="832" t="s">
        <v>2997</v>
      </c>
      <c r="D3788" s="833" t="s">
        <v>6901</v>
      </c>
      <c r="E3788" s="834" t="s">
        <v>3049</v>
      </c>
      <c r="F3788" s="832" t="s">
        <v>2984</v>
      </c>
      <c r="G3788" s="832" t="s">
        <v>3837</v>
      </c>
      <c r="H3788" s="832" t="s">
        <v>689</v>
      </c>
      <c r="I3788" s="832" t="s">
        <v>5996</v>
      </c>
      <c r="J3788" s="832" t="s">
        <v>3839</v>
      </c>
      <c r="K3788" s="832" t="s">
        <v>5836</v>
      </c>
      <c r="L3788" s="835">
        <v>420.75</v>
      </c>
      <c r="M3788" s="835">
        <v>841.5</v>
      </c>
      <c r="N3788" s="832">
        <v>2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10</v>
      </c>
      <c r="B3789" s="832" t="s">
        <v>2982</v>
      </c>
      <c r="C3789" s="832" t="s">
        <v>2997</v>
      </c>
      <c r="D3789" s="833" t="s">
        <v>6901</v>
      </c>
      <c r="E3789" s="834" t="s">
        <v>3049</v>
      </c>
      <c r="F3789" s="832" t="s">
        <v>2984</v>
      </c>
      <c r="G3789" s="832" t="s">
        <v>3837</v>
      </c>
      <c r="H3789" s="832" t="s">
        <v>689</v>
      </c>
      <c r="I3789" s="832" t="s">
        <v>5838</v>
      </c>
      <c r="J3789" s="832" t="s">
        <v>3839</v>
      </c>
      <c r="K3789" s="832" t="s">
        <v>3976</v>
      </c>
      <c r="L3789" s="835">
        <v>1472.61</v>
      </c>
      <c r="M3789" s="835">
        <v>10308.27</v>
      </c>
      <c r="N3789" s="832">
        <v>7</v>
      </c>
      <c r="O3789" s="836">
        <v>4.5</v>
      </c>
      <c r="P3789" s="835">
        <v>4417.83</v>
      </c>
      <c r="Q3789" s="837">
        <v>0.42857142857142855</v>
      </c>
      <c r="R3789" s="832">
        <v>3</v>
      </c>
      <c r="S3789" s="837">
        <v>0.42857142857142855</v>
      </c>
      <c r="T3789" s="836">
        <v>1.5</v>
      </c>
      <c r="U3789" s="838">
        <v>0.33333333333333331</v>
      </c>
    </row>
    <row r="3790" spans="1:21" ht="14.4" customHeight="1" x14ac:dyDescent="0.3">
      <c r="A3790" s="831">
        <v>10</v>
      </c>
      <c r="B3790" s="832" t="s">
        <v>2982</v>
      </c>
      <c r="C3790" s="832" t="s">
        <v>2997</v>
      </c>
      <c r="D3790" s="833" t="s">
        <v>6901</v>
      </c>
      <c r="E3790" s="834" t="s">
        <v>3049</v>
      </c>
      <c r="F3790" s="832" t="s">
        <v>2984</v>
      </c>
      <c r="G3790" s="832" t="s">
        <v>3837</v>
      </c>
      <c r="H3790" s="832" t="s">
        <v>689</v>
      </c>
      <c r="I3790" s="832" t="s">
        <v>5839</v>
      </c>
      <c r="J3790" s="832" t="s">
        <v>3839</v>
      </c>
      <c r="K3790" s="832" t="s">
        <v>4131</v>
      </c>
      <c r="L3790" s="835">
        <v>1472.61</v>
      </c>
      <c r="M3790" s="835">
        <v>33870.030000000006</v>
      </c>
      <c r="N3790" s="832">
        <v>23</v>
      </c>
      <c r="O3790" s="836">
        <v>15.5</v>
      </c>
      <c r="P3790" s="835">
        <v>22089.150000000005</v>
      </c>
      <c r="Q3790" s="837">
        <v>0.65217391304347827</v>
      </c>
      <c r="R3790" s="832">
        <v>15</v>
      </c>
      <c r="S3790" s="837">
        <v>0.65217391304347827</v>
      </c>
      <c r="T3790" s="836">
        <v>9</v>
      </c>
      <c r="U3790" s="838">
        <v>0.58064516129032262</v>
      </c>
    </row>
    <row r="3791" spans="1:21" ht="14.4" customHeight="1" x14ac:dyDescent="0.3">
      <c r="A3791" s="831">
        <v>10</v>
      </c>
      <c r="B3791" s="832" t="s">
        <v>2982</v>
      </c>
      <c r="C3791" s="832" t="s">
        <v>2997</v>
      </c>
      <c r="D3791" s="833" t="s">
        <v>6901</v>
      </c>
      <c r="E3791" s="834" t="s">
        <v>3049</v>
      </c>
      <c r="F3791" s="832" t="s">
        <v>2984</v>
      </c>
      <c r="G3791" s="832" t="s">
        <v>3837</v>
      </c>
      <c r="H3791" s="832" t="s">
        <v>689</v>
      </c>
      <c r="I3791" s="832" t="s">
        <v>4132</v>
      </c>
      <c r="J3791" s="832" t="s">
        <v>3839</v>
      </c>
      <c r="K3791" s="832" t="s">
        <v>4030</v>
      </c>
      <c r="L3791" s="835">
        <v>1472.61</v>
      </c>
      <c r="M3791" s="835">
        <v>83938.770000000019</v>
      </c>
      <c r="N3791" s="832">
        <v>57</v>
      </c>
      <c r="O3791" s="836">
        <v>35.5</v>
      </c>
      <c r="P3791" s="835">
        <v>44178.30000000001</v>
      </c>
      <c r="Q3791" s="837">
        <v>0.52631578947368418</v>
      </c>
      <c r="R3791" s="832">
        <v>30</v>
      </c>
      <c r="S3791" s="837">
        <v>0.52631578947368418</v>
      </c>
      <c r="T3791" s="836">
        <v>19</v>
      </c>
      <c r="U3791" s="838">
        <v>0.53521126760563376</v>
      </c>
    </row>
    <row r="3792" spans="1:21" ht="14.4" customHeight="1" x14ac:dyDescent="0.3">
      <c r="A3792" s="831">
        <v>10</v>
      </c>
      <c r="B3792" s="832" t="s">
        <v>2982</v>
      </c>
      <c r="C3792" s="832" t="s">
        <v>2997</v>
      </c>
      <c r="D3792" s="833" t="s">
        <v>6901</v>
      </c>
      <c r="E3792" s="834" t="s">
        <v>3049</v>
      </c>
      <c r="F3792" s="832" t="s">
        <v>2984</v>
      </c>
      <c r="G3792" s="832" t="s">
        <v>3837</v>
      </c>
      <c r="H3792" s="832" t="s">
        <v>630</v>
      </c>
      <c r="I3792" s="832" t="s">
        <v>5840</v>
      </c>
      <c r="J3792" s="832" t="s">
        <v>4029</v>
      </c>
      <c r="K3792" s="832" t="s">
        <v>2943</v>
      </c>
      <c r="L3792" s="835">
        <v>420.75</v>
      </c>
      <c r="M3792" s="835">
        <v>841.5</v>
      </c>
      <c r="N3792" s="832">
        <v>2</v>
      </c>
      <c r="O3792" s="836">
        <v>1.5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10</v>
      </c>
      <c r="B3793" s="832" t="s">
        <v>2982</v>
      </c>
      <c r="C3793" s="832" t="s">
        <v>2997</v>
      </c>
      <c r="D3793" s="833" t="s">
        <v>6901</v>
      </c>
      <c r="E3793" s="834" t="s">
        <v>3049</v>
      </c>
      <c r="F3793" s="832" t="s">
        <v>2984</v>
      </c>
      <c r="G3793" s="832" t="s">
        <v>3837</v>
      </c>
      <c r="H3793" s="832" t="s">
        <v>630</v>
      </c>
      <c r="I3793" s="832" t="s">
        <v>5997</v>
      </c>
      <c r="J3793" s="832" t="s">
        <v>2942</v>
      </c>
      <c r="K3793" s="832" t="s">
        <v>4131</v>
      </c>
      <c r="L3793" s="835">
        <v>1472.61</v>
      </c>
      <c r="M3793" s="835">
        <v>1472.61</v>
      </c>
      <c r="N3793" s="832">
        <v>1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10</v>
      </c>
      <c r="B3794" s="832" t="s">
        <v>2982</v>
      </c>
      <c r="C3794" s="832" t="s">
        <v>2997</v>
      </c>
      <c r="D3794" s="833" t="s">
        <v>6901</v>
      </c>
      <c r="E3794" s="834" t="s">
        <v>3049</v>
      </c>
      <c r="F3794" s="832" t="s">
        <v>2984</v>
      </c>
      <c r="G3794" s="832" t="s">
        <v>3837</v>
      </c>
      <c r="H3794" s="832" t="s">
        <v>630</v>
      </c>
      <c r="I3794" s="832" t="s">
        <v>5845</v>
      </c>
      <c r="J3794" s="832" t="s">
        <v>4130</v>
      </c>
      <c r="K3794" s="832" t="s">
        <v>5846</v>
      </c>
      <c r="L3794" s="835">
        <v>420.75</v>
      </c>
      <c r="M3794" s="835">
        <v>420.75</v>
      </c>
      <c r="N3794" s="832">
        <v>1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10</v>
      </c>
      <c r="B3795" s="832" t="s">
        <v>2982</v>
      </c>
      <c r="C3795" s="832" t="s">
        <v>2997</v>
      </c>
      <c r="D3795" s="833" t="s">
        <v>6901</v>
      </c>
      <c r="E3795" s="834" t="s">
        <v>3049</v>
      </c>
      <c r="F3795" s="832" t="s">
        <v>2984</v>
      </c>
      <c r="G3795" s="832" t="s">
        <v>3501</v>
      </c>
      <c r="H3795" s="832" t="s">
        <v>630</v>
      </c>
      <c r="I3795" s="832" t="s">
        <v>3919</v>
      </c>
      <c r="J3795" s="832" t="s">
        <v>1469</v>
      </c>
      <c r="K3795" s="832" t="s">
        <v>3920</v>
      </c>
      <c r="L3795" s="835">
        <v>374.79</v>
      </c>
      <c r="M3795" s="835">
        <v>5621.85</v>
      </c>
      <c r="N3795" s="832">
        <v>15</v>
      </c>
      <c r="O3795" s="836">
        <v>1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10</v>
      </c>
      <c r="B3796" s="832" t="s">
        <v>2982</v>
      </c>
      <c r="C3796" s="832" t="s">
        <v>2997</v>
      </c>
      <c r="D3796" s="833" t="s">
        <v>6901</v>
      </c>
      <c r="E3796" s="834" t="s">
        <v>3049</v>
      </c>
      <c r="F3796" s="832" t="s">
        <v>2984</v>
      </c>
      <c r="G3796" s="832" t="s">
        <v>4429</v>
      </c>
      <c r="H3796" s="832" t="s">
        <v>630</v>
      </c>
      <c r="I3796" s="832" t="s">
        <v>4430</v>
      </c>
      <c r="J3796" s="832" t="s">
        <v>1299</v>
      </c>
      <c r="K3796" s="832" t="s">
        <v>4431</v>
      </c>
      <c r="L3796" s="835">
        <v>69.59</v>
      </c>
      <c r="M3796" s="835">
        <v>69.59</v>
      </c>
      <c r="N3796" s="832">
        <v>1</v>
      </c>
      <c r="O3796" s="836">
        <v>0.5</v>
      </c>
      <c r="P3796" s="835">
        <v>69.59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10</v>
      </c>
      <c r="B3797" s="832" t="s">
        <v>2982</v>
      </c>
      <c r="C3797" s="832" t="s">
        <v>2997</v>
      </c>
      <c r="D3797" s="833" t="s">
        <v>6901</v>
      </c>
      <c r="E3797" s="834" t="s">
        <v>3049</v>
      </c>
      <c r="F3797" s="832" t="s">
        <v>2984</v>
      </c>
      <c r="G3797" s="832" t="s">
        <v>4133</v>
      </c>
      <c r="H3797" s="832" t="s">
        <v>630</v>
      </c>
      <c r="I3797" s="832" t="s">
        <v>4451</v>
      </c>
      <c r="J3797" s="832" t="s">
        <v>4452</v>
      </c>
      <c r="K3797" s="832" t="s">
        <v>4136</v>
      </c>
      <c r="L3797" s="835">
        <v>60.88</v>
      </c>
      <c r="M3797" s="835">
        <v>487.04</v>
      </c>
      <c r="N3797" s="832">
        <v>8</v>
      </c>
      <c r="O3797" s="836">
        <v>6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10</v>
      </c>
      <c r="B3798" s="832" t="s">
        <v>2982</v>
      </c>
      <c r="C3798" s="832" t="s">
        <v>2997</v>
      </c>
      <c r="D3798" s="833" t="s">
        <v>6901</v>
      </c>
      <c r="E3798" s="834" t="s">
        <v>3049</v>
      </c>
      <c r="F3798" s="832" t="s">
        <v>2984</v>
      </c>
      <c r="G3798" s="832" t="s">
        <v>4133</v>
      </c>
      <c r="H3798" s="832" t="s">
        <v>630</v>
      </c>
      <c r="I3798" s="832" t="s">
        <v>4134</v>
      </c>
      <c r="J3798" s="832" t="s">
        <v>4135</v>
      </c>
      <c r="K3798" s="832" t="s">
        <v>4136</v>
      </c>
      <c r="L3798" s="835">
        <v>60.88</v>
      </c>
      <c r="M3798" s="835">
        <v>2922.2400000000016</v>
      </c>
      <c r="N3798" s="832">
        <v>48</v>
      </c>
      <c r="O3798" s="836">
        <v>30</v>
      </c>
      <c r="P3798" s="835">
        <v>1034.96</v>
      </c>
      <c r="Q3798" s="837">
        <v>0.35416666666666646</v>
      </c>
      <c r="R3798" s="832">
        <v>17</v>
      </c>
      <c r="S3798" s="837">
        <v>0.35416666666666669</v>
      </c>
      <c r="T3798" s="836">
        <v>11.5</v>
      </c>
      <c r="U3798" s="838">
        <v>0.38333333333333336</v>
      </c>
    </row>
    <row r="3799" spans="1:21" ht="14.4" customHeight="1" x14ac:dyDescent="0.3">
      <c r="A3799" s="831">
        <v>10</v>
      </c>
      <c r="B3799" s="832" t="s">
        <v>2982</v>
      </c>
      <c r="C3799" s="832" t="s">
        <v>2997</v>
      </c>
      <c r="D3799" s="833" t="s">
        <v>6901</v>
      </c>
      <c r="E3799" s="834" t="s">
        <v>3049</v>
      </c>
      <c r="F3799" s="832" t="s">
        <v>2984</v>
      </c>
      <c r="G3799" s="832" t="s">
        <v>3161</v>
      </c>
      <c r="H3799" s="832" t="s">
        <v>630</v>
      </c>
      <c r="I3799" s="832" t="s">
        <v>3162</v>
      </c>
      <c r="J3799" s="832" t="s">
        <v>1177</v>
      </c>
      <c r="K3799" s="832" t="s">
        <v>3163</v>
      </c>
      <c r="L3799" s="835">
        <v>301.2</v>
      </c>
      <c r="M3799" s="835">
        <v>602.4</v>
      </c>
      <c r="N3799" s="832">
        <v>2</v>
      </c>
      <c r="O3799" s="836">
        <v>2</v>
      </c>
      <c r="P3799" s="835">
        <v>301.2</v>
      </c>
      <c r="Q3799" s="837">
        <v>0.5</v>
      </c>
      <c r="R3799" s="832">
        <v>1</v>
      </c>
      <c r="S3799" s="837">
        <v>0.5</v>
      </c>
      <c r="T3799" s="836">
        <v>1</v>
      </c>
      <c r="U3799" s="838">
        <v>0.5</v>
      </c>
    </row>
    <row r="3800" spans="1:21" ht="14.4" customHeight="1" x14ac:dyDescent="0.3">
      <c r="A3800" s="831">
        <v>10</v>
      </c>
      <c r="B3800" s="832" t="s">
        <v>2982</v>
      </c>
      <c r="C3800" s="832" t="s">
        <v>2997</v>
      </c>
      <c r="D3800" s="833" t="s">
        <v>6901</v>
      </c>
      <c r="E3800" s="834" t="s">
        <v>3049</v>
      </c>
      <c r="F3800" s="832" t="s">
        <v>2984</v>
      </c>
      <c r="G3800" s="832" t="s">
        <v>3161</v>
      </c>
      <c r="H3800" s="832" t="s">
        <v>630</v>
      </c>
      <c r="I3800" s="832" t="s">
        <v>3166</v>
      </c>
      <c r="J3800" s="832" t="s">
        <v>1177</v>
      </c>
      <c r="K3800" s="832" t="s">
        <v>3167</v>
      </c>
      <c r="L3800" s="835">
        <v>32.25</v>
      </c>
      <c r="M3800" s="835">
        <v>32.25</v>
      </c>
      <c r="N3800" s="832">
        <v>1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10</v>
      </c>
      <c r="B3801" s="832" t="s">
        <v>2982</v>
      </c>
      <c r="C3801" s="832" t="s">
        <v>2997</v>
      </c>
      <c r="D3801" s="833" t="s">
        <v>6901</v>
      </c>
      <c r="E3801" s="834" t="s">
        <v>3049</v>
      </c>
      <c r="F3801" s="832" t="s">
        <v>2984</v>
      </c>
      <c r="G3801" s="832" t="s">
        <v>3161</v>
      </c>
      <c r="H3801" s="832" t="s">
        <v>630</v>
      </c>
      <c r="I3801" s="832" t="s">
        <v>3367</v>
      </c>
      <c r="J3801" s="832" t="s">
        <v>1177</v>
      </c>
      <c r="K3801" s="832" t="s">
        <v>3163</v>
      </c>
      <c r="L3801" s="835">
        <v>103.67</v>
      </c>
      <c r="M3801" s="835">
        <v>103.67</v>
      </c>
      <c r="N3801" s="832">
        <v>1</v>
      </c>
      <c r="O3801" s="836">
        <v>1</v>
      </c>
      <c r="P3801" s="835">
        <v>103.67</v>
      </c>
      <c r="Q3801" s="837">
        <v>1</v>
      </c>
      <c r="R3801" s="832">
        <v>1</v>
      </c>
      <c r="S3801" s="837">
        <v>1</v>
      </c>
      <c r="T3801" s="836">
        <v>1</v>
      </c>
      <c r="U3801" s="838">
        <v>1</v>
      </c>
    </row>
    <row r="3802" spans="1:21" ht="14.4" customHeight="1" x14ac:dyDescent="0.3">
      <c r="A3802" s="831">
        <v>10</v>
      </c>
      <c r="B3802" s="832" t="s">
        <v>2982</v>
      </c>
      <c r="C3802" s="832" t="s">
        <v>2997</v>
      </c>
      <c r="D3802" s="833" t="s">
        <v>6901</v>
      </c>
      <c r="E3802" s="834" t="s">
        <v>3049</v>
      </c>
      <c r="F3802" s="832" t="s">
        <v>2984</v>
      </c>
      <c r="G3802" s="832" t="s">
        <v>3161</v>
      </c>
      <c r="H3802" s="832" t="s">
        <v>630</v>
      </c>
      <c r="I3802" s="832" t="s">
        <v>3368</v>
      </c>
      <c r="J3802" s="832" t="s">
        <v>1177</v>
      </c>
      <c r="K3802" s="832" t="s">
        <v>3163</v>
      </c>
      <c r="L3802" s="835">
        <v>103.67</v>
      </c>
      <c r="M3802" s="835">
        <v>103.67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10</v>
      </c>
      <c r="B3803" s="832" t="s">
        <v>2982</v>
      </c>
      <c r="C3803" s="832" t="s">
        <v>2997</v>
      </c>
      <c r="D3803" s="833" t="s">
        <v>6901</v>
      </c>
      <c r="E3803" s="834" t="s">
        <v>3049</v>
      </c>
      <c r="F3803" s="832" t="s">
        <v>2984</v>
      </c>
      <c r="G3803" s="832" t="s">
        <v>3383</v>
      </c>
      <c r="H3803" s="832" t="s">
        <v>689</v>
      </c>
      <c r="I3803" s="832" t="s">
        <v>3924</v>
      </c>
      <c r="J3803" s="832" t="s">
        <v>3925</v>
      </c>
      <c r="K3803" s="832" t="s">
        <v>972</v>
      </c>
      <c r="L3803" s="835">
        <v>1614.9</v>
      </c>
      <c r="M3803" s="835">
        <v>389190.9</v>
      </c>
      <c r="N3803" s="832">
        <v>241</v>
      </c>
      <c r="O3803" s="836">
        <v>23.5</v>
      </c>
      <c r="P3803" s="835">
        <v>243849.9</v>
      </c>
      <c r="Q3803" s="837">
        <v>0.62655601659751037</v>
      </c>
      <c r="R3803" s="832">
        <v>151</v>
      </c>
      <c r="S3803" s="837">
        <v>0.62655601659751037</v>
      </c>
      <c r="T3803" s="836">
        <v>15</v>
      </c>
      <c r="U3803" s="838">
        <v>0.63829787234042556</v>
      </c>
    </row>
    <row r="3804" spans="1:21" ht="14.4" customHeight="1" x14ac:dyDescent="0.3">
      <c r="A3804" s="831">
        <v>10</v>
      </c>
      <c r="B3804" s="832" t="s">
        <v>2982</v>
      </c>
      <c r="C3804" s="832" t="s">
        <v>2997</v>
      </c>
      <c r="D3804" s="833" t="s">
        <v>6901</v>
      </c>
      <c r="E3804" s="834" t="s">
        <v>3049</v>
      </c>
      <c r="F3804" s="832" t="s">
        <v>2984</v>
      </c>
      <c r="G3804" s="832" t="s">
        <v>3383</v>
      </c>
      <c r="H3804" s="832" t="s">
        <v>689</v>
      </c>
      <c r="I3804" s="832" t="s">
        <v>3926</v>
      </c>
      <c r="J3804" s="832" t="s">
        <v>3927</v>
      </c>
      <c r="K3804" s="832" t="s">
        <v>1546</v>
      </c>
      <c r="L3804" s="835">
        <v>32.380000000000003</v>
      </c>
      <c r="M3804" s="835">
        <v>323.8</v>
      </c>
      <c r="N3804" s="832">
        <v>10</v>
      </c>
      <c r="O3804" s="836">
        <v>0.5</v>
      </c>
      <c r="P3804" s="835">
        <v>323.8</v>
      </c>
      <c r="Q3804" s="837">
        <v>1</v>
      </c>
      <c r="R3804" s="832">
        <v>10</v>
      </c>
      <c r="S3804" s="837">
        <v>1</v>
      </c>
      <c r="T3804" s="836">
        <v>0.5</v>
      </c>
      <c r="U3804" s="838">
        <v>1</v>
      </c>
    </row>
    <row r="3805" spans="1:21" ht="14.4" customHeight="1" x14ac:dyDescent="0.3">
      <c r="A3805" s="831">
        <v>10</v>
      </c>
      <c r="B3805" s="832" t="s">
        <v>2982</v>
      </c>
      <c r="C3805" s="832" t="s">
        <v>2997</v>
      </c>
      <c r="D3805" s="833" t="s">
        <v>6901</v>
      </c>
      <c r="E3805" s="834" t="s">
        <v>3049</v>
      </c>
      <c r="F3805" s="832" t="s">
        <v>2984</v>
      </c>
      <c r="G3805" s="832" t="s">
        <v>3383</v>
      </c>
      <c r="H3805" s="832" t="s">
        <v>689</v>
      </c>
      <c r="I3805" s="832" t="s">
        <v>3928</v>
      </c>
      <c r="J3805" s="832" t="s">
        <v>3929</v>
      </c>
      <c r="K3805" s="832" t="s">
        <v>1546</v>
      </c>
      <c r="L3805" s="835">
        <v>32.380000000000003</v>
      </c>
      <c r="M3805" s="835">
        <v>97.140000000000015</v>
      </c>
      <c r="N3805" s="832">
        <v>3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10</v>
      </c>
      <c r="B3806" s="832" t="s">
        <v>2982</v>
      </c>
      <c r="C3806" s="832" t="s">
        <v>2997</v>
      </c>
      <c r="D3806" s="833" t="s">
        <v>6901</v>
      </c>
      <c r="E3806" s="834" t="s">
        <v>3049</v>
      </c>
      <c r="F3806" s="832" t="s">
        <v>2984</v>
      </c>
      <c r="G3806" s="832" t="s">
        <v>3383</v>
      </c>
      <c r="H3806" s="832" t="s">
        <v>689</v>
      </c>
      <c r="I3806" s="832" t="s">
        <v>2555</v>
      </c>
      <c r="J3806" s="832" t="s">
        <v>986</v>
      </c>
      <c r="K3806" s="832" t="s">
        <v>2552</v>
      </c>
      <c r="L3806" s="835">
        <v>324.7</v>
      </c>
      <c r="M3806" s="835">
        <v>56822.5</v>
      </c>
      <c r="N3806" s="832">
        <v>175</v>
      </c>
      <c r="O3806" s="836">
        <v>16.5</v>
      </c>
      <c r="P3806" s="835">
        <v>25976</v>
      </c>
      <c r="Q3806" s="837">
        <v>0.45714285714285713</v>
      </c>
      <c r="R3806" s="832">
        <v>80</v>
      </c>
      <c r="S3806" s="837">
        <v>0.45714285714285713</v>
      </c>
      <c r="T3806" s="836">
        <v>7.5</v>
      </c>
      <c r="U3806" s="838">
        <v>0.45454545454545453</v>
      </c>
    </row>
    <row r="3807" spans="1:21" ht="14.4" customHeight="1" x14ac:dyDescent="0.3">
      <c r="A3807" s="831">
        <v>10</v>
      </c>
      <c r="B3807" s="832" t="s">
        <v>2982</v>
      </c>
      <c r="C3807" s="832" t="s">
        <v>2997</v>
      </c>
      <c r="D3807" s="833" t="s">
        <v>6901</v>
      </c>
      <c r="E3807" s="834" t="s">
        <v>3049</v>
      </c>
      <c r="F3807" s="832" t="s">
        <v>2984</v>
      </c>
      <c r="G3807" s="832" t="s">
        <v>3383</v>
      </c>
      <c r="H3807" s="832" t="s">
        <v>630</v>
      </c>
      <c r="I3807" s="832" t="s">
        <v>3930</v>
      </c>
      <c r="J3807" s="832" t="s">
        <v>3931</v>
      </c>
      <c r="K3807" s="832" t="s">
        <v>1279</v>
      </c>
      <c r="L3807" s="835">
        <v>1614.9</v>
      </c>
      <c r="M3807" s="835">
        <v>40372.5</v>
      </c>
      <c r="N3807" s="832">
        <v>25</v>
      </c>
      <c r="O3807" s="836">
        <v>2</v>
      </c>
      <c r="P3807" s="835">
        <v>40372.5</v>
      </c>
      <c r="Q3807" s="837">
        <v>1</v>
      </c>
      <c r="R3807" s="832">
        <v>25</v>
      </c>
      <c r="S3807" s="837">
        <v>1</v>
      </c>
      <c r="T3807" s="836">
        <v>2</v>
      </c>
      <c r="U3807" s="838">
        <v>1</v>
      </c>
    </row>
    <row r="3808" spans="1:21" ht="14.4" customHeight="1" x14ac:dyDescent="0.3">
      <c r="A3808" s="831">
        <v>10</v>
      </c>
      <c r="B3808" s="832" t="s">
        <v>2982</v>
      </c>
      <c r="C3808" s="832" t="s">
        <v>2997</v>
      </c>
      <c r="D3808" s="833" t="s">
        <v>6901</v>
      </c>
      <c r="E3808" s="834" t="s">
        <v>3049</v>
      </c>
      <c r="F3808" s="832" t="s">
        <v>2984</v>
      </c>
      <c r="G3808" s="832" t="s">
        <v>3383</v>
      </c>
      <c r="H3808" s="832" t="s">
        <v>689</v>
      </c>
      <c r="I3808" s="832" t="s">
        <v>2556</v>
      </c>
      <c r="J3808" s="832" t="s">
        <v>965</v>
      </c>
      <c r="K3808" s="832" t="s">
        <v>1279</v>
      </c>
      <c r="L3808" s="835">
        <v>1614.9</v>
      </c>
      <c r="M3808" s="835">
        <v>158260.20000000001</v>
      </c>
      <c r="N3808" s="832">
        <v>98</v>
      </c>
      <c r="O3808" s="836">
        <v>9</v>
      </c>
      <c r="P3808" s="835">
        <v>158260.20000000001</v>
      </c>
      <c r="Q3808" s="837">
        <v>1</v>
      </c>
      <c r="R3808" s="832">
        <v>98</v>
      </c>
      <c r="S3808" s="837">
        <v>1</v>
      </c>
      <c r="T3808" s="836">
        <v>9</v>
      </c>
      <c r="U3808" s="838">
        <v>1</v>
      </c>
    </row>
    <row r="3809" spans="1:21" ht="14.4" customHeight="1" x14ac:dyDescent="0.3">
      <c r="A3809" s="831">
        <v>10</v>
      </c>
      <c r="B3809" s="832" t="s">
        <v>2982</v>
      </c>
      <c r="C3809" s="832" t="s">
        <v>2997</v>
      </c>
      <c r="D3809" s="833" t="s">
        <v>6901</v>
      </c>
      <c r="E3809" s="834" t="s">
        <v>3049</v>
      </c>
      <c r="F3809" s="832" t="s">
        <v>2984</v>
      </c>
      <c r="G3809" s="832" t="s">
        <v>3383</v>
      </c>
      <c r="H3809" s="832" t="s">
        <v>689</v>
      </c>
      <c r="I3809" s="832" t="s">
        <v>3932</v>
      </c>
      <c r="J3809" s="832" t="s">
        <v>2061</v>
      </c>
      <c r="K3809" s="832" t="s">
        <v>1281</v>
      </c>
      <c r="L3809" s="835">
        <v>129.51</v>
      </c>
      <c r="M3809" s="835">
        <v>129.51</v>
      </c>
      <c r="N3809" s="832">
        <v>1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10</v>
      </c>
      <c r="B3810" s="832" t="s">
        <v>2982</v>
      </c>
      <c r="C3810" s="832" t="s">
        <v>2997</v>
      </c>
      <c r="D3810" s="833" t="s">
        <v>6901</v>
      </c>
      <c r="E3810" s="834" t="s">
        <v>3049</v>
      </c>
      <c r="F3810" s="832" t="s">
        <v>2984</v>
      </c>
      <c r="G3810" s="832" t="s">
        <v>3383</v>
      </c>
      <c r="H3810" s="832" t="s">
        <v>689</v>
      </c>
      <c r="I3810" s="832" t="s">
        <v>3933</v>
      </c>
      <c r="J3810" s="832" t="s">
        <v>3934</v>
      </c>
      <c r="K3810" s="832" t="s">
        <v>1546</v>
      </c>
      <c r="L3810" s="835">
        <v>72.27</v>
      </c>
      <c r="M3810" s="835">
        <v>289.08</v>
      </c>
      <c r="N3810" s="832">
        <v>4</v>
      </c>
      <c r="O3810" s="836">
        <v>0.5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10</v>
      </c>
      <c r="B3811" s="832" t="s">
        <v>2982</v>
      </c>
      <c r="C3811" s="832" t="s">
        <v>2997</v>
      </c>
      <c r="D3811" s="833" t="s">
        <v>6901</v>
      </c>
      <c r="E3811" s="834" t="s">
        <v>3049</v>
      </c>
      <c r="F3811" s="832" t="s">
        <v>2984</v>
      </c>
      <c r="G3811" s="832" t="s">
        <v>3383</v>
      </c>
      <c r="H3811" s="832" t="s">
        <v>689</v>
      </c>
      <c r="I3811" s="832" t="s">
        <v>2636</v>
      </c>
      <c r="J3811" s="832" t="s">
        <v>1284</v>
      </c>
      <c r="K3811" s="832" t="s">
        <v>1281</v>
      </c>
      <c r="L3811" s="835">
        <v>129.51</v>
      </c>
      <c r="M3811" s="835">
        <v>259.02</v>
      </c>
      <c r="N3811" s="832">
        <v>2</v>
      </c>
      <c r="O3811" s="836">
        <v>0.5</v>
      </c>
      <c r="P3811" s="835">
        <v>259.02</v>
      </c>
      <c r="Q3811" s="837">
        <v>1</v>
      </c>
      <c r="R3811" s="832">
        <v>2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10</v>
      </c>
      <c r="B3812" s="832" t="s">
        <v>2982</v>
      </c>
      <c r="C3812" s="832" t="s">
        <v>2997</v>
      </c>
      <c r="D3812" s="833" t="s">
        <v>6901</v>
      </c>
      <c r="E3812" s="834" t="s">
        <v>3049</v>
      </c>
      <c r="F3812" s="832" t="s">
        <v>2984</v>
      </c>
      <c r="G3812" s="832" t="s">
        <v>3383</v>
      </c>
      <c r="H3812" s="832" t="s">
        <v>689</v>
      </c>
      <c r="I3812" s="832" t="s">
        <v>2950</v>
      </c>
      <c r="J3812" s="832" t="s">
        <v>2298</v>
      </c>
      <c r="K3812" s="832" t="s">
        <v>1546</v>
      </c>
      <c r="L3812" s="835">
        <v>72.27</v>
      </c>
      <c r="M3812" s="835">
        <v>1806.7499999999998</v>
      </c>
      <c r="N3812" s="832">
        <v>25</v>
      </c>
      <c r="O3812" s="836">
        <v>1.5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10</v>
      </c>
      <c r="B3813" s="832" t="s">
        <v>2982</v>
      </c>
      <c r="C3813" s="832" t="s">
        <v>2997</v>
      </c>
      <c r="D3813" s="833" t="s">
        <v>6901</v>
      </c>
      <c r="E3813" s="834" t="s">
        <v>3049</v>
      </c>
      <c r="F3813" s="832" t="s">
        <v>2984</v>
      </c>
      <c r="G3813" s="832" t="s">
        <v>3383</v>
      </c>
      <c r="H3813" s="832" t="s">
        <v>689</v>
      </c>
      <c r="I3813" s="832" t="s">
        <v>2559</v>
      </c>
      <c r="J3813" s="832" t="s">
        <v>958</v>
      </c>
      <c r="K3813" s="832" t="s">
        <v>2558</v>
      </c>
      <c r="L3813" s="835">
        <v>135.54</v>
      </c>
      <c r="M3813" s="835">
        <v>135.54</v>
      </c>
      <c r="N3813" s="832">
        <v>1</v>
      </c>
      <c r="O3813" s="836">
        <v>0.5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10</v>
      </c>
      <c r="B3814" s="832" t="s">
        <v>2982</v>
      </c>
      <c r="C3814" s="832" t="s">
        <v>2997</v>
      </c>
      <c r="D3814" s="833" t="s">
        <v>6901</v>
      </c>
      <c r="E3814" s="834" t="s">
        <v>3049</v>
      </c>
      <c r="F3814" s="832" t="s">
        <v>2984</v>
      </c>
      <c r="G3814" s="832" t="s">
        <v>3383</v>
      </c>
      <c r="H3814" s="832" t="s">
        <v>689</v>
      </c>
      <c r="I3814" s="832" t="s">
        <v>2557</v>
      </c>
      <c r="J3814" s="832" t="s">
        <v>956</v>
      </c>
      <c r="K3814" s="832" t="s">
        <v>2558</v>
      </c>
      <c r="L3814" s="835">
        <v>135.54</v>
      </c>
      <c r="M3814" s="835">
        <v>2846.3399999999997</v>
      </c>
      <c r="N3814" s="832">
        <v>21</v>
      </c>
      <c r="O3814" s="836">
        <v>2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10</v>
      </c>
      <c r="B3815" s="832" t="s">
        <v>2982</v>
      </c>
      <c r="C3815" s="832" t="s">
        <v>2997</v>
      </c>
      <c r="D3815" s="833" t="s">
        <v>6901</v>
      </c>
      <c r="E3815" s="834" t="s">
        <v>3049</v>
      </c>
      <c r="F3815" s="832" t="s">
        <v>2984</v>
      </c>
      <c r="G3815" s="832" t="s">
        <v>3383</v>
      </c>
      <c r="H3815" s="832" t="s">
        <v>689</v>
      </c>
      <c r="I3815" s="832" t="s">
        <v>3937</v>
      </c>
      <c r="J3815" s="832" t="s">
        <v>3938</v>
      </c>
      <c r="K3815" s="832" t="s">
        <v>1281</v>
      </c>
      <c r="L3815" s="835">
        <v>129.51</v>
      </c>
      <c r="M3815" s="835">
        <v>259.02</v>
      </c>
      <c r="N3815" s="832">
        <v>2</v>
      </c>
      <c r="O3815" s="836">
        <v>0.5</v>
      </c>
      <c r="P3815" s="835">
        <v>259.02</v>
      </c>
      <c r="Q3815" s="837">
        <v>1</v>
      </c>
      <c r="R3815" s="832">
        <v>2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10</v>
      </c>
      <c r="B3816" s="832" t="s">
        <v>2982</v>
      </c>
      <c r="C3816" s="832" t="s">
        <v>2997</v>
      </c>
      <c r="D3816" s="833" t="s">
        <v>6901</v>
      </c>
      <c r="E3816" s="834" t="s">
        <v>3049</v>
      </c>
      <c r="F3816" s="832" t="s">
        <v>2984</v>
      </c>
      <c r="G3816" s="832" t="s">
        <v>3383</v>
      </c>
      <c r="H3816" s="832" t="s">
        <v>630</v>
      </c>
      <c r="I3816" s="832" t="s">
        <v>3939</v>
      </c>
      <c r="J3816" s="832" t="s">
        <v>967</v>
      </c>
      <c r="K3816" s="832" t="s">
        <v>968</v>
      </c>
      <c r="L3816" s="835">
        <v>1369.01</v>
      </c>
      <c r="M3816" s="835">
        <v>82140.600000000006</v>
      </c>
      <c r="N3816" s="832">
        <v>60</v>
      </c>
      <c r="O3816" s="836">
        <v>6</v>
      </c>
      <c r="P3816" s="835">
        <v>54760.4</v>
      </c>
      <c r="Q3816" s="837">
        <v>0.66666666666666663</v>
      </c>
      <c r="R3816" s="832">
        <v>40</v>
      </c>
      <c r="S3816" s="837">
        <v>0.66666666666666663</v>
      </c>
      <c r="T3816" s="836">
        <v>4</v>
      </c>
      <c r="U3816" s="838">
        <v>0.66666666666666663</v>
      </c>
    </row>
    <row r="3817" spans="1:21" ht="14.4" customHeight="1" x14ac:dyDescent="0.3">
      <c r="A3817" s="831">
        <v>10</v>
      </c>
      <c r="B3817" s="832" t="s">
        <v>2982</v>
      </c>
      <c r="C3817" s="832" t="s">
        <v>2997</v>
      </c>
      <c r="D3817" s="833" t="s">
        <v>6901</v>
      </c>
      <c r="E3817" s="834" t="s">
        <v>3049</v>
      </c>
      <c r="F3817" s="832" t="s">
        <v>2984</v>
      </c>
      <c r="G3817" s="832" t="s">
        <v>3175</v>
      </c>
      <c r="H3817" s="832" t="s">
        <v>630</v>
      </c>
      <c r="I3817" s="832" t="s">
        <v>3176</v>
      </c>
      <c r="J3817" s="832" t="s">
        <v>3177</v>
      </c>
      <c r="K3817" s="832" t="s">
        <v>3178</v>
      </c>
      <c r="L3817" s="835">
        <v>21.92</v>
      </c>
      <c r="M3817" s="835">
        <v>65.760000000000005</v>
      </c>
      <c r="N3817" s="832">
        <v>3</v>
      </c>
      <c r="O3817" s="836">
        <v>1.5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10</v>
      </c>
      <c r="B3818" s="832" t="s">
        <v>2982</v>
      </c>
      <c r="C3818" s="832" t="s">
        <v>2997</v>
      </c>
      <c r="D3818" s="833" t="s">
        <v>6901</v>
      </c>
      <c r="E3818" s="834" t="s">
        <v>3049</v>
      </c>
      <c r="F3818" s="832" t="s">
        <v>2984</v>
      </c>
      <c r="G3818" s="832" t="s">
        <v>3175</v>
      </c>
      <c r="H3818" s="832" t="s">
        <v>630</v>
      </c>
      <c r="I3818" s="832" t="s">
        <v>3179</v>
      </c>
      <c r="J3818" s="832" t="s">
        <v>3180</v>
      </c>
      <c r="K3818" s="832" t="s">
        <v>3181</v>
      </c>
      <c r="L3818" s="835">
        <v>99.11</v>
      </c>
      <c r="M3818" s="835">
        <v>297.33</v>
      </c>
      <c r="N3818" s="832">
        <v>3</v>
      </c>
      <c r="O3818" s="836">
        <v>2.5</v>
      </c>
      <c r="P3818" s="835">
        <v>198.22</v>
      </c>
      <c r="Q3818" s="837">
        <v>0.66666666666666674</v>
      </c>
      <c r="R3818" s="832">
        <v>2</v>
      </c>
      <c r="S3818" s="837">
        <v>0.66666666666666663</v>
      </c>
      <c r="T3818" s="836">
        <v>1.5</v>
      </c>
      <c r="U3818" s="838">
        <v>0.6</v>
      </c>
    </row>
    <row r="3819" spans="1:21" ht="14.4" customHeight="1" x14ac:dyDescent="0.3">
      <c r="A3819" s="831">
        <v>10</v>
      </c>
      <c r="B3819" s="832" t="s">
        <v>2982</v>
      </c>
      <c r="C3819" s="832" t="s">
        <v>2997</v>
      </c>
      <c r="D3819" s="833" t="s">
        <v>6901</v>
      </c>
      <c r="E3819" s="834" t="s">
        <v>3049</v>
      </c>
      <c r="F3819" s="832" t="s">
        <v>2984</v>
      </c>
      <c r="G3819" s="832" t="s">
        <v>3175</v>
      </c>
      <c r="H3819" s="832" t="s">
        <v>630</v>
      </c>
      <c r="I3819" s="832" t="s">
        <v>3179</v>
      </c>
      <c r="J3819" s="832" t="s">
        <v>3180</v>
      </c>
      <c r="K3819" s="832" t="s">
        <v>3181</v>
      </c>
      <c r="L3819" s="835">
        <v>87.67</v>
      </c>
      <c r="M3819" s="835">
        <v>701.36</v>
      </c>
      <c r="N3819" s="832">
        <v>8</v>
      </c>
      <c r="O3819" s="836">
        <v>5.5</v>
      </c>
      <c r="P3819" s="835">
        <v>350.68</v>
      </c>
      <c r="Q3819" s="837">
        <v>0.5</v>
      </c>
      <c r="R3819" s="832">
        <v>4</v>
      </c>
      <c r="S3819" s="837">
        <v>0.5</v>
      </c>
      <c r="T3819" s="836">
        <v>2.5</v>
      </c>
      <c r="U3819" s="838">
        <v>0.45454545454545453</v>
      </c>
    </row>
    <row r="3820" spans="1:21" ht="14.4" customHeight="1" x14ac:dyDescent="0.3">
      <c r="A3820" s="831">
        <v>10</v>
      </c>
      <c r="B3820" s="832" t="s">
        <v>2982</v>
      </c>
      <c r="C3820" s="832" t="s">
        <v>2997</v>
      </c>
      <c r="D3820" s="833" t="s">
        <v>6901</v>
      </c>
      <c r="E3820" s="834" t="s">
        <v>3049</v>
      </c>
      <c r="F3820" s="832" t="s">
        <v>2984</v>
      </c>
      <c r="G3820" s="832" t="s">
        <v>3175</v>
      </c>
      <c r="H3820" s="832" t="s">
        <v>630</v>
      </c>
      <c r="I3820" s="832" t="s">
        <v>4034</v>
      </c>
      <c r="J3820" s="832" t="s">
        <v>4035</v>
      </c>
      <c r="K3820" s="832" t="s">
        <v>4036</v>
      </c>
      <c r="L3820" s="835">
        <v>218.41</v>
      </c>
      <c r="M3820" s="835">
        <v>1092.05</v>
      </c>
      <c r="N3820" s="832">
        <v>5</v>
      </c>
      <c r="O3820" s="836">
        <v>3.5</v>
      </c>
      <c r="P3820" s="835">
        <v>873.64</v>
      </c>
      <c r="Q3820" s="837">
        <v>0.8</v>
      </c>
      <c r="R3820" s="832">
        <v>4</v>
      </c>
      <c r="S3820" s="837">
        <v>0.8</v>
      </c>
      <c r="T3820" s="836">
        <v>3</v>
      </c>
      <c r="U3820" s="838">
        <v>0.8571428571428571</v>
      </c>
    </row>
    <row r="3821" spans="1:21" ht="14.4" customHeight="1" x14ac:dyDescent="0.3">
      <c r="A3821" s="831">
        <v>10</v>
      </c>
      <c r="B3821" s="832" t="s">
        <v>2982</v>
      </c>
      <c r="C3821" s="832" t="s">
        <v>2997</v>
      </c>
      <c r="D3821" s="833" t="s">
        <v>6901</v>
      </c>
      <c r="E3821" s="834" t="s">
        <v>3049</v>
      </c>
      <c r="F3821" s="832" t="s">
        <v>2984</v>
      </c>
      <c r="G3821" s="832" t="s">
        <v>3943</v>
      </c>
      <c r="H3821" s="832" t="s">
        <v>630</v>
      </c>
      <c r="I3821" s="832" t="s">
        <v>3944</v>
      </c>
      <c r="J3821" s="832" t="s">
        <v>901</v>
      </c>
      <c r="K3821" s="832" t="s">
        <v>3945</v>
      </c>
      <c r="L3821" s="835">
        <v>54.55</v>
      </c>
      <c r="M3821" s="835">
        <v>54.55</v>
      </c>
      <c r="N3821" s="832">
        <v>1</v>
      </c>
      <c r="O3821" s="836">
        <v>1</v>
      </c>
      <c r="P3821" s="835">
        <v>54.55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10</v>
      </c>
      <c r="B3822" s="832" t="s">
        <v>2982</v>
      </c>
      <c r="C3822" s="832" t="s">
        <v>2997</v>
      </c>
      <c r="D3822" s="833" t="s">
        <v>6901</v>
      </c>
      <c r="E3822" s="834" t="s">
        <v>3049</v>
      </c>
      <c r="F3822" s="832" t="s">
        <v>2984</v>
      </c>
      <c r="G3822" s="832" t="s">
        <v>3943</v>
      </c>
      <c r="H3822" s="832" t="s">
        <v>630</v>
      </c>
      <c r="I3822" s="832" t="s">
        <v>3946</v>
      </c>
      <c r="J3822" s="832" t="s">
        <v>901</v>
      </c>
      <c r="K3822" s="832" t="s">
        <v>3945</v>
      </c>
      <c r="L3822" s="835">
        <v>54.55</v>
      </c>
      <c r="M3822" s="835">
        <v>54.55</v>
      </c>
      <c r="N3822" s="832">
        <v>1</v>
      </c>
      <c r="O3822" s="836">
        <v>1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10</v>
      </c>
      <c r="B3823" s="832" t="s">
        <v>2982</v>
      </c>
      <c r="C3823" s="832" t="s">
        <v>2997</v>
      </c>
      <c r="D3823" s="833" t="s">
        <v>6901</v>
      </c>
      <c r="E3823" s="834" t="s">
        <v>3049</v>
      </c>
      <c r="F3823" s="832" t="s">
        <v>2984</v>
      </c>
      <c r="G3823" s="832" t="s">
        <v>4143</v>
      </c>
      <c r="H3823" s="832" t="s">
        <v>630</v>
      </c>
      <c r="I3823" s="832" t="s">
        <v>4144</v>
      </c>
      <c r="J3823" s="832" t="s">
        <v>4145</v>
      </c>
      <c r="K3823" s="832" t="s">
        <v>4146</v>
      </c>
      <c r="L3823" s="835">
        <v>0</v>
      </c>
      <c r="M3823" s="835">
        <v>0</v>
      </c>
      <c r="N3823" s="832">
        <v>1</v>
      </c>
      <c r="O3823" s="836">
        <v>0.5</v>
      </c>
      <c r="P3823" s="835"/>
      <c r="Q3823" s="837"/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10</v>
      </c>
      <c r="B3824" s="832" t="s">
        <v>2982</v>
      </c>
      <c r="C3824" s="832" t="s">
        <v>2997</v>
      </c>
      <c r="D3824" s="833" t="s">
        <v>6901</v>
      </c>
      <c r="E3824" s="834" t="s">
        <v>3049</v>
      </c>
      <c r="F3824" s="832" t="s">
        <v>2984</v>
      </c>
      <c r="G3824" s="832" t="s">
        <v>3185</v>
      </c>
      <c r="H3824" s="832" t="s">
        <v>689</v>
      </c>
      <c r="I3824" s="832" t="s">
        <v>2523</v>
      </c>
      <c r="J3824" s="832" t="s">
        <v>941</v>
      </c>
      <c r="K3824" s="832" t="s">
        <v>2524</v>
      </c>
      <c r="L3824" s="835">
        <v>63.75</v>
      </c>
      <c r="M3824" s="835">
        <v>14917.5</v>
      </c>
      <c r="N3824" s="832">
        <v>234</v>
      </c>
      <c r="O3824" s="836">
        <v>162.5</v>
      </c>
      <c r="P3824" s="835">
        <v>7012.5</v>
      </c>
      <c r="Q3824" s="837">
        <v>0.47008547008547008</v>
      </c>
      <c r="R3824" s="832">
        <v>110</v>
      </c>
      <c r="S3824" s="837">
        <v>0.47008547008547008</v>
      </c>
      <c r="T3824" s="836">
        <v>75</v>
      </c>
      <c r="U3824" s="838">
        <v>0.46153846153846156</v>
      </c>
    </row>
    <row r="3825" spans="1:21" ht="14.4" customHeight="1" x14ac:dyDescent="0.3">
      <c r="A3825" s="831">
        <v>10</v>
      </c>
      <c r="B3825" s="832" t="s">
        <v>2982</v>
      </c>
      <c r="C3825" s="832" t="s">
        <v>2997</v>
      </c>
      <c r="D3825" s="833" t="s">
        <v>6901</v>
      </c>
      <c r="E3825" s="834" t="s">
        <v>3049</v>
      </c>
      <c r="F3825" s="832" t="s">
        <v>2984</v>
      </c>
      <c r="G3825" s="832" t="s">
        <v>3185</v>
      </c>
      <c r="H3825" s="832" t="s">
        <v>689</v>
      </c>
      <c r="I3825" s="832" t="s">
        <v>2525</v>
      </c>
      <c r="J3825" s="832" t="s">
        <v>2273</v>
      </c>
      <c r="K3825" s="832" t="s">
        <v>2526</v>
      </c>
      <c r="L3825" s="835">
        <v>25.5</v>
      </c>
      <c r="M3825" s="835">
        <v>51</v>
      </c>
      <c r="N3825" s="832">
        <v>2</v>
      </c>
      <c r="O3825" s="836">
        <v>1</v>
      </c>
      <c r="P3825" s="835">
        <v>25.5</v>
      </c>
      <c r="Q3825" s="837">
        <v>0.5</v>
      </c>
      <c r="R3825" s="832">
        <v>1</v>
      </c>
      <c r="S3825" s="837">
        <v>0.5</v>
      </c>
      <c r="T3825" s="836">
        <v>0.5</v>
      </c>
      <c r="U3825" s="838">
        <v>0.5</v>
      </c>
    </row>
    <row r="3826" spans="1:21" ht="14.4" customHeight="1" x14ac:dyDescent="0.3">
      <c r="A3826" s="831">
        <v>10</v>
      </c>
      <c r="B3826" s="832" t="s">
        <v>2982</v>
      </c>
      <c r="C3826" s="832" t="s">
        <v>2997</v>
      </c>
      <c r="D3826" s="833" t="s">
        <v>6901</v>
      </c>
      <c r="E3826" s="834" t="s">
        <v>3049</v>
      </c>
      <c r="F3826" s="832" t="s">
        <v>2984</v>
      </c>
      <c r="G3826" s="832" t="s">
        <v>3228</v>
      </c>
      <c r="H3826" s="832" t="s">
        <v>630</v>
      </c>
      <c r="I3826" s="832" t="s">
        <v>3229</v>
      </c>
      <c r="J3826" s="832" t="s">
        <v>1516</v>
      </c>
      <c r="K3826" s="832" t="s">
        <v>3230</v>
      </c>
      <c r="L3826" s="835">
        <v>68.819999999999993</v>
      </c>
      <c r="M3826" s="835">
        <v>1169.9399999999998</v>
      </c>
      <c r="N3826" s="832">
        <v>17</v>
      </c>
      <c r="O3826" s="836">
        <v>8.5</v>
      </c>
      <c r="P3826" s="835">
        <v>619.37999999999988</v>
      </c>
      <c r="Q3826" s="837">
        <v>0.52941176470588236</v>
      </c>
      <c r="R3826" s="832">
        <v>9</v>
      </c>
      <c r="S3826" s="837">
        <v>0.52941176470588236</v>
      </c>
      <c r="T3826" s="836">
        <v>4</v>
      </c>
      <c r="U3826" s="838">
        <v>0.47058823529411764</v>
      </c>
    </row>
    <row r="3827" spans="1:21" ht="14.4" customHeight="1" x14ac:dyDescent="0.3">
      <c r="A3827" s="831">
        <v>10</v>
      </c>
      <c r="B3827" s="832" t="s">
        <v>2982</v>
      </c>
      <c r="C3827" s="832" t="s">
        <v>2997</v>
      </c>
      <c r="D3827" s="833" t="s">
        <v>6901</v>
      </c>
      <c r="E3827" s="834" t="s">
        <v>3049</v>
      </c>
      <c r="F3827" s="832" t="s">
        <v>2984</v>
      </c>
      <c r="G3827" s="832" t="s">
        <v>4162</v>
      </c>
      <c r="H3827" s="832" t="s">
        <v>630</v>
      </c>
      <c r="I3827" s="832" t="s">
        <v>4163</v>
      </c>
      <c r="J3827" s="832" t="s">
        <v>4164</v>
      </c>
      <c r="K3827" s="832" t="s">
        <v>4165</v>
      </c>
      <c r="L3827" s="835">
        <v>28.32</v>
      </c>
      <c r="M3827" s="835">
        <v>28.32</v>
      </c>
      <c r="N3827" s="832">
        <v>1</v>
      </c>
      <c r="O3827" s="836">
        <v>1</v>
      </c>
      <c r="P3827" s="835">
        <v>28.32</v>
      </c>
      <c r="Q3827" s="837">
        <v>1</v>
      </c>
      <c r="R3827" s="832">
        <v>1</v>
      </c>
      <c r="S3827" s="837">
        <v>1</v>
      </c>
      <c r="T3827" s="836">
        <v>1</v>
      </c>
      <c r="U3827" s="838">
        <v>1</v>
      </c>
    </row>
    <row r="3828" spans="1:21" ht="14.4" customHeight="1" x14ac:dyDescent="0.3">
      <c r="A3828" s="831">
        <v>10</v>
      </c>
      <c r="B3828" s="832" t="s">
        <v>2982</v>
      </c>
      <c r="C3828" s="832" t="s">
        <v>2997</v>
      </c>
      <c r="D3828" s="833" t="s">
        <v>6901</v>
      </c>
      <c r="E3828" s="834" t="s">
        <v>3049</v>
      </c>
      <c r="F3828" s="832" t="s">
        <v>2984</v>
      </c>
      <c r="G3828" s="832" t="s">
        <v>4162</v>
      </c>
      <c r="H3828" s="832" t="s">
        <v>630</v>
      </c>
      <c r="I3828" s="832" t="s">
        <v>4163</v>
      </c>
      <c r="J3828" s="832" t="s">
        <v>4164</v>
      </c>
      <c r="K3828" s="832" t="s">
        <v>4165</v>
      </c>
      <c r="L3828" s="835">
        <v>17.8</v>
      </c>
      <c r="M3828" s="835">
        <v>35.6</v>
      </c>
      <c r="N3828" s="832">
        <v>2</v>
      </c>
      <c r="O3828" s="836">
        <v>1</v>
      </c>
      <c r="P3828" s="835">
        <v>35.6</v>
      </c>
      <c r="Q3828" s="837">
        <v>1</v>
      </c>
      <c r="R3828" s="832">
        <v>2</v>
      </c>
      <c r="S3828" s="837">
        <v>1</v>
      </c>
      <c r="T3828" s="836">
        <v>1</v>
      </c>
      <c r="U3828" s="838">
        <v>1</v>
      </c>
    </row>
    <row r="3829" spans="1:21" ht="14.4" customHeight="1" x14ac:dyDescent="0.3">
      <c r="A3829" s="831">
        <v>10</v>
      </c>
      <c r="B3829" s="832" t="s">
        <v>2982</v>
      </c>
      <c r="C3829" s="832" t="s">
        <v>2997</v>
      </c>
      <c r="D3829" s="833" t="s">
        <v>6901</v>
      </c>
      <c r="E3829" s="834" t="s">
        <v>3049</v>
      </c>
      <c r="F3829" s="832" t="s">
        <v>2984</v>
      </c>
      <c r="G3829" s="832" t="s">
        <v>3533</v>
      </c>
      <c r="H3829" s="832" t="s">
        <v>630</v>
      </c>
      <c r="I3829" s="832" t="s">
        <v>3534</v>
      </c>
      <c r="J3829" s="832" t="s">
        <v>1072</v>
      </c>
      <c r="K3829" s="832" t="s">
        <v>3535</v>
      </c>
      <c r="L3829" s="835">
        <v>61.97</v>
      </c>
      <c r="M3829" s="835">
        <v>61.97</v>
      </c>
      <c r="N3829" s="832">
        <v>1</v>
      </c>
      <c r="O3829" s="836">
        <v>0.5</v>
      </c>
      <c r="P3829" s="835">
        <v>61.97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10</v>
      </c>
      <c r="B3830" s="832" t="s">
        <v>2982</v>
      </c>
      <c r="C3830" s="832" t="s">
        <v>2997</v>
      </c>
      <c r="D3830" s="833" t="s">
        <v>6901</v>
      </c>
      <c r="E3830" s="834" t="s">
        <v>3049</v>
      </c>
      <c r="F3830" s="832" t="s">
        <v>2984</v>
      </c>
      <c r="G3830" s="832" t="s">
        <v>3533</v>
      </c>
      <c r="H3830" s="832" t="s">
        <v>630</v>
      </c>
      <c r="I3830" s="832" t="s">
        <v>3998</v>
      </c>
      <c r="J3830" s="832" t="s">
        <v>1072</v>
      </c>
      <c r="K3830" s="832" t="s">
        <v>3999</v>
      </c>
      <c r="L3830" s="835">
        <v>61.97</v>
      </c>
      <c r="M3830" s="835">
        <v>61.97</v>
      </c>
      <c r="N3830" s="832">
        <v>1</v>
      </c>
      <c r="O3830" s="836">
        <v>1</v>
      </c>
      <c r="P3830" s="835">
        <v>61.97</v>
      </c>
      <c r="Q3830" s="837">
        <v>1</v>
      </c>
      <c r="R3830" s="832">
        <v>1</v>
      </c>
      <c r="S3830" s="837">
        <v>1</v>
      </c>
      <c r="T3830" s="836">
        <v>1</v>
      </c>
      <c r="U3830" s="838">
        <v>1</v>
      </c>
    </row>
    <row r="3831" spans="1:21" ht="14.4" customHeight="1" x14ac:dyDescent="0.3">
      <c r="A3831" s="831">
        <v>10</v>
      </c>
      <c r="B3831" s="832" t="s">
        <v>2982</v>
      </c>
      <c r="C3831" s="832" t="s">
        <v>2997</v>
      </c>
      <c r="D3831" s="833" t="s">
        <v>6901</v>
      </c>
      <c r="E3831" s="834" t="s">
        <v>3049</v>
      </c>
      <c r="F3831" s="832" t="s">
        <v>2984</v>
      </c>
      <c r="G3831" s="832" t="s">
        <v>5857</v>
      </c>
      <c r="H3831" s="832" t="s">
        <v>630</v>
      </c>
      <c r="I3831" s="832" t="s">
        <v>5998</v>
      </c>
      <c r="J3831" s="832" t="s">
        <v>5999</v>
      </c>
      <c r="K3831" s="832" t="s">
        <v>6000</v>
      </c>
      <c r="L3831" s="835">
        <v>6101.42</v>
      </c>
      <c r="M3831" s="835">
        <v>6101.42</v>
      </c>
      <c r="N3831" s="832">
        <v>1</v>
      </c>
      <c r="O3831" s="836">
        <v>0.5</v>
      </c>
      <c r="P3831" s="835">
        <v>6101.42</v>
      </c>
      <c r="Q3831" s="837">
        <v>1</v>
      </c>
      <c r="R3831" s="832">
        <v>1</v>
      </c>
      <c r="S3831" s="837">
        <v>1</v>
      </c>
      <c r="T3831" s="836">
        <v>0.5</v>
      </c>
      <c r="U3831" s="838">
        <v>1</v>
      </c>
    </row>
    <row r="3832" spans="1:21" ht="14.4" customHeight="1" x14ac:dyDescent="0.3">
      <c r="A3832" s="831">
        <v>10</v>
      </c>
      <c r="B3832" s="832" t="s">
        <v>2982</v>
      </c>
      <c r="C3832" s="832" t="s">
        <v>2997</v>
      </c>
      <c r="D3832" s="833" t="s">
        <v>6901</v>
      </c>
      <c r="E3832" s="834" t="s">
        <v>3049</v>
      </c>
      <c r="F3832" s="832" t="s">
        <v>2984</v>
      </c>
      <c r="G3832" s="832" t="s">
        <v>5857</v>
      </c>
      <c r="H3832" s="832" t="s">
        <v>630</v>
      </c>
      <c r="I3832" s="832" t="s">
        <v>5858</v>
      </c>
      <c r="J3832" s="832" t="s">
        <v>5859</v>
      </c>
      <c r="K3832" s="832" t="s">
        <v>5860</v>
      </c>
      <c r="L3832" s="835">
        <v>2033.81</v>
      </c>
      <c r="M3832" s="835">
        <v>26439.530000000002</v>
      </c>
      <c r="N3832" s="832">
        <v>13</v>
      </c>
      <c r="O3832" s="836">
        <v>4.5</v>
      </c>
      <c r="P3832" s="835">
        <v>2033.81</v>
      </c>
      <c r="Q3832" s="837">
        <v>7.6923076923076913E-2</v>
      </c>
      <c r="R3832" s="832">
        <v>1</v>
      </c>
      <c r="S3832" s="837">
        <v>7.6923076923076927E-2</v>
      </c>
      <c r="T3832" s="836">
        <v>1</v>
      </c>
      <c r="U3832" s="838">
        <v>0.22222222222222221</v>
      </c>
    </row>
    <row r="3833" spans="1:21" ht="14.4" customHeight="1" x14ac:dyDescent="0.3">
      <c r="A3833" s="831">
        <v>10</v>
      </c>
      <c r="B3833" s="832" t="s">
        <v>2982</v>
      </c>
      <c r="C3833" s="832" t="s">
        <v>2997</v>
      </c>
      <c r="D3833" s="833" t="s">
        <v>6901</v>
      </c>
      <c r="E3833" s="834" t="s">
        <v>3049</v>
      </c>
      <c r="F3833" s="832" t="s">
        <v>2984</v>
      </c>
      <c r="G3833" s="832" t="s">
        <v>5857</v>
      </c>
      <c r="H3833" s="832" t="s">
        <v>630</v>
      </c>
      <c r="I3833" s="832" t="s">
        <v>5938</v>
      </c>
      <c r="J3833" s="832" t="s">
        <v>5859</v>
      </c>
      <c r="K3833" s="832" t="s">
        <v>5939</v>
      </c>
      <c r="L3833" s="835">
        <v>6779.35</v>
      </c>
      <c r="M3833" s="835">
        <v>54234.8</v>
      </c>
      <c r="N3833" s="832">
        <v>8</v>
      </c>
      <c r="O3833" s="836">
        <v>6.5</v>
      </c>
      <c r="P3833" s="835">
        <v>13558.7</v>
      </c>
      <c r="Q3833" s="837">
        <v>0.25</v>
      </c>
      <c r="R3833" s="832">
        <v>2</v>
      </c>
      <c r="S3833" s="837">
        <v>0.25</v>
      </c>
      <c r="T3833" s="836">
        <v>2</v>
      </c>
      <c r="U3833" s="838">
        <v>0.30769230769230771</v>
      </c>
    </row>
    <row r="3834" spans="1:21" ht="14.4" customHeight="1" x14ac:dyDescent="0.3">
      <c r="A3834" s="831">
        <v>10</v>
      </c>
      <c r="B3834" s="832" t="s">
        <v>2982</v>
      </c>
      <c r="C3834" s="832" t="s">
        <v>2997</v>
      </c>
      <c r="D3834" s="833" t="s">
        <v>6901</v>
      </c>
      <c r="E3834" s="834" t="s">
        <v>3049</v>
      </c>
      <c r="F3834" s="832" t="s">
        <v>2984</v>
      </c>
      <c r="G3834" s="832" t="s">
        <v>5857</v>
      </c>
      <c r="H3834" s="832" t="s">
        <v>630</v>
      </c>
      <c r="I3834" s="832" t="s">
        <v>5861</v>
      </c>
      <c r="J3834" s="832" t="s">
        <v>5862</v>
      </c>
      <c r="K3834" s="832" t="s">
        <v>5863</v>
      </c>
      <c r="L3834" s="835">
        <v>1966.02</v>
      </c>
      <c r="M3834" s="835">
        <v>1966.02</v>
      </c>
      <c r="N3834" s="832">
        <v>1</v>
      </c>
      <c r="O3834" s="836">
        <v>1</v>
      </c>
      <c r="P3834" s="835">
        <v>1966.02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10</v>
      </c>
      <c r="B3835" s="832" t="s">
        <v>2982</v>
      </c>
      <c r="C3835" s="832" t="s">
        <v>2997</v>
      </c>
      <c r="D3835" s="833" t="s">
        <v>6901</v>
      </c>
      <c r="E3835" s="834" t="s">
        <v>3049</v>
      </c>
      <c r="F3835" s="832" t="s">
        <v>2984</v>
      </c>
      <c r="G3835" s="832" t="s">
        <v>5857</v>
      </c>
      <c r="H3835" s="832" t="s">
        <v>630</v>
      </c>
      <c r="I3835" s="832" t="s">
        <v>6001</v>
      </c>
      <c r="J3835" s="832" t="s">
        <v>5999</v>
      </c>
      <c r="K3835" s="832" t="s">
        <v>6002</v>
      </c>
      <c r="L3835" s="835">
        <v>2033.81</v>
      </c>
      <c r="M3835" s="835">
        <v>4067.62</v>
      </c>
      <c r="N3835" s="832">
        <v>2</v>
      </c>
      <c r="O3835" s="836">
        <v>0.5</v>
      </c>
      <c r="P3835" s="835">
        <v>4067.62</v>
      </c>
      <c r="Q3835" s="837">
        <v>1</v>
      </c>
      <c r="R3835" s="832">
        <v>2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10</v>
      </c>
      <c r="B3836" s="832" t="s">
        <v>2982</v>
      </c>
      <c r="C3836" s="832" t="s">
        <v>2997</v>
      </c>
      <c r="D3836" s="833" t="s">
        <v>6901</v>
      </c>
      <c r="E3836" s="834" t="s">
        <v>3049</v>
      </c>
      <c r="F3836" s="832" t="s">
        <v>2984</v>
      </c>
      <c r="G3836" s="832" t="s">
        <v>3445</v>
      </c>
      <c r="H3836" s="832" t="s">
        <v>630</v>
      </c>
      <c r="I3836" s="832" t="s">
        <v>3446</v>
      </c>
      <c r="J3836" s="832" t="s">
        <v>745</v>
      </c>
      <c r="K3836" s="832" t="s">
        <v>3447</v>
      </c>
      <c r="L3836" s="835">
        <v>0</v>
      </c>
      <c r="M3836" s="835">
        <v>0</v>
      </c>
      <c r="N3836" s="832">
        <v>3</v>
      </c>
      <c r="O3836" s="836">
        <v>2.5</v>
      </c>
      <c r="P3836" s="835">
        <v>0</v>
      </c>
      <c r="Q3836" s="837"/>
      <c r="R3836" s="832">
        <v>2</v>
      </c>
      <c r="S3836" s="837">
        <v>0.66666666666666663</v>
      </c>
      <c r="T3836" s="836">
        <v>1.5</v>
      </c>
      <c r="U3836" s="838">
        <v>0.6</v>
      </c>
    </row>
    <row r="3837" spans="1:21" ht="14.4" customHeight="1" x14ac:dyDescent="0.3">
      <c r="A3837" s="831">
        <v>10</v>
      </c>
      <c r="B3837" s="832" t="s">
        <v>2982</v>
      </c>
      <c r="C3837" s="832" t="s">
        <v>2997</v>
      </c>
      <c r="D3837" s="833" t="s">
        <v>6901</v>
      </c>
      <c r="E3837" s="834" t="s">
        <v>3049</v>
      </c>
      <c r="F3837" s="832" t="s">
        <v>2984</v>
      </c>
      <c r="G3837" s="832" t="s">
        <v>3445</v>
      </c>
      <c r="H3837" s="832" t="s">
        <v>630</v>
      </c>
      <c r="I3837" s="832" t="s">
        <v>4835</v>
      </c>
      <c r="J3837" s="832" t="s">
        <v>745</v>
      </c>
      <c r="K3837" s="832" t="s">
        <v>4836</v>
      </c>
      <c r="L3837" s="835">
        <v>0</v>
      </c>
      <c r="M3837" s="835">
        <v>0</v>
      </c>
      <c r="N3837" s="832">
        <v>1</v>
      </c>
      <c r="O3837" s="836">
        <v>0.5</v>
      </c>
      <c r="P3837" s="835"/>
      <c r="Q3837" s="837"/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10</v>
      </c>
      <c r="B3838" s="832" t="s">
        <v>2982</v>
      </c>
      <c r="C3838" s="832" t="s">
        <v>2997</v>
      </c>
      <c r="D3838" s="833" t="s">
        <v>6901</v>
      </c>
      <c r="E3838" s="834" t="s">
        <v>3049</v>
      </c>
      <c r="F3838" s="832" t="s">
        <v>2984</v>
      </c>
      <c r="G3838" s="832" t="s">
        <v>4265</v>
      </c>
      <c r="H3838" s="832" t="s">
        <v>630</v>
      </c>
      <c r="I3838" s="832" t="s">
        <v>4266</v>
      </c>
      <c r="J3838" s="832" t="s">
        <v>1399</v>
      </c>
      <c r="K3838" s="832" t="s">
        <v>4267</v>
      </c>
      <c r="L3838" s="835">
        <v>79.069999999999993</v>
      </c>
      <c r="M3838" s="835">
        <v>1344.19</v>
      </c>
      <c r="N3838" s="832">
        <v>17</v>
      </c>
      <c r="O3838" s="836">
        <v>10.5</v>
      </c>
      <c r="P3838" s="835">
        <v>711.63</v>
      </c>
      <c r="Q3838" s="837">
        <v>0.52941176470588236</v>
      </c>
      <c r="R3838" s="832">
        <v>9</v>
      </c>
      <c r="S3838" s="837">
        <v>0.52941176470588236</v>
      </c>
      <c r="T3838" s="836">
        <v>4</v>
      </c>
      <c r="U3838" s="838">
        <v>0.38095238095238093</v>
      </c>
    </row>
    <row r="3839" spans="1:21" ht="14.4" customHeight="1" x14ac:dyDescent="0.3">
      <c r="A3839" s="831">
        <v>10</v>
      </c>
      <c r="B3839" s="832" t="s">
        <v>2982</v>
      </c>
      <c r="C3839" s="832" t="s">
        <v>2997</v>
      </c>
      <c r="D3839" s="833" t="s">
        <v>6901</v>
      </c>
      <c r="E3839" s="834" t="s">
        <v>3049</v>
      </c>
      <c r="F3839" s="832" t="s">
        <v>2984</v>
      </c>
      <c r="G3839" s="832" t="s">
        <v>5864</v>
      </c>
      <c r="H3839" s="832" t="s">
        <v>630</v>
      </c>
      <c r="I3839" s="832" t="s">
        <v>5865</v>
      </c>
      <c r="J3839" s="832" t="s">
        <v>5866</v>
      </c>
      <c r="K3839" s="832" t="s">
        <v>5867</v>
      </c>
      <c r="L3839" s="835">
        <v>0</v>
      </c>
      <c r="M3839" s="835">
        <v>0</v>
      </c>
      <c r="N3839" s="832">
        <v>1</v>
      </c>
      <c r="O3839" s="836">
        <v>0.5</v>
      </c>
      <c r="P3839" s="835"/>
      <c r="Q3839" s="837"/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10</v>
      </c>
      <c r="B3840" s="832" t="s">
        <v>2982</v>
      </c>
      <c r="C3840" s="832" t="s">
        <v>2997</v>
      </c>
      <c r="D3840" s="833" t="s">
        <v>6901</v>
      </c>
      <c r="E3840" s="834" t="s">
        <v>3049</v>
      </c>
      <c r="F3840" s="832" t="s">
        <v>2984</v>
      </c>
      <c r="G3840" s="832" t="s">
        <v>4169</v>
      </c>
      <c r="H3840" s="832" t="s">
        <v>630</v>
      </c>
      <c r="I3840" s="832" t="s">
        <v>4170</v>
      </c>
      <c r="J3840" s="832" t="s">
        <v>740</v>
      </c>
      <c r="K3840" s="832" t="s">
        <v>4171</v>
      </c>
      <c r="L3840" s="835">
        <v>203.9</v>
      </c>
      <c r="M3840" s="835">
        <v>1019.5</v>
      </c>
      <c r="N3840" s="832">
        <v>5</v>
      </c>
      <c r="O3840" s="836">
        <v>4</v>
      </c>
      <c r="P3840" s="835">
        <v>407.8</v>
      </c>
      <c r="Q3840" s="837">
        <v>0.4</v>
      </c>
      <c r="R3840" s="832">
        <v>2</v>
      </c>
      <c r="S3840" s="837">
        <v>0.4</v>
      </c>
      <c r="T3840" s="836">
        <v>2</v>
      </c>
      <c r="U3840" s="838">
        <v>0.5</v>
      </c>
    </row>
    <row r="3841" spans="1:21" ht="14.4" customHeight="1" x14ac:dyDescent="0.3">
      <c r="A3841" s="831">
        <v>10</v>
      </c>
      <c r="B3841" s="832" t="s">
        <v>2982</v>
      </c>
      <c r="C3841" s="832" t="s">
        <v>2997</v>
      </c>
      <c r="D3841" s="833" t="s">
        <v>6901</v>
      </c>
      <c r="E3841" s="834" t="s">
        <v>3049</v>
      </c>
      <c r="F3841" s="832" t="s">
        <v>2984</v>
      </c>
      <c r="G3841" s="832" t="s">
        <v>3519</v>
      </c>
      <c r="H3841" s="832" t="s">
        <v>630</v>
      </c>
      <c r="I3841" s="832" t="s">
        <v>4172</v>
      </c>
      <c r="J3841" s="832" t="s">
        <v>909</v>
      </c>
      <c r="K3841" s="832" t="s">
        <v>4173</v>
      </c>
      <c r="L3841" s="835">
        <v>569.54</v>
      </c>
      <c r="M3841" s="835">
        <v>6834.48</v>
      </c>
      <c r="N3841" s="832">
        <v>12</v>
      </c>
      <c r="O3841" s="836">
        <v>7.5</v>
      </c>
      <c r="P3841" s="835">
        <v>2278.16</v>
      </c>
      <c r="Q3841" s="837">
        <v>0.33333333333333331</v>
      </c>
      <c r="R3841" s="832">
        <v>4</v>
      </c>
      <c r="S3841" s="837">
        <v>0.33333333333333331</v>
      </c>
      <c r="T3841" s="836">
        <v>2.5</v>
      </c>
      <c r="U3841" s="838">
        <v>0.33333333333333331</v>
      </c>
    </row>
    <row r="3842" spans="1:21" ht="14.4" customHeight="1" x14ac:dyDescent="0.3">
      <c r="A3842" s="831">
        <v>10</v>
      </c>
      <c r="B3842" s="832" t="s">
        <v>2982</v>
      </c>
      <c r="C3842" s="832" t="s">
        <v>2997</v>
      </c>
      <c r="D3842" s="833" t="s">
        <v>6901</v>
      </c>
      <c r="E3842" s="834" t="s">
        <v>3049</v>
      </c>
      <c r="F3842" s="832" t="s">
        <v>2984</v>
      </c>
      <c r="G3842" s="832" t="s">
        <v>3519</v>
      </c>
      <c r="H3842" s="832" t="s">
        <v>630</v>
      </c>
      <c r="I3842" s="832" t="s">
        <v>5868</v>
      </c>
      <c r="J3842" s="832" t="s">
        <v>5663</v>
      </c>
      <c r="K3842" s="832" t="s">
        <v>5869</v>
      </c>
      <c r="L3842" s="835">
        <v>522.53</v>
      </c>
      <c r="M3842" s="835">
        <v>27171.559999999998</v>
      </c>
      <c r="N3842" s="832">
        <v>52</v>
      </c>
      <c r="O3842" s="836">
        <v>13.5</v>
      </c>
      <c r="P3842" s="835">
        <v>5225.2999999999993</v>
      </c>
      <c r="Q3842" s="837">
        <v>0.19230769230769229</v>
      </c>
      <c r="R3842" s="832">
        <v>10</v>
      </c>
      <c r="S3842" s="837">
        <v>0.19230769230769232</v>
      </c>
      <c r="T3842" s="836">
        <v>3</v>
      </c>
      <c r="U3842" s="838">
        <v>0.22222222222222221</v>
      </c>
    </row>
    <row r="3843" spans="1:21" ht="14.4" customHeight="1" x14ac:dyDescent="0.3">
      <c r="A3843" s="831">
        <v>10</v>
      </c>
      <c r="B3843" s="832" t="s">
        <v>2982</v>
      </c>
      <c r="C3843" s="832" t="s">
        <v>2997</v>
      </c>
      <c r="D3843" s="833" t="s">
        <v>6901</v>
      </c>
      <c r="E3843" s="834" t="s">
        <v>3049</v>
      </c>
      <c r="F3843" s="832" t="s">
        <v>2984</v>
      </c>
      <c r="G3843" s="832" t="s">
        <v>3519</v>
      </c>
      <c r="H3843" s="832" t="s">
        <v>630</v>
      </c>
      <c r="I3843" s="832" t="s">
        <v>5870</v>
      </c>
      <c r="J3843" s="832" t="s">
        <v>5663</v>
      </c>
      <c r="K3843" s="832" t="s">
        <v>3522</v>
      </c>
      <c r="L3843" s="835">
        <v>707.67</v>
      </c>
      <c r="M3843" s="835">
        <v>4953.6899999999996</v>
      </c>
      <c r="N3843" s="832">
        <v>7</v>
      </c>
      <c r="O3843" s="836">
        <v>1.5</v>
      </c>
      <c r="P3843" s="835">
        <v>3538.3499999999995</v>
      </c>
      <c r="Q3843" s="837">
        <v>0.71428571428571419</v>
      </c>
      <c r="R3843" s="832">
        <v>5</v>
      </c>
      <c r="S3843" s="837">
        <v>0.7142857142857143</v>
      </c>
      <c r="T3843" s="836">
        <v>1</v>
      </c>
      <c r="U3843" s="838">
        <v>0.66666666666666663</v>
      </c>
    </row>
    <row r="3844" spans="1:21" ht="14.4" customHeight="1" x14ac:dyDescent="0.3">
      <c r="A3844" s="831">
        <v>10</v>
      </c>
      <c r="B3844" s="832" t="s">
        <v>2982</v>
      </c>
      <c r="C3844" s="832" t="s">
        <v>2997</v>
      </c>
      <c r="D3844" s="833" t="s">
        <v>6901</v>
      </c>
      <c r="E3844" s="834" t="s">
        <v>3049</v>
      </c>
      <c r="F3844" s="832" t="s">
        <v>2984</v>
      </c>
      <c r="G3844" s="832" t="s">
        <v>3715</v>
      </c>
      <c r="H3844" s="832" t="s">
        <v>689</v>
      </c>
      <c r="I3844" s="832" t="s">
        <v>2714</v>
      </c>
      <c r="J3844" s="832" t="s">
        <v>2715</v>
      </c>
      <c r="K3844" s="832" t="s">
        <v>2716</v>
      </c>
      <c r="L3844" s="835">
        <v>802.48</v>
      </c>
      <c r="M3844" s="835">
        <v>8827.2800000000007</v>
      </c>
      <c r="N3844" s="832">
        <v>11</v>
      </c>
      <c r="O3844" s="836">
        <v>8.5</v>
      </c>
      <c r="P3844" s="835">
        <v>4012.4</v>
      </c>
      <c r="Q3844" s="837">
        <v>0.45454545454545453</v>
      </c>
      <c r="R3844" s="832">
        <v>5</v>
      </c>
      <c r="S3844" s="837">
        <v>0.45454545454545453</v>
      </c>
      <c r="T3844" s="836">
        <v>3</v>
      </c>
      <c r="U3844" s="838">
        <v>0.35294117647058826</v>
      </c>
    </row>
    <row r="3845" spans="1:21" ht="14.4" customHeight="1" x14ac:dyDescent="0.3">
      <c r="A3845" s="831">
        <v>10</v>
      </c>
      <c r="B3845" s="832" t="s">
        <v>2982</v>
      </c>
      <c r="C3845" s="832" t="s">
        <v>2997</v>
      </c>
      <c r="D3845" s="833" t="s">
        <v>6901</v>
      </c>
      <c r="E3845" s="834" t="s">
        <v>3049</v>
      </c>
      <c r="F3845" s="832" t="s">
        <v>2984</v>
      </c>
      <c r="G3845" s="832" t="s">
        <v>3715</v>
      </c>
      <c r="H3845" s="832" t="s">
        <v>689</v>
      </c>
      <c r="I3845" s="832" t="s">
        <v>5873</v>
      </c>
      <c r="J3845" s="832" t="s">
        <v>5874</v>
      </c>
      <c r="K3845" s="832" t="s">
        <v>5875</v>
      </c>
      <c r="L3845" s="835">
        <v>690.91</v>
      </c>
      <c r="M3845" s="835">
        <v>1381.82</v>
      </c>
      <c r="N3845" s="832">
        <v>2</v>
      </c>
      <c r="O3845" s="836">
        <v>1.5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10</v>
      </c>
      <c r="B3846" s="832" t="s">
        <v>2982</v>
      </c>
      <c r="C3846" s="832" t="s">
        <v>2997</v>
      </c>
      <c r="D3846" s="833" t="s">
        <v>6901</v>
      </c>
      <c r="E3846" s="834" t="s">
        <v>3049</v>
      </c>
      <c r="F3846" s="832" t="s">
        <v>2984</v>
      </c>
      <c r="G3846" s="832" t="s">
        <v>3962</v>
      </c>
      <c r="H3846" s="832" t="s">
        <v>630</v>
      </c>
      <c r="I3846" s="832" t="s">
        <v>2718</v>
      </c>
      <c r="J3846" s="832" t="s">
        <v>2719</v>
      </c>
      <c r="K3846" s="832" t="s">
        <v>2720</v>
      </c>
      <c r="L3846" s="835">
        <v>659.87</v>
      </c>
      <c r="M3846" s="835">
        <v>15177.010000000002</v>
      </c>
      <c r="N3846" s="832">
        <v>23</v>
      </c>
      <c r="O3846" s="836">
        <v>15</v>
      </c>
      <c r="P3846" s="835">
        <v>5278.96</v>
      </c>
      <c r="Q3846" s="837">
        <v>0.34782608695652167</v>
      </c>
      <c r="R3846" s="832">
        <v>8</v>
      </c>
      <c r="S3846" s="837">
        <v>0.34782608695652173</v>
      </c>
      <c r="T3846" s="836">
        <v>6.5</v>
      </c>
      <c r="U3846" s="838">
        <v>0.43333333333333335</v>
      </c>
    </row>
    <row r="3847" spans="1:21" ht="14.4" customHeight="1" x14ac:dyDescent="0.3">
      <c r="A3847" s="831">
        <v>10</v>
      </c>
      <c r="B3847" s="832" t="s">
        <v>2982</v>
      </c>
      <c r="C3847" s="832" t="s">
        <v>2997</v>
      </c>
      <c r="D3847" s="833" t="s">
        <v>6901</v>
      </c>
      <c r="E3847" s="834" t="s">
        <v>3049</v>
      </c>
      <c r="F3847" s="832" t="s">
        <v>2984</v>
      </c>
      <c r="G3847" s="832" t="s">
        <v>3962</v>
      </c>
      <c r="H3847" s="832" t="s">
        <v>630</v>
      </c>
      <c r="I3847" s="832" t="s">
        <v>5876</v>
      </c>
      <c r="J3847" s="832" t="s">
        <v>2719</v>
      </c>
      <c r="K3847" s="832" t="s">
        <v>5877</v>
      </c>
      <c r="L3847" s="835">
        <v>1264.21</v>
      </c>
      <c r="M3847" s="835">
        <v>7585.26</v>
      </c>
      <c r="N3847" s="832">
        <v>6</v>
      </c>
      <c r="O3847" s="836">
        <v>4.5</v>
      </c>
      <c r="P3847" s="835">
        <v>2528.42</v>
      </c>
      <c r="Q3847" s="837">
        <v>0.33333333333333331</v>
      </c>
      <c r="R3847" s="832">
        <v>2</v>
      </c>
      <c r="S3847" s="837">
        <v>0.33333333333333331</v>
      </c>
      <c r="T3847" s="836">
        <v>1.5</v>
      </c>
      <c r="U3847" s="838">
        <v>0.33333333333333331</v>
      </c>
    </row>
    <row r="3848" spans="1:21" ht="14.4" customHeight="1" x14ac:dyDescent="0.3">
      <c r="A3848" s="831">
        <v>10</v>
      </c>
      <c r="B3848" s="832" t="s">
        <v>2982</v>
      </c>
      <c r="C3848" s="832" t="s">
        <v>2997</v>
      </c>
      <c r="D3848" s="833" t="s">
        <v>6901</v>
      </c>
      <c r="E3848" s="834" t="s">
        <v>3049</v>
      </c>
      <c r="F3848" s="832" t="s">
        <v>2984</v>
      </c>
      <c r="G3848" s="832" t="s">
        <v>3962</v>
      </c>
      <c r="H3848" s="832" t="s">
        <v>630</v>
      </c>
      <c r="I3848" s="832" t="s">
        <v>4311</v>
      </c>
      <c r="J3848" s="832" t="s">
        <v>2719</v>
      </c>
      <c r="K3848" s="832" t="s">
        <v>4312</v>
      </c>
      <c r="L3848" s="835">
        <v>566.53</v>
      </c>
      <c r="M3848" s="835">
        <v>13030.189999999995</v>
      </c>
      <c r="N3848" s="832">
        <v>23</v>
      </c>
      <c r="O3848" s="836">
        <v>16.5</v>
      </c>
      <c r="P3848" s="835">
        <v>7931.4199999999973</v>
      </c>
      <c r="Q3848" s="837">
        <v>0.60869565217391308</v>
      </c>
      <c r="R3848" s="832">
        <v>14</v>
      </c>
      <c r="S3848" s="837">
        <v>0.60869565217391308</v>
      </c>
      <c r="T3848" s="836">
        <v>10</v>
      </c>
      <c r="U3848" s="838">
        <v>0.60606060606060608</v>
      </c>
    </row>
    <row r="3849" spans="1:21" ht="14.4" customHeight="1" x14ac:dyDescent="0.3">
      <c r="A3849" s="831">
        <v>10</v>
      </c>
      <c r="B3849" s="832" t="s">
        <v>2982</v>
      </c>
      <c r="C3849" s="832" t="s">
        <v>2997</v>
      </c>
      <c r="D3849" s="833" t="s">
        <v>6901</v>
      </c>
      <c r="E3849" s="834" t="s">
        <v>3049</v>
      </c>
      <c r="F3849" s="832" t="s">
        <v>2984</v>
      </c>
      <c r="G3849" s="832" t="s">
        <v>6003</v>
      </c>
      <c r="H3849" s="832" t="s">
        <v>630</v>
      </c>
      <c r="I3849" s="832" t="s">
        <v>6004</v>
      </c>
      <c r="J3849" s="832" t="s">
        <v>6005</v>
      </c>
      <c r="K3849" s="832" t="s">
        <v>6006</v>
      </c>
      <c r="L3849" s="835">
        <v>0</v>
      </c>
      <c r="M3849" s="835">
        <v>0</v>
      </c>
      <c r="N3849" s="832">
        <v>1</v>
      </c>
      <c r="O3849" s="836">
        <v>1</v>
      </c>
      <c r="P3849" s="835">
        <v>0</v>
      </c>
      <c r="Q3849" s="837"/>
      <c r="R3849" s="832">
        <v>1</v>
      </c>
      <c r="S3849" s="837">
        <v>1</v>
      </c>
      <c r="T3849" s="836">
        <v>1</v>
      </c>
      <c r="U3849" s="838">
        <v>1</v>
      </c>
    </row>
    <row r="3850" spans="1:21" ht="14.4" customHeight="1" x14ac:dyDescent="0.3">
      <c r="A3850" s="831">
        <v>10</v>
      </c>
      <c r="B3850" s="832" t="s">
        <v>2982</v>
      </c>
      <c r="C3850" s="832" t="s">
        <v>2997</v>
      </c>
      <c r="D3850" s="833" t="s">
        <v>6901</v>
      </c>
      <c r="E3850" s="834" t="s">
        <v>3049</v>
      </c>
      <c r="F3850" s="832" t="s">
        <v>2984</v>
      </c>
      <c r="G3850" s="832" t="s">
        <v>5878</v>
      </c>
      <c r="H3850" s="832" t="s">
        <v>630</v>
      </c>
      <c r="I3850" s="832" t="s">
        <v>5879</v>
      </c>
      <c r="J3850" s="832" t="s">
        <v>5880</v>
      </c>
      <c r="K3850" s="832" t="s">
        <v>5881</v>
      </c>
      <c r="L3850" s="835">
        <v>172.7</v>
      </c>
      <c r="M3850" s="835">
        <v>172.7</v>
      </c>
      <c r="N3850" s="832">
        <v>1</v>
      </c>
      <c r="O3850" s="836">
        <v>0.5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10</v>
      </c>
      <c r="B3851" s="832" t="s">
        <v>2982</v>
      </c>
      <c r="C3851" s="832" t="s">
        <v>2997</v>
      </c>
      <c r="D3851" s="833" t="s">
        <v>6901</v>
      </c>
      <c r="E3851" s="834" t="s">
        <v>3049</v>
      </c>
      <c r="F3851" s="832" t="s">
        <v>2984</v>
      </c>
      <c r="G3851" s="832" t="s">
        <v>3963</v>
      </c>
      <c r="H3851" s="832" t="s">
        <v>630</v>
      </c>
      <c r="I3851" s="832" t="s">
        <v>3964</v>
      </c>
      <c r="J3851" s="832" t="s">
        <v>3965</v>
      </c>
      <c r="K3851" s="832" t="s">
        <v>3966</v>
      </c>
      <c r="L3851" s="835">
        <v>1029.8499999999999</v>
      </c>
      <c r="M3851" s="835">
        <v>53552.2</v>
      </c>
      <c r="N3851" s="832">
        <v>52</v>
      </c>
      <c r="O3851" s="836">
        <v>16</v>
      </c>
      <c r="P3851" s="835">
        <v>19567.149999999998</v>
      </c>
      <c r="Q3851" s="837">
        <v>0.36538461538461536</v>
      </c>
      <c r="R3851" s="832">
        <v>19</v>
      </c>
      <c r="S3851" s="837">
        <v>0.36538461538461536</v>
      </c>
      <c r="T3851" s="836">
        <v>4.5</v>
      </c>
      <c r="U3851" s="838">
        <v>0.28125</v>
      </c>
    </row>
    <row r="3852" spans="1:21" ht="14.4" customHeight="1" x14ac:dyDescent="0.3">
      <c r="A3852" s="831">
        <v>10</v>
      </c>
      <c r="B3852" s="832" t="s">
        <v>2982</v>
      </c>
      <c r="C3852" s="832" t="s">
        <v>2997</v>
      </c>
      <c r="D3852" s="833" t="s">
        <v>6901</v>
      </c>
      <c r="E3852" s="834" t="s">
        <v>3049</v>
      </c>
      <c r="F3852" s="832" t="s">
        <v>2985</v>
      </c>
      <c r="G3852" s="832" t="s">
        <v>3094</v>
      </c>
      <c r="H3852" s="832" t="s">
        <v>630</v>
      </c>
      <c r="I3852" s="832" t="s">
        <v>3095</v>
      </c>
      <c r="J3852" s="832" t="s">
        <v>3040</v>
      </c>
      <c r="K3852" s="832"/>
      <c r="L3852" s="835">
        <v>0</v>
      </c>
      <c r="M3852" s="835">
        <v>0</v>
      </c>
      <c r="N3852" s="832">
        <v>10</v>
      </c>
      <c r="O3852" s="836">
        <v>9.5</v>
      </c>
      <c r="P3852" s="835">
        <v>0</v>
      </c>
      <c r="Q3852" s="837"/>
      <c r="R3852" s="832">
        <v>4</v>
      </c>
      <c r="S3852" s="837">
        <v>0.4</v>
      </c>
      <c r="T3852" s="836">
        <v>4</v>
      </c>
      <c r="U3852" s="838">
        <v>0.42105263157894735</v>
      </c>
    </row>
    <row r="3853" spans="1:21" ht="14.4" customHeight="1" x14ac:dyDescent="0.3">
      <c r="A3853" s="831">
        <v>10</v>
      </c>
      <c r="B3853" s="832" t="s">
        <v>2982</v>
      </c>
      <c r="C3853" s="832" t="s">
        <v>2997</v>
      </c>
      <c r="D3853" s="833" t="s">
        <v>6901</v>
      </c>
      <c r="E3853" s="834" t="s">
        <v>3049</v>
      </c>
      <c r="F3853" s="832" t="s">
        <v>2985</v>
      </c>
      <c r="G3853" s="832" t="s">
        <v>3094</v>
      </c>
      <c r="H3853" s="832" t="s">
        <v>630</v>
      </c>
      <c r="I3853" s="832" t="s">
        <v>3231</v>
      </c>
      <c r="J3853" s="832" t="s">
        <v>3040</v>
      </c>
      <c r="K3853" s="832"/>
      <c r="L3853" s="835">
        <v>0</v>
      </c>
      <c r="M3853" s="835">
        <v>0</v>
      </c>
      <c r="N3853" s="832">
        <v>1</v>
      </c>
      <c r="O3853" s="836">
        <v>1</v>
      </c>
      <c r="P3853" s="835">
        <v>0</v>
      </c>
      <c r="Q3853" s="837"/>
      <c r="R3853" s="832">
        <v>1</v>
      </c>
      <c r="S3853" s="837">
        <v>1</v>
      </c>
      <c r="T3853" s="836">
        <v>1</v>
      </c>
      <c r="U3853" s="838">
        <v>1</v>
      </c>
    </row>
    <row r="3854" spans="1:21" ht="14.4" customHeight="1" x14ac:dyDescent="0.3">
      <c r="A3854" s="831">
        <v>10</v>
      </c>
      <c r="B3854" s="832" t="s">
        <v>2982</v>
      </c>
      <c r="C3854" s="832" t="s">
        <v>2997</v>
      </c>
      <c r="D3854" s="833" t="s">
        <v>6901</v>
      </c>
      <c r="E3854" s="834" t="s">
        <v>3049</v>
      </c>
      <c r="F3854" s="832" t="s">
        <v>2985</v>
      </c>
      <c r="G3854" s="832" t="s">
        <v>3094</v>
      </c>
      <c r="H3854" s="832" t="s">
        <v>630</v>
      </c>
      <c r="I3854" s="832" t="s">
        <v>3472</v>
      </c>
      <c r="J3854" s="832" t="s">
        <v>3040</v>
      </c>
      <c r="K3854" s="832"/>
      <c r="L3854" s="835">
        <v>0</v>
      </c>
      <c r="M3854" s="835">
        <v>0</v>
      </c>
      <c r="N3854" s="832">
        <v>4</v>
      </c>
      <c r="O3854" s="836">
        <v>3.5</v>
      </c>
      <c r="P3854" s="835">
        <v>0</v>
      </c>
      <c r="Q3854" s="837"/>
      <c r="R3854" s="832">
        <v>2</v>
      </c>
      <c r="S3854" s="837">
        <v>0.5</v>
      </c>
      <c r="T3854" s="836">
        <v>2</v>
      </c>
      <c r="U3854" s="838">
        <v>0.5714285714285714</v>
      </c>
    </row>
    <row r="3855" spans="1:21" ht="14.4" customHeight="1" x14ac:dyDescent="0.3">
      <c r="A3855" s="831">
        <v>10</v>
      </c>
      <c r="B3855" s="832" t="s">
        <v>2982</v>
      </c>
      <c r="C3855" s="832" t="s">
        <v>2997</v>
      </c>
      <c r="D3855" s="833" t="s">
        <v>6901</v>
      </c>
      <c r="E3855" s="834" t="s">
        <v>3049</v>
      </c>
      <c r="F3855" s="832" t="s">
        <v>2986</v>
      </c>
      <c r="G3855" s="832" t="s">
        <v>3968</v>
      </c>
      <c r="H3855" s="832" t="s">
        <v>630</v>
      </c>
      <c r="I3855" s="832" t="s">
        <v>3969</v>
      </c>
      <c r="J3855" s="832" t="s">
        <v>3970</v>
      </c>
      <c r="K3855" s="832" t="s">
        <v>3971</v>
      </c>
      <c r="L3855" s="835">
        <v>500</v>
      </c>
      <c r="M3855" s="835">
        <v>29500</v>
      </c>
      <c r="N3855" s="832">
        <v>59</v>
      </c>
      <c r="O3855" s="836">
        <v>59</v>
      </c>
      <c r="P3855" s="835">
        <v>22500</v>
      </c>
      <c r="Q3855" s="837">
        <v>0.76271186440677963</v>
      </c>
      <c r="R3855" s="832">
        <v>45</v>
      </c>
      <c r="S3855" s="837">
        <v>0.76271186440677963</v>
      </c>
      <c r="T3855" s="836">
        <v>45</v>
      </c>
      <c r="U3855" s="838">
        <v>0.76271186440677963</v>
      </c>
    </row>
    <row r="3856" spans="1:21" ht="14.4" customHeight="1" x14ac:dyDescent="0.3">
      <c r="A3856" s="831">
        <v>10</v>
      </c>
      <c r="B3856" s="832" t="s">
        <v>2982</v>
      </c>
      <c r="C3856" s="832" t="s">
        <v>2997</v>
      </c>
      <c r="D3856" s="833" t="s">
        <v>6901</v>
      </c>
      <c r="E3856" s="834" t="s">
        <v>3049</v>
      </c>
      <c r="F3856" s="832" t="s">
        <v>2986</v>
      </c>
      <c r="G3856" s="832" t="s">
        <v>3968</v>
      </c>
      <c r="H3856" s="832" t="s">
        <v>630</v>
      </c>
      <c r="I3856" s="832" t="s">
        <v>6007</v>
      </c>
      <c r="J3856" s="832" t="s">
        <v>6008</v>
      </c>
      <c r="K3856" s="832" t="s">
        <v>6009</v>
      </c>
      <c r="L3856" s="835">
        <v>435</v>
      </c>
      <c r="M3856" s="835">
        <v>435</v>
      </c>
      <c r="N3856" s="832">
        <v>1</v>
      </c>
      <c r="O3856" s="836">
        <v>1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10</v>
      </c>
      <c r="B3857" s="832" t="s">
        <v>2982</v>
      </c>
      <c r="C3857" s="832" t="s">
        <v>2997</v>
      </c>
      <c r="D3857" s="833" t="s">
        <v>6901</v>
      </c>
      <c r="E3857" s="834" t="s">
        <v>3049</v>
      </c>
      <c r="F3857" s="832" t="s">
        <v>2986</v>
      </c>
      <c r="G3857" s="832" t="s">
        <v>3968</v>
      </c>
      <c r="H3857" s="832" t="s">
        <v>630</v>
      </c>
      <c r="I3857" s="832" t="s">
        <v>5887</v>
      </c>
      <c r="J3857" s="832" t="s">
        <v>5888</v>
      </c>
      <c r="K3857" s="832" t="s">
        <v>5889</v>
      </c>
      <c r="L3857" s="835">
        <v>4500</v>
      </c>
      <c r="M3857" s="835">
        <v>4500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10</v>
      </c>
      <c r="B3858" s="832" t="s">
        <v>2982</v>
      </c>
      <c r="C3858" s="832" t="s">
        <v>2997</v>
      </c>
      <c r="D3858" s="833" t="s">
        <v>6901</v>
      </c>
      <c r="E3858" s="834" t="s">
        <v>3049</v>
      </c>
      <c r="F3858" s="832" t="s">
        <v>2986</v>
      </c>
      <c r="G3858" s="832" t="s">
        <v>3968</v>
      </c>
      <c r="H3858" s="832" t="s">
        <v>630</v>
      </c>
      <c r="I3858" s="832" t="s">
        <v>6010</v>
      </c>
      <c r="J3858" s="832" t="s">
        <v>6011</v>
      </c>
      <c r="K3858" s="832" t="s">
        <v>6012</v>
      </c>
      <c r="L3858" s="835">
        <v>435</v>
      </c>
      <c r="M3858" s="835">
        <v>435</v>
      </c>
      <c r="N3858" s="832">
        <v>1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10</v>
      </c>
      <c r="B3859" s="832" t="s">
        <v>2982</v>
      </c>
      <c r="C3859" s="832" t="s">
        <v>2997</v>
      </c>
      <c r="D3859" s="833" t="s">
        <v>6901</v>
      </c>
      <c r="E3859" s="834" t="s">
        <v>3049</v>
      </c>
      <c r="F3859" s="832" t="s">
        <v>2986</v>
      </c>
      <c r="G3859" s="832" t="s">
        <v>3968</v>
      </c>
      <c r="H3859" s="832" t="s">
        <v>630</v>
      </c>
      <c r="I3859" s="832" t="s">
        <v>5954</v>
      </c>
      <c r="J3859" s="832" t="s">
        <v>5955</v>
      </c>
      <c r="K3859" s="832" t="s">
        <v>5889</v>
      </c>
      <c r="L3859" s="835">
        <v>1658</v>
      </c>
      <c r="M3859" s="835">
        <v>14922</v>
      </c>
      <c r="N3859" s="832">
        <v>9</v>
      </c>
      <c r="O3859" s="836">
        <v>9</v>
      </c>
      <c r="P3859" s="835">
        <v>13264</v>
      </c>
      <c r="Q3859" s="837">
        <v>0.88888888888888884</v>
      </c>
      <c r="R3859" s="832">
        <v>8</v>
      </c>
      <c r="S3859" s="837">
        <v>0.88888888888888884</v>
      </c>
      <c r="T3859" s="836">
        <v>8</v>
      </c>
      <c r="U3859" s="838">
        <v>0.88888888888888884</v>
      </c>
    </row>
    <row r="3860" spans="1:21" ht="14.4" customHeight="1" x14ac:dyDescent="0.3">
      <c r="A3860" s="831">
        <v>10</v>
      </c>
      <c r="B3860" s="832" t="s">
        <v>2982</v>
      </c>
      <c r="C3860" s="832" t="s">
        <v>2997</v>
      </c>
      <c r="D3860" s="833" t="s">
        <v>6901</v>
      </c>
      <c r="E3860" s="834" t="s">
        <v>3034</v>
      </c>
      <c r="F3860" s="832" t="s">
        <v>2984</v>
      </c>
      <c r="G3860" s="832" t="s">
        <v>3544</v>
      </c>
      <c r="H3860" s="832" t="s">
        <v>689</v>
      </c>
      <c r="I3860" s="832" t="s">
        <v>3545</v>
      </c>
      <c r="J3860" s="832" t="s">
        <v>3546</v>
      </c>
      <c r="K3860" s="832" t="s">
        <v>3547</v>
      </c>
      <c r="L3860" s="835">
        <v>204.72</v>
      </c>
      <c r="M3860" s="835">
        <v>409.44</v>
      </c>
      <c r="N3860" s="832">
        <v>2</v>
      </c>
      <c r="O3860" s="836">
        <v>1</v>
      </c>
      <c r="P3860" s="835">
        <v>409.44</v>
      </c>
      <c r="Q3860" s="837">
        <v>1</v>
      </c>
      <c r="R3860" s="832">
        <v>2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10</v>
      </c>
      <c r="B3861" s="832" t="s">
        <v>2982</v>
      </c>
      <c r="C3861" s="832" t="s">
        <v>2997</v>
      </c>
      <c r="D3861" s="833" t="s">
        <v>6901</v>
      </c>
      <c r="E3861" s="834" t="s">
        <v>3034</v>
      </c>
      <c r="F3861" s="832" t="s">
        <v>2984</v>
      </c>
      <c r="G3861" s="832" t="s">
        <v>3837</v>
      </c>
      <c r="H3861" s="832" t="s">
        <v>630</v>
      </c>
      <c r="I3861" s="832" t="s">
        <v>4028</v>
      </c>
      <c r="J3861" s="832" t="s">
        <v>4029</v>
      </c>
      <c r="K3861" s="832" t="s">
        <v>4030</v>
      </c>
      <c r="L3861" s="835">
        <v>1472.61</v>
      </c>
      <c r="M3861" s="835">
        <v>1472.61</v>
      </c>
      <c r="N3861" s="832">
        <v>1</v>
      </c>
      <c r="O3861" s="836">
        <v>1</v>
      </c>
      <c r="P3861" s="835">
        <v>1472.61</v>
      </c>
      <c r="Q3861" s="837">
        <v>1</v>
      </c>
      <c r="R3861" s="832">
        <v>1</v>
      </c>
      <c r="S3861" s="837">
        <v>1</v>
      </c>
      <c r="T3861" s="836">
        <v>1</v>
      </c>
      <c r="U3861" s="838">
        <v>1</v>
      </c>
    </row>
    <row r="3862" spans="1:21" ht="14.4" customHeight="1" x14ac:dyDescent="0.3">
      <c r="A3862" s="831">
        <v>10</v>
      </c>
      <c r="B3862" s="832" t="s">
        <v>2982</v>
      </c>
      <c r="C3862" s="832" t="s">
        <v>2999</v>
      </c>
      <c r="D3862" s="833" t="s">
        <v>6902</v>
      </c>
      <c r="E3862" s="834" t="s">
        <v>3047</v>
      </c>
      <c r="F3862" s="832" t="s">
        <v>2984</v>
      </c>
      <c r="G3862" s="832" t="s">
        <v>3106</v>
      </c>
      <c r="H3862" s="832" t="s">
        <v>630</v>
      </c>
      <c r="I3862" s="832" t="s">
        <v>4056</v>
      </c>
      <c r="J3862" s="832" t="s">
        <v>1834</v>
      </c>
      <c r="K3862" s="832" t="s">
        <v>2589</v>
      </c>
      <c r="L3862" s="835">
        <v>154.36000000000001</v>
      </c>
      <c r="M3862" s="835">
        <v>154.36000000000001</v>
      </c>
      <c r="N3862" s="832">
        <v>1</v>
      </c>
      <c r="O3862" s="836">
        <v>1</v>
      </c>
      <c r="P3862" s="835">
        <v>154.36000000000001</v>
      </c>
      <c r="Q3862" s="837">
        <v>1</v>
      </c>
      <c r="R3862" s="832">
        <v>1</v>
      </c>
      <c r="S3862" s="837">
        <v>1</v>
      </c>
      <c r="T3862" s="836">
        <v>1</v>
      </c>
      <c r="U3862" s="838">
        <v>1</v>
      </c>
    </row>
    <row r="3863" spans="1:21" ht="14.4" customHeight="1" x14ac:dyDescent="0.3">
      <c r="A3863" s="831">
        <v>10</v>
      </c>
      <c r="B3863" s="832" t="s">
        <v>2982</v>
      </c>
      <c r="C3863" s="832" t="s">
        <v>2999</v>
      </c>
      <c r="D3863" s="833" t="s">
        <v>6902</v>
      </c>
      <c r="E3863" s="834" t="s">
        <v>3047</v>
      </c>
      <c r="F3863" s="832" t="s">
        <v>2984</v>
      </c>
      <c r="G3863" s="832" t="s">
        <v>3477</v>
      </c>
      <c r="H3863" s="832" t="s">
        <v>630</v>
      </c>
      <c r="I3863" s="832" t="s">
        <v>6013</v>
      </c>
      <c r="J3863" s="832" t="s">
        <v>6014</v>
      </c>
      <c r="K3863" s="832" t="s">
        <v>6015</v>
      </c>
      <c r="L3863" s="835">
        <v>56.44</v>
      </c>
      <c r="M3863" s="835">
        <v>1015.9200000000001</v>
      </c>
      <c r="N3863" s="832">
        <v>18</v>
      </c>
      <c r="O3863" s="836">
        <v>1.5</v>
      </c>
      <c r="P3863" s="835">
        <v>282.2</v>
      </c>
      <c r="Q3863" s="837">
        <v>0.27777777777777773</v>
      </c>
      <c r="R3863" s="832">
        <v>5</v>
      </c>
      <c r="S3863" s="837">
        <v>0.27777777777777779</v>
      </c>
      <c r="T3863" s="836">
        <v>0.5</v>
      </c>
      <c r="U3863" s="838">
        <v>0.33333333333333331</v>
      </c>
    </row>
    <row r="3864" spans="1:21" ht="14.4" customHeight="1" x14ac:dyDescent="0.3">
      <c r="A3864" s="831">
        <v>10</v>
      </c>
      <c r="B3864" s="832" t="s">
        <v>2982</v>
      </c>
      <c r="C3864" s="832" t="s">
        <v>2999</v>
      </c>
      <c r="D3864" s="833" t="s">
        <v>6902</v>
      </c>
      <c r="E3864" s="834" t="s">
        <v>3047</v>
      </c>
      <c r="F3864" s="832" t="s">
        <v>2984</v>
      </c>
      <c r="G3864" s="832" t="s">
        <v>3477</v>
      </c>
      <c r="H3864" s="832" t="s">
        <v>630</v>
      </c>
      <c r="I3864" s="832" t="s">
        <v>3779</v>
      </c>
      <c r="J3864" s="832" t="s">
        <v>3780</v>
      </c>
      <c r="K3864" s="832" t="s">
        <v>3781</v>
      </c>
      <c r="L3864" s="835">
        <v>43.85</v>
      </c>
      <c r="M3864" s="835">
        <v>219.25</v>
      </c>
      <c r="N3864" s="832">
        <v>5</v>
      </c>
      <c r="O3864" s="836">
        <v>0.5</v>
      </c>
      <c r="P3864" s="835">
        <v>219.25</v>
      </c>
      <c r="Q3864" s="837">
        <v>1</v>
      </c>
      <c r="R3864" s="832">
        <v>5</v>
      </c>
      <c r="S3864" s="837">
        <v>1</v>
      </c>
      <c r="T3864" s="836">
        <v>0.5</v>
      </c>
      <c r="U3864" s="838">
        <v>1</v>
      </c>
    </row>
    <row r="3865" spans="1:21" ht="14.4" customHeight="1" x14ac:dyDescent="0.3">
      <c r="A3865" s="831">
        <v>10</v>
      </c>
      <c r="B3865" s="832" t="s">
        <v>2982</v>
      </c>
      <c r="C3865" s="832" t="s">
        <v>2999</v>
      </c>
      <c r="D3865" s="833" t="s">
        <v>6902</v>
      </c>
      <c r="E3865" s="834" t="s">
        <v>3047</v>
      </c>
      <c r="F3865" s="832" t="s">
        <v>2984</v>
      </c>
      <c r="G3865" s="832" t="s">
        <v>3477</v>
      </c>
      <c r="H3865" s="832" t="s">
        <v>689</v>
      </c>
      <c r="I3865" s="832" t="s">
        <v>3478</v>
      </c>
      <c r="J3865" s="832" t="s">
        <v>2685</v>
      </c>
      <c r="K3865" s="832" t="s">
        <v>3479</v>
      </c>
      <c r="L3865" s="835">
        <v>141.09</v>
      </c>
      <c r="M3865" s="835">
        <v>2821.8</v>
      </c>
      <c r="N3865" s="832">
        <v>20</v>
      </c>
      <c r="O3865" s="836">
        <v>1.5</v>
      </c>
      <c r="P3865" s="835"/>
      <c r="Q3865" s="837">
        <v>0</v>
      </c>
      <c r="R3865" s="832"/>
      <c r="S3865" s="837">
        <v>0</v>
      </c>
      <c r="T3865" s="836"/>
      <c r="U3865" s="838">
        <v>0</v>
      </c>
    </row>
    <row r="3866" spans="1:21" ht="14.4" customHeight="1" x14ac:dyDescent="0.3">
      <c r="A3866" s="831">
        <v>10</v>
      </c>
      <c r="B3866" s="832" t="s">
        <v>2982</v>
      </c>
      <c r="C3866" s="832" t="s">
        <v>2999</v>
      </c>
      <c r="D3866" s="833" t="s">
        <v>6902</v>
      </c>
      <c r="E3866" s="834" t="s">
        <v>3047</v>
      </c>
      <c r="F3866" s="832" t="s">
        <v>2984</v>
      </c>
      <c r="G3866" s="832" t="s">
        <v>3477</v>
      </c>
      <c r="H3866" s="832" t="s">
        <v>630</v>
      </c>
      <c r="I3866" s="832" t="s">
        <v>6016</v>
      </c>
      <c r="J3866" s="832" t="s">
        <v>3780</v>
      </c>
      <c r="K3866" s="832" t="s">
        <v>6017</v>
      </c>
      <c r="L3866" s="835">
        <v>59.85</v>
      </c>
      <c r="M3866" s="835">
        <v>598.5</v>
      </c>
      <c r="N3866" s="832">
        <v>10</v>
      </c>
      <c r="O3866" s="836">
        <v>1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10</v>
      </c>
      <c r="B3867" s="832" t="s">
        <v>2982</v>
      </c>
      <c r="C3867" s="832" t="s">
        <v>2999</v>
      </c>
      <c r="D3867" s="833" t="s">
        <v>6902</v>
      </c>
      <c r="E3867" s="834" t="s">
        <v>3047</v>
      </c>
      <c r="F3867" s="832" t="s">
        <v>2984</v>
      </c>
      <c r="G3867" s="832" t="s">
        <v>3536</v>
      </c>
      <c r="H3867" s="832" t="s">
        <v>630</v>
      </c>
      <c r="I3867" s="832" t="s">
        <v>3537</v>
      </c>
      <c r="J3867" s="832" t="s">
        <v>3538</v>
      </c>
      <c r="K3867" s="832" t="s">
        <v>3539</v>
      </c>
      <c r="L3867" s="835">
        <v>115.26</v>
      </c>
      <c r="M3867" s="835">
        <v>806.82</v>
      </c>
      <c r="N3867" s="832">
        <v>7</v>
      </c>
      <c r="O3867" s="836">
        <v>2.5</v>
      </c>
      <c r="P3867" s="835">
        <v>115.26</v>
      </c>
      <c r="Q3867" s="837">
        <v>0.14285714285714285</v>
      </c>
      <c r="R3867" s="832">
        <v>1</v>
      </c>
      <c r="S3867" s="837">
        <v>0.14285714285714285</v>
      </c>
      <c r="T3867" s="836">
        <v>0.5</v>
      </c>
      <c r="U3867" s="838">
        <v>0.2</v>
      </c>
    </row>
    <row r="3868" spans="1:21" ht="14.4" customHeight="1" x14ac:dyDescent="0.3">
      <c r="A3868" s="831">
        <v>10</v>
      </c>
      <c r="B3868" s="832" t="s">
        <v>2982</v>
      </c>
      <c r="C3868" s="832" t="s">
        <v>2999</v>
      </c>
      <c r="D3868" s="833" t="s">
        <v>6902</v>
      </c>
      <c r="E3868" s="834" t="s">
        <v>3047</v>
      </c>
      <c r="F3868" s="832" t="s">
        <v>2984</v>
      </c>
      <c r="G3868" s="832" t="s">
        <v>3267</v>
      </c>
      <c r="H3868" s="832" t="s">
        <v>689</v>
      </c>
      <c r="I3868" s="832" t="s">
        <v>2727</v>
      </c>
      <c r="J3868" s="832" t="s">
        <v>1263</v>
      </c>
      <c r="K3868" s="832" t="s">
        <v>2728</v>
      </c>
      <c r="L3868" s="835">
        <v>138.31</v>
      </c>
      <c r="M3868" s="835">
        <v>138.31</v>
      </c>
      <c r="N3868" s="832">
        <v>1</v>
      </c>
      <c r="O3868" s="836">
        <v>0.5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10</v>
      </c>
      <c r="B3869" s="832" t="s">
        <v>2982</v>
      </c>
      <c r="C3869" s="832" t="s">
        <v>2999</v>
      </c>
      <c r="D3869" s="833" t="s">
        <v>6902</v>
      </c>
      <c r="E3869" s="834" t="s">
        <v>3047</v>
      </c>
      <c r="F3869" s="832" t="s">
        <v>2984</v>
      </c>
      <c r="G3869" s="832" t="s">
        <v>3267</v>
      </c>
      <c r="H3869" s="832" t="s">
        <v>689</v>
      </c>
      <c r="I3869" s="832" t="s">
        <v>2535</v>
      </c>
      <c r="J3869" s="832" t="s">
        <v>953</v>
      </c>
      <c r="K3869" s="832" t="s">
        <v>2536</v>
      </c>
      <c r="L3869" s="835">
        <v>0</v>
      </c>
      <c r="M3869" s="835">
        <v>0</v>
      </c>
      <c r="N3869" s="832">
        <v>1</v>
      </c>
      <c r="O3869" s="836">
        <v>1</v>
      </c>
      <c r="P3869" s="835"/>
      <c r="Q3869" s="837"/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10</v>
      </c>
      <c r="B3870" s="832" t="s">
        <v>2982</v>
      </c>
      <c r="C3870" s="832" t="s">
        <v>2999</v>
      </c>
      <c r="D3870" s="833" t="s">
        <v>6902</v>
      </c>
      <c r="E3870" s="834" t="s">
        <v>3047</v>
      </c>
      <c r="F3870" s="832" t="s">
        <v>2984</v>
      </c>
      <c r="G3870" s="832" t="s">
        <v>3267</v>
      </c>
      <c r="H3870" s="832" t="s">
        <v>689</v>
      </c>
      <c r="I3870" s="832" t="s">
        <v>2633</v>
      </c>
      <c r="J3870" s="832" t="s">
        <v>1263</v>
      </c>
      <c r="K3870" s="832" t="s">
        <v>2634</v>
      </c>
      <c r="L3870" s="835">
        <v>207.45</v>
      </c>
      <c r="M3870" s="835">
        <v>414.9</v>
      </c>
      <c r="N3870" s="832">
        <v>2</v>
      </c>
      <c r="O3870" s="836">
        <v>2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10</v>
      </c>
      <c r="B3871" s="832" t="s">
        <v>2982</v>
      </c>
      <c r="C3871" s="832" t="s">
        <v>2999</v>
      </c>
      <c r="D3871" s="833" t="s">
        <v>6902</v>
      </c>
      <c r="E3871" s="834" t="s">
        <v>3047</v>
      </c>
      <c r="F3871" s="832" t="s">
        <v>2984</v>
      </c>
      <c r="G3871" s="832" t="s">
        <v>3107</v>
      </c>
      <c r="H3871" s="832" t="s">
        <v>689</v>
      </c>
      <c r="I3871" s="832" t="s">
        <v>3108</v>
      </c>
      <c r="J3871" s="832" t="s">
        <v>3109</v>
      </c>
      <c r="K3871" s="832" t="s">
        <v>3110</v>
      </c>
      <c r="L3871" s="835">
        <v>207.45</v>
      </c>
      <c r="M3871" s="835">
        <v>414.9</v>
      </c>
      <c r="N3871" s="832">
        <v>2</v>
      </c>
      <c r="O3871" s="836">
        <v>1.5</v>
      </c>
      <c r="P3871" s="835">
        <v>414.9</v>
      </c>
      <c r="Q3871" s="837">
        <v>1</v>
      </c>
      <c r="R3871" s="832">
        <v>2</v>
      </c>
      <c r="S3871" s="837">
        <v>1</v>
      </c>
      <c r="T3871" s="836">
        <v>1.5</v>
      </c>
      <c r="U3871" s="838">
        <v>1</v>
      </c>
    </row>
    <row r="3872" spans="1:21" ht="14.4" customHeight="1" x14ac:dyDescent="0.3">
      <c r="A3872" s="831">
        <v>10</v>
      </c>
      <c r="B3872" s="832" t="s">
        <v>2982</v>
      </c>
      <c r="C3872" s="832" t="s">
        <v>2999</v>
      </c>
      <c r="D3872" s="833" t="s">
        <v>6902</v>
      </c>
      <c r="E3872" s="834" t="s">
        <v>3047</v>
      </c>
      <c r="F3872" s="832" t="s">
        <v>2984</v>
      </c>
      <c r="G3872" s="832" t="s">
        <v>3107</v>
      </c>
      <c r="H3872" s="832" t="s">
        <v>630</v>
      </c>
      <c r="I3872" s="832" t="s">
        <v>4398</v>
      </c>
      <c r="J3872" s="832" t="s">
        <v>3287</v>
      </c>
      <c r="K3872" s="832" t="s">
        <v>3110</v>
      </c>
      <c r="L3872" s="835">
        <v>207.45</v>
      </c>
      <c r="M3872" s="835">
        <v>207.45</v>
      </c>
      <c r="N3872" s="832">
        <v>1</v>
      </c>
      <c r="O3872" s="836">
        <v>0.5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10</v>
      </c>
      <c r="B3873" s="832" t="s">
        <v>2982</v>
      </c>
      <c r="C3873" s="832" t="s">
        <v>2999</v>
      </c>
      <c r="D3873" s="833" t="s">
        <v>6902</v>
      </c>
      <c r="E3873" s="834" t="s">
        <v>3047</v>
      </c>
      <c r="F3873" s="832" t="s">
        <v>2984</v>
      </c>
      <c r="G3873" s="832" t="s">
        <v>3107</v>
      </c>
      <c r="H3873" s="832" t="s">
        <v>630</v>
      </c>
      <c r="I3873" s="832" t="s">
        <v>5748</v>
      </c>
      <c r="J3873" s="832" t="s">
        <v>3287</v>
      </c>
      <c r="K3873" s="832" t="s">
        <v>5749</v>
      </c>
      <c r="L3873" s="835">
        <v>207.45</v>
      </c>
      <c r="M3873" s="835">
        <v>207.45</v>
      </c>
      <c r="N3873" s="832">
        <v>1</v>
      </c>
      <c r="O3873" s="836">
        <v>0.5</v>
      </c>
      <c r="P3873" s="835">
        <v>207.45</v>
      </c>
      <c r="Q3873" s="837">
        <v>1</v>
      </c>
      <c r="R3873" s="832">
        <v>1</v>
      </c>
      <c r="S3873" s="837">
        <v>1</v>
      </c>
      <c r="T3873" s="836">
        <v>0.5</v>
      </c>
      <c r="U3873" s="838">
        <v>1</v>
      </c>
    </row>
    <row r="3874" spans="1:21" ht="14.4" customHeight="1" x14ac:dyDescent="0.3">
      <c r="A3874" s="831">
        <v>10</v>
      </c>
      <c r="B3874" s="832" t="s">
        <v>2982</v>
      </c>
      <c r="C3874" s="832" t="s">
        <v>2999</v>
      </c>
      <c r="D3874" s="833" t="s">
        <v>6902</v>
      </c>
      <c r="E3874" s="834" t="s">
        <v>3047</v>
      </c>
      <c r="F3874" s="832" t="s">
        <v>2984</v>
      </c>
      <c r="G3874" s="832" t="s">
        <v>3107</v>
      </c>
      <c r="H3874" s="832" t="s">
        <v>630</v>
      </c>
      <c r="I3874" s="832" t="s">
        <v>4335</v>
      </c>
      <c r="J3874" s="832" t="s">
        <v>3287</v>
      </c>
      <c r="K3874" s="832" t="s">
        <v>4336</v>
      </c>
      <c r="L3874" s="835">
        <v>103.73</v>
      </c>
      <c r="M3874" s="835">
        <v>207.46</v>
      </c>
      <c r="N3874" s="832">
        <v>2</v>
      </c>
      <c r="O3874" s="836">
        <v>1</v>
      </c>
      <c r="P3874" s="835">
        <v>207.46</v>
      </c>
      <c r="Q3874" s="837">
        <v>1</v>
      </c>
      <c r="R3874" s="832">
        <v>2</v>
      </c>
      <c r="S3874" s="837">
        <v>1</v>
      </c>
      <c r="T3874" s="836">
        <v>1</v>
      </c>
      <c r="U3874" s="838">
        <v>1</v>
      </c>
    </row>
    <row r="3875" spans="1:21" ht="14.4" customHeight="1" x14ac:dyDescent="0.3">
      <c r="A3875" s="831">
        <v>10</v>
      </c>
      <c r="B3875" s="832" t="s">
        <v>2982</v>
      </c>
      <c r="C3875" s="832" t="s">
        <v>2999</v>
      </c>
      <c r="D3875" s="833" t="s">
        <v>6902</v>
      </c>
      <c r="E3875" s="834" t="s">
        <v>3047</v>
      </c>
      <c r="F3875" s="832" t="s">
        <v>2984</v>
      </c>
      <c r="G3875" s="832" t="s">
        <v>3107</v>
      </c>
      <c r="H3875" s="832" t="s">
        <v>630</v>
      </c>
      <c r="I3875" s="832" t="s">
        <v>4335</v>
      </c>
      <c r="J3875" s="832" t="s">
        <v>3287</v>
      </c>
      <c r="K3875" s="832" t="s">
        <v>4336</v>
      </c>
      <c r="L3875" s="835">
        <v>88.16</v>
      </c>
      <c r="M3875" s="835">
        <v>88.16</v>
      </c>
      <c r="N3875" s="832">
        <v>1</v>
      </c>
      <c r="O3875" s="836">
        <v>0.5</v>
      </c>
      <c r="P3875" s="835">
        <v>88.16</v>
      </c>
      <c r="Q3875" s="837">
        <v>1</v>
      </c>
      <c r="R3875" s="832">
        <v>1</v>
      </c>
      <c r="S3875" s="837">
        <v>1</v>
      </c>
      <c r="T3875" s="836">
        <v>0.5</v>
      </c>
      <c r="U3875" s="838">
        <v>1</v>
      </c>
    </row>
    <row r="3876" spans="1:21" ht="14.4" customHeight="1" x14ac:dyDescent="0.3">
      <c r="A3876" s="831">
        <v>10</v>
      </c>
      <c r="B3876" s="832" t="s">
        <v>2982</v>
      </c>
      <c r="C3876" s="832" t="s">
        <v>2999</v>
      </c>
      <c r="D3876" s="833" t="s">
        <v>6902</v>
      </c>
      <c r="E3876" s="834" t="s">
        <v>3047</v>
      </c>
      <c r="F3876" s="832" t="s">
        <v>2984</v>
      </c>
      <c r="G3876" s="832" t="s">
        <v>3107</v>
      </c>
      <c r="H3876" s="832" t="s">
        <v>630</v>
      </c>
      <c r="I3876" s="832" t="s">
        <v>3481</v>
      </c>
      <c r="J3876" s="832" t="s">
        <v>3287</v>
      </c>
      <c r="K3876" s="832" t="s">
        <v>3482</v>
      </c>
      <c r="L3876" s="835">
        <v>23.51</v>
      </c>
      <c r="M3876" s="835">
        <v>70.53</v>
      </c>
      <c r="N3876" s="832">
        <v>3</v>
      </c>
      <c r="O3876" s="836">
        <v>3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10</v>
      </c>
      <c r="B3877" s="832" t="s">
        <v>2982</v>
      </c>
      <c r="C3877" s="832" t="s">
        <v>2999</v>
      </c>
      <c r="D3877" s="833" t="s">
        <v>6902</v>
      </c>
      <c r="E3877" s="834" t="s">
        <v>3047</v>
      </c>
      <c r="F3877" s="832" t="s">
        <v>2984</v>
      </c>
      <c r="G3877" s="832" t="s">
        <v>3107</v>
      </c>
      <c r="H3877" s="832" t="s">
        <v>630</v>
      </c>
      <c r="I3877" s="832" t="s">
        <v>3481</v>
      </c>
      <c r="J3877" s="832" t="s">
        <v>3287</v>
      </c>
      <c r="K3877" s="832" t="s">
        <v>3482</v>
      </c>
      <c r="L3877" s="835">
        <v>27.67</v>
      </c>
      <c r="M3877" s="835">
        <v>276.70000000000005</v>
      </c>
      <c r="N3877" s="832">
        <v>10</v>
      </c>
      <c r="O3877" s="836">
        <v>8.5</v>
      </c>
      <c r="P3877" s="835">
        <v>27.67</v>
      </c>
      <c r="Q3877" s="837">
        <v>9.9999999999999992E-2</v>
      </c>
      <c r="R3877" s="832">
        <v>1</v>
      </c>
      <c r="S3877" s="837">
        <v>0.1</v>
      </c>
      <c r="T3877" s="836">
        <v>1</v>
      </c>
      <c r="U3877" s="838">
        <v>0.11764705882352941</v>
      </c>
    </row>
    <row r="3878" spans="1:21" ht="14.4" customHeight="1" x14ac:dyDescent="0.3">
      <c r="A3878" s="831">
        <v>10</v>
      </c>
      <c r="B3878" s="832" t="s">
        <v>2982</v>
      </c>
      <c r="C3878" s="832" t="s">
        <v>2999</v>
      </c>
      <c r="D3878" s="833" t="s">
        <v>6902</v>
      </c>
      <c r="E3878" s="834" t="s">
        <v>3047</v>
      </c>
      <c r="F3878" s="832" t="s">
        <v>2984</v>
      </c>
      <c r="G3878" s="832" t="s">
        <v>3107</v>
      </c>
      <c r="H3878" s="832" t="s">
        <v>630</v>
      </c>
      <c r="I3878" s="832" t="s">
        <v>5752</v>
      </c>
      <c r="J3878" s="832" t="s">
        <v>3287</v>
      </c>
      <c r="K3878" s="832" t="s">
        <v>3482</v>
      </c>
      <c r="L3878" s="835">
        <v>27.67</v>
      </c>
      <c r="M3878" s="835">
        <v>83.01</v>
      </c>
      <c r="N3878" s="832">
        <v>3</v>
      </c>
      <c r="O3878" s="836">
        <v>3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10</v>
      </c>
      <c r="B3879" s="832" t="s">
        <v>2982</v>
      </c>
      <c r="C3879" s="832" t="s">
        <v>2999</v>
      </c>
      <c r="D3879" s="833" t="s">
        <v>6902</v>
      </c>
      <c r="E3879" s="834" t="s">
        <v>3047</v>
      </c>
      <c r="F3879" s="832" t="s">
        <v>2984</v>
      </c>
      <c r="G3879" s="832" t="s">
        <v>4078</v>
      </c>
      <c r="H3879" s="832" t="s">
        <v>630</v>
      </c>
      <c r="I3879" s="832" t="s">
        <v>4079</v>
      </c>
      <c r="J3879" s="832" t="s">
        <v>4080</v>
      </c>
      <c r="K3879" s="832" t="s">
        <v>4081</v>
      </c>
      <c r="L3879" s="835">
        <v>3515.36</v>
      </c>
      <c r="M3879" s="835">
        <v>210921.60000000001</v>
      </c>
      <c r="N3879" s="832">
        <v>60</v>
      </c>
      <c r="O3879" s="836">
        <v>4.5</v>
      </c>
      <c r="P3879" s="835">
        <v>175768</v>
      </c>
      <c r="Q3879" s="837">
        <v>0.83333333333333326</v>
      </c>
      <c r="R3879" s="832">
        <v>50</v>
      </c>
      <c r="S3879" s="837">
        <v>0.83333333333333337</v>
      </c>
      <c r="T3879" s="836">
        <v>3.5</v>
      </c>
      <c r="U3879" s="838">
        <v>0.77777777777777779</v>
      </c>
    </row>
    <row r="3880" spans="1:21" ht="14.4" customHeight="1" x14ac:dyDescent="0.3">
      <c r="A3880" s="831">
        <v>10</v>
      </c>
      <c r="B3880" s="832" t="s">
        <v>2982</v>
      </c>
      <c r="C3880" s="832" t="s">
        <v>2999</v>
      </c>
      <c r="D3880" s="833" t="s">
        <v>6902</v>
      </c>
      <c r="E3880" s="834" t="s">
        <v>3047</v>
      </c>
      <c r="F3880" s="832" t="s">
        <v>2984</v>
      </c>
      <c r="G3880" s="832" t="s">
        <v>3540</v>
      </c>
      <c r="H3880" s="832" t="s">
        <v>630</v>
      </c>
      <c r="I3880" s="832" t="s">
        <v>3541</v>
      </c>
      <c r="J3880" s="832" t="s">
        <v>3542</v>
      </c>
      <c r="K3880" s="832" t="s">
        <v>3543</v>
      </c>
      <c r="L3880" s="835">
        <v>1065.22</v>
      </c>
      <c r="M3880" s="835">
        <v>1065.22</v>
      </c>
      <c r="N3880" s="832">
        <v>1</v>
      </c>
      <c r="O3880" s="836">
        <v>0.5</v>
      </c>
      <c r="P3880" s="835">
        <v>1065.22</v>
      </c>
      <c r="Q3880" s="837">
        <v>1</v>
      </c>
      <c r="R3880" s="832">
        <v>1</v>
      </c>
      <c r="S3880" s="837">
        <v>1</v>
      </c>
      <c r="T3880" s="836">
        <v>0.5</v>
      </c>
      <c r="U3880" s="838">
        <v>1</v>
      </c>
    </row>
    <row r="3881" spans="1:21" ht="14.4" customHeight="1" x14ac:dyDescent="0.3">
      <c r="A3881" s="831">
        <v>10</v>
      </c>
      <c r="B3881" s="832" t="s">
        <v>2982</v>
      </c>
      <c r="C3881" s="832" t="s">
        <v>2999</v>
      </c>
      <c r="D3881" s="833" t="s">
        <v>6902</v>
      </c>
      <c r="E3881" s="834" t="s">
        <v>3047</v>
      </c>
      <c r="F3881" s="832" t="s">
        <v>2984</v>
      </c>
      <c r="G3881" s="832" t="s">
        <v>3540</v>
      </c>
      <c r="H3881" s="832" t="s">
        <v>630</v>
      </c>
      <c r="I3881" s="832" t="s">
        <v>5905</v>
      </c>
      <c r="J3881" s="832" t="s">
        <v>3880</v>
      </c>
      <c r="K3881" s="832" t="s">
        <v>5906</v>
      </c>
      <c r="L3881" s="835">
        <v>1042.4000000000001</v>
      </c>
      <c r="M3881" s="835">
        <v>1042.4000000000001</v>
      </c>
      <c r="N3881" s="832">
        <v>1</v>
      </c>
      <c r="O3881" s="836">
        <v>1</v>
      </c>
      <c r="P3881" s="835">
        <v>1042.4000000000001</v>
      </c>
      <c r="Q3881" s="837">
        <v>1</v>
      </c>
      <c r="R3881" s="832">
        <v>1</v>
      </c>
      <c r="S3881" s="837">
        <v>1</v>
      </c>
      <c r="T3881" s="836">
        <v>1</v>
      </c>
      <c r="U3881" s="838">
        <v>1</v>
      </c>
    </row>
    <row r="3882" spans="1:21" ht="14.4" customHeight="1" x14ac:dyDescent="0.3">
      <c r="A3882" s="831">
        <v>10</v>
      </c>
      <c r="B3882" s="832" t="s">
        <v>2982</v>
      </c>
      <c r="C3882" s="832" t="s">
        <v>2999</v>
      </c>
      <c r="D3882" s="833" t="s">
        <v>6902</v>
      </c>
      <c r="E3882" s="834" t="s">
        <v>3047</v>
      </c>
      <c r="F3882" s="832" t="s">
        <v>2984</v>
      </c>
      <c r="G3882" s="832" t="s">
        <v>3882</v>
      </c>
      <c r="H3882" s="832" t="s">
        <v>630</v>
      </c>
      <c r="I3882" s="832" t="s">
        <v>3883</v>
      </c>
      <c r="J3882" s="832" t="s">
        <v>1391</v>
      </c>
      <c r="K3882" s="832" t="s">
        <v>3884</v>
      </c>
      <c r="L3882" s="835">
        <v>92.85</v>
      </c>
      <c r="M3882" s="835">
        <v>742.8</v>
      </c>
      <c r="N3882" s="832">
        <v>8</v>
      </c>
      <c r="O3882" s="836">
        <v>6.5</v>
      </c>
      <c r="P3882" s="835">
        <v>464.25</v>
      </c>
      <c r="Q3882" s="837">
        <v>0.625</v>
      </c>
      <c r="R3882" s="832">
        <v>5</v>
      </c>
      <c r="S3882" s="837">
        <v>0.625</v>
      </c>
      <c r="T3882" s="836">
        <v>4</v>
      </c>
      <c r="U3882" s="838">
        <v>0.61538461538461542</v>
      </c>
    </row>
    <row r="3883" spans="1:21" ht="14.4" customHeight="1" x14ac:dyDescent="0.3">
      <c r="A3883" s="831">
        <v>10</v>
      </c>
      <c r="B3883" s="832" t="s">
        <v>2982</v>
      </c>
      <c r="C3883" s="832" t="s">
        <v>2999</v>
      </c>
      <c r="D3883" s="833" t="s">
        <v>6902</v>
      </c>
      <c r="E3883" s="834" t="s">
        <v>3047</v>
      </c>
      <c r="F3883" s="832" t="s">
        <v>2984</v>
      </c>
      <c r="G3883" s="832" t="s">
        <v>3882</v>
      </c>
      <c r="H3883" s="832" t="s">
        <v>630</v>
      </c>
      <c r="I3883" s="832" t="s">
        <v>5054</v>
      </c>
      <c r="J3883" s="832" t="s">
        <v>1391</v>
      </c>
      <c r="K3883" s="832" t="s">
        <v>5055</v>
      </c>
      <c r="L3883" s="835">
        <v>159.16999999999999</v>
      </c>
      <c r="M3883" s="835">
        <v>159.16999999999999</v>
      </c>
      <c r="N3883" s="832">
        <v>1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10</v>
      </c>
      <c r="B3884" s="832" t="s">
        <v>2982</v>
      </c>
      <c r="C3884" s="832" t="s">
        <v>2999</v>
      </c>
      <c r="D3884" s="833" t="s">
        <v>6902</v>
      </c>
      <c r="E3884" s="834" t="s">
        <v>3047</v>
      </c>
      <c r="F3884" s="832" t="s">
        <v>2984</v>
      </c>
      <c r="G3884" s="832" t="s">
        <v>3544</v>
      </c>
      <c r="H3884" s="832" t="s">
        <v>630</v>
      </c>
      <c r="I3884" s="832" t="s">
        <v>6018</v>
      </c>
      <c r="J3884" s="832" t="s">
        <v>1664</v>
      </c>
      <c r="K3884" s="832" t="s">
        <v>6019</v>
      </c>
      <c r="L3884" s="835">
        <v>121.07</v>
      </c>
      <c r="M3884" s="835">
        <v>726.42</v>
      </c>
      <c r="N3884" s="832">
        <v>6</v>
      </c>
      <c r="O3884" s="836">
        <v>2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10</v>
      </c>
      <c r="B3885" s="832" t="s">
        <v>2982</v>
      </c>
      <c r="C3885" s="832" t="s">
        <v>2999</v>
      </c>
      <c r="D3885" s="833" t="s">
        <v>6902</v>
      </c>
      <c r="E3885" s="834" t="s">
        <v>3047</v>
      </c>
      <c r="F3885" s="832" t="s">
        <v>2984</v>
      </c>
      <c r="G3885" s="832" t="s">
        <v>3544</v>
      </c>
      <c r="H3885" s="832" t="s">
        <v>689</v>
      </c>
      <c r="I3885" s="832" t="s">
        <v>2784</v>
      </c>
      <c r="J3885" s="832" t="s">
        <v>1639</v>
      </c>
      <c r="K3885" s="832" t="s">
        <v>2785</v>
      </c>
      <c r="L3885" s="835">
        <v>106.75</v>
      </c>
      <c r="M3885" s="835">
        <v>747.25</v>
      </c>
      <c r="N3885" s="832">
        <v>7</v>
      </c>
      <c r="O3885" s="836">
        <v>3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10</v>
      </c>
      <c r="B3886" s="832" t="s">
        <v>2982</v>
      </c>
      <c r="C3886" s="832" t="s">
        <v>2999</v>
      </c>
      <c r="D3886" s="833" t="s">
        <v>6902</v>
      </c>
      <c r="E3886" s="834" t="s">
        <v>3047</v>
      </c>
      <c r="F3886" s="832" t="s">
        <v>2984</v>
      </c>
      <c r="G3886" s="832" t="s">
        <v>3544</v>
      </c>
      <c r="H3886" s="832" t="s">
        <v>689</v>
      </c>
      <c r="I3886" s="832" t="s">
        <v>5907</v>
      </c>
      <c r="J3886" s="832" t="s">
        <v>1639</v>
      </c>
      <c r="K3886" s="832" t="s">
        <v>5908</v>
      </c>
      <c r="L3886" s="835">
        <v>0</v>
      </c>
      <c r="M3886" s="835">
        <v>0</v>
      </c>
      <c r="N3886" s="832">
        <v>1</v>
      </c>
      <c r="O3886" s="836">
        <v>1</v>
      </c>
      <c r="P3886" s="835"/>
      <c r="Q3886" s="837"/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10</v>
      </c>
      <c r="B3887" s="832" t="s">
        <v>2982</v>
      </c>
      <c r="C3887" s="832" t="s">
        <v>2999</v>
      </c>
      <c r="D3887" s="833" t="s">
        <v>6902</v>
      </c>
      <c r="E3887" s="834" t="s">
        <v>3047</v>
      </c>
      <c r="F3887" s="832" t="s">
        <v>2984</v>
      </c>
      <c r="G3887" s="832" t="s">
        <v>3544</v>
      </c>
      <c r="H3887" s="832" t="s">
        <v>689</v>
      </c>
      <c r="I3887" s="832" t="s">
        <v>3545</v>
      </c>
      <c r="J3887" s="832" t="s">
        <v>3546</v>
      </c>
      <c r="K3887" s="832" t="s">
        <v>3547</v>
      </c>
      <c r="L3887" s="835">
        <v>132.01</v>
      </c>
      <c r="M3887" s="835">
        <v>264.02</v>
      </c>
      <c r="N3887" s="832">
        <v>2</v>
      </c>
      <c r="O3887" s="836">
        <v>1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10</v>
      </c>
      <c r="B3888" s="832" t="s">
        <v>2982</v>
      </c>
      <c r="C3888" s="832" t="s">
        <v>2999</v>
      </c>
      <c r="D3888" s="833" t="s">
        <v>6902</v>
      </c>
      <c r="E3888" s="834" t="s">
        <v>3047</v>
      </c>
      <c r="F3888" s="832" t="s">
        <v>2984</v>
      </c>
      <c r="G3888" s="832" t="s">
        <v>3544</v>
      </c>
      <c r="H3888" s="832" t="s">
        <v>689</v>
      </c>
      <c r="I3888" s="832" t="s">
        <v>2528</v>
      </c>
      <c r="J3888" s="832" t="s">
        <v>784</v>
      </c>
      <c r="K3888" s="832" t="s">
        <v>2529</v>
      </c>
      <c r="L3888" s="835">
        <v>120.15</v>
      </c>
      <c r="M3888" s="835">
        <v>2403</v>
      </c>
      <c r="N3888" s="832">
        <v>20</v>
      </c>
      <c r="O3888" s="836">
        <v>15</v>
      </c>
      <c r="P3888" s="835">
        <v>1081.3500000000001</v>
      </c>
      <c r="Q3888" s="837">
        <v>0.45000000000000007</v>
      </c>
      <c r="R3888" s="832">
        <v>9</v>
      </c>
      <c r="S3888" s="837">
        <v>0.45</v>
      </c>
      <c r="T3888" s="836">
        <v>6.5</v>
      </c>
      <c r="U3888" s="838">
        <v>0.43333333333333335</v>
      </c>
    </row>
    <row r="3889" spans="1:21" ht="14.4" customHeight="1" x14ac:dyDescent="0.3">
      <c r="A3889" s="831">
        <v>10</v>
      </c>
      <c r="B3889" s="832" t="s">
        <v>2982</v>
      </c>
      <c r="C3889" s="832" t="s">
        <v>2999</v>
      </c>
      <c r="D3889" s="833" t="s">
        <v>6902</v>
      </c>
      <c r="E3889" s="834" t="s">
        <v>3047</v>
      </c>
      <c r="F3889" s="832" t="s">
        <v>2984</v>
      </c>
      <c r="G3889" s="832" t="s">
        <v>3544</v>
      </c>
      <c r="H3889" s="832" t="s">
        <v>689</v>
      </c>
      <c r="I3889" s="832" t="s">
        <v>5066</v>
      </c>
      <c r="J3889" s="832" t="s">
        <v>5067</v>
      </c>
      <c r="K3889" s="832" t="s">
        <v>5068</v>
      </c>
      <c r="L3889" s="835">
        <v>213.49</v>
      </c>
      <c r="M3889" s="835">
        <v>213.49</v>
      </c>
      <c r="N3889" s="832">
        <v>1</v>
      </c>
      <c r="O3889" s="836">
        <v>0.5</v>
      </c>
      <c r="P3889" s="835">
        <v>213.49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10</v>
      </c>
      <c r="B3890" s="832" t="s">
        <v>2982</v>
      </c>
      <c r="C3890" s="832" t="s">
        <v>2999</v>
      </c>
      <c r="D3890" s="833" t="s">
        <v>6902</v>
      </c>
      <c r="E3890" s="834" t="s">
        <v>3047</v>
      </c>
      <c r="F3890" s="832" t="s">
        <v>2984</v>
      </c>
      <c r="G3890" s="832" t="s">
        <v>3486</v>
      </c>
      <c r="H3890" s="832" t="s">
        <v>630</v>
      </c>
      <c r="I3890" s="832" t="s">
        <v>3487</v>
      </c>
      <c r="J3890" s="832" t="s">
        <v>3488</v>
      </c>
      <c r="K3890" s="832" t="s">
        <v>3489</v>
      </c>
      <c r="L3890" s="835">
        <v>121.07</v>
      </c>
      <c r="M3890" s="835">
        <v>242.14</v>
      </c>
      <c r="N3890" s="832">
        <v>2</v>
      </c>
      <c r="O3890" s="836">
        <v>1.5</v>
      </c>
      <c r="P3890" s="835">
        <v>121.07</v>
      </c>
      <c r="Q3890" s="837">
        <v>0.5</v>
      </c>
      <c r="R3890" s="832">
        <v>1</v>
      </c>
      <c r="S3890" s="837">
        <v>0.5</v>
      </c>
      <c r="T3890" s="836">
        <v>0.5</v>
      </c>
      <c r="U3890" s="838">
        <v>0.33333333333333331</v>
      </c>
    </row>
    <row r="3891" spans="1:21" ht="14.4" customHeight="1" x14ac:dyDescent="0.3">
      <c r="A3891" s="831">
        <v>10</v>
      </c>
      <c r="B3891" s="832" t="s">
        <v>2982</v>
      </c>
      <c r="C3891" s="832" t="s">
        <v>2999</v>
      </c>
      <c r="D3891" s="833" t="s">
        <v>6902</v>
      </c>
      <c r="E3891" s="834" t="s">
        <v>3047</v>
      </c>
      <c r="F3891" s="832" t="s">
        <v>2984</v>
      </c>
      <c r="G3891" s="832" t="s">
        <v>4017</v>
      </c>
      <c r="H3891" s="832" t="s">
        <v>630</v>
      </c>
      <c r="I3891" s="832" t="s">
        <v>4018</v>
      </c>
      <c r="J3891" s="832" t="s">
        <v>1194</v>
      </c>
      <c r="K3891" s="832" t="s">
        <v>4019</v>
      </c>
      <c r="L3891" s="835">
        <v>105.63</v>
      </c>
      <c r="M3891" s="835">
        <v>211.26</v>
      </c>
      <c r="N3891" s="832">
        <v>2</v>
      </c>
      <c r="O3891" s="836">
        <v>1</v>
      </c>
      <c r="P3891" s="835">
        <v>211.26</v>
      </c>
      <c r="Q3891" s="837">
        <v>1</v>
      </c>
      <c r="R3891" s="832">
        <v>2</v>
      </c>
      <c r="S3891" s="837">
        <v>1</v>
      </c>
      <c r="T3891" s="836">
        <v>1</v>
      </c>
      <c r="U3891" s="838">
        <v>1</v>
      </c>
    </row>
    <row r="3892" spans="1:21" ht="14.4" customHeight="1" x14ac:dyDescent="0.3">
      <c r="A3892" s="831">
        <v>10</v>
      </c>
      <c r="B3892" s="832" t="s">
        <v>2982</v>
      </c>
      <c r="C3892" s="832" t="s">
        <v>2999</v>
      </c>
      <c r="D3892" s="833" t="s">
        <v>6902</v>
      </c>
      <c r="E3892" s="834" t="s">
        <v>3047</v>
      </c>
      <c r="F3892" s="832" t="s">
        <v>2984</v>
      </c>
      <c r="G3892" s="832" t="s">
        <v>3814</v>
      </c>
      <c r="H3892" s="832" t="s">
        <v>630</v>
      </c>
      <c r="I3892" s="832" t="s">
        <v>3815</v>
      </c>
      <c r="J3892" s="832" t="s">
        <v>1174</v>
      </c>
      <c r="K3892" s="832" t="s">
        <v>3816</v>
      </c>
      <c r="L3892" s="835">
        <v>0</v>
      </c>
      <c r="M3892" s="835">
        <v>0</v>
      </c>
      <c r="N3892" s="832">
        <v>1</v>
      </c>
      <c r="O3892" s="836">
        <v>0.5</v>
      </c>
      <c r="P3892" s="835"/>
      <c r="Q3892" s="837"/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10</v>
      </c>
      <c r="B3893" s="832" t="s">
        <v>2982</v>
      </c>
      <c r="C3893" s="832" t="s">
        <v>2999</v>
      </c>
      <c r="D3893" s="833" t="s">
        <v>6902</v>
      </c>
      <c r="E3893" s="834" t="s">
        <v>3047</v>
      </c>
      <c r="F3893" s="832" t="s">
        <v>2984</v>
      </c>
      <c r="G3893" s="832" t="s">
        <v>3320</v>
      </c>
      <c r="H3893" s="832" t="s">
        <v>630</v>
      </c>
      <c r="I3893" s="832" t="s">
        <v>3321</v>
      </c>
      <c r="J3893" s="832" t="s">
        <v>2217</v>
      </c>
      <c r="K3893" s="832" t="s">
        <v>3322</v>
      </c>
      <c r="L3893" s="835">
        <v>107.27</v>
      </c>
      <c r="M3893" s="835">
        <v>214.54</v>
      </c>
      <c r="N3893" s="832">
        <v>2</v>
      </c>
      <c r="O3893" s="836">
        <v>1</v>
      </c>
      <c r="P3893" s="835">
        <v>214.54</v>
      </c>
      <c r="Q3893" s="837">
        <v>1</v>
      </c>
      <c r="R3893" s="832">
        <v>2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10</v>
      </c>
      <c r="B3894" s="832" t="s">
        <v>2982</v>
      </c>
      <c r="C3894" s="832" t="s">
        <v>2999</v>
      </c>
      <c r="D3894" s="833" t="s">
        <v>6902</v>
      </c>
      <c r="E3894" s="834" t="s">
        <v>3047</v>
      </c>
      <c r="F3894" s="832" t="s">
        <v>2984</v>
      </c>
      <c r="G3894" s="832" t="s">
        <v>4095</v>
      </c>
      <c r="H3894" s="832" t="s">
        <v>630</v>
      </c>
      <c r="I3894" s="832" t="s">
        <v>4096</v>
      </c>
      <c r="J3894" s="832" t="s">
        <v>4097</v>
      </c>
      <c r="K3894" s="832" t="s">
        <v>4098</v>
      </c>
      <c r="L3894" s="835">
        <v>45.48</v>
      </c>
      <c r="M3894" s="835">
        <v>909.59999999999991</v>
      </c>
      <c r="N3894" s="832">
        <v>20</v>
      </c>
      <c r="O3894" s="836">
        <v>2.5</v>
      </c>
      <c r="P3894" s="835">
        <v>818.63999999999987</v>
      </c>
      <c r="Q3894" s="837">
        <v>0.89999999999999991</v>
      </c>
      <c r="R3894" s="832">
        <v>18</v>
      </c>
      <c r="S3894" s="837">
        <v>0.9</v>
      </c>
      <c r="T3894" s="836">
        <v>1.5</v>
      </c>
      <c r="U3894" s="838">
        <v>0.6</v>
      </c>
    </row>
    <row r="3895" spans="1:21" ht="14.4" customHeight="1" x14ac:dyDescent="0.3">
      <c r="A3895" s="831">
        <v>10</v>
      </c>
      <c r="B3895" s="832" t="s">
        <v>2982</v>
      </c>
      <c r="C3895" s="832" t="s">
        <v>2999</v>
      </c>
      <c r="D3895" s="833" t="s">
        <v>6902</v>
      </c>
      <c r="E3895" s="834" t="s">
        <v>3047</v>
      </c>
      <c r="F3895" s="832" t="s">
        <v>2984</v>
      </c>
      <c r="G3895" s="832" t="s">
        <v>3115</v>
      </c>
      <c r="H3895" s="832" t="s">
        <v>630</v>
      </c>
      <c r="I3895" s="832" t="s">
        <v>3116</v>
      </c>
      <c r="J3895" s="832" t="s">
        <v>949</v>
      </c>
      <c r="K3895" s="832" t="s">
        <v>3117</v>
      </c>
      <c r="L3895" s="835">
        <v>34.15</v>
      </c>
      <c r="M3895" s="835">
        <v>68.3</v>
      </c>
      <c r="N3895" s="832">
        <v>2</v>
      </c>
      <c r="O3895" s="836">
        <v>1</v>
      </c>
      <c r="P3895" s="835">
        <v>68.3</v>
      </c>
      <c r="Q3895" s="837">
        <v>1</v>
      </c>
      <c r="R3895" s="832">
        <v>2</v>
      </c>
      <c r="S3895" s="837">
        <v>1</v>
      </c>
      <c r="T3895" s="836">
        <v>1</v>
      </c>
      <c r="U3895" s="838">
        <v>1</v>
      </c>
    </row>
    <row r="3896" spans="1:21" ht="14.4" customHeight="1" x14ac:dyDescent="0.3">
      <c r="A3896" s="831">
        <v>10</v>
      </c>
      <c r="B3896" s="832" t="s">
        <v>2982</v>
      </c>
      <c r="C3896" s="832" t="s">
        <v>2999</v>
      </c>
      <c r="D3896" s="833" t="s">
        <v>6902</v>
      </c>
      <c r="E3896" s="834" t="s">
        <v>3047</v>
      </c>
      <c r="F3896" s="832" t="s">
        <v>2984</v>
      </c>
      <c r="G3896" s="832" t="s">
        <v>3115</v>
      </c>
      <c r="H3896" s="832" t="s">
        <v>630</v>
      </c>
      <c r="I3896" s="832" t="s">
        <v>6020</v>
      </c>
      <c r="J3896" s="832" t="s">
        <v>949</v>
      </c>
      <c r="K3896" s="832" t="s">
        <v>6021</v>
      </c>
      <c r="L3896" s="835">
        <v>34.15</v>
      </c>
      <c r="M3896" s="835">
        <v>34.15</v>
      </c>
      <c r="N3896" s="832">
        <v>1</v>
      </c>
      <c r="O3896" s="836">
        <v>1</v>
      </c>
      <c r="P3896" s="835">
        <v>34.15</v>
      </c>
      <c r="Q3896" s="837">
        <v>1</v>
      </c>
      <c r="R3896" s="832">
        <v>1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10</v>
      </c>
      <c r="B3897" s="832" t="s">
        <v>2982</v>
      </c>
      <c r="C3897" s="832" t="s">
        <v>2999</v>
      </c>
      <c r="D3897" s="833" t="s">
        <v>6902</v>
      </c>
      <c r="E3897" s="834" t="s">
        <v>3047</v>
      </c>
      <c r="F3897" s="832" t="s">
        <v>2984</v>
      </c>
      <c r="G3897" s="832" t="s">
        <v>4228</v>
      </c>
      <c r="H3897" s="832" t="s">
        <v>630</v>
      </c>
      <c r="I3897" s="832" t="s">
        <v>4414</v>
      </c>
      <c r="J3897" s="832" t="s">
        <v>736</v>
      </c>
      <c r="K3897" s="832" t="s">
        <v>4415</v>
      </c>
      <c r="L3897" s="835">
        <v>151.51</v>
      </c>
      <c r="M3897" s="835">
        <v>1515.1</v>
      </c>
      <c r="N3897" s="832">
        <v>10</v>
      </c>
      <c r="O3897" s="836">
        <v>6</v>
      </c>
      <c r="P3897" s="835">
        <v>606.04</v>
      </c>
      <c r="Q3897" s="837">
        <v>0.4</v>
      </c>
      <c r="R3897" s="832">
        <v>4</v>
      </c>
      <c r="S3897" s="837">
        <v>0.4</v>
      </c>
      <c r="T3897" s="836">
        <v>2.5</v>
      </c>
      <c r="U3897" s="838">
        <v>0.41666666666666669</v>
      </c>
    </row>
    <row r="3898" spans="1:21" ht="14.4" customHeight="1" x14ac:dyDescent="0.3">
      <c r="A3898" s="831">
        <v>10</v>
      </c>
      <c r="B3898" s="832" t="s">
        <v>2982</v>
      </c>
      <c r="C3898" s="832" t="s">
        <v>2999</v>
      </c>
      <c r="D3898" s="833" t="s">
        <v>6902</v>
      </c>
      <c r="E3898" s="834" t="s">
        <v>3047</v>
      </c>
      <c r="F3898" s="832" t="s">
        <v>2984</v>
      </c>
      <c r="G3898" s="832" t="s">
        <v>4228</v>
      </c>
      <c r="H3898" s="832" t="s">
        <v>630</v>
      </c>
      <c r="I3898" s="832" t="s">
        <v>4414</v>
      </c>
      <c r="J3898" s="832" t="s">
        <v>736</v>
      </c>
      <c r="K3898" s="832" t="s">
        <v>4415</v>
      </c>
      <c r="L3898" s="835">
        <v>144.19</v>
      </c>
      <c r="M3898" s="835">
        <v>1009.3300000000002</v>
      </c>
      <c r="N3898" s="832">
        <v>7</v>
      </c>
      <c r="O3898" s="836">
        <v>3</v>
      </c>
      <c r="P3898" s="835">
        <v>144.19</v>
      </c>
      <c r="Q3898" s="837">
        <v>0.14285714285714282</v>
      </c>
      <c r="R3898" s="832">
        <v>1</v>
      </c>
      <c r="S3898" s="837">
        <v>0.14285714285714285</v>
      </c>
      <c r="T3898" s="836">
        <v>1</v>
      </c>
      <c r="U3898" s="838">
        <v>0.33333333333333331</v>
      </c>
    </row>
    <row r="3899" spans="1:21" ht="14.4" customHeight="1" x14ac:dyDescent="0.3">
      <c r="A3899" s="831">
        <v>10</v>
      </c>
      <c r="B3899" s="832" t="s">
        <v>2982</v>
      </c>
      <c r="C3899" s="832" t="s">
        <v>2999</v>
      </c>
      <c r="D3899" s="833" t="s">
        <v>6902</v>
      </c>
      <c r="E3899" s="834" t="s">
        <v>3047</v>
      </c>
      <c r="F3899" s="832" t="s">
        <v>2984</v>
      </c>
      <c r="G3899" s="832" t="s">
        <v>4228</v>
      </c>
      <c r="H3899" s="832" t="s">
        <v>630</v>
      </c>
      <c r="I3899" s="832" t="s">
        <v>4229</v>
      </c>
      <c r="J3899" s="832" t="s">
        <v>4230</v>
      </c>
      <c r="K3899" s="832" t="s">
        <v>4231</v>
      </c>
      <c r="L3899" s="835">
        <v>15.15</v>
      </c>
      <c r="M3899" s="835">
        <v>30.3</v>
      </c>
      <c r="N3899" s="832">
        <v>2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10</v>
      </c>
      <c r="B3900" s="832" t="s">
        <v>2982</v>
      </c>
      <c r="C3900" s="832" t="s">
        <v>2999</v>
      </c>
      <c r="D3900" s="833" t="s">
        <v>6902</v>
      </c>
      <c r="E3900" s="834" t="s">
        <v>3047</v>
      </c>
      <c r="F3900" s="832" t="s">
        <v>2984</v>
      </c>
      <c r="G3900" s="832" t="s">
        <v>4103</v>
      </c>
      <c r="H3900" s="832" t="s">
        <v>689</v>
      </c>
      <c r="I3900" s="832" t="s">
        <v>4104</v>
      </c>
      <c r="J3900" s="832" t="s">
        <v>4105</v>
      </c>
      <c r="K3900" s="832" t="s">
        <v>4106</v>
      </c>
      <c r="L3900" s="835">
        <v>68.19</v>
      </c>
      <c r="M3900" s="835">
        <v>136.38</v>
      </c>
      <c r="N3900" s="832">
        <v>2</v>
      </c>
      <c r="O3900" s="836">
        <v>0.5</v>
      </c>
      <c r="P3900" s="835">
        <v>136.38</v>
      </c>
      <c r="Q3900" s="837">
        <v>1</v>
      </c>
      <c r="R3900" s="832">
        <v>2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10</v>
      </c>
      <c r="B3901" s="832" t="s">
        <v>2982</v>
      </c>
      <c r="C3901" s="832" t="s">
        <v>2999</v>
      </c>
      <c r="D3901" s="833" t="s">
        <v>6902</v>
      </c>
      <c r="E3901" s="834" t="s">
        <v>3047</v>
      </c>
      <c r="F3901" s="832" t="s">
        <v>2984</v>
      </c>
      <c r="G3901" s="832" t="s">
        <v>4103</v>
      </c>
      <c r="H3901" s="832" t="s">
        <v>630</v>
      </c>
      <c r="I3901" s="832" t="s">
        <v>6022</v>
      </c>
      <c r="J3901" s="832" t="s">
        <v>5793</v>
      </c>
      <c r="K3901" s="832" t="s">
        <v>6023</v>
      </c>
      <c r="L3901" s="835">
        <v>0</v>
      </c>
      <c r="M3901" s="835">
        <v>0</v>
      </c>
      <c r="N3901" s="832">
        <v>3</v>
      </c>
      <c r="O3901" s="836">
        <v>1</v>
      </c>
      <c r="P3901" s="835">
        <v>0</v>
      </c>
      <c r="Q3901" s="837"/>
      <c r="R3901" s="832">
        <v>3</v>
      </c>
      <c r="S3901" s="837">
        <v>1</v>
      </c>
      <c r="T3901" s="836">
        <v>1</v>
      </c>
      <c r="U3901" s="838">
        <v>1</v>
      </c>
    </row>
    <row r="3902" spans="1:21" ht="14.4" customHeight="1" x14ac:dyDescent="0.3">
      <c r="A3902" s="831">
        <v>10</v>
      </c>
      <c r="B3902" s="832" t="s">
        <v>2982</v>
      </c>
      <c r="C3902" s="832" t="s">
        <v>2999</v>
      </c>
      <c r="D3902" s="833" t="s">
        <v>6902</v>
      </c>
      <c r="E3902" s="834" t="s">
        <v>3047</v>
      </c>
      <c r="F3902" s="832" t="s">
        <v>2984</v>
      </c>
      <c r="G3902" s="832" t="s">
        <v>4103</v>
      </c>
      <c r="H3902" s="832" t="s">
        <v>630</v>
      </c>
      <c r="I3902" s="832" t="s">
        <v>5792</v>
      </c>
      <c r="J3902" s="832" t="s">
        <v>5793</v>
      </c>
      <c r="K3902" s="832" t="s">
        <v>5794</v>
      </c>
      <c r="L3902" s="835">
        <v>0</v>
      </c>
      <c r="M3902" s="835">
        <v>0</v>
      </c>
      <c r="N3902" s="832">
        <v>4</v>
      </c>
      <c r="O3902" s="836">
        <v>1</v>
      </c>
      <c r="P3902" s="835">
        <v>0</v>
      </c>
      <c r="Q3902" s="837"/>
      <c r="R3902" s="832">
        <v>4</v>
      </c>
      <c r="S3902" s="837">
        <v>1</v>
      </c>
      <c r="T3902" s="836">
        <v>1</v>
      </c>
      <c r="U3902" s="838">
        <v>1</v>
      </c>
    </row>
    <row r="3903" spans="1:21" ht="14.4" customHeight="1" x14ac:dyDescent="0.3">
      <c r="A3903" s="831">
        <v>10</v>
      </c>
      <c r="B3903" s="832" t="s">
        <v>2982</v>
      </c>
      <c r="C3903" s="832" t="s">
        <v>2999</v>
      </c>
      <c r="D3903" s="833" t="s">
        <v>6902</v>
      </c>
      <c r="E3903" s="834" t="s">
        <v>3047</v>
      </c>
      <c r="F3903" s="832" t="s">
        <v>2984</v>
      </c>
      <c r="G3903" s="832" t="s">
        <v>4776</v>
      </c>
      <c r="H3903" s="832" t="s">
        <v>630</v>
      </c>
      <c r="I3903" s="832" t="s">
        <v>4777</v>
      </c>
      <c r="J3903" s="832" t="s">
        <v>4778</v>
      </c>
      <c r="K3903" s="832" t="s">
        <v>4779</v>
      </c>
      <c r="L3903" s="835">
        <v>692.29</v>
      </c>
      <c r="M3903" s="835">
        <v>6922.9</v>
      </c>
      <c r="N3903" s="832">
        <v>10</v>
      </c>
      <c r="O3903" s="836">
        <v>0.5</v>
      </c>
      <c r="P3903" s="835">
        <v>6922.9</v>
      </c>
      <c r="Q3903" s="837">
        <v>1</v>
      </c>
      <c r="R3903" s="832">
        <v>10</v>
      </c>
      <c r="S3903" s="837">
        <v>1</v>
      </c>
      <c r="T3903" s="836">
        <v>0.5</v>
      </c>
      <c r="U3903" s="838">
        <v>1</v>
      </c>
    </row>
    <row r="3904" spans="1:21" ht="14.4" customHeight="1" x14ac:dyDescent="0.3">
      <c r="A3904" s="831">
        <v>10</v>
      </c>
      <c r="B3904" s="832" t="s">
        <v>2982</v>
      </c>
      <c r="C3904" s="832" t="s">
        <v>2999</v>
      </c>
      <c r="D3904" s="833" t="s">
        <v>6902</v>
      </c>
      <c r="E3904" s="834" t="s">
        <v>3047</v>
      </c>
      <c r="F3904" s="832" t="s">
        <v>2984</v>
      </c>
      <c r="G3904" s="832" t="s">
        <v>4022</v>
      </c>
      <c r="H3904" s="832" t="s">
        <v>630</v>
      </c>
      <c r="I3904" s="832" t="s">
        <v>5795</v>
      </c>
      <c r="J3904" s="832" t="s">
        <v>5796</v>
      </c>
      <c r="K3904" s="832" t="s">
        <v>5797</v>
      </c>
      <c r="L3904" s="835">
        <v>111.31</v>
      </c>
      <c r="M3904" s="835">
        <v>333.93</v>
      </c>
      <c r="N3904" s="832">
        <v>3</v>
      </c>
      <c r="O3904" s="836">
        <v>3</v>
      </c>
      <c r="P3904" s="835">
        <v>222.62</v>
      </c>
      <c r="Q3904" s="837">
        <v>0.66666666666666663</v>
      </c>
      <c r="R3904" s="832">
        <v>2</v>
      </c>
      <c r="S3904" s="837">
        <v>0.66666666666666663</v>
      </c>
      <c r="T3904" s="836">
        <v>2</v>
      </c>
      <c r="U3904" s="838">
        <v>0.66666666666666663</v>
      </c>
    </row>
    <row r="3905" spans="1:21" ht="14.4" customHeight="1" x14ac:dyDescent="0.3">
      <c r="A3905" s="831">
        <v>10</v>
      </c>
      <c r="B3905" s="832" t="s">
        <v>2982</v>
      </c>
      <c r="C3905" s="832" t="s">
        <v>2999</v>
      </c>
      <c r="D3905" s="833" t="s">
        <v>6902</v>
      </c>
      <c r="E3905" s="834" t="s">
        <v>3047</v>
      </c>
      <c r="F3905" s="832" t="s">
        <v>2984</v>
      </c>
      <c r="G3905" s="832" t="s">
        <v>4022</v>
      </c>
      <c r="H3905" s="832" t="s">
        <v>630</v>
      </c>
      <c r="I3905" s="832" t="s">
        <v>4285</v>
      </c>
      <c r="J3905" s="832" t="s">
        <v>4286</v>
      </c>
      <c r="K3905" s="832" t="s">
        <v>4287</v>
      </c>
      <c r="L3905" s="835">
        <v>48.92</v>
      </c>
      <c r="M3905" s="835">
        <v>97.84</v>
      </c>
      <c r="N3905" s="832">
        <v>2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10</v>
      </c>
      <c r="B3906" s="832" t="s">
        <v>2982</v>
      </c>
      <c r="C3906" s="832" t="s">
        <v>2999</v>
      </c>
      <c r="D3906" s="833" t="s">
        <v>6902</v>
      </c>
      <c r="E3906" s="834" t="s">
        <v>3047</v>
      </c>
      <c r="F3906" s="832" t="s">
        <v>2984</v>
      </c>
      <c r="G3906" s="832" t="s">
        <v>4022</v>
      </c>
      <c r="H3906" s="832" t="s">
        <v>630</v>
      </c>
      <c r="I3906" s="832" t="s">
        <v>5803</v>
      </c>
      <c r="J3906" s="832" t="s">
        <v>5804</v>
      </c>
      <c r="K3906" s="832" t="s">
        <v>5805</v>
      </c>
      <c r="L3906" s="835">
        <v>97.41</v>
      </c>
      <c r="M3906" s="835">
        <v>97.41</v>
      </c>
      <c r="N3906" s="832">
        <v>1</v>
      </c>
      <c r="O3906" s="836">
        <v>1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10</v>
      </c>
      <c r="B3907" s="832" t="s">
        <v>2982</v>
      </c>
      <c r="C3907" s="832" t="s">
        <v>2999</v>
      </c>
      <c r="D3907" s="833" t="s">
        <v>6902</v>
      </c>
      <c r="E3907" s="834" t="s">
        <v>3047</v>
      </c>
      <c r="F3907" s="832" t="s">
        <v>2984</v>
      </c>
      <c r="G3907" s="832" t="s">
        <v>4022</v>
      </c>
      <c r="H3907" s="832" t="s">
        <v>630</v>
      </c>
      <c r="I3907" s="832" t="s">
        <v>5803</v>
      </c>
      <c r="J3907" s="832" t="s">
        <v>5804</v>
      </c>
      <c r="K3907" s="832" t="s">
        <v>5805</v>
      </c>
      <c r="L3907" s="835">
        <v>103.7</v>
      </c>
      <c r="M3907" s="835">
        <v>103.7</v>
      </c>
      <c r="N3907" s="832">
        <v>1</v>
      </c>
      <c r="O3907" s="836">
        <v>1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10</v>
      </c>
      <c r="B3908" s="832" t="s">
        <v>2982</v>
      </c>
      <c r="C3908" s="832" t="s">
        <v>2999</v>
      </c>
      <c r="D3908" s="833" t="s">
        <v>6902</v>
      </c>
      <c r="E3908" s="834" t="s">
        <v>3047</v>
      </c>
      <c r="F3908" s="832" t="s">
        <v>2984</v>
      </c>
      <c r="G3908" s="832" t="s">
        <v>3524</v>
      </c>
      <c r="H3908" s="832" t="s">
        <v>630</v>
      </c>
      <c r="I3908" s="832" t="s">
        <v>3752</v>
      </c>
      <c r="J3908" s="832" t="s">
        <v>1526</v>
      </c>
      <c r="K3908" s="832" t="s">
        <v>3753</v>
      </c>
      <c r="L3908" s="835">
        <v>760.22</v>
      </c>
      <c r="M3908" s="835">
        <v>20525.939999999999</v>
      </c>
      <c r="N3908" s="832">
        <v>27</v>
      </c>
      <c r="O3908" s="836">
        <v>1.5</v>
      </c>
      <c r="P3908" s="835">
        <v>20525.939999999999</v>
      </c>
      <c r="Q3908" s="837">
        <v>1</v>
      </c>
      <c r="R3908" s="832">
        <v>27</v>
      </c>
      <c r="S3908" s="837">
        <v>1</v>
      </c>
      <c r="T3908" s="836">
        <v>1.5</v>
      </c>
      <c r="U3908" s="838">
        <v>1</v>
      </c>
    </row>
    <row r="3909" spans="1:21" ht="14.4" customHeight="1" x14ac:dyDescent="0.3">
      <c r="A3909" s="831">
        <v>10</v>
      </c>
      <c r="B3909" s="832" t="s">
        <v>2982</v>
      </c>
      <c r="C3909" s="832" t="s">
        <v>2999</v>
      </c>
      <c r="D3909" s="833" t="s">
        <v>6902</v>
      </c>
      <c r="E3909" s="834" t="s">
        <v>3047</v>
      </c>
      <c r="F3909" s="832" t="s">
        <v>2984</v>
      </c>
      <c r="G3909" s="832" t="s">
        <v>3133</v>
      </c>
      <c r="H3909" s="832" t="s">
        <v>689</v>
      </c>
      <c r="I3909" s="832" t="s">
        <v>2855</v>
      </c>
      <c r="J3909" s="832" t="s">
        <v>2539</v>
      </c>
      <c r="K3909" s="832" t="s">
        <v>2856</v>
      </c>
      <c r="L3909" s="835">
        <v>207.45</v>
      </c>
      <c r="M3909" s="835">
        <v>829.8</v>
      </c>
      <c r="N3909" s="832">
        <v>4</v>
      </c>
      <c r="O3909" s="836">
        <v>2.5</v>
      </c>
      <c r="P3909" s="835">
        <v>622.34999999999991</v>
      </c>
      <c r="Q3909" s="837">
        <v>0.74999999999999989</v>
      </c>
      <c r="R3909" s="832">
        <v>3</v>
      </c>
      <c r="S3909" s="837">
        <v>0.75</v>
      </c>
      <c r="T3909" s="836">
        <v>1.5</v>
      </c>
      <c r="U3909" s="838">
        <v>0.6</v>
      </c>
    </row>
    <row r="3910" spans="1:21" ht="14.4" customHeight="1" x14ac:dyDescent="0.3">
      <c r="A3910" s="831">
        <v>10</v>
      </c>
      <c r="B3910" s="832" t="s">
        <v>2982</v>
      </c>
      <c r="C3910" s="832" t="s">
        <v>2999</v>
      </c>
      <c r="D3910" s="833" t="s">
        <v>6902</v>
      </c>
      <c r="E3910" s="834" t="s">
        <v>3047</v>
      </c>
      <c r="F3910" s="832" t="s">
        <v>2984</v>
      </c>
      <c r="G3910" s="832" t="s">
        <v>3133</v>
      </c>
      <c r="H3910" s="832" t="s">
        <v>689</v>
      </c>
      <c r="I3910" s="832" t="s">
        <v>2855</v>
      </c>
      <c r="J3910" s="832" t="s">
        <v>2539</v>
      </c>
      <c r="K3910" s="832" t="s">
        <v>2856</v>
      </c>
      <c r="L3910" s="835">
        <v>176.32</v>
      </c>
      <c r="M3910" s="835">
        <v>528.96</v>
      </c>
      <c r="N3910" s="832">
        <v>3</v>
      </c>
      <c r="O3910" s="836">
        <v>2.5</v>
      </c>
      <c r="P3910" s="835">
        <v>352.64</v>
      </c>
      <c r="Q3910" s="837">
        <v>0.66666666666666663</v>
      </c>
      <c r="R3910" s="832">
        <v>2</v>
      </c>
      <c r="S3910" s="837">
        <v>0.66666666666666663</v>
      </c>
      <c r="T3910" s="836">
        <v>1.5</v>
      </c>
      <c r="U3910" s="838">
        <v>0.6</v>
      </c>
    </row>
    <row r="3911" spans="1:21" ht="14.4" customHeight="1" x14ac:dyDescent="0.3">
      <c r="A3911" s="831">
        <v>10</v>
      </c>
      <c r="B3911" s="832" t="s">
        <v>2982</v>
      </c>
      <c r="C3911" s="832" t="s">
        <v>2999</v>
      </c>
      <c r="D3911" s="833" t="s">
        <v>6902</v>
      </c>
      <c r="E3911" s="834" t="s">
        <v>3047</v>
      </c>
      <c r="F3911" s="832" t="s">
        <v>2984</v>
      </c>
      <c r="G3911" s="832" t="s">
        <v>3133</v>
      </c>
      <c r="H3911" s="832" t="s">
        <v>630</v>
      </c>
      <c r="I3911" s="832" t="s">
        <v>5808</v>
      </c>
      <c r="J3911" s="832" t="s">
        <v>2539</v>
      </c>
      <c r="K3911" s="832" t="s">
        <v>5809</v>
      </c>
      <c r="L3911" s="835">
        <v>0</v>
      </c>
      <c r="M3911" s="835">
        <v>0</v>
      </c>
      <c r="N3911" s="832">
        <v>1</v>
      </c>
      <c r="O3911" s="836">
        <v>1</v>
      </c>
      <c r="P3911" s="835">
        <v>0</v>
      </c>
      <c r="Q3911" s="837"/>
      <c r="R3911" s="832">
        <v>1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10</v>
      </c>
      <c r="B3912" s="832" t="s">
        <v>2982</v>
      </c>
      <c r="C3912" s="832" t="s">
        <v>2999</v>
      </c>
      <c r="D3912" s="833" t="s">
        <v>6902</v>
      </c>
      <c r="E3912" s="834" t="s">
        <v>3047</v>
      </c>
      <c r="F3912" s="832" t="s">
        <v>2984</v>
      </c>
      <c r="G3912" s="832" t="s">
        <v>3133</v>
      </c>
      <c r="H3912" s="832" t="s">
        <v>630</v>
      </c>
      <c r="I3912" s="832" t="s">
        <v>5118</v>
      </c>
      <c r="J3912" s="832" t="s">
        <v>4116</v>
      </c>
      <c r="K3912" s="832" t="s">
        <v>4270</v>
      </c>
      <c r="L3912" s="835">
        <v>115.26</v>
      </c>
      <c r="M3912" s="835">
        <v>115.26</v>
      </c>
      <c r="N3912" s="832">
        <v>1</v>
      </c>
      <c r="O3912" s="836">
        <v>0.5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10</v>
      </c>
      <c r="B3913" s="832" t="s">
        <v>2982</v>
      </c>
      <c r="C3913" s="832" t="s">
        <v>2999</v>
      </c>
      <c r="D3913" s="833" t="s">
        <v>6902</v>
      </c>
      <c r="E3913" s="834" t="s">
        <v>3047</v>
      </c>
      <c r="F3913" s="832" t="s">
        <v>2984</v>
      </c>
      <c r="G3913" s="832" t="s">
        <v>3133</v>
      </c>
      <c r="H3913" s="832" t="s">
        <v>630</v>
      </c>
      <c r="I3913" s="832" t="s">
        <v>5810</v>
      </c>
      <c r="J3913" s="832" t="s">
        <v>4116</v>
      </c>
      <c r="K3913" s="832" t="s">
        <v>5811</v>
      </c>
      <c r="L3913" s="835">
        <v>46.1</v>
      </c>
      <c r="M3913" s="835">
        <v>46.1</v>
      </c>
      <c r="N3913" s="832">
        <v>1</v>
      </c>
      <c r="O3913" s="836">
        <v>1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" customHeight="1" x14ac:dyDescent="0.3">
      <c r="A3914" s="831">
        <v>10</v>
      </c>
      <c r="B3914" s="832" t="s">
        <v>2982</v>
      </c>
      <c r="C3914" s="832" t="s">
        <v>2999</v>
      </c>
      <c r="D3914" s="833" t="s">
        <v>6902</v>
      </c>
      <c r="E3914" s="834" t="s">
        <v>3047</v>
      </c>
      <c r="F3914" s="832" t="s">
        <v>2984</v>
      </c>
      <c r="G3914" s="832" t="s">
        <v>3133</v>
      </c>
      <c r="H3914" s="832" t="s">
        <v>630</v>
      </c>
      <c r="I3914" s="832" t="s">
        <v>4115</v>
      </c>
      <c r="J3914" s="832" t="s">
        <v>4116</v>
      </c>
      <c r="K3914" s="832" t="s">
        <v>3110</v>
      </c>
      <c r="L3914" s="835">
        <v>207.45</v>
      </c>
      <c r="M3914" s="835">
        <v>207.45</v>
      </c>
      <c r="N3914" s="832">
        <v>1</v>
      </c>
      <c r="O3914" s="836">
        <v>1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10</v>
      </c>
      <c r="B3915" s="832" t="s">
        <v>2982</v>
      </c>
      <c r="C3915" s="832" t="s">
        <v>2999</v>
      </c>
      <c r="D3915" s="833" t="s">
        <v>6902</v>
      </c>
      <c r="E3915" s="834" t="s">
        <v>3047</v>
      </c>
      <c r="F3915" s="832" t="s">
        <v>2984</v>
      </c>
      <c r="G3915" s="832" t="s">
        <v>3497</v>
      </c>
      <c r="H3915" s="832" t="s">
        <v>630</v>
      </c>
      <c r="I3915" s="832" t="s">
        <v>6024</v>
      </c>
      <c r="J3915" s="832" t="s">
        <v>3499</v>
      </c>
      <c r="K3915" s="832" t="s">
        <v>6025</v>
      </c>
      <c r="L3915" s="835">
        <v>0</v>
      </c>
      <c r="M3915" s="835">
        <v>0</v>
      </c>
      <c r="N3915" s="832">
        <v>1</v>
      </c>
      <c r="O3915" s="836">
        <v>0.5</v>
      </c>
      <c r="P3915" s="835"/>
      <c r="Q3915" s="837"/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10</v>
      </c>
      <c r="B3916" s="832" t="s">
        <v>2982</v>
      </c>
      <c r="C3916" s="832" t="s">
        <v>2999</v>
      </c>
      <c r="D3916" s="833" t="s">
        <v>6902</v>
      </c>
      <c r="E3916" s="834" t="s">
        <v>3047</v>
      </c>
      <c r="F3916" s="832" t="s">
        <v>2984</v>
      </c>
      <c r="G3916" s="832" t="s">
        <v>4471</v>
      </c>
      <c r="H3916" s="832" t="s">
        <v>630</v>
      </c>
      <c r="I3916" s="832" t="s">
        <v>5984</v>
      </c>
      <c r="J3916" s="832" t="s">
        <v>5985</v>
      </c>
      <c r="K3916" s="832" t="s">
        <v>5986</v>
      </c>
      <c r="L3916" s="835">
        <v>229.93</v>
      </c>
      <c r="M3916" s="835">
        <v>459.86</v>
      </c>
      <c r="N3916" s="832">
        <v>2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10</v>
      </c>
      <c r="B3917" s="832" t="s">
        <v>2982</v>
      </c>
      <c r="C3917" s="832" t="s">
        <v>2999</v>
      </c>
      <c r="D3917" s="833" t="s">
        <v>6902</v>
      </c>
      <c r="E3917" s="834" t="s">
        <v>3047</v>
      </c>
      <c r="F3917" s="832" t="s">
        <v>2984</v>
      </c>
      <c r="G3917" s="832" t="s">
        <v>4471</v>
      </c>
      <c r="H3917" s="832" t="s">
        <v>630</v>
      </c>
      <c r="I3917" s="832" t="s">
        <v>4472</v>
      </c>
      <c r="J3917" s="832" t="s">
        <v>4473</v>
      </c>
      <c r="K3917" s="832" t="s">
        <v>4474</v>
      </c>
      <c r="L3917" s="835">
        <v>70.8</v>
      </c>
      <c r="M3917" s="835">
        <v>70.8</v>
      </c>
      <c r="N3917" s="832">
        <v>1</v>
      </c>
      <c r="O3917" s="836">
        <v>1</v>
      </c>
      <c r="P3917" s="835">
        <v>70.8</v>
      </c>
      <c r="Q3917" s="837">
        <v>1</v>
      </c>
      <c r="R3917" s="832">
        <v>1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10</v>
      </c>
      <c r="B3918" s="832" t="s">
        <v>2982</v>
      </c>
      <c r="C3918" s="832" t="s">
        <v>2999</v>
      </c>
      <c r="D3918" s="833" t="s">
        <v>6902</v>
      </c>
      <c r="E3918" s="834" t="s">
        <v>3047</v>
      </c>
      <c r="F3918" s="832" t="s">
        <v>2984</v>
      </c>
      <c r="G3918" s="832" t="s">
        <v>3155</v>
      </c>
      <c r="H3918" s="832" t="s">
        <v>630</v>
      </c>
      <c r="I3918" s="832" t="s">
        <v>5827</v>
      </c>
      <c r="J3918" s="832" t="s">
        <v>5828</v>
      </c>
      <c r="K3918" s="832" t="s">
        <v>4128</v>
      </c>
      <c r="L3918" s="835">
        <v>141.25</v>
      </c>
      <c r="M3918" s="835">
        <v>141.25</v>
      </c>
      <c r="N3918" s="832">
        <v>1</v>
      </c>
      <c r="O3918" s="836">
        <v>0.5</v>
      </c>
      <c r="P3918" s="835">
        <v>141.25</v>
      </c>
      <c r="Q3918" s="837">
        <v>1</v>
      </c>
      <c r="R3918" s="832">
        <v>1</v>
      </c>
      <c r="S3918" s="837">
        <v>1</v>
      </c>
      <c r="T3918" s="836">
        <v>0.5</v>
      </c>
      <c r="U3918" s="838">
        <v>1</v>
      </c>
    </row>
    <row r="3919" spans="1:21" ht="14.4" customHeight="1" x14ac:dyDescent="0.3">
      <c r="A3919" s="831">
        <v>10</v>
      </c>
      <c r="B3919" s="832" t="s">
        <v>2982</v>
      </c>
      <c r="C3919" s="832" t="s">
        <v>2999</v>
      </c>
      <c r="D3919" s="833" t="s">
        <v>6902</v>
      </c>
      <c r="E3919" s="834" t="s">
        <v>3047</v>
      </c>
      <c r="F3919" s="832" t="s">
        <v>2984</v>
      </c>
      <c r="G3919" s="832" t="s">
        <v>3837</v>
      </c>
      <c r="H3919" s="832" t="s">
        <v>630</v>
      </c>
      <c r="I3919" s="832" t="s">
        <v>4129</v>
      </c>
      <c r="J3919" s="832" t="s">
        <v>4130</v>
      </c>
      <c r="K3919" s="832" t="s">
        <v>4131</v>
      </c>
      <c r="L3919" s="835">
        <v>1472.61</v>
      </c>
      <c r="M3919" s="835">
        <v>2945.22</v>
      </c>
      <c r="N3919" s="832">
        <v>2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10</v>
      </c>
      <c r="B3920" s="832" t="s">
        <v>2982</v>
      </c>
      <c r="C3920" s="832" t="s">
        <v>2999</v>
      </c>
      <c r="D3920" s="833" t="s">
        <v>6902</v>
      </c>
      <c r="E3920" s="834" t="s">
        <v>3047</v>
      </c>
      <c r="F3920" s="832" t="s">
        <v>2984</v>
      </c>
      <c r="G3920" s="832" t="s">
        <v>3837</v>
      </c>
      <c r="H3920" s="832" t="s">
        <v>630</v>
      </c>
      <c r="I3920" s="832" t="s">
        <v>5832</v>
      </c>
      <c r="J3920" s="832" t="s">
        <v>4962</v>
      </c>
      <c r="K3920" s="832" t="s">
        <v>3976</v>
      </c>
      <c r="L3920" s="835">
        <v>1472.61</v>
      </c>
      <c r="M3920" s="835">
        <v>1472.61</v>
      </c>
      <c r="N3920" s="832">
        <v>1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10</v>
      </c>
      <c r="B3921" s="832" t="s">
        <v>2982</v>
      </c>
      <c r="C3921" s="832" t="s">
        <v>2999</v>
      </c>
      <c r="D3921" s="833" t="s">
        <v>6902</v>
      </c>
      <c r="E3921" s="834" t="s">
        <v>3047</v>
      </c>
      <c r="F3921" s="832" t="s">
        <v>2984</v>
      </c>
      <c r="G3921" s="832" t="s">
        <v>3837</v>
      </c>
      <c r="H3921" s="832" t="s">
        <v>630</v>
      </c>
      <c r="I3921" s="832" t="s">
        <v>4426</v>
      </c>
      <c r="J3921" s="832" t="s">
        <v>4427</v>
      </c>
      <c r="K3921" s="832" t="s">
        <v>4428</v>
      </c>
      <c r="L3921" s="835">
        <v>420.75</v>
      </c>
      <c r="M3921" s="835">
        <v>420.75</v>
      </c>
      <c r="N3921" s="832">
        <v>1</v>
      </c>
      <c r="O3921" s="836">
        <v>1</v>
      </c>
      <c r="P3921" s="835">
        <v>420.75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10</v>
      </c>
      <c r="B3922" s="832" t="s">
        <v>2982</v>
      </c>
      <c r="C3922" s="832" t="s">
        <v>2999</v>
      </c>
      <c r="D3922" s="833" t="s">
        <v>6902</v>
      </c>
      <c r="E3922" s="834" t="s">
        <v>3047</v>
      </c>
      <c r="F3922" s="832" t="s">
        <v>2984</v>
      </c>
      <c r="G3922" s="832" t="s">
        <v>3837</v>
      </c>
      <c r="H3922" s="832" t="s">
        <v>630</v>
      </c>
      <c r="I3922" s="832" t="s">
        <v>5834</v>
      </c>
      <c r="J3922" s="832" t="s">
        <v>4029</v>
      </c>
      <c r="K3922" s="832" t="s">
        <v>4030</v>
      </c>
      <c r="L3922" s="835">
        <v>1472.61</v>
      </c>
      <c r="M3922" s="835">
        <v>8835.66</v>
      </c>
      <c r="N3922" s="832">
        <v>6</v>
      </c>
      <c r="O3922" s="836">
        <v>4</v>
      </c>
      <c r="P3922" s="835">
        <v>5890.44</v>
      </c>
      <c r="Q3922" s="837">
        <v>0.66666666666666663</v>
      </c>
      <c r="R3922" s="832">
        <v>4</v>
      </c>
      <c r="S3922" s="837">
        <v>0.66666666666666663</v>
      </c>
      <c r="T3922" s="836">
        <v>2</v>
      </c>
      <c r="U3922" s="838">
        <v>0.5</v>
      </c>
    </row>
    <row r="3923" spans="1:21" ht="14.4" customHeight="1" x14ac:dyDescent="0.3">
      <c r="A3923" s="831">
        <v>10</v>
      </c>
      <c r="B3923" s="832" t="s">
        <v>2982</v>
      </c>
      <c r="C3923" s="832" t="s">
        <v>2999</v>
      </c>
      <c r="D3923" s="833" t="s">
        <v>6902</v>
      </c>
      <c r="E3923" s="834" t="s">
        <v>3047</v>
      </c>
      <c r="F3923" s="832" t="s">
        <v>2984</v>
      </c>
      <c r="G3923" s="832" t="s">
        <v>3837</v>
      </c>
      <c r="H3923" s="832" t="s">
        <v>630</v>
      </c>
      <c r="I3923" s="832" t="s">
        <v>5837</v>
      </c>
      <c r="J3923" s="832" t="s">
        <v>4029</v>
      </c>
      <c r="K3923" s="832" t="s">
        <v>2943</v>
      </c>
      <c r="L3923" s="835">
        <v>420.75</v>
      </c>
      <c r="M3923" s="835">
        <v>420.75</v>
      </c>
      <c r="N3923" s="832">
        <v>1</v>
      </c>
      <c r="O3923" s="836">
        <v>1</v>
      </c>
      <c r="P3923" s="835">
        <v>420.75</v>
      </c>
      <c r="Q3923" s="837">
        <v>1</v>
      </c>
      <c r="R3923" s="832">
        <v>1</v>
      </c>
      <c r="S3923" s="837">
        <v>1</v>
      </c>
      <c r="T3923" s="836">
        <v>1</v>
      </c>
      <c r="U3923" s="838">
        <v>1</v>
      </c>
    </row>
    <row r="3924" spans="1:21" ht="14.4" customHeight="1" x14ac:dyDescent="0.3">
      <c r="A3924" s="831">
        <v>10</v>
      </c>
      <c r="B3924" s="832" t="s">
        <v>2982</v>
      </c>
      <c r="C3924" s="832" t="s">
        <v>2999</v>
      </c>
      <c r="D3924" s="833" t="s">
        <v>6902</v>
      </c>
      <c r="E3924" s="834" t="s">
        <v>3047</v>
      </c>
      <c r="F3924" s="832" t="s">
        <v>2984</v>
      </c>
      <c r="G3924" s="832" t="s">
        <v>3837</v>
      </c>
      <c r="H3924" s="832" t="s">
        <v>630</v>
      </c>
      <c r="I3924" s="832" t="s">
        <v>4961</v>
      </c>
      <c r="J3924" s="832" t="s">
        <v>4962</v>
      </c>
      <c r="K3924" s="832" t="s">
        <v>3976</v>
      </c>
      <c r="L3924" s="835">
        <v>1472.61</v>
      </c>
      <c r="M3924" s="835">
        <v>1472.61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10</v>
      </c>
      <c r="B3925" s="832" t="s">
        <v>2982</v>
      </c>
      <c r="C3925" s="832" t="s">
        <v>2999</v>
      </c>
      <c r="D3925" s="833" t="s">
        <v>6902</v>
      </c>
      <c r="E3925" s="834" t="s">
        <v>3047</v>
      </c>
      <c r="F3925" s="832" t="s">
        <v>2984</v>
      </c>
      <c r="G3925" s="832" t="s">
        <v>3837</v>
      </c>
      <c r="H3925" s="832" t="s">
        <v>689</v>
      </c>
      <c r="I3925" s="832" t="s">
        <v>4132</v>
      </c>
      <c r="J3925" s="832" t="s">
        <v>3839</v>
      </c>
      <c r="K3925" s="832" t="s">
        <v>4030</v>
      </c>
      <c r="L3925" s="835">
        <v>1472.61</v>
      </c>
      <c r="M3925" s="835">
        <v>1472.61</v>
      </c>
      <c r="N3925" s="832">
        <v>1</v>
      </c>
      <c r="O3925" s="836">
        <v>0.5</v>
      </c>
      <c r="P3925" s="835">
        <v>1472.61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10</v>
      </c>
      <c r="B3926" s="832" t="s">
        <v>2982</v>
      </c>
      <c r="C3926" s="832" t="s">
        <v>2999</v>
      </c>
      <c r="D3926" s="833" t="s">
        <v>6902</v>
      </c>
      <c r="E3926" s="834" t="s">
        <v>3047</v>
      </c>
      <c r="F3926" s="832" t="s">
        <v>2984</v>
      </c>
      <c r="G3926" s="832" t="s">
        <v>3837</v>
      </c>
      <c r="H3926" s="832" t="s">
        <v>630</v>
      </c>
      <c r="I3926" s="832" t="s">
        <v>6026</v>
      </c>
      <c r="J3926" s="832" t="s">
        <v>4962</v>
      </c>
      <c r="K3926" s="832" t="s">
        <v>5836</v>
      </c>
      <c r="L3926" s="835">
        <v>420.75</v>
      </c>
      <c r="M3926" s="835">
        <v>420.75</v>
      </c>
      <c r="N3926" s="832">
        <v>1</v>
      </c>
      <c r="O3926" s="836">
        <v>0.5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10</v>
      </c>
      <c r="B3927" s="832" t="s">
        <v>2982</v>
      </c>
      <c r="C3927" s="832" t="s">
        <v>2999</v>
      </c>
      <c r="D3927" s="833" t="s">
        <v>6902</v>
      </c>
      <c r="E3927" s="834" t="s">
        <v>3047</v>
      </c>
      <c r="F3927" s="832" t="s">
        <v>2984</v>
      </c>
      <c r="G3927" s="832" t="s">
        <v>3837</v>
      </c>
      <c r="H3927" s="832" t="s">
        <v>630</v>
      </c>
      <c r="I3927" s="832" t="s">
        <v>5845</v>
      </c>
      <c r="J3927" s="832" t="s">
        <v>4130</v>
      </c>
      <c r="K3927" s="832" t="s">
        <v>5846</v>
      </c>
      <c r="L3927" s="835">
        <v>420.75</v>
      </c>
      <c r="M3927" s="835">
        <v>420.75</v>
      </c>
      <c r="N3927" s="832">
        <v>1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10</v>
      </c>
      <c r="B3928" s="832" t="s">
        <v>2982</v>
      </c>
      <c r="C3928" s="832" t="s">
        <v>2999</v>
      </c>
      <c r="D3928" s="833" t="s">
        <v>6902</v>
      </c>
      <c r="E3928" s="834" t="s">
        <v>3047</v>
      </c>
      <c r="F3928" s="832" t="s">
        <v>2984</v>
      </c>
      <c r="G3928" s="832" t="s">
        <v>3501</v>
      </c>
      <c r="H3928" s="832" t="s">
        <v>630</v>
      </c>
      <c r="I3928" s="832" t="s">
        <v>3919</v>
      </c>
      <c r="J3928" s="832" t="s">
        <v>1469</v>
      </c>
      <c r="K3928" s="832" t="s">
        <v>3920</v>
      </c>
      <c r="L3928" s="835">
        <v>374.79</v>
      </c>
      <c r="M3928" s="835">
        <v>14991.6</v>
      </c>
      <c r="N3928" s="832">
        <v>40</v>
      </c>
      <c r="O3928" s="836">
        <v>2</v>
      </c>
      <c r="P3928" s="835">
        <v>14991.6</v>
      </c>
      <c r="Q3928" s="837">
        <v>1</v>
      </c>
      <c r="R3928" s="832">
        <v>40</v>
      </c>
      <c r="S3928" s="837">
        <v>1</v>
      </c>
      <c r="T3928" s="836">
        <v>2</v>
      </c>
      <c r="U3928" s="838">
        <v>1</v>
      </c>
    </row>
    <row r="3929" spans="1:21" ht="14.4" customHeight="1" x14ac:dyDescent="0.3">
      <c r="A3929" s="831">
        <v>10</v>
      </c>
      <c r="B3929" s="832" t="s">
        <v>2982</v>
      </c>
      <c r="C3929" s="832" t="s">
        <v>2999</v>
      </c>
      <c r="D3929" s="833" t="s">
        <v>6902</v>
      </c>
      <c r="E3929" s="834" t="s">
        <v>3047</v>
      </c>
      <c r="F3929" s="832" t="s">
        <v>2984</v>
      </c>
      <c r="G3929" s="832" t="s">
        <v>3501</v>
      </c>
      <c r="H3929" s="832" t="s">
        <v>630</v>
      </c>
      <c r="I3929" s="832" t="s">
        <v>5071</v>
      </c>
      <c r="J3929" s="832" t="s">
        <v>1469</v>
      </c>
      <c r="K3929" s="832" t="s">
        <v>3920</v>
      </c>
      <c r="L3929" s="835">
        <v>374.79</v>
      </c>
      <c r="M3929" s="835">
        <v>14991.6</v>
      </c>
      <c r="N3929" s="832">
        <v>40</v>
      </c>
      <c r="O3929" s="836">
        <v>1</v>
      </c>
      <c r="P3929" s="835">
        <v>14991.6</v>
      </c>
      <c r="Q3929" s="837">
        <v>1</v>
      </c>
      <c r="R3929" s="832">
        <v>40</v>
      </c>
      <c r="S3929" s="837">
        <v>1</v>
      </c>
      <c r="T3929" s="836">
        <v>1</v>
      </c>
      <c r="U3929" s="838">
        <v>1</v>
      </c>
    </row>
    <row r="3930" spans="1:21" ht="14.4" customHeight="1" x14ac:dyDescent="0.3">
      <c r="A3930" s="831">
        <v>10</v>
      </c>
      <c r="B3930" s="832" t="s">
        <v>2982</v>
      </c>
      <c r="C3930" s="832" t="s">
        <v>2999</v>
      </c>
      <c r="D3930" s="833" t="s">
        <v>6902</v>
      </c>
      <c r="E3930" s="834" t="s">
        <v>3047</v>
      </c>
      <c r="F3930" s="832" t="s">
        <v>2984</v>
      </c>
      <c r="G3930" s="832" t="s">
        <v>3501</v>
      </c>
      <c r="H3930" s="832" t="s">
        <v>630</v>
      </c>
      <c r="I3930" s="832" t="s">
        <v>6027</v>
      </c>
      <c r="J3930" s="832" t="s">
        <v>1466</v>
      </c>
      <c r="K3930" s="832" t="s">
        <v>3503</v>
      </c>
      <c r="L3930" s="835">
        <v>239.96</v>
      </c>
      <c r="M3930" s="835">
        <v>53031.159999999996</v>
      </c>
      <c r="N3930" s="832">
        <v>221</v>
      </c>
      <c r="O3930" s="836">
        <v>2</v>
      </c>
      <c r="P3930" s="835">
        <v>53031.159999999996</v>
      </c>
      <c r="Q3930" s="837">
        <v>1</v>
      </c>
      <c r="R3930" s="832">
        <v>221</v>
      </c>
      <c r="S3930" s="837">
        <v>1</v>
      </c>
      <c r="T3930" s="836">
        <v>2</v>
      </c>
      <c r="U3930" s="838">
        <v>1</v>
      </c>
    </row>
    <row r="3931" spans="1:21" ht="14.4" customHeight="1" x14ac:dyDescent="0.3">
      <c r="A3931" s="831">
        <v>10</v>
      </c>
      <c r="B3931" s="832" t="s">
        <v>2982</v>
      </c>
      <c r="C3931" s="832" t="s">
        <v>2999</v>
      </c>
      <c r="D3931" s="833" t="s">
        <v>6902</v>
      </c>
      <c r="E3931" s="834" t="s">
        <v>3047</v>
      </c>
      <c r="F3931" s="832" t="s">
        <v>2984</v>
      </c>
      <c r="G3931" s="832" t="s">
        <v>3501</v>
      </c>
      <c r="H3931" s="832" t="s">
        <v>630</v>
      </c>
      <c r="I3931" s="832" t="s">
        <v>3502</v>
      </c>
      <c r="J3931" s="832" t="s">
        <v>1466</v>
      </c>
      <c r="K3931" s="832" t="s">
        <v>3503</v>
      </c>
      <c r="L3931" s="835">
        <v>239.96</v>
      </c>
      <c r="M3931" s="835">
        <v>16797.2</v>
      </c>
      <c r="N3931" s="832">
        <v>70</v>
      </c>
      <c r="O3931" s="836">
        <v>2</v>
      </c>
      <c r="P3931" s="835">
        <v>9598.4</v>
      </c>
      <c r="Q3931" s="837">
        <v>0.5714285714285714</v>
      </c>
      <c r="R3931" s="832">
        <v>40</v>
      </c>
      <c r="S3931" s="837">
        <v>0.5714285714285714</v>
      </c>
      <c r="T3931" s="836">
        <v>1</v>
      </c>
      <c r="U3931" s="838">
        <v>0.5</v>
      </c>
    </row>
    <row r="3932" spans="1:21" ht="14.4" customHeight="1" x14ac:dyDescent="0.3">
      <c r="A3932" s="831">
        <v>10</v>
      </c>
      <c r="B3932" s="832" t="s">
        <v>2982</v>
      </c>
      <c r="C3932" s="832" t="s">
        <v>2999</v>
      </c>
      <c r="D3932" s="833" t="s">
        <v>6902</v>
      </c>
      <c r="E3932" s="834" t="s">
        <v>3047</v>
      </c>
      <c r="F3932" s="832" t="s">
        <v>2984</v>
      </c>
      <c r="G3932" s="832" t="s">
        <v>3161</v>
      </c>
      <c r="H3932" s="832" t="s">
        <v>630</v>
      </c>
      <c r="I3932" s="832" t="s">
        <v>3367</v>
      </c>
      <c r="J3932" s="832" t="s">
        <v>1177</v>
      </c>
      <c r="K3932" s="832" t="s">
        <v>3163</v>
      </c>
      <c r="L3932" s="835">
        <v>103.67</v>
      </c>
      <c r="M3932" s="835">
        <v>103.67</v>
      </c>
      <c r="N3932" s="832">
        <v>1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10</v>
      </c>
      <c r="B3933" s="832" t="s">
        <v>2982</v>
      </c>
      <c r="C3933" s="832" t="s">
        <v>2999</v>
      </c>
      <c r="D3933" s="833" t="s">
        <v>6902</v>
      </c>
      <c r="E3933" s="834" t="s">
        <v>3047</v>
      </c>
      <c r="F3933" s="832" t="s">
        <v>2984</v>
      </c>
      <c r="G3933" s="832" t="s">
        <v>3161</v>
      </c>
      <c r="H3933" s="832" t="s">
        <v>630</v>
      </c>
      <c r="I3933" s="832" t="s">
        <v>3369</v>
      </c>
      <c r="J3933" s="832" t="s">
        <v>3165</v>
      </c>
      <c r="K3933" s="832" t="s">
        <v>798</v>
      </c>
      <c r="L3933" s="835">
        <v>0</v>
      </c>
      <c r="M3933" s="835">
        <v>0</v>
      </c>
      <c r="N3933" s="832">
        <v>3</v>
      </c>
      <c r="O3933" s="836">
        <v>0.5</v>
      </c>
      <c r="P3933" s="835"/>
      <c r="Q3933" s="837"/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10</v>
      </c>
      <c r="B3934" s="832" t="s">
        <v>2982</v>
      </c>
      <c r="C3934" s="832" t="s">
        <v>2999</v>
      </c>
      <c r="D3934" s="833" t="s">
        <v>6902</v>
      </c>
      <c r="E3934" s="834" t="s">
        <v>3047</v>
      </c>
      <c r="F3934" s="832" t="s">
        <v>2984</v>
      </c>
      <c r="G3934" s="832" t="s">
        <v>3383</v>
      </c>
      <c r="H3934" s="832" t="s">
        <v>689</v>
      </c>
      <c r="I3934" s="832" t="s">
        <v>5848</v>
      </c>
      <c r="J3934" s="832" t="s">
        <v>5849</v>
      </c>
      <c r="K3934" s="832" t="s">
        <v>972</v>
      </c>
      <c r="L3934" s="835">
        <v>1614.9</v>
      </c>
      <c r="M3934" s="835">
        <v>32298</v>
      </c>
      <c r="N3934" s="832">
        <v>20</v>
      </c>
      <c r="O3934" s="836">
        <v>1</v>
      </c>
      <c r="P3934" s="835">
        <v>32298</v>
      </c>
      <c r="Q3934" s="837">
        <v>1</v>
      </c>
      <c r="R3934" s="832">
        <v>20</v>
      </c>
      <c r="S3934" s="837">
        <v>1</v>
      </c>
      <c r="T3934" s="836">
        <v>1</v>
      </c>
      <c r="U3934" s="838">
        <v>1</v>
      </c>
    </row>
    <row r="3935" spans="1:21" ht="14.4" customHeight="1" x14ac:dyDescent="0.3">
      <c r="A3935" s="831">
        <v>10</v>
      </c>
      <c r="B3935" s="832" t="s">
        <v>2982</v>
      </c>
      <c r="C3935" s="832" t="s">
        <v>2999</v>
      </c>
      <c r="D3935" s="833" t="s">
        <v>6902</v>
      </c>
      <c r="E3935" s="834" t="s">
        <v>3047</v>
      </c>
      <c r="F3935" s="832" t="s">
        <v>2984</v>
      </c>
      <c r="G3935" s="832" t="s">
        <v>3383</v>
      </c>
      <c r="H3935" s="832" t="s">
        <v>630</v>
      </c>
      <c r="I3935" s="832" t="s">
        <v>4944</v>
      </c>
      <c r="J3935" s="832" t="s">
        <v>963</v>
      </c>
      <c r="K3935" s="832" t="s">
        <v>1552</v>
      </c>
      <c r="L3935" s="835">
        <v>493.92</v>
      </c>
      <c r="M3935" s="835">
        <v>4939.2</v>
      </c>
      <c r="N3935" s="832">
        <v>10</v>
      </c>
      <c r="O3935" s="836">
        <v>1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10</v>
      </c>
      <c r="B3936" s="832" t="s">
        <v>2982</v>
      </c>
      <c r="C3936" s="832" t="s">
        <v>2999</v>
      </c>
      <c r="D3936" s="833" t="s">
        <v>6902</v>
      </c>
      <c r="E3936" s="834" t="s">
        <v>3047</v>
      </c>
      <c r="F3936" s="832" t="s">
        <v>2984</v>
      </c>
      <c r="G3936" s="832" t="s">
        <v>5114</v>
      </c>
      <c r="H3936" s="832" t="s">
        <v>630</v>
      </c>
      <c r="I3936" s="832" t="s">
        <v>6028</v>
      </c>
      <c r="J3936" s="832" t="s">
        <v>714</v>
      </c>
      <c r="K3936" s="832" t="s">
        <v>6029</v>
      </c>
      <c r="L3936" s="835">
        <v>7.05</v>
      </c>
      <c r="M3936" s="835">
        <v>21.15</v>
      </c>
      <c r="N3936" s="832">
        <v>3</v>
      </c>
      <c r="O3936" s="836">
        <v>0.5</v>
      </c>
      <c r="P3936" s="835">
        <v>21.15</v>
      </c>
      <c r="Q3936" s="837">
        <v>1</v>
      </c>
      <c r="R3936" s="832">
        <v>3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10</v>
      </c>
      <c r="B3937" s="832" t="s">
        <v>2982</v>
      </c>
      <c r="C3937" s="832" t="s">
        <v>2999</v>
      </c>
      <c r="D3937" s="833" t="s">
        <v>6902</v>
      </c>
      <c r="E3937" s="834" t="s">
        <v>3047</v>
      </c>
      <c r="F3937" s="832" t="s">
        <v>2984</v>
      </c>
      <c r="G3937" s="832" t="s">
        <v>3185</v>
      </c>
      <c r="H3937" s="832" t="s">
        <v>689</v>
      </c>
      <c r="I3937" s="832" t="s">
        <v>2523</v>
      </c>
      <c r="J3937" s="832" t="s">
        <v>941</v>
      </c>
      <c r="K3937" s="832" t="s">
        <v>2524</v>
      </c>
      <c r="L3937" s="835">
        <v>63.75</v>
      </c>
      <c r="M3937" s="835">
        <v>637.5</v>
      </c>
      <c r="N3937" s="832">
        <v>10</v>
      </c>
      <c r="O3937" s="836">
        <v>7</v>
      </c>
      <c r="P3937" s="835">
        <v>318.75</v>
      </c>
      <c r="Q3937" s="837">
        <v>0.5</v>
      </c>
      <c r="R3937" s="832">
        <v>5</v>
      </c>
      <c r="S3937" s="837">
        <v>0.5</v>
      </c>
      <c r="T3937" s="836">
        <v>3.5</v>
      </c>
      <c r="U3937" s="838">
        <v>0.5</v>
      </c>
    </row>
    <row r="3938" spans="1:21" ht="14.4" customHeight="1" x14ac:dyDescent="0.3">
      <c r="A3938" s="831">
        <v>10</v>
      </c>
      <c r="B3938" s="832" t="s">
        <v>2982</v>
      </c>
      <c r="C3938" s="832" t="s">
        <v>2999</v>
      </c>
      <c r="D3938" s="833" t="s">
        <v>6902</v>
      </c>
      <c r="E3938" s="834" t="s">
        <v>3047</v>
      </c>
      <c r="F3938" s="832" t="s">
        <v>2984</v>
      </c>
      <c r="G3938" s="832" t="s">
        <v>3185</v>
      </c>
      <c r="H3938" s="832" t="s">
        <v>689</v>
      </c>
      <c r="I3938" s="832" t="s">
        <v>2525</v>
      </c>
      <c r="J3938" s="832" t="s">
        <v>2273</v>
      </c>
      <c r="K3938" s="832" t="s">
        <v>2526</v>
      </c>
      <c r="L3938" s="835">
        <v>25.5</v>
      </c>
      <c r="M3938" s="835">
        <v>25.5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10</v>
      </c>
      <c r="B3939" s="832" t="s">
        <v>2982</v>
      </c>
      <c r="C3939" s="832" t="s">
        <v>2999</v>
      </c>
      <c r="D3939" s="833" t="s">
        <v>6902</v>
      </c>
      <c r="E3939" s="834" t="s">
        <v>3047</v>
      </c>
      <c r="F3939" s="832" t="s">
        <v>2984</v>
      </c>
      <c r="G3939" s="832" t="s">
        <v>4162</v>
      </c>
      <c r="H3939" s="832" t="s">
        <v>630</v>
      </c>
      <c r="I3939" s="832" t="s">
        <v>4163</v>
      </c>
      <c r="J3939" s="832" t="s">
        <v>4164</v>
      </c>
      <c r="K3939" s="832" t="s">
        <v>4165</v>
      </c>
      <c r="L3939" s="835">
        <v>28.32</v>
      </c>
      <c r="M3939" s="835">
        <v>56.64</v>
      </c>
      <c r="N3939" s="832">
        <v>2</v>
      </c>
      <c r="O3939" s="836">
        <v>1.5</v>
      </c>
      <c r="P3939" s="835">
        <v>28.32</v>
      </c>
      <c r="Q3939" s="837">
        <v>0.5</v>
      </c>
      <c r="R3939" s="832">
        <v>1</v>
      </c>
      <c r="S3939" s="837">
        <v>0.5</v>
      </c>
      <c r="T3939" s="836">
        <v>0.5</v>
      </c>
      <c r="U3939" s="838">
        <v>0.33333333333333331</v>
      </c>
    </row>
    <row r="3940" spans="1:21" ht="14.4" customHeight="1" x14ac:dyDescent="0.3">
      <c r="A3940" s="831">
        <v>10</v>
      </c>
      <c r="B3940" s="832" t="s">
        <v>2982</v>
      </c>
      <c r="C3940" s="832" t="s">
        <v>2999</v>
      </c>
      <c r="D3940" s="833" t="s">
        <v>6902</v>
      </c>
      <c r="E3940" s="834" t="s">
        <v>3047</v>
      </c>
      <c r="F3940" s="832" t="s">
        <v>2984</v>
      </c>
      <c r="G3940" s="832" t="s">
        <v>4162</v>
      </c>
      <c r="H3940" s="832" t="s">
        <v>630</v>
      </c>
      <c r="I3940" s="832" t="s">
        <v>4163</v>
      </c>
      <c r="J3940" s="832" t="s">
        <v>4164</v>
      </c>
      <c r="K3940" s="832" t="s">
        <v>4165</v>
      </c>
      <c r="L3940" s="835">
        <v>17.8</v>
      </c>
      <c r="M3940" s="835">
        <v>17.8</v>
      </c>
      <c r="N3940" s="832">
        <v>1</v>
      </c>
      <c r="O3940" s="836">
        <v>0.5</v>
      </c>
      <c r="P3940" s="835">
        <v>17.8</v>
      </c>
      <c r="Q3940" s="837">
        <v>1</v>
      </c>
      <c r="R3940" s="832">
        <v>1</v>
      </c>
      <c r="S3940" s="837">
        <v>1</v>
      </c>
      <c r="T3940" s="836">
        <v>0.5</v>
      </c>
      <c r="U3940" s="838">
        <v>1</v>
      </c>
    </row>
    <row r="3941" spans="1:21" ht="14.4" customHeight="1" x14ac:dyDescent="0.3">
      <c r="A3941" s="831">
        <v>10</v>
      </c>
      <c r="B3941" s="832" t="s">
        <v>2982</v>
      </c>
      <c r="C3941" s="832" t="s">
        <v>2999</v>
      </c>
      <c r="D3941" s="833" t="s">
        <v>6902</v>
      </c>
      <c r="E3941" s="834" t="s">
        <v>3047</v>
      </c>
      <c r="F3941" s="832" t="s">
        <v>2984</v>
      </c>
      <c r="G3941" s="832" t="s">
        <v>3519</v>
      </c>
      <c r="H3941" s="832" t="s">
        <v>630</v>
      </c>
      <c r="I3941" s="832" t="s">
        <v>4172</v>
      </c>
      <c r="J3941" s="832" t="s">
        <v>909</v>
      </c>
      <c r="K3941" s="832" t="s">
        <v>4173</v>
      </c>
      <c r="L3941" s="835">
        <v>569.54</v>
      </c>
      <c r="M3941" s="835">
        <v>18225.28</v>
      </c>
      <c r="N3941" s="832">
        <v>32</v>
      </c>
      <c r="O3941" s="836">
        <v>12</v>
      </c>
      <c r="P3941" s="835">
        <v>5125.8599999999997</v>
      </c>
      <c r="Q3941" s="837">
        <v>0.28125</v>
      </c>
      <c r="R3941" s="832">
        <v>9</v>
      </c>
      <c r="S3941" s="837">
        <v>0.28125</v>
      </c>
      <c r="T3941" s="836">
        <v>5</v>
      </c>
      <c r="U3941" s="838">
        <v>0.41666666666666669</v>
      </c>
    </row>
    <row r="3942" spans="1:21" ht="14.4" customHeight="1" x14ac:dyDescent="0.3">
      <c r="A3942" s="831">
        <v>10</v>
      </c>
      <c r="B3942" s="832" t="s">
        <v>2982</v>
      </c>
      <c r="C3942" s="832" t="s">
        <v>2999</v>
      </c>
      <c r="D3942" s="833" t="s">
        <v>6902</v>
      </c>
      <c r="E3942" s="834" t="s">
        <v>3047</v>
      </c>
      <c r="F3942" s="832" t="s">
        <v>2984</v>
      </c>
      <c r="G3942" s="832" t="s">
        <v>3519</v>
      </c>
      <c r="H3942" s="832" t="s">
        <v>630</v>
      </c>
      <c r="I3942" s="832" t="s">
        <v>5868</v>
      </c>
      <c r="J3942" s="832" t="s">
        <v>5663</v>
      </c>
      <c r="K3942" s="832" t="s">
        <v>5869</v>
      </c>
      <c r="L3942" s="835">
        <v>522.53</v>
      </c>
      <c r="M3942" s="835">
        <v>19856.14</v>
      </c>
      <c r="N3942" s="832">
        <v>38</v>
      </c>
      <c r="O3942" s="836">
        <v>7</v>
      </c>
      <c r="P3942" s="835">
        <v>6270.3600000000006</v>
      </c>
      <c r="Q3942" s="837">
        <v>0.31578947368421056</v>
      </c>
      <c r="R3942" s="832">
        <v>12</v>
      </c>
      <c r="S3942" s="837">
        <v>0.31578947368421051</v>
      </c>
      <c r="T3942" s="836">
        <v>4.5</v>
      </c>
      <c r="U3942" s="838">
        <v>0.6428571428571429</v>
      </c>
    </row>
    <row r="3943" spans="1:21" ht="14.4" customHeight="1" x14ac:dyDescent="0.3">
      <c r="A3943" s="831">
        <v>10</v>
      </c>
      <c r="B3943" s="832" t="s">
        <v>2982</v>
      </c>
      <c r="C3943" s="832" t="s">
        <v>2999</v>
      </c>
      <c r="D3943" s="833" t="s">
        <v>6902</v>
      </c>
      <c r="E3943" s="834" t="s">
        <v>3047</v>
      </c>
      <c r="F3943" s="832" t="s">
        <v>2984</v>
      </c>
      <c r="G3943" s="832" t="s">
        <v>3519</v>
      </c>
      <c r="H3943" s="832" t="s">
        <v>630</v>
      </c>
      <c r="I3943" s="832" t="s">
        <v>5870</v>
      </c>
      <c r="J3943" s="832" t="s">
        <v>5663</v>
      </c>
      <c r="K3943" s="832" t="s">
        <v>3522</v>
      </c>
      <c r="L3943" s="835">
        <v>707.67</v>
      </c>
      <c r="M3943" s="835">
        <v>2123.0099999999998</v>
      </c>
      <c r="N3943" s="832">
        <v>3</v>
      </c>
      <c r="O3943" s="836">
        <v>1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10</v>
      </c>
      <c r="B3944" s="832" t="s">
        <v>2982</v>
      </c>
      <c r="C3944" s="832" t="s">
        <v>2999</v>
      </c>
      <c r="D3944" s="833" t="s">
        <v>6902</v>
      </c>
      <c r="E3944" s="834" t="s">
        <v>3047</v>
      </c>
      <c r="F3944" s="832" t="s">
        <v>2984</v>
      </c>
      <c r="G3944" s="832" t="s">
        <v>3962</v>
      </c>
      <c r="H3944" s="832" t="s">
        <v>630</v>
      </c>
      <c r="I3944" s="832" t="s">
        <v>2718</v>
      </c>
      <c r="J3944" s="832" t="s">
        <v>2719</v>
      </c>
      <c r="K3944" s="832" t="s">
        <v>2720</v>
      </c>
      <c r="L3944" s="835">
        <v>659.87</v>
      </c>
      <c r="M3944" s="835">
        <v>1319.74</v>
      </c>
      <c r="N3944" s="832">
        <v>2</v>
      </c>
      <c r="O3944" s="836">
        <v>1.5</v>
      </c>
      <c r="P3944" s="835">
        <v>1319.74</v>
      </c>
      <c r="Q3944" s="837">
        <v>1</v>
      </c>
      <c r="R3944" s="832">
        <v>2</v>
      </c>
      <c r="S3944" s="837">
        <v>1</v>
      </c>
      <c r="T3944" s="836">
        <v>1.5</v>
      </c>
      <c r="U3944" s="838">
        <v>1</v>
      </c>
    </row>
    <row r="3945" spans="1:21" ht="14.4" customHeight="1" x14ac:dyDescent="0.3">
      <c r="A3945" s="831">
        <v>10</v>
      </c>
      <c r="B3945" s="832" t="s">
        <v>2982</v>
      </c>
      <c r="C3945" s="832" t="s">
        <v>2999</v>
      </c>
      <c r="D3945" s="833" t="s">
        <v>6902</v>
      </c>
      <c r="E3945" s="834" t="s">
        <v>3047</v>
      </c>
      <c r="F3945" s="832" t="s">
        <v>2984</v>
      </c>
      <c r="G3945" s="832" t="s">
        <v>4365</v>
      </c>
      <c r="H3945" s="832" t="s">
        <v>630</v>
      </c>
      <c r="I3945" s="832" t="s">
        <v>5948</v>
      </c>
      <c r="J3945" s="832" t="s">
        <v>5949</v>
      </c>
      <c r="K3945" s="832" t="s">
        <v>5950</v>
      </c>
      <c r="L3945" s="835">
        <v>55.34</v>
      </c>
      <c r="M3945" s="835">
        <v>221.36</v>
      </c>
      <c r="N3945" s="832">
        <v>4</v>
      </c>
      <c r="O3945" s="836">
        <v>1.5</v>
      </c>
      <c r="P3945" s="835">
        <v>221.36</v>
      </c>
      <c r="Q3945" s="837">
        <v>1</v>
      </c>
      <c r="R3945" s="832">
        <v>4</v>
      </c>
      <c r="S3945" s="837">
        <v>1</v>
      </c>
      <c r="T3945" s="836">
        <v>1.5</v>
      </c>
      <c r="U3945" s="838">
        <v>1</v>
      </c>
    </row>
    <row r="3946" spans="1:21" ht="14.4" customHeight="1" x14ac:dyDescent="0.3">
      <c r="A3946" s="831">
        <v>10</v>
      </c>
      <c r="B3946" s="832" t="s">
        <v>2982</v>
      </c>
      <c r="C3946" s="832" t="s">
        <v>2999</v>
      </c>
      <c r="D3946" s="833" t="s">
        <v>6902</v>
      </c>
      <c r="E3946" s="834" t="s">
        <v>3047</v>
      </c>
      <c r="F3946" s="832" t="s">
        <v>2984</v>
      </c>
      <c r="G3946" s="832" t="s">
        <v>3963</v>
      </c>
      <c r="H3946" s="832" t="s">
        <v>630</v>
      </c>
      <c r="I3946" s="832" t="s">
        <v>3964</v>
      </c>
      <c r="J3946" s="832" t="s">
        <v>3965</v>
      </c>
      <c r="K3946" s="832" t="s">
        <v>3966</v>
      </c>
      <c r="L3946" s="835">
        <v>1029.8499999999999</v>
      </c>
      <c r="M3946" s="835">
        <v>1029.8499999999999</v>
      </c>
      <c r="N3946" s="832">
        <v>1</v>
      </c>
      <c r="O3946" s="836">
        <v>0.5</v>
      </c>
      <c r="P3946" s="835">
        <v>1029.8499999999999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10</v>
      </c>
      <c r="B3947" s="832" t="s">
        <v>2982</v>
      </c>
      <c r="C3947" s="832" t="s">
        <v>2999</v>
      </c>
      <c r="D3947" s="833" t="s">
        <v>6902</v>
      </c>
      <c r="E3947" s="834" t="s">
        <v>3047</v>
      </c>
      <c r="F3947" s="832" t="s">
        <v>2985</v>
      </c>
      <c r="G3947" s="832" t="s">
        <v>3094</v>
      </c>
      <c r="H3947" s="832" t="s">
        <v>630</v>
      </c>
      <c r="I3947" s="832" t="s">
        <v>6030</v>
      </c>
      <c r="J3947" s="832" t="s">
        <v>3040</v>
      </c>
      <c r="K3947" s="832"/>
      <c r="L3947" s="835">
        <v>0</v>
      </c>
      <c r="M3947" s="835">
        <v>0</v>
      </c>
      <c r="N3947" s="832">
        <v>1</v>
      </c>
      <c r="O3947" s="836">
        <v>1</v>
      </c>
      <c r="P3947" s="835"/>
      <c r="Q3947" s="837"/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10</v>
      </c>
      <c r="B3948" s="832" t="s">
        <v>2982</v>
      </c>
      <c r="C3948" s="832" t="s">
        <v>2999</v>
      </c>
      <c r="D3948" s="833" t="s">
        <v>6902</v>
      </c>
      <c r="E3948" s="834" t="s">
        <v>3047</v>
      </c>
      <c r="F3948" s="832" t="s">
        <v>2985</v>
      </c>
      <c r="G3948" s="832" t="s">
        <v>3094</v>
      </c>
      <c r="H3948" s="832" t="s">
        <v>630</v>
      </c>
      <c r="I3948" s="832" t="s">
        <v>5281</v>
      </c>
      <c r="J3948" s="832" t="s">
        <v>3040</v>
      </c>
      <c r="K3948" s="832"/>
      <c r="L3948" s="835">
        <v>0</v>
      </c>
      <c r="M3948" s="835">
        <v>0</v>
      </c>
      <c r="N3948" s="832">
        <v>1</v>
      </c>
      <c r="O3948" s="836">
        <v>1</v>
      </c>
      <c r="P3948" s="835"/>
      <c r="Q3948" s="837"/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10</v>
      </c>
      <c r="B3949" s="832" t="s">
        <v>2982</v>
      </c>
      <c r="C3949" s="832" t="s">
        <v>2999</v>
      </c>
      <c r="D3949" s="833" t="s">
        <v>6902</v>
      </c>
      <c r="E3949" s="834" t="s">
        <v>3047</v>
      </c>
      <c r="F3949" s="832" t="s">
        <v>2985</v>
      </c>
      <c r="G3949" s="832" t="s">
        <v>3094</v>
      </c>
      <c r="H3949" s="832" t="s">
        <v>630</v>
      </c>
      <c r="I3949" s="832" t="s">
        <v>5886</v>
      </c>
      <c r="J3949" s="832" t="s">
        <v>3040</v>
      </c>
      <c r="K3949" s="832"/>
      <c r="L3949" s="835">
        <v>0</v>
      </c>
      <c r="M3949" s="835">
        <v>0</v>
      </c>
      <c r="N3949" s="832">
        <v>1</v>
      </c>
      <c r="O3949" s="836">
        <v>1</v>
      </c>
      <c r="P3949" s="835">
        <v>0</v>
      </c>
      <c r="Q3949" s="837"/>
      <c r="R3949" s="832">
        <v>1</v>
      </c>
      <c r="S3949" s="837">
        <v>1</v>
      </c>
      <c r="T3949" s="836">
        <v>1</v>
      </c>
      <c r="U3949" s="838">
        <v>1</v>
      </c>
    </row>
    <row r="3950" spans="1:21" ht="14.4" customHeight="1" x14ac:dyDescent="0.3">
      <c r="A3950" s="831">
        <v>10</v>
      </c>
      <c r="B3950" s="832" t="s">
        <v>2982</v>
      </c>
      <c r="C3950" s="832" t="s">
        <v>2999</v>
      </c>
      <c r="D3950" s="833" t="s">
        <v>6902</v>
      </c>
      <c r="E3950" s="834" t="s">
        <v>3047</v>
      </c>
      <c r="F3950" s="832" t="s">
        <v>2985</v>
      </c>
      <c r="G3950" s="832" t="s">
        <v>3094</v>
      </c>
      <c r="H3950" s="832" t="s">
        <v>630</v>
      </c>
      <c r="I3950" s="832" t="s">
        <v>6031</v>
      </c>
      <c r="J3950" s="832" t="s">
        <v>3040</v>
      </c>
      <c r="K3950" s="832"/>
      <c r="L3950" s="835">
        <v>0</v>
      </c>
      <c r="M3950" s="835">
        <v>0</v>
      </c>
      <c r="N3950" s="832">
        <v>1</v>
      </c>
      <c r="O3950" s="836">
        <v>1</v>
      </c>
      <c r="P3950" s="835">
        <v>0</v>
      </c>
      <c r="Q3950" s="837"/>
      <c r="R3950" s="832">
        <v>1</v>
      </c>
      <c r="S3950" s="837">
        <v>1</v>
      </c>
      <c r="T3950" s="836">
        <v>1</v>
      </c>
      <c r="U3950" s="838">
        <v>1</v>
      </c>
    </row>
    <row r="3951" spans="1:21" ht="14.4" customHeight="1" x14ac:dyDescent="0.3">
      <c r="A3951" s="831">
        <v>10</v>
      </c>
      <c r="B3951" s="832" t="s">
        <v>2982</v>
      </c>
      <c r="C3951" s="832" t="s">
        <v>2999</v>
      </c>
      <c r="D3951" s="833" t="s">
        <v>6902</v>
      </c>
      <c r="E3951" s="834" t="s">
        <v>3047</v>
      </c>
      <c r="F3951" s="832" t="s">
        <v>2986</v>
      </c>
      <c r="G3951" s="832" t="s">
        <v>3968</v>
      </c>
      <c r="H3951" s="832" t="s">
        <v>630</v>
      </c>
      <c r="I3951" s="832" t="s">
        <v>3969</v>
      </c>
      <c r="J3951" s="832" t="s">
        <v>3970</v>
      </c>
      <c r="K3951" s="832" t="s">
        <v>3971</v>
      </c>
      <c r="L3951" s="835">
        <v>500</v>
      </c>
      <c r="M3951" s="835">
        <v>4500</v>
      </c>
      <c r="N3951" s="832">
        <v>9</v>
      </c>
      <c r="O3951" s="836">
        <v>9</v>
      </c>
      <c r="P3951" s="835">
        <v>4000</v>
      </c>
      <c r="Q3951" s="837">
        <v>0.88888888888888884</v>
      </c>
      <c r="R3951" s="832">
        <v>8</v>
      </c>
      <c r="S3951" s="837">
        <v>0.88888888888888884</v>
      </c>
      <c r="T3951" s="836">
        <v>8</v>
      </c>
      <c r="U3951" s="838">
        <v>0.88888888888888884</v>
      </c>
    </row>
    <row r="3952" spans="1:21" ht="14.4" customHeight="1" x14ac:dyDescent="0.3">
      <c r="A3952" s="831">
        <v>10</v>
      </c>
      <c r="B3952" s="832" t="s">
        <v>2982</v>
      </c>
      <c r="C3952" s="832" t="s">
        <v>2999</v>
      </c>
      <c r="D3952" s="833" t="s">
        <v>6902</v>
      </c>
      <c r="E3952" s="834" t="s">
        <v>3047</v>
      </c>
      <c r="F3952" s="832" t="s">
        <v>2986</v>
      </c>
      <c r="G3952" s="832" t="s">
        <v>6032</v>
      </c>
      <c r="H3952" s="832" t="s">
        <v>630</v>
      </c>
      <c r="I3952" s="832" t="s">
        <v>6033</v>
      </c>
      <c r="J3952" s="832" t="s">
        <v>6034</v>
      </c>
      <c r="K3952" s="832" t="s">
        <v>6035</v>
      </c>
      <c r="L3952" s="835">
        <v>891</v>
      </c>
      <c r="M3952" s="835">
        <v>891</v>
      </c>
      <c r="N3952" s="832">
        <v>1</v>
      </c>
      <c r="O3952" s="836">
        <v>1</v>
      </c>
      <c r="P3952" s="835">
        <v>891</v>
      </c>
      <c r="Q3952" s="837">
        <v>1</v>
      </c>
      <c r="R3952" s="832">
        <v>1</v>
      </c>
      <c r="S3952" s="837">
        <v>1</v>
      </c>
      <c r="T3952" s="836">
        <v>1</v>
      </c>
      <c r="U3952" s="838">
        <v>1</v>
      </c>
    </row>
    <row r="3953" spans="1:21" ht="14.4" customHeight="1" x14ac:dyDescent="0.3">
      <c r="A3953" s="831">
        <v>10</v>
      </c>
      <c r="B3953" s="832" t="s">
        <v>2982</v>
      </c>
      <c r="C3953" s="832" t="s">
        <v>2999</v>
      </c>
      <c r="D3953" s="833" t="s">
        <v>6902</v>
      </c>
      <c r="E3953" s="834" t="s">
        <v>3086</v>
      </c>
      <c r="F3953" s="832" t="s">
        <v>2984</v>
      </c>
      <c r="G3953" s="832" t="s">
        <v>3106</v>
      </c>
      <c r="H3953" s="832" t="s">
        <v>689</v>
      </c>
      <c r="I3953" s="832" t="s">
        <v>2588</v>
      </c>
      <c r="J3953" s="832" t="s">
        <v>1288</v>
      </c>
      <c r="K3953" s="832" t="s">
        <v>2589</v>
      </c>
      <c r="L3953" s="835">
        <v>154.36000000000001</v>
      </c>
      <c r="M3953" s="835">
        <v>617.44000000000005</v>
      </c>
      <c r="N3953" s="832">
        <v>4</v>
      </c>
      <c r="O3953" s="836">
        <v>1.5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10</v>
      </c>
      <c r="B3954" s="832" t="s">
        <v>2982</v>
      </c>
      <c r="C3954" s="832" t="s">
        <v>2999</v>
      </c>
      <c r="D3954" s="833" t="s">
        <v>6902</v>
      </c>
      <c r="E3954" s="834" t="s">
        <v>3086</v>
      </c>
      <c r="F3954" s="832" t="s">
        <v>2984</v>
      </c>
      <c r="G3954" s="832" t="s">
        <v>3106</v>
      </c>
      <c r="H3954" s="832" t="s">
        <v>689</v>
      </c>
      <c r="I3954" s="832" t="s">
        <v>2451</v>
      </c>
      <c r="J3954" s="832" t="s">
        <v>1014</v>
      </c>
      <c r="K3954" s="832" t="s">
        <v>3256</v>
      </c>
      <c r="L3954" s="835">
        <v>75.73</v>
      </c>
      <c r="M3954" s="835">
        <v>75.73</v>
      </c>
      <c r="N3954" s="832">
        <v>1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10</v>
      </c>
      <c r="B3955" s="832" t="s">
        <v>2982</v>
      </c>
      <c r="C3955" s="832" t="s">
        <v>2999</v>
      </c>
      <c r="D3955" s="833" t="s">
        <v>6902</v>
      </c>
      <c r="E3955" s="834" t="s">
        <v>3086</v>
      </c>
      <c r="F3955" s="832" t="s">
        <v>2984</v>
      </c>
      <c r="G3955" s="832" t="s">
        <v>3106</v>
      </c>
      <c r="H3955" s="832" t="s">
        <v>689</v>
      </c>
      <c r="I3955" s="832" t="s">
        <v>2586</v>
      </c>
      <c r="J3955" s="832" t="s">
        <v>1288</v>
      </c>
      <c r="K3955" s="832" t="s">
        <v>2587</v>
      </c>
      <c r="L3955" s="835">
        <v>225.06</v>
      </c>
      <c r="M3955" s="835">
        <v>1350.3600000000001</v>
      </c>
      <c r="N3955" s="832">
        <v>6</v>
      </c>
      <c r="O3955" s="836">
        <v>1.5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10</v>
      </c>
      <c r="B3956" s="832" t="s">
        <v>2982</v>
      </c>
      <c r="C3956" s="832" t="s">
        <v>2999</v>
      </c>
      <c r="D3956" s="833" t="s">
        <v>6902</v>
      </c>
      <c r="E3956" s="834" t="s">
        <v>3086</v>
      </c>
      <c r="F3956" s="832" t="s">
        <v>2984</v>
      </c>
      <c r="G3956" s="832" t="s">
        <v>3477</v>
      </c>
      <c r="H3956" s="832" t="s">
        <v>689</v>
      </c>
      <c r="I3956" s="832" t="s">
        <v>2687</v>
      </c>
      <c r="J3956" s="832" t="s">
        <v>2685</v>
      </c>
      <c r="K3956" s="832" t="s">
        <v>2688</v>
      </c>
      <c r="L3956" s="835">
        <v>70.540000000000006</v>
      </c>
      <c r="M3956" s="835">
        <v>1975.1200000000001</v>
      </c>
      <c r="N3956" s="832">
        <v>28</v>
      </c>
      <c r="O3956" s="836">
        <v>2.5</v>
      </c>
      <c r="P3956" s="835">
        <v>705.40000000000009</v>
      </c>
      <c r="Q3956" s="837">
        <v>0.35714285714285715</v>
      </c>
      <c r="R3956" s="832">
        <v>10</v>
      </c>
      <c r="S3956" s="837">
        <v>0.35714285714285715</v>
      </c>
      <c r="T3956" s="836">
        <v>1</v>
      </c>
      <c r="U3956" s="838">
        <v>0.4</v>
      </c>
    </row>
    <row r="3957" spans="1:21" ht="14.4" customHeight="1" x14ac:dyDescent="0.3">
      <c r="A3957" s="831">
        <v>10</v>
      </c>
      <c r="B3957" s="832" t="s">
        <v>2982</v>
      </c>
      <c r="C3957" s="832" t="s">
        <v>2999</v>
      </c>
      <c r="D3957" s="833" t="s">
        <v>6902</v>
      </c>
      <c r="E3957" s="834" t="s">
        <v>3086</v>
      </c>
      <c r="F3957" s="832" t="s">
        <v>2984</v>
      </c>
      <c r="G3957" s="832" t="s">
        <v>3477</v>
      </c>
      <c r="H3957" s="832" t="s">
        <v>689</v>
      </c>
      <c r="I3957" s="832" t="s">
        <v>3478</v>
      </c>
      <c r="J3957" s="832" t="s">
        <v>2685</v>
      </c>
      <c r="K3957" s="832" t="s">
        <v>3479</v>
      </c>
      <c r="L3957" s="835">
        <v>141.09</v>
      </c>
      <c r="M3957" s="835">
        <v>2398.5299999999997</v>
      </c>
      <c r="N3957" s="832">
        <v>17</v>
      </c>
      <c r="O3957" s="836">
        <v>1</v>
      </c>
      <c r="P3957" s="835">
        <v>705.45</v>
      </c>
      <c r="Q3957" s="837">
        <v>0.29411764705882359</v>
      </c>
      <c r="R3957" s="832">
        <v>5</v>
      </c>
      <c r="S3957" s="837">
        <v>0.29411764705882354</v>
      </c>
      <c r="T3957" s="836">
        <v>0.5</v>
      </c>
      <c r="U3957" s="838">
        <v>0.5</v>
      </c>
    </row>
    <row r="3958" spans="1:21" ht="14.4" customHeight="1" x14ac:dyDescent="0.3">
      <c r="A3958" s="831">
        <v>10</v>
      </c>
      <c r="B3958" s="832" t="s">
        <v>2982</v>
      </c>
      <c r="C3958" s="832" t="s">
        <v>2999</v>
      </c>
      <c r="D3958" s="833" t="s">
        <v>6902</v>
      </c>
      <c r="E3958" s="834" t="s">
        <v>3086</v>
      </c>
      <c r="F3958" s="832" t="s">
        <v>2984</v>
      </c>
      <c r="G3958" s="832" t="s">
        <v>3615</v>
      </c>
      <c r="H3958" s="832" t="s">
        <v>630</v>
      </c>
      <c r="I3958" s="832" t="s">
        <v>3616</v>
      </c>
      <c r="J3958" s="832" t="s">
        <v>3617</v>
      </c>
      <c r="K3958" s="832" t="s">
        <v>3618</v>
      </c>
      <c r="L3958" s="835">
        <v>506.37</v>
      </c>
      <c r="M3958" s="835">
        <v>506.37</v>
      </c>
      <c r="N3958" s="832">
        <v>1</v>
      </c>
      <c r="O3958" s="836">
        <v>0.5</v>
      </c>
      <c r="P3958" s="835">
        <v>506.37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10</v>
      </c>
      <c r="B3959" s="832" t="s">
        <v>2982</v>
      </c>
      <c r="C3959" s="832" t="s">
        <v>2999</v>
      </c>
      <c r="D3959" s="833" t="s">
        <v>6902</v>
      </c>
      <c r="E3959" s="834" t="s">
        <v>3086</v>
      </c>
      <c r="F3959" s="832" t="s">
        <v>2984</v>
      </c>
      <c r="G3959" s="832" t="s">
        <v>3615</v>
      </c>
      <c r="H3959" s="832" t="s">
        <v>630</v>
      </c>
      <c r="I3959" s="832" t="s">
        <v>3616</v>
      </c>
      <c r="J3959" s="832" t="s">
        <v>3617</v>
      </c>
      <c r="K3959" s="832" t="s">
        <v>3618</v>
      </c>
      <c r="L3959" s="835">
        <v>748.36</v>
      </c>
      <c r="M3959" s="835">
        <v>748.36</v>
      </c>
      <c r="N3959" s="832">
        <v>1</v>
      </c>
      <c r="O3959" s="836">
        <v>1</v>
      </c>
      <c r="P3959" s="835">
        <v>748.36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" customHeight="1" x14ac:dyDescent="0.3">
      <c r="A3960" s="831">
        <v>10</v>
      </c>
      <c r="B3960" s="832" t="s">
        <v>2982</v>
      </c>
      <c r="C3960" s="832" t="s">
        <v>2999</v>
      </c>
      <c r="D3960" s="833" t="s">
        <v>6902</v>
      </c>
      <c r="E3960" s="834" t="s">
        <v>3086</v>
      </c>
      <c r="F3960" s="832" t="s">
        <v>2984</v>
      </c>
      <c r="G3960" s="832" t="s">
        <v>3615</v>
      </c>
      <c r="H3960" s="832" t="s">
        <v>630</v>
      </c>
      <c r="I3960" s="832" t="s">
        <v>3619</v>
      </c>
      <c r="J3960" s="832" t="s">
        <v>3617</v>
      </c>
      <c r="K3960" s="832" t="s">
        <v>3620</v>
      </c>
      <c r="L3960" s="835">
        <v>1012.74</v>
      </c>
      <c r="M3960" s="835">
        <v>1012.74</v>
      </c>
      <c r="N3960" s="832">
        <v>1</v>
      </c>
      <c r="O3960" s="836">
        <v>1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10</v>
      </c>
      <c r="B3961" s="832" t="s">
        <v>2982</v>
      </c>
      <c r="C3961" s="832" t="s">
        <v>2999</v>
      </c>
      <c r="D3961" s="833" t="s">
        <v>6902</v>
      </c>
      <c r="E3961" s="834" t="s">
        <v>3086</v>
      </c>
      <c r="F3961" s="832" t="s">
        <v>2984</v>
      </c>
      <c r="G3961" s="832" t="s">
        <v>4064</v>
      </c>
      <c r="H3961" s="832" t="s">
        <v>630</v>
      </c>
      <c r="I3961" s="832" t="s">
        <v>4891</v>
      </c>
      <c r="J3961" s="832" t="s">
        <v>4332</v>
      </c>
      <c r="K3961" s="832" t="s">
        <v>2462</v>
      </c>
      <c r="L3961" s="835">
        <v>170.52</v>
      </c>
      <c r="M3961" s="835">
        <v>1534.6800000000003</v>
      </c>
      <c r="N3961" s="832">
        <v>9</v>
      </c>
      <c r="O3961" s="836">
        <v>1.5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10</v>
      </c>
      <c r="B3962" s="832" t="s">
        <v>2982</v>
      </c>
      <c r="C3962" s="832" t="s">
        <v>2999</v>
      </c>
      <c r="D3962" s="833" t="s">
        <v>6902</v>
      </c>
      <c r="E3962" s="834" t="s">
        <v>3086</v>
      </c>
      <c r="F3962" s="832" t="s">
        <v>2984</v>
      </c>
      <c r="G3962" s="832" t="s">
        <v>3263</v>
      </c>
      <c r="H3962" s="832" t="s">
        <v>630</v>
      </c>
      <c r="I3962" s="832" t="s">
        <v>3480</v>
      </c>
      <c r="J3962" s="832" t="s">
        <v>2464</v>
      </c>
      <c r="K3962" s="832" t="s">
        <v>2462</v>
      </c>
      <c r="L3962" s="835">
        <v>170.52</v>
      </c>
      <c r="M3962" s="835">
        <v>341.04</v>
      </c>
      <c r="N3962" s="832">
        <v>2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10</v>
      </c>
      <c r="B3963" s="832" t="s">
        <v>2982</v>
      </c>
      <c r="C3963" s="832" t="s">
        <v>2999</v>
      </c>
      <c r="D3963" s="833" t="s">
        <v>6902</v>
      </c>
      <c r="E3963" s="834" t="s">
        <v>3086</v>
      </c>
      <c r="F3963" s="832" t="s">
        <v>2984</v>
      </c>
      <c r="G3963" s="832" t="s">
        <v>3263</v>
      </c>
      <c r="H3963" s="832" t="s">
        <v>630</v>
      </c>
      <c r="I3963" s="832" t="s">
        <v>2466</v>
      </c>
      <c r="J3963" s="832" t="s">
        <v>2464</v>
      </c>
      <c r="K3963" s="832" t="s">
        <v>2462</v>
      </c>
      <c r="L3963" s="835">
        <v>170.52</v>
      </c>
      <c r="M3963" s="835">
        <v>1023.1200000000001</v>
      </c>
      <c r="N3963" s="832">
        <v>6</v>
      </c>
      <c r="O3963" s="836">
        <v>1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10</v>
      </c>
      <c r="B3964" s="832" t="s">
        <v>2982</v>
      </c>
      <c r="C3964" s="832" t="s">
        <v>2999</v>
      </c>
      <c r="D3964" s="833" t="s">
        <v>6902</v>
      </c>
      <c r="E3964" s="834" t="s">
        <v>3086</v>
      </c>
      <c r="F3964" s="832" t="s">
        <v>2984</v>
      </c>
      <c r="G3964" s="832" t="s">
        <v>3263</v>
      </c>
      <c r="H3964" s="832" t="s">
        <v>630</v>
      </c>
      <c r="I3964" s="832" t="s">
        <v>4304</v>
      </c>
      <c r="J3964" s="832" t="s">
        <v>2464</v>
      </c>
      <c r="K3964" s="832" t="s">
        <v>3330</v>
      </c>
      <c r="L3964" s="835">
        <v>238.72</v>
      </c>
      <c r="M3964" s="835">
        <v>1671.04</v>
      </c>
      <c r="N3964" s="832">
        <v>7</v>
      </c>
      <c r="O3964" s="836">
        <v>2.5</v>
      </c>
      <c r="P3964" s="835">
        <v>477.44</v>
      </c>
      <c r="Q3964" s="837">
        <v>0.2857142857142857</v>
      </c>
      <c r="R3964" s="832">
        <v>2</v>
      </c>
      <c r="S3964" s="837">
        <v>0.2857142857142857</v>
      </c>
      <c r="T3964" s="836">
        <v>1</v>
      </c>
      <c r="U3964" s="838">
        <v>0.4</v>
      </c>
    </row>
    <row r="3965" spans="1:21" ht="14.4" customHeight="1" x14ac:dyDescent="0.3">
      <c r="A3965" s="831">
        <v>10</v>
      </c>
      <c r="B3965" s="832" t="s">
        <v>2982</v>
      </c>
      <c r="C3965" s="832" t="s">
        <v>2999</v>
      </c>
      <c r="D3965" s="833" t="s">
        <v>6902</v>
      </c>
      <c r="E3965" s="834" t="s">
        <v>3086</v>
      </c>
      <c r="F3965" s="832" t="s">
        <v>2984</v>
      </c>
      <c r="G3965" s="832" t="s">
        <v>3263</v>
      </c>
      <c r="H3965" s="832" t="s">
        <v>630</v>
      </c>
      <c r="I3965" s="832" t="s">
        <v>3723</v>
      </c>
      <c r="J3965" s="832" t="s">
        <v>2464</v>
      </c>
      <c r="K3965" s="832" t="s">
        <v>3724</v>
      </c>
      <c r="L3965" s="835">
        <v>55.41</v>
      </c>
      <c r="M3965" s="835">
        <v>110.82</v>
      </c>
      <c r="N3965" s="832">
        <v>2</v>
      </c>
      <c r="O3965" s="836">
        <v>0.5</v>
      </c>
      <c r="P3965" s="835">
        <v>110.82</v>
      </c>
      <c r="Q3965" s="837">
        <v>1</v>
      </c>
      <c r="R3965" s="832">
        <v>2</v>
      </c>
      <c r="S3965" s="837">
        <v>1</v>
      </c>
      <c r="T3965" s="836">
        <v>0.5</v>
      </c>
      <c r="U3965" s="838">
        <v>1</v>
      </c>
    </row>
    <row r="3966" spans="1:21" ht="14.4" customHeight="1" x14ac:dyDescent="0.3">
      <c r="A3966" s="831">
        <v>10</v>
      </c>
      <c r="B3966" s="832" t="s">
        <v>2982</v>
      </c>
      <c r="C3966" s="832" t="s">
        <v>2999</v>
      </c>
      <c r="D3966" s="833" t="s">
        <v>6902</v>
      </c>
      <c r="E3966" s="834" t="s">
        <v>3086</v>
      </c>
      <c r="F3966" s="832" t="s">
        <v>2984</v>
      </c>
      <c r="G3966" s="832" t="s">
        <v>3267</v>
      </c>
      <c r="H3966" s="832" t="s">
        <v>689</v>
      </c>
      <c r="I3966" s="832" t="s">
        <v>2633</v>
      </c>
      <c r="J3966" s="832" t="s">
        <v>1263</v>
      </c>
      <c r="K3966" s="832" t="s">
        <v>2634</v>
      </c>
      <c r="L3966" s="835">
        <v>207.45</v>
      </c>
      <c r="M3966" s="835">
        <v>622.34999999999991</v>
      </c>
      <c r="N3966" s="832">
        <v>3</v>
      </c>
      <c r="O3966" s="836">
        <v>2</v>
      </c>
      <c r="P3966" s="835">
        <v>622.34999999999991</v>
      </c>
      <c r="Q3966" s="837">
        <v>1</v>
      </c>
      <c r="R3966" s="832">
        <v>3</v>
      </c>
      <c r="S3966" s="837">
        <v>1</v>
      </c>
      <c r="T3966" s="836">
        <v>2</v>
      </c>
      <c r="U3966" s="838">
        <v>1</v>
      </c>
    </row>
    <row r="3967" spans="1:21" ht="14.4" customHeight="1" x14ac:dyDescent="0.3">
      <c r="A3967" s="831">
        <v>10</v>
      </c>
      <c r="B3967" s="832" t="s">
        <v>2982</v>
      </c>
      <c r="C3967" s="832" t="s">
        <v>2999</v>
      </c>
      <c r="D3967" s="833" t="s">
        <v>6902</v>
      </c>
      <c r="E3967" s="834" t="s">
        <v>3086</v>
      </c>
      <c r="F3967" s="832" t="s">
        <v>2984</v>
      </c>
      <c r="G3967" s="832" t="s">
        <v>3201</v>
      </c>
      <c r="H3967" s="832" t="s">
        <v>630</v>
      </c>
      <c r="I3967" s="832" t="s">
        <v>3807</v>
      </c>
      <c r="J3967" s="832" t="s">
        <v>1364</v>
      </c>
      <c r="K3967" s="832" t="s">
        <v>2462</v>
      </c>
      <c r="L3967" s="835">
        <v>78.33</v>
      </c>
      <c r="M3967" s="835">
        <v>234.99</v>
      </c>
      <c r="N3967" s="832">
        <v>3</v>
      </c>
      <c r="O3967" s="836">
        <v>0.5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10</v>
      </c>
      <c r="B3968" s="832" t="s">
        <v>2982</v>
      </c>
      <c r="C3968" s="832" t="s">
        <v>2999</v>
      </c>
      <c r="D3968" s="833" t="s">
        <v>6902</v>
      </c>
      <c r="E3968" s="834" t="s">
        <v>3086</v>
      </c>
      <c r="F3968" s="832" t="s">
        <v>2984</v>
      </c>
      <c r="G3968" s="832" t="s">
        <v>3201</v>
      </c>
      <c r="H3968" s="832" t="s">
        <v>630</v>
      </c>
      <c r="I3968" s="832" t="s">
        <v>3202</v>
      </c>
      <c r="J3968" s="832" t="s">
        <v>1364</v>
      </c>
      <c r="K3968" s="832" t="s">
        <v>3203</v>
      </c>
      <c r="L3968" s="835">
        <v>391.67</v>
      </c>
      <c r="M3968" s="835">
        <v>1958.35</v>
      </c>
      <c r="N3968" s="832">
        <v>5</v>
      </c>
      <c r="O3968" s="836">
        <v>3</v>
      </c>
      <c r="P3968" s="835">
        <v>783.34</v>
      </c>
      <c r="Q3968" s="837">
        <v>0.4</v>
      </c>
      <c r="R3968" s="832">
        <v>2</v>
      </c>
      <c r="S3968" s="837">
        <v>0.4</v>
      </c>
      <c r="T3968" s="836">
        <v>1.5</v>
      </c>
      <c r="U3968" s="838">
        <v>0.5</v>
      </c>
    </row>
    <row r="3969" spans="1:21" ht="14.4" customHeight="1" x14ac:dyDescent="0.3">
      <c r="A3969" s="831">
        <v>10</v>
      </c>
      <c r="B3969" s="832" t="s">
        <v>2982</v>
      </c>
      <c r="C3969" s="832" t="s">
        <v>2999</v>
      </c>
      <c r="D3969" s="833" t="s">
        <v>6902</v>
      </c>
      <c r="E3969" s="834" t="s">
        <v>3086</v>
      </c>
      <c r="F3969" s="832" t="s">
        <v>2984</v>
      </c>
      <c r="G3969" s="832" t="s">
        <v>3201</v>
      </c>
      <c r="H3969" s="832" t="s">
        <v>630</v>
      </c>
      <c r="I3969" s="832" t="s">
        <v>3808</v>
      </c>
      <c r="J3969" s="832" t="s">
        <v>1364</v>
      </c>
      <c r="K3969" s="832" t="s">
        <v>3809</v>
      </c>
      <c r="L3969" s="835">
        <v>195.83</v>
      </c>
      <c r="M3969" s="835">
        <v>391.66</v>
      </c>
      <c r="N3969" s="832">
        <v>2</v>
      </c>
      <c r="O3969" s="836">
        <v>1</v>
      </c>
      <c r="P3969" s="835">
        <v>391.66</v>
      </c>
      <c r="Q3969" s="837">
        <v>1</v>
      </c>
      <c r="R3969" s="832">
        <v>2</v>
      </c>
      <c r="S3969" s="837">
        <v>1</v>
      </c>
      <c r="T3969" s="836">
        <v>1</v>
      </c>
      <c r="U3969" s="838">
        <v>1</v>
      </c>
    </row>
    <row r="3970" spans="1:21" ht="14.4" customHeight="1" x14ac:dyDescent="0.3">
      <c r="A3970" s="831">
        <v>10</v>
      </c>
      <c r="B3970" s="832" t="s">
        <v>2982</v>
      </c>
      <c r="C3970" s="832" t="s">
        <v>2999</v>
      </c>
      <c r="D3970" s="833" t="s">
        <v>6902</v>
      </c>
      <c r="E3970" s="834" t="s">
        <v>3086</v>
      </c>
      <c r="F3970" s="832" t="s">
        <v>2984</v>
      </c>
      <c r="G3970" s="832" t="s">
        <v>3107</v>
      </c>
      <c r="H3970" s="832" t="s">
        <v>689</v>
      </c>
      <c r="I3970" s="832" t="s">
        <v>3108</v>
      </c>
      <c r="J3970" s="832" t="s">
        <v>3109</v>
      </c>
      <c r="K3970" s="832" t="s">
        <v>3110</v>
      </c>
      <c r="L3970" s="835">
        <v>207.45</v>
      </c>
      <c r="M3970" s="835">
        <v>829.8</v>
      </c>
      <c r="N3970" s="832">
        <v>4</v>
      </c>
      <c r="O3970" s="836">
        <v>2</v>
      </c>
      <c r="P3970" s="835">
        <v>829.8</v>
      </c>
      <c r="Q3970" s="837">
        <v>1</v>
      </c>
      <c r="R3970" s="832">
        <v>4</v>
      </c>
      <c r="S3970" s="837">
        <v>1</v>
      </c>
      <c r="T3970" s="836">
        <v>2</v>
      </c>
      <c r="U3970" s="838">
        <v>1</v>
      </c>
    </row>
    <row r="3971" spans="1:21" ht="14.4" customHeight="1" x14ac:dyDescent="0.3">
      <c r="A3971" s="831">
        <v>10</v>
      </c>
      <c r="B3971" s="832" t="s">
        <v>2982</v>
      </c>
      <c r="C3971" s="832" t="s">
        <v>2999</v>
      </c>
      <c r="D3971" s="833" t="s">
        <v>6902</v>
      </c>
      <c r="E3971" s="834" t="s">
        <v>3086</v>
      </c>
      <c r="F3971" s="832" t="s">
        <v>2984</v>
      </c>
      <c r="G3971" s="832" t="s">
        <v>3107</v>
      </c>
      <c r="H3971" s="832" t="s">
        <v>689</v>
      </c>
      <c r="I3971" s="832" t="s">
        <v>3108</v>
      </c>
      <c r="J3971" s="832" t="s">
        <v>3109</v>
      </c>
      <c r="K3971" s="832" t="s">
        <v>3110</v>
      </c>
      <c r="L3971" s="835">
        <v>176.32</v>
      </c>
      <c r="M3971" s="835">
        <v>352.64</v>
      </c>
      <c r="N3971" s="832">
        <v>2</v>
      </c>
      <c r="O3971" s="836">
        <v>1</v>
      </c>
      <c r="P3971" s="835">
        <v>352.64</v>
      </c>
      <c r="Q3971" s="837">
        <v>1</v>
      </c>
      <c r="R3971" s="832">
        <v>2</v>
      </c>
      <c r="S3971" s="837">
        <v>1</v>
      </c>
      <c r="T3971" s="836">
        <v>1</v>
      </c>
      <c r="U3971" s="838">
        <v>1</v>
      </c>
    </row>
    <row r="3972" spans="1:21" ht="14.4" customHeight="1" x14ac:dyDescent="0.3">
      <c r="A3972" s="831">
        <v>10</v>
      </c>
      <c r="B3972" s="832" t="s">
        <v>2982</v>
      </c>
      <c r="C3972" s="832" t="s">
        <v>2999</v>
      </c>
      <c r="D3972" s="833" t="s">
        <v>6902</v>
      </c>
      <c r="E3972" s="834" t="s">
        <v>3086</v>
      </c>
      <c r="F3972" s="832" t="s">
        <v>2984</v>
      </c>
      <c r="G3972" s="832" t="s">
        <v>4078</v>
      </c>
      <c r="H3972" s="832" t="s">
        <v>630</v>
      </c>
      <c r="I3972" s="832" t="s">
        <v>4079</v>
      </c>
      <c r="J3972" s="832" t="s">
        <v>4080</v>
      </c>
      <c r="K3972" s="832" t="s">
        <v>4081</v>
      </c>
      <c r="L3972" s="835">
        <v>3515.36</v>
      </c>
      <c r="M3972" s="835">
        <v>1335836.8</v>
      </c>
      <c r="N3972" s="832">
        <v>380</v>
      </c>
      <c r="O3972" s="836">
        <v>18</v>
      </c>
      <c r="P3972" s="835">
        <v>1107338.4000000001</v>
      </c>
      <c r="Q3972" s="837">
        <v>0.82894736842105265</v>
      </c>
      <c r="R3972" s="832">
        <v>315</v>
      </c>
      <c r="S3972" s="837">
        <v>0.82894736842105265</v>
      </c>
      <c r="T3972" s="836">
        <v>15.5</v>
      </c>
      <c r="U3972" s="838">
        <v>0.86111111111111116</v>
      </c>
    </row>
    <row r="3973" spans="1:21" ht="14.4" customHeight="1" x14ac:dyDescent="0.3">
      <c r="A3973" s="831">
        <v>10</v>
      </c>
      <c r="B3973" s="832" t="s">
        <v>2982</v>
      </c>
      <c r="C3973" s="832" t="s">
        <v>2999</v>
      </c>
      <c r="D3973" s="833" t="s">
        <v>6902</v>
      </c>
      <c r="E3973" s="834" t="s">
        <v>3086</v>
      </c>
      <c r="F3973" s="832" t="s">
        <v>2984</v>
      </c>
      <c r="G3973" s="832" t="s">
        <v>3882</v>
      </c>
      <c r="H3973" s="832" t="s">
        <v>630</v>
      </c>
      <c r="I3973" s="832" t="s">
        <v>5762</v>
      </c>
      <c r="J3973" s="832" t="s">
        <v>1391</v>
      </c>
      <c r="K3973" s="832" t="s">
        <v>5763</v>
      </c>
      <c r="L3973" s="835">
        <v>119.38</v>
      </c>
      <c r="M3973" s="835">
        <v>238.76</v>
      </c>
      <c r="N3973" s="832">
        <v>2</v>
      </c>
      <c r="O3973" s="836">
        <v>0.5</v>
      </c>
      <c r="P3973" s="835">
        <v>238.76</v>
      </c>
      <c r="Q3973" s="837">
        <v>1</v>
      </c>
      <c r="R3973" s="832">
        <v>2</v>
      </c>
      <c r="S3973" s="837">
        <v>1</v>
      </c>
      <c r="T3973" s="836">
        <v>0.5</v>
      </c>
      <c r="U3973" s="838">
        <v>1</v>
      </c>
    </row>
    <row r="3974" spans="1:21" ht="14.4" customHeight="1" x14ac:dyDescent="0.3">
      <c r="A3974" s="831">
        <v>10</v>
      </c>
      <c r="B3974" s="832" t="s">
        <v>2982</v>
      </c>
      <c r="C3974" s="832" t="s">
        <v>2999</v>
      </c>
      <c r="D3974" s="833" t="s">
        <v>6902</v>
      </c>
      <c r="E3974" s="834" t="s">
        <v>3086</v>
      </c>
      <c r="F3974" s="832" t="s">
        <v>2984</v>
      </c>
      <c r="G3974" s="832" t="s">
        <v>3882</v>
      </c>
      <c r="H3974" s="832" t="s">
        <v>630</v>
      </c>
      <c r="I3974" s="832" t="s">
        <v>4083</v>
      </c>
      <c r="J3974" s="832" t="s">
        <v>1391</v>
      </c>
      <c r="K3974" s="832" t="s">
        <v>4084</v>
      </c>
      <c r="L3974" s="835">
        <v>477.5</v>
      </c>
      <c r="M3974" s="835">
        <v>8117.5</v>
      </c>
      <c r="N3974" s="832">
        <v>17</v>
      </c>
      <c r="O3974" s="836">
        <v>4</v>
      </c>
      <c r="P3974" s="835">
        <v>4297.5</v>
      </c>
      <c r="Q3974" s="837">
        <v>0.52941176470588236</v>
      </c>
      <c r="R3974" s="832">
        <v>9</v>
      </c>
      <c r="S3974" s="837">
        <v>0.52941176470588236</v>
      </c>
      <c r="T3974" s="836">
        <v>1.5</v>
      </c>
      <c r="U3974" s="838">
        <v>0.375</v>
      </c>
    </row>
    <row r="3975" spans="1:21" ht="14.4" customHeight="1" x14ac:dyDescent="0.3">
      <c r="A3975" s="831">
        <v>10</v>
      </c>
      <c r="B3975" s="832" t="s">
        <v>2982</v>
      </c>
      <c r="C3975" s="832" t="s">
        <v>2999</v>
      </c>
      <c r="D3975" s="833" t="s">
        <v>6902</v>
      </c>
      <c r="E3975" s="834" t="s">
        <v>3086</v>
      </c>
      <c r="F3975" s="832" t="s">
        <v>2984</v>
      </c>
      <c r="G3975" s="832" t="s">
        <v>3980</v>
      </c>
      <c r="H3975" s="832" t="s">
        <v>630</v>
      </c>
      <c r="I3975" s="832" t="s">
        <v>3981</v>
      </c>
      <c r="J3975" s="832" t="s">
        <v>3982</v>
      </c>
      <c r="K3975" s="832" t="s">
        <v>2609</v>
      </c>
      <c r="L3975" s="835">
        <v>846.47</v>
      </c>
      <c r="M3975" s="835">
        <v>1692.94</v>
      </c>
      <c r="N3975" s="832">
        <v>2</v>
      </c>
      <c r="O3975" s="836">
        <v>0.5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10</v>
      </c>
      <c r="B3976" s="832" t="s">
        <v>2982</v>
      </c>
      <c r="C3976" s="832" t="s">
        <v>2999</v>
      </c>
      <c r="D3976" s="833" t="s">
        <v>6902</v>
      </c>
      <c r="E3976" s="834" t="s">
        <v>3086</v>
      </c>
      <c r="F3976" s="832" t="s">
        <v>2984</v>
      </c>
      <c r="G3976" s="832" t="s">
        <v>3980</v>
      </c>
      <c r="H3976" s="832" t="s">
        <v>689</v>
      </c>
      <c r="I3976" s="832" t="s">
        <v>2608</v>
      </c>
      <c r="J3976" s="832" t="s">
        <v>1704</v>
      </c>
      <c r="K3976" s="832" t="s">
        <v>2609</v>
      </c>
      <c r="L3976" s="835">
        <v>3231.81</v>
      </c>
      <c r="M3976" s="835">
        <v>6463.62</v>
      </c>
      <c r="N3976" s="832">
        <v>2</v>
      </c>
      <c r="O3976" s="836">
        <v>1</v>
      </c>
      <c r="P3976" s="835">
        <v>3231.81</v>
      </c>
      <c r="Q3976" s="837">
        <v>0.5</v>
      </c>
      <c r="R3976" s="832">
        <v>1</v>
      </c>
      <c r="S3976" s="837">
        <v>0.5</v>
      </c>
      <c r="T3976" s="836">
        <v>0.5</v>
      </c>
      <c r="U3976" s="838">
        <v>0.5</v>
      </c>
    </row>
    <row r="3977" spans="1:21" ht="14.4" customHeight="1" x14ac:dyDescent="0.3">
      <c r="A3977" s="831">
        <v>10</v>
      </c>
      <c r="B3977" s="832" t="s">
        <v>2982</v>
      </c>
      <c r="C3977" s="832" t="s">
        <v>2999</v>
      </c>
      <c r="D3977" s="833" t="s">
        <v>6902</v>
      </c>
      <c r="E3977" s="834" t="s">
        <v>3086</v>
      </c>
      <c r="F3977" s="832" t="s">
        <v>2984</v>
      </c>
      <c r="G3977" s="832" t="s">
        <v>3544</v>
      </c>
      <c r="H3977" s="832" t="s">
        <v>689</v>
      </c>
      <c r="I3977" s="832" t="s">
        <v>2784</v>
      </c>
      <c r="J3977" s="832" t="s">
        <v>1639</v>
      </c>
      <c r="K3977" s="832" t="s">
        <v>2785</v>
      </c>
      <c r="L3977" s="835">
        <v>106.75</v>
      </c>
      <c r="M3977" s="835">
        <v>213.5</v>
      </c>
      <c r="N3977" s="832">
        <v>2</v>
      </c>
      <c r="O3977" s="836">
        <v>0.5</v>
      </c>
      <c r="P3977" s="835">
        <v>213.5</v>
      </c>
      <c r="Q3977" s="837">
        <v>1</v>
      </c>
      <c r="R3977" s="832">
        <v>2</v>
      </c>
      <c r="S3977" s="837">
        <v>1</v>
      </c>
      <c r="T3977" s="836">
        <v>0.5</v>
      </c>
      <c r="U3977" s="838">
        <v>1</v>
      </c>
    </row>
    <row r="3978" spans="1:21" ht="14.4" customHeight="1" x14ac:dyDescent="0.3">
      <c r="A3978" s="831">
        <v>10</v>
      </c>
      <c r="B3978" s="832" t="s">
        <v>2982</v>
      </c>
      <c r="C3978" s="832" t="s">
        <v>2999</v>
      </c>
      <c r="D3978" s="833" t="s">
        <v>6902</v>
      </c>
      <c r="E3978" s="834" t="s">
        <v>3086</v>
      </c>
      <c r="F3978" s="832" t="s">
        <v>2984</v>
      </c>
      <c r="G3978" s="832" t="s">
        <v>3544</v>
      </c>
      <c r="H3978" s="832" t="s">
        <v>689</v>
      </c>
      <c r="I3978" s="832" t="s">
        <v>3545</v>
      </c>
      <c r="J3978" s="832" t="s">
        <v>3546</v>
      </c>
      <c r="K3978" s="832" t="s">
        <v>3547</v>
      </c>
      <c r="L3978" s="835">
        <v>132.01</v>
      </c>
      <c r="M3978" s="835">
        <v>396.03</v>
      </c>
      <c r="N3978" s="832">
        <v>3</v>
      </c>
      <c r="O3978" s="836">
        <v>0.5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10</v>
      </c>
      <c r="B3979" s="832" t="s">
        <v>2982</v>
      </c>
      <c r="C3979" s="832" t="s">
        <v>2999</v>
      </c>
      <c r="D3979" s="833" t="s">
        <v>6902</v>
      </c>
      <c r="E3979" s="834" t="s">
        <v>3086</v>
      </c>
      <c r="F3979" s="832" t="s">
        <v>2984</v>
      </c>
      <c r="G3979" s="832" t="s">
        <v>3544</v>
      </c>
      <c r="H3979" s="832" t="s">
        <v>689</v>
      </c>
      <c r="I3979" s="832" t="s">
        <v>4088</v>
      </c>
      <c r="J3979" s="832" t="s">
        <v>4089</v>
      </c>
      <c r="K3979" s="832" t="s">
        <v>4090</v>
      </c>
      <c r="L3979" s="835">
        <v>303.82</v>
      </c>
      <c r="M3979" s="835">
        <v>1822.92</v>
      </c>
      <c r="N3979" s="832">
        <v>6</v>
      </c>
      <c r="O3979" s="836">
        <v>1</v>
      </c>
      <c r="P3979" s="835">
        <v>1822.92</v>
      </c>
      <c r="Q3979" s="837">
        <v>1</v>
      </c>
      <c r="R3979" s="832">
        <v>6</v>
      </c>
      <c r="S3979" s="837">
        <v>1</v>
      </c>
      <c r="T3979" s="836">
        <v>1</v>
      </c>
      <c r="U3979" s="838">
        <v>1</v>
      </c>
    </row>
    <row r="3980" spans="1:21" ht="14.4" customHeight="1" x14ac:dyDescent="0.3">
      <c r="A3980" s="831">
        <v>10</v>
      </c>
      <c r="B3980" s="832" t="s">
        <v>2982</v>
      </c>
      <c r="C3980" s="832" t="s">
        <v>2999</v>
      </c>
      <c r="D3980" s="833" t="s">
        <v>6902</v>
      </c>
      <c r="E3980" s="834" t="s">
        <v>3086</v>
      </c>
      <c r="F3980" s="832" t="s">
        <v>2984</v>
      </c>
      <c r="G3980" s="832" t="s">
        <v>3544</v>
      </c>
      <c r="H3980" s="832" t="s">
        <v>689</v>
      </c>
      <c r="I3980" s="832" t="s">
        <v>2528</v>
      </c>
      <c r="J3980" s="832" t="s">
        <v>784</v>
      </c>
      <c r="K3980" s="832" t="s">
        <v>2529</v>
      </c>
      <c r="L3980" s="835">
        <v>120.15</v>
      </c>
      <c r="M3980" s="835">
        <v>120.15</v>
      </c>
      <c r="N3980" s="832">
        <v>1</v>
      </c>
      <c r="O3980" s="836">
        <v>0.5</v>
      </c>
      <c r="P3980" s="835">
        <v>120.15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" customHeight="1" x14ac:dyDescent="0.3">
      <c r="A3981" s="831">
        <v>10</v>
      </c>
      <c r="B3981" s="832" t="s">
        <v>2982</v>
      </c>
      <c r="C3981" s="832" t="s">
        <v>2999</v>
      </c>
      <c r="D3981" s="833" t="s">
        <v>6902</v>
      </c>
      <c r="E3981" s="834" t="s">
        <v>3086</v>
      </c>
      <c r="F3981" s="832" t="s">
        <v>2984</v>
      </c>
      <c r="G3981" s="832" t="s">
        <v>4017</v>
      </c>
      <c r="H3981" s="832" t="s">
        <v>630</v>
      </c>
      <c r="I3981" s="832" t="s">
        <v>4018</v>
      </c>
      <c r="J3981" s="832" t="s">
        <v>1194</v>
      </c>
      <c r="K3981" s="832" t="s">
        <v>4019</v>
      </c>
      <c r="L3981" s="835">
        <v>105.63</v>
      </c>
      <c r="M3981" s="835">
        <v>4647.7199999999993</v>
      </c>
      <c r="N3981" s="832">
        <v>44</v>
      </c>
      <c r="O3981" s="836">
        <v>11</v>
      </c>
      <c r="P3981" s="835">
        <v>2640.75</v>
      </c>
      <c r="Q3981" s="837">
        <v>0.56818181818181823</v>
      </c>
      <c r="R3981" s="832">
        <v>25</v>
      </c>
      <c r="S3981" s="837">
        <v>0.56818181818181823</v>
      </c>
      <c r="T3981" s="836">
        <v>7.5</v>
      </c>
      <c r="U3981" s="838">
        <v>0.68181818181818177</v>
      </c>
    </row>
    <row r="3982" spans="1:21" ht="14.4" customHeight="1" x14ac:dyDescent="0.3">
      <c r="A3982" s="831">
        <v>10</v>
      </c>
      <c r="B3982" s="832" t="s">
        <v>2982</v>
      </c>
      <c r="C3982" s="832" t="s">
        <v>2999</v>
      </c>
      <c r="D3982" s="833" t="s">
        <v>6902</v>
      </c>
      <c r="E3982" s="834" t="s">
        <v>3086</v>
      </c>
      <c r="F3982" s="832" t="s">
        <v>2984</v>
      </c>
      <c r="G3982" s="832" t="s">
        <v>4095</v>
      </c>
      <c r="H3982" s="832" t="s">
        <v>630</v>
      </c>
      <c r="I3982" s="832" t="s">
        <v>4096</v>
      </c>
      <c r="J3982" s="832" t="s">
        <v>4097</v>
      </c>
      <c r="K3982" s="832" t="s">
        <v>4098</v>
      </c>
      <c r="L3982" s="835">
        <v>45.48</v>
      </c>
      <c r="M3982" s="835">
        <v>8049.9599999999991</v>
      </c>
      <c r="N3982" s="832">
        <v>177</v>
      </c>
      <c r="O3982" s="836">
        <v>17</v>
      </c>
      <c r="P3982" s="835">
        <v>5639.5199999999995</v>
      </c>
      <c r="Q3982" s="837">
        <v>0.70056497175141241</v>
      </c>
      <c r="R3982" s="832">
        <v>124</v>
      </c>
      <c r="S3982" s="837">
        <v>0.70056497175141241</v>
      </c>
      <c r="T3982" s="836">
        <v>14</v>
      </c>
      <c r="U3982" s="838">
        <v>0.82352941176470584</v>
      </c>
    </row>
    <row r="3983" spans="1:21" ht="14.4" customHeight="1" x14ac:dyDescent="0.3">
      <c r="A3983" s="831">
        <v>10</v>
      </c>
      <c r="B3983" s="832" t="s">
        <v>2982</v>
      </c>
      <c r="C3983" s="832" t="s">
        <v>2999</v>
      </c>
      <c r="D3983" s="833" t="s">
        <v>6902</v>
      </c>
      <c r="E3983" s="834" t="s">
        <v>3086</v>
      </c>
      <c r="F3983" s="832" t="s">
        <v>2984</v>
      </c>
      <c r="G3983" s="832" t="s">
        <v>3115</v>
      </c>
      <c r="H3983" s="832" t="s">
        <v>630</v>
      </c>
      <c r="I3983" s="832" t="s">
        <v>3116</v>
      </c>
      <c r="J3983" s="832" t="s">
        <v>949</v>
      </c>
      <c r="K3983" s="832" t="s">
        <v>3117</v>
      </c>
      <c r="L3983" s="835">
        <v>34.15</v>
      </c>
      <c r="M3983" s="835">
        <v>478.1</v>
      </c>
      <c r="N3983" s="832">
        <v>14</v>
      </c>
      <c r="O3983" s="836">
        <v>5</v>
      </c>
      <c r="P3983" s="835">
        <v>273.2</v>
      </c>
      <c r="Q3983" s="837">
        <v>0.5714285714285714</v>
      </c>
      <c r="R3983" s="832">
        <v>8</v>
      </c>
      <c r="S3983" s="837">
        <v>0.5714285714285714</v>
      </c>
      <c r="T3983" s="836">
        <v>2</v>
      </c>
      <c r="U3983" s="838">
        <v>0.4</v>
      </c>
    </row>
    <row r="3984" spans="1:21" ht="14.4" customHeight="1" x14ac:dyDescent="0.3">
      <c r="A3984" s="831">
        <v>10</v>
      </c>
      <c r="B3984" s="832" t="s">
        <v>2982</v>
      </c>
      <c r="C3984" s="832" t="s">
        <v>2999</v>
      </c>
      <c r="D3984" s="833" t="s">
        <v>6902</v>
      </c>
      <c r="E3984" s="834" t="s">
        <v>3086</v>
      </c>
      <c r="F3984" s="832" t="s">
        <v>2984</v>
      </c>
      <c r="G3984" s="832" t="s">
        <v>3115</v>
      </c>
      <c r="H3984" s="832" t="s">
        <v>630</v>
      </c>
      <c r="I3984" s="832" t="s">
        <v>3118</v>
      </c>
      <c r="J3984" s="832" t="s">
        <v>949</v>
      </c>
      <c r="K3984" s="832" t="s">
        <v>3117</v>
      </c>
      <c r="L3984" s="835">
        <v>34.15</v>
      </c>
      <c r="M3984" s="835">
        <v>34.15</v>
      </c>
      <c r="N3984" s="832">
        <v>1</v>
      </c>
      <c r="O3984" s="836">
        <v>1</v>
      </c>
      <c r="P3984" s="835">
        <v>34.15</v>
      </c>
      <c r="Q3984" s="837">
        <v>1</v>
      </c>
      <c r="R3984" s="832">
        <v>1</v>
      </c>
      <c r="S3984" s="837">
        <v>1</v>
      </c>
      <c r="T3984" s="836">
        <v>1</v>
      </c>
      <c r="U3984" s="838">
        <v>1</v>
      </c>
    </row>
    <row r="3985" spans="1:21" ht="14.4" customHeight="1" x14ac:dyDescent="0.3">
      <c r="A3985" s="831">
        <v>10</v>
      </c>
      <c r="B3985" s="832" t="s">
        <v>2982</v>
      </c>
      <c r="C3985" s="832" t="s">
        <v>2999</v>
      </c>
      <c r="D3985" s="833" t="s">
        <v>6902</v>
      </c>
      <c r="E3985" s="834" t="s">
        <v>3086</v>
      </c>
      <c r="F3985" s="832" t="s">
        <v>2984</v>
      </c>
      <c r="G3985" s="832" t="s">
        <v>3115</v>
      </c>
      <c r="H3985" s="832" t="s">
        <v>630</v>
      </c>
      <c r="I3985" s="832" t="s">
        <v>6036</v>
      </c>
      <c r="J3985" s="832" t="s">
        <v>949</v>
      </c>
      <c r="K3985" s="832" t="s">
        <v>3117</v>
      </c>
      <c r="L3985" s="835">
        <v>34.15</v>
      </c>
      <c r="M3985" s="835">
        <v>375.65</v>
      </c>
      <c r="N3985" s="832">
        <v>11</v>
      </c>
      <c r="O3985" s="836">
        <v>3.5</v>
      </c>
      <c r="P3985" s="835">
        <v>239.05</v>
      </c>
      <c r="Q3985" s="837">
        <v>0.63636363636363646</v>
      </c>
      <c r="R3985" s="832">
        <v>7</v>
      </c>
      <c r="S3985" s="837">
        <v>0.63636363636363635</v>
      </c>
      <c r="T3985" s="836">
        <v>2</v>
      </c>
      <c r="U3985" s="838">
        <v>0.5714285714285714</v>
      </c>
    </row>
    <row r="3986" spans="1:21" ht="14.4" customHeight="1" x14ac:dyDescent="0.3">
      <c r="A3986" s="831">
        <v>10</v>
      </c>
      <c r="B3986" s="832" t="s">
        <v>2982</v>
      </c>
      <c r="C3986" s="832" t="s">
        <v>2999</v>
      </c>
      <c r="D3986" s="833" t="s">
        <v>6902</v>
      </c>
      <c r="E3986" s="834" t="s">
        <v>3086</v>
      </c>
      <c r="F3986" s="832" t="s">
        <v>2984</v>
      </c>
      <c r="G3986" s="832" t="s">
        <v>4776</v>
      </c>
      <c r="H3986" s="832" t="s">
        <v>630</v>
      </c>
      <c r="I3986" s="832" t="s">
        <v>4777</v>
      </c>
      <c r="J3986" s="832" t="s">
        <v>4778</v>
      </c>
      <c r="K3986" s="832" t="s">
        <v>4779</v>
      </c>
      <c r="L3986" s="835">
        <v>692.29</v>
      </c>
      <c r="M3986" s="835">
        <v>47768.009999999995</v>
      </c>
      <c r="N3986" s="832">
        <v>69</v>
      </c>
      <c r="O3986" s="836">
        <v>2.5</v>
      </c>
      <c r="P3986" s="835">
        <v>31153.049999999996</v>
      </c>
      <c r="Q3986" s="837">
        <v>0.65217391304347827</v>
      </c>
      <c r="R3986" s="832">
        <v>45</v>
      </c>
      <c r="S3986" s="837">
        <v>0.65217391304347827</v>
      </c>
      <c r="T3986" s="836">
        <v>1.5</v>
      </c>
      <c r="U3986" s="838">
        <v>0.6</v>
      </c>
    </row>
    <row r="3987" spans="1:21" ht="14.4" customHeight="1" x14ac:dyDescent="0.3">
      <c r="A3987" s="831">
        <v>10</v>
      </c>
      <c r="B3987" s="832" t="s">
        <v>2982</v>
      </c>
      <c r="C3987" s="832" t="s">
        <v>2999</v>
      </c>
      <c r="D3987" s="833" t="s">
        <v>6902</v>
      </c>
      <c r="E3987" s="834" t="s">
        <v>3086</v>
      </c>
      <c r="F3987" s="832" t="s">
        <v>2984</v>
      </c>
      <c r="G3987" s="832" t="s">
        <v>4776</v>
      </c>
      <c r="H3987" s="832" t="s">
        <v>630</v>
      </c>
      <c r="I3987" s="832" t="s">
        <v>6037</v>
      </c>
      <c r="J3987" s="832" t="s">
        <v>4778</v>
      </c>
      <c r="K3987" s="832" t="s">
        <v>4779</v>
      </c>
      <c r="L3987" s="835">
        <v>692.29</v>
      </c>
      <c r="M3987" s="835">
        <v>8307.48</v>
      </c>
      <c r="N3987" s="832">
        <v>12</v>
      </c>
      <c r="O3987" s="836">
        <v>0.5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10</v>
      </c>
      <c r="B3988" s="832" t="s">
        <v>2982</v>
      </c>
      <c r="C3988" s="832" t="s">
        <v>2999</v>
      </c>
      <c r="D3988" s="833" t="s">
        <v>6902</v>
      </c>
      <c r="E3988" s="834" t="s">
        <v>3086</v>
      </c>
      <c r="F3988" s="832" t="s">
        <v>2984</v>
      </c>
      <c r="G3988" s="832" t="s">
        <v>3524</v>
      </c>
      <c r="H3988" s="832" t="s">
        <v>630</v>
      </c>
      <c r="I3988" s="832" t="s">
        <v>3752</v>
      </c>
      <c r="J3988" s="832" t="s">
        <v>1526</v>
      </c>
      <c r="K3988" s="832" t="s">
        <v>3753</v>
      </c>
      <c r="L3988" s="835">
        <v>760.22</v>
      </c>
      <c r="M3988" s="835">
        <v>12163.52</v>
      </c>
      <c r="N3988" s="832">
        <v>16</v>
      </c>
      <c r="O3988" s="836">
        <v>3.5</v>
      </c>
      <c r="P3988" s="835">
        <v>7602.2</v>
      </c>
      <c r="Q3988" s="837">
        <v>0.625</v>
      </c>
      <c r="R3988" s="832">
        <v>10</v>
      </c>
      <c r="S3988" s="837">
        <v>0.625</v>
      </c>
      <c r="T3988" s="836">
        <v>1.5</v>
      </c>
      <c r="U3988" s="838">
        <v>0.42857142857142855</v>
      </c>
    </row>
    <row r="3989" spans="1:21" ht="14.4" customHeight="1" x14ac:dyDescent="0.3">
      <c r="A3989" s="831">
        <v>10</v>
      </c>
      <c r="B3989" s="832" t="s">
        <v>2982</v>
      </c>
      <c r="C3989" s="832" t="s">
        <v>2999</v>
      </c>
      <c r="D3989" s="833" t="s">
        <v>6902</v>
      </c>
      <c r="E3989" s="834" t="s">
        <v>3086</v>
      </c>
      <c r="F3989" s="832" t="s">
        <v>2984</v>
      </c>
      <c r="G3989" s="832" t="s">
        <v>3524</v>
      </c>
      <c r="H3989" s="832" t="s">
        <v>630</v>
      </c>
      <c r="I3989" s="832" t="s">
        <v>3754</v>
      </c>
      <c r="J3989" s="832" t="s">
        <v>3755</v>
      </c>
      <c r="K3989" s="832" t="s">
        <v>3753</v>
      </c>
      <c r="L3989" s="835">
        <v>760.22</v>
      </c>
      <c r="M3989" s="835">
        <v>3040.88</v>
      </c>
      <c r="N3989" s="832">
        <v>4</v>
      </c>
      <c r="O3989" s="836">
        <v>1</v>
      </c>
      <c r="P3989" s="835">
        <v>3040.88</v>
      </c>
      <c r="Q3989" s="837">
        <v>1</v>
      </c>
      <c r="R3989" s="832">
        <v>4</v>
      </c>
      <c r="S3989" s="837">
        <v>1</v>
      </c>
      <c r="T3989" s="836">
        <v>1</v>
      </c>
      <c r="U3989" s="838">
        <v>1</v>
      </c>
    </row>
    <row r="3990" spans="1:21" ht="14.4" customHeight="1" x14ac:dyDescent="0.3">
      <c r="A3990" s="831">
        <v>10</v>
      </c>
      <c r="B3990" s="832" t="s">
        <v>2982</v>
      </c>
      <c r="C3990" s="832" t="s">
        <v>2999</v>
      </c>
      <c r="D3990" s="833" t="s">
        <v>6902</v>
      </c>
      <c r="E3990" s="834" t="s">
        <v>3086</v>
      </c>
      <c r="F3990" s="832" t="s">
        <v>2984</v>
      </c>
      <c r="G3990" s="832" t="s">
        <v>3524</v>
      </c>
      <c r="H3990" s="832" t="s">
        <v>630</v>
      </c>
      <c r="I3990" s="832" t="s">
        <v>3525</v>
      </c>
      <c r="J3990" s="832" t="s">
        <v>939</v>
      </c>
      <c r="K3990" s="832" t="s">
        <v>3526</v>
      </c>
      <c r="L3990" s="835">
        <v>380.18</v>
      </c>
      <c r="M3990" s="835">
        <v>1520.72</v>
      </c>
      <c r="N3990" s="832">
        <v>4</v>
      </c>
      <c r="O3990" s="836">
        <v>1</v>
      </c>
      <c r="P3990" s="835">
        <v>1520.72</v>
      </c>
      <c r="Q3990" s="837">
        <v>1</v>
      </c>
      <c r="R3990" s="832">
        <v>4</v>
      </c>
      <c r="S3990" s="837">
        <v>1</v>
      </c>
      <c r="T3990" s="836">
        <v>1</v>
      </c>
      <c r="U3990" s="838">
        <v>1</v>
      </c>
    </row>
    <row r="3991" spans="1:21" ht="14.4" customHeight="1" x14ac:dyDescent="0.3">
      <c r="A3991" s="831">
        <v>10</v>
      </c>
      <c r="B3991" s="832" t="s">
        <v>2982</v>
      </c>
      <c r="C3991" s="832" t="s">
        <v>2999</v>
      </c>
      <c r="D3991" s="833" t="s">
        <v>6902</v>
      </c>
      <c r="E3991" s="834" t="s">
        <v>3086</v>
      </c>
      <c r="F3991" s="832" t="s">
        <v>2984</v>
      </c>
      <c r="G3991" s="832" t="s">
        <v>3757</v>
      </c>
      <c r="H3991" s="832" t="s">
        <v>630</v>
      </c>
      <c r="I3991" s="832" t="s">
        <v>3758</v>
      </c>
      <c r="J3991" s="832" t="s">
        <v>1395</v>
      </c>
      <c r="K3991" s="832" t="s">
        <v>3759</v>
      </c>
      <c r="L3991" s="835">
        <v>0</v>
      </c>
      <c r="M3991" s="835">
        <v>0</v>
      </c>
      <c r="N3991" s="832">
        <v>2</v>
      </c>
      <c r="O3991" s="836">
        <v>1</v>
      </c>
      <c r="P3991" s="835">
        <v>0</v>
      </c>
      <c r="Q3991" s="837"/>
      <c r="R3991" s="832">
        <v>2</v>
      </c>
      <c r="S3991" s="837">
        <v>1</v>
      </c>
      <c r="T3991" s="836">
        <v>1</v>
      </c>
      <c r="U3991" s="838">
        <v>1</v>
      </c>
    </row>
    <row r="3992" spans="1:21" ht="14.4" customHeight="1" x14ac:dyDescent="0.3">
      <c r="A3992" s="831">
        <v>10</v>
      </c>
      <c r="B3992" s="832" t="s">
        <v>2982</v>
      </c>
      <c r="C3992" s="832" t="s">
        <v>2999</v>
      </c>
      <c r="D3992" s="833" t="s">
        <v>6902</v>
      </c>
      <c r="E3992" s="834" t="s">
        <v>3086</v>
      </c>
      <c r="F3992" s="832" t="s">
        <v>2984</v>
      </c>
      <c r="G3992" s="832" t="s">
        <v>3757</v>
      </c>
      <c r="H3992" s="832" t="s">
        <v>630</v>
      </c>
      <c r="I3992" s="832" t="s">
        <v>3903</v>
      </c>
      <c r="J3992" s="832" t="s">
        <v>3904</v>
      </c>
      <c r="K3992" s="832" t="s">
        <v>3905</v>
      </c>
      <c r="L3992" s="835">
        <v>0</v>
      </c>
      <c r="M3992" s="835">
        <v>0</v>
      </c>
      <c r="N3992" s="832">
        <v>2</v>
      </c>
      <c r="O3992" s="836">
        <v>0.5</v>
      </c>
      <c r="P3992" s="835">
        <v>0</v>
      </c>
      <c r="Q3992" s="837"/>
      <c r="R3992" s="832">
        <v>2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10</v>
      </c>
      <c r="B3993" s="832" t="s">
        <v>2982</v>
      </c>
      <c r="C3993" s="832" t="s">
        <v>2999</v>
      </c>
      <c r="D3993" s="833" t="s">
        <v>6902</v>
      </c>
      <c r="E3993" s="834" t="s">
        <v>3086</v>
      </c>
      <c r="F3993" s="832" t="s">
        <v>2984</v>
      </c>
      <c r="G3993" s="832" t="s">
        <v>3133</v>
      </c>
      <c r="H3993" s="832" t="s">
        <v>630</v>
      </c>
      <c r="I3993" s="832" t="s">
        <v>4115</v>
      </c>
      <c r="J3993" s="832" t="s">
        <v>4116</v>
      </c>
      <c r="K3993" s="832" t="s">
        <v>3110</v>
      </c>
      <c r="L3993" s="835">
        <v>207.45</v>
      </c>
      <c r="M3993" s="835">
        <v>207.45</v>
      </c>
      <c r="N3993" s="832">
        <v>1</v>
      </c>
      <c r="O3993" s="836">
        <v>0.5</v>
      </c>
      <c r="P3993" s="835">
        <v>207.45</v>
      </c>
      <c r="Q3993" s="837">
        <v>1</v>
      </c>
      <c r="R3993" s="832">
        <v>1</v>
      </c>
      <c r="S3993" s="837">
        <v>1</v>
      </c>
      <c r="T3993" s="836">
        <v>0.5</v>
      </c>
      <c r="U3993" s="838">
        <v>1</v>
      </c>
    </row>
    <row r="3994" spans="1:21" ht="14.4" customHeight="1" x14ac:dyDescent="0.3">
      <c r="A3994" s="831">
        <v>10</v>
      </c>
      <c r="B3994" s="832" t="s">
        <v>2982</v>
      </c>
      <c r="C3994" s="832" t="s">
        <v>2999</v>
      </c>
      <c r="D3994" s="833" t="s">
        <v>6902</v>
      </c>
      <c r="E3994" s="834" t="s">
        <v>3086</v>
      </c>
      <c r="F3994" s="832" t="s">
        <v>2984</v>
      </c>
      <c r="G3994" s="832" t="s">
        <v>3155</v>
      </c>
      <c r="H3994" s="832" t="s">
        <v>689</v>
      </c>
      <c r="I3994" s="832" t="s">
        <v>2710</v>
      </c>
      <c r="J3994" s="832" t="s">
        <v>2711</v>
      </c>
      <c r="K3994" s="832" t="s">
        <v>2712</v>
      </c>
      <c r="L3994" s="835">
        <v>141.25</v>
      </c>
      <c r="M3994" s="835">
        <v>2401.25</v>
      </c>
      <c r="N3994" s="832">
        <v>17</v>
      </c>
      <c r="O3994" s="836">
        <v>3.5</v>
      </c>
      <c r="P3994" s="835">
        <v>1836.25</v>
      </c>
      <c r="Q3994" s="837">
        <v>0.76470588235294112</v>
      </c>
      <c r="R3994" s="832">
        <v>13</v>
      </c>
      <c r="S3994" s="837">
        <v>0.76470588235294112</v>
      </c>
      <c r="T3994" s="836">
        <v>3</v>
      </c>
      <c r="U3994" s="838">
        <v>0.8571428571428571</v>
      </c>
    </row>
    <row r="3995" spans="1:21" ht="14.4" customHeight="1" x14ac:dyDescent="0.3">
      <c r="A3995" s="831">
        <v>10</v>
      </c>
      <c r="B3995" s="832" t="s">
        <v>2982</v>
      </c>
      <c r="C3995" s="832" t="s">
        <v>2999</v>
      </c>
      <c r="D3995" s="833" t="s">
        <v>6902</v>
      </c>
      <c r="E3995" s="834" t="s">
        <v>3086</v>
      </c>
      <c r="F3995" s="832" t="s">
        <v>2984</v>
      </c>
      <c r="G3995" s="832" t="s">
        <v>3837</v>
      </c>
      <c r="H3995" s="832" t="s">
        <v>630</v>
      </c>
      <c r="I3995" s="832" t="s">
        <v>5834</v>
      </c>
      <c r="J3995" s="832" t="s">
        <v>4029</v>
      </c>
      <c r="K3995" s="832" t="s">
        <v>4030</v>
      </c>
      <c r="L3995" s="835">
        <v>1472.61</v>
      </c>
      <c r="M3995" s="835">
        <v>2945.22</v>
      </c>
      <c r="N3995" s="832">
        <v>2</v>
      </c>
      <c r="O3995" s="836">
        <v>1.5</v>
      </c>
      <c r="P3995" s="835">
        <v>2945.22</v>
      </c>
      <c r="Q3995" s="837">
        <v>1</v>
      </c>
      <c r="R3995" s="832">
        <v>2</v>
      </c>
      <c r="S3995" s="837">
        <v>1</v>
      </c>
      <c r="T3995" s="836">
        <v>1.5</v>
      </c>
      <c r="U3995" s="838">
        <v>1</v>
      </c>
    </row>
    <row r="3996" spans="1:21" ht="14.4" customHeight="1" x14ac:dyDescent="0.3">
      <c r="A3996" s="831">
        <v>10</v>
      </c>
      <c r="B3996" s="832" t="s">
        <v>2982</v>
      </c>
      <c r="C3996" s="832" t="s">
        <v>2999</v>
      </c>
      <c r="D3996" s="833" t="s">
        <v>6902</v>
      </c>
      <c r="E3996" s="834" t="s">
        <v>3086</v>
      </c>
      <c r="F3996" s="832" t="s">
        <v>2984</v>
      </c>
      <c r="G3996" s="832" t="s">
        <v>3837</v>
      </c>
      <c r="H3996" s="832" t="s">
        <v>630</v>
      </c>
      <c r="I3996" s="832" t="s">
        <v>4028</v>
      </c>
      <c r="J3996" s="832" t="s">
        <v>4029</v>
      </c>
      <c r="K3996" s="832" t="s">
        <v>4030</v>
      </c>
      <c r="L3996" s="835">
        <v>1472.61</v>
      </c>
      <c r="M3996" s="835">
        <v>2945.22</v>
      </c>
      <c r="N3996" s="832">
        <v>2</v>
      </c>
      <c r="O3996" s="836">
        <v>2</v>
      </c>
      <c r="P3996" s="835">
        <v>2945.22</v>
      </c>
      <c r="Q3996" s="837">
        <v>1</v>
      </c>
      <c r="R3996" s="832">
        <v>2</v>
      </c>
      <c r="S3996" s="837">
        <v>1</v>
      </c>
      <c r="T3996" s="836">
        <v>2</v>
      </c>
      <c r="U3996" s="838">
        <v>1</v>
      </c>
    </row>
    <row r="3997" spans="1:21" ht="14.4" customHeight="1" x14ac:dyDescent="0.3">
      <c r="A3997" s="831">
        <v>10</v>
      </c>
      <c r="B3997" s="832" t="s">
        <v>2982</v>
      </c>
      <c r="C3997" s="832" t="s">
        <v>2999</v>
      </c>
      <c r="D3997" s="833" t="s">
        <v>6902</v>
      </c>
      <c r="E3997" s="834" t="s">
        <v>3086</v>
      </c>
      <c r="F3997" s="832" t="s">
        <v>2984</v>
      </c>
      <c r="G3997" s="832" t="s">
        <v>3837</v>
      </c>
      <c r="H3997" s="832" t="s">
        <v>630</v>
      </c>
      <c r="I3997" s="832" t="s">
        <v>4961</v>
      </c>
      <c r="J3997" s="832" t="s">
        <v>4962</v>
      </c>
      <c r="K3997" s="832" t="s">
        <v>3976</v>
      </c>
      <c r="L3997" s="835">
        <v>1472.61</v>
      </c>
      <c r="M3997" s="835">
        <v>5890.44</v>
      </c>
      <c r="N3997" s="832">
        <v>4</v>
      </c>
      <c r="O3997" s="836">
        <v>2</v>
      </c>
      <c r="P3997" s="835">
        <v>4417.83</v>
      </c>
      <c r="Q3997" s="837">
        <v>0.75</v>
      </c>
      <c r="R3997" s="832">
        <v>3</v>
      </c>
      <c r="S3997" s="837">
        <v>0.75</v>
      </c>
      <c r="T3997" s="836">
        <v>1.5</v>
      </c>
      <c r="U3997" s="838">
        <v>0.75</v>
      </c>
    </row>
    <row r="3998" spans="1:21" ht="14.4" customHeight="1" x14ac:dyDescent="0.3">
      <c r="A3998" s="831">
        <v>10</v>
      </c>
      <c r="B3998" s="832" t="s">
        <v>2982</v>
      </c>
      <c r="C3998" s="832" t="s">
        <v>2999</v>
      </c>
      <c r="D3998" s="833" t="s">
        <v>6902</v>
      </c>
      <c r="E3998" s="834" t="s">
        <v>3086</v>
      </c>
      <c r="F3998" s="832" t="s">
        <v>2984</v>
      </c>
      <c r="G3998" s="832" t="s">
        <v>3837</v>
      </c>
      <c r="H3998" s="832" t="s">
        <v>689</v>
      </c>
      <c r="I3998" s="832" t="s">
        <v>4132</v>
      </c>
      <c r="J3998" s="832" t="s">
        <v>3839</v>
      </c>
      <c r="K3998" s="832" t="s">
        <v>4030</v>
      </c>
      <c r="L3998" s="835">
        <v>1472.61</v>
      </c>
      <c r="M3998" s="835">
        <v>2945.22</v>
      </c>
      <c r="N3998" s="832">
        <v>2</v>
      </c>
      <c r="O3998" s="836">
        <v>1</v>
      </c>
      <c r="P3998" s="835">
        <v>2945.22</v>
      </c>
      <c r="Q3998" s="837">
        <v>1</v>
      </c>
      <c r="R3998" s="832">
        <v>2</v>
      </c>
      <c r="S3998" s="837">
        <v>1</v>
      </c>
      <c r="T3998" s="836">
        <v>1</v>
      </c>
      <c r="U3998" s="838">
        <v>1</v>
      </c>
    </row>
    <row r="3999" spans="1:21" ht="14.4" customHeight="1" x14ac:dyDescent="0.3">
      <c r="A3999" s="831">
        <v>10</v>
      </c>
      <c r="B3999" s="832" t="s">
        <v>2982</v>
      </c>
      <c r="C3999" s="832" t="s">
        <v>2999</v>
      </c>
      <c r="D3999" s="833" t="s">
        <v>6902</v>
      </c>
      <c r="E3999" s="834" t="s">
        <v>3086</v>
      </c>
      <c r="F3999" s="832" t="s">
        <v>2984</v>
      </c>
      <c r="G3999" s="832" t="s">
        <v>3501</v>
      </c>
      <c r="H3999" s="832" t="s">
        <v>630</v>
      </c>
      <c r="I3999" s="832" t="s">
        <v>5078</v>
      </c>
      <c r="J3999" s="832" t="s">
        <v>1469</v>
      </c>
      <c r="K3999" s="832" t="s">
        <v>5079</v>
      </c>
      <c r="L3999" s="835">
        <v>374.79</v>
      </c>
      <c r="M3999" s="835">
        <v>5621.85</v>
      </c>
      <c r="N3999" s="832">
        <v>15</v>
      </c>
      <c r="O3999" s="836">
        <v>1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10</v>
      </c>
      <c r="B4000" s="832" t="s">
        <v>2982</v>
      </c>
      <c r="C4000" s="832" t="s">
        <v>2999</v>
      </c>
      <c r="D4000" s="833" t="s">
        <v>6902</v>
      </c>
      <c r="E4000" s="834" t="s">
        <v>3086</v>
      </c>
      <c r="F4000" s="832" t="s">
        <v>2984</v>
      </c>
      <c r="G4000" s="832" t="s">
        <v>3501</v>
      </c>
      <c r="H4000" s="832" t="s">
        <v>630</v>
      </c>
      <c r="I4000" s="832" t="s">
        <v>3919</v>
      </c>
      <c r="J4000" s="832" t="s">
        <v>1469</v>
      </c>
      <c r="K4000" s="832" t="s">
        <v>3920</v>
      </c>
      <c r="L4000" s="835">
        <v>374.79</v>
      </c>
      <c r="M4000" s="835">
        <v>47598.33</v>
      </c>
      <c r="N4000" s="832">
        <v>127</v>
      </c>
      <c r="O4000" s="836">
        <v>6.5</v>
      </c>
      <c r="P4000" s="835">
        <v>41976.480000000003</v>
      </c>
      <c r="Q4000" s="837">
        <v>0.88188976377952755</v>
      </c>
      <c r="R4000" s="832">
        <v>112</v>
      </c>
      <c r="S4000" s="837">
        <v>0.88188976377952755</v>
      </c>
      <c r="T4000" s="836">
        <v>6</v>
      </c>
      <c r="U4000" s="838">
        <v>0.92307692307692313</v>
      </c>
    </row>
    <row r="4001" spans="1:21" ht="14.4" customHeight="1" x14ac:dyDescent="0.3">
      <c r="A4001" s="831">
        <v>10</v>
      </c>
      <c r="B4001" s="832" t="s">
        <v>2982</v>
      </c>
      <c r="C4001" s="832" t="s">
        <v>2999</v>
      </c>
      <c r="D4001" s="833" t="s">
        <v>6902</v>
      </c>
      <c r="E4001" s="834" t="s">
        <v>3086</v>
      </c>
      <c r="F4001" s="832" t="s">
        <v>2984</v>
      </c>
      <c r="G4001" s="832" t="s">
        <v>3501</v>
      </c>
      <c r="H4001" s="832" t="s">
        <v>630</v>
      </c>
      <c r="I4001" s="832" t="s">
        <v>5071</v>
      </c>
      <c r="J4001" s="832" t="s">
        <v>1469</v>
      </c>
      <c r="K4001" s="832" t="s">
        <v>3920</v>
      </c>
      <c r="L4001" s="835">
        <v>374.79</v>
      </c>
      <c r="M4001" s="835">
        <v>95571.450000000012</v>
      </c>
      <c r="N4001" s="832">
        <v>255</v>
      </c>
      <c r="O4001" s="836">
        <v>12</v>
      </c>
      <c r="P4001" s="835">
        <v>59966.400000000009</v>
      </c>
      <c r="Q4001" s="837">
        <v>0.62745098039215685</v>
      </c>
      <c r="R4001" s="832">
        <v>160</v>
      </c>
      <c r="S4001" s="837">
        <v>0.62745098039215685</v>
      </c>
      <c r="T4001" s="836">
        <v>7.5</v>
      </c>
      <c r="U4001" s="838">
        <v>0.625</v>
      </c>
    </row>
    <row r="4002" spans="1:21" ht="14.4" customHeight="1" x14ac:dyDescent="0.3">
      <c r="A4002" s="831">
        <v>10</v>
      </c>
      <c r="B4002" s="832" t="s">
        <v>2982</v>
      </c>
      <c r="C4002" s="832" t="s">
        <v>2999</v>
      </c>
      <c r="D4002" s="833" t="s">
        <v>6902</v>
      </c>
      <c r="E4002" s="834" t="s">
        <v>3086</v>
      </c>
      <c r="F4002" s="832" t="s">
        <v>2984</v>
      </c>
      <c r="G4002" s="832" t="s">
        <v>3501</v>
      </c>
      <c r="H4002" s="832" t="s">
        <v>630</v>
      </c>
      <c r="I4002" s="832" t="s">
        <v>6027</v>
      </c>
      <c r="J4002" s="832" t="s">
        <v>1466</v>
      </c>
      <c r="K4002" s="832" t="s">
        <v>3503</v>
      </c>
      <c r="L4002" s="835">
        <v>239.96</v>
      </c>
      <c r="M4002" s="835">
        <v>20876.52</v>
      </c>
      <c r="N4002" s="832">
        <v>87</v>
      </c>
      <c r="O4002" s="836">
        <v>5.5</v>
      </c>
      <c r="P4002" s="835">
        <v>16077.32</v>
      </c>
      <c r="Q4002" s="837">
        <v>0.77011494252873558</v>
      </c>
      <c r="R4002" s="832">
        <v>67</v>
      </c>
      <c r="S4002" s="837">
        <v>0.77011494252873558</v>
      </c>
      <c r="T4002" s="836">
        <v>4</v>
      </c>
      <c r="U4002" s="838">
        <v>0.72727272727272729</v>
      </c>
    </row>
    <row r="4003" spans="1:21" ht="14.4" customHeight="1" x14ac:dyDescent="0.3">
      <c r="A4003" s="831">
        <v>10</v>
      </c>
      <c r="B4003" s="832" t="s">
        <v>2982</v>
      </c>
      <c r="C4003" s="832" t="s">
        <v>2999</v>
      </c>
      <c r="D4003" s="833" t="s">
        <v>6902</v>
      </c>
      <c r="E4003" s="834" t="s">
        <v>3086</v>
      </c>
      <c r="F4003" s="832" t="s">
        <v>2984</v>
      </c>
      <c r="G4003" s="832" t="s">
        <v>3501</v>
      </c>
      <c r="H4003" s="832" t="s">
        <v>630</v>
      </c>
      <c r="I4003" s="832" t="s">
        <v>3502</v>
      </c>
      <c r="J4003" s="832" t="s">
        <v>1466</v>
      </c>
      <c r="K4003" s="832" t="s">
        <v>3503</v>
      </c>
      <c r="L4003" s="835">
        <v>239.96</v>
      </c>
      <c r="M4003" s="835">
        <v>8398.6</v>
      </c>
      <c r="N4003" s="832">
        <v>35</v>
      </c>
      <c r="O4003" s="836">
        <v>2</v>
      </c>
      <c r="P4003" s="835">
        <v>2399.6</v>
      </c>
      <c r="Q4003" s="837">
        <v>0.2857142857142857</v>
      </c>
      <c r="R4003" s="832">
        <v>10</v>
      </c>
      <c r="S4003" s="837">
        <v>0.2857142857142857</v>
      </c>
      <c r="T4003" s="836">
        <v>0.5</v>
      </c>
      <c r="U4003" s="838">
        <v>0.25</v>
      </c>
    </row>
    <row r="4004" spans="1:21" ht="14.4" customHeight="1" x14ac:dyDescent="0.3">
      <c r="A4004" s="831">
        <v>10</v>
      </c>
      <c r="B4004" s="832" t="s">
        <v>2982</v>
      </c>
      <c r="C4004" s="832" t="s">
        <v>2999</v>
      </c>
      <c r="D4004" s="833" t="s">
        <v>6902</v>
      </c>
      <c r="E4004" s="834" t="s">
        <v>3086</v>
      </c>
      <c r="F4004" s="832" t="s">
        <v>2984</v>
      </c>
      <c r="G4004" s="832" t="s">
        <v>4133</v>
      </c>
      <c r="H4004" s="832" t="s">
        <v>630</v>
      </c>
      <c r="I4004" s="832" t="s">
        <v>4134</v>
      </c>
      <c r="J4004" s="832" t="s">
        <v>4135</v>
      </c>
      <c r="K4004" s="832" t="s">
        <v>4136</v>
      </c>
      <c r="L4004" s="835">
        <v>60.88</v>
      </c>
      <c r="M4004" s="835">
        <v>60.88</v>
      </c>
      <c r="N4004" s="832">
        <v>1</v>
      </c>
      <c r="O4004" s="836">
        <v>1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10</v>
      </c>
      <c r="B4005" s="832" t="s">
        <v>2982</v>
      </c>
      <c r="C4005" s="832" t="s">
        <v>2999</v>
      </c>
      <c r="D4005" s="833" t="s">
        <v>6902</v>
      </c>
      <c r="E4005" s="834" t="s">
        <v>3086</v>
      </c>
      <c r="F4005" s="832" t="s">
        <v>2984</v>
      </c>
      <c r="G4005" s="832" t="s">
        <v>3161</v>
      </c>
      <c r="H4005" s="832" t="s">
        <v>630</v>
      </c>
      <c r="I4005" s="832" t="s">
        <v>6038</v>
      </c>
      <c r="J4005" s="832" t="s">
        <v>6039</v>
      </c>
      <c r="K4005" s="832" t="s">
        <v>6040</v>
      </c>
      <c r="L4005" s="835">
        <v>64.5</v>
      </c>
      <c r="M4005" s="835">
        <v>129</v>
      </c>
      <c r="N4005" s="832">
        <v>2</v>
      </c>
      <c r="O4005" s="836">
        <v>0.5</v>
      </c>
      <c r="P4005" s="835">
        <v>129</v>
      </c>
      <c r="Q4005" s="837">
        <v>1</v>
      </c>
      <c r="R4005" s="832">
        <v>2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10</v>
      </c>
      <c r="B4006" s="832" t="s">
        <v>2982</v>
      </c>
      <c r="C4006" s="832" t="s">
        <v>2999</v>
      </c>
      <c r="D4006" s="833" t="s">
        <v>6902</v>
      </c>
      <c r="E4006" s="834" t="s">
        <v>3086</v>
      </c>
      <c r="F4006" s="832" t="s">
        <v>2984</v>
      </c>
      <c r="G4006" s="832" t="s">
        <v>3161</v>
      </c>
      <c r="H4006" s="832" t="s">
        <v>630</v>
      </c>
      <c r="I4006" s="832" t="s">
        <v>3162</v>
      </c>
      <c r="J4006" s="832" t="s">
        <v>1177</v>
      </c>
      <c r="K4006" s="832" t="s">
        <v>3163</v>
      </c>
      <c r="L4006" s="835">
        <v>301.2</v>
      </c>
      <c r="M4006" s="835">
        <v>602.4</v>
      </c>
      <c r="N4006" s="832">
        <v>2</v>
      </c>
      <c r="O4006" s="836">
        <v>1</v>
      </c>
      <c r="P4006" s="835">
        <v>602.4</v>
      </c>
      <c r="Q4006" s="837">
        <v>1</v>
      </c>
      <c r="R4006" s="832">
        <v>2</v>
      </c>
      <c r="S4006" s="837">
        <v>1</v>
      </c>
      <c r="T4006" s="836">
        <v>1</v>
      </c>
      <c r="U4006" s="838">
        <v>1</v>
      </c>
    </row>
    <row r="4007" spans="1:21" ht="14.4" customHeight="1" x14ac:dyDescent="0.3">
      <c r="A4007" s="831">
        <v>10</v>
      </c>
      <c r="B4007" s="832" t="s">
        <v>2982</v>
      </c>
      <c r="C4007" s="832" t="s">
        <v>2999</v>
      </c>
      <c r="D4007" s="833" t="s">
        <v>6902</v>
      </c>
      <c r="E4007" s="834" t="s">
        <v>3086</v>
      </c>
      <c r="F4007" s="832" t="s">
        <v>2984</v>
      </c>
      <c r="G4007" s="832" t="s">
        <v>3161</v>
      </c>
      <c r="H4007" s="832" t="s">
        <v>630</v>
      </c>
      <c r="I4007" s="832" t="s">
        <v>3162</v>
      </c>
      <c r="J4007" s="832" t="s">
        <v>1177</v>
      </c>
      <c r="K4007" s="832" t="s">
        <v>3163</v>
      </c>
      <c r="L4007" s="835">
        <v>103.67</v>
      </c>
      <c r="M4007" s="835">
        <v>103.67</v>
      </c>
      <c r="N4007" s="832">
        <v>1</v>
      </c>
      <c r="O4007" s="836">
        <v>0.5</v>
      </c>
      <c r="P4007" s="835">
        <v>103.67</v>
      </c>
      <c r="Q4007" s="837">
        <v>1</v>
      </c>
      <c r="R4007" s="832">
        <v>1</v>
      </c>
      <c r="S4007" s="837">
        <v>1</v>
      </c>
      <c r="T4007" s="836">
        <v>0.5</v>
      </c>
      <c r="U4007" s="838">
        <v>1</v>
      </c>
    </row>
    <row r="4008" spans="1:21" ht="14.4" customHeight="1" x14ac:dyDescent="0.3">
      <c r="A4008" s="831">
        <v>10</v>
      </c>
      <c r="B4008" s="832" t="s">
        <v>2982</v>
      </c>
      <c r="C4008" s="832" t="s">
        <v>2999</v>
      </c>
      <c r="D4008" s="833" t="s">
        <v>6902</v>
      </c>
      <c r="E4008" s="834" t="s">
        <v>3086</v>
      </c>
      <c r="F4008" s="832" t="s">
        <v>2984</v>
      </c>
      <c r="G4008" s="832" t="s">
        <v>3161</v>
      </c>
      <c r="H4008" s="832" t="s">
        <v>630</v>
      </c>
      <c r="I4008" s="832" t="s">
        <v>4031</v>
      </c>
      <c r="J4008" s="832" t="s">
        <v>4032</v>
      </c>
      <c r="K4008" s="832" t="s">
        <v>4033</v>
      </c>
      <c r="L4008" s="835">
        <v>115.18</v>
      </c>
      <c r="M4008" s="835">
        <v>345.54</v>
      </c>
      <c r="N4008" s="832">
        <v>3</v>
      </c>
      <c r="O4008" s="836">
        <v>1.5</v>
      </c>
      <c r="P4008" s="835">
        <v>115.18</v>
      </c>
      <c r="Q4008" s="837">
        <v>0.33333333333333331</v>
      </c>
      <c r="R4008" s="832">
        <v>1</v>
      </c>
      <c r="S4008" s="837">
        <v>0.33333333333333331</v>
      </c>
      <c r="T4008" s="836">
        <v>0.5</v>
      </c>
      <c r="U4008" s="838">
        <v>0.33333333333333331</v>
      </c>
    </row>
    <row r="4009" spans="1:21" ht="14.4" customHeight="1" x14ac:dyDescent="0.3">
      <c r="A4009" s="831">
        <v>10</v>
      </c>
      <c r="B4009" s="832" t="s">
        <v>2982</v>
      </c>
      <c r="C4009" s="832" t="s">
        <v>2999</v>
      </c>
      <c r="D4009" s="833" t="s">
        <v>6902</v>
      </c>
      <c r="E4009" s="834" t="s">
        <v>3086</v>
      </c>
      <c r="F4009" s="832" t="s">
        <v>2984</v>
      </c>
      <c r="G4009" s="832" t="s">
        <v>3161</v>
      </c>
      <c r="H4009" s="832" t="s">
        <v>630</v>
      </c>
      <c r="I4009" s="832" t="s">
        <v>4031</v>
      </c>
      <c r="J4009" s="832" t="s">
        <v>4032</v>
      </c>
      <c r="K4009" s="832" t="s">
        <v>4033</v>
      </c>
      <c r="L4009" s="835">
        <v>205.84</v>
      </c>
      <c r="M4009" s="835">
        <v>411.68</v>
      </c>
      <c r="N4009" s="832">
        <v>2</v>
      </c>
      <c r="O4009" s="836">
        <v>1.5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10</v>
      </c>
      <c r="B4010" s="832" t="s">
        <v>2982</v>
      </c>
      <c r="C4010" s="832" t="s">
        <v>2999</v>
      </c>
      <c r="D4010" s="833" t="s">
        <v>6902</v>
      </c>
      <c r="E4010" s="834" t="s">
        <v>3086</v>
      </c>
      <c r="F4010" s="832" t="s">
        <v>2984</v>
      </c>
      <c r="G4010" s="832" t="s">
        <v>3161</v>
      </c>
      <c r="H4010" s="832" t="s">
        <v>630</v>
      </c>
      <c r="I4010" s="832" t="s">
        <v>3367</v>
      </c>
      <c r="J4010" s="832" t="s">
        <v>1177</v>
      </c>
      <c r="K4010" s="832" t="s">
        <v>3163</v>
      </c>
      <c r="L4010" s="835">
        <v>185.26</v>
      </c>
      <c r="M4010" s="835">
        <v>370.52</v>
      </c>
      <c r="N4010" s="832">
        <v>2</v>
      </c>
      <c r="O4010" s="836">
        <v>1</v>
      </c>
      <c r="P4010" s="835">
        <v>370.52</v>
      </c>
      <c r="Q4010" s="837">
        <v>1</v>
      </c>
      <c r="R4010" s="832">
        <v>2</v>
      </c>
      <c r="S4010" s="837">
        <v>1</v>
      </c>
      <c r="T4010" s="836">
        <v>1</v>
      </c>
      <c r="U4010" s="838">
        <v>1</v>
      </c>
    </row>
    <row r="4011" spans="1:21" ht="14.4" customHeight="1" x14ac:dyDescent="0.3">
      <c r="A4011" s="831">
        <v>10</v>
      </c>
      <c r="B4011" s="832" t="s">
        <v>2982</v>
      </c>
      <c r="C4011" s="832" t="s">
        <v>2999</v>
      </c>
      <c r="D4011" s="833" t="s">
        <v>6902</v>
      </c>
      <c r="E4011" s="834" t="s">
        <v>3086</v>
      </c>
      <c r="F4011" s="832" t="s">
        <v>2984</v>
      </c>
      <c r="G4011" s="832" t="s">
        <v>3161</v>
      </c>
      <c r="H4011" s="832" t="s">
        <v>630</v>
      </c>
      <c r="I4011" s="832" t="s">
        <v>3367</v>
      </c>
      <c r="J4011" s="832" t="s">
        <v>1177</v>
      </c>
      <c r="K4011" s="832" t="s">
        <v>3163</v>
      </c>
      <c r="L4011" s="835">
        <v>103.67</v>
      </c>
      <c r="M4011" s="835">
        <v>414.68</v>
      </c>
      <c r="N4011" s="832">
        <v>4</v>
      </c>
      <c r="O4011" s="836">
        <v>2</v>
      </c>
      <c r="P4011" s="835">
        <v>311.01</v>
      </c>
      <c r="Q4011" s="837">
        <v>0.75</v>
      </c>
      <c r="R4011" s="832">
        <v>3</v>
      </c>
      <c r="S4011" s="837">
        <v>0.75</v>
      </c>
      <c r="T4011" s="836">
        <v>1.5</v>
      </c>
      <c r="U4011" s="838">
        <v>0.75</v>
      </c>
    </row>
    <row r="4012" spans="1:21" ht="14.4" customHeight="1" x14ac:dyDescent="0.3">
      <c r="A4012" s="831">
        <v>10</v>
      </c>
      <c r="B4012" s="832" t="s">
        <v>2982</v>
      </c>
      <c r="C4012" s="832" t="s">
        <v>2999</v>
      </c>
      <c r="D4012" s="833" t="s">
        <v>6902</v>
      </c>
      <c r="E4012" s="834" t="s">
        <v>3086</v>
      </c>
      <c r="F4012" s="832" t="s">
        <v>2984</v>
      </c>
      <c r="G4012" s="832" t="s">
        <v>3161</v>
      </c>
      <c r="H4012" s="832" t="s">
        <v>630</v>
      </c>
      <c r="I4012" s="832" t="s">
        <v>3368</v>
      </c>
      <c r="J4012" s="832" t="s">
        <v>1177</v>
      </c>
      <c r="K4012" s="832" t="s">
        <v>3163</v>
      </c>
      <c r="L4012" s="835">
        <v>301.2</v>
      </c>
      <c r="M4012" s="835">
        <v>301.2</v>
      </c>
      <c r="N4012" s="832">
        <v>1</v>
      </c>
      <c r="O4012" s="836">
        <v>0.5</v>
      </c>
      <c r="P4012" s="835">
        <v>301.2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10</v>
      </c>
      <c r="B4013" s="832" t="s">
        <v>2982</v>
      </c>
      <c r="C4013" s="832" t="s">
        <v>2999</v>
      </c>
      <c r="D4013" s="833" t="s">
        <v>6902</v>
      </c>
      <c r="E4013" s="834" t="s">
        <v>3086</v>
      </c>
      <c r="F4013" s="832" t="s">
        <v>2984</v>
      </c>
      <c r="G4013" s="832" t="s">
        <v>3161</v>
      </c>
      <c r="H4013" s="832" t="s">
        <v>630</v>
      </c>
      <c r="I4013" s="832" t="s">
        <v>3368</v>
      </c>
      <c r="J4013" s="832" t="s">
        <v>1177</v>
      </c>
      <c r="K4013" s="832" t="s">
        <v>3163</v>
      </c>
      <c r="L4013" s="835">
        <v>103.67</v>
      </c>
      <c r="M4013" s="835">
        <v>207.34</v>
      </c>
      <c r="N4013" s="832">
        <v>2</v>
      </c>
      <c r="O4013" s="836">
        <v>1</v>
      </c>
      <c r="P4013" s="835">
        <v>103.67</v>
      </c>
      <c r="Q4013" s="837">
        <v>0.5</v>
      </c>
      <c r="R4013" s="832">
        <v>1</v>
      </c>
      <c r="S4013" s="837">
        <v>0.5</v>
      </c>
      <c r="T4013" s="836">
        <v>0.5</v>
      </c>
      <c r="U4013" s="838">
        <v>0.5</v>
      </c>
    </row>
    <row r="4014" spans="1:21" ht="14.4" customHeight="1" x14ac:dyDescent="0.3">
      <c r="A4014" s="831">
        <v>10</v>
      </c>
      <c r="B4014" s="832" t="s">
        <v>2982</v>
      </c>
      <c r="C4014" s="832" t="s">
        <v>2999</v>
      </c>
      <c r="D4014" s="833" t="s">
        <v>6902</v>
      </c>
      <c r="E4014" s="834" t="s">
        <v>3086</v>
      </c>
      <c r="F4014" s="832" t="s">
        <v>2984</v>
      </c>
      <c r="G4014" s="832" t="s">
        <v>3161</v>
      </c>
      <c r="H4014" s="832" t="s">
        <v>630</v>
      </c>
      <c r="I4014" s="832" t="s">
        <v>6041</v>
      </c>
      <c r="J4014" s="832" t="s">
        <v>6039</v>
      </c>
      <c r="K4014" s="832" t="s">
        <v>6042</v>
      </c>
      <c r="L4014" s="835">
        <v>207.16</v>
      </c>
      <c r="M4014" s="835">
        <v>207.16</v>
      </c>
      <c r="N4014" s="832">
        <v>1</v>
      </c>
      <c r="O4014" s="836">
        <v>0.5</v>
      </c>
      <c r="P4014" s="835">
        <v>207.16</v>
      </c>
      <c r="Q4014" s="837">
        <v>1</v>
      </c>
      <c r="R4014" s="832">
        <v>1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10</v>
      </c>
      <c r="B4015" s="832" t="s">
        <v>2982</v>
      </c>
      <c r="C4015" s="832" t="s">
        <v>2999</v>
      </c>
      <c r="D4015" s="833" t="s">
        <v>6902</v>
      </c>
      <c r="E4015" s="834" t="s">
        <v>3086</v>
      </c>
      <c r="F4015" s="832" t="s">
        <v>2984</v>
      </c>
      <c r="G4015" s="832" t="s">
        <v>3370</v>
      </c>
      <c r="H4015" s="832" t="s">
        <v>630</v>
      </c>
      <c r="I4015" s="832" t="s">
        <v>6043</v>
      </c>
      <c r="J4015" s="832" t="s">
        <v>6044</v>
      </c>
      <c r="K4015" s="832" t="s">
        <v>6045</v>
      </c>
      <c r="L4015" s="835">
        <v>0</v>
      </c>
      <c r="M4015" s="835">
        <v>0</v>
      </c>
      <c r="N4015" s="832">
        <v>1</v>
      </c>
      <c r="O4015" s="836">
        <v>0.5</v>
      </c>
      <c r="P4015" s="835"/>
      <c r="Q4015" s="837"/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10</v>
      </c>
      <c r="B4016" s="832" t="s">
        <v>2982</v>
      </c>
      <c r="C4016" s="832" t="s">
        <v>2999</v>
      </c>
      <c r="D4016" s="833" t="s">
        <v>6902</v>
      </c>
      <c r="E4016" s="834" t="s">
        <v>3086</v>
      </c>
      <c r="F4016" s="832" t="s">
        <v>2984</v>
      </c>
      <c r="G4016" s="832" t="s">
        <v>3383</v>
      </c>
      <c r="H4016" s="832" t="s">
        <v>689</v>
      </c>
      <c r="I4016" s="832" t="s">
        <v>2556</v>
      </c>
      <c r="J4016" s="832" t="s">
        <v>965</v>
      </c>
      <c r="K4016" s="832" t="s">
        <v>1279</v>
      </c>
      <c r="L4016" s="835">
        <v>1614.9</v>
      </c>
      <c r="M4016" s="835">
        <v>29068.2</v>
      </c>
      <c r="N4016" s="832">
        <v>18</v>
      </c>
      <c r="O4016" s="836">
        <v>1.5</v>
      </c>
      <c r="P4016" s="835">
        <v>29068.2</v>
      </c>
      <c r="Q4016" s="837">
        <v>1</v>
      </c>
      <c r="R4016" s="832">
        <v>18</v>
      </c>
      <c r="S4016" s="837">
        <v>1</v>
      </c>
      <c r="T4016" s="836">
        <v>1.5</v>
      </c>
      <c r="U4016" s="838">
        <v>1</v>
      </c>
    </row>
    <row r="4017" spans="1:21" ht="14.4" customHeight="1" x14ac:dyDescent="0.3">
      <c r="A4017" s="831">
        <v>10</v>
      </c>
      <c r="B4017" s="832" t="s">
        <v>2982</v>
      </c>
      <c r="C4017" s="832" t="s">
        <v>2999</v>
      </c>
      <c r="D4017" s="833" t="s">
        <v>6902</v>
      </c>
      <c r="E4017" s="834" t="s">
        <v>3086</v>
      </c>
      <c r="F4017" s="832" t="s">
        <v>2984</v>
      </c>
      <c r="G4017" s="832" t="s">
        <v>3383</v>
      </c>
      <c r="H4017" s="832" t="s">
        <v>689</v>
      </c>
      <c r="I4017" s="832" t="s">
        <v>2787</v>
      </c>
      <c r="J4017" s="832" t="s">
        <v>1643</v>
      </c>
      <c r="K4017" s="832" t="s">
        <v>1546</v>
      </c>
      <c r="L4017" s="835">
        <v>72.27</v>
      </c>
      <c r="M4017" s="835">
        <v>1806.75</v>
      </c>
      <c r="N4017" s="832">
        <v>25</v>
      </c>
      <c r="O4017" s="836">
        <v>1</v>
      </c>
      <c r="P4017" s="835">
        <v>1806.75</v>
      </c>
      <c r="Q4017" s="837">
        <v>1</v>
      </c>
      <c r="R4017" s="832">
        <v>25</v>
      </c>
      <c r="S4017" s="837">
        <v>1</v>
      </c>
      <c r="T4017" s="836">
        <v>1</v>
      </c>
      <c r="U4017" s="838">
        <v>1</v>
      </c>
    </row>
    <row r="4018" spans="1:21" ht="14.4" customHeight="1" x14ac:dyDescent="0.3">
      <c r="A4018" s="831">
        <v>10</v>
      </c>
      <c r="B4018" s="832" t="s">
        <v>2982</v>
      </c>
      <c r="C4018" s="832" t="s">
        <v>2999</v>
      </c>
      <c r="D4018" s="833" t="s">
        <v>6902</v>
      </c>
      <c r="E4018" s="834" t="s">
        <v>3086</v>
      </c>
      <c r="F4018" s="832" t="s">
        <v>2984</v>
      </c>
      <c r="G4018" s="832" t="s">
        <v>3383</v>
      </c>
      <c r="H4018" s="832" t="s">
        <v>689</v>
      </c>
      <c r="I4018" s="832" t="s">
        <v>2638</v>
      </c>
      <c r="J4018" s="832" t="s">
        <v>1282</v>
      </c>
      <c r="K4018" s="832" t="s">
        <v>1281</v>
      </c>
      <c r="L4018" s="835">
        <v>238.89</v>
      </c>
      <c r="M4018" s="835">
        <v>477.78</v>
      </c>
      <c r="N4018" s="832">
        <v>2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10</v>
      </c>
      <c r="B4019" s="832" t="s">
        <v>2982</v>
      </c>
      <c r="C4019" s="832" t="s">
        <v>2999</v>
      </c>
      <c r="D4019" s="833" t="s">
        <v>6902</v>
      </c>
      <c r="E4019" s="834" t="s">
        <v>3086</v>
      </c>
      <c r="F4019" s="832" t="s">
        <v>2984</v>
      </c>
      <c r="G4019" s="832" t="s">
        <v>3383</v>
      </c>
      <c r="H4019" s="832" t="s">
        <v>689</v>
      </c>
      <c r="I4019" s="832" t="s">
        <v>2639</v>
      </c>
      <c r="J4019" s="832" t="s">
        <v>1280</v>
      </c>
      <c r="K4019" s="832" t="s">
        <v>1281</v>
      </c>
      <c r="L4019" s="835">
        <v>238.89</v>
      </c>
      <c r="M4019" s="835">
        <v>477.78</v>
      </c>
      <c r="N4019" s="832">
        <v>2</v>
      </c>
      <c r="O4019" s="836">
        <v>0.5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10</v>
      </c>
      <c r="B4020" s="832" t="s">
        <v>2982</v>
      </c>
      <c r="C4020" s="832" t="s">
        <v>2999</v>
      </c>
      <c r="D4020" s="833" t="s">
        <v>6902</v>
      </c>
      <c r="E4020" s="834" t="s">
        <v>3086</v>
      </c>
      <c r="F4020" s="832" t="s">
        <v>2984</v>
      </c>
      <c r="G4020" s="832" t="s">
        <v>3383</v>
      </c>
      <c r="H4020" s="832" t="s">
        <v>689</v>
      </c>
      <c r="I4020" s="832" t="s">
        <v>2560</v>
      </c>
      <c r="J4020" s="832" t="s">
        <v>963</v>
      </c>
      <c r="K4020" s="832" t="s">
        <v>964</v>
      </c>
      <c r="L4020" s="835">
        <v>2635.97</v>
      </c>
      <c r="M4020" s="835">
        <v>105438.79999999999</v>
      </c>
      <c r="N4020" s="832">
        <v>40</v>
      </c>
      <c r="O4020" s="836">
        <v>3</v>
      </c>
      <c r="P4020" s="835">
        <v>26359.699999999997</v>
      </c>
      <c r="Q4020" s="837">
        <v>0.25</v>
      </c>
      <c r="R4020" s="832">
        <v>10</v>
      </c>
      <c r="S4020" s="837">
        <v>0.25</v>
      </c>
      <c r="T4020" s="836">
        <v>1</v>
      </c>
      <c r="U4020" s="838">
        <v>0.33333333333333331</v>
      </c>
    </row>
    <row r="4021" spans="1:21" ht="14.4" customHeight="1" x14ac:dyDescent="0.3">
      <c r="A4021" s="831">
        <v>10</v>
      </c>
      <c r="B4021" s="832" t="s">
        <v>2982</v>
      </c>
      <c r="C4021" s="832" t="s">
        <v>2999</v>
      </c>
      <c r="D4021" s="833" t="s">
        <v>6902</v>
      </c>
      <c r="E4021" s="834" t="s">
        <v>3086</v>
      </c>
      <c r="F4021" s="832" t="s">
        <v>2984</v>
      </c>
      <c r="G4021" s="832" t="s">
        <v>3943</v>
      </c>
      <c r="H4021" s="832" t="s">
        <v>630</v>
      </c>
      <c r="I4021" s="832" t="s">
        <v>3944</v>
      </c>
      <c r="J4021" s="832" t="s">
        <v>901</v>
      </c>
      <c r="K4021" s="832" t="s">
        <v>3945</v>
      </c>
      <c r="L4021" s="835">
        <v>54.55</v>
      </c>
      <c r="M4021" s="835">
        <v>54.55</v>
      </c>
      <c r="N4021" s="832">
        <v>1</v>
      </c>
      <c r="O4021" s="836">
        <v>1</v>
      </c>
      <c r="P4021" s="835">
        <v>54.55</v>
      </c>
      <c r="Q4021" s="837">
        <v>1</v>
      </c>
      <c r="R4021" s="832">
        <v>1</v>
      </c>
      <c r="S4021" s="837">
        <v>1</v>
      </c>
      <c r="T4021" s="836">
        <v>1</v>
      </c>
      <c r="U4021" s="838">
        <v>1</v>
      </c>
    </row>
    <row r="4022" spans="1:21" ht="14.4" customHeight="1" x14ac:dyDescent="0.3">
      <c r="A4022" s="831">
        <v>10</v>
      </c>
      <c r="B4022" s="832" t="s">
        <v>2982</v>
      </c>
      <c r="C4022" s="832" t="s">
        <v>2999</v>
      </c>
      <c r="D4022" s="833" t="s">
        <v>6902</v>
      </c>
      <c r="E4022" s="834" t="s">
        <v>3086</v>
      </c>
      <c r="F4022" s="832" t="s">
        <v>2984</v>
      </c>
      <c r="G4022" s="832" t="s">
        <v>5114</v>
      </c>
      <c r="H4022" s="832" t="s">
        <v>630</v>
      </c>
      <c r="I4022" s="832" t="s">
        <v>6028</v>
      </c>
      <c r="J4022" s="832" t="s">
        <v>714</v>
      </c>
      <c r="K4022" s="832" t="s">
        <v>6029</v>
      </c>
      <c r="L4022" s="835">
        <v>7.05</v>
      </c>
      <c r="M4022" s="835">
        <v>35.25</v>
      </c>
      <c r="N4022" s="832">
        <v>5</v>
      </c>
      <c r="O4022" s="836">
        <v>0.5</v>
      </c>
      <c r="P4022" s="835">
        <v>35.25</v>
      </c>
      <c r="Q4022" s="837">
        <v>1</v>
      </c>
      <c r="R4022" s="832">
        <v>5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10</v>
      </c>
      <c r="B4023" s="832" t="s">
        <v>2982</v>
      </c>
      <c r="C4023" s="832" t="s">
        <v>2999</v>
      </c>
      <c r="D4023" s="833" t="s">
        <v>6902</v>
      </c>
      <c r="E4023" s="834" t="s">
        <v>3086</v>
      </c>
      <c r="F4023" s="832" t="s">
        <v>2984</v>
      </c>
      <c r="G4023" s="832" t="s">
        <v>3182</v>
      </c>
      <c r="H4023" s="832" t="s">
        <v>630</v>
      </c>
      <c r="I4023" s="832" t="s">
        <v>3422</v>
      </c>
      <c r="J4023" s="832" t="s">
        <v>1683</v>
      </c>
      <c r="K4023" s="832" t="s">
        <v>3423</v>
      </c>
      <c r="L4023" s="835">
        <v>181.04</v>
      </c>
      <c r="M4023" s="835">
        <v>905.2</v>
      </c>
      <c r="N4023" s="832">
        <v>5</v>
      </c>
      <c r="O4023" s="836">
        <v>2</v>
      </c>
      <c r="P4023" s="835">
        <v>543.12</v>
      </c>
      <c r="Q4023" s="837">
        <v>0.6</v>
      </c>
      <c r="R4023" s="832">
        <v>3</v>
      </c>
      <c r="S4023" s="837">
        <v>0.6</v>
      </c>
      <c r="T4023" s="836">
        <v>1</v>
      </c>
      <c r="U4023" s="838">
        <v>0.5</v>
      </c>
    </row>
    <row r="4024" spans="1:21" ht="14.4" customHeight="1" x14ac:dyDescent="0.3">
      <c r="A4024" s="831">
        <v>10</v>
      </c>
      <c r="B4024" s="832" t="s">
        <v>2982</v>
      </c>
      <c r="C4024" s="832" t="s">
        <v>2999</v>
      </c>
      <c r="D4024" s="833" t="s">
        <v>6902</v>
      </c>
      <c r="E4024" s="834" t="s">
        <v>3086</v>
      </c>
      <c r="F4024" s="832" t="s">
        <v>2984</v>
      </c>
      <c r="G4024" s="832" t="s">
        <v>3182</v>
      </c>
      <c r="H4024" s="832" t="s">
        <v>630</v>
      </c>
      <c r="I4024" s="832" t="s">
        <v>3183</v>
      </c>
      <c r="J4024" s="832" t="s">
        <v>1683</v>
      </c>
      <c r="K4024" s="832" t="s">
        <v>3184</v>
      </c>
      <c r="L4024" s="835">
        <v>0</v>
      </c>
      <c r="M4024" s="835">
        <v>0</v>
      </c>
      <c r="N4024" s="832">
        <v>2</v>
      </c>
      <c r="O4024" s="836">
        <v>0.5</v>
      </c>
      <c r="P4024" s="835">
        <v>0</v>
      </c>
      <c r="Q4024" s="837"/>
      <c r="R4024" s="832">
        <v>2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10</v>
      </c>
      <c r="B4025" s="832" t="s">
        <v>2982</v>
      </c>
      <c r="C4025" s="832" t="s">
        <v>2999</v>
      </c>
      <c r="D4025" s="833" t="s">
        <v>6902</v>
      </c>
      <c r="E4025" s="834" t="s">
        <v>3086</v>
      </c>
      <c r="F4025" s="832" t="s">
        <v>2984</v>
      </c>
      <c r="G4025" s="832" t="s">
        <v>3185</v>
      </c>
      <c r="H4025" s="832" t="s">
        <v>689</v>
      </c>
      <c r="I4025" s="832" t="s">
        <v>2523</v>
      </c>
      <c r="J4025" s="832" t="s">
        <v>941</v>
      </c>
      <c r="K4025" s="832" t="s">
        <v>2524</v>
      </c>
      <c r="L4025" s="835">
        <v>63.75</v>
      </c>
      <c r="M4025" s="835">
        <v>2677.5</v>
      </c>
      <c r="N4025" s="832">
        <v>42</v>
      </c>
      <c r="O4025" s="836">
        <v>14</v>
      </c>
      <c r="P4025" s="835">
        <v>1593.75</v>
      </c>
      <c r="Q4025" s="837">
        <v>0.59523809523809523</v>
      </c>
      <c r="R4025" s="832">
        <v>25</v>
      </c>
      <c r="S4025" s="837">
        <v>0.59523809523809523</v>
      </c>
      <c r="T4025" s="836">
        <v>8</v>
      </c>
      <c r="U4025" s="838">
        <v>0.5714285714285714</v>
      </c>
    </row>
    <row r="4026" spans="1:21" ht="14.4" customHeight="1" x14ac:dyDescent="0.3">
      <c r="A4026" s="831">
        <v>10</v>
      </c>
      <c r="B4026" s="832" t="s">
        <v>2982</v>
      </c>
      <c r="C4026" s="832" t="s">
        <v>2999</v>
      </c>
      <c r="D4026" s="833" t="s">
        <v>6902</v>
      </c>
      <c r="E4026" s="834" t="s">
        <v>3086</v>
      </c>
      <c r="F4026" s="832" t="s">
        <v>2984</v>
      </c>
      <c r="G4026" s="832" t="s">
        <v>4154</v>
      </c>
      <c r="H4026" s="832" t="s">
        <v>630</v>
      </c>
      <c r="I4026" s="832" t="s">
        <v>6046</v>
      </c>
      <c r="J4026" s="832" t="s">
        <v>782</v>
      </c>
      <c r="K4026" s="832" t="s">
        <v>4842</v>
      </c>
      <c r="L4026" s="835">
        <v>0</v>
      </c>
      <c r="M4026" s="835">
        <v>0</v>
      </c>
      <c r="N4026" s="832">
        <v>6</v>
      </c>
      <c r="O4026" s="836">
        <v>1.5</v>
      </c>
      <c r="P4026" s="835">
        <v>0</v>
      </c>
      <c r="Q4026" s="837"/>
      <c r="R4026" s="832">
        <v>3</v>
      </c>
      <c r="S4026" s="837">
        <v>0.5</v>
      </c>
      <c r="T4026" s="836">
        <v>1</v>
      </c>
      <c r="U4026" s="838">
        <v>0.66666666666666663</v>
      </c>
    </row>
    <row r="4027" spans="1:21" ht="14.4" customHeight="1" x14ac:dyDescent="0.3">
      <c r="A4027" s="831">
        <v>10</v>
      </c>
      <c r="B4027" s="832" t="s">
        <v>2982</v>
      </c>
      <c r="C4027" s="832" t="s">
        <v>2999</v>
      </c>
      <c r="D4027" s="833" t="s">
        <v>6902</v>
      </c>
      <c r="E4027" s="834" t="s">
        <v>3086</v>
      </c>
      <c r="F4027" s="832" t="s">
        <v>2984</v>
      </c>
      <c r="G4027" s="832" t="s">
        <v>4154</v>
      </c>
      <c r="H4027" s="832" t="s">
        <v>630</v>
      </c>
      <c r="I4027" s="832" t="s">
        <v>6047</v>
      </c>
      <c r="J4027" s="832" t="s">
        <v>782</v>
      </c>
      <c r="K4027" s="832" t="s">
        <v>4842</v>
      </c>
      <c r="L4027" s="835">
        <v>0</v>
      </c>
      <c r="M4027" s="835">
        <v>0</v>
      </c>
      <c r="N4027" s="832">
        <v>2</v>
      </c>
      <c r="O4027" s="836">
        <v>0.5</v>
      </c>
      <c r="P4027" s="835"/>
      <c r="Q4027" s="837"/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10</v>
      </c>
      <c r="B4028" s="832" t="s">
        <v>2982</v>
      </c>
      <c r="C4028" s="832" t="s">
        <v>2999</v>
      </c>
      <c r="D4028" s="833" t="s">
        <v>6902</v>
      </c>
      <c r="E4028" s="834" t="s">
        <v>3086</v>
      </c>
      <c r="F4028" s="832" t="s">
        <v>2984</v>
      </c>
      <c r="G4028" s="832" t="s">
        <v>5081</v>
      </c>
      <c r="H4028" s="832" t="s">
        <v>630</v>
      </c>
      <c r="I4028" s="832" t="s">
        <v>5082</v>
      </c>
      <c r="J4028" s="832" t="s">
        <v>5083</v>
      </c>
      <c r="K4028" s="832" t="s">
        <v>3997</v>
      </c>
      <c r="L4028" s="835">
        <v>1543.27</v>
      </c>
      <c r="M4028" s="835">
        <v>3086.54</v>
      </c>
      <c r="N4028" s="832">
        <v>2</v>
      </c>
      <c r="O4028" s="836">
        <v>1.5</v>
      </c>
      <c r="P4028" s="835">
        <v>3086.54</v>
      </c>
      <c r="Q4028" s="837">
        <v>1</v>
      </c>
      <c r="R4028" s="832">
        <v>2</v>
      </c>
      <c r="S4028" s="837">
        <v>1</v>
      </c>
      <c r="T4028" s="836">
        <v>1.5</v>
      </c>
      <c r="U4028" s="838">
        <v>1</v>
      </c>
    </row>
    <row r="4029" spans="1:21" ht="14.4" customHeight="1" x14ac:dyDescent="0.3">
      <c r="A4029" s="831">
        <v>10</v>
      </c>
      <c r="B4029" s="832" t="s">
        <v>2982</v>
      </c>
      <c r="C4029" s="832" t="s">
        <v>2999</v>
      </c>
      <c r="D4029" s="833" t="s">
        <v>6902</v>
      </c>
      <c r="E4029" s="834" t="s">
        <v>3086</v>
      </c>
      <c r="F4029" s="832" t="s">
        <v>2984</v>
      </c>
      <c r="G4029" s="832" t="s">
        <v>3425</v>
      </c>
      <c r="H4029" s="832" t="s">
        <v>630</v>
      </c>
      <c r="I4029" s="832" t="s">
        <v>3513</v>
      </c>
      <c r="J4029" s="832" t="s">
        <v>743</v>
      </c>
      <c r="K4029" s="832" t="s">
        <v>3514</v>
      </c>
      <c r="L4029" s="835">
        <v>59.56</v>
      </c>
      <c r="M4029" s="835">
        <v>119.12</v>
      </c>
      <c r="N4029" s="832">
        <v>2</v>
      </c>
      <c r="O4029" s="836">
        <v>1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10</v>
      </c>
      <c r="B4030" s="832" t="s">
        <v>2982</v>
      </c>
      <c r="C4030" s="832" t="s">
        <v>2999</v>
      </c>
      <c r="D4030" s="833" t="s">
        <v>6902</v>
      </c>
      <c r="E4030" s="834" t="s">
        <v>3086</v>
      </c>
      <c r="F4030" s="832" t="s">
        <v>2984</v>
      </c>
      <c r="G4030" s="832" t="s">
        <v>4162</v>
      </c>
      <c r="H4030" s="832" t="s">
        <v>630</v>
      </c>
      <c r="I4030" s="832" t="s">
        <v>4166</v>
      </c>
      <c r="J4030" s="832" t="s">
        <v>4167</v>
      </c>
      <c r="K4030" s="832" t="s">
        <v>4168</v>
      </c>
      <c r="L4030" s="835">
        <v>45.8</v>
      </c>
      <c r="M4030" s="835">
        <v>91.6</v>
      </c>
      <c r="N4030" s="832">
        <v>2</v>
      </c>
      <c r="O4030" s="836">
        <v>0.5</v>
      </c>
      <c r="P4030" s="835">
        <v>91.6</v>
      </c>
      <c r="Q4030" s="837">
        <v>1</v>
      </c>
      <c r="R4030" s="832">
        <v>2</v>
      </c>
      <c r="S4030" s="837">
        <v>1</v>
      </c>
      <c r="T4030" s="836">
        <v>0.5</v>
      </c>
      <c r="U4030" s="838">
        <v>1</v>
      </c>
    </row>
    <row r="4031" spans="1:21" ht="14.4" customHeight="1" x14ac:dyDescent="0.3">
      <c r="A4031" s="831">
        <v>10</v>
      </c>
      <c r="B4031" s="832" t="s">
        <v>2982</v>
      </c>
      <c r="C4031" s="832" t="s">
        <v>2999</v>
      </c>
      <c r="D4031" s="833" t="s">
        <v>6902</v>
      </c>
      <c r="E4031" s="834" t="s">
        <v>3086</v>
      </c>
      <c r="F4031" s="832" t="s">
        <v>2984</v>
      </c>
      <c r="G4031" s="832" t="s">
        <v>3533</v>
      </c>
      <c r="H4031" s="832" t="s">
        <v>630</v>
      </c>
      <c r="I4031" s="832" t="s">
        <v>5935</v>
      </c>
      <c r="J4031" s="832" t="s">
        <v>5936</v>
      </c>
      <c r="K4031" s="832" t="s">
        <v>5937</v>
      </c>
      <c r="L4031" s="835">
        <v>46370.36</v>
      </c>
      <c r="M4031" s="835">
        <v>741925.76</v>
      </c>
      <c r="N4031" s="832">
        <v>16</v>
      </c>
      <c r="O4031" s="836">
        <v>5</v>
      </c>
      <c r="P4031" s="835">
        <v>602814.67999999993</v>
      </c>
      <c r="Q4031" s="837">
        <v>0.81249999999999989</v>
      </c>
      <c r="R4031" s="832">
        <v>13</v>
      </c>
      <c r="S4031" s="837">
        <v>0.8125</v>
      </c>
      <c r="T4031" s="836">
        <v>4</v>
      </c>
      <c r="U4031" s="838">
        <v>0.8</v>
      </c>
    </row>
    <row r="4032" spans="1:21" ht="14.4" customHeight="1" x14ac:dyDescent="0.3">
      <c r="A4032" s="831">
        <v>10</v>
      </c>
      <c r="B4032" s="832" t="s">
        <v>2982</v>
      </c>
      <c r="C4032" s="832" t="s">
        <v>2999</v>
      </c>
      <c r="D4032" s="833" t="s">
        <v>6902</v>
      </c>
      <c r="E4032" s="834" t="s">
        <v>3086</v>
      </c>
      <c r="F4032" s="832" t="s">
        <v>2984</v>
      </c>
      <c r="G4032" s="832" t="s">
        <v>3533</v>
      </c>
      <c r="H4032" s="832" t="s">
        <v>689</v>
      </c>
      <c r="I4032" s="832" t="s">
        <v>6048</v>
      </c>
      <c r="J4032" s="832" t="s">
        <v>6049</v>
      </c>
      <c r="K4032" s="832" t="s">
        <v>6050</v>
      </c>
      <c r="L4032" s="835">
        <v>46370.37</v>
      </c>
      <c r="M4032" s="835">
        <v>231851.85</v>
      </c>
      <c r="N4032" s="832">
        <v>5</v>
      </c>
      <c r="O4032" s="836">
        <v>2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10</v>
      </c>
      <c r="B4033" s="832" t="s">
        <v>2982</v>
      </c>
      <c r="C4033" s="832" t="s">
        <v>2999</v>
      </c>
      <c r="D4033" s="833" t="s">
        <v>6902</v>
      </c>
      <c r="E4033" s="834" t="s">
        <v>3086</v>
      </c>
      <c r="F4033" s="832" t="s">
        <v>2984</v>
      </c>
      <c r="G4033" s="832" t="s">
        <v>3445</v>
      </c>
      <c r="H4033" s="832" t="s">
        <v>630</v>
      </c>
      <c r="I4033" s="832" t="s">
        <v>3776</v>
      </c>
      <c r="J4033" s="832" t="s">
        <v>3777</v>
      </c>
      <c r="K4033" s="832" t="s">
        <v>3778</v>
      </c>
      <c r="L4033" s="835">
        <v>0</v>
      </c>
      <c r="M4033" s="835">
        <v>0</v>
      </c>
      <c r="N4033" s="832">
        <v>2</v>
      </c>
      <c r="O4033" s="836">
        <v>0.5</v>
      </c>
      <c r="P4033" s="835"/>
      <c r="Q4033" s="837"/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10</v>
      </c>
      <c r="B4034" s="832" t="s">
        <v>2982</v>
      </c>
      <c r="C4034" s="832" t="s">
        <v>2999</v>
      </c>
      <c r="D4034" s="833" t="s">
        <v>6902</v>
      </c>
      <c r="E4034" s="834" t="s">
        <v>3086</v>
      </c>
      <c r="F4034" s="832" t="s">
        <v>2984</v>
      </c>
      <c r="G4034" s="832" t="s">
        <v>4169</v>
      </c>
      <c r="H4034" s="832" t="s">
        <v>630</v>
      </c>
      <c r="I4034" s="832" t="s">
        <v>4170</v>
      </c>
      <c r="J4034" s="832" t="s">
        <v>740</v>
      </c>
      <c r="K4034" s="832" t="s">
        <v>4171</v>
      </c>
      <c r="L4034" s="835">
        <v>203.9</v>
      </c>
      <c r="M4034" s="835">
        <v>1019.5</v>
      </c>
      <c r="N4034" s="832">
        <v>5</v>
      </c>
      <c r="O4034" s="836">
        <v>2</v>
      </c>
      <c r="P4034" s="835">
        <v>815.6</v>
      </c>
      <c r="Q4034" s="837">
        <v>0.8</v>
      </c>
      <c r="R4034" s="832">
        <v>4</v>
      </c>
      <c r="S4034" s="837">
        <v>0.8</v>
      </c>
      <c r="T4034" s="836">
        <v>1</v>
      </c>
      <c r="U4034" s="838">
        <v>0.5</v>
      </c>
    </row>
    <row r="4035" spans="1:21" ht="14.4" customHeight="1" x14ac:dyDescent="0.3">
      <c r="A4035" s="831">
        <v>10</v>
      </c>
      <c r="B4035" s="832" t="s">
        <v>2982</v>
      </c>
      <c r="C4035" s="832" t="s">
        <v>2999</v>
      </c>
      <c r="D4035" s="833" t="s">
        <v>6902</v>
      </c>
      <c r="E4035" s="834" t="s">
        <v>3086</v>
      </c>
      <c r="F4035" s="832" t="s">
        <v>2984</v>
      </c>
      <c r="G4035" s="832" t="s">
        <v>3519</v>
      </c>
      <c r="H4035" s="832" t="s">
        <v>630</v>
      </c>
      <c r="I4035" s="832" t="s">
        <v>4172</v>
      </c>
      <c r="J4035" s="832" t="s">
        <v>909</v>
      </c>
      <c r="K4035" s="832" t="s">
        <v>4173</v>
      </c>
      <c r="L4035" s="835">
        <v>569.54</v>
      </c>
      <c r="M4035" s="835">
        <v>1139.08</v>
      </c>
      <c r="N4035" s="832">
        <v>2</v>
      </c>
      <c r="O4035" s="836">
        <v>0.5</v>
      </c>
      <c r="P4035" s="835">
        <v>1139.08</v>
      </c>
      <c r="Q4035" s="837">
        <v>1</v>
      </c>
      <c r="R4035" s="832">
        <v>2</v>
      </c>
      <c r="S4035" s="837">
        <v>1</v>
      </c>
      <c r="T4035" s="836">
        <v>0.5</v>
      </c>
      <c r="U4035" s="838">
        <v>1</v>
      </c>
    </row>
    <row r="4036" spans="1:21" ht="14.4" customHeight="1" x14ac:dyDescent="0.3">
      <c r="A4036" s="831">
        <v>10</v>
      </c>
      <c r="B4036" s="832" t="s">
        <v>2982</v>
      </c>
      <c r="C4036" s="832" t="s">
        <v>2999</v>
      </c>
      <c r="D4036" s="833" t="s">
        <v>6902</v>
      </c>
      <c r="E4036" s="834" t="s">
        <v>3086</v>
      </c>
      <c r="F4036" s="832" t="s">
        <v>2984</v>
      </c>
      <c r="G4036" s="832" t="s">
        <v>3962</v>
      </c>
      <c r="H4036" s="832" t="s">
        <v>630</v>
      </c>
      <c r="I4036" s="832" t="s">
        <v>2718</v>
      </c>
      <c r="J4036" s="832" t="s">
        <v>2719</v>
      </c>
      <c r="K4036" s="832" t="s">
        <v>2720</v>
      </c>
      <c r="L4036" s="835">
        <v>659.87</v>
      </c>
      <c r="M4036" s="835">
        <v>1979.6100000000001</v>
      </c>
      <c r="N4036" s="832">
        <v>3</v>
      </c>
      <c r="O4036" s="836">
        <v>1.5</v>
      </c>
      <c r="P4036" s="835">
        <v>1979.6100000000001</v>
      </c>
      <c r="Q4036" s="837">
        <v>1</v>
      </c>
      <c r="R4036" s="832">
        <v>3</v>
      </c>
      <c r="S4036" s="837">
        <v>1</v>
      </c>
      <c r="T4036" s="836">
        <v>1.5</v>
      </c>
      <c r="U4036" s="838">
        <v>1</v>
      </c>
    </row>
    <row r="4037" spans="1:21" ht="14.4" customHeight="1" x14ac:dyDescent="0.3">
      <c r="A4037" s="831">
        <v>10</v>
      </c>
      <c r="B4037" s="832" t="s">
        <v>2982</v>
      </c>
      <c r="C4037" s="832" t="s">
        <v>2999</v>
      </c>
      <c r="D4037" s="833" t="s">
        <v>6902</v>
      </c>
      <c r="E4037" s="834" t="s">
        <v>3086</v>
      </c>
      <c r="F4037" s="832" t="s">
        <v>2984</v>
      </c>
      <c r="G4037" s="832" t="s">
        <v>4365</v>
      </c>
      <c r="H4037" s="832" t="s">
        <v>630</v>
      </c>
      <c r="I4037" s="832" t="s">
        <v>5948</v>
      </c>
      <c r="J4037" s="832" t="s">
        <v>5949</v>
      </c>
      <c r="K4037" s="832" t="s">
        <v>5950</v>
      </c>
      <c r="L4037" s="835">
        <v>55.34</v>
      </c>
      <c r="M4037" s="835">
        <v>1549.5200000000002</v>
      </c>
      <c r="N4037" s="832">
        <v>28</v>
      </c>
      <c r="O4037" s="836">
        <v>8</v>
      </c>
      <c r="P4037" s="835">
        <v>940.7800000000002</v>
      </c>
      <c r="Q4037" s="837">
        <v>0.60714285714285721</v>
      </c>
      <c r="R4037" s="832">
        <v>17</v>
      </c>
      <c r="S4037" s="837">
        <v>0.6071428571428571</v>
      </c>
      <c r="T4037" s="836">
        <v>5.5</v>
      </c>
      <c r="U4037" s="838">
        <v>0.6875</v>
      </c>
    </row>
    <row r="4038" spans="1:21" ht="14.4" customHeight="1" x14ac:dyDescent="0.3">
      <c r="A4038" s="831">
        <v>10</v>
      </c>
      <c r="B4038" s="832" t="s">
        <v>2982</v>
      </c>
      <c r="C4038" s="832" t="s">
        <v>2999</v>
      </c>
      <c r="D4038" s="833" t="s">
        <v>6902</v>
      </c>
      <c r="E4038" s="834" t="s">
        <v>3086</v>
      </c>
      <c r="F4038" s="832" t="s">
        <v>2984</v>
      </c>
      <c r="G4038" s="832" t="s">
        <v>4365</v>
      </c>
      <c r="H4038" s="832" t="s">
        <v>630</v>
      </c>
      <c r="I4038" s="832" t="s">
        <v>4366</v>
      </c>
      <c r="J4038" s="832" t="s">
        <v>4367</v>
      </c>
      <c r="K4038" s="832" t="s">
        <v>4368</v>
      </c>
      <c r="L4038" s="835">
        <v>0</v>
      </c>
      <c r="M4038" s="835">
        <v>0</v>
      </c>
      <c r="N4038" s="832">
        <v>4</v>
      </c>
      <c r="O4038" s="836">
        <v>1.5</v>
      </c>
      <c r="P4038" s="835">
        <v>0</v>
      </c>
      <c r="Q4038" s="837"/>
      <c r="R4038" s="832">
        <v>2</v>
      </c>
      <c r="S4038" s="837">
        <v>0.5</v>
      </c>
      <c r="T4038" s="836">
        <v>1</v>
      </c>
      <c r="U4038" s="838">
        <v>0.66666666666666663</v>
      </c>
    </row>
    <row r="4039" spans="1:21" ht="14.4" customHeight="1" x14ac:dyDescent="0.3">
      <c r="A4039" s="831">
        <v>10</v>
      </c>
      <c r="B4039" s="832" t="s">
        <v>2982</v>
      </c>
      <c r="C4039" s="832" t="s">
        <v>2999</v>
      </c>
      <c r="D4039" s="833" t="s">
        <v>6902</v>
      </c>
      <c r="E4039" s="834" t="s">
        <v>3086</v>
      </c>
      <c r="F4039" s="832" t="s">
        <v>2984</v>
      </c>
      <c r="G4039" s="832" t="s">
        <v>4782</v>
      </c>
      <c r="H4039" s="832" t="s">
        <v>630</v>
      </c>
      <c r="I4039" s="832" t="s">
        <v>5951</v>
      </c>
      <c r="J4039" s="832" t="s">
        <v>5952</v>
      </c>
      <c r="K4039" s="832" t="s">
        <v>5953</v>
      </c>
      <c r="L4039" s="835">
        <v>0</v>
      </c>
      <c r="M4039" s="835">
        <v>0</v>
      </c>
      <c r="N4039" s="832">
        <v>27</v>
      </c>
      <c r="O4039" s="836">
        <v>6.5</v>
      </c>
      <c r="P4039" s="835">
        <v>0</v>
      </c>
      <c r="Q4039" s="837"/>
      <c r="R4039" s="832">
        <v>22</v>
      </c>
      <c r="S4039" s="837">
        <v>0.81481481481481477</v>
      </c>
      <c r="T4039" s="836">
        <v>5.5</v>
      </c>
      <c r="U4039" s="838">
        <v>0.84615384615384615</v>
      </c>
    </row>
    <row r="4040" spans="1:21" ht="14.4" customHeight="1" x14ac:dyDescent="0.3">
      <c r="A4040" s="831">
        <v>10</v>
      </c>
      <c r="B4040" s="832" t="s">
        <v>2982</v>
      </c>
      <c r="C4040" s="832" t="s">
        <v>2999</v>
      </c>
      <c r="D4040" s="833" t="s">
        <v>6902</v>
      </c>
      <c r="E4040" s="834" t="s">
        <v>3086</v>
      </c>
      <c r="F4040" s="832" t="s">
        <v>2984</v>
      </c>
      <c r="G4040" s="832" t="s">
        <v>4782</v>
      </c>
      <c r="H4040" s="832" t="s">
        <v>630</v>
      </c>
      <c r="I4040" s="832" t="s">
        <v>4783</v>
      </c>
      <c r="J4040" s="832" t="s">
        <v>4784</v>
      </c>
      <c r="K4040" s="832" t="s">
        <v>4785</v>
      </c>
      <c r="L4040" s="835">
        <v>0</v>
      </c>
      <c r="M4040" s="835">
        <v>0</v>
      </c>
      <c r="N4040" s="832">
        <v>13</v>
      </c>
      <c r="O4040" s="836">
        <v>4</v>
      </c>
      <c r="P4040" s="835">
        <v>0</v>
      </c>
      <c r="Q4040" s="837"/>
      <c r="R4040" s="832">
        <v>9</v>
      </c>
      <c r="S4040" s="837">
        <v>0.69230769230769229</v>
      </c>
      <c r="T4040" s="836">
        <v>2</v>
      </c>
      <c r="U4040" s="838">
        <v>0.5</v>
      </c>
    </row>
    <row r="4041" spans="1:21" ht="14.4" customHeight="1" x14ac:dyDescent="0.3">
      <c r="A4041" s="831">
        <v>10</v>
      </c>
      <c r="B4041" s="832" t="s">
        <v>2982</v>
      </c>
      <c r="C4041" s="832" t="s">
        <v>2999</v>
      </c>
      <c r="D4041" s="833" t="s">
        <v>6902</v>
      </c>
      <c r="E4041" s="834" t="s">
        <v>3086</v>
      </c>
      <c r="F4041" s="832" t="s">
        <v>2985</v>
      </c>
      <c r="G4041" s="832" t="s">
        <v>3094</v>
      </c>
      <c r="H4041" s="832" t="s">
        <v>630</v>
      </c>
      <c r="I4041" s="832" t="s">
        <v>3469</v>
      </c>
      <c r="J4041" s="832" t="s">
        <v>3040</v>
      </c>
      <c r="K4041" s="832"/>
      <c r="L4041" s="835">
        <v>0</v>
      </c>
      <c r="M4041" s="835">
        <v>0</v>
      </c>
      <c r="N4041" s="832">
        <v>3</v>
      </c>
      <c r="O4041" s="836">
        <v>3</v>
      </c>
      <c r="P4041" s="835">
        <v>0</v>
      </c>
      <c r="Q4041" s="837"/>
      <c r="R4041" s="832">
        <v>3</v>
      </c>
      <c r="S4041" s="837">
        <v>1</v>
      </c>
      <c r="T4041" s="836">
        <v>3</v>
      </c>
      <c r="U4041" s="838">
        <v>1</v>
      </c>
    </row>
    <row r="4042" spans="1:21" ht="14.4" customHeight="1" x14ac:dyDescent="0.3">
      <c r="A4042" s="831">
        <v>10</v>
      </c>
      <c r="B4042" s="832" t="s">
        <v>2982</v>
      </c>
      <c r="C4042" s="832" t="s">
        <v>2999</v>
      </c>
      <c r="D4042" s="833" t="s">
        <v>6902</v>
      </c>
      <c r="E4042" s="834" t="s">
        <v>3086</v>
      </c>
      <c r="F4042" s="832" t="s">
        <v>2985</v>
      </c>
      <c r="G4042" s="832" t="s">
        <v>3094</v>
      </c>
      <c r="H4042" s="832" t="s">
        <v>630</v>
      </c>
      <c r="I4042" s="832" t="s">
        <v>3470</v>
      </c>
      <c r="J4042" s="832" t="s">
        <v>3040</v>
      </c>
      <c r="K4042" s="832"/>
      <c r="L4042" s="835">
        <v>0</v>
      </c>
      <c r="M4042" s="835">
        <v>0</v>
      </c>
      <c r="N4042" s="832">
        <v>19</v>
      </c>
      <c r="O4042" s="836">
        <v>18</v>
      </c>
      <c r="P4042" s="835">
        <v>0</v>
      </c>
      <c r="Q4042" s="837"/>
      <c r="R4042" s="832">
        <v>10</v>
      </c>
      <c r="S4042" s="837">
        <v>0.52631578947368418</v>
      </c>
      <c r="T4042" s="836">
        <v>9.5</v>
      </c>
      <c r="U4042" s="838">
        <v>0.52777777777777779</v>
      </c>
    </row>
    <row r="4043" spans="1:21" ht="14.4" customHeight="1" x14ac:dyDescent="0.3">
      <c r="A4043" s="831">
        <v>10</v>
      </c>
      <c r="B4043" s="832" t="s">
        <v>2982</v>
      </c>
      <c r="C4043" s="832" t="s">
        <v>2999</v>
      </c>
      <c r="D4043" s="833" t="s">
        <v>6902</v>
      </c>
      <c r="E4043" s="834" t="s">
        <v>3086</v>
      </c>
      <c r="F4043" s="832" t="s">
        <v>2986</v>
      </c>
      <c r="G4043" s="832" t="s">
        <v>3968</v>
      </c>
      <c r="H4043" s="832" t="s">
        <v>630</v>
      </c>
      <c r="I4043" s="832" t="s">
        <v>3969</v>
      </c>
      <c r="J4043" s="832" t="s">
        <v>3970</v>
      </c>
      <c r="K4043" s="832" t="s">
        <v>3971</v>
      </c>
      <c r="L4043" s="835">
        <v>500</v>
      </c>
      <c r="M4043" s="835">
        <v>3000</v>
      </c>
      <c r="N4043" s="832">
        <v>6</v>
      </c>
      <c r="O4043" s="836">
        <v>6</v>
      </c>
      <c r="P4043" s="835">
        <v>2500</v>
      </c>
      <c r="Q4043" s="837">
        <v>0.83333333333333337</v>
      </c>
      <c r="R4043" s="832">
        <v>5</v>
      </c>
      <c r="S4043" s="837">
        <v>0.83333333333333337</v>
      </c>
      <c r="T4043" s="836">
        <v>5</v>
      </c>
      <c r="U4043" s="838">
        <v>0.83333333333333337</v>
      </c>
    </row>
    <row r="4044" spans="1:21" ht="14.4" customHeight="1" x14ac:dyDescent="0.3">
      <c r="A4044" s="831">
        <v>10</v>
      </c>
      <c r="B4044" s="832" t="s">
        <v>2982</v>
      </c>
      <c r="C4044" s="832" t="s">
        <v>2999</v>
      </c>
      <c r="D4044" s="833" t="s">
        <v>6902</v>
      </c>
      <c r="E4044" s="834" t="s">
        <v>3086</v>
      </c>
      <c r="F4044" s="832" t="s">
        <v>2986</v>
      </c>
      <c r="G4044" s="832" t="s">
        <v>3968</v>
      </c>
      <c r="H4044" s="832" t="s">
        <v>630</v>
      </c>
      <c r="I4044" s="832" t="s">
        <v>6051</v>
      </c>
      <c r="J4044" s="832" t="s">
        <v>6052</v>
      </c>
      <c r="K4044" s="832" t="s">
        <v>6053</v>
      </c>
      <c r="L4044" s="835">
        <v>1365</v>
      </c>
      <c r="M4044" s="835">
        <v>4095</v>
      </c>
      <c r="N4044" s="832">
        <v>3</v>
      </c>
      <c r="O4044" s="836">
        <v>3</v>
      </c>
      <c r="P4044" s="835">
        <v>1365</v>
      </c>
      <c r="Q4044" s="837">
        <v>0.33333333333333331</v>
      </c>
      <c r="R4044" s="832">
        <v>1</v>
      </c>
      <c r="S4044" s="837">
        <v>0.33333333333333331</v>
      </c>
      <c r="T4044" s="836">
        <v>1</v>
      </c>
      <c r="U4044" s="838">
        <v>0.33333333333333331</v>
      </c>
    </row>
    <row r="4045" spans="1:21" ht="14.4" customHeight="1" x14ac:dyDescent="0.3">
      <c r="A4045" s="831">
        <v>10</v>
      </c>
      <c r="B4045" s="832" t="s">
        <v>2982</v>
      </c>
      <c r="C4045" s="832" t="s">
        <v>2999</v>
      </c>
      <c r="D4045" s="833" t="s">
        <v>6902</v>
      </c>
      <c r="E4045" s="834" t="s">
        <v>3086</v>
      </c>
      <c r="F4045" s="832" t="s">
        <v>2986</v>
      </c>
      <c r="G4045" s="832" t="s">
        <v>3968</v>
      </c>
      <c r="H4045" s="832" t="s">
        <v>630</v>
      </c>
      <c r="I4045" s="832" t="s">
        <v>6054</v>
      </c>
      <c r="J4045" s="832" t="s">
        <v>6055</v>
      </c>
      <c r="K4045" s="832" t="s">
        <v>6056</v>
      </c>
      <c r="L4045" s="835">
        <v>1389.75</v>
      </c>
      <c r="M4045" s="835">
        <v>2779.5</v>
      </c>
      <c r="N4045" s="832">
        <v>2</v>
      </c>
      <c r="O4045" s="836">
        <v>2</v>
      </c>
      <c r="P4045" s="835">
        <v>1389.75</v>
      </c>
      <c r="Q4045" s="837">
        <v>0.5</v>
      </c>
      <c r="R4045" s="832">
        <v>1</v>
      </c>
      <c r="S4045" s="837">
        <v>0.5</v>
      </c>
      <c r="T4045" s="836">
        <v>1</v>
      </c>
      <c r="U4045" s="838">
        <v>0.5</v>
      </c>
    </row>
    <row r="4046" spans="1:21" ht="14.4" customHeight="1" x14ac:dyDescent="0.3">
      <c r="A4046" s="831">
        <v>10</v>
      </c>
      <c r="B4046" s="832" t="s">
        <v>2982</v>
      </c>
      <c r="C4046" s="832" t="s">
        <v>2999</v>
      </c>
      <c r="D4046" s="833" t="s">
        <v>6902</v>
      </c>
      <c r="E4046" s="834" t="s">
        <v>3086</v>
      </c>
      <c r="F4046" s="832" t="s">
        <v>2986</v>
      </c>
      <c r="G4046" s="832" t="s">
        <v>6032</v>
      </c>
      <c r="H4046" s="832" t="s">
        <v>630</v>
      </c>
      <c r="I4046" s="832" t="s">
        <v>6033</v>
      </c>
      <c r="J4046" s="832" t="s">
        <v>6034</v>
      </c>
      <c r="K4046" s="832" t="s">
        <v>6035</v>
      </c>
      <c r="L4046" s="835">
        <v>891</v>
      </c>
      <c r="M4046" s="835">
        <v>1782</v>
      </c>
      <c r="N4046" s="832">
        <v>2</v>
      </c>
      <c r="O4046" s="836">
        <v>2</v>
      </c>
      <c r="P4046" s="835">
        <v>891</v>
      </c>
      <c r="Q4046" s="837">
        <v>0.5</v>
      </c>
      <c r="R4046" s="832">
        <v>1</v>
      </c>
      <c r="S4046" s="837">
        <v>0.5</v>
      </c>
      <c r="T4046" s="836">
        <v>1</v>
      </c>
      <c r="U4046" s="838">
        <v>0.5</v>
      </c>
    </row>
    <row r="4047" spans="1:21" ht="14.4" customHeight="1" x14ac:dyDescent="0.3">
      <c r="A4047" s="831">
        <v>10</v>
      </c>
      <c r="B4047" s="832" t="s">
        <v>2982</v>
      </c>
      <c r="C4047" s="832" t="s">
        <v>2999</v>
      </c>
      <c r="D4047" s="833" t="s">
        <v>6902</v>
      </c>
      <c r="E4047" s="834" t="s">
        <v>3086</v>
      </c>
      <c r="F4047" s="832" t="s">
        <v>2986</v>
      </c>
      <c r="G4047" s="832" t="s">
        <v>6032</v>
      </c>
      <c r="H4047" s="832" t="s">
        <v>630</v>
      </c>
      <c r="I4047" s="832" t="s">
        <v>6057</v>
      </c>
      <c r="J4047" s="832" t="s">
        <v>6058</v>
      </c>
      <c r="K4047" s="832" t="s">
        <v>6035</v>
      </c>
      <c r="L4047" s="835">
        <v>891</v>
      </c>
      <c r="M4047" s="835">
        <v>1782</v>
      </c>
      <c r="N4047" s="832">
        <v>2</v>
      </c>
      <c r="O4047" s="836">
        <v>2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10</v>
      </c>
      <c r="B4048" s="832" t="s">
        <v>2982</v>
      </c>
      <c r="C4048" s="832" t="s">
        <v>2999</v>
      </c>
      <c r="D4048" s="833" t="s">
        <v>6902</v>
      </c>
      <c r="E4048" s="834" t="s">
        <v>3049</v>
      </c>
      <c r="F4048" s="832" t="s">
        <v>2986</v>
      </c>
      <c r="G4048" s="832" t="s">
        <v>3968</v>
      </c>
      <c r="H4048" s="832" t="s">
        <v>630</v>
      </c>
      <c r="I4048" s="832" t="s">
        <v>5954</v>
      </c>
      <c r="J4048" s="832" t="s">
        <v>5955</v>
      </c>
      <c r="K4048" s="832" t="s">
        <v>5889</v>
      </c>
      <c r="L4048" s="835">
        <v>1658</v>
      </c>
      <c r="M4048" s="835">
        <v>1658</v>
      </c>
      <c r="N4048" s="832">
        <v>1</v>
      </c>
      <c r="O4048" s="836">
        <v>1</v>
      </c>
      <c r="P4048" s="835">
        <v>1658</v>
      </c>
      <c r="Q4048" s="837">
        <v>1</v>
      </c>
      <c r="R4048" s="832">
        <v>1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10</v>
      </c>
      <c r="B4049" s="832" t="s">
        <v>2982</v>
      </c>
      <c r="C4049" s="832" t="s">
        <v>3001</v>
      </c>
      <c r="D4049" s="833" t="s">
        <v>6903</v>
      </c>
      <c r="E4049" s="834" t="s">
        <v>3043</v>
      </c>
      <c r="F4049" s="832" t="s">
        <v>2984</v>
      </c>
      <c r="G4049" s="832" t="s">
        <v>3720</v>
      </c>
      <c r="H4049" s="832" t="s">
        <v>630</v>
      </c>
      <c r="I4049" s="832" t="s">
        <v>3874</v>
      </c>
      <c r="J4049" s="832" t="s">
        <v>3875</v>
      </c>
      <c r="K4049" s="832" t="s">
        <v>3876</v>
      </c>
      <c r="L4049" s="835">
        <v>36.76</v>
      </c>
      <c r="M4049" s="835">
        <v>36.76</v>
      </c>
      <c r="N4049" s="832">
        <v>1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10</v>
      </c>
      <c r="B4050" s="832" t="s">
        <v>2982</v>
      </c>
      <c r="C4050" s="832" t="s">
        <v>3001</v>
      </c>
      <c r="D4050" s="833" t="s">
        <v>6903</v>
      </c>
      <c r="E4050" s="834" t="s">
        <v>3051</v>
      </c>
      <c r="F4050" s="832" t="s">
        <v>2984</v>
      </c>
      <c r="G4050" s="832" t="s">
        <v>4099</v>
      </c>
      <c r="H4050" s="832" t="s">
        <v>630</v>
      </c>
      <c r="I4050" s="832" t="s">
        <v>4100</v>
      </c>
      <c r="J4050" s="832" t="s">
        <v>4101</v>
      </c>
      <c r="K4050" s="832" t="s">
        <v>4102</v>
      </c>
      <c r="L4050" s="835">
        <v>60.9</v>
      </c>
      <c r="M4050" s="835">
        <v>121.8</v>
      </c>
      <c r="N4050" s="832">
        <v>2</v>
      </c>
      <c r="O4050" s="836">
        <v>1</v>
      </c>
      <c r="P4050" s="835">
        <v>121.8</v>
      </c>
      <c r="Q4050" s="837">
        <v>1</v>
      </c>
      <c r="R4050" s="832">
        <v>2</v>
      </c>
      <c r="S4050" s="837">
        <v>1</v>
      </c>
      <c r="T4050" s="836">
        <v>1</v>
      </c>
      <c r="U4050" s="838">
        <v>1</v>
      </c>
    </row>
    <row r="4051" spans="1:21" ht="14.4" customHeight="1" x14ac:dyDescent="0.3">
      <c r="A4051" s="831">
        <v>10</v>
      </c>
      <c r="B4051" s="832" t="s">
        <v>2982</v>
      </c>
      <c r="C4051" s="832" t="s">
        <v>3001</v>
      </c>
      <c r="D4051" s="833" t="s">
        <v>6903</v>
      </c>
      <c r="E4051" s="834" t="s">
        <v>3051</v>
      </c>
      <c r="F4051" s="832" t="s">
        <v>2984</v>
      </c>
      <c r="G4051" s="832" t="s">
        <v>3338</v>
      </c>
      <c r="H4051" s="832" t="s">
        <v>630</v>
      </c>
      <c r="I4051" s="832" t="s">
        <v>4419</v>
      </c>
      <c r="J4051" s="832" t="s">
        <v>4420</v>
      </c>
      <c r="K4051" s="832" t="s">
        <v>4421</v>
      </c>
      <c r="L4051" s="835">
        <v>77.14</v>
      </c>
      <c r="M4051" s="835">
        <v>231.42000000000002</v>
      </c>
      <c r="N4051" s="832">
        <v>3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10</v>
      </c>
      <c r="B4052" s="832" t="s">
        <v>2982</v>
      </c>
      <c r="C4052" s="832" t="s">
        <v>3001</v>
      </c>
      <c r="D4052" s="833" t="s">
        <v>6903</v>
      </c>
      <c r="E4052" s="834" t="s">
        <v>3051</v>
      </c>
      <c r="F4052" s="832" t="s">
        <v>2984</v>
      </c>
      <c r="G4052" s="832" t="s">
        <v>4143</v>
      </c>
      <c r="H4052" s="832" t="s">
        <v>630</v>
      </c>
      <c r="I4052" s="832" t="s">
        <v>4144</v>
      </c>
      <c r="J4052" s="832" t="s">
        <v>4145</v>
      </c>
      <c r="K4052" s="832" t="s">
        <v>4146</v>
      </c>
      <c r="L4052" s="835">
        <v>0</v>
      </c>
      <c r="M4052" s="835">
        <v>0</v>
      </c>
      <c r="N4052" s="832">
        <v>1</v>
      </c>
      <c r="O4052" s="836">
        <v>1</v>
      </c>
      <c r="P4052" s="835"/>
      <c r="Q4052" s="837"/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10</v>
      </c>
      <c r="B4053" s="832" t="s">
        <v>2982</v>
      </c>
      <c r="C4053" s="832" t="s">
        <v>3001</v>
      </c>
      <c r="D4053" s="833" t="s">
        <v>6903</v>
      </c>
      <c r="E4053" s="834" t="s">
        <v>3051</v>
      </c>
      <c r="F4053" s="832" t="s">
        <v>2984</v>
      </c>
      <c r="G4053" s="832" t="s">
        <v>3182</v>
      </c>
      <c r="H4053" s="832" t="s">
        <v>630</v>
      </c>
      <c r="I4053" s="832" t="s">
        <v>3422</v>
      </c>
      <c r="J4053" s="832" t="s">
        <v>1683</v>
      </c>
      <c r="K4053" s="832" t="s">
        <v>3423</v>
      </c>
      <c r="L4053" s="835">
        <v>181.04</v>
      </c>
      <c r="M4053" s="835">
        <v>1448.32</v>
      </c>
      <c r="N4053" s="832">
        <v>8</v>
      </c>
      <c r="O4053" s="836">
        <v>6</v>
      </c>
      <c r="P4053" s="835">
        <v>905.19999999999993</v>
      </c>
      <c r="Q4053" s="837">
        <v>0.625</v>
      </c>
      <c r="R4053" s="832">
        <v>5</v>
      </c>
      <c r="S4053" s="837">
        <v>0.625</v>
      </c>
      <c r="T4053" s="836">
        <v>3</v>
      </c>
      <c r="U4053" s="838">
        <v>0.5</v>
      </c>
    </row>
    <row r="4054" spans="1:21" ht="14.4" customHeight="1" x14ac:dyDescent="0.3">
      <c r="A4054" s="831">
        <v>10</v>
      </c>
      <c r="B4054" s="832" t="s">
        <v>2982</v>
      </c>
      <c r="C4054" s="832" t="s">
        <v>3001</v>
      </c>
      <c r="D4054" s="833" t="s">
        <v>6903</v>
      </c>
      <c r="E4054" s="834" t="s">
        <v>3051</v>
      </c>
      <c r="F4054" s="832" t="s">
        <v>2984</v>
      </c>
      <c r="G4054" s="832" t="s">
        <v>3182</v>
      </c>
      <c r="H4054" s="832" t="s">
        <v>630</v>
      </c>
      <c r="I4054" s="832" t="s">
        <v>4863</v>
      </c>
      <c r="J4054" s="832" t="s">
        <v>706</v>
      </c>
      <c r="K4054" s="832" t="s">
        <v>4864</v>
      </c>
      <c r="L4054" s="835">
        <v>59.53</v>
      </c>
      <c r="M4054" s="835">
        <v>178.59</v>
      </c>
      <c r="N4054" s="832">
        <v>3</v>
      </c>
      <c r="O4054" s="836">
        <v>2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10</v>
      </c>
      <c r="B4055" s="832" t="s">
        <v>2982</v>
      </c>
      <c r="C4055" s="832" t="s">
        <v>3001</v>
      </c>
      <c r="D4055" s="833" t="s">
        <v>6903</v>
      </c>
      <c r="E4055" s="834" t="s">
        <v>3051</v>
      </c>
      <c r="F4055" s="832" t="s">
        <v>2986</v>
      </c>
      <c r="G4055" s="832" t="s">
        <v>6059</v>
      </c>
      <c r="H4055" s="832" t="s">
        <v>630</v>
      </c>
      <c r="I4055" s="832" t="s">
        <v>6060</v>
      </c>
      <c r="J4055" s="832" t="s">
        <v>6061</v>
      </c>
      <c r="K4055" s="832" t="s">
        <v>6062</v>
      </c>
      <c r="L4055" s="835">
        <v>350</v>
      </c>
      <c r="M4055" s="835">
        <v>350</v>
      </c>
      <c r="N4055" s="832">
        <v>1</v>
      </c>
      <c r="O4055" s="836">
        <v>1</v>
      </c>
      <c r="P4055" s="835">
        <v>350</v>
      </c>
      <c r="Q4055" s="837">
        <v>1</v>
      </c>
      <c r="R4055" s="832">
        <v>1</v>
      </c>
      <c r="S4055" s="837">
        <v>1</v>
      </c>
      <c r="T4055" s="836">
        <v>1</v>
      </c>
      <c r="U4055" s="838">
        <v>1</v>
      </c>
    </row>
    <row r="4056" spans="1:21" ht="14.4" customHeight="1" x14ac:dyDescent="0.3">
      <c r="A4056" s="831">
        <v>10</v>
      </c>
      <c r="B4056" s="832" t="s">
        <v>2982</v>
      </c>
      <c r="C4056" s="832" t="s">
        <v>3001</v>
      </c>
      <c r="D4056" s="833" t="s">
        <v>6903</v>
      </c>
      <c r="E4056" s="834" t="s">
        <v>3053</v>
      </c>
      <c r="F4056" s="832" t="s">
        <v>2984</v>
      </c>
      <c r="G4056" s="832" t="s">
        <v>3115</v>
      </c>
      <c r="H4056" s="832" t="s">
        <v>630</v>
      </c>
      <c r="I4056" s="832" t="s">
        <v>3116</v>
      </c>
      <c r="J4056" s="832" t="s">
        <v>949</v>
      </c>
      <c r="K4056" s="832" t="s">
        <v>3117</v>
      </c>
      <c r="L4056" s="835">
        <v>34.15</v>
      </c>
      <c r="M4056" s="835">
        <v>34.15</v>
      </c>
      <c r="N4056" s="832">
        <v>1</v>
      </c>
      <c r="O4056" s="836">
        <v>1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10</v>
      </c>
      <c r="B4057" s="832" t="s">
        <v>2982</v>
      </c>
      <c r="C4057" s="832" t="s">
        <v>3001</v>
      </c>
      <c r="D4057" s="833" t="s">
        <v>6903</v>
      </c>
      <c r="E4057" s="834" t="s">
        <v>3053</v>
      </c>
      <c r="F4057" s="832" t="s">
        <v>2984</v>
      </c>
      <c r="G4057" s="832" t="s">
        <v>4305</v>
      </c>
      <c r="H4057" s="832" t="s">
        <v>630</v>
      </c>
      <c r="I4057" s="832" t="s">
        <v>4306</v>
      </c>
      <c r="J4057" s="832" t="s">
        <v>2002</v>
      </c>
      <c r="K4057" s="832" t="s">
        <v>4307</v>
      </c>
      <c r="L4057" s="835">
        <v>2252.17</v>
      </c>
      <c r="M4057" s="835">
        <v>31530.379999999997</v>
      </c>
      <c r="N4057" s="832">
        <v>14</v>
      </c>
      <c r="O4057" s="836">
        <v>7.5</v>
      </c>
      <c r="P4057" s="835">
        <v>29278.21</v>
      </c>
      <c r="Q4057" s="837">
        <v>0.9285714285714286</v>
      </c>
      <c r="R4057" s="832">
        <v>13</v>
      </c>
      <c r="S4057" s="837">
        <v>0.9285714285714286</v>
      </c>
      <c r="T4057" s="836">
        <v>6.5</v>
      </c>
      <c r="U4057" s="838">
        <v>0.8666666666666667</v>
      </c>
    </row>
    <row r="4058" spans="1:21" ht="14.4" customHeight="1" x14ac:dyDescent="0.3">
      <c r="A4058" s="831">
        <v>10</v>
      </c>
      <c r="B4058" s="832" t="s">
        <v>2982</v>
      </c>
      <c r="C4058" s="832" t="s">
        <v>3001</v>
      </c>
      <c r="D4058" s="833" t="s">
        <v>6903</v>
      </c>
      <c r="E4058" s="834" t="s">
        <v>3053</v>
      </c>
      <c r="F4058" s="832" t="s">
        <v>2984</v>
      </c>
      <c r="G4058" s="832" t="s">
        <v>3137</v>
      </c>
      <c r="H4058" s="832" t="s">
        <v>630</v>
      </c>
      <c r="I4058" s="832" t="s">
        <v>4828</v>
      </c>
      <c r="J4058" s="832" t="s">
        <v>1769</v>
      </c>
      <c r="K4058" s="832" t="s">
        <v>3407</v>
      </c>
      <c r="L4058" s="835">
        <v>285.89</v>
      </c>
      <c r="M4058" s="835">
        <v>1429.4499999999998</v>
      </c>
      <c r="N4058" s="832">
        <v>5</v>
      </c>
      <c r="O4058" s="836">
        <v>3</v>
      </c>
      <c r="P4058" s="835">
        <v>1429.4499999999998</v>
      </c>
      <c r="Q4058" s="837">
        <v>1</v>
      </c>
      <c r="R4058" s="832">
        <v>5</v>
      </c>
      <c r="S4058" s="837">
        <v>1</v>
      </c>
      <c r="T4058" s="836">
        <v>3</v>
      </c>
      <c r="U4058" s="838">
        <v>1</v>
      </c>
    </row>
    <row r="4059" spans="1:21" ht="14.4" customHeight="1" x14ac:dyDescent="0.3">
      <c r="A4059" s="831">
        <v>10</v>
      </c>
      <c r="B4059" s="832" t="s">
        <v>2982</v>
      </c>
      <c r="C4059" s="832" t="s">
        <v>3001</v>
      </c>
      <c r="D4059" s="833" t="s">
        <v>6903</v>
      </c>
      <c r="E4059" s="834" t="s">
        <v>3053</v>
      </c>
      <c r="F4059" s="832" t="s">
        <v>2984</v>
      </c>
      <c r="G4059" s="832" t="s">
        <v>3137</v>
      </c>
      <c r="H4059" s="832" t="s">
        <v>630</v>
      </c>
      <c r="I4059" s="832" t="s">
        <v>6063</v>
      </c>
      <c r="J4059" s="832" t="s">
        <v>1769</v>
      </c>
      <c r="K4059" s="832" t="s">
        <v>3407</v>
      </c>
      <c r="L4059" s="835">
        <v>285.89</v>
      </c>
      <c r="M4059" s="835">
        <v>285.89</v>
      </c>
      <c r="N4059" s="832">
        <v>1</v>
      </c>
      <c r="O4059" s="836">
        <v>1</v>
      </c>
      <c r="P4059" s="835">
        <v>285.89</v>
      </c>
      <c r="Q4059" s="837">
        <v>1</v>
      </c>
      <c r="R4059" s="832">
        <v>1</v>
      </c>
      <c r="S4059" s="837">
        <v>1</v>
      </c>
      <c r="T4059" s="836">
        <v>1</v>
      </c>
      <c r="U4059" s="838">
        <v>1</v>
      </c>
    </row>
    <row r="4060" spans="1:21" ht="14.4" customHeight="1" x14ac:dyDescent="0.3">
      <c r="A4060" s="831">
        <v>10</v>
      </c>
      <c r="B4060" s="832" t="s">
        <v>2982</v>
      </c>
      <c r="C4060" s="832" t="s">
        <v>3001</v>
      </c>
      <c r="D4060" s="833" t="s">
        <v>6903</v>
      </c>
      <c r="E4060" s="834" t="s">
        <v>3053</v>
      </c>
      <c r="F4060" s="832" t="s">
        <v>2984</v>
      </c>
      <c r="G4060" s="832" t="s">
        <v>4154</v>
      </c>
      <c r="H4060" s="832" t="s">
        <v>630</v>
      </c>
      <c r="I4060" s="832" t="s">
        <v>5050</v>
      </c>
      <c r="J4060" s="832" t="s">
        <v>782</v>
      </c>
      <c r="K4060" s="832" t="s">
        <v>4842</v>
      </c>
      <c r="L4060" s="835">
        <v>0</v>
      </c>
      <c r="M4060" s="835">
        <v>0</v>
      </c>
      <c r="N4060" s="832">
        <v>1</v>
      </c>
      <c r="O4060" s="836">
        <v>0.5</v>
      </c>
      <c r="P4060" s="835"/>
      <c r="Q4060" s="837"/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10</v>
      </c>
      <c r="B4061" s="832" t="s">
        <v>2982</v>
      </c>
      <c r="C4061" s="832" t="s">
        <v>3001</v>
      </c>
      <c r="D4061" s="833" t="s">
        <v>6903</v>
      </c>
      <c r="E4061" s="834" t="s">
        <v>3053</v>
      </c>
      <c r="F4061" s="832" t="s">
        <v>2984</v>
      </c>
      <c r="G4061" s="832" t="s">
        <v>3425</v>
      </c>
      <c r="H4061" s="832" t="s">
        <v>630</v>
      </c>
      <c r="I4061" s="832" t="s">
        <v>3428</v>
      </c>
      <c r="J4061" s="832" t="s">
        <v>1024</v>
      </c>
      <c r="K4061" s="832" t="s">
        <v>3429</v>
      </c>
      <c r="L4061" s="835">
        <v>24.05</v>
      </c>
      <c r="M4061" s="835">
        <v>192.4</v>
      </c>
      <c r="N4061" s="832">
        <v>8</v>
      </c>
      <c r="O4061" s="836">
        <v>2</v>
      </c>
      <c r="P4061" s="835">
        <v>168.35</v>
      </c>
      <c r="Q4061" s="837">
        <v>0.875</v>
      </c>
      <c r="R4061" s="832">
        <v>7</v>
      </c>
      <c r="S4061" s="837">
        <v>0.875</v>
      </c>
      <c r="T4061" s="836">
        <v>1.5</v>
      </c>
      <c r="U4061" s="838">
        <v>0.75</v>
      </c>
    </row>
    <row r="4062" spans="1:21" ht="14.4" customHeight="1" x14ac:dyDescent="0.3">
      <c r="A4062" s="831">
        <v>10</v>
      </c>
      <c r="B4062" s="832" t="s">
        <v>2982</v>
      </c>
      <c r="C4062" s="832" t="s">
        <v>3001</v>
      </c>
      <c r="D4062" s="833" t="s">
        <v>6903</v>
      </c>
      <c r="E4062" s="834" t="s">
        <v>3053</v>
      </c>
      <c r="F4062" s="832" t="s">
        <v>2985</v>
      </c>
      <c r="G4062" s="832" t="s">
        <v>3094</v>
      </c>
      <c r="H4062" s="832" t="s">
        <v>630</v>
      </c>
      <c r="I4062" s="832" t="s">
        <v>3463</v>
      </c>
      <c r="J4062" s="832" t="s">
        <v>3040</v>
      </c>
      <c r="K4062" s="832"/>
      <c r="L4062" s="835">
        <v>0</v>
      </c>
      <c r="M4062" s="835">
        <v>0</v>
      </c>
      <c r="N4062" s="832">
        <v>1</v>
      </c>
      <c r="O4062" s="836">
        <v>0.5</v>
      </c>
      <c r="P4062" s="835">
        <v>0</v>
      </c>
      <c r="Q4062" s="837"/>
      <c r="R4062" s="832">
        <v>1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10</v>
      </c>
      <c r="B4063" s="832" t="s">
        <v>2982</v>
      </c>
      <c r="C4063" s="832" t="s">
        <v>3001</v>
      </c>
      <c r="D4063" s="833" t="s">
        <v>6903</v>
      </c>
      <c r="E4063" s="834" t="s">
        <v>3053</v>
      </c>
      <c r="F4063" s="832" t="s">
        <v>2985</v>
      </c>
      <c r="G4063" s="832" t="s">
        <v>3094</v>
      </c>
      <c r="H4063" s="832" t="s">
        <v>630</v>
      </c>
      <c r="I4063" s="832" t="s">
        <v>6064</v>
      </c>
      <c r="J4063" s="832" t="s">
        <v>3040</v>
      </c>
      <c r="K4063" s="832"/>
      <c r="L4063" s="835">
        <v>0</v>
      </c>
      <c r="M4063" s="835">
        <v>0</v>
      </c>
      <c r="N4063" s="832">
        <v>1</v>
      </c>
      <c r="O4063" s="836">
        <v>0.5</v>
      </c>
      <c r="P4063" s="835">
        <v>0</v>
      </c>
      <c r="Q4063" s="837"/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10</v>
      </c>
      <c r="B4064" s="832" t="s">
        <v>2982</v>
      </c>
      <c r="C4064" s="832" t="s">
        <v>3001</v>
      </c>
      <c r="D4064" s="833" t="s">
        <v>6903</v>
      </c>
      <c r="E4064" s="834" t="s">
        <v>3053</v>
      </c>
      <c r="F4064" s="832" t="s">
        <v>2985</v>
      </c>
      <c r="G4064" s="832" t="s">
        <v>3094</v>
      </c>
      <c r="H4064" s="832" t="s">
        <v>630</v>
      </c>
      <c r="I4064" s="832" t="s">
        <v>4838</v>
      </c>
      <c r="J4064" s="832" t="s">
        <v>3040</v>
      </c>
      <c r="K4064" s="832"/>
      <c r="L4064" s="835">
        <v>0</v>
      </c>
      <c r="M4064" s="835">
        <v>0</v>
      </c>
      <c r="N4064" s="832">
        <v>1</v>
      </c>
      <c r="O4064" s="836">
        <v>1</v>
      </c>
      <c r="P4064" s="835"/>
      <c r="Q4064" s="837"/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10</v>
      </c>
      <c r="B4065" s="832" t="s">
        <v>2982</v>
      </c>
      <c r="C4065" s="832" t="s">
        <v>3001</v>
      </c>
      <c r="D4065" s="833" t="s">
        <v>6903</v>
      </c>
      <c r="E4065" s="834" t="s">
        <v>3058</v>
      </c>
      <c r="F4065" s="832" t="s">
        <v>2984</v>
      </c>
      <c r="G4065" s="832" t="s">
        <v>3232</v>
      </c>
      <c r="H4065" s="832" t="s">
        <v>630</v>
      </c>
      <c r="I4065" s="832" t="s">
        <v>4314</v>
      </c>
      <c r="J4065" s="832" t="s">
        <v>1421</v>
      </c>
      <c r="K4065" s="832" t="s">
        <v>4315</v>
      </c>
      <c r="L4065" s="835">
        <v>462.73</v>
      </c>
      <c r="M4065" s="835">
        <v>4164.57</v>
      </c>
      <c r="N4065" s="832">
        <v>9</v>
      </c>
      <c r="O4065" s="836">
        <v>3</v>
      </c>
      <c r="P4065" s="835">
        <v>4164.57</v>
      </c>
      <c r="Q4065" s="837">
        <v>1</v>
      </c>
      <c r="R4065" s="832">
        <v>9</v>
      </c>
      <c r="S4065" s="837">
        <v>1</v>
      </c>
      <c r="T4065" s="836">
        <v>3</v>
      </c>
      <c r="U4065" s="838">
        <v>1</v>
      </c>
    </row>
    <row r="4066" spans="1:21" ht="14.4" customHeight="1" x14ac:dyDescent="0.3">
      <c r="A4066" s="831">
        <v>10</v>
      </c>
      <c r="B4066" s="832" t="s">
        <v>2982</v>
      </c>
      <c r="C4066" s="832" t="s">
        <v>3001</v>
      </c>
      <c r="D4066" s="833" t="s">
        <v>6903</v>
      </c>
      <c r="E4066" s="834" t="s">
        <v>3058</v>
      </c>
      <c r="F4066" s="832" t="s">
        <v>2984</v>
      </c>
      <c r="G4066" s="832" t="s">
        <v>3232</v>
      </c>
      <c r="H4066" s="832" t="s">
        <v>630</v>
      </c>
      <c r="I4066" s="832" t="s">
        <v>3233</v>
      </c>
      <c r="J4066" s="832" t="s">
        <v>1419</v>
      </c>
      <c r="K4066" s="832" t="s">
        <v>3234</v>
      </c>
      <c r="L4066" s="835">
        <v>263.26</v>
      </c>
      <c r="M4066" s="835">
        <v>263.26</v>
      </c>
      <c r="N4066" s="832">
        <v>1</v>
      </c>
      <c r="O4066" s="836">
        <v>0.5</v>
      </c>
      <c r="P4066" s="835">
        <v>263.26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" customHeight="1" x14ac:dyDescent="0.3">
      <c r="A4067" s="831">
        <v>10</v>
      </c>
      <c r="B4067" s="832" t="s">
        <v>2982</v>
      </c>
      <c r="C4067" s="832" t="s">
        <v>3001</v>
      </c>
      <c r="D4067" s="833" t="s">
        <v>6903</v>
      </c>
      <c r="E4067" s="834" t="s">
        <v>3058</v>
      </c>
      <c r="F4067" s="832" t="s">
        <v>2984</v>
      </c>
      <c r="G4067" s="832" t="s">
        <v>3232</v>
      </c>
      <c r="H4067" s="832" t="s">
        <v>630</v>
      </c>
      <c r="I4067" s="832" t="s">
        <v>4329</v>
      </c>
      <c r="J4067" s="832" t="s">
        <v>2169</v>
      </c>
      <c r="K4067" s="832" t="s">
        <v>4330</v>
      </c>
      <c r="L4067" s="835">
        <v>0</v>
      </c>
      <c r="M4067" s="835">
        <v>0</v>
      </c>
      <c r="N4067" s="832">
        <v>1</v>
      </c>
      <c r="O4067" s="836">
        <v>0.5</v>
      </c>
      <c r="P4067" s="835">
        <v>0</v>
      </c>
      <c r="Q4067" s="837"/>
      <c r="R4067" s="832">
        <v>1</v>
      </c>
      <c r="S4067" s="837">
        <v>1</v>
      </c>
      <c r="T4067" s="836">
        <v>0.5</v>
      </c>
      <c r="U4067" s="838">
        <v>1</v>
      </c>
    </row>
    <row r="4068" spans="1:21" ht="14.4" customHeight="1" x14ac:dyDescent="0.3">
      <c r="A4068" s="831">
        <v>10</v>
      </c>
      <c r="B4068" s="832" t="s">
        <v>2982</v>
      </c>
      <c r="C4068" s="832" t="s">
        <v>3001</v>
      </c>
      <c r="D4068" s="833" t="s">
        <v>6903</v>
      </c>
      <c r="E4068" s="834" t="s">
        <v>3058</v>
      </c>
      <c r="F4068" s="832" t="s">
        <v>2984</v>
      </c>
      <c r="G4068" s="832" t="s">
        <v>3097</v>
      </c>
      <c r="H4068" s="832" t="s">
        <v>630</v>
      </c>
      <c r="I4068" s="832" t="s">
        <v>3240</v>
      </c>
      <c r="J4068" s="832" t="s">
        <v>1862</v>
      </c>
      <c r="K4068" s="832" t="s">
        <v>1859</v>
      </c>
      <c r="L4068" s="835">
        <v>72.55</v>
      </c>
      <c r="M4068" s="835">
        <v>217.64999999999998</v>
      </c>
      <c r="N4068" s="832">
        <v>3</v>
      </c>
      <c r="O4068" s="836">
        <v>2</v>
      </c>
      <c r="P4068" s="835">
        <v>217.64999999999998</v>
      </c>
      <c r="Q4068" s="837">
        <v>1</v>
      </c>
      <c r="R4068" s="832">
        <v>3</v>
      </c>
      <c r="S4068" s="837">
        <v>1</v>
      </c>
      <c r="T4068" s="836">
        <v>2</v>
      </c>
      <c r="U4068" s="838">
        <v>1</v>
      </c>
    </row>
    <row r="4069" spans="1:21" ht="14.4" customHeight="1" x14ac:dyDescent="0.3">
      <c r="A4069" s="831">
        <v>10</v>
      </c>
      <c r="B4069" s="832" t="s">
        <v>2982</v>
      </c>
      <c r="C4069" s="832" t="s">
        <v>3001</v>
      </c>
      <c r="D4069" s="833" t="s">
        <v>6903</v>
      </c>
      <c r="E4069" s="834" t="s">
        <v>3058</v>
      </c>
      <c r="F4069" s="832" t="s">
        <v>2984</v>
      </c>
      <c r="G4069" s="832" t="s">
        <v>3097</v>
      </c>
      <c r="H4069" s="832" t="s">
        <v>689</v>
      </c>
      <c r="I4069" s="832" t="s">
        <v>2837</v>
      </c>
      <c r="J4069" s="832" t="s">
        <v>1619</v>
      </c>
      <c r="K4069" s="832" t="s">
        <v>1859</v>
      </c>
      <c r="L4069" s="835">
        <v>85.7</v>
      </c>
      <c r="M4069" s="835">
        <v>85.7</v>
      </c>
      <c r="N4069" s="832">
        <v>1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10</v>
      </c>
      <c r="B4070" s="832" t="s">
        <v>2982</v>
      </c>
      <c r="C4070" s="832" t="s">
        <v>3001</v>
      </c>
      <c r="D4070" s="833" t="s">
        <v>6903</v>
      </c>
      <c r="E4070" s="834" t="s">
        <v>3058</v>
      </c>
      <c r="F4070" s="832" t="s">
        <v>2984</v>
      </c>
      <c r="G4070" s="832" t="s">
        <v>3097</v>
      </c>
      <c r="H4070" s="832" t="s">
        <v>689</v>
      </c>
      <c r="I4070" s="832" t="s">
        <v>2774</v>
      </c>
      <c r="J4070" s="832" t="s">
        <v>1619</v>
      </c>
      <c r="K4070" s="832" t="s">
        <v>1620</v>
      </c>
      <c r="L4070" s="835">
        <v>25.71</v>
      </c>
      <c r="M4070" s="835">
        <v>51.42</v>
      </c>
      <c r="N4070" s="832">
        <v>2</v>
      </c>
      <c r="O4070" s="836">
        <v>1</v>
      </c>
      <c r="P4070" s="835">
        <v>51.42</v>
      </c>
      <c r="Q4070" s="837">
        <v>1</v>
      </c>
      <c r="R4070" s="832">
        <v>2</v>
      </c>
      <c r="S4070" s="837">
        <v>1</v>
      </c>
      <c r="T4070" s="836">
        <v>1</v>
      </c>
      <c r="U4070" s="838">
        <v>1</v>
      </c>
    </row>
    <row r="4071" spans="1:21" ht="14.4" customHeight="1" x14ac:dyDescent="0.3">
      <c r="A4071" s="831">
        <v>10</v>
      </c>
      <c r="B4071" s="832" t="s">
        <v>2982</v>
      </c>
      <c r="C4071" s="832" t="s">
        <v>3001</v>
      </c>
      <c r="D4071" s="833" t="s">
        <v>6903</v>
      </c>
      <c r="E4071" s="834" t="s">
        <v>3058</v>
      </c>
      <c r="F4071" s="832" t="s">
        <v>2984</v>
      </c>
      <c r="G4071" s="832" t="s">
        <v>4055</v>
      </c>
      <c r="H4071" s="832" t="s">
        <v>630</v>
      </c>
      <c r="I4071" s="832" t="s">
        <v>4180</v>
      </c>
      <c r="J4071" s="832" t="s">
        <v>863</v>
      </c>
      <c r="K4071" s="832" t="s">
        <v>4181</v>
      </c>
      <c r="L4071" s="835">
        <v>0</v>
      </c>
      <c r="M4071" s="835">
        <v>0</v>
      </c>
      <c r="N4071" s="832">
        <v>1</v>
      </c>
      <c r="O4071" s="836">
        <v>0.5</v>
      </c>
      <c r="P4071" s="835">
        <v>0</v>
      </c>
      <c r="Q4071" s="837"/>
      <c r="R4071" s="832">
        <v>1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10</v>
      </c>
      <c r="B4072" s="832" t="s">
        <v>2982</v>
      </c>
      <c r="C4072" s="832" t="s">
        <v>3001</v>
      </c>
      <c r="D4072" s="833" t="s">
        <v>6903</v>
      </c>
      <c r="E4072" s="834" t="s">
        <v>3058</v>
      </c>
      <c r="F4072" s="832" t="s">
        <v>2984</v>
      </c>
      <c r="G4072" s="832" t="s">
        <v>4055</v>
      </c>
      <c r="H4072" s="832" t="s">
        <v>689</v>
      </c>
      <c r="I4072" s="832" t="s">
        <v>2725</v>
      </c>
      <c r="J4072" s="832" t="s">
        <v>1339</v>
      </c>
      <c r="K4072" s="832" t="s">
        <v>2724</v>
      </c>
      <c r="L4072" s="835">
        <v>0</v>
      </c>
      <c r="M4072" s="835">
        <v>0</v>
      </c>
      <c r="N4072" s="832">
        <v>1</v>
      </c>
      <c r="O4072" s="836">
        <v>0.5</v>
      </c>
      <c r="P4072" s="835">
        <v>0</v>
      </c>
      <c r="Q4072" s="837"/>
      <c r="R4072" s="832">
        <v>1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10</v>
      </c>
      <c r="B4073" s="832" t="s">
        <v>2982</v>
      </c>
      <c r="C4073" s="832" t="s">
        <v>3001</v>
      </c>
      <c r="D4073" s="833" t="s">
        <v>6903</v>
      </c>
      <c r="E4073" s="834" t="s">
        <v>3058</v>
      </c>
      <c r="F4073" s="832" t="s">
        <v>2984</v>
      </c>
      <c r="G4073" s="832" t="s">
        <v>3106</v>
      </c>
      <c r="H4073" s="832" t="s">
        <v>689</v>
      </c>
      <c r="I4073" s="832" t="s">
        <v>2588</v>
      </c>
      <c r="J4073" s="832" t="s">
        <v>1288</v>
      </c>
      <c r="K4073" s="832" t="s">
        <v>2589</v>
      </c>
      <c r="L4073" s="835">
        <v>154.36000000000001</v>
      </c>
      <c r="M4073" s="835">
        <v>3395.9200000000005</v>
      </c>
      <c r="N4073" s="832">
        <v>22</v>
      </c>
      <c r="O4073" s="836">
        <v>1</v>
      </c>
      <c r="P4073" s="835">
        <v>3395.9200000000005</v>
      </c>
      <c r="Q4073" s="837">
        <v>1</v>
      </c>
      <c r="R4073" s="832">
        <v>22</v>
      </c>
      <c r="S4073" s="837">
        <v>1</v>
      </c>
      <c r="T4073" s="836">
        <v>1</v>
      </c>
      <c r="U4073" s="838">
        <v>1</v>
      </c>
    </row>
    <row r="4074" spans="1:21" ht="14.4" customHeight="1" x14ac:dyDescent="0.3">
      <c r="A4074" s="831">
        <v>10</v>
      </c>
      <c r="B4074" s="832" t="s">
        <v>2982</v>
      </c>
      <c r="C4074" s="832" t="s">
        <v>3001</v>
      </c>
      <c r="D4074" s="833" t="s">
        <v>6903</v>
      </c>
      <c r="E4074" s="834" t="s">
        <v>3058</v>
      </c>
      <c r="F4074" s="832" t="s">
        <v>2984</v>
      </c>
      <c r="G4074" s="832" t="s">
        <v>3106</v>
      </c>
      <c r="H4074" s="832" t="s">
        <v>689</v>
      </c>
      <c r="I4074" s="832" t="s">
        <v>2445</v>
      </c>
      <c r="J4074" s="832" t="s">
        <v>2446</v>
      </c>
      <c r="K4074" s="832" t="s">
        <v>2447</v>
      </c>
      <c r="L4074" s="835">
        <v>66.08</v>
      </c>
      <c r="M4074" s="835">
        <v>66.08</v>
      </c>
      <c r="N4074" s="832">
        <v>1</v>
      </c>
      <c r="O4074" s="836">
        <v>0.5</v>
      </c>
      <c r="P4074" s="835">
        <v>66.08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10</v>
      </c>
      <c r="B4075" s="832" t="s">
        <v>2982</v>
      </c>
      <c r="C4075" s="832" t="s">
        <v>3001</v>
      </c>
      <c r="D4075" s="833" t="s">
        <v>6903</v>
      </c>
      <c r="E4075" s="834" t="s">
        <v>3058</v>
      </c>
      <c r="F4075" s="832" t="s">
        <v>2984</v>
      </c>
      <c r="G4075" s="832" t="s">
        <v>3674</v>
      </c>
      <c r="H4075" s="832" t="s">
        <v>630</v>
      </c>
      <c r="I4075" s="832" t="s">
        <v>3675</v>
      </c>
      <c r="J4075" s="832" t="s">
        <v>916</v>
      </c>
      <c r="K4075" s="832" t="s">
        <v>3676</v>
      </c>
      <c r="L4075" s="835">
        <v>0</v>
      </c>
      <c r="M4075" s="835">
        <v>0</v>
      </c>
      <c r="N4075" s="832">
        <v>3</v>
      </c>
      <c r="O4075" s="836">
        <v>2.5</v>
      </c>
      <c r="P4075" s="835">
        <v>0</v>
      </c>
      <c r="Q4075" s="837"/>
      <c r="R4075" s="832">
        <v>2</v>
      </c>
      <c r="S4075" s="837">
        <v>0.66666666666666663</v>
      </c>
      <c r="T4075" s="836">
        <v>2</v>
      </c>
      <c r="U4075" s="838">
        <v>0.8</v>
      </c>
    </row>
    <row r="4076" spans="1:21" ht="14.4" customHeight="1" x14ac:dyDescent="0.3">
      <c r="A4076" s="831">
        <v>10</v>
      </c>
      <c r="B4076" s="832" t="s">
        <v>2982</v>
      </c>
      <c r="C4076" s="832" t="s">
        <v>3001</v>
      </c>
      <c r="D4076" s="833" t="s">
        <v>6903</v>
      </c>
      <c r="E4076" s="834" t="s">
        <v>3058</v>
      </c>
      <c r="F4076" s="832" t="s">
        <v>2984</v>
      </c>
      <c r="G4076" s="832" t="s">
        <v>3263</v>
      </c>
      <c r="H4076" s="832" t="s">
        <v>630</v>
      </c>
      <c r="I4076" s="832" t="s">
        <v>3264</v>
      </c>
      <c r="J4076" s="832" t="s">
        <v>2464</v>
      </c>
      <c r="K4076" s="832" t="s">
        <v>3265</v>
      </c>
      <c r="L4076" s="835">
        <v>42.63</v>
      </c>
      <c r="M4076" s="835">
        <v>127.89000000000001</v>
      </c>
      <c r="N4076" s="832">
        <v>3</v>
      </c>
      <c r="O4076" s="836">
        <v>2</v>
      </c>
      <c r="P4076" s="835">
        <v>42.63</v>
      </c>
      <c r="Q4076" s="837">
        <v>0.33333333333333331</v>
      </c>
      <c r="R4076" s="832">
        <v>1</v>
      </c>
      <c r="S4076" s="837">
        <v>0.33333333333333331</v>
      </c>
      <c r="T4076" s="836">
        <v>1</v>
      </c>
      <c r="U4076" s="838">
        <v>0.5</v>
      </c>
    </row>
    <row r="4077" spans="1:21" ht="14.4" customHeight="1" x14ac:dyDescent="0.3">
      <c r="A4077" s="831">
        <v>10</v>
      </c>
      <c r="B4077" s="832" t="s">
        <v>2982</v>
      </c>
      <c r="C4077" s="832" t="s">
        <v>3001</v>
      </c>
      <c r="D4077" s="833" t="s">
        <v>6903</v>
      </c>
      <c r="E4077" s="834" t="s">
        <v>3058</v>
      </c>
      <c r="F4077" s="832" t="s">
        <v>2984</v>
      </c>
      <c r="G4077" s="832" t="s">
        <v>3263</v>
      </c>
      <c r="H4077" s="832" t="s">
        <v>630</v>
      </c>
      <c r="I4077" s="832" t="s">
        <v>3266</v>
      </c>
      <c r="J4077" s="832" t="s">
        <v>2464</v>
      </c>
      <c r="K4077" s="832" t="s">
        <v>3125</v>
      </c>
      <c r="L4077" s="835">
        <v>0</v>
      </c>
      <c r="M4077" s="835">
        <v>0</v>
      </c>
      <c r="N4077" s="832">
        <v>1</v>
      </c>
      <c r="O4077" s="836">
        <v>0.5</v>
      </c>
      <c r="P4077" s="835">
        <v>0</v>
      </c>
      <c r="Q4077" s="837"/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10</v>
      </c>
      <c r="B4078" s="832" t="s">
        <v>2982</v>
      </c>
      <c r="C4078" s="832" t="s">
        <v>3001</v>
      </c>
      <c r="D4078" s="833" t="s">
        <v>6903</v>
      </c>
      <c r="E4078" s="834" t="s">
        <v>3058</v>
      </c>
      <c r="F4078" s="832" t="s">
        <v>2984</v>
      </c>
      <c r="G4078" s="832" t="s">
        <v>3263</v>
      </c>
      <c r="H4078" s="832" t="s">
        <v>689</v>
      </c>
      <c r="I4078" s="832" t="s">
        <v>2461</v>
      </c>
      <c r="J4078" s="832" t="s">
        <v>2459</v>
      </c>
      <c r="K4078" s="832" t="s">
        <v>2462</v>
      </c>
      <c r="L4078" s="835">
        <v>170.52</v>
      </c>
      <c r="M4078" s="835">
        <v>341.04</v>
      </c>
      <c r="N4078" s="832">
        <v>2</v>
      </c>
      <c r="O4078" s="836">
        <v>2</v>
      </c>
      <c r="P4078" s="835">
        <v>170.52</v>
      </c>
      <c r="Q4078" s="837">
        <v>0.5</v>
      </c>
      <c r="R4078" s="832">
        <v>1</v>
      </c>
      <c r="S4078" s="837">
        <v>0.5</v>
      </c>
      <c r="T4078" s="836">
        <v>1</v>
      </c>
      <c r="U4078" s="838">
        <v>0.5</v>
      </c>
    </row>
    <row r="4079" spans="1:21" ht="14.4" customHeight="1" x14ac:dyDescent="0.3">
      <c r="A4079" s="831">
        <v>10</v>
      </c>
      <c r="B4079" s="832" t="s">
        <v>2982</v>
      </c>
      <c r="C4079" s="832" t="s">
        <v>3001</v>
      </c>
      <c r="D4079" s="833" t="s">
        <v>6903</v>
      </c>
      <c r="E4079" s="834" t="s">
        <v>3058</v>
      </c>
      <c r="F4079" s="832" t="s">
        <v>2984</v>
      </c>
      <c r="G4079" s="832" t="s">
        <v>3263</v>
      </c>
      <c r="H4079" s="832" t="s">
        <v>689</v>
      </c>
      <c r="I4079" s="832" t="s">
        <v>2766</v>
      </c>
      <c r="J4079" s="832" t="s">
        <v>2459</v>
      </c>
      <c r="K4079" s="832" t="s">
        <v>2465</v>
      </c>
      <c r="L4079" s="835">
        <v>85.27</v>
      </c>
      <c r="M4079" s="835">
        <v>170.54</v>
      </c>
      <c r="N4079" s="832">
        <v>2</v>
      </c>
      <c r="O4079" s="836">
        <v>1</v>
      </c>
      <c r="P4079" s="835">
        <v>170.54</v>
      </c>
      <c r="Q4079" s="837">
        <v>1</v>
      </c>
      <c r="R4079" s="832">
        <v>2</v>
      </c>
      <c r="S4079" s="837">
        <v>1</v>
      </c>
      <c r="T4079" s="836">
        <v>1</v>
      </c>
      <c r="U4079" s="838">
        <v>1</v>
      </c>
    </row>
    <row r="4080" spans="1:21" ht="14.4" customHeight="1" x14ac:dyDescent="0.3">
      <c r="A4080" s="831">
        <v>10</v>
      </c>
      <c r="B4080" s="832" t="s">
        <v>2982</v>
      </c>
      <c r="C4080" s="832" t="s">
        <v>3001</v>
      </c>
      <c r="D4080" s="833" t="s">
        <v>6903</v>
      </c>
      <c r="E4080" s="834" t="s">
        <v>3058</v>
      </c>
      <c r="F4080" s="832" t="s">
        <v>2984</v>
      </c>
      <c r="G4080" s="832" t="s">
        <v>6065</v>
      </c>
      <c r="H4080" s="832" t="s">
        <v>630</v>
      </c>
      <c r="I4080" s="832" t="s">
        <v>6066</v>
      </c>
      <c r="J4080" s="832" t="s">
        <v>6067</v>
      </c>
      <c r="K4080" s="832" t="s">
        <v>6068</v>
      </c>
      <c r="L4080" s="835">
        <v>508.75</v>
      </c>
      <c r="M4080" s="835">
        <v>1017.5</v>
      </c>
      <c r="N4080" s="832">
        <v>2</v>
      </c>
      <c r="O4080" s="836">
        <v>1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10</v>
      </c>
      <c r="B4081" s="832" t="s">
        <v>2982</v>
      </c>
      <c r="C4081" s="832" t="s">
        <v>3001</v>
      </c>
      <c r="D4081" s="833" t="s">
        <v>6903</v>
      </c>
      <c r="E4081" s="834" t="s">
        <v>3058</v>
      </c>
      <c r="F4081" s="832" t="s">
        <v>2984</v>
      </c>
      <c r="G4081" s="832" t="s">
        <v>3269</v>
      </c>
      <c r="H4081" s="832" t="s">
        <v>630</v>
      </c>
      <c r="I4081" s="832" t="s">
        <v>3277</v>
      </c>
      <c r="J4081" s="832" t="s">
        <v>3278</v>
      </c>
      <c r="K4081" s="832" t="s">
        <v>3272</v>
      </c>
      <c r="L4081" s="835">
        <v>359.45</v>
      </c>
      <c r="M4081" s="835">
        <v>6470.0999999999985</v>
      </c>
      <c r="N4081" s="832">
        <v>18</v>
      </c>
      <c r="O4081" s="836">
        <v>6</v>
      </c>
      <c r="P4081" s="835">
        <v>6470.0999999999985</v>
      </c>
      <c r="Q4081" s="837">
        <v>1</v>
      </c>
      <c r="R4081" s="832">
        <v>18</v>
      </c>
      <c r="S4081" s="837">
        <v>1</v>
      </c>
      <c r="T4081" s="836">
        <v>6</v>
      </c>
      <c r="U4081" s="838">
        <v>1</v>
      </c>
    </row>
    <row r="4082" spans="1:21" ht="14.4" customHeight="1" x14ac:dyDescent="0.3">
      <c r="A4082" s="831">
        <v>10</v>
      </c>
      <c r="B4082" s="832" t="s">
        <v>2982</v>
      </c>
      <c r="C4082" s="832" t="s">
        <v>3001</v>
      </c>
      <c r="D4082" s="833" t="s">
        <v>6903</v>
      </c>
      <c r="E4082" s="834" t="s">
        <v>3058</v>
      </c>
      <c r="F4082" s="832" t="s">
        <v>2984</v>
      </c>
      <c r="G4082" s="832" t="s">
        <v>3269</v>
      </c>
      <c r="H4082" s="832" t="s">
        <v>630</v>
      </c>
      <c r="I4082" s="832" t="s">
        <v>3279</v>
      </c>
      <c r="J4082" s="832" t="s">
        <v>3278</v>
      </c>
      <c r="K4082" s="832" t="s">
        <v>3274</v>
      </c>
      <c r="L4082" s="835">
        <v>718.91</v>
      </c>
      <c r="M4082" s="835">
        <v>11502.56</v>
      </c>
      <c r="N4082" s="832">
        <v>16</v>
      </c>
      <c r="O4082" s="836">
        <v>6.5</v>
      </c>
      <c r="P4082" s="835">
        <v>11502.56</v>
      </c>
      <c r="Q4082" s="837">
        <v>1</v>
      </c>
      <c r="R4082" s="832">
        <v>16</v>
      </c>
      <c r="S4082" s="837">
        <v>1</v>
      </c>
      <c r="T4082" s="836">
        <v>6.5</v>
      </c>
      <c r="U4082" s="838">
        <v>1</v>
      </c>
    </row>
    <row r="4083" spans="1:21" ht="14.4" customHeight="1" x14ac:dyDescent="0.3">
      <c r="A4083" s="831">
        <v>10</v>
      </c>
      <c r="B4083" s="832" t="s">
        <v>2982</v>
      </c>
      <c r="C4083" s="832" t="s">
        <v>3001</v>
      </c>
      <c r="D4083" s="833" t="s">
        <v>6903</v>
      </c>
      <c r="E4083" s="834" t="s">
        <v>3058</v>
      </c>
      <c r="F4083" s="832" t="s">
        <v>2984</v>
      </c>
      <c r="G4083" s="832" t="s">
        <v>3269</v>
      </c>
      <c r="H4083" s="832" t="s">
        <v>630</v>
      </c>
      <c r="I4083" s="832" t="s">
        <v>3280</v>
      </c>
      <c r="J4083" s="832" t="s">
        <v>3278</v>
      </c>
      <c r="K4083" s="832" t="s">
        <v>3276</v>
      </c>
      <c r="L4083" s="835">
        <v>1437.8</v>
      </c>
      <c r="M4083" s="835">
        <v>1437.8</v>
      </c>
      <c r="N4083" s="832">
        <v>1</v>
      </c>
      <c r="O4083" s="836">
        <v>0.5</v>
      </c>
      <c r="P4083" s="835">
        <v>1437.8</v>
      </c>
      <c r="Q4083" s="837">
        <v>1</v>
      </c>
      <c r="R4083" s="832">
        <v>1</v>
      </c>
      <c r="S4083" s="837">
        <v>1</v>
      </c>
      <c r="T4083" s="836">
        <v>0.5</v>
      </c>
      <c r="U4083" s="838">
        <v>1</v>
      </c>
    </row>
    <row r="4084" spans="1:21" ht="14.4" customHeight="1" x14ac:dyDescent="0.3">
      <c r="A4084" s="831">
        <v>10</v>
      </c>
      <c r="B4084" s="832" t="s">
        <v>2982</v>
      </c>
      <c r="C4084" s="832" t="s">
        <v>3001</v>
      </c>
      <c r="D4084" s="833" t="s">
        <v>6903</v>
      </c>
      <c r="E4084" s="834" t="s">
        <v>3058</v>
      </c>
      <c r="F4084" s="832" t="s">
        <v>2984</v>
      </c>
      <c r="G4084" s="832" t="s">
        <v>3269</v>
      </c>
      <c r="H4084" s="832" t="s">
        <v>630</v>
      </c>
      <c r="I4084" s="832" t="s">
        <v>3281</v>
      </c>
      <c r="J4084" s="832" t="s">
        <v>3278</v>
      </c>
      <c r="K4084" s="832" t="s">
        <v>3282</v>
      </c>
      <c r="L4084" s="835">
        <v>1437.8</v>
      </c>
      <c r="M4084" s="835">
        <v>7189</v>
      </c>
      <c r="N4084" s="832">
        <v>5</v>
      </c>
      <c r="O4084" s="836">
        <v>4</v>
      </c>
      <c r="P4084" s="835">
        <v>7189</v>
      </c>
      <c r="Q4084" s="837">
        <v>1</v>
      </c>
      <c r="R4084" s="832">
        <v>5</v>
      </c>
      <c r="S4084" s="837">
        <v>1</v>
      </c>
      <c r="T4084" s="836">
        <v>4</v>
      </c>
      <c r="U4084" s="838">
        <v>1</v>
      </c>
    </row>
    <row r="4085" spans="1:21" ht="14.4" customHeight="1" x14ac:dyDescent="0.3">
      <c r="A4085" s="831">
        <v>10</v>
      </c>
      <c r="B4085" s="832" t="s">
        <v>2982</v>
      </c>
      <c r="C4085" s="832" t="s">
        <v>3001</v>
      </c>
      <c r="D4085" s="833" t="s">
        <v>6903</v>
      </c>
      <c r="E4085" s="834" t="s">
        <v>3058</v>
      </c>
      <c r="F4085" s="832" t="s">
        <v>2984</v>
      </c>
      <c r="G4085" s="832" t="s">
        <v>3551</v>
      </c>
      <c r="H4085" s="832" t="s">
        <v>630</v>
      </c>
      <c r="I4085" s="832" t="s">
        <v>3552</v>
      </c>
      <c r="J4085" s="832" t="s">
        <v>3553</v>
      </c>
      <c r="K4085" s="832" t="s">
        <v>3554</v>
      </c>
      <c r="L4085" s="835">
        <v>5336.52</v>
      </c>
      <c r="M4085" s="835">
        <v>26682.600000000002</v>
      </c>
      <c r="N4085" s="832">
        <v>5</v>
      </c>
      <c r="O4085" s="836">
        <v>3</v>
      </c>
      <c r="P4085" s="835">
        <v>26682.600000000002</v>
      </c>
      <c r="Q4085" s="837">
        <v>1</v>
      </c>
      <c r="R4085" s="832">
        <v>5</v>
      </c>
      <c r="S4085" s="837">
        <v>1</v>
      </c>
      <c r="T4085" s="836">
        <v>3</v>
      </c>
      <c r="U4085" s="838">
        <v>1</v>
      </c>
    </row>
    <row r="4086" spans="1:21" ht="14.4" customHeight="1" x14ac:dyDescent="0.3">
      <c r="A4086" s="831">
        <v>10</v>
      </c>
      <c r="B4086" s="832" t="s">
        <v>2982</v>
      </c>
      <c r="C4086" s="832" t="s">
        <v>3001</v>
      </c>
      <c r="D4086" s="833" t="s">
        <v>6903</v>
      </c>
      <c r="E4086" s="834" t="s">
        <v>3058</v>
      </c>
      <c r="F4086" s="832" t="s">
        <v>2984</v>
      </c>
      <c r="G4086" s="832" t="s">
        <v>3483</v>
      </c>
      <c r="H4086" s="832" t="s">
        <v>630</v>
      </c>
      <c r="I4086" s="832" t="s">
        <v>3484</v>
      </c>
      <c r="J4086" s="832" t="s">
        <v>1409</v>
      </c>
      <c r="K4086" s="832" t="s">
        <v>3485</v>
      </c>
      <c r="L4086" s="835">
        <v>344</v>
      </c>
      <c r="M4086" s="835">
        <v>3440</v>
      </c>
      <c r="N4086" s="832">
        <v>10</v>
      </c>
      <c r="O4086" s="836">
        <v>3</v>
      </c>
      <c r="P4086" s="835">
        <v>3440</v>
      </c>
      <c r="Q4086" s="837">
        <v>1</v>
      </c>
      <c r="R4086" s="832">
        <v>10</v>
      </c>
      <c r="S4086" s="837">
        <v>1</v>
      </c>
      <c r="T4086" s="836">
        <v>3</v>
      </c>
      <c r="U4086" s="838">
        <v>1</v>
      </c>
    </row>
    <row r="4087" spans="1:21" ht="14.4" customHeight="1" x14ac:dyDescent="0.3">
      <c r="A4087" s="831">
        <v>10</v>
      </c>
      <c r="B4087" s="832" t="s">
        <v>2982</v>
      </c>
      <c r="C4087" s="832" t="s">
        <v>3001</v>
      </c>
      <c r="D4087" s="833" t="s">
        <v>6903</v>
      </c>
      <c r="E4087" s="834" t="s">
        <v>3058</v>
      </c>
      <c r="F4087" s="832" t="s">
        <v>2984</v>
      </c>
      <c r="G4087" s="832" t="s">
        <v>3483</v>
      </c>
      <c r="H4087" s="832" t="s">
        <v>630</v>
      </c>
      <c r="I4087" s="832" t="s">
        <v>6069</v>
      </c>
      <c r="J4087" s="832" t="s">
        <v>1409</v>
      </c>
      <c r="K4087" s="832" t="s">
        <v>5626</v>
      </c>
      <c r="L4087" s="835">
        <v>0</v>
      </c>
      <c r="M4087" s="835">
        <v>0</v>
      </c>
      <c r="N4087" s="832">
        <v>3</v>
      </c>
      <c r="O4087" s="836">
        <v>1</v>
      </c>
      <c r="P4087" s="835">
        <v>0</v>
      </c>
      <c r="Q4087" s="837"/>
      <c r="R4087" s="832">
        <v>3</v>
      </c>
      <c r="S4087" s="837">
        <v>1</v>
      </c>
      <c r="T4087" s="836">
        <v>1</v>
      </c>
      <c r="U4087" s="838">
        <v>1</v>
      </c>
    </row>
    <row r="4088" spans="1:21" ht="14.4" customHeight="1" x14ac:dyDescent="0.3">
      <c r="A4088" s="831">
        <v>10</v>
      </c>
      <c r="B4088" s="832" t="s">
        <v>2982</v>
      </c>
      <c r="C4088" s="832" t="s">
        <v>3001</v>
      </c>
      <c r="D4088" s="833" t="s">
        <v>6903</v>
      </c>
      <c r="E4088" s="834" t="s">
        <v>3058</v>
      </c>
      <c r="F4088" s="832" t="s">
        <v>2984</v>
      </c>
      <c r="G4088" s="832" t="s">
        <v>3782</v>
      </c>
      <c r="H4088" s="832" t="s">
        <v>630</v>
      </c>
      <c r="I4088" s="832" t="s">
        <v>4979</v>
      </c>
      <c r="J4088" s="832" t="s">
        <v>1480</v>
      </c>
      <c r="K4088" s="832" t="s">
        <v>4980</v>
      </c>
      <c r="L4088" s="835">
        <v>42.05</v>
      </c>
      <c r="M4088" s="835">
        <v>42.05</v>
      </c>
      <c r="N4088" s="832">
        <v>1</v>
      </c>
      <c r="O4088" s="836">
        <v>1</v>
      </c>
      <c r="P4088" s="835">
        <v>42.05</v>
      </c>
      <c r="Q4088" s="837">
        <v>1</v>
      </c>
      <c r="R4088" s="832">
        <v>1</v>
      </c>
      <c r="S4088" s="837">
        <v>1</v>
      </c>
      <c r="T4088" s="836">
        <v>1</v>
      </c>
      <c r="U4088" s="838">
        <v>1</v>
      </c>
    </row>
    <row r="4089" spans="1:21" ht="14.4" customHeight="1" x14ac:dyDescent="0.3">
      <c r="A4089" s="831">
        <v>10</v>
      </c>
      <c r="B4089" s="832" t="s">
        <v>2982</v>
      </c>
      <c r="C4089" s="832" t="s">
        <v>3001</v>
      </c>
      <c r="D4089" s="833" t="s">
        <v>6903</v>
      </c>
      <c r="E4089" s="834" t="s">
        <v>3058</v>
      </c>
      <c r="F4089" s="832" t="s">
        <v>2984</v>
      </c>
      <c r="G4089" s="832" t="s">
        <v>3300</v>
      </c>
      <c r="H4089" s="832" t="s">
        <v>630</v>
      </c>
      <c r="I4089" s="832" t="s">
        <v>3301</v>
      </c>
      <c r="J4089" s="832" t="s">
        <v>3302</v>
      </c>
      <c r="K4089" s="832" t="s">
        <v>3101</v>
      </c>
      <c r="L4089" s="835">
        <v>7.79</v>
      </c>
      <c r="M4089" s="835">
        <v>15.58</v>
      </c>
      <c r="N4089" s="832">
        <v>2</v>
      </c>
      <c r="O4089" s="836">
        <v>1</v>
      </c>
      <c r="P4089" s="835">
        <v>15.58</v>
      </c>
      <c r="Q4089" s="837">
        <v>1</v>
      </c>
      <c r="R4089" s="832">
        <v>2</v>
      </c>
      <c r="S4089" s="837">
        <v>1</v>
      </c>
      <c r="T4089" s="836">
        <v>1</v>
      </c>
      <c r="U4089" s="838">
        <v>1</v>
      </c>
    </row>
    <row r="4090" spans="1:21" ht="14.4" customHeight="1" x14ac:dyDescent="0.3">
      <c r="A4090" s="831">
        <v>10</v>
      </c>
      <c r="B4090" s="832" t="s">
        <v>2982</v>
      </c>
      <c r="C4090" s="832" t="s">
        <v>3001</v>
      </c>
      <c r="D4090" s="833" t="s">
        <v>6903</v>
      </c>
      <c r="E4090" s="834" t="s">
        <v>3058</v>
      </c>
      <c r="F4090" s="832" t="s">
        <v>2984</v>
      </c>
      <c r="G4090" s="832" t="s">
        <v>4813</v>
      </c>
      <c r="H4090" s="832" t="s">
        <v>630</v>
      </c>
      <c r="I4090" s="832" t="s">
        <v>4839</v>
      </c>
      <c r="J4090" s="832" t="s">
        <v>754</v>
      </c>
      <c r="K4090" s="832" t="s">
        <v>4840</v>
      </c>
      <c r="L4090" s="835">
        <v>736.33</v>
      </c>
      <c r="M4090" s="835">
        <v>8099.63</v>
      </c>
      <c r="N4090" s="832">
        <v>11</v>
      </c>
      <c r="O4090" s="836">
        <v>5.5</v>
      </c>
      <c r="P4090" s="835">
        <v>6626.97</v>
      </c>
      <c r="Q4090" s="837">
        <v>0.81818181818181823</v>
      </c>
      <c r="R4090" s="832">
        <v>9</v>
      </c>
      <c r="S4090" s="837">
        <v>0.81818181818181823</v>
      </c>
      <c r="T4090" s="836">
        <v>4.5</v>
      </c>
      <c r="U4090" s="838">
        <v>0.81818181818181823</v>
      </c>
    </row>
    <row r="4091" spans="1:21" ht="14.4" customHeight="1" x14ac:dyDescent="0.3">
      <c r="A4091" s="831">
        <v>10</v>
      </c>
      <c r="B4091" s="832" t="s">
        <v>2982</v>
      </c>
      <c r="C4091" s="832" t="s">
        <v>3001</v>
      </c>
      <c r="D4091" s="833" t="s">
        <v>6903</v>
      </c>
      <c r="E4091" s="834" t="s">
        <v>3058</v>
      </c>
      <c r="F4091" s="832" t="s">
        <v>2984</v>
      </c>
      <c r="G4091" s="832" t="s">
        <v>4813</v>
      </c>
      <c r="H4091" s="832" t="s">
        <v>630</v>
      </c>
      <c r="I4091" s="832" t="s">
        <v>6070</v>
      </c>
      <c r="J4091" s="832" t="s">
        <v>754</v>
      </c>
      <c r="K4091" s="832" t="s">
        <v>6071</v>
      </c>
      <c r="L4091" s="835">
        <v>923.74</v>
      </c>
      <c r="M4091" s="835">
        <v>2771.2200000000003</v>
      </c>
      <c r="N4091" s="832">
        <v>3</v>
      </c>
      <c r="O4091" s="836">
        <v>1</v>
      </c>
      <c r="P4091" s="835">
        <v>2771.2200000000003</v>
      </c>
      <c r="Q4091" s="837">
        <v>1</v>
      </c>
      <c r="R4091" s="832">
        <v>3</v>
      </c>
      <c r="S4091" s="837">
        <v>1</v>
      </c>
      <c r="T4091" s="836">
        <v>1</v>
      </c>
      <c r="U4091" s="838">
        <v>1</v>
      </c>
    </row>
    <row r="4092" spans="1:21" ht="14.4" customHeight="1" x14ac:dyDescent="0.3">
      <c r="A4092" s="831">
        <v>10</v>
      </c>
      <c r="B4092" s="832" t="s">
        <v>2982</v>
      </c>
      <c r="C4092" s="832" t="s">
        <v>3001</v>
      </c>
      <c r="D4092" s="833" t="s">
        <v>6903</v>
      </c>
      <c r="E4092" s="834" t="s">
        <v>3058</v>
      </c>
      <c r="F4092" s="832" t="s">
        <v>2984</v>
      </c>
      <c r="G4092" s="832" t="s">
        <v>4813</v>
      </c>
      <c r="H4092" s="832" t="s">
        <v>630</v>
      </c>
      <c r="I4092" s="832" t="s">
        <v>4814</v>
      </c>
      <c r="J4092" s="832" t="s">
        <v>754</v>
      </c>
      <c r="K4092" s="832" t="s">
        <v>4815</v>
      </c>
      <c r="L4092" s="835">
        <v>368.16</v>
      </c>
      <c r="M4092" s="835">
        <v>6626.88</v>
      </c>
      <c r="N4092" s="832">
        <v>18</v>
      </c>
      <c r="O4092" s="836">
        <v>6</v>
      </c>
      <c r="P4092" s="835">
        <v>6626.88</v>
      </c>
      <c r="Q4092" s="837">
        <v>1</v>
      </c>
      <c r="R4092" s="832">
        <v>18</v>
      </c>
      <c r="S4092" s="837">
        <v>1</v>
      </c>
      <c r="T4092" s="836">
        <v>6</v>
      </c>
      <c r="U4092" s="838">
        <v>1</v>
      </c>
    </row>
    <row r="4093" spans="1:21" ht="14.4" customHeight="1" x14ac:dyDescent="0.3">
      <c r="A4093" s="831">
        <v>10</v>
      </c>
      <c r="B4093" s="832" t="s">
        <v>2982</v>
      </c>
      <c r="C4093" s="832" t="s">
        <v>3001</v>
      </c>
      <c r="D4093" s="833" t="s">
        <v>6903</v>
      </c>
      <c r="E4093" s="834" t="s">
        <v>3058</v>
      </c>
      <c r="F4093" s="832" t="s">
        <v>2984</v>
      </c>
      <c r="G4093" s="832" t="s">
        <v>3698</v>
      </c>
      <c r="H4093" s="832" t="s">
        <v>630</v>
      </c>
      <c r="I4093" s="832" t="s">
        <v>6072</v>
      </c>
      <c r="J4093" s="832" t="s">
        <v>3700</v>
      </c>
      <c r="K4093" s="832" t="s">
        <v>3701</v>
      </c>
      <c r="L4093" s="835">
        <v>84.9</v>
      </c>
      <c r="M4093" s="835">
        <v>84.9</v>
      </c>
      <c r="N4093" s="832">
        <v>1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10</v>
      </c>
      <c r="B4094" s="832" t="s">
        <v>2982</v>
      </c>
      <c r="C4094" s="832" t="s">
        <v>3001</v>
      </c>
      <c r="D4094" s="833" t="s">
        <v>6903</v>
      </c>
      <c r="E4094" s="834" t="s">
        <v>3058</v>
      </c>
      <c r="F4094" s="832" t="s">
        <v>2984</v>
      </c>
      <c r="G4094" s="832" t="s">
        <v>4186</v>
      </c>
      <c r="H4094" s="832" t="s">
        <v>689</v>
      </c>
      <c r="I4094" s="832" t="s">
        <v>6073</v>
      </c>
      <c r="J4094" s="832" t="s">
        <v>6074</v>
      </c>
      <c r="K4094" s="832" t="s">
        <v>5836</v>
      </c>
      <c r="L4094" s="835">
        <v>123.2</v>
      </c>
      <c r="M4094" s="835">
        <v>1108.8000000000002</v>
      </c>
      <c r="N4094" s="832">
        <v>9</v>
      </c>
      <c r="O4094" s="836">
        <v>3</v>
      </c>
      <c r="P4094" s="835">
        <v>739.2</v>
      </c>
      <c r="Q4094" s="837">
        <v>0.66666666666666663</v>
      </c>
      <c r="R4094" s="832">
        <v>6</v>
      </c>
      <c r="S4094" s="837">
        <v>0.66666666666666663</v>
      </c>
      <c r="T4094" s="836">
        <v>2</v>
      </c>
      <c r="U4094" s="838">
        <v>0.66666666666666663</v>
      </c>
    </row>
    <row r="4095" spans="1:21" ht="14.4" customHeight="1" x14ac:dyDescent="0.3">
      <c r="A4095" s="831">
        <v>10</v>
      </c>
      <c r="B4095" s="832" t="s">
        <v>2982</v>
      </c>
      <c r="C4095" s="832" t="s">
        <v>3001</v>
      </c>
      <c r="D4095" s="833" t="s">
        <v>6903</v>
      </c>
      <c r="E4095" s="834" t="s">
        <v>3058</v>
      </c>
      <c r="F4095" s="832" t="s">
        <v>2984</v>
      </c>
      <c r="G4095" s="832" t="s">
        <v>4186</v>
      </c>
      <c r="H4095" s="832" t="s">
        <v>689</v>
      </c>
      <c r="I4095" s="832" t="s">
        <v>6073</v>
      </c>
      <c r="J4095" s="832" t="s">
        <v>6074</v>
      </c>
      <c r="K4095" s="832" t="s">
        <v>5836</v>
      </c>
      <c r="L4095" s="835">
        <v>79.48</v>
      </c>
      <c r="M4095" s="835">
        <v>238.44</v>
      </c>
      <c r="N4095" s="832">
        <v>3</v>
      </c>
      <c r="O4095" s="836">
        <v>1</v>
      </c>
      <c r="P4095" s="835">
        <v>238.44</v>
      </c>
      <c r="Q4095" s="837">
        <v>1</v>
      </c>
      <c r="R4095" s="832">
        <v>3</v>
      </c>
      <c r="S4095" s="837">
        <v>1</v>
      </c>
      <c r="T4095" s="836">
        <v>1</v>
      </c>
      <c r="U4095" s="838">
        <v>1</v>
      </c>
    </row>
    <row r="4096" spans="1:21" ht="14.4" customHeight="1" x14ac:dyDescent="0.3">
      <c r="A4096" s="831">
        <v>10</v>
      </c>
      <c r="B4096" s="832" t="s">
        <v>2982</v>
      </c>
      <c r="C4096" s="832" t="s">
        <v>3001</v>
      </c>
      <c r="D4096" s="833" t="s">
        <v>6903</v>
      </c>
      <c r="E4096" s="834" t="s">
        <v>3058</v>
      </c>
      <c r="F4096" s="832" t="s">
        <v>2984</v>
      </c>
      <c r="G4096" s="832" t="s">
        <v>4186</v>
      </c>
      <c r="H4096" s="832" t="s">
        <v>630</v>
      </c>
      <c r="I4096" s="832" t="s">
        <v>6075</v>
      </c>
      <c r="J4096" s="832" t="s">
        <v>6076</v>
      </c>
      <c r="K4096" s="832" t="s">
        <v>2798</v>
      </c>
      <c r="L4096" s="835">
        <v>85.16</v>
      </c>
      <c r="M4096" s="835">
        <v>255.48</v>
      </c>
      <c r="N4096" s="832">
        <v>3</v>
      </c>
      <c r="O4096" s="836">
        <v>1</v>
      </c>
      <c r="P4096" s="835">
        <v>255.48</v>
      </c>
      <c r="Q4096" s="837">
        <v>1</v>
      </c>
      <c r="R4096" s="832">
        <v>3</v>
      </c>
      <c r="S4096" s="837">
        <v>1</v>
      </c>
      <c r="T4096" s="836">
        <v>1</v>
      </c>
      <c r="U4096" s="838">
        <v>1</v>
      </c>
    </row>
    <row r="4097" spans="1:21" ht="14.4" customHeight="1" x14ac:dyDescent="0.3">
      <c r="A4097" s="831">
        <v>10</v>
      </c>
      <c r="B4097" s="832" t="s">
        <v>2982</v>
      </c>
      <c r="C4097" s="832" t="s">
        <v>3001</v>
      </c>
      <c r="D4097" s="833" t="s">
        <v>6903</v>
      </c>
      <c r="E4097" s="834" t="s">
        <v>3058</v>
      </c>
      <c r="F4097" s="832" t="s">
        <v>2984</v>
      </c>
      <c r="G4097" s="832" t="s">
        <v>3208</v>
      </c>
      <c r="H4097" s="832" t="s">
        <v>630</v>
      </c>
      <c r="I4097" s="832" t="s">
        <v>3314</v>
      </c>
      <c r="J4097" s="832" t="s">
        <v>1599</v>
      </c>
      <c r="K4097" s="832" t="s">
        <v>3315</v>
      </c>
      <c r="L4097" s="835">
        <v>46.99</v>
      </c>
      <c r="M4097" s="835">
        <v>93.98</v>
      </c>
      <c r="N4097" s="832">
        <v>2</v>
      </c>
      <c r="O4097" s="836">
        <v>0.5</v>
      </c>
      <c r="P4097" s="835">
        <v>93.98</v>
      </c>
      <c r="Q4097" s="837">
        <v>1</v>
      </c>
      <c r="R4097" s="832">
        <v>2</v>
      </c>
      <c r="S4097" s="837">
        <v>1</v>
      </c>
      <c r="T4097" s="836">
        <v>0.5</v>
      </c>
      <c r="U4097" s="838">
        <v>1</v>
      </c>
    </row>
    <row r="4098" spans="1:21" ht="14.4" customHeight="1" x14ac:dyDescent="0.3">
      <c r="A4098" s="831">
        <v>10</v>
      </c>
      <c r="B4098" s="832" t="s">
        <v>2982</v>
      </c>
      <c r="C4098" s="832" t="s">
        <v>3001</v>
      </c>
      <c r="D4098" s="833" t="s">
        <v>6903</v>
      </c>
      <c r="E4098" s="834" t="s">
        <v>3058</v>
      </c>
      <c r="F4098" s="832" t="s">
        <v>2984</v>
      </c>
      <c r="G4098" s="832" t="s">
        <v>3208</v>
      </c>
      <c r="H4098" s="832" t="s">
        <v>630</v>
      </c>
      <c r="I4098" s="832" t="s">
        <v>6077</v>
      </c>
      <c r="J4098" s="832" t="s">
        <v>1795</v>
      </c>
      <c r="K4098" s="832" t="s">
        <v>6078</v>
      </c>
      <c r="L4098" s="835">
        <v>75.180000000000007</v>
      </c>
      <c r="M4098" s="835">
        <v>300.72000000000003</v>
      </c>
      <c r="N4098" s="832">
        <v>4</v>
      </c>
      <c r="O4098" s="836">
        <v>1</v>
      </c>
      <c r="P4098" s="835">
        <v>300.72000000000003</v>
      </c>
      <c r="Q4098" s="837">
        <v>1</v>
      </c>
      <c r="R4098" s="832">
        <v>4</v>
      </c>
      <c r="S4098" s="837">
        <v>1</v>
      </c>
      <c r="T4098" s="836">
        <v>1</v>
      </c>
      <c r="U4098" s="838">
        <v>1</v>
      </c>
    </row>
    <row r="4099" spans="1:21" ht="14.4" customHeight="1" x14ac:dyDescent="0.3">
      <c r="A4099" s="831">
        <v>10</v>
      </c>
      <c r="B4099" s="832" t="s">
        <v>2982</v>
      </c>
      <c r="C4099" s="832" t="s">
        <v>3001</v>
      </c>
      <c r="D4099" s="833" t="s">
        <v>6903</v>
      </c>
      <c r="E4099" s="834" t="s">
        <v>3058</v>
      </c>
      <c r="F4099" s="832" t="s">
        <v>2984</v>
      </c>
      <c r="G4099" s="832" t="s">
        <v>3980</v>
      </c>
      <c r="H4099" s="832" t="s">
        <v>689</v>
      </c>
      <c r="I4099" s="832" t="s">
        <v>2608</v>
      </c>
      <c r="J4099" s="832" t="s">
        <v>1704</v>
      </c>
      <c r="K4099" s="832" t="s">
        <v>2609</v>
      </c>
      <c r="L4099" s="835">
        <v>3231.81</v>
      </c>
      <c r="M4099" s="835">
        <v>22622.67</v>
      </c>
      <c r="N4099" s="832">
        <v>7</v>
      </c>
      <c r="O4099" s="836">
        <v>2</v>
      </c>
      <c r="P4099" s="835">
        <v>22622.67</v>
      </c>
      <c r="Q4099" s="837">
        <v>1</v>
      </c>
      <c r="R4099" s="832">
        <v>7</v>
      </c>
      <c r="S4099" s="837">
        <v>1</v>
      </c>
      <c r="T4099" s="836">
        <v>2</v>
      </c>
      <c r="U4099" s="838">
        <v>1</v>
      </c>
    </row>
    <row r="4100" spans="1:21" ht="14.4" customHeight="1" x14ac:dyDescent="0.3">
      <c r="A4100" s="831">
        <v>10</v>
      </c>
      <c r="B4100" s="832" t="s">
        <v>2982</v>
      </c>
      <c r="C4100" s="832" t="s">
        <v>3001</v>
      </c>
      <c r="D4100" s="833" t="s">
        <v>6903</v>
      </c>
      <c r="E4100" s="834" t="s">
        <v>3058</v>
      </c>
      <c r="F4100" s="832" t="s">
        <v>2984</v>
      </c>
      <c r="G4100" s="832" t="s">
        <v>3486</v>
      </c>
      <c r="H4100" s="832" t="s">
        <v>630</v>
      </c>
      <c r="I4100" s="832" t="s">
        <v>6079</v>
      </c>
      <c r="J4100" s="832" t="s">
        <v>3488</v>
      </c>
      <c r="K4100" s="832" t="s">
        <v>6080</v>
      </c>
      <c r="L4100" s="835">
        <v>0</v>
      </c>
      <c r="M4100" s="835">
        <v>0</v>
      </c>
      <c r="N4100" s="832">
        <v>1</v>
      </c>
      <c r="O4100" s="836">
        <v>1</v>
      </c>
      <c r="P4100" s="835">
        <v>0</v>
      </c>
      <c r="Q4100" s="837"/>
      <c r="R4100" s="832">
        <v>1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10</v>
      </c>
      <c r="B4101" s="832" t="s">
        <v>2982</v>
      </c>
      <c r="C4101" s="832" t="s">
        <v>3001</v>
      </c>
      <c r="D4101" s="833" t="s">
        <v>6903</v>
      </c>
      <c r="E4101" s="834" t="s">
        <v>3058</v>
      </c>
      <c r="F4101" s="832" t="s">
        <v>2984</v>
      </c>
      <c r="G4101" s="832" t="s">
        <v>4271</v>
      </c>
      <c r="H4101" s="832" t="s">
        <v>630</v>
      </c>
      <c r="I4101" s="832" t="s">
        <v>6081</v>
      </c>
      <c r="J4101" s="832" t="s">
        <v>6082</v>
      </c>
      <c r="K4101" s="832" t="s">
        <v>6083</v>
      </c>
      <c r="L4101" s="835">
        <v>0</v>
      </c>
      <c r="M4101" s="835">
        <v>0</v>
      </c>
      <c r="N4101" s="832">
        <v>1</v>
      </c>
      <c r="O4101" s="836">
        <v>1</v>
      </c>
      <c r="P4101" s="835"/>
      <c r="Q4101" s="837"/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10</v>
      </c>
      <c r="B4102" s="832" t="s">
        <v>2982</v>
      </c>
      <c r="C4102" s="832" t="s">
        <v>3001</v>
      </c>
      <c r="D4102" s="833" t="s">
        <v>6903</v>
      </c>
      <c r="E4102" s="834" t="s">
        <v>3058</v>
      </c>
      <c r="F4102" s="832" t="s">
        <v>2984</v>
      </c>
      <c r="G4102" s="832" t="s">
        <v>4816</v>
      </c>
      <c r="H4102" s="832" t="s">
        <v>689</v>
      </c>
      <c r="I4102" s="832" t="s">
        <v>4817</v>
      </c>
      <c r="J4102" s="832" t="s">
        <v>2873</v>
      </c>
      <c r="K4102" s="832" t="s">
        <v>4818</v>
      </c>
      <c r="L4102" s="835">
        <v>668.54</v>
      </c>
      <c r="M4102" s="835">
        <v>3342.7</v>
      </c>
      <c r="N4102" s="832">
        <v>5</v>
      </c>
      <c r="O4102" s="836">
        <v>2.5</v>
      </c>
      <c r="P4102" s="835">
        <v>3342.7</v>
      </c>
      <c r="Q4102" s="837">
        <v>1</v>
      </c>
      <c r="R4102" s="832">
        <v>5</v>
      </c>
      <c r="S4102" s="837">
        <v>1</v>
      </c>
      <c r="T4102" s="836">
        <v>2.5</v>
      </c>
      <c r="U4102" s="838">
        <v>1</v>
      </c>
    </row>
    <row r="4103" spans="1:21" ht="14.4" customHeight="1" x14ac:dyDescent="0.3">
      <c r="A4103" s="831">
        <v>10</v>
      </c>
      <c r="B4103" s="832" t="s">
        <v>2982</v>
      </c>
      <c r="C4103" s="832" t="s">
        <v>3001</v>
      </c>
      <c r="D4103" s="833" t="s">
        <v>6903</v>
      </c>
      <c r="E4103" s="834" t="s">
        <v>3058</v>
      </c>
      <c r="F4103" s="832" t="s">
        <v>2984</v>
      </c>
      <c r="G4103" s="832" t="s">
        <v>4816</v>
      </c>
      <c r="H4103" s="832" t="s">
        <v>630</v>
      </c>
      <c r="I4103" s="832" t="s">
        <v>4847</v>
      </c>
      <c r="J4103" s="832" t="s">
        <v>2873</v>
      </c>
      <c r="K4103" s="832" t="s">
        <v>4848</v>
      </c>
      <c r="L4103" s="835">
        <v>0</v>
      </c>
      <c r="M4103" s="835">
        <v>0</v>
      </c>
      <c r="N4103" s="832">
        <v>2</v>
      </c>
      <c r="O4103" s="836">
        <v>1</v>
      </c>
      <c r="P4103" s="835">
        <v>0</v>
      </c>
      <c r="Q4103" s="837"/>
      <c r="R4103" s="832">
        <v>2</v>
      </c>
      <c r="S4103" s="837">
        <v>1</v>
      </c>
      <c r="T4103" s="836">
        <v>1</v>
      </c>
      <c r="U4103" s="838">
        <v>1</v>
      </c>
    </row>
    <row r="4104" spans="1:21" ht="14.4" customHeight="1" x14ac:dyDescent="0.3">
      <c r="A4104" s="831">
        <v>10</v>
      </c>
      <c r="B4104" s="832" t="s">
        <v>2982</v>
      </c>
      <c r="C4104" s="832" t="s">
        <v>3001</v>
      </c>
      <c r="D4104" s="833" t="s">
        <v>6903</v>
      </c>
      <c r="E4104" s="834" t="s">
        <v>3058</v>
      </c>
      <c r="F4104" s="832" t="s">
        <v>2984</v>
      </c>
      <c r="G4104" s="832" t="s">
        <v>4816</v>
      </c>
      <c r="H4104" s="832" t="s">
        <v>689</v>
      </c>
      <c r="I4104" s="832" t="s">
        <v>2872</v>
      </c>
      <c r="J4104" s="832" t="s">
        <v>2873</v>
      </c>
      <c r="K4104" s="832" t="s">
        <v>2874</v>
      </c>
      <c r="L4104" s="835">
        <v>668.54</v>
      </c>
      <c r="M4104" s="835">
        <v>2005.62</v>
      </c>
      <c r="N4104" s="832">
        <v>3</v>
      </c>
      <c r="O4104" s="836">
        <v>2</v>
      </c>
      <c r="P4104" s="835">
        <v>2005.62</v>
      </c>
      <c r="Q4104" s="837">
        <v>1</v>
      </c>
      <c r="R4104" s="832">
        <v>3</v>
      </c>
      <c r="S4104" s="837">
        <v>1</v>
      </c>
      <c r="T4104" s="836">
        <v>2</v>
      </c>
      <c r="U4104" s="838">
        <v>1</v>
      </c>
    </row>
    <row r="4105" spans="1:21" ht="14.4" customHeight="1" x14ac:dyDescent="0.3">
      <c r="A4105" s="831">
        <v>10</v>
      </c>
      <c r="B4105" s="832" t="s">
        <v>2982</v>
      </c>
      <c r="C4105" s="832" t="s">
        <v>3001</v>
      </c>
      <c r="D4105" s="833" t="s">
        <v>6903</v>
      </c>
      <c r="E4105" s="834" t="s">
        <v>3058</v>
      </c>
      <c r="F4105" s="832" t="s">
        <v>2984</v>
      </c>
      <c r="G4105" s="832" t="s">
        <v>4816</v>
      </c>
      <c r="H4105" s="832" t="s">
        <v>630</v>
      </c>
      <c r="I4105" s="832" t="s">
        <v>6084</v>
      </c>
      <c r="J4105" s="832" t="s">
        <v>6085</v>
      </c>
      <c r="K4105" s="832" t="s">
        <v>4818</v>
      </c>
      <c r="L4105" s="835">
        <v>668.54</v>
      </c>
      <c r="M4105" s="835">
        <v>668.54</v>
      </c>
      <c r="N4105" s="832">
        <v>1</v>
      </c>
      <c r="O4105" s="836">
        <v>1</v>
      </c>
      <c r="P4105" s="835">
        <v>668.54</v>
      </c>
      <c r="Q4105" s="837">
        <v>1</v>
      </c>
      <c r="R4105" s="832">
        <v>1</v>
      </c>
      <c r="S4105" s="837">
        <v>1</v>
      </c>
      <c r="T4105" s="836">
        <v>1</v>
      </c>
      <c r="U4105" s="838">
        <v>1</v>
      </c>
    </row>
    <row r="4106" spans="1:21" ht="14.4" customHeight="1" x14ac:dyDescent="0.3">
      <c r="A4106" s="831">
        <v>10</v>
      </c>
      <c r="B4106" s="832" t="s">
        <v>2982</v>
      </c>
      <c r="C4106" s="832" t="s">
        <v>3001</v>
      </c>
      <c r="D4106" s="833" t="s">
        <v>6903</v>
      </c>
      <c r="E4106" s="834" t="s">
        <v>3058</v>
      </c>
      <c r="F4106" s="832" t="s">
        <v>2984</v>
      </c>
      <c r="G4106" s="832" t="s">
        <v>3320</v>
      </c>
      <c r="H4106" s="832" t="s">
        <v>630</v>
      </c>
      <c r="I4106" s="832" t="s">
        <v>3321</v>
      </c>
      <c r="J4106" s="832" t="s">
        <v>2217</v>
      </c>
      <c r="K4106" s="832" t="s">
        <v>3322</v>
      </c>
      <c r="L4106" s="835">
        <v>107.27</v>
      </c>
      <c r="M4106" s="835">
        <v>321.81</v>
      </c>
      <c r="N4106" s="832">
        <v>3</v>
      </c>
      <c r="O4106" s="836">
        <v>1</v>
      </c>
      <c r="P4106" s="835">
        <v>321.81</v>
      </c>
      <c r="Q4106" s="837">
        <v>1</v>
      </c>
      <c r="R4106" s="832">
        <v>3</v>
      </c>
      <c r="S4106" s="837">
        <v>1</v>
      </c>
      <c r="T4106" s="836">
        <v>1</v>
      </c>
      <c r="U4106" s="838">
        <v>1</v>
      </c>
    </row>
    <row r="4107" spans="1:21" ht="14.4" customHeight="1" x14ac:dyDescent="0.3">
      <c r="A4107" s="831">
        <v>10</v>
      </c>
      <c r="B4107" s="832" t="s">
        <v>2982</v>
      </c>
      <c r="C4107" s="832" t="s">
        <v>3001</v>
      </c>
      <c r="D4107" s="833" t="s">
        <v>6903</v>
      </c>
      <c r="E4107" s="834" t="s">
        <v>3058</v>
      </c>
      <c r="F4107" s="832" t="s">
        <v>2984</v>
      </c>
      <c r="G4107" s="832" t="s">
        <v>6086</v>
      </c>
      <c r="H4107" s="832" t="s">
        <v>630</v>
      </c>
      <c r="I4107" s="832" t="s">
        <v>6087</v>
      </c>
      <c r="J4107" s="832" t="s">
        <v>6088</v>
      </c>
      <c r="K4107" s="832" t="s">
        <v>6089</v>
      </c>
      <c r="L4107" s="835">
        <v>0</v>
      </c>
      <c r="M4107" s="835">
        <v>0</v>
      </c>
      <c r="N4107" s="832">
        <v>1</v>
      </c>
      <c r="O4107" s="836">
        <v>1</v>
      </c>
      <c r="P4107" s="835">
        <v>0</v>
      </c>
      <c r="Q4107" s="837"/>
      <c r="R4107" s="832">
        <v>1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10</v>
      </c>
      <c r="B4108" s="832" t="s">
        <v>2982</v>
      </c>
      <c r="C4108" s="832" t="s">
        <v>3001</v>
      </c>
      <c r="D4108" s="833" t="s">
        <v>6903</v>
      </c>
      <c r="E4108" s="834" t="s">
        <v>3058</v>
      </c>
      <c r="F4108" s="832" t="s">
        <v>2984</v>
      </c>
      <c r="G4108" s="832" t="s">
        <v>3563</v>
      </c>
      <c r="H4108" s="832" t="s">
        <v>630</v>
      </c>
      <c r="I4108" s="832" t="s">
        <v>3745</v>
      </c>
      <c r="J4108" s="832" t="s">
        <v>1190</v>
      </c>
      <c r="K4108" s="832" t="s">
        <v>3643</v>
      </c>
      <c r="L4108" s="835">
        <v>55.01</v>
      </c>
      <c r="M4108" s="835">
        <v>55.01</v>
      </c>
      <c r="N4108" s="832">
        <v>1</v>
      </c>
      <c r="O4108" s="836">
        <v>1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10</v>
      </c>
      <c r="B4109" s="832" t="s">
        <v>2982</v>
      </c>
      <c r="C4109" s="832" t="s">
        <v>3001</v>
      </c>
      <c r="D4109" s="833" t="s">
        <v>6903</v>
      </c>
      <c r="E4109" s="834" t="s">
        <v>3058</v>
      </c>
      <c r="F4109" s="832" t="s">
        <v>2984</v>
      </c>
      <c r="G4109" s="832" t="s">
        <v>3115</v>
      </c>
      <c r="H4109" s="832" t="s">
        <v>630</v>
      </c>
      <c r="I4109" s="832" t="s">
        <v>3116</v>
      </c>
      <c r="J4109" s="832" t="s">
        <v>949</v>
      </c>
      <c r="K4109" s="832" t="s">
        <v>3117</v>
      </c>
      <c r="L4109" s="835">
        <v>34.15</v>
      </c>
      <c r="M4109" s="835">
        <v>136.6</v>
      </c>
      <c r="N4109" s="832">
        <v>4</v>
      </c>
      <c r="O4109" s="836">
        <v>3</v>
      </c>
      <c r="P4109" s="835">
        <v>68.3</v>
      </c>
      <c r="Q4109" s="837">
        <v>0.5</v>
      </c>
      <c r="R4109" s="832">
        <v>2</v>
      </c>
      <c r="S4109" s="837">
        <v>0.5</v>
      </c>
      <c r="T4109" s="836">
        <v>2</v>
      </c>
      <c r="U4109" s="838">
        <v>0.66666666666666663</v>
      </c>
    </row>
    <row r="4110" spans="1:21" ht="14.4" customHeight="1" x14ac:dyDescent="0.3">
      <c r="A4110" s="831">
        <v>10</v>
      </c>
      <c r="B4110" s="832" t="s">
        <v>2982</v>
      </c>
      <c r="C4110" s="832" t="s">
        <v>3001</v>
      </c>
      <c r="D4110" s="833" t="s">
        <v>6903</v>
      </c>
      <c r="E4110" s="834" t="s">
        <v>3058</v>
      </c>
      <c r="F4110" s="832" t="s">
        <v>2984</v>
      </c>
      <c r="G4110" s="832" t="s">
        <v>3115</v>
      </c>
      <c r="H4110" s="832" t="s">
        <v>630</v>
      </c>
      <c r="I4110" s="832" t="s">
        <v>3118</v>
      </c>
      <c r="J4110" s="832" t="s">
        <v>949</v>
      </c>
      <c r="K4110" s="832" t="s">
        <v>3117</v>
      </c>
      <c r="L4110" s="835">
        <v>34.15</v>
      </c>
      <c r="M4110" s="835">
        <v>34.15</v>
      </c>
      <c r="N4110" s="832">
        <v>1</v>
      </c>
      <c r="O4110" s="836">
        <v>1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10</v>
      </c>
      <c r="B4111" s="832" t="s">
        <v>2982</v>
      </c>
      <c r="C4111" s="832" t="s">
        <v>3001</v>
      </c>
      <c r="D4111" s="833" t="s">
        <v>6903</v>
      </c>
      <c r="E4111" s="834" t="s">
        <v>3058</v>
      </c>
      <c r="F4111" s="832" t="s">
        <v>2984</v>
      </c>
      <c r="G4111" s="832" t="s">
        <v>3120</v>
      </c>
      <c r="H4111" s="832" t="s">
        <v>630</v>
      </c>
      <c r="I4111" s="832" t="s">
        <v>3211</v>
      </c>
      <c r="J4111" s="832" t="s">
        <v>1034</v>
      </c>
      <c r="K4111" s="832" t="s">
        <v>3212</v>
      </c>
      <c r="L4111" s="835">
        <v>48.09</v>
      </c>
      <c r="M4111" s="835">
        <v>192.36</v>
      </c>
      <c r="N4111" s="832">
        <v>4</v>
      </c>
      <c r="O4111" s="836">
        <v>1</v>
      </c>
      <c r="P4111" s="835">
        <v>192.36</v>
      </c>
      <c r="Q4111" s="837">
        <v>1</v>
      </c>
      <c r="R4111" s="832">
        <v>4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10</v>
      </c>
      <c r="B4112" s="832" t="s">
        <v>2982</v>
      </c>
      <c r="C4112" s="832" t="s">
        <v>3001</v>
      </c>
      <c r="D4112" s="833" t="s">
        <v>6903</v>
      </c>
      <c r="E4112" s="834" t="s">
        <v>3058</v>
      </c>
      <c r="F4112" s="832" t="s">
        <v>2984</v>
      </c>
      <c r="G4112" s="832" t="s">
        <v>4698</v>
      </c>
      <c r="H4112" s="832" t="s">
        <v>630</v>
      </c>
      <c r="I4112" s="832" t="s">
        <v>5971</v>
      </c>
      <c r="J4112" s="832" t="s">
        <v>879</v>
      </c>
      <c r="K4112" s="832" t="s">
        <v>5972</v>
      </c>
      <c r="L4112" s="835">
        <v>0</v>
      </c>
      <c r="M4112" s="835">
        <v>0</v>
      </c>
      <c r="N4112" s="832">
        <v>2</v>
      </c>
      <c r="O4112" s="836">
        <v>2</v>
      </c>
      <c r="P4112" s="835"/>
      <c r="Q4112" s="837"/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10</v>
      </c>
      <c r="B4113" s="832" t="s">
        <v>2982</v>
      </c>
      <c r="C4113" s="832" t="s">
        <v>3001</v>
      </c>
      <c r="D4113" s="833" t="s">
        <v>6903</v>
      </c>
      <c r="E4113" s="834" t="s">
        <v>3058</v>
      </c>
      <c r="F4113" s="832" t="s">
        <v>2984</v>
      </c>
      <c r="G4113" s="832" t="s">
        <v>3123</v>
      </c>
      <c r="H4113" s="832" t="s">
        <v>630</v>
      </c>
      <c r="I4113" s="832" t="s">
        <v>3493</v>
      </c>
      <c r="J4113" s="832" t="s">
        <v>1588</v>
      </c>
      <c r="K4113" s="832" t="s">
        <v>3125</v>
      </c>
      <c r="L4113" s="835">
        <v>49.38</v>
      </c>
      <c r="M4113" s="835">
        <v>98.76</v>
      </c>
      <c r="N4113" s="832">
        <v>2</v>
      </c>
      <c r="O4113" s="836">
        <v>0.5</v>
      </c>
      <c r="P4113" s="835">
        <v>98.76</v>
      </c>
      <c r="Q4113" s="837">
        <v>1</v>
      </c>
      <c r="R4113" s="832">
        <v>2</v>
      </c>
      <c r="S4113" s="837">
        <v>1</v>
      </c>
      <c r="T4113" s="836">
        <v>0.5</v>
      </c>
      <c r="U4113" s="838">
        <v>1</v>
      </c>
    </row>
    <row r="4114" spans="1:21" ht="14.4" customHeight="1" x14ac:dyDescent="0.3">
      <c r="A4114" s="831">
        <v>10</v>
      </c>
      <c r="B4114" s="832" t="s">
        <v>2982</v>
      </c>
      <c r="C4114" s="832" t="s">
        <v>3001</v>
      </c>
      <c r="D4114" s="833" t="s">
        <v>6903</v>
      </c>
      <c r="E4114" s="834" t="s">
        <v>3058</v>
      </c>
      <c r="F4114" s="832" t="s">
        <v>2984</v>
      </c>
      <c r="G4114" s="832" t="s">
        <v>3334</v>
      </c>
      <c r="H4114" s="832" t="s">
        <v>630</v>
      </c>
      <c r="I4114" s="832" t="s">
        <v>4020</v>
      </c>
      <c r="J4114" s="832" t="s">
        <v>3336</v>
      </c>
      <c r="K4114" s="832" t="s">
        <v>4021</v>
      </c>
      <c r="L4114" s="835">
        <v>132.97999999999999</v>
      </c>
      <c r="M4114" s="835">
        <v>265.95999999999998</v>
      </c>
      <c r="N4114" s="832">
        <v>2</v>
      </c>
      <c r="O4114" s="836">
        <v>1</v>
      </c>
      <c r="P4114" s="835">
        <v>265.95999999999998</v>
      </c>
      <c r="Q4114" s="837">
        <v>1</v>
      </c>
      <c r="R4114" s="832">
        <v>2</v>
      </c>
      <c r="S4114" s="837">
        <v>1</v>
      </c>
      <c r="T4114" s="836">
        <v>1</v>
      </c>
      <c r="U4114" s="838">
        <v>1</v>
      </c>
    </row>
    <row r="4115" spans="1:21" ht="14.4" customHeight="1" x14ac:dyDescent="0.3">
      <c r="A4115" s="831">
        <v>10</v>
      </c>
      <c r="B4115" s="832" t="s">
        <v>2982</v>
      </c>
      <c r="C4115" s="832" t="s">
        <v>3001</v>
      </c>
      <c r="D4115" s="833" t="s">
        <v>6903</v>
      </c>
      <c r="E4115" s="834" t="s">
        <v>3058</v>
      </c>
      <c r="F4115" s="832" t="s">
        <v>2984</v>
      </c>
      <c r="G4115" s="832" t="s">
        <v>3334</v>
      </c>
      <c r="H4115" s="832" t="s">
        <v>630</v>
      </c>
      <c r="I4115" s="832" t="s">
        <v>4989</v>
      </c>
      <c r="J4115" s="832" t="s">
        <v>3336</v>
      </c>
      <c r="K4115" s="832" t="s">
        <v>4021</v>
      </c>
      <c r="L4115" s="835">
        <v>132.97999999999999</v>
      </c>
      <c r="M4115" s="835">
        <v>265.95999999999998</v>
      </c>
      <c r="N4115" s="832">
        <v>2</v>
      </c>
      <c r="O4115" s="836">
        <v>0.5</v>
      </c>
      <c r="P4115" s="835">
        <v>265.95999999999998</v>
      </c>
      <c r="Q4115" s="837">
        <v>1</v>
      </c>
      <c r="R4115" s="832">
        <v>2</v>
      </c>
      <c r="S4115" s="837">
        <v>1</v>
      </c>
      <c r="T4115" s="836">
        <v>0.5</v>
      </c>
      <c r="U4115" s="838">
        <v>1</v>
      </c>
    </row>
    <row r="4116" spans="1:21" ht="14.4" customHeight="1" x14ac:dyDescent="0.3">
      <c r="A4116" s="831">
        <v>10</v>
      </c>
      <c r="B4116" s="832" t="s">
        <v>2982</v>
      </c>
      <c r="C4116" s="832" t="s">
        <v>3001</v>
      </c>
      <c r="D4116" s="833" t="s">
        <v>6903</v>
      </c>
      <c r="E4116" s="834" t="s">
        <v>3058</v>
      </c>
      <c r="F4116" s="832" t="s">
        <v>2984</v>
      </c>
      <c r="G4116" s="832" t="s">
        <v>3089</v>
      </c>
      <c r="H4116" s="832" t="s">
        <v>630</v>
      </c>
      <c r="I4116" s="832" t="s">
        <v>3090</v>
      </c>
      <c r="J4116" s="832" t="s">
        <v>1092</v>
      </c>
      <c r="K4116" s="832" t="s">
        <v>3091</v>
      </c>
      <c r="L4116" s="835">
        <v>0</v>
      </c>
      <c r="M4116" s="835">
        <v>0</v>
      </c>
      <c r="N4116" s="832">
        <v>2</v>
      </c>
      <c r="O4116" s="836">
        <v>1</v>
      </c>
      <c r="P4116" s="835">
        <v>0</v>
      </c>
      <c r="Q4116" s="837"/>
      <c r="R4116" s="832">
        <v>2</v>
      </c>
      <c r="S4116" s="837">
        <v>1</v>
      </c>
      <c r="T4116" s="836">
        <v>1</v>
      </c>
      <c r="U4116" s="838">
        <v>1</v>
      </c>
    </row>
    <row r="4117" spans="1:21" ht="14.4" customHeight="1" x14ac:dyDescent="0.3">
      <c r="A4117" s="831">
        <v>10</v>
      </c>
      <c r="B4117" s="832" t="s">
        <v>2982</v>
      </c>
      <c r="C4117" s="832" t="s">
        <v>3001</v>
      </c>
      <c r="D4117" s="833" t="s">
        <v>6903</v>
      </c>
      <c r="E4117" s="834" t="s">
        <v>3058</v>
      </c>
      <c r="F4117" s="832" t="s">
        <v>2984</v>
      </c>
      <c r="G4117" s="832" t="s">
        <v>3338</v>
      </c>
      <c r="H4117" s="832" t="s">
        <v>630</v>
      </c>
      <c r="I4117" s="832" t="s">
        <v>4419</v>
      </c>
      <c r="J4117" s="832" t="s">
        <v>4420</v>
      </c>
      <c r="K4117" s="832" t="s">
        <v>4421</v>
      </c>
      <c r="L4117" s="835">
        <v>77.14</v>
      </c>
      <c r="M4117" s="835">
        <v>77.14</v>
      </c>
      <c r="N4117" s="832">
        <v>1</v>
      </c>
      <c r="O4117" s="836">
        <v>1</v>
      </c>
      <c r="P4117" s="835">
        <v>77.14</v>
      </c>
      <c r="Q4117" s="837">
        <v>1</v>
      </c>
      <c r="R4117" s="832">
        <v>1</v>
      </c>
      <c r="S4117" s="837">
        <v>1</v>
      </c>
      <c r="T4117" s="836">
        <v>1</v>
      </c>
      <c r="U4117" s="838">
        <v>1</v>
      </c>
    </row>
    <row r="4118" spans="1:21" ht="14.4" customHeight="1" x14ac:dyDescent="0.3">
      <c r="A4118" s="831">
        <v>10</v>
      </c>
      <c r="B4118" s="832" t="s">
        <v>2982</v>
      </c>
      <c r="C4118" s="832" t="s">
        <v>3001</v>
      </c>
      <c r="D4118" s="833" t="s">
        <v>6903</v>
      </c>
      <c r="E4118" s="834" t="s">
        <v>3058</v>
      </c>
      <c r="F4118" s="832" t="s">
        <v>2984</v>
      </c>
      <c r="G4118" s="832" t="s">
        <v>4854</v>
      </c>
      <c r="H4118" s="832" t="s">
        <v>630</v>
      </c>
      <c r="I4118" s="832" t="s">
        <v>6090</v>
      </c>
      <c r="J4118" s="832" t="s">
        <v>2100</v>
      </c>
      <c r="K4118" s="832" t="s">
        <v>6091</v>
      </c>
      <c r="L4118" s="835">
        <v>35.18</v>
      </c>
      <c r="M4118" s="835">
        <v>35.18</v>
      </c>
      <c r="N4118" s="832">
        <v>1</v>
      </c>
      <c r="O4118" s="836">
        <v>0.5</v>
      </c>
      <c r="P4118" s="835">
        <v>35.18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10</v>
      </c>
      <c r="B4119" s="832" t="s">
        <v>2982</v>
      </c>
      <c r="C4119" s="832" t="s">
        <v>3001</v>
      </c>
      <c r="D4119" s="833" t="s">
        <v>6903</v>
      </c>
      <c r="E4119" s="834" t="s">
        <v>3058</v>
      </c>
      <c r="F4119" s="832" t="s">
        <v>2984</v>
      </c>
      <c r="G4119" s="832" t="s">
        <v>3129</v>
      </c>
      <c r="H4119" s="832" t="s">
        <v>630</v>
      </c>
      <c r="I4119" s="832" t="s">
        <v>3130</v>
      </c>
      <c r="J4119" s="832" t="s">
        <v>3131</v>
      </c>
      <c r="K4119" s="832" t="s">
        <v>3132</v>
      </c>
      <c r="L4119" s="835">
        <v>88.76</v>
      </c>
      <c r="M4119" s="835">
        <v>88.76</v>
      </c>
      <c r="N4119" s="832">
        <v>1</v>
      </c>
      <c r="O4119" s="836">
        <v>0.5</v>
      </c>
      <c r="P4119" s="835">
        <v>88.76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10</v>
      </c>
      <c r="B4120" s="832" t="s">
        <v>2982</v>
      </c>
      <c r="C4120" s="832" t="s">
        <v>3001</v>
      </c>
      <c r="D4120" s="833" t="s">
        <v>6903</v>
      </c>
      <c r="E4120" s="834" t="s">
        <v>3058</v>
      </c>
      <c r="F4120" s="832" t="s">
        <v>2984</v>
      </c>
      <c r="G4120" s="832" t="s">
        <v>4825</v>
      </c>
      <c r="H4120" s="832" t="s">
        <v>630</v>
      </c>
      <c r="I4120" s="832" t="s">
        <v>4826</v>
      </c>
      <c r="J4120" s="832" t="s">
        <v>4827</v>
      </c>
      <c r="K4120" s="832" t="s">
        <v>2621</v>
      </c>
      <c r="L4120" s="835">
        <v>163.54</v>
      </c>
      <c r="M4120" s="835">
        <v>163.54</v>
      </c>
      <c r="N4120" s="832">
        <v>1</v>
      </c>
      <c r="O4120" s="836">
        <v>1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10</v>
      </c>
      <c r="B4121" s="832" t="s">
        <v>2982</v>
      </c>
      <c r="C4121" s="832" t="s">
        <v>3001</v>
      </c>
      <c r="D4121" s="833" t="s">
        <v>6903</v>
      </c>
      <c r="E4121" s="834" t="s">
        <v>3058</v>
      </c>
      <c r="F4121" s="832" t="s">
        <v>2984</v>
      </c>
      <c r="G4121" s="832" t="s">
        <v>3524</v>
      </c>
      <c r="H4121" s="832" t="s">
        <v>630</v>
      </c>
      <c r="I4121" s="832" t="s">
        <v>3752</v>
      </c>
      <c r="J4121" s="832" t="s">
        <v>1526</v>
      </c>
      <c r="K4121" s="832" t="s">
        <v>3753</v>
      </c>
      <c r="L4121" s="835">
        <v>760.22</v>
      </c>
      <c r="M4121" s="835">
        <v>2280.66</v>
      </c>
      <c r="N4121" s="832">
        <v>3</v>
      </c>
      <c r="O4121" s="836">
        <v>3</v>
      </c>
      <c r="P4121" s="835">
        <v>1520.44</v>
      </c>
      <c r="Q4121" s="837">
        <v>0.66666666666666674</v>
      </c>
      <c r="R4121" s="832">
        <v>2</v>
      </c>
      <c r="S4121" s="837">
        <v>0.66666666666666663</v>
      </c>
      <c r="T4121" s="836">
        <v>2</v>
      </c>
      <c r="U4121" s="838">
        <v>0.66666666666666663</v>
      </c>
    </row>
    <row r="4122" spans="1:21" ht="14.4" customHeight="1" x14ac:dyDescent="0.3">
      <c r="A4122" s="831">
        <v>10</v>
      </c>
      <c r="B4122" s="832" t="s">
        <v>2982</v>
      </c>
      <c r="C4122" s="832" t="s">
        <v>3001</v>
      </c>
      <c r="D4122" s="833" t="s">
        <v>6903</v>
      </c>
      <c r="E4122" s="834" t="s">
        <v>3058</v>
      </c>
      <c r="F4122" s="832" t="s">
        <v>2984</v>
      </c>
      <c r="G4122" s="832" t="s">
        <v>3524</v>
      </c>
      <c r="H4122" s="832" t="s">
        <v>630</v>
      </c>
      <c r="I4122" s="832" t="s">
        <v>3901</v>
      </c>
      <c r="J4122" s="832" t="s">
        <v>1526</v>
      </c>
      <c r="K4122" s="832" t="s">
        <v>3902</v>
      </c>
      <c r="L4122" s="835">
        <v>0</v>
      </c>
      <c r="M4122" s="835">
        <v>0</v>
      </c>
      <c r="N4122" s="832">
        <v>1</v>
      </c>
      <c r="O4122" s="836">
        <v>1</v>
      </c>
      <c r="P4122" s="835">
        <v>0</v>
      </c>
      <c r="Q4122" s="837"/>
      <c r="R4122" s="832">
        <v>1</v>
      </c>
      <c r="S4122" s="837">
        <v>1</v>
      </c>
      <c r="T4122" s="836">
        <v>1</v>
      </c>
      <c r="U4122" s="838">
        <v>1</v>
      </c>
    </row>
    <row r="4123" spans="1:21" ht="14.4" customHeight="1" x14ac:dyDescent="0.3">
      <c r="A4123" s="831">
        <v>10</v>
      </c>
      <c r="B4123" s="832" t="s">
        <v>2982</v>
      </c>
      <c r="C4123" s="832" t="s">
        <v>3001</v>
      </c>
      <c r="D4123" s="833" t="s">
        <v>6903</v>
      </c>
      <c r="E4123" s="834" t="s">
        <v>3058</v>
      </c>
      <c r="F4123" s="832" t="s">
        <v>2984</v>
      </c>
      <c r="G4123" s="832" t="s">
        <v>4234</v>
      </c>
      <c r="H4123" s="832" t="s">
        <v>689</v>
      </c>
      <c r="I4123" s="832" t="s">
        <v>2840</v>
      </c>
      <c r="J4123" s="832" t="s">
        <v>2700</v>
      </c>
      <c r="K4123" s="832" t="s">
        <v>2841</v>
      </c>
      <c r="L4123" s="835">
        <v>109.89</v>
      </c>
      <c r="M4123" s="835">
        <v>219.78</v>
      </c>
      <c r="N4123" s="832">
        <v>2</v>
      </c>
      <c r="O4123" s="836">
        <v>0.5</v>
      </c>
      <c r="P4123" s="835">
        <v>219.78</v>
      </c>
      <c r="Q4123" s="837">
        <v>1</v>
      </c>
      <c r="R4123" s="832">
        <v>2</v>
      </c>
      <c r="S4123" s="837">
        <v>1</v>
      </c>
      <c r="T4123" s="836">
        <v>0.5</v>
      </c>
      <c r="U4123" s="838">
        <v>1</v>
      </c>
    </row>
    <row r="4124" spans="1:21" ht="14.4" customHeight="1" x14ac:dyDescent="0.3">
      <c r="A4124" s="831">
        <v>10</v>
      </c>
      <c r="B4124" s="832" t="s">
        <v>2982</v>
      </c>
      <c r="C4124" s="832" t="s">
        <v>3001</v>
      </c>
      <c r="D4124" s="833" t="s">
        <v>6903</v>
      </c>
      <c r="E4124" s="834" t="s">
        <v>3058</v>
      </c>
      <c r="F4124" s="832" t="s">
        <v>2984</v>
      </c>
      <c r="G4124" s="832" t="s">
        <v>4111</v>
      </c>
      <c r="H4124" s="832" t="s">
        <v>689</v>
      </c>
      <c r="I4124" s="832" t="s">
        <v>2641</v>
      </c>
      <c r="J4124" s="832" t="s">
        <v>1385</v>
      </c>
      <c r="K4124" s="832" t="s">
        <v>2642</v>
      </c>
      <c r="L4124" s="835">
        <v>0</v>
      </c>
      <c r="M4124" s="835">
        <v>0</v>
      </c>
      <c r="N4124" s="832">
        <v>1</v>
      </c>
      <c r="O4124" s="836">
        <v>0.5</v>
      </c>
      <c r="P4124" s="835">
        <v>0</v>
      </c>
      <c r="Q4124" s="837"/>
      <c r="R4124" s="832">
        <v>1</v>
      </c>
      <c r="S4124" s="837">
        <v>1</v>
      </c>
      <c r="T4124" s="836">
        <v>0.5</v>
      </c>
      <c r="U4124" s="838">
        <v>1</v>
      </c>
    </row>
    <row r="4125" spans="1:21" ht="14.4" customHeight="1" x14ac:dyDescent="0.3">
      <c r="A4125" s="831">
        <v>10</v>
      </c>
      <c r="B4125" s="832" t="s">
        <v>2982</v>
      </c>
      <c r="C4125" s="832" t="s">
        <v>3001</v>
      </c>
      <c r="D4125" s="833" t="s">
        <v>6903</v>
      </c>
      <c r="E4125" s="834" t="s">
        <v>3058</v>
      </c>
      <c r="F4125" s="832" t="s">
        <v>2984</v>
      </c>
      <c r="G4125" s="832" t="s">
        <v>4111</v>
      </c>
      <c r="H4125" s="832" t="s">
        <v>689</v>
      </c>
      <c r="I4125" s="832" t="s">
        <v>6092</v>
      </c>
      <c r="J4125" s="832" t="s">
        <v>1385</v>
      </c>
      <c r="K4125" s="832" t="s">
        <v>6093</v>
      </c>
      <c r="L4125" s="835">
        <v>0</v>
      </c>
      <c r="M4125" s="835">
        <v>0</v>
      </c>
      <c r="N4125" s="832">
        <v>1</v>
      </c>
      <c r="O4125" s="836">
        <v>1</v>
      </c>
      <c r="P4125" s="835">
        <v>0</v>
      </c>
      <c r="Q4125" s="837"/>
      <c r="R4125" s="832">
        <v>1</v>
      </c>
      <c r="S4125" s="837">
        <v>1</v>
      </c>
      <c r="T4125" s="836">
        <v>1</v>
      </c>
      <c r="U4125" s="838">
        <v>1</v>
      </c>
    </row>
    <row r="4126" spans="1:21" ht="14.4" customHeight="1" x14ac:dyDescent="0.3">
      <c r="A4126" s="831">
        <v>10</v>
      </c>
      <c r="B4126" s="832" t="s">
        <v>2982</v>
      </c>
      <c r="C4126" s="832" t="s">
        <v>3001</v>
      </c>
      <c r="D4126" s="833" t="s">
        <v>6903</v>
      </c>
      <c r="E4126" s="834" t="s">
        <v>3058</v>
      </c>
      <c r="F4126" s="832" t="s">
        <v>2984</v>
      </c>
      <c r="G4126" s="832" t="s">
        <v>3757</v>
      </c>
      <c r="H4126" s="832" t="s">
        <v>630</v>
      </c>
      <c r="I4126" s="832" t="s">
        <v>3827</v>
      </c>
      <c r="J4126" s="832" t="s">
        <v>1395</v>
      </c>
      <c r="K4126" s="832" t="s">
        <v>3828</v>
      </c>
      <c r="L4126" s="835">
        <v>0</v>
      </c>
      <c r="M4126" s="835">
        <v>0</v>
      </c>
      <c r="N4126" s="832">
        <v>7</v>
      </c>
      <c r="O4126" s="836">
        <v>5.5</v>
      </c>
      <c r="P4126" s="835">
        <v>0</v>
      </c>
      <c r="Q4126" s="837"/>
      <c r="R4126" s="832">
        <v>6</v>
      </c>
      <c r="S4126" s="837">
        <v>0.8571428571428571</v>
      </c>
      <c r="T4126" s="836">
        <v>4.5</v>
      </c>
      <c r="U4126" s="838">
        <v>0.81818181818181823</v>
      </c>
    </row>
    <row r="4127" spans="1:21" ht="14.4" customHeight="1" x14ac:dyDescent="0.3">
      <c r="A4127" s="831">
        <v>10</v>
      </c>
      <c r="B4127" s="832" t="s">
        <v>2982</v>
      </c>
      <c r="C4127" s="832" t="s">
        <v>3001</v>
      </c>
      <c r="D4127" s="833" t="s">
        <v>6903</v>
      </c>
      <c r="E4127" s="834" t="s">
        <v>3058</v>
      </c>
      <c r="F4127" s="832" t="s">
        <v>2984</v>
      </c>
      <c r="G4127" s="832" t="s">
        <v>3757</v>
      </c>
      <c r="H4127" s="832" t="s">
        <v>630</v>
      </c>
      <c r="I4127" s="832" t="s">
        <v>3758</v>
      </c>
      <c r="J4127" s="832" t="s">
        <v>1395</v>
      </c>
      <c r="K4127" s="832" t="s">
        <v>3759</v>
      </c>
      <c r="L4127" s="835">
        <v>0</v>
      </c>
      <c r="M4127" s="835">
        <v>0</v>
      </c>
      <c r="N4127" s="832">
        <v>4</v>
      </c>
      <c r="O4127" s="836">
        <v>2.5</v>
      </c>
      <c r="P4127" s="835">
        <v>0</v>
      </c>
      <c r="Q4127" s="837"/>
      <c r="R4127" s="832">
        <v>3</v>
      </c>
      <c r="S4127" s="837">
        <v>0.75</v>
      </c>
      <c r="T4127" s="836">
        <v>1.5</v>
      </c>
      <c r="U4127" s="838">
        <v>0.6</v>
      </c>
    </row>
    <row r="4128" spans="1:21" ht="14.4" customHeight="1" x14ac:dyDescent="0.3">
      <c r="A4128" s="831">
        <v>10</v>
      </c>
      <c r="B4128" s="832" t="s">
        <v>2982</v>
      </c>
      <c r="C4128" s="832" t="s">
        <v>3001</v>
      </c>
      <c r="D4128" s="833" t="s">
        <v>6903</v>
      </c>
      <c r="E4128" s="834" t="s">
        <v>3058</v>
      </c>
      <c r="F4128" s="832" t="s">
        <v>2984</v>
      </c>
      <c r="G4128" s="832" t="s">
        <v>3985</v>
      </c>
      <c r="H4128" s="832" t="s">
        <v>689</v>
      </c>
      <c r="I4128" s="832" t="s">
        <v>2679</v>
      </c>
      <c r="J4128" s="832" t="s">
        <v>2680</v>
      </c>
      <c r="K4128" s="832" t="s">
        <v>2581</v>
      </c>
      <c r="L4128" s="835">
        <v>46.07</v>
      </c>
      <c r="M4128" s="835">
        <v>92.14</v>
      </c>
      <c r="N4128" s="832">
        <v>2</v>
      </c>
      <c r="O4128" s="836">
        <v>0.5</v>
      </c>
      <c r="P4128" s="835">
        <v>92.14</v>
      </c>
      <c r="Q4128" s="837">
        <v>1</v>
      </c>
      <c r="R4128" s="832">
        <v>2</v>
      </c>
      <c r="S4128" s="837">
        <v>1</v>
      </c>
      <c r="T4128" s="836">
        <v>0.5</v>
      </c>
      <c r="U4128" s="838">
        <v>1</v>
      </c>
    </row>
    <row r="4129" spans="1:21" ht="14.4" customHeight="1" x14ac:dyDescent="0.3">
      <c r="A4129" s="831">
        <v>10</v>
      </c>
      <c r="B4129" s="832" t="s">
        <v>2982</v>
      </c>
      <c r="C4129" s="832" t="s">
        <v>3001</v>
      </c>
      <c r="D4129" s="833" t="s">
        <v>6903</v>
      </c>
      <c r="E4129" s="834" t="s">
        <v>3058</v>
      </c>
      <c r="F4129" s="832" t="s">
        <v>2984</v>
      </c>
      <c r="G4129" s="832" t="s">
        <v>4859</v>
      </c>
      <c r="H4129" s="832" t="s">
        <v>630</v>
      </c>
      <c r="I4129" s="832" t="s">
        <v>4907</v>
      </c>
      <c r="J4129" s="832" t="s">
        <v>4908</v>
      </c>
      <c r="K4129" s="832" t="s">
        <v>4909</v>
      </c>
      <c r="L4129" s="835">
        <v>0</v>
      </c>
      <c r="M4129" s="835">
        <v>0</v>
      </c>
      <c r="N4129" s="832">
        <v>1</v>
      </c>
      <c r="O4129" s="836">
        <v>1</v>
      </c>
      <c r="P4129" s="835">
        <v>0</v>
      </c>
      <c r="Q4129" s="837"/>
      <c r="R4129" s="832">
        <v>1</v>
      </c>
      <c r="S4129" s="837">
        <v>1</v>
      </c>
      <c r="T4129" s="836">
        <v>1</v>
      </c>
      <c r="U4129" s="838">
        <v>1</v>
      </c>
    </row>
    <row r="4130" spans="1:21" ht="14.4" customHeight="1" x14ac:dyDescent="0.3">
      <c r="A4130" s="831">
        <v>10</v>
      </c>
      <c r="B4130" s="832" t="s">
        <v>2982</v>
      </c>
      <c r="C4130" s="832" t="s">
        <v>3001</v>
      </c>
      <c r="D4130" s="833" t="s">
        <v>6903</v>
      </c>
      <c r="E4130" s="834" t="s">
        <v>3058</v>
      </c>
      <c r="F4130" s="832" t="s">
        <v>2984</v>
      </c>
      <c r="G4130" s="832" t="s">
        <v>3349</v>
      </c>
      <c r="H4130" s="832" t="s">
        <v>630</v>
      </c>
      <c r="I4130" s="832" t="s">
        <v>3906</v>
      </c>
      <c r="J4130" s="832" t="s">
        <v>790</v>
      </c>
      <c r="K4130" s="832" t="s">
        <v>791</v>
      </c>
      <c r="L4130" s="835">
        <v>0</v>
      </c>
      <c r="M4130" s="835">
        <v>0</v>
      </c>
      <c r="N4130" s="832">
        <v>6</v>
      </c>
      <c r="O4130" s="836">
        <v>2</v>
      </c>
      <c r="P4130" s="835">
        <v>0</v>
      </c>
      <c r="Q4130" s="837"/>
      <c r="R4130" s="832">
        <v>6</v>
      </c>
      <c r="S4130" s="837">
        <v>1</v>
      </c>
      <c r="T4130" s="836">
        <v>2</v>
      </c>
      <c r="U4130" s="838">
        <v>1</v>
      </c>
    </row>
    <row r="4131" spans="1:21" ht="14.4" customHeight="1" x14ac:dyDescent="0.3">
      <c r="A4131" s="831">
        <v>10</v>
      </c>
      <c r="B4131" s="832" t="s">
        <v>2982</v>
      </c>
      <c r="C4131" s="832" t="s">
        <v>3001</v>
      </c>
      <c r="D4131" s="833" t="s">
        <v>6903</v>
      </c>
      <c r="E4131" s="834" t="s">
        <v>3058</v>
      </c>
      <c r="F4131" s="832" t="s">
        <v>2984</v>
      </c>
      <c r="G4131" s="832" t="s">
        <v>4471</v>
      </c>
      <c r="H4131" s="832" t="s">
        <v>630</v>
      </c>
      <c r="I4131" s="832" t="s">
        <v>6094</v>
      </c>
      <c r="J4131" s="832" t="s">
        <v>5825</v>
      </c>
      <c r="K4131" s="832" t="s">
        <v>5826</v>
      </c>
      <c r="L4131" s="835">
        <v>59.78</v>
      </c>
      <c r="M4131" s="835">
        <v>239.12</v>
      </c>
      <c r="N4131" s="832">
        <v>4</v>
      </c>
      <c r="O4131" s="836">
        <v>1</v>
      </c>
      <c r="P4131" s="835">
        <v>239.12</v>
      </c>
      <c r="Q4131" s="837">
        <v>1</v>
      </c>
      <c r="R4131" s="832">
        <v>4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10</v>
      </c>
      <c r="B4132" s="832" t="s">
        <v>2982</v>
      </c>
      <c r="C4132" s="832" t="s">
        <v>3001</v>
      </c>
      <c r="D4132" s="833" t="s">
        <v>6903</v>
      </c>
      <c r="E4132" s="834" t="s">
        <v>3058</v>
      </c>
      <c r="F4132" s="832" t="s">
        <v>2984</v>
      </c>
      <c r="G4132" s="832" t="s">
        <v>4305</v>
      </c>
      <c r="H4132" s="832" t="s">
        <v>630</v>
      </c>
      <c r="I4132" s="832" t="s">
        <v>4306</v>
      </c>
      <c r="J4132" s="832" t="s">
        <v>2002</v>
      </c>
      <c r="K4132" s="832" t="s">
        <v>4307</v>
      </c>
      <c r="L4132" s="835">
        <v>2252.17</v>
      </c>
      <c r="M4132" s="835">
        <v>114860.66999999998</v>
      </c>
      <c r="N4132" s="832">
        <v>51</v>
      </c>
      <c r="O4132" s="836">
        <v>17</v>
      </c>
      <c r="P4132" s="835">
        <v>101347.64999999998</v>
      </c>
      <c r="Q4132" s="837">
        <v>0.88235294117647056</v>
      </c>
      <c r="R4132" s="832">
        <v>45</v>
      </c>
      <c r="S4132" s="837">
        <v>0.88235294117647056</v>
      </c>
      <c r="T4132" s="836">
        <v>15.5</v>
      </c>
      <c r="U4132" s="838">
        <v>0.91176470588235292</v>
      </c>
    </row>
    <row r="4133" spans="1:21" ht="14.4" customHeight="1" x14ac:dyDescent="0.3">
      <c r="A4133" s="831">
        <v>10</v>
      </c>
      <c r="B4133" s="832" t="s">
        <v>2982</v>
      </c>
      <c r="C4133" s="832" t="s">
        <v>3001</v>
      </c>
      <c r="D4133" s="833" t="s">
        <v>6903</v>
      </c>
      <c r="E4133" s="834" t="s">
        <v>3058</v>
      </c>
      <c r="F4133" s="832" t="s">
        <v>2984</v>
      </c>
      <c r="G4133" s="832" t="s">
        <v>3137</v>
      </c>
      <c r="H4133" s="832" t="s">
        <v>630</v>
      </c>
      <c r="I4133" s="832" t="s">
        <v>3138</v>
      </c>
      <c r="J4133" s="832" t="s">
        <v>1769</v>
      </c>
      <c r="K4133" s="832" t="s">
        <v>3139</v>
      </c>
      <c r="L4133" s="835">
        <v>688.56</v>
      </c>
      <c r="M4133" s="835">
        <v>1377.12</v>
      </c>
      <c r="N4133" s="832">
        <v>2</v>
      </c>
      <c r="O4133" s="836">
        <v>1</v>
      </c>
      <c r="P4133" s="835">
        <v>1377.12</v>
      </c>
      <c r="Q4133" s="837">
        <v>1</v>
      </c>
      <c r="R4133" s="832">
        <v>2</v>
      </c>
      <c r="S4133" s="837">
        <v>1</v>
      </c>
      <c r="T4133" s="836">
        <v>1</v>
      </c>
      <c r="U4133" s="838">
        <v>1</v>
      </c>
    </row>
    <row r="4134" spans="1:21" ht="14.4" customHeight="1" x14ac:dyDescent="0.3">
      <c r="A4134" s="831">
        <v>10</v>
      </c>
      <c r="B4134" s="832" t="s">
        <v>2982</v>
      </c>
      <c r="C4134" s="832" t="s">
        <v>3001</v>
      </c>
      <c r="D4134" s="833" t="s">
        <v>6903</v>
      </c>
      <c r="E4134" s="834" t="s">
        <v>3058</v>
      </c>
      <c r="F4134" s="832" t="s">
        <v>2984</v>
      </c>
      <c r="G4134" s="832" t="s">
        <v>3137</v>
      </c>
      <c r="H4134" s="832" t="s">
        <v>630</v>
      </c>
      <c r="I4134" s="832" t="s">
        <v>6063</v>
      </c>
      <c r="J4134" s="832" t="s">
        <v>1769</v>
      </c>
      <c r="K4134" s="832" t="s">
        <v>3407</v>
      </c>
      <c r="L4134" s="835">
        <v>285.89</v>
      </c>
      <c r="M4134" s="835">
        <v>1143.56</v>
      </c>
      <c r="N4134" s="832">
        <v>4</v>
      </c>
      <c r="O4134" s="836">
        <v>1.5</v>
      </c>
      <c r="P4134" s="835">
        <v>857.67</v>
      </c>
      <c r="Q4134" s="837">
        <v>0.75</v>
      </c>
      <c r="R4134" s="832">
        <v>3</v>
      </c>
      <c r="S4134" s="837">
        <v>0.75</v>
      </c>
      <c r="T4134" s="836">
        <v>1</v>
      </c>
      <c r="U4134" s="838">
        <v>0.66666666666666663</v>
      </c>
    </row>
    <row r="4135" spans="1:21" ht="14.4" customHeight="1" x14ac:dyDescent="0.3">
      <c r="A4135" s="831">
        <v>10</v>
      </c>
      <c r="B4135" s="832" t="s">
        <v>2982</v>
      </c>
      <c r="C4135" s="832" t="s">
        <v>3001</v>
      </c>
      <c r="D4135" s="833" t="s">
        <v>6903</v>
      </c>
      <c r="E4135" s="834" t="s">
        <v>3058</v>
      </c>
      <c r="F4135" s="832" t="s">
        <v>2984</v>
      </c>
      <c r="G4135" s="832" t="s">
        <v>3137</v>
      </c>
      <c r="H4135" s="832" t="s">
        <v>630</v>
      </c>
      <c r="I4135" s="832" t="s">
        <v>4829</v>
      </c>
      <c r="J4135" s="832" t="s">
        <v>4830</v>
      </c>
      <c r="K4135" s="832" t="s">
        <v>3309</v>
      </c>
      <c r="L4135" s="835">
        <v>571.77</v>
      </c>
      <c r="M4135" s="835">
        <v>3430.62</v>
      </c>
      <c r="N4135" s="832">
        <v>6</v>
      </c>
      <c r="O4135" s="836">
        <v>3.5</v>
      </c>
      <c r="P4135" s="835">
        <v>2858.85</v>
      </c>
      <c r="Q4135" s="837">
        <v>0.83333333333333337</v>
      </c>
      <c r="R4135" s="832">
        <v>5</v>
      </c>
      <c r="S4135" s="837">
        <v>0.83333333333333337</v>
      </c>
      <c r="T4135" s="836">
        <v>3</v>
      </c>
      <c r="U4135" s="838">
        <v>0.8571428571428571</v>
      </c>
    </row>
    <row r="4136" spans="1:21" ht="14.4" customHeight="1" x14ac:dyDescent="0.3">
      <c r="A4136" s="831">
        <v>10</v>
      </c>
      <c r="B4136" s="832" t="s">
        <v>2982</v>
      </c>
      <c r="C4136" s="832" t="s">
        <v>3001</v>
      </c>
      <c r="D4136" s="833" t="s">
        <v>6903</v>
      </c>
      <c r="E4136" s="834" t="s">
        <v>3058</v>
      </c>
      <c r="F4136" s="832" t="s">
        <v>2984</v>
      </c>
      <c r="G4136" s="832" t="s">
        <v>3137</v>
      </c>
      <c r="H4136" s="832" t="s">
        <v>630</v>
      </c>
      <c r="I4136" s="832" t="s">
        <v>6095</v>
      </c>
      <c r="J4136" s="832" t="s">
        <v>4830</v>
      </c>
      <c r="K4136" s="832" t="s">
        <v>3304</v>
      </c>
      <c r="L4136" s="835">
        <v>1377.1</v>
      </c>
      <c r="M4136" s="835">
        <v>4131.2999999999993</v>
      </c>
      <c r="N4136" s="832">
        <v>3</v>
      </c>
      <c r="O4136" s="836">
        <v>1</v>
      </c>
      <c r="P4136" s="835">
        <v>4131.2999999999993</v>
      </c>
      <c r="Q4136" s="837">
        <v>1</v>
      </c>
      <c r="R4136" s="832">
        <v>3</v>
      </c>
      <c r="S4136" s="837">
        <v>1</v>
      </c>
      <c r="T4136" s="836">
        <v>1</v>
      </c>
      <c r="U4136" s="838">
        <v>1</v>
      </c>
    </row>
    <row r="4137" spans="1:21" ht="14.4" customHeight="1" x14ac:dyDescent="0.3">
      <c r="A4137" s="831">
        <v>10</v>
      </c>
      <c r="B4137" s="832" t="s">
        <v>2982</v>
      </c>
      <c r="C4137" s="832" t="s">
        <v>3001</v>
      </c>
      <c r="D4137" s="833" t="s">
        <v>6903</v>
      </c>
      <c r="E4137" s="834" t="s">
        <v>3058</v>
      </c>
      <c r="F4137" s="832" t="s">
        <v>2984</v>
      </c>
      <c r="G4137" s="832" t="s">
        <v>6096</v>
      </c>
      <c r="H4137" s="832" t="s">
        <v>630</v>
      </c>
      <c r="I4137" s="832" t="s">
        <v>6097</v>
      </c>
      <c r="J4137" s="832" t="s">
        <v>3040</v>
      </c>
      <c r="K4137" s="832"/>
      <c r="L4137" s="835">
        <v>0</v>
      </c>
      <c r="M4137" s="835">
        <v>0</v>
      </c>
      <c r="N4137" s="832">
        <v>1</v>
      </c>
      <c r="O4137" s="836">
        <v>0.5</v>
      </c>
      <c r="P4137" s="835">
        <v>0</v>
      </c>
      <c r="Q4137" s="837"/>
      <c r="R4137" s="832">
        <v>1</v>
      </c>
      <c r="S4137" s="837">
        <v>1</v>
      </c>
      <c r="T4137" s="836">
        <v>0.5</v>
      </c>
      <c r="U4137" s="838">
        <v>1</v>
      </c>
    </row>
    <row r="4138" spans="1:21" ht="14.4" customHeight="1" x14ac:dyDescent="0.3">
      <c r="A4138" s="831">
        <v>10</v>
      </c>
      <c r="B4138" s="832" t="s">
        <v>2982</v>
      </c>
      <c r="C4138" s="832" t="s">
        <v>3001</v>
      </c>
      <c r="D4138" s="833" t="s">
        <v>6903</v>
      </c>
      <c r="E4138" s="834" t="s">
        <v>3058</v>
      </c>
      <c r="F4138" s="832" t="s">
        <v>2984</v>
      </c>
      <c r="G4138" s="832" t="s">
        <v>3837</v>
      </c>
      <c r="H4138" s="832" t="s">
        <v>689</v>
      </c>
      <c r="I4138" s="832" t="s">
        <v>4132</v>
      </c>
      <c r="J4138" s="832" t="s">
        <v>3839</v>
      </c>
      <c r="K4138" s="832" t="s">
        <v>4030</v>
      </c>
      <c r="L4138" s="835">
        <v>1472.61</v>
      </c>
      <c r="M4138" s="835">
        <v>1472.61</v>
      </c>
      <c r="N4138" s="832">
        <v>1</v>
      </c>
      <c r="O4138" s="836">
        <v>1</v>
      </c>
      <c r="P4138" s="835">
        <v>1472.61</v>
      </c>
      <c r="Q4138" s="837">
        <v>1</v>
      </c>
      <c r="R4138" s="832">
        <v>1</v>
      </c>
      <c r="S4138" s="837">
        <v>1</v>
      </c>
      <c r="T4138" s="836">
        <v>1</v>
      </c>
      <c r="U4138" s="838">
        <v>1</v>
      </c>
    </row>
    <row r="4139" spans="1:21" ht="14.4" customHeight="1" x14ac:dyDescent="0.3">
      <c r="A4139" s="831">
        <v>10</v>
      </c>
      <c r="B4139" s="832" t="s">
        <v>2982</v>
      </c>
      <c r="C4139" s="832" t="s">
        <v>3001</v>
      </c>
      <c r="D4139" s="833" t="s">
        <v>6903</v>
      </c>
      <c r="E4139" s="834" t="s">
        <v>3058</v>
      </c>
      <c r="F4139" s="832" t="s">
        <v>2984</v>
      </c>
      <c r="G4139" s="832" t="s">
        <v>4429</v>
      </c>
      <c r="H4139" s="832" t="s">
        <v>630</v>
      </c>
      <c r="I4139" s="832" t="s">
        <v>4430</v>
      </c>
      <c r="J4139" s="832" t="s">
        <v>1299</v>
      </c>
      <c r="K4139" s="832" t="s">
        <v>4431</v>
      </c>
      <c r="L4139" s="835">
        <v>69.59</v>
      </c>
      <c r="M4139" s="835">
        <v>139.18</v>
      </c>
      <c r="N4139" s="832">
        <v>2</v>
      </c>
      <c r="O4139" s="836">
        <v>2</v>
      </c>
      <c r="P4139" s="835">
        <v>69.59</v>
      </c>
      <c r="Q4139" s="837">
        <v>0.5</v>
      </c>
      <c r="R4139" s="832">
        <v>1</v>
      </c>
      <c r="S4139" s="837">
        <v>0.5</v>
      </c>
      <c r="T4139" s="836">
        <v>1</v>
      </c>
      <c r="U4139" s="838">
        <v>0.5</v>
      </c>
    </row>
    <row r="4140" spans="1:21" ht="14.4" customHeight="1" x14ac:dyDescent="0.3">
      <c r="A4140" s="831">
        <v>10</v>
      </c>
      <c r="B4140" s="832" t="s">
        <v>2982</v>
      </c>
      <c r="C4140" s="832" t="s">
        <v>3001</v>
      </c>
      <c r="D4140" s="833" t="s">
        <v>6903</v>
      </c>
      <c r="E4140" s="834" t="s">
        <v>3058</v>
      </c>
      <c r="F4140" s="832" t="s">
        <v>2984</v>
      </c>
      <c r="G4140" s="832" t="s">
        <v>3578</v>
      </c>
      <c r="H4140" s="832" t="s">
        <v>689</v>
      </c>
      <c r="I4140" s="832" t="s">
        <v>2757</v>
      </c>
      <c r="J4140" s="832" t="s">
        <v>1162</v>
      </c>
      <c r="K4140" s="832" t="s">
        <v>2758</v>
      </c>
      <c r="L4140" s="835">
        <v>923.74</v>
      </c>
      <c r="M4140" s="835">
        <v>1847.48</v>
      </c>
      <c r="N4140" s="832">
        <v>2</v>
      </c>
      <c r="O4140" s="836">
        <v>0.5</v>
      </c>
      <c r="P4140" s="835">
        <v>1847.48</v>
      </c>
      <c r="Q4140" s="837">
        <v>1</v>
      </c>
      <c r="R4140" s="832">
        <v>2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10</v>
      </c>
      <c r="B4141" s="832" t="s">
        <v>2982</v>
      </c>
      <c r="C4141" s="832" t="s">
        <v>3001</v>
      </c>
      <c r="D4141" s="833" t="s">
        <v>6903</v>
      </c>
      <c r="E4141" s="834" t="s">
        <v>3058</v>
      </c>
      <c r="F4141" s="832" t="s">
        <v>2984</v>
      </c>
      <c r="G4141" s="832" t="s">
        <v>3357</v>
      </c>
      <c r="H4141" s="832" t="s">
        <v>630</v>
      </c>
      <c r="I4141" s="832" t="s">
        <v>3358</v>
      </c>
      <c r="J4141" s="832" t="s">
        <v>3359</v>
      </c>
      <c r="K4141" s="832" t="s">
        <v>1620</v>
      </c>
      <c r="L4141" s="835">
        <v>88.1</v>
      </c>
      <c r="M4141" s="835">
        <v>88.1</v>
      </c>
      <c r="N4141" s="832">
        <v>1</v>
      </c>
      <c r="O4141" s="836">
        <v>1</v>
      </c>
      <c r="P4141" s="835">
        <v>88.1</v>
      </c>
      <c r="Q4141" s="837">
        <v>1</v>
      </c>
      <c r="R4141" s="832">
        <v>1</v>
      </c>
      <c r="S4141" s="837">
        <v>1</v>
      </c>
      <c r="T4141" s="836">
        <v>1</v>
      </c>
      <c r="U4141" s="838">
        <v>1</v>
      </c>
    </row>
    <row r="4142" spans="1:21" ht="14.4" customHeight="1" x14ac:dyDescent="0.3">
      <c r="A4142" s="831">
        <v>10</v>
      </c>
      <c r="B4142" s="832" t="s">
        <v>2982</v>
      </c>
      <c r="C4142" s="832" t="s">
        <v>3001</v>
      </c>
      <c r="D4142" s="833" t="s">
        <v>6903</v>
      </c>
      <c r="E4142" s="834" t="s">
        <v>3058</v>
      </c>
      <c r="F4142" s="832" t="s">
        <v>2984</v>
      </c>
      <c r="G4142" s="832" t="s">
        <v>3161</v>
      </c>
      <c r="H4142" s="832" t="s">
        <v>630</v>
      </c>
      <c r="I4142" s="832" t="s">
        <v>3360</v>
      </c>
      <c r="J4142" s="832" t="s">
        <v>1177</v>
      </c>
      <c r="K4142" s="832" t="s">
        <v>3167</v>
      </c>
      <c r="L4142" s="835">
        <v>93.71</v>
      </c>
      <c r="M4142" s="835">
        <v>281.13</v>
      </c>
      <c r="N4142" s="832">
        <v>3</v>
      </c>
      <c r="O4142" s="836">
        <v>1.5</v>
      </c>
      <c r="P4142" s="835">
        <v>281.13</v>
      </c>
      <c r="Q4142" s="837">
        <v>1</v>
      </c>
      <c r="R4142" s="832">
        <v>3</v>
      </c>
      <c r="S4142" s="837">
        <v>1</v>
      </c>
      <c r="T4142" s="836">
        <v>1.5</v>
      </c>
      <c r="U4142" s="838">
        <v>1</v>
      </c>
    </row>
    <row r="4143" spans="1:21" ht="14.4" customHeight="1" x14ac:dyDescent="0.3">
      <c r="A4143" s="831">
        <v>10</v>
      </c>
      <c r="B4143" s="832" t="s">
        <v>2982</v>
      </c>
      <c r="C4143" s="832" t="s">
        <v>3001</v>
      </c>
      <c r="D4143" s="833" t="s">
        <v>6903</v>
      </c>
      <c r="E4143" s="834" t="s">
        <v>3058</v>
      </c>
      <c r="F4143" s="832" t="s">
        <v>2984</v>
      </c>
      <c r="G4143" s="832" t="s">
        <v>3161</v>
      </c>
      <c r="H4143" s="832" t="s">
        <v>630</v>
      </c>
      <c r="I4143" s="832" t="s">
        <v>3164</v>
      </c>
      <c r="J4143" s="832" t="s">
        <v>3165</v>
      </c>
      <c r="K4143" s="832" t="s">
        <v>798</v>
      </c>
      <c r="L4143" s="835">
        <v>0</v>
      </c>
      <c r="M4143" s="835">
        <v>0</v>
      </c>
      <c r="N4143" s="832">
        <v>7</v>
      </c>
      <c r="O4143" s="836">
        <v>2</v>
      </c>
      <c r="P4143" s="835">
        <v>0</v>
      </c>
      <c r="Q4143" s="837"/>
      <c r="R4143" s="832">
        <v>5</v>
      </c>
      <c r="S4143" s="837">
        <v>0.7142857142857143</v>
      </c>
      <c r="T4143" s="836">
        <v>1</v>
      </c>
      <c r="U4143" s="838">
        <v>0.5</v>
      </c>
    </row>
    <row r="4144" spans="1:21" ht="14.4" customHeight="1" x14ac:dyDescent="0.3">
      <c r="A4144" s="831">
        <v>10</v>
      </c>
      <c r="B4144" s="832" t="s">
        <v>2982</v>
      </c>
      <c r="C4144" s="832" t="s">
        <v>3001</v>
      </c>
      <c r="D4144" s="833" t="s">
        <v>6903</v>
      </c>
      <c r="E4144" s="834" t="s">
        <v>3058</v>
      </c>
      <c r="F4144" s="832" t="s">
        <v>2984</v>
      </c>
      <c r="G4144" s="832" t="s">
        <v>3161</v>
      </c>
      <c r="H4144" s="832" t="s">
        <v>630</v>
      </c>
      <c r="I4144" s="832" t="s">
        <v>3364</v>
      </c>
      <c r="J4144" s="832" t="s">
        <v>797</v>
      </c>
      <c r="K4144" s="832" t="s">
        <v>798</v>
      </c>
      <c r="L4144" s="835">
        <v>0</v>
      </c>
      <c r="M4144" s="835">
        <v>0</v>
      </c>
      <c r="N4144" s="832">
        <v>4</v>
      </c>
      <c r="O4144" s="836">
        <v>1</v>
      </c>
      <c r="P4144" s="835">
        <v>0</v>
      </c>
      <c r="Q4144" s="837"/>
      <c r="R4144" s="832">
        <v>4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10</v>
      </c>
      <c r="B4145" s="832" t="s">
        <v>2982</v>
      </c>
      <c r="C4145" s="832" t="s">
        <v>3001</v>
      </c>
      <c r="D4145" s="833" t="s">
        <v>6903</v>
      </c>
      <c r="E4145" s="834" t="s">
        <v>3058</v>
      </c>
      <c r="F4145" s="832" t="s">
        <v>2984</v>
      </c>
      <c r="G4145" s="832" t="s">
        <v>3161</v>
      </c>
      <c r="H4145" s="832" t="s">
        <v>630</v>
      </c>
      <c r="I4145" s="832" t="s">
        <v>3166</v>
      </c>
      <c r="J4145" s="832" t="s">
        <v>1177</v>
      </c>
      <c r="K4145" s="832" t="s">
        <v>3167</v>
      </c>
      <c r="L4145" s="835">
        <v>57.64</v>
      </c>
      <c r="M4145" s="835">
        <v>288.20000000000005</v>
      </c>
      <c r="N4145" s="832">
        <v>5</v>
      </c>
      <c r="O4145" s="836">
        <v>1</v>
      </c>
      <c r="P4145" s="835">
        <v>288.20000000000005</v>
      </c>
      <c r="Q4145" s="837">
        <v>1</v>
      </c>
      <c r="R4145" s="832">
        <v>5</v>
      </c>
      <c r="S4145" s="837">
        <v>1</v>
      </c>
      <c r="T4145" s="836">
        <v>1</v>
      </c>
      <c r="U4145" s="838">
        <v>1</v>
      </c>
    </row>
    <row r="4146" spans="1:21" ht="14.4" customHeight="1" x14ac:dyDescent="0.3">
      <c r="A4146" s="831">
        <v>10</v>
      </c>
      <c r="B4146" s="832" t="s">
        <v>2982</v>
      </c>
      <c r="C4146" s="832" t="s">
        <v>3001</v>
      </c>
      <c r="D4146" s="833" t="s">
        <v>6903</v>
      </c>
      <c r="E4146" s="834" t="s">
        <v>3058</v>
      </c>
      <c r="F4146" s="832" t="s">
        <v>2984</v>
      </c>
      <c r="G4146" s="832" t="s">
        <v>3161</v>
      </c>
      <c r="H4146" s="832" t="s">
        <v>630</v>
      </c>
      <c r="I4146" s="832" t="s">
        <v>3166</v>
      </c>
      <c r="J4146" s="832" t="s">
        <v>1177</v>
      </c>
      <c r="K4146" s="832" t="s">
        <v>3167</v>
      </c>
      <c r="L4146" s="835">
        <v>32.25</v>
      </c>
      <c r="M4146" s="835">
        <v>258</v>
      </c>
      <c r="N4146" s="832">
        <v>8</v>
      </c>
      <c r="O4146" s="836">
        <v>3</v>
      </c>
      <c r="P4146" s="835">
        <v>193.5</v>
      </c>
      <c r="Q4146" s="837">
        <v>0.75</v>
      </c>
      <c r="R4146" s="832">
        <v>6</v>
      </c>
      <c r="S4146" s="837">
        <v>0.75</v>
      </c>
      <c r="T4146" s="836">
        <v>2</v>
      </c>
      <c r="U4146" s="838">
        <v>0.66666666666666663</v>
      </c>
    </row>
    <row r="4147" spans="1:21" ht="14.4" customHeight="1" x14ac:dyDescent="0.3">
      <c r="A4147" s="831">
        <v>10</v>
      </c>
      <c r="B4147" s="832" t="s">
        <v>2982</v>
      </c>
      <c r="C4147" s="832" t="s">
        <v>3001</v>
      </c>
      <c r="D4147" s="833" t="s">
        <v>6903</v>
      </c>
      <c r="E4147" s="834" t="s">
        <v>3058</v>
      </c>
      <c r="F4147" s="832" t="s">
        <v>2984</v>
      </c>
      <c r="G4147" s="832" t="s">
        <v>3169</v>
      </c>
      <c r="H4147" s="832" t="s">
        <v>689</v>
      </c>
      <c r="I4147" s="832" t="s">
        <v>3173</v>
      </c>
      <c r="J4147" s="832" t="s">
        <v>3171</v>
      </c>
      <c r="K4147" s="832" t="s">
        <v>3174</v>
      </c>
      <c r="L4147" s="835">
        <v>668.54</v>
      </c>
      <c r="M4147" s="835">
        <v>1337.08</v>
      </c>
      <c r="N4147" s="832">
        <v>2</v>
      </c>
      <c r="O4147" s="836">
        <v>1.5</v>
      </c>
      <c r="P4147" s="835">
        <v>1337.08</v>
      </c>
      <c r="Q4147" s="837">
        <v>1</v>
      </c>
      <c r="R4147" s="832">
        <v>2</v>
      </c>
      <c r="S4147" s="837">
        <v>1</v>
      </c>
      <c r="T4147" s="836">
        <v>1.5</v>
      </c>
      <c r="U4147" s="838">
        <v>1</v>
      </c>
    </row>
    <row r="4148" spans="1:21" ht="14.4" customHeight="1" x14ac:dyDescent="0.3">
      <c r="A4148" s="831">
        <v>10</v>
      </c>
      <c r="B4148" s="832" t="s">
        <v>2982</v>
      </c>
      <c r="C4148" s="832" t="s">
        <v>3001</v>
      </c>
      <c r="D4148" s="833" t="s">
        <v>6903</v>
      </c>
      <c r="E4148" s="834" t="s">
        <v>3058</v>
      </c>
      <c r="F4148" s="832" t="s">
        <v>2984</v>
      </c>
      <c r="G4148" s="832" t="s">
        <v>3383</v>
      </c>
      <c r="H4148" s="832" t="s">
        <v>689</v>
      </c>
      <c r="I4148" s="832" t="s">
        <v>2542</v>
      </c>
      <c r="J4148" s="832" t="s">
        <v>995</v>
      </c>
      <c r="K4148" s="832" t="s">
        <v>998</v>
      </c>
      <c r="L4148" s="835">
        <v>181.66</v>
      </c>
      <c r="M4148" s="835">
        <v>18347.659999999996</v>
      </c>
      <c r="N4148" s="832">
        <v>101</v>
      </c>
      <c r="O4148" s="836">
        <v>4.5</v>
      </c>
      <c r="P4148" s="835">
        <v>18347.659999999996</v>
      </c>
      <c r="Q4148" s="837">
        <v>1</v>
      </c>
      <c r="R4148" s="832">
        <v>101</v>
      </c>
      <c r="S4148" s="837">
        <v>1</v>
      </c>
      <c r="T4148" s="836">
        <v>4.5</v>
      </c>
      <c r="U4148" s="838">
        <v>1</v>
      </c>
    </row>
    <row r="4149" spans="1:21" ht="14.4" customHeight="1" x14ac:dyDescent="0.3">
      <c r="A4149" s="831">
        <v>10</v>
      </c>
      <c r="B4149" s="832" t="s">
        <v>2982</v>
      </c>
      <c r="C4149" s="832" t="s">
        <v>3001</v>
      </c>
      <c r="D4149" s="833" t="s">
        <v>6903</v>
      </c>
      <c r="E4149" s="834" t="s">
        <v>3058</v>
      </c>
      <c r="F4149" s="832" t="s">
        <v>2984</v>
      </c>
      <c r="G4149" s="832" t="s">
        <v>3383</v>
      </c>
      <c r="H4149" s="832" t="s">
        <v>689</v>
      </c>
      <c r="I4149" s="832" t="s">
        <v>6098</v>
      </c>
      <c r="J4149" s="832" t="s">
        <v>6099</v>
      </c>
      <c r="K4149" s="832" t="s">
        <v>1546</v>
      </c>
      <c r="L4149" s="835">
        <v>32.380000000000003</v>
      </c>
      <c r="M4149" s="835">
        <v>323.8</v>
      </c>
      <c r="N4149" s="832">
        <v>10</v>
      </c>
      <c r="O4149" s="836">
        <v>1</v>
      </c>
      <c r="P4149" s="835">
        <v>323.8</v>
      </c>
      <c r="Q4149" s="837">
        <v>1</v>
      </c>
      <c r="R4149" s="832">
        <v>10</v>
      </c>
      <c r="S4149" s="837">
        <v>1</v>
      </c>
      <c r="T4149" s="836">
        <v>1</v>
      </c>
      <c r="U4149" s="838">
        <v>1</v>
      </c>
    </row>
    <row r="4150" spans="1:21" ht="14.4" customHeight="1" x14ac:dyDescent="0.3">
      <c r="A4150" s="831">
        <v>10</v>
      </c>
      <c r="B4150" s="832" t="s">
        <v>2982</v>
      </c>
      <c r="C4150" s="832" t="s">
        <v>3001</v>
      </c>
      <c r="D4150" s="833" t="s">
        <v>6903</v>
      </c>
      <c r="E4150" s="834" t="s">
        <v>3058</v>
      </c>
      <c r="F4150" s="832" t="s">
        <v>2984</v>
      </c>
      <c r="G4150" s="832" t="s">
        <v>3383</v>
      </c>
      <c r="H4150" s="832" t="s">
        <v>689</v>
      </c>
      <c r="I4150" s="832" t="s">
        <v>5049</v>
      </c>
      <c r="J4150" s="832" t="s">
        <v>1560</v>
      </c>
      <c r="K4150" s="832" t="s">
        <v>2858</v>
      </c>
      <c r="L4150" s="835">
        <v>145.88999999999999</v>
      </c>
      <c r="M4150" s="835">
        <v>9482.8499999999985</v>
      </c>
      <c r="N4150" s="832">
        <v>65</v>
      </c>
      <c r="O4150" s="836">
        <v>2.5</v>
      </c>
      <c r="P4150" s="835">
        <v>9482.8499999999985</v>
      </c>
      <c r="Q4150" s="837">
        <v>1</v>
      </c>
      <c r="R4150" s="832">
        <v>65</v>
      </c>
      <c r="S4150" s="837">
        <v>1</v>
      </c>
      <c r="T4150" s="836">
        <v>2.5</v>
      </c>
      <c r="U4150" s="838">
        <v>1</v>
      </c>
    </row>
    <row r="4151" spans="1:21" ht="14.4" customHeight="1" x14ac:dyDescent="0.3">
      <c r="A4151" s="831">
        <v>10</v>
      </c>
      <c r="B4151" s="832" t="s">
        <v>2982</v>
      </c>
      <c r="C4151" s="832" t="s">
        <v>3001</v>
      </c>
      <c r="D4151" s="833" t="s">
        <v>6903</v>
      </c>
      <c r="E4151" s="834" t="s">
        <v>3058</v>
      </c>
      <c r="F4151" s="832" t="s">
        <v>2984</v>
      </c>
      <c r="G4151" s="832" t="s">
        <v>3383</v>
      </c>
      <c r="H4151" s="832" t="s">
        <v>689</v>
      </c>
      <c r="I4151" s="832" t="s">
        <v>2787</v>
      </c>
      <c r="J4151" s="832" t="s">
        <v>1643</v>
      </c>
      <c r="K4151" s="832" t="s">
        <v>1546</v>
      </c>
      <c r="L4151" s="835">
        <v>72.27</v>
      </c>
      <c r="M4151" s="835">
        <v>26812.170000000002</v>
      </c>
      <c r="N4151" s="832">
        <v>371</v>
      </c>
      <c r="O4151" s="836">
        <v>6</v>
      </c>
      <c r="P4151" s="835">
        <v>26812.170000000002</v>
      </c>
      <c r="Q4151" s="837">
        <v>1</v>
      </c>
      <c r="R4151" s="832">
        <v>371</v>
      </c>
      <c r="S4151" s="837">
        <v>1</v>
      </c>
      <c r="T4151" s="836">
        <v>6</v>
      </c>
      <c r="U4151" s="838">
        <v>1</v>
      </c>
    </row>
    <row r="4152" spans="1:21" ht="14.4" customHeight="1" x14ac:dyDescent="0.3">
      <c r="A4152" s="831">
        <v>10</v>
      </c>
      <c r="B4152" s="832" t="s">
        <v>2982</v>
      </c>
      <c r="C4152" s="832" t="s">
        <v>3001</v>
      </c>
      <c r="D4152" s="833" t="s">
        <v>6903</v>
      </c>
      <c r="E4152" s="834" t="s">
        <v>3058</v>
      </c>
      <c r="F4152" s="832" t="s">
        <v>2984</v>
      </c>
      <c r="G4152" s="832" t="s">
        <v>3383</v>
      </c>
      <c r="H4152" s="832" t="s">
        <v>689</v>
      </c>
      <c r="I4152" s="832" t="s">
        <v>2637</v>
      </c>
      <c r="J4152" s="832" t="s">
        <v>1283</v>
      </c>
      <c r="K4152" s="832" t="s">
        <v>1281</v>
      </c>
      <c r="L4152" s="835">
        <v>130.38999999999999</v>
      </c>
      <c r="M4152" s="835">
        <v>260.77999999999997</v>
      </c>
      <c r="N4152" s="832">
        <v>2</v>
      </c>
      <c r="O4152" s="836">
        <v>0.5</v>
      </c>
      <c r="P4152" s="835">
        <v>260.77999999999997</v>
      </c>
      <c r="Q4152" s="837">
        <v>1</v>
      </c>
      <c r="R4152" s="832">
        <v>2</v>
      </c>
      <c r="S4152" s="837">
        <v>1</v>
      </c>
      <c r="T4152" s="836">
        <v>0.5</v>
      </c>
      <c r="U4152" s="838">
        <v>1</v>
      </c>
    </row>
    <row r="4153" spans="1:21" ht="14.4" customHeight="1" x14ac:dyDescent="0.3">
      <c r="A4153" s="831">
        <v>10</v>
      </c>
      <c r="B4153" s="832" t="s">
        <v>2982</v>
      </c>
      <c r="C4153" s="832" t="s">
        <v>3001</v>
      </c>
      <c r="D4153" s="833" t="s">
        <v>6903</v>
      </c>
      <c r="E4153" s="834" t="s">
        <v>3058</v>
      </c>
      <c r="F4153" s="832" t="s">
        <v>2984</v>
      </c>
      <c r="G4153" s="832" t="s">
        <v>3383</v>
      </c>
      <c r="H4153" s="832" t="s">
        <v>689</v>
      </c>
      <c r="I4153" s="832" t="s">
        <v>3935</v>
      </c>
      <c r="J4153" s="832" t="s">
        <v>3936</v>
      </c>
      <c r="K4153" s="832" t="s">
        <v>1552</v>
      </c>
      <c r="L4153" s="835">
        <v>129.51</v>
      </c>
      <c r="M4153" s="835">
        <v>5180.3999999999996</v>
      </c>
      <c r="N4153" s="832">
        <v>40</v>
      </c>
      <c r="O4153" s="836">
        <v>5.5</v>
      </c>
      <c r="P4153" s="835">
        <v>5180.3999999999996</v>
      </c>
      <c r="Q4153" s="837">
        <v>1</v>
      </c>
      <c r="R4153" s="832">
        <v>40</v>
      </c>
      <c r="S4153" s="837">
        <v>1</v>
      </c>
      <c r="T4153" s="836">
        <v>5.5</v>
      </c>
      <c r="U4153" s="838">
        <v>1</v>
      </c>
    </row>
    <row r="4154" spans="1:21" ht="14.4" customHeight="1" x14ac:dyDescent="0.3">
      <c r="A4154" s="831">
        <v>10</v>
      </c>
      <c r="B4154" s="832" t="s">
        <v>2982</v>
      </c>
      <c r="C4154" s="832" t="s">
        <v>3001</v>
      </c>
      <c r="D4154" s="833" t="s">
        <v>6903</v>
      </c>
      <c r="E4154" s="834" t="s">
        <v>3058</v>
      </c>
      <c r="F4154" s="832" t="s">
        <v>2984</v>
      </c>
      <c r="G4154" s="832" t="s">
        <v>3383</v>
      </c>
      <c r="H4154" s="832" t="s">
        <v>689</v>
      </c>
      <c r="I4154" s="832" t="s">
        <v>6100</v>
      </c>
      <c r="J4154" s="832" t="s">
        <v>6101</v>
      </c>
      <c r="K4154" s="832" t="s">
        <v>1546</v>
      </c>
      <c r="L4154" s="835">
        <v>72.27</v>
      </c>
      <c r="M4154" s="835">
        <v>15248.97</v>
      </c>
      <c r="N4154" s="832">
        <v>211</v>
      </c>
      <c r="O4154" s="836">
        <v>1</v>
      </c>
      <c r="P4154" s="835">
        <v>15248.97</v>
      </c>
      <c r="Q4154" s="837">
        <v>1</v>
      </c>
      <c r="R4154" s="832">
        <v>211</v>
      </c>
      <c r="S4154" s="837">
        <v>1</v>
      </c>
      <c r="T4154" s="836">
        <v>1</v>
      </c>
      <c r="U4154" s="838">
        <v>1</v>
      </c>
    </row>
    <row r="4155" spans="1:21" ht="14.4" customHeight="1" x14ac:dyDescent="0.3">
      <c r="A4155" s="831">
        <v>10</v>
      </c>
      <c r="B4155" s="832" t="s">
        <v>2982</v>
      </c>
      <c r="C4155" s="832" t="s">
        <v>3001</v>
      </c>
      <c r="D4155" s="833" t="s">
        <v>6903</v>
      </c>
      <c r="E4155" s="834" t="s">
        <v>3058</v>
      </c>
      <c r="F4155" s="832" t="s">
        <v>2984</v>
      </c>
      <c r="G4155" s="832" t="s">
        <v>3383</v>
      </c>
      <c r="H4155" s="832" t="s">
        <v>630</v>
      </c>
      <c r="I4155" s="832" t="s">
        <v>4967</v>
      </c>
      <c r="J4155" s="832" t="s">
        <v>1560</v>
      </c>
      <c r="K4155" s="832" t="s">
        <v>1561</v>
      </c>
      <c r="L4155" s="835">
        <v>842.51</v>
      </c>
      <c r="M4155" s="835">
        <v>11795.14</v>
      </c>
      <c r="N4155" s="832">
        <v>14</v>
      </c>
      <c r="O4155" s="836">
        <v>4</v>
      </c>
      <c r="P4155" s="835">
        <v>11795.14</v>
      </c>
      <c r="Q4155" s="837">
        <v>1</v>
      </c>
      <c r="R4155" s="832">
        <v>14</v>
      </c>
      <c r="S4155" s="837">
        <v>1</v>
      </c>
      <c r="T4155" s="836">
        <v>4</v>
      </c>
      <c r="U4155" s="838">
        <v>1</v>
      </c>
    </row>
    <row r="4156" spans="1:21" ht="14.4" customHeight="1" x14ac:dyDescent="0.3">
      <c r="A4156" s="831">
        <v>10</v>
      </c>
      <c r="B4156" s="832" t="s">
        <v>2982</v>
      </c>
      <c r="C4156" s="832" t="s">
        <v>3001</v>
      </c>
      <c r="D4156" s="833" t="s">
        <v>6903</v>
      </c>
      <c r="E4156" s="834" t="s">
        <v>3058</v>
      </c>
      <c r="F4156" s="832" t="s">
        <v>2984</v>
      </c>
      <c r="G4156" s="832" t="s">
        <v>3383</v>
      </c>
      <c r="H4156" s="832" t="s">
        <v>689</v>
      </c>
      <c r="I4156" s="832" t="s">
        <v>2860</v>
      </c>
      <c r="J4156" s="832" t="s">
        <v>2060</v>
      </c>
      <c r="K4156" s="832" t="s">
        <v>1281</v>
      </c>
      <c r="L4156" s="835">
        <v>131.93</v>
      </c>
      <c r="M4156" s="835">
        <v>1583.16</v>
      </c>
      <c r="N4156" s="832">
        <v>12</v>
      </c>
      <c r="O4156" s="836">
        <v>3.5</v>
      </c>
      <c r="P4156" s="835">
        <v>1583.16</v>
      </c>
      <c r="Q4156" s="837">
        <v>1</v>
      </c>
      <c r="R4156" s="832">
        <v>12</v>
      </c>
      <c r="S4156" s="837">
        <v>1</v>
      </c>
      <c r="T4156" s="836">
        <v>3.5</v>
      </c>
      <c r="U4156" s="838">
        <v>1</v>
      </c>
    </row>
    <row r="4157" spans="1:21" ht="14.4" customHeight="1" x14ac:dyDescent="0.3">
      <c r="A4157" s="831">
        <v>10</v>
      </c>
      <c r="B4157" s="832" t="s">
        <v>2982</v>
      </c>
      <c r="C4157" s="832" t="s">
        <v>3001</v>
      </c>
      <c r="D4157" s="833" t="s">
        <v>6903</v>
      </c>
      <c r="E4157" s="834" t="s">
        <v>3058</v>
      </c>
      <c r="F4157" s="832" t="s">
        <v>2984</v>
      </c>
      <c r="G4157" s="832" t="s">
        <v>3175</v>
      </c>
      <c r="H4157" s="832" t="s">
        <v>630</v>
      </c>
      <c r="I4157" s="832" t="s">
        <v>3179</v>
      </c>
      <c r="J4157" s="832" t="s">
        <v>3180</v>
      </c>
      <c r="K4157" s="832" t="s">
        <v>3181</v>
      </c>
      <c r="L4157" s="835">
        <v>87.67</v>
      </c>
      <c r="M4157" s="835">
        <v>526.02</v>
      </c>
      <c r="N4157" s="832">
        <v>6</v>
      </c>
      <c r="O4157" s="836">
        <v>3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10</v>
      </c>
      <c r="B4158" s="832" t="s">
        <v>2982</v>
      </c>
      <c r="C4158" s="832" t="s">
        <v>3001</v>
      </c>
      <c r="D4158" s="833" t="s">
        <v>6903</v>
      </c>
      <c r="E4158" s="834" t="s">
        <v>3058</v>
      </c>
      <c r="F4158" s="832" t="s">
        <v>2984</v>
      </c>
      <c r="G4158" s="832" t="s">
        <v>3943</v>
      </c>
      <c r="H4158" s="832" t="s">
        <v>630</v>
      </c>
      <c r="I4158" s="832" t="s">
        <v>3944</v>
      </c>
      <c r="J4158" s="832" t="s">
        <v>901</v>
      </c>
      <c r="K4158" s="832" t="s">
        <v>3945</v>
      </c>
      <c r="L4158" s="835">
        <v>54.55</v>
      </c>
      <c r="M4158" s="835">
        <v>54.55</v>
      </c>
      <c r="N4158" s="832">
        <v>1</v>
      </c>
      <c r="O4158" s="836">
        <v>0.5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10</v>
      </c>
      <c r="B4159" s="832" t="s">
        <v>2982</v>
      </c>
      <c r="C4159" s="832" t="s">
        <v>3001</v>
      </c>
      <c r="D4159" s="833" t="s">
        <v>6903</v>
      </c>
      <c r="E4159" s="834" t="s">
        <v>3058</v>
      </c>
      <c r="F4159" s="832" t="s">
        <v>2984</v>
      </c>
      <c r="G4159" s="832" t="s">
        <v>6102</v>
      </c>
      <c r="H4159" s="832" t="s">
        <v>630</v>
      </c>
      <c r="I4159" s="832" t="s">
        <v>6103</v>
      </c>
      <c r="J4159" s="832" t="s">
        <v>6104</v>
      </c>
      <c r="K4159" s="832" t="s">
        <v>6105</v>
      </c>
      <c r="L4159" s="835">
        <v>0</v>
      </c>
      <c r="M4159" s="835">
        <v>0</v>
      </c>
      <c r="N4159" s="832">
        <v>2</v>
      </c>
      <c r="O4159" s="836">
        <v>1</v>
      </c>
      <c r="P4159" s="835">
        <v>0</v>
      </c>
      <c r="Q4159" s="837"/>
      <c r="R4159" s="832">
        <v>2</v>
      </c>
      <c r="S4159" s="837">
        <v>1</v>
      </c>
      <c r="T4159" s="836">
        <v>1</v>
      </c>
      <c r="U4159" s="838">
        <v>1</v>
      </c>
    </row>
    <row r="4160" spans="1:21" ht="14.4" customHeight="1" x14ac:dyDescent="0.3">
      <c r="A4160" s="831">
        <v>10</v>
      </c>
      <c r="B4160" s="832" t="s">
        <v>2982</v>
      </c>
      <c r="C4160" s="832" t="s">
        <v>3001</v>
      </c>
      <c r="D4160" s="833" t="s">
        <v>6903</v>
      </c>
      <c r="E4160" s="834" t="s">
        <v>3058</v>
      </c>
      <c r="F4160" s="832" t="s">
        <v>2984</v>
      </c>
      <c r="G4160" s="832" t="s">
        <v>3508</v>
      </c>
      <c r="H4160" s="832" t="s">
        <v>630</v>
      </c>
      <c r="I4160" s="832" t="s">
        <v>3843</v>
      </c>
      <c r="J4160" s="832" t="s">
        <v>1366</v>
      </c>
      <c r="K4160" s="832" t="s">
        <v>3689</v>
      </c>
      <c r="L4160" s="835">
        <v>0</v>
      </c>
      <c r="M4160" s="835">
        <v>0</v>
      </c>
      <c r="N4160" s="832">
        <v>1</v>
      </c>
      <c r="O4160" s="836">
        <v>0.5</v>
      </c>
      <c r="P4160" s="835">
        <v>0</v>
      </c>
      <c r="Q4160" s="837"/>
      <c r="R4160" s="832">
        <v>1</v>
      </c>
      <c r="S4160" s="837">
        <v>1</v>
      </c>
      <c r="T4160" s="836">
        <v>0.5</v>
      </c>
      <c r="U4160" s="838">
        <v>1</v>
      </c>
    </row>
    <row r="4161" spans="1:21" ht="14.4" customHeight="1" x14ac:dyDescent="0.3">
      <c r="A4161" s="831">
        <v>10</v>
      </c>
      <c r="B4161" s="832" t="s">
        <v>2982</v>
      </c>
      <c r="C4161" s="832" t="s">
        <v>3001</v>
      </c>
      <c r="D4161" s="833" t="s">
        <v>6903</v>
      </c>
      <c r="E4161" s="834" t="s">
        <v>3058</v>
      </c>
      <c r="F4161" s="832" t="s">
        <v>2984</v>
      </c>
      <c r="G4161" s="832" t="s">
        <v>3401</v>
      </c>
      <c r="H4161" s="832" t="s">
        <v>689</v>
      </c>
      <c r="I4161" s="832" t="s">
        <v>2575</v>
      </c>
      <c r="J4161" s="832" t="s">
        <v>2576</v>
      </c>
      <c r="K4161" s="832" t="s">
        <v>2577</v>
      </c>
      <c r="L4161" s="835">
        <v>16.09</v>
      </c>
      <c r="M4161" s="835">
        <v>48.269999999999996</v>
      </c>
      <c r="N4161" s="832">
        <v>3</v>
      </c>
      <c r="O4161" s="836">
        <v>1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10</v>
      </c>
      <c r="B4162" s="832" t="s">
        <v>2982</v>
      </c>
      <c r="C4162" s="832" t="s">
        <v>3001</v>
      </c>
      <c r="D4162" s="833" t="s">
        <v>6903</v>
      </c>
      <c r="E4162" s="834" t="s">
        <v>3058</v>
      </c>
      <c r="F4162" s="832" t="s">
        <v>2984</v>
      </c>
      <c r="G4162" s="832" t="s">
        <v>4143</v>
      </c>
      <c r="H4162" s="832" t="s">
        <v>630</v>
      </c>
      <c r="I4162" s="832" t="s">
        <v>4144</v>
      </c>
      <c r="J4162" s="832" t="s">
        <v>4145</v>
      </c>
      <c r="K4162" s="832" t="s">
        <v>4146</v>
      </c>
      <c r="L4162" s="835">
        <v>0</v>
      </c>
      <c r="M4162" s="835">
        <v>0</v>
      </c>
      <c r="N4162" s="832">
        <v>2</v>
      </c>
      <c r="O4162" s="836">
        <v>1</v>
      </c>
      <c r="P4162" s="835"/>
      <c r="Q4162" s="837"/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10</v>
      </c>
      <c r="B4163" s="832" t="s">
        <v>2982</v>
      </c>
      <c r="C4163" s="832" t="s">
        <v>3001</v>
      </c>
      <c r="D4163" s="833" t="s">
        <v>6903</v>
      </c>
      <c r="E4163" s="834" t="s">
        <v>3058</v>
      </c>
      <c r="F4163" s="832" t="s">
        <v>2984</v>
      </c>
      <c r="G4163" s="832" t="s">
        <v>3182</v>
      </c>
      <c r="H4163" s="832" t="s">
        <v>630</v>
      </c>
      <c r="I4163" s="832" t="s">
        <v>3422</v>
      </c>
      <c r="J4163" s="832" t="s">
        <v>1683</v>
      </c>
      <c r="K4163" s="832" t="s">
        <v>3423</v>
      </c>
      <c r="L4163" s="835">
        <v>181.04</v>
      </c>
      <c r="M4163" s="835">
        <v>362.08</v>
      </c>
      <c r="N4163" s="832">
        <v>2</v>
      </c>
      <c r="O4163" s="836">
        <v>2</v>
      </c>
      <c r="P4163" s="835">
        <v>181.04</v>
      </c>
      <c r="Q4163" s="837">
        <v>0.5</v>
      </c>
      <c r="R4163" s="832">
        <v>1</v>
      </c>
      <c r="S4163" s="837">
        <v>0.5</v>
      </c>
      <c r="T4163" s="836">
        <v>1</v>
      </c>
      <c r="U4163" s="838">
        <v>0.5</v>
      </c>
    </row>
    <row r="4164" spans="1:21" ht="14.4" customHeight="1" x14ac:dyDescent="0.3">
      <c r="A4164" s="831">
        <v>10</v>
      </c>
      <c r="B4164" s="832" t="s">
        <v>2982</v>
      </c>
      <c r="C4164" s="832" t="s">
        <v>3001</v>
      </c>
      <c r="D4164" s="833" t="s">
        <v>6903</v>
      </c>
      <c r="E4164" s="834" t="s">
        <v>3058</v>
      </c>
      <c r="F4164" s="832" t="s">
        <v>2984</v>
      </c>
      <c r="G4164" s="832" t="s">
        <v>3182</v>
      </c>
      <c r="H4164" s="832" t="s">
        <v>630</v>
      </c>
      <c r="I4164" s="832" t="s">
        <v>4863</v>
      </c>
      <c r="J4164" s="832" t="s">
        <v>706</v>
      </c>
      <c r="K4164" s="832" t="s">
        <v>4864</v>
      </c>
      <c r="L4164" s="835">
        <v>59.53</v>
      </c>
      <c r="M4164" s="835">
        <v>178.59</v>
      </c>
      <c r="N4164" s="832">
        <v>3</v>
      </c>
      <c r="O4164" s="836">
        <v>3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10</v>
      </c>
      <c r="B4165" s="832" t="s">
        <v>2982</v>
      </c>
      <c r="C4165" s="832" t="s">
        <v>3001</v>
      </c>
      <c r="D4165" s="833" t="s">
        <v>6903</v>
      </c>
      <c r="E4165" s="834" t="s">
        <v>3058</v>
      </c>
      <c r="F4165" s="832" t="s">
        <v>2984</v>
      </c>
      <c r="G4165" s="832" t="s">
        <v>3182</v>
      </c>
      <c r="H4165" s="832" t="s">
        <v>630</v>
      </c>
      <c r="I4165" s="832" t="s">
        <v>3183</v>
      </c>
      <c r="J4165" s="832" t="s">
        <v>1683</v>
      </c>
      <c r="K4165" s="832" t="s">
        <v>3184</v>
      </c>
      <c r="L4165" s="835">
        <v>0</v>
      </c>
      <c r="M4165" s="835">
        <v>0</v>
      </c>
      <c r="N4165" s="832">
        <v>2</v>
      </c>
      <c r="O4165" s="836">
        <v>2</v>
      </c>
      <c r="P4165" s="835">
        <v>0</v>
      </c>
      <c r="Q4165" s="837"/>
      <c r="R4165" s="832">
        <v>1</v>
      </c>
      <c r="S4165" s="837">
        <v>0.5</v>
      </c>
      <c r="T4165" s="836">
        <v>1</v>
      </c>
      <c r="U4165" s="838">
        <v>0.5</v>
      </c>
    </row>
    <row r="4166" spans="1:21" ht="14.4" customHeight="1" x14ac:dyDescent="0.3">
      <c r="A4166" s="831">
        <v>10</v>
      </c>
      <c r="B4166" s="832" t="s">
        <v>2982</v>
      </c>
      <c r="C4166" s="832" t="s">
        <v>3001</v>
      </c>
      <c r="D4166" s="833" t="s">
        <v>6903</v>
      </c>
      <c r="E4166" s="834" t="s">
        <v>3058</v>
      </c>
      <c r="F4166" s="832" t="s">
        <v>2984</v>
      </c>
      <c r="G4166" s="832" t="s">
        <v>3182</v>
      </c>
      <c r="H4166" s="832" t="s">
        <v>630</v>
      </c>
      <c r="I4166" s="832" t="s">
        <v>3844</v>
      </c>
      <c r="J4166" s="832" t="s">
        <v>706</v>
      </c>
      <c r="K4166" s="832" t="s">
        <v>3845</v>
      </c>
      <c r="L4166" s="835">
        <v>33.71</v>
      </c>
      <c r="M4166" s="835">
        <v>67.42</v>
      </c>
      <c r="N4166" s="832">
        <v>2</v>
      </c>
      <c r="O4166" s="836">
        <v>2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10</v>
      </c>
      <c r="B4167" s="832" t="s">
        <v>2982</v>
      </c>
      <c r="C4167" s="832" t="s">
        <v>3001</v>
      </c>
      <c r="D4167" s="833" t="s">
        <v>6903</v>
      </c>
      <c r="E4167" s="834" t="s">
        <v>3058</v>
      </c>
      <c r="F4167" s="832" t="s">
        <v>2984</v>
      </c>
      <c r="G4167" s="832" t="s">
        <v>3993</v>
      </c>
      <c r="H4167" s="832" t="s">
        <v>689</v>
      </c>
      <c r="I4167" s="832" t="s">
        <v>2630</v>
      </c>
      <c r="J4167" s="832" t="s">
        <v>2631</v>
      </c>
      <c r="K4167" s="832" t="s">
        <v>2632</v>
      </c>
      <c r="L4167" s="835">
        <v>122.96</v>
      </c>
      <c r="M4167" s="835">
        <v>1352.5600000000002</v>
      </c>
      <c r="N4167" s="832">
        <v>11</v>
      </c>
      <c r="O4167" s="836">
        <v>5</v>
      </c>
      <c r="P4167" s="835">
        <v>1352.5600000000002</v>
      </c>
      <c r="Q4167" s="837">
        <v>1</v>
      </c>
      <c r="R4167" s="832">
        <v>11</v>
      </c>
      <c r="S4167" s="837">
        <v>1</v>
      </c>
      <c r="T4167" s="836">
        <v>5</v>
      </c>
      <c r="U4167" s="838">
        <v>1</v>
      </c>
    </row>
    <row r="4168" spans="1:21" ht="14.4" customHeight="1" x14ac:dyDescent="0.3">
      <c r="A4168" s="831">
        <v>10</v>
      </c>
      <c r="B4168" s="832" t="s">
        <v>2982</v>
      </c>
      <c r="C4168" s="832" t="s">
        <v>3001</v>
      </c>
      <c r="D4168" s="833" t="s">
        <v>6903</v>
      </c>
      <c r="E4168" s="834" t="s">
        <v>3058</v>
      </c>
      <c r="F4168" s="832" t="s">
        <v>2984</v>
      </c>
      <c r="G4168" s="832" t="s">
        <v>4154</v>
      </c>
      <c r="H4168" s="832" t="s">
        <v>630</v>
      </c>
      <c r="I4168" s="832" t="s">
        <v>5050</v>
      </c>
      <c r="J4168" s="832" t="s">
        <v>782</v>
      </c>
      <c r="K4168" s="832" t="s">
        <v>4842</v>
      </c>
      <c r="L4168" s="835">
        <v>0</v>
      </c>
      <c r="M4168" s="835">
        <v>0</v>
      </c>
      <c r="N4168" s="832">
        <v>2</v>
      </c>
      <c r="O4168" s="836">
        <v>2</v>
      </c>
      <c r="P4168" s="835"/>
      <c r="Q4168" s="837"/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10</v>
      </c>
      <c r="B4169" s="832" t="s">
        <v>2982</v>
      </c>
      <c r="C4169" s="832" t="s">
        <v>3001</v>
      </c>
      <c r="D4169" s="833" t="s">
        <v>6903</v>
      </c>
      <c r="E4169" s="834" t="s">
        <v>3058</v>
      </c>
      <c r="F4169" s="832" t="s">
        <v>2984</v>
      </c>
      <c r="G4169" s="832" t="s">
        <v>3224</v>
      </c>
      <c r="H4169" s="832" t="s">
        <v>630</v>
      </c>
      <c r="I4169" s="832" t="s">
        <v>3225</v>
      </c>
      <c r="J4169" s="832" t="s">
        <v>3226</v>
      </c>
      <c r="K4169" s="832" t="s">
        <v>3227</v>
      </c>
      <c r="L4169" s="835">
        <v>77.14</v>
      </c>
      <c r="M4169" s="835">
        <v>154.28</v>
      </c>
      <c r="N4169" s="832">
        <v>2</v>
      </c>
      <c r="O4169" s="836">
        <v>2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10</v>
      </c>
      <c r="B4170" s="832" t="s">
        <v>2982</v>
      </c>
      <c r="C4170" s="832" t="s">
        <v>3001</v>
      </c>
      <c r="D4170" s="833" t="s">
        <v>6903</v>
      </c>
      <c r="E4170" s="834" t="s">
        <v>3058</v>
      </c>
      <c r="F4170" s="832" t="s">
        <v>2984</v>
      </c>
      <c r="G4170" s="832" t="s">
        <v>3224</v>
      </c>
      <c r="H4170" s="832" t="s">
        <v>630</v>
      </c>
      <c r="I4170" s="832" t="s">
        <v>3950</v>
      </c>
      <c r="J4170" s="832" t="s">
        <v>3226</v>
      </c>
      <c r="K4170" s="832" t="s">
        <v>3951</v>
      </c>
      <c r="L4170" s="835">
        <v>257.14</v>
      </c>
      <c r="M4170" s="835">
        <v>257.14</v>
      </c>
      <c r="N4170" s="832">
        <v>1</v>
      </c>
      <c r="O4170" s="836">
        <v>1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10</v>
      </c>
      <c r="B4171" s="832" t="s">
        <v>2982</v>
      </c>
      <c r="C4171" s="832" t="s">
        <v>3001</v>
      </c>
      <c r="D4171" s="833" t="s">
        <v>6903</v>
      </c>
      <c r="E4171" s="834" t="s">
        <v>3058</v>
      </c>
      <c r="F4171" s="832" t="s">
        <v>2984</v>
      </c>
      <c r="G4171" s="832" t="s">
        <v>3425</v>
      </c>
      <c r="H4171" s="832" t="s">
        <v>630</v>
      </c>
      <c r="I4171" s="832" t="s">
        <v>3426</v>
      </c>
      <c r="J4171" s="832" t="s">
        <v>743</v>
      </c>
      <c r="K4171" s="832" t="s">
        <v>3427</v>
      </c>
      <c r="L4171" s="835">
        <v>42.54</v>
      </c>
      <c r="M4171" s="835">
        <v>1191.1200000000001</v>
      </c>
      <c r="N4171" s="832">
        <v>28</v>
      </c>
      <c r="O4171" s="836">
        <v>10.5</v>
      </c>
      <c r="P4171" s="835">
        <v>1020.9600000000002</v>
      </c>
      <c r="Q4171" s="837">
        <v>0.85714285714285721</v>
      </c>
      <c r="R4171" s="832">
        <v>24</v>
      </c>
      <c r="S4171" s="837">
        <v>0.8571428571428571</v>
      </c>
      <c r="T4171" s="836">
        <v>8</v>
      </c>
      <c r="U4171" s="838">
        <v>0.76190476190476186</v>
      </c>
    </row>
    <row r="4172" spans="1:21" ht="14.4" customHeight="1" x14ac:dyDescent="0.3">
      <c r="A4172" s="831">
        <v>10</v>
      </c>
      <c r="B4172" s="832" t="s">
        <v>2982</v>
      </c>
      <c r="C4172" s="832" t="s">
        <v>3001</v>
      </c>
      <c r="D4172" s="833" t="s">
        <v>6903</v>
      </c>
      <c r="E4172" s="834" t="s">
        <v>3058</v>
      </c>
      <c r="F4172" s="832" t="s">
        <v>2984</v>
      </c>
      <c r="G4172" s="832" t="s">
        <v>3425</v>
      </c>
      <c r="H4172" s="832" t="s">
        <v>630</v>
      </c>
      <c r="I4172" s="832" t="s">
        <v>3428</v>
      </c>
      <c r="J4172" s="832" t="s">
        <v>1024</v>
      </c>
      <c r="K4172" s="832" t="s">
        <v>3429</v>
      </c>
      <c r="L4172" s="835">
        <v>24.05</v>
      </c>
      <c r="M4172" s="835">
        <v>288.60000000000002</v>
      </c>
      <c r="N4172" s="832">
        <v>12</v>
      </c>
      <c r="O4172" s="836">
        <v>4.5</v>
      </c>
      <c r="P4172" s="835">
        <v>48.1</v>
      </c>
      <c r="Q4172" s="837">
        <v>0.16666666666666666</v>
      </c>
      <c r="R4172" s="832">
        <v>2</v>
      </c>
      <c r="S4172" s="837">
        <v>0.16666666666666666</v>
      </c>
      <c r="T4172" s="836">
        <v>1</v>
      </c>
      <c r="U4172" s="838">
        <v>0.22222222222222221</v>
      </c>
    </row>
    <row r="4173" spans="1:21" ht="14.4" customHeight="1" x14ac:dyDescent="0.3">
      <c r="A4173" s="831">
        <v>10</v>
      </c>
      <c r="B4173" s="832" t="s">
        <v>2982</v>
      </c>
      <c r="C4173" s="832" t="s">
        <v>3001</v>
      </c>
      <c r="D4173" s="833" t="s">
        <v>6903</v>
      </c>
      <c r="E4173" s="834" t="s">
        <v>3058</v>
      </c>
      <c r="F4173" s="832" t="s">
        <v>2984</v>
      </c>
      <c r="G4173" s="832" t="s">
        <v>3425</v>
      </c>
      <c r="H4173" s="832" t="s">
        <v>630</v>
      </c>
      <c r="I4173" s="832" t="s">
        <v>3430</v>
      </c>
      <c r="J4173" s="832" t="s">
        <v>1070</v>
      </c>
      <c r="K4173" s="832" t="s">
        <v>3427</v>
      </c>
      <c r="L4173" s="835">
        <v>42.54</v>
      </c>
      <c r="M4173" s="835">
        <v>85.08</v>
      </c>
      <c r="N4173" s="832">
        <v>2</v>
      </c>
      <c r="O4173" s="836">
        <v>1</v>
      </c>
      <c r="P4173" s="835">
        <v>85.08</v>
      </c>
      <c r="Q4173" s="837">
        <v>1</v>
      </c>
      <c r="R4173" s="832">
        <v>2</v>
      </c>
      <c r="S4173" s="837">
        <v>1</v>
      </c>
      <c r="T4173" s="836">
        <v>1</v>
      </c>
      <c r="U4173" s="838">
        <v>1</v>
      </c>
    </row>
    <row r="4174" spans="1:21" ht="14.4" customHeight="1" x14ac:dyDescent="0.3">
      <c r="A4174" s="831">
        <v>10</v>
      </c>
      <c r="B4174" s="832" t="s">
        <v>2982</v>
      </c>
      <c r="C4174" s="832" t="s">
        <v>3001</v>
      </c>
      <c r="D4174" s="833" t="s">
        <v>6903</v>
      </c>
      <c r="E4174" s="834" t="s">
        <v>3058</v>
      </c>
      <c r="F4174" s="832" t="s">
        <v>2984</v>
      </c>
      <c r="G4174" s="832" t="s">
        <v>3425</v>
      </c>
      <c r="H4174" s="832" t="s">
        <v>630</v>
      </c>
      <c r="I4174" s="832" t="s">
        <v>6106</v>
      </c>
      <c r="J4174" s="832" t="s">
        <v>2075</v>
      </c>
      <c r="K4174" s="832" t="s">
        <v>6107</v>
      </c>
      <c r="L4174" s="835">
        <v>66.88</v>
      </c>
      <c r="M4174" s="835">
        <v>267.52</v>
      </c>
      <c r="N4174" s="832">
        <v>4</v>
      </c>
      <c r="O4174" s="836">
        <v>1</v>
      </c>
      <c r="P4174" s="835">
        <v>267.52</v>
      </c>
      <c r="Q4174" s="837">
        <v>1</v>
      </c>
      <c r="R4174" s="832">
        <v>4</v>
      </c>
      <c r="S4174" s="837">
        <v>1</v>
      </c>
      <c r="T4174" s="836">
        <v>1</v>
      </c>
      <c r="U4174" s="838">
        <v>1</v>
      </c>
    </row>
    <row r="4175" spans="1:21" ht="14.4" customHeight="1" x14ac:dyDescent="0.3">
      <c r="A4175" s="831">
        <v>10</v>
      </c>
      <c r="B4175" s="832" t="s">
        <v>2982</v>
      </c>
      <c r="C4175" s="832" t="s">
        <v>3001</v>
      </c>
      <c r="D4175" s="833" t="s">
        <v>6903</v>
      </c>
      <c r="E4175" s="834" t="s">
        <v>3058</v>
      </c>
      <c r="F4175" s="832" t="s">
        <v>2984</v>
      </c>
      <c r="G4175" s="832" t="s">
        <v>3425</v>
      </c>
      <c r="H4175" s="832" t="s">
        <v>630</v>
      </c>
      <c r="I4175" s="832" t="s">
        <v>3431</v>
      </c>
      <c r="J4175" s="832" t="s">
        <v>1070</v>
      </c>
      <c r="K4175" s="832" t="s">
        <v>3432</v>
      </c>
      <c r="L4175" s="835">
        <v>60.28</v>
      </c>
      <c r="M4175" s="835">
        <v>663.07999999999993</v>
      </c>
      <c r="N4175" s="832">
        <v>11</v>
      </c>
      <c r="O4175" s="836">
        <v>4</v>
      </c>
      <c r="P4175" s="835">
        <v>663.07999999999993</v>
      </c>
      <c r="Q4175" s="837">
        <v>1</v>
      </c>
      <c r="R4175" s="832">
        <v>11</v>
      </c>
      <c r="S4175" s="837">
        <v>1</v>
      </c>
      <c r="T4175" s="836">
        <v>4</v>
      </c>
      <c r="U4175" s="838">
        <v>1</v>
      </c>
    </row>
    <row r="4176" spans="1:21" ht="14.4" customHeight="1" x14ac:dyDescent="0.3">
      <c r="A4176" s="831">
        <v>10</v>
      </c>
      <c r="B4176" s="832" t="s">
        <v>2982</v>
      </c>
      <c r="C4176" s="832" t="s">
        <v>3001</v>
      </c>
      <c r="D4176" s="833" t="s">
        <v>6903</v>
      </c>
      <c r="E4176" s="834" t="s">
        <v>3058</v>
      </c>
      <c r="F4176" s="832" t="s">
        <v>2984</v>
      </c>
      <c r="G4176" s="832" t="s">
        <v>3425</v>
      </c>
      <c r="H4176" s="832" t="s">
        <v>630</v>
      </c>
      <c r="I4176" s="832" t="s">
        <v>3513</v>
      </c>
      <c r="J4176" s="832" t="s">
        <v>743</v>
      </c>
      <c r="K4176" s="832" t="s">
        <v>3514</v>
      </c>
      <c r="L4176" s="835">
        <v>59.56</v>
      </c>
      <c r="M4176" s="835">
        <v>416.92</v>
      </c>
      <c r="N4176" s="832">
        <v>7</v>
      </c>
      <c r="O4176" s="836">
        <v>2</v>
      </c>
      <c r="P4176" s="835">
        <v>416.92</v>
      </c>
      <c r="Q4176" s="837">
        <v>1</v>
      </c>
      <c r="R4176" s="832">
        <v>7</v>
      </c>
      <c r="S4176" s="837">
        <v>1</v>
      </c>
      <c r="T4176" s="836">
        <v>2</v>
      </c>
      <c r="U4176" s="838">
        <v>1</v>
      </c>
    </row>
    <row r="4177" spans="1:21" ht="14.4" customHeight="1" x14ac:dyDescent="0.3">
      <c r="A4177" s="831">
        <v>10</v>
      </c>
      <c r="B4177" s="832" t="s">
        <v>2982</v>
      </c>
      <c r="C4177" s="832" t="s">
        <v>3001</v>
      </c>
      <c r="D4177" s="833" t="s">
        <v>6903</v>
      </c>
      <c r="E4177" s="834" t="s">
        <v>3058</v>
      </c>
      <c r="F4177" s="832" t="s">
        <v>2984</v>
      </c>
      <c r="G4177" s="832" t="s">
        <v>3790</v>
      </c>
      <c r="H4177" s="832" t="s">
        <v>630</v>
      </c>
      <c r="I4177" s="832" t="s">
        <v>4832</v>
      </c>
      <c r="J4177" s="832" t="s">
        <v>4833</v>
      </c>
      <c r="K4177" s="832" t="s">
        <v>4834</v>
      </c>
      <c r="L4177" s="835">
        <v>31.32</v>
      </c>
      <c r="M4177" s="835">
        <v>125.28</v>
      </c>
      <c r="N4177" s="832">
        <v>4</v>
      </c>
      <c r="O4177" s="836">
        <v>3.5</v>
      </c>
      <c r="P4177" s="835">
        <v>62.64</v>
      </c>
      <c r="Q4177" s="837">
        <v>0.5</v>
      </c>
      <c r="R4177" s="832">
        <v>2</v>
      </c>
      <c r="S4177" s="837">
        <v>0.5</v>
      </c>
      <c r="T4177" s="836">
        <v>1.5</v>
      </c>
      <c r="U4177" s="838">
        <v>0.42857142857142855</v>
      </c>
    </row>
    <row r="4178" spans="1:21" ht="14.4" customHeight="1" x14ac:dyDescent="0.3">
      <c r="A4178" s="831">
        <v>10</v>
      </c>
      <c r="B4178" s="832" t="s">
        <v>2982</v>
      </c>
      <c r="C4178" s="832" t="s">
        <v>3001</v>
      </c>
      <c r="D4178" s="833" t="s">
        <v>6903</v>
      </c>
      <c r="E4178" s="834" t="s">
        <v>3058</v>
      </c>
      <c r="F4178" s="832" t="s">
        <v>2984</v>
      </c>
      <c r="G4178" s="832" t="s">
        <v>3445</v>
      </c>
      <c r="H4178" s="832" t="s">
        <v>630</v>
      </c>
      <c r="I4178" s="832" t="s">
        <v>3446</v>
      </c>
      <c r="J4178" s="832" t="s">
        <v>745</v>
      </c>
      <c r="K4178" s="832" t="s">
        <v>3447</v>
      </c>
      <c r="L4178" s="835">
        <v>0</v>
      </c>
      <c r="M4178" s="835">
        <v>0</v>
      </c>
      <c r="N4178" s="832">
        <v>10</v>
      </c>
      <c r="O4178" s="836">
        <v>6</v>
      </c>
      <c r="P4178" s="835">
        <v>0</v>
      </c>
      <c r="Q4178" s="837"/>
      <c r="R4178" s="832">
        <v>7</v>
      </c>
      <c r="S4178" s="837">
        <v>0.7</v>
      </c>
      <c r="T4178" s="836">
        <v>4.5</v>
      </c>
      <c r="U4178" s="838">
        <v>0.75</v>
      </c>
    </row>
    <row r="4179" spans="1:21" ht="14.4" customHeight="1" x14ac:dyDescent="0.3">
      <c r="A4179" s="831">
        <v>10</v>
      </c>
      <c r="B4179" s="832" t="s">
        <v>2982</v>
      </c>
      <c r="C4179" s="832" t="s">
        <v>3001</v>
      </c>
      <c r="D4179" s="833" t="s">
        <v>6903</v>
      </c>
      <c r="E4179" s="834" t="s">
        <v>3058</v>
      </c>
      <c r="F4179" s="832" t="s">
        <v>2984</v>
      </c>
      <c r="G4179" s="832" t="s">
        <v>3445</v>
      </c>
      <c r="H4179" s="832" t="s">
        <v>630</v>
      </c>
      <c r="I4179" s="832" t="s">
        <v>4835</v>
      </c>
      <c r="J4179" s="832" t="s">
        <v>745</v>
      </c>
      <c r="K4179" s="832" t="s">
        <v>4836</v>
      </c>
      <c r="L4179" s="835">
        <v>0</v>
      </c>
      <c r="M4179" s="835">
        <v>0</v>
      </c>
      <c r="N4179" s="832">
        <v>4</v>
      </c>
      <c r="O4179" s="836">
        <v>2</v>
      </c>
      <c r="P4179" s="835">
        <v>0</v>
      </c>
      <c r="Q4179" s="837"/>
      <c r="R4179" s="832">
        <v>4</v>
      </c>
      <c r="S4179" s="837">
        <v>1</v>
      </c>
      <c r="T4179" s="836">
        <v>2</v>
      </c>
      <c r="U4179" s="838">
        <v>1</v>
      </c>
    </row>
    <row r="4180" spans="1:21" ht="14.4" customHeight="1" x14ac:dyDescent="0.3">
      <c r="A4180" s="831">
        <v>10</v>
      </c>
      <c r="B4180" s="832" t="s">
        <v>2982</v>
      </c>
      <c r="C4180" s="832" t="s">
        <v>3001</v>
      </c>
      <c r="D4180" s="833" t="s">
        <v>6903</v>
      </c>
      <c r="E4180" s="834" t="s">
        <v>3058</v>
      </c>
      <c r="F4180" s="832" t="s">
        <v>2984</v>
      </c>
      <c r="G4180" s="832" t="s">
        <v>4265</v>
      </c>
      <c r="H4180" s="832" t="s">
        <v>630</v>
      </c>
      <c r="I4180" s="832" t="s">
        <v>4266</v>
      </c>
      <c r="J4180" s="832" t="s">
        <v>1399</v>
      </c>
      <c r="K4180" s="832" t="s">
        <v>4267</v>
      </c>
      <c r="L4180" s="835">
        <v>79.069999999999993</v>
      </c>
      <c r="M4180" s="835">
        <v>316.27999999999997</v>
      </c>
      <c r="N4180" s="832">
        <v>4</v>
      </c>
      <c r="O4180" s="836">
        <v>1</v>
      </c>
      <c r="P4180" s="835">
        <v>316.27999999999997</v>
      </c>
      <c r="Q4180" s="837">
        <v>1</v>
      </c>
      <c r="R4180" s="832">
        <v>4</v>
      </c>
      <c r="S4180" s="837">
        <v>1</v>
      </c>
      <c r="T4180" s="836">
        <v>1</v>
      </c>
      <c r="U4180" s="838">
        <v>1</v>
      </c>
    </row>
    <row r="4181" spans="1:21" ht="14.4" customHeight="1" x14ac:dyDescent="0.3">
      <c r="A4181" s="831">
        <v>10</v>
      </c>
      <c r="B4181" s="832" t="s">
        <v>2982</v>
      </c>
      <c r="C4181" s="832" t="s">
        <v>3001</v>
      </c>
      <c r="D4181" s="833" t="s">
        <v>6903</v>
      </c>
      <c r="E4181" s="834" t="s">
        <v>3058</v>
      </c>
      <c r="F4181" s="832" t="s">
        <v>2984</v>
      </c>
      <c r="G4181" s="832" t="s">
        <v>6108</v>
      </c>
      <c r="H4181" s="832" t="s">
        <v>689</v>
      </c>
      <c r="I4181" s="832" t="s">
        <v>2830</v>
      </c>
      <c r="J4181" s="832" t="s">
        <v>2831</v>
      </c>
      <c r="K4181" s="832" t="s">
        <v>2462</v>
      </c>
      <c r="L4181" s="835">
        <v>339.8</v>
      </c>
      <c r="M4181" s="835">
        <v>679.6</v>
      </c>
      <c r="N4181" s="832">
        <v>2</v>
      </c>
      <c r="O4181" s="836">
        <v>1</v>
      </c>
      <c r="P4181" s="835">
        <v>679.6</v>
      </c>
      <c r="Q4181" s="837">
        <v>1</v>
      </c>
      <c r="R4181" s="832">
        <v>2</v>
      </c>
      <c r="S4181" s="837">
        <v>1</v>
      </c>
      <c r="T4181" s="836">
        <v>1</v>
      </c>
      <c r="U4181" s="838">
        <v>1</v>
      </c>
    </row>
    <row r="4182" spans="1:21" ht="14.4" customHeight="1" x14ac:dyDescent="0.3">
      <c r="A4182" s="831">
        <v>10</v>
      </c>
      <c r="B4182" s="832" t="s">
        <v>2982</v>
      </c>
      <c r="C4182" s="832" t="s">
        <v>3001</v>
      </c>
      <c r="D4182" s="833" t="s">
        <v>6903</v>
      </c>
      <c r="E4182" s="834" t="s">
        <v>3058</v>
      </c>
      <c r="F4182" s="832" t="s">
        <v>2984</v>
      </c>
      <c r="G4182" s="832" t="s">
        <v>6109</v>
      </c>
      <c r="H4182" s="832" t="s">
        <v>630</v>
      </c>
      <c r="I4182" s="832" t="s">
        <v>6110</v>
      </c>
      <c r="J4182" s="832" t="s">
        <v>6111</v>
      </c>
      <c r="K4182" s="832" t="s">
        <v>6112</v>
      </c>
      <c r="L4182" s="835">
        <v>22509.4</v>
      </c>
      <c r="M4182" s="835">
        <v>22509.4</v>
      </c>
      <c r="N4182" s="832">
        <v>1</v>
      </c>
      <c r="O4182" s="836">
        <v>1</v>
      </c>
      <c r="P4182" s="835">
        <v>22509.4</v>
      </c>
      <c r="Q4182" s="837">
        <v>1</v>
      </c>
      <c r="R4182" s="832">
        <v>1</v>
      </c>
      <c r="S4182" s="837">
        <v>1</v>
      </c>
      <c r="T4182" s="836">
        <v>1</v>
      </c>
      <c r="U4182" s="838">
        <v>1</v>
      </c>
    </row>
    <row r="4183" spans="1:21" ht="14.4" customHeight="1" x14ac:dyDescent="0.3">
      <c r="A4183" s="831">
        <v>10</v>
      </c>
      <c r="B4183" s="832" t="s">
        <v>2982</v>
      </c>
      <c r="C4183" s="832" t="s">
        <v>3001</v>
      </c>
      <c r="D4183" s="833" t="s">
        <v>6903</v>
      </c>
      <c r="E4183" s="834" t="s">
        <v>3058</v>
      </c>
      <c r="F4183" s="832" t="s">
        <v>2984</v>
      </c>
      <c r="G4183" s="832" t="s">
        <v>4438</v>
      </c>
      <c r="H4183" s="832" t="s">
        <v>630</v>
      </c>
      <c r="I4183" s="832" t="s">
        <v>5658</v>
      </c>
      <c r="J4183" s="832" t="s">
        <v>1983</v>
      </c>
      <c r="K4183" s="832" t="s">
        <v>5659</v>
      </c>
      <c r="L4183" s="835">
        <v>0</v>
      </c>
      <c r="M4183" s="835">
        <v>0</v>
      </c>
      <c r="N4183" s="832">
        <v>2</v>
      </c>
      <c r="O4183" s="836">
        <v>1.5</v>
      </c>
      <c r="P4183" s="835">
        <v>0</v>
      </c>
      <c r="Q4183" s="837"/>
      <c r="R4183" s="832">
        <v>2</v>
      </c>
      <c r="S4183" s="837">
        <v>1</v>
      </c>
      <c r="T4183" s="836">
        <v>1.5</v>
      </c>
      <c r="U4183" s="838">
        <v>1</v>
      </c>
    </row>
    <row r="4184" spans="1:21" ht="14.4" customHeight="1" x14ac:dyDescent="0.3">
      <c r="A4184" s="831">
        <v>10</v>
      </c>
      <c r="B4184" s="832" t="s">
        <v>2982</v>
      </c>
      <c r="C4184" s="832" t="s">
        <v>3001</v>
      </c>
      <c r="D4184" s="833" t="s">
        <v>6903</v>
      </c>
      <c r="E4184" s="834" t="s">
        <v>3058</v>
      </c>
      <c r="F4184" s="832" t="s">
        <v>2984</v>
      </c>
      <c r="G4184" s="832" t="s">
        <v>2043</v>
      </c>
      <c r="H4184" s="832" t="s">
        <v>689</v>
      </c>
      <c r="I4184" s="832" t="s">
        <v>2810</v>
      </c>
      <c r="J4184" s="832" t="s">
        <v>2811</v>
      </c>
      <c r="K4184" s="832" t="s">
        <v>2812</v>
      </c>
      <c r="L4184" s="835">
        <v>93.75</v>
      </c>
      <c r="M4184" s="835">
        <v>468.75</v>
      </c>
      <c r="N4184" s="832">
        <v>5</v>
      </c>
      <c r="O4184" s="836">
        <v>5</v>
      </c>
      <c r="P4184" s="835">
        <v>93.75</v>
      </c>
      <c r="Q4184" s="837">
        <v>0.2</v>
      </c>
      <c r="R4184" s="832">
        <v>1</v>
      </c>
      <c r="S4184" s="837">
        <v>0.2</v>
      </c>
      <c r="T4184" s="836">
        <v>1</v>
      </c>
      <c r="U4184" s="838">
        <v>0.2</v>
      </c>
    </row>
    <row r="4185" spans="1:21" ht="14.4" customHeight="1" x14ac:dyDescent="0.3">
      <c r="A4185" s="831">
        <v>10</v>
      </c>
      <c r="B4185" s="832" t="s">
        <v>2982</v>
      </c>
      <c r="C4185" s="832" t="s">
        <v>3001</v>
      </c>
      <c r="D4185" s="833" t="s">
        <v>6903</v>
      </c>
      <c r="E4185" s="834" t="s">
        <v>3058</v>
      </c>
      <c r="F4185" s="832" t="s">
        <v>2984</v>
      </c>
      <c r="G4185" s="832" t="s">
        <v>2043</v>
      </c>
      <c r="H4185" s="832" t="s">
        <v>689</v>
      </c>
      <c r="I4185" s="832" t="s">
        <v>2815</v>
      </c>
      <c r="J4185" s="832" t="s">
        <v>2816</v>
      </c>
      <c r="K4185" s="832" t="s">
        <v>2817</v>
      </c>
      <c r="L4185" s="835">
        <v>120.61</v>
      </c>
      <c r="M4185" s="835">
        <v>723.66</v>
      </c>
      <c r="N4185" s="832">
        <v>6</v>
      </c>
      <c r="O4185" s="836">
        <v>5.5</v>
      </c>
      <c r="P4185" s="835">
        <v>361.83</v>
      </c>
      <c r="Q4185" s="837">
        <v>0.5</v>
      </c>
      <c r="R4185" s="832">
        <v>3</v>
      </c>
      <c r="S4185" s="837">
        <v>0.5</v>
      </c>
      <c r="T4185" s="836">
        <v>2.5</v>
      </c>
      <c r="U4185" s="838">
        <v>0.45454545454545453</v>
      </c>
    </row>
    <row r="4186" spans="1:21" ht="14.4" customHeight="1" x14ac:dyDescent="0.3">
      <c r="A4186" s="831">
        <v>10</v>
      </c>
      <c r="B4186" s="832" t="s">
        <v>2982</v>
      </c>
      <c r="C4186" s="832" t="s">
        <v>3001</v>
      </c>
      <c r="D4186" s="833" t="s">
        <v>6903</v>
      </c>
      <c r="E4186" s="834" t="s">
        <v>3058</v>
      </c>
      <c r="F4186" s="832" t="s">
        <v>2984</v>
      </c>
      <c r="G4186" s="832" t="s">
        <v>2043</v>
      </c>
      <c r="H4186" s="832" t="s">
        <v>689</v>
      </c>
      <c r="I4186" s="832" t="s">
        <v>4806</v>
      </c>
      <c r="J4186" s="832" t="s">
        <v>2816</v>
      </c>
      <c r="K4186" s="832" t="s">
        <v>3103</v>
      </c>
      <c r="L4186" s="835">
        <v>184.74</v>
      </c>
      <c r="M4186" s="835">
        <v>369.48</v>
      </c>
      <c r="N4186" s="832">
        <v>2</v>
      </c>
      <c r="O4186" s="836">
        <v>1.5</v>
      </c>
      <c r="P4186" s="835">
        <v>184.74</v>
      </c>
      <c r="Q4186" s="837">
        <v>0.5</v>
      </c>
      <c r="R4186" s="832">
        <v>1</v>
      </c>
      <c r="S4186" s="837">
        <v>0.5</v>
      </c>
      <c r="T4186" s="836">
        <v>0.5</v>
      </c>
      <c r="U4186" s="838">
        <v>0.33333333333333331</v>
      </c>
    </row>
    <row r="4187" spans="1:21" ht="14.4" customHeight="1" x14ac:dyDescent="0.3">
      <c r="A4187" s="831">
        <v>10</v>
      </c>
      <c r="B4187" s="832" t="s">
        <v>2982</v>
      </c>
      <c r="C4187" s="832" t="s">
        <v>3001</v>
      </c>
      <c r="D4187" s="833" t="s">
        <v>6903</v>
      </c>
      <c r="E4187" s="834" t="s">
        <v>3058</v>
      </c>
      <c r="F4187" s="832" t="s">
        <v>2984</v>
      </c>
      <c r="G4187" s="832" t="s">
        <v>4837</v>
      </c>
      <c r="H4187" s="832" t="s">
        <v>689</v>
      </c>
      <c r="I4187" s="832" t="s">
        <v>2747</v>
      </c>
      <c r="J4187" s="832" t="s">
        <v>2748</v>
      </c>
      <c r="K4187" s="832" t="s">
        <v>2749</v>
      </c>
      <c r="L4187" s="835">
        <v>7743.96</v>
      </c>
      <c r="M4187" s="835">
        <v>30975.84</v>
      </c>
      <c r="N4187" s="832">
        <v>4</v>
      </c>
      <c r="O4187" s="836">
        <v>1.5</v>
      </c>
      <c r="P4187" s="835">
        <v>30975.84</v>
      </c>
      <c r="Q4187" s="837">
        <v>1</v>
      </c>
      <c r="R4187" s="832">
        <v>4</v>
      </c>
      <c r="S4187" s="837">
        <v>1</v>
      </c>
      <c r="T4187" s="836">
        <v>1.5</v>
      </c>
      <c r="U4187" s="838">
        <v>1</v>
      </c>
    </row>
    <row r="4188" spans="1:21" ht="14.4" customHeight="1" x14ac:dyDescent="0.3">
      <c r="A4188" s="831">
        <v>10</v>
      </c>
      <c r="B4188" s="832" t="s">
        <v>2982</v>
      </c>
      <c r="C4188" s="832" t="s">
        <v>3001</v>
      </c>
      <c r="D4188" s="833" t="s">
        <v>6903</v>
      </c>
      <c r="E4188" s="834" t="s">
        <v>3058</v>
      </c>
      <c r="F4188" s="832" t="s">
        <v>2984</v>
      </c>
      <c r="G4188" s="832" t="s">
        <v>4837</v>
      </c>
      <c r="H4188" s="832" t="s">
        <v>689</v>
      </c>
      <c r="I4188" s="832" t="s">
        <v>6113</v>
      </c>
      <c r="J4188" s="832" t="s">
        <v>2748</v>
      </c>
      <c r="K4188" s="832" t="s">
        <v>6114</v>
      </c>
      <c r="L4188" s="835">
        <v>11800.32</v>
      </c>
      <c r="M4188" s="835">
        <v>11800.32</v>
      </c>
      <c r="N4188" s="832">
        <v>1</v>
      </c>
      <c r="O4188" s="836">
        <v>0.5</v>
      </c>
      <c r="P4188" s="835">
        <v>11800.32</v>
      </c>
      <c r="Q4188" s="837">
        <v>1</v>
      </c>
      <c r="R4188" s="832">
        <v>1</v>
      </c>
      <c r="S4188" s="837">
        <v>1</v>
      </c>
      <c r="T4188" s="836">
        <v>0.5</v>
      </c>
      <c r="U4188" s="838">
        <v>1</v>
      </c>
    </row>
    <row r="4189" spans="1:21" ht="14.4" customHeight="1" x14ac:dyDescent="0.3">
      <c r="A4189" s="831">
        <v>10</v>
      </c>
      <c r="B4189" s="832" t="s">
        <v>2982</v>
      </c>
      <c r="C4189" s="832" t="s">
        <v>3001</v>
      </c>
      <c r="D4189" s="833" t="s">
        <v>6903</v>
      </c>
      <c r="E4189" s="834" t="s">
        <v>3058</v>
      </c>
      <c r="F4189" s="832" t="s">
        <v>2985</v>
      </c>
      <c r="G4189" s="832" t="s">
        <v>3094</v>
      </c>
      <c r="H4189" s="832" t="s">
        <v>630</v>
      </c>
      <c r="I4189" s="832" t="s">
        <v>3463</v>
      </c>
      <c r="J4189" s="832" t="s">
        <v>3040</v>
      </c>
      <c r="K4189" s="832"/>
      <c r="L4189" s="835">
        <v>0</v>
      </c>
      <c r="M4189" s="835">
        <v>0</v>
      </c>
      <c r="N4189" s="832">
        <v>13</v>
      </c>
      <c r="O4189" s="836">
        <v>11</v>
      </c>
      <c r="P4189" s="835">
        <v>0</v>
      </c>
      <c r="Q4189" s="837"/>
      <c r="R4189" s="832">
        <v>11</v>
      </c>
      <c r="S4189" s="837">
        <v>0.84615384615384615</v>
      </c>
      <c r="T4189" s="836">
        <v>9</v>
      </c>
      <c r="U4189" s="838">
        <v>0.81818181818181823</v>
      </c>
    </row>
    <row r="4190" spans="1:21" ht="14.4" customHeight="1" x14ac:dyDescent="0.3">
      <c r="A4190" s="831">
        <v>10</v>
      </c>
      <c r="B4190" s="832" t="s">
        <v>2982</v>
      </c>
      <c r="C4190" s="832" t="s">
        <v>3001</v>
      </c>
      <c r="D4190" s="833" t="s">
        <v>6903</v>
      </c>
      <c r="E4190" s="834" t="s">
        <v>3058</v>
      </c>
      <c r="F4190" s="832" t="s">
        <v>2985</v>
      </c>
      <c r="G4190" s="832" t="s">
        <v>3094</v>
      </c>
      <c r="H4190" s="832" t="s">
        <v>630</v>
      </c>
      <c r="I4190" s="832" t="s">
        <v>3465</v>
      </c>
      <c r="J4190" s="832" t="s">
        <v>3040</v>
      </c>
      <c r="K4190" s="832"/>
      <c r="L4190" s="835">
        <v>0</v>
      </c>
      <c r="M4190" s="835">
        <v>0</v>
      </c>
      <c r="N4190" s="832">
        <v>1</v>
      </c>
      <c r="O4190" s="836">
        <v>1</v>
      </c>
      <c r="P4190" s="835">
        <v>0</v>
      </c>
      <c r="Q4190" s="837"/>
      <c r="R4190" s="832">
        <v>1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10</v>
      </c>
      <c r="B4191" s="832" t="s">
        <v>2982</v>
      </c>
      <c r="C4191" s="832" t="s">
        <v>3001</v>
      </c>
      <c r="D4191" s="833" t="s">
        <v>6903</v>
      </c>
      <c r="E4191" s="834" t="s">
        <v>3058</v>
      </c>
      <c r="F4191" s="832" t="s">
        <v>2985</v>
      </c>
      <c r="G4191" s="832" t="s">
        <v>3094</v>
      </c>
      <c r="H4191" s="832" t="s">
        <v>630</v>
      </c>
      <c r="I4191" s="832" t="s">
        <v>3967</v>
      </c>
      <c r="J4191" s="832" t="s">
        <v>3040</v>
      </c>
      <c r="K4191" s="832"/>
      <c r="L4191" s="835">
        <v>0</v>
      </c>
      <c r="M4191" s="835">
        <v>0</v>
      </c>
      <c r="N4191" s="832">
        <v>1</v>
      </c>
      <c r="O4191" s="836">
        <v>1</v>
      </c>
      <c r="P4191" s="835">
        <v>0</v>
      </c>
      <c r="Q4191" s="837"/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10</v>
      </c>
      <c r="B4192" s="832" t="s">
        <v>2982</v>
      </c>
      <c r="C4192" s="832" t="s">
        <v>3001</v>
      </c>
      <c r="D4192" s="833" t="s">
        <v>6903</v>
      </c>
      <c r="E4192" s="834" t="s">
        <v>3058</v>
      </c>
      <c r="F4192" s="832" t="s">
        <v>2985</v>
      </c>
      <c r="G4192" s="832" t="s">
        <v>3094</v>
      </c>
      <c r="H4192" s="832" t="s">
        <v>630</v>
      </c>
      <c r="I4192" s="832" t="s">
        <v>4005</v>
      </c>
      <c r="J4192" s="832" t="s">
        <v>3040</v>
      </c>
      <c r="K4192" s="832"/>
      <c r="L4192" s="835">
        <v>0</v>
      </c>
      <c r="M4192" s="835">
        <v>0</v>
      </c>
      <c r="N4192" s="832">
        <v>1</v>
      </c>
      <c r="O4192" s="836">
        <v>0.5</v>
      </c>
      <c r="P4192" s="835">
        <v>0</v>
      </c>
      <c r="Q4192" s="837"/>
      <c r="R4192" s="832">
        <v>1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10</v>
      </c>
      <c r="B4193" s="832" t="s">
        <v>2982</v>
      </c>
      <c r="C4193" s="832" t="s">
        <v>3001</v>
      </c>
      <c r="D4193" s="833" t="s">
        <v>6903</v>
      </c>
      <c r="E4193" s="834" t="s">
        <v>3058</v>
      </c>
      <c r="F4193" s="832" t="s">
        <v>2985</v>
      </c>
      <c r="G4193" s="832" t="s">
        <v>3094</v>
      </c>
      <c r="H4193" s="832" t="s">
        <v>630</v>
      </c>
      <c r="I4193" s="832" t="s">
        <v>4838</v>
      </c>
      <c r="J4193" s="832" t="s">
        <v>3040</v>
      </c>
      <c r="K4193" s="832"/>
      <c r="L4193" s="835">
        <v>0</v>
      </c>
      <c r="M4193" s="835">
        <v>0</v>
      </c>
      <c r="N4193" s="832">
        <v>49</v>
      </c>
      <c r="O4193" s="836">
        <v>48.5</v>
      </c>
      <c r="P4193" s="835">
        <v>0</v>
      </c>
      <c r="Q4193" s="837"/>
      <c r="R4193" s="832">
        <v>49</v>
      </c>
      <c r="S4193" s="837">
        <v>1</v>
      </c>
      <c r="T4193" s="836">
        <v>48.5</v>
      </c>
      <c r="U4193" s="838">
        <v>1</v>
      </c>
    </row>
    <row r="4194" spans="1:21" ht="14.4" customHeight="1" x14ac:dyDescent="0.3">
      <c r="A4194" s="831">
        <v>10</v>
      </c>
      <c r="B4194" s="832" t="s">
        <v>2982</v>
      </c>
      <c r="C4194" s="832" t="s">
        <v>3001</v>
      </c>
      <c r="D4194" s="833" t="s">
        <v>6903</v>
      </c>
      <c r="E4194" s="834" t="s">
        <v>3058</v>
      </c>
      <c r="F4194" s="832" t="s">
        <v>2986</v>
      </c>
      <c r="G4194" s="832" t="s">
        <v>4007</v>
      </c>
      <c r="H4194" s="832" t="s">
        <v>630</v>
      </c>
      <c r="I4194" s="832" t="s">
        <v>4534</v>
      </c>
      <c r="J4194" s="832" t="s">
        <v>4535</v>
      </c>
      <c r="K4194" s="832" t="s">
        <v>4536</v>
      </c>
      <c r="L4194" s="835">
        <v>86.25</v>
      </c>
      <c r="M4194" s="835">
        <v>345</v>
      </c>
      <c r="N4194" s="832">
        <v>4</v>
      </c>
      <c r="O4194" s="836">
        <v>4</v>
      </c>
      <c r="P4194" s="835">
        <v>345</v>
      </c>
      <c r="Q4194" s="837">
        <v>1</v>
      </c>
      <c r="R4194" s="832">
        <v>4</v>
      </c>
      <c r="S4194" s="837">
        <v>1</v>
      </c>
      <c r="T4194" s="836">
        <v>4</v>
      </c>
      <c r="U4194" s="838">
        <v>1</v>
      </c>
    </row>
    <row r="4195" spans="1:21" ht="14.4" customHeight="1" x14ac:dyDescent="0.3">
      <c r="A4195" s="831">
        <v>10</v>
      </c>
      <c r="B4195" s="832" t="s">
        <v>2982</v>
      </c>
      <c r="C4195" s="832" t="s">
        <v>3001</v>
      </c>
      <c r="D4195" s="833" t="s">
        <v>6903</v>
      </c>
      <c r="E4195" s="834" t="s">
        <v>3058</v>
      </c>
      <c r="F4195" s="832" t="s">
        <v>2986</v>
      </c>
      <c r="G4195" s="832" t="s">
        <v>6059</v>
      </c>
      <c r="H4195" s="832" t="s">
        <v>630</v>
      </c>
      <c r="I4195" s="832" t="s">
        <v>6115</v>
      </c>
      <c r="J4195" s="832" t="s">
        <v>6116</v>
      </c>
      <c r="K4195" s="832" t="s">
        <v>6117</v>
      </c>
      <c r="L4195" s="835">
        <v>566</v>
      </c>
      <c r="M4195" s="835">
        <v>566</v>
      </c>
      <c r="N4195" s="832">
        <v>1</v>
      </c>
      <c r="O4195" s="836">
        <v>1</v>
      </c>
      <c r="P4195" s="835">
        <v>566</v>
      </c>
      <c r="Q4195" s="837">
        <v>1</v>
      </c>
      <c r="R4195" s="832">
        <v>1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10</v>
      </c>
      <c r="B4196" s="832" t="s">
        <v>2982</v>
      </c>
      <c r="C4196" s="832" t="s">
        <v>3001</v>
      </c>
      <c r="D4196" s="833" t="s">
        <v>6903</v>
      </c>
      <c r="E4196" s="834" t="s">
        <v>3058</v>
      </c>
      <c r="F4196" s="832" t="s">
        <v>2986</v>
      </c>
      <c r="G4196" s="832" t="s">
        <v>4393</v>
      </c>
      <c r="H4196" s="832" t="s">
        <v>630</v>
      </c>
      <c r="I4196" s="832" t="s">
        <v>4394</v>
      </c>
      <c r="J4196" s="832" t="s">
        <v>4395</v>
      </c>
      <c r="K4196" s="832" t="s">
        <v>4396</v>
      </c>
      <c r="L4196" s="835">
        <v>200</v>
      </c>
      <c r="M4196" s="835">
        <v>400</v>
      </c>
      <c r="N4196" s="832">
        <v>2</v>
      </c>
      <c r="O4196" s="836">
        <v>1</v>
      </c>
      <c r="P4196" s="835">
        <v>400</v>
      </c>
      <c r="Q4196" s="837">
        <v>1</v>
      </c>
      <c r="R4196" s="832">
        <v>2</v>
      </c>
      <c r="S4196" s="837">
        <v>1</v>
      </c>
      <c r="T4196" s="836">
        <v>1</v>
      </c>
      <c r="U4196" s="838">
        <v>1</v>
      </c>
    </row>
    <row r="4197" spans="1:21" ht="14.4" customHeight="1" x14ac:dyDescent="0.3">
      <c r="A4197" s="831">
        <v>10</v>
      </c>
      <c r="B4197" s="832" t="s">
        <v>2982</v>
      </c>
      <c r="C4197" s="832" t="s">
        <v>3001</v>
      </c>
      <c r="D4197" s="833" t="s">
        <v>6903</v>
      </c>
      <c r="E4197" s="834" t="s">
        <v>3058</v>
      </c>
      <c r="F4197" s="832" t="s">
        <v>2986</v>
      </c>
      <c r="G4197" s="832" t="s">
        <v>5021</v>
      </c>
      <c r="H4197" s="832" t="s">
        <v>630</v>
      </c>
      <c r="I4197" s="832" t="s">
        <v>5022</v>
      </c>
      <c r="J4197" s="832" t="s">
        <v>5023</v>
      </c>
      <c r="K4197" s="832" t="s">
        <v>5024</v>
      </c>
      <c r="L4197" s="835">
        <v>1267.1300000000001</v>
      </c>
      <c r="M4197" s="835">
        <v>1267.1300000000001</v>
      </c>
      <c r="N4197" s="832">
        <v>1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10</v>
      </c>
      <c r="B4198" s="832" t="s">
        <v>2982</v>
      </c>
      <c r="C4198" s="832" t="s">
        <v>3001</v>
      </c>
      <c r="D4198" s="833" t="s">
        <v>6903</v>
      </c>
      <c r="E4198" s="834" t="s">
        <v>3060</v>
      </c>
      <c r="F4198" s="832" t="s">
        <v>2984</v>
      </c>
      <c r="G4198" s="832" t="s">
        <v>3232</v>
      </c>
      <c r="H4198" s="832" t="s">
        <v>630</v>
      </c>
      <c r="I4198" s="832" t="s">
        <v>4314</v>
      </c>
      <c r="J4198" s="832" t="s">
        <v>1421</v>
      </c>
      <c r="K4198" s="832" t="s">
        <v>4315</v>
      </c>
      <c r="L4198" s="835">
        <v>462.73</v>
      </c>
      <c r="M4198" s="835">
        <v>462.73</v>
      </c>
      <c r="N4198" s="832">
        <v>1</v>
      </c>
      <c r="O4198" s="836">
        <v>1</v>
      </c>
      <c r="P4198" s="835">
        <v>462.73</v>
      </c>
      <c r="Q4198" s="837">
        <v>1</v>
      </c>
      <c r="R4198" s="832">
        <v>1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10</v>
      </c>
      <c r="B4199" s="832" t="s">
        <v>2982</v>
      </c>
      <c r="C4199" s="832" t="s">
        <v>3001</v>
      </c>
      <c r="D4199" s="833" t="s">
        <v>6903</v>
      </c>
      <c r="E4199" s="834" t="s">
        <v>3060</v>
      </c>
      <c r="F4199" s="832" t="s">
        <v>2984</v>
      </c>
      <c r="G4199" s="832" t="s">
        <v>3232</v>
      </c>
      <c r="H4199" s="832" t="s">
        <v>630</v>
      </c>
      <c r="I4199" s="832" t="s">
        <v>3233</v>
      </c>
      <c r="J4199" s="832" t="s">
        <v>1419</v>
      </c>
      <c r="K4199" s="832" t="s">
        <v>3234</v>
      </c>
      <c r="L4199" s="835">
        <v>263.26</v>
      </c>
      <c r="M4199" s="835">
        <v>526.52</v>
      </c>
      <c r="N4199" s="832">
        <v>2</v>
      </c>
      <c r="O4199" s="836">
        <v>2</v>
      </c>
      <c r="P4199" s="835">
        <v>526.52</v>
      </c>
      <c r="Q4199" s="837">
        <v>1</v>
      </c>
      <c r="R4199" s="832">
        <v>2</v>
      </c>
      <c r="S4199" s="837">
        <v>1</v>
      </c>
      <c r="T4199" s="836">
        <v>2</v>
      </c>
      <c r="U4199" s="838">
        <v>1</v>
      </c>
    </row>
    <row r="4200" spans="1:21" ht="14.4" customHeight="1" x14ac:dyDescent="0.3">
      <c r="A4200" s="831">
        <v>10</v>
      </c>
      <c r="B4200" s="832" t="s">
        <v>2982</v>
      </c>
      <c r="C4200" s="832" t="s">
        <v>3001</v>
      </c>
      <c r="D4200" s="833" t="s">
        <v>6903</v>
      </c>
      <c r="E4200" s="834" t="s">
        <v>3060</v>
      </c>
      <c r="F4200" s="832" t="s">
        <v>2984</v>
      </c>
      <c r="G4200" s="832" t="s">
        <v>3097</v>
      </c>
      <c r="H4200" s="832" t="s">
        <v>689</v>
      </c>
      <c r="I4200" s="832" t="s">
        <v>2774</v>
      </c>
      <c r="J4200" s="832" t="s">
        <v>1619</v>
      </c>
      <c r="K4200" s="832" t="s">
        <v>1620</v>
      </c>
      <c r="L4200" s="835">
        <v>25.71</v>
      </c>
      <c r="M4200" s="835">
        <v>25.71</v>
      </c>
      <c r="N4200" s="832">
        <v>1</v>
      </c>
      <c r="O4200" s="836">
        <v>0.5</v>
      </c>
      <c r="P4200" s="835">
        <v>25.71</v>
      </c>
      <c r="Q4200" s="837">
        <v>1</v>
      </c>
      <c r="R4200" s="832">
        <v>1</v>
      </c>
      <c r="S4200" s="837">
        <v>1</v>
      </c>
      <c r="T4200" s="836">
        <v>0.5</v>
      </c>
      <c r="U4200" s="838">
        <v>1</v>
      </c>
    </row>
    <row r="4201" spans="1:21" ht="14.4" customHeight="1" x14ac:dyDescent="0.3">
      <c r="A4201" s="831">
        <v>10</v>
      </c>
      <c r="B4201" s="832" t="s">
        <v>2982</v>
      </c>
      <c r="C4201" s="832" t="s">
        <v>3001</v>
      </c>
      <c r="D4201" s="833" t="s">
        <v>6903</v>
      </c>
      <c r="E4201" s="834" t="s">
        <v>3060</v>
      </c>
      <c r="F4201" s="832" t="s">
        <v>2984</v>
      </c>
      <c r="G4201" s="832" t="s">
        <v>4055</v>
      </c>
      <c r="H4201" s="832" t="s">
        <v>630</v>
      </c>
      <c r="I4201" s="832" t="s">
        <v>6118</v>
      </c>
      <c r="J4201" s="832" t="s">
        <v>1491</v>
      </c>
      <c r="K4201" s="832" t="s">
        <v>6119</v>
      </c>
      <c r="L4201" s="835">
        <v>0</v>
      </c>
      <c r="M4201" s="835">
        <v>0</v>
      </c>
      <c r="N4201" s="832">
        <v>1</v>
      </c>
      <c r="O4201" s="836">
        <v>0.5</v>
      </c>
      <c r="P4201" s="835"/>
      <c r="Q4201" s="837"/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10</v>
      </c>
      <c r="B4202" s="832" t="s">
        <v>2982</v>
      </c>
      <c r="C4202" s="832" t="s">
        <v>3001</v>
      </c>
      <c r="D4202" s="833" t="s">
        <v>6903</v>
      </c>
      <c r="E4202" s="834" t="s">
        <v>3060</v>
      </c>
      <c r="F4202" s="832" t="s">
        <v>2984</v>
      </c>
      <c r="G4202" s="832" t="s">
        <v>3106</v>
      </c>
      <c r="H4202" s="832" t="s">
        <v>689</v>
      </c>
      <c r="I4202" s="832" t="s">
        <v>2588</v>
      </c>
      <c r="J4202" s="832" t="s">
        <v>1288</v>
      </c>
      <c r="K4202" s="832" t="s">
        <v>2589</v>
      </c>
      <c r="L4202" s="835">
        <v>154.36000000000001</v>
      </c>
      <c r="M4202" s="835">
        <v>154.36000000000001</v>
      </c>
      <c r="N4202" s="832">
        <v>1</v>
      </c>
      <c r="O4202" s="836">
        <v>0.5</v>
      </c>
      <c r="P4202" s="835">
        <v>154.36000000000001</v>
      </c>
      <c r="Q4202" s="837">
        <v>1</v>
      </c>
      <c r="R4202" s="832">
        <v>1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10</v>
      </c>
      <c r="B4203" s="832" t="s">
        <v>2982</v>
      </c>
      <c r="C4203" s="832" t="s">
        <v>3001</v>
      </c>
      <c r="D4203" s="833" t="s">
        <v>6903</v>
      </c>
      <c r="E4203" s="834" t="s">
        <v>3060</v>
      </c>
      <c r="F4203" s="832" t="s">
        <v>2984</v>
      </c>
      <c r="G4203" s="832" t="s">
        <v>3106</v>
      </c>
      <c r="H4203" s="832" t="s">
        <v>689</v>
      </c>
      <c r="I4203" s="832" t="s">
        <v>2451</v>
      </c>
      <c r="J4203" s="832" t="s">
        <v>1014</v>
      </c>
      <c r="K4203" s="832" t="s">
        <v>3256</v>
      </c>
      <c r="L4203" s="835">
        <v>75.73</v>
      </c>
      <c r="M4203" s="835">
        <v>151.46</v>
      </c>
      <c r="N4203" s="832">
        <v>2</v>
      </c>
      <c r="O4203" s="836">
        <v>2</v>
      </c>
      <c r="P4203" s="835">
        <v>151.46</v>
      </c>
      <c r="Q4203" s="837">
        <v>1</v>
      </c>
      <c r="R4203" s="832">
        <v>2</v>
      </c>
      <c r="S4203" s="837">
        <v>1</v>
      </c>
      <c r="T4203" s="836">
        <v>2</v>
      </c>
      <c r="U4203" s="838">
        <v>1</v>
      </c>
    </row>
    <row r="4204" spans="1:21" ht="14.4" customHeight="1" x14ac:dyDescent="0.3">
      <c r="A4204" s="831">
        <v>10</v>
      </c>
      <c r="B4204" s="832" t="s">
        <v>2982</v>
      </c>
      <c r="C4204" s="832" t="s">
        <v>3001</v>
      </c>
      <c r="D4204" s="833" t="s">
        <v>6903</v>
      </c>
      <c r="E4204" s="834" t="s">
        <v>3060</v>
      </c>
      <c r="F4204" s="832" t="s">
        <v>2984</v>
      </c>
      <c r="G4204" s="832" t="s">
        <v>3602</v>
      </c>
      <c r="H4204" s="832" t="s">
        <v>630</v>
      </c>
      <c r="I4204" s="832" t="s">
        <v>3744</v>
      </c>
      <c r="J4204" s="832" t="s">
        <v>3604</v>
      </c>
      <c r="K4204" s="832" t="s">
        <v>2696</v>
      </c>
      <c r="L4204" s="835">
        <v>318.16000000000003</v>
      </c>
      <c r="M4204" s="835">
        <v>954.48</v>
      </c>
      <c r="N4204" s="832">
        <v>3</v>
      </c>
      <c r="O4204" s="836">
        <v>1.5</v>
      </c>
      <c r="P4204" s="835">
        <v>954.48</v>
      </c>
      <c r="Q4204" s="837">
        <v>1</v>
      </c>
      <c r="R4204" s="832">
        <v>3</v>
      </c>
      <c r="S4204" s="837">
        <v>1</v>
      </c>
      <c r="T4204" s="836">
        <v>1.5</v>
      </c>
      <c r="U4204" s="838">
        <v>1</v>
      </c>
    </row>
    <row r="4205" spans="1:21" ht="14.4" customHeight="1" x14ac:dyDescent="0.3">
      <c r="A4205" s="831">
        <v>10</v>
      </c>
      <c r="B4205" s="832" t="s">
        <v>2982</v>
      </c>
      <c r="C4205" s="832" t="s">
        <v>3001</v>
      </c>
      <c r="D4205" s="833" t="s">
        <v>6903</v>
      </c>
      <c r="E4205" s="834" t="s">
        <v>3060</v>
      </c>
      <c r="F4205" s="832" t="s">
        <v>2984</v>
      </c>
      <c r="G4205" s="832" t="s">
        <v>3720</v>
      </c>
      <c r="H4205" s="832" t="s">
        <v>630</v>
      </c>
      <c r="I4205" s="832" t="s">
        <v>3874</v>
      </c>
      <c r="J4205" s="832" t="s">
        <v>3875</v>
      </c>
      <c r="K4205" s="832" t="s">
        <v>3876</v>
      </c>
      <c r="L4205" s="835">
        <v>36.76</v>
      </c>
      <c r="M4205" s="835">
        <v>36.76</v>
      </c>
      <c r="N4205" s="832">
        <v>1</v>
      </c>
      <c r="O4205" s="836">
        <v>1</v>
      </c>
      <c r="P4205" s="835">
        <v>36.76</v>
      </c>
      <c r="Q4205" s="837">
        <v>1</v>
      </c>
      <c r="R4205" s="832">
        <v>1</v>
      </c>
      <c r="S4205" s="837">
        <v>1</v>
      </c>
      <c r="T4205" s="836">
        <v>1</v>
      </c>
      <c r="U4205" s="838">
        <v>1</v>
      </c>
    </row>
    <row r="4206" spans="1:21" ht="14.4" customHeight="1" x14ac:dyDescent="0.3">
      <c r="A4206" s="831">
        <v>10</v>
      </c>
      <c r="B4206" s="832" t="s">
        <v>2982</v>
      </c>
      <c r="C4206" s="832" t="s">
        <v>3001</v>
      </c>
      <c r="D4206" s="833" t="s">
        <v>6903</v>
      </c>
      <c r="E4206" s="834" t="s">
        <v>3060</v>
      </c>
      <c r="F4206" s="832" t="s">
        <v>2984</v>
      </c>
      <c r="G4206" s="832" t="s">
        <v>3263</v>
      </c>
      <c r="H4206" s="832" t="s">
        <v>630</v>
      </c>
      <c r="I4206" s="832" t="s">
        <v>2463</v>
      </c>
      <c r="J4206" s="832" t="s">
        <v>2464</v>
      </c>
      <c r="K4206" s="832" t="s">
        <v>2465</v>
      </c>
      <c r="L4206" s="835">
        <v>85.27</v>
      </c>
      <c r="M4206" s="835">
        <v>85.27</v>
      </c>
      <c r="N4206" s="832">
        <v>1</v>
      </c>
      <c r="O4206" s="836">
        <v>1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10</v>
      </c>
      <c r="B4207" s="832" t="s">
        <v>2982</v>
      </c>
      <c r="C4207" s="832" t="s">
        <v>3001</v>
      </c>
      <c r="D4207" s="833" t="s">
        <v>6903</v>
      </c>
      <c r="E4207" s="834" t="s">
        <v>3060</v>
      </c>
      <c r="F4207" s="832" t="s">
        <v>2984</v>
      </c>
      <c r="G4207" s="832" t="s">
        <v>3263</v>
      </c>
      <c r="H4207" s="832" t="s">
        <v>630</v>
      </c>
      <c r="I4207" s="832" t="s">
        <v>2466</v>
      </c>
      <c r="J4207" s="832" t="s">
        <v>2464</v>
      </c>
      <c r="K4207" s="832" t="s">
        <v>2462</v>
      </c>
      <c r="L4207" s="835">
        <v>170.52</v>
      </c>
      <c r="M4207" s="835">
        <v>170.52</v>
      </c>
      <c r="N4207" s="832">
        <v>1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10</v>
      </c>
      <c r="B4208" s="832" t="s">
        <v>2982</v>
      </c>
      <c r="C4208" s="832" t="s">
        <v>3001</v>
      </c>
      <c r="D4208" s="833" t="s">
        <v>6903</v>
      </c>
      <c r="E4208" s="834" t="s">
        <v>3060</v>
      </c>
      <c r="F4208" s="832" t="s">
        <v>2984</v>
      </c>
      <c r="G4208" s="832" t="s">
        <v>3267</v>
      </c>
      <c r="H4208" s="832" t="s">
        <v>689</v>
      </c>
      <c r="I4208" s="832" t="s">
        <v>4972</v>
      </c>
      <c r="J4208" s="832" t="s">
        <v>1263</v>
      </c>
      <c r="K4208" s="832" t="s">
        <v>4973</v>
      </c>
      <c r="L4208" s="835">
        <v>0</v>
      </c>
      <c r="M4208" s="835">
        <v>0</v>
      </c>
      <c r="N4208" s="832">
        <v>2</v>
      </c>
      <c r="O4208" s="836">
        <v>1</v>
      </c>
      <c r="P4208" s="835">
        <v>0</v>
      </c>
      <c r="Q4208" s="837"/>
      <c r="R4208" s="832">
        <v>2</v>
      </c>
      <c r="S4208" s="837">
        <v>1</v>
      </c>
      <c r="T4208" s="836">
        <v>1</v>
      </c>
      <c r="U4208" s="838">
        <v>1</v>
      </c>
    </row>
    <row r="4209" spans="1:21" ht="14.4" customHeight="1" x14ac:dyDescent="0.3">
      <c r="A4209" s="831">
        <v>10</v>
      </c>
      <c r="B4209" s="832" t="s">
        <v>2982</v>
      </c>
      <c r="C4209" s="832" t="s">
        <v>3001</v>
      </c>
      <c r="D4209" s="833" t="s">
        <v>6903</v>
      </c>
      <c r="E4209" s="834" t="s">
        <v>3060</v>
      </c>
      <c r="F4209" s="832" t="s">
        <v>2984</v>
      </c>
      <c r="G4209" s="832" t="s">
        <v>3267</v>
      </c>
      <c r="H4209" s="832" t="s">
        <v>630</v>
      </c>
      <c r="I4209" s="832" t="s">
        <v>3977</v>
      </c>
      <c r="J4209" s="832" t="s">
        <v>3978</v>
      </c>
      <c r="K4209" s="832" t="s">
        <v>3979</v>
      </c>
      <c r="L4209" s="835">
        <v>0</v>
      </c>
      <c r="M4209" s="835">
        <v>0</v>
      </c>
      <c r="N4209" s="832">
        <v>1</v>
      </c>
      <c r="O4209" s="836">
        <v>1</v>
      </c>
      <c r="P4209" s="835">
        <v>0</v>
      </c>
      <c r="Q4209" s="837"/>
      <c r="R4209" s="832">
        <v>1</v>
      </c>
      <c r="S4209" s="837">
        <v>1</v>
      </c>
      <c r="T4209" s="836">
        <v>1</v>
      </c>
      <c r="U4209" s="838">
        <v>1</v>
      </c>
    </row>
    <row r="4210" spans="1:21" ht="14.4" customHeight="1" x14ac:dyDescent="0.3">
      <c r="A4210" s="831">
        <v>10</v>
      </c>
      <c r="B4210" s="832" t="s">
        <v>2982</v>
      </c>
      <c r="C4210" s="832" t="s">
        <v>3001</v>
      </c>
      <c r="D4210" s="833" t="s">
        <v>6903</v>
      </c>
      <c r="E4210" s="834" t="s">
        <v>3060</v>
      </c>
      <c r="F4210" s="832" t="s">
        <v>2984</v>
      </c>
      <c r="G4210" s="832" t="s">
        <v>3269</v>
      </c>
      <c r="H4210" s="832" t="s">
        <v>630</v>
      </c>
      <c r="I4210" s="832" t="s">
        <v>3277</v>
      </c>
      <c r="J4210" s="832" t="s">
        <v>3278</v>
      </c>
      <c r="K4210" s="832" t="s">
        <v>3272</v>
      </c>
      <c r="L4210" s="835">
        <v>359.45</v>
      </c>
      <c r="M4210" s="835">
        <v>5032.2999999999993</v>
      </c>
      <c r="N4210" s="832">
        <v>14</v>
      </c>
      <c r="O4210" s="836">
        <v>6.5</v>
      </c>
      <c r="P4210" s="835">
        <v>4672.8499999999995</v>
      </c>
      <c r="Q4210" s="837">
        <v>0.9285714285714286</v>
      </c>
      <c r="R4210" s="832">
        <v>13</v>
      </c>
      <c r="S4210" s="837">
        <v>0.9285714285714286</v>
      </c>
      <c r="T4210" s="836">
        <v>5.5</v>
      </c>
      <c r="U4210" s="838">
        <v>0.84615384615384615</v>
      </c>
    </row>
    <row r="4211" spans="1:21" ht="14.4" customHeight="1" x14ac:dyDescent="0.3">
      <c r="A4211" s="831">
        <v>10</v>
      </c>
      <c r="B4211" s="832" t="s">
        <v>2982</v>
      </c>
      <c r="C4211" s="832" t="s">
        <v>3001</v>
      </c>
      <c r="D4211" s="833" t="s">
        <v>6903</v>
      </c>
      <c r="E4211" s="834" t="s">
        <v>3060</v>
      </c>
      <c r="F4211" s="832" t="s">
        <v>2984</v>
      </c>
      <c r="G4211" s="832" t="s">
        <v>3269</v>
      </c>
      <c r="H4211" s="832" t="s">
        <v>630</v>
      </c>
      <c r="I4211" s="832" t="s">
        <v>3279</v>
      </c>
      <c r="J4211" s="832" t="s">
        <v>3278</v>
      </c>
      <c r="K4211" s="832" t="s">
        <v>3274</v>
      </c>
      <c r="L4211" s="835">
        <v>718.91</v>
      </c>
      <c r="M4211" s="835">
        <v>3594.55</v>
      </c>
      <c r="N4211" s="832">
        <v>5</v>
      </c>
      <c r="O4211" s="836">
        <v>2.5</v>
      </c>
      <c r="P4211" s="835">
        <v>3594.55</v>
      </c>
      <c r="Q4211" s="837">
        <v>1</v>
      </c>
      <c r="R4211" s="832">
        <v>5</v>
      </c>
      <c r="S4211" s="837">
        <v>1</v>
      </c>
      <c r="T4211" s="836">
        <v>2.5</v>
      </c>
      <c r="U4211" s="838">
        <v>1</v>
      </c>
    </row>
    <row r="4212" spans="1:21" ht="14.4" customHeight="1" x14ac:dyDescent="0.3">
      <c r="A4212" s="831">
        <v>10</v>
      </c>
      <c r="B4212" s="832" t="s">
        <v>2982</v>
      </c>
      <c r="C4212" s="832" t="s">
        <v>3001</v>
      </c>
      <c r="D4212" s="833" t="s">
        <v>6903</v>
      </c>
      <c r="E4212" s="834" t="s">
        <v>3060</v>
      </c>
      <c r="F4212" s="832" t="s">
        <v>2984</v>
      </c>
      <c r="G4212" s="832" t="s">
        <v>3269</v>
      </c>
      <c r="H4212" s="832" t="s">
        <v>630</v>
      </c>
      <c r="I4212" s="832" t="s">
        <v>3280</v>
      </c>
      <c r="J4212" s="832" t="s">
        <v>3278</v>
      </c>
      <c r="K4212" s="832" t="s">
        <v>3276</v>
      </c>
      <c r="L4212" s="835">
        <v>1437.8</v>
      </c>
      <c r="M4212" s="835">
        <v>5751.2</v>
      </c>
      <c r="N4212" s="832">
        <v>4</v>
      </c>
      <c r="O4212" s="836">
        <v>1.5</v>
      </c>
      <c r="P4212" s="835">
        <v>5751.2</v>
      </c>
      <c r="Q4212" s="837">
        <v>1</v>
      </c>
      <c r="R4212" s="832">
        <v>4</v>
      </c>
      <c r="S4212" s="837">
        <v>1</v>
      </c>
      <c r="T4212" s="836">
        <v>1.5</v>
      </c>
      <c r="U4212" s="838">
        <v>1</v>
      </c>
    </row>
    <row r="4213" spans="1:21" ht="14.4" customHeight="1" x14ac:dyDescent="0.3">
      <c r="A4213" s="831">
        <v>10</v>
      </c>
      <c r="B4213" s="832" t="s">
        <v>2982</v>
      </c>
      <c r="C4213" s="832" t="s">
        <v>3001</v>
      </c>
      <c r="D4213" s="833" t="s">
        <v>6903</v>
      </c>
      <c r="E4213" s="834" t="s">
        <v>3060</v>
      </c>
      <c r="F4213" s="832" t="s">
        <v>2984</v>
      </c>
      <c r="G4213" s="832" t="s">
        <v>3551</v>
      </c>
      <c r="H4213" s="832" t="s">
        <v>630</v>
      </c>
      <c r="I4213" s="832" t="s">
        <v>3552</v>
      </c>
      <c r="J4213" s="832" t="s">
        <v>3553</v>
      </c>
      <c r="K4213" s="832" t="s">
        <v>3554</v>
      </c>
      <c r="L4213" s="835">
        <v>5336.52</v>
      </c>
      <c r="M4213" s="835">
        <v>32019.120000000003</v>
      </c>
      <c r="N4213" s="832">
        <v>6</v>
      </c>
      <c r="O4213" s="836">
        <v>3</v>
      </c>
      <c r="P4213" s="835">
        <v>32019.120000000003</v>
      </c>
      <c r="Q4213" s="837">
        <v>1</v>
      </c>
      <c r="R4213" s="832">
        <v>6</v>
      </c>
      <c r="S4213" s="837">
        <v>1</v>
      </c>
      <c r="T4213" s="836">
        <v>3</v>
      </c>
      <c r="U4213" s="838">
        <v>1</v>
      </c>
    </row>
    <row r="4214" spans="1:21" ht="14.4" customHeight="1" x14ac:dyDescent="0.3">
      <c r="A4214" s="831">
        <v>10</v>
      </c>
      <c r="B4214" s="832" t="s">
        <v>2982</v>
      </c>
      <c r="C4214" s="832" t="s">
        <v>3001</v>
      </c>
      <c r="D4214" s="833" t="s">
        <v>6903</v>
      </c>
      <c r="E4214" s="834" t="s">
        <v>3060</v>
      </c>
      <c r="F4214" s="832" t="s">
        <v>2984</v>
      </c>
      <c r="G4214" s="832" t="s">
        <v>3204</v>
      </c>
      <c r="H4214" s="832" t="s">
        <v>630</v>
      </c>
      <c r="I4214" s="832" t="s">
        <v>4082</v>
      </c>
      <c r="J4214" s="832" t="s">
        <v>3298</v>
      </c>
      <c r="K4214" s="832" t="s">
        <v>3207</v>
      </c>
      <c r="L4214" s="835">
        <v>93.49</v>
      </c>
      <c r="M4214" s="835">
        <v>93.49</v>
      </c>
      <c r="N4214" s="832">
        <v>1</v>
      </c>
      <c r="O4214" s="836">
        <v>1</v>
      </c>
      <c r="P4214" s="835">
        <v>93.49</v>
      </c>
      <c r="Q4214" s="837">
        <v>1</v>
      </c>
      <c r="R4214" s="832">
        <v>1</v>
      </c>
      <c r="S4214" s="837">
        <v>1</v>
      </c>
      <c r="T4214" s="836">
        <v>1</v>
      </c>
      <c r="U4214" s="838">
        <v>1</v>
      </c>
    </row>
    <row r="4215" spans="1:21" ht="14.4" customHeight="1" x14ac:dyDescent="0.3">
      <c r="A4215" s="831">
        <v>10</v>
      </c>
      <c r="B4215" s="832" t="s">
        <v>2982</v>
      </c>
      <c r="C4215" s="832" t="s">
        <v>3001</v>
      </c>
      <c r="D4215" s="833" t="s">
        <v>6903</v>
      </c>
      <c r="E4215" s="834" t="s">
        <v>3060</v>
      </c>
      <c r="F4215" s="832" t="s">
        <v>2984</v>
      </c>
      <c r="G4215" s="832" t="s">
        <v>3204</v>
      </c>
      <c r="H4215" s="832" t="s">
        <v>630</v>
      </c>
      <c r="I4215" s="832" t="s">
        <v>3297</v>
      </c>
      <c r="J4215" s="832" t="s">
        <v>3298</v>
      </c>
      <c r="K4215" s="832" t="s">
        <v>3299</v>
      </c>
      <c r="L4215" s="835">
        <v>46.75</v>
      </c>
      <c r="M4215" s="835">
        <v>93.5</v>
      </c>
      <c r="N4215" s="832">
        <v>2</v>
      </c>
      <c r="O4215" s="836">
        <v>0.5</v>
      </c>
      <c r="P4215" s="835">
        <v>93.5</v>
      </c>
      <c r="Q4215" s="837">
        <v>1</v>
      </c>
      <c r="R4215" s="832">
        <v>2</v>
      </c>
      <c r="S4215" s="837">
        <v>1</v>
      </c>
      <c r="T4215" s="836">
        <v>0.5</v>
      </c>
      <c r="U4215" s="838">
        <v>1</v>
      </c>
    </row>
    <row r="4216" spans="1:21" ht="14.4" customHeight="1" x14ac:dyDescent="0.3">
      <c r="A4216" s="831">
        <v>10</v>
      </c>
      <c r="B4216" s="832" t="s">
        <v>2982</v>
      </c>
      <c r="C4216" s="832" t="s">
        <v>3001</v>
      </c>
      <c r="D4216" s="833" t="s">
        <v>6903</v>
      </c>
      <c r="E4216" s="834" t="s">
        <v>3060</v>
      </c>
      <c r="F4216" s="832" t="s">
        <v>2984</v>
      </c>
      <c r="G4216" s="832" t="s">
        <v>3300</v>
      </c>
      <c r="H4216" s="832" t="s">
        <v>630</v>
      </c>
      <c r="I4216" s="832" t="s">
        <v>3301</v>
      </c>
      <c r="J4216" s="832" t="s">
        <v>3302</v>
      </c>
      <c r="K4216" s="832" t="s">
        <v>3101</v>
      </c>
      <c r="L4216" s="835">
        <v>4.6399999999999997</v>
      </c>
      <c r="M4216" s="835">
        <v>9.2799999999999994</v>
      </c>
      <c r="N4216" s="832">
        <v>2</v>
      </c>
      <c r="O4216" s="836">
        <v>1</v>
      </c>
      <c r="P4216" s="835">
        <v>9.2799999999999994</v>
      </c>
      <c r="Q4216" s="837">
        <v>1</v>
      </c>
      <c r="R4216" s="832">
        <v>2</v>
      </c>
      <c r="S4216" s="837">
        <v>1</v>
      </c>
      <c r="T4216" s="836">
        <v>1</v>
      </c>
      <c r="U4216" s="838">
        <v>1</v>
      </c>
    </row>
    <row r="4217" spans="1:21" ht="14.4" customHeight="1" x14ac:dyDescent="0.3">
      <c r="A4217" s="831">
        <v>10</v>
      </c>
      <c r="B4217" s="832" t="s">
        <v>2982</v>
      </c>
      <c r="C4217" s="832" t="s">
        <v>3001</v>
      </c>
      <c r="D4217" s="833" t="s">
        <v>6903</v>
      </c>
      <c r="E4217" s="834" t="s">
        <v>3060</v>
      </c>
      <c r="F4217" s="832" t="s">
        <v>2984</v>
      </c>
      <c r="G4217" s="832" t="s">
        <v>3300</v>
      </c>
      <c r="H4217" s="832" t="s">
        <v>630</v>
      </c>
      <c r="I4217" s="832" t="s">
        <v>3306</v>
      </c>
      <c r="J4217" s="832" t="s">
        <v>3302</v>
      </c>
      <c r="K4217" s="832" t="s">
        <v>3307</v>
      </c>
      <c r="L4217" s="835">
        <v>5.0599999999999996</v>
      </c>
      <c r="M4217" s="835">
        <v>10.119999999999999</v>
      </c>
      <c r="N4217" s="832">
        <v>2</v>
      </c>
      <c r="O4217" s="836">
        <v>0.5</v>
      </c>
      <c r="P4217" s="835">
        <v>10.119999999999999</v>
      </c>
      <c r="Q4217" s="837">
        <v>1</v>
      </c>
      <c r="R4217" s="832">
        <v>2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10</v>
      </c>
      <c r="B4218" s="832" t="s">
        <v>2982</v>
      </c>
      <c r="C4218" s="832" t="s">
        <v>3001</v>
      </c>
      <c r="D4218" s="833" t="s">
        <v>6903</v>
      </c>
      <c r="E4218" s="834" t="s">
        <v>3060</v>
      </c>
      <c r="F4218" s="832" t="s">
        <v>2984</v>
      </c>
      <c r="G4218" s="832" t="s">
        <v>4813</v>
      </c>
      <c r="H4218" s="832" t="s">
        <v>630</v>
      </c>
      <c r="I4218" s="832" t="s">
        <v>4814</v>
      </c>
      <c r="J4218" s="832" t="s">
        <v>754</v>
      </c>
      <c r="K4218" s="832" t="s">
        <v>4815</v>
      </c>
      <c r="L4218" s="835">
        <v>368.16</v>
      </c>
      <c r="M4218" s="835">
        <v>736.32</v>
      </c>
      <c r="N4218" s="832">
        <v>2</v>
      </c>
      <c r="O4218" s="836">
        <v>0.5</v>
      </c>
      <c r="P4218" s="835">
        <v>736.32</v>
      </c>
      <c r="Q4218" s="837">
        <v>1</v>
      </c>
      <c r="R4218" s="832">
        <v>2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10</v>
      </c>
      <c r="B4219" s="832" t="s">
        <v>2982</v>
      </c>
      <c r="C4219" s="832" t="s">
        <v>3001</v>
      </c>
      <c r="D4219" s="833" t="s">
        <v>6903</v>
      </c>
      <c r="E4219" s="834" t="s">
        <v>3060</v>
      </c>
      <c r="F4219" s="832" t="s">
        <v>2984</v>
      </c>
      <c r="G4219" s="832" t="s">
        <v>3540</v>
      </c>
      <c r="H4219" s="832" t="s">
        <v>689</v>
      </c>
      <c r="I4219" s="832" t="s">
        <v>6120</v>
      </c>
      <c r="J4219" s="832" t="s">
        <v>3726</v>
      </c>
      <c r="K4219" s="832" t="s">
        <v>6121</v>
      </c>
      <c r="L4219" s="835">
        <v>1775.37</v>
      </c>
      <c r="M4219" s="835">
        <v>1775.37</v>
      </c>
      <c r="N4219" s="832">
        <v>1</v>
      </c>
      <c r="O4219" s="836">
        <v>1</v>
      </c>
      <c r="P4219" s="835">
        <v>1775.37</v>
      </c>
      <c r="Q4219" s="837">
        <v>1</v>
      </c>
      <c r="R4219" s="832">
        <v>1</v>
      </c>
      <c r="S4219" s="837">
        <v>1</v>
      </c>
      <c r="T4219" s="836">
        <v>1</v>
      </c>
      <c r="U4219" s="838">
        <v>1</v>
      </c>
    </row>
    <row r="4220" spans="1:21" ht="14.4" customHeight="1" x14ac:dyDescent="0.3">
      <c r="A4220" s="831">
        <v>10</v>
      </c>
      <c r="B4220" s="832" t="s">
        <v>2982</v>
      </c>
      <c r="C4220" s="832" t="s">
        <v>3001</v>
      </c>
      <c r="D4220" s="833" t="s">
        <v>6903</v>
      </c>
      <c r="E4220" s="834" t="s">
        <v>3060</v>
      </c>
      <c r="F4220" s="832" t="s">
        <v>2984</v>
      </c>
      <c r="G4220" s="832" t="s">
        <v>3882</v>
      </c>
      <c r="H4220" s="832" t="s">
        <v>630</v>
      </c>
      <c r="I4220" s="832" t="s">
        <v>3883</v>
      </c>
      <c r="J4220" s="832" t="s">
        <v>1391</v>
      </c>
      <c r="K4220" s="832" t="s">
        <v>3884</v>
      </c>
      <c r="L4220" s="835">
        <v>92.85</v>
      </c>
      <c r="M4220" s="835">
        <v>92.85</v>
      </c>
      <c r="N4220" s="832">
        <v>1</v>
      </c>
      <c r="O4220" s="836">
        <v>1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10</v>
      </c>
      <c r="B4221" s="832" t="s">
        <v>2982</v>
      </c>
      <c r="C4221" s="832" t="s">
        <v>3001</v>
      </c>
      <c r="D4221" s="833" t="s">
        <v>6903</v>
      </c>
      <c r="E4221" s="834" t="s">
        <v>3060</v>
      </c>
      <c r="F4221" s="832" t="s">
        <v>2984</v>
      </c>
      <c r="G4221" s="832" t="s">
        <v>3684</v>
      </c>
      <c r="H4221" s="832" t="s">
        <v>630</v>
      </c>
      <c r="I4221" s="832" t="s">
        <v>6122</v>
      </c>
      <c r="J4221" s="832" t="s">
        <v>3686</v>
      </c>
      <c r="K4221" s="832" t="s">
        <v>6123</v>
      </c>
      <c r="L4221" s="835">
        <v>0</v>
      </c>
      <c r="M4221" s="835">
        <v>0</v>
      </c>
      <c r="N4221" s="832">
        <v>1</v>
      </c>
      <c r="O4221" s="836">
        <v>1</v>
      </c>
      <c r="P4221" s="835">
        <v>0</v>
      </c>
      <c r="Q4221" s="837"/>
      <c r="R4221" s="832">
        <v>1</v>
      </c>
      <c r="S4221" s="837">
        <v>1</v>
      </c>
      <c r="T4221" s="836">
        <v>1</v>
      </c>
      <c r="U4221" s="838">
        <v>1</v>
      </c>
    </row>
    <row r="4222" spans="1:21" ht="14.4" customHeight="1" x14ac:dyDescent="0.3">
      <c r="A4222" s="831">
        <v>10</v>
      </c>
      <c r="B4222" s="832" t="s">
        <v>2982</v>
      </c>
      <c r="C4222" s="832" t="s">
        <v>3001</v>
      </c>
      <c r="D4222" s="833" t="s">
        <v>6903</v>
      </c>
      <c r="E4222" s="834" t="s">
        <v>3060</v>
      </c>
      <c r="F4222" s="832" t="s">
        <v>2984</v>
      </c>
      <c r="G4222" s="832" t="s">
        <v>3684</v>
      </c>
      <c r="H4222" s="832" t="s">
        <v>630</v>
      </c>
      <c r="I4222" s="832" t="s">
        <v>3785</v>
      </c>
      <c r="J4222" s="832" t="s">
        <v>3686</v>
      </c>
      <c r="K4222" s="832" t="s">
        <v>3786</v>
      </c>
      <c r="L4222" s="835">
        <v>113.81</v>
      </c>
      <c r="M4222" s="835">
        <v>113.81</v>
      </c>
      <c r="N4222" s="832">
        <v>1</v>
      </c>
      <c r="O4222" s="836">
        <v>0.5</v>
      </c>
      <c r="P4222" s="835">
        <v>113.81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10</v>
      </c>
      <c r="B4223" s="832" t="s">
        <v>2982</v>
      </c>
      <c r="C4223" s="832" t="s">
        <v>3001</v>
      </c>
      <c r="D4223" s="833" t="s">
        <v>6903</v>
      </c>
      <c r="E4223" s="834" t="s">
        <v>3060</v>
      </c>
      <c r="F4223" s="832" t="s">
        <v>2984</v>
      </c>
      <c r="G4223" s="832" t="s">
        <v>3684</v>
      </c>
      <c r="H4223" s="832" t="s">
        <v>630</v>
      </c>
      <c r="I4223" s="832" t="s">
        <v>3685</v>
      </c>
      <c r="J4223" s="832" t="s">
        <v>3686</v>
      </c>
      <c r="K4223" s="832" t="s">
        <v>3687</v>
      </c>
      <c r="L4223" s="835">
        <v>56.9</v>
      </c>
      <c r="M4223" s="835">
        <v>284.5</v>
      </c>
      <c r="N4223" s="832">
        <v>5</v>
      </c>
      <c r="O4223" s="836">
        <v>2.5</v>
      </c>
      <c r="P4223" s="835">
        <v>284.5</v>
      </c>
      <c r="Q4223" s="837">
        <v>1</v>
      </c>
      <c r="R4223" s="832">
        <v>5</v>
      </c>
      <c r="S4223" s="837">
        <v>1</v>
      </c>
      <c r="T4223" s="836">
        <v>2.5</v>
      </c>
      <c r="U4223" s="838">
        <v>1</v>
      </c>
    </row>
    <row r="4224" spans="1:21" ht="14.4" customHeight="1" x14ac:dyDescent="0.3">
      <c r="A4224" s="831">
        <v>10</v>
      </c>
      <c r="B4224" s="832" t="s">
        <v>2982</v>
      </c>
      <c r="C4224" s="832" t="s">
        <v>3001</v>
      </c>
      <c r="D4224" s="833" t="s">
        <v>6903</v>
      </c>
      <c r="E4224" s="834" t="s">
        <v>3060</v>
      </c>
      <c r="F4224" s="832" t="s">
        <v>2984</v>
      </c>
      <c r="G4224" s="832" t="s">
        <v>3208</v>
      </c>
      <c r="H4224" s="832" t="s">
        <v>630</v>
      </c>
      <c r="I4224" s="832" t="s">
        <v>6124</v>
      </c>
      <c r="J4224" s="832" t="s">
        <v>6125</v>
      </c>
      <c r="K4224" s="832" t="s">
        <v>6126</v>
      </c>
      <c r="L4224" s="835">
        <v>119.01</v>
      </c>
      <c r="M4224" s="835">
        <v>119.01</v>
      </c>
      <c r="N4224" s="832">
        <v>1</v>
      </c>
      <c r="O4224" s="836">
        <v>1</v>
      </c>
      <c r="P4224" s="835">
        <v>119.01</v>
      </c>
      <c r="Q4224" s="837">
        <v>1</v>
      </c>
      <c r="R4224" s="832">
        <v>1</v>
      </c>
      <c r="S4224" s="837">
        <v>1</v>
      </c>
      <c r="T4224" s="836">
        <v>1</v>
      </c>
      <c r="U4224" s="838">
        <v>1</v>
      </c>
    </row>
    <row r="4225" spans="1:21" ht="14.4" customHeight="1" x14ac:dyDescent="0.3">
      <c r="A4225" s="831">
        <v>10</v>
      </c>
      <c r="B4225" s="832" t="s">
        <v>2982</v>
      </c>
      <c r="C4225" s="832" t="s">
        <v>3001</v>
      </c>
      <c r="D4225" s="833" t="s">
        <v>6903</v>
      </c>
      <c r="E4225" s="834" t="s">
        <v>3060</v>
      </c>
      <c r="F4225" s="832" t="s">
        <v>2984</v>
      </c>
      <c r="G4225" s="832" t="s">
        <v>3208</v>
      </c>
      <c r="H4225" s="832" t="s">
        <v>630</v>
      </c>
      <c r="I4225" s="832" t="s">
        <v>3314</v>
      </c>
      <c r="J4225" s="832" t="s">
        <v>1599</v>
      </c>
      <c r="K4225" s="832" t="s">
        <v>3315</v>
      </c>
      <c r="L4225" s="835">
        <v>46.99</v>
      </c>
      <c r="M4225" s="835">
        <v>234.95</v>
      </c>
      <c r="N4225" s="832">
        <v>5</v>
      </c>
      <c r="O4225" s="836">
        <v>2</v>
      </c>
      <c r="P4225" s="835">
        <v>140.97</v>
      </c>
      <c r="Q4225" s="837">
        <v>0.6</v>
      </c>
      <c r="R4225" s="832">
        <v>3</v>
      </c>
      <c r="S4225" s="837">
        <v>0.6</v>
      </c>
      <c r="T4225" s="836">
        <v>1</v>
      </c>
      <c r="U4225" s="838">
        <v>0.5</v>
      </c>
    </row>
    <row r="4226" spans="1:21" ht="14.4" customHeight="1" x14ac:dyDescent="0.3">
      <c r="A4226" s="831">
        <v>10</v>
      </c>
      <c r="B4226" s="832" t="s">
        <v>2982</v>
      </c>
      <c r="C4226" s="832" t="s">
        <v>3001</v>
      </c>
      <c r="D4226" s="833" t="s">
        <v>6903</v>
      </c>
      <c r="E4226" s="834" t="s">
        <v>3060</v>
      </c>
      <c r="F4226" s="832" t="s">
        <v>2984</v>
      </c>
      <c r="G4226" s="832" t="s">
        <v>3208</v>
      </c>
      <c r="H4226" s="832" t="s">
        <v>630</v>
      </c>
      <c r="I4226" s="832" t="s">
        <v>6077</v>
      </c>
      <c r="J4226" s="832" t="s">
        <v>1795</v>
      </c>
      <c r="K4226" s="832" t="s">
        <v>6078</v>
      </c>
      <c r="L4226" s="835">
        <v>75.180000000000007</v>
      </c>
      <c r="M4226" s="835">
        <v>150.36000000000001</v>
      </c>
      <c r="N4226" s="832">
        <v>2</v>
      </c>
      <c r="O4226" s="836">
        <v>1</v>
      </c>
      <c r="P4226" s="835">
        <v>150.36000000000001</v>
      </c>
      <c r="Q4226" s="837">
        <v>1</v>
      </c>
      <c r="R4226" s="832">
        <v>2</v>
      </c>
      <c r="S4226" s="837">
        <v>1</v>
      </c>
      <c r="T4226" s="836">
        <v>1</v>
      </c>
      <c r="U4226" s="838">
        <v>1</v>
      </c>
    </row>
    <row r="4227" spans="1:21" ht="14.4" customHeight="1" x14ac:dyDescent="0.3">
      <c r="A4227" s="831">
        <v>10</v>
      </c>
      <c r="B4227" s="832" t="s">
        <v>2982</v>
      </c>
      <c r="C4227" s="832" t="s">
        <v>3001</v>
      </c>
      <c r="D4227" s="833" t="s">
        <v>6903</v>
      </c>
      <c r="E4227" s="834" t="s">
        <v>3060</v>
      </c>
      <c r="F4227" s="832" t="s">
        <v>2984</v>
      </c>
      <c r="G4227" s="832" t="s">
        <v>4816</v>
      </c>
      <c r="H4227" s="832" t="s">
        <v>689</v>
      </c>
      <c r="I4227" s="832" t="s">
        <v>2872</v>
      </c>
      <c r="J4227" s="832" t="s">
        <v>2873</v>
      </c>
      <c r="K4227" s="832" t="s">
        <v>2874</v>
      </c>
      <c r="L4227" s="835">
        <v>668.54</v>
      </c>
      <c r="M4227" s="835">
        <v>668.54</v>
      </c>
      <c r="N4227" s="832">
        <v>1</v>
      </c>
      <c r="O4227" s="836">
        <v>0.5</v>
      </c>
      <c r="P4227" s="835">
        <v>668.54</v>
      </c>
      <c r="Q4227" s="837">
        <v>1</v>
      </c>
      <c r="R4227" s="832">
        <v>1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10</v>
      </c>
      <c r="B4228" s="832" t="s">
        <v>2982</v>
      </c>
      <c r="C4228" s="832" t="s">
        <v>3001</v>
      </c>
      <c r="D4228" s="833" t="s">
        <v>6903</v>
      </c>
      <c r="E4228" s="834" t="s">
        <v>3060</v>
      </c>
      <c r="F4228" s="832" t="s">
        <v>2984</v>
      </c>
      <c r="G4228" s="832" t="s">
        <v>3320</v>
      </c>
      <c r="H4228" s="832" t="s">
        <v>630</v>
      </c>
      <c r="I4228" s="832" t="s">
        <v>3321</v>
      </c>
      <c r="J4228" s="832" t="s">
        <v>2217</v>
      </c>
      <c r="K4228" s="832" t="s">
        <v>3322</v>
      </c>
      <c r="L4228" s="835">
        <v>107.27</v>
      </c>
      <c r="M4228" s="835">
        <v>321.81</v>
      </c>
      <c r="N4228" s="832">
        <v>3</v>
      </c>
      <c r="O4228" s="836">
        <v>1.5</v>
      </c>
      <c r="P4228" s="835">
        <v>321.81</v>
      </c>
      <c r="Q4228" s="837">
        <v>1</v>
      </c>
      <c r="R4228" s="832">
        <v>3</v>
      </c>
      <c r="S4228" s="837">
        <v>1</v>
      </c>
      <c r="T4228" s="836">
        <v>1.5</v>
      </c>
      <c r="U4228" s="838">
        <v>1</v>
      </c>
    </row>
    <row r="4229" spans="1:21" ht="14.4" customHeight="1" x14ac:dyDescent="0.3">
      <c r="A4229" s="831">
        <v>10</v>
      </c>
      <c r="B4229" s="832" t="s">
        <v>2982</v>
      </c>
      <c r="C4229" s="832" t="s">
        <v>3001</v>
      </c>
      <c r="D4229" s="833" t="s">
        <v>6903</v>
      </c>
      <c r="E4229" s="834" t="s">
        <v>3060</v>
      </c>
      <c r="F4229" s="832" t="s">
        <v>2984</v>
      </c>
      <c r="G4229" s="832" t="s">
        <v>3530</v>
      </c>
      <c r="H4229" s="832" t="s">
        <v>630</v>
      </c>
      <c r="I4229" s="832" t="s">
        <v>6127</v>
      </c>
      <c r="J4229" s="832" t="s">
        <v>1064</v>
      </c>
      <c r="K4229" s="832" t="s">
        <v>2313</v>
      </c>
      <c r="L4229" s="835">
        <v>0</v>
      </c>
      <c r="M4229" s="835">
        <v>0</v>
      </c>
      <c r="N4229" s="832">
        <v>1</v>
      </c>
      <c r="O4229" s="836">
        <v>1</v>
      </c>
      <c r="P4229" s="835">
        <v>0</v>
      </c>
      <c r="Q4229" s="837"/>
      <c r="R4229" s="832">
        <v>1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10</v>
      </c>
      <c r="B4230" s="832" t="s">
        <v>2982</v>
      </c>
      <c r="C4230" s="832" t="s">
        <v>3001</v>
      </c>
      <c r="D4230" s="833" t="s">
        <v>6903</v>
      </c>
      <c r="E4230" s="834" t="s">
        <v>3060</v>
      </c>
      <c r="F4230" s="832" t="s">
        <v>2984</v>
      </c>
      <c r="G4230" s="832" t="s">
        <v>3563</v>
      </c>
      <c r="H4230" s="832" t="s">
        <v>630</v>
      </c>
      <c r="I4230" s="832" t="s">
        <v>3745</v>
      </c>
      <c r="J4230" s="832" t="s">
        <v>1190</v>
      </c>
      <c r="K4230" s="832" t="s">
        <v>3643</v>
      </c>
      <c r="L4230" s="835">
        <v>55.01</v>
      </c>
      <c r="M4230" s="835">
        <v>55.01</v>
      </c>
      <c r="N4230" s="832">
        <v>1</v>
      </c>
      <c r="O4230" s="836">
        <v>0.5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10</v>
      </c>
      <c r="B4231" s="832" t="s">
        <v>2982</v>
      </c>
      <c r="C4231" s="832" t="s">
        <v>3001</v>
      </c>
      <c r="D4231" s="833" t="s">
        <v>6903</v>
      </c>
      <c r="E4231" s="834" t="s">
        <v>3060</v>
      </c>
      <c r="F4231" s="832" t="s">
        <v>2984</v>
      </c>
      <c r="G4231" s="832" t="s">
        <v>3563</v>
      </c>
      <c r="H4231" s="832" t="s">
        <v>630</v>
      </c>
      <c r="I4231" s="832" t="s">
        <v>3745</v>
      </c>
      <c r="J4231" s="832" t="s">
        <v>1190</v>
      </c>
      <c r="K4231" s="832" t="s">
        <v>3643</v>
      </c>
      <c r="L4231" s="835">
        <v>75.05</v>
      </c>
      <c r="M4231" s="835">
        <v>75.05</v>
      </c>
      <c r="N4231" s="832">
        <v>1</v>
      </c>
      <c r="O4231" s="836">
        <v>0.5</v>
      </c>
      <c r="P4231" s="835">
        <v>75.05</v>
      </c>
      <c r="Q4231" s="837">
        <v>1</v>
      </c>
      <c r="R4231" s="832">
        <v>1</v>
      </c>
      <c r="S4231" s="837">
        <v>1</v>
      </c>
      <c r="T4231" s="836">
        <v>0.5</v>
      </c>
      <c r="U4231" s="838">
        <v>1</v>
      </c>
    </row>
    <row r="4232" spans="1:21" ht="14.4" customHeight="1" x14ac:dyDescent="0.3">
      <c r="A4232" s="831">
        <v>10</v>
      </c>
      <c r="B4232" s="832" t="s">
        <v>2982</v>
      </c>
      <c r="C4232" s="832" t="s">
        <v>3001</v>
      </c>
      <c r="D4232" s="833" t="s">
        <v>6903</v>
      </c>
      <c r="E4232" s="834" t="s">
        <v>3060</v>
      </c>
      <c r="F4232" s="832" t="s">
        <v>2984</v>
      </c>
      <c r="G4232" s="832" t="s">
        <v>3120</v>
      </c>
      <c r="H4232" s="832" t="s">
        <v>630</v>
      </c>
      <c r="I4232" s="832" t="s">
        <v>3211</v>
      </c>
      <c r="J4232" s="832" t="s">
        <v>1034</v>
      </c>
      <c r="K4232" s="832" t="s">
        <v>3212</v>
      </c>
      <c r="L4232" s="835">
        <v>48.09</v>
      </c>
      <c r="M4232" s="835">
        <v>48.09</v>
      </c>
      <c r="N4232" s="832">
        <v>1</v>
      </c>
      <c r="O4232" s="836">
        <v>0.5</v>
      </c>
      <c r="P4232" s="835">
        <v>48.09</v>
      </c>
      <c r="Q4232" s="837">
        <v>1</v>
      </c>
      <c r="R4232" s="832">
        <v>1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10</v>
      </c>
      <c r="B4233" s="832" t="s">
        <v>2982</v>
      </c>
      <c r="C4233" s="832" t="s">
        <v>3001</v>
      </c>
      <c r="D4233" s="833" t="s">
        <v>6903</v>
      </c>
      <c r="E4233" s="834" t="s">
        <v>3060</v>
      </c>
      <c r="F4233" s="832" t="s">
        <v>2984</v>
      </c>
      <c r="G4233" s="832" t="s">
        <v>3123</v>
      </c>
      <c r="H4233" s="832" t="s">
        <v>630</v>
      </c>
      <c r="I4233" s="832" t="s">
        <v>3493</v>
      </c>
      <c r="J4233" s="832" t="s">
        <v>1588</v>
      </c>
      <c r="K4233" s="832" t="s">
        <v>3125</v>
      </c>
      <c r="L4233" s="835">
        <v>49.38</v>
      </c>
      <c r="M4233" s="835">
        <v>49.38</v>
      </c>
      <c r="N4233" s="832">
        <v>1</v>
      </c>
      <c r="O4233" s="836">
        <v>0.5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10</v>
      </c>
      <c r="B4234" s="832" t="s">
        <v>2982</v>
      </c>
      <c r="C4234" s="832" t="s">
        <v>3001</v>
      </c>
      <c r="D4234" s="833" t="s">
        <v>6903</v>
      </c>
      <c r="E4234" s="834" t="s">
        <v>3060</v>
      </c>
      <c r="F4234" s="832" t="s">
        <v>2984</v>
      </c>
      <c r="G4234" s="832" t="s">
        <v>3123</v>
      </c>
      <c r="H4234" s="832" t="s">
        <v>630</v>
      </c>
      <c r="I4234" s="832" t="s">
        <v>3331</v>
      </c>
      <c r="J4234" s="832" t="s">
        <v>1588</v>
      </c>
      <c r="K4234" s="832" t="s">
        <v>2465</v>
      </c>
      <c r="L4234" s="835">
        <v>35.28</v>
      </c>
      <c r="M4234" s="835">
        <v>35.28</v>
      </c>
      <c r="N4234" s="832">
        <v>1</v>
      </c>
      <c r="O4234" s="836">
        <v>1</v>
      </c>
      <c r="P4234" s="835">
        <v>35.28</v>
      </c>
      <c r="Q4234" s="837">
        <v>1</v>
      </c>
      <c r="R4234" s="832">
        <v>1</v>
      </c>
      <c r="S4234" s="837">
        <v>1</v>
      </c>
      <c r="T4234" s="836">
        <v>1</v>
      </c>
      <c r="U4234" s="838">
        <v>1</v>
      </c>
    </row>
    <row r="4235" spans="1:21" ht="14.4" customHeight="1" x14ac:dyDescent="0.3">
      <c r="A4235" s="831">
        <v>10</v>
      </c>
      <c r="B4235" s="832" t="s">
        <v>2982</v>
      </c>
      <c r="C4235" s="832" t="s">
        <v>3001</v>
      </c>
      <c r="D4235" s="833" t="s">
        <v>6903</v>
      </c>
      <c r="E4235" s="834" t="s">
        <v>3060</v>
      </c>
      <c r="F4235" s="832" t="s">
        <v>2984</v>
      </c>
      <c r="G4235" s="832" t="s">
        <v>3123</v>
      </c>
      <c r="H4235" s="832" t="s">
        <v>630</v>
      </c>
      <c r="I4235" s="832" t="s">
        <v>3735</v>
      </c>
      <c r="J4235" s="832" t="s">
        <v>1046</v>
      </c>
      <c r="K4235" s="832" t="s">
        <v>3736</v>
      </c>
      <c r="L4235" s="835">
        <v>23.27</v>
      </c>
      <c r="M4235" s="835">
        <v>46.54</v>
      </c>
      <c r="N4235" s="832">
        <v>2</v>
      </c>
      <c r="O4235" s="836">
        <v>1</v>
      </c>
      <c r="P4235" s="835">
        <v>46.54</v>
      </c>
      <c r="Q4235" s="837">
        <v>1</v>
      </c>
      <c r="R4235" s="832">
        <v>2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10</v>
      </c>
      <c r="B4236" s="832" t="s">
        <v>2982</v>
      </c>
      <c r="C4236" s="832" t="s">
        <v>3001</v>
      </c>
      <c r="D4236" s="833" t="s">
        <v>6903</v>
      </c>
      <c r="E4236" s="834" t="s">
        <v>3060</v>
      </c>
      <c r="F4236" s="832" t="s">
        <v>2984</v>
      </c>
      <c r="G4236" s="832" t="s">
        <v>3338</v>
      </c>
      <c r="H4236" s="832" t="s">
        <v>630</v>
      </c>
      <c r="I4236" s="832" t="s">
        <v>3339</v>
      </c>
      <c r="J4236" s="832" t="s">
        <v>2219</v>
      </c>
      <c r="K4236" s="832" t="s">
        <v>3340</v>
      </c>
      <c r="L4236" s="835">
        <v>38.56</v>
      </c>
      <c r="M4236" s="835">
        <v>38.56</v>
      </c>
      <c r="N4236" s="832">
        <v>1</v>
      </c>
      <c r="O4236" s="836">
        <v>1</v>
      </c>
      <c r="P4236" s="835">
        <v>38.56</v>
      </c>
      <c r="Q4236" s="837">
        <v>1</v>
      </c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10</v>
      </c>
      <c r="B4237" s="832" t="s">
        <v>2982</v>
      </c>
      <c r="C4237" s="832" t="s">
        <v>3001</v>
      </c>
      <c r="D4237" s="833" t="s">
        <v>6903</v>
      </c>
      <c r="E4237" s="834" t="s">
        <v>3060</v>
      </c>
      <c r="F4237" s="832" t="s">
        <v>2984</v>
      </c>
      <c r="G4237" s="832" t="s">
        <v>3338</v>
      </c>
      <c r="H4237" s="832" t="s">
        <v>630</v>
      </c>
      <c r="I4237" s="832" t="s">
        <v>4283</v>
      </c>
      <c r="J4237" s="832" t="s">
        <v>2219</v>
      </c>
      <c r="K4237" s="832" t="s">
        <v>4284</v>
      </c>
      <c r="L4237" s="835">
        <v>38.56</v>
      </c>
      <c r="M4237" s="835">
        <v>38.56</v>
      </c>
      <c r="N4237" s="832">
        <v>1</v>
      </c>
      <c r="O4237" s="836">
        <v>1</v>
      </c>
      <c r="P4237" s="835">
        <v>38.56</v>
      </c>
      <c r="Q4237" s="837">
        <v>1</v>
      </c>
      <c r="R4237" s="832">
        <v>1</v>
      </c>
      <c r="S4237" s="837">
        <v>1</v>
      </c>
      <c r="T4237" s="836">
        <v>1</v>
      </c>
      <c r="U4237" s="838">
        <v>1</v>
      </c>
    </row>
    <row r="4238" spans="1:21" ht="14.4" customHeight="1" x14ac:dyDescent="0.3">
      <c r="A4238" s="831">
        <v>10</v>
      </c>
      <c r="B4238" s="832" t="s">
        <v>2982</v>
      </c>
      <c r="C4238" s="832" t="s">
        <v>3001</v>
      </c>
      <c r="D4238" s="833" t="s">
        <v>6903</v>
      </c>
      <c r="E4238" s="834" t="s">
        <v>3060</v>
      </c>
      <c r="F4238" s="832" t="s">
        <v>2984</v>
      </c>
      <c r="G4238" s="832" t="s">
        <v>6128</v>
      </c>
      <c r="H4238" s="832" t="s">
        <v>630</v>
      </c>
      <c r="I4238" s="832" t="s">
        <v>6129</v>
      </c>
      <c r="J4238" s="832" t="s">
        <v>6130</v>
      </c>
      <c r="K4238" s="832" t="s">
        <v>6131</v>
      </c>
      <c r="L4238" s="835">
        <v>0</v>
      </c>
      <c r="M4238" s="835">
        <v>0</v>
      </c>
      <c r="N4238" s="832">
        <v>5</v>
      </c>
      <c r="O4238" s="836">
        <v>3</v>
      </c>
      <c r="P4238" s="835"/>
      <c r="Q4238" s="837"/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10</v>
      </c>
      <c r="B4239" s="832" t="s">
        <v>2982</v>
      </c>
      <c r="C4239" s="832" t="s">
        <v>3001</v>
      </c>
      <c r="D4239" s="833" t="s">
        <v>6903</v>
      </c>
      <c r="E4239" s="834" t="s">
        <v>3060</v>
      </c>
      <c r="F4239" s="832" t="s">
        <v>2984</v>
      </c>
      <c r="G4239" s="832" t="s">
        <v>4854</v>
      </c>
      <c r="H4239" s="832" t="s">
        <v>630</v>
      </c>
      <c r="I4239" s="832" t="s">
        <v>6090</v>
      </c>
      <c r="J4239" s="832" t="s">
        <v>2100</v>
      </c>
      <c r="K4239" s="832" t="s">
        <v>6091</v>
      </c>
      <c r="L4239" s="835">
        <v>35.18</v>
      </c>
      <c r="M4239" s="835">
        <v>35.18</v>
      </c>
      <c r="N4239" s="832">
        <v>1</v>
      </c>
      <c r="O4239" s="836">
        <v>0.5</v>
      </c>
      <c r="P4239" s="835">
        <v>35.18</v>
      </c>
      <c r="Q4239" s="837">
        <v>1</v>
      </c>
      <c r="R4239" s="832">
        <v>1</v>
      </c>
      <c r="S4239" s="837">
        <v>1</v>
      </c>
      <c r="T4239" s="836">
        <v>0.5</v>
      </c>
      <c r="U4239" s="838">
        <v>1</v>
      </c>
    </row>
    <row r="4240" spans="1:21" ht="14.4" customHeight="1" x14ac:dyDescent="0.3">
      <c r="A4240" s="831">
        <v>10</v>
      </c>
      <c r="B4240" s="832" t="s">
        <v>2982</v>
      </c>
      <c r="C4240" s="832" t="s">
        <v>3001</v>
      </c>
      <c r="D4240" s="833" t="s">
        <v>6903</v>
      </c>
      <c r="E4240" s="834" t="s">
        <v>3060</v>
      </c>
      <c r="F4240" s="832" t="s">
        <v>2984</v>
      </c>
      <c r="G4240" s="832" t="s">
        <v>4854</v>
      </c>
      <c r="H4240" s="832" t="s">
        <v>630</v>
      </c>
      <c r="I4240" s="832" t="s">
        <v>4855</v>
      </c>
      <c r="J4240" s="832" t="s">
        <v>2100</v>
      </c>
      <c r="K4240" s="832" t="s">
        <v>1859</v>
      </c>
      <c r="L4240" s="835">
        <v>58.62</v>
      </c>
      <c r="M4240" s="835">
        <v>58.62</v>
      </c>
      <c r="N4240" s="832">
        <v>1</v>
      </c>
      <c r="O4240" s="836">
        <v>1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10</v>
      </c>
      <c r="B4241" s="832" t="s">
        <v>2982</v>
      </c>
      <c r="C4241" s="832" t="s">
        <v>3001</v>
      </c>
      <c r="D4241" s="833" t="s">
        <v>6903</v>
      </c>
      <c r="E4241" s="834" t="s">
        <v>3060</v>
      </c>
      <c r="F4241" s="832" t="s">
        <v>2984</v>
      </c>
      <c r="G4241" s="832" t="s">
        <v>3129</v>
      </c>
      <c r="H4241" s="832" t="s">
        <v>630</v>
      </c>
      <c r="I4241" s="832" t="s">
        <v>3130</v>
      </c>
      <c r="J4241" s="832" t="s">
        <v>3131</v>
      </c>
      <c r="K4241" s="832" t="s">
        <v>3132</v>
      </c>
      <c r="L4241" s="835">
        <v>88.76</v>
      </c>
      <c r="M4241" s="835">
        <v>88.76</v>
      </c>
      <c r="N4241" s="832">
        <v>1</v>
      </c>
      <c r="O4241" s="836">
        <v>0.5</v>
      </c>
      <c r="P4241" s="835">
        <v>88.76</v>
      </c>
      <c r="Q4241" s="837">
        <v>1</v>
      </c>
      <c r="R4241" s="832">
        <v>1</v>
      </c>
      <c r="S4241" s="837">
        <v>1</v>
      </c>
      <c r="T4241" s="836">
        <v>0.5</v>
      </c>
      <c r="U4241" s="838">
        <v>1</v>
      </c>
    </row>
    <row r="4242" spans="1:21" ht="14.4" customHeight="1" x14ac:dyDescent="0.3">
      <c r="A4242" s="831">
        <v>10</v>
      </c>
      <c r="B4242" s="832" t="s">
        <v>2982</v>
      </c>
      <c r="C4242" s="832" t="s">
        <v>3001</v>
      </c>
      <c r="D4242" s="833" t="s">
        <v>6903</v>
      </c>
      <c r="E4242" s="834" t="s">
        <v>3060</v>
      </c>
      <c r="F4242" s="832" t="s">
        <v>2984</v>
      </c>
      <c r="G4242" s="832" t="s">
        <v>4825</v>
      </c>
      <c r="H4242" s="832" t="s">
        <v>630</v>
      </c>
      <c r="I4242" s="832" t="s">
        <v>4826</v>
      </c>
      <c r="J4242" s="832" t="s">
        <v>4827</v>
      </c>
      <c r="K4242" s="832" t="s">
        <v>2621</v>
      </c>
      <c r="L4242" s="835">
        <v>111.07</v>
      </c>
      <c r="M4242" s="835">
        <v>111.07</v>
      </c>
      <c r="N4242" s="832">
        <v>1</v>
      </c>
      <c r="O4242" s="836">
        <v>0.5</v>
      </c>
      <c r="P4242" s="835">
        <v>111.07</v>
      </c>
      <c r="Q4242" s="837">
        <v>1</v>
      </c>
      <c r="R4242" s="832">
        <v>1</v>
      </c>
      <c r="S4242" s="837">
        <v>1</v>
      </c>
      <c r="T4242" s="836">
        <v>0.5</v>
      </c>
      <c r="U4242" s="838">
        <v>1</v>
      </c>
    </row>
    <row r="4243" spans="1:21" ht="14.4" customHeight="1" x14ac:dyDescent="0.3">
      <c r="A4243" s="831">
        <v>10</v>
      </c>
      <c r="B4243" s="832" t="s">
        <v>2982</v>
      </c>
      <c r="C4243" s="832" t="s">
        <v>3001</v>
      </c>
      <c r="D4243" s="833" t="s">
        <v>6903</v>
      </c>
      <c r="E4243" s="834" t="s">
        <v>3060</v>
      </c>
      <c r="F4243" s="832" t="s">
        <v>2984</v>
      </c>
      <c r="G4243" s="832" t="s">
        <v>4825</v>
      </c>
      <c r="H4243" s="832" t="s">
        <v>630</v>
      </c>
      <c r="I4243" s="832" t="s">
        <v>4826</v>
      </c>
      <c r="J4243" s="832" t="s">
        <v>4827</v>
      </c>
      <c r="K4243" s="832" t="s">
        <v>2621</v>
      </c>
      <c r="L4243" s="835">
        <v>163.54</v>
      </c>
      <c r="M4243" s="835">
        <v>490.62</v>
      </c>
      <c r="N4243" s="832">
        <v>3</v>
      </c>
      <c r="O4243" s="836">
        <v>2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10</v>
      </c>
      <c r="B4244" s="832" t="s">
        <v>2982</v>
      </c>
      <c r="C4244" s="832" t="s">
        <v>3001</v>
      </c>
      <c r="D4244" s="833" t="s">
        <v>6903</v>
      </c>
      <c r="E4244" s="834" t="s">
        <v>3060</v>
      </c>
      <c r="F4244" s="832" t="s">
        <v>2984</v>
      </c>
      <c r="G4244" s="832" t="s">
        <v>3757</v>
      </c>
      <c r="H4244" s="832" t="s">
        <v>630</v>
      </c>
      <c r="I4244" s="832" t="s">
        <v>3758</v>
      </c>
      <c r="J4244" s="832" t="s">
        <v>1395</v>
      </c>
      <c r="K4244" s="832" t="s">
        <v>3759</v>
      </c>
      <c r="L4244" s="835">
        <v>0</v>
      </c>
      <c r="M4244" s="835">
        <v>0</v>
      </c>
      <c r="N4244" s="832">
        <v>1</v>
      </c>
      <c r="O4244" s="836">
        <v>1</v>
      </c>
      <c r="P4244" s="835">
        <v>0</v>
      </c>
      <c r="Q4244" s="837"/>
      <c r="R4244" s="832">
        <v>1</v>
      </c>
      <c r="S4244" s="837">
        <v>1</v>
      </c>
      <c r="T4244" s="836">
        <v>1</v>
      </c>
      <c r="U4244" s="838">
        <v>1</v>
      </c>
    </row>
    <row r="4245" spans="1:21" ht="14.4" customHeight="1" x14ac:dyDescent="0.3">
      <c r="A4245" s="831">
        <v>10</v>
      </c>
      <c r="B4245" s="832" t="s">
        <v>2982</v>
      </c>
      <c r="C4245" s="832" t="s">
        <v>3001</v>
      </c>
      <c r="D4245" s="833" t="s">
        <v>6903</v>
      </c>
      <c r="E4245" s="834" t="s">
        <v>3060</v>
      </c>
      <c r="F4245" s="832" t="s">
        <v>2984</v>
      </c>
      <c r="G4245" s="832" t="s">
        <v>3137</v>
      </c>
      <c r="H4245" s="832" t="s">
        <v>630</v>
      </c>
      <c r="I4245" s="832" t="s">
        <v>3138</v>
      </c>
      <c r="J4245" s="832" t="s">
        <v>1769</v>
      </c>
      <c r="K4245" s="832" t="s">
        <v>3139</v>
      </c>
      <c r="L4245" s="835">
        <v>688.56</v>
      </c>
      <c r="M4245" s="835">
        <v>688.56</v>
      </c>
      <c r="N4245" s="832">
        <v>1</v>
      </c>
      <c r="O4245" s="836">
        <v>0.5</v>
      </c>
      <c r="P4245" s="835">
        <v>688.56</v>
      </c>
      <c r="Q4245" s="837">
        <v>1</v>
      </c>
      <c r="R4245" s="832">
        <v>1</v>
      </c>
      <c r="S4245" s="837">
        <v>1</v>
      </c>
      <c r="T4245" s="836">
        <v>0.5</v>
      </c>
      <c r="U4245" s="838">
        <v>1</v>
      </c>
    </row>
    <row r="4246" spans="1:21" ht="14.4" customHeight="1" x14ac:dyDescent="0.3">
      <c r="A4246" s="831">
        <v>10</v>
      </c>
      <c r="B4246" s="832" t="s">
        <v>2982</v>
      </c>
      <c r="C4246" s="832" t="s">
        <v>3001</v>
      </c>
      <c r="D4246" s="833" t="s">
        <v>6903</v>
      </c>
      <c r="E4246" s="834" t="s">
        <v>3060</v>
      </c>
      <c r="F4246" s="832" t="s">
        <v>2984</v>
      </c>
      <c r="G4246" s="832" t="s">
        <v>3655</v>
      </c>
      <c r="H4246" s="832" t="s">
        <v>630</v>
      </c>
      <c r="I4246" s="832" t="s">
        <v>3656</v>
      </c>
      <c r="J4246" s="832" t="s">
        <v>1313</v>
      </c>
      <c r="K4246" s="832" t="s">
        <v>3657</v>
      </c>
      <c r="L4246" s="835">
        <v>34.19</v>
      </c>
      <c r="M4246" s="835">
        <v>34.19</v>
      </c>
      <c r="N4246" s="832">
        <v>1</v>
      </c>
      <c r="O4246" s="836">
        <v>1</v>
      </c>
      <c r="P4246" s="835">
        <v>34.19</v>
      </c>
      <c r="Q4246" s="837">
        <v>1</v>
      </c>
      <c r="R4246" s="832">
        <v>1</v>
      </c>
      <c r="S4246" s="837">
        <v>1</v>
      </c>
      <c r="T4246" s="836">
        <v>1</v>
      </c>
      <c r="U4246" s="838">
        <v>1</v>
      </c>
    </row>
    <row r="4247" spans="1:21" ht="14.4" customHeight="1" x14ac:dyDescent="0.3">
      <c r="A4247" s="831">
        <v>10</v>
      </c>
      <c r="B4247" s="832" t="s">
        <v>2982</v>
      </c>
      <c r="C4247" s="832" t="s">
        <v>3001</v>
      </c>
      <c r="D4247" s="833" t="s">
        <v>6903</v>
      </c>
      <c r="E4247" s="834" t="s">
        <v>3060</v>
      </c>
      <c r="F4247" s="832" t="s">
        <v>2984</v>
      </c>
      <c r="G4247" s="832" t="s">
        <v>3837</v>
      </c>
      <c r="H4247" s="832" t="s">
        <v>689</v>
      </c>
      <c r="I4247" s="832" t="s">
        <v>5923</v>
      </c>
      <c r="J4247" s="832" t="s">
        <v>3839</v>
      </c>
      <c r="K4247" s="832" t="s">
        <v>2943</v>
      </c>
      <c r="L4247" s="835">
        <v>420.75</v>
      </c>
      <c r="M4247" s="835">
        <v>1683</v>
      </c>
      <c r="N4247" s="832">
        <v>4</v>
      </c>
      <c r="O4247" s="836">
        <v>1.5</v>
      </c>
      <c r="P4247" s="835">
        <v>1683</v>
      </c>
      <c r="Q4247" s="837">
        <v>1</v>
      </c>
      <c r="R4247" s="832">
        <v>4</v>
      </c>
      <c r="S4247" s="837">
        <v>1</v>
      </c>
      <c r="T4247" s="836">
        <v>1.5</v>
      </c>
      <c r="U4247" s="838">
        <v>1</v>
      </c>
    </row>
    <row r="4248" spans="1:21" ht="14.4" customHeight="1" x14ac:dyDescent="0.3">
      <c r="A4248" s="831">
        <v>10</v>
      </c>
      <c r="B4248" s="832" t="s">
        <v>2982</v>
      </c>
      <c r="C4248" s="832" t="s">
        <v>3001</v>
      </c>
      <c r="D4248" s="833" t="s">
        <v>6903</v>
      </c>
      <c r="E4248" s="834" t="s">
        <v>3060</v>
      </c>
      <c r="F4248" s="832" t="s">
        <v>2984</v>
      </c>
      <c r="G4248" s="832" t="s">
        <v>3578</v>
      </c>
      <c r="H4248" s="832" t="s">
        <v>689</v>
      </c>
      <c r="I4248" s="832" t="s">
        <v>4799</v>
      </c>
      <c r="J4248" s="832" t="s">
        <v>1162</v>
      </c>
      <c r="K4248" s="832" t="s">
        <v>2567</v>
      </c>
      <c r="L4248" s="835">
        <v>490.89</v>
      </c>
      <c r="M4248" s="835">
        <v>490.89</v>
      </c>
      <c r="N4248" s="832">
        <v>1</v>
      </c>
      <c r="O4248" s="836">
        <v>1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10</v>
      </c>
      <c r="B4249" s="832" t="s">
        <v>2982</v>
      </c>
      <c r="C4249" s="832" t="s">
        <v>3001</v>
      </c>
      <c r="D4249" s="833" t="s">
        <v>6903</v>
      </c>
      <c r="E4249" s="834" t="s">
        <v>3060</v>
      </c>
      <c r="F4249" s="832" t="s">
        <v>2984</v>
      </c>
      <c r="G4249" s="832" t="s">
        <v>3161</v>
      </c>
      <c r="H4249" s="832" t="s">
        <v>630</v>
      </c>
      <c r="I4249" s="832" t="s">
        <v>3360</v>
      </c>
      <c r="J4249" s="832" t="s">
        <v>1177</v>
      </c>
      <c r="K4249" s="832" t="s">
        <v>3167</v>
      </c>
      <c r="L4249" s="835">
        <v>93.71</v>
      </c>
      <c r="M4249" s="835">
        <v>187.42</v>
      </c>
      <c r="N4249" s="832">
        <v>2</v>
      </c>
      <c r="O4249" s="836">
        <v>0.5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10</v>
      </c>
      <c r="B4250" s="832" t="s">
        <v>2982</v>
      </c>
      <c r="C4250" s="832" t="s">
        <v>3001</v>
      </c>
      <c r="D4250" s="833" t="s">
        <v>6903</v>
      </c>
      <c r="E4250" s="834" t="s">
        <v>3060</v>
      </c>
      <c r="F4250" s="832" t="s">
        <v>2984</v>
      </c>
      <c r="G4250" s="832" t="s">
        <v>3161</v>
      </c>
      <c r="H4250" s="832" t="s">
        <v>630</v>
      </c>
      <c r="I4250" s="832" t="s">
        <v>3164</v>
      </c>
      <c r="J4250" s="832" t="s">
        <v>3165</v>
      </c>
      <c r="K4250" s="832" t="s">
        <v>798</v>
      </c>
      <c r="L4250" s="835">
        <v>0</v>
      </c>
      <c r="M4250" s="835">
        <v>0</v>
      </c>
      <c r="N4250" s="832">
        <v>2</v>
      </c>
      <c r="O4250" s="836">
        <v>0.5</v>
      </c>
      <c r="P4250" s="835"/>
      <c r="Q4250" s="837"/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10</v>
      </c>
      <c r="B4251" s="832" t="s">
        <v>2982</v>
      </c>
      <c r="C4251" s="832" t="s">
        <v>3001</v>
      </c>
      <c r="D4251" s="833" t="s">
        <v>6903</v>
      </c>
      <c r="E4251" s="834" t="s">
        <v>3060</v>
      </c>
      <c r="F4251" s="832" t="s">
        <v>2984</v>
      </c>
      <c r="G4251" s="832" t="s">
        <v>3161</v>
      </c>
      <c r="H4251" s="832" t="s">
        <v>630</v>
      </c>
      <c r="I4251" s="832" t="s">
        <v>4242</v>
      </c>
      <c r="J4251" s="832" t="s">
        <v>1177</v>
      </c>
      <c r="K4251" s="832" t="s">
        <v>4243</v>
      </c>
      <c r="L4251" s="835">
        <v>16.12</v>
      </c>
      <c r="M4251" s="835">
        <v>32.24</v>
      </c>
      <c r="N4251" s="832">
        <v>2</v>
      </c>
      <c r="O4251" s="836">
        <v>1</v>
      </c>
      <c r="P4251" s="835">
        <v>32.24</v>
      </c>
      <c r="Q4251" s="837">
        <v>1</v>
      </c>
      <c r="R4251" s="832">
        <v>2</v>
      </c>
      <c r="S4251" s="837">
        <v>1</v>
      </c>
      <c r="T4251" s="836">
        <v>1</v>
      </c>
      <c r="U4251" s="838">
        <v>1</v>
      </c>
    </row>
    <row r="4252" spans="1:21" ht="14.4" customHeight="1" x14ac:dyDescent="0.3">
      <c r="A4252" s="831">
        <v>10</v>
      </c>
      <c r="B4252" s="832" t="s">
        <v>2982</v>
      </c>
      <c r="C4252" s="832" t="s">
        <v>3001</v>
      </c>
      <c r="D4252" s="833" t="s">
        <v>6903</v>
      </c>
      <c r="E4252" s="834" t="s">
        <v>3060</v>
      </c>
      <c r="F4252" s="832" t="s">
        <v>2984</v>
      </c>
      <c r="G4252" s="832" t="s">
        <v>3161</v>
      </c>
      <c r="H4252" s="832" t="s">
        <v>630</v>
      </c>
      <c r="I4252" s="832" t="s">
        <v>3166</v>
      </c>
      <c r="J4252" s="832" t="s">
        <v>1177</v>
      </c>
      <c r="K4252" s="832" t="s">
        <v>3167</v>
      </c>
      <c r="L4252" s="835">
        <v>32.25</v>
      </c>
      <c r="M4252" s="835">
        <v>64.5</v>
      </c>
      <c r="N4252" s="832">
        <v>2</v>
      </c>
      <c r="O4252" s="836">
        <v>1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10</v>
      </c>
      <c r="B4253" s="832" t="s">
        <v>2982</v>
      </c>
      <c r="C4253" s="832" t="s">
        <v>3001</v>
      </c>
      <c r="D4253" s="833" t="s">
        <v>6903</v>
      </c>
      <c r="E4253" s="834" t="s">
        <v>3060</v>
      </c>
      <c r="F4253" s="832" t="s">
        <v>2984</v>
      </c>
      <c r="G4253" s="832" t="s">
        <v>3161</v>
      </c>
      <c r="H4253" s="832" t="s">
        <v>630</v>
      </c>
      <c r="I4253" s="832" t="s">
        <v>3367</v>
      </c>
      <c r="J4253" s="832" t="s">
        <v>1177</v>
      </c>
      <c r="K4253" s="832" t="s">
        <v>3163</v>
      </c>
      <c r="L4253" s="835">
        <v>103.67</v>
      </c>
      <c r="M4253" s="835">
        <v>103.67</v>
      </c>
      <c r="N4253" s="832">
        <v>1</v>
      </c>
      <c r="O4253" s="836">
        <v>1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10</v>
      </c>
      <c r="B4254" s="832" t="s">
        <v>2982</v>
      </c>
      <c r="C4254" s="832" t="s">
        <v>3001</v>
      </c>
      <c r="D4254" s="833" t="s">
        <v>6903</v>
      </c>
      <c r="E4254" s="834" t="s">
        <v>3060</v>
      </c>
      <c r="F4254" s="832" t="s">
        <v>2984</v>
      </c>
      <c r="G4254" s="832" t="s">
        <v>3169</v>
      </c>
      <c r="H4254" s="832" t="s">
        <v>689</v>
      </c>
      <c r="I4254" s="832" t="s">
        <v>3173</v>
      </c>
      <c r="J4254" s="832" t="s">
        <v>3171</v>
      </c>
      <c r="K4254" s="832" t="s">
        <v>3174</v>
      </c>
      <c r="L4254" s="835">
        <v>668.54</v>
      </c>
      <c r="M4254" s="835">
        <v>1337.08</v>
      </c>
      <c r="N4254" s="832">
        <v>2</v>
      </c>
      <c r="O4254" s="836">
        <v>1.5</v>
      </c>
      <c r="P4254" s="835">
        <v>1337.08</v>
      </c>
      <c r="Q4254" s="837">
        <v>1</v>
      </c>
      <c r="R4254" s="832">
        <v>2</v>
      </c>
      <c r="S4254" s="837">
        <v>1</v>
      </c>
      <c r="T4254" s="836">
        <v>1.5</v>
      </c>
      <c r="U4254" s="838">
        <v>1</v>
      </c>
    </row>
    <row r="4255" spans="1:21" ht="14.4" customHeight="1" x14ac:dyDescent="0.3">
      <c r="A4255" s="831">
        <v>10</v>
      </c>
      <c r="B4255" s="832" t="s">
        <v>2982</v>
      </c>
      <c r="C4255" s="832" t="s">
        <v>3001</v>
      </c>
      <c r="D4255" s="833" t="s">
        <v>6903</v>
      </c>
      <c r="E4255" s="834" t="s">
        <v>3060</v>
      </c>
      <c r="F4255" s="832" t="s">
        <v>2984</v>
      </c>
      <c r="G4255" s="832" t="s">
        <v>3383</v>
      </c>
      <c r="H4255" s="832" t="s">
        <v>689</v>
      </c>
      <c r="I4255" s="832" t="s">
        <v>5049</v>
      </c>
      <c r="J4255" s="832" t="s">
        <v>1560</v>
      </c>
      <c r="K4255" s="832" t="s">
        <v>2858</v>
      </c>
      <c r="L4255" s="835">
        <v>145.88999999999999</v>
      </c>
      <c r="M4255" s="835">
        <v>2917.7999999999997</v>
      </c>
      <c r="N4255" s="832">
        <v>20</v>
      </c>
      <c r="O4255" s="836">
        <v>1</v>
      </c>
      <c r="P4255" s="835">
        <v>2917.7999999999997</v>
      </c>
      <c r="Q4255" s="837">
        <v>1</v>
      </c>
      <c r="R4255" s="832">
        <v>20</v>
      </c>
      <c r="S4255" s="837">
        <v>1</v>
      </c>
      <c r="T4255" s="836">
        <v>1</v>
      </c>
      <c r="U4255" s="838">
        <v>1</v>
      </c>
    </row>
    <row r="4256" spans="1:21" ht="14.4" customHeight="1" x14ac:dyDescent="0.3">
      <c r="A4256" s="831">
        <v>10</v>
      </c>
      <c r="B4256" s="832" t="s">
        <v>2982</v>
      </c>
      <c r="C4256" s="832" t="s">
        <v>3001</v>
      </c>
      <c r="D4256" s="833" t="s">
        <v>6903</v>
      </c>
      <c r="E4256" s="834" t="s">
        <v>3060</v>
      </c>
      <c r="F4256" s="832" t="s">
        <v>2984</v>
      </c>
      <c r="G4256" s="832" t="s">
        <v>3383</v>
      </c>
      <c r="H4256" s="832" t="s">
        <v>630</v>
      </c>
      <c r="I4256" s="832" t="s">
        <v>4967</v>
      </c>
      <c r="J4256" s="832" t="s">
        <v>1560</v>
      </c>
      <c r="K4256" s="832" t="s">
        <v>1561</v>
      </c>
      <c r="L4256" s="835">
        <v>842.51</v>
      </c>
      <c r="M4256" s="835">
        <v>1685.02</v>
      </c>
      <c r="N4256" s="832">
        <v>2</v>
      </c>
      <c r="O4256" s="836">
        <v>1</v>
      </c>
      <c r="P4256" s="835">
        <v>1685.02</v>
      </c>
      <c r="Q4256" s="837">
        <v>1</v>
      </c>
      <c r="R4256" s="832">
        <v>2</v>
      </c>
      <c r="S4256" s="837">
        <v>1</v>
      </c>
      <c r="T4256" s="836">
        <v>1</v>
      </c>
      <c r="U4256" s="838">
        <v>1</v>
      </c>
    </row>
    <row r="4257" spans="1:21" ht="14.4" customHeight="1" x14ac:dyDescent="0.3">
      <c r="A4257" s="831">
        <v>10</v>
      </c>
      <c r="B4257" s="832" t="s">
        <v>2982</v>
      </c>
      <c r="C4257" s="832" t="s">
        <v>3001</v>
      </c>
      <c r="D4257" s="833" t="s">
        <v>6903</v>
      </c>
      <c r="E4257" s="834" t="s">
        <v>3060</v>
      </c>
      <c r="F4257" s="832" t="s">
        <v>2984</v>
      </c>
      <c r="G4257" s="832" t="s">
        <v>4245</v>
      </c>
      <c r="H4257" s="832" t="s">
        <v>630</v>
      </c>
      <c r="I4257" s="832" t="s">
        <v>4246</v>
      </c>
      <c r="J4257" s="832" t="s">
        <v>1436</v>
      </c>
      <c r="K4257" s="832" t="s">
        <v>4247</v>
      </c>
      <c r="L4257" s="835">
        <v>79.099999999999994</v>
      </c>
      <c r="M4257" s="835">
        <v>79.099999999999994</v>
      </c>
      <c r="N4257" s="832">
        <v>1</v>
      </c>
      <c r="O4257" s="836">
        <v>1</v>
      </c>
      <c r="P4257" s="835">
        <v>79.099999999999994</v>
      </c>
      <c r="Q4257" s="837">
        <v>1</v>
      </c>
      <c r="R4257" s="832">
        <v>1</v>
      </c>
      <c r="S4257" s="837">
        <v>1</v>
      </c>
      <c r="T4257" s="836">
        <v>1</v>
      </c>
      <c r="U4257" s="838">
        <v>1</v>
      </c>
    </row>
    <row r="4258" spans="1:21" ht="14.4" customHeight="1" x14ac:dyDescent="0.3">
      <c r="A4258" s="831">
        <v>10</v>
      </c>
      <c r="B4258" s="832" t="s">
        <v>2982</v>
      </c>
      <c r="C4258" s="832" t="s">
        <v>3001</v>
      </c>
      <c r="D4258" s="833" t="s">
        <v>6903</v>
      </c>
      <c r="E4258" s="834" t="s">
        <v>3060</v>
      </c>
      <c r="F4258" s="832" t="s">
        <v>2984</v>
      </c>
      <c r="G4258" s="832" t="s">
        <v>3175</v>
      </c>
      <c r="H4258" s="832" t="s">
        <v>630</v>
      </c>
      <c r="I4258" s="832" t="s">
        <v>3179</v>
      </c>
      <c r="J4258" s="832" t="s">
        <v>3180</v>
      </c>
      <c r="K4258" s="832" t="s">
        <v>3181</v>
      </c>
      <c r="L4258" s="835">
        <v>99.11</v>
      </c>
      <c r="M4258" s="835">
        <v>495.54999999999995</v>
      </c>
      <c r="N4258" s="832">
        <v>5</v>
      </c>
      <c r="O4258" s="836">
        <v>1.5</v>
      </c>
      <c r="P4258" s="835">
        <v>198.22</v>
      </c>
      <c r="Q4258" s="837">
        <v>0.4</v>
      </c>
      <c r="R4258" s="832">
        <v>2</v>
      </c>
      <c r="S4258" s="837">
        <v>0.4</v>
      </c>
      <c r="T4258" s="836">
        <v>1</v>
      </c>
      <c r="U4258" s="838">
        <v>0.66666666666666663</v>
      </c>
    </row>
    <row r="4259" spans="1:21" ht="14.4" customHeight="1" x14ac:dyDescent="0.3">
      <c r="A4259" s="831">
        <v>10</v>
      </c>
      <c r="B4259" s="832" t="s">
        <v>2982</v>
      </c>
      <c r="C4259" s="832" t="s">
        <v>3001</v>
      </c>
      <c r="D4259" s="833" t="s">
        <v>6903</v>
      </c>
      <c r="E4259" s="834" t="s">
        <v>3060</v>
      </c>
      <c r="F4259" s="832" t="s">
        <v>2984</v>
      </c>
      <c r="G4259" s="832" t="s">
        <v>3175</v>
      </c>
      <c r="H4259" s="832" t="s">
        <v>630</v>
      </c>
      <c r="I4259" s="832" t="s">
        <v>3179</v>
      </c>
      <c r="J4259" s="832" t="s">
        <v>3180</v>
      </c>
      <c r="K4259" s="832" t="s">
        <v>3181</v>
      </c>
      <c r="L4259" s="835">
        <v>87.67</v>
      </c>
      <c r="M4259" s="835">
        <v>350.68</v>
      </c>
      <c r="N4259" s="832">
        <v>4</v>
      </c>
      <c r="O4259" s="836">
        <v>2</v>
      </c>
      <c r="P4259" s="835">
        <v>263.01</v>
      </c>
      <c r="Q4259" s="837">
        <v>0.75</v>
      </c>
      <c r="R4259" s="832">
        <v>3</v>
      </c>
      <c r="S4259" s="837">
        <v>0.75</v>
      </c>
      <c r="T4259" s="836">
        <v>1</v>
      </c>
      <c r="U4259" s="838">
        <v>0.5</v>
      </c>
    </row>
    <row r="4260" spans="1:21" ht="14.4" customHeight="1" x14ac:dyDescent="0.3">
      <c r="A4260" s="831">
        <v>10</v>
      </c>
      <c r="B4260" s="832" t="s">
        <v>2982</v>
      </c>
      <c r="C4260" s="832" t="s">
        <v>3001</v>
      </c>
      <c r="D4260" s="833" t="s">
        <v>6903</v>
      </c>
      <c r="E4260" s="834" t="s">
        <v>3060</v>
      </c>
      <c r="F4260" s="832" t="s">
        <v>2984</v>
      </c>
      <c r="G4260" s="832" t="s">
        <v>6132</v>
      </c>
      <c r="H4260" s="832" t="s">
        <v>630</v>
      </c>
      <c r="I4260" s="832" t="s">
        <v>6133</v>
      </c>
      <c r="J4260" s="832" t="s">
        <v>6134</v>
      </c>
      <c r="K4260" s="832" t="s">
        <v>6135</v>
      </c>
      <c r="L4260" s="835">
        <v>0</v>
      </c>
      <c r="M4260" s="835">
        <v>0</v>
      </c>
      <c r="N4260" s="832">
        <v>1</v>
      </c>
      <c r="O4260" s="836">
        <v>0.5</v>
      </c>
      <c r="P4260" s="835">
        <v>0</v>
      </c>
      <c r="Q4260" s="837"/>
      <c r="R4260" s="832">
        <v>1</v>
      </c>
      <c r="S4260" s="837">
        <v>1</v>
      </c>
      <c r="T4260" s="836">
        <v>0.5</v>
      </c>
      <c r="U4260" s="838">
        <v>1</v>
      </c>
    </row>
    <row r="4261" spans="1:21" ht="14.4" customHeight="1" x14ac:dyDescent="0.3">
      <c r="A4261" s="831">
        <v>10</v>
      </c>
      <c r="B4261" s="832" t="s">
        <v>2982</v>
      </c>
      <c r="C4261" s="832" t="s">
        <v>3001</v>
      </c>
      <c r="D4261" s="833" t="s">
        <v>6903</v>
      </c>
      <c r="E4261" s="834" t="s">
        <v>3060</v>
      </c>
      <c r="F4261" s="832" t="s">
        <v>2984</v>
      </c>
      <c r="G4261" s="832" t="s">
        <v>4143</v>
      </c>
      <c r="H4261" s="832" t="s">
        <v>630</v>
      </c>
      <c r="I4261" s="832" t="s">
        <v>4144</v>
      </c>
      <c r="J4261" s="832" t="s">
        <v>4145</v>
      </c>
      <c r="K4261" s="832" t="s">
        <v>4146</v>
      </c>
      <c r="L4261" s="835">
        <v>0</v>
      </c>
      <c r="M4261" s="835">
        <v>0</v>
      </c>
      <c r="N4261" s="832">
        <v>15</v>
      </c>
      <c r="O4261" s="836">
        <v>8</v>
      </c>
      <c r="P4261" s="835">
        <v>0</v>
      </c>
      <c r="Q4261" s="837"/>
      <c r="R4261" s="832">
        <v>2</v>
      </c>
      <c r="S4261" s="837">
        <v>0.13333333333333333</v>
      </c>
      <c r="T4261" s="836">
        <v>1.5</v>
      </c>
      <c r="U4261" s="838">
        <v>0.1875</v>
      </c>
    </row>
    <row r="4262" spans="1:21" ht="14.4" customHeight="1" x14ac:dyDescent="0.3">
      <c r="A4262" s="831">
        <v>10</v>
      </c>
      <c r="B4262" s="832" t="s">
        <v>2982</v>
      </c>
      <c r="C4262" s="832" t="s">
        <v>3001</v>
      </c>
      <c r="D4262" s="833" t="s">
        <v>6903</v>
      </c>
      <c r="E4262" s="834" t="s">
        <v>3060</v>
      </c>
      <c r="F4262" s="832" t="s">
        <v>2984</v>
      </c>
      <c r="G4262" s="832" t="s">
        <v>3182</v>
      </c>
      <c r="H4262" s="832" t="s">
        <v>630</v>
      </c>
      <c r="I4262" s="832" t="s">
        <v>4863</v>
      </c>
      <c r="J4262" s="832" t="s">
        <v>706</v>
      </c>
      <c r="K4262" s="832" t="s">
        <v>4864</v>
      </c>
      <c r="L4262" s="835">
        <v>59.53</v>
      </c>
      <c r="M4262" s="835">
        <v>476.23999999999995</v>
      </c>
      <c r="N4262" s="832">
        <v>8</v>
      </c>
      <c r="O4262" s="836">
        <v>6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10</v>
      </c>
      <c r="B4263" s="832" t="s">
        <v>2982</v>
      </c>
      <c r="C4263" s="832" t="s">
        <v>3001</v>
      </c>
      <c r="D4263" s="833" t="s">
        <v>6903</v>
      </c>
      <c r="E4263" s="834" t="s">
        <v>3060</v>
      </c>
      <c r="F4263" s="832" t="s">
        <v>2984</v>
      </c>
      <c r="G4263" s="832" t="s">
        <v>3182</v>
      </c>
      <c r="H4263" s="832" t="s">
        <v>630</v>
      </c>
      <c r="I4263" s="832" t="s">
        <v>3183</v>
      </c>
      <c r="J4263" s="832" t="s">
        <v>1683</v>
      </c>
      <c r="K4263" s="832" t="s">
        <v>3184</v>
      </c>
      <c r="L4263" s="835">
        <v>0</v>
      </c>
      <c r="M4263" s="835">
        <v>0</v>
      </c>
      <c r="N4263" s="832">
        <v>20</v>
      </c>
      <c r="O4263" s="836">
        <v>17</v>
      </c>
      <c r="P4263" s="835">
        <v>0</v>
      </c>
      <c r="Q4263" s="837"/>
      <c r="R4263" s="832">
        <v>8</v>
      </c>
      <c r="S4263" s="837">
        <v>0.4</v>
      </c>
      <c r="T4263" s="836">
        <v>8</v>
      </c>
      <c r="U4263" s="838">
        <v>0.47058823529411764</v>
      </c>
    </row>
    <row r="4264" spans="1:21" ht="14.4" customHeight="1" x14ac:dyDescent="0.3">
      <c r="A4264" s="831">
        <v>10</v>
      </c>
      <c r="B4264" s="832" t="s">
        <v>2982</v>
      </c>
      <c r="C4264" s="832" t="s">
        <v>3001</v>
      </c>
      <c r="D4264" s="833" t="s">
        <v>6903</v>
      </c>
      <c r="E4264" s="834" t="s">
        <v>3060</v>
      </c>
      <c r="F4264" s="832" t="s">
        <v>2984</v>
      </c>
      <c r="G4264" s="832" t="s">
        <v>3182</v>
      </c>
      <c r="H4264" s="832" t="s">
        <v>630</v>
      </c>
      <c r="I4264" s="832" t="s">
        <v>3183</v>
      </c>
      <c r="J4264" s="832" t="s">
        <v>1683</v>
      </c>
      <c r="K4264" s="832" t="s">
        <v>3184</v>
      </c>
      <c r="L4264" s="835">
        <v>90.53</v>
      </c>
      <c r="M4264" s="835">
        <v>90.53</v>
      </c>
      <c r="N4264" s="832">
        <v>1</v>
      </c>
      <c r="O4264" s="836">
        <v>1</v>
      </c>
      <c r="P4264" s="835">
        <v>90.53</v>
      </c>
      <c r="Q4264" s="837">
        <v>1</v>
      </c>
      <c r="R4264" s="832">
        <v>1</v>
      </c>
      <c r="S4264" s="837">
        <v>1</v>
      </c>
      <c r="T4264" s="836">
        <v>1</v>
      </c>
      <c r="U4264" s="838">
        <v>1</v>
      </c>
    </row>
    <row r="4265" spans="1:21" ht="14.4" customHeight="1" x14ac:dyDescent="0.3">
      <c r="A4265" s="831">
        <v>10</v>
      </c>
      <c r="B4265" s="832" t="s">
        <v>2982</v>
      </c>
      <c r="C4265" s="832" t="s">
        <v>3001</v>
      </c>
      <c r="D4265" s="833" t="s">
        <v>6903</v>
      </c>
      <c r="E4265" s="834" t="s">
        <v>3060</v>
      </c>
      <c r="F4265" s="832" t="s">
        <v>2984</v>
      </c>
      <c r="G4265" s="832" t="s">
        <v>3182</v>
      </c>
      <c r="H4265" s="832" t="s">
        <v>630</v>
      </c>
      <c r="I4265" s="832" t="s">
        <v>3424</v>
      </c>
      <c r="J4265" s="832" t="s">
        <v>1683</v>
      </c>
      <c r="K4265" s="832" t="s">
        <v>3184</v>
      </c>
      <c r="L4265" s="835">
        <v>90.53</v>
      </c>
      <c r="M4265" s="835">
        <v>90.53</v>
      </c>
      <c r="N4265" s="832">
        <v>1</v>
      </c>
      <c r="O4265" s="836">
        <v>0.5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10</v>
      </c>
      <c r="B4266" s="832" t="s">
        <v>2982</v>
      </c>
      <c r="C4266" s="832" t="s">
        <v>3001</v>
      </c>
      <c r="D4266" s="833" t="s">
        <v>6903</v>
      </c>
      <c r="E4266" s="834" t="s">
        <v>3060</v>
      </c>
      <c r="F4266" s="832" t="s">
        <v>2984</v>
      </c>
      <c r="G4266" s="832" t="s">
        <v>3993</v>
      </c>
      <c r="H4266" s="832" t="s">
        <v>689</v>
      </c>
      <c r="I4266" s="832" t="s">
        <v>2630</v>
      </c>
      <c r="J4266" s="832" t="s">
        <v>2631</v>
      </c>
      <c r="K4266" s="832" t="s">
        <v>2632</v>
      </c>
      <c r="L4266" s="835">
        <v>122.96</v>
      </c>
      <c r="M4266" s="835">
        <v>491.84</v>
      </c>
      <c r="N4266" s="832">
        <v>4</v>
      </c>
      <c r="O4266" s="836">
        <v>2</v>
      </c>
      <c r="P4266" s="835">
        <v>491.84</v>
      </c>
      <c r="Q4266" s="837">
        <v>1</v>
      </c>
      <c r="R4266" s="832">
        <v>4</v>
      </c>
      <c r="S4266" s="837">
        <v>1</v>
      </c>
      <c r="T4266" s="836">
        <v>2</v>
      </c>
      <c r="U4266" s="838">
        <v>1</v>
      </c>
    </row>
    <row r="4267" spans="1:21" ht="14.4" customHeight="1" x14ac:dyDescent="0.3">
      <c r="A4267" s="831">
        <v>10</v>
      </c>
      <c r="B4267" s="832" t="s">
        <v>2982</v>
      </c>
      <c r="C4267" s="832" t="s">
        <v>3001</v>
      </c>
      <c r="D4267" s="833" t="s">
        <v>6903</v>
      </c>
      <c r="E4267" s="834" t="s">
        <v>3060</v>
      </c>
      <c r="F4267" s="832" t="s">
        <v>2984</v>
      </c>
      <c r="G4267" s="832" t="s">
        <v>3425</v>
      </c>
      <c r="H4267" s="832" t="s">
        <v>630</v>
      </c>
      <c r="I4267" s="832" t="s">
        <v>3426</v>
      </c>
      <c r="J4267" s="832" t="s">
        <v>743</v>
      </c>
      <c r="K4267" s="832" t="s">
        <v>3427</v>
      </c>
      <c r="L4267" s="835">
        <v>42.54</v>
      </c>
      <c r="M4267" s="835">
        <v>255.24</v>
      </c>
      <c r="N4267" s="832">
        <v>6</v>
      </c>
      <c r="O4267" s="836">
        <v>2.5</v>
      </c>
      <c r="P4267" s="835">
        <v>255.24</v>
      </c>
      <c r="Q4267" s="837">
        <v>1</v>
      </c>
      <c r="R4267" s="832">
        <v>6</v>
      </c>
      <c r="S4267" s="837">
        <v>1</v>
      </c>
      <c r="T4267" s="836">
        <v>2.5</v>
      </c>
      <c r="U4267" s="838">
        <v>1</v>
      </c>
    </row>
    <row r="4268" spans="1:21" ht="14.4" customHeight="1" x14ac:dyDescent="0.3">
      <c r="A4268" s="831">
        <v>10</v>
      </c>
      <c r="B4268" s="832" t="s">
        <v>2982</v>
      </c>
      <c r="C4268" s="832" t="s">
        <v>3001</v>
      </c>
      <c r="D4268" s="833" t="s">
        <v>6903</v>
      </c>
      <c r="E4268" s="834" t="s">
        <v>3060</v>
      </c>
      <c r="F4268" s="832" t="s">
        <v>2984</v>
      </c>
      <c r="G4268" s="832" t="s">
        <v>3425</v>
      </c>
      <c r="H4268" s="832" t="s">
        <v>630</v>
      </c>
      <c r="I4268" s="832" t="s">
        <v>3430</v>
      </c>
      <c r="J4268" s="832" t="s">
        <v>1070</v>
      </c>
      <c r="K4268" s="832" t="s">
        <v>3427</v>
      </c>
      <c r="L4268" s="835">
        <v>42.54</v>
      </c>
      <c r="M4268" s="835">
        <v>85.08</v>
      </c>
      <c r="N4268" s="832">
        <v>2</v>
      </c>
      <c r="O4268" s="836">
        <v>0.5</v>
      </c>
      <c r="P4268" s="835">
        <v>85.08</v>
      </c>
      <c r="Q4268" s="837">
        <v>1</v>
      </c>
      <c r="R4268" s="832">
        <v>2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10</v>
      </c>
      <c r="B4269" s="832" t="s">
        <v>2982</v>
      </c>
      <c r="C4269" s="832" t="s">
        <v>3001</v>
      </c>
      <c r="D4269" s="833" t="s">
        <v>6903</v>
      </c>
      <c r="E4269" s="834" t="s">
        <v>3060</v>
      </c>
      <c r="F4269" s="832" t="s">
        <v>2984</v>
      </c>
      <c r="G4269" s="832" t="s">
        <v>3425</v>
      </c>
      <c r="H4269" s="832" t="s">
        <v>630</v>
      </c>
      <c r="I4269" s="832" t="s">
        <v>3513</v>
      </c>
      <c r="J4269" s="832" t="s">
        <v>743</v>
      </c>
      <c r="K4269" s="832" t="s">
        <v>3514</v>
      </c>
      <c r="L4269" s="835">
        <v>59.56</v>
      </c>
      <c r="M4269" s="835">
        <v>178.68</v>
      </c>
      <c r="N4269" s="832">
        <v>3</v>
      </c>
      <c r="O4269" s="836">
        <v>1</v>
      </c>
      <c r="P4269" s="835">
        <v>178.68</v>
      </c>
      <c r="Q4269" s="837">
        <v>1</v>
      </c>
      <c r="R4269" s="832">
        <v>3</v>
      </c>
      <c r="S4269" s="837">
        <v>1</v>
      </c>
      <c r="T4269" s="836">
        <v>1</v>
      </c>
      <c r="U4269" s="838">
        <v>1</v>
      </c>
    </row>
    <row r="4270" spans="1:21" ht="14.4" customHeight="1" x14ac:dyDescent="0.3">
      <c r="A4270" s="831">
        <v>10</v>
      </c>
      <c r="B4270" s="832" t="s">
        <v>2982</v>
      </c>
      <c r="C4270" s="832" t="s">
        <v>3001</v>
      </c>
      <c r="D4270" s="833" t="s">
        <v>6903</v>
      </c>
      <c r="E4270" s="834" t="s">
        <v>3060</v>
      </c>
      <c r="F4270" s="832" t="s">
        <v>2984</v>
      </c>
      <c r="G4270" s="832" t="s">
        <v>3849</v>
      </c>
      <c r="H4270" s="832" t="s">
        <v>630</v>
      </c>
      <c r="I4270" s="832" t="s">
        <v>3850</v>
      </c>
      <c r="J4270" s="832" t="s">
        <v>3851</v>
      </c>
      <c r="K4270" s="832" t="s">
        <v>3852</v>
      </c>
      <c r="L4270" s="835">
        <v>77.13</v>
      </c>
      <c r="M4270" s="835">
        <v>77.13</v>
      </c>
      <c r="N4270" s="832">
        <v>1</v>
      </c>
      <c r="O4270" s="836">
        <v>1</v>
      </c>
      <c r="P4270" s="835">
        <v>77.13</v>
      </c>
      <c r="Q4270" s="837">
        <v>1</v>
      </c>
      <c r="R4270" s="832">
        <v>1</v>
      </c>
      <c r="S4270" s="837">
        <v>1</v>
      </c>
      <c r="T4270" s="836">
        <v>1</v>
      </c>
      <c r="U4270" s="838">
        <v>1</v>
      </c>
    </row>
    <row r="4271" spans="1:21" ht="14.4" customHeight="1" x14ac:dyDescent="0.3">
      <c r="A4271" s="831">
        <v>10</v>
      </c>
      <c r="B4271" s="832" t="s">
        <v>2982</v>
      </c>
      <c r="C4271" s="832" t="s">
        <v>3001</v>
      </c>
      <c r="D4271" s="833" t="s">
        <v>6903</v>
      </c>
      <c r="E4271" s="834" t="s">
        <v>3060</v>
      </c>
      <c r="F4271" s="832" t="s">
        <v>2984</v>
      </c>
      <c r="G4271" s="832" t="s">
        <v>4438</v>
      </c>
      <c r="H4271" s="832" t="s">
        <v>630</v>
      </c>
      <c r="I4271" s="832" t="s">
        <v>4439</v>
      </c>
      <c r="J4271" s="832" t="s">
        <v>858</v>
      </c>
      <c r="K4271" s="832" t="s">
        <v>4440</v>
      </c>
      <c r="L4271" s="835">
        <v>0</v>
      </c>
      <c r="M4271" s="835">
        <v>0</v>
      </c>
      <c r="N4271" s="832">
        <v>1</v>
      </c>
      <c r="O4271" s="836">
        <v>0.5</v>
      </c>
      <c r="P4271" s="835">
        <v>0</v>
      </c>
      <c r="Q4271" s="837"/>
      <c r="R4271" s="832">
        <v>1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10</v>
      </c>
      <c r="B4272" s="832" t="s">
        <v>2982</v>
      </c>
      <c r="C4272" s="832" t="s">
        <v>3001</v>
      </c>
      <c r="D4272" s="833" t="s">
        <v>6903</v>
      </c>
      <c r="E4272" s="834" t="s">
        <v>3060</v>
      </c>
      <c r="F4272" s="832" t="s">
        <v>2984</v>
      </c>
      <c r="G4272" s="832" t="s">
        <v>3958</v>
      </c>
      <c r="H4272" s="832" t="s">
        <v>689</v>
      </c>
      <c r="I4272" s="832" t="s">
        <v>4387</v>
      </c>
      <c r="J4272" s="832" t="s">
        <v>3960</v>
      </c>
      <c r="K4272" s="832" t="s">
        <v>4324</v>
      </c>
      <c r="L4272" s="835">
        <v>0</v>
      </c>
      <c r="M4272" s="835">
        <v>0</v>
      </c>
      <c r="N4272" s="832">
        <v>1</v>
      </c>
      <c r="O4272" s="836">
        <v>0.5</v>
      </c>
      <c r="P4272" s="835">
        <v>0</v>
      </c>
      <c r="Q4272" s="837"/>
      <c r="R4272" s="832">
        <v>1</v>
      </c>
      <c r="S4272" s="837">
        <v>1</v>
      </c>
      <c r="T4272" s="836">
        <v>0.5</v>
      </c>
      <c r="U4272" s="838">
        <v>1</v>
      </c>
    </row>
    <row r="4273" spans="1:21" ht="14.4" customHeight="1" x14ac:dyDescent="0.3">
      <c r="A4273" s="831">
        <v>10</v>
      </c>
      <c r="B4273" s="832" t="s">
        <v>2982</v>
      </c>
      <c r="C4273" s="832" t="s">
        <v>3001</v>
      </c>
      <c r="D4273" s="833" t="s">
        <v>6903</v>
      </c>
      <c r="E4273" s="834" t="s">
        <v>3060</v>
      </c>
      <c r="F4273" s="832" t="s">
        <v>2984</v>
      </c>
      <c r="G4273" s="832" t="s">
        <v>4837</v>
      </c>
      <c r="H4273" s="832" t="s">
        <v>689</v>
      </c>
      <c r="I4273" s="832" t="s">
        <v>2747</v>
      </c>
      <c r="J4273" s="832" t="s">
        <v>2748</v>
      </c>
      <c r="K4273" s="832" t="s">
        <v>2749</v>
      </c>
      <c r="L4273" s="835">
        <v>7743.96</v>
      </c>
      <c r="M4273" s="835">
        <v>15487.92</v>
      </c>
      <c r="N4273" s="832">
        <v>2</v>
      </c>
      <c r="O4273" s="836">
        <v>1</v>
      </c>
      <c r="P4273" s="835">
        <v>15487.92</v>
      </c>
      <c r="Q4273" s="837">
        <v>1</v>
      </c>
      <c r="R4273" s="832">
        <v>2</v>
      </c>
      <c r="S4273" s="837">
        <v>1</v>
      </c>
      <c r="T4273" s="836">
        <v>1</v>
      </c>
      <c r="U4273" s="838">
        <v>1</v>
      </c>
    </row>
    <row r="4274" spans="1:21" ht="14.4" customHeight="1" x14ac:dyDescent="0.3">
      <c r="A4274" s="831">
        <v>10</v>
      </c>
      <c r="B4274" s="832" t="s">
        <v>2982</v>
      </c>
      <c r="C4274" s="832" t="s">
        <v>3001</v>
      </c>
      <c r="D4274" s="833" t="s">
        <v>6903</v>
      </c>
      <c r="E4274" s="834" t="s">
        <v>3060</v>
      </c>
      <c r="F4274" s="832" t="s">
        <v>2984</v>
      </c>
      <c r="G4274" s="832" t="s">
        <v>6136</v>
      </c>
      <c r="H4274" s="832" t="s">
        <v>630</v>
      </c>
      <c r="I4274" s="832" t="s">
        <v>6137</v>
      </c>
      <c r="J4274" s="832" t="s">
        <v>6138</v>
      </c>
      <c r="K4274" s="832" t="s">
        <v>6139</v>
      </c>
      <c r="L4274" s="835">
        <v>101.99</v>
      </c>
      <c r="M4274" s="835">
        <v>407.96</v>
      </c>
      <c r="N4274" s="832">
        <v>4</v>
      </c>
      <c r="O4274" s="836">
        <v>2</v>
      </c>
      <c r="P4274" s="835">
        <v>407.96</v>
      </c>
      <c r="Q4274" s="837">
        <v>1</v>
      </c>
      <c r="R4274" s="832">
        <v>4</v>
      </c>
      <c r="S4274" s="837">
        <v>1</v>
      </c>
      <c r="T4274" s="836">
        <v>2</v>
      </c>
      <c r="U4274" s="838">
        <v>1</v>
      </c>
    </row>
    <row r="4275" spans="1:21" ht="14.4" customHeight="1" x14ac:dyDescent="0.3">
      <c r="A4275" s="831">
        <v>10</v>
      </c>
      <c r="B4275" s="832" t="s">
        <v>2982</v>
      </c>
      <c r="C4275" s="832" t="s">
        <v>3001</v>
      </c>
      <c r="D4275" s="833" t="s">
        <v>6903</v>
      </c>
      <c r="E4275" s="834" t="s">
        <v>3060</v>
      </c>
      <c r="F4275" s="832" t="s">
        <v>2984</v>
      </c>
      <c r="G4275" s="832" t="s">
        <v>3456</v>
      </c>
      <c r="H4275" s="832" t="s">
        <v>630</v>
      </c>
      <c r="I4275" s="832" t="s">
        <v>3457</v>
      </c>
      <c r="J4275" s="832" t="s">
        <v>2214</v>
      </c>
      <c r="K4275" s="832" t="s">
        <v>3458</v>
      </c>
      <c r="L4275" s="835">
        <v>0</v>
      </c>
      <c r="M4275" s="835">
        <v>0</v>
      </c>
      <c r="N4275" s="832">
        <v>8</v>
      </c>
      <c r="O4275" s="836">
        <v>3.5</v>
      </c>
      <c r="P4275" s="835">
        <v>0</v>
      </c>
      <c r="Q4275" s="837"/>
      <c r="R4275" s="832">
        <v>7</v>
      </c>
      <c r="S4275" s="837">
        <v>0.875</v>
      </c>
      <c r="T4275" s="836">
        <v>2.5</v>
      </c>
      <c r="U4275" s="838">
        <v>0.7142857142857143</v>
      </c>
    </row>
    <row r="4276" spans="1:21" ht="14.4" customHeight="1" x14ac:dyDescent="0.3">
      <c r="A4276" s="831">
        <v>10</v>
      </c>
      <c r="B4276" s="832" t="s">
        <v>2982</v>
      </c>
      <c r="C4276" s="832" t="s">
        <v>3001</v>
      </c>
      <c r="D4276" s="833" t="s">
        <v>6903</v>
      </c>
      <c r="E4276" s="834" t="s">
        <v>3060</v>
      </c>
      <c r="F4276" s="832" t="s">
        <v>2985</v>
      </c>
      <c r="G4276" s="832" t="s">
        <v>3094</v>
      </c>
      <c r="H4276" s="832" t="s">
        <v>630</v>
      </c>
      <c r="I4276" s="832" t="s">
        <v>3592</v>
      </c>
      <c r="J4276" s="832" t="s">
        <v>3040</v>
      </c>
      <c r="K4276" s="832"/>
      <c r="L4276" s="835">
        <v>0</v>
      </c>
      <c r="M4276" s="835">
        <v>0</v>
      </c>
      <c r="N4276" s="832">
        <v>3</v>
      </c>
      <c r="O4276" s="836">
        <v>3</v>
      </c>
      <c r="P4276" s="835">
        <v>0</v>
      </c>
      <c r="Q4276" s="837"/>
      <c r="R4276" s="832">
        <v>3</v>
      </c>
      <c r="S4276" s="837">
        <v>1</v>
      </c>
      <c r="T4276" s="836">
        <v>3</v>
      </c>
      <c r="U4276" s="838">
        <v>1</v>
      </c>
    </row>
    <row r="4277" spans="1:21" ht="14.4" customHeight="1" x14ac:dyDescent="0.3">
      <c r="A4277" s="831">
        <v>10</v>
      </c>
      <c r="B4277" s="832" t="s">
        <v>2982</v>
      </c>
      <c r="C4277" s="832" t="s">
        <v>3001</v>
      </c>
      <c r="D4277" s="833" t="s">
        <v>6903</v>
      </c>
      <c r="E4277" s="834" t="s">
        <v>3060</v>
      </c>
      <c r="F4277" s="832" t="s">
        <v>2985</v>
      </c>
      <c r="G4277" s="832" t="s">
        <v>3094</v>
      </c>
      <c r="H4277" s="832" t="s">
        <v>630</v>
      </c>
      <c r="I4277" s="832" t="s">
        <v>4838</v>
      </c>
      <c r="J4277" s="832" t="s">
        <v>3040</v>
      </c>
      <c r="K4277" s="832"/>
      <c r="L4277" s="835">
        <v>0</v>
      </c>
      <c r="M4277" s="835">
        <v>0</v>
      </c>
      <c r="N4277" s="832">
        <v>4</v>
      </c>
      <c r="O4277" s="836">
        <v>4</v>
      </c>
      <c r="P4277" s="835">
        <v>0</v>
      </c>
      <c r="Q4277" s="837"/>
      <c r="R4277" s="832">
        <v>4</v>
      </c>
      <c r="S4277" s="837">
        <v>1</v>
      </c>
      <c r="T4277" s="836">
        <v>4</v>
      </c>
      <c r="U4277" s="838">
        <v>1</v>
      </c>
    </row>
    <row r="4278" spans="1:21" ht="14.4" customHeight="1" x14ac:dyDescent="0.3">
      <c r="A4278" s="831">
        <v>10</v>
      </c>
      <c r="B4278" s="832" t="s">
        <v>2982</v>
      </c>
      <c r="C4278" s="832" t="s">
        <v>3001</v>
      </c>
      <c r="D4278" s="833" t="s">
        <v>6903</v>
      </c>
      <c r="E4278" s="834" t="s">
        <v>3060</v>
      </c>
      <c r="F4278" s="832" t="s">
        <v>2985</v>
      </c>
      <c r="G4278" s="832" t="s">
        <v>3094</v>
      </c>
      <c r="H4278" s="832" t="s">
        <v>630</v>
      </c>
      <c r="I4278" s="832" t="s">
        <v>5117</v>
      </c>
      <c r="J4278" s="832" t="s">
        <v>3040</v>
      </c>
      <c r="K4278" s="832"/>
      <c r="L4278" s="835">
        <v>0</v>
      </c>
      <c r="M4278" s="835">
        <v>0</v>
      </c>
      <c r="N4278" s="832">
        <v>1</v>
      </c>
      <c r="O4278" s="836">
        <v>1</v>
      </c>
      <c r="P4278" s="835">
        <v>0</v>
      </c>
      <c r="Q4278" s="837"/>
      <c r="R4278" s="832">
        <v>1</v>
      </c>
      <c r="S4278" s="837">
        <v>1</v>
      </c>
      <c r="T4278" s="836">
        <v>1</v>
      </c>
      <c r="U4278" s="838">
        <v>1</v>
      </c>
    </row>
    <row r="4279" spans="1:21" ht="14.4" customHeight="1" x14ac:dyDescent="0.3">
      <c r="A4279" s="831">
        <v>10</v>
      </c>
      <c r="B4279" s="832" t="s">
        <v>2982</v>
      </c>
      <c r="C4279" s="832" t="s">
        <v>3001</v>
      </c>
      <c r="D4279" s="833" t="s">
        <v>6903</v>
      </c>
      <c r="E4279" s="834" t="s">
        <v>3062</v>
      </c>
      <c r="F4279" s="832" t="s">
        <v>2984</v>
      </c>
      <c r="G4279" s="832" t="s">
        <v>3232</v>
      </c>
      <c r="H4279" s="832" t="s">
        <v>630</v>
      </c>
      <c r="I4279" s="832" t="s">
        <v>4314</v>
      </c>
      <c r="J4279" s="832" t="s">
        <v>1421</v>
      </c>
      <c r="K4279" s="832" t="s">
        <v>4315</v>
      </c>
      <c r="L4279" s="835">
        <v>462.73</v>
      </c>
      <c r="M4279" s="835">
        <v>925.46</v>
      </c>
      <c r="N4279" s="832">
        <v>2</v>
      </c>
      <c r="O4279" s="836">
        <v>1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10</v>
      </c>
      <c r="B4280" s="832" t="s">
        <v>2982</v>
      </c>
      <c r="C4280" s="832" t="s">
        <v>3001</v>
      </c>
      <c r="D4280" s="833" t="s">
        <v>6903</v>
      </c>
      <c r="E4280" s="834" t="s">
        <v>3062</v>
      </c>
      <c r="F4280" s="832" t="s">
        <v>2984</v>
      </c>
      <c r="G4280" s="832" t="s">
        <v>3232</v>
      </c>
      <c r="H4280" s="832" t="s">
        <v>630</v>
      </c>
      <c r="I4280" s="832" t="s">
        <v>6140</v>
      </c>
      <c r="J4280" s="832" t="s">
        <v>1421</v>
      </c>
      <c r="K4280" s="832" t="s">
        <v>6141</v>
      </c>
      <c r="L4280" s="835">
        <v>0</v>
      </c>
      <c r="M4280" s="835">
        <v>0</v>
      </c>
      <c r="N4280" s="832">
        <v>1</v>
      </c>
      <c r="O4280" s="836">
        <v>1</v>
      </c>
      <c r="P4280" s="835"/>
      <c r="Q4280" s="837"/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10</v>
      </c>
      <c r="B4281" s="832" t="s">
        <v>2982</v>
      </c>
      <c r="C4281" s="832" t="s">
        <v>3001</v>
      </c>
      <c r="D4281" s="833" t="s">
        <v>6903</v>
      </c>
      <c r="E4281" s="834" t="s">
        <v>3062</v>
      </c>
      <c r="F4281" s="832" t="s">
        <v>2984</v>
      </c>
      <c r="G4281" s="832" t="s">
        <v>3097</v>
      </c>
      <c r="H4281" s="832" t="s">
        <v>689</v>
      </c>
      <c r="I4281" s="832" t="s">
        <v>2837</v>
      </c>
      <c r="J4281" s="832" t="s">
        <v>1619</v>
      </c>
      <c r="K4281" s="832" t="s">
        <v>1859</v>
      </c>
      <c r="L4281" s="835">
        <v>85.7</v>
      </c>
      <c r="M4281" s="835">
        <v>85.7</v>
      </c>
      <c r="N4281" s="832">
        <v>1</v>
      </c>
      <c r="O4281" s="836">
        <v>0.5</v>
      </c>
      <c r="P4281" s="835">
        <v>85.7</v>
      </c>
      <c r="Q4281" s="837">
        <v>1</v>
      </c>
      <c r="R4281" s="832">
        <v>1</v>
      </c>
      <c r="S4281" s="837">
        <v>1</v>
      </c>
      <c r="T4281" s="836">
        <v>0.5</v>
      </c>
      <c r="U4281" s="838">
        <v>1</v>
      </c>
    </row>
    <row r="4282" spans="1:21" ht="14.4" customHeight="1" x14ac:dyDescent="0.3">
      <c r="A4282" s="831">
        <v>10</v>
      </c>
      <c r="B4282" s="832" t="s">
        <v>2982</v>
      </c>
      <c r="C4282" s="832" t="s">
        <v>3001</v>
      </c>
      <c r="D4282" s="833" t="s">
        <v>6903</v>
      </c>
      <c r="E4282" s="834" t="s">
        <v>3062</v>
      </c>
      <c r="F4282" s="832" t="s">
        <v>2984</v>
      </c>
      <c r="G4282" s="832" t="s">
        <v>3106</v>
      </c>
      <c r="H4282" s="832" t="s">
        <v>630</v>
      </c>
      <c r="I4282" s="832" t="s">
        <v>4182</v>
      </c>
      <c r="J4282" s="832" t="s">
        <v>2073</v>
      </c>
      <c r="K4282" s="832" t="s">
        <v>4183</v>
      </c>
      <c r="L4282" s="835">
        <v>75.73</v>
      </c>
      <c r="M4282" s="835">
        <v>75.73</v>
      </c>
      <c r="N4282" s="832">
        <v>1</v>
      </c>
      <c r="O4282" s="836">
        <v>1</v>
      </c>
      <c r="P4282" s="835">
        <v>75.73</v>
      </c>
      <c r="Q4282" s="837">
        <v>1</v>
      </c>
      <c r="R4282" s="832">
        <v>1</v>
      </c>
      <c r="S4282" s="837">
        <v>1</v>
      </c>
      <c r="T4282" s="836">
        <v>1</v>
      </c>
      <c r="U4282" s="838">
        <v>1</v>
      </c>
    </row>
    <row r="4283" spans="1:21" ht="14.4" customHeight="1" x14ac:dyDescent="0.3">
      <c r="A4283" s="831">
        <v>10</v>
      </c>
      <c r="B4283" s="832" t="s">
        <v>2982</v>
      </c>
      <c r="C4283" s="832" t="s">
        <v>3001</v>
      </c>
      <c r="D4283" s="833" t="s">
        <v>6903</v>
      </c>
      <c r="E4283" s="834" t="s">
        <v>3062</v>
      </c>
      <c r="F4283" s="832" t="s">
        <v>2984</v>
      </c>
      <c r="G4283" s="832" t="s">
        <v>3106</v>
      </c>
      <c r="H4283" s="832" t="s">
        <v>689</v>
      </c>
      <c r="I4283" s="832" t="s">
        <v>2451</v>
      </c>
      <c r="J4283" s="832" t="s">
        <v>1014</v>
      </c>
      <c r="K4283" s="832" t="s">
        <v>3256</v>
      </c>
      <c r="L4283" s="835">
        <v>75.73</v>
      </c>
      <c r="M4283" s="835">
        <v>75.73</v>
      </c>
      <c r="N4283" s="832">
        <v>1</v>
      </c>
      <c r="O4283" s="836">
        <v>0.5</v>
      </c>
      <c r="P4283" s="835">
        <v>75.73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" customHeight="1" x14ac:dyDescent="0.3">
      <c r="A4284" s="831">
        <v>10</v>
      </c>
      <c r="B4284" s="832" t="s">
        <v>2982</v>
      </c>
      <c r="C4284" s="832" t="s">
        <v>3001</v>
      </c>
      <c r="D4284" s="833" t="s">
        <v>6903</v>
      </c>
      <c r="E4284" s="834" t="s">
        <v>3062</v>
      </c>
      <c r="F4284" s="832" t="s">
        <v>2984</v>
      </c>
      <c r="G4284" s="832" t="s">
        <v>3551</v>
      </c>
      <c r="H4284" s="832" t="s">
        <v>630</v>
      </c>
      <c r="I4284" s="832" t="s">
        <v>3552</v>
      </c>
      <c r="J4284" s="832" t="s">
        <v>3553</v>
      </c>
      <c r="K4284" s="832" t="s">
        <v>3554</v>
      </c>
      <c r="L4284" s="835">
        <v>5336.52</v>
      </c>
      <c r="M4284" s="835">
        <v>10673.04</v>
      </c>
      <c r="N4284" s="832">
        <v>2</v>
      </c>
      <c r="O4284" s="836">
        <v>1</v>
      </c>
      <c r="P4284" s="835">
        <v>10673.04</v>
      </c>
      <c r="Q4284" s="837">
        <v>1</v>
      </c>
      <c r="R4284" s="832">
        <v>2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10</v>
      </c>
      <c r="B4285" s="832" t="s">
        <v>2982</v>
      </c>
      <c r="C4285" s="832" t="s">
        <v>3001</v>
      </c>
      <c r="D4285" s="833" t="s">
        <v>6903</v>
      </c>
      <c r="E4285" s="834" t="s">
        <v>3062</v>
      </c>
      <c r="F4285" s="832" t="s">
        <v>2984</v>
      </c>
      <c r="G4285" s="832" t="s">
        <v>3107</v>
      </c>
      <c r="H4285" s="832" t="s">
        <v>630</v>
      </c>
      <c r="I4285" s="832" t="s">
        <v>4398</v>
      </c>
      <c r="J4285" s="832" t="s">
        <v>3287</v>
      </c>
      <c r="K4285" s="832" t="s">
        <v>3110</v>
      </c>
      <c r="L4285" s="835">
        <v>207.45</v>
      </c>
      <c r="M4285" s="835">
        <v>414.9</v>
      </c>
      <c r="N4285" s="832">
        <v>2</v>
      </c>
      <c r="O4285" s="836">
        <v>0.5</v>
      </c>
      <c r="P4285" s="835">
        <v>414.9</v>
      </c>
      <c r="Q4285" s="837">
        <v>1</v>
      </c>
      <c r="R4285" s="832">
        <v>2</v>
      </c>
      <c r="S4285" s="837">
        <v>1</v>
      </c>
      <c r="T4285" s="836">
        <v>0.5</v>
      </c>
      <c r="U4285" s="838">
        <v>1</v>
      </c>
    </row>
    <row r="4286" spans="1:21" ht="14.4" customHeight="1" x14ac:dyDescent="0.3">
      <c r="A4286" s="831">
        <v>10</v>
      </c>
      <c r="B4286" s="832" t="s">
        <v>2982</v>
      </c>
      <c r="C4286" s="832" t="s">
        <v>3001</v>
      </c>
      <c r="D4286" s="833" t="s">
        <v>6903</v>
      </c>
      <c r="E4286" s="834" t="s">
        <v>3062</v>
      </c>
      <c r="F4286" s="832" t="s">
        <v>2984</v>
      </c>
      <c r="G4286" s="832" t="s">
        <v>3107</v>
      </c>
      <c r="H4286" s="832" t="s">
        <v>630</v>
      </c>
      <c r="I4286" s="832" t="s">
        <v>3810</v>
      </c>
      <c r="J4286" s="832" t="s">
        <v>3287</v>
      </c>
      <c r="K4286" s="832" t="s">
        <v>3811</v>
      </c>
      <c r="L4286" s="835">
        <v>34.57</v>
      </c>
      <c r="M4286" s="835">
        <v>34.57</v>
      </c>
      <c r="N4286" s="832">
        <v>1</v>
      </c>
      <c r="O4286" s="836">
        <v>1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10</v>
      </c>
      <c r="B4287" s="832" t="s">
        <v>2982</v>
      </c>
      <c r="C4287" s="832" t="s">
        <v>3001</v>
      </c>
      <c r="D4287" s="833" t="s">
        <v>6903</v>
      </c>
      <c r="E4287" s="834" t="s">
        <v>3062</v>
      </c>
      <c r="F4287" s="832" t="s">
        <v>2984</v>
      </c>
      <c r="G4287" s="832" t="s">
        <v>3483</v>
      </c>
      <c r="H4287" s="832" t="s">
        <v>630</v>
      </c>
      <c r="I4287" s="832" t="s">
        <v>3484</v>
      </c>
      <c r="J4287" s="832" t="s">
        <v>1409</v>
      </c>
      <c r="K4287" s="832" t="s">
        <v>3485</v>
      </c>
      <c r="L4287" s="835">
        <v>344</v>
      </c>
      <c r="M4287" s="835">
        <v>688</v>
      </c>
      <c r="N4287" s="832">
        <v>2</v>
      </c>
      <c r="O4287" s="836">
        <v>1.5</v>
      </c>
      <c r="P4287" s="835">
        <v>688</v>
      </c>
      <c r="Q4287" s="837">
        <v>1</v>
      </c>
      <c r="R4287" s="832">
        <v>2</v>
      </c>
      <c r="S4287" s="837">
        <v>1</v>
      </c>
      <c r="T4287" s="836">
        <v>1.5</v>
      </c>
      <c r="U4287" s="838">
        <v>1</v>
      </c>
    </row>
    <row r="4288" spans="1:21" ht="14.4" customHeight="1" x14ac:dyDescent="0.3">
      <c r="A4288" s="831">
        <v>10</v>
      </c>
      <c r="B4288" s="832" t="s">
        <v>2982</v>
      </c>
      <c r="C4288" s="832" t="s">
        <v>3001</v>
      </c>
      <c r="D4288" s="833" t="s">
        <v>6903</v>
      </c>
      <c r="E4288" s="834" t="s">
        <v>3062</v>
      </c>
      <c r="F4288" s="832" t="s">
        <v>2984</v>
      </c>
      <c r="G4288" s="832" t="s">
        <v>3782</v>
      </c>
      <c r="H4288" s="832" t="s">
        <v>630</v>
      </c>
      <c r="I4288" s="832" t="s">
        <v>4786</v>
      </c>
      <c r="J4288" s="832" t="s">
        <v>1250</v>
      </c>
      <c r="K4288" s="832" t="s">
        <v>4787</v>
      </c>
      <c r="L4288" s="835">
        <v>47.47</v>
      </c>
      <c r="M4288" s="835">
        <v>47.47</v>
      </c>
      <c r="N4288" s="832">
        <v>1</v>
      </c>
      <c r="O4288" s="836">
        <v>1</v>
      </c>
      <c r="P4288" s="835">
        <v>47.47</v>
      </c>
      <c r="Q4288" s="837">
        <v>1</v>
      </c>
      <c r="R4288" s="832">
        <v>1</v>
      </c>
      <c r="S4288" s="837">
        <v>1</v>
      </c>
      <c r="T4288" s="836">
        <v>1</v>
      </c>
      <c r="U4288" s="838">
        <v>1</v>
      </c>
    </row>
    <row r="4289" spans="1:21" ht="14.4" customHeight="1" x14ac:dyDescent="0.3">
      <c r="A4289" s="831">
        <v>10</v>
      </c>
      <c r="B4289" s="832" t="s">
        <v>2982</v>
      </c>
      <c r="C4289" s="832" t="s">
        <v>3001</v>
      </c>
      <c r="D4289" s="833" t="s">
        <v>6903</v>
      </c>
      <c r="E4289" s="834" t="s">
        <v>3062</v>
      </c>
      <c r="F4289" s="832" t="s">
        <v>2984</v>
      </c>
      <c r="G4289" s="832" t="s">
        <v>3782</v>
      </c>
      <c r="H4289" s="832" t="s">
        <v>630</v>
      </c>
      <c r="I4289" s="832" t="s">
        <v>4879</v>
      </c>
      <c r="J4289" s="832" t="s">
        <v>4880</v>
      </c>
      <c r="K4289" s="832" t="s">
        <v>4881</v>
      </c>
      <c r="L4289" s="835">
        <v>0</v>
      </c>
      <c r="M4289" s="835">
        <v>0</v>
      </c>
      <c r="N4289" s="832">
        <v>1</v>
      </c>
      <c r="O4289" s="836">
        <v>1</v>
      </c>
      <c r="P4289" s="835">
        <v>0</v>
      </c>
      <c r="Q4289" s="837"/>
      <c r="R4289" s="832">
        <v>1</v>
      </c>
      <c r="S4289" s="837">
        <v>1</v>
      </c>
      <c r="T4289" s="836">
        <v>1</v>
      </c>
      <c r="U4289" s="838">
        <v>1</v>
      </c>
    </row>
    <row r="4290" spans="1:21" ht="14.4" customHeight="1" x14ac:dyDescent="0.3">
      <c r="A4290" s="831">
        <v>10</v>
      </c>
      <c r="B4290" s="832" t="s">
        <v>2982</v>
      </c>
      <c r="C4290" s="832" t="s">
        <v>3001</v>
      </c>
      <c r="D4290" s="833" t="s">
        <v>6903</v>
      </c>
      <c r="E4290" s="834" t="s">
        <v>3062</v>
      </c>
      <c r="F4290" s="832" t="s">
        <v>2984</v>
      </c>
      <c r="G4290" s="832" t="s">
        <v>3293</v>
      </c>
      <c r="H4290" s="832" t="s">
        <v>630</v>
      </c>
      <c r="I4290" s="832" t="s">
        <v>3294</v>
      </c>
      <c r="J4290" s="832" t="s">
        <v>778</v>
      </c>
      <c r="K4290" s="832" t="s">
        <v>781</v>
      </c>
      <c r="L4290" s="835">
        <v>0</v>
      </c>
      <c r="M4290" s="835">
        <v>0</v>
      </c>
      <c r="N4290" s="832">
        <v>1</v>
      </c>
      <c r="O4290" s="836">
        <v>0.5</v>
      </c>
      <c r="P4290" s="835">
        <v>0</v>
      </c>
      <c r="Q4290" s="837"/>
      <c r="R4290" s="832">
        <v>1</v>
      </c>
      <c r="S4290" s="837">
        <v>1</v>
      </c>
      <c r="T4290" s="836">
        <v>0.5</v>
      </c>
      <c r="U4290" s="838">
        <v>1</v>
      </c>
    </row>
    <row r="4291" spans="1:21" ht="14.4" customHeight="1" x14ac:dyDescent="0.3">
      <c r="A4291" s="831">
        <v>10</v>
      </c>
      <c r="B4291" s="832" t="s">
        <v>2982</v>
      </c>
      <c r="C4291" s="832" t="s">
        <v>3001</v>
      </c>
      <c r="D4291" s="833" t="s">
        <v>6903</v>
      </c>
      <c r="E4291" s="834" t="s">
        <v>3062</v>
      </c>
      <c r="F4291" s="832" t="s">
        <v>2984</v>
      </c>
      <c r="G4291" s="832" t="s">
        <v>4813</v>
      </c>
      <c r="H4291" s="832" t="s">
        <v>630</v>
      </c>
      <c r="I4291" s="832" t="s">
        <v>4839</v>
      </c>
      <c r="J4291" s="832" t="s">
        <v>754</v>
      </c>
      <c r="K4291" s="832" t="s">
        <v>4840</v>
      </c>
      <c r="L4291" s="835">
        <v>736.33</v>
      </c>
      <c r="M4291" s="835">
        <v>3681.65</v>
      </c>
      <c r="N4291" s="832">
        <v>5</v>
      </c>
      <c r="O4291" s="836">
        <v>3</v>
      </c>
      <c r="P4291" s="835">
        <v>2945.32</v>
      </c>
      <c r="Q4291" s="837">
        <v>0.8</v>
      </c>
      <c r="R4291" s="832">
        <v>4</v>
      </c>
      <c r="S4291" s="837">
        <v>0.8</v>
      </c>
      <c r="T4291" s="836">
        <v>2</v>
      </c>
      <c r="U4291" s="838">
        <v>0.66666666666666663</v>
      </c>
    </row>
    <row r="4292" spans="1:21" ht="14.4" customHeight="1" x14ac:dyDescent="0.3">
      <c r="A4292" s="831">
        <v>10</v>
      </c>
      <c r="B4292" s="832" t="s">
        <v>2982</v>
      </c>
      <c r="C4292" s="832" t="s">
        <v>3001</v>
      </c>
      <c r="D4292" s="833" t="s">
        <v>6903</v>
      </c>
      <c r="E4292" s="834" t="s">
        <v>3062</v>
      </c>
      <c r="F4292" s="832" t="s">
        <v>2984</v>
      </c>
      <c r="G4292" s="832" t="s">
        <v>4813</v>
      </c>
      <c r="H4292" s="832" t="s">
        <v>630</v>
      </c>
      <c r="I4292" s="832" t="s">
        <v>6070</v>
      </c>
      <c r="J4292" s="832" t="s">
        <v>754</v>
      </c>
      <c r="K4292" s="832" t="s">
        <v>6071</v>
      </c>
      <c r="L4292" s="835">
        <v>923.74</v>
      </c>
      <c r="M4292" s="835">
        <v>1847.48</v>
      </c>
      <c r="N4292" s="832">
        <v>2</v>
      </c>
      <c r="O4292" s="836">
        <v>1</v>
      </c>
      <c r="P4292" s="835">
        <v>1847.48</v>
      </c>
      <c r="Q4292" s="837">
        <v>1</v>
      </c>
      <c r="R4292" s="832">
        <v>2</v>
      </c>
      <c r="S4292" s="837">
        <v>1</v>
      </c>
      <c r="T4292" s="836">
        <v>1</v>
      </c>
      <c r="U4292" s="838">
        <v>1</v>
      </c>
    </row>
    <row r="4293" spans="1:21" ht="14.4" customHeight="1" x14ac:dyDescent="0.3">
      <c r="A4293" s="831">
        <v>10</v>
      </c>
      <c r="B4293" s="832" t="s">
        <v>2982</v>
      </c>
      <c r="C4293" s="832" t="s">
        <v>3001</v>
      </c>
      <c r="D4293" s="833" t="s">
        <v>6903</v>
      </c>
      <c r="E4293" s="834" t="s">
        <v>3062</v>
      </c>
      <c r="F4293" s="832" t="s">
        <v>2984</v>
      </c>
      <c r="G4293" s="832" t="s">
        <v>4813</v>
      </c>
      <c r="H4293" s="832" t="s">
        <v>630</v>
      </c>
      <c r="I4293" s="832" t="s">
        <v>4814</v>
      </c>
      <c r="J4293" s="832" t="s">
        <v>754</v>
      </c>
      <c r="K4293" s="832" t="s">
        <v>4815</v>
      </c>
      <c r="L4293" s="835">
        <v>368.16</v>
      </c>
      <c r="M4293" s="835">
        <v>736.32</v>
      </c>
      <c r="N4293" s="832">
        <v>2</v>
      </c>
      <c r="O4293" s="836">
        <v>1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10</v>
      </c>
      <c r="B4294" s="832" t="s">
        <v>2982</v>
      </c>
      <c r="C4294" s="832" t="s">
        <v>3001</v>
      </c>
      <c r="D4294" s="833" t="s">
        <v>6903</v>
      </c>
      <c r="E4294" s="834" t="s">
        <v>3062</v>
      </c>
      <c r="F4294" s="832" t="s">
        <v>2984</v>
      </c>
      <c r="G4294" s="832" t="s">
        <v>3980</v>
      </c>
      <c r="H4294" s="832" t="s">
        <v>689</v>
      </c>
      <c r="I4294" s="832" t="s">
        <v>2608</v>
      </c>
      <c r="J4294" s="832" t="s">
        <v>1704</v>
      </c>
      <c r="K4294" s="832" t="s">
        <v>2609</v>
      </c>
      <c r="L4294" s="835">
        <v>3231.81</v>
      </c>
      <c r="M4294" s="835">
        <v>3231.81</v>
      </c>
      <c r="N4294" s="832">
        <v>1</v>
      </c>
      <c r="O4294" s="836">
        <v>0.5</v>
      </c>
      <c r="P4294" s="835">
        <v>3231.81</v>
      </c>
      <c r="Q4294" s="837">
        <v>1</v>
      </c>
      <c r="R4294" s="832">
        <v>1</v>
      </c>
      <c r="S4294" s="837">
        <v>1</v>
      </c>
      <c r="T4294" s="836">
        <v>0.5</v>
      </c>
      <c r="U4294" s="838">
        <v>1</v>
      </c>
    </row>
    <row r="4295" spans="1:21" ht="14.4" customHeight="1" x14ac:dyDescent="0.3">
      <c r="A4295" s="831">
        <v>10</v>
      </c>
      <c r="B4295" s="832" t="s">
        <v>2982</v>
      </c>
      <c r="C4295" s="832" t="s">
        <v>3001</v>
      </c>
      <c r="D4295" s="833" t="s">
        <v>6903</v>
      </c>
      <c r="E4295" s="834" t="s">
        <v>3062</v>
      </c>
      <c r="F4295" s="832" t="s">
        <v>2984</v>
      </c>
      <c r="G4295" s="832" t="s">
        <v>4816</v>
      </c>
      <c r="H4295" s="832" t="s">
        <v>689</v>
      </c>
      <c r="I4295" s="832" t="s">
        <v>4817</v>
      </c>
      <c r="J4295" s="832" t="s">
        <v>2873</v>
      </c>
      <c r="K4295" s="832" t="s">
        <v>4818</v>
      </c>
      <c r="L4295" s="835">
        <v>668.54</v>
      </c>
      <c r="M4295" s="835">
        <v>668.54</v>
      </c>
      <c r="N4295" s="832">
        <v>1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10</v>
      </c>
      <c r="B4296" s="832" t="s">
        <v>2982</v>
      </c>
      <c r="C4296" s="832" t="s">
        <v>3001</v>
      </c>
      <c r="D4296" s="833" t="s">
        <v>6903</v>
      </c>
      <c r="E4296" s="834" t="s">
        <v>3062</v>
      </c>
      <c r="F4296" s="832" t="s">
        <v>2984</v>
      </c>
      <c r="G4296" s="832" t="s">
        <v>4816</v>
      </c>
      <c r="H4296" s="832" t="s">
        <v>689</v>
      </c>
      <c r="I4296" s="832" t="s">
        <v>2872</v>
      </c>
      <c r="J4296" s="832" t="s">
        <v>2873</v>
      </c>
      <c r="K4296" s="832" t="s">
        <v>2874</v>
      </c>
      <c r="L4296" s="835">
        <v>668.54</v>
      </c>
      <c r="M4296" s="835">
        <v>2005.62</v>
      </c>
      <c r="N4296" s="832">
        <v>3</v>
      </c>
      <c r="O4296" s="836">
        <v>2.5</v>
      </c>
      <c r="P4296" s="835">
        <v>2005.62</v>
      </c>
      <c r="Q4296" s="837">
        <v>1</v>
      </c>
      <c r="R4296" s="832">
        <v>3</v>
      </c>
      <c r="S4296" s="837">
        <v>1</v>
      </c>
      <c r="T4296" s="836">
        <v>2.5</v>
      </c>
      <c r="U4296" s="838">
        <v>1</v>
      </c>
    </row>
    <row r="4297" spans="1:21" ht="14.4" customHeight="1" x14ac:dyDescent="0.3">
      <c r="A4297" s="831">
        <v>10</v>
      </c>
      <c r="B4297" s="832" t="s">
        <v>2982</v>
      </c>
      <c r="C4297" s="832" t="s">
        <v>3001</v>
      </c>
      <c r="D4297" s="833" t="s">
        <v>6903</v>
      </c>
      <c r="E4297" s="834" t="s">
        <v>3062</v>
      </c>
      <c r="F4297" s="832" t="s">
        <v>2984</v>
      </c>
      <c r="G4297" s="832" t="s">
        <v>3320</v>
      </c>
      <c r="H4297" s="832" t="s">
        <v>630</v>
      </c>
      <c r="I4297" s="832" t="s">
        <v>3817</v>
      </c>
      <c r="J4297" s="832" t="s">
        <v>2217</v>
      </c>
      <c r="K4297" s="832" t="s">
        <v>3322</v>
      </c>
      <c r="L4297" s="835">
        <v>107.27</v>
      </c>
      <c r="M4297" s="835">
        <v>107.27</v>
      </c>
      <c r="N4297" s="832">
        <v>1</v>
      </c>
      <c r="O4297" s="836">
        <v>0.5</v>
      </c>
      <c r="P4297" s="835">
        <v>107.27</v>
      </c>
      <c r="Q4297" s="837">
        <v>1</v>
      </c>
      <c r="R4297" s="832">
        <v>1</v>
      </c>
      <c r="S4297" s="837">
        <v>1</v>
      </c>
      <c r="T4297" s="836">
        <v>0.5</v>
      </c>
      <c r="U4297" s="838">
        <v>1</v>
      </c>
    </row>
    <row r="4298" spans="1:21" ht="14.4" customHeight="1" x14ac:dyDescent="0.3">
      <c r="A4298" s="831">
        <v>10</v>
      </c>
      <c r="B4298" s="832" t="s">
        <v>2982</v>
      </c>
      <c r="C4298" s="832" t="s">
        <v>3001</v>
      </c>
      <c r="D4298" s="833" t="s">
        <v>6903</v>
      </c>
      <c r="E4298" s="834" t="s">
        <v>3062</v>
      </c>
      <c r="F4298" s="832" t="s">
        <v>2984</v>
      </c>
      <c r="G4298" s="832" t="s">
        <v>4215</v>
      </c>
      <c r="H4298" s="832" t="s">
        <v>630</v>
      </c>
      <c r="I4298" s="832" t="s">
        <v>4849</v>
      </c>
      <c r="J4298" s="832" t="s">
        <v>1961</v>
      </c>
      <c r="K4298" s="832" t="s">
        <v>4374</v>
      </c>
      <c r="L4298" s="835">
        <v>79.64</v>
      </c>
      <c r="M4298" s="835">
        <v>79.64</v>
      </c>
      <c r="N4298" s="832">
        <v>1</v>
      </c>
      <c r="O4298" s="836">
        <v>1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10</v>
      </c>
      <c r="B4299" s="832" t="s">
        <v>2982</v>
      </c>
      <c r="C4299" s="832" t="s">
        <v>3001</v>
      </c>
      <c r="D4299" s="833" t="s">
        <v>6903</v>
      </c>
      <c r="E4299" s="834" t="s">
        <v>3062</v>
      </c>
      <c r="F4299" s="832" t="s">
        <v>2984</v>
      </c>
      <c r="G4299" s="832" t="s">
        <v>3120</v>
      </c>
      <c r="H4299" s="832" t="s">
        <v>630</v>
      </c>
      <c r="I4299" s="832" t="s">
        <v>3121</v>
      </c>
      <c r="J4299" s="832" t="s">
        <v>1060</v>
      </c>
      <c r="K4299" s="832" t="s">
        <v>3122</v>
      </c>
      <c r="L4299" s="835">
        <v>89.91</v>
      </c>
      <c r="M4299" s="835">
        <v>179.82</v>
      </c>
      <c r="N4299" s="832">
        <v>2</v>
      </c>
      <c r="O4299" s="836">
        <v>1.5</v>
      </c>
      <c r="P4299" s="835">
        <v>89.91</v>
      </c>
      <c r="Q4299" s="837">
        <v>0.5</v>
      </c>
      <c r="R4299" s="832">
        <v>1</v>
      </c>
      <c r="S4299" s="837">
        <v>0.5</v>
      </c>
      <c r="T4299" s="836">
        <v>0.5</v>
      </c>
      <c r="U4299" s="838">
        <v>0.33333333333333331</v>
      </c>
    </row>
    <row r="4300" spans="1:21" ht="14.4" customHeight="1" x14ac:dyDescent="0.3">
      <c r="A4300" s="831">
        <v>10</v>
      </c>
      <c r="B4300" s="832" t="s">
        <v>2982</v>
      </c>
      <c r="C4300" s="832" t="s">
        <v>3001</v>
      </c>
      <c r="D4300" s="833" t="s">
        <v>6903</v>
      </c>
      <c r="E4300" s="834" t="s">
        <v>3062</v>
      </c>
      <c r="F4300" s="832" t="s">
        <v>2984</v>
      </c>
      <c r="G4300" s="832" t="s">
        <v>3123</v>
      </c>
      <c r="H4300" s="832" t="s">
        <v>630</v>
      </c>
      <c r="I4300" s="832" t="s">
        <v>3895</v>
      </c>
      <c r="J4300" s="832" t="s">
        <v>1046</v>
      </c>
      <c r="K4300" s="832" t="s">
        <v>2312</v>
      </c>
      <c r="L4300" s="835">
        <v>46.57</v>
      </c>
      <c r="M4300" s="835">
        <v>46.57</v>
      </c>
      <c r="N4300" s="832">
        <v>1</v>
      </c>
      <c r="O4300" s="836">
        <v>0.5</v>
      </c>
      <c r="P4300" s="835">
        <v>46.57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" customHeight="1" x14ac:dyDescent="0.3">
      <c r="A4301" s="831">
        <v>10</v>
      </c>
      <c r="B4301" s="832" t="s">
        <v>2982</v>
      </c>
      <c r="C4301" s="832" t="s">
        <v>3001</v>
      </c>
      <c r="D4301" s="833" t="s">
        <v>6903</v>
      </c>
      <c r="E4301" s="834" t="s">
        <v>3062</v>
      </c>
      <c r="F4301" s="832" t="s">
        <v>2984</v>
      </c>
      <c r="G4301" s="832" t="s">
        <v>3334</v>
      </c>
      <c r="H4301" s="832" t="s">
        <v>630</v>
      </c>
      <c r="I4301" s="832" t="s">
        <v>4020</v>
      </c>
      <c r="J4301" s="832" t="s">
        <v>3336</v>
      </c>
      <c r="K4301" s="832" t="s">
        <v>4021</v>
      </c>
      <c r="L4301" s="835">
        <v>132.97999999999999</v>
      </c>
      <c r="M4301" s="835">
        <v>265.95999999999998</v>
      </c>
      <c r="N4301" s="832">
        <v>2</v>
      </c>
      <c r="O4301" s="836">
        <v>0.5</v>
      </c>
      <c r="P4301" s="835">
        <v>265.95999999999998</v>
      </c>
      <c r="Q4301" s="837">
        <v>1</v>
      </c>
      <c r="R4301" s="832">
        <v>2</v>
      </c>
      <c r="S4301" s="837">
        <v>1</v>
      </c>
      <c r="T4301" s="836">
        <v>0.5</v>
      </c>
      <c r="U4301" s="838">
        <v>1</v>
      </c>
    </row>
    <row r="4302" spans="1:21" ht="14.4" customHeight="1" x14ac:dyDescent="0.3">
      <c r="A4302" s="831">
        <v>10</v>
      </c>
      <c r="B4302" s="832" t="s">
        <v>2982</v>
      </c>
      <c r="C4302" s="832" t="s">
        <v>3001</v>
      </c>
      <c r="D4302" s="833" t="s">
        <v>6903</v>
      </c>
      <c r="E4302" s="834" t="s">
        <v>3062</v>
      </c>
      <c r="F4302" s="832" t="s">
        <v>2984</v>
      </c>
      <c r="G4302" s="832" t="s">
        <v>3757</v>
      </c>
      <c r="H4302" s="832" t="s">
        <v>630</v>
      </c>
      <c r="I4302" s="832" t="s">
        <v>3827</v>
      </c>
      <c r="J4302" s="832" t="s">
        <v>1395</v>
      </c>
      <c r="K4302" s="832" t="s">
        <v>3828</v>
      </c>
      <c r="L4302" s="835">
        <v>0</v>
      </c>
      <c r="M4302" s="835">
        <v>0</v>
      </c>
      <c r="N4302" s="832">
        <v>1</v>
      </c>
      <c r="O4302" s="836">
        <v>0.5</v>
      </c>
      <c r="P4302" s="835">
        <v>0</v>
      </c>
      <c r="Q4302" s="837"/>
      <c r="R4302" s="832">
        <v>1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10</v>
      </c>
      <c r="B4303" s="832" t="s">
        <v>2982</v>
      </c>
      <c r="C4303" s="832" t="s">
        <v>3001</v>
      </c>
      <c r="D4303" s="833" t="s">
        <v>6903</v>
      </c>
      <c r="E4303" s="834" t="s">
        <v>3062</v>
      </c>
      <c r="F4303" s="832" t="s">
        <v>2984</v>
      </c>
      <c r="G4303" s="832" t="s">
        <v>4859</v>
      </c>
      <c r="H4303" s="832" t="s">
        <v>630</v>
      </c>
      <c r="I4303" s="832" t="s">
        <v>4860</v>
      </c>
      <c r="J4303" s="832" t="s">
        <v>850</v>
      </c>
      <c r="K4303" s="832" t="s">
        <v>3447</v>
      </c>
      <c r="L4303" s="835">
        <v>0</v>
      </c>
      <c r="M4303" s="835">
        <v>0</v>
      </c>
      <c r="N4303" s="832">
        <v>3</v>
      </c>
      <c r="O4303" s="836">
        <v>2.5</v>
      </c>
      <c r="P4303" s="835">
        <v>0</v>
      </c>
      <c r="Q4303" s="837"/>
      <c r="R4303" s="832">
        <v>2</v>
      </c>
      <c r="S4303" s="837">
        <v>0.66666666666666663</v>
      </c>
      <c r="T4303" s="836">
        <v>1.5</v>
      </c>
      <c r="U4303" s="838">
        <v>0.6</v>
      </c>
    </row>
    <row r="4304" spans="1:21" ht="14.4" customHeight="1" x14ac:dyDescent="0.3">
      <c r="A4304" s="831">
        <v>10</v>
      </c>
      <c r="B4304" s="832" t="s">
        <v>2982</v>
      </c>
      <c r="C4304" s="832" t="s">
        <v>3001</v>
      </c>
      <c r="D4304" s="833" t="s">
        <v>6903</v>
      </c>
      <c r="E4304" s="834" t="s">
        <v>3062</v>
      </c>
      <c r="F4304" s="832" t="s">
        <v>2984</v>
      </c>
      <c r="G4304" s="832" t="s">
        <v>4305</v>
      </c>
      <c r="H4304" s="832" t="s">
        <v>630</v>
      </c>
      <c r="I4304" s="832" t="s">
        <v>4306</v>
      </c>
      <c r="J4304" s="832" t="s">
        <v>2002</v>
      </c>
      <c r="K4304" s="832" t="s">
        <v>4307</v>
      </c>
      <c r="L4304" s="835">
        <v>2252.17</v>
      </c>
      <c r="M4304" s="835">
        <v>6756.51</v>
      </c>
      <c r="N4304" s="832">
        <v>3</v>
      </c>
      <c r="O4304" s="836">
        <v>2.5</v>
      </c>
      <c r="P4304" s="835">
        <v>6756.51</v>
      </c>
      <c r="Q4304" s="837">
        <v>1</v>
      </c>
      <c r="R4304" s="832">
        <v>3</v>
      </c>
      <c r="S4304" s="837">
        <v>1</v>
      </c>
      <c r="T4304" s="836">
        <v>2.5</v>
      </c>
      <c r="U4304" s="838">
        <v>1</v>
      </c>
    </row>
    <row r="4305" spans="1:21" ht="14.4" customHeight="1" x14ac:dyDescent="0.3">
      <c r="A4305" s="831">
        <v>10</v>
      </c>
      <c r="B4305" s="832" t="s">
        <v>2982</v>
      </c>
      <c r="C4305" s="832" t="s">
        <v>3001</v>
      </c>
      <c r="D4305" s="833" t="s">
        <v>6903</v>
      </c>
      <c r="E4305" s="834" t="s">
        <v>3062</v>
      </c>
      <c r="F4305" s="832" t="s">
        <v>2984</v>
      </c>
      <c r="G4305" s="832" t="s">
        <v>3137</v>
      </c>
      <c r="H4305" s="832" t="s">
        <v>630</v>
      </c>
      <c r="I4305" s="832" t="s">
        <v>4828</v>
      </c>
      <c r="J4305" s="832" t="s">
        <v>1769</v>
      </c>
      <c r="K4305" s="832" t="s">
        <v>3407</v>
      </c>
      <c r="L4305" s="835">
        <v>285.89</v>
      </c>
      <c r="M4305" s="835">
        <v>285.89</v>
      </c>
      <c r="N4305" s="832">
        <v>1</v>
      </c>
      <c r="O4305" s="836">
        <v>0.5</v>
      </c>
      <c r="P4305" s="835">
        <v>285.89</v>
      </c>
      <c r="Q4305" s="837">
        <v>1</v>
      </c>
      <c r="R4305" s="832">
        <v>1</v>
      </c>
      <c r="S4305" s="837">
        <v>1</v>
      </c>
      <c r="T4305" s="836">
        <v>0.5</v>
      </c>
      <c r="U4305" s="838">
        <v>1</v>
      </c>
    </row>
    <row r="4306" spans="1:21" ht="14.4" customHeight="1" x14ac:dyDescent="0.3">
      <c r="A4306" s="831">
        <v>10</v>
      </c>
      <c r="B4306" s="832" t="s">
        <v>2982</v>
      </c>
      <c r="C4306" s="832" t="s">
        <v>3001</v>
      </c>
      <c r="D4306" s="833" t="s">
        <v>6903</v>
      </c>
      <c r="E4306" s="834" t="s">
        <v>3062</v>
      </c>
      <c r="F4306" s="832" t="s">
        <v>2984</v>
      </c>
      <c r="G4306" s="832" t="s">
        <v>3137</v>
      </c>
      <c r="H4306" s="832" t="s">
        <v>630</v>
      </c>
      <c r="I4306" s="832" t="s">
        <v>6142</v>
      </c>
      <c r="J4306" s="832" t="s">
        <v>1769</v>
      </c>
      <c r="K4306" s="832" t="s">
        <v>3248</v>
      </c>
      <c r="L4306" s="835">
        <v>0</v>
      </c>
      <c r="M4306" s="835">
        <v>0</v>
      </c>
      <c r="N4306" s="832">
        <v>1</v>
      </c>
      <c r="O4306" s="836">
        <v>1</v>
      </c>
      <c r="P4306" s="835">
        <v>0</v>
      </c>
      <c r="Q4306" s="837"/>
      <c r="R4306" s="832">
        <v>1</v>
      </c>
      <c r="S4306" s="837">
        <v>1</v>
      </c>
      <c r="T4306" s="836">
        <v>1</v>
      </c>
      <c r="U4306" s="838">
        <v>1</v>
      </c>
    </row>
    <row r="4307" spans="1:21" ht="14.4" customHeight="1" x14ac:dyDescent="0.3">
      <c r="A4307" s="831">
        <v>10</v>
      </c>
      <c r="B4307" s="832" t="s">
        <v>2982</v>
      </c>
      <c r="C4307" s="832" t="s">
        <v>3001</v>
      </c>
      <c r="D4307" s="833" t="s">
        <v>6903</v>
      </c>
      <c r="E4307" s="834" t="s">
        <v>3062</v>
      </c>
      <c r="F4307" s="832" t="s">
        <v>2984</v>
      </c>
      <c r="G4307" s="832" t="s">
        <v>3137</v>
      </c>
      <c r="H4307" s="832" t="s">
        <v>630</v>
      </c>
      <c r="I4307" s="832" t="s">
        <v>6143</v>
      </c>
      <c r="J4307" s="832" t="s">
        <v>1769</v>
      </c>
      <c r="K4307" s="832" t="s">
        <v>3307</v>
      </c>
      <c r="L4307" s="835">
        <v>0</v>
      </c>
      <c r="M4307" s="835">
        <v>0</v>
      </c>
      <c r="N4307" s="832">
        <v>1</v>
      </c>
      <c r="O4307" s="836">
        <v>1</v>
      </c>
      <c r="P4307" s="835">
        <v>0</v>
      </c>
      <c r="Q4307" s="837"/>
      <c r="R4307" s="832">
        <v>1</v>
      </c>
      <c r="S4307" s="837">
        <v>1</v>
      </c>
      <c r="T4307" s="836">
        <v>1</v>
      </c>
      <c r="U4307" s="838">
        <v>1</v>
      </c>
    </row>
    <row r="4308" spans="1:21" ht="14.4" customHeight="1" x14ac:dyDescent="0.3">
      <c r="A4308" s="831">
        <v>10</v>
      </c>
      <c r="B4308" s="832" t="s">
        <v>2982</v>
      </c>
      <c r="C4308" s="832" t="s">
        <v>3001</v>
      </c>
      <c r="D4308" s="833" t="s">
        <v>6903</v>
      </c>
      <c r="E4308" s="834" t="s">
        <v>3062</v>
      </c>
      <c r="F4308" s="832" t="s">
        <v>2984</v>
      </c>
      <c r="G4308" s="832" t="s">
        <v>3690</v>
      </c>
      <c r="H4308" s="832" t="s">
        <v>630</v>
      </c>
      <c r="I4308" s="832" t="s">
        <v>3691</v>
      </c>
      <c r="J4308" s="832" t="s">
        <v>3692</v>
      </c>
      <c r="K4308" s="832" t="s">
        <v>1859</v>
      </c>
      <c r="L4308" s="835">
        <v>109.97</v>
      </c>
      <c r="M4308" s="835">
        <v>109.97</v>
      </c>
      <c r="N4308" s="832">
        <v>1</v>
      </c>
      <c r="O4308" s="836">
        <v>0.5</v>
      </c>
      <c r="P4308" s="835">
        <v>109.97</v>
      </c>
      <c r="Q4308" s="837">
        <v>1</v>
      </c>
      <c r="R4308" s="832">
        <v>1</v>
      </c>
      <c r="S4308" s="837">
        <v>1</v>
      </c>
      <c r="T4308" s="836">
        <v>0.5</v>
      </c>
      <c r="U4308" s="838">
        <v>1</v>
      </c>
    </row>
    <row r="4309" spans="1:21" ht="14.4" customHeight="1" x14ac:dyDescent="0.3">
      <c r="A4309" s="831">
        <v>10</v>
      </c>
      <c r="B4309" s="832" t="s">
        <v>2982</v>
      </c>
      <c r="C4309" s="832" t="s">
        <v>3001</v>
      </c>
      <c r="D4309" s="833" t="s">
        <v>6903</v>
      </c>
      <c r="E4309" s="834" t="s">
        <v>3062</v>
      </c>
      <c r="F4309" s="832" t="s">
        <v>2984</v>
      </c>
      <c r="G4309" s="832" t="s">
        <v>3690</v>
      </c>
      <c r="H4309" s="832" t="s">
        <v>689</v>
      </c>
      <c r="I4309" s="832" t="s">
        <v>6144</v>
      </c>
      <c r="J4309" s="832" t="s">
        <v>6145</v>
      </c>
      <c r="K4309" s="832" t="s">
        <v>2495</v>
      </c>
      <c r="L4309" s="835">
        <v>54.99</v>
      </c>
      <c r="M4309" s="835">
        <v>109.98</v>
      </c>
      <c r="N4309" s="832">
        <v>2</v>
      </c>
      <c r="O4309" s="836">
        <v>0.5</v>
      </c>
      <c r="P4309" s="835">
        <v>109.98</v>
      </c>
      <c r="Q4309" s="837">
        <v>1</v>
      </c>
      <c r="R4309" s="832">
        <v>2</v>
      </c>
      <c r="S4309" s="837">
        <v>1</v>
      </c>
      <c r="T4309" s="836">
        <v>0.5</v>
      </c>
      <c r="U4309" s="838">
        <v>1</v>
      </c>
    </row>
    <row r="4310" spans="1:21" ht="14.4" customHeight="1" x14ac:dyDescent="0.3">
      <c r="A4310" s="831">
        <v>10</v>
      </c>
      <c r="B4310" s="832" t="s">
        <v>2982</v>
      </c>
      <c r="C4310" s="832" t="s">
        <v>3001</v>
      </c>
      <c r="D4310" s="833" t="s">
        <v>6903</v>
      </c>
      <c r="E4310" s="834" t="s">
        <v>3062</v>
      </c>
      <c r="F4310" s="832" t="s">
        <v>2984</v>
      </c>
      <c r="G4310" s="832" t="s">
        <v>4133</v>
      </c>
      <c r="H4310" s="832" t="s">
        <v>630</v>
      </c>
      <c r="I4310" s="832" t="s">
        <v>4451</v>
      </c>
      <c r="J4310" s="832" t="s">
        <v>4452</v>
      </c>
      <c r="K4310" s="832" t="s">
        <v>4136</v>
      </c>
      <c r="L4310" s="835">
        <v>60.88</v>
      </c>
      <c r="M4310" s="835">
        <v>182.64000000000001</v>
      </c>
      <c r="N4310" s="832">
        <v>3</v>
      </c>
      <c r="O4310" s="836">
        <v>0.5</v>
      </c>
      <c r="P4310" s="835">
        <v>182.64000000000001</v>
      </c>
      <c r="Q4310" s="837">
        <v>1</v>
      </c>
      <c r="R4310" s="832">
        <v>3</v>
      </c>
      <c r="S4310" s="837">
        <v>1</v>
      </c>
      <c r="T4310" s="836">
        <v>0.5</v>
      </c>
      <c r="U4310" s="838">
        <v>1</v>
      </c>
    </row>
    <row r="4311" spans="1:21" ht="14.4" customHeight="1" x14ac:dyDescent="0.3">
      <c r="A4311" s="831">
        <v>10</v>
      </c>
      <c r="B4311" s="832" t="s">
        <v>2982</v>
      </c>
      <c r="C4311" s="832" t="s">
        <v>3001</v>
      </c>
      <c r="D4311" s="833" t="s">
        <v>6903</v>
      </c>
      <c r="E4311" s="834" t="s">
        <v>3062</v>
      </c>
      <c r="F4311" s="832" t="s">
        <v>2984</v>
      </c>
      <c r="G4311" s="832" t="s">
        <v>3161</v>
      </c>
      <c r="H4311" s="832" t="s">
        <v>630</v>
      </c>
      <c r="I4311" s="832" t="s">
        <v>3162</v>
      </c>
      <c r="J4311" s="832" t="s">
        <v>1177</v>
      </c>
      <c r="K4311" s="832" t="s">
        <v>3163</v>
      </c>
      <c r="L4311" s="835">
        <v>301.2</v>
      </c>
      <c r="M4311" s="835">
        <v>301.2</v>
      </c>
      <c r="N4311" s="832">
        <v>1</v>
      </c>
      <c r="O4311" s="836">
        <v>0.5</v>
      </c>
      <c r="P4311" s="835">
        <v>301.2</v>
      </c>
      <c r="Q4311" s="837">
        <v>1</v>
      </c>
      <c r="R4311" s="832">
        <v>1</v>
      </c>
      <c r="S4311" s="837">
        <v>1</v>
      </c>
      <c r="T4311" s="836">
        <v>0.5</v>
      </c>
      <c r="U4311" s="838">
        <v>1</v>
      </c>
    </row>
    <row r="4312" spans="1:21" ht="14.4" customHeight="1" x14ac:dyDescent="0.3">
      <c r="A4312" s="831">
        <v>10</v>
      </c>
      <c r="B4312" s="832" t="s">
        <v>2982</v>
      </c>
      <c r="C4312" s="832" t="s">
        <v>3001</v>
      </c>
      <c r="D4312" s="833" t="s">
        <v>6903</v>
      </c>
      <c r="E4312" s="834" t="s">
        <v>3062</v>
      </c>
      <c r="F4312" s="832" t="s">
        <v>2984</v>
      </c>
      <c r="G4312" s="832" t="s">
        <v>3161</v>
      </c>
      <c r="H4312" s="832" t="s">
        <v>630</v>
      </c>
      <c r="I4312" s="832" t="s">
        <v>3162</v>
      </c>
      <c r="J4312" s="832" t="s">
        <v>1177</v>
      </c>
      <c r="K4312" s="832" t="s">
        <v>3163</v>
      </c>
      <c r="L4312" s="835">
        <v>103.67</v>
      </c>
      <c r="M4312" s="835">
        <v>103.67</v>
      </c>
      <c r="N4312" s="832">
        <v>1</v>
      </c>
      <c r="O4312" s="836">
        <v>0.5</v>
      </c>
      <c r="P4312" s="835">
        <v>103.67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10</v>
      </c>
      <c r="B4313" s="832" t="s">
        <v>2982</v>
      </c>
      <c r="C4313" s="832" t="s">
        <v>3001</v>
      </c>
      <c r="D4313" s="833" t="s">
        <v>6903</v>
      </c>
      <c r="E4313" s="834" t="s">
        <v>3062</v>
      </c>
      <c r="F4313" s="832" t="s">
        <v>2984</v>
      </c>
      <c r="G4313" s="832" t="s">
        <v>3383</v>
      </c>
      <c r="H4313" s="832" t="s">
        <v>689</v>
      </c>
      <c r="I4313" s="832" t="s">
        <v>2637</v>
      </c>
      <c r="J4313" s="832" t="s">
        <v>1283</v>
      </c>
      <c r="K4313" s="832" t="s">
        <v>1281</v>
      </c>
      <c r="L4313" s="835">
        <v>130.38999999999999</v>
      </c>
      <c r="M4313" s="835">
        <v>1043.1199999999999</v>
      </c>
      <c r="N4313" s="832">
        <v>8</v>
      </c>
      <c r="O4313" s="836">
        <v>1</v>
      </c>
      <c r="P4313" s="835">
        <v>1043.1199999999999</v>
      </c>
      <c r="Q4313" s="837">
        <v>1</v>
      </c>
      <c r="R4313" s="832">
        <v>8</v>
      </c>
      <c r="S4313" s="837">
        <v>1</v>
      </c>
      <c r="T4313" s="836">
        <v>1</v>
      </c>
      <c r="U4313" s="838">
        <v>1</v>
      </c>
    </row>
    <row r="4314" spans="1:21" ht="14.4" customHeight="1" x14ac:dyDescent="0.3">
      <c r="A4314" s="831">
        <v>10</v>
      </c>
      <c r="B4314" s="832" t="s">
        <v>2982</v>
      </c>
      <c r="C4314" s="832" t="s">
        <v>3001</v>
      </c>
      <c r="D4314" s="833" t="s">
        <v>6903</v>
      </c>
      <c r="E4314" s="834" t="s">
        <v>3062</v>
      </c>
      <c r="F4314" s="832" t="s">
        <v>2984</v>
      </c>
      <c r="G4314" s="832" t="s">
        <v>3383</v>
      </c>
      <c r="H4314" s="832" t="s">
        <v>689</v>
      </c>
      <c r="I4314" s="832" t="s">
        <v>3935</v>
      </c>
      <c r="J4314" s="832" t="s">
        <v>3936</v>
      </c>
      <c r="K4314" s="832" t="s">
        <v>1552</v>
      </c>
      <c r="L4314" s="835">
        <v>129.51</v>
      </c>
      <c r="M4314" s="835">
        <v>388.53</v>
      </c>
      <c r="N4314" s="832">
        <v>3</v>
      </c>
      <c r="O4314" s="836">
        <v>0.5</v>
      </c>
      <c r="P4314" s="835">
        <v>388.53</v>
      </c>
      <c r="Q4314" s="837">
        <v>1</v>
      </c>
      <c r="R4314" s="832">
        <v>3</v>
      </c>
      <c r="S4314" s="837">
        <v>1</v>
      </c>
      <c r="T4314" s="836">
        <v>0.5</v>
      </c>
      <c r="U4314" s="838">
        <v>1</v>
      </c>
    </row>
    <row r="4315" spans="1:21" ht="14.4" customHeight="1" x14ac:dyDescent="0.3">
      <c r="A4315" s="831">
        <v>10</v>
      </c>
      <c r="B4315" s="832" t="s">
        <v>2982</v>
      </c>
      <c r="C4315" s="832" t="s">
        <v>3001</v>
      </c>
      <c r="D4315" s="833" t="s">
        <v>6903</v>
      </c>
      <c r="E4315" s="834" t="s">
        <v>3062</v>
      </c>
      <c r="F4315" s="832" t="s">
        <v>2984</v>
      </c>
      <c r="G4315" s="832" t="s">
        <v>3175</v>
      </c>
      <c r="H4315" s="832" t="s">
        <v>630</v>
      </c>
      <c r="I4315" s="832" t="s">
        <v>3179</v>
      </c>
      <c r="J4315" s="832" t="s">
        <v>3180</v>
      </c>
      <c r="K4315" s="832" t="s">
        <v>3181</v>
      </c>
      <c r="L4315" s="835">
        <v>87.67</v>
      </c>
      <c r="M4315" s="835">
        <v>87.67</v>
      </c>
      <c r="N4315" s="832">
        <v>1</v>
      </c>
      <c r="O4315" s="836">
        <v>1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10</v>
      </c>
      <c r="B4316" s="832" t="s">
        <v>2982</v>
      </c>
      <c r="C4316" s="832" t="s">
        <v>3001</v>
      </c>
      <c r="D4316" s="833" t="s">
        <v>6903</v>
      </c>
      <c r="E4316" s="834" t="s">
        <v>3062</v>
      </c>
      <c r="F4316" s="832" t="s">
        <v>2984</v>
      </c>
      <c r="G4316" s="832" t="s">
        <v>3993</v>
      </c>
      <c r="H4316" s="832" t="s">
        <v>689</v>
      </c>
      <c r="I4316" s="832" t="s">
        <v>2630</v>
      </c>
      <c r="J4316" s="832" t="s">
        <v>2631</v>
      </c>
      <c r="K4316" s="832" t="s">
        <v>2632</v>
      </c>
      <c r="L4316" s="835">
        <v>122.96</v>
      </c>
      <c r="M4316" s="835">
        <v>245.92</v>
      </c>
      <c r="N4316" s="832">
        <v>2</v>
      </c>
      <c r="O4316" s="836">
        <v>2</v>
      </c>
      <c r="P4316" s="835">
        <v>122.96</v>
      </c>
      <c r="Q4316" s="837">
        <v>0.5</v>
      </c>
      <c r="R4316" s="832">
        <v>1</v>
      </c>
      <c r="S4316" s="837">
        <v>0.5</v>
      </c>
      <c r="T4316" s="836">
        <v>1</v>
      </c>
      <c r="U4316" s="838">
        <v>0.5</v>
      </c>
    </row>
    <row r="4317" spans="1:21" ht="14.4" customHeight="1" x14ac:dyDescent="0.3">
      <c r="A4317" s="831">
        <v>10</v>
      </c>
      <c r="B4317" s="832" t="s">
        <v>2982</v>
      </c>
      <c r="C4317" s="832" t="s">
        <v>3001</v>
      </c>
      <c r="D4317" s="833" t="s">
        <v>6903</v>
      </c>
      <c r="E4317" s="834" t="s">
        <v>3062</v>
      </c>
      <c r="F4317" s="832" t="s">
        <v>2984</v>
      </c>
      <c r="G4317" s="832" t="s">
        <v>3425</v>
      </c>
      <c r="H4317" s="832" t="s">
        <v>630</v>
      </c>
      <c r="I4317" s="832" t="s">
        <v>6106</v>
      </c>
      <c r="J4317" s="832" t="s">
        <v>2075</v>
      </c>
      <c r="K4317" s="832" t="s">
        <v>6107</v>
      </c>
      <c r="L4317" s="835">
        <v>66.88</v>
      </c>
      <c r="M4317" s="835">
        <v>200.64</v>
      </c>
      <c r="N4317" s="832">
        <v>3</v>
      </c>
      <c r="O4317" s="836">
        <v>1.5</v>
      </c>
      <c r="P4317" s="835">
        <v>200.64</v>
      </c>
      <c r="Q4317" s="837">
        <v>1</v>
      </c>
      <c r="R4317" s="832">
        <v>3</v>
      </c>
      <c r="S4317" s="837">
        <v>1</v>
      </c>
      <c r="T4317" s="836">
        <v>1.5</v>
      </c>
      <c r="U4317" s="838">
        <v>1</v>
      </c>
    </row>
    <row r="4318" spans="1:21" ht="14.4" customHeight="1" x14ac:dyDescent="0.3">
      <c r="A4318" s="831">
        <v>10</v>
      </c>
      <c r="B4318" s="832" t="s">
        <v>2982</v>
      </c>
      <c r="C4318" s="832" t="s">
        <v>3001</v>
      </c>
      <c r="D4318" s="833" t="s">
        <v>6903</v>
      </c>
      <c r="E4318" s="834" t="s">
        <v>3062</v>
      </c>
      <c r="F4318" s="832" t="s">
        <v>2984</v>
      </c>
      <c r="G4318" s="832" t="s">
        <v>3425</v>
      </c>
      <c r="H4318" s="832" t="s">
        <v>630</v>
      </c>
      <c r="I4318" s="832" t="s">
        <v>3431</v>
      </c>
      <c r="J4318" s="832" t="s">
        <v>1070</v>
      </c>
      <c r="K4318" s="832" t="s">
        <v>3432</v>
      </c>
      <c r="L4318" s="835">
        <v>60.28</v>
      </c>
      <c r="M4318" s="835">
        <v>60.28</v>
      </c>
      <c r="N4318" s="832">
        <v>1</v>
      </c>
      <c r="O4318" s="836">
        <v>1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10</v>
      </c>
      <c r="B4319" s="832" t="s">
        <v>2982</v>
      </c>
      <c r="C4319" s="832" t="s">
        <v>3001</v>
      </c>
      <c r="D4319" s="833" t="s">
        <v>6903</v>
      </c>
      <c r="E4319" s="834" t="s">
        <v>3062</v>
      </c>
      <c r="F4319" s="832" t="s">
        <v>2984</v>
      </c>
      <c r="G4319" s="832" t="s">
        <v>3425</v>
      </c>
      <c r="H4319" s="832" t="s">
        <v>630</v>
      </c>
      <c r="I4319" s="832" t="s">
        <v>3513</v>
      </c>
      <c r="J4319" s="832" t="s">
        <v>743</v>
      </c>
      <c r="K4319" s="832" t="s">
        <v>3514</v>
      </c>
      <c r="L4319" s="835">
        <v>59.56</v>
      </c>
      <c r="M4319" s="835">
        <v>357.36</v>
      </c>
      <c r="N4319" s="832">
        <v>6</v>
      </c>
      <c r="O4319" s="836">
        <v>3.5</v>
      </c>
      <c r="P4319" s="835">
        <v>238.24</v>
      </c>
      <c r="Q4319" s="837">
        <v>0.66666666666666663</v>
      </c>
      <c r="R4319" s="832">
        <v>4</v>
      </c>
      <c r="S4319" s="837">
        <v>0.66666666666666663</v>
      </c>
      <c r="T4319" s="836">
        <v>2.5</v>
      </c>
      <c r="U4319" s="838">
        <v>0.7142857142857143</v>
      </c>
    </row>
    <row r="4320" spans="1:21" ht="14.4" customHeight="1" x14ac:dyDescent="0.3">
      <c r="A4320" s="831">
        <v>10</v>
      </c>
      <c r="B4320" s="832" t="s">
        <v>2982</v>
      </c>
      <c r="C4320" s="832" t="s">
        <v>3001</v>
      </c>
      <c r="D4320" s="833" t="s">
        <v>6903</v>
      </c>
      <c r="E4320" s="834" t="s">
        <v>3062</v>
      </c>
      <c r="F4320" s="832" t="s">
        <v>2984</v>
      </c>
      <c r="G4320" s="832" t="s">
        <v>3694</v>
      </c>
      <c r="H4320" s="832" t="s">
        <v>689</v>
      </c>
      <c r="I4320" s="832" t="s">
        <v>6146</v>
      </c>
      <c r="J4320" s="832" t="s">
        <v>3696</v>
      </c>
      <c r="K4320" s="832" t="s">
        <v>6147</v>
      </c>
      <c r="L4320" s="835">
        <v>93.46</v>
      </c>
      <c r="M4320" s="835">
        <v>93.46</v>
      </c>
      <c r="N4320" s="832">
        <v>1</v>
      </c>
      <c r="O4320" s="836">
        <v>0.5</v>
      </c>
      <c r="P4320" s="835">
        <v>93.46</v>
      </c>
      <c r="Q4320" s="837">
        <v>1</v>
      </c>
      <c r="R4320" s="832">
        <v>1</v>
      </c>
      <c r="S4320" s="837">
        <v>1</v>
      </c>
      <c r="T4320" s="836">
        <v>0.5</v>
      </c>
      <c r="U4320" s="838">
        <v>1</v>
      </c>
    </row>
    <row r="4321" spans="1:21" ht="14.4" customHeight="1" x14ac:dyDescent="0.3">
      <c r="A4321" s="831">
        <v>10</v>
      </c>
      <c r="B4321" s="832" t="s">
        <v>2982</v>
      </c>
      <c r="C4321" s="832" t="s">
        <v>3001</v>
      </c>
      <c r="D4321" s="833" t="s">
        <v>6903</v>
      </c>
      <c r="E4321" s="834" t="s">
        <v>3062</v>
      </c>
      <c r="F4321" s="832" t="s">
        <v>2984</v>
      </c>
      <c r="G4321" s="832" t="s">
        <v>3694</v>
      </c>
      <c r="H4321" s="832" t="s">
        <v>689</v>
      </c>
      <c r="I4321" s="832" t="s">
        <v>3695</v>
      </c>
      <c r="J4321" s="832" t="s">
        <v>3696</v>
      </c>
      <c r="K4321" s="832" t="s">
        <v>3697</v>
      </c>
      <c r="L4321" s="835">
        <v>263.68</v>
      </c>
      <c r="M4321" s="835">
        <v>263.68</v>
      </c>
      <c r="N4321" s="832">
        <v>1</v>
      </c>
      <c r="O4321" s="836">
        <v>0.5</v>
      </c>
      <c r="P4321" s="835">
        <v>263.68</v>
      </c>
      <c r="Q4321" s="837">
        <v>1</v>
      </c>
      <c r="R4321" s="832">
        <v>1</v>
      </c>
      <c r="S4321" s="837">
        <v>1</v>
      </c>
      <c r="T4321" s="836">
        <v>0.5</v>
      </c>
      <c r="U4321" s="838">
        <v>1</v>
      </c>
    </row>
    <row r="4322" spans="1:21" ht="14.4" customHeight="1" x14ac:dyDescent="0.3">
      <c r="A4322" s="831">
        <v>10</v>
      </c>
      <c r="B4322" s="832" t="s">
        <v>2982</v>
      </c>
      <c r="C4322" s="832" t="s">
        <v>3001</v>
      </c>
      <c r="D4322" s="833" t="s">
        <v>6903</v>
      </c>
      <c r="E4322" s="834" t="s">
        <v>3062</v>
      </c>
      <c r="F4322" s="832" t="s">
        <v>2984</v>
      </c>
      <c r="G4322" s="832" t="s">
        <v>6108</v>
      </c>
      <c r="H4322" s="832" t="s">
        <v>689</v>
      </c>
      <c r="I4322" s="832" t="s">
        <v>2830</v>
      </c>
      <c r="J4322" s="832" t="s">
        <v>2831</v>
      </c>
      <c r="K4322" s="832" t="s">
        <v>2462</v>
      </c>
      <c r="L4322" s="835">
        <v>339.8</v>
      </c>
      <c r="M4322" s="835">
        <v>339.8</v>
      </c>
      <c r="N4322" s="832">
        <v>1</v>
      </c>
      <c r="O4322" s="836">
        <v>1</v>
      </c>
      <c r="P4322" s="835">
        <v>339.8</v>
      </c>
      <c r="Q4322" s="837">
        <v>1</v>
      </c>
      <c r="R4322" s="832">
        <v>1</v>
      </c>
      <c r="S4322" s="837">
        <v>1</v>
      </c>
      <c r="T4322" s="836">
        <v>1</v>
      </c>
      <c r="U4322" s="838">
        <v>1</v>
      </c>
    </row>
    <row r="4323" spans="1:21" ht="14.4" customHeight="1" x14ac:dyDescent="0.3">
      <c r="A4323" s="831">
        <v>10</v>
      </c>
      <c r="B4323" s="832" t="s">
        <v>2982</v>
      </c>
      <c r="C4323" s="832" t="s">
        <v>3001</v>
      </c>
      <c r="D4323" s="833" t="s">
        <v>6903</v>
      </c>
      <c r="E4323" s="834" t="s">
        <v>3062</v>
      </c>
      <c r="F4323" s="832" t="s">
        <v>2984</v>
      </c>
      <c r="G4323" s="832" t="s">
        <v>4438</v>
      </c>
      <c r="H4323" s="832" t="s">
        <v>630</v>
      </c>
      <c r="I4323" s="832" t="s">
        <v>4439</v>
      </c>
      <c r="J4323" s="832" t="s">
        <v>858</v>
      </c>
      <c r="K4323" s="832" t="s">
        <v>4440</v>
      </c>
      <c r="L4323" s="835">
        <v>0</v>
      </c>
      <c r="M4323" s="835">
        <v>0</v>
      </c>
      <c r="N4323" s="832">
        <v>1</v>
      </c>
      <c r="O4323" s="836">
        <v>1</v>
      </c>
      <c r="P4323" s="835">
        <v>0</v>
      </c>
      <c r="Q4323" s="837"/>
      <c r="R4323" s="832">
        <v>1</v>
      </c>
      <c r="S4323" s="837">
        <v>1</v>
      </c>
      <c r="T4323" s="836">
        <v>1</v>
      </c>
      <c r="U4323" s="838">
        <v>1</v>
      </c>
    </row>
    <row r="4324" spans="1:21" ht="14.4" customHeight="1" x14ac:dyDescent="0.3">
      <c r="A4324" s="831">
        <v>10</v>
      </c>
      <c r="B4324" s="832" t="s">
        <v>2982</v>
      </c>
      <c r="C4324" s="832" t="s">
        <v>3001</v>
      </c>
      <c r="D4324" s="833" t="s">
        <v>6903</v>
      </c>
      <c r="E4324" s="834" t="s">
        <v>3062</v>
      </c>
      <c r="F4324" s="832" t="s">
        <v>2984</v>
      </c>
      <c r="G4324" s="832" t="s">
        <v>2043</v>
      </c>
      <c r="H4324" s="832" t="s">
        <v>689</v>
      </c>
      <c r="I4324" s="832" t="s">
        <v>2810</v>
      </c>
      <c r="J4324" s="832" t="s">
        <v>2811</v>
      </c>
      <c r="K4324" s="832" t="s">
        <v>2812</v>
      </c>
      <c r="L4324" s="835">
        <v>93.75</v>
      </c>
      <c r="M4324" s="835">
        <v>93.75</v>
      </c>
      <c r="N4324" s="832">
        <v>1</v>
      </c>
      <c r="O4324" s="836">
        <v>1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10</v>
      </c>
      <c r="B4325" s="832" t="s">
        <v>2982</v>
      </c>
      <c r="C4325" s="832" t="s">
        <v>3001</v>
      </c>
      <c r="D4325" s="833" t="s">
        <v>6903</v>
      </c>
      <c r="E4325" s="834" t="s">
        <v>3062</v>
      </c>
      <c r="F4325" s="832" t="s">
        <v>2984</v>
      </c>
      <c r="G4325" s="832" t="s">
        <v>6148</v>
      </c>
      <c r="H4325" s="832" t="s">
        <v>630</v>
      </c>
      <c r="I4325" s="832" t="s">
        <v>6149</v>
      </c>
      <c r="J4325" s="832" t="s">
        <v>6150</v>
      </c>
      <c r="K4325" s="832" t="s">
        <v>6151</v>
      </c>
      <c r="L4325" s="835">
        <v>277.70999999999998</v>
      </c>
      <c r="M4325" s="835">
        <v>555.41999999999996</v>
      </c>
      <c r="N4325" s="832">
        <v>2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10</v>
      </c>
      <c r="B4326" s="832" t="s">
        <v>2982</v>
      </c>
      <c r="C4326" s="832" t="s">
        <v>3001</v>
      </c>
      <c r="D4326" s="833" t="s">
        <v>6903</v>
      </c>
      <c r="E4326" s="834" t="s">
        <v>3062</v>
      </c>
      <c r="F4326" s="832" t="s">
        <v>2984</v>
      </c>
      <c r="G4326" s="832" t="s">
        <v>3456</v>
      </c>
      <c r="H4326" s="832" t="s">
        <v>630</v>
      </c>
      <c r="I4326" s="832" t="s">
        <v>3457</v>
      </c>
      <c r="J4326" s="832" t="s">
        <v>2214</v>
      </c>
      <c r="K4326" s="832" t="s">
        <v>3458</v>
      </c>
      <c r="L4326" s="835">
        <v>0</v>
      </c>
      <c r="M4326" s="835">
        <v>0</v>
      </c>
      <c r="N4326" s="832">
        <v>1</v>
      </c>
      <c r="O4326" s="836">
        <v>0.5</v>
      </c>
      <c r="P4326" s="835">
        <v>0</v>
      </c>
      <c r="Q4326" s="837"/>
      <c r="R4326" s="832">
        <v>1</v>
      </c>
      <c r="S4326" s="837">
        <v>1</v>
      </c>
      <c r="T4326" s="836">
        <v>0.5</v>
      </c>
      <c r="U4326" s="838">
        <v>1</v>
      </c>
    </row>
    <row r="4327" spans="1:21" ht="14.4" customHeight="1" x14ac:dyDescent="0.3">
      <c r="A4327" s="831">
        <v>10</v>
      </c>
      <c r="B4327" s="832" t="s">
        <v>2982</v>
      </c>
      <c r="C4327" s="832" t="s">
        <v>3001</v>
      </c>
      <c r="D4327" s="833" t="s">
        <v>6903</v>
      </c>
      <c r="E4327" s="834" t="s">
        <v>3062</v>
      </c>
      <c r="F4327" s="832" t="s">
        <v>2985</v>
      </c>
      <c r="G4327" s="832" t="s">
        <v>3094</v>
      </c>
      <c r="H4327" s="832" t="s">
        <v>630</v>
      </c>
      <c r="I4327" s="832" t="s">
        <v>4268</v>
      </c>
      <c r="J4327" s="832" t="s">
        <v>3040</v>
      </c>
      <c r="K4327" s="832"/>
      <c r="L4327" s="835">
        <v>0</v>
      </c>
      <c r="M4327" s="835">
        <v>0</v>
      </c>
      <c r="N4327" s="832">
        <v>1</v>
      </c>
      <c r="O4327" s="836">
        <v>1</v>
      </c>
      <c r="P4327" s="835">
        <v>0</v>
      </c>
      <c r="Q4327" s="837"/>
      <c r="R4327" s="832">
        <v>1</v>
      </c>
      <c r="S4327" s="837">
        <v>1</v>
      </c>
      <c r="T4327" s="836">
        <v>1</v>
      </c>
      <c r="U4327" s="838">
        <v>1</v>
      </c>
    </row>
    <row r="4328" spans="1:21" ht="14.4" customHeight="1" x14ac:dyDescent="0.3">
      <c r="A4328" s="831">
        <v>10</v>
      </c>
      <c r="B4328" s="832" t="s">
        <v>2982</v>
      </c>
      <c r="C4328" s="832" t="s">
        <v>3001</v>
      </c>
      <c r="D4328" s="833" t="s">
        <v>6903</v>
      </c>
      <c r="E4328" s="834" t="s">
        <v>3062</v>
      </c>
      <c r="F4328" s="832" t="s">
        <v>2986</v>
      </c>
      <c r="G4328" s="832" t="s">
        <v>5021</v>
      </c>
      <c r="H4328" s="832" t="s">
        <v>630</v>
      </c>
      <c r="I4328" s="832" t="s">
        <v>5022</v>
      </c>
      <c r="J4328" s="832" t="s">
        <v>5023</v>
      </c>
      <c r="K4328" s="832" t="s">
        <v>5024</v>
      </c>
      <c r="L4328" s="835">
        <v>1267.1300000000001</v>
      </c>
      <c r="M4328" s="835">
        <v>1267.1300000000001</v>
      </c>
      <c r="N4328" s="832">
        <v>1</v>
      </c>
      <c r="O4328" s="836">
        <v>1</v>
      </c>
      <c r="P4328" s="835">
        <v>1267.1300000000001</v>
      </c>
      <c r="Q4328" s="837">
        <v>1</v>
      </c>
      <c r="R4328" s="832">
        <v>1</v>
      </c>
      <c r="S4328" s="837">
        <v>1</v>
      </c>
      <c r="T4328" s="836">
        <v>1</v>
      </c>
      <c r="U4328" s="838">
        <v>1</v>
      </c>
    </row>
    <row r="4329" spans="1:21" ht="14.4" customHeight="1" x14ac:dyDescent="0.3">
      <c r="A4329" s="831">
        <v>10</v>
      </c>
      <c r="B4329" s="832" t="s">
        <v>2982</v>
      </c>
      <c r="C4329" s="832" t="s">
        <v>3001</v>
      </c>
      <c r="D4329" s="833" t="s">
        <v>6903</v>
      </c>
      <c r="E4329" s="834" t="s">
        <v>3064</v>
      </c>
      <c r="F4329" s="832" t="s">
        <v>2984</v>
      </c>
      <c r="G4329" s="832" t="s">
        <v>4698</v>
      </c>
      <c r="H4329" s="832" t="s">
        <v>630</v>
      </c>
      <c r="I4329" s="832" t="s">
        <v>6152</v>
      </c>
      <c r="J4329" s="832" t="s">
        <v>6153</v>
      </c>
      <c r="K4329" s="832" t="s">
        <v>6154</v>
      </c>
      <c r="L4329" s="835">
        <v>0</v>
      </c>
      <c r="M4329" s="835">
        <v>0</v>
      </c>
      <c r="N4329" s="832">
        <v>1</v>
      </c>
      <c r="O4329" s="836">
        <v>0.5</v>
      </c>
      <c r="P4329" s="835"/>
      <c r="Q4329" s="837"/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10</v>
      </c>
      <c r="B4330" s="832" t="s">
        <v>2982</v>
      </c>
      <c r="C4330" s="832" t="s">
        <v>3001</v>
      </c>
      <c r="D4330" s="833" t="s">
        <v>6903</v>
      </c>
      <c r="E4330" s="834" t="s">
        <v>3064</v>
      </c>
      <c r="F4330" s="832" t="s">
        <v>2984</v>
      </c>
      <c r="G4330" s="832" t="s">
        <v>3533</v>
      </c>
      <c r="H4330" s="832" t="s">
        <v>630</v>
      </c>
      <c r="I4330" s="832" t="s">
        <v>3534</v>
      </c>
      <c r="J4330" s="832" t="s">
        <v>1072</v>
      </c>
      <c r="K4330" s="832" t="s">
        <v>3535</v>
      </c>
      <c r="L4330" s="835">
        <v>61.97</v>
      </c>
      <c r="M4330" s="835">
        <v>681.67</v>
      </c>
      <c r="N4330" s="832">
        <v>11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10</v>
      </c>
      <c r="B4331" s="832" t="s">
        <v>2982</v>
      </c>
      <c r="C4331" s="832" t="s">
        <v>3001</v>
      </c>
      <c r="D4331" s="833" t="s">
        <v>6903</v>
      </c>
      <c r="E4331" s="834" t="s">
        <v>3086</v>
      </c>
      <c r="F4331" s="832" t="s">
        <v>2984</v>
      </c>
      <c r="G4331" s="832" t="s">
        <v>4316</v>
      </c>
      <c r="H4331" s="832" t="s">
        <v>630</v>
      </c>
      <c r="I4331" s="832" t="s">
        <v>4317</v>
      </c>
      <c r="J4331" s="832" t="s">
        <v>4318</v>
      </c>
      <c r="K4331" s="832" t="s">
        <v>4319</v>
      </c>
      <c r="L4331" s="835">
        <v>868.37</v>
      </c>
      <c r="M4331" s="835">
        <v>868.37</v>
      </c>
      <c r="N4331" s="832">
        <v>1</v>
      </c>
      <c r="O4331" s="836">
        <v>1</v>
      </c>
      <c r="P4331" s="835">
        <v>868.37</v>
      </c>
      <c r="Q4331" s="837">
        <v>1</v>
      </c>
      <c r="R4331" s="832">
        <v>1</v>
      </c>
      <c r="S4331" s="837">
        <v>1</v>
      </c>
      <c r="T4331" s="836">
        <v>1</v>
      </c>
      <c r="U4331" s="838">
        <v>1</v>
      </c>
    </row>
    <row r="4332" spans="1:21" ht="14.4" customHeight="1" x14ac:dyDescent="0.3">
      <c r="A4332" s="831">
        <v>10</v>
      </c>
      <c r="B4332" s="832" t="s">
        <v>2982</v>
      </c>
      <c r="C4332" s="832" t="s">
        <v>3001</v>
      </c>
      <c r="D4332" s="833" t="s">
        <v>6903</v>
      </c>
      <c r="E4332" s="834" t="s">
        <v>3080</v>
      </c>
      <c r="F4332" s="832" t="s">
        <v>2984</v>
      </c>
      <c r="G4332" s="832" t="s">
        <v>3232</v>
      </c>
      <c r="H4332" s="832" t="s">
        <v>630</v>
      </c>
      <c r="I4332" s="832" t="s">
        <v>3233</v>
      </c>
      <c r="J4332" s="832" t="s">
        <v>1419</v>
      </c>
      <c r="K4332" s="832" t="s">
        <v>3234</v>
      </c>
      <c r="L4332" s="835">
        <v>263.26</v>
      </c>
      <c r="M4332" s="835">
        <v>263.26</v>
      </c>
      <c r="N4332" s="832">
        <v>1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10</v>
      </c>
      <c r="B4333" s="832" t="s">
        <v>2982</v>
      </c>
      <c r="C4333" s="832" t="s">
        <v>3001</v>
      </c>
      <c r="D4333" s="833" t="s">
        <v>6903</v>
      </c>
      <c r="E4333" s="834" t="s">
        <v>3080</v>
      </c>
      <c r="F4333" s="832" t="s">
        <v>2984</v>
      </c>
      <c r="G4333" s="832" t="s">
        <v>3300</v>
      </c>
      <c r="H4333" s="832" t="s">
        <v>630</v>
      </c>
      <c r="I4333" s="832" t="s">
        <v>3306</v>
      </c>
      <c r="J4333" s="832" t="s">
        <v>3302</v>
      </c>
      <c r="K4333" s="832" t="s">
        <v>3307</v>
      </c>
      <c r="L4333" s="835">
        <v>3.01</v>
      </c>
      <c r="M4333" s="835">
        <v>6.02</v>
      </c>
      <c r="N4333" s="832">
        <v>2</v>
      </c>
      <c r="O4333" s="836">
        <v>0.5</v>
      </c>
      <c r="P4333" s="835">
        <v>6.02</v>
      </c>
      <c r="Q4333" s="837">
        <v>1</v>
      </c>
      <c r="R4333" s="832">
        <v>2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10</v>
      </c>
      <c r="B4334" s="832" t="s">
        <v>2982</v>
      </c>
      <c r="C4334" s="832" t="s">
        <v>3001</v>
      </c>
      <c r="D4334" s="833" t="s">
        <v>6903</v>
      </c>
      <c r="E4334" s="834" t="s">
        <v>3080</v>
      </c>
      <c r="F4334" s="832" t="s">
        <v>2984</v>
      </c>
      <c r="G4334" s="832" t="s">
        <v>4816</v>
      </c>
      <c r="H4334" s="832" t="s">
        <v>689</v>
      </c>
      <c r="I4334" s="832" t="s">
        <v>2872</v>
      </c>
      <c r="J4334" s="832" t="s">
        <v>2873</v>
      </c>
      <c r="K4334" s="832" t="s">
        <v>2874</v>
      </c>
      <c r="L4334" s="835">
        <v>668.54</v>
      </c>
      <c r="M4334" s="835">
        <v>668.54</v>
      </c>
      <c r="N4334" s="832">
        <v>1</v>
      </c>
      <c r="O4334" s="836">
        <v>1</v>
      </c>
      <c r="P4334" s="835">
        <v>668.54</v>
      </c>
      <c r="Q4334" s="837">
        <v>1</v>
      </c>
      <c r="R4334" s="832">
        <v>1</v>
      </c>
      <c r="S4334" s="837">
        <v>1</v>
      </c>
      <c r="T4334" s="836">
        <v>1</v>
      </c>
      <c r="U4334" s="838">
        <v>1</v>
      </c>
    </row>
    <row r="4335" spans="1:21" ht="14.4" customHeight="1" x14ac:dyDescent="0.3">
      <c r="A4335" s="831">
        <v>10</v>
      </c>
      <c r="B4335" s="832" t="s">
        <v>2982</v>
      </c>
      <c r="C4335" s="832" t="s">
        <v>3001</v>
      </c>
      <c r="D4335" s="833" t="s">
        <v>6903</v>
      </c>
      <c r="E4335" s="834" t="s">
        <v>3080</v>
      </c>
      <c r="F4335" s="832" t="s">
        <v>2984</v>
      </c>
      <c r="G4335" s="832" t="s">
        <v>3161</v>
      </c>
      <c r="H4335" s="832" t="s">
        <v>630</v>
      </c>
      <c r="I4335" s="832" t="s">
        <v>3360</v>
      </c>
      <c r="J4335" s="832" t="s">
        <v>1177</v>
      </c>
      <c r="K4335" s="832" t="s">
        <v>3167</v>
      </c>
      <c r="L4335" s="835">
        <v>93.71</v>
      </c>
      <c r="M4335" s="835">
        <v>93.71</v>
      </c>
      <c r="N4335" s="832">
        <v>1</v>
      </c>
      <c r="O4335" s="836">
        <v>0.5</v>
      </c>
      <c r="P4335" s="835">
        <v>93.71</v>
      </c>
      <c r="Q4335" s="837">
        <v>1</v>
      </c>
      <c r="R4335" s="832">
        <v>1</v>
      </c>
      <c r="S4335" s="837">
        <v>1</v>
      </c>
      <c r="T4335" s="836">
        <v>0.5</v>
      </c>
      <c r="U4335" s="838">
        <v>1</v>
      </c>
    </row>
    <row r="4336" spans="1:21" ht="14.4" customHeight="1" x14ac:dyDescent="0.3">
      <c r="A4336" s="831">
        <v>10</v>
      </c>
      <c r="B4336" s="832" t="s">
        <v>2982</v>
      </c>
      <c r="C4336" s="832" t="s">
        <v>3001</v>
      </c>
      <c r="D4336" s="833" t="s">
        <v>6903</v>
      </c>
      <c r="E4336" s="834" t="s">
        <v>3080</v>
      </c>
      <c r="F4336" s="832" t="s">
        <v>2984</v>
      </c>
      <c r="G4336" s="832" t="s">
        <v>3383</v>
      </c>
      <c r="H4336" s="832" t="s">
        <v>630</v>
      </c>
      <c r="I4336" s="832" t="s">
        <v>4967</v>
      </c>
      <c r="J4336" s="832" t="s">
        <v>1560</v>
      </c>
      <c r="K4336" s="832" t="s">
        <v>1561</v>
      </c>
      <c r="L4336" s="835">
        <v>842.51</v>
      </c>
      <c r="M4336" s="835">
        <v>5897.57</v>
      </c>
      <c r="N4336" s="832">
        <v>7</v>
      </c>
      <c r="O4336" s="836">
        <v>1.5</v>
      </c>
      <c r="P4336" s="835">
        <v>5897.57</v>
      </c>
      <c r="Q4336" s="837">
        <v>1</v>
      </c>
      <c r="R4336" s="832">
        <v>7</v>
      </c>
      <c r="S4336" s="837">
        <v>1</v>
      </c>
      <c r="T4336" s="836">
        <v>1.5</v>
      </c>
      <c r="U4336" s="838">
        <v>1</v>
      </c>
    </row>
    <row r="4337" spans="1:21" ht="14.4" customHeight="1" x14ac:dyDescent="0.3">
      <c r="A4337" s="831">
        <v>10</v>
      </c>
      <c r="B4337" s="832" t="s">
        <v>2982</v>
      </c>
      <c r="C4337" s="832" t="s">
        <v>3001</v>
      </c>
      <c r="D4337" s="833" t="s">
        <v>6903</v>
      </c>
      <c r="E4337" s="834" t="s">
        <v>3080</v>
      </c>
      <c r="F4337" s="832" t="s">
        <v>2984</v>
      </c>
      <c r="G4337" s="832" t="s">
        <v>3993</v>
      </c>
      <c r="H4337" s="832" t="s">
        <v>689</v>
      </c>
      <c r="I4337" s="832" t="s">
        <v>2630</v>
      </c>
      <c r="J4337" s="832" t="s">
        <v>2631</v>
      </c>
      <c r="K4337" s="832" t="s">
        <v>2632</v>
      </c>
      <c r="L4337" s="835">
        <v>122.96</v>
      </c>
      <c r="M4337" s="835">
        <v>122.96</v>
      </c>
      <c r="N4337" s="832">
        <v>1</v>
      </c>
      <c r="O4337" s="836">
        <v>1</v>
      </c>
      <c r="P4337" s="835">
        <v>122.96</v>
      </c>
      <c r="Q4337" s="837">
        <v>1</v>
      </c>
      <c r="R4337" s="832">
        <v>1</v>
      </c>
      <c r="S4337" s="837">
        <v>1</v>
      </c>
      <c r="T4337" s="836">
        <v>1</v>
      </c>
      <c r="U4337" s="838">
        <v>1</v>
      </c>
    </row>
    <row r="4338" spans="1:21" ht="14.4" customHeight="1" x14ac:dyDescent="0.3">
      <c r="A4338" s="831">
        <v>10</v>
      </c>
      <c r="B4338" s="832" t="s">
        <v>2982</v>
      </c>
      <c r="C4338" s="832" t="s">
        <v>3001</v>
      </c>
      <c r="D4338" s="833" t="s">
        <v>6903</v>
      </c>
      <c r="E4338" s="834" t="s">
        <v>3080</v>
      </c>
      <c r="F4338" s="832" t="s">
        <v>2984</v>
      </c>
      <c r="G4338" s="832" t="s">
        <v>3425</v>
      </c>
      <c r="H4338" s="832" t="s">
        <v>630</v>
      </c>
      <c r="I4338" s="832" t="s">
        <v>3428</v>
      </c>
      <c r="J4338" s="832" t="s">
        <v>1024</v>
      </c>
      <c r="K4338" s="832" t="s">
        <v>3429</v>
      </c>
      <c r="L4338" s="835">
        <v>24.05</v>
      </c>
      <c r="M4338" s="835">
        <v>48.1</v>
      </c>
      <c r="N4338" s="832">
        <v>2</v>
      </c>
      <c r="O4338" s="836">
        <v>1</v>
      </c>
      <c r="P4338" s="835">
        <v>48.1</v>
      </c>
      <c r="Q4338" s="837">
        <v>1</v>
      </c>
      <c r="R4338" s="832">
        <v>2</v>
      </c>
      <c r="S4338" s="837">
        <v>1</v>
      </c>
      <c r="T4338" s="836">
        <v>1</v>
      </c>
      <c r="U4338" s="838">
        <v>1</v>
      </c>
    </row>
    <row r="4339" spans="1:21" ht="14.4" customHeight="1" x14ac:dyDescent="0.3">
      <c r="A4339" s="831">
        <v>10</v>
      </c>
      <c r="B4339" s="832" t="s">
        <v>2982</v>
      </c>
      <c r="C4339" s="832" t="s">
        <v>3001</v>
      </c>
      <c r="D4339" s="833" t="s">
        <v>6903</v>
      </c>
      <c r="E4339" s="834" t="s">
        <v>3080</v>
      </c>
      <c r="F4339" s="832" t="s">
        <v>2984</v>
      </c>
      <c r="G4339" s="832" t="s">
        <v>3456</v>
      </c>
      <c r="H4339" s="832" t="s">
        <v>630</v>
      </c>
      <c r="I4339" s="832" t="s">
        <v>3457</v>
      </c>
      <c r="J4339" s="832" t="s">
        <v>2214</v>
      </c>
      <c r="K4339" s="832" t="s">
        <v>3458</v>
      </c>
      <c r="L4339" s="835">
        <v>0</v>
      </c>
      <c r="M4339" s="835">
        <v>0</v>
      </c>
      <c r="N4339" s="832">
        <v>1</v>
      </c>
      <c r="O4339" s="836">
        <v>0.5</v>
      </c>
      <c r="P4339" s="835">
        <v>0</v>
      </c>
      <c r="Q4339" s="837"/>
      <c r="R4339" s="832">
        <v>1</v>
      </c>
      <c r="S4339" s="837">
        <v>1</v>
      </c>
      <c r="T4339" s="836">
        <v>0.5</v>
      </c>
      <c r="U4339" s="838">
        <v>1</v>
      </c>
    </row>
    <row r="4340" spans="1:21" ht="14.4" customHeight="1" x14ac:dyDescent="0.3">
      <c r="A4340" s="831">
        <v>10</v>
      </c>
      <c r="B4340" s="832" t="s">
        <v>2982</v>
      </c>
      <c r="C4340" s="832" t="s">
        <v>3001</v>
      </c>
      <c r="D4340" s="833" t="s">
        <v>6903</v>
      </c>
      <c r="E4340" s="834" t="s">
        <v>3080</v>
      </c>
      <c r="F4340" s="832" t="s">
        <v>2985</v>
      </c>
      <c r="G4340" s="832" t="s">
        <v>3094</v>
      </c>
      <c r="H4340" s="832" t="s">
        <v>630</v>
      </c>
      <c r="I4340" s="832" t="s">
        <v>5281</v>
      </c>
      <c r="J4340" s="832" t="s">
        <v>3040</v>
      </c>
      <c r="K4340" s="832"/>
      <c r="L4340" s="835">
        <v>0</v>
      </c>
      <c r="M4340" s="835">
        <v>0</v>
      </c>
      <c r="N4340" s="832">
        <v>1</v>
      </c>
      <c r="O4340" s="836">
        <v>1</v>
      </c>
      <c r="P4340" s="835">
        <v>0</v>
      </c>
      <c r="Q4340" s="837"/>
      <c r="R4340" s="832">
        <v>1</v>
      </c>
      <c r="S4340" s="837">
        <v>1</v>
      </c>
      <c r="T4340" s="836">
        <v>1</v>
      </c>
      <c r="U4340" s="838">
        <v>1</v>
      </c>
    </row>
    <row r="4341" spans="1:21" ht="14.4" customHeight="1" x14ac:dyDescent="0.3">
      <c r="A4341" s="831">
        <v>10</v>
      </c>
      <c r="B4341" s="832" t="s">
        <v>2982</v>
      </c>
      <c r="C4341" s="832" t="s">
        <v>3003</v>
      </c>
      <c r="D4341" s="833" t="s">
        <v>6904</v>
      </c>
      <c r="E4341" s="834" t="s">
        <v>3028</v>
      </c>
      <c r="F4341" s="832" t="s">
        <v>2984</v>
      </c>
      <c r="G4341" s="832" t="s">
        <v>3483</v>
      </c>
      <c r="H4341" s="832" t="s">
        <v>630</v>
      </c>
      <c r="I4341" s="832" t="s">
        <v>3484</v>
      </c>
      <c r="J4341" s="832" t="s">
        <v>1409</v>
      </c>
      <c r="K4341" s="832" t="s">
        <v>3485</v>
      </c>
      <c r="L4341" s="835">
        <v>344</v>
      </c>
      <c r="M4341" s="835">
        <v>344</v>
      </c>
      <c r="N4341" s="832">
        <v>1</v>
      </c>
      <c r="O4341" s="836">
        <v>1</v>
      </c>
      <c r="P4341" s="835">
        <v>344</v>
      </c>
      <c r="Q4341" s="837">
        <v>1</v>
      </c>
      <c r="R4341" s="832">
        <v>1</v>
      </c>
      <c r="S4341" s="837">
        <v>1</v>
      </c>
      <c r="T4341" s="836">
        <v>1</v>
      </c>
      <c r="U4341" s="838">
        <v>1</v>
      </c>
    </row>
    <row r="4342" spans="1:21" ht="14.4" customHeight="1" x14ac:dyDescent="0.3">
      <c r="A4342" s="831">
        <v>10</v>
      </c>
      <c r="B4342" s="832" t="s">
        <v>2982</v>
      </c>
      <c r="C4342" s="832" t="s">
        <v>3003</v>
      </c>
      <c r="D4342" s="833" t="s">
        <v>6904</v>
      </c>
      <c r="E4342" s="834" t="s">
        <v>3037</v>
      </c>
      <c r="F4342" s="832" t="s">
        <v>2985</v>
      </c>
      <c r="G4342" s="832" t="s">
        <v>3094</v>
      </c>
      <c r="H4342" s="832" t="s">
        <v>630</v>
      </c>
      <c r="I4342" s="832" t="s">
        <v>6155</v>
      </c>
      <c r="J4342" s="832" t="s">
        <v>3040</v>
      </c>
      <c r="K4342" s="832"/>
      <c r="L4342" s="835">
        <v>0</v>
      </c>
      <c r="M4342" s="835">
        <v>0</v>
      </c>
      <c r="N4342" s="832">
        <v>1</v>
      </c>
      <c r="O4342" s="836">
        <v>1</v>
      </c>
      <c r="P4342" s="835">
        <v>0</v>
      </c>
      <c r="Q4342" s="837"/>
      <c r="R4342" s="832">
        <v>1</v>
      </c>
      <c r="S4342" s="837">
        <v>1</v>
      </c>
      <c r="T4342" s="836">
        <v>1</v>
      </c>
      <c r="U4342" s="838">
        <v>1</v>
      </c>
    </row>
    <row r="4343" spans="1:21" ht="14.4" customHeight="1" x14ac:dyDescent="0.3">
      <c r="A4343" s="831">
        <v>10</v>
      </c>
      <c r="B4343" s="832" t="s">
        <v>2982</v>
      </c>
      <c r="C4343" s="832" t="s">
        <v>3003</v>
      </c>
      <c r="D4343" s="833" t="s">
        <v>6904</v>
      </c>
      <c r="E4343" s="834" t="s">
        <v>3044</v>
      </c>
      <c r="F4343" s="832" t="s">
        <v>2984</v>
      </c>
      <c r="G4343" s="832" t="s">
        <v>3098</v>
      </c>
      <c r="H4343" s="832" t="s">
        <v>630</v>
      </c>
      <c r="I4343" s="832" t="s">
        <v>3099</v>
      </c>
      <c r="J4343" s="832" t="s">
        <v>3100</v>
      </c>
      <c r="K4343" s="832" t="s">
        <v>3101</v>
      </c>
      <c r="L4343" s="835">
        <v>36.86</v>
      </c>
      <c r="M4343" s="835">
        <v>73.72</v>
      </c>
      <c r="N4343" s="832">
        <v>2</v>
      </c>
      <c r="O4343" s="836">
        <v>1.5</v>
      </c>
      <c r="P4343" s="835">
        <v>73.72</v>
      </c>
      <c r="Q4343" s="837">
        <v>1</v>
      </c>
      <c r="R4343" s="832">
        <v>2</v>
      </c>
      <c r="S4343" s="837">
        <v>1</v>
      </c>
      <c r="T4343" s="836">
        <v>1.5</v>
      </c>
      <c r="U4343" s="838">
        <v>1</v>
      </c>
    </row>
    <row r="4344" spans="1:21" ht="14.4" customHeight="1" x14ac:dyDescent="0.3">
      <c r="A4344" s="831">
        <v>10</v>
      </c>
      <c r="B4344" s="832" t="s">
        <v>2982</v>
      </c>
      <c r="C4344" s="832" t="s">
        <v>3003</v>
      </c>
      <c r="D4344" s="833" t="s">
        <v>6904</v>
      </c>
      <c r="E4344" s="834" t="s">
        <v>3044</v>
      </c>
      <c r="F4344" s="832" t="s">
        <v>2984</v>
      </c>
      <c r="G4344" s="832" t="s">
        <v>3098</v>
      </c>
      <c r="H4344" s="832" t="s">
        <v>689</v>
      </c>
      <c r="I4344" s="832" t="s">
        <v>6156</v>
      </c>
      <c r="J4344" s="832" t="s">
        <v>3243</v>
      </c>
      <c r="K4344" s="832" t="s">
        <v>3248</v>
      </c>
      <c r="L4344" s="835">
        <v>73.73</v>
      </c>
      <c r="M4344" s="835">
        <v>221.19</v>
      </c>
      <c r="N4344" s="832">
        <v>3</v>
      </c>
      <c r="O4344" s="836">
        <v>0.5</v>
      </c>
      <c r="P4344" s="835">
        <v>221.19</v>
      </c>
      <c r="Q4344" s="837">
        <v>1</v>
      </c>
      <c r="R4344" s="832">
        <v>3</v>
      </c>
      <c r="S4344" s="837">
        <v>1</v>
      </c>
      <c r="T4344" s="836">
        <v>0.5</v>
      </c>
      <c r="U4344" s="838">
        <v>1</v>
      </c>
    </row>
    <row r="4345" spans="1:21" ht="14.4" customHeight="1" x14ac:dyDescent="0.3">
      <c r="A4345" s="831">
        <v>10</v>
      </c>
      <c r="B4345" s="832" t="s">
        <v>2982</v>
      </c>
      <c r="C4345" s="832" t="s">
        <v>3003</v>
      </c>
      <c r="D4345" s="833" t="s">
        <v>6904</v>
      </c>
      <c r="E4345" s="834" t="s">
        <v>3044</v>
      </c>
      <c r="F4345" s="832" t="s">
        <v>2984</v>
      </c>
      <c r="G4345" s="832" t="s">
        <v>3098</v>
      </c>
      <c r="H4345" s="832" t="s">
        <v>630</v>
      </c>
      <c r="I4345" s="832" t="s">
        <v>6157</v>
      </c>
      <c r="J4345" s="832" t="s">
        <v>3247</v>
      </c>
      <c r="K4345" s="832" t="s">
        <v>3101</v>
      </c>
      <c r="L4345" s="835">
        <v>31.09</v>
      </c>
      <c r="M4345" s="835">
        <v>31.09</v>
      </c>
      <c r="N4345" s="832">
        <v>1</v>
      </c>
      <c r="O4345" s="836">
        <v>0.5</v>
      </c>
      <c r="P4345" s="835">
        <v>31.09</v>
      </c>
      <c r="Q4345" s="837">
        <v>1</v>
      </c>
      <c r="R4345" s="832">
        <v>1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10</v>
      </c>
      <c r="B4346" s="832" t="s">
        <v>2982</v>
      </c>
      <c r="C4346" s="832" t="s">
        <v>3003</v>
      </c>
      <c r="D4346" s="833" t="s">
        <v>6904</v>
      </c>
      <c r="E4346" s="834" t="s">
        <v>3044</v>
      </c>
      <c r="F4346" s="832" t="s">
        <v>2984</v>
      </c>
      <c r="G4346" s="832" t="s">
        <v>3483</v>
      </c>
      <c r="H4346" s="832" t="s">
        <v>630</v>
      </c>
      <c r="I4346" s="832" t="s">
        <v>3484</v>
      </c>
      <c r="J4346" s="832" t="s">
        <v>1409</v>
      </c>
      <c r="K4346" s="832" t="s">
        <v>3485</v>
      </c>
      <c r="L4346" s="835">
        <v>344</v>
      </c>
      <c r="M4346" s="835">
        <v>688</v>
      </c>
      <c r="N4346" s="832">
        <v>2</v>
      </c>
      <c r="O4346" s="836">
        <v>2</v>
      </c>
      <c r="P4346" s="835">
        <v>688</v>
      </c>
      <c r="Q4346" s="837">
        <v>1</v>
      </c>
      <c r="R4346" s="832">
        <v>2</v>
      </c>
      <c r="S4346" s="837">
        <v>1</v>
      </c>
      <c r="T4346" s="836">
        <v>2</v>
      </c>
      <c r="U4346" s="838">
        <v>1</v>
      </c>
    </row>
    <row r="4347" spans="1:21" ht="14.4" customHeight="1" x14ac:dyDescent="0.3">
      <c r="A4347" s="831">
        <v>10</v>
      </c>
      <c r="B4347" s="832" t="s">
        <v>2982</v>
      </c>
      <c r="C4347" s="832" t="s">
        <v>3003</v>
      </c>
      <c r="D4347" s="833" t="s">
        <v>6904</v>
      </c>
      <c r="E4347" s="834" t="s">
        <v>3044</v>
      </c>
      <c r="F4347" s="832" t="s">
        <v>2984</v>
      </c>
      <c r="G4347" s="832" t="s">
        <v>6158</v>
      </c>
      <c r="H4347" s="832" t="s">
        <v>630</v>
      </c>
      <c r="I4347" s="832" t="s">
        <v>6159</v>
      </c>
      <c r="J4347" s="832" t="s">
        <v>6160</v>
      </c>
      <c r="K4347" s="832" t="s">
        <v>2852</v>
      </c>
      <c r="L4347" s="835">
        <v>47.46</v>
      </c>
      <c r="M4347" s="835">
        <v>142.38</v>
      </c>
      <c r="N4347" s="832">
        <v>3</v>
      </c>
      <c r="O4347" s="836">
        <v>1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10</v>
      </c>
      <c r="B4348" s="832" t="s">
        <v>2982</v>
      </c>
      <c r="C4348" s="832" t="s">
        <v>3003</v>
      </c>
      <c r="D4348" s="833" t="s">
        <v>6904</v>
      </c>
      <c r="E4348" s="834" t="s">
        <v>3044</v>
      </c>
      <c r="F4348" s="832" t="s">
        <v>2984</v>
      </c>
      <c r="G4348" s="832" t="s">
        <v>6158</v>
      </c>
      <c r="H4348" s="832" t="s">
        <v>630</v>
      </c>
      <c r="I4348" s="832" t="s">
        <v>6161</v>
      </c>
      <c r="J4348" s="832" t="s">
        <v>6162</v>
      </c>
      <c r="K4348" s="832" t="s">
        <v>6163</v>
      </c>
      <c r="L4348" s="835">
        <v>23.72</v>
      </c>
      <c r="M4348" s="835">
        <v>569.28</v>
      </c>
      <c r="N4348" s="832">
        <v>24</v>
      </c>
      <c r="O4348" s="836">
        <v>7.5</v>
      </c>
      <c r="P4348" s="835">
        <v>71.16</v>
      </c>
      <c r="Q4348" s="837">
        <v>0.125</v>
      </c>
      <c r="R4348" s="832">
        <v>3</v>
      </c>
      <c r="S4348" s="837">
        <v>0.125</v>
      </c>
      <c r="T4348" s="836">
        <v>1</v>
      </c>
      <c r="U4348" s="838">
        <v>0.13333333333333333</v>
      </c>
    </row>
    <row r="4349" spans="1:21" ht="14.4" customHeight="1" x14ac:dyDescent="0.3">
      <c r="A4349" s="831">
        <v>10</v>
      </c>
      <c r="B4349" s="832" t="s">
        <v>2982</v>
      </c>
      <c r="C4349" s="832" t="s">
        <v>3003</v>
      </c>
      <c r="D4349" s="833" t="s">
        <v>6904</v>
      </c>
      <c r="E4349" s="834" t="s">
        <v>3044</v>
      </c>
      <c r="F4349" s="832" t="s">
        <v>2984</v>
      </c>
      <c r="G4349" s="832" t="s">
        <v>3300</v>
      </c>
      <c r="H4349" s="832" t="s">
        <v>630</v>
      </c>
      <c r="I4349" s="832" t="s">
        <v>3305</v>
      </c>
      <c r="J4349" s="832" t="s">
        <v>3302</v>
      </c>
      <c r="K4349" s="832" t="s">
        <v>3103</v>
      </c>
      <c r="L4349" s="835">
        <v>15.46</v>
      </c>
      <c r="M4349" s="835">
        <v>15.46</v>
      </c>
      <c r="N4349" s="832">
        <v>1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10</v>
      </c>
      <c r="B4350" s="832" t="s">
        <v>2982</v>
      </c>
      <c r="C4350" s="832" t="s">
        <v>3003</v>
      </c>
      <c r="D4350" s="833" t="s">
        <v>6904</v>
      </c>
      <c r="E4350" s="834" t="s">
        <v>3044</v>
      </c>
      <c r="F4350" s="832" t="s">
        <v>2984</v>
      </c>
      <c r="G4350" s="832" t="s">
        <v>3300</v>
      </c>
      <c r="H4350" s="832" t="s">
        <v>630</v>
      </c>
      <c r="I4350" s="832" t="s">
        <v>3305</v>
      </c>
      <c r="J4350" s="832" t="s">
        <v>3302</v>
      </c>
      <c r="K4350" s="832" t="s">
        <v>3103</v>
      </c>
      <c r="L4350" s="835">
        <v>25.97</v>
      </c>
      <c r="M4350" s="835">
        <v>25.97</v>
      </c>
      <c r="N4350" s="832">
        <v>1</v>
      </c>
      <c r="O4350" s="836">
        <v>1</v>
      </c>
      <c r="P4350" s="835">
        <v>25.97</v>
      </c>
      <c r="Q4350" s="837">
        <v>1</v>
      </c>
      <c r="R4350" s="832">
        <v>1</v>
      </c>
      <c r="S4350" s="837">
        <v>1</v>
      </c>
      <c r="T4350" s="836">
        <v>1</v>
      </c>
      <c r="U4350" s="838">
        <v>1</v>
      </c>
    </row>
    <row r="4351" spans="1:21" ht="14.4" customHeight="1" x14ac:dyDescent="0.3">
      <c r="A4351" s="831">
        <v>10</v>
      </c>
      <c r="B4351" s="832" t="s">
        <v>2982</v>
      </c>
      <c r="C4351" s="832" t="s">
        <v>3003</v>
      </c>
      <c r="D4351" s="833" t="s">
        <v>6904</v>
      </c>
      <c r="E4351" s="834" t="s">
        <v>3044</v>
      </c>
      <c r="F4351" s="832" t="s">
        <v>2984</v>
      </c>
      <c r="G4351" s="832" t="s">
        <v>3300</v>
      </c>
      <c r="H4351" s="832" t="s">
        <v>630</v>
      </c>
      <c r="I4351" s="832" t="s">
        <v>3306</v>
      </c>
      <c r="J4351" s="832" t="s">
        <v>3302</v>
      </c>
      <c r="K4351" s="832" t="s">
        <v>3307</v>
      </c>
      <c r="L4351" s="835">
        <v>3.01</v>
      </c>
      <c r="M4351" s="835">
        <v>9.0299999999999994</v>
      </c>
      <c r="N4351" s="832">
        <v>3</v>
      </c>
      <c r="O4351" s="836">
        <v>1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10</v>
      </c>
      <c r="B4352" s="832" t="s">
        <v>2982</v>
      </c>
      <c r="C4352" s="832" t="s">
        <v>3003</v>
      </c>
      <c r="D4352" s="833" t="s">
        <v>6904</v>
      </c>
      <c r="E4352" s="834" t="s">
        <v>3044</v>
      </c>
      <c r="F4352" s="832" t="s">
        <v>2984</v>
      </c>
      <c r="G4352" s="832" t="s">
        <v>4985</v>
      </c>
      <c r="H4352" s="832" t="s">
        <v>689</v>
      </c>
      <c r="I4352" s="832" t="s">
        <v>2666</v>
      </c>
      <c r="J4352" s="832" t="s">
        <v>1411</v>
      </c>
      <c r="K4352" s="832" t="s">
        <v>2667</v>
      </c>
      <c r="L4352" s="835">
        <v>42.51</v>
      </c>
      <c r="M4352" s="835">
        <v>127.53</v>
      </c>
      <c r="N4352" s="832">
        <v>3</v>
      </c>
      <c r="O4352" s="836">
        <v>1.5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10</v>
      </c>
      <c r="B4353" s="832" t="s">
        <v>2982</v>
      </c>
      <c r="C4353" s="832" t="s">
        <v>3003</v>
      </c>
      <c r="D4353" s="833" t="s">
        <v>6904</v>
      </c>
      <c r="E4353" s="834" t="s">
        <v>3044</v>
      </c>
      <c r="F4353" s="832" t="s">
        <v>2984</v>
      </c>
      <c r="G4353" s="832" t="s">
        <v>4985</v>
      </c>
      <c r="H4353" s="832" t="s">
        <v>689</v>
      </c>
      <c r="I4353" s="832" t="s">
        <v>2819</v>
      </c>
      <c r="J4353" s="832" t="s">
        <v>1411</v>
      </c>
      <c r="K4353" s="832" t="s">
        <v>2820</v>
      </c>
      <c r="L4353" s="835">
        <v>85.02</v>
      </c>
      <c r="M4353" s="835">
        <v>170.04</v>
      </c>
      <c r="N4353" s="832">
        <v>2</v>
      </c>
      <c r="O4353" s="836">
        <v>2</v>
      </c>
      <c r="P4353" s="835">
        <v>170.04</v>
      </c>
      <c r="Q4353" s="837">
        <v>1</v>
      </c>
      <c r="R4353" s="832">
        <v>2</v>
      </c>
      <c r="S4353" s="837">
        <v>1</v>
      </c>
      <c r="T4353" s="836">
        <v>2</v>
      </c>
      <c r="U4353" s="838">
        <v>1</v>
      </c>
    </row>
    <row r="4354" spans="1:21" ht="14.4" customHeight="1" x14ac:dyDescent="0.3">
      <c r="A4354" s="831">
        <v>10</v>
      </c>
      <c r="B4354" s="832" t="s">
        <v>2982</v>
      </c>
      <c r="C4354" s="832" t="s">
        <v>3003</v>
      </c>
      <c r="D4354" s="833" t="s">
        <v>6904</v>
      </c>
      <c r="E4354" s="834" t="s">
        <v>3044</v>
      </c>
      <c r="F4354" s="832" t="s">
        <v>2984</v>
      </c>
      <c r="G4354" s="832" t="s">
        <v>4985</v>
      </c>
      <c r="H4354" s="832" t="s">
        <v>630</v>
      </c>
      <c r="I4354" s="832" t="s">
        <v>4986</v>
      </c>
      <c r="J4354" s="832" t="s">
        <v>1164</v>
      </c>
      <c r="K4354" s="832" t="s">
        <v>2667</v>
      </c>
      <c r="L4354" s="835">
        <v>42.51</v>
      </c>
      <c r="M4354" s="835">
        <v>85.02</v>
      </c>
      <c r="N4354" s="832">
        <v>2</v>
      </c>
      <c r="O4354" s="836">
        <v>0.5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10</v>
      </c>
      <c r="B4355" s="832" t="s">
        <v>2982</v>
      </c>
      <c r="C4355" s="832" t="s">
        <v>3003</v>
      </c>
      <c r="D4355" s="833" t="s">
        <v>6904</v>
      </c>
      <c r="E4355" s="834" t="s">
        <v>3044</v>
      </c>
      <c r="F4355" s="832" t="s">
        <v>2984</v>
      </c>
      <c r="G4355" s="832" t="s">
        <v>3563</v>
      </c>
      <c r="H4355" s="832" t="s">
        <v>630</v>
      </c>
      <c r="I4355" s="832" t="s">
        <v>3745</v>
      </c>
      <c r="J4355" s="832" t="s">
        <v>1190</v>
      </c>
      <c r="K4355" s="832" t="s">
        <v>3643</v>
      </c>
      <c r="L4355" s="835">
        <v>55.01</v>
      </c>
      <c r="M4355" s="835">
        <v>165.03</v>
      </c>
      <c r="N4355" s="832">
        <v>3</v>
      </c>
      <c r="O4355" s="836">
        <v>2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10</v>
      </c>
      <c r="B4356" s="832" t="s">
        <v>2982</v>
      </c>
      <c r="C4356" s="832" t="s">
        <v>3003</v>
      </c>
      <c r="D4356" s="833" t="s">
        <v>6904</v>
      </c>
      <c r="E4356" s="834" t="s">
        <v>3044</v>
      </c>
      <c r="F4356" s="832" t="s">
        <v>2984</v>
      </c>
      <c r="G4356" s="832" t="s">
        <v>3563</v>
      </c>
      <c r="H4356" s="832" t="s">
        <v>630</v>
      </c>
      <c r="I4356" s="832" t="s">
        <v>3745</v>
      </c>
      <c r="J4356" s="832" t="s">
        <v>1190</v>
      </c>
      <c r="K4356" s="832" t="s">
        <v>3643</v>
      </c>
      <c r="L4356" s="835">
        <v>75.05</v>
      </c>
      <c r="M4356" s="835">
        <v>300.2</v>
      </c>
      <c r="N4356" s="832">
        <v>4</v>
      </c>
      <c r="O4356" s="836">
        <v>2</v>
      </c>
      <c r="P4356" s="835">
        <v>75.05</v>
      </c>
      <c r="Q4356" s="837">
        <v>0.25</v>
      </c>
      <c r="R4356" s="832">
        <v>1</v>
      </c>
      <c r="S4356" s="837">
        <v>0.25</v>
      </c>
      <c r="T4356" s="836">
        <v>1</v>
      </c>
      <c r="U4356" s="838">
        <v>0.5</v>
      </c>
    </row>
    <row r="4357" spans="1:21" ht="14.4" customHeight="1" x14ac:dyDescent="0.3">
      <c r="A4357" s="831">
        <v>10</v>
      </c>
      <c r="B4357" s="832" t="s">
        <v>2982</v>
      </c>
      <c r="C4357" s="832" t="s">
        <v>3003</v>
      </c>
      <c r="D4357" s="833" t="s">
        <v>6904</v>
      </c>
      <c r="E4357" s="834" t="s">
        <v>3044</v>
      </c>
      <c r="F4357" s="832" t="s">
        <v>2984</v>
      </c>
      <c r="G4357" s="832" t="s">
        <v>3115</v>
      </c>
      <c r="H4357" s="832" t="s">
        <v>630</v>
      </c>
      <c r="I4357" s="832" t="s">
        <v>3116</v>
      </c>
      <c r="J4357" s="832" t="s">
        <v>949</v>
      </c>
      <c r="K4357" s="832" t="s">
        <v>3117</v>
      </c>
      <c r="L4357" s="835">
        <v>34.15</v>
      </c>
      <c r="M4357" s="835">
        <v>34.15</v>
      </c>
      <c r="N4357" s="832">
        <v>1</v>
      </c>
      <c r="O4357" s="836">
        <v>0.5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10</v>
      </c>
      <c r="B4358" s="832" t="s">
        <v>2982</v>
      </c>
      <c r="C4358" s="832" t="s">
        <v>3003</v>
      </c>
      <c r="D4358" s="833" t="s">
        <v>6904</v>
      </c>
      <c r="E4358" s="834" t="s">
        <v>3044</v>
      </c>
      <c r="F4358" s="832" t="s">
        <v>2984</v>
      </c>
      <c r="G4358" s="832" t="s">
        <v>3120</v>
      </c>
      <c r="H4358" s="832" t="s">
        <v>630</v>
      </c>
      <c r="I4358" s="832" t="s">
        <v>3211</v>
      </c>
      <c r="J4358" s="832" t="s">
        <v>1034</v>
      </c>
      <c r="K4358" s="832" t="s">
        <v>3212</v>
      </c>
      <c r="L4358" s="835">
        <v>48.09</v>
      </c>
      <c r="M4358" s="835">
        <v>48.09</v>
      </c>
      <c r="N4358" s="832">
        <v>1</v>
      </c>
      <c r="O4358" s="836">
        <v>1</v>
      </c>
      <c r="P4358" s="835">
        <v>48.09</v>
      </c>
      <c r="Q4358" s="837">
        <v>1</v>
      </c>
      <c r="R4358" s="832">
        <v>1</v>
      </c>
      <c r="S4358" s="837">
        <v>1</v>
      </c>
      <c r="T4358" s="836">
        <v>1</v>
      </c>
      <c r="U4358" s="838">
        <v>1</v>
      </c>
    </row>
    <row r="4359" spans="1:21" ht="14.4" customHeight="1" x14ac:dyDescent="0.3">
      <c r="A4359" s="831">
        <v>10</v>
      </c>
      <c r="B4359" s="832" t="s">
        <v>2982</v>
      </c>
      <c r="C4359" s="832" t="s">
        <v>3003</v>
      </c>
      <c r="D4359" s="833" t="s">
        <v>6904</v>
      </c>
      <c r="E4359" s="834" t="s">
        <v>3044</v>
      </c>
      <c r="F4359" s="832" t="s">
        <v>2984</v>
      </c>
      <c r="G4359" s="832" t="s">
        <v>3123</v>
      </c>
      <c r="H4359" s="832" t="s">
        <v>630</v>
      </c>
      <c r="I4359" s="832" t="s">
        <v>3331</v>
      </c>
      <c r="J4359" s="832" t="s">
        <v>1588</v>
      </c>
      <c r="K4359" s="832" t="s">
        <v>2465</v>
      </c>
      <c r="L4359" s="835">
        <v>35.28</v>
      </c>
      <c r="M4359" s="835">
        <v>70.56</v>
      </c>
      <c r="N4359" s="832">
        <v>2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10</v>
      </c>
      <c r="B4360" s="832" t="s">
        <v>2982</v>
      </c>
      <c r="C4360" s="832" t="s">
        <v>3003</v>
      </c>
      <c r="D4360" s="833" t="s">
        <v>6904</v>
      </c>
      <c r="E4360" s="834" t="s">
        <v>3044</v>
      </c>
      <c r="F4360" s="832" t="s">
        <v>2984</v>
      </c>
      <c r="G4360" s="832" t="s">
        <v>3338</v>
      </c>
      <c r="H4360" s="832" t="s">
        <v>630</v>
      </c>
      <c r="I4360" s="832" t="s">
        <v>4419</v>
      </c>
      <c r="J4360" s="832" t="s">
        <v>4420</v>
      </c>
      <c r="K4360" s="832" t="s">
        <v>4421</v>
      </c>
      <c r="L4360" s="835">
        <v>77.14</v>
      </c>
      <c r="M4360" s="835">
        <v>154.28</v>
      </c>
      <c r="N4360" s="832">
        <v>2</v>
      </c>
      <c r="O4360" s="836">
        <v>1</v>
      </c>
      <c r="P4360" s="835">
        <v>154.28</v>
      </c>
      <c r="Q4360" s="837">
        <v>1</v>
      </c>
      <c r="R4360" s="832">
        <v>2</v>
      </c>
      <c r="S4360" s="837">
        <v>1</v>
      </c>
      <c r="T4360" s="836">
        <v>1</v>
      </c>
      <c r="U4360" s="838">
        <v>1</v>
      </c>
    </row>
    <row r="4361" spans="1:21" ht="14.4" customHeight="1" x14ac:dyDescent="0.3">
      <c r="A4361" s="831">
        <v>10</v>
      </c>
      <c r="B4361" s="832" t="s">
        <v>2982</v>
      </c>
      <c r="C4361" s="832" t="s">
        <v>3003</v>
      </c>
      <c r="D4361" s="833" t="s">
        <v>6904</v>
      </c>
      <c r="E4361" s="834" t="s">
        <v>3044</v>
      </c>
      <c r="F4361" s="832" t="s">
        <v>2984</v>
      </c>
      <c r="G4361" s="832" t="s">
        <v>4854</v>
      </c>
      <c r="H4361" s="832" t="s">
        <v>630</v>
      </c>
      <c r="I4361" s="832" t="s">
        <v>4855</v>
      </c>
      <c r="J4361" s="832" t="s">
        <v>2100</v>
      </c>
      <c r="K4361" s="832" t="s">
        <v>1859</v>
      </c>
      <c r="L4361" s="835">
        <v>58.62</v>
      </c>
      <c r="M4361" s="835">
        <v>117.24</v>
      </c>
      <c r="N4361" s="832">
        <v>2</v>
      </c>
      <c r="O4361" s="836">
        <v>2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10</v>
      </c>
      <c r="B4362" s="832" t="s">
        <v>2982</v>
      </c>
      <c r="C4362" s="832" t="s">
        <v>3003</v>
      </c>
      <c r="D4362" s="833" t="s">
        <v>6904</v>
      </c>
      <c r="E4362" s="834" t="s">
        <v>3044</v>
      </c>
      <c r="F4362" s="832" t="s">
        <v>2984</v>
      </c>
      <c r="G4362" s="832" t="s">
        <v>4910</v>
      </c>
      <c r="H4362" s="832" t="s">
        <v>689</v>
      </c>
      <c r="I4362" s="832" t="s">
        <v>2437</v>
      </c>
      <c r="J4362" s="832" t="s">
        <v>2438</v>
      </c>
      <c r="K4362" s="832" t="s">
        <v>2439</v>
      </c>
      <c r="L4362" s="835">
        <v>32.869999999999997</v>
      </c>
      <c r="M4362" s="835">
        <v>98.609999999999985</v>
      </c>
      <c r="N4362" s="832">
        <v>3</v>
      </c>
      <c r="O4362" s="836">
        <v>1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" customHeight="1" x14ac:dyDescent="0.3">
      <c r="A4363" s="831">
        <v>10</v>
      </c>
      <c r="B4363" s="832" t="s">
        <v>2982</v>
      </c>
      <c r="C4363" s="832" t="s">
        <v>3003</v>
      </c>
      <c r="D4363" s="833" t="s">
        <v>6904</v>
      </c>
      <c r="E4363" s="834" t="s">
        <v>3044</v>
      </c>
      <c r="F4363" s="832" t="s">
        <v>2984</v>
      </c>
      <c r="G4363" s="832" t="s">
        <v>3690</v>
      </c>
      <c r="H4363" s="832" t="s">
        <v>689</v>
      </c>
      <c r="I4363" s="832" t="s">
        <v>6164</v>
      </c>
      <c r="J4363" s="832" t="s">
        <v>4051</v>
      </c>
      <c r="K4363" s="832" t="s">
        <v>6165</v>
      </c>
      <c r="L4363" s="835">
        <v>17.559999999999999</v>
      </c>
      <c r="M4363" s="835">
        <v>52.679999999999993</v>
      </c>
      <c r="N4363" s="832">
        <v>3</v>
      </c>
      <c r="O4363" s="836">
        <v>1</v>
      </c>
      <c r="P4363" s="835">
        <v>52.679999999999993</v>
      </c>
      <c r="Q4363" s="837">
        <v>1</v>
      </c>
      <c r="R4363" s="832">
        <v>3</v>
      </c>
      <c r="S4363" s="837">
        <v>1</v>
      </c>
      <c r="T4363" s="836">
        <v>1</v>
      </c>
      <c r="U4363" s="838">
        <v>1</v>
      </c>
    </row>
    <row r="4364" spans="1:21" ht="14.4" customHeight="1" x14ac:dyDescent="0.3">
      <c r="A4364" s="831">
        <v>10</v>
      </c>
      <c r="B4364" s="832" t="s">
        <v>2982</v>
      </c>
      <c r="C4364" s="832" t="s">
        <v>3003</v>
      </c>
      <c r="D4364" s="833" t="s">
        <v>6904</v>
      </c>
      <c r="E4364" s="834" t="s">
        <v>3044</v>
      </c>
      <c r="F4364" s="832" t="s">
        <v>2984</v>
      </c>
      <c r="G4364" s="832" t="s">
        <v>3690</v>
      </c>
      <c r="H4364" s="832" t="s">
        <v>689</v>
      </c>
      <c r="I4364" s="832" t="s">
        <v>6166</v>
      </c>
      <c r="J4364" s="832" t="s">
        <v>4051</v>
      </c>
      <c r="K4364" s="832" t="s">
        <v>6167</v>
      </c>
      <c r="L4364" s="835">
        <v>58.52</v>
      </c>
      <c r="M4364" s="835">
        <v>175.56</v>
      </c>
      <c r="N4364" s="832">
        <v>3</v>
      </c>
      <c r="O4364" s="836">
        <v>1.5</v>
      </c>
      <c r="P4364" s="835">
        <v>175.56</v>
      </c>
      <c r="Q4364" s="837">
        <v>1</v>
      </c>
      <c r="R4364" s="832">
        <v>3</v>
      </c>
      <c r="S4364" s="837">
        <v>1</v>
      </c>
      <c r="T4364" s="836">
        <v>1.5</v>
      </c>
      <c r="U4364" s="838">
        <v>1</v>
      </c>
    </row>
    <row r="4365" spans="1:21" ht="14.4" customHeight="1" x14ac:dyDescent="0.3">
      <c r="A4365" s="831">
        <v>10</v>
      </c>
      <c r="B4365" s="832" t="s">
        <v>2982</v>
      </c>
      <c r="C4365" s="832" t="s">
        <v>3003</v>
      </c>
      <c r="D4365" s="833" t="s">
        <v>6904</v>
      </c>
      <c r="E4365" s="834" t="s">
        <v>3044</v>
      </c>
      <c r="F4365" s="832" t="s">
        <v>2984</v>
      </c>
      <c r="G4365" s="832" t="s">
        <v>3655</v>
      </c>
      <c r="H4365" s="832" t="s">
        <v>630</v>
      </c>
      <c r="I4365" s="832" t="s">
        <v>6168</v>
      </c>
      <c r="J4365" s="832" t="s">
        <v>6169</v>
      </c>
      <c r="K4365" s="832" t="s">
        <v>6170</v>
      </c>
      <c r="L4365" s="835">
        <v>128.55000000000001</v>
      </c>
      <c r="M4365" s="835">
        <v>128.55000000000001</v>
      </c>
      <c r="N4365" s="832">
        <v>1</v>
      </c>
      <c r="O4365" s="836">
        <v>1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10</v>
      </c>
      <c r="B4366" s="832" t="s">
        <v>2982</v>
      </c>
      <c r="C4366" s="832" t="s">
        <v>3003</v>
      </c>
      <c r="D4366" s="833" t="s">
        <v>6904</v>
      </c>
      <c r="E4366" s="834" t="s">
        <v>3044</v>
      </c>
      <c r="F4366" s="832" t="s">
        <v>2984</v>
      </c>
      <c r="G4366" s="832" t="s">
        <v>3578</v>
      </c>
      <c r="H4366" s="832" t="s">
        <v>689</v>
      </c>
      <c r="I4366" s="832" t="s">
        <v>3579</v>
      </c>
      <c r="J4366" s="832" t="s">
        <v>1162</v>
      </c>
      <c r="K4366" s="832" t="s">
        <v>2754</v>
      </c>
      <c r="L4366" s="835">
        <v>368.16</v>
      </c>
      <c r="M4366" s="835">
        <v>3313.44</v>
      </c>
      <c r="N4366" s="832">
        <v>9</v>
      </c>
      <c r="O4366" s="836">
        <v>1</v>
      </c>
      <c r="P4366" s="835">
        <v>3313.44</v>
      </c>
      <c r="Q4366" s="837">
        <v>1</v>
      </c>
      <c r="R4366" s="832">
        <v>9</v>
      </c>
      <c r="S4366" s="837">
        <v>1</v>
      </c>
      <c r="T4366" s="836">
        <v>1</v>
      </c>
      <c r="U4366" s="838">
        <v>1</v>
      </c>
    </row>
    <row r="4367" spans="1:21" ht="14.4" customHeight="1" x14ac:dyDescent="0.3">
      <c r="A4367" s="831">
        <v>10</v>
      </c>
      <c r="B4367" s="832" t="s">
        <v>2982</v>
      </c>
      <c r="C4367" s="832" t="s">
        <v>3003</v>
      </c>
      <c r="D4367" s="833" t="s">
        <v>6904</v>
      </c>
      <c r="E4367" s="834" t="s">
        <v>3044</v>
      </c>
      <c r="F4367" s="832" t="s">
        <v>2984</v>
      </c>
      <c r="G4367" s="832" t="s">
        <v>3578</v>
      </c>
      <c r="H4367" s="832" t="s">
        <v>689</v>
      </c>
      <c r="I4367" s="832" t="s">
        <v>2753</v>
      </c>
      <c r="J4367" s="832" t="s">
        <v>1162</v>
      </c>
      <c r="K4367" s="832" t="s">
        <v>2754</v>
      </c>
      <c r="L4367" s="835">
        <v>368.16</v>
      </c>
      <c r="M4367" s="835">
        <v>368.16</v>
      </c>
      <c r="N4367" s="832">
        <v>1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10</v>
      </c>
      <c r="B4368" s="832" t="s">
        <v>2982</v>
      </c>
      <c r="C4368" s="832" t="s">
        <v>3003</v>
      </c>
      <c r="D4368" s="833" t="s">
        <v>6904</v>
      </c>
      <c r="E4368" s="834" t="s">
        <v>3044</v>
      </c>
      <c r="F4368" s="832" t="s">
        <v>2984</v>
      </c>
      <c r="G4368" s="832" t="s">
        <v>3383</v>
      </c>
      <c r="H4368" s="832" t="s">
        <v>689</v>
      </c>
      <c r="I4368" s="832" t="s">
        <v>2560</v>
      </c>
      <c r="J4368" s="832" t="s">
        <v>963</v>
      </c>
      <c r="K4368" s="832" t="s">
        <v>964</v>
      </c>
      <c r="L4368" s="835">
        <v>2635.97</v>
      </c>
      <c r="M4368" s="835">
        <v>42175.520000000004</v>
      </c>
      <c r="N4368" s="832">
        <v>16</v>
      </c>
      <c r="O4368" s="836">
        <v>6</v>
      </c>
      <c r="P4368" s="835">
        <v>15815.82</v>
      </c>
      <c r="Q4368" s="837">
        <v>0.37499999999999994</v>
      </c>
      <c r="R4368" s="832">
        <v>6</v>
      </c>
      <c r="S4368" s="837">
        <v>0.375</v>
      </c>
      <c r="T4368" s="836">
        <v>3</v>
      </c>
      <c r="U4368" s="838">
        <v>0.5</v>
      </c>
    </row>
    <row r="4369" spans="1:21" ht="14.4" customHeight="1" x14ac:dyDescent="0.3">
      <c r="A4369" s="831">
        <v>10</v>
      </c>
      <c r="B4369" s="832" t="s">
        <v>2982</v>
      </c>
      <c r="C4369" s="832" t="s">
        <v>3003</v>
      </c>
      <c r="D4369" s="833" t="s">
        <v>6904</v>
      </c>
      <c r="E4369" s="834" t="s">
        <v>3044</v>
      </c>
      <c r="F4369" s="832" t="s">
        <v>2984</v>
      </c>
      <c r="G4369" s="832" t="s">
        <v>3401</v>
      </c>
      <c r="H4369" s="832" t="s">
        <v>689</v>
      </c>
      <c r="I4369" s="832" t="s">
        <v>6171</v>
      </c>
      <c r="J4369" s="832" t="s">
        <v>2576</v>
      </c>
      <c r="K4369" s="832" t="s">
        <v>3248</v>
      </c>
      <c r="L4369" s="835">
        <v>96.53</v>
      </c>
      <c r="M4369" s="835">
        <v>965.30000000000007</v>
      </c>
      <c r="N4369" s="832">
        <v>10</v>
      </c>
      <c r="O4369" s="836">
        <v>4</v>
      </c>
      <c r="P4369" s="835">
        <v>289.59000000000003</v>
      </c>
      <c r="Q4369" s="837">
        <v>0.3</v>
      </c>
      <c r="R4369" s="832">
        <v>3</v>
      </c>
      <c r="S4369" s="837">
        <v>0.3</v>
      </c>
      <c r="T4369" s="836">
        <v>1</v>
      </c>
      <c r="U4369" s="838">
        <v>0.25</v>
      </c>
    </row>
    <row r="4370" spans="1:21" ht="14.4" customHeight="1" x14ac:dyDescent="0.3">
      <c r="A4370" s="831">
        <v>10</v>
      </c>
      <c r="B4370" s="832" t="s">
        <v>2982</v>
      </c>
      <c r="C4370" s="832" t="s">
        <v>3003</v>
      </c>
      <c r="D4370" s="833" t="s">
        <v>6904</v>
      </c>
      <c r="E4370" s="834" t="s">
        <v>3044</v>
      </c>
      <c r="F4370" s="832" t="s">
        <v>2984</v>
      </c>
      <c r="G4370" s="832" t="s">
        <v>3401</v>
      </c>
      <c r="H4370" s="832" t="s">
        <v>689</v>
      </c>
      <c r="I4370" s="832" t="s">
        <v>6171</v>
      </c>
      <c r="J4370" s="832" t="s">
        <v>2576</v>
      </c>
      <c r="K4370" s="832" t="s">
        <v>3248</v>
      </c>
      <c r="L4370" s="835">
        <v>95.39</v>
      </c>
      <c r="M4370" s="835">
        <v>572.34</v>
      </c>
      <c r="N4370" s="832">
        <v>6</v>
      </c>
      <c r="O4370" s="836">
        <v>1.5</v>
      </c>
      <c r="P4370" s="835">
        <v>572.34</v>
      </c>
      <c r="Q4370" s="837">
        <v>1</v>
      </c>
      <c r="R4370" s="832">
        <v>6</v>
      </c>
      <c r="S4370" s="837">
        <v>1</v>
      </c>
      <c r="T4370" s="836">
        <v>1.5</v>
      </c>
      <c r="U4370" s="838">
        <v>1</v>
      </c>
    </row>
    <row r="4371" spans="1:21" ht="14.4" customHeight="1" x14ac:dyDescent="0.3">
      <c r="A4371" s="831">
        <v>10</v>
      </c>
      <c r="B4371" s="832" t="s">
        <v>2982</v>
      </c>
      <c r="C4371" s="832" t="s">
        <v>3003</v>
      </c>
      <c r="D4371" s="833" t="s">
        <v>6904</v>
      </c>
      <c r="E4371" s="834" t="s">
        <v>3044</v>
      </c>
      <c r="F4371" s="832" t="s">
        <v>2984</v>
      </c>
      <c r="G4371" s="832" t="s">
        <v>3401</v>
      </c>
      <c r="H4371" s="832" t="s">
        <v>689</v>
      </c>
      <c r="I4371" s="832" t="s">
        <v>3402</v>
      </c>
      <c r="J4371" s="832" t="s">
        <v>2576</v>
      </c>
      <c r="K4371" s="832" t="s">
        <v>3403</v>
      </c>
      <c r="L4371" s="835">
        <v>10.41</v>
      </c>
      <c r="M4371" s="835">
        <v>31.23</v>
      </c>
      <c r="N4371" s="832">
        <v>3</v>
      </c>
      <c r="O4371" s="836">
        <v>0.5</v>
      </c>
      <c r="P4371" s="835">
        <v>31.23</v>
      </c>
      <c r="Q4371" s="837">
        <v>1</v>
      </c>
      <c r="R4371" s="832">
        <v>3</v>
      </c>
      <c r="S4371" s="837">
        <v>1</v>
      </c>
      <c r="T4371" s="836">
        <v>0.5</v>
      </c>
      <c r="U4371" s="838">
        <v>1</v>
      </c>
    </row>
    <row r="4372" spans="1:21" ht="14.4" customHeight="1" x14ac:dyDescent="0.3">
      <c r="A4372" s="831">
        <v>10</v>
      </c>
      <c r="B4372" s="832" t="s">
        <v>2982</v>
      </c>
      <c r="C4372" s="832" t="s">
        <v>3003</v>
      </c>
      <c r="D4372" s="833" t="s">
        <v>6904</v>
      </c>
      <c r="E4372" s="834" t="s">
        <v>3044</v>
      </c>
      <c r="F4372" s="832" t="s">
        <v>2984</v>
      </c>
      <c r="G4372" s="832" t="s">
        <v>3401</v>
      </c>
      <c r="H4372" s="832" t="s">
        <v>689</v>
      </c>
      <c r="I4372" s="832" t="s">
        <v>2575</v>
      </c>
      <c r="J4372" s="832" t="s">
        <v>2576</v>
      </c>
      <c r="K4372" s="832" t="s">
        <v>2577</v>
      </c>
      <c r="L4372" s="835">
        <v>16.09</v>
      </c>
      <c r="M4372" s="835">
        <v>96.54</v>
      </c>
      <c r="N4372" s="832">
        <v>6</v>
      </c>
      <c r="O4372" s="836">
        <v>2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10</v>
      </c>
      <c r="B4373" s="832" t="s">
        <v>2982</v>
      </c>
      <c r="C4373" s="832" t="s">
        <v>3003</v>
      </c>
      <c r="D4373" s="833" t="s">
        <v>6904</v>
      </c>
      <c r="E4373" s="834" t="s">
        <v>3044</v>
      </c>
      <c r="F4373" s="832" t="s">
        <v>2984</v>
      </c>
      <c r="G4373" s="832" t="s">
        <v>3401</v>
      </c>
      <c r="H4373" s="832" t="s">
        <v>689</v>
      </c>
      <c r="I4373" s="832" t="s">
        <v>2575</v>
      </c>
      <c r="J4373" s="832" t="s">
        <v>2576</v>
      </c>
      <c r="K4373" s="832" t="s">
        <v>2577</v>
      </c>
      <c r="L4373" s="835">
        <v>15.9</v>
      </c>
      <c r="M4373" s="835">
        <v>95.4</v>
      </c>
      <c r="N4373" s="832">
        <v>6</v>
      </c>
      <c r="O4373" s="836">
        <v>2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10</v>
      </c>
      <c r="B4374" s="832" t="s">
        <v>2982</v>
      </c>
      <c r="C4374" s="832" t="s">
        <v>3003</v>
      </c>
      <c r="D4374" s="833" t="s">
        <v>6904</v>
      </c>
      <c r="E4374" s="834" t="s">
        <v>3044</v>
      </c>
      <c r="F4374" s="832" t="s">
        <v>2984</v>
      </c>
      <c r="G4374" s="832" t="s">
        <v>3401</v>
      </c>
      <c r="H4374" s="832" t="s">
        <v>630</v>
      </c>
      <c r="I4374" s="832" t="s">
        <v>6172</v>
      </c>
      <c r="J4374" s="832" t="s">
        <v>2576</v>
      </c>
      <c r="K4374" s="832" t="s">
        <v>3307</v>
      </c>
      <c r="L4374" s="835">
        <v>0</v>
      </c>
      <c r="M4374" s="835">
        <v>0</v>
      </c>
      <c r="N4374" s="832">
        <v>3</v>
      </c>
      <c r="O4374" s="836">
        <v>1</v>
      </c>
      <c r="P4374" s="835"/>
      <c r="Q4374" s="837"/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10</v>
      </c>
      <c r="B4375" s="832" t="s">
        <v>2982</v>
      </c>
      <c r="C4375" s="832" t="s">
        <v>3003</v>
      </c>
      <c r="D4375" s="833" t="s">
        <v>6904</v>
      </c>
      <c r="E4375" s="834" t="s">
        <v>3044</v>
      </c>
      <c r="F4375" s="832" t="s">
        <v>2984</v>
      </c>
      <c r="G4375" s="832" t="s">
        <v>3401</v>
      </c>
      <c r="H4375" s="832" t="s">
        <v>689</v>
      </c>
      <c r="I4375" s="832" t="s">
        <v>3408</v>
      </c>
      <c r="J4375" s="832" t="s">
        <v>2576</v>
      </c>
      <c r="K4375" s="832" t="s">
        <v>3101</v>
      </c>
      <c r="L4375" s="835">
        <v>48.27</v>
      </c>
      <c r="M4375" s="835">
        <v>965.39999999999986</v>
      </c>
      <c r="N4375" s="832">
        <v>20</v>
      </c>
      <c r="O4375" s="836">
        <v>8</v>
      </c>
      <c r="P4375" s="835">
        <v>144.81</v>
      </c>
      <c r="Q4375" s="837">
        <v>0.15000000000000002</v>
      </c>
      <c r="R4375" s="832">
        <v>3</v>
      </c>
      <c r="S4375" s="837">
        <v>0.15</v>
      </c>
      <c r="T4375" s="836">
        <v>1</v>
      </c>
      <c r="U4375" s="838">
        <v>0.125</v>
      </c>
    </row>
    <row r="4376" spans="1:21" ht="14.4" customHeight="1" x14ac:dyDescent="0.3">
      <c r="A4376" s="831">
        <v>10</v>
      </c>
      <c r="B4376" s="832" t="s">
        <v>2982</v>
      </c>
      <c r="C4376" s="832" t="s">
        <v>3003</v>
      </c>
      <c r="D4376" s="833" t="s">
        <v>6904</v>
      </c>
      <c r="E4376" s="834" t="s">
        <v>3044</v>
      </c>
      <c r="F4376" s="832" t="s">
        <v>2984</v>
      </c>
      <c r="G4376" s="832" t="s">
        <v>3401</v>
      </c>
      <c r="H4376" s="832" t="s">
        <v>689</v>
      </c>
      <c r="I4376" s="832" t="s">
        <v>3408</v>
      </c>
      <c r="J4376" s="832" t="s">
        <v>2576</v>
      </c>
      <c r="K4376" s="832" t="s">
        <v>3101</v>
      </c>
      <c r="L4376" s="835">
        <v>47.7</v>
      </c>
      <c r="M4376" s="835">
        <v>333.90000000000003</v>
      </c>
      <c r="N4376" s="832">
        <v>7</v>
      </c>
      <c r="O4376" s="836">
        <v>2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10</v>
      </c>
      <c r="B4377" s="832" t="s">
        <v>2982</v>
      </c>
      <c r="C4377" s="832" t="s">
        <v>3003</v>
      </c>
      <c r="D4377" s="833" t="s">
        <v>6904</v>
      </c>
      <c r="E4377" s="834" t="s">
        <v>3044</v>
      </c>
      <c r="F4377" s="832" t="s">
        <v>2984</v>
      </c>
      <c r="G4377" s="832" t="s">
        <v>3401</v>
      </c>
      <c r="H4377" s="832" t="s">
        <v>630</v>
      </c>
      <c r="I4377" s="832" t="s">
        <v>3409</v>
      </c>
      <c r="J4377" s="832" t="s">
        <v>2576</v>
      </c>
      <c r="K4377" s="832" t="s">
        <v>3410</v>
      </c>
      <c r="L4377" s="835">
        <v>0</v>
      </c>
      <c r="M4377" s="835">
        <v>0</v>
      </c>
      <c r="N4377" s="832">
        <v>2</v>
      </c>
      <c r="O4377" s="836">
        <v>1</v>
      </c>
      <c r="P4377" s="835"/>
      <c r="Q4377" s="837"/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10</v>
      </c>
      <c r="B4378" s="832" t="s">
        <v>2982</v>
      </c>
      <c r="C4378" s="832" t="s">
        <v>3003</v>
      </c>
      <c r="D4378" s="833" t="s">
        <v>6904</v>
      </c>
      <c r="E4378" s="834" t="s">
        <v>3044</v>
      </c>
      <c r="F4378" s="832" t="s">
        <v>2984</v>
      </c>
      <c r="G4378" s="832" t="s">
        <v>3401</v>
      </c>
      <c r="H4378" s="832" t="s">
        <v>689</v>
      </c>
      <c r="I4378" s="832" t="s">
        <v>3411</v>
      </c>
      <c r="J4378" s="832" t="s">
        <v>2576</v>
      </c>
      <c r="K4378" s="832" t="s">
        <v>3103</v>
      </c>
      <c r="L4378" s="835">
        <v>158.99</v>
      </c>
      <c r="M4378" s="835">
        <v>794.95</v>
      </c>
      <c r="N4378" s="832">
        <v>5</v>
      </c>
      <c r="O4378" s="836">
        <v>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10</v>
      </c>
      <c r="B4379" s="832" t="s">
        <v>2982</v>
      </c>
      <c r="C4379" s="832" t="s">
        <v>3003</v>
      </c>
      <c r="D4379" s="833" t="s">
        <v>6904</v>
      </c>
      <c r="E4379" s="834" t="s">
        <v>3044</v>
      </c>
      <c r="F4379" s="832" t="s">
        <v>2984</v>
      </c>
      <c r="G4379" s="832" t="s">
        <v>6173</v>
      </c>
      <c r="H4379" s="832" t="s">
        <v>630</v>
      </c>
      <c r="I4379" s="832" t="s">
        <v>6174</v>
      </c>
      <c r="J4379" s="832" t="s">
        <v>6175</v>
      </c>
      <c r="K4379" s="832" t="s">
        <v>3697</v>
      </c>
      <c r="L4379" s="835">
        <v>120.14</v>
      </c>
      <c r="M4379" s="835">
        <v>600.70000000000005</v>
      </c>
      <c r="N4379" s="832">
        <v>5</v>
      </c>
      <c r="O4379" s="836">
        <v>3</v>
      </c>
      <c r="P4379" s="835">
        <v>120.14</v>
      </c>
      <c r="Q4379" s="837">
        <v>0.19999999999999998</v>
      </c>
      <c r="R4379" s="832">
        <v>1</v>
      </c>
      <c r="S4379" s="837">
        <v>0.2</v>
      </c>
      <c r="T4379" s="836">
        <v>1</v>
      </c>
      <c r="U4379" s="838">
        <v>0.33333333333333331</v>
      </c>
    </row>
    <row r="4380" spans="1:21" ht="14.4" customHeight="1" x14ac:dyDescent="0.3">
      <c r="A4380" s="831">
        <v>10</v>
      </c>
      <c r="B4380" s="832" t="s">
        <v>2982</v>
      </c>
      <c r="C4380" s="832" t="s">
        <v>3003</v>
      </c>
      <c r="D4380" s="833" t="s">
        <v>6904</v>
      </c>
      <c r="E4380" s="834" t="s">
        <v>3044</v>
      </c>
      <c r="F4380" s="832" t="s">
        <v>2984</v>
      </c>
      <c r="G4380" s="832" t="s">
        <v>3527</v>
      </c>
      <c r="H4380" s="832" t="s">
        <v>630</v>
      </c>
      <c r="I4380" s="832" t="s">
        <v>3528</v>
      </c>
      <c r="J4380" s="832" t="s">
        <v>1258</v>
      </c>
      <c r="K4380" s="832" t="s">
        <v>3529</v>
      </c>
      <c r="L4380" s="835">
        <v>42.08</v>
      </c>
      <c r="M4380" s="835">
        <v>168.32</v>
      </c>
      <c r="N4380" s="832">
        <v>4</v>
      </c>
      <c r="O4380" s="836">
        <v>1.5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10</v>
      </c>
      <c r="B4381" s="832" t="s">
        <v>2982</v>
      </c>
      <c r="C4381" s="832" t="s">
        <v>3003</v>
      </c>
      <c r="D4381" s="833" t="s">
        <v>6904</v>
      </c>
      <c r="E4381" s="834" t="s">
        <v>3044</v>
      </c>
      <c r="F4381" s="832" t="s">
        <v>2985</v>
      </c>
      <c r="G4381" s="832" t="s">
        <v>3094</v>
      </c>
      <c r="H4381" s="832" t="s">
        <v>630</v>
      </c>
      <c r="I4381" s="832" t="s">
        <v>6155</v>
      </c>
      <c r="J4381" s="832" t="s">
        <v>3040</v>
      </c>
      <c r="K4381" s="832"/>
      <c r="L4381" s="835">
        <v>0</v>
      </c>
      <c r="M4381" s="835">
        <v>0</v>
      </c>
      <c r="N4381" s="832">
        <v>20</v>
      </c>
      <c r="O4381" s="836">
        <v>19.5</v>
      </c>
      <c r="P4381" s="835">
        <v>0</v>
      </c>
      <c r="Q4381" s="837"/>
      <c r="R4381" s="832">
        <v>18</v>
      </c>
      <c r="S4381" s="837">
        <v>0.9</v>
      </c>
      <c r="T4381" s="836">
        <v>18</v>
      </c>
      <c r="U4381" s="838">
        <v>0.92307692307692313</v>
      </c>
    </row>
    <row r="4382" spans="1:21" ht="14.4" customHeight="1" x14ac:dyDescent="0.3">
      <c r="A4382" s="831">
        <v>10</v>
      </c>
      <c r="B4382" s="832" t="s">
        <v>2982</v>
      </c>
      <c r="C4382" s="832" t="s">
        <v>3003</v>
      </c>
      <c r="D4382" s="833" t="s">
        <v>6904</v>
      </c>
      <c r="E4382" s="834" t="s">
        <v>3044</v>
      </c>
      <c r="F4382" s="832" t="s">
        <v>2985</v>
      </c>
      <c r="G4382" s="832" t="s">
        <v>3094</v>
      </c>
      <c r="H4382" s="832" t="s">
        <v>630</v>
      </c>
      <c r="I4382" s="832" t="s">
        <v>6176</v>
      </c>
      <c r="J4382" s="832" t="s">
        <v>3040</v>
      </c>
      <c r="K4382" s="832"/>
      <c r="L4382" s="835">
        <v>0</v>
      </c>
      <c r="M4382" s="835">
        <v>0</v>
      </c>
      <c r="N4382" s="832">
        <v>24</v>
      </c>
      <c r="O4382" s="836">
        <v>24</v>
      </c>
      <c r="P4382" s="835">
        <v>0</v>
      </c>
      <c r="Q4382" s="837"/>
      <c r="R4382" s="832">
        <v>20</v>
      </c>
      <c r="S4382" s="837">
        <v>0.83333333333333337</v>
      </c>
      <c r="T4382" s="836">
        <v>20</v>
      </c>
      <c r="U4382" s="838">
        <v>0.83333333333333337</v>
      </c>
    </row>
    <row r="4383" spans="1:21" ht="14.4" customHeight="1" x14ac:dyDescent="0.3">
      <c r="A4383" s="831">
        <v>10</v>
      </c>
      <c r="B4383" s="832" t="s">
        <v>2982</v>
      </c>
      <c r="C4383" s="832" t="s">
        <v>3003</v>
      </c>
      <c r="D4383" s="833" t="s">
        <v>6904</v>
      </c>
      <c r="E4383" s="834" t="s">
        <v>3057</v>
      </c>
      <c r="F4383" s="832" t="s">
        <v>2984</v>
      </c>
      <c r="G4383" s="832" t="s">
        <v>3818</v>
      </c>
      <c r="H4383" s="832" t="s">
        <v>630</v>
      </c>
      <c r="I4383" s="832" t="s">
        <v>5163</v>
      </c>
      <c r="J4383" s="832" t="s">
        <v>5161</v>
      </c>
      <c r="K4383" s="832" t="s">
        <v>5164</v>
      </c>
      <c r="L4383" s="835">
        <v>205.8</v>
      </c>
      <c r="M4383" s="835">
        <v>617.40000000000009</v>
      </c>
      <c r="N4383" s="832">
        <v>3</v>
      </c>
      <c r="O4383" s="836">
        <v>1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10</v>
      </c>
      <c r="B4384" s="832" t="s">
        <v>2982</v>
      </c>
      <c r="C4384" s="832" t="s">
        <v>3003</v>
      </c>
      <c r="D4384" s="833" t="s">
        <v>6904</v>
      </c>
      <c r="E4384" s="834" t="s">
        <v>3082</v>
      </c>
      <c r="F4384" s="832" t="s">
        <v>2984</v>
      </c>
      <c r="G4384" s="832" t="s">
        <v>3098</v>
      </c>
      <c r="H4384" s="832" t="s">
        <v>630</v>
      </c>
      <c r="I4384" s="832" t="s">
        <v>6177</v>
      </c>
      <c r="J4384" s="832" t="s">
        <v>4038</v>
      </c>
      <c r="K4384" s="832" t="s">
        <v>3304</v>
      </c>
      <c r="L4384" s="835">
        <v>0</v>
      </c>
      <c r="M4384" s="835">
        <v>0</v>
      </c>
      <c r="N4384" s="832">
        <v>1</v>
      </c>
      <c r="O4384" s="836">
        <v>0.5</v>
      </c>
      <c r="P4384" s="835"/>
      <c r="Q4384" s="837"/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10</v>
      </c>
      <c r="B4385" s="832" t="s">
        <v>2982</v>
      </c>
      <c r="C4385" s="832" t="s">
        <v>3003</v>
      </c>
      <c r="D4385" s="833" t="s">
        <v>6904</v>
      </c>
      <c r="E4385" s="834" t="s">
        <v>3082</v>
      </c>
      <c r="F4385" s="832" t="s">
        <v>2984</v>
      </c>
      <c r="G4385" s="832" t="s">
        <v>3098</v>
      </c>
      <c r="H4385" s="832" t="s">
        <v>630</v>
      </c>
      <c r="I4385" s="832" t="s">
        <v>4037</v>
      </c>
      <c r="J4385" s="832" t="s">
        <v>4038</v>
      </c>
      <c r="K4385" s="832" t="s">
        <v>3304</v>
      </c>
      <c r="L4385" s="835">
        <v>245.74</v>
      </c>
      <c r="M4385" s="835">
        <v>491.48</v>
      </c>
      <c r="N4385" s="832">
        <v>2</v>
      </c>
      <c r="O4385" s="836">
        <v>1</v>
      </c>
      <c r="P4385" s="835">
        <v>245.74</v>
      </c>
      <c r="Q4385" s="837">
        <v>0.5</v>
      </c>
      <c r="R4385" s="832">
        <v>1</v>
      </c>
      <c r="S4385" s="837">
        <v>0.5</v>
      </c>
      <c r="T4385" s="836">
        <v>0.5</v>
      </c>
      <c r="U4385" s="838">
        <v>0.5</v>
      </c>
    </row>
    <row r="4386" spans="1:21" ht="14.4" customHeight="1" x14ac:dyDescent="0.3">
      <c r="A4386" s="831">
        <v>10</v>
      </c>
      <c r="B4386" s="832" t="s">
        <v>2982</v>
      </c>
      <c r="C4386" s="832" t="s">
        <v>3003</v>
      </c>
      <c r="D4386" s="833" t="s">
        <v>6904</v>
      </c>
      <c r="E4386" s="834" t="s">
        <v>3082</v>
      </c>
      <c r="F4386" s="832" t="s">
        <v>2984</v>
      </c>
      <c r="G4386" s="832" t="s">
        <v>3098</v>
      </c>
      <c r="H4386" s="832" t="s">
        <v>630</v>
      </c>
      <c r="I4386" s="832" t="s">
        <v>4037</v>
      </c>
      <c r="J4386" s="832" t="s">
        <v>4038</v>
      </c>
      <c r="K4386" s="832" t="s">
        <v>3304</v>
      </c>
      <c r="L4386" s="835">
        <v>207.27</v>
      </c>
      <c r="M4386" s="835">
        <v>207.27</v>
      </c>
      <c r="N4386" s="832">
        <v>1</v>
      </c>
      <c r="O4386" s="836">
        <v>0.5</v>
      </c>
      <c r="P4386" s="835">
        <v>207.27</v>
      </c>
      <c r="Q4386" s="837">
        <v>1</v>
      </c>
      <c r="R4386" s="832">
        <v>1</v>
      </c>
      <c r="S4386" s="837">
        <v>1</v>
      </c>
      <c r="T4386" s="836">
        <v>0.5</v>
      </c>
      <c r="U4386" s="838">
        <v>1</v>
      </c>
    </row>
    <row r="4387" spans="1:21" ht="14.4" customHeight="1" x14ac:dyDescent="0.3">
      <c r="A4387" s="831">
        <v>10</v>
      </c>
      <c r="B4387" s="832" t="s">
        <v>2982</v>
      </c>
      <c r="C4387" s="832" t="s">
        <v>3003</v>
      </c>
      <c r="D4387" s="833" t="s">
        <v>6904</v>
      </c>
      <c r="E4387" s="834" t="s">
        <v>3082</v>
      </c>
      <c r="F4387" s="832" t="s">
        <v>2984</v>
      </c>
      <c r="G4387" s="832" t="s">
        <v>3257</v>
      </c>
      <c r="H4387" s="832" t="s">
        <v>689</v>
      </c>
      <c r="I4387" s="832" t="s">
        <v>6178</v>
      </c>
      <c r="J4387" s="832" t="s">
        <v>3259</v>
      </c>
      <c r="K4387" s="832" t="s">
        <v>5132</v>
      </c>
      <c r="L4387" s="835">
        <v>27.5</v>
      </c>
      <c r="M4387" s="835">
        <v>27.5</v>
      </c>
      <c r="N4387" s="832">
        <v>1</v>
      </c>
      <c r="O4387" s="836">
        <v>1</v>
      </c>
      <c r="P4387" s="835">
        <v>27.5</v>
      </c>
      <c r="Q4387" s="837">
        <v>1</v>
      </c>
      <c r="R4387" s="832">
        <v>1</v>
      </c>
      <c r="S4387" s="837">
        <v>1</v>
      </c>
      <c r="T4387" s="836">
        <v>1</v>
      </c>
      <c r="U4387" s="838">
        <v>1</v>
      </c>
    </row>
    <row r="4388" spans="1:21" ht="14.4" customHeight="1" x14ac:dyDescent="0.3">
      <c r="A4388" s="831">
        <v>10</v>
      </c>
      <c r="B4388" s="832" t="s">
        <v>2982</v>
      </c>
      <c r="C4388" s="832" t="s">
        <v>3003</v>
      </c>
      <c r="D4388" s="833" t="s">
        <v>6904</v>
      </c>
      <c r="E4388" s="834" t="s">
        <v>3082</v>
      </c>
      <c r="F4388" s="832" t="s">
        <v>2984</v>
      </c>
      <c r="G4388" s="832" t="s">
        <v>6158</v>
      </c>
      <c r="H4388" s="832" t="s">
        <v>630</v>
      </c>
      <c r="I4388" s="832" t="s">
        <v>6161</v>
      </c>
      <c r="J4388" s="832" t="s">
        <v>6162</v>
      </c>
      <c r="K4388" s="832" t="s">
        <v>6163</v>
      </c>
      <c r="L4388" s="835">
        <v>23.72</v>
      </c>
      <c r="M4388" s="835">
        <v>284.64</v>
      </c>
      <c r="N4388" s="832">
        <v>12</v>
      </c>
      <c r="O4388" s="836">
        <v>3.5</v>
      </c>
      <c r="P4388" s="835">
        <v>94.88</v>
      </c>
      <c r="Q4388" s="837">
        <v>0.33333333333333331</v>
      </c>
      <c r="R4388" s="832">
        <v>4</v>
      </c>
      <c r="S4388" s="837">
        <v>0.33333333333333331</v>
      </c>
      <c r="T4388" s="836">
        <v>1</v>
      </c>
      <c r="U4388" s="838">
        <v>0.2857142857142857</v>
      </c>
    </row>
    <row r="4389" spans="1:21" ht="14.4" customHeight="1" x14ac:dyDescent="0.3">
      <c r="A4389" s="831">
        <v>10</v>
      </c>
      <c r="B4389" s="832" t="s">
        <v>2982</v>
      </c>
      <c r="C4389" s="832" t="s">
        <v>3003</v>
      </c>
      <c r="D4389" s="833" t="s">
        <v>6904</v>
      </c>
      <c r="E4389" s="834" t="s">
        <v>3082</v>
      </c>
      <c r="F4389" s="832" t="s">
        <v>2984</v>
      </c>
      <c r="G4389" s="832" t="s">
        <v>3300</v>
      </c>
      <c r="H4389" s="832" t="s">
        <v>630</v>
      </c>
      <c r="I4389" s="832" t="s">
        <v>3301</v>
      </c>
      <c r="J4389" s="832" t="s">
        <v>3302</v>
      </c>
      <c r="K4389" s="832" t="s">
        <v>3101</v>
      </c>
      <c r="L4389" s="835">
        <v>4.6399999999999997</v>
      </c>
      <c r="M4389" s="835">
        <v>9.2799999999999994</v>
      </c>
      <c r="N4389" s="832">
        <v>2</v>
      </c>
      <c r="O4389" s="836">
        <v>1</v>
      </c>
      <c r="P4389" s="835">
        <v>9.2799999999999994</v>
      </c>
      <c r="Q4389" s="837">
        <v>1</v>
      </c>
      <c r="R4389" s="832">
        <v>2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10</v>
      </c>
      <c r="B4390" s="832" t="s">
        <v>2982</v>
      </c>
      <c r="C4390" s="832" t="s">
        <v>3003</v>
      </c>
      <c r="D4390" s="833" t="s">
        <v>6904</v>
      </c>
      <c r="E4390" s="834" t="s">
        <v>3082</v>
      </c>
      <c r="F4390" s="832" t="s">
        <v>2984</v>
      </c>
      <c r="G4390" s="832" t="s">
        <v>3300</v>
      </c>
      <c r="H4390" s="832" t="s">
        <v>630</v>
      </c>
      <c r="I4390" s="832" t="s">
        <v>3305</v>
      </c>
      <c r="J4390" s="832" t="s">
        <v>3302</v>
      </c>
      <c r="K4390" s="832" t="s">
        <v>3103</v>
      </c>
      <c r="L4390" s="835">
        <v>15.46</v>
      </c>
      <c r="M4390" s="835">
        <v>30.92</v>
      </c>
      <c r="N4390" s="832">
        <v>2</v>
      </c>
      <c r="O4390" s="836">
        <v>1.5</v>
      </c>
      <c r="P4390" s="835">
        <v>15.46</v>
      </c>
      <c r="Q4390" s="837">
        <v>0.5</v>
      </c>
      <c r="R4390" s="832">
        <v>1</v>
      </c>
      <c r="S4390" s="837">
        <v>0.5</v>
      </c>
      <c r="T4390" s="836">
        <v>0.5</v>
      </c>
      <c r="U4390" s="838">
        <v>0.33333333333333331</v>
      </c>
    </row>
    <row r="4391" spans="1:21" ht="14.4" customHeight="1" x14ac:dyDescent="0.3">
      <c r="A4391" s="831">
        <v>10</v>
      </c>
      <c r="B4391" s="832" t="s">
        <v>2982</v>
      </c>
      <c r="C4391" s="832" t="s">
        <v>3003</v>
      </c>
      <c r="D4391" s="833" t="s">
        <v>6904</v>
      </c>
      <c r="E4391" s="834" t="s">
        <v>3082</v>
      </c>
      <c r="F4391" s="832" t="s">
        <v>2984</v>
      </c>
      <c r="G4391" s="832" t="s">
        <v>3300</v>
      </c>
      <c r="H4391" s="832" t="s">
        <v>630</v>
      </c>
      <c r="I4391" s="832" t="s">
        <v>3305</v>
      </c>
      <c r="J4391" s="832" t="s">
        <v>3302</v>
      </c>
      <c r="K4391" s="832" t="s">
        <v>3103</v>
      </c>
      <c r="L4391" s="835">
        <v>25.97</v>
      </c>
      <c r="M4391" s="835">
        <v>25.97</v>
      </c>
      <c r="N4391" s="832">
        <v>1</v>
      </c>
      <c r="O4391" s="836">
        <v>0.5</v>
      </c>
      <c r="P4391" s="835">
        <v>25.97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" customHeight="1" x14ac:dyDescent="0.3">
      <c r="A4392" s="831">
        <v>10</v>
      </c>
      <c r="B4392" s="832" t="s">
        <v>2982</v>
      </c>
      <c r="C4392" s="832" t="s">
        <v>3003</v>
      </c>
      <c r="D4392" s="833" t="s">
        <v>6904</v>
      </c>
      <c r="E4392" s="834" t="s">
        <v>3082</v>
      </c>
      <c r="F4392" s="832" t="s">
        <v>2984</v>
      </c>
      <c r="G4392" s="832" t="s">
        <v>3300</v>
      </c>
      <c r="H4392" s="832" t="s">
        <v>630</v>
      </c>
      <c r="I4392" s="832" t="s">
        <v>6179</v>
      </c>
      <c r="J4392" s="832" t="s">
        <v>6180</v>
      </c>
      <c r="K4392" s="832" t="s">
        <v>3103</v>
      </c>
      <c r="L4392" s="835">
        <v>25.97</v>
      </c>
      <c r="M4392" s="835">
        <v>25.97</v>
      </c>
      <c r="N4392" s="832">
        <v>1</v>
      </c>
      <c r="O4392" s="836">
        <v>0.5</v>
      </c>
      <c r="P4392" s="835">
        <v>25.97</v>
      </c>
      <c r="Q4392" s="837">
        <v>1</v>
      </c>
      <c r="R4392" s="832">
        <v>1</v>
      </c>
      <c r="S4392" s="837">
        <v>1</v>
      </c>
      <c r="T4392" s="836">
        <v>0.5</v>
      </c>
      <c r="U4392" s="838">
        <v>1</v>
      </c>
    </row>
    <row r="4393" spans="1:21" ht="14.4" customHeight="1" x14ac:dyDescent="0.3">
      <c r="A4393" s="831">
        <v>10</v>
      </c>
      <c r="B4393" s="832" t="s">
        <v>2982</v>
      </c>
      <c r="C4393" s="832" t="s">
        <v>3003</v>
      </c>
      <c r="D4393" s="833" t="s">
        <v>6904</v>
      </c>
      <c r="E4393" s="834" t="s">
        <v>3082</v>
      </c>
      <c r="F4393" s="832" t="s">
        <v>2984</v>
      </c>
      <c r="G4393" s="832" t="s">
        <v>3563</v>
      </c>
      <c r="H4393" s="832" t="s">
        <v>630</v>
      </c>
      <c r="I4393" s="832" t="s">
        <v>3745</v>
      </c>
      <c r="J4393" s="832" t="s">
        <v>1190</v>
      </c>
      <c r="K4393" s="832" t="s">
        <v>3643</v>
      </c>
      <c r="L4393" s="835">
        <v>75.05</v>
      </c>
      <c r="M4393" s="835">
        <v>150.1</v>
      </c>
      <c r="N4393" s="832">
        <v>2</v>
      </c>
      <c r="O4393" s="836">
        <v>0.5</v>
      </c>
      <c r="P4393" s="835">
        <v>150.1</v>
      </c>
      <c r="Q4393" s="837">
        <v>1</v>
      </c>
      <c r="R4393" s="832">
        <v>2</v>
      </c>
      <c r="S4393" s="837">
        <v>1</v>
      </c>
      <c r="T4393" s="836">
        <v>0.5</v>
      </c>
      <c r="U4393" s="838">
        <v>1</v>
      </c>
    </row>
    <row r="4394" spans="1:21" ht="14.4" customHeight="1" x14ac:dyDescent="0.3">
      <c r="A4394" s="831">
        <v>10</v>
      </c>
      <c r="B4394" s="832" t="s">
        <v>2982</v>
      </c>
      <c r="C4394" s="832" t="s">
        <v>3003</v>
      </c>
      <c r="D4394" s="833" t="s">
        <v>6904</v>
      </c>
      <c r="E4394" s="834" t="s">
        <v>3082</v>
      </c>
      <c r="F4394" s="832" t="s">
        <v>2984</v>
      </c>
      <c r="G4394" s="832" t="s">
        <v>3120</v>
      </c>
      <c r="H4394" s="832" t="s">
        <v>630</v>
      </c>
      <c r="I4394" s="832" t="s">
        <v>3211</v>
      </c>
      <c r="J4394" s="832" t="s">
        <v>1034</v>
      </c>
      <c r="K4394" s="832" t="s">
        <v>3212</v>
      </c>
      <c r="L4394" s="835">
        <v>48.09</v>
      </c>
      <c r="M4394" s="835">
        <v>96.18</v>
      </c>
      <c r="N4394" s="832">
        <v>2</v>
      </c>
      <c r="O4394" s="836">
        <v>1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10</v>
      </c>
      <c r="B4395" s="832" t="s">
        <v>2982</v>
      </c>
      <c r="C4395" s="832" t="s">
        <v>3003</v>
      </c>
      <c r="D4395" s="833" t="s">
        <v>6904</v>
      </c>
      <c r="E4395" s="834" t="s">
        <v>3082</v>
      </c>
      <c r="F4395" s="832" t="s">
        <v>2984</v>
      </c>
      <c r="G4395" s="832" t="s">
        <v>3622</v>
      </c>
      <c r="H4395" s="832" t="s">
        <v>630</v>
      </c>
      <c r="I4395" s="832" t="s">
        <v>5789</v>
      </c>
      <c r="J4395" s="832" t="s">
        <v>5790</v>
      </c>
      <c r="K4395" s="832" t="s">
        <v>5791</v>
      </c>
      <c r="L4395" s="835">
        <v>1226.51</v>
      </c>
      <c r="M4395" s="835">
        <v>1226.51</v>
      </c>
      <c r="N4395" s="832">
        <v>1</v>
      </c>
      <c r="O4395" s="836">
        <v>1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10</v>
      </c>
      <c r="B4396" s="832" t="s">
        <v>2982</v>
      </c>
      <c r="C4396" s="832" t="s">
        <v>3003</v>
      </c>
      <c r="D4396" s="833" t="s">
        <v>6904</v>
      </c>
      <c r="E4396" s="834" t="s">
        <v>3082</v>
      </c>
      <c r="F4396" s="832" t="s">
        <v>2984</v>
      </c>
      <c r="G4396" s="832" t="s">
        <v>3123</v>
      </c>
      <c r="H4396" s="832" t="s">
        <v>630</v>
      </c>
      <c r="I4396" s="832" t="s">
        <v>3329</v>
      </c>
      <c r="J4396" s="832" t="s">
        <v>1590</v>
      </c>
      <c r="K4396" s="832" t="s">
        <v>3330</v>
      </c>
      <c r="L4396" s="835">
        <v>98.75</v>
      </c>
      <c r="M4396" s="835">
        <v>197.5</v>
      </c>
      <c r="N4396" s="832">
        <v>2</v>
      </c>
      <c r="O4396" s="836">
        <v>1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10</v>
      </c>
      <c r="B4397" s="832" t="s">
        <v>2982</v>
      </c>
      <c r="C4397" s="832" t="s">
        <v>3003</v>
      </c>
      <c r="D4397" s="833" t="s">
        <v>6904</v>
      </c>
      <c r="E4397" s="834" t="s">
        <v>3082</v>
      </c>
      <c r="F4397" s="832" t="s">
        <v>2984</v>
      </c>
      <c r="G4397" s="832" t="s">
        <v>4854</v>
      </c>
      <c r="H4397" s="832" t="s">
        <v>630</v>
      </c>
      <c r="I4397" s="832" t="s">
        <v>4855</v>
      </c>
      <c r="J4397" s="832" t="s">
        <v>2100</v>
      </c>
      <c r="K4397" s="832" t="s">
        <v>1859</v>
      </c>
      <c r="L4397" s="835">
        <v>58.62</v>
      </c>
      <c r="M4397" s="835">
        <v>117.24</v>
      </c>
      <c r="N4397" s="832">
        <v>2</v>
      </c>
      <c r="O4397" s="836">
        <v>1</v>
      </c>
      <c r="P4397" s="835">
        <v>58.62</v>
      </c>
      <c r="Q4397" s="837">
        <v>0.5</v>
      </c>
      <c r="R4397" s="832">
        <v>1</v>
      </c>
      <c r="S4397" s="837">
        <v>0.5</v>
      </c>
      <c r="T4397" s="836">
        <v>0.5</v>
      </c>
      <c r="U4397" s="838">
        <v>0.5</v>
      </c>
    </row>
    <row r="4398" spans="1:21" ht="14.4" customHeight="1" x14ac:dyDescent="0.3">
      <c r="A4398" s="831">
        <v>10</v>
      </c>
      <c r="B4398" s="832" t="s">
        <v>2982</v>
      </c>
      <c r="C4398" s="832" t="s">
        <v>3003</v>
      </c>
      <c r="D4398" s="833" t="s">
        <v>6904</v>
      </c>
      <c r="E4398" s="834" t="s">
        <v>3082</v>
      </c>
      <c r="F4398" s="832" t="s">
        <v>2984</v>
      </c>
      <c r="G4398" s="832" t="s">
        <v>4046</v>
      </c>
      <c r="H4398" s="832" t="s">
        <v>689</v>
      </c>
      <c r="I4398" s="832" t="s">
        <v>4047</v>
      </c>
      <c r="J4398" s="832" t="s">
        <v>4048</v>
      </c>
      <c r="K4398" s="832" t="s">
        <v>4049</v>
      </c>
      <c r="L4398" s="835">
        <v>115.27</v>
      </c>
      <c r="M4398" s="835">
        <v>345.81</v>
      </c>
      <c r="N4398" s="832">
        <v>3</v>
      </c>
      <c r="O4398" s="836">
        <v>1</v>
      </c>
      <c r="P4398" s="835">
        <v>230.54</v>
      </c>
      <c r="Q4398" s="837">
        <v>0.66666666666666663</v>
      </c>
      <c r="R4398" s="832">
        <v>2</v>
      </c>
      <c r="S4398" s="837">
        <v>0.66666666666666663</v>
      </c>
      <c r="T4398" s="836">
        <v>0.5</v>
      </c>
      <c r="U4398" s="838">
        <v>0.5</v>
      </c>
    </row>
    <row r="4399" spans="1:21" ht="14.4" customHeight="1" x14ac:dyDescent="0.3">
      <c r="A4399" s="831">
        <v>10</v>
      </c>
      <c r="B4399" s="832" t="s">
        <v>2982</v>
      </c>
      <c r="C4399" s="832" t="s">
        <v>3003</v>
      </c>
      <c r="D4399" s="833" t="s">
        <v>6904</v>
      </c>
      <c r="E4399" s="834" t="s">
        <v>3082</v>
      </c>
      <c r="F4399" s="832" t="s">
        <v>2984</v>
      </c>
      <c r="G4399" s="832" t="s">
        <v>4046</v>
      </c>
      <c r="H4399" s="832" t="s">
        <v>689</v>
      </c>
      <c r="I4399" s="832" t="s">
        <v>4047</v>
      </c>
      <c r="J4399" s="832" t="s">
        <v>4048</v>
      </c>
      <c r="K4399" s="832" t="s">
        <v>4049</v>
      </c>
      <c r="L4399" s="835">
        <v>64.5</v>
      </c>
      <c r="M4399" s="835">
        <v>129</v>
      </c>
      <c r="N4399" s="832">
        <v>2</v>
      </c>
      <c r="O4399" s="836">
        <v>0.5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10</v>
      </c>
      <c r="B4400" s="832" t="s">
        <v>2982</v>
      </c>
      <c r="C4400" s="832" t="s">
        <v>3003</v>
      </c>
      <c r="D4400" s="833" t="s">
        <v>6904</v>
      </c>
      <c r="E4400" s="834" t="s">
        <v>3082</v>
      </c>
      <c r="F4400" s="832" t="s">
        <v>2984</v>
      </c>
      <c r="G4400" s="832" t="s">
        <v>3349</v>
      </c>
      <c r="H4400" s="832" t="s">
        <v>630</v>
      </c>
      <c r="I4400" s="832" t="s">
        <v>6181</v>
      </c>
      <c r="J4400" s="832" t="s">
        <v>1160</v>
      </c>
      <c r="K4400" s="832" t="s">
        <v>6182</v>
      </c>
      <c r="L4400" s="835">
        <v>256.67</v>
      </c>
      <c r="M4400" s="835">
        <v>256.67</v>
      </c>
      <c r="N4400" s="832">
        <v>1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10</v>
      </c>
      <c r="B4401" s="832" t="s">
        <v>2982</v>
      </c>
      <c r="C4401" s="832" t="s">
        <v>3003</v>
      </c>
      <c r="D4401" s="833" t="s">
        <v>6904</v>
      </c>
      <c r="E4401" s="834" t="s">
        <v>3082</v>
      </c>
      <c r="F4401" s="832" t="s">
        <v>2984</v>
      </c>
      <c r="G4401" s="832" t="s">
        <v>3690</v>
      </c>
      <c r="H4401" s="832" t="s">
        <v>689</v>
      </c>
      <c r="I4401" s="832" t="s">
        <v>4050</v>
      </c>
      <c r="J4401" s="832" t="s">
        <v>4051</v>
      </c>
      <c r="K4401" s="832" t="s">
        <v>3159</v>
      </c>
      <c r="L4401" s="835">
        <v>117.03</v>
      </c>
      <c r="M4401" s="835">
        <v>351.09000000000003</v>
      </c>
      <c r="N4401" s="832">
        <v>3</v>
      </c>
      <c r="O4401" s="836">
        <v>1.5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10</v>
      </c>
      <c r="B4402" s="832" t="s">
        <v>2982</v>
      </c>
      <c r="C4402" s="832" t="s">
        <v>3003</v>
      </c>
      <c r="D4402" s="833" t="s">
        <v>6904</v>
      </c>
      <c r="E4402" s="834" t="s">
        <v>3082</v>
      </c>
      <c r="F4402" s="832" t="s">
        <v>2984</v>
      </c>
      <c r="G4402" s="832" t="s">
        <v>3578</v>
      </c>
      <c r="H4402" s="832" t="s">
        <v>689</v>
      </c>
      <c r="I4402" s="832" t="s">
        <v>3579</v>
      </c>
      <c r="J4402" s="832" t="s">
        <v>1162</v>
      </c>
      <c r="K4402" s="832" t="s">
        <v>2754</v>
      </c>
      <c r="L4402" s="835">
        <v>368.16</v>
      </c>
      <c r="M4402" s="835">
        <v>3313.44</v>
      </c>
      <c r="N4402" s="832">
        <v>9</v>
      </c>
      <c r="O4402" s="836">
        <v>1</v>
      </c>
      <c r="P4402" s="835">
        <v>3313.44</v>
      </c>
      <c r="Q4402" s="837">
        <v>1</v>
      </c>
      <c r="R4402" s="832">
        <v>9</v>
      </c>
      <c r="S4402" s="837">
        <v>1</v>
      </c>
      <c r="T4402" s="836">
        <v>1</v>
      </c>
      <c r="U4402" s="838">
        <v>1</v>
      </c>
    </row>
    <row r="4403" spans="1:21" ht="14.4" customHeight="1" x14ac:dyDescent="0.3">
      <c r="A4403" s="831">
        <v>10</v>
      </c>
      <c r="B4403" s="832" t="s">
        <v>2982</v>
      </c>
      <c r="C4403" s="832" t="s">
        <v>3003</v>
      </c>
      <c r="D4403" s="833" t="s">
        <v>6904</v>
      </c>
      <c r="E4403" s="834" t="s">
        <v>3082</v>
      </c>
      <c r="F4403" s="832" t="s">
        <v>2984</v>
      </c>
      <c r="G4403" s="832" t="s">
        <v>3401</v>
      </c>
      <c r="H4403" s="832" t="s">
        <v>689</v>
      </c>
      <c r="I4403" s="832" t="s">
        <v>6171</v>
      </c>
      <c r="J4403" s="832" t="s">
        <v>2576</v>
      </c>
      <c r="K4403" s="832" t="s">
        <v>3248</v>
      </c>
      <c r="L4403" s="835">
        <v>95.39</v>
      </c>
      <c r="M4403" s="835">
        <v>286.17</v>
      </c>
      <c r="N4403" s="832">
        <v>3</v>
      </c>
      <c r="O4403" s="836">
        <v>0.5</v>
      </c>
      <c r="P4403" s="835">
        <v>286.17</v>
      </c>
      <c r="Q4403" s="837">
        <v>1</v>
      </c>
      <c r="R4403" s="832">
        <v>3</v>
      </c>
      <c r="S4403" s="837">
        <v>1</v>
      </c>
      <c r="T4403" s="836">
        <v>0.5</v>
      </c>
      <c r="U4403" s="838">
        <v>1</v>
      </c>
    </row>
    <row r="4404" spans="1:21" ht="14.4" customHeight="1" x14ac:dyDescent="0.3">
      <c r="A4404" s="831">
        <v>10</v>
      </c>
      <c r="B4404" s="832" t="s">
        <v>2982</v>
      </c>
      <c r="C4404" s="832" t="s">
        <v>3003</v>
      </c>
      <c r="D4404" s="833" t="s">
        <v>6904</v>
      </c>
      <c r="E4404" s="834" t="s">
        <v>3082</v>
      </c>
      <c r="F4404" s="832" t="s">
        <v>2984</v>
      </c>
      <c r="G4404" s="832" t="s">
        <v>3401</v>
      </c>
      <c r="H4404" s="832" t="s">
        <v>689</v>
      </c>
      <c r="I4404" s="832" t="s">
        <v>2575</v>
      </c>
      <c r="J4404" s="832" t="s">
        <v>2576</v>
      </c>
      <c r="K4404" s="832" t="s">
        <v>2577</v>
      </c>
      <c r="L4404" s="835">
        <v>16.09</v>
      </c>
      <c r="M4404" s="835">
        <v>64.36</v>
      </c>
      <c r="N4404" s="832">
        <v>4</v>
      </c>
      <c r="O4404" s="836">
        <v>1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" customHeight="1" x14ac:dyDescent="0.3">
      <c r="A4405" s="831">
        <v>10</v>
      </c>
      <c r="B4405" s="832" t="s">
        <v>2982</v>
      </c>
      <c r="C4405" s="832" t="s">
        <v>3003</v>
      </c>
      <c r="D4405" s="833" t="s">
        <v>6904</v>
      </c>
      <c r="E4405" s="834" t="s">
        <v>3082</v>
      </c>
      <c r="F4405" s="832" t="s">
        <v>2984</v>
      </c>
      <c r="G4405" s="832" t="s">
        <v>3401</v>
      </c>
      <c r="H4405" s="832" t="s">
        <v>689</v>
      </c>
      <c r="I4405" s="832" t="s">
        <v>2575</v>
      </c>
      <c r="J4405" s="832" t="s">
        <v>2576</v>
      </c>
      <c r="K4405" s="832" t="s">
        <v>2577</v>
      </c>
      <c r="L4405" s="835">
        <v>15.9</v>
      </c>
      <c r="M4405" s="835">
        <v>79.5</v>
      </c>
      <c r="N4405" s="832">
        <v>5</v>
      </c>
      <c r="O4405" s="836">
        <v>1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10</v>
      </c>
      <c r="B4406" s="832" t="s">
        <v>2982</v>
      </c>
      <c r="C4406" s="832" t="s">
        <v>3003</v>
      </c>
      <c r="D4406" s="833" t="s">
        <v>6904</v>
      </c>
      <c r="E4406" s="834" t="s">
        <v>3082</v>
      </c>
      <c r="F4406" s="832" t="s">
        <v>2984</v>
      </c>
      <c r="G4406" s="832" t="s">
        <v>3401</v>
      </c>
      <c r="H4406" s="832" t="s">
        <v>689</v>
      </c>
      <c r="I4406" s="832" t="s">
        <v>3408</v>
      </c>
      <c r="J4406" s="832" t="s">
        <v>2576</v>
      </c>
      <c r="K4406" s="832" t="s">
        <v>3101</v>
      </c>
      <c r="L4406" s="835">
        <v>47.7</v>
      </c>
      <c r="M4406" s="835">
        <v>95.4</v>
      </c>
      <c r="N4406" s="832">
        <v>2</v>
      </c>
      <c r="O4406" s="836">
        <v>1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10</v>
      </c>
      <c r="B4407" s="832" t="s">
        <v>2982</v>
      </c>
      <c r="C4407" s="832" t="s">
        <v>3003</v>
      </c>
      <c r="D4407" s="833" t="s">
        <v>6904</v>
      </c>
      <c r="E4407" s="834" t="s">
        <v>3082</v>
      </c>
      <c r="F4407" s="832" t="s">
        <v>2984</v>
      </c>
      <c r="G4407" s="832" t="s">
        <v>3401</v>
      </c>
      <c r="H4407" s="832" t="s">
        <v>689</v>
      </c>
      <c r="I4407" s="832" t="s">
        <v>3411</v>
      </c>
      <c r="J4407" s="832" t="s">
        <v>2576</v>
      </c>
      <c r="K4407" s="832" t="s">
        <v>3103</v>
      </c>
      <c r="L4407" s="835">
        <v>160.88999999999999</v>
      </c>
      <c r="M4407" s="835">
        <v>160.88999999999999</v>
      </c>
      <c r="N4407" s="832">
        <v>1</v>
      </c>
      <c r="O4407" s="836">
        <v>0.5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" customHeight="1" x14ac:dyDescent="0.3">
      <c r="A4408" s="831">
        <v>10</v>
      </c>
      <c r="B4408" s="832" t="s">
        <v>2982</v>
      </c>
      <c r="C4408" s="832" t="s">
        <v>3003</v>
      </c>
      <c r="D4408" s="833" t="s">
        <v>6904</v>
      </c>
      <c r="E4408" s="834" t="s">
        <v>3082</v>
      </c>
      <c r="F4408" s="832" t="s">
        <v>2984</v>
      </c>
      <c r="G4408" s="832" t="s">
        <v>3401</v>
      </c>
      <c r="H4408" s="832" t="s">
        <v>689</v>
      </c>
      <c r="I4408" s="832" t="s">
        <v>3411</v>
      </c>
      <c r="J4408" s="832" t="s">
        <v>2576</v>
      </c>
      <c r="K4408" s="832" t="s">
        <v>3103</v>
      </c>
      <c r="L4408" s="835">
        <v>158.99</v>
      </c>
      <c r="M4408" s="835">
        <v>158.99</v>
      </c>
      <c r="N4408" s="832">
        <v>1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10</v>
      </c>
      <c r="B4409" s="832" t="s">
        <v>2982</v>
      </c>
      <c r="C4409" s="832" t="s">
        <v>3003</v>
      </c>
      <c r="D4409" s="833" t="s">
        <v>6904</v>
      </c>
      <c r="E4409" s="834" t="s">
        <v>3082</v>
      </c>
      <c r="F4409" s="832" t="s">
        <v>2984</v>
      </c>
      <c r="G4409" s="832" t="s">
        <v>3401</v>
      </c>
      <c r="H4409" s="832" t="s">
        <v>630</v>
      </c>
      <c r="I4409" s="832" t="s">
        <v>6183</v>
      </c>
      <c r="J4409" s="832" t="s">
        <v>2576</v>
      </c>
      <c r="K4409" s="832" t="s">
        <v>6184</v>
      </c>
      <c r="L4409" s="835">
        <v>0</v>
      </c>
      <c r="M4409" s="835">
        <v>0</v>
      </c>
      <c r="N4409" s="832">
        <v>3</v>
      </c>
      <c r="O4409" s="836">
        <v>1</v>
      </c>
      <c r="P4409" s="835"/>
      <c r="Q4409" s="837"/>
      <c r="R4409" s="832"/>
      <c r="S4409" s="837">
        <v>0</v>
      </c>
      <c r="T4409" s="836"/>
      <c r="U4409" s="838">
        <v>0</v>
      </c>
    </row>
    <row r="4410" spans="1:21" ht="14.4" customHeight="1" x14ac:dyDescent="0.3">
      <c r="A4410" s="831">
        <v>10</v>
      </c>
      <c r="B4410" s="832" t="s">
        <v>2982</v>
      </c>
      <c r="C4410" s="832" t="s">
        <v>3003</v>
      </c>
      <c r="D4410" s="833" t="s">
        <v>6904</v>
      </c>
      <c r="E4410" s="834" t="s">
        <v>3082</v>
      </c>
      <c r="F4410" s="832" t="s">
        <v>2984</v>
      </c>
      <c r="G4410" s="832" t="s">
        <v>3401</v>
      </c>
      <c r="H4410" s="832" t="s">
        <v>630</v>
      </c>
      <c r="I4410" s="832" t="s">
        <v>6185</v>
      </c>
      <c r="J4410" s="832" t="s">
        <v>2576</v>
      </c>
      <c r="K4410" s="832" t="s">
        <v>6186</v>
      </c>
      <c r="L4410" s="835">
        <v>0</v>
      </c>
      <c r="M4410" s="835">
        <v>0</v>
      </c>
      <c r="N4410" s="832">
        <v>1</v>
      </c>
      <c r="O4410" s="836">
        <v>0.5</v>
      </c>
      <c r="P4410" s="835"/>
      <c r="Q4410" s="837"/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10</v>
      </c>
      <c r="B4411" s="832" t="s">
        <v>2982</v>
      </c>
      <c r="C4411" s="832" t="s">
        <v>3003</v>
      </c>
      <c r="D4411" s="833" t="s">
        <v>6904</v>
      </c>
      <c r="E4411" s="834" t="s">
        <v>3082</v>
      </c>
      <c r="F4411" s="832" t="s">
        <v>2984</v>
      </c>
      <c r="G4411" s="832" t="s">
        <v>3947</v>
      </c>
      <c r="H4411" s="832" t="s">
        <v>630</v>
      </c>
      <c r="I4411" s="832" t="s">
        <v>6187</v>
      </c>
      <c r="J4411" s="832" t="s">
        <v>3949</v>
      </c>
      <c r="K4411" s="832" t="s">
        <v>6188</v>
      </c>
      <c r="L4411" s="835">
        <v>543.36</v>
      </c>
      <c r="M4411" s="835">
        <v>543.36</v>
      </c>
      <c r="N4411" s="832">
        <v>1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10</v>
      </c>
      <c r="B4412" s="832" t="s">
        <v>2982</v>
      </c>
      <c r="C4412" s="832" t="s">
        <v>3003</v>
      </c>
      <c r="D4412" s="833" t="s">
        <v>6904</v>
      </c>
      <c r="E4412" s="834" t="s">
        <v>3082</v>
      </c>
      <c r="F4412" s="832" t="s">
        <v>2984</v>
      </c>
      <c r="G4412" s="832" t="s">
        <v>3947</v>
      </c>
      <c r="H4412" s="832" t="s">
        <v>630</v>
      </c>
      <c r="I4412" s="832" t="s">
        <v>6187</v>
      </c>
      <c r="J4412" s="832" t="s">
        <v>3949</v>
      </c>
      <c r="K4412" s="832" t="s">
        <v>6188</v>
      </c>
      <c r="L4412" s="835">
        <v>430.05</v>
      </c>
      <c r="M4412" s="835">
        <v>860.1</v>
      </c>
      <c r="N4412" s="832">
        <v>2</v>
      </c>
      <c r="O4412" s="836">
        <v>1.5</v>
      </c>
      <c r="P4412" s="835">
        <v>430.05</v>
      </c>
      <c r="Q4412" s="837">
        <v>0.5</v>
      </c>
      <c r="R4412" s="832">
        <v>1</v>
      </c>
      <c r="S4412" s="837">
        <v>0.5</v>
      </c>
      <c r="T4412" s="836">
        <v>1</v>
      </c>
      <c r="U4412" s="838">
        <v>0.66666666666666663</v>
      </c>
    </row>
    <row r="4413" spans="1:21" ht="14.4" customHeight="1" x14ac:dyDescent="0.3">
      <c r="A4413" s="831">
        <v>10</v>
      </c>
      <c r="B4413" s="832" t="s">
        <v>2982</v>
      </c>
      <c r="C4413" s="832" t="s">
        <v>3003</v>
      </c>
      <c r="D4413" s="833" t="s">
        <v>6904</v>
      </c>
      <c r="E4413" s="834" t="s">
        <v>3082</v>
      </c>
      <c r="F4413" s="832" t="s">
        <v>2984</v>
      </c>
      <c r="G4413" s="832" t="s">
        <v>3182</v>
      </c>
      <c r="H4413" s="832" t="s">
        <v>630</v>
      </c>
      <c r="I4413" s="832" t="s">
        <v>3844</v>
      </c>
      <c r="J4413" s="832" t="s">
        <v>706</v>
      </c>
      <c r="K4413" s="832" t="s">
        <v>3845</v>
      </c>
      <c r="L4413" s="835">
        <v>33.71</v>
      </c>
      <c r="M4413" s="835">
        <v>33.71</v>
      </c>
      <c r="N4413" s="832">
        <v>1</v>
      </c>
      <c r="O4413" s="836">
        <v>1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10</v>
      </c>
      <c r="B4414" s="832" t="s">
        <v>2982</v>
      </c>
      <c r="C4414" s="832" t="s">
        <v>3003</v>
      </c>
      <c r="D4414" s="833" t="s">
        <v>6904</v>
      </c>
      <c r="E4414" s="834" t="s">
        <v>3082</v>
      </c>
      <c r="F4414" s="832" t="s">
        <v>2984</v>
      </c>
      <c r="G4414" s="832" t="s">
        <v>3527</v>
      </c>
      <c r="H4414" s="832" t="s">
        <v>630</v>
      </c>
      <c r="I4414" s="832" t="s">
        <v>3528</v>
      </c>
      <c r="J4414" s="832" t="s">
        <v>1258</v>
      </c>
      <c r="K4414" s="832" t="s">
        <v>3529</v>
      </c>
      <c r="L4414" s="835">
        <v>42.08</v>
      </c>
      <c r="M4414" s="835">
        <v>126.24</v>
      </c>
      <c r="N4414" s="832">
        <v>3</v>
      </c>
      <c r="O4414" s="836">
        <v>1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10</v>
      </c>
      <c r="B4415" s="832" t="s">
        <v>2982</v>
      </c>
      <c r="C4415" s="832" t="s">
        <v>3003</v>
      </c>
      <c r="D4415" s="833" t="s">
        <v>6904</v>
      </c>
      <c r="E4415" s="834" t="s">
        <v>3082</v>
      </c>
      <c r="F4415" s="832" t="s">
        <v>2984</v>
      </c>
      <c r="G4415" s="832" t="s">
        <v>3584</v>
      </c>
      <c r="H4415" s="832" t="s">
        <v>630</v>
      </c>
      <c r="I4415" s="832" t="s">
        <v>4052</v>
      </c>
      <c r="J4415" s="832" t="s">
        <v>4053</v>
      </c>
      <c r="K4415" s="832" t="s">
        <v>4054</v>
      </c>
      <c r="L4415" s="835">
        <v>149.69</v>
      </c>
      <c r="M4415" s="835">
        <v>449.07</v>
      </c>
      <c r="N4415" s="832">
        <v>3</v>
      </c>
      <c r="O4415" s="836">
        <v>0.5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10</v>
      </c>
      <c r="B4416" s="832" t="s">
        <v>2982</v>
      </c>
      <c r="C4416" s="832" t="s">
        <v>3003</v>
      </c>
      <c r="D4416" s="833" t="s">
        <v>6904</v>
      </c>
      <c r="E4416" s="834" t="s">
        <v>3082</v>
      </c>
      <c r="F4416" s="832" t="s">
        <v>2984</v>
      </c>
      <c r="G4416" s="832" t="s">
        <v>3584</v>
      </c>
      <c r="H4416" s="832" t="s">
        <v>630</v>
      </c>
      <c r="I4416" s="832" t="s">
        <v>4052</v>
      </c>
      <c r="J4416" s="832" t="s">
        <v>4053</v>
      </c>
      <c r="K4416" s="832" t="s">
        <v>4054</v>
      </c>
      <c r="L4416" s="835">
        <v>110.19</v>
      </c>
      <c r="M4416" s="835">
        <v>330.57</v>
      </c>
      <c r="N4416" s="832">
        <v>3</v>
      </c>
      <c r="O4416" s="836">
        <v>0.5</v>
      </c>
      <c r="P4416" s="835">
        <v>330.57</v>
      </c>
      <c r="Q4416" s="837">
        <v>1</v>
      </c>
      <c r="R4416" s="832">
        <v>3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10</v>
      </c>
      <c r="B4417" s="832" t="s">
        <v>2982</v>
      </c>
      <c r="C4417" s="832" t="s">
        <v>3003</v>
      </c>
      <c r="D4417" s="833" t="s">
        <v>6904</v>
      </c>
      <c r="E4417" s="834" t="s">
        <v>3082</v>
      </c>
      <c r="F4417" s="832" t="s">
        <v>2985</v>
      </c>
      <c r="G4417" s="832" t="s">
        <v>3094</v>
      </c>
      <c r="H4417" s="832" t="s">
        <v>630</v>
      </c>
      <c r="I4417" s="832" t="s">
        <v>6155</v>
      </c>
      <c r="J4417" s="832" t="s">
        <v>3040</v>
      </c>
      <c r="K4417" s="832"/>
      <c r="L4417" s="835">
        <v>0</v>
      </c>
      <c r="M4417" s="835">
        <v>0</v>
      </c>
      <c r="N4417" s="832">
        <v>15</v>
      </c>
      <c r="O4417" s="836">
        <v>15</v>
      </c>
      <c r="P4417" s="835">
        <v>0</v>
      </c>
      <c r="Q4417" s="837"/>
      <c r="R4417" s="832">
        <v>11</v>
      </c>
      <c r="S4417" s="837">
        <v>0.73333333333333328</v>
      </c>
      <c r="T4417" s="836">
        <v>11</v>
      </c>
      <c r="U4417" s="838">
        <v>0.73333333333333328</v>
      </c>
    </row>
    <row r="4418" spans="1:21" ht="14.4" customHeight="1" x14ac:dyDescent="0.3">
      <c r="A4418" s="831">
        <v>10</v>
      </c>
      <c r="B4418" s="832" t="s">
        <v>2982</v>
      </c>
      <c r="C4418" s="832" t="s">
        <v>3003</v>
      </c>
      <c r="D4418" s="833" t="s">
        <v>6904</v>
      </c>
      <c r="E4418" s="834" t="s">
        <v>3042</v>
      </c>
      <c r="F4418" s="832" t="s">
        <v>2984</v>
      </c>
      <c r="G4418" s="832" t="s">
        <v>3690</v>
      </c>
      <c r="H4418" s="832" t="s">
        <v>689</v>
      </c>
      <c r="I4418" s="832" t="s">
        <v>6189</v>
      </c>
      <c r="J4418" s="832" t="s">
        <v>4051</v>
      </c>
      <c r="K4418" s="832" t="s">
        <v>6190</v>
      </c>
      <c r="L4418" s="835">
        <v>38.04</v>
      </c>
      <c r="M4418" s="835">
        <v>38.04</v>
      </c>
      <c r="N4418" s="832">
        <v>1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10</v>
      </c>
      <c r="B4419" s="832" t="s">
        <v>2982</v>
      </c>
      <c r="C4419" s="832" t="s">
        <v>3003</v>
      </c>
      <c r="D4419" s="833" t="s">
        <v>6904</v>
      </c>
      <c r="E4419" s="834" t="s">
        <v>3042</v>
      </c>
      <c r="F4419" s="832" t="s">
        <v>2984</v>
      </c>
      <c r="G4419" s="832" t="s">
        <v>3383</v>
      </c>
      <c r="H4419" s="832" t="s">
        <v>630</v>
      </c>
      <c r="I4419" s="832" t="s">
        <v>4944</v>
      </c>
      <c r="J4419" s="832" t="s">
        <v>963</v>
      </c>
      <c r="K4419" s="832" t="s">
        <v>1552</v>
      </c>
      <c r="L4419" s="835">
        <v>493.92</v>
      </c>
      <c r="M4419" s="835">
        <v>2469.6</v>
      </c>
      <c r="N4419" s="832">
        <v>5</v>
      </c>
      <c r="O4419" s="836">
        <v>1</v>
      </c>
      <c r="P4419" s="835">
        <v>2469.6</v>
      </c>
      <c r="Q4419" s="837">
        <v>1</v>
      </c>
      <c r="R4419" s="832">
        <v>5</v>
      </c>
      <c r="S4419" s="837">
        <v>1</v>
      </c>
      <c r="T4419" s="836">
        <v>1</v>
      </c>
      <c r="U4419" s="838">
        <v>1</v>
      </c>
    </row>
    <row r="4420" spans="1:21" ht="14.4" customHeight="1" x14ac:dyDescent="0.3">
      <c r="A4420" s="831">
        <v>10</v>
      </c>
      <c r="B4420" s="832" t="s">
        <v>2982</v>
      </c>
      <c r="C4420" s="832" t="s">
        <v>3003</v>
      </c>
      <c r="D4420" s="833" t="s">
        <v>6904</v>
      </c>
      <c r="E4420" s="834" t="s">
        <v>3042</v>
      </c>
      <c r="F4420" s="832" t="s">
        <v>2984</v>
      </c>
      <c r="G4420" s="832" t="s">
        <v>3401</v>
      </c>
      <c r="H4420" s="832" t="s">
        <v>689</v>
      </c>
      <c r="I4420" s="832" t="s">
        <v>2575</v>
      </c>
      <c r="J4420" s="832" t="s">
        <v>2576</v>
      </c>
      <c r="K4420" s="832" t="s">
        <v>2577</v>
      </c>
      <c r="L4420" s="835">
        <v>15.9</v>
      </c>
      <c r="M4420" s="835">
        <v>47.7</v>
      </c>
      <c r="N4420" s="832">
        <v>3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10</v>
      </c>
      <c r="B4421" s="832" t="s">
        <v>2982</v>
      </c>
      <c r="C4421" s="832" t="s">
        <v>3003</v>
      </c>
      <c r="D4421" s="833" t="s">
        <v>6904</v>
      </c>
      <c r="E4421" s="834" t="s">
        <v>3042</v>
      </c>
      <c r="F4421" s="832" t="s">
        <v>2984</v>
      </c>
      <c r="G4421" s="832" t="s">
        <v>3401</v>
      </c>
      <c r="H4421" s="832" t="s">
        <v>689</v>
      </c>
      <c r="I4421" s="832" t="s">
        <v>3408</v>
      </c>
      <c r="J4421" s="832" t="s">
        <v>2576</v>
      </c>
      <c r="K4421" s="832" t="s">
        <v>3101</v>
      </c>
      <c r="L4421" s="835">
        <v>48.27</v>
      </c>
      <c r="M4421" s="835">
        <v>144.81</v>
      </c>
      <c r="N4421" s="832">
        <v>3</v>
      </c>
      <c r="O4421" s="836">
        <v>1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10</v>
      </c>
      <c r="B4422" s="832" t="s">
        <v>2982</v>
      </c>
      <c r="C4422" s="832" t="s">
        <v>3003</v>
      </c>
      <c r="D4422" s="833" t="s">
        <v>6904</v>
      </c>
      <c r="E4422" s="834" t="s">
        <v>3042</v>
      </c>
      <c r="F4422" s="832" t="s">
        <v>2984</v>
      </c>
      <c r="G4422" s="832" t="s">
        <v>3401</v>
      </c>
      <c r="H4422" s="832" t="s">
        <v>689</v>
      </c>
      <c r="I4422" s="832" t="s">
        <v>3408</v>
      </c>
      <c r="J4422" s="832" t="s">
        <v>2576</v>
      </c>
      <c r="K4422" s="832" t="s">
        <v>3101</v>
      </c>
      <c r="L4422" s="835">
        <v>47.7</v>
      </c>
      <c r="M4422" s="835">
        <v>143.10000000000002</v>
      </c>
      <c r="N4422" s="832">
        <v>3</v>
      </c>
      <c r="O4422" s="836">
        <v>1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10</v>
      </c>
      <c r="B4423" s="832" t="s">
        <v>2982</v>
      </c>
      <c r="C4423" s="832" t="s">
        <v>3003</v>
      </c>
      <c r="D4423" s="833" t="s">
        <v>6904</v>
      </c>
      <c r="E4423" s="834" t="s">
        <v>3042</v>
      </c>
      <c r="F4423" s="832" t="s">
        <v>2985</v>
      </c>
      <c r="G4423" s="832" t="s">
        <v>3094</v>
      </c>
      <c r="H4423" s="832" t="s">
        <v>630</v>
      </c>
      <c r="I4423" s="832" t="s">
        <v>3472</v>
      </c>
      <c r="J4423" s="832" t="s">
        <v>3040</v>
      </c>
      <c r="K4423" s="832"/>
      <c r="L4423" s="835">
        <v>0</v>
      </c>
      <c r="M4423" s="835">
        <v>0</v>
      </c>
      <c r="N4423" s="832">
        <v>3</v>
      </c>
      <c r="O4423" s="836">
        <v>3</v>
      </c>
      <c r="P4423" s="835">
        <v>0</v>
      </c>
      <c r="Q4423" s="837"/>
      <c r="R4423" s="832">
        <v>2</v>
      </c>
      <c r="S4423" s="837">
        <v>0.66666666666666663</v>
      </c>
      <c r="T4423" s="836">
        <v>2</v>
      </c>
      <c r="U4423" s="838">
        <v>0.66666666666666663</v>
      </c>
    </row>
    <row r="4424" spans="1:21" ht="14.4" customHeight="1" x14ac:dyDescent="0.3">
      <c r="A4424" s="831">
        <v>10</v>
      </c>
      <c r="B4424" s="832" t="s">
        <v>2982</v>
      </c>
      <c r="C4424" s="832" t="s">
        <v>3005</v>
      </c>
      <c r="D4424" s="833" t="s">
        <v>6905</v>
      </c>
      <c r="E4424" s="834" t="s">
        <v>3040</v>
      </c>
      <c r="F4424" s="832" t="s">
        <v>2984</v>
      </c>
      <c r="G4424" s="832" t="s">
        <v>3115</v>
      </c>
      <c r="H4424" s="832" t="s">
        <v>630</v>
      </c>
      <c r="I4424" s="832" t="s">
        <v>6020</v>
      </c>
      <c r="J4424" s="832" t="s">
        <v>949</v>
      </c>
      <c r="K4424" s="832" t="s">
        <v>6021</v>
      </c>
      <c r="L4424" s="835">
        <v>34.15</v>
      </c>
      <c r="M4424" s="835">
        <v>34.15</v>
      </c>
      <c r="N4424" s="832">
        <v>1</v>
      </c>
      <c r="O4424" s="836">
        <v>0.5</v>
      </c>
      <c r="P4424" s="835">
        <v>34.15</v>
      </c>
      <c r="Q4424" s="837">
        <v>1</v>
      </c>
      <c r="R4424" s="832">
        <v>1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10</v>
      </c>
      <c r="B4425" s="832" t="s">
        <v>2982</v>
      </c>
      <c r="C4425" s="832" t="s">
        <v>3005</v>
      </c>
      <c r="D4425" s="833" t="s">
        <v>6905</v>
      </c>
      <c r="E4425" s="834" t="s">
        <v>3040</v>
      </c>
      <c r="F4425" s="832" t="s">
        <v>2984</v>
      </c>
      <c r="G4425" s="832" t="s">
        <v>3161</v>
      </c>
      <c r="H4425" s="832" t="s">
        <v>630</v>
      </c>
      <c r="I4425" s="832" t="s">
        <v>3162</v>
      </c>
      <c r="J4425" s="832" t="s">
        <v>1177</v>
      </c>
      <c r="K4425" s="832" t="s">
        <v>3163</v>
      </c>
      <c r="L4425" s="835">
        <v>103.67</v>
      </c>
      <c r="M4425" s="835">
        <v>103.67</v>
      </c>
      <c r="N4425" s="832">
        <v>1</v>
      </c>
      <c r="O4425" s="836">
        <v>0.5</v>
      </c>
      <c r="P4425" s="835">
        <v>103.67</v>
      </c>
      <c r="Q4425" s="837">
        <v>1</v>
      </c>
      <c r="R4425" s="832">
        <v>1</v>
      </c>
      <c r="S4425" s="837">
        <v>1</v>
      </c>
      <c r="T4425" s="836">
        <v>0.5</v>
      </c>
      <c r="U4425" s="838">
        <v>1</v>
      </c>
    </row>
    <row r="4426" spans="1:21" ht="14.4" customHeight="1" x14ac:dyDescent="0.3">
      <c r="A4426" s="831">
        <v>10</v>
      </c>
      <c r="B4426" s="832" t="s">
        <v>2982</v>
      </c>
      <c r="C4426" s="832" t="s">
        <v>3005</v>
      </c>
      <c r="D4426" s="833" t="s">
        <v>6905</v>
      </c>
      <c r="E4426" s="834" t="s">
        <v>3040</v>
      </c>
      <c r="F4426" s="832" t="s">
        <v>2984</v>
      </c>
      <c r="G4426" s="832" t="s">
        <v>3161</v>
      </c>
      <c r="H4426" s="832" t="s">
        <v>630</v>
      </c>
      <c r="I4426" s="832" t="s">
        <v>3166</v>
      </c>
      <c r="J4426" s="832" t="s">
        <v>1177</v>
      </c>
      <c r="K4426" s="832" t="s">
        <v>3167</v>
      </c>
      <c r="L4426" s="835">
        <v>32.25</v>
      </c>
      <c r="M4426" s="835">
        <v>32.25</v>
      </c>
      <c r="N4426" s="832">
        <v>1</v>
      </c>
      <c r="O4426" s="836">
        <v>1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10</v>
      </c>
      <c r="B4427" s="832" t="s">
        <v>2982</v>
      </c>
      <c r="C4427" s="832" t="s">
        <v>3005</v>
      </c>
      <c r="D4427" s="833" t="s">
        <v>6905</v>
      </c>
      <c r="E4427" s="834" t="s">
        <v>3040</v>
      </c>
      <c r="F4427" s="832" t="s">
        <v>2984</v>
      </c>
      <c r="G4427" s="832" t="s">
        <v>3383</v>
      </c>
      <c r="H4427" s="832" t="s">
        <v>689</v>
      </c>
      <c r="I4427" s="832" t="s">
        <v>6191</v>
      </c>
      <c r="J4427" s="832" t="s">
        <v>3938</v>
      </c>
      <c r="K4427" s="832" t="s">
        <v>1546</v>
      </c>
      <c r="L4427" s="835">
        <v>32.380000000000003</v>
      </c>
      <c r="M4427" s="835">
        <v>971.40000000000009</v>
      </c>
      <c r="N4427" s="832">
        <v>30</v>
      </c>
      <c r="O4427" s="836">
        <v>1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10</v>
      </c>
      <c r="B4428" s="832" t="s">
        <v>2982</v>
      </c>
      <c r="C4428" s="832" t="s">
        <v>3005</v>
      </c>
      <c r="D4428" s="833" t="s">
        <v>6905</v>
      </c>
      <c r="E4428" s="834" t="s">
        <v>3043</v>
      </c>
      <c r="F4428" s="832" t="s">
        <v>2984</v>
      </c>
      <c r="G4428" s="832" t="s">
        <v>3232</v>
      </c>
      <c r="H4428" s="832" t="s">
        <v>630</v>
      </c>
      <c r="I4428" s="832" t="s">
        <v>4314</v>
      </c>
      <c r="J4428" s="832" t="s">
        <v>1421</v>
      </c>
      <c r="K4428" s="832" t="s">
        <v>4315</v>
      </c>
      <c r="L4428" s="835">
        <v>462.73</v>
      </c>
      <c r="M4428" s="835">
        <v>925.46</v>
      </c>
      <c r="N4428" s="832">
        <v>2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10</v>
      </c>
      <c r="B4429" s="832" t="s">
        <v>2982</v>
      </c>
      <c r="C4429" s="832" t="s">
        <v>3005</v>
      </c>
      <c r="D4429" s="833" t="s">
        <v>6905</v>
      </c>
      <c r="E4429" s="834" t="s">
        <v>3043</v>
      </c>
      <c r="F4429" s="832" t="s">
        <v>2984</v>
      </c>
      <c r="G4429" s="832" t="s">
        <v>3232</v>
      </c>
      <c r="H4429" s="832" t="s">
        <v>630</v>
      </c>
      <c r="I4429" s="832" t="s">
        <v>3233</v>
      </c>
      <c r="J4429" s="832" t="s">
        <v>1419</v>
      </c>
      <c r="K4429" s="832" t="s">
        <v>3234</v>
      </c>
      <c r="L4429" s="835">
        <v>263.26</v>
      </c>
      <c r="M4429" s="835">
        <v>263.26</v>
      </c>
      <c r="N4429" s="832">
        <v>1</v>
      </c>
      <c r="O4429" s="836">
        <v>0.5</v>
      </c>
      <c r="P4429" s="835">
        <v>263.26</v>
      </c>
      <c r="Q4429" s="837">
        <v>1</v>
      </c>
      <c r="R4429" s="832">
        <v>1</v>
      </c>
      <c r="S4429" s="837">
        <v>1</v>
      </c>
      <c r="T4429" s="836">
        <v>0.5</v>
      </c>
      <c r="U4429" s="838">
        <v>1</v>
      </c>
    </row>
    <row r="4430" spans="1:21" ht="14.4" customHeight="1" x14ac:dyDescent="0.3">
      <c r="A4430" s="831">
        <v>10</v>
      </c>
      <c r="B4430" s="832" t="s">
        <v>2982</v>
      </c>
      <c r="C4430" s="832" t="s">
        <v>3005</v>
      </c>
      <c r="D4430" s="833" t="s">
        <v>6905</v>
      </c>
      <c r="E4430" s="834" t="s">
        <v>3043</v>
      </c>
      <c r="F4430" s="832" t="s">
        <v>2984</v>
      </c>
      <c r="G4430" s="832" t="s">
        <v>4055</v>
      </c>
      <c r="H4430" s="832" t="s">
        <v>630</v>
      </c>
      <c r="I4430" s="832" t="s">
        <v>4180</v>
      </c>
      <c r="J4430" s="832" t="s">
        <v>863</v>
      </c>
      <c r="K4430" s="832" t="s">
        <v>4181</v>
      </c>
      <c r="L4430" s="835">
        <v>0</v>
      </c>
      <c r="M4430" s="835">
        <v>0</v>
      </c>
      <c r="N4430" s="832">
        <v>1</v>
      </c>
      <c r="O4430" s="836">
        <v>0.5</v>
      </c>
      <c r="P4430" s="835">
        <v>0</v>
      </c>
      <c r="Q4430" s="837"/>
      <c r="R4430" s="832">
        <v>1</v>
      </c>
      <c r="S4430" s="837">
        <v>1</v>
      </c>
      <c r="T4430" s="836">
        <v>0.5</v>
      </c>
      <c r="U4430" s="838">
        <v>1</v>
      </c>
    </row>
    <row r="4431" spans="1:21" ht="14.4" customHeight="1" x14ac:dyDescent="0.3">
      <c r="A4431" s="831">
        <v>10</v>
      </c>
      <c r="B4431" s="832" t="s">
        <v>2982</v>
      </c>
      <c r="C4431" s="832" t="s">
        <v>3005</v>
      </c>
      <c r="D4431" s="833" t="s">
        <v>6905</v>
      </c>
      <c r="E4431" s="834" t="s">
        <v>3043</v>
      </c>
      <c r="F4431" s="832" t="s">
        <v>2984</v>
      </c>
      <c r="G4431" s="832" t="s">
        <v>3106</v>
      </c>
      <c r="H4431" s="832" t="s">
        <v>630</v>
      </c>
      <c r="I4431" s="832" t="s">
        <v>6192</v>
      </c>
      <c r="J4431" s="832" t="s">
        <v>1834</v>
      </c>
      <c r="K4431" s="832" t="s">
        <v>6193</v>
      </c>
      <c r="L4431" s="835">
        <v>154.36000000000001</v>
      </c>
      <c r="M4431" s="835">
        <v>154.36000000000001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10</v>
      </c>
      <c r="B4432" s="832" t="s">
        <v>2982</v>
      </c>
      <c r="C4432" s="832" t="s">
        <v>3005</v>
      </c>
      <c r="D4432" s="833" t="s">
        <v>6905</v>
      </c>
      <c r="E4432" s="834" t="s">
        <v>3043</v>
      </c>
      <c r="F4432" s="832" t="s">
        <v>2984</v>
      </c>
      <c r="G4432" s="832" t="s">
        <v>3106</v>
      </c>
      <c r="H4432" s="832" t="s">
        <v>689</v>
      </c>
      <c r="I4432" s="832" t="s">
        <v>2588</v>
      </c>
      <c r="J4432" s="832" t="s">
        <v>1288</v>
      </c>
      <c r="K4432" s="832" t="s">
        <v>2589</v>
      </c>
      <c r="L4432" s="835">
        <v>154.36000000000001</v>
      </c>
      <c r="M4432" s="835">
        <v>463.08000000000004</v>
      </c>
      <c r="N4432" s="832">
        <v>3</v>
      </c>
      <c r="O4432" s="836">
        <v>1.5</v>
      </c>
      <c r="P4432" s="835">
        <v>154.36000000000001</v>
      </c>
      <c r="Q4432" s="837">
        <v>0.33333333333333331</v>
      </c>
      <c r="R4432" s="832">
        <v>1</v>
      </c>
      <c r="S4432" s="837">
        <v>0.33333333333333331</v>
      </c>
      <c r="T4432" s="836">
        <v>0.5</v>
      </c>
      <c r="U4432" s="838">
        <v>0.33333333333333331</v>
      </c>
    </row>
    <row r="4433" spans="1:21" ht="14.4" customHeight="1" x14ac:dyDescent="0.3">
      <c r="A4433" s="831">
        <v>10</v>
      </c>
      <c r="B4433" s="832" t="s">
        <v>2982</v>
      </c>
      <c r="C4433" s="832" t="s">
        <v>3005</v>
      </c>
      <c r="D4433" s="833" t="s">
        <v>6905</v>
      </c>
      <c r="E4433" s="834" t="s">
        <v>3043</v>
      </c>
      <c r="F4433" s="832" t="s">
        <v>2984</v>
      </c>
      <c r="G4433" s="832" t="s">
        <v>3106</v>
      </c>
      <c r="H4433" s="832" t="s">
        <v>689</v>
      </c>
      <c r="I4433" s="832" t="s">
        <v>2451</v>
      </c>
      <c r="J4433" s="832" t="s">
        <v>1014</v>
      </c>
      <c r="K4433" s="832" t="s">
        <v>3256</v>
      </c>
      <c r="L4433" s="835">
        <v>75.73</v>
      </c>
      <c r="M4433" s="835">
        <v>75.73</v>
      </c>
      <c r="N4433" s="832">
        <v>1</v>
      </c>
      <c r="O4433" s="836">
        <v>0.5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10</v>
      </c>
      <c r="B4434" s="832" t="s">
        <v>2982</v>
      </c>
      <c r="C4434" s="832" t="s">
        <v>3005</v>
      </c>
      <c r="D4434" s="833" t="s">
        <v>6905</v>
      </c>
      <c r="E4434" s="834" t="s">
        <v>3043</v>
      </c>
      <c r="F4434" s="832" t="s">
        <v>2984</v>
      </c>
      <c r="G4434" s="832" t="s">
        <v>3602</v>
      </c>
      <c r="H4434" s="832" t="s">
        <v>630</v>
      </c>
      <c r="I4434" s="832" t="s">
        <v>3743</v>
      </c>
      <c r="J4434" s="832" t="s">
        <v>3604</v>
      </c>
      <c r="K4434" s="832" t="s">
        <v>2773</v>
      </c>
      <c r="L4434" s="835">
        <v>159.08000000000001</v>
      </c>
      <c r="M4434" s="835">
        <v>2545.2800000000002</v>
      </c>
      <c r="N4434" s="832">
        <v>16</v>
      </c>
      <c r="O4434" s="836">
        <v>6</v>
      </c>
      <c r="P4434" s="835">
        <v>1908.9600000000003</v>
      </c>
      <c r="Q4434" s="837">
        <v>0.75</v>
      </c>
      <c r="R4434" s="832">
        <v>12</v>
      </c>
      <c r="S4434" s="837">
        <v>0.75</v>
      </c>
      <c r="T4434" s="836">
        <v>4.5</v>
      </c>
      <c r="U4434" s="838">
        <v>0.75</v>
      </c>
    </row>
    <row r="4435" spans="1:21" ht="14.4" customHeight="1" x14ac:dyDescent="0.3">
      <c r="A4435" s="831">
        <v>10</v>
      </c>
      <c r="B4435" s="832" t="s">
        <v>2982</v>
      </c>
      <c r="C4435" s="832" t="s">
        <v>3005</v>
      </c>
      <c r="D4435" s="833" t="s">
        <v>6905</v>
      </c>
      <c r="E4435" s="834" t="s">
        <v>3043</v>
      </c>
      <c r="F4435" s="832" t="s">
        <v>2984</v>
      </c>
      <c r="G4435" s="832" t="s">
        <v>3602</v>
      </c>
      <c r="H4435" s="832" t="s">
        <v>630</v>
      </c>
      <c r="I4435" s="832" t="s">
        <v>3744</v>
      </c>
      <c r="J4435" s="832" t="s">
        <v>3604</v>
      </c>
      <c r="K4435" s="832" t="s">
        <v>2696</v>
      </c>
      <c r="L4435" s="835">
        <v>318.16000000000003</v>
      </c>
      <c r="M4435" s="835">
        <v>19089.599999999999</v>
      </c>
      <c r="N4435" s="832">
        <v>60</v>
      </c>
      <c r="O4435" s="836">
        <v>20.5</v>
      </c>
      <c r="P4435" s="835">
        <v>10181.119999999999</v>
      </c>
      <c r="Q4435" s="837">
        <v>0.53333333333333333</v>
      </c>
      <c r="R4435" s="832">
        <v>32</v>
      </c>
      <c r="S4435" s="837">
        <v>0.53333333333333333</v>
      </c>
      <c r="T4435" s="836">
        <v>11</v>
      </c>
      <c r="U4435" s="838">
        <v>0.53658536585365857</v>
      </c>
    </row>
    <row r="4436" spans="1:21" ht="14.4" customHeight="1" x14ac:dyDescent="0.3">
      <c r="A4436" s="831">
        <v>10</v>
      </c>
      <c r="B4436" s="832" t="s">
        <v>2982</v>
      </c>
      <c r="C4436" s="832" t="s">
        <v>3005</v>
      </c>
      <c r="D4436" s="833" t="s">
        <v>6905</v>
      </c>
      <c r="E4436" s="834" t="s">
        <v>3043</v>
      </c>
      <c r="F4436" s="832" t="s">
        <v>2984</v>
      </c>
      <c r="G4436" s="832" t="s">
        <v>3602</v>
      </c>
      <c r="H4436" s="832" t="s">
        <v>630</v>
      </c>
      <c r="I4436" s="832" t="s">
        <v>6194</v>
      </c>
      <c r="J4436" s="832" t="s">
        <v>3604</v>
      </c>
      <c r="K4436" s="832" t="s">
        <v>2696</v>
      </c>
      <c r="L4436" s="835">
        <v>318.16000000000003</v>
      </c>
      <c r="M4436" s="835">
        <v>15589.839999999997</v>
      </c>
      <c r="N4436" s="832">
        <v>49</v>
      </c>
      <c r="O4436" s="836">
        <v>17.5</v>
      </c>
      <c r="P4436" s="835">
        <v>7635.8399999999983</v>
      </c>
      <c r="Q4436" s="837">
        <v>0.48979591836734693</v>
      </c>
      <c r="R4436" s="832">
        <v>24</v>
      </c>
      <c r="S4436" s="837">
        <v>0.48979591836734693</v>
      </c>
      <c r="T4436" s="836">
        <v>8.5</v>
      </c>
      <c r="U4436" s="838">
        <v>0.48571428571428571</v>
      </c>
    </row>
    <row r="4437" spans="1:21" ht="14.4" customHeight="1" x14ac:dyDescent="0.3">
      <c r="A4437" s="831">
        <v>10</v>
      </c>
      <c r="B4437" s="832" t="s">
        <v>2982</v>
      </c>
      <c r="C4437" s="832" t="s">
        <v>3005</v>
      </c>
      <c r="D4437" s="833" t="s">
        <v>6905</v>
      </c>
      <c r="E4437" s="834" t="s">
        <v>3043</v>
      </c>
      <c r="F4437" s="832" t="s">
        <v>2984</v>
      </c>
      <c r="G4437" s="832" t="s">
        <v>3602</v>
      </c>
      <c r="H4437" s="832" t="s">
        <v>630</v>
      </c>
      <c r="I4437" s="832" t="s">
        <v>4397</v>
      </c>
      <c r="J4437" s="832" t="s">
        <v>3604</v>
      </c>
      <c r="K4437" s="832" t="s">
        <v>2773</v>
      </c>
      <c r="L4437" s="835">
        <v>159.08000000000001</v>
      </c>
      <c r="M4437" s="835">
        <v>1113.5600000000002</v>
      </c>
      <c r="N4437" s="832">
        <v>7</v>
      </c>
      <c r="O4437" s="836">
        <v>3</v>
      </c>
      <c r="P4437" s="835">
        <v>795.40000000000009</v>
      </c>
      <c r="Q4437" s="837">
        <v>0.7142857142857143</v>
      </c>
      <c r="R4437" s="832">
        <v>5</v>
      </c>
      <c r="S4437" s="837">
        <v>0.7142857142857143</v>
      </c>
      <c r="T4437" s="836">
        <v>2</v>
      </c>
      <c r="U4437" s="838">
        <v>0.66666666666666663</v>
      </c>
    </row>
    <row r="4438" spans="1:21" ht="14.4" customHeight="1" x14ac:dyDescent="0.3">
      <c r="A4438" s="831">
        <v>10</v>
      </c>
      <c r="B4438" s="832" t="s">
        <v>2982</v>
      </c>
      <c r="C4438" s="832" t="s">
        <v>3005</v>
      </c>
      <c r="D4438" s="833" t="s">
        <v>6905</v>
      </c>
      <c r="E4438" s="834" t="s">
        <v>3043</v>
      </c>
      <c r="F4438" s="832" t="s">
        <v>2984</v>
      </c>
      <c r="G4438" s="832" t="s">
        <v>3602</v>
      </c>
      <c r="H4438" s="832" t="s">
        <v>630</v>
      </c>
      <c r="I4438" s="832" t="s">
        <v>3603</v>
      </c>
      <c r="J4438" s="832" t="s">
        <v>3604</v>
      </c>
      <c r="K4438" s="832" t="s">
        <v>2696</v>
      </c>
      <c r="L4438" s="835">
        <v>318.16000000000003</v>
      </c>
      <c r="M4438" s="835">
        <v>5408.72</v>
      </c>
      <c r="N4438" s="832">
        <v>17</v>
      </c>
      <c r="O4438" s="836">
        <v>6</v>
      </c>
      <c r="P4438" s="835">
        <v>3181.6000000000004</v>
      </c>
      <c r="Q4438" s="837">
        <v>0.58823529411764708</v>
      </c>
      <c r="R4438" s="832">
        <v>10</v>
      </c>
      <c r="S4438" s="837">
        <v>0.58823529411764708</v>
      </c>
      <c r="T4438" s="836">
        <v>3.5</v>
      </c>
      <c r="U4438" s="838">
        <v>0.58333333333333337</v>
      </c>
    </row>
    <row r="4439" spans="1:21" ht="14.4" customHeight="1" x14ac:dyDescent="0.3">
      <c r="A4439" s="831">
        <v>10</v>
      </c>
      <c r="B4439" s="832" t="s">
        <v>2982</v>
      </c>
      <c r="C4439" s="832" t="s">
        <v>3005</v>
      </c>
      <c r="D4439" s="833" t="s">
        <v>6905</v>
      </c>
      <c r="E4439" s="834" t="s">
        <v>3043</v>
      </c>
      <c r="F4439" s="832" t="s">
        <v>2984</v>
      </c>
      <c r="G4439" s="832" t="s">
        <v>3602</v>
      </c>
      <c r="H4439" s="832" t="s">
        <v>630</v>
      </c>
      <c r="I4439" s="832" t="s">
        <v>6195</v>
      </c>
      <c r="J4439" s="832" t="s">
        <v>3604</v>
      </c>
      <c r="K4439" s="832" t="s">
        <v>2773</v>
      </c>
      <c r="L4439" s="835">
        <v>159.08000000000001</v>
      </c>
      <c r="M4439" s="835">
        <v>636.32000000000005</v>
      </c>
      <c r="N4439" s="832">
        <v>4</v>
      </c>
      <c r="O4439" s="836">
        <v>2.5</v>
      </c>
      <c r="P4439" s="835">
        <v>477.24</v>
      </c>
      <c r="Q4439" s="837">
        <v>0.75</v>
      </c>
      <c r="R4439" s="832">
        <v>3</v>
      </c>
      <c r="S4439" s="837">
        <v>0.75</v>
      </c>
      <c r="T4439" s="836">
        <v>2</v>
      </c>
      <c r="U4439" s="838">
        <v>0.8</v>
      </c>
    </row>
    <row r="4440" spans="1:21" ht="14.4" customHeight="1" x14ac:dyDescent="0.3">
      <c r="A4440" s="831">
        <v>10</v>
      </c>
      <c r="B4440" s="832" t="s">
        <v>2982</v>
      </c>
      <c r="C4440" s="832" t="s">
        <v>3005</v>
      </c>
      <c r="D4440" s="833" t="s">
        <v>6905</v>
      </c>
      <c r="E4440" s="834" t="s">
        <v>3043</v>
      </c>
      <c r="F4440" s="832" t="s">
        <v>2984</v>
      </c>
      <c r="G4440" s="832" t="s">
        <v>3602</v>
      </c>
      <c r="H4440" s="832" t="s">
        <v>630</v>
      </c>
      <c r="I4440" s="832" t="s">
        <v>6196</v>
      </c>
      <c r="J4440" s="832" t="s">
        <v>3604</v>
      </c>
      <c r="K4440" s="832" t="s">
        <v>2696</v>
      </c>
      <c r="L4440" s="835">
        <v>318.16000000000003</v>
      </c>
      <c r="M4440" s="835">
        <v>8908.48</v>
      </c>
      <c r="N4440" s="832">
        <v>28</v>
      </c>
      <c r="O4440" s="836">
        <v>9</v>
      </c>
      <c r="P4440" s="835">
        <v>4136.08</v>
      </c>
      <c r="Q4440" s="837">
        <v>0.4642857142857143</v>
      </c>
      <c r="R4440" s="832">
        <v>13</v>
      </c>
      <c r="S4440" s="837">
        <v>0.4642857142857143</v>
      </c>
      <c r="T4440" s="836">
        <v>5</v>
      </c>
      <c r="U4440" s="838">
        <v>0.55555555555555558</v>
      </c>
    </row>
    <row r="4441" spans="1:21" ht="14.4" customHeight="1" x14ac:dyDescent="0.3">
      <c r="A4441" s="831">
        <v>10</v>
      </c>
      <c r="B4441" s="832" t="s">
        <v>2982</v>
      </c>
      <c r="C4441" s="832" t="s">
        <v>3005</v>
      </c>
      <c r="D4441" s="833" t="s">
        <v>6905</v>
      </c>
      <c r="E4441" s="834" t="s">
        <v>3043</v>
      </c>
      <c r="F4441" s="832" t="s">
        <v>2984</v>
      </c>
      <c r="G4441" s="832" t="s">
        <v>3602</v>
      </c>
      <c r="H4441" s="832" t="s">
        <v>630</v>
      </c>
      <c r="I4441" s="832" t="s">
        <v>4954</v>
      </c>
      <c r="J4441" s="832" t="s">
        <v>3604</v>
      </c>
      <c r="K4441" s="832" t="s">
        <v>2773</v>
      </c>
      <c r="L4441" s="835">
        <v>159.08000000000001</v>
      </c>
      <c r="M4441" s="835">
        <v>159.08000000000001</v>
      </c>
      <c r="N4441" s="832">
        <v>1</v>
      </c>
      <c r="O4441" s="836">
        <v>0.5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10</v>
      </c>
      <c r="B4442" s="832" t="s">
        <v>2982</v>
      </c>
      <c r="C4442" s="832" t="s">
        <v>3005</v>
      </c>
      <c r="D4442" s="833" t="s">
        <v>6905</v>
      </c>
      <c r="E4442" s="834" t="s">
        <v>3043</v>
      </c>
      <c r="F4442" s="832" t="s">
        <v>2984</v>
      </c>
      <c r="G4442" s="832" t="s">
        <v>3602</v>
      </c>
      <c r="H4442" s="832" t="s">
        <v>689</v>
      </c>
      <c r="I4442" s="832" t="s">
        <v>2694</v>
      </c>
      <c r="J4442" s="832" t="s">
        <v>2695</v>
      </c>
      <c r="K4442" s="832" t="s">
        <v>2696</v>
      </c>
      <c r="L4442" s="835">
        <v>318.16000000000003</v>
      </c>
      <c r="M4442" s="835">
        <v>16226.159999999998</v>
      </c>
      <c r="N4442" s="832">
        <v>51</v>
      </c>
      <c r="O4442" s="836">
        <v>18</v>
      </c>
      <c r="P4442" s="835">
        <v>7953.9999999999982</v>
      </c>
      <c r="Q4442" s="837">
        <v>0.49019607843137247</v>
      </c>
      <c r="R4442" s="832">
        <v>25</v>
      </c>
      <c r="S4442" s="837">
        <v>0.49019607843137253</v>
      </c>
      <c r="T4442" s="836">
        <v>10</v>
      </c>
      <c r="U4442" s="838">
        <v>0.55555555555555558</v>
      </c>
    </row>
    <row r="4443" spans="1:21" ht="14.4" customHeight="1" x14ac:dyDescent="0.3">
      <c r="A4443" s="831">
        <v>10</v>
      </c>
      <c r="B4443" s="832" t="s">
        <v>2982</v>
      </c>
      <c r="C4443" s="832" t="s">
        <v>3005</v>
      </c>
      <c r="D4443" s="833" t="s">
        <v>6905</v>
      </c>
      <c r="E4443" s="834" t="s">
        <v>3043</v>
      </c>
      <c r="F4443" s="832" t="s">
        <v>2984</v>
      </c>
      <c r="G4443" s="832" t="s">
        <v>3602</v>
      </c>
      <c r="H4443" s="832" t="s">
        <v>689</v>
      </c>
      <c r="I4443" s="832" t="s">
        <v>2772</v>
      </c>
      <c r="J4443" s="832" t="s">
        <v>2695</v>
      </c>
      <c r="K4443" s="832" t="s">
        <v>2773</v>
      </c>
      <c r="L4443" s="835">
        <v>159.08000000000001</v>
      </c>
      <c r="M4443" s="835">
        <v>3340.68</v>
      </c>
      <c r="N4443" s="832">
        <v>21</v>
      </c>
      <c r="O4443" s="836">
        <v>8.5</v>
      </c>
      <c r="P4443" s="835">
        <v>1908.9599999999998</v>
      </c>
      <c r="Q4443" s="837">
        <v>0.5714285714285714</v>
      </c>
      <c r="R4443" s="832">
        <v>12</v>
      </c>
      <c r="S4443" s="837">
        <v>0.5714285714285714</v>
      </c>
      <c r="T4443" s="836">
        <v>4.5</v>
      </c>
      <c r="U4443" s="838">
        <v>0.52941176470588236</v>
      </c>
    </row>
    <row r="4444" spans="1:21" ht="14.4" customHeight="1" x14ac:dyDescent="0.3">
      <c r="A4444" s="831">
        <v>10</v>
      </c>
      <c r="B4444" s="832" t="s">
        <v>2982</v>
      </c>
      <c r="C4444" s="832" t="s">
        <v>3005</v>
      </c>
      <c r="D4444" s="833" t="s">
        <v>6905</v>
      </c>
      <c r="E4444" s="834" t="s">
        <v>3043</v>
      </c>
      <c r="F4444" s="832" t="s">
        <v>2984</v>
      </c>
      <c r="G4444" s="832" t="s">
        <v>3615</v>
      </c>
      <c r="H4444" s="832" t="s">
        <v>630</v>
      </c>
      <c r="I4444" s="832" t="s">
        <v>6197</v>
      </c>
      <c r="J4444" s="832" t="s">
        <v>6198</v>
      </c>
      <c r="K4444" s="832" t="s">
        <v>6199</v>
      </c>
      <c r="L4444" s="835">
        <v>1910.49</v>
      </c>
      <c r="M4444" s="835">
        <v>24836.370000000003</v>
      </c>
      <c r="N4444" s="832">
        <v>13</v>
      </c>
      <c r="O4444" s="836">
        <v>5.5</v>
      </c>
      <c r="P4444" s="835">
        <v>24836.370000000003</v>
      </c>
      <c r="Q4444" s="837">
        <v>1</v>
      </c>
      <c r="R4444" s="832">
        <v>13</v>
      </c>
      <c r="S4444" s="837">
        <v>1</v>
      </c>
      <c r="T4444" s="836">
        <v>5.5</v>
      </c>
      <c r="U4444" s="838">
        <v>1</v>
      </c>
    </row>
    <row r="4445" spans="1:21" ht="14.4" customHeight="1" x14ac:dyDescent="0.3">
      <c r="A4445" s="831">
        <v>10</v>
      </c>
      <c r="B4445" s="832" t="s">
        <v>2982</v>
      </c>
      <c r="C4445" s="832" t="s">
        <v>3005</v>
      </c>
      <c r="D4445" s="833" t="s">
        <v>6905</v>
      </c>
      <c r="E4445" s="834" t="s">
        <v>3043</v>
      </c>
      <c r="F4445" s="832" t="s">
        <v>2984</v>
      </c>
      <c r="G4445" s="832" t="s">
        <v>4064</v>
      </c>
      <c r="H4445" s="832" t="s">
        <v>630</v>
      </c>
      <c r="I4445" s="832" t="s">
        <v>4065</v>
      </c>
      <c r="J4445" s="832" t="s">
        <v>4066</v>
      </c>
      <c r="K4445" s="832" t="s">
        <v>4067</v>
      </c>
      <c r="L4445" s="835">
        <v>102.31</v>
      </c>
      <c r="M4445" s="835">
        <v>102.31</v>
      </c>
      <c r="N4445" s="832">
        <v>1</v>
      </c>
      <c r="O4445" s="836">
        <v>0.5</v>
      </c>
      <c r="P4445" s="835">
        <v>102.31</v>
      </c>
      <c r="Q4445" s="837">
        <v>1</v>
      </c>
      <c r="R4445" s="832">
        <v>1</v>
      </c>
      <c r="S4445" s="837">
        <v>1</v>
      </c>
      <c r="T4445" s="836">
        <v>0.5</v>
      </c>
      <c r="U4445" s="838">
        <v>1</v>
      </c>
    </row>
    <row r="4446" spans="1:21" ht="14.4" customHeight="1" x14ac:dyDescent="0.3">
      <c r="A4446" s="831">
        <v>10</v>
      </c>
      <c r="B4446" s="832" t="s">
        <v>2982</v>
      </c>
      <c r="C4446" s="832" t="s">
        <v>3005</v>
      </c>
      <c r="D4446" s="833" t="s">
        <v>6905</v>
      </c>
      <c r="E4446" s="834" t="s">
        <v>3043</v>
      </c>
      <c r="F4446" s="832" t="s">
        <v>2984</v>
      </c>
      <c r="G4446" s="832" t="s">
        <v>4068</v>
      </c>
      <c r="H4446" s="832" t="s">
        <v>630</v>
      </c>
      <c r="I4446" s="832" t="s">
        <v>4975</v>
      </c>
      <c r="J4446" s="832" t="s">
        <v>1401</v>
      </c>
      <c r="K4446" s="832" t="s">
        <v>4976</v>
      </c>
      <c r="L4446" s="835">
        <v>0</v>
      </c>
      <c r="M4446" s="835">
        <v>0</v>
      </c>
      <c r="N4446" s="832">
        <v>1</v>
      </c>
      <c r="O4446" s="836">
        <v>1</v>
      </c>
      <c r="P4446" s="835"/>
      <c r="Q4446" s="837"/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10</v>
      </c>
      <c r="B4447" s="832" t="s">
        <v>2982</v>
      </c>
      <c r="C4447" s="832" t="s">
        <v>3005</v>
      </c>
      <c r="D4447" s="833" t="s">
        <v>6905</v>
      </c>
      <c r="E4447" s="834" t="s">
        <v>3043</v>
      </c>
      <c r="F4447" s="832" t="s">
        <v>2984</v>
      </c>
      <c r="G4447" s="832" t="s">
        <v>4068</v>
      </c>
      <c r="H4447" s="832" t="s">
        <v>630</v>
      </c>
      <c r="I4447" s="832" t="s">
        <v>5100</v>
      </c>
      <c r="J4447" s="832" t="s">
        <v>1401</v>
      </c>
      <c r="K4447" s="832" t="s">
        <v>4976</v>
      </c>
      <c r="L4447" s="835">
        <v>0</v>
      </c>
      <c r="M4447" s="835">
        <v>0</v>
      </c>
      <c r="N4447" s="832">
        <v>2</v>
      </c>
      <c r="O4447" s="836">
        <v>1.5</v>
      </c>
      <c r="P4447" s="835">
        <v>0</v>
      </c>
      <c r="Q4447" s="837"/>
      <c r="R4447" s="832">
        <v>1</v>
      </c>
      <c r="S4447" s="837">
        <v>0.5</v>
      </c>
      <c r="T4447" s="836">
        <v>1</v>
      </c>
      <c r="U4447" s="838">
        <v>0.66666666666666663</v>
      </c>
    </row>
    <row r="4448" spans="1:21" ht="14.4" customHeight="1" x14ac:dyDescent="0.3">
      <c r="A4448" s="831">
        <v>10</v>
      </c>
      <c r="B4448" s="832" t="s">
        <v>2982</v>
      </c>
      <c r="C4448" s="832" t="s">
        <v>3005</v>
      </c>
      <c r="D4448" s="833" t="s">
        <v>6905</v>
      </c>
      <c r="E4448" s="834" t="s">
        <v>3043</v>
      </c>
      <c r="F4448" s="832" t="s">
        <v>2984</v>
      </c>
      <c r="G4448" s="832" t="s">
        <v>3201</v>
      </c>
      <c r="H4448" s="832" t="s">
        <v>630</v>
      </c>
      <c r="I4448" s="832" t="s">
        <v>3807</v>
      </c>
      <c r="J4448" s="832" t="s">
        <v>1364</v>
      </c>
      <c r="K4448" s="832" t="s">
        <v>2462</v>
      </c>
      <c r="L4448" s="835">
        <v>78.33</v>
      </c>
      <c r="M4448" s="835">
        <v>391.65</v>
      </c>
      <c r="N4448" s="832">
        <v>5</v>
      </c>
      <c r="O4448" s="836">
        <v>1</v>
      </c>
      <c r="P4448" s="835">
        <v>391.65</v>
      </c>
      <c r="Q4448" s="837">
        <v>1</v>
      </c>
      <c r="R4448" s="832">
        <v>5</v>
      </c>
      <c r="S4448" s="837">
        <v>1</v>
      </c>
      <c r="T4448" s="836">
        <v>1</v>
      </c>
      <c r="U4448" s="838">
        <v>1</v>
      </c>
    </row>
    <row r="4449" spans="1:21" ht="14.4" customHeight="1" x14ac:dyDescent="0.3">
      <c r="A4449" s="831">
        <v>10</v>
      </c>
      <c r="B4449" s="832" t="s">
        <v>2982</v>
      </c>
      <c r="C4449" s="832" t="s">
        <v>3005</v>
      </c>
      <c r="D4449" s="833" t="s">
        <v>6905</v>
      </c>
      <c r="E4449" s="834" t="s">
        <v>3043</v>
      </c>
      <c r="F4449" s="832" t="s">
        <v>2984</v>
      </c>
      <c r="G4449" s="832" t="s">
        <v>3201</v>
      </c>
      <c r="H4449" s="832" t="s">
        <v>630</v>
      </c>
      <c r="I4449" s="832" t="s">
        <v>3268</v>
      </c>
      <c r="J4449" s="832" t="s">
        <v>1364</v>
      </c>
      <c r="K4449" s="832" t="s">
        <v>2465</v>
      </c>
      <c r="L4449" s="835">
        <v>39.17</v>
      </c>
      <c r="M4449" s="835">
        <v>78.34</v>
      </c>
      <c r="N4449" s="832">
        <v>2</v>
      </c>
      <c r="O4449" s="836">
        <v>0.5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10</v>
      </c>
      <c r="B4450" s="832" t="s">
        <v>2982</v>
      </c>
      <c r="C4450" s="832" t="s">
        <v>3005</v>
      </c>
      <c r="D4450" s="833" t="s">
        <v>6905</v>
      </c>
      <c r="E4450" s="834" t="s">
        <v>3043</v>
      </c>
      <c r="F4450" s="832" t="s">
        <v>2984</v>
      </c>
      <c r="G4450" s="832" t="s">
        <v>3295</v>
      </c>
      <c r="H4450" s="832" t="s">
        <v>630</v>
      </c>
      <c r="I4450" s="832" t="s">
        <v>3296</v>
      </c>
      <c r="J4450" s="832" t="s">
        <v>1974</v>
      </c>
      <c r="K4450" s="832" t="s">
        <v>2798</v>
      </c>
      <c r="L4450" s="835">
        <v>0</v>
      </c>
      <c r="M4450" s="835">
        <v>0</v>
      </c>
      <c r="N4450" s="832">
        <v>48</v>
      </c>
      <c r="O4450" s="836">
        <v>9.5</v>
      </c>
      <c r="P4450" s="835">
        <v>0</v>
      </c>
      <c r="Q4450" s="837"/>
      <c r="R4450" s="832">
        <v>12</v>
      </c>
      <c r="S4450" s="837">
        <v>0.25</v>
      </c>
      <c r="T4450" s="836">
        <v>3</v>
      </c>
      <c r="U4450" s="838">
        <v>0.31578947368421051</v>
      </c>
    </row>
    <row r="4451" spans="1:21" ht="14.4" customHeight="1" x14ac:dyDescent="0.3">
      <c r="A4451" s="831">
        <v>10</v>
      </c>
      <c r="B4451" s="832" t="s">
        <v>2982</v>
      </c>
      <c r="C4451" s="832" t="s">
        <v>3005</v>
      </c>
      <c r="D4451" s="833" t="s">
        <v>6905</v>
      </c>
      <c r="E4451" s="834" t="s">
        <v>3043</v>
      </c>
      <c r="F4451" s="832" t="s">
        <v>2984</v>
      </c>
      <c r="G4451" s="832" t="s">
        <v>3204</v>
      </c>
      <c r="H4451" s="832" t="s">
        <v>630</v>
      </c>
      <c r="I4451" s="832" t="s">
        <v>4082</v>
      </c>
      <c r="J4451" s="832" t="s">
        <v>3298</v>
      </c>
      <c r="K4451" s="832" t="s">
        <v>3207</v>
      </c>
      <c r="L4451" s="835">
        <v>93.49</v>
      </c>
      <c r="M4451" s="835">
        <v>93.49</v>
      </c>
      <c r="N4451" s="832">
        <v>1</v>
      </c>
      <c r="O4451" s="836">
        <v>0.5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10</v>
      </c>
      <c r="B4452" s="832" t="s">
        <v>2982</v>
      </c>
      <c r="C4452" s="832" t="s">
        <v>3005</v>
      </c>
      <c r="D4452" s="833" t="s">
        <v>6905</v>
      </c>
      <c r="E4452" s="834" t="s">
        <v>3043</v>
      </c>
      <c r="F4452" s="832" t="s">
        <v>2984</v>
      </c>
      <c r="G4452" s="832" t="s">
        <v>3204</v>
      </c>
      <c r="H4452" s="832" t="s">
        <v>630</v>
      </c>
      <c r="I4452" s="832" t="s">
        <v>3297</v>
      </c>
      <c r="J4452" s="832" t="s">
        <v>3298</v>
      </c>
      <c r="K4452" s="832" t="s">
        <v>3299</v>
      </c>
      <c r="L4452" s="835">
        <v>46.75</v>
      </c>
      <c r="M4452" s="835">
        <v>46.75</v>
      </c>
      <c r="N4452" s="832">
        <v>1</v>
      </c>
      <c r="O4452" s="836">
        <v>1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10</v>
      </c>
      <c r="B4453" s="832" t="s">
        <v>2982</v>
      </c>
      <c r="C4453" s="832" t="s">
        <v>3005</v>
      </c>
      <c r="D4453" s="833" t="s">
        <v>6905</v>
      </c>
      <c r="E4453" s="834" t="s">
        <v>3043</v>
      </c>
      <c r="F4453" s="832" t="s">
        <v>2984</v>
      </c>
      <c r="G4453" s="832" t="s">
        <v>3882</v>
      </c>
      <c r="H4453" s="832" t="s">
        <v>630</v>
      </c>
      <c r="I4453" s="832" t="s">
        <v>3883</v>
      </c>
      <c r="J4453" s="832" t="s">
        <v>1391</v>
      </c>
      <c r="K4453" s="832" t="s">
        <v>3884</v>
      </c>
      <c r="L4453" s="835">
        <v>92.85</v>
      </c>
      <c r="M4453" s="835">
        <v>92.85</v>
      </c>
      <c r="N4453" s="832">
        <v>1</v>
      </c>
      <c r="O4453" s="836">
        <v>1</v>
      </c>
      <c r="P4453" s="835">
        <v>92.85</v>
      </c>
      <c r="Q4453" s="837">
        <v>1</v>
      </c>
      <c r="R4453" s="832">
        <v>1</v>
      </c>
      <c r="S4453" s="837">
        <v>1</v>
      </c>
      <c r="T4453" s="836">
        <v>1</v>
      </c>
      <c r="U4453" s="838">
        <v>1</v>
      </c>
    </row>
    <row r="4454" spans="1:21" ht="14.4" customHeight="1" x14ac:dyDescent="0.3">
      <c r="A4454" s="831">
        <v>10</v>
      </c>
      <c r="B4454" s="832" t="s">
        <v>2982</v>
      </c>
      <c r="C4454" s="832" t="s">
        <v>3005</v>
      </c>
      <c r="D4454" s="833" t="s">
        <v>6905</v>
      </c>
      <c r="E4454" s="834" t="s">
        <v>3043</v>
      </c>
      <c r="F4454" s="832" t="s">
        <v>2984</v>
      </c>
      <c r="G4454" s="832" t="s">
        <v>4017</v>
      </c>
      <c r="H4454" s="832" t="s">
        <v>630</v>
      </c>
      <c r="I4454" s="832" t="s">
        <v>4018</v>
      </c>
      <c r="J4454" s="832" t="s">
        <v>1194</v>
      </c>
      <c r="K4454" s="832" t="s">
        <v>4019</v>
      </c>
      <c r="L4454" s="835">
        <v>105.63</v>
      </c>
      <c r="M4454" s="835">
        <v>845.04</v>
      </c>
      <c r="N4454" s="832">
        <v>8</v>
      </c>
      <c r="O4454" s="836">
        <v>3</v>
      </c>
      <c r="P4454" s="835">
        <v>845.04</v>
      </c>
      <c r="Q4454" s="837">
        <v>1</v>
      </c>
      <c r="R4454" s="832">
        <v>8</v>
      </c>
      <c r="S4454" s="837">
        <v>1</v>
      </c>
      <c r="T4454" s="836">
        <v>3</v>
      </c>
      <c r="U4454" s="838">
        <v>1</v>
      </c>
    </row>
    <row r="4455" spans="1:21" ht="14.4" customHeight="1" x14ac:dyDescent="0.3">
      <c r="A4455" s="831">
        <v>10</v>
      </c>
      <c r="B4455" s="832" t="s">
        <v>2982</v>
      </c>
      <c r="C4455" s="832" t="s">
        <v>3005</v>
      </c>
      <c r="D4455" s="833" t="s">
        <v>6905</v>
      </c>
      <c r="E4455" s="834" t="s">
        <v>3043</v>
      </c>
      <c r="F4455" s="832" t="s">
        <v>2984</v>
      </c>
      <c r="G4455" s="832" t="s">
        <v>3320</v>
      </c>
      <c r="H4455" s="832" t="s">
        <v>630</v>
      </c>
      <c r="I4455" s="832" t="s">
        <v>3321</v>
      </c>
      <c r="J4455" s="832" t="s">
        <v>2217</v>
      </c>
      <c r="K4455" s="832" t="s">
        <v>3322</v>
      </c>
      <c r="L4455" s="835">
        <v>107.27</v>
      </c>
      <c r="M4455" s="835">
        <v>214.54</v>
      </c>
      <c r="N4455" s="832">
        <v>2</v>
      </c>
      <c r="O4455" s="836">
        <v>0.5</v>
      </c>
      <c r="P4455" s="835">
        <v>214.54</v>
      </c>
      <c r="Q4455" s="837">
        <v>1</v>
      </c>
      <c r="R4455" s="832">
        <v>2</v>
      </c>
      <c r="S4455" s="837">
        <v>1</v>
      </c>
      <c r="T4455" s="836">
        <v>0.5</v>
      </c>
      <c r="U4455" s="838">
        <v>1</v>
      </c>
    </row>
    <row r="4456" spans="1:21" ht="14.4" customHeight="1" x14ac:dyDescent="0.3">
      <c r="A4456" s="831">
        <v>10</v>
      </c>
      <c r="B4456" s="832" t="s">
        <v>2982</v>
      </c>
      <c r="C4456" s="832" t="s">
        <v>3005</v>
      </c>
      <c r="D4456" s="833" t="s">
        <v>6905</v>
      </c>
      <c r="E4456" s="834" t="s">
        <v>3043</v>
      </c>
      <c r="F4456" s="832" t="s">
        <v>2984</v>
      </c>
      <c r="G4456" s="832" t="s">
        <v>3563</v>
      </c>
      <c r="H4456" s="832" t="s">
        <v>630</v>
      </c>
      <c r="I4456" s="832" t="s">
        <v>3745</v>
      </c>
      <c r="J4456" s="832" t="s">
        <v>1190</v>
      </c>
      <c r="K4456" s="832" t="s">
        <v>3643</v>
      </c>
      <c r="L4456" s="835">
        <v>55.01</v>
      </c>
      <c r="M4456" s="835">
        <v>55.01</v>
      </c>
      <c r="N4456" s="832">
        <v>1</v>
      </c>
      <c r="O4456" s="836">
        <v>0.5</v>
      </c>
      <c r="P4456" s="835">
        <v>55.01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10</v>
      </c>
      <c r="B4457" s="832" t="s">
        <v>2982</v>
      </c>
      <c r="C4457" s="832" t="s">
        <v>3005</v>
      </c>
      <c r="D4457" s="833" t="s">
        <v>6905</v>
      </c>
      <c r="E4457" s="834" t="s">
        <v>3043</v>
      </c>
      <c r="F4457" s="832" t="s">
        <v>2984</v>
      </c>
      <c r="G4457" s="832" t="s">
        <v>3563</v>
      </c>
      <c r="H4457" s="832" t="s">
        <v>630</v>
      </c>
      <c r="I4457" s="832" t="s">
        <v>3745</v>
      </c>
      <c r="J4457" s="832" t="s">
        <v>1190</v>
      </c>
      <c r="K4457" s="832" t="s">
        <v>3643</v>
      </c>
      <c r="L4457" s="835">
        <v>75.05</v>
      </c>
      <c r="M4457" s="835">
        <v>75.05</v>
      </c>
      <c r="N4457" s="832">
        <v>1</v>
      </c>
      <c r="O4457" s="836">
        <v>1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10</v>
      </c>
      <c r="B4458" s="832" t="s">
        <v>2982</v>
      </c>
      <c r="C4458" s="832" t="s">
        <v>3005</v>
      </c>
      <c r="D4458" s="833" t="s">
        <v>6905</v>
      </c>
      <c r="E4458" s="834" t="s">
        <v>3043</v>
      </c>
      <c r="F4458" s="832" t="s">
        <v>2984</v>
      </c>
      <c r="G4458" s="832" t="s">
        <v>3115</v>
      </c>
      <c r="H4458" s="832" t="s">
        <v>630</v>
      </c>
      <c r="I4458" s="832" t="s">
        <v>3116</v>
      </c>
      <c r="J4458" s="832" t="s">
        <v>949</v>
      </c>
      <c r="K4458" s="832" t="s">
        <v>3117</v>
      </c>
      <c r="L4458" s="835">
        <v>34.15</v>
      </c>
      <c r="M4458" s="835">
        <v>1912.3999999999994</v>
      </c>
      <c r="N4458" s="832">
        <v>56</v>
      </c>
      <c r="O4458" s="836">
        <v>37.5</v>
      </c>
      <c r="P4458" s="835">
        <v>1092.7999999999997</v>
      </c>
      <c r="Q4458" s="837">
        <v>0.57142857142857151</v>
      </c>
      <c r="R4458" s="832">
        <v>32</v>
      </c>
      <c r="S4458" s="837">
        <v>0.5714285714285714</v>
      </c>
      <c r="T4458" s="836">
        <v>20.5</v>
      </c>
      <c r="U4458" s="838">
        <v>0.54666666666666663</v>
      </c>
    </row>
    <row r="4459" spans="1:21" ht="14.4" customHeight="1" x14ac:dyDescent="0.3">
      <c r="A4459" s="831">
        <v>10</v>
      </c>
      <c r="B4459" s="832" t="s">
        <v>2982</v>
      </c>
      <c r="C4459" s="832" t="s">
        <v>3005</v>
      </c>
      <c r="D4459" s="833" t="s">
        <v>6905</v>
      </c>
      <c r="E4459" s="834" t="s">
        <v>3043</v>
      </c>
      <c r="F4459" s="832" t="s">
        <v>2984</v>
      </c>
      <c r="G4459" s="832" t="s">
        <v>3115</v>
      </c>
      <c r="H4459" s="832" t="s">
        <v>630</v>
      </c>
      <c r="I4459" s="832" t="s">
        <v>3118</v>
      </c>
      <c r="J4459" s="832" t="s">
        <v>949</v>
      </c>
      <c r="K4459" s="832" t="s">
        <v>3117</v>
      </c>
      <c r="L4459" s="835">
        <v>34.15</v>
      </c>
      <c r="M4459" s="835">
        <v>478.09999999999997</v>
      </c>
      <c r="N4459" s="832">
        <v>14</v>
      </c>
      <c r="O4459" s="836">
        <v>8.5</v>
      </c>
      <c r="P4459" s="835">
        <v>273.2</v>
      </c>
      <c r="Q4459" s="837">
        <v>0.5714285714285714</v>
      </c>
      <c r="R4459" s="832">
        <v>8</v>
      </c>
      <c r="S4459" s="837">
        <v>0.5714285714285714</v>
      </c>
      <c r="T4459" s="836">
        <v>5</v>
      </c>
      <c r="U4459" s="838">
        <v>0.58823529411764708</v>
      </c>
    </row>
    <row r="4460" spans="1:21" ht="14.4" customHeight="1" x14ac:dyDescent="0.3">
      <c r="A4460" s="831">
        <v>10</v>
      </c>
      <c r="B4460" s="832" t="s">
        <v>2982</v>
      </c>
      <c r="C4460" s="832" t="s">
        <v>3005</v>
      </c>
      <c r="D4460" s="833" t="s">
        <v>6905</v>
      </c>
      <c r="E4460" s="834" t="s">
        <v>3043</v>
      </c>
      <c r="F4460" s="832" t="s">
        <v>2984</v>
      </c>
      <c r="G4460" s="832" t="s">
        <v>3094</v>
      </c>
      <c r="H4460" s="832" t="s">
        <v>630</v>
      </c>
      <c r="I4460" s="832" t="s">
        <v>3747</v>
      </c>
      <c r="J4460" s="832" t="s">
        <v>3040</v>
      </c>
      <c r="K4460" s="832"/>
      <c r="L4460" s="835">
        <v>0</v>
      </c>
      <c r="M4460" s="835">
        <v>0</v>
      </c>
      <c r="N4460" s="832">
        <v>1</v>
      </c>
      <c r="O4460" s="836">
        <v>1</v>
      </c>
      <c r="P4460" s="835"/>
      <c r="Q4460" s="837"/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10</v>
      </c>
      <c r="B4461" s="832" t="s">
        <v>2982</v>
      </c>
      <c r="C4461" s="832" t="s">
        <v>3005</v>
      </c>
      <c r="D4461" s="833" t="s">
        <v>6905</v>
      </c>
      <c r="E4461" s="834" t="s">
        <v>3043</v>
      </c>
      <c r="F4461" s="832" t="s">
        <v>2984</v>
      </c>
      <c r="G4461" s="832" t="s">
        <v>3120</v>
      </c>
      <c r="H4461" s="832" t="s">
        <v>630</v>
      </c>
      <c r="I4461" s="832" t="s">
        <v>3211</v>
      </c>
      <c r="J4461" s="832" t="s">
        <v>1034</v>
      </c>
      <c r="K4461" s="832" t="s">
        <v>3212</v>
      </c>
      <c r="L4461" s="835">
        <v>48.09</v>
      </c>
      <c r="M4461" s="835">
        <v>48.09</v>
      </c>
      <c r="N4461" s="832">
        <v>1</v>
      </c>
      <c r="O4461" s="836">
        <v>0.5</v>
      </c>
      <c r="P4461" s="835">
        <v>48.09</v>
      </c>
      <c r="Q4461" s="837">
        <v>1</v>
      </c>
      <c r="R4461" s="832">
        <v>1</v>
      </c>
      <c r="S4461" s="837">
        <v>1</v>
      </c>
      <c r="T4461" s="836">
        <v>0.5</v>
      </c>
      <c r="U4461" s="838">
        <v>1</v>
      </c>
    </row>
    <row r="4462" spans="1:21" ht="14.4" customHeight="1" x14ac:dyDescent="0.3">
      <c r="A4462" s="831">
        <v>10</v>
      </c>
      <c r="B4462" s="832" t="s">
        <v>2982</v>
      </c>
      <c r="C4462" s="832" t="s">
        <v>3005</v>
      </c>
      <c r="D4462" s="833" t="s">
        <v>6905</v>
      </c>
      <c r="E4462" s="834" t="s">
        <v>3043</v>
      </c>
      <c r="F4462" s="832" t="s">
        <v>2984</v>
      </c>
      <c r="G4462" s="832" t="s">
        <v>3123</v>
      </c>
      <c r="H4462" s="832" t="s">
        <v>630</v>
      </c>
      <c r="I4462" s="832" t="s">
        <v>3493</v>
      </c>
      <c r="J4462" s="832" t="s">
        <v>1588</v>
      </c>
      <c r="K4462" s="832" t="s">
        <v>3125</v>
      </c>
      <c r="L4462" s="835">
        <v>49.38</v>
      </c>
      <c r="M4462" s="835">
        <v>98.76</v>
      </c>
      <c r="N4462" s="832">
        <v>2</v>
      </c>
      <c r="O4462" s="836">
        <v>1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10</v>
      </c>
      <c r="B4463" s="832" t="s">
        <v>2982</v>
      </c>
      <c r="C4463" s="832" t="s">
        <v>3005</v>
      </c>
      <c r="D4463" s="833" t="s">
        <v>6905</v>
      </c>
      <c r="E4463" s="834" t="s">
        <v>3043</v>
      </c>
      <c r="F4463" s="832" t="s">
        <v>2984</v>
      </c>
      <c r="G4463" s="832" t="s">
        <v>3123</v>
      </c>
      <c r="H4463" s="832" t="s">
        <v>630</v>
      </c>
      <c r="I4463" s="832" t="s">
        <v>3124</v>
      </c>
      <c r="J4463" s="832" t="s">
        <v>1588</v>
      </c>
      <c r="K4463" s="832" t="s">
        <v>3125</v>
      </c>
      <c r="L4463" s="835">
        <v>49.38</v>
      </c>
      <c r="M4463" s="835">
        <v>49.38</v>
      </c>
      <c r="N4463" s="832">
        <v>1</v>
      </c>
      <c r="O4463" s="836">
        <v>0.5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10</v>
      </c>
      <c r="B4464" s="832" t="s">
        <v>2982</v>
      </c>
      <c r="C4464" s="832" t="s">
        <v>3005</v>
      </c>
      <c r="D4464" s="833" t="s">
        <v>6905</v>
      </c>
      <c r="E4464" s="834" t="s">
        <v>3043</v>
      </c>
      <c r="F4464" s="832" t="s">
        <v>2984</v>
      </c>
      <c r="G4464" s="832" t="s">
        <v>3123</v>
      </c>
      <c r="H4464" s="832" t="s">
        <v>630</v>
      </c>
      <c r="I4464" s="832" t="s">
        <v>3895</v>
      </c>
      <c r="J4464" s="832" t="s">
        <v>1046</v>
      </c>
      <c r="K4464" s="832" t="s">
        <v>2312</v>
      </c>
      <c r="L4464" s="835">
        <v>46.57</v>
      </c>
      <c r="M4464" s="835">
        <v>46.57</v>
      </c>
      <c r="N4464" s="832">
        <v>1</v>
      </c>
      <c r="O4464" s="836">
        <v>0.5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10</v>
      </c>
      <c r="B4465" s="832" t="s">
        <v>2982</v>
      </c>
      <c r="C4465" s="832" t="s">
        <v>3005</v>
      </c>
      <c r="D4465" s="833" t="s">
        <v>6905</v>
      </c>
      <c r="E4465" s="834" t="s">
        <v>3043</v>
      </c>
      <c r="F4465" s="832" t="s">
        <v>2984</v>
      </c>
      <c r="G4465" s="832" t="s">
        <v>3089</v>
      </c>
      <c r="H4465" s="832" t="s">
        <v>630</v>
      </c>
      <c r="I4465" s="832" t="s">
        <v>4701</v>
      </c>
      <c r="J4465" s="832" t="s">
        <v>4702</v>
      </c>
      <c r="K4465" s="832" t="s">
        <v>4703</v>
      </c>
      <c r="L4465" s="835">
        <v>0</v>
      </c>
      <c r="M4465" s="835">
        <v>0</v>
      </c>
      <c r="N4465" s="832">
        <v>1</v>
      </c>
      <c r="O4465" s="836">
        <v>0.5</v>
      </c>
      <c r="P4465" s="835">
        <v>0</v>
      </c>
      <c r="Q4465" s="837"/>
      <c r="R4465" s="832">
        <v>1</v>
      </c>
      <c r="S4465" s="837">
        <v>1</v>
      </c>
      <c r="T4465" s="836">
        <v>0.5</v>
      </c>
      <c r="U4465" s="838">
        <v>1</v>
      </c>
    </row>
    <row r="4466" spans="1:21" ht="14.4" customHeight="1" x14ac:dyDescent="0.3">
      <c r="A4466" s="831">
        <v>10</v>
      </c>
      <c r="B4466" s="832" t="s">
        <v>2982</v>
      </c>
      <c r="C4466" s="832" t="s">
        <v>3005</v>
      </c>
      <c r="D4466" s="833" t="s">
        <v>6905</v>
      </c>
      <c r="E4466" s="834" t="s">
        <v>3043</v>
      </c>
      <c r="F4466" s="832" t="s">
        <v>2984</v>
      </c>
      <c r="G4466" s="832" t="s">
        <v>3338</v>
      </c>
      <c r="H4466" s="832" t="s">
        <v>630</v>
      </c>
      <c r="I4466" s="832" t="s">
        <v>3339</v>
      </c>
      <c r="J4466" s="832" t="s">
        <v>2219</v>
      </c>
      <c r="K4466" s="832" t="s">
        <v>3340</v>
      </c>
      <c r="L4466" s="835">
        <v>38.56</v>
      </c>
      <c r="M4466" s="835">
        <v>115.68</v>
      </c>
      <c r="N4466" s="832">
        <v>3</v>
      </c>
      <c r="O4466" s="836">
        <v>2</v>
      </c>
      <c r="P4466" s="835">
        <v>115.68</v>
      </c>
      <c r="Q4466" s="837">
        <v>1</v>
      </c>
      <c r="R4466" s="832">
        <v>3</v>
      </c>
      <c r="S4466" s="837">
        <v>1</v>
      </c>
      <c r="T4466" s="836">
        <v>2</v>
      </c>
      <c r="U4466" s="838">
        <v>1</v>
      </c>
    </row>
    <row r="4467" spans="1:21" ht="14.4" customHeight="1" x14ac:dyDescent="0.3">
      <c r="A4467" s="831">
        <v>10</v>
      </c>
      <c r="B4467" s="832" t="s">
        <v>2982</v>
      </c>
      <c r="C4467" s="832" t="s">
        <v>3005</v>
      </c>
      <c r="D4467" s="833" t="s">
        <v>6905</v>
      </c>
      <c r="E4467" s="834" t="s">
        <v>3043</v>
      </c>
      <c r="F4467" s="832" t="s">
        <v>2984</v>
      </c>
      <c r="G4467" s="832" t="s">
        <v>3338</v>
      </c>
      <c r="H4467" s="832" t="s">
        <v>630</v>
      </c>
      <c r="I4467" s="832" t="s">
        <v>4419</v>
      </c>
      <c r="J4467" s="832" t="s">
        <v>4420</v>
      </c>
      <c r="K4467" s="832" t="s">
        <v>4421</v>
      </c>
      <c r="L4467" s="835">
        <v>77.14</v>
      </c>
      <c r="M4467" s="835">
        <v>1311.38</v>
      </c>
      <c r="N4467" s="832">
        <v>17</v>
      </c>
      <c r="O4467" s="836">
        <v>6.5</v>
      </c>
      <c r="P4467" s="835">
        <v>617.12</v>
      </c>
      <c r="Q4467" s="837">
        <v>0.47058823529411759</v>
      </c>
      <c r="R4467" s="832">
        <v>8</v>
      </c>
      <c r="S4467" s="837">
        <v>0.47058823529411764</v>
      </c>
      <c r="T4467" s="836">
        <v>3</v>
      </c>
      <c r="U4467" s="838">
        <v>0.46153846153846156</v>
      </c>
    </row>
    <row r="4468" spans="1:21" ht="14.4" customHeight="1" x14ac:dyDescent="0.3">
      <c r="A4468" s="831">
        <v>10</v>
      </c>
      <c r="B4468" s="832" t="s">
        <v>2982</v>
      </c>
      <c r="C4468" s="832" t="s">
        <v>3005</v>
      </c>
      <c r="D4468" s="833" t="s">
        <v>6905</v>
      </c>
      <c r="E4468" s="834" t="s">
        <v>3043</v>
      </c>
      <c r="F4468" s="832" t="s">
        <v>2984</v>
      </c>
      <c r="G4468" s="832" t="s">
        <v>3858</v>
      </c>
      <c r="H4468" s="832" t="s">
        <v>630</v>
      </c>
      <c r="I4468" s="832" t="s">
        <v>3859</v>
      </c>
      <c r="J4468" s="832" t="s">
        <v>3860</v>
      </c>
      <c r="K4468" s="832" t="s">
        <v>3861</v>
      </c>
      <c r="L4468" s="835">
        <v>57.48</v>
      </c>
      <c r="M4468" s="835">
        <v>57.48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10</v>
      </c>
      <c r="B4469" s="832" t="s">
        <v>2982</v>
      </c>
      <c r="C4469" s="832" t="s">
        <v>3005</v>
      </c>
      <c r="D4469" s="833" t="s">
        <v>6905</v>
      </c>
      <c r="E4469" s="834" t="s">
        <v>3043</v>
      </c>
      <c r="F4469" s="832" t="s">
        <v>2984</v>
      </c>
      <c r="G4469" s="832" t="s">
        <v>4854</v>
      </c>
      <c r="H4469" s="832" t="s">
        <v>630</v>
      </c>
      <c r="I4469" s="832" t="s">
        <v>6090</v>
      </c>
      <c r="J4469" s="832" t="s">
        <v>2100</v>
      </c>
      <c r="K4469" s="832" t="s">
        <v>6091</v>
      </c>
      <c r="L4469" s="835">
        <v>35.18</v>
      </c>
      <c r="M4469" s="835">
        <v>105.53999999999999</v>
      </c>
      <c r="N4469" s="832">
        <v>3</v>
      </c>
      <c r="O4469" s="836">
        <v>0.5</v>
      </c>
      <c r="P4469" s="835">
        <v>105.53999999999999</v>
      </c>
      <c r="Q4469" s="837">
        <v>1</v>
      </c>
      <c r="R4469" s="832">
        <v>3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10</v>
      </c>
      <c r="B4470" s="832" t="s">
        <v>2982</v>
      </c>
      <c r="C4470" s="832" t="s">
        <v>3005</v>
      </c>
      <c r="D4470" s="833" t="s">
        <v>6905</v>
      </c>
      <c r="E4470" s="834" t="s">
        <v>3043</v>
      </c>
      <c r="F4470" s="832" t="s">
        <v>2984</v>
      </c>
      <c r="G4470" s="832" t="s">
        <v>4854</v>
      </c>
      <c r="H4470" s="832" t="s">
        <v>630</v>
      </c>
      <c r="I4470" s="832" t="s">
        <v>6200</v>
      </c>
      <c r="J4470" s="832" t="s">
        <v>2100</v>
      </c>
      <c r="K4470" s="832" t="s">
        <v>6201</v>
      </c>
      <c r="L4470" s="835">
        <v>0</v>
      </c>
      <c r="M4470" s="835">
        <v>0</v>
      </c>
      <c r="N4470" s="832">
        <v>1</v>
      </c>
      <c r="O4470" s="836">
        <v>1</v>
      </c>
      <c r="P4470" s="835">
        <v>0</v>
      </c>
      <c r="Q4470" s="837"/>
      <c r="R4470" s="832">
        <v>1</v>
      </c>
      <c r="S4470" s="837">
        <v>1</v>
      </c>
      <c r="T4470" s="836">
        <v>1</v>
      </c>
      <c r="U4470" s="838">
        <v>1</v>
      </c>
    </row>
    <row r="4471" spans="1:21" ht="14.4" customHeight="1" x14ac:dyDescent="0.3">
      <c r="A4471" s="831">
        <v>10</v>
      </c>
      <c r="B4471" s="832" t="s">
        <v>2982</v>
      </c>
      <c r="C4471" s="832" t="s">
        <v>3005</v>
      </c>
      <c r="D4471" s="833" t="s">
        <v>6905</v>
      </c>
      <c r="E4471" s="834" t="s">
        <v>3043</v>
      </c>
      <c r="F4471" s="832" t="s">
        <v>2984</v>
      </c>
      <c r="G4471" s="832" t="s">
        <v>4854</v>
      </c>
      <c r="H4471" s="832" t="s">
        <v>630</v>
      </c>
      <c r="I4471" s="832" t="s">
        <v>4855</v>
      </c>
      <c r="J4471" s="832" t="s">
        <v>2100</v>
      </c>
      <c r="K4471" s="832" t="s">
        <v>1859</v>
      </c>
      <c r="L4471" s="835">
        <v>58.62</v>
      </c>
      <c r="M4471" s="835">
        <v>58.62</v>
      </c>
      <c r="N4471" s="832">
        <v>1</v>
      </c>
      <c r="O4471" s="836">
        <v>0.5</v>
      </c>
      <c r="P4471" s="835">
        <v>58.62</v>
      </c>
      <c r="Q4471" s="837">
        <v>1</v>
      </c>
      <c r="R4471" s="832">
        <v>1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10</v>
      </c>
      <c r="B4472" s="832" t="s">
        <v>2982</v>
      </c>
      <c r="C4472" s="832" t="s">
        <v>3005</v>
      </c>
      <c r="D4472" s="833" t="s">
        <v>6905</v>
      </c>
      <c r="E4472" s="834" t="s">
        <v>3043</v>
      </c>
      <c r="F4472" s="832" t="s">
        <v>2984</v>
      </c>
      <c r="G4472" s="832" t="s">
        <v>3129</v>
      </c>
      <c r="H4472" s="832" t="s">
        <v>630</v>
      </c>
      <c r="I4472" s="832" t="s">
        <v>3130</v>
      </c>
      <c r="J4472" s="832" t="s">
        <v>3131</v>
      </c>
      <c r="K4472" s="832" t="s">
        <v>3132</v>
      </c>
      <c r="L4472" s="835">
        <v>88.76</v>
      </c>
      <c r="M4472" s="835">
        <v>3195.36</v>
      </c>
      <c r="N4472" s="832">
        <v>36</v>
      </c>
      <c r="O4472" s="836">
        <v>12</v>
      </c>
      <c r="P4472" s="835">
        <v>1331.4</v>
      </c>
      <c r="Q4472" s="837">
        <v>0.41666666666666669</v>
      </c>
      <c r="R4472" s="832">
        <v>15</v>
      </c>
      <c r="S4472" s="837">
        <v>0.41666666666666669</v>
      </c>
      <c r="T4472" s="836">
        <v>5</v>
      </c>
      <c r="U4472" s="838">
        <v>0.41666666666666669</v>
      </c>
    </row>
    <row r="4473" spans="1:21" ht="14.4" customHeight="1" x14ac:dyDescent="0.3">
      <c r="A4473" s="831">
        <v>10</v>
      </c>
      <c r="B4473" s="832" t="s">
        <v>2982</v>
      </c>
      <c r="C4473" s="832" t="s">
        <v>3005</v>
      </c>
      <c r="D4473" s="833" t="s">
        <v>6905</v>
      </c>
      <c r="E4473" s="834" t="s">
        <v>3043</v>
      </c>
      <c r="F4473" s="832" t="s">
        <v>2984</v>
      </c>
      <c r="G4473" s="832" t="s">
        <v>3524</v>
      </c>
      <c r="H4473" s="832" t="s">
        <v>630</v>
      </c>
      <c r="I4473" s="832" t="s">
        <v>3752</v>
      </c>
      <c r="J4473" s="832" t="s">
        <v>1526</v>
      </c>
      <c r="K4473" s="832" t="s">
        <v>3753</v>
      </c>
      <c r="L4473" s="835">
        <v>760.22</v>
      </c>
      <c r="M4473" s="835">
        <v>1520.44</v>
      </c>
      <c r="N4473" s="832">
        <v>2</v>
      </c>
      <c r="O4473" s="836">
        <v>1.5</v>
      </c>
      <c r="P4473" s="835">
        <v>760.22</v>
      </c>
      <c r="Q4473" s="837">
        <v>0.5</v>
      </c>
      <c r="R4473" s="832">
        <v>1</v>
      </c>
      <c r="S4473" s="837">
        <v>0.5</v>
      </c>
      <c r="T4473" s="836">
        <v>0.5</v>
      </c>
      <c r="U4473" s="838">
        <v>0.33333333333333331</v>
      </c>
    </row>
    <row r="4474" spans="1:21" ht="14.4" customHeight="1" x14ac:dyDescent="0.3">
      <c r="A4474" s="831">
        <v>10</v>
      </c>
      <c r="B4474" s="832" t="s">
        <v>2982</v>
      </c>
      <c r="C4474" s="832" t="s">
        <v>3005</v>
      </c>
      <c r="D4474" s="833" t="s">
        <v>6905</v>
      </c>
      <c r="E4474" s="834" t="s">
        <v>3043</v>
      </c>
      <c r="F4474" s="832" t="s">
        <v>2984</v>
      </c>
      <c r="G4474" s="832" t="s">
        <v>3524</v>
      </c>
      <c r="H4474" s="832" t="s">
        <v>630</v>
      </c>
      <c r="I4474" s="832" t="s">
        <v>3754</v>
      </c>
      <c r="J4474" s="832" t="s">
        <v>3755</v>
      </c>
      <c r="K4474" s="832" t="s">
        <v>3753</v>
      </c>
      <c r="L4474" s="835">
        <v>760.22</v>
      </c>
      <c r="M4474" s="835">
        <v>12163.52</v>
      </c>
      <c r="N4474" s="832">
        <v>16</v>
      </c>
      <c r="O4474" s="836">
        <v>5</v>
      </c>
      <c r="P4474" s="835">
        <v>6081.76</v>
      </c>
      <c r="Q4474" s="837">
        <v>0.5</v>
      </c>
      <c r="R4474" s="832">
        <v>8</v>
      </c>
      <c r="S4474" s="837">
        <v>0.5</v>
      </c>
      <c r="T4474" s="836">
        <v>2</v>
      </c>
      <c r="U4474" s="838">
        <v>0.4</v>
      </c>
    </row>
    <row r="4475" spans="1:21" ht="14.4" customHeight="1" x14ac:dyDescent="0.3">
      <c r="A4475" s="831">
        <v>10</v>
      </c>
      <c r="B4475" s="832" t="s">
        <v>2982</v>
      </c>
      <c r="C4475" s="832" t="s">
        <v>3005</v>
      </c>
      <c r="D4475" s="833" t="s">
        <v>6905</v>
      </c>
      <c r="E4475" s="834" t="s">
        <v>3043</v>
      </c>
      <c r="F4475" s="832" t="s">
        <v>2984</v>
      </c>
      <c r="G4475" s="832" t="s">
        <v>3524</v>
      </c>
      <c r="H4475" s="832" t="s">
        <v>630</v>
      </c>
      <c r="I4475" s="832" t="s">
        <v>3756</v>
      </c>
      <c r="J4475" s="832" t="s">
        <v>3755</v>
      </c>
      <c r="K4475" s="832" t="s">
        <v>2928</v>
      </c>
      <c r="L4475" s="835">
        <v>1520.46</v>
      </c>
      <c r="M4475" s="835">
        <v>1520.46</v>
      </c>
      <c r="N4475" s="832">
        <v>1</v>
      </c>
      <c r="O4475" s="836">
        <v>0.5</v>
      </c>
      <c r="P4475" s="835">
        <v>1520.46</v>
      </c>
      <c r="Q4475" s="837">
        <v>1</v>
      </c>
      <c r="R4475" s="832">
        <v>1</v>
      </c>
      <c r="S4475" s="837">
        <v>1</v>
      </c>
      <c r="T4475" s="836">
        <v>0.5</v>
      </c>
      <c r="U4475" s="838">
        <v>1</v>
      </c>
    </row>
    <row r="4476" spans="1:21" ht="14.4" customHeight="1" x14ac:dyDescent="0.3">
      <c r="A4476" s="831">
        <v>10</v>
      </c>
      <c r="B4476" s="832" t="s">
        <v>2982</v>
      </c>
      <c r="C4476" s="832" t="s">
        <v>3005</v>
      </c>
      <c r="D4476" s="833" t="s">
        <v>6905</v>
      </c>
      <c r="E4476" s="834" t="s">
        <v>3043</v>
      </c>
      <c r="F4476" s="832" t="s">
        <v>2984</v>
      </c>
      <c r="G4476" s="832" t="s">
        <v>3524</v>
      </c>
      <c r="H4476" s="832" t="s">
        <v>630</v>
      </c>
      <c r="I4476" s="832" t="s">
        <v>3525</v>
      </c>
      <c r="J4476" s="832" t="s">
        <v>939</v>
      </c>
      <c r="K4476" s="832" t="s">
        <v>3526</v>
      </c>
      <c r="L4476" s="835">
        <v>380.18</v>
      </c>
      <c r="M4476" s="835">
        <v>2661.2599999999998</v>
      </c>
      <c r="N4476" s="832">
        <v>7</v>
      </c>
      <c r="O4476" s="836">
        <v>3</v>
      </c>
      <c r="P4476" s="835">
        <v>2281.08</v>
      </c>
      <c r="Q4476" s="837">
        <v>0.85714285714285721</v>
      </c>
      <c r="R4476" s="832">
        <v>6</v>
      </c>
      <c r="S4476" s="837">
        <v>0.8571428571428571</v>
      </c>
      <c r="T4476" s="836">
        <v>2.5</v>
      </c>
      <c r="U4476" s="838">
        <v>0.83333333333333337</v>
      </c>
    </row>
    <row r="4477" spans="1:21" ht="14.4" customHeight="1" x14ac:dyDescent="0.3">
      <c r="A4477" s="831">
        <v>10</v>
      </c>
      <c r="B4477" s="832" t="s">
        <v>2982</v>
      </c>
      <c r="C4477" s="832" t="s">
        <v>3005</v>
      </c>
      <c r="D4477" s="833" t="s">
        <v>6905</v>
      </c>
      <c r="E4477" s="834" t="s">
        <v>3043</v>
      </c>
      <c r="F4477" s="832" t="s">
        <v>2984</v>
      </c>
      <c r="G4477" s="832" t="s">
        <v>3757</v>
      </c>
      <c r="H4477" s="832" t="s">
        <v>630</v>
      </c>
      <c r="I4477" s="832" t="s">
        <v>3758</v>
      </c>
      <c r="J4477" s="832" t="s">
        <v>1395</v>
      </c>
      <c r="K4477" s="832" t="s">
        <v>3759</v>
      </c>
      <c r="L4477" s="835">
        <v>0</v>
      </c>
      <c r="M4477" s="835">
        <v>0</v>
      </c>
      <c r="N4477" s="832">
        <v>3</v>
      </c>
      <c r="O4477" s="836">
        <v>1</v>
      </c>
      <c r="P4477" s="835"/>
      <c r="Q4477" s="837"/>
      <c r="R4477" s="832"/>
      <c r="S4477" s="837">
        <v>0</v>
      </c>
      <c r="T4477" s="836"/>
      <c r="U4477" s="838">
        <v>0</v>
      </c>
    </row>
    <row r="4478" spans="1:21" ht="14.4" customHeight="1" x14ac:dyDescent="0.3">
      <c r="A4478" s="831">
        <v>10</v>
      </c>
      <c r="B4478" s="832" t="s">
        <v>2982</v>
      </c>
      <c r="C4478" s="832" t="s">
        <v>3005</v>
      </c>
      <c r="D4478" s="833" t="s">
        <v>6905</v>
      </c>
      <c r="E4478" s="834" t="s">
        <v>3043</v>
      </c>
      <c r="F4478" s="832" t="s">
        <v>2984</v>
      </c>
      <c r="G4478" s="832" t="s">
        <v>3757</v>
      </c>
      <c r="H4478" s="832" t="s">
        <v>630</v>
      </c>
      <c r="I4478" s="832" t="s">
        <v>3903</v>
      </c>
      <c r="J4478" s="832" t="s">
        <v>3904</v>
      </c>
      <c r="K4478" s="832" t="s">
        <v>3905</v>
      </c>
      <c r="L4478" s="835">
        <v>0</v>
      </c>
      <c r="M4478" s="835">
        <v>0</v>
      </c>
      <c r="N4478" s="832">
        <v>1</v>
      </c>
      <c r="O4478" s="836">
        <v>1</v>
      </c>
      <c r="P4478" s="835"/>
      <c r="Q4478" s="837"/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10</v>
      </c>
      <c r="B4479" s="832" t="s">
        <v>2982</v>
      </c>
      <c r="C4479" s="832" t="s">
        <v>3005</v>
      </c>
      <c r="D4479" s="833" t="s">
        <v>6905</v>
      </c>
      <c r="E4479" s="834" t="s">
        <v>3043</v>
      </c>
      <c r="F4479" s="832" t="s">
        <v>2984</v>
      </c>
      <c r="G4479" s="832" t="s">
        <v>3349</v>
      </c>
      <c r="H4479" s="832" t="s">
        <v>630</v>
      </c>
      <c r="I4479" s="832" t="s">
        <v>3906</v>
      </c>
      <c r="J4479" s="832" t="s">
        <v>790</v>
      </c>
      <c r="K4479" s="832" t="s">
        <v>791</v>
      </c>
      <c r="L4479" s="835">
        <v>0</v>
      </c>
      <c r="M4479" s="835">
        <v>0</v>
      </c>
      <c r="N4479" s="832">
        <v>55</v>
      </c>
      <c r="O4479" s="836">
        <v>21.5</v>
      </c>
      <c r="P4479" s="835">
        <v>0</v>
      </c>
      <c r="Q4479" s="837"/>
      <c r="R4479" s="832">
        <v>15</v>
      </c>
      <c r="S4479" s="837">
        <v>0.27272727272727271</v>
      </c>
      <c r="T4479" s="836">
        <v>6</v>
      </c>
      <c r="U4479" s="838">
        <v>0.27906976744186046</v>
      </c>
    </row>
    <row r="4480" spans="1:21" ht="14.4" customHeight="1" x14ac:dyDescent="0.3">
      <c r="A4480" s="831">
        <v>10</v>
      </c>
      <c r="B4480" s="832" t="s">
        <v>2982</v>
      </c>
      <c r="C4480" s="832" t="s">
        <v>3005</v>
      </c>
      <c r="D4480" s="833" t="s">
        <v>6905</v>
      </c>
      <c r="E4480" s="834" t="s">
        <v>3043</v>
      </c>
      <c r="F4480" s="832" t="s">
        <v>2984</v>
      </c>
      <c r="G4480" s="832" t="s">
        <v>3349</v>
      </c>
      <c r="H4480" s="832" t="s">
        <v>630</v>
      </c>
      <c r="I4480" s="832" t="s">
        <v>5039</v>
      </c>
      <c r="J4480" s="832" t="s">
        <v>790</v>
      </c>
      <c r="K4480" s="832" t="s">
        <v>5040</v>
      </c>
      <c r="L4480" s="835">
        <v>0</v>
      </c>
      <c r="M4480" s="835">
        <v>0</v>
      </c>
      <c r="N4480" s="832">
        <v>2</v>
      </c>
      <c r="O4480" s="836">
        <v>1</v>
      </c>
      <c r="P4480" s="835">
        <v>0</v>
      </c>
      <c r="Q4480" s="837"/>
      <c r="R4480" s="832">
        <v>2</v>
      </c>
      <c r="S4480" s="837">
        <v>1</v>
      </c>
      <c r="T4480" s="836">
        <v>1</v>
      </c>
      <c r="U4480" s="838">
        <v>1</v>
      </c>
    </row>
    <row r="4481" spans="1:21" ht="14.4" customHeight="1" x14ac:dyDescent="0.3">
      <c r="A4481" s="831">
        <v>10</v>
      </c>
      <c r="B4481" s="832" t="s">
        <v>2982</v>
      </c>
      <c r="C4481" s="832" t="s">
        <v>3005</v>
      </c>
      <c r="D4481" s="833" t="s">
        <v>6905</v>
      </c>
      <c r="E4481" s="834" t="s">
        <v>3043</v>
      </c>
      <c r="F4481" s="832" t="s">
        <v>2984</v>
      </c>
      <c r="G4481" s="832" t="s">
        <v>3349</v>
      </c>
      <c r="H4481" s="832" t="s">
        <v>630</v>
      </c>
      <c r="I4481" s="832" t="s">
        <v>6181</v>
      </c>
      <c r="J4481" s="832" t="s">
        <v>1160</v>
      </c>
      <c r="K4481" s="832" t="s">
        <v>6182</v>
      </c>
      <c r="L4481" s="835">
        <v>256.67</v>
      </c>
      <c r="M4481" s="835">
        <v>256.67</v>
      </c>
      <c r="N4481" s="832">
        <v>1</v>
      </c>
      <c r="O4481" s="836">
        <v>1</v>
      </c>
      <c r="P4481" s="835">
        <v>256.67</v>
      </c>
      <c r="Q4481" s="837">
        <v>1</v>
      </c>
      <c r="R4481" s="832">
        <v>1</v>
      </c>
      <c r="S4481" s="837">
        <v>1</v>
      </c>
      <c r="T4481" s="836">
        <v>1</v>
      </c>
      <c r="U4481" s="838">
        <v>1</v>
      </c>
    </row>
    <row r="4482" spans="1:21" ht="14.4" customHeight="1" x14ac:dyDescent="0.3">
      <c r="A4482" s="831">
        <v>10</v>
      </c>
      <c r="B4482" s="832" t="s">
        <v>2982</v>
      </c>
      <c r="C4482" s="832" t="s">
        <v>3005</v>
      </c>
      <c r="D4482" s="833" t="s">
        <v>6905</v>
      </c>
      <c r="E4482" s="834" t="s">
        <v>3043</v>
      </c>
      <c r="F4482" s="832" t="s">
        <v>2984</v>
      </c>
      <c r="G4482" s="832" t="s">
        <v>3349</v>
      </c>
      <c r="H4482" s="832" t="s">
        <v>630</v>
      </c>
      <c r="I4482" s="832" t="s">
        <v>3350</v>
      </c>
      <c r="J4482" s="832" t="s">
        <v>790</v>
      </c>
      <c r="K4482" s="832" t="s">
        <v>3351</v>
      </c>
      <c r="L4482" s="835">
        <v>0</v>
      </c>
      <c r="M4482" s="835">
        <v>0</v>
      </c>
      <c r="N4482" s="832">
        <v>5</v>
      </c>
      <c r="O4482" s="836">
        <v>2</v>
      </c>
      <c r="P4482" s="835"/>
      <c r="Q4482" s="837"/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10</v>
      </c>
      <c r="B4483" s="832" t="s">
        <v>2982</v>
      </c>
      <c r="C4483" s="832" t="s">
        <v>3005</v>
      </c>
      <c r="D4483" s="833" t="s">
        <v>6905</v>
      </c>
      <c r="E4483" s="834" t="s">
        <v>3043</v>
      </c>
      <c r="F4483" s="832" t="s">
        <v>2984</v>
      </c>
      <c r="G4483" s="832" t="s">
        <v>3712</v>
      </c>
      <c r="H4483" s="832" t="s">
        <v>630</v>
      </c>
      <c r="I4483" s="832" t="s">
        <v>3713</v>
      </c>
      <c r="J4483" s="832" t="s">
        <v>945</v>
      </c>
      <c r="K4483" s="832" t="s">
        <v>3714</v>
      </c>
      <c r="L4483" s="835">
        <v>90.95</v>
      </c>
      <c r="M4483" s="835">
        <v>181.9</v>
      </c>
      <c r="N4483" s="832">
        <v>2</v>
      </c>
      <c r="O4483" s="836">
        <v>1</v>
      </c>
      <c r="P4483" s="835">
        <v>181.9</v>
      </c>
      <c r="Q4483" s="837">
        <v>1</v>
      </c>
      <c r="R4483" s="832">
        <v>2</v>
      </c>
      <c r="S4483" s="837">
        <v>1</v>
      </c>
      <c r="T4483" s="836">
        <v>1</v>
      </c>
      <c r="U4483" s="838">
        <v>1</v>
      </c>
    </row>
    <row r="4484" spans="1:21" ht="14.4" customHeight="1" x14ac:dyDescent="0.3">
      <c r="A4484" s="831">
        <v>10</v>
      </c>
      <c r="B4484" s="832" t="s">
        <v>2982</v>
      </c>
      <c r="C4484" s="832" t="s">
        <v>3005</v>
      </c>
      <c r="D4484" s="833" t="s">
        <v>6905</v>
      </c>
      <c r="E4484" s="834" t="s">
        <v>3043</v>
      </c>
      <c r="F4484" s="832" t="s">
        <v>2984</v>
      </c>
      <c r="G4484" s="832" t="s">
        <v>3760</v>
      </c>
      <c r="H4484" s="832" t="s">
        <v>630</v>
      </c>
      <c r="I4484" s="832" t="s">
        <v>3911</v>
      </c>
      <c r="J4484" s="832" t="s">
        <v>3912</v>
      </c>
      <c r="K4484" s="832" t="s">
        <v>3913</v>
      </c>
      <c r="L4484" s="835">
        <v>1088.92</v>
      </c>
      <c r="M4484" s="835">
        <v>5444.6</v>
      </c>
      <c r="N4484" s="832">
        <v>5</v>
      </c>
      <c r="O4484" s="836">
        <v>4</v>
      </c>
      <c r="P4484" s="835">
        <v>2177.84</v>
      </c>
      <c r="Q4484" s="837">
        <v>0.4</v>
      </c>
      <c r="R4484" s="832">
        <v>2</v>
      </c>
      <c r="S4484" s="837">
        <v>0.4</v>
      </c>
      <c r="T4484" s="836">
        <v>1.5</v>
      </c>
      <c r="U4484" s="838">
        <v>0.375</v>
      </c>
    </row>
    <row r="4485" spans="1:21" ht="14.4" customHeight="1" x14ac:dyDescent="0.3">
      <c r="A4485" s="831">
        <v>10</v>
      </c>
      <c r="B4485" s="832" t="s">
        <v>2982</v>
      </c>
      <c r="C4485" s="832" t="s">
        <v>3005</v>
      </c>
      <c r="D4485" s="833" t="s">
        <v>6905</v>
      </c>
      <c r="E4485" s="834" t="s">
        <v>3043</v>
      </c>
      <c r="F4485" s="832" t="s">
        <v>2984</v>
      </c>
      <c r="G4485" s="832" t="s">
        <v>3760</v>
      </c>
      <c r="H4485" s="832" t="s">
        <v>630</v>
      </c>
      <c r="I4485" s="832" t="s">
        <v>4885</v>
      </c>
      <c r="J4485" s="832" t="s">
        <v>4886</v>
      </c>
      <c r="K4485" s="832" t="s">
        <v>4887</v>
      </c>
      <c r="L4485" s="835">
        <v>623.94000000000005</v>
      </c>
      <c r="M4485" s="835">
        <v>5615.4600000000009</v>
      </c>
      <c r="N4485" s="832">
        <v>9</v>
      </c>
      <c r="O4485" s="836">
        <v>2.5</v>
      </c>
      <c r="P4485" s="835">
        <v>1871.8200000000002</v>
      </c>
      <c r="Q4485" s="837">
        <v>0.33333333333333331</v>
      </c>
      <c r="R4485" s="832">
        <v>3</v>
      </c>
      <c r="S4485" s="837">
        <v>0.33333333333333331</v>
      </c>
      <c r="T4485" s="836">
        <v>0.5</v>
      </c>
      <c r="U4485" s="838">
        <v>0.2</v>
      </c>
    </row>
    <row r="4486" spans="1:21" ht="14.4" customHeight="1" x14ac:dyDescent="0.3">
      <c r="A4486" s="831">
        <v>10</v>
      </c>
      <c r="B4486" s="832" t="s">
        <v>2982</v>
      </c>
      <c r="C4486" s="832" t="s">
        <v>3005</v>
      </c>
      <c r="D4486" s="833" t="s">
        <v>6905</v>
      </c>
      <c r="E4486" s="834" t="s">
        <v>3043</v>
      </c>
      <c r="F4486" s="832" t="s">
        <v>2984</v>
      </c>
      <c r="G4486" s="832" t="s">
        <v>3760</v>
      </c>
      <c r="H4486" s="832" t="s">
        <v>630</v>
      </c>
      <c r="I4486" s="832" t="s">
        <v>5046</v>
      </c>
      <c r="J4486" s="832" t="s">
        <v>5047</v>
      </c>
      <c r="K4486" s="832" t="s">
        <v>5048</v>
      </c>
      <c r="L4486" s="835">
        <v>634</v>
      </c>
      <c r="M4486" s="835">
        <v>7608</v>
      </c>
      <c r="N4486" s="832">
        <v>12</v>
      </c>
      <c r="O4486" s="836">
        <v>4</v>
      </c>
      <c r="P4486" s="835">
        <v>6340</v>
      </c>
      <c r="Q4486" s="837">
        <v>0.83333333333333337</v>
      </c>
      <c r="R4486" s="832">
        <v>10</v>
      </c>
      <c r="S4486" s="837">
        <v>0.83333333333333337</v>
      </c>
      <c r="T4486" s="836">
        <v>3</v>
      </c>
      <c r="U4486" s="838">
        <v>0.75</v>
      </c>
    </row>
    <row r="4487" spans="1:21" ht="14.4" customHeight="1" x14ac:dyDescent="0.3">
      <c r="A4487" s="831">
        <v>10</v>
      </c>
      <c r="B4487" s="832" t="s">
        <v>2982</v>
      </c>
      <c r="C4487" s="832" t="s">
        <v>3005</v>
      </c>
      <c r="D4487" s="833" t="s">
        <v>6905</v>
      </c>
      <c r="E4487" s="834" t="s">
        <v>3043</v>
      </c>
      <c r="F4487" s="832" t="s">
        <v>2984</v>
      </c>
      <c r="G4487" s="832" t="s">
        <v>3760</v>
      </c>
      <c r="H4487" s="832" t="s">
        <v>630</v>
      </c>
      <c r="I4487" s="832" t="s">
        <v>6202</v>
      </c>
      <c r="J4487" s="832" t="s">
        <v>6203</v>
      </c>
      <c r="K4487" s="832" t="s">
        <v>6204</v>
      </c>
      <c r="L4487" s="835">
        <v>882.24</v>
      </c>
      <c r="M4487" s="835">
        <v>7940.1600000000008</v>
      </c>
      <c r="N4487" s="832">
        <v>9</v>
      </c>
      <c r="O4487" s="836">
        <v>2</v>
      </c>
      <c r="P4487" s="835">
        <v>7940.1600000000008</v>
      </c>
      <c r="Q4487" s="837">
        <v>1</v>
      </c>
      <c r="R4487" s="832">
        <v>9</v>
      </c>
      <c r="S4487" s="837">
        <v>1</v>
      </c>
      <c r="T4487" s="836">
        <v>2</v>
      </c>
      <c r="U4487" s="838">
        <v>1</v>
      </c>
    </row>
    <row r="4488" spans="1:21" ht="14.4" customHeight="1" x14ac:dyDescent="0.3">
      <c r="A4488" s="831">
        <v>10</v>
      </c>
      <c r="B4488" s="832" t="s">
        <v>2982</v>
      </c>
      <c r="C4488" s="832" t="s">
        <v>3005</v>
      </c>
      <c r="D4488" s="833" t="s">
        <v>6905</v>
      </c>
      <c r="E4488" s="834" t="s">
        <v>3043</v>
      </c>
      <c r="F4488" s="832" t="s">
        <v>2984</v>
      </c>
      <c r="G4488" s="832" t="s">
        <v>3760</v>
      </c>
      <c r="H4488" s="832" t="s">
        <v>630</v>
      </c>
      <c r="I4488" s="832" t="s">
        <v>3761</v>
      </c>
      <c r="J4488" s="832" t="s">
        <v>3762</v>
      </c>
      <c r="K4488" s="832" t="s">
        <v>2701</v>
      </c>
      <c r="L4488" s="835">
        <v>729.38</v>
      </c>
      <c r="M4488" s="835">
        <v>40115.899999999994</v>
      </c>
      <c r="N4488" s="832">
        <v>55</v>
      </c>
      <c r="O4488" s="836">
        <v>18</v>
      </c>
      <c r="P4488" s="835">
        <v>18963.879999999997</v>
      </c>
      <c r="Q4488" s="837">
        <v>0.47272727272727272</v>
      </c>
      <c r="R4488" s="832">
        <v>26</v>
      </c>
      <c r="S4488" s="837">
        <v>0.47272727272727272</v>
      </c>
      <c r="T4488" s="836">
        <v>8</v>
      </c>
      <c r="U4488" s="838">
        <v>0.44444444444444442</v>
      </c>
    </row>
    <row r="4489" spans="1:21" ht="14.4" customHeight="1" x14ac:dyDescent="0.3">
      <c r="A4489" s="831">
        <v>10</v>
      </c>
      <c r="B4489" s="832" t="s">
        <v>2982</v>
      </c>
      <c r="C4489" s="832" t="s">
        <v>3005</v>
      </c>
      <c r="D4489" s="833" t="s">
        <v>6905</v>
      </c>
      <c r="E4489" s="834" t="s">
        <v>3043</v>
      </c>
      <c r="F4489" s="832" t="s">
        <v>2984</v>
      </c>
      <c r="G4489" s="832" t="s">
        <v>3760</v>
      </c>
      <c r="H4489" s="832" t="s">
        <v>630</v>
      </c>
      <c r="I4489" s="832" t="s">
        <v>3862</v>
      </c>
      <c r="J4489" s="832" t="s">
        <v>1513</v>
      </c>
      <c r="K4489" s="832" t="s">
        <v>3643</v>
      </c>
      <c r="L4489" s="835">
        <v>729.38</v>
      </c>
      <c r="M4489" s="835">
        <v>97007.539999999979</v>
      </c>
      <c r="N4489" s="832">
        <v>133</v>
      </c>
      <c r="O4489" s="836">
        <v>41</v>
      </c>
      <c r="P4489" s="835">
        <v>48868.459999999992</v>
      </c>
      <c r="Q4489" s="837">
        <v>0.50375939849624063</v>
      </c>
      <c r="R4489" s="832">
        <v>67</v>
      </c>
      <c r="S4489" s="837">
        <v>0.50375939849624063</v>
      </c>
      <c r="T4489" s="836">
        <v>20</v>
      </c>
      <c r="U4489" s="838">
        <v>0.48780487804878048</v>
      </c>
    </row>
    <row r="4490" spans="1:21" ht="14.4" customHeight="1" x14ac:dyDescent="0.3">
      <c r="A4490" s="831">
        <v>10</v>
      </c>
      <c r="B4490" s="832" t="s">
        <v>2982</v>
      </c>
      <c r="C4490" s="832" t="s">
        <v>3005</v>
      </c>
      <c r="D4490" s="833" t="s">
        <v>6905</v>
      </c>
      <c r="E4490" s="834" t="s">
        <v>3043</v>
      </c>
      <c r="F4490" s="832" t="s">
        <v>2984</v>
      </c>
      <c r="G4490" s="832" t="s">
        <v>3760</v>
      </c>
      <c r="H4490" s="832" t="s">
        <v>630</v>
      </c>
      <c r="I4490" s="832" t="s">
        <v>4994</v>
      </c>
      <c r="J4490" s="832" t="s">
        <v>1513</v>
      </c>
      <c r="K4490" s="832" t="s">
        <v>4995</v>
      </c>
      <c r="L4490" s="835">
        <v>544.47</v>
      </c>
      <c r="M4490" s="835">
        <v>5444.7000000000007</v>
      </c>
      <c r="N4490" s="832">
        <v>10</v>
      </c>
      <c r="O4490" s="836">
        <v>2.5</v>
      </c>
      <c r="P4490" s="835">
        <v>2722.3500000000004</v>
      </c>
      <c r="Q4490" s="837">
        <v>0.5</v>
      </c>
      <c r="R4490" s="832">
        <v>5</v>
      </c>
      <c r="S4490" s="837">
        <v>0.5</v>
      </c>
      <c r="T4490" s="836">
        <v>1.5</v>
      </c>
      <c r="U4490" s="838">
        <v>0.6</v>
      </c>
    </row>
    <row r="4491" spans="1:21" ht="14.4" customHeight="1" x14ac:dyDescent="0.3">
      <c r="A4491" s="831">
        <v>10</v>
      </c>
      <c r="B4491" s="832" t="s">
        <v>2982</v>
      </c>
      <c r="C4491" s="832" t="s">
        <v>3005</v>
      </c>
      <c r="D4491" s="833" t="s">
        <v>6905</v>
      </c>
      <c r="E4491" s="834" t="s">
        <v>3043</v>
      </c>
      <c r="F4491" s="832" t="s">
        <v>2984</v>
      </c>
      <c r="G4491" s="832" t="s">
        <v>3760</v>
      </c>
      <c r="H4491" s="832" t="s">
        <v>630</v>
      </c>
      <c r="I4491" s="832" t="s">
        <v>3914</v>
      </c>
      <c r="J4491" s="832" t="s">
        <v>3762</v>
      </c>
      <c r="K4491" s="832" t="s">
        <v>3915</v>
      </c>
      <c r="L4491" s="835">
        <v>729.38</v>
      </c>
      <c r="M4491" s="835">
        <v>72938</v>
      </c>
      <c r="N4491" s="832">
        <v>100</v>
      </c>
      <c r="O4491" s="836">
        <v>30</v>
      </c>
      <c r="P4491" s="835">
        <v>40845.280000000006</v>
      </c>
      <c r="Q4491" s="837">
        <v>0.56000000000000005</v>
      </c>
      <c r="R4491" s="832">
        <v>56</v>
      </c>
      <c r="S4491" s="837">
        <v>0.56000000000000005</v>
      </c>
      <c r="T4491" s="836">
        <v>18</v>
      </c>
      <c r="U4491" s="838">
        <v>0.6</v>
      </c>
    </row>
    <row r="4492" spans="1:21" ht="14.4" customHeight="1" x14ac:dyDescent="0.3">
      <c r="A4492" s="831">
        <v>10</v>
      </c>
      <c r="B4492" s="832" t="s">
        <v>2982</v>
      </c>
      <c r="C4492" s="832" t="s">
        <v>3005</v>
      </c>
      <c r="D4492" s="833" t="s">
        <v>6905</v>
      </c>
      <c r="E4492" s="834" t="s">
        <v>3043</v>
      </c>
      <c r="F4492" s="832" t="s">
        <v>2984</v>
      </c>
      <c r="G4492" s="832" t="s">
        <v>3760</v>
      </c>
      <c r="H4492" s="832" t="s">
        <v>630</v>
      </c>
      <c r="I4492" s="832" t="s">
        <v>6205</v>
      </c>
      <c r="J4492" s="832" t="s">
        <v>6206</v>
      </c>
      <c r="K4492" s="832" t="s">
        <v>6207</v>
      </c>
      <c r="L4492" s="835">
        <v>676.93</v>
      </c>
      <c r="M4492" s="835">
        <v>9477.0199999999986</v>
      </c>
      <c r="N4492" s="832">
        <v>14</v>
      </c>
      <c r="O4492" s="836">
        <v>5.5</v>
      </c>
      <c r="P4492" s="835">
        <v>5415.44</v>
      </c>
      <c r="Q4492" s="837">
        <v>0.57142857142857151</v>
      </c>
      <c r="R4492" s="832">
        <v>8</v>
      </c>
      <c r="S4492" s="837">
        <v>0.5714285714285714</v>
      </c>
      <c r="T4492" s="836">
        <v>3</v>
      </c>
      <c r="U4492" s="838">
        <v>0.54545454545454541</v>
      </c>
    </row>
    <row r="4493" spans="1:21" ht="14.4" customHeight="1" x14ac:dyDescent="0.3">
      <c r="A4493" s="831">
        <v>10</v>
      </c>
      <c r="B4493" s="832" t="s">
        <v>2982</v>
      </c>
      <c r="C4493" s="832" t="s">
        <v>3005</v>
      </c>
      <c r="D4493" s="833" t="s">
        <v>6905</v>
      </c>
      <c r="E4493" s="834" t="s">
        <v>3043</v>
      </c>
      <c r="F4493" s="832" t="s">
        <v>2984</v>
      </c>
      <c r="G4493" s="832" t="s">
        <v>3760</v>
      </c>
      <c r="H4493" s="832" t="s">
        <v>630</v>
      </c>
      <c r="I4493" s="832" t="s">
        <v>6208</v>
      </c>
      <c r="J4493" s="832" t="s">
        <v>6203</v>
      </c>
      <c r="K4493" s="832" t="s">
        <v>6204</v>
      </c>
      <c r="L4493" s="835">
        <v>882.24</v>
      </c>
      <c r="M4493" s="835">
        <v>3528.96</v>
      </c>
      <c r="N4493" s="832">
        <v>4</v>
      </c>
      <c r="O4493" s="836">
        <v>1</v>
      </c>
      <c r="P4493" s="835">
        <v>3528.96</v>
      </c>
      <c r="Q4493" s="837">
        <v>1</v>
      </c>
      <c r="R4493" s="832">
        <v>4</v>
      </c>
      <c r="S4493" s="837">
        <v>1</v>
      </c>
      <c r="T4493" s="836">
        <v>1</v>
      </c>
      <c r="U4493" s="838">
        <v>1</v>
      </c>
    </row>
    <row r="4494" spans="1:21" ht="14.4" customHeight="1" x14ac:dyDescent="0.3">
      <c r="A4494" s="831">
        <v>10</v>
      </c>
      <c r="B4494" s="832" t="s">
        <v>2982</v>
      </c>
      <c r="C4494" s="832" t="s">
        <v>3005</v>
      </c>
      <c r="D4494" s="833" t="s">
        <v>6905</v>
      </c>
      <c r="E4494" s="834" t="s">
        <v>3043</v>
      </c>
      <c r="F4494" s="832" t="s">
        <v>2984</v>
      </c>
      <c r="G4494" s="832" t="s">
        <v>3760</v>
      </c>
      <c r="H4494" s="832" t="s">
        <v>630</v>
      </c>
      <c r="I4494" s="832" t="s">
        <v>6209</v>
      </c>
      <c r="J4494" s="832" t="s">
        <v>5047</v>
      </c>
      <c r="K4494" s="832" t="s">
        <v>5048</v>
      </c>
      <c r="L4494" s="835">
        <v>634</v>
      </c>
      <c r="M4494" s="835">
        <v>4438</v>
      </c>
      <c r="N4494" s="832">
        <v>7</v>
      </c>
      <c r="O4494" s="836">
        <v>2</v>
      </c>
      <c r="P4494" s="835">
        <v>2536</v>
      </c>
      <c r="Q4494" s="837">
        <v>0.5714285714285714</v>
      </c>
      <c r="R4494" s="832">
        <v>4</v>
      </c>
      <c r="S4494" s="837">
        <v>0.5714285714285714</v>
      </c>
      <c r="T4494" s="836">
        <v>1.5</v>
      </c>
      <c r="U4494" s="838">
        <v>0.75</v>
      </c>
    </row>
    <row r="4495" spans="1:21" ht="14.4" customHeight="1" x14ac:dyDescent="0.3">
      <c r="A4495" s="831">
        <v>10</v>
      </c>
      <c r="B4495" s="832" t="s">
        <v>2982</v>
      </c>
      <c r="C4495" s="832" t="s">
        <v>3005</v>
      </c>
      <c r="D4495" s="833" t="s">
        <v>6905</v>
      </c>
      <c r="E4495" s="834" t="s">
        <v>3043</v>
      </c>
      <c r="F4495" s="832" t="s">
        <v>2984</v>
      </c>
      <c r="G4495" s="832" t="s">
        <v>3760</v>
      </c>
      <c r="H4495" s="832" t="s">
        <v>630</v>
      </c>
      <c r="I4495" s="832" t="s">
        <v>6210</v>
      </c>
      <c r="J4495" s="832" t="s">
        <v>4886</v>
      </c>
      <c r="K4495" s="832" t="s">
        <v>4887</v>
      </c>
      <c r="L4495" s="835">
        <v>623.94000000000005</v>
      </c>
      <c r="M4495" s="835">
        <v>2495.7600000000002</v>
      </c>
      <c r="N4495" s="832">
        <v>4</v>
      </c>
      <c r="O4495" s="836">
        <v>1</v>
      </c>
      <c r="P4495" s="835">
        <v>2495.7600000000002</v>
      </c>
      <c r="Q4495" s="837">
        <v>1</v>
      </c>
      <c r="R4495" s="832">
        <v>4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10</v>
      </c>
      <c r="B4496" s="832" t="s">
        <v>2982</v>
      </c>
      <c r="C4496" s="832" t="s">
        <v>3005</v>
      </c>
      <c r="D4496" s="833" t="s">
        <v>6905</v>
      </c>
      <c r="E4496" s="834" t="s">
        <v>3043</v>
      </c>
      <c r="F4496" s="832" t="s">
        <v>2984</v>
      </c>
      <c r="G4496" s="832" t="s">
        <v>3760</v>
      </c>
      <c r="H4496" s="832" t="s">
        <v>630</v>
      </c>
      <c r="I4496" s="832" t="s">
        <v>4797</v>
      </c>
      <c r="J4496" s="832" t="s">
        <v>3912</v>
      </c>
      <c r="K4496" s="832" t="s">
        <v>4798</v>
      </c>
      <c r="L4496" s="835">
        <v>623.94000000000005</v>
      </c>
      <c r="M4496" s="835">
        <v>623.94000000000005</v>
      </c>
      <c r="N4496" s="832">
        <v>1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10</v>
      </c>
      <c r="B4497" s="832" t="s">
        <v>2982</v>
      </c>
      <c r="C4497" s="832" t="s">
        <v>3005</v>
      </c>
      <c r="D4497" s="833" t="s">
        <v>6905</v>
      </c>
      <c r="E4497" s="834" t="s">
        <v>3043</v>
      </c>
      <c r="F4497" s="832" t="s">
        <v>2984</v>
      </c>
      <c r="G4497" s="832" t="s">
        <v>3137</v>
      </c>
      <c r="H4497" s="832" t="s">
        <v>630</v>
      </c>
      <c r="I4497" s="832" t="s">
        <v>6211</v>
      </c>
      <c r="J4497" s="832" t="s">
        <v>3917</v>
      </c>
      <c r="K4497" s="832" t="s">
        <v>6212</v>
      </c>
      <c r="L4497" s="835">
        <v>420.07</v>
      </c>
      <c r="M4497" s="835">
        <v>2100.35</v>
      </c>
      <c r="N4497" s="832">
        <v>5</v>
      </c>
      <c r="O4497" s="836">
        <v>1</v>
      </c>
      <c r="P4497" s="835">
        <v>2100.35</v>
      </c>
      <c r="Q4497" s="837">
        <v>1</v>
      </c>
      <c r="R4497" s="832">
        <v>5</v>
      </c>
      <c r="S4497" s="837">
        <v>1</v>
      </c>
      <c r="T4497" s="836">
        <v>1</v>
      </c>
      <c r="U4497" s="838">
        <v>1</v>
      </c>
    </row>
    <row r="4498" spans="1:21" ht="14.4" customHeight="1" x14ac:dyDescent="0.3">
      <c r="A4498" s="831">
        <v>10</v>
      </c>
      <c r="B4498" s="832" t="s">
        <v>2982</v>
      </c>
      <c r="C4498" s="832" t="s">
        <v>3005</v>
      </c>
      <c r="D4498" s="833" t="s">
        <v>6905</v>
      </c>
      <c r="E4498" s="834" t="s">
        <v>3043</v>
      </c>
      <c r="F4498" s="832" t="s">
        <v>2984</v>
      </c>
      <c r="G4498" s="832" t="s">
        <v>3137</v>
      </c>
      <c r="H4498" s="832" t="s">
        <v>630</v>
      </c>
      <c r="I4498" s="832" t="s">
        <v>3916</v>
      </c>
      <c r="J4498" s="832" t="s">
        <v>3917</v>
      </c>
      <c r="K4498" s="832" t="s">
        <v>3918</v>
      </c>
      <c r="L4498" s="835">
        <v>522.58000000000004</v>
      </c>
      <c r="M4498" s="835">
        <v>6270.9600000000009</v>
      </c>
      <c r="N4498" s="832">
        <v>12</v>
      </c>
      <c r="O4498" s="836">
        <v>1</v>
      </c>
      <c r="P4498" s="835">
        <v>6270.9600000000009</v>
      </c>
      <c r="Q4498" s="837">
        <v>1</v>
      </c>
      <c r="R4498" s="832">
        <v>12</v>
      </c>
      <c r="S4498" s="837">
        <v>1</v>
      </c>
      <c r="T4498" s="836">
        <v>1</v>
      </c>
      <c r="U4498" s="838">
        <v>1</v>
      </c>
    </row>
    <row r="4499" spans="1:21" ht="14.4" customHeight="1" x14ac:dyDescent="0.3">
      <c r="A4499" s="831">
        <v>10</v>
      </c>
      <c r="B4499" s="832" t="s">
        <v>2982</v>
      </c>
      <c r="C4499" s="832" t="s">
        <v>3005</v>
      </c>
      <c r="D4499" s="833" t="s">
        <v>6905</v>
      </c>
      <c r="E4499" s="834" t="s">
        <v>3043</v>
      </c>
      <c r="F4499" s="832" t="s">
        <v>2984</v>
      </c>
      <c r="G4499" s="832" t="s">
        <v>3137</v>
      </c>
      <c r="H4499" s="832" t="s">
        <v>630</v>
      </c>
      <c r="I4499" s="832" t="s">
        <v>3916</v>
      </c>
      <c r="J4499" s="832" t="s">
        <v>3917</v>
      </c>
      <c r="K4499" s="832" t="s">
        <v>3918</v>
      </c>
      <c r="L4499" s="835">
        <v>497.05</v>
      </c>
      <c r="M4499" s="835">
        <v>2982.3</v>
      </c>
      <c r="N4499" s="832">
        <v>6</v>
      </c>
      <c r="O4499" s="836">
        <v>0.5</v>
      </c>
      <c r="P4499" s="835">
        <v>2982.3</v>
      </c>
      <c r="Q4499" s="837">
        <v>1</v>
      </c>
      <c r="R4499" s="832">
        <v>6</v>
      </c>
      <c r="S4499" s="837">
        <v>1</v>
      </c>
      <c r="T4499" s="836">
        <v>0.5</v>
      </c>
      <c r="U4499" s="838">
        <v>1</v>
      </c>
    </row>
    <row r="4500" spans="1:21" ht="14.4" customHeight="1" x14ac:dyDescent="0.3">
      <c r="A4500" s="831">
        <v>10</v>
      </c>
      <c r="B4500" s="832" t="s">
        <v>2982</v>
      </c>
      <c r="C4500" s="832" t="s">
        <v>3005</v>
      </c>
      <c r="D4500" s="833" t="s">
        <v>6905</v>
      </c>
      <c r="E4500" s="834" t="s">
        <v>3043</v>
      </c>
      <c r="F4500" s="832" t="s">
        <v>2984</v>
      </c>
      <c r="G4500" s="832" t="s">
        <v>3137</v>
      </c>
      <c r="H4500" s="832" t="s">
        <v>630</v>
      </c>
      <c r="I4500" s="832" t="s">
        <v>6213</v>
      </c>
      <c r="J4500" s="832" t="s">
        <v>3917</v>
      </c>
      <c r="K4500" s="832" t="s">
        <v>6214</v>
      </c>
      <c r="L4500" s="835">
        <v>589.4</v>
      </c>
      <c r="M4500" s="835">
        <v>14145.599999999999</v>
      </c>
      <c r="N4500" s="832">
        <v>24</v>
      </c>
      <c r="O4500" s="836">
        <v>3.5</v>
      </c>
      <c r="P4500" s="835">
        <v>10019.799999999999</v>
      </c>
      <c r="Q4500" s="837">
        <v>0.70833333333333337</v>
      </c>
      <c r="R4500" s="832">
        <v>17</v>
      </c>
      <c r="S4500" s="837">
        <v>0.70833333333333337</v>
      </c>
      <c r="T4500" s="836">
        <v>2.5</v>
      </c>
      <c r="U4500" s="838">
        <v>0.7142857142857143</v>
      </c>
    </row>
    <row r="4501" spans="1:21" ht="14.4" customHeight="1" x14ac:dyDescent="0.3">
      <c r="A4501" s="831">
        <v>10</v>
      </c>
      <c r="B4501" s="832" t="s">
        <v>2982</v>
      </c>
      <c r="C4501" s="832" t="s">
        <v>3005</v>
      </c>
      <c r="D4501" s="833" t="s">
        <v>6905</v>
      </c>
      <c r="E4501" s="834" t="s">
        <v>3043</v>
      </c>
      <c r="F4501" s="832" t="s">
        <v>2984</v>
      </c>
      <c r="G4501" s="832" t="s">
        <v>3137</v>
      </c>
      <c r="H4501" s="832" t="s">
        <v>630</v>
      </c>
      <c r="I4501" s="832" t="s">
        <v>6215</v>
      </c>
      <c r="J4501" s="832" t="s">
        <v>3917</v>
      </c>
      <c r="K4501" s="832" t="s">
        <v>6216</v>
      </c>
      <c r="L4501" s="835">
        <v>646.82000000000005</v>
      </c>
      <c r="M4501" s="835">
        <v>3234.1000000000004</v>
      </c>
      <c r="N4501" s="832">
        <v>5</v>
      </c>
      <c r="O4501" s="836">
        <v>1</v>
      </c>
      <c r="P4501" s="835">
        <v>3234.1000000000004</v>
      </c>
      <c r="Q4501" s="837">
        <v>1</v>
      </c>
      <c r="R4501" s="832">
        <v>5</v>
      </c>
      <c r="S4501" s="837">
        <v>1</v>
      </c>
      <c r="T4501" s="836">
        <v>1</v>
      </c>
      <c r="U4501" s="838">
        <v>1</v>
      </c>
    </row>
    <row r="4502" spans="1:21" ht="14.4" customHeight="1" x14ac:dyDescent="0.3">
      <c r="A4502" s="831">
        <v>10</v>
      </c>
      <c r="B4502" s="832" t="s">
        <v>2982</v>
      </c>
      <c r="C4502" s="832" t="s">
        <v>3005</v>
      </c>
      <c r="D4502" s="833" t="s">
        <v>6905</v>
      </c>
      <c r="E4502" s="834" t="s">
        <v>3043</v>
      </c>
      <c r="F4502" s="832" t="s">
        <v>2984</v>
      </c>
      <c r="G4502" s="832" t="s">
        <v>3137</v>
      </c>
      <c r="H4502" s="832" t="s">
        <v>630</v>
      </c>
      <c r="I4502" s="832" t="s">
        <v>3138</v>
      </c>
      <c r="J4502" s="832" t="s">
        <v>1769</v>
      </c>
      <c r="K4502" s="832" t="s">
        <v>3139</v>
      </c>
      <c r="L4502" s="835">
        <v>688.56</v>
      </c>
      <c r="M4502" s="835">
        <v>1377.12</v>
      </c>
      <c r="N4502" s="832">
        <v>2</v>
      </c>
      <c r="O4502" s="836">
        <v>1.5</v>
      </c>
      <c r="P4502" s="835">
        <v>1377.12</v>
      </c>
      <c r="Q4502" s="837">
        <v>1</v>
      </c>
      <c r="R4502" s="832">
        <v>2</v>
      </c>
      <c r="S4502" s="837">
        <v>1</v>
      </c>
      <c r="T4502" s="836">
        <v>1.5</v>
      </c>
      <c r="U4502" s="838">
        <v>1</v>
      </c>
    </row>
    <row r="4503" spans="1:21" ht="14.4" customHeight="1" x14ac:dyDescent="0.3">
      <c r="A4503" s="831">
        <v>10</v>
      </c>
      <c r="B4503" s="832" t="s">
        <v>2982</v>
      </c>
      <c r="C4503" s="832" t="s">
        <v>3005</v>
      </c>
      <c r="D4503" s="833" t="s">
        <v>6905</v>
      </c>
      <c r="E4503" s="834" t="s">
        <v>3043</v>
      </c>
      <c r="F4503" s="832" t="s">
        <v>2984</v>
      </c>
      <c r="G4503" s="832" t="s">
        <v>3137</v>
      </c>
      <c r="H4503" s="832" t="s">
        <v>630</v>
      </c>
      <c r="I4503" s="832" t="s">
        <v>6217</v>
      </c>
      <c r="J4503" s="832" t="s">
        <v>1769</v>
      </c>
      <c r="K4503" s="832" t="s">
        <v>6218</v>
      </c>
      <c r="L4503" s="835">
        <v>0</v>
      </c>
      <c r="M4503" s="835">
        <v>0</v>
      </c>
      <c r="N4503" s="832">
        <v>1</v>
      </c>
      <c r="O4503" s="836">
        <v>1</v>
      </c>
      <c r="P4503" s="835">
        <v>0</v>
      </c>
      <c r="Q4503" s="837"/>
      <c r="R4503" s="832">
        <v>1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10</v>
      </c>
      <c r="B4504" s="832" t="s">
        <v>2982</v>
      </c>
      <c r="C4504" s="832" t="s">
        <v>3005</v>
      </c>
      <c r="D4504" s="833" t="s">
        <v>6905</v>
      </c>
      <c r="E4504" s="834" t="s">
        <v>3043</v>
      </c>
      <c r="F4504" s="832" t="s">
        <v>2984</v>
      </c>
      <c r="G4504" s="832" t="s">
        <v>3137</v>
      </c>
      <c r="H4504" s="832" t="s">
        <v>630</v>
      </c>
      <c r="I4504" s="832" t="s">
        <v>3140</v>
      </c>
      <c r="J4504" s="832" t="s">
        <v>3141</v>
      </c>
      <c r="K4504" s="832" t="s">
        <v>3142</v>
      </c>
      <c r="L4504" s="835">
        <v>2090.3000000000002</v>
      </c>
      <c r="M4504" s="835">
        <v>8361.2000000000007</v>
      </c>
      <c r="N4504" s="832">
        <v>4</v>
      </c>
      <c r="O4504" s="836">
        <v>2</v>
      </c>
      <c r="P4504" s="835">
        <v>8361.2000000000007</v>
      </c>
      <c r="Q4504" s="837">
        <v>1</v>
      </c>
      <c r="R4504" s="832">
        <v>4</v>
      </c>
      <c r="S4504" s="837">
        <v>1</v>
      </c>
      <c r="T4504" s="836">
        <v>2</v>
      </c>
      <c r="U4504" s="838">
        <v>1</v>
      </c>
    </row>
    <row r="4505" spans="1:21" ht="14.4" customHeight="1" x14ac:dyDescent="0.3">
      <c r="A4505" s="831">
        <v>10</v>
      </c>
      <c r="B4505" s="832" t="s">
        <v>2982</v>
      </c>
      <c r="C4505" s="832" t="s">
        <v>3005</v>
      </c>
      <c r="D4505" s="833" t="s">
        <v>6905</v>
      </c>
      <c r="E4505" s="834" t="s">
        <v>3043</v>
      </c>
      <c r="F4505" s="832" t="s">
        <v>2984</v>
      </c>
      <c r="G4505" s="832" t="s">
        <v>3137</v>
      </c>
      <c r="H4505" s="832" t="s">
        <v>630</v>
      </c>
      <c r="I4505" s="832" t="s">
        <v>3145</v>
      </c>
      <c r="J4505" s="832" t="s">
        <v>3141</v>
      </c>
      <c r="K4505" s="832" t="s">
        <v>3146</v>
      </c>
      <c r="L4505" s="835">
        <v>1766.03</v>
      </c>
      <c r="M4505" s="835">
        <v>15894.27</v>
      </c>
      <c r="N4505" s="832">
        <v>9</v>
      </c>
      <c r="O4505" s="836">
        <v>2</v>
      </c>
      <c r="P4505" s="835">
        <v>15894.27</v>
      </c>
      <c r="Q4505" s="837">
        <v>1</v>
      </c>
      <c r="R4505" s="832">
        <v>9</v>
      </c>
      <c r="S4505" s="837">
        <v>1</v>
      </c>
      <c r="T4505" s="836">
        <v>2</v>
      </c>
      <c r="U4505" s="838">
        <v>1</v>
      </c>
    </row>
    <row r="4506" spans="1:21" ht="14.4" customHeight="1" x14ac:dyDescent="0.3">
      <c r="A4506" s="831">
        <v>10</v>
      </c>
      <c r="B4506" s="832" t="s">
        <v>2982</v>
      </c>
      <c r="C4506" s="832" t="s">
        <v>3005</v>
      </c>
      <c r="D4506" s="833" t="s">
        <v>6905</v>
      </c>
      <c r="E4506" s="834" t="s">
        <v>3043</v>
      </c>
      <c r="F4506" s="832" t="s">
        <v>2984</v>
      </c>
      <c r="G4506" s="832" t="s">
        <v>3137</v>
      </c>
      <c r="H4506" s="832" t="s">
        <v>630</v>
      </c>
      <c r="I4506" s="832" t="s">
        <v>6219</v>
      </c>
      <c r="J4506" s="832" t="s">
        <v>1769</v>
      </c>
      <c r="K4506" s="832" t="s">
        <v>6220</v>
      </c>
      <c r="L4506" s="835">
        <v>0</v>
      </c>
      <c r="M4506" s="835">
        <v>0</v>
      </c>
      <c r="N4506" s="832">
        <v>1</v>
      </c>
      <c r="O4506" s="836">
        <v>0.5</v>
      </c>
      <c r="P4506" s="835">
        <v>0</v>
      </c>
      <c r="Q4506" s="837"/>
      <c r="R4506" s="832">
        <v>1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10</v>
      </c>
      <c r="B4507" s="832" t="s">
        <v>2982</v>
      </c>
      <c r="C4507" s="832" t="s">
        <v>3005</v>
      </c>
      <c r="D4507" s="833" t="s">
        <v>6905</v>
      </c>
      <c r="E4507" s="834" t="s">
        <v>3043</v>
      </c>
      <c r="F4507" s="832" t="s">
        <v>2984</v>
      </c>
      <c r="G4507" s="832" t="s">
        <v>3137</v>
      </c>
      <c r="H4507" s="832" t="s">
        <v>630</v>
      </c>
      <c r="I4507" s="832" t="s">
        <v>6221</v>
      </c>
      <c r="J4507" s="832" t="s">
        <v>1769</v>
      </c>
      <c r="K4507" s="832" t="s">
        <v>3178</v>
      </c>
      <c r="L4507" s="835">
        <v>0</v>
      </c>
      <c r="M4507" s="835">
        <v>0</v>
      </c>
      <c r="N4507" s="832">
        <v>1</v>
      </c>
      <c r="O4507" s="836">
        <v>0.5</v>
      </c>
      <c r="P4507" s="835">
        <v>0</v>
      </c>
      <c r="Q4507" s="837"/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10</v>
      </c>
      <c r="B4508" s="832" t="s">
        <v>2982</v>
      </c>
      <c r="C4508" s="832" t="s">
        <v>3005</v>
      </c>
      <c r="D4508" s="833" t="s">
        <v>6905</v>
      </c>
      <c r="E4508" s="834" t="s">
        <v>3043</v>
      </c>
      <c r="F4508" s="832" t="s">
        <v>2984</v>
      </c>
      <c r="G4508" s="832" t="s">
        <v>3655</v>
      </c>
      <c r="H4508" s="832" t="s">
        <v>630</v>
      </c>
      <c r="I4508" s="832" t="s">
        <v>3656</v>
      </c>
      <c r="J4508" s="832" t="s">
        <v>1313</v>
      </c>
      <c r="K4508" s="832" t="s">
        <v>3657</v>
      </c>
      <c r="L4508" s="835">
        <v>34.19</v>
      </c>
      <c r="M4508" s="835">
        <v>2632.63</v>
      </c>
      <c r="N4508" s="832">
        <v>77</v>
      </c>
      <c r="O4508" s="836">
        <v>20.5</v>
      </c>
      <c r="P4508" s="835">
        <v>2119.7800000000002</v>
      </c>
      <c r="Q4508" s="837">
        <v>0.80519480519480524</v>
      </c>
      <c r="R4508" s="832">
        <v>62</v>
      </c>
      <c r="S4508" s="837">
        <v>0.80519480519480524</v>
      </c>
      <c r="T4508" s="836">
        <v>15.5</v>
      </c>
      <c r="U4508" s="838">
        <v>0.75609756097560976</v>
      </c>
    </row>
    <row r="4509" spans="1:21" ht="14.4" customHeight="1" x14ac:dyDescent="0.3">
      <c r="A4509" s="831">
        <v>10</v>
      </c>
      <c r="B4509" s="832" t="s">
        <v>2982</v>
      </c>
      <c r="C4509" s="832" t="s">
        <v>3005</v>
      </c>
      <c r="D4509" s="833" t="s">
        <v>6905</v>
      </c>
      <c r="E4509" s="834" t="s">
        <v>3043</v>
      </c>
      <c r="F4509" s="832" t="s">
        <v>2984</v>
      </c>
      <c r="G4509" s="832" t="s">
        <v>3501</v>
      </c>
      <c r="H4509" s="832" t="s">
        <v>630</v>
      </c>
      <c r="I4509" s="832" t="s">
        <v>6222</v>
      </c>
      <c r="J4509" s="832" t="s">
        <v>1678</v>
      </c>
      <c r="K4509" s="832" t="s">
        <v>6223</v>
      </c>
      <c r="L4509" s="835">
        <v>240.7</v>
      </c>
      <c r="M4509" s="835">
        <v>1444.1999999999998</v>
      </c>
      <c r="N4509" s="832">
        <v>6</v>
      </c>
      <c r="O4509" s="836">
        <v>2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10</v>
      </c>
      <c r="B4510" s="832" t="s">
        <v>2982</v>
      </c>
      <c r="C4510" s="832" t="s">
        <v>3005</v>
      </c>
      <c r="D4510" s="833" t="s">
        <v>6905</v>
      </c>
      <c r="E4510" s="834" t="s">
        <v>3043</v>
      </c>
      <c r="F4510" s="832" t="s">
        <v>2984</v>
      </c>
      <c r="G4510" s="832" t="s">
        <v>3501</v>
      </c>
      <c r="H4510" s="832" t="s">
        <v>630</v>
      </c>
      <c r="I4510" s="832" t="s">
        <v>3919</v>
      </c>
      <c r="J4510" s="832" t="s">
        <v>1469</v>
      </c>
      <c r="K4510" s="832" t="s">
        <v>3920</v>
      </c>
      <c r="L4510" s="835">
        <v>374.79</v>
      </c>
      <c r="M4510" s="835">
        <v>8620.17</v>
      </c>
      <c r="N4510" s="832">
        <v>23</v>
      </c>
      <c r="O4510" s="836">
        <v>2</v>
      </c>
      <c r="P4510" s="835">
        <v>3747.9</v>
      </c>
      <c r="Q4510" s="837">
        <v>0.43478260869565216</v>
      </c>
      <c r="R4510" s="832">
        <v>10</v>
      </c>
      <c r="S4510" s="837">
        <v>0.43478260869565216</v>
      </c>
      <c r="T4510" s="836">
        <v>0.5</v>
      </c>
      <c r="U4510" s="838">
        <v>0.25</v>
      </c>
    </row>
    <row r="4511" spans="1:21" ht="14.4" customHeight="1" x14ac:dyDescent="0.3">
      <c r="A4511" s="831">
        <v>10</v>
      </c>
      <c r="B4511" s="832" t="s">
        <v>2982</v>
      </c>
      <c r="C4511" s="832" t="s">
        <v>3005</v>
      </c>
      <c r="D4511" s="833" t="s">
        <v>6905</v>
      </c>
      <c r="E4511" s="834" t="s">
        <v>3043</v>
      </c>
      <c r="F4511" s="832" t="s">
        <v>2984</v>
      </c>
      <c r="G4511" s="832" t="s">
        <v>3501</v>
      </c>
      <c r="H4511" s="832" t="s">
        <v>630</v>
      </c>
      <c r="I4511" s="832" t="s">
        <v>5071</v>
      </c>
      <c r="J4511" s="832" t="s">
        <v>1469</v>
      </c>
      <c r="K4511" s="832" t="s">
        <v>3920</v>
      </c>
      <c r="L4511" s="835">
        <v>374.79</v>
      </c>
      <c r="M4511" s="835">
        <v>24361.350000000002</v>
      </c>
      <c r="N4511" s="832">
        <v>65</v>
      </c>
      <c r="O4511" s="836">
        <v>4.5</v>
      </c>
      <c r="P4511" s="835">
        <v>19489.080000000002</v>
      </c>
      <c r="Q4511" s="837">
        <v>0.8</v>
      </c>
      <c r="R4511" s="832">
        <v>52</v>
      </c>
      <c r="S4511" s="837">
        <v>0.8</v>
      </c>
      <c r="T4511" s="836">
        <v>3</v>
      </c>
      <c r="U4511" s="838">
        <v>0.66666666666666663</v>
      </c>
    </row>
    <row r="4512" spans="1:21" ht="14.4" customHeight="1" x14ac:dyDescent="0.3">
      <c r="A4512" s="831">
        <v>10</v>
      </c>
      <c r="B4512" s="832" t="s">
        <v>2982</v>
      </c>
      <c r="C4512" s="832" t="s">
        <v>3005</v>
      </c>
      <c r="D4512" s="833" t="s">
        <v>6905</v>
      </c>
      <c r="E4512" s="834" t="s">
        <v>3043</v>
      </c>
      <c r="F4512" s="832" t="s">
        <v>2984</v>
      </c>
      <c r="G4512" s="832" t="s">
        <v>3501</v>
      </c>
      <c r="H4512" s="832" t="s">
        <v>630</v>
      </c>
      <c r="I4512" s="832" t="s">
        <v>6027</v>
      </c>
      <c r="J4512" s="832" t="s">
        <v>1466</v>
      </c>
      <c r="K4512" s="832" t="s">
        <v>3503</v>
      </c>
      <c r="L4512" s="835">
        <v>239.96</v>
      </c>
      <c r="M4512" s="835">
        <v>23036.16</v>
      </c>
      <c r="N4512" s="832">
        <v>96</v>
      </c>
      <c r="O4512" s="836">
        <v>5.5</v>
      </c>
      <c r="P4512" s="835">
        <v>19196.8</v>
      </c>
      <c r="Q4512" s="837">
        <v>0.83333333333333326</v>
      </c>
      <c r="R4512" s="832">
        <v>80</v>
      </c>
      <c r="S4512" s="837">
        <v>0.83333333333333337</v>
      </c>
      <c r="T4512" s="836">
        <v>3.5</v>
      </c>
      <c r="U4512" s="838">
        <v>0.63636363636363635</v>
      </c>
    </row>
    <row r="4513" spans="1:21" ht="14.4" customHeight="1" x14ac:dyDescent="0.3">
      <c r="A4513" s="831">
        <v>10</v>
      </c>
      <c r="B4513" s="832" t="s">
        <v>2982</v>
      </c>
      <c r="C4513" s="832" t="s">
        <v>3005</v>
      </c>
      <c r="D4513" s="833" t="s">
        <v>6905</v>
      </c>
      <c r="E4513" s="834" t="s">
        <v>3043</v>
      </c>
      <c r="F4513" s="832" t="s">
        <v>2984</v>
      </c>
      <c r="G4513" s="832" t="s">
        <v>3501</v>
      </c>
      <c r="H4513" s="832" t="s">
        <v>630</v>
      </c>
      <c r="I4513" s="832" t="s">
        <v>3502</v>
      </c>
      <c r="J4513" s="832" t="s">
        <v>1466</v>
      </c>
      <c r="K4513" s="832" t="s">
        <v>3503</v>
      </c>
      <c r="L4513" s="835">
        <v>239.96</v>
      </c>
      <c r="M4513" s="835">
        <v>8638.56</v>
      </c>
      <c r="N4513" s="832">
        <v>36</v>
      </c>
      <c r="O4513" s="836">
        <v>2.5</v>
      </c>
      <c r="P4513" s="835">
        <v>8398.6</v>
      </c>
      <c r="Q4513" s="837">
        <v>0.97222222222222232</v>
      </c>
      <c r="R4513" s="832">
        <v>35</v>
      </c>
      <c r="S4513" s="837">
        <v>0.97222222222222221</v>
      </c>
      <c r="T4513" s="836">
        <v>1.5</v>
      </c>
      <c r="U4513" s="838">
        <v>0.6</v>
      </c>
    </row>
    <row r="4514" spans="1:21" ht="14.4" customHeight="1" x14ac:dyDescent="0.3">
      <c r="A4514" s="831">
        <v>10</v>
      </c>
      <c r="B4514" s="832" t="s">
        <v>2982</v>
      </c>
      <c r="C4514" s="832" t="s">
        <v>3005</v>
      </c>
      <c r="D4514" s="833" t="s">
        <v>6905</v>
      </c>
      <c r="E4514" s="834" t="s">
        <v>3043</v>
      </c>
      <c r="F4514" s="832" t="s">
        <v>2984</v>
      </c>
      <c r="G4514" s="832" t="s">
        <v>6224</v>
      </c>
      <c r="H4514" s="832" t="s">
        <v>630</v>
      </c>
      <c r="I4514" s="832" t="s">
        <v>6225</v>
      </c>
      <c r="J4514" s="832" t="s">
        <v>6226</v>
      </c>
      <c r="K4514" s="832" t="s">
        <v>6227</v>
      </c>
      <c r="L4514" s="835">
        <v>0</v>
      </c>
      <c r="M4514" s="835">
        <v>0</v>
      </c>
      <c r="N4514" s="832">
        <v>1</v>
      </c>
      <c r="O4514" s="836">
        <v>1</v>
      </c>
      <c r="P4514" s="835"/>
      <c r="Q4514" s="837"/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10</v>
      </c>
      <c r="B4515" s="832" t="s">
        <v>2982</v>
      </c>
      <c r="C4515" s="832" t="s">
        <v>3005</v>
      </c>
      <c r="D4515" s="833" t="s">
        <v>6905</v>
      </c>
      <c r="E4515" s="834" t="s">
        <v>3043</v>
      </c>
      <c r="F4515" s="832" t="s">
        <v>2984</v>
      </c>
      <c r="G4515" s="832" t="s">
        <v>3161</v>
      </c>
      <c r="H4515" s="832" t="s">
        <v>630</v>
      </c>
      <c r="I4515" s="832" t="s">
        <v>3360</v>
      </c>
      <c r="J4515" s="832" t="s">
        <v>1177</v>
      </c>
      <c r="K4515" s="832" t="s">
        <v>3167</v>
      </c>
      <c r="L4515" s="835">
        <v>32.25</v>
      </c>
      <c r="M4515" s="835">
        <v>96.75</v>
      </c>
      <c r="N4515" s="832">
        <v>3</v>
      </c>
      <c r="O4515" s="836">
        <v>2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10</v>
      </c>
      <c r="B4516" s="832" t="s">
        <v>2982</v>
      </c>
      <c r="C4516" s="832" t="s">
        <v>3005</v>
      </c>
      <c r="D4516" s="833" t="s">
        <v>6905</v>
      </c>
      <c r="E4516" s="834" t="s">
        <v>3043</v>
      </c>
      <c r="F4516" s="832" t="s">
        <v>2984</v>
      </c>
      <c r="G4516" s="832" t="s">
        <v>3161</v>
      </c>
      <c r="H4516" s="832" t="s">
        <v>630</v>
      </c>
      <c r="I4516" s="832" t="s">
        <v>3162</v>
      </c>
      <c r="J4516" s="832" t="s">
        <v>1177</v>
      </c>
      <c r="K4516" s="832" t="s">
        <v>3163</v>
      </c>
      <c r="L4516" s="835">
        <v>301.2</v>
      </c>
      <c r="M4516" s="835">
        <v>3915.5999999999995</v>
      </c>
      <c r="N4516" s="832">
        <v>13</v>
      </c>
      <c r="O4516" s="836">
        <v>6.5</v>
      </c>
      <c r="P4516" s="835">
        <v>3011.9999999999995</v>
      </c>
      <c r="Q4516" s="837">
        <v>0.76923076923076927</v>
      </c>
      <c r="R4516" s="832">
        <v>10</v>
      </c>
      <c r="S4516" s="837">
        <v>0.76923076923076927</v>
      </c>
      <c r="T4516" s="836">
        <v>4.5</v>
      </c>
      <c r="U4516" s="838">
        <v>0.69230769230769229</v>
      </c>
    </row>
    <row r="4517" spans="1:21" ht="14.4" customHeight="1" x14ac:dyDescent="0.3">
      <c r="A4517" s="831">
        <v>10</v>
      </c>
      <c r="B4517" s="832" t="s">
        <v>2982</v>
      </c>
      <c r="C4517" s="832" t="s">
        <v>3005</v>
      </c>
      <c r="D4517" s="833" t="s">
        <v>6905</v>
      </c>
      <c r="E4517" s="834" t="s">
        <v>3043</v>
      </c>
      <c r="F4517" s="832" t="s">
        <v>2984</v>
      </c>
      <c r="G4517" s="832" t="s">
        <v>3161</v>
      </c>
      <c r="H4517" s="832" t="s">
        <v>630</v>
      </c>
      <c r="I4517" s="832" t="s">
        <v>3162</v>
      </c>
      <c r="J4517" s="832" t="s">
        <v>1177</v>
      </c>
      <c r="K4517" s="832" t="s">
        <v>3163</v>
      </c>
      <c r="L4517" s="835">
        <v>103.67</v>
      </c>
      <c r="M4517" s="835">
        <v>2177.0699999999997</v>
      </c>
      <c r="N4517" s="832">
        <v>21</v>
      </c>
      <c r="O4517" s="836">
        <v>15</v>
      </c>
      <c r="P4517" s="835">
        <v>1140.3700000000001</v>
      </c>
      <c r="Q4517" s="837">
        <v>0.52380952380952395</v>
      </c>
      <c r="R4517" s="832">
        <v>11</v>
      </c>
      <c r="S4517" s="837">
        <v>0.52380952380952384</v>
      </c>
      <c r="T4517" s="836">
        <v>6</v>
      </c>
      <c r="U4517" s="838">
        <v>0.4</v>
      </c>
    </row>
    <row r="4518" spans="1:21" ht="14.4" customHeight="1" x14ac:dyDescent="0.3">
      <c r="A4518" s="831">
        <v>10</v>
      </c>
      <c r="B4518" s="832" t="s">
        <v>2982</v>
      </c>
      <c r="C4518" s="832" t="s">
        <v>3005</v>
      </c>
      <c r="D4518" s="833" t="s">
        <v>6905</v>
      </c>
      <c r="E4518" s="834" t="s">
        <v>3043</v>
      </c>
      <c r="F4518" s="832" t="s">
        <v>2984</v>
      </c>
      <c r="G4518" s="832" t="s">
        <v>3161</v>
      </c>
      <c r="H4518" s="832" t="s">
        <v>630</v>
      </c>
      <c r="I4518" s="832" t="s">
        <v>6228</v>
      </c>
      <c r="J4518" s="832" t="s">
        <v>3362</v>
      </c>
      <c r="K4518" s="832" t="s">
        <v>3167</v>
      </c>
      <c r="L4518" s="835">
        <v>32.25</v>
      </c>
      <c r="M4518" s="835">
        <v>64.5</v>
      </c>
      <c r="N4518" s="832">
        <v>2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10</v>
      </c>
      <c r="B4519" s="832" t="s">
        <v>2982</v>
      </c>
      <c r="C4519" s="832" t="s">
        <v>3005</v>
      </c>
      <c r="D4519" s="833" t="s">
        <v>6905</v>
      </c>
      <c r="E4519" s="834" t="s">
        <v>3043</v>
      </c>
      <c r="F4519" s="832" t="s">
        <v>2984</v>
      </c>
      <c r="G4519" s="832" t="s">
        <v>3161</v>
      </c>
      <c r="H4519" s="832" t="s">
        <v>630</v>
      </c>
      <c r="I4519" s="832" t="s">
        <v>3364</v>
      </c>
      <c r="J4519" s="832" t="s">
        <v>797</v>
      </c>
      <c r="K4519" s="832" t="s">
        <v>798</v>
      </c>
      <c r="L4519" s="835">
        <v>0</v>
      </c>
      <c r="M4519" s="835">
        <v>0</v>
      </c>
      <c r="N4519" s="832">
        <v>3</v>
      </c>
      <c r="O4519" s="836">
        <v>1.5</v>
      </c>
      <c r="P4519" s="835"/>
      <c r="Q4519" s="837"/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10</v>
      </c>
      <c r="B4520" s="832" t="s">
        <v>2982</v>
      </c>
      <c r="C4520" s="832" t="s">
        <v>3005</v>
      </c>
      <c r="D4520" s="833" t="s">
        <v>6905</v>
      </c>
      <c r="E4520" s="834" t="s">
        <v>3043</v>
      </c>
      <c r="F4520" s="832" t="s">
        <v>2984</v>
      </c>
      <c r="G4520" s="832" t="s">
        <v>3161</v>
      </c>
      <c r="H4520" s="832" t="s">
        <v>630</v>
      </c>
      <c r="I4520" s="832" t="s">
        <v>3166</v>
      </c>
      <c r="J4520" s="832" t="s">
        <v>1177</v>
      </c>
      <c r="K4520" s="832" t="s">
        <v>3167</v>
      </c>
      <c r="L4520" s="835">
        <v>57.64</v>
      </c>
      <c r="M4520" s="835">
        <v>403.48</v>
      </c>
      <c r="N4520" s="832">
        <v>7</v>
      </c>
      <c r="O4520" s="836">
        <v>5.5</v>
      </c>
      <c r="P4520" s="835">
        <v>172.92000000000002</v>
      </c>
      <c r="Q4520" s="837">
        <v>0.4285714285714286</v>
      </c>
      <c r="R4520" s="832">
        <v>3</v>
      </c>
      <c r="S4520" s="837">
        <v>0.42857142857142855</v>
      </c>
      <c r="T4520" s="836">
        <v>1.5</v>
      </c>
      <c r="U4520" s="838">
        <v>0.27272727272727271</v>
      </c>
    </row>
    <row r="4521" spans="1:21" ht="14.4" customHeight="1" x14ac:dyDescent="0.3">
      <c r="A4521" s="831">
        <v>10</v>
      </c>
      <c r="B4521" s="832" t="s">
        <v>2982</v>
      </c>
      <c r="C4521" s="832" t="s">
        <v>3005</v>
      </c>
      <c r="D4521" s="833" t="s">
        <v>6905</v>
      </c>
      <c r="E4521" s="834" t="s">
        <v>3043</v>
      </c>
      <c r="F4521" s="832" t="s">
        <v>2984</v>
      </c>
      <c r="G4521" s="832" t="s">
        <v>3161</v>
      </c>
      <c r="H4521" s="832" t="s">
        <v>630</v>
      </c>
      <c r="I4521" s="832" t="s">
        <v>3166</v>
      </c>
      <c r="J4521" s="832" t="s">
        <v>1177</v>
      </c>
      <c r="K4521" s="832" t="s">
        <v>3167</v>
      </c>
      <c r="L4521" s="835">
        <v>32.25</v>
      </c>
      <c r="M4521" s="835">
        <v>225.75</v>
      </c>
      <c r="N4521" s="832">
        <v>7</v>
      </c>
      <c r="O4521" s="836">
        <v>6</v>
      </c>
      <c r="P4521" s="835">
        <v>96.75</v>
      </c>
      <c r="Q4521" s="837">
        <v>0.42857142857142855</v>
      </c>
      <c r="R4521" s="832">
        <v>3</v>
      </c>
      <c r="S4521" s="837">
        <v>0.42857142857142855</v>
      </c>
      <c r="T4521" s="836">
        <v>2.5</v>
      </c>
      <c r="U4521" s="838">
        <v>0.41666666666666669</v>
      </c>
    </row>
    <row r="4522" spans="1:21" ht="14.4" customHeight="1" x14ac:dyDescent="0.3">
      <c r="A4522" s="831">
        <v>10</v>
      </c>
      <c r="B4522" s="832" t="s">
        <v>2982</v>
      </c>
      <c r="C4522" s="832" t="s">
        <v>3005</v>
      </c>
      <c r="D4522" s="833" t="s">
        <v>6905</v>
      </c>
      <c r="E4522" s="834" t="s">
        <v>3043</v>
      </c>
      <c r="F4522" s="832" t="s">
        <v>2984</v>
      </c>
      <c r="G4522" s="832" t="s">
        <v>3161</v>
      </c>
      <c r="H4522" s="832" t="s">
        <v>630</v>
      </c>
      <c r="I4522" s="832" t="s">
        <v>3367</v>
      </c>
      <c r="J4522" s="832" t="s">
        <v>1177</v>
      </c>
      <c r="K4522" s="832" t="s">
        <v>3163</v>
      </c>
      <c r="L4522" s="835">
        <v>185.26</v>
      </c>
      <c r="M4522" s="835">
        <v>3334.6800000000003</v>
      </c>
      <c r="N4522" s="832">
        <v>18</v>
      </c>
      <c r="O4522" s="836">
        <v>16.5</v>
      </c>
      <c r="P4522" s="835">
        <v>741.04</v>
      </c>
      <c r="Q4522" s="837">
        <v>0.22222222222222218</v>
      </c>
      <c r="R4522" s="832">
        <v>4</v>
      </c>
      <c r="S4522" s="837">
        <v>0.22222222222222221</v>
      </c>
      <c r="T4522" s="836">
        <v>3</v>
      </c>
      <c r="U4522" s="838">
        <v>0.18181818181818182</v>
      </c>
    </row>
    <row r="4523" spans="1:21" ht="14.4" customHeight="1" x14ac:dyDescent="0.3">
      <c r="A4523" s="831">
        <v>10</v>
      </c>
      <c r="B4523" s="832" t="s">
        <v>2982</v>
      </c>
      <c r="C4523" s="832" t="s">
        <v>3005</v>
      </c>
      <c r="D4523" s="833" t="s">
        <v>6905</v>
      </c>
      <c r="E4523" s="834" t="s">
        <v>3043</v>
      </c>
      <c r="F4523" s="832" t="s">
        <v>2984</v>
      </c>
      <c r="G4523" s="832" t="s">
        <v>3161</v>
      </c>
      <c r="H4523" s="832" t="s">
        <v>630</v>
      </c>
      <c r="I4523" s="832" t="s">
        <v>3367</v>
      </c>
      <c r="J4523" s="832" t="s">
        <v>1177</v>
      </c>
      <c r="K4523" s="832" t="s">
        <v>3163</v>
      </c>
      <c r="L4523" s="835">
        <v>103.67</v>
      </c>
      <c r="M4523" s="835">
        <v>2384.41</v>
      </c>
      <c r="N4523" s="832">
        <v>23</v>
      </c>
      <c r="O4523" s="836">
        <v>12.5</v>
      </c>
      <c r="P4523" s="835">
        <v>1347.7099999999998</v>
      </c>
      <c r="Q4523" s="837">
        <v>0.56521739130434778</v>
      </c>
      <c r="R4523" s="832">
        <v>13</v>
      </c>
      <c r="S4523" s="837">
        <v>0.56521739130434778</v>
      </c>
      <c r="T4523" s="836">
        <v>6</v>
      </c>
      <c r="U4523" s="838">
        <v>0.48</v>
      </c>
    </row>
    <row r="4524" spans="1:21" ht="14.4" customHeight="1" x14ac:dyDescent="0.3">
      <c r="A4524" s="831">
        <v>10</v>
      </c>
      <c r="B4524" s="832" t="s">
        <v>2982</v>
      </c>
      <c r="C4524" s="832" t="s">
        <v>3005</v>
      </c>
      <c r="D4524" s="833" t="s">
        <v>6905</v>
      </c>
      <c r="E4524" s="834" t="s">
        <v>3043</v>
      </c>
      <c r="F4524" s="832" t="s">
        <v>2984</v>
      </c>
      <c r="G4524" s="832" t="s">
        <v>3161</v>
      </c>
      <c r="H4524" s="832" t="s">
        <v>630</v>
      </c>
      <c r="I4524" s="832" t="s">
        <v>3368</v>
      </c>
      <c r="J4524" s="832" t="s">
        <v>1177</v>
      </c>
      <c r="K4524" s="832" t="s">
        <v>3163</v>
      </c>
      <c r="L4524" s="835">
        <v>301.2</v>
      </c>
      <c r="M4524" s="835">
        <v>602.4</v>
      </c>
      <c r="N4524" s="832">
        <v>2</v>
      </c>
      <c r="O4524" s="836">
        <v>1</v>
      </c>
      <c r="P4524" s="835">
        <v>301.2</v>
      </c>
      <c r="Q4524" s="837">
        <v>0.5</v>
      </c>
      <c r="R4524" s="832">
        <v>1</v>
      </c>
      <c r="S4524" s="837">
        <v>0.5</v>
      </c>
      <c r="T4524" s="836">
        <v>0.5</v>
      </c>
      <c r="U4524" s="838">
        <v>0.5</v>
      </c>
    </row>
    <row r="4525" spans="1:21" ht="14.4" customHeight="1" x14ac:dyDescent="0.3">
      <c r="A4525" s="831">
        <v>10</v>
      </c>
      <c r="B4525" s="832" t="s">
        <v>2982</v>
      </c>
      <c r="C4525" s="832" t="s">
        <v>3005</v>
      </c>
      <c r="D4525" s="833" t="s">
        <v>6905</v>
      </c>
      <c r="E4525" s="834" t="s">
        <v>3043</v>
      </c>
      <c r="F4525" s="832" t="s">
        <v>2984</v>
      </c>
      <c r="G4525" s="832" t="s">
        <v>3161</v>
      </c>
      <c r="H4525" s="832" t="s">
        <v>630</v>
      </c>
      <c r="I4525" s="832" t="s">
        <v>3368</v>
      </c>
      <c r="J4525" s="832" t="s">
        <v>1177</v>
      </c>
      <c r="K4525" s="832" t="s">
        <v>3163</v>
      </c>
      <c r="L4525" s="835">
        <v>103.67</v>
      </c>
      <c r="M4525" s="835">
        <v>518.35</v>
      </c>
      <c r="N4525" s="832">
        <v>5</v>
      </c>
      <c r="O4525" s="836">
        <v>4.5</v>
      </c>
      <c r="P4525" s="835">
        <v>207.34</v>
      </c>
      <c r="Q4525" s="837">
        <v>0.39999999999999997</v>
      </c>
      <c r="R4525" s="832">
        <v>2</v>
      </c>
      <c r="S4525" s="837">
        <v>0.4</v>
      </c>
      <c r="T4525" s="836">
        <v>2</v>
      </c>
      <c r="U4525" s="838">
        <v>0.44444444444444442</v>
      </c>
    </row>
    <row r="4526" spans="1:21" ht="14.4" customHeight="1" x14ac:dyDescent="0.3">
      <c r="A4526" s="831">
        <v>10</v>
      </c>
      <c r="B4526" s="832" t="s">
        <v>2982</v>
      </c>
      <c r="C4526" s="832" t="s">
        <v>3005</v>
      </c>
      <c r="D4526" s="833" t="s">
        <v>6905</v>
      </c>
      <c r="E4526" s="834" t="s">
        <v>3043</v>
      </c>
      <c r="F4526" s="832" t="s">
        <v>2984</v>
      </c>
      <c r="G4526" s="832" t="s">
        <v>3161</v>
      </c>
      <c r="H4526" s="832" t="s">
        <v>630</v>
      </c>
      <c r="I4526" s="832" t="s">
        <v>3168</v>
      </c>
      <c r="J4526" s="832" t="s">
        <v>1177</v>
      </c>
      <c r="K4526" s="832" t="s">
        <v>3167</v>
      </c>
      <c r="L4526" s="835">
        <v>32.25</v>
      </c>
      <c r="M4526" s="835">
        <v>64.5</v>
      </c>
      <c r="N4526" s="832">
        <v>2</v>
      </c>
      <c r="O4526" s="836">
        <v>2</v>
      </c>
      <c r="P4526" s="835">
        <v>64.5</v>
      </c>
      <c r="Q4526" s="837">
        <v>1</v>
      </c>
      <c r="R4526" s="832">
        <v>2</v>
      </c>
      <c r="S4526" s="837">
        <v>1</v>
      </c>
      <c r="T4526" s="836">
        <v>2</v>
      </c>
      <c r="U4526" s="838">
        <v>1</v>
      </c>
    </row>
    <row r="4527" spans="1:21" ht="14.4" customHeight="1" x14ac:dyDescent="0.3">
      <c r="A4527" s="831">
        <v>10</v>
      </c>
      <c r="B4527" s="832" t="s">
        <v>2982</v>
      </c>
      <c r="C4527" s="832" t="s">
        <v>3005</v>
      </c>
      <c r="D4527" s="833" t="s">
        <v>6905</v>
      </c>
      <c r="E4527" s="834" t="s">
        <v>3043</v>
      </c>
      <c r="F4527" s="832" t="s">
        <v>2984</v>
      </c>
      <c r="G4527" s="832" t="s">
        <v>3161</v>
      </c>
      <c r="H4527" s="832" t="s">
        <v>630</v>
      </c>
      <c r="I4527" s="832" t="s">
        <v>6229</v>
      </c>
      <c r="J4527" s="832" t="s">
        <v>6039</v>
      </c>
      <c r="K4527" s="832" t="s">
        <v>798</v>
      </c>
      <c r="L4527" s="835">
        <v>0</v>
      </c>
      <c r="M4527" s="835">
        <v>0</v>
      </c>
      <c r="N4527" s="832">
        <v>3</v>
      </c>
      <c r="O4527" s="836">
        <v>0.5</v>
      </c>
      <c r="P4527" s="835"/>
      <c r="Q4527" s="837"/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10</v>
      </c>
      <c r="B4528" s="832" t="s">
        <v>2982</v>
      </c>
      <c r="C4528" s="832" t="s">
        <v>3005</v>
      </c>
      <c r="D4528" s="833" t="s">
        <v>6905</v>
      </c>
      <c r="E4528" s="834" t="s">
        <v>3043</v>
      </c>
      <c r="F4528" s="832" t="s">
        <v>2984</v>
      </c>
      <c r="G4528" s="832" t="s">
        <v>3763</v>
      </c>
      <c r="H4528" s="832" t="s">
        <v>630</v>
      </c>
      <c r="I4528" s="832" t="s">
        <v>6230</v>
      </c>
      <c r="J4528" s="832" t="s">
        <v>6231</v>
      </c>
      <c r="K4528" s="832" t="s">
        <v>6232</v>
      </c>
      <c r="L4528" s="835">
        <v>56.45</v>
      </c>
      <c r="M4528" s="835">
        <v>56.45</v>
      </c>
      <c r="N4528" s="832">
        <v>1</v>
      </c>
      <c r="O4528" s="836"/>
      <c r="P4528" s="835"/>
      <c r="Q4528" s="837">
        <v>0</v>
      </c>
      <c r="R4528" s="832"/>
      <c r="S4528" s="837">
        <v>0</v>
      </c>
      <c r="T4528" s="836"/>
      <c r="U4528" s="838"/>
    </row>
    <row r="4529" spans="1:21" ht="14.4" customHeight="1" x14ac:dyDescent="0.3">
      <c r="A4529" s="831">
        <v>10</v>
      </c>
      <c r="B4529" s="832" t="s">
        <v>2982</v>
      </c>
      <c r="C4529" s="832" t="s">
        <v>3005</v>
      </c>
      <c r="D4529" s="833" t="s">
        <v>6905</v>
      </c>
      <c r="E4529" s="834" t="s">
        <v>3043</v>
      </c>
      <c r="F4529" s="832" t="s">
        <v>2984</v>
      </c>
      <c r="G4529" s="832" t="s">
        <v>3763</v>
      </c>
      <c r="H4529" s="832" t="s">
        <v>689</v>
      </c>
      <c r="I4529" s="832" t="s">
        <v>2869</v>
      </c>
      <c r="J4529" s="832" t="s">
        <v>2870</v>
      </c>
      <c r="K4529" s="832" t="s">
        <v>2871</v>
      </c>
      <c r="L4529" s="835">
        <v>102.93</v>
      </c>
      <c r="M4529" s="835">
        <v>102.93</v>
      </c>
      <c r="N4529" s="832">
        <v>1</v>
      </c>
      <c r="O4529" s="836">
        <v>1</v>
      </c>
      <c r="P4529" s="835">
        <v>102.93</v>
      </c>
      <c r="Q4529" s="837">
        <v>1</v>
      </c>
      <c r="R4529" s="832">
        <v>1</v>
      </c>
      <c r="S4529" s="837">
        <v>1</v>
      </c>
      <c r="T4529" s="836">
        <v>1</v>
      </c>
      <c r="U4529" s="838">
        <v>1</v>
      </c>
    </row>
    <row r="4530" spans="1:21" ht="14.4" customHeight="1" x14ac:dyDescent="0.3">
      <c r="A4530" s="831">
        <v>10</v>
      </c>
      <c r="B4530" s="832" t="s">
        <v>2982</v>
      </c>
      <c r="C4530" s="832" t="s">
        <v>3005</v>
      </c>
      <c r="D4530" s="833" t="s">
        <v>6905</v>
      </c>
      <c r="E4530" s="834" t="s">
        <v>3043</v>
      </c>
      <c r="F4530" s="832" t="s">
        <v>2984</v>
      </c>
      <c r="G4530" s="832" t="s">
        <v>5062</v>
      </c>
      <c r="H4530" s="832" t="s">
        <v>630</v>
      </c>
      <c r="I4530" s="832" t="s">
        <v>5063</v>
      </c>
      <c r="J4530" s="832" t="s">
        <v>5064</v>
      </c>
      <c r="K4530" s="832" t="s">
        <v>5065</v>
      </c>
      <c r="L4530" s="835">
        <v>256.67</v>
      </c>
      <c r="M4530" s="835">
        <v>513.34</v>
      </c>
      <c r="N4530" s="832">
        <v>2</v>
      </c>
      <c r="O4530" s="836">
        <v>1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10</v>
      </c>
      <c r="B4531" s="832" t="s">
        <v>2982</v>
      </c>
      <c r="C4531" s="832" t="s">
        <v>3005</v>
      </c>
      <c r="D4531" s="833" t="s">
        <v>6905</v>
      </c>
      <c r="E4531" s="834" t="s">
        <v>3043</v>
      </c>
      <c r="F4531" s="832" t="s">
        <v>2984</v>
      </c>
      <c r="G4531" s="832" t="s">
        <v>3380</v>
      </c>
      <c r="H4531" s="832" t="s">
        <v>630</v>
      </c>
      <c r="I4531" s="832" t="s">
        <v>4141</v>
      </c>
      <c r="J4531" s="832" t="s">
        <v>708</v>
      </c>
      <c r="K4531" s="832" t="s">
        <v>3382</v>
      </c>
      <c r="L4531" s="835">
        <v>108.44</v>
      </c>
      <c r="M4531" s="835">
        <v>108.44</v>
      </c>
      <c r="N4531" s="832">
        <v>1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10</v>
      </c>
      <c r="B4532" s="832" t="s">
        <v>2982</v>
      </c>
      <c r="C4532" s="832" t="s">
        <v>3005</v>
      </c>
      <c r="D4532" s="833" t="s">
        <v>6905</v>
      </c>
      <c r="E4532" s="834" t="s">
        <v>3043</v>
      </c>
      <c r="F4532" s="832" t="s">
        <v>2984</v>
      </c>
      <c r="G4532" s="832" t="s">
        <v>3380</v>
      </c>
      <c r="H4532" s="832" t="s">
        <v>630</v>
      </c>
      <c r="I4532" s="832" t="s">
        <v>3381</v>
      </c>
      <c r="J4532" s="832" t="s">
        <v>708</v>
      </c>
      <c r="K4532" s="832" t="s">
        <v>3382</v>
      </c>
      <c r="L4532" s="835">
        <v>52.61</v>
      </c>
      <c r="M4532" s="835">
        <v>52.61</v>
      </c>
      <c r="N4532" s="832">
        <v>1</v>
      </c>
      <c r="O4532" s="836">
        <v>0.5</v>
      </c>
      <c r="P4532" s="835">
        <v>52.61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10</v>
      </c>
      <c r="B4533" s="832" t="s">
        <v>2982</v>
      </c>
      <c r="C4533" s="832" t="s">
        <v>3005</v>
      </c>
      <c r="D4533" s="833" t="s">
        <v>6905</v>
      </c>
      <c r="E4533" s="834" t="s">
        <v>3043</v>
      </c>
      <c r="F4533" s="832" t="s">
        <v>2984</v>
      </c>
      <c r="G4533" s="832" t="s">
        <v>3383</v>
      </c>
      <c r="H4533" s="832" t="s">
        <v>689</v>
      </c>
      <c r="I4533" s="832" t="s">
        <v>2542</v>
      </c>
      <c r="J4533" s="832" t="s">
        <v>995</v>
      </c>
      <c r="K4533" s="832" t="s">
        <v>998</v>
      </c>
      <c r="L4533" s="835">
        <v>181.66</v>
      </c>
      <c r="M4533" s="835">
        <v>157862.54</v>
      </c>
      <c r="N4533" s="832">
        <v>869</v>
      </c>
      <c r="O4533" s="836">
        <v>14.5</v>
      </c>
      <c r="P4533" s="835">
        <v>70665.740000000005</v>
      </c>
      <c r="Q4533" s="837">
        <v>0.44764096662830843</v>
      </c>
      <c r="R4533" s="832">
        <v>389</v>
      </c>
      <c r="S4533" s="837">
        <v>0.44764096662830838</v>
      </c>
      <c r="T4533" s="836">
        <v>7</v>
      </c>
      <c r="U4533" s="838">
        <v>0.48275862068965519</v>
      </c>
    </row>
    <row r="4534" spans="1:21" ht="14.4" customHeight="1" x14ac:dyDescent="0.3">
      <c r="A4534" s="831">
        <v>10</v>
      </c>
      <c r="B4534" s="832" t="s">
        <v>2982</v>
      </c>
      <c r="C4534" s="832" t="s">
        <v>3005</v>
      </c>
      <c r="D4534" s="833" t="s">
        <v>6905</v>
      </c>
      <c r="E4534" s="834" t="s">
        <v>3043</v>
      </c>
      <c r="F4534" s="832" t="s">
        <v>2984</v>
      </c>
      <c r="G4534" s="832" t="s">
        <v>3383</v>
      </c>
      <c r="H4534" s="832" t="s">
        <v>689</v>
      </c>
      <c r="I4534" s="832" t="s">
        <v>3924</v>
      </c>
      <c r="J4534" s="832" t="s">
        <v>3925</v>
      </c>
      <c r="K4534" s="832" t="s">
        <v>972</v>
      </c>
      <c r="L4534" s="835">
        <v>1614.9</v>
      </c>
      <c r="M4534" s="835">
        <v>148570.79999999999</v>
      </c>
      <c r="N4534" s="832">
        <v>92</v>
      </c>
      <c r="O4534" s="836">
        <v>10.5</v>
      </c>
      <c r="P4534" s="835">
        <v>132421.79999999999</v>
      </c>
      <c r="Q4534" s="837">
        <v>0.89130434782608692</v>
      </c>
      <c r="R4534" s="832">
        <v>82</v>
      </c>
      <c r="S4534" s="837">
        <v>0.89130434782608692</v>
      </c>
      <c r="T4534" s="836">
        <v>9.5</v>
      </c>
      <c r="U4534" s="838">
        <v>0.90476190476190477</v>
      </c>
    </row>
    <row r="4535" spans="1:21" ht="14.4" customHeight="1" x14ac:dyDescent="0.3">
      <c r="A4535" s="831">
        <v>10</v>
      </c>
      <c r="B4535" s="832" t="s">
        <v>2982</v>
      </c>
      <c r="C4535" s="832" t="s">
        <v>3005</v>
      </c>
      <c r="D4535" s="833" t="s">
        <v>6905</v>
      </c>
      <c r="E4535" s="834" t="s">
        <v>3043</v>
      </c>
      <c r="F4535" s="832" t="s">
        <v>2984</v>
      </c>
      <c r="G4535" s="832" t="s">
        <v>3383</v>
      </c>
      <c r="H4535" s="832" t="s">
        <v>689</v>
      </c>
      <c r="I4535" s="832" t="s">
        <v>6233</v>
      </c>
      <c r="J4535" s="832" t="s">
        <v>1283</v>
      </c>
      <c r="K4535" s="832" t="s">
        <v>1546</v>
      </c>
      <c r="L4535" s="835">
        <v>32.6</v>
      </c>
      <c r="M4535" s="835">
        <v>4955.2000000000007</v>
      </c>
      <c r="N4535" s="832">
        <v>152</v>
      </c>
      <c r="O4535" s="836">
        <v>2</v>
      </c>
      <c r="P4535" s="835">
        <v>3260</v>
      </c>
      <c r="Q4535" s="837">
        <v>0.6578947368421052</v>
      </c>
      <c r="R4535" s="832">
        <v>100</v>
      </c>
      <c r="S4535" s="837">
        <v>0.65789473684210531</v>
      </c>
      <c r="T4535" s="836">
        <v>0.5</v>
      </c>
      <c r="U4535" s="838">
        <v>0.25</v>
      </c>
    </row>
    <row r="4536" spans="1:21" ht="14.4" customHeight="1" x14ac:dyDescent="0.3">
      <c r="A4536" s="831">
        <v>10</v>
      </c>
      <c r="B4536" s="832" t="s">
        <v>2982</v>
      </c>
      <c r="C4536" s="832" t="s">
        <v>3005</v>
      </c>
      <c r="D4536" s="833" t="s">
        <v>6905</v>
      </c>
      <c r="E4536" s="834" t="s">
        <v>3043</v>
      </c>
      <c r="F4536" s="832" t="s">
        <v>2984</v>
      </c>
      <c r="G4536" s="832" t="s">
        <v>3383</v>
      </c>
      <c r="H4536" s="832" t="s">
        <v>689</v>
      </c>
      <c r="I4536" s="832" t="s">
        <v>3926</v>
      </c>
      <c r="J4536" s="832" t="s">
        <v>3927</v>
      </c>
      <c r="K4536" s="832" t="s">
        <v>1546</v>
      </c>
      <c r="L4536" s="835">
        <v>32.380000000000003</v>
      </c>
      <c r="M4536" s="835">
        <v>3950.3600000000006</v>
      </c>
      <c r="N4536" s="832">
        <v>122</v>
      </c>
      <c r="O4536" s="836">
        <v>2.5</v>
      </c>
      <c r="P4536" s="835">
        <v>2007.5600000000002</v>
      </c>
      <c r="Q4536" s="837">
        <v>0.50819672131147542</v>
      </c>
      <c r="R4536" s="832">
        <v>62</v>
      </c>
      <c r="S4536" s="837">
        <v>0.50819672131147542</v>
      </c>
      <c r="T4536" s="836">
        <v>1.5</v>
      </c>
      <c r="U4536" s="838">
        <v>0.6</v>
      </c>
    </row>
    <row r="4537" spans="1:21" ht="14.4" customHeight="1" x14ac:dyDescent="0.3">
      <c r="A4537" s="831">
        <v>10</v>
      </c>
      <c r="B4537" s="832" t="s">
        <v>2982</v>
      </c>
      <c r="C4537" s="832" t="s">
        <v>3005</v>
      </c>
      <c r="D4537" s="833" t="s">
        <v>6905</v>
      </c>
      <c r="E4537" s="834" t="s">
        <v>3043</v>
      </c>
      <c r="F4537" s="832" t="s">
        <v>2984</v>
      </c>
      <c r="G4537" s="832" t="s">
        <v>3383</v>
      </c>
      <c r="H4537" s="832" t="s">
        <v>689</v>
      </c>
      <c r="I4537" s="832" t="s">
        <v>6098</v>
      </c>
      <c r="J4537" s="832" t="s">
        <v>6099</v>
      </c>
      <c r="K4537" s="832" t="s">
        <v>1546</v>
      </c>
      <c r="L4537" s="835">
        <v>32.380000000000003</v>
      </c>
      <c r="M4537" s="835">
        <v>3950.36</v>
      </c>
      <c r="N4537" s="832">
        <v>122</v>
      </c>
      <c r="O4537" s="836">
        <v>5.5</v>
      </c>
      <c r="P4537" s="835">
        <v>2331.36</v>
      </c>
      <c r="Q4537" s="837">
        <v>0.5901639344262295</v>
      </c>
      <c r="R4537" s="832">
        <v>72</v>
      </c>
      <c r="S4537" s="837">
        <v>0.5901639344262295</v>
      </c>
      <c r="T4537" s="836">
        <v>3</v>
      </c>
      <c r="U4537" s="838">
        <v>0.54545454545454541</v>
      </c>
    </row>
    <row r="4538" spans="1:21" ht="14.4" customHeight="1" x14ac:dyDescent="0.3">
      <c r="A4538" s="831">
        <v>10</v>
      </c>
      <c r="B4538" s="832" t="s">
        <v>2982</v>
      </c>
      <c r="C4538" s="832" t="s">
        <v>3005</v>
      </c>
      <c r="D4538" s="833" t="s">
        <v>6905</v>
      </c>
      <c r="E4538" s="834" t="s">
        <v>3043</v>
      </c>
      <c r="F4538" s="832" t="s">
        <v>2984</v>
      </c>
      <c r="G4538" s="832" t="s">
        <v>3383</v>
      </c>
      <c r="H4538" s="832" t="s">
        <v>689</v>
      </c>
      <c r="I4538" s="832" t="s">
        <v>3928</v>
      </c>
      <c r="J4538" s="832" t="s">
        <v>3929</v>
      </c>
      <c r="K4538" s="832" t="s">
        <v>1546</v>
      </c>
      <c r="L4538" s="835">
        <v>32.380000000000003</v>
      </c>
      <c r="M4538" s="835">
        <v>1295.2</v>
      </c>
      <c r="N4538" s="832">
        <v>40</v>
      </c>
      <c r="O4538" s="836">
        <v>1</v>
      </c>
      <c r="P4538" s="835">
        <v>323.8</v>
      </c>
      <c r="Q4538" s="837">
        <v>0.25</v>
      </c>
      <c r="R4538" s="832">
        <v>10</v>
      </c>
      <c r="S4538" s="837">
        <v>0.25</v>
      </c>
      <c r="T4538" s="836">
        <v>0.5</v>
      </c>
      <c r="U4538" s="838">
        <v>0.5</v>
      </c>
    </row>
    <row r="4539" spans="1:21" ht="14.4" customHeight="1" x14ac:dyDescent="0.3">
      <c r="A4539" s="831">
        <v>10</v>
      </c>
      <c r="B4539" s="832" t="s">
        <v>2982</v>
      </c>
      <c r="C4539" s="832" t="s">
        <v>3005</v>
      </c>
      <c r="D4539" s="833" t="s">
        <v>6905</v>
      </c>
      <c r="E4539" s="834" t="s">
        <v>3043</v>
      </c>
      <c r="F4539" s="832" t="s">
        <v>2984</v>
      </c>
      <c r="G4539" s="832" t="s">
        <v>3383</v>
      </c>
      <c r="H4539" s="832" t="s">
        <v>689</v>
      </c>
      <c r="I4539" s="832" t="s">
        <v>3580</v>
      </c>
      <c r="J4539" s="832" t="s">
        <v>3581</v>
      </c>
      <c r="K4539" s="832" t="s">
        <v>3582</v>
      </c>
      <c r="L4539" s="835">
        <v>194.26</v>
      </c>
      <c r="M4539" s="835">
        <v>1942.6</v>
      </c>
      <c r="N4539" s="832">
        <v>10</v>
      </c>
      <c r="O4539" s="836">
        <v>1.5</v>
      </c>
      <c r="P4539" s="835">
        <v>1942.6</v>
      </c>
      <c r="Q4539" s="837">
        <v>1</v>
      </c>
      <c r="R4539" s="832">
        <v>10</v>
      </c>
      <c r="S4539" s="837">
        <v>1</v>
      </c>
      <c r="T4539" s="836">
        <v>1.5</v>
      </c>
      <c r="U4539" s="838">
        <v>1</v>
      </c>
    </row>
    <row r="4540" spans="1:21" ht="14.4" customHeight="1" x14ac:dyDescent="0.3">
      <c r="A4540" s="831">
        <v>10</v>
      </c>
      <c r="B4540" s="832" t="s">
        <v>2982</v>
      </c>
      <c r="C4540" s="832" t="s">
        <v>3005</v>
      </c>
      <c r="D4540" s="833" t="s">
        <v>6905</v>
      </c>
      <c r="E4540" s="834" t="s">
        <v>3043</v>
      </c>
      <c r="F4540" s="832" t="s">
        <v>2984</v>
      </c>
      <c r="G4540" s="832" t="s">
        <v>3383</v>
      </c>
      <c r="H4540" s="832" t="s">
        <v>689</v>
      </c>
      <c r="I4540" s="832" t="s">
        <v>6234</v>
      </c>
      <c r="J4540" s="832" t="s">
        <v>6235</v>
      </c>
      <c r="K4540" s="832" t="s">
        <v>1546</v>
      </c>
      <c r="L4540" s="835">
        <v>21.96</v>
      </c>
      <c r="M4540" s="835">
        <v>1317.6000000000001</v>
      </c>
      <c r="N4540" s="832">
        <v>60</v>
      </c>
      <c r="O4540" s="836">
        <v>0.5</v>
      </c>
      <c r="P4540" s="835">
        <v>1317.6000000000001</v>
      </c>
      <c r="Q4540" s="837">
        <v>1</v>
      </c>
      <c r="R4540" s="832">
        <v>60</v>
      </c>
      <c r="S4540" s="837">
        <v>1</v>
      </c>
      <c r="T4540" s="836">
        <v>0.5</v>
      </c>
      <c r="U4540" s="838">
        <v>1</v>
      </c>
    </row>
    <row r="4541" spans="1:21" ht="14.4" customHeight="1" x14ac:dyDescent="0.3">
      <c r="A4541" s="831">
        <v>10</v>
      </c>
      <c r="B4541" s="832" t="s">
        <v>2982</v>
      </c>
      <c r="C4541" s="832" t="s">
        <v>3005</v>
      </c>
      <c r="D4541" s="833" t="s">
        <v>6905</v>
      </c>
      <c r="E4541" s="834" t="s">
        <v>3043</v>
      </c>
      <c r="F4541" s="832" t="s">
        <v>2984</v>
      </c>
      <c r="G4541" s="832" t="s">
        <v>3383</v>
      </c>
      <c r="H4541" s="832" t="s">
        <v>689</v>
      </c>
      <c r="I4541" s="832" t="s">
        <v>2733</v>
      </c>
      <c r="J4541" s="832" t="s">
        <v>1547</v>
      </c>
      <c r="K4541" s="832" t="s">
        <v>1546</v>
      </c>
      <c r="L4541" s="835">
        <v>44.6</v>
      </c>
      <c r="M4541" s="835">
        <v>892</v>
      </c>
      <c r="N4541" s="832">
        <v>20</v>
      </c>
      <c r="O4541" s="836">
        <v>1</v>
      </c>
      <c r="P4541" s="835">
        <v>892</v>
      </c>
      <c r="Q4541" s="837">
        <v>1</v>
      </c>
      <c r="R4541" s="832">
        <v>20</v>
      </c>
      <c r="S4541" s="837">
        <v>1</v>
      </c>
      <c r="T4541" s="836">
        <v>1</v>
      </c>
      <c r="U4541" s="838">
        <v>1</v>
      </c>
    </row>
    <row r="4542" spans="1:21" ht="14.4" customHeight="1" x14ac:dyDescent="0.3">
      <c r="A4542" s="831">
        <v>10</v>
      </c>
      <c r="B4542" s="832" t="s">
        <v>2982</v>
      </c>
      <c r="C4542" s="832" t="s">
        <v>3005</v>
      </c>
      <c r="D4542" s="833" t="s">
        <v>6905</v>
      </c>
      <c r="E4542" s="834" t="s">
        <v>3043</v>
      </c>
      <c r="F4542" s="832" t="s">
        <v>2984</v>
      </c>
      <c r="G4542" s="832" t="s">
        <v>3383</v>
      </c>
      <c r="H4542" s="832" t="s">
        <v>689</v>
      </c>
      <c r="I4542" s="832" t="s">
        <v>2947</v>
      </c>
      <c r="J4542" s="832" t="s">
        <v>2301</v>
      </c>
      <c r="K4542" s="832" t="s">
        <v>1552</v>
      </c>
      <c r="L4542" s="835">
        <v>129.51</v>
      </c>
      <c r="M4542" s="835">
        <v>6475.5</v>
      </c>
      <c r="N4542" s="832">
        <v>50</v>
      </c>
      <c r="O4542" s="836">
        <v>5.5</v>
      </c>
      <c r="P4542" s="835">
        <v>5050.8900000000003</v>
      </c>
      <c r="Q4542" s="837">
        <v>0.78</v>
      </c>
      <c r="R4542" s="832">
        <v>39</v>
      </c>
      <c r="S4542" s="837">
        <v>0.78</v>
      </c>
      <c r="T4542" s="836">
        <v>4.5</v>
      </c>
      <c r="U4542" s="838">
        <v>0.81818181818181823</v>
      </c>
    </row>
    <row r="4543" spans="1:21" ht="14.4" customHeight="1" x14ac:dyDescent="0.3">
      <c r="A4543" s="831">
        <v>10</v>
      </c>
      <c r="B4543" s="832" t="s">
        <v>2982</v>
      </c>
      <c r="C4543" s="832" t="s">
        <v>3005</v>
      </c>
      <c r="D4543" s="833" t="s">
        <v>6905</v>
      </c>
      <c r="E4543" s="834" t="s">
        <v>3043</v>
      </c>
      <c r="F4543" s="832" t="s">
        <v>2984</v>
      </c>
      <c r="G4543" s="832" t="s">
        <v>3383</v>
      </c>
      <c r="H4543" s="832" t="s">
        <v>689</v>
      </c>
      <c r="I4543" s="832" t="s">
        <v>2735</v>
      </c>
      <c r="J4543" s="832" t="s">
        <v>1554</v>
      </c>
      <c r="K4543" s="832" t="s">
        <v>1552</v>
      </c>
      <c r="L4543" s="835">
        <v>129.51</v>
      </c>
      <c r="M4543" s="835">
        <v>13210.019999999999</v>
      </c>
      <c r="N4543" s="832">
        <v>102</v>
      </c>
      <c r="O4543" s="836">
        <v>10.5</v>
      </c>
      <c r="P4543" s="835">
        <v>8159.1299999999992</v>
      </c>
      <c r="Q4543" s="837">
        <v>0.61764705882352944</v>
      </c>
      <c r="R4543" s="832">
        <v>63</v>
      </c>
      <c r="S4543" s="837">
        <v>0.61764705882352944</v>
      </c>
      <c r="T4543" s="836">
        <v>7</v>
      </c>
      <c r="U4543" s="838">
        <v>0.66666666666666663</v>
      </c>
    </row>
    <row r="4544" spans="1:21" ht="14.4" customHeight="1" x14ac:dyDescent="0.3">
      <c r="A4544" s="831">
        <v>10</v>
      </c>
      <c r="B4544" s="832" t="s">
        <v>2982</v>
      </c>
      <c r="C4544" s="832" t="s">
        <v>3005</v>
      </c>
      <c r="D4544" s="833" t="s">
        <v>6905</v>
      </c>
      <c r="E4544" s="834" t="s">
        <v>3043</v>
      </c>
      <c r="F4544" s="832" t="s">
        <v>2984</v>
      </c>
      <c r="G4544" s="832" t="s">
        <v>3383</v>
      </c>
      <c r="H4544" s="832" t="s">
        <v>689</v>
      </c>
      <c r="I4544" s="832" t="s">
        <v>6236</v>
      </c>
      <c r="J4544" s="832" t="s">
        <v>1282</v>
      </c>
      <c r="K4544" s="832" t="s">
        <v>1546</v>
      </c>
      <c r="L4544" s="835">
        <v>59.72</v>
      </c>
      <c r="M4544" s="835">
        <v>1731.88</v>
      </c>
      <c r="N4544" s="832">
        <v>29</v>
      </c>
      <c r="O4544" s="836">
        <v>1.5</v>
      </c>
      <c r="P4544" s="835">
        <v>1731.88</v>
      </c>
      <c r="Q4544" s="837">
        <v>1</v>
      </c>
      <c r="R4544" s="832">
        <v>29</v>
      </c>
      <c r="S4544" s="837">
        <v>1</v>
      </c>
      <c r="T4544" s="836">
        <v>1.5</v>
      </c>
      <c r="U4544" s="838">
        <v>1</v>
      </c>
    </row>
    <row r="4545" spans="1:21" ht="14.4" customHeight="1" x14ac:dyDescent="0.3">
      <c r="A4545" s="831">
        <v>10</v>
      </c>
      <c r="B4545" s="832" t="s">
        <v>2982</v>
      </c>
      <c r="C4545" s="832" t="s">
        <v>3005</v>
      </c>
      <c r="D4545" s="833" t="s">
        <v>6905</v>
      </c>
      <c r="E4545" s="834" t="s">
        <v>3043</v>
      </c>
      <c r="F4545" s="832" t="s">
        <v>2984</v>
      </c>
      <c r="G4545" s="832" t="s">
        <v>3383</v>
      </c>
      <c r="H4545" s="832" t="s">
        <v>689</v>
      </c>
      <c r="I4545" s="832" t="s">
        <v>6237</v>
      </c>
      <c r="J4545" s="832" t="s">
        <v>1280</v>
      </c>
      <c r="K4545" s="832" t="s">
        <v>1546</v>
      </c>
      <c r="L4545" s="835">
        <v>59.72</v>
      </c>
      <c r="M4545" s="835">
        <v>1433.28</v>
      </c>
      <c r="N4545" s="832">
        <v>24</v>
      </c>
      <c r="O4545" s="836">
        <v>0.5</v>
      </c>
      <c r="P4545" s="835">
        <v>1433.28</v>
      </c>
      <c r="Q4545" s="837">
        <v>1</v>
      </c>
      <c r="R4545" s="832">
        <v>24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10</v>
      </c>
      <c r="B4546" s="832" t="s">
        <v>2982</v>
      </c>
      <c r="C4546" s="832" t="s">
        <v>3005</v>
      </c>
      <c r="D4546" s="833" t="s">
        <v>6905</v>
      </c>
      <c r="E4546" s="834" t="s">
        <v>3043</v>
      </c>
      <c r="F4546" s="832" t="s">
        <v>2984</v>
      </c>
      <c r="G4546" s="832" t="s">
        <v>3383</v>
      </c>
      <c r="H4546" s="832" t="s">
        <v>689</v>
      </c>
      <c r="I4546" s="832" t="s">
        <v>5049</v>
      </c>
      <c r="J4546" s="832" t="s">
        <v>1560</v>
      </c>
      <c r="K4546" s="832" t="s">
        <v>2858</v>
      </c>
      <c r="L4546" s="835">
        <v>145.88999999999999</v>
      </c>
      <c r="M4546" s="835">
        <v>52374.509999999987</v>
      </c>
      <c r="N4546" s="832">
        <v>359</v>
      </c>
      <c r="O4546" s="836">
        <v>4.5</v>
      </c>
      <c r="P4546" s="835">
        <v>52374.509999999987</v>
      </c>
      <c r="Q4546" s="837">
        <v>1</v>
      </c>
      <c r="R4546" s="832">
        <v>359</v>
      </c>
      <c r="S4546" s="837">
        <v>1</v>
      </c>
      <c r="T4546" s="836">
        <v>4.5</v>
      </c>
      <c r="U4546" s="838">
        <v>1</v>
      </c>
    </row>
    <row r="4547" spans="1:21" ht="14.4" customHeight="1" x14ac:dyDescent="0.3">
      <c r="A4547" s="831">
        <v>10</v>
      </c>
      <c r="B4547" s="832" t="s">
        <v>2982</v>
      </c>
      <c r="C4547" s="832" t="s">
        <v>3005</v>
      </c>
      <c r="D4547" s="833" t="s">
        <v>6905</v>
      </c>
      <c r="E4547" s="834" t="s">
        <v>3043</v>
      </c>
      <c r="F4547" s="832" t="s">
        <v>2984</v>
      </c>
      <c r="G4547" s="832" t="s">
        <v>3383</v>
      </c>
      <c r="H4547" s="832" t="s">
        <v>689</v>
      </c>
      <c r="I4547" s="832" t="s">
        <v>6238</v>
      </c>
      <c r="J4547" s="832" t="s">
        <v>6239</v>
      </c>
      <c r="K4547" s="832" t="s">
        <v>2858</v>
      </c>
      <c r="L4547" s="835">
        <v>103.08</v>
      </c>
      <c r="M4547" s="835">
        <v>28862.400000000001</v>
      </c>
      <c r="N4547" s="832">
        <v>280</v>
      </c>
      <c r="O4547" s="836">
        <v>5</v>
      </c>
      <c r="P4547" s="835">
        <v>28656.240000000002</v>
      </c>
      <c r="Q4547" s="837">
        <v>0.99285714285714288</v>
      </c>
      <c r="R4547" s="832">
        <v>278</v>
      </c>
      <c r="S4547" s="837">
        <v>0.99285714285714288</v>
      </c>
      <c r="T4547" s="836">
        <v>4.5</v>
      </c>
      <c r="U4547" s="838">
        <v>0.9</v>
      </c>
    </row>
    <row r="4548" spans="1:21" ht="14.4" customHeight="1" x14ac:dyDescent="0.3">
      <c r="A4548" s="831">
        <v>10</v>
      </c>
      <c r="B4548" s="832" t="s">
        <v>2982</v>
      </c>
      <c r="C4548" s="832" t="s">
        <v>3005</v>
      </c>
      <c r="D4548" s="833" t="s">
        <v>6905</v>
      </c>
      <c r="E4548" s="834" t="s">
        <v>3043</v>
      </c>
      <c r="F4548" s="832" t="s">
        <v>2984</v>
      </c>
      <c r="G4548" s="832" t="s">
        <v>3383</v>
      </c>
      <c r="H4548" s="832" t="s">
        <v>689</v>
      </c>
      <c r="I4548" s="832" t="s">
        <v>5848</v>
      </c>
      <c r="J4548" s="832" t="s">
        <v>5849</v>
      </c>
      <c r="K4548" s="832" t="s">
        <v>972</v>
      </c>
      <c r="L4548" s="835">
        <v>1614.9</v>
      </c>
      <c r="M4548" s="835">
        <v>16149</v>
      </c>
      <c r="N4548" s="832">
        <v>10</v>
      </c>
      <c r="O4548" s="836">
        <v>1</v>
      </c>
      <c r="P4548" s="835">
        <v>16149</v>
      </c>
      <c r="Q4548" s="837">
        <v>1</v>
      </c>
      <c r="R4548" s="832">
        <v>10</v>
      </c>
      <c r="S4548" s="837">
        <v>1</v>
      </c>
      <c r="T4548" s="836">
        <v>1</v>
      </c>
      <c r="U4548" s="838">
        <v>1</v>
      </c>
    </row>
    <row r="4549" spans="1:21" ht="14.4" customHeight="1" x14ac:dyDescent="0.3">
      <c r="A4549" s="831">
        <v>10</v>
      </c>
      <c r="B4549" s="832" t="s">
        <v>2982</v>
      </c>
      <c r="C4549" s="832" t="s">
        <v>3005</v>
      </c>
      <c r="D4549" s="833" t="s">
        <v>6905</v>
      </c>
      <c r="E4549" s="834" t="s">
        <v>3043</v>
      </c>
      <c r="F4549" s="832" t="s">
        <v>2984</v>
      </c>
      <c r="G4549" s="832" t="s">
        <v>3383</v>
      </c>
      <c r="H4549" s="832" t="s">
        <v>689</v>
      </c>
      <c r="I4549" s="832" t="s">
        <v>2738</v>
      </c>
      <c r="J4549" s="832" t="s">
        <v>2739</v>
      </c>
      <c r="K4549" s="832" t="s">
        <v>2740</v>
      </c>
      <c r="L4549" s="835">
        <v>84.89</v>
      </c>
      <c r="M4549" s="835">
        <v>1697.8</v>
      </c>
      <c r="N4549" s="832">
        <v>20</v>
      </c>
      <c r="O4549" s="836">
        <v>3.5</v>
      </c>
      <c r="P4549" s="835">
        <v>1358.24</v>
      </c>
      <c r="Q4549" s="837">
        <v>0.8</v>
      </c>
      <c r="R4549" s="832">
        <v>16</v>
      </c>
      <c r="S4549" s="837">
        <v>0.8</v>
      </c>
      <c r="T4549" s="836">
        <v>2.5</v>
      </c>
      <c r="U4549" s="838">
        <v>0.7142857142857143</v>
      </c>
    </row>
    <row r="4550" spans="1:21" ht="14.4" customHeight="1" x14ac:dyDescent="0.3">
      <c r="A4550" s="831">
        <v>10</v>
      </c>
      <c r="B4550" s="832" t="s">
        <v>2982</v>
      </c>
      <c r="C4550" s="832" t="s">
        <v>3005</v>
      </c>
      <c r="D4550" s="833" t="s">
        <v>6905</v>
      </c>
      <c r="E4550" s="834" t="s">
        <v>3043</v>
      </c>
      <c r="F4550" s="832" t="s">
        <v>2984</v>
      </c>
      <c r="G4550" s="832" t="s">
        <v>3383</v>
      </c>
      <c r="H4550" s="832" t="s">
        <v>689</v>
      </c>
      <c r="I4550" s="832" t="s">
        <v>2948</v>
      </c>
      <c r="J4550" s="832" t="s">
        <v>2302</v>
      </c>
      <c r="K4550" s="832" t="s">
        <v>2740</v>
      </c>
      <c r="L4550" s="835">
        <v>84.89</v>
      </c>
      <c r="M4550" s="835">
        <v>5602.74</v>
      </c>
      <c r="N4550" s="832">
        <v>66</v>
      </c>
      <c r="O4550" s="836">
        <v>6.5</v>
      </c>
      <c r="P4550" s="835">
        <v>2546.6999999999998</v>
      </c>
      <c r="Q4550" s="837">
        <v>0.45454545454545453</v>
      </c>
      <c r="R4550" s="832">
        <v>30</v>
      </c>
      <c r="S4550" s="837">
        <v>0.45454545454545453</v>
      </c>
      <c r="T4550" s="836">
        <v>3.5</v>
      </c>
      <c r="U4550" s="838">
        <v>0.53846153846153844</v>
      </c>
    </row>
    <row r="4551" spans="1:21" ht="14.4" customHeight="1" x14ac:dyDescent="0.3">
      <c r="A4551" s="831">
        <v>10</v>
      </c>
      <c r="B4551" s="832" t="s">
        <v>2982</v>
      </c>
      <c r="C4551" s="832" t="s">
        <v>3005</v>
      </c>
      <c r="D4551" s="833" t="s">
        <v>6905</v>
      </c>
      <c r="E4551" s="834" t="s">
        <v>3043</v>
      </c>
      <c r="F4551" s="832" t="s">
        <v>2984</v>
      </c>
      <c r="G4551" s="832" t="s">
        <v>3383</v>
      </c>
      <c r="H4551" s="832" t="s">
        <v>689</v>
      </c>
      <c r="I4551" s="832" t="s">
        <v>2555</v>
      </c>
      <c r="J4551" s="832" t="s">
        <v>986</v>
      </c>
      <c r="K4551" s="832" t="s">
        <v>2552</v>
      </c>
      <c r="L4551" s="835">
        <v>324.7</v>
      </c>
      <c r="M4551" s="835">
        <v>13637.4</v>
      </c>
      <c r="N4551" s="832">
        <v>42</v>
      </c>
      <c r="O4551" s="836">
        <v>5</v>
      </c>
      <c r="P4551" s="835">
        <v>7143.4</v>
      </c>
      <c r="Q4551" s="837">
        <v>0.52380952380952384</v>
      </c>
      <c r="R4551" s="832">
        <v>22</v>
      </c>
      <c r="S4551" s="837">
        <v>0.52380952380952384</v>
      </c>
      <c r="T4551" s="836">
        <v>3</v>
      </c>
      <c r="U4551" s="838">
        <v>0.6</v>
      </c>
    </row>
    <row r="4552" spans="1:21" ht="14.4" customHeight="1" x14ac:dyDescent="0.3">
      <c r="A4552" s="831">
        <v>10</v>
      </c>
      <c r="B4552" s="832" t="s">
        <v>2982</v>
      </c>
      <c r="C4552" s="832" t="s">
        <v>3005</v>
      </c>
      <c r="D4552" s="833" t="s">
        <v>6905</v>
      </c>
      <c r="E4552" s="834" t="s">
        <v>3043</v>
      </c>
      <c r="F4552" s="832" t="s">
        <v>2984</v>
      </c>
      <c r="G4552" s="832" t="s">
        <v>3383</v>
      </c>
      <c r="H4552" s="832" t="s">
        <v>630</v>
      </c>
      <c r="I4552" s="832" t="s">
        <v>3930</v>
      </c>
      <c r="J4552" s="832" t="s">
        <v>3931</v>
      </c>
      <c r="K4552" s="832" t="s">
        <v>1279</v>
      </c>
      <c r="L4552" s="835">
        <v>1614.9</v>
      </c>
      <c r="M4552" s="835">
        <v>245464.8</v>
      </c>
      <c r="N4552" s="832">
        <v>152</v>
      </c>
      <c r="O4552" s="836">
        <v>15.5</v>
      </c>
      <c r="P4552" s="835">
        <v>83974.8</v>
      </c>
      <c r="Q4552" s="837">
        <v>0.34210526315789475</v>
      </c>
      <c r="R4552" s="832">
        <v>52</v>
      </c>
      <c r="S4552" s="837">
        <v>0.34210526315789475</v>
      </c>
      <c r="T4552" s="836">
        <v>5.5</v>
      </c>
      <c r="U4552" s="838">
        <v>0.35483870967741937</v>
      </c>
    </row>
    <row r="4553" spans="1:21" ht="14.4" customHeight="1" x14ac:dyDescent="0.3">
      <c r="A4553" s="831">
        <v>10</v>
      </c>
      <c r="B4553" s="832" t="s">
        <v>2982</v>
      </c>
      <c r="C4553" s="832" t="s">
        <v>3005</v>
      </c>
      <c r="D4553" s="833" t="s">
        <v>6905</v>
      </c>
      <c r="E4553" s="834" t="s">
        <v>3043</v>
      </c>
      <c r="F4553" s="832" t="s">
        <v>2984</v>
      </c>
      <c r="G4553" s="832" t="s">
        <v>3383</v>
      </c>
      <c r="H4553" s="832" t="s">
        <v>689</v>
      </c>
      <c r="I4553" s="832" t="s">
        <v>4965</v>
      </c>
      <c r="J4553" s="832" t="s">
        <v>4966</v>
      </c>
      <c r="K4553" s="832" t="s">
        <v>2740</v>
      </c>
      <c r="L4553" s="835">
        <v>84.89</v>
      </c>
      <c r="M4553" s="835">
        <v>1867.58</v>
      </c>
      <c r="N4553" s="832">
        <v>22</v>
      </c>
      <c r="O4553" s="836">
        <v>3</v>
      </c>
      <c r="P4553" s="835">
        <v>1188.46</v>
      </c>
      <c r="Q4553" s="837">
        <v>0.63636363636363635</v>
      </c>
      <c r="R4553" s="832">
        <v>14</v>
      </c>
      <c r="S4553" s="837">
        <v>0.63636363636363635</v>
      </c>
      <c r="T4553" s="836">
        <v>2</v>
      </c>
      <c r="U4553" s="838">
        <v>0.66666666666666663</v>
      </c>
    </row>
    <row r="4554" spans="1:21" ht="14.4" customHeight="1" x14ac:dyDescent="0.3">
      <c r="A4554" s="831">
        <v>10</v>
      </c>
      <c r="B4554" s="832" t="s">
        <v>2982</v>
      </c>
      <c r="C4554" s="832" t="s">
        <v>3005</v>
      </c>
      <c r="D4554" s="833" t="s">
        <v>6905</v>
      </c>
      <c r="E4554" s="834" t="s">
        <v>3043</v>
      </c>
      <c r="F4554" s="832" t="s">
        <v>2984</v>
      </c>
      <c r="G4554" s="832" t="s">
        <v>3383</v>
      </c>
      <c r="H4554" s="832" t="s">
        <v>689</v>
      </c>
      <c r="I4554" s="832" t="s">
        <v>2859</v>
      </c>
      <c r="J4554" s="832" t="s">
        <v>2058</v>
      </c>
      <c r="K4554" s="832" t="s">
        <v>2740</v>
      </c>
      <c r="L4554" s="835">
        <v>84.89</v>
      </c>
      <c r="M4554" s="835">
        <v>9507.6799999999985</v>
      </c>
      <c r="N4554" s="832">
        <v>112</v>
      </c>
      <c r="O4554" s="836">
        <v>10.5</v>
      </c>
      <c r="P4554" s="835">
        <v>7045.869999999999</v>
      </c>
      <c r="Q4554" s="837">
        <v>0.7410714285714286</v>
      </c>
      <c r="R4554" s="832">
        <v>83</v>
      </c>
      <c r="S4554" s="837">
        <v>0.7410714285714286</v>
      </c>
      <c r="T4554" s="836">
        <v>8</v>
      </c>
      <c r="U4554" s="838">
        <v>0.76190476190476186</v>
      </c>
    </row>
    <row r="4555" spans="1:21" ht="14.4" customHeight="1" x14ac:dyDescent="0.3">
      <c r="A4555" s="831">
        <v>10</v>
      </c>
      <c r="B4555" s="832" t="s">
        <v>2982</v>
      </c>
      <c r="C4555" s="832" t="s">
        <v>3005</v>
      </c>
      <c r="D4555" s="833" t="s">
        <v>6905</v>
      </c>
      <c r="E4555" s="834" t="s">
        <v>3043</v>
      </c>
      <c r="F4555" s="832" t="s">
        <v>2984</v>
      </c>
      <c r="G4555" s="832" t="s">
        <v>3383</v>
      </c>
      <c r="H4555" s="832" t="s">
        <v>689</v>
      </c>
      <c r="I4555" s="832" t="s">
        <v>2556</v>
      </c>
      <c r="J4555" s="832" t="s">
        <v>965</v>
      </c>
      <c r="K4555" s="832" t="s">
        <v>1279</v>
      </c>
      <c r="L4555" s="835">
        <v>1614.9</v>
      </c>
      <c r="M4555" s="835">
        <v>206707.19999999998</v>
      </c>
      <c r="N4555" s="832">
        <v>128</v>
      </c>
      <c r="O4555" s="836">
        <v>13</v>
      </c>
      <c r="P4555" s="835">
        <v>148570.79999999999</v>
      </c>
      <c r="Q4555" s="837">
        <v>0.71875</v>
      </c>
      <c r="R4555" s="832">
        <v>92</v>
      </c>
      <c r="S4555" s="837">
        <v>0.71875</v>
      </c>
      <c r="T4555" s="836">
        <v>8</v>
      </c>
      <c r="U4555" s="838">
        <v>0.61538461538461542</v>
      </c>
    </row>
    <row r="4556" spans="1:21" ht="14.4" customHeight="1" x14ac:dyDescent="0.3">
      <c r="A4556" s="831">
        <v>10</v>
      </c>
      <c r="B4556" s="832" t="s">
        <v>2982</v>
      </c>
      <c r="C4556" s="832" t="s">
        <v>3005</v>
      </c>
      <c r="D4556" s="833" t="s">
        <v>6905</v>
      </c>
      <c r="E4556" s="834" t="s">
        <v>3043</v>
      </c>
      <c r="F4556" s="832" t="s">
        <v>2984</v>
      </c>
      <c r="G4556" s="832" t="s">
        <v>3383</v>
      </c>
      <c r="H4556" s="832" t="s">
        <v>689</v>
      </c>
      <c r="I4556" s="832" t="s">
        <v>2734</v>
      </c>
      <c r="J4556" s="832" t="s">
        <v>1553</v>
      </c>
      <c r="K4556" s="832" t="s">
        <v>1552</v>
      </c>
      <c r="L4556" s="835">
        <v>129.51</v>
      </c>
      <c r="M4556" s="835">
        <v>5957.4599999999991</v>
      </c>
      <c r="N4556" s="832">
        <v>46</v>
      </c>
      <c r="O4556" s="836">
        <v>3.5</v>
      </c>
      <c r="P4556" s="835">
        <v>5180.3999999999996</v>
      </c>
      <c r="Q4556" s="837">
        <v>0.86956521739130443</v>
      </c>
      <c r="R4556" s="832">
        <v>40</v>
      </c>
      <c r="S4556" s="837">
        <v>0.86956521739130432</v>
      </c>
      <c r="T4556" s="836">
        <v>2.5</v>
      </c>
      <c r="U4556" s="838">
        <v>0.7142857142857143</v>
      </c>
    </row>
    <row r="4557" spans="1:21" ht="14.4" customHeight="1" x14ac:dyDescent="0.3">
      <c r="A4557" s="831">
        <v>10</v>
      </c>
      <c r="B4557" s="832" t="s">
        <v>2982</v>
      </c>
      <c r="C4557" s="832" t="s">
        <v>3005</v>
      </c>
      <c r="D4557" s="833" t="s">
        <v>6905</v>
      </c>
      <c r="E4557" s="834" t="s">
        <v>3043</v>
      </c>
      <c r="F4557" s="832" t="s">
        <v>2984</v>
      </c>
      <c r="G4557" s="832" t="s">
        <v>3383</v>
      </c>
      <c r="H4557" s="832" t="s">
        <v>689</v>
      </c>
      <c r="I4557" s="832" t="s">
        <v>2737</v>
      </c>
      <c r="J4557" s="832" t="s">
        <v>1551</v>
      </c>
      <c r="K4557" s="832" t="s">
        <v>1552</v>
      </c>
      <c r="L4557" s="835">
        <v>127.34</v>
      </c>
      <c r="M4557" s="835">
        <v>636.70000000000005</v>
      </c>
      <c r="N4557" s="832">
        <v>5</v>
      </c>
      <c r="O4557" s="836">
        <v>0.5</v>
      </c>
      <c r="P4557" s="835">
        <v>636.70000000000005</v>
      </c>
      <c r="Q4557" s="837">
        <v>1</v>
      </c>
      <c r="R4557" s="832">
        <v>5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10</v>
      </c>
      <c r="B4558" s="832" t="s">
        <v>2982</v>
      </c>
      <c r="C4558" s="832" t="s">
        <v>3005</v>
      </c>
      <c r="D4558" s="833" t="s">
        <v>6905</v>
      </c>
      <c r="E4558" s="834" t="s">
        <v>3043</v>
      </c>
      <c r="F4558" s="832" t="s">
        <v>2984</v>
      </c>
      <c r="G4558" s="832" t="s">
        <v>3383</v>
      </c>
      <c r="H4558" s="832" t="s">
        <v>689</v>
      </c>
      <c r="I4558" s="832" t="s">
        <v>6240</v>
      </c>
      <c r="J4558" s="832" t="s">
        <v>6241</v>
      </c>
      <c r="K4558" s="832" t="s">
        <v>2858</v>
      </c>
      <c r="L4558" s="835">
        <v>79.17</v>
      </c>
      <c r="M4558" s="835">
        <v>15834</v>
      </c>
      <c r="N4558" s="832">
        <v>200</v>
      </c>
      <c r="O4558" s="836">
        <v>4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10</v>
      </c>
      <c r="B4559" s="832" t="s">
        <v>2982</v>
      </c>
      <c r="C4559" s="832" t="s">
        <v>3005</v>
      </c>
      <c r="D4559" s="833" t="s">
        <v>6905</v>
      </c>
      <c r="E4559" s="834" t="s">
        <v>3043</v>
      </c>
      <c r="F4559" s="832" t="s">
        <v>2984</v>
      </c>
      <c r="G4559" s="832" t="s">
        <v>3383</v>
      </c>
      <c r="H4559" s="832" t="s">
        <v>689</v>
      </c>
      <c r="I4559" s="832" t="s">
        <v>3841</v>
      </c>
      <c r="J4559" s="832" t="s">
        <v>3842</v>
      </c>
      <c r="K4559" s="832" t="s">
        <v>3582</v>
      </c>
      <c r="L4559" s="835">
        <v>194.26</v>
      </c>
      <c r="M4559" s="835">
        <v>1165.56</v>
      </c>
      <c r="N4559" s="832">
        <v>6</v>
      </c>
      <c r="O4559" s="836">
        <v>1</v>
      </c>
      <c r="P4559" s="835">
        <v>1165.56</v>
      </c>
      <c r="Q4559" s="837">
        <v>1</v>
      </c>
      <c r="R4559" s="832">
        <v>6</v>
      </c>
      <c r="S4559" s="837">
        <v>1</v>
      </c>
      <c r="T4559" s="836">
        <v>1</v>
      </c>
      <c r="U4559" s="838">
        <v>1</v>
      </c>
    </row>
    <row r="4560" spans="1:21" ht="14.4" customHeight="1" x14ac:dyDescent="0.3">
      <c r="A4560" s="831">
        <v>10</v>
      </c>
      <c r="B4560" s="832" t="s">
        <v>2982</v>
      </c>
      <c r="C4560" s="832" t="s">
        <v>3005</v>
      </c>
      <c r="D4560" s="833" t="s">
        <v>6905</v>
      </c>
      <c r="E4560" s="834" t="s">
        <v>3043</v>
      </c>
      <c r="F4560" s="832" t="s">
        <v>2984</v>
      </c>
      <c r="G4560" s="832" t="s">
        <v>3383</v>
      </c>
      <c r="H4560" s="832" t="s">
        <v>689</v>
      </c>
      <c r="I4560" s="832" t="s">
        <v>2787</v>
      </c>
      <c r="J4560" s="832" t="s">
        <v>1643</v>
      </c>
      <c r="K4560" s="832" t="s">
        <v>1546</v>
      </c>
      <c r="L4560" s="835">
        <v>72.27</v>
      </c>
      <c r="M4560" s="835">
        <v>102767.94</v>
      </c>
      <c r="N4560" s="832">
        <v>1422</v>
      </c>
      <c r="O4560" s="836">
        <v>21.5</v>
      </c>
      <c r="P4560" s="835">
        <v>78918.84</v>
      </c>
      <c r="Q4560" s="837">
        <v>0.76793248945147674</v>
      </c>
      <c r="R4560" s="832">
        <v>1092</v>
      </c>
      <c r="S4560" s="837">
        <v>0.76793248945147674</v>
      </c>
      <c r="T4560" s="836">
        <v>17</v>
      </c>
      <c r="U4560" s="838">
        <v>0.79069767441860461</v>
      </c>
    </row>
    <row r="4561" spans="1:21" ht="14.4" customHeight="1" x14ac:dyDescent="0.3">
      <c r="A4561" s="831">
        <v>10</v>
      </c>
      <c r="B4561" s="832" t="s">
        <v>2982</v>
      </c>
      <c r="C4561" s="832" t="s">
        <v>3005</v>
      </c>
      <c r="D4561" s="833" t="s">
        <v>6905</v>
      </c>
      <c r="E4561" s="834" t="s">
        <v>3043</v>
      </c>
      <c r="F4561" s="832" t="s">
        <v>2984</v>
      </c>
      <c r="G4561" s="832" t="s">
        <v>3383</v>
      </c>
      <c r="H4561" s="832" t="s">
        <v>689</v>
      </c>
      <c r="I4561" s="832" t="s">
        <v>2949</v>
      </c>
      <c r="J4561" s="832" t="s">
        <v>2297</v>
      </c>
      <c r="K4561" s="832" t="s">
        <v>1546</v>
      </c>
      <c r="L4561" s="835">
        <v>72.27</v>
      </c>
      <c r="M4561" s="835">
        <v>36568.620000000003</v>
      </c>
      <c r="N4561" s="832">
        <v>506</v>
      </c>
      <c r="O4561" s="836">
        <v>9.5</v>
      </c>
      <c r="P4561" s="835">
        <v>31365.18</v>
      </c>
      <c r="Q4561" s="837">
        <v>0.85770750988142286</v>
      </c>
      <c r="R4561" s="832">
        <v>434</v>
      </c>
      <c r="S4561" s="837">
        <v>0.85770750988142297</v>
      </c>
      <c r="T4561" s="836">
        <v>8</v>
      </c>
      <c r="U4561" s="838">
        <v>0.84210526315789469</v>
      </c>
    </row>
    <row r="4562" spans="1:21" ht="14.4" customHeight="1" x14ac:dyDescent="0.3">
      <c r="A4562" s="831">
        <v>10</v>
      </c>
      <c r="B4562" s="832" t="s">
        <v>2982</v>
      </c>
      <c r="C4562" s="832" t="s">
        <v>3005</v>
      </c>
      <c r="D4562" s="833" t="s">
        <v>6905</v>
      </c>
      <c r="E4562" s="834" t="s">
        <v>3043</v>
      </c>
      <c r="F4562" s="832" t="s">
        <v>2984</v>
      </c>
      <c r="G4562" s="832" t="s">
        <v>3383</v>
      </c>
      <c r="H4562" s="832" t="s">
        <v>630</v>
      </c>
      <c r="I4562" s="832" t="s">
        <v>6242</v>
      </c>
      <c r="J4562" s="832" t="s">
        <v>6243</v>
      </c>
      <c r="K4562" s="832" t="s">
        <v>6244</v>
      </c>
      <c r="L4562" s="835">
        <v>35.619999999999997</v>
      </c>
      <c r="M4562" s="835">
        <v>2137.1999999999998</v>
      </c>
      <c r="N4562" s="832">
        <v>60</v>
      </c>
      <c r="O4562" s="836">
        <v>1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10</v>
      </c>
      <c r="B4563" s="832" t="s">
        <v>2982</v>
      </c>
      <c r="C4563" s="832" t="s">
        <v>3005</v>
      </c>
      <c r="D4563" s="833" t="s">
        <v>6905</v>
      </c>
      <c r="E4563" s="834" t="s">
        <v>3043</v>
      </c>
      <c r="F4563" s="832" t="s">
        <v>2984</v>
      </c>
      <c r="G4563" s="832" t="s">
        <v>3383</v>
      </c>
      <c r="H4563" s="832" t="s">
        <v>689</v>
      </c>
      <c r="I4563" s="832" t="s">
        <v>2788</v>
      </c>
      <c r="J4563" s="832" t="s">
        <v>1697</v>
      </c>
      <c r="K4563" s="832" t="s">
        <v>1546</v>
      </c>
      <c r="L4563" s="835">
        <v>72.27</v>
      </c>
      <c r="M4563" s="835">
        <v>64103.489999999991</v>
      </c>
      <c r="N4563" s="832">
        <v>887</v>
      </c>
      <c r="O4563" s="836">
        <v>16.5</v>
      </c>
      <c r="P4563" s="835">
        <v>42277.95</v>
      </c>
      <c r="Q4563" s="837">
        <v>0.6595264937993236</v>
      </c>
      <c r="R4563" s="832">
        <v>585</v>
      </c>
      <c r="S4563" s="837">
        <v>0.6595264937993236</v>
      </c>
      <c r="T4563" s="836">
        <v>12</v>
      </c>
      <c r="U4563" s="838">
        <v>0.72727272727272729</v>
      </c>
    </row>
    <row r="4564" spans="1:21" ht="14.4" customHeight="1" x14ac:dyDescent="0.3">
      <c r="A4564" s="831">
        <v>10</v>
      </c>
      <c r="B4564" s="832" t="s">
        <v>2982</v>
      </c>
      <c r="C4564" s="832" t="s">
        <v>3005</v>
      </c>
      <c r="D4564" s="833" t="s">
        <v>6905</v>
      </c>
      <c r="E4564" s="834" t="s">
        <v>3043</v>
      </c>
      <c r="F4564" s="832" t="s">
        <v>2984</v>
      </c>
      <c r="G4564" s="832" t="s">
        <v>3383</v>
      </c>
      <c r="H4564" s="832" t="s">
        <v>689</v>
      </c>
      <c r="I4564" s="832" t="s">
        <v>3932</v>
      </c>
      <c r="J4564" s="832" t="s">
        <v>2061</v>
      </c>
      <c r="K4564" s="832" t="s">
        <v>1281</v>
      </c>
      <c r="L4564" s="835">
        <v>129.51</v>
      </c>
      <c r="M4564" s="835">
        <v>4144.32</v>
      </c>
      <c r="N4564" s="832">
        <v>32</v>
      </c>
      <c r="O4564" s="836">
        <v>3.5</v>
      </c>
      <c r="P4564" s="835">
        <v>2978.7299999999996</v>
      </c>
      <c r="Q4564" s="837">
        <v>0.71875</v>
      </c>
      <c r="R4564" s="832">
        <v>23</v>
      </c>
      <c r="S4564" s="837">
        <v>0.71875</v>
      </c>
      <c r="T4564" s="836">
        <v>2.5</v>
      </c>
      <c r="U4564" s="838">
        <v>0.7142857142857143</v>
      </c>
    </row>
    <row r="4565" spans="1:21" ht="14.4" customHeight="1" x14ac:dyDescent="0.3">
      <c r="A4565" s="831">
        <v>10</v>
      </c>
      <c r="B4565" s="832" t="s">
        <v>2982</v>
      </c>
      <c r="C4565" s="832" t="s">
        <v>3005</v>
      </c>
      <c r="D4565" s="833" t="s">
        <v>6905</v>
      </c>
      <c r="E4565" s="834" t="s">
        <v>3043</v>
      </c>
      <c r="F4565" s="832" t="s">
        <v>2984</v>
      </c>
      <c r="G4565" s="832" t="s">
        <v>3383</v>
      </c>
      <c r="H4565" s="832" t="s">
        <v>689</v>
      </c>
      <c r="I4565" s="832" t="s">
        <v>3933</v>
      </c>
      <c r="J4565" s="832" t="s">
        <v>3934</v>
      </c>
      <c r="K4565" s="832" t="s">
        <v>1546</v>
      </c>
      <c r="L4565" s="835">
        <v>72.27</v>
      </c>
      <c r="M4565" s="835">
        <v>52901.639999999992</v>
      </c>
      <c r="N4565" s="832">
        <v>732</v>
      </c>
      <c r="O4565" s="836">
        <v>16.5</v>
      </c>
      <c r="P4565" s="835">
        <v>44807.399999999994</v>
      </c>
      <c r="Q4565" s="837">
        <v>0.84699453551912574</v>
      </c>
      <c r="R4565" s="832">
        <v>620</v>
      </c>
      <c r="S4565" s="837">
        <v>0.84699453551912574</v>
      </c>
      <c r="T4565" s="836">
        <v>13</v>
      </c>
      <c r="U4565" s="838">
        <v>0.78787878787878785</v>
      </c>
    </row>
    <row r="4566" spans="1:21" ht="14.4" customHeight="1" x14ac:dyDescent="0.3">
      <c r="A4566" s="831">
        <v>10</v>
      </c>
      <c r="B4566" s="832" t="s">
        <v>2982</v>
      </c>
      <c r="C4566" s="832" t="s">
        <v>3005</v>
      </c>
      <c r="D4566" s="833" t="s">
        <v>6905</v>
      </c>
      <c r="E4566" s="834" t="s">
        <v>3043</v>
      </c>
      <c r="F4566" s="832" t="s">
        <v>2984</v>
      </c>
      <c r="G4566" s="832" t="s">
        <v>3383</v>
      </c>
      <c r="H4566" s="832" t="s">
        <v>689</v>
      </c>
      <c r="I4566" s="832" t="s">
        <v>2636</v>
      </c>
      <c r="J4566" s="832" t="s">
        <v>1284</v>
      </c>
      <c r="K4566" s="832" t="s">
        <v>1281</v>
      </c>
      <c r="L4566" s="835">
        <v>129.51</v>
      </c>
      <c r="M4566" s="835">
        <v>19556.009999999998</v>
      </c>
      <c r="N4566" s="832">
        <v>151</v>
      </c>
      <c r="O4566" s="836">
        <v>11</v>
      </c>
      <c r="P4566" s="835">
        <v>12691.98</v>
      </c>
      <c r="Q4566" s="837">
        <v>0.64900662251655628</v>
      </c>
      <c r="R4566" s="832">
        <v>98</v>
      </c>
      <c r="S4566" s="837">
        <v>0.64900662251655628</v>
      </c>
      <c r="T4566" s="836">
        <v>6.5</v>
      </c>
      <c r="U4566" s="838">
        <v>0.59090909090909094</v>
      </c>
    </row>
    <row r="4567" spans="1:21" ht="14.4" customHeight="1" x14ac:dyDescent="0.3">
      <c r="A4567" s="831">
        <v>10</v>
      </c>
      <c r="B4567" s="832" t="s">
        <v>2982</v>
      </c>
      <c r="C4567" s="832" t="s">
        <v>3005</v>
      </c>
      <c r="D4567" s="833" t="s">
        <v>6905</v>
      </c>
      <c r="E4567" s="834" t="s">
        <v>3043</v>
      </c>
      <c r="F4567" s="832" t="s">
        <v>2984</v>
      </c>
      <c r="G4567" s="832" t="s">
        <v>3383</v>
      </c>
      <c r="H4567" s="832" t="s">
        <v>689</v>
      </c>
      <c r="I4567" s="832" t="s">
        <v>2637</v>
      </c>
      <c r="J4567" s="832" t="s">
        <v>1283</v>
      </c>
      <c r="K4567" s="832" t="s">
        <v>1281</v>
      </c>
      <c r="L4567" s="835">
        <v>130.38999999999999</v>
      </c>
      <c r="M4567" s="835">
        <v>70410.600000000006</v>
      </c>
      <c r="N4567" s="832">
        <v>540</v>
      </c>
      <c r="O4567" s="836">
        <v>31.5</v>
      </c>
      <c r="P4567" s="835">
        <v>37030.76</v>
      </c>
      <c r="Q4567" s="837">
        <v>0.52592592592592591</v>
      </c>
      <c r="R4567" s="832">
        <v>284</v>
      </c>
      <c r="S4567" s="837">
        <v>0.52592592592592591</v>
      </c>
      <c r="T4567" s="836">
        <v>18</v>
      </c>
      <c r="U4567" s="838">
        <v>0.5714285714285714</v>
      </c>
    </row>
    <row r="4568" spans="1:21" ht="14.4" customHeight="1" x14ac:dyDescent="0.3">
      <c r="A4568" s="831">
        <v>10</v>
      </c>
      <c r="B4568" s="832" t="s">
        <v>2982</v>
      </c>
      <c r="C4568" s="832" t="s">
        <v>3005</v>
      </c>
      <c r="D4568" s="833" t="s">
        <v>6905</v>
      </c>
      <c r="E4568" s="834" t="s">
        <v>3043</v>
      </c>
      <c r="F4568" s="832" t="s">
        <v>2984</v>
      </c>
      <c r="G4568" s="832" t="s">
        <v>3383</v>
      </c>
      <c r="H4568" s="832" t="s">
        <v>689</v>
      </c>
      <c r="I4568" s="832" t="s">
        <v>2950</v>
      </c>
      <c r="J4568" s="832" t="s">
        <v>2298</v>
      </c>
      <c r="K4568" s="832" t="s">
        <v>1546</v>
      </c>
      <c r="L4568" s="835">
        <v>72.27</v>
      </c>
      <c r="M4568" s="835">
        <v>58610.969999999987</v>
      </c>
      <c r="N4568" s="832">
        <v>811</v>
      </c>
      <c r="O4568" s="836">
        <v>13</v>
      </c>
      <c r="P4568" s="835">
        <v>43940.159999999989</v>
      </c>
      <c r="Q4568" s="837">
        <v>0.74969173859432803</v>
      </c>
      <c r="R4568" s="832">
        <v>608</v>
      </c>
      <c r="S4568" s="837">
        <v>0.74969173859432803</v>
      </c>
      <c r="T4568" s="836">
        <v>8.5</v>
      </c>
      <c r="U4568" s="838">
        <v>0.65384615384615385</v>
      </c>
    </row>
    <row r="4569" spans="1:21" ht="14.4" customHeight="1" x14ac:dyDescent="0.3">
      <c r="A4569" s="831">
        <v>10</v>
      </c>
      <c r="B4569" s="832" t="s">
        <v>2982</v>
      </c>
      <c r="C4569" s="832" t="s">
        <v>3005</v>
      </c>
      <c r="D4569" s="833" t="s">
        <v>6905</v>
      </c>
      <c r="E4569" s="834" t="s">
        <v>3043</v>
      </c>
      <c r="F4569" s="832" t="s">
        <v>2984</v>
      </c>
      <c r="G4569" s="832" t="s">
        <v>3383</v>
      </c>
      <c r="H4569" s="832" t="s">
        <v>689</v>
      </c>
      <c r="I4569" s="832" t="s">
        <v>2559</v>
      </c>
      <c r="J4569" s="832" t="s">
        <v>958</v>
      </c>
      <c r="K4569" s="832" t="s">
        <v>2558</v>
      </c>
      <c r="L4569" s="835">
        <v>135.54</v>
      </c>
      <c r="M4569" s="835">
        <v>6641.4599999999991</v>
      </c>
      <c r="N4569" s="832">
        <v>49</v>
      </c>
      <c r="O4569" s="836">
        <v>4</v>
      </c>
      <c r="P4569" s="835">
        <v>3659.5799999999995</v>
      </c>
      <c r="Q4569" s="837">
        <v>0.55102040816326525</v>
      </c>
      <c r="R4569" s="832">
        <v>27</v>
      </c>
      <c r="S4569" s="837">
        <v>0.55102040816326525</v>
      </c>
      <c r="T4569" s="836">
        <v>2</v>
      </c>
      <c r="U4569" s="838">
        <v>0.5</v>
      </c>
    </row>
    <row r="4570" spans="1:21" ht="14.4" customHeight="1" x14ac:dyDescent="0.3">
      <c r="A4570" s="831">
        <v>10</v>
      </c>
      <c r="B4570" s="832" t="s">
        <v>2982</v>
      </c>
      <c r="C4570" s="832" t="s">
        <v>3005</v>
      </c>
      <c r="D4570" s="833" t="s">
        <v>6905</v>
      </c>
      <c r="E4570" s="834" t="s">
        <v>3043</v>
      </c>
      <c r="F4570" s="832" t="s">
        <v>2984</v>
      </c>
      <c r="G4570" s="832" t="s">
        <v>3383</v>
      </c>
      <c r="H4570" s="832" t="s">
        <v>689</v>
      </c>
      <c r="I4570" s="832" t="s">
        <v>2557</v>
      </c>
      <c r="J4570" s="832" t="s">
        <v>956</v>
      </c>
      <c r="K4570" s="832" t="s">
        <v>2558</v>
      </c>
      <c r="L4570" s="835">
        <v>135.54</v>
      </c>
      <c r="M4570" s="835">
        <v>18840.060000000001</v>
      </c>
      <c r="N4570" s="832">
        <v>139</v>
      </c>
      <c r="O4570" s="836">
        <v>11.5</v>
      </c>
      <c r="P4570" s="835">
        <v>12198.600000000002</v>
      </c>
      <c r="Q4570" s="837">
        <v>0.64748201438848929</v>
      </c>
      <c r="R4570" s="832">
        <v>90</v>
      </c>
      <c r="S4570" s="837">
        <v>0.64748201438848918</v>
      </c>
      <c r="T4570" s="836">
        <v>6.5</v>
      </c>
      <c r="U4570" s="838">
        <v>0.56521739130434778</v>
      </c>
    </row>
    <row r="4571" spans="1:21" ht="14.4" customHeight="1" x14ac:dyDescent="0.3">
      <c r="A4571" s="831">
        <v>10</v>
      </c>
      <c r="B4571" s="832" t="s">
        <v>2982</v>
      </c>
      <c r="C4571" s="832" t="s">
        <v>3005</v>
      </c>
      <c r="D4571" s="833" t="s">
        <v>6905</v>
      </c>
      <c r="E4571" s="834" t="s">
        <v>3043</v>
      </c>
      <c r="F4571" s="832" t="s">
        <v>2984</v>
      </c>
      <c r="G4571" s="832" t="s">
        <v>3383</v>
      </c>
      <c r="H4571" s="832" t="s">
        <v>689</v>
      </c>
      <c r="I4571" s="832" t="s">
        <v>2638</v>
      </c>
      <c r="J4571" s="832" t="s">
        <v>1282</v>
      </c>
      <c r="K4571" s="832" t="s">
        <v>1281</v>
      </c>
      <c r="L4571" s="835">
        <v>238.89</v>
      </c>
      <c r="M4571" s="835">
        <v>28189.019999999997</v>
      </c>
      <c r="N4571" s="832">
        <v>118</v>
      </c>
      <c r="O4571" s="836">
        <v>13</v>
      </c>
      <c r="P4571" s="835">
        <v>19350.09</v>
      </c>
      <c r="Q4571" s="837">
        <v>0.68644067796610175</v>
      </c>
      <c r="R4571" s="832">
        <v>81</v>
      </c>
      <c r="S4571" s="837">
        <v>0.68644067796610164</v>
      </c>
      <c r="T4571" s="836">
        <v>8</v>
      </c>
      <c r="U4571" s="838">
        <v>0.61538461538461542</v>
      </c>
    </row>
    <row r="4572" spans="1:21" ht="14.4" customHeight="1" x14ac:dyDescent="0.3">
      <c r="A4572" s="831">
        <v>10</v>
      </c>
      <c r="B4572" s="832" t="s">
        <v>2982</v>
      </c>
      <c r="C4572" s="832" t="s">
        <v>3005</v>
      </c>
      <c r="D4572" s="833" t="s">
        <v>6905</v>
      </c>
      <c r="E4572" s="834" t="s">
        <v>3043</v>
      </c>
      <c r="F4572" s="832" t="s">
        <v>2984</v>
      </c>
      <c r="G4572" s="832" t="s">
        <v>3383</v>
      </c>
      <c r="H4572" s="832" t="s">
        <v>689</v>
      </c>
      <c r="I4572" s="832" t="s">
        <v>2639</v>
      </c>
      <c r="J4572" s="832" t="s">
        <v>1280</v>
      </c>
      <c r="K4572" s="832" t="s">
        <v>1281</v>
      </c>
      <c r="L4572" s="835">
        <v>238.89</v>
      </c>
      <c r="M4572" s="835">
        <v>44911.320000000007</v>
      </c>
      <c r="N4572" s="832">
        <v>188</v>
      </c>
      <c r="O4572" s="836">
        <v>19</v>
      </c>
      <c r="P4572" s="835">
        <v>31294.590000000007</v>
      </c>
      <c r="Q4572" s="837">
        <v>0.69680851063829796</v>
      </c>
      <c r="R4572" s="832">
        <v>131</v>
      </c>
      <c r="S4572" s="837">
        <v>0.69680851063829785</v>
      </c>
      <c r="T4572" s="836">
        <v>13.5</v>
      </c>
      <c r="U4572" s="838">
        <v>0.71052631578947367</v>
      </c>
    </row>
    <row r="4573" spans="1:21" ht="14.4" customHeight="1" x14ac:dyDescent="0.3">
      <c r="A4573" s="831">
        <v>10</v>
      </c>
      <c r="B4573" s="832" t="s">
        <v>2982</v>
      </c>
      <c r="C4573" s="832" t="s">
        <v>3005</v>
      </c>
      <c r="D4573" s="833" t="s">
        <v>6905</v>
      </c>
      <c r="E4573" s="834" t="s">
        <v>3043</v>
      </c>
      <c r="F4573" s="832" t="s">
        <v>2984</v>
      </c>
      <c r="G4573" s="832" t="s">
        <v>3383</v>
      </c>
      <c r="H4573" s="832" t="s">
        <v>689</v>
      </c>
      <c r="I4573" s="832" t="s">
        <v>6245</v>
      </c>
      <c r="J4573" s="832" t="s">
        <v>6246</v>
      </c>
      <c r="K4573" s="832" t="s">
        <v>1552</v>
      </c>
      <c r="L4573" s="835">
        <v>129.51</v>
      </c>
      <c r="M4573" s="835">
        <v>11137.859999999999</v>
      </c>
      <c r="N4573" s="832">
        <v>86</v>
      </c>
      <c r="O4573" s="836">
        <v>9</v>
      </c>
      <c r="P4573" s="835">
        <v>9065.6999999999989</v>
      </c>
      <c r="Q4573" s="837">
        <v>0.81395348837209303</v>
      </c>
      <c r="R4573" s="832">
        <v>70</v>
      </c>
      <c r="S4573" s="837">
        <v>0.81395348837209303</v>
      </c>
      <c r="T4573" s="836">
        <v>6.5</v>
      </c>
      <c r="U4573" s="838">
        <v>0.72222222222222221</v>
      </c>
    </row>
    <row r="4574" spans="1:21" ht="14.4" customHeight="1" x14ac:dyDescent="0.3">
      <c r="A4574" s="831">
        <v>10</v>
      </c>
      <c r="B4574" s="832" t="s">
        <v>2982</v>
      </c>
      <c r="C4574" s="832" t="s">
        <v>3005</v>
      </c>
      <c r="D4574" s="833" t="s">
        <v>6905</v>
      </c>
      <c r="E4574" s="834" t="s">
        <v>3043</v>
      </c>
      <c r="F4574" s="832" t="s">
        <v>2984</v>
      </c>
      <c r="G4574" s="832" t="s">
        <v>3383</v>
      </c>
      <c r="H4574" s="832" t="s">
        <v>689</v>
      </c>
      <c r="I4574" s="832" t="s">
        <v>5080</v>
      </c>
      <c r="J4574" s="832" t="s">
        <v>3991</v>
      </c>
      <c r="K4574" s="832" t="s">
        <v>1281</v>
      </c>
      <c r="L4574" s="835">
        <v>132.34</v>
      </c>
      <c r="M4574" s="835">
        <v>8602.1</v>
      </c>
      <c r="N4574" s="832">
        <v>65</v>
      </c>
      <c r="O4574" s="836">
        <v>4.5</v>
      </c>
      <c r="P4574" s="835">
        <v>1323.4</v>
      </c>
      <c r="Q4574" s="837">
        <v>0.15384615384615385</v>
      </c>
      <c r="R4574" s="832">
        <v>10</v>
      </c>
      <c r="S4574" s="837">
        <v>0.15384615384615385</v>
      </c>
      <c r="T4574" s="836">
        <v>1</v>
      </c>
      <c r="U4574" s="838">
        <v>0.22222222222222221</v>
      </c>
    </row>
    <row r="4575" spans="1:21" ht="14.4" customHeight="1" x14ac:dyDescent="0.3">
      <c r="A4575" s="831">
        <v>10</v>
      </c>
      <c r="B4575" s="832" t="s">
        <v>2982</v>
      </c>
      <c r="C4575" s="832" t="s">
        <v>3005</v>
      </c>
      <c r="D4575" s="833" t="s">
        <v>6905</v>
      </c>
      <c r="E4575" s="834" t="s">
        <v>3043</v>
      </c>
      <c r="F4575" s="832" t="s">
        <v>2984</v>
      </c>
      <c r="G4575" s="832" t="s">
        <v>3383</v>
      </c>
      <c r="H4575" s="832" t="s">
        <v>689</v>
      </c>
      <c r="I4575" s="832" t="s">
        <v>3988</v>
      </c>
      <c r="J4575" s="832" t="s">
        <v>3989</v>
      </c>
      <c r="K4575" s="832" t="s">
        <v>1281</v>
      </c>
      <c r="L4575" s="835">
        <v>132.34</v>
      </c>
      <c r="M4575" s="835">
        <v>1323.4</v>
      </c>
      <c r="N4575" s="832">
        <v>10</v>
      </c>
      <c r="O4575" s="836">
        <v>1</v>
      </c>
      <c r="P4575" s="835">
        <v>1323.4</v>
      </c>
      <c r="Q4575" s="837">
        <v>1</v>
      </c>
      <c r="R4575" s="832">
        <v>10</v>
      </c>
      <c r="S4575" s="837">
        <v>1</v>
      </c>
      <c r="T4575" s="836">
        <v>1</v>
      </c>
      <c r="U4575" s="838">
        <v>1</v>
      </c>
    </row>
    <row r="4576" spans="1:21" ht="14.4" customHeight="1" x14ac:dyDescent="0.3">
      <c r="A4576" s="831">
        <v>10</v>
      </c>
      <c r="B4576" s="832" t="s">
        <v>2982</v>
      </c>
      <c r="C4576" s="832" t="s">
        <v>3005</v>
      </c>
      <c r="D4576" s="833" t="s">
        <v>6905</v>
      </c>
      <c r="E4576" s="834" t="s">
        <v>3043</v>
      </c>
      <c r="F4576" s="832" t="s">
        <v>2984</v>
      </c>
      <c r="G4576" s="832" t="s">
        <v>3383</v>
      </c>
      <c r="H4576" s="832" t="s">
        <v>689</v>
      </c>
      <c r="I4576" s="832" t="s">
        <v>5101</v>
      </c>
      <c r="J4576" s="832" t="s">
        <v>4943</v>
      </c>
      <c r="K4576" s="832" t="s">
        <v>1281</v>
      </c>
      <c r="L4576" s="835">
        <v>131.93</v>
      </c>
      <c r="M4576" s="835">
        <v>7651.9400000000014</v>
      </c>
      <c r="N4576" s="832">
        <v>58</v>
      </c>
      <c r="O4576" s="836">
        <v>2</v>
      </c>
      <c r="P4576" s="835">
        <v>6332.6400000000012</v>
      </c>
      <c r="Q4576" s="837">
        <v>0.82758620689655171</v>
      </c>
      <c r="R4576" s="832">
        <v>48</v>
      </c>
      <c r="S4576" s="837">
        <v>0.82758620689655171</v>
      </c>
      <c r="T4576" s="836">
        <v>1.5</v>
      </c>
      <c r="U4576" s="838">
        <v>0.75</v>
      </c>
    </row>
    <row r="4577" spans="1:21" ht="14.4" customHeight="1" x14ac:dyDescent="0.3">
      <c r="A4577" s="831">
        <v>10</v>
      </c>
      <c r="B4577" s="832" t="s">
        <v>2982</v>
      </c>
      <c r="C4577" s="832" t="s">
        <v>3005</v>
      </c>
      <c r="D4577" s="833" t="s">
        <v>6905</v>
      </c>
      <c r="E4577" s="834" t="s">
        <v>3043</v>
      </c>
      <c r="F4577" s="832" t="s">
        <v>2984</v>
      </c>
      <c r="G4577" s="832" t="s">
        <v>3383</v>
      </c>
      <c r="H4577" s="832" t="s">
        <v>689</v>
      </c>
      <c r="I4577" s="832" t="s">
        <v>3935</v>
      </c>
      <c r="J4577" s="832" t="s">
        <v>3936</v>
      </c>
      <c r="K4577" s="832" t="s">
        <v>1552</v>
      </c>
      <c r="L4577" s="835">
        <v>129.51</v>
      </c>
      <c r="M4577" s="835">
        <v>16447.769999999997</v>
      </c>
      <c r="N4577" s="832">
        <v>127</v>
      </c>
      <c r="O4577" s="836">
        <v>6.5</v>
      </c>
      <c r="P4577" s="835">
        <v>9454.2299999999977</v>
      </c>
      <c r="Q4577" s="837">
        <v>0.57480314960629919</v>
      </c>
      <c r="R4577" s="832">
        <v>73</v>
      </c>
      <c r="S4577" s="837">
        <v>0.57480314960629919</v>
      </c>
      <c r="T4577" s="836">
        <v>3.5</v>
      </c>
      <c r="U4577" s="838">
        <v>0.53846153846153844</v>
      </c>
    </row>
    <row r="4578" spans="1:21" ht="14.4" customHeight="1" x14ac:dyDescent="0.3">
      <c r="A4578" s="831">
        <v>10</v>
      </c>
      <c r="B4578" s="832" t="s">
        <v>2982</v>
      </c>
      <c r="C4578" s="832" t="s">
        <v>3005</v>
      </c>
      <c r="D4578" s="833" t="s">
        <v>6905</v>
      </c>
      <c r="E4578" s="834" t="s">
        <v>3043</v>
      </c>
      <c r="F4578" s="832" t="s">
        <v>2984</v>
      </c>
      <c r="G4578" s="832" t="s">
        <v>3383</v>
      </c>
      <c r="H4578" s="832" t="s">
        <v>689</v>
      </c>
      <c r="I4578" s="832" t="s">
        <v>2560</v>
      </c>
      <c r="J4578" s="832" t="s">
        <v>963</v>
      </c>
      <c r="K4578" s="832" t="s">
        <v>964</v>
      </c>
      <c r="L4578" s="835">
        <v>2635.97</v>
      </c>
      <c r="M4578" s="835">
        <v>18451.79</v>
      </c>
      <c r="N4578" s="832">
        <v>7</v>
      </c>
      <c r="O4578" s="836">
        <v>2.5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10</v>
      </c>
      <c r="B4579" s="832" t="s">
        <v>2982</v>
      </c>
      <c r="C4579" s="832" t="s">
        <v>3005</v>
      </c>
      <c r="D4579" s="833" t="s">
        <v>6905</v>
      </c>
      <c r="E4579" s="834" t="s">
        <v>3043</v>
      </c>
      <c r="F4579" s="832" t="s">
        <v>2984</v>
      </c>
      <c r="G4579" s="832" t="s">
        <v>3383</v>
      </c>
      <c r="H4579" s="832" t="s">
        <v>630</v>
      </c>
      <c r="I4579" s="832" t="s">
        <v>4944</v>
      </c>
      <c r="J4579" s="832" t="s">
        <v>963</v>
      </c>
      <c r="K4579" s="832" t="s">
        <v>1552</v>
      </c>
      <c r="L4579" s="835">
        <v>493.92</v>
      </c>
      <c r="M4579" s="835">
        <v>9878.4</v>
      </c>
      <c r="N4579" s="832">
        <v>20</v>
      </c>
      <c r="O4579" s="836">
        <v>1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10</v>
      </c>
      <c r="B4580" s="832" t="s">
        <v>2982</v>
      </c>
      <c r="C4580" s="832" t="s">
        <v>3005</v>
      </c>
      <c r="D4580" s="833" t="s">
        <v>6905</v>
      </c>
      <c r="E4580" s="834" t="s">
        <v>3043</v>
      </c>
      <c r="F4580" s="832" t="s">
        <v>2984</v>
      </c>
      <c r="G4580" s="832" t="s">
        <v>3383</v>
      </c>
      <c r="H4580" s="832" t="s">
        <v>689</v>
      </c>
      <c r="I4580" s="832" t="s">
        <v>6191</v>
      </c>
      <c r="J4580" s="832" t="s">
        <v>3938</v>
      </c>
      <c r="K4580" s="832" t="s">
        <v>1546</v>
      </c>
      <c r="L4580" s="835">
        <v>32.380000000000003</v>
      </c>
      <c r="M4580" s="835">
        <v>10037.800000000001</v>
      </c>
      <c r="N4580" s="832">
        <v>310</v>
      </c>
      <c r="O4580" s="836">
        <v>3</v>
      </c>
      <c r="P4580" s="835">
        <v>9066.4000000000015</v>
      </c>
      <c r="Q4580" s="837">
        <v>0.90322580645161299</v>
      </c>
      <c r="R4580" s="832">
        <v>280</v>
      </c>
      <c r="S4580" s="837">
        <v>0.90322580645161288</v>
      </c>
      <c r="T4580" s="836">
        <v>2.5</v>
      </c>
      <c r="U4580" s="838">
        <v>0.83333333333333337</v>
      </c>
    </row>
    <row r="4581" spans="1:21" ht="14.4" customHeight="1" x14ac:dyDescent="0.3">
      <c r="A4581" s="831">
        <v>10</v>
      </c>
      <c r="B4581" s="832" t="s">
        <v>2982</v>
      </c>
      <c r="C4581" s="832" t="s">
        <v>3005</v>
      </c>
      <c r="D4581" s="833" t="s">
        <v>6905</v>
      </c>
      <c r="E4581" s="834" t="s">
        <v>3043</v>
      </c>
      <c r="F4581" s="832" t="s">
        <v>2984</v>
      </c>
      <c r="G4581" s="832" t="s">
        <v>3383</v>
      </c>
      <c r="H4581" s="832" t="s">
        <v>689</v>
      </c>
      <c r="I4581" s="832" t="s">
        <v>2861</v>
      </c>
      <c r="J4581" s="832" t="s">
        <v>2057</v>
      </c>
      <c r="K4581" s="832" t="s">
        <v>1552</v>
      </c>
      <c r="L4581" s="835">
        <v>129.51</v>
      </c>
      <c r="M4581" s="835">
        <v>647.54999999999995</v>
      </c>
      <c r="N4581" s="832">
        <v>5</v>
      </c>
      <c r="O4581" s="836">
        <v>1.5</v>
      </c>
      <c r="P4581" s="835">
        <v>259.02</v>
      </c>
      <c r="Q4581" s="837">
        <v>0.4</v>
      </c>
      <c r="R4581" s="832">
        <v>2</v>
      </c>
      <c r="S4581" s="837">
        <v>0.4</v>
      </c>
      <c r="T4581" s="836">
        <v>0.5</v>
      </c>
      <c r="U4581" s="838">
        <v>0.33333333333333331</v>
      </c>
    </row>
    <row r="4582" spans="1:21" ht="14.4" customHeight="1" x14ac:dyDescent="0.3">
      <c r="A4582" s="831">
        <v>10</v>
      </c>
      <c r="B4582" s="832" t="s">
        <v>2982</v>
      </c>
      <c r="C4582" s="832" t="s">
        <v>3005</v>
      </c>
      <c r="D4582" s="833" t="s">
        <v>6905</v>
      </c>
      <c r="E4582" s="834" t="s">
        <v>3043</v>
      </c>
      <c r="F4582" s="832" t="s">
        <v>2984</v>
      </c>
      <c r="G4582" s="832" t="s">
        <v>3383</v>
      </c>
      <c r="H4582" s="832" t="s">
        <v>689</v>
      </c>
      <c r="I4582" s="832" t="s">
        <v>2862</v>
      </c>
      <c r="J4582" s="832" t="s">
        <v>2863</v>
      </c>
      <c r="K4582" s="832" t="s">
        <v>1552</v>
      </c>
      <c r="L4582" s="835">
        <v>127.34</v>
      </c>
      <c r="M4582" s="835">
        <v>3438.1800000000003</v>
      </c>
      <c r="N4582" s="832">
        <v>27</v>
      </c>
      <c r="O4582" s="836">
        <v>2.5</v>
      </c>
      <c r="P4582" s="835">
        <v>2801.4800000000005</v>
      </c>
      <c r="Q4582" s="837">
        <v>0.81481481481481488</v>
      </c>
      <c r="R4582" s="832">
        <v>22</v>
      </c>
      <c r="S4582" s="837">
        <v>0.81481481481481477</v>
      </c>
      <c r="T4582" s="836">
        <v>1.5</v>
      </c>
      <c r="U4582" s="838">
        <v>0.6</v>
      </c>
    </row>
    <row r="4583" spans="1:21" ht="14.4" customHeight="1" x14ac:dyDescent="0.3">
      <c r="A4583" s="831">
        <v>10</v>
      </c>
      <c r="B4583" s="832" t="s">
        <v>2982</v>
      </c>
      <c r="C4583" s="832" t="s">
        <v>3005</v>
      </c>
      <c r="D4583" s="833" t="s">
        <v>6905</v>
      </c>
      <c r="E4583" s="834" t="s">
        <v>3043</v>
      </c>
      <c r="F4583" s="832" t="s">
        <v>2984</v>
      </c>
      <c r="G4583" s="832" t="s">
        <v>3383</v>
      </c>
      <c r="H4583" s="832" t="s">
        <v>689</v>
      </c>
      <c r="I4583" s="832" t="s">
        <v>2864</v>
      </c>
      <c r="J4583" s="832" t="s">
        <v>2061</v>
      </c>
      <c r="K4583" s="832" t="s">
        <v>1546</v>
      </c>
      <c r="L4583" s="835">
        <v>32.380000000000003</v>
      </c>
      <c r="M4583" s="835">
        <v>6216.9600000000009</v>
      </c>
      <c r="N4583" s="832">
        <v>192</v>
      </c>
      <c r="O4583" s="836">
        <v>3</v>
      </c>
      <c r="P4583" s="835">
        <v>6152.2000000000007</v>
      </c>
      <c r="Q4583" s="837">
        <v>0.98958333333333326</v>
      </c>
      <c r="R4583" s="832">
        <v>190</v>
      </c>
      <c r="S4583" s="837">
        <v>0.98958333333333337</v>
      </c>
      <c r="T4583" s="836">
        <v>2.5</v>
      </c>
      <c r="U4583" s="838">
        <v>0.83333333333333337</v>
      </c>
    </row>
    <row r="4584" spans="1:21" ht="14.4" customHeight="1" x14ac:dyDescent="0.3">
      <c r="A4584" s="831">
        <v>10</v>
      </c>
      <c r="B4584" s="832" t="s">
        <v>2982</v>
      </c>
      <c r="C4584" s="832" t="s">
        <v>3005</v>
      </c>
      <c r="D4584" s="833" t="s">
        <v>6905</v>
      </c>
      <c r="E4584" s="834" t="s">
        <v>3043</v>
      </c>
      <c r="F4584" s="832" t="s">
        <v>2984</v>
      </c>
      <c r="G4584" s="832" t="s">
        <v>3383</v>
      </c>
      <c r="H4584" s="832" t="s">
        <v>689</v>
      </c>
      <c r="I4584" s="832" t="s">
        <v>3937</v>
      </c>
      <c r="J4584" s="832" t="s">
        <v>3938</v>
      </c>
      <c r="K4584" s="832" t="s">
        <v>1281</v>
      </c>
      <c r="L4584" s="835">
        <v>129.51</v>
      </c>
      <c r="M4584" s="835">
        <v>7900.11</v>
      </c>
      <c r="N4584" s="832">
        <v>61</v>
      </c>
      <c r="O4584" s="836">
        <v>5</v>
      </c>
      <c r="P4584" s="835">
        <v>4273.83</v>
      </c>
      <c r="Q4584" s="837">
        <v>0.54098360655737709</v>
      </c>
      <c r="R4584" s="832">
        <v>33</v>
      </c>
      <c r="S4584" s="837">
        <v>0.54098360655737709</v>
      </c>
      <c r="T4584" s="836">
        <v>3</v>
      </c>
      <c r="U4584" s="838">
        <v>0.6</v>
      </c>
    </row>
    <row r="4585" spans="1:21" ht="14.4" customHeight="1" x14ac:dyDescent="0.3">
      <c r="A4585" s="831">
        <v>10</v>
      </c>
      <c r="B4585" s="832" t="s">
        <v>2982</v>
      </c>
      <c r="C4585" s="832" t="s">
        <v>3005</v>
      </c>
      <c r="D4585" s="833" t="s">
        <v>6905</v>
      </c>
      <c r="E4585" s="834" t="s">
        <v>3043</v>
      </c>
      <c r="F4585" s="832" t="s">
        <v>2984</v>
      </c>
      <c r="G4585" s="832" t="s">
        <v>3383</v>
      </c>
      <c r="H4585" s="832" t="s">
        <v>689</v>
      </c>
      <c r="I4585" s="832" t="s">
        <v>2743</v>
      </c>
      <c r="J4585" s="832" t="s">
        <v>1555</v>
      </c>
      <c r="K4585" s="832" t="s">
        <v>1552</v>
      </c>
      <c r="L4585" s="835">
        <v>129.51</v>
      </c>
      <c r="M4585" s="835">
        <v>9065.7000000000007</v>
      </c>
      <c r="N4585" s="832">
        <v>70</v>
      </c>
      <c r="O4585" s="836">
        <v>6.5</v>
      </c>
      <c r="P4585" s="835">
        <v>6993.5400000000009</v>
      </c>
      <c r="Q4585" s="837">
        <v>0.77142857142857146</v>
      </c>
      <c r="R4585" s="832">
        <v>54</v>
      </c>
      <c r="S4585" s="837">
        <v>0.77142857142857146</v>
      </c>
      <c r="T4585" s="836">
        <v>4.5</v>
      </c>
      <c r="U4585" s="838">
        <v>0.69230769230769229</v>
      </c>
    </row>
    <row r="4586" spans="1:21" ht="14.4" customHeight="1" x14ac:dyDescent="0.3">
      <c r="A4586" s="831">
        <v>10</v>
      </c>
      <c r="B4586" s="832" t="s">
        <v>2982</v>
      </c>
      <c r="C4586" s="832" t="s">
        <v>3005</v>
      </c>
      <c r="D4586" s="833" t="s">
        <v>6905</v>
      </c>
      <c r="E4586" s="834" t="s">
        <v>3043</v>
      </c>
      <c r="F4586" s="832" t="s">
        <v>2984</v>
      </c>
      <c r="G4586" s="832" t="s">
        <v>3383</v>
      </c>
      <c r="H4586" s="832" t="s">
        <v>630</v>
      </c>
      <c r="I4586" s="832" t="s">
        <v>4800</v>
      </c>
      <c r="J4586" s="832" t="s">
        <v>997</v>
      </c>
      <c r="K4586" s="832" t="s">
        <v>998</v>
      </c>
      <c r="L4586" s="835">
        <v>97.3</v>
      </c>
      <c r="M4586" s="835">
        <v>26271</v>
      </c>
      <c r="N4586" s="832">
        <v>270</v>
      </c>
      <c r="O4586" s="836">
        <v>7.5</v>
      </c>
      <c r="P4586" s="835">
        <v>19460</v>
      </c>
      <c r="Q4586" s="837">
        <v>0.7407407407407407</v>
      </c>
      <c r="R4586" s="832">
        <v>200</v>
      </c>
      <c r="S4586" s="837">
        <v>0.7407407407407407</v>
      </c>
      <c r="T4586" s="836">
        <v>5</v>
      </c>
      <c r="U4586" s="838">
        <v>0.66666666666666663</v>
      </c>
    </row>
    <row r="4587" spans="1:21" ht="14.4" customHeight="1" x14ac:dyDescent="0.3">
      <c r="A4587" s="831">
        <v>10</v>
      </c>
      <c r="B4587" s="832" t="s">
        <v>2982</v>
      </c>
      <c r="C4587" s="832" t="s">
        <v>3005</v>
      </c>
      <c r="D4587" s="833" t="s">
        <v>6905</v>
      </c>
      <c r="E4587" s="834" t="s">
        <v>3043</v>
      </c>
      <c r="F4587" s="832" t="s">
        <v>2984</v>
      </c>
      <c r="G4587" s="832" t="s">
        <v>3383</v>
      </c>
      <c r="H4587" s="832" t="s">
        <v>630</v>
      </c>
      <c r="I4587" s="832" t="s">
        <v>6247</v>
      </c>
      <c r="J4587" s="832" t="s">
        <v>6248</v>
      </c>
      <c r="K4587" s="832" t="s">
        <v>1281</v>
      </c>
      <c r="L4587" s="835">
        <v>238.89</v>
      </c>
      <c r="M4587" s="835">
        <v>955.56</v>
      </c>
      <c r="N4587" s="832">
        <v>4</v>
      </c>
      <c r="O4587" s="836">
        <v>1.5</v>
      </c>
      <c r="P4587" s="835">
        <v>955.56</v>
      </c>
      <c r="Q4587" s="837">
        <v>1</v>
      </c>
      <c r="R4587" s="832">
        <v>4</v>
      </c>
      <c r="S4587" s="837">
        <v>1</v>
      </c>
      <c r="T4587" s="836">
        <v>1.5</v>
      </c>
      <c r="U4587" s="838">
        <v>1</v>
      </c>
    </row>
    <row r="4588" spans="1:21" ht="14.4" customHeight="1" x14ac:dyDescent="0.3">
      <c r="A4588" s="831">
        <v>10</v>
      </c>
      <c r="B4588" s="832" t="s">
        <v>2982</v>
      </c>
      <c r="C4588" s="832" t="s">
        <v>3005</v>
      </c>
      <c r="D4588" s="833" t="s">
        <v>6905</v>
      </c>
      <c r="E4588" s="834" t="s">
        <v>3043</v>
      </c>
      <c r="F4588" s="832" t="s">
        <v>2984</v>
      </c>
      <c r="G4588" s="832" t="s">
        <v>3383</v>
      </c>
      <c r="H4588" s="832" t="s">
        <v>630</v>
      </c>
      <c r="I4588" s="832" t="s">
        <v>2736</v>
      </c>
      <c r="J4588" s="832" t="s">
        <v>1550</v>
      </c>
      <c r="K4588" s="832" t="s">
        <v>972</v>
      </c>
      <c r="L4588" s="835">
        <v>211.39</v>
      </c>
      <c r="M4588" s="835">
        <v>31074.329999999987</v>
      </c>
      <c r="N4588" s="832">
        <v>147</v>
      </c>
      <c r="O4588" s="836">
        <v>7</v>
      </c>
      <c r="P4588" s="835">
        <v>31074.329999999987</v>
      </c>
      <c r="Q4588" s="837">
        <v>1</v>
      </c>
      <c r="R4588" s="832">
        <v>147</v>
      </c>
      <c r="S4588" s="837">
        <v>1</v>
      </c>
      <c r="T4588" s="836">
        <v>7</v>
      </c>
      <c r="U4588" s="838">
        <v>1</v>
      </c>
    </row>
    <row r="4589" spans="1:21" ht="14.4" customHeight="1" x14ac:dyDescent="0.3">
      <c r="A4589" s="831">
        <v>10</v>
      </c>
      <c r="B4589" s="832" t="s">
        <v>2982</v>
      </c>
      <c r="C4589" s="832" t="s">
        <v>3005</v>
      </c>
      <c r="D4589" s="833" t="s">
        <v>6905</v>
      </c>
      <c r="E4589" s="834" t="s">
        <v>3043</v>
      </c>
      <c r="F4589" s="832" t="s">
        <v>2984</v>
      </c>
      <c r="G4589" s="832" t="s">
        <v>3383</v>
      </c>
      <c r="H4589" s="832" t="s">
        <v>630</v>
      </c>
      <c r="I4589" s="832" t="s">
        <v>6249</v>
      </c>
      <c r="J4589" s="832" t="s">
        <v>6250</v>
      </c>
      <c r="K4589" s="832" t="s">
        <v>6251</v>
      </c>
      <c r="L4589" s="835">
        <v>197.61</v>
      </c>
      <c r="M4589" s="835">
        <v>197.61</v>
      </c>
      <c r="N4589" s="832">
        <v>1</v>
      </c>
      <c r="O4589" s="836">
        <v>0.5</v>
      </c>
      <c r="P4589" s="835">
        <v>197.61</v>
      </c>
      <c r="Q4589" s="837">
        <v>1</v>
      </c>
      <c r="R4589" s="832">
        <v>1</v>
      </c>
      <c r="S4589" s="837">
        <v>1</v>
      </c>
      <c r="T4589" s="836">
        <v>0.5</v>
      </c>
      <c r="U4589" s="838">
        <v>1</v>
      </c>
    </row>
    <row r="4590" spans="1:21" ht="14.4" customHeight="1" x14ac:dyDescent="0.3">
      <c r="A4590" s="831">
        <v>10</v>
      </c>
      <c r="B4590" s="832" t="s">
        <v>2982</v>
      </c>
      <c r="C4590" s="832" t="s">
        <v>3005</v>
      </c>
      <c r="D4590" s="833" t="s">
        <v>6905</v>
      </c>
      <c r="E4590" s="834" t="s">
        <v>3043</v>
      </c>
      <c r="F4590" s="832" t="s">
        <v>2984</v>
      </c>
      <c r="G4590" s="832" t="s">
        <v>3383</v>
      </c>
      <c r="H4590" s="832" t="s">
        <v>630</v>
      </c>
      <c r="I4590" s="832" t="s">
        <v>4967</v>
      </c>
      <c r="J4590" s="832" t="s">
        <v>1560</v>
      </c>
      <c r="K4590" s="832" t="s">
        <v>1561</v>
      </c>
      <c r="L4590" s="835">
        <v>842.51</v>
      </c>
      <c r="M4590" s="835">
        <v>10952.630000000001</v>
      </c>
      <c r="N4590" s="832">
        <v>13</v>
      </c>
      <c r="O4590" s="836">
        <v>3.5</v>
      </c>
      <c r="P4590" s="835">
        <v>10952.630000000001</v>
      </c>
      <c r="Q4590" s="837">
        <v>1</v>
      </c>
      <c r="R4590" s="832">
        <v>13</v>
      </c>
      <c r="S4590" s="837">
        <v>1</v>
      </c>
      <c r="T4590" s="836">
        <v>3.5</v>
      </c>
      <c r="U4590" s="838">
        <v>1</v>
      </c>
    </row>
    <row r="4591" spans="1:21" ht="14.4" customHeight="1" x14ac:dyDescent="0.3">
      <c r="A4591" s="831">
        <v>10</v>
      </c>
      <c r="B4591" s="832" t="s">
        <v>2982</v>
      </c>
      <c r="C4591" s="832" t="s">
        <v>3005</v>
      </c>
      <c r="D4591" s="833" t="s">
        <v>6905</v>
      </c>
      <c r="E4591" s="834" t="s">
        <v>3043</v>
      </c>
      <c r="F4591" s="832" t="s">
        <v>2984</v>
      </c>
      <c r="G4591" s="832" t="s">
        <v>3383</v>
      </c>
      <c r="H4591" s="832" t="s">
        <v>630</v>
      </c>
      <c r="I4591" s="832" t="s">
        <v>6252</v>
      </c>
      <c r="J4591" s="832" t="s">
        <v>6253</v>
      </c>
      <c r="K4591" s="832" t="s">
        <v>1281</v>
      </c>
      <c r="L4591" s="835">
        <v>132.34</v>
      </c>
      <c r="M4591" s="835">
        <v>397.02</v>
      </c>
      <c r="N4591" s="832">
        <v>3</v>
      </c>
      <c r="O4591" s="836">
        <v>0.5</v>
      </c>
      <c r="P4591" s="835">
        <v>397.02</v>
      </c>
      <c r="Q4591" s="837">
        <v>1</v>
      </c>
      <c r="R4591" s="832">
        <v>3</v>
      </c>
      <c r="S4591" s="837">
        <v>1</v>
      </c>
      <c r="T4591" s="836">
        <v>0.5</v>
      </c>
      <c r="U4591" s="838">
        <v>1</v>
      </c>
    </row>
    <row r="4592" spans="1:21" ht="14.4" customHeight="1" x14ac:dyDescent="0.3">
      <c r="A4592" s="831">
        <v>10</v>
      </c>
      <c r="B4592" s="832" t="s">
        <v>2982</v>
      </c>
      <c r="C4592" s="832" t="s">
        <v>3005</v>
      </c>
      <c r="D4592" s="833" t="s">
        <v>6905</v>
      </c>
      <c r="E4592" s="834" t="s">
        <v>3043</v>
      </c>
      <c r="F4592" s="832" t="s">
        <v>2984</v>
      </c>
      <c r="G4592" s="832" t="s">
        <v>3383</v>
      </c>
      <c r="H4592" s="832" t="s">
        <v>630</v>
      </c>
      <c r="I4592" s="832" t="s">
        <v>6254</v>
      </c>
      <c r="J4592" s="832" t="s">
        <v>6255</v>
      </c>
      <c r="K4592" s="832" t="s">
        <v>1281</v>
      </c>
      <c r="L4592" s="835">
        <v>172.67</v>
      </c>
      <c r="M4592" s="835">
        <v>172.67</v>
      </c>
      <c r="N4592" s="832">
        <v>1</v>
      </c>
      <c r="O4592" s="836">
        <v>1</v>
      </c>
      <c r="P4592" s="835">
        <v>172.67</v>
      </c>
      <c r="Q4592" s="837">
        <v>1</v>
      </c>
      <c r="R4592" s="832">
        <v>1</v>
      </c>
      <c r="S4592" s="837">
        <v>1</v>
      </c>
      <c r="T4592" s="836">
        <v>1</v>
      </c>
      <c r="U4592" s="838">
        <v>1</v>
      </c>
    </row>
    <row r="4593" spans="1:21" ht="14.4" customHeight="1" x14ac:dyDescent="0.3">
      <c r="A4593" s="831">
        <v>10</v>
      </c>
      <c r="B4593" s="832" t="s">
        <v>2982</v>
      </c>
      <c r="C4593" s="832" t="s">
        <v>3005</v>
      </c>
      <c r="D4593" s="833" t="s">
        <v>6905</v>
      </c>
      <c r="E4593" s="834" t="s">
        <v>3043</v>
      </c>
      <c r="F4593" s="832" t="s">
        <v>2984</v>
      </c>
      <c r="G4593" s="832" t="s">
        <v>3383</v>
      </c>
      <c r="H4593" s="832" t="s">
        <v>689</v>
      </c>
      <c r="I4593" s="832" t="s">
        <v>2741</v>
      </c>
      <c r="J4593" s="832" t="s">
        <v>1558</v>
      </c>
      <c r="K4593" s="832" t="s">
        <v>1281</v>
      </c>
      <c r="L4593" s="835">
        <v>158.4</v>
      </c>
      <c r="M4593" s="835">
        <v>13305.600000000002</v>
      </c>
      <c r="N4593" s="832">
        <v>84</v>
      </c>
      <c r="O4593" s="836">
        <v>5.5</v>
      </c>
      <c r="P4593" s="835">
        <v>12038.400000000001</v>
      </c>
      <c r="Q4593" s="837">
        <v>0.90476190476190477</v>
      </c>
      <c r="R4593" s="832">
        <v>76</v>
      </c>
      <c r="S4593" s="837">
        <v>0.90476190476190477</v>
      </c>
      <c r="T4593" s="836">
        <v>5</v>
      </c>
      <c r="U4593" s="838">
        <v>0.90909090909090906</v>
      </c>
    </row>
    <row r="4594" spans="1:21" ht="14.4" customHeight="1" x14ac:dyDescent="0.3">
      <c r="A4594" s="831">
        <v>10</v>
      </c>
      <c r="B4594" s="832" t="s">
        <v>2982</v>
      </c>
      <c r="C4594" s="832" t="s">
        <v>3005</v>
      </c>
      <c r="D4594" s="833" t="s">
        <v>6905</v>
      </c>
      <c r="E4594" s="834" t="s">
        <v>3043</v>
      </c>
      <c r="F4594" s="832" t="s">
        <v>2984</v>
      </c>
      <c r="G4594" s="832" t="s">
        <v>3383</v>
      </c>
      <c r="H4594" s="832" t="s">
        <v>630</v>
      </c>
      <c r="I4594" s="832" t="s">
        <v>3939</v>
      </c>
      <c r="J4594" s="832" t="s">
        <v>967</v>
      </c>
      <c r="K4594" s="832" t="s">
        <v>968</v>
      </c>
      <c r="L4594" s="835">
        <v>1369.01</v>
      </c>
      <c r="M4594" s="835">
        <v>20535.150000000001</v>
      </c>
      <c r="N4594" s="832">
        <v>15</v>
      </c>
      <c r="O4594" s="836">
        <v>2</v>
      </c>
      <c r="P4594" s="835">
        <v>13690.1</v>
      </c>
      <c r="Q4594" s="837">
        <v>0.66666666666666663</v>
      </c>
      <c r="R4594" s="832">
        <v>10</v>
      </c>
      <c r="S4594" s="837">
        <v>0.66666666666666663</v>
      </c>
      <c r="T4594" s="836">
        <v>1</v>
      </c>
      <c r="U4594" s="838">
        <v>0.5</v>
      </c>
    </row>
    <row r="4595" spans="1:21" ht="14.4" customHeight="1" x14ac:dyDescent="0.3">
      <c r="A4595" s="831">
        <v>10</v>
      </c>
      <c r="B4595" s="832" t="s">
        <v>2982</v>
      </c>
      <c r="C4595" s="832" t="s">
        <v>3005</v>
      </c>
      <c r="D4595" s="833" t="s">
        <v>6905</v>
      </c>
      <c r="E4595" s="834" t="s">
        <v>3043</v>
      </c>
      <c r="F4595" s="832" t="s">
        <v>2984</v>
      </c>
      <c r="G4595" s="832" t="s">
        <v>3383</v>
      </c>
      <c r="H4595" s="832" t="s">
        <v>689</v>
      </c>
      <c r="I4595" s="832" t="s">
        <v>6256</v>
      </c>
      <c r="J4595" s="832" t="s">
        <v>1284</v>
      </c>
      <c r="K4595" s="832" t="s">
        <v>1546</v>
      </c>
      <c r="L4595" s="835">
        <v>32.380000000000003</v>
      </c>
      <c r="M4595" s="835">
        <v>971.40000000000009</v>
      </c>
      <c r="N4595" s="832">
        <v>30</v>
      </c>
      <c r="O4595" s="836">
        <v>1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10</v>
      </c>
      <c r="B4596" s="832" t="s">
        <v>2982</v>
      </c>
      <c r="C4596" s="832" t="s">
        <v>3005</v>
      </c>
      <c r="D4596" s="833" t="s">
        <v>6905</v>
      </c>
      <c r="E4596" s="834" t="s">
        <v>3043</v>
      </c>
      <c r="F4596" s="832" t="s">
        <v>2984</v>
      </c>
      <c r="G4596" s="832" t="s">
        <v>3383</v>
      </c>
      <c r="H4596" s="832" t="s">
        <v>689</v>
      </c>
      <c r="I4596" s="832" t="s">
        <v>6257</v>
      </c>
      <c r="J4596" s="832" t="s">
        <v>6258</v>
      </c>
      <c r="K4596" s="832" t="s">
        <v>1546</v>
      </c>
      <c r="L4596" s="835">
        <v>33.090000000000003</v>
      </c>
      <c r="M4596" s="835">
        <v>132.36000000000001</v>
      </c>
      <c r="N4596" s="832">
        <v>4</v>
      </c>
      <c r="O4596" s="836">
        <v>0.5</v>
      </c>
      <c r="P4596" s="835">
        <v>132.36000000000001</v>
      </c>
      <c r="Q4596" s="837">
        <v>1</v>
      </c>
      <c r="R4596" s="832">
        <v>4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10</v>
      </c>
      <c r="B4597" s="832" t="s">
        <v>2982</v>
      </c>
      <c r="C4597" s="832" t="s">
        <v>3005</v>
      </c>
      <c r="D4597" s="833" t="s">
        <v>6905</v>
      </c>
      <c r="E4597" s="834" t="s">
        <v>3043</v>
      </c>
      <c r="F4597" s="832" t="s">
        <v>2984</v>
      </c>
      <c r="G4597" s="832" t="s">
        <v>3383</v>
      </c>
      <c r="H4597" s="832" t="s">
        <v>689</v>
      </c>
      <c r="I4597" s="832" t="s">
        <v>6259</v>
      </c>
      <c r="J4597" s="832" t="s">
        <v>6260</v>
      </c>
      <c r="K4597" s="832" t="s">
        <v>1281</v>
      </c>
      <c r="L4597" s="835">
        <v>132.34</v>
      </c>
      <c r="M4597" s="835">
        <v>132.34</v>
      </c>
      <c r="N4597" s="832">
        <v>1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10</v>
      </c>
      <c r="B4598" s="832" t="s">
        <v>2982</v>
      </c>
      <c r="C4598" s="832" t="s">
        <v>3005</v>
      </c>
      <c r="D4598" s="833" t="s">
        <v>6905</v>
      </c>
      <c r="E4598" s="834" t="s">
        <v>3043</v>
      </c>
      <c r="F4598" s="832" t="s">
        <v>2984</v>
      </c>
      <c r="G4598" s="832" t="s">
        <v>3383</v>
      </c>
      <c r="H4598" s="832" t="s">
        <v>630</v>
      </c>
      <c r="I4598" s="832" t="s">
        <v>6261</v>
      </c>
      <c r="J4598" s="832" t="s">
        <v>6262</v>
      </c>
      <c r="K4598" s="832" t="s">
        <v>6263</v>
      </c>
      <c r="L4598" s="835">
        <v>875.35</v>
      </c>
      <c r="M4598" s="835">
        <v>13130.25</v>
      </c>
      <c r="N4598" s="832">
        <v>15</v>
      </c>
      <c r="O4598" s="836">
        <v>3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10</v>
      </c>
      <c r="B4599" s="832" t="s">
        <v>2982</v>
      </c>
      <c r="C4599" s="832" t="s">
        <v>3005</v>
      </c>
      <c r="D4599" s="833" t="s">
        <v>6905</v>
      </c>
      <c r="E4599" s="834" t="s">
        <v>3043</v>
      </c>
      <c r="F4599" s="832" t="s">
        <v>2984</v>
      </c>
      <c r="G4599" s="832" t="s">
        <v>3383</v>
      </c>
      <c r="H4599" s="832" t="s">
        <v>630</v>
      </c>
      <c r="I4599" s="832" t="s">
        <v>6264</v>
      </c>
      <c r="J4599" s="832" t="s">
        <v>6265</v>
      </c>
      <c r="K4599" s="832" t="s">
        <v>1281</v>
      </c>
      <c r="L4599" s="835">
        <v>172.67</v>
      </c>
      <c r="M4599" s="835">
        <v>863.34999999999991</v>
      </c>
      <c r="N4599" s="832">
        <v>5</v>
      </c>
      <c r="O4599" s="836">
        <v>1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10</v>
      </c>
      <c r="B4600" s="832" t="s">
        <v>2982</v>
      </c>
      <c r="C4600" s="832" t="s">
        <v>3005</v>
      </c>
      <c r="D4600" s="833" t="s">
        <v>6905</v>
      </c>
      <c r="E4600" s="834" t="s">
        <v>3043</v>
      </c>
      <c r="F4600" s="832" t="s">
        <v>2984</v>
      </c>
      <c r="G4600" s="832" t="s">
        <v>3383</v>
      </c>
      <c r="H4600" s="832" t="s">
        <v>630</v>
      </c>
      <c r="I4600" s="832" t="s">
        <v>6266</v>
      </c>
      <c r="J4600" s="832" t="s">
        <v>6267</v>
      </c>
      <c r="K4600" s="832" t="s">
        <v>1546</v>
      </c>
      <c r="L4600" s="835">
        <v>43.17</v>
      </c>
      <c r="M4600" s="835">
        <v>172.68</v>
      </c>
      <c r="N4600" s="832">
        <v>4</v>
      </c>
      <c r="O4600" s="836">
        <v>1</v>
      </c>
      <c r="P4600" s="835">
        <v>172.68</v>
      </c>
      <c r="Q4600" s="837">
        <v>1</v>
      </c>
      <c r="R4600" s="832">
        <v>4</v>
      </c>
      <c r="S4600" s="837">
        <v>1</v>
      </c>
      <c r="T4600" s="836">
        <v>1</v>
      </c>
      <c r="U4600" s="838">
        <v>1</v>
      </c>
    </row>
    <row r="4601" spans="1:21" ht="14.4" customHeight="1" x14ac:dyDescent="0.3">
      <c r="A4601" s="831">
        <v>10</v>
      </c>
      <c r="B4601" s="832" t="s">
        <v>2982</v>
      </c>
      <c r="C4601" s="832" t="s">
        <v>3005</v>
      </c>
      <c r="D4601" s="833" t="s">
        <v>6905</v>
      </c>
      <c r="E4601" s="834" t="s">
        <v>3043</v>
      </c>
      <c r="F4601" s="832" t="s">
        <v>2984</v>
      </c>
      <c r="G4601" s="832" t="s">
        <v>3383</v>
      </c>
      <c r="H4601" s="832" t="s">
        <v>689</v>
      </c>
      <c r="I4601" s="832" t="s">
        <v>2860</v>
      </c>
      <c r="J4601" s="832" t="s">
        <v>2060</v>
      </c>
      <c r="K4601" s="832" t="s">
        <v>1281</v>
      </c>
      <c r="L4601" s="835">
        <v>131.93</v>
      </c>
      <c r="M4601" s="835">
        <v>2638.6000000000004</v>
      </c>
      <c r="N4601" s="832">
        <v>20</v>
      </c>
      <c r="O4601" s="836">
        <v>1.5</v>
      </c>
      <c r="P4601" s="835">
        <v>1319.3000000000002</v>
      </c>
      <c r="Q4601" s="837">
        <v>0.5</v>
      </c>
      <c r="R4601" s="832">
        <v>10</v>
      </c>
      <c r="S4601" s="837">
        <v>0.5</v>
      </c>
      <c r="T4601" s="836">
        <v>0.5</v>
      </c>
      <c r="U4601" s="838">
        <v>0.33333333333333331</v>
      </c>
    </row>
    <row r="4602" spans="1:21" ht="14.4" customHeight="1" x14ac:dyDescent="0.3">
      <c r="A4602" s="831">
        <v>10</v>
      </c>
      <c r="B4602" s="832" t="s">
        <v>2982</v>
      </c>
      <c r="C4602" s="832" t="s">
        <v>3005</v>
      </c>
      <c r="D4602" s="833" t="s">
        <v>6905</v>
      </c>
      <c r="E4602" s="834" t="s">
        <v>3043</v>
      </c>
      <c r="F4602" s="832" t="s">
        <v>2984</v>
      </c>
      <c r="G4602" s="832" t="s">
        <v>3383</v>
      </c>
      <c r="H4602" s="832" t="s">
        <v>630</v>
      </c>
      <c r="I4602" s="832" t="s">
        <v>6268</v>
      </c>
      <c r="J4602" s="832" t="s">
        <v>6269</v>
      </c>
      <c r="K4602" s="832" t="s">
        <v>2740</v>
      </c>
      <c r="L4602" s="835">
        <v>143.59</v>
      </c>
      <c r="M4602" s="835">
        <v>1005.13</v>
      </c>
      <c r="N4602" s="832">
        <v>7</v>
      </c>
      <c r="O4602" s="836">
        <v>1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10</v>
      </c>
      <c r="B4603" s="832" t="s">
        <v>2982</v>
      </c>
      <c r="C4603" s="832" t="s">
        <v>3005</v>
      </c>
      <c r="D4603" s="833" t="s">
        <v>6905</v>
      </c>
      <c r="E4603" s="834" t="s">
        <v>3043</v>
      </c>
      <c r="F4603" s="832" t="s">
        <v>2984</v>
      </c>
      <c r="G4603" s="832" t="s">
        <v>3383</v>
      </c>
      <c r="H4603" s="832" t="s">
        <v>630</v>
      </c>
      <c r="I4603" s="832" t="s">
        <v>6270</v>
      </c>
      <c r="J4603" s="832" t="s">
        <v>6271</v>
      </c>
      <c r="K4603" s="832" t="s">
        <v>6263</v>
      </c>
      <c r="L4603" s="835">
        <v>875.35</v>
      </c>
      <c r="M4603" s="835">
        <v>12254.9</v>
      </c>
      <c r="N4603" s="832">
        <v>14</v>
      </c>
      <c r="O4603" s="836">
        <v>2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10</v>
      </c>
      <c r="B4604" s="832" t="s">
        <v>2982</v>
      </c>
      <c r="C4604" s="832" t="s">
        <v>3005</v>
      </c>
      <c r="D4604" s="833" t="s">
        <v>6905</v>
      </c>
      <c r="E4604" s="834" t="s">
        <v>3043</v>
      </c>
      <c r="F4604" s="832" t="s">
        <v>2984</v>
      </c>
      <c r="G4604" s="832" t="s">
        <v>3383</v>
      </c>
      <c r="H4604" s="832" t="s">
        <v>689</v>
      </c>
      <c r="I4604" s="832" t="s">
        <v>5102</v>
      </c>
      <c r="J4604" s="832" t="s">
        <v>5103</v>
      </c>
      <c r="K4604" s="832" t="s">
        <v>1281</v>
      </c>
      <c r="L4604" s="835">
        <v>131.93</v>
      </c>
      <c r="M4604" s="835">
        <v>2374.7400000000002</v>
      </c>
      <c r="N4604" s="832">
        <v>18</v>
      </c>
      <c r="O4604" s="836">
        <v>1.5</v>
      </c>
      <c r="P4604" s="835">
        <v>2374.7400000000002</v>
      </c>
      <c r="Q4604" s="837">
        <v>1</v>
      </c>
      <c r="R4604" s="832">
        <v>18</v>
      </c>
      <c r="S4604" s="837">
        <v>1</v>
      </c>
      <c r="T4604" s="836">
        <v>1.5</v>
      </c>
      <c r="U4604" s="838">
        <v>1</v>
      </c>
    </row>
    <row r="4605" spans="1:21" ht="14.4" customHeight="1" x14ac:dyDescent="0.3">
      <c r="A4605" s="831">
        <v>10</v>
      </c>
      <c r="B4605" s="832" t="s">
        <v>2982</v>
      </c>
      <c r="C4605" s="832" t="s">
        <v>3005</v>
      </c>
      <c r="D4605" s="833" t="s">
        <v>6905</v>
      </c>
      <c r="E4605" s="834" t="s">
        <v>3043</v>
      </c>
      <c r="F4605" s="832" t="s">
        <v>2984</v>
      </c>
      <c r="G4605" s="832" t="s">
        <v>3383</v>
      </c>
      <c r="H4605" s="832" t="s">
        <v>630</v>
      </c>
      <c r="I4605" s="832" t="s">
        <v>6272</v>
      </c>
      <c r="J4605" s="832" t="s">
        <v>6273</v>
      </c>
      <c r="K4605" s="832" t="s">
        <v>1561</v>
      </c>
      <c r="L4605" s="835">
        <v>839.93</v>
      </c>
      <c r="M4605" s="835">
        <v>3359.72</v>
      </c>
      <c r="N4605" s="832">
        <v>4</v>
      </c>
      <c r="O4605" s="836">
        <v>1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10</v>
      </c>
      <c r="B4606" s="832" t="s">
        <v>2982</v>
      </c>
      <c r="C4606" s="832" t="s">
        <v>3005</v>
      </c>
      <c r="D4606" s="833" t="s">
        <v>6905</v>
      </c>
      <c r="E4606" s="834" t="s">
        <v>3043</v>
      </c>
      <c r="F4606" s="832" t="s">
        <v>2984</v>
      </c>
      <c r="G4606" s="832" t="s">
        <v>3383</v>
      </c>
      <c r="H4606" s="832" t="s">
        <v>689</v>
      </c>
      <c r="I4606" s="832" t="s">
        <v>6274</v>
      </c>
      <c r="J4606" s="832" t="s">
        <v>6275</v>
      </c>
      <c r="K4606" s="832" t="s">
        <v>6276</v>
      </c>
      <c r="L4606" s="835">
        <v>211.94</v>
      </c>
      <c r="M4606" s="835">
        <v>423.88</v>
      </c>
      <c r="N4606" s="832">
        <v>2</v>
      </c>
      <c r="O4606" s="836">
        <v>1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10</v>
      </c>
      <c r="B4607" s="832" t="s">
        <v>2982</v>
      </c>
      <c r="C4607" s="832" t="s">
        <v>3005</v>
      </c>
      <c r="D4607" s="833" t="s">
        <v>6905</v>
      </c>
      <c r="E4607" s="834" t="s">
        <v>3043</v>
      </c>
      <c r="F4607" s="832" t="s">
        <v>2984</v>
      </c>
      <c r="G4607" s="832" t="s">
        <v>3383</v>
      </c>
      <c r="H4607" s="832" t="s">
        <v>630</v>
      </c>
      <c r="I4607" s="832" t="s">
        <v>6277</v>
      </c>
      <c r="J4607" s="832" t="s">
        <v>6278</v>
      </c>
      <c r="K4607" s="832" t="s">
        <v>1281</v>
      </c>
      <c r="L4607" s="835">
        <v>132.34</v>
      </c>
      <c r="M4607" s="835">
        <v>132.34</v>
      </c>
      <c r="N4607" s="832">
        <v>1</v>
      </c>
      <c r="O4607" s="836">
        <v>0.5</v>
      </c>
      <c r="P4607" s="835">
        <v>132.34</v>
      </c>
      <c r="Q4607" s="837">
        <v>1</v>
      </c>
      <c r="R4607" s="832">
        <v>1</v>
      </c>
      <c r="S4607" s="837">
        <v>1</v>
      </c>
      <c r="T4607" s="836">
        <v>0.5</v>
      </c>
      <c r="U4607" s="838">
        <v>1</v>
      </c>
    </row>
    <row r="4608" spans="1:21" ht="14.4" customHeight="1" x14ac:dyDescent="0.3">
      <c r="A4608" s="831">
        <v>10</v>
      </c>
      <c r="B4608" s="832" t="s">
        <v>2982</v>
      </c>
      <c r="C4608" s="832" t="s">
        <v>3005</v>
      </c>
      <c r="D4608" s="833" t="s">
        <v>6905</v>
      </c>
      <c r="E4608" s="834" t="s">
        <v>3043</v>
      </c>
      <c r="F4608" s="832" t="s">
        <v>2984</v>
      </c>
      <c r="G4608" s="832" t="s">
        <v>3175</v>
      </c>
      <c r="H4608" s="832" t="s">
        <v>630</v>
      </c>
      <c r="I4608" s="832" t="s">
        <v>3176</v>
      </c>
      <c r="J4608" s="832" t="s">
        <v>3177</v>
      </c>
      <c r="K4608" s="832" t="s">
        <v>3178</v>
      </c>
      <c r="L4608" s="835">
        <v>21.92</v>
      </c>
      <c r="M4608" s="835">
        <v>328.8</v>
      </c>
      <c r="N4608" s="832">
        <v>15</v>
      </c>
      <c r="O4608" s="836">
        <v>4</v>
      </c>
      <c r="P4608" s="835">
        <v>263.04000000000002</v>
      </c>
      <c r="Q4608" s="837">
        <v>0.8</v>
      </c>
      <c r="R4608" s="832">
        <v>12</v>
      </c>
      <c r="S4608" s="837">
        <v>0.8</v>
      </c>
      <c r="T4608" s="836">
        <v>3.5</v>
      </c>
      <c r="U4608" s="838">
        <v>0.875</v>
      </c>
    </row>
    <row r="4609" spans="1:21" ht="14.4" customHeight="1" x14ac:dyDescent="0.3">
      <c r="A4609" s="831">
        <v>10</v>
      </c>
      <c r="B4609" s="832" t="s">
        <v>2982</v>
      </c>
      <c r="C4609" s="832" t="s">
        <v>3005</v>
      </c>
      <c r="D4609" s="833" t="s">
        <v>6905</v>
      </c>
      <c r="E4609" s="834" t="s">
        <v>3043</v>
      </c>
      <c r="F4609" s="832" t="s">
        <v>2984</v>
      </c>
      <c r="G4609" s="832" t="s">
        <v>3175</v>
      </c>
      <c r="H4609" s="832" t="s">
        <v>630</v>
      </c>
      <c r="I4609" s="832" t="s">
        <v>3176</v>
      </c>
      <c r="J4609" s="832" t="s">
        <v>3177</v>
      </c>
      <c r="K4609" s="832" t="s">
        <v>3178</v>
      </c>
      <c r="L4609" s="835">
        <v>24.78</v>
      </c>
      <c r="M4609" s="835">
        <v>74.34</v>
      </c>
      <c r="N4609" s="832">
        <v>3</v>
      </c>
      <c r="O4609" s="836">
        <v>1</v>
      </c>
      <c r="P4609" s="835">
        <v>74.34</v>
      </c>
      <c r="Q4609" s="837">
        <v>1</v>
      </c>
      <c r="R4609" s="832">
        <v>3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10</v>
      </c>
      <c r="B4610" s="832" t="s">
        <v>2982</v>
      </c>
      <c r="C4610" s="832" t="s">
        <v>3005</v>
      </c>
      <c r="D4610" s="833" t="s">
        <v>6905</v>
      </c>
      <c r="E4610" s="834" t="s">
        <v>3043</v>
      </c>
      <c r="F4610" s="832" t="s">
        <v>2984</v>
      </c>
      <c r="G4610" s="832" t="s">
        <v>3175</v>
      </c>
      <c r="H4610" s="832" t="s">
        <v>630</v>
      </c>
      <c r="I4610" s="832" t="s">
        <v>3179</v>
      </c>
      <c r="J4610" s="832" t="s">
        <v>3180</v>
      </c>
      <c r="K4610" s="832" t="s">
        <v>3181</v>
      </c>
      <c r="L4610" s="835">
        <v>99.11</v>
      </c>
      <c r="M4610" s="835">
        <v>495.54999999999995</v>
      </c>
      <c r="N4610" s="832">
        <v>5</v>
      </c>
      <c r="O4610" s="836">
        <v>1</v>
      </c>
      <c r="P4610" s="835">
        <v>495.54999999999995</v>
      </c>
      <c r="Q4610" s="837">
        <v>1</v>
      </c>
      <c r="R4610" s="832">
        <v>5</v>
      </c>
      <c r="S4610" s="837">
        <v>1</v>
      </c>
      <c r="T4610" s="836">
        <v>1</v>
      </c>
      <c r="U4610" s="838">
        <v>1</v>
      </c>
    </row>
    <row r="4611" spans="1:21" ht="14.4" customHeight="1" x14ac:dyDescent="0.3">
      <c r="A4611" s="831">
        <v>10</v>
      </c>
      <c r="B4611" s="832" t="s">
        <v>2982</v>
      </c>
      <c r="C4611" s="832" t="s">
        <v>3005</v>
      </c>
      <c r="D4611" s="833" t="s">
        <v>6905</v>
      </c>
      <c r="E4611" s="834" t="s">
        <v>3043</v>
      </c>
      <c r="F4611" s="832" t="s">
        <v>2984</v>
      </c>
      <c r="G4611" s="832" t="s">
        <v>3175</v>
      </c>
      <c r="H4611" s="832" t="s">
        <v>630</v>
      </c>
      <c r="I4611" s="832" t="s">
        <v>3179</v>
      </c>
      <c r="J4611" s="832" t="s">
        <v>3180</v>
      </c>
      <c r="K4611" s="832" t="s">
        <v>3181</v>
      </c>
      <c r="L4611" s="835">
        <v>87.67</v>
      </c>
      <c r="M4611" s="835">
        <v>1227.3800000000001</v>
      </c>
      <c r="N4611" s="832">
        <v>14</v>
      </c>
      <c r="O4611" s="836">
        <v>3</v>
      </c>
      <c r="P4611" s="835">
        <v>876.7</v>
      </c>
      <c r="Q4611" s="837">
        <v>0.7142857142857143</v>
      </c>
      <c r="R4611" s="832">
        <v>10</v>
      </c>
      <c r="S4611" s="837">
        <v>0.7142857142857143</v>
      </c>
      <c r="T4611" s="836">
        <v>2.5</v>
      </c>
      <c r="U4611" s="838">
        <v>0.83333333333333337</v>
      </c>
    </row>
    <row r="4612" spans="1:21" ht="14.4" customHeight="1" x14ac:dyDescent="0.3">
      <c r="A4612" s="831">
        <v>10</v>
      </c>
      <c r="B4612" s="832" t="s">
        <v>2982</v>
      </c>
      <c r="C4612" s="832" t="s">
        <v>3005</v>
      </c>
      <c r="D4612" s="833" t="s">
        <v>6905</v>
      </c>
      <c r="E4612" s="834" t="s">
        <v>3043</v>
      </c>
      <c r="F4612" s="832" t="s">
        <v>2984</v>
      </c>
      <c r="G4612" s="832" t="s">
        <v>3182</v>
      </c>
      <c r="H4612" s="832" t="s">
        <v>630</v>
      </c>
      <c r="I4612" s="832" t="s">
        <v>3422</v>
      </c>
      <c r="J4612" s="832" t="s">
        <v>1683</v>
      </c>
      <c r="K4612" s="832" t="s">
        <v>3423</v>
      </c>
      <c r="L4612" s="835">
        <v>181.04</v>
      </c>
      <c r="M4612" s="835">
        <v>181.04</v>
      </c>
      <c r="N4612" s="832">
        <v>1</v>
      </c>
      <c r="O4612" s="836">
        <v>1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10</v>
      </c>
      <c r="B4613" s="832" t="s">
        <v>2982</v>
      </c>
      <c r="C4613" s="832" t="s">
        <v>3005</v>
      </c>
      <c r="D4613" s="833" t="s">
        <v>6905</v>
      </c>
      <c r="E4613" s="834" t="s">
        <v>3043</v>
      </c>
      <c r="F4613" s="832" t="s">
        <v>2984</v>
      </c>
      <c r="G4613" s="832" t="s">
        <v>3182</v>
      </c>
      <c r="H4613" s="832" t="s">
        <v>630</v>
      </c>
      <c r="I4613" s="832" t="s">
        <v>3183</v>
      </c>
      <c r="J4613" s="832" t="s">
        <v>1683</v>
      </c>
      <c r="K4613" s="832" t="s">
        <v>3184</v>
      </c>
      <c r="L4613" s="835">
        <v>0</v>
      </c>
      <c r="M4613" s="835">
        <v>0</v>
      </c>
      <c r="N4613" s="832">
        <v>2</v>
      </c>
      <c r="O4613" s="836">
        <v>0.5</v>
      </c>
      <c r="P4613" s="835">
        <v>0</v>
      </c>
      <c r="Q4613" s="837"/>
      <c r="R4613" s="832">
        <v>2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10</v>
      </c>
      <c r="B4614" s="832" t="s">
        <v>2982</v>
      </c>
      <c r="C4614" s="832" t="s">
        <v>3005</v>
      </c>
      <c r="D4614" s="833" t="s">
        <v>6905</v>
      </c>
      <c r="E4614" s="834" t="s">
        <v>3043</v>
      </c>
      <c r="F4614" s="832" t="s">
        <v>2984</v>
      </c>
      <c r="G4614" s="832" t="s">
        <v>3182</v>
      </c>
      <c r="H4614" s="832" t="s">
        <v>630</v>
      </c>
      <c r="I4614" s="832" t="s">
        <v>3424</v>
      </c>
      <c r="J4614" s="832" t="s">
        <v>1683</v>
      </c>
      <c r="K4614" s="832" t="s">
        <v>3184</v>
      </c>
      <c r="L4614" s="835">
        <v>0</v>
      </c>
      <c r="M4614" s="835">
        <v>0</v>
      </c>
      <c r="N4614" s="832">
        <v>4</v>
      </c>
      <c r="O4614" s="836">
        <v>2</v>
      </c>
      <c r="P4614" s="835">
        <v>0</v>
      </c>
      <c r="Q4614" s="837"/>
      <c r="R4614" s="832">
        <v>1</v>
      </c>
      <c r="S4614" s="837">
        <v>0.25</v>
      </c>
      <c r="T4614" s="836">
        <v>1</v>
      </c>
      <c r="U4614" s="838">
        <v>0.5</v>
      </c>
    </row>
    <row r="4615" spans="1:21" ht="14.4" customHeight="1" x14ac:dyDescent="0.3">
      <c r="A4615" s="831">
        <v>10</v>
      </c>
      <c r="B4615" s="832" t="s">
        <v>2982</v>
      </c>
      <c r="C4615" s="832" t="s">
        <v>3005</v>
      </c>
      <c r="D4615" s="833" t="s">
        <v>6905</v>
      </c>
      <c r="E4615" s="834" t="s">
        <v>3043</v>
      </c>
      <c r="F4615" s="832" t="s">
        <v>2984</v>
      </c>
      <c r="G4615" s="832" t="s">
        <v>3993</v>
      </c>
      <c r="H4615" s="832" t="s">
        <v>689</v>
      </c>
      <c r="I4615" s="832" t="s">
        <v>2630</v>
      </c>
      <c r="J4615" s="832" t="s">
        <v>2631</v>
      </c>
      <c r="K4615" s="832" t="s">
        <v>2632</v>
      </c>
      <c r="L4615" s="835">
        <v>122.96</v>
      </c>
      <c r="M4615" s="835">
        <v>1721.44</v>
      </c>
      <c r="N4615" s="832">
        <v>14</v>
      </c>
      <c r="O4615" s="836">
        <v>4</v>
      </c>
      <c r="P4615" s="835">
        <v>1721.44</v>
      </c>
      <c r="Q4615" s="837">
        <v>1</v>
      </c>
      <c r="R4615" s="832">
        <v>14</v>
      </c>
      <c r="S4615" s="837">
        <v>1</v>
      </c>
      <c r="T4615" s="836">
        <v>4</v>
      </c>
      <c r="U4615" s="838">
        <v>1</v>
      </c>
    </row>
    <row r="4616" spans="1:21" ht="14.4" customHeight="1" x14ac:dyDescent="0.3">
      <c r="A4616" s="831">
        <v>10</v>
      </c>
      <c r="B4616" s="832" t="s">
        <v>2982</v>
      </c>
      <c r="C4616" s="832" t="s">
        <v>3005</v>
      </c>
      <c r="D4616" s="833" t="s">
        <v>6905</v>
      </c>
      <c r="E4616" s="834" t="s">
        <v>3043</v>
      </c>
      <c r="F4616" s="832" t="s">
        <v>2984</v>
      </c>
      <c r="G4616" s="832" t="s">
        <v>3993</v>
      </c>
      <c r="H4616" s="832" t="s">
        <v>689</v>
      </c>
      <c r="I4616" s="832" t="s">
        <v>4865</v>
      </c>
      <c r="J4616" s="832" t="s">
        <v>2631</v>
      </c>
      <c r="K4616" s="832" t="s">
        <v>4866</v>
      </c>
      <c r="L4616" s="835">
        <v>245.91</v>
      </c>
      <c r="M4616" s="835">
        <v>491.82</v>
      </c>
      <c r="N4616" s="832">
        <v>2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10</v>
      </c>
      <c r="B4617" s="832" t="s">
        <v>2982</v>
      </c>
      <c r="C4617" s="832" t="s">
        <v>3005</v>
      </c>
      <c r="D4617" s="833" t="s">
        <v>6905</v>
      </c>
      <c r="E4617" s="834" t="s">
        <v>3043</v>
      </c>
      <c r="F4617" s="832" t="s">
        <v>2984</v>
      </c>
      <c r="G4617" s="832" t="s">
        <v>3224</v>
      </c>
      <c r="H4617" s="832" t="s">
        <v>630</v>
      </c>
      <c r="I4617" s="832" t="s">
        <v>3225</v>
      </c>
      <c r="J4617" s="832" t="s">
        <v>3226</v>
      </c>
      <c r="K4617" s="832" t="s">
        <v>3227</v>
      </c>
      <c r="L4617" s="835">
        <v>77.14</v>
      </c>
      <c r="M4617" s="835">
        <v>1388.52</v>
      </c>
      <c r="N4617" s="832">
        <v>18</v>
      </c>
      <c r="O4617" s="836">
        <v>7.5</v>
      </c>
      <c r="P4617" s="835">
        <v>462.84</v>
      </c>
      <c r="Q4617" s="837">
        <v>0.33333333333333331</v>
      </c>
      <c r="R4617" s="832">
        <v>6</v>
      </c>
      <c r="S4617" s="837">
        <v>0.33333333333333331</v>
      </c>
      <c r="T4617" s="836">
        <v>4.5</v>
      </c>
      <c r="U4617" s="838">
        <v>0.6</v>
      </c>
    </row>
    <row r="4618" spans="1:21" ht="14.4" customHeight="1" x14ac:dyDescent="0.3">
      <c r="A4618" s="831">
        <v>10</v>
      </c>
      <c r="B4618" s="832" t="s">
        <v>2982</v>
      </c>
      <c r="C4618" s="832" t="s">
        <v>3005</v>
      </c>
      <c r="D4618" s="833" t="s">
        <v>6905</v>
      </c>
      <c r="E4618" s="834" t="s">
        <v>3043</v>
      </c>
      <c r="F4618" s="832" t="s">
        <v>2984</v>
      </c>
      <c r="G4618" s="832" t="s">
        <v>3425</v>
      </c>
      <c r="H4618" s="832" t="s">
        <v>630</v>
      </c>
      <c r="I4618" s="832" t="s">
        <v>3431</v>
      </c>
      <c r="J4618" s="832" t="s">
        <v>1070</v>
      </c>
      <c r="K4618" s="832" t="s">
        <v>3432</v>
      </c>
      <c r="L4618" s="835">
        <v>60.28</v>
      </c>
      <c r="M4618" s="835">
        <v>180.84</v>
      </c>
      <c r="N4618" s="832">
        <v>3</v>
      </c>
      <c r="O4618" s="836">
        <v>1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10</v>
      </c>
      <c r="B4619" s="832" t="s">
        <v>2982</v>
      </c>
      <c r="C4619" s="832" t="s">
        <v>3005</v>
      </c>
      <c r="D4619" s="833" t="s">
        <v>6905</v>
      </c>
      <c r="E4619" s="834" t="s">
        <v>3043</v>
      </c>
      <c r="F4619" s="832" t="s">
        <v>2984</v>
      </c>
      <c r="G4619" s="832" t="s">
        <v>3640</v>
      </c>
      <c r="H4619" s="832" t="s">
        <v>630</v>
      </c>
      <c r="I4619" s="832" t="s">
        <v>6279</v>
      </c>
      <c r="J4619" s="832" t="s">
        <v>6280</v>
      </c>
      <c r="K4619" s="832" t="s">
        <v>3643</v>
      </c>
      <c r="L4619" s="835">
        <v>282.05</v>
      </c>
      <c r="M4619" s="835">
        <v>2256.4</v>
      </c>
      <c r="N4619" s="832">
        <v>8</v>
      </c>
      <c r="O4619" s="836">
        <v>1.5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10</v>
      </c>
      <c r="B4620" s="832" t="s">
        <v>2982</v>
      </c>
      <c r="C4620" s="832" t="s">
        <v>3005</v>
      </c>
      <c r="D4620" s="833" t="s">
        <v>6905</v>
      </c>
      <c r="E4620" s="834" t="s">
        <v>3043</v>
      </c>
      <c r="F4620" s="832" t="s">
        <v>2984</v>
      </c>
      <c r="G4620" s="832" t="s">
        <v>3445</v>
      </c>
      <c r="H4620" s="832" t="s">
        <v>630</v>
      </c>
      <c r="I4620" s="832" t="s">
        <v>3446</v>
      </c>
      <c r="J4620" s="832" t="s">
        <v>745</v>
      </c>
      <c r="K4620" s="832" t="s">
        <v>3447</v>
      </c>
      <c r="L4620" s="835">
        <v>0</v>
      </c>
      <c r="M4620" s="835">
        <v>0</v>
      </c>
      <c r="N4620" s="832">
        <v>3</v>
      </c>
      <c r="O4620" s="836">
        <v>2</v>
      </c>
      <c r="P4620" s="835">
        <v>0</v>
      </c>
      <c r="Q4620" s="837"/>
      <c r="R4620" s="832">
        <v>3</v>
      </c>
      <c r="S4620" s="837">
        <v>1</v>
      </c>
      <c r="T4620" s="836">
        <v>2</v>
      </c>
      <c r="U4620" s="838">
        <v>1</v>
      </c>
    </row>
    <row r="4621" spans="1:21" ht="14.4" customHeight="1" x14ac:dyDescent="0.3">
      <c r="A4621" s="831">
        <v>10</v>
      </c>
      <c r="B4621" s="832" t="s">
        <v>2982</v>
      </c>
      <c r="C4621" s="832" t="s">
        <v>3005</v>
      </c>
      <c r="D4621" s="833" t="s">
        <v>6905</v>
      </c>
      <c r="E4621" s="834" t="s">
        <v>3043</v>
      </c>
      <c r="F4621" s="832" t="s">
        <v>2984</v>
      </c>
      <c r="G4621" s="832" t="s">
        <v>3445</v>
      </c>
      <c r="H4621" s="832" t="s">
        <v>630</v>
      </c>
      <c r="I4621" s="832" t="s">
        <v>3776</v>
      </c>
      <c r="J4621" s="832" t="s">
        <v>3777</v>
      </c>
      <c r="K4621" s="832" t="s">
        <v>3778</v>
      </c>
      <c r="L4621" s="835">
        <v>0</v>
      </c>
      <c r="M4621" s="835">
        <v>0</v>
      </c>
      <c r="N4621" s="832">
        <v>6</v>
      </c>
      <c r="O4621" s="836">
        <v>2.5</v>
      </c>
      <c r="P4621" s="835">
        <v>0</v>
      </c>
      <c r="Q4621" s="837"/>
      <c r="R4621" s="832">
        <v>2</v>
      </c>
      <c r="S4621" s="837">
        <v>0.33333333333333331</v>
      </c>
      <c r="T4621" s="836">
        <v>1</v>
      </c>
      <c r="U4621" s="838">
        <v>0.4</v>
      </c>
    </row>
    <row r="4622" spans="1:21" ht="14.4" customHeight="1" x14ac:dyDescent="0.3">
      <c r="A4622" s="831">
        <v>10</v>
      </c>
      <c r="B4622" s="832" t="s">
        <v>2982</v>
      </c>
      <c r="C4622" s="832" t="s">
        <v>3005</v>
      </c>
      <c r="D4622" s="833" t="s">
        <v>6905</v>
      </c>
      <c r="E4622" s="834" t="s">
        <v>3043</v>
      </c>
      <c r="F4622" s="832" t="s">
        <v>2984</v>
      </c>
      <c r="G4622" s="832" t="s">
        <v>3192</v>
      </c>
      <c r="H4622" s="832" t="s">
        <v>630</v>
      </c>
      <c r="I4622" s="832" t="s">
        <v>3193</v>
      </c>
      <c r="J4622" s="832" t="s">
        <v>3194</v>
      </c>
      <c r="K4622" s="832" t="s">
        <v>3195</v>
      </c>
      <c r="L4622" s="835">
        <v>271.94</v>
      </c>
      <c r="M4622" s="835">
        <v>543.88</v>
      </c>
      <c r="N4622" s="832">
        <v>2</v>
      </c>
      <c r="O4622" s="836">
        <v>1.5</v>
      </c>
      <c r="P4622" s="835">
        <v>271.94</v>
      </c>
      <c r="Q4622" s="837">
        <v>0.5</v>
      </c>
      <c r="R4622" s="832">
        <v>1</v>
      </c>
      <c r="S4622" s="837">
        <v>0.5</v>
      </c>
      <c r="T4622" s="836">
        <v>1</v>
      </c>
      <c r="U4622" s="838">
        <v>0.66666666666666663</v>
      </c>
    </row>
    <row r="4623" spans="1:21" ht="14.4" customHeight="1" x14ac:dyDescent="0.3">
      <c r="A4623" s="831">
        <v>10</v>
      </c>
      <c r="B4623" s="832" t="s">
        <v>2982</v>
      </c>
      <c r="C4623" s="832" t="s">
        <v>3005</v>
      </c>
      <c r="D4623" s="833" t="s">
        <v>6905</v>
      </c>
      <c r="E4623" s="834" t="s">
        <v>3043</v>
      </c>
      <c r="F4623" s="832" t="s">
        <v>2984</v>
      </c>
      <c r="G4623" s="832" t="s">
        <v>3192</v>
      </c>
      <c r="H4623" s="832" t="s">
        <v>630</v>
      </c>
      <c r="I4623" s="832" t="s">
        <v>6281</v>
      </c>
      <c r="J4623" s="832" t="s">
        <v>6282</v>
      </c>
      <c r="K4623" s="832" t="s">
        <v>6283</v>
      </c>
      <c r="L4623" s="835">
        <v>151.62</v>
      </c>
      <c r="M4623" s="835">
        <v>606.48</v>
      </c>
      <c r="N4623" s="832">
        <v>4</v>
      </c>
      <c r="O4623" s="836">
        <v>1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10</v>
      </c>
      <c r="B4624" s="832" t="s">
        <v>2982</v>
      </c>
      <c r="C4624" s="832" t="s">
        <v>3005</v>
      </c>
      <c r="D4624" s="833" t="s">
        <v>6905</v>
      </c>
      <c r="E4624" s="834" t="s">
        <v>3043</v>
      </c>
      <c r="F4624" s="832" t="s">
        <v>2984</v>
      </c>
      <c r="G4624" s="832" t="s">
        <v>3192</v>
      </c>
      <c r="H4624" s="832" t="s">
        <v>630</v>
      </c>
      <c r="I4624" s="832" t="s">
        <v>6284</v>
      </c>
      <c r="J4624" s="832" t="s">
        <v>6285</v>
      </c>
      <c r="K4624" s="832" t="s">
        <v>6286</v>
      </c>
      <c r="L4624" s="835">
        <v>0</v>
      </c>
      <c r="M4624" s="835">
        <v>0</v>
      </c>
      <c r="N4624" s="832">
        <v>7</v>
      </c>
      <c r="O4624" s="836">
        <v>4</v>
      </c>
      <c r="P4624" s="835">
        <v>0</v>
      </c>
      <c r="Q4624" s="837"/>
      <c r="R4624" s="832">
        <v>3</v>
      </c>
      <c r="S4624" s="837">
        <v>0.42857142857142855</v>
      </c>
      <c r="T4624" s="836">
        <v>2</v>
      </c>
      <c r="U4624" s="838">
        <v>0.5</v>
      </c>
    </row>
    <row r="4625" spans="1:21" ht="14.4" customHeight="1" x14ac:dyDescent="0.3">
      <c r="A4625" s="831">
        <v>10</v>
      </c>
      <c r="B4625" s="832" t="s">
        <v>2982</v>
      </c>
      <c r="C4625" s="832" t="s">
        <v>3005</v>
      </c>
      <c r="D4625" s="833" t="s">
        <v>6905</v>
      </c>
      <c r="E4625" s="834" t="s">
        <v>3043</v>
      </c>
      <c r="F4625" s="832" t="s">
        <v>2984</v>
      </c>
      <c r="G4625" s="832" t="s">
        <v>3192</v>
      </c>
      <c r="H4625" s="832" t="s">
        <v>630</v>
      </c>
      <c r="I4625" s="832" t="s">
        <v>6287</v>
      </c>
      <c r="J4625" s="832" t="s">
        <v>6285</v>
      </c>
      <c r="K4625" s="832" t="s">
        <v>6288</v>
      </c>
      <c r="L4625" s="835">
        <v>0</v>
      </c>
      <c r="M4625" s="835">
        <v>0</v>
      </c>
      <c r="N4625" s="832">
        <v>3</v>
      </c>
      <c r="O4625" s="836">
        <v>2</v>
      </c>
      <c r="P4625" s="835">
        <v>0</v>
      </c>
      <c r="Q4625" s="837"/>
      <c r="R4625" s="832">
        <v>1</v>
      </c>
      <c r="S4625" s="837">
        <v>0.33333333333333331</v>
      </c>
      <c r="T4625" s="836">
        <v>0.5</v>
      </c>
      <c r="U4625" s="838">
        <v>0.25</v>
      </c>
    </row>
    <row r="4626" spans="1:21" ht="14.4" customHeight="1" x14ac:dyDescent="0.3">
      <c r="A4626" s="831">
        <v>10</v>
      </c>
      <c r="B4626" s="832" t="s">
        <v>2982</v>
      </c>
      <c r="C4626" s="832" t="s">
        <v>3005</v>
      </c>
      <c r="D4626" s="833" t="s">
        <v>6905</v>
      </c>
      <c r="E4626" s="834" t="s">
        <v>3043</v>
      </c>
      <c r="F4626" s="832" t="s">
        <v>2984</v>
      </c>
      <c r="G4626" s="832" t="s">
        <v>3192</v>
      </c>
      <c r="H4626" s="832" t="s">
        <v>630</v>
      </c>
      <c r="I4626" s="832" t="s">
        <v>6289</v>
      </c>
      <c r="J4626" s="832" t="s">
        <v>6290</v>
      </c>
      <c r="K4626" s="832" t="s">
        <v>6283</v>
      </c>
      <c r="L4626" s="835">
        <v>151.62</v>
      </c>
      <c r="M4626" s="835">
        <v>454.86</v>
      </c>
      <c r="N4626" s="832">
        <v>3</v>
      </c>
      <c r="O4626" s="836">
        <v>2.5</v>
      </c>
      <c r="P4626" s="835">
        <v>303.24</v>
      </c>
      <c r="Q4626" s="837">
        <v>0.66666666666666663</v>
      </c>
      <c r="R4626" s="832">
        <v>2</v>
      </c>
      <c r="S4626" s="837">
        <v>0.66666666666666663</v>
      </c>
      <c r="T4626" s="836">
        <v>1.5</v>
      </c>
      <c r="U4626" s="838">
        <v>0.6</v>
      </c>
    </row>
    <row r="4627" spans="1:21" ht="14.4" customHeight="1" x14ac:dyDescent="0.3">
      <c r="A4627" s="831">
        <v>10</v>
      </c>
      <c r="B4627" s="832" t="s">
        <v>2982</v>
      </c>
      <c r="C4627" s="832" t="s">
        <v>3005</v>
      </c>
      <c r="D4627" s="833" t="s">
        <v>6905</v>
      </c>
      <c r="E4627" s="834" t="s">
        <v>3043</v>
      </c>
      <c r="F4627" s="832" t="s">
        <v>2984</v>
      </c>
      <c r="G4627" s="832" t="s">
        <v>3519</v>
      </c>
      <c r="H4627" s="832" t="s">
        <v>689</v>
      </c>
      <c r="I4627" s="832" t="s">
        <v>3520</v>
      </c>
      <c r="J4627" s="832" t="s">
        <v>3521</v>
      </c>
      <c r="K4627" s="832" t="s">
        <v>3522</v>
      </c>
      <c r="L4627" s="835">
        <v>707.67</v>
      </c>
      <c r="M4627" s="835">
        <v>1415.34</v>
      </c>
      <c r="N4627" s="832">
        <v>2</v>
      </c>
      <c r="O4627" s="836"/>
      <c r="P4627" s="835"/>
      <c r="Q4627" s="837">
        <v>0</v>
      </c>
      <c r="R4627" s="832"/>
      <c r="S4627" s="837">
        <v>0</v>
      </c>
      <c r="T4627" s="836"/>
      <c r="U4627" s="838"/>
    </row>
    <row r="4628" spans="1:21" ht="14.4" customHeight="1" x14ac:dyDescent="0.3">
      <c r="A4628" s="831">
        <v>10</v>
      </c>
      <c r="B4628" s="832" t="s">
        <v>2982</v>
      </c>
      <c r="C4628" s="832" t="s">
        <v>3005</v>
      </c>
      <c r="D4628" s="833" t="s">
        <v>6905</v>
      </c>
      <c r="E4628" s="834" t="s">
        <v>3043</v>
      </c>
      <c r="F4628" s="832" t="s">
        <v>2984</v>
      </c>
      <c r="G4628" s="832" t="s">
        <v>6291</v>
      </c>
      <c r="H4628" s="832" t="s">
        <v>630</v>
      </c>
      <c r="I4628" s="832" t="s">
        <v>6292</v>
      </c>
      <c r="J4628" s="832" t="s">
        <v>6293</v>
      </c>
      <c r="K4628" s="832" t="s">
        <v>6294</v>
      </c>
      <c r="L4628" s="835">
        <v>53.57</v>
      </c>
      <c r="M4628" s="835">
        <v>374.99</v>
      </c>
      <c r="N4628" s="832">
        <v>7</v>
      </c>
      <c r="O4628" s="836">
        <v>2</v>
      </c>
      <c r="P4628" s="835">
        <v>374.99</v>
      </c>
      <c r="Q4628" s="837">
        <v>1</v>
      </c>
      <c r="R4628" s="832">
        <v>7</v>
      </c>
      <c r="S4628" s="837">
        <v>1</v>
      </c>
      <c r="T4628" s="836">
        <v>2</v>
      </c>
      <c r="U4628" s="838">
        <v>1</v>
      </c>
    </row>
    <row r="4629" spans="1:21" ht="14.4" customHeight="1" x14ac:dyDescent="0.3">
      <c r="A4629" s="831">
        <v>10</v>
      </c>
      <c r="B4629" s="832" t="s">
        <v>2982</v>
      </c>
      <c r="C4629" s="832" t="s">
        <v>3005</v>
      </c>
      <c r="D4629" s="833" t="s">
        <v>6905</v>
      </c>
      <c r="E4629" s="834" t="s">
        <v>3043</v>
      </c>
      <c r="F4629" s="832" t="s">
        <v>2984</v>
      </c>
      <c r="G4629" s="832" t="s">
        <v>4365</v>
      </c>
      <c r="H4629" s="832" t="s">
        <v>630</v>
      </c>
      <c r="I4629" s="832" t="s">
        <v>5948</v>
      </c>
      <c r="J4629" s="832" t="s">
        <v>5949</v>
      </c>
      <c r="K4629" s="832" t="s">
        <v>5950</v>
      </c>
      <c r="L4629" s="835">
        <v>55.34</v>
      </c>
      <c r="M4629" s="835">
        <v>553.40000000000009</v>
      </c>
      <c r="N4629" s="832">
        <v>10</v>
      </c>
      <c r="O4629" s="836">
        <v>3.5</v>
      </c>
      <c r="P4629" s="835">
        <v>332.04</v>
      </c>
      <c r="Q4629" s="837">
        <v>0.6</v>
      </c>
      <c r="R4629" s="832">
        <v>6</v>
      </c>
      <c r="S4629" s="837">
        <v>0.6</v>
      </c>
      <c r="T4629" s="836">
        <v>2.5</v>
      </c>
      <c r="U4629" s="838">
        <v>0.7142857142857143</v>
      </c>
    </row>
    <row r="4630" spans="1:21" ht="14.4" customHeight="1" x14ac:dyDescent="0.3">
      <c r="A4630" s="831">
        <v>10</v>
      </c>
      <c r="B4630" s="832" t="s">
        <v>2982</v>
      </c>
      <c r="C4630" s="832" t="s">
        <v>3005</v>
      </c>
      <c r="D4630" s="833" t="s">
        <v>6905</v>
      </c>
      <c r="E4630" s="834" t="s">
        <v>3043</v>
      </c>
      <c r="F4630" s="832" t="s">
        <v>2984</v>
      </c>
      <c r="G4630" s="832" t="s">
        <v>4782</v>
      </c>
      <c r="H4630" s="832" t="s">
        <v>630</v>
      </c>
      <c r="I4630" s="832" t="s">
        <v>5951</v>
      </c>
      <c r="J4630" s="832" t="s">
        <v>5952</v>
      </c>
      <c r="K4630" s="832" t="s">
        <v>5953</v>
      </c>
      <c r="L4630" s="835">
        <v>0</v>
      </c>
      <c r="M4630" s="835">
        <v>0</v>
      </c>
      <c r="N4630" s="832">
        <v>9</v>
      </c>
      <c r="O4630" s="836">
        <v>1.5</v>
      </c>
      <c r="P4630" s="835">
        <v>0</v>
      </c>
      <c r="Q4630" s="837"/>
      <c r="R4630" s="832">
        <v>9</v>
      </c>
      <c r="S4630" s="837">
        <v>1</v>
      </c>
      <c r="T4630" s="836">
        <v>1.5</v>
      </c>
      <c r="U4630" s="838">
        <v>1</v>
      </c>
    </row>
    <row r="4631" spans="1:21" ht="14.4" customHeight="1" x14ac:dyDescent="0.3">
      <c r="A4631" s="831">
        <v>10</v>
      </c>
      <c r="B4631" s="832" t="s">
        <v>2982</v>
      </c>
      <c r="C4631" s="832" t="s">
        <v>3005</v>
      </c>
      <c r="D4631" s="833" t="s">
        <v>6905</v>
      </c>
      <c r="E4631" s="834" t="s">
        <v>3043</v>
      </c>
      <c r="F4631" s="832" t="s">
        <v>2984</v>
      </c>
      <c r="G4631" s="832" t="s">
        <v>4782</v>
      </c>
      <c r="H4631" s="832" t="s">
        <v>630</v>
      </c>
      <c r="I4631" s="832" t="s">
        <v>4783</v>
      </c>
      <c r="J4631" s="832" t="s">
        <v>4784</v>
      </c>
      <c r="K4631" s="832" t="s">
        <v>4785</v>
      </c>
      <c r="L4631" s="835">
        <v>0</v>
      </c>
      <c r="M4631" s="835">
        <v>0</v>
      </c>
      <c r="N4631" s="832">
        <v>5</v>
      </c>
      <c r="O4631" s="836">
        <v>1</v>
      </c>
      <c r="P4631" s="835">
        <v>0</v>
      </c>
      <c r="Q4631" s="837"/>
      <c r="R4631" s="832">
        <v>5</v>
      </c>
      <c r="S4631" s="837">
        <v>1</v>
      </c>
      <c r="T4631" s="836">
        <v>1</v>
      </c>
      <c r="U4631" s="838">
        <v>1</v>
      </c>
    </row>
    <row r="4632" spans="1:21" ht="14.4" customHeight="1" x14ac:dyDescent="0.3">
      <c r="A4632" s="831">
        <v>10</v>
      </c>
      <c r="B4632" s="832" t="s">
        <v>2982</v>
      </c>
      <c r="C4632" s="832" t="s">
        <v>3005</v>
      </c>
      <c r="D4632" s="833" t="s">
        <v>6905</v>
      </c>
      <c r="E4632" s="834" t="s">
        <v>3043</v>
      </c>
      <c r="F4632" s="832" t="s">
        <v>2985</v>
      </c>
      <c r="G4632" s="832" t="s">
        <v>4003</v>
      </c>
      <c r="H4632" s="832" t="s">
        <v>630</v>
      </c>
      <c r="I4632" s="832" t="s">
        <v>4004</v>
      </c>
      <c r="J4632" s="832" t="s">
        <v>3040</v>
      </c>
      <c r="K4632" s="832"/>
      <c r="L4632" s="835">
        <v>0</v>
      </c>
      <c r="M4632" s="835">
        <v>0</v>
      </c>
      <c r="N4632" s="832">
        <v>1</v>
      </c>
      <c r="O4632" s="836">
        <v>1</v>
      </c>
      <c r="P4632" s="835"/>
      <c r="Q4632" s="837"/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10</v>
      </c>
      <c r="B4633" s="832" t="s">
        <v>2982</v>
      </c>
      <c r="C4633" s="832" t="s">
        <v>3005</v>
      </c>
      <c r="D4633" s="833" t="s">
        <v>6905</v>
      </c>
      <c r="E4633" s="834" t="s">
        <v>3043</v>
      </c>
      <c r="F4633" s="832" t="s">
        <v>2985</v>
      </c>
      <c r="G4633" s="832" t="s">
        <v>3094</v>
      </c>
      <c r="H4633" s="832" t="s">
        <v>630</v>
      </c>
      <c r="I4633" s="832" t="s">
        <v>3464</v>
      </c>
      <c r="J4633" s="832" t="s">
        <v>3040</v>
      </c>
      <c r="K4633" s="832"/>
      <c r="L4633" s="835">
        <v>0</v>
      </c>
      <c r="M4633" s="835">
        <v>0</v>
      </c>
      <c r="N4633" s="832">
        <v>1</v>
      </c>
      <c r="O4633" s="836">
        <v>1</v>
      </c>
      <c r="P4633" s="835">
        <v>0</v>
      </c>
      <c r="Q4633" s="837"/>
      <c r="R4633" s="832">
        <v>1</v>
      </c>
      <c r="S4633" s="837">
        <v>1</v>
      </c>
      <c r="T4633" s="836">
        <v>1</v>
      </c>
      <c r="U4633" s="838">
        <v>1</v>
      </c>
    </row>
    <row r="4634" spans="1:21" ht="14.4" customHeight="1" x14ac:dyDescent="0.3">
      <c r="A4634" s="831">
        <v>10</v>
      </c>
      <c r="B4634" s="832" t="s">
        <v>2982</v>
      </c>
      <c r="C4634" s="832" t="s">
        <v>3005</v>
      </c>
      <c r="D4634" s="833" t="s">
        <v>6905</v>
      </c>
      <c r="E4634" s="834" t="s">
        <v>3043</v>
      </c>
      <c r="F4634" s="832" t="s">
        <v>2985</v>
      </c>
      <c r="G4634" s="832" t="s">
        <v>3094</v>
      </c>
      <c r="H4634" s="832" t="s">
        <v>630</v>
      </c>
      <c r="I4634" s="832" t="s">
        <v>3967</v>
      </c>
      <c r="J4634" s="832" t="s">
        <v>3040</v>
      </c>
      <c r="K4634" s="832"/>
      <c r="L4634" s="835">
        <v>0</v>
      </c>
      <c r="M4634" s="835">
        <v>0</v>
      </c>
      <c r="N4634" s="832">
        <v>11</v>
      </c>
      <c r="O4634" s="836">
        <v>11</v>
      </c>
      <c r="P4634" s="835">
        <v>0</v>
      </c>
      <c r="Q4634" s="837"/>
      <c r="R4634" s="832">
        <v>10</v>
      </c>
      <c r="S4634" s="837">
        <v>0.90909090909090906</v>
      </c>
      <c r="T4634" s="836">
        <v>10</v>
      </c>
      <c r="U4634" s="838">
        <v>0.90909090909090906</v>
      </c>
    </row>
    <row r="4635" spans="1:21" ht="14.4" customHeight="1" x14ac:dyDescent="0.3">
      <c r="A4635" s="831">
        <v>10</v>
      </c>
      <c r="B4635" s="832" t="s">
        <v>2982</v>
      </c>
      <c r="C4635" s="832" t="s">
        <v>3005</v>
      </c>
      <c r="D4635" s="833" t="s">
        <v>6905</v>
      </c>
      <c r="E4635" s="834" t="s">
        <v>3043</v>
      </c>
      <c r="F4635" s="832" t="s">
        <v>2985</v>
      </c>
      <c r="G4635" s="832" t="s">
        <v>3094</v>
      </c>
      <c r="H4635" s="832" t="s">
        <v>630</v>
      </c>
      <c r="I4635" s="832" t="s">
        <v>3592</v>
      </c>
      <c r="J4635" s="832" t="s">
        <v>3040</v>
      </c>
      <c r="K4635" s="832"/>
      <c r="L4635" s="835">
        <v>0</v>
      </c>
      <c r="M4635" s="835">
        <v>0</v>
      </c>
      <c r="N4635" s="832">
        <v>11</v>
      </c>
      <c r="O4635" s="836">
        <v>10.5</v>
      </c>
      <c r="P4635" s="835">
        <v>0</v>
      </c>
      <c r="Q4635" s="837"/>
      <c r="R4635" s="832">
        <v>7</v>
      </c>
      <c r="S4635" s="837">
        <v>0.63636363636363635</v>
      </c>
      <c r="T4635" s="836">
        <v>7</v>
      </c>
      <c r="U4635" s="838">
        <v>0.66666666666666663</v>
      </c>
    </row>
    <row r="4636" spans="1:21" ht="14.4" customHeight="1" x14ac:dyDescent="0.3">
      <c r="A4636" s="831">
        <v>10</v>
      </c>
      <c r="B4636" s="832" t="s">
        <v>2982</v>
      </c>
      <c r="C4636" s="832" t="s">
        <v>3005</v>
      </c>
      <c r="D4636" s="833" t="s">
        <v>6905</v>
      </c>
      <c r="E4636" s="834" t="s">
        <v>3043</v>
      </c>
      <c r="F4636" s="832" t="s">
        <v>2985</v>
      </c>
      <c r="G4636" s="832" t="s">
        <v>3094</v>
      </c>
      <c r="H4636" s="832" t="s">
        <v>630</v>
      </c>
      <c r="I4636" s="832" t="s">
        <v>4005</v>
      </c>
      <c r="J4636" s="832" t="s">
        <v>3040</v>
      </c>
      <c r="K4636" s="832"/>
      <c r="L4636" s="835">
        <v>0</v>
      </c>
      <c r="M4636" s="835">
        <v>0</v>
      </c>
      <c r="N4636" s="832">
        <v>1</v>
      </c>
      <c r="O4636" s="836">
        <v>1</v>
      </c>
      <c r="P4636" s="835">
        <v>0</v>
      </c>
      <c r="Q4636" s="837"/>
      <c r="R4636" s="832">
        <v>1</v>
      </c>
      <c r="S4636" s="837">
        <v>1</v>
      </c>
      <c r="T4636" s="836">
        <v>1</v>
      </c>
      <c r="U4636" s="838">
        <v>1</v>
      </c>
    </row>
    <row r="4637" spans="1:21" ht="14.4" customHeight="1" x14ac:dyDescent="0.3">
      <c r="A4637" s="831">
        <v>10</v>
      </c>
      <c r="B4637" s="832" t="s">
        <v>2982</v>
      </c>
      <c r="C4637" s="832" t="s">
        <v>3005</v>
      </c>
      <c r="D4637" s="833" t="s">
        <v>6905</v>
      </c>
      <c r="E4637" s="834" t="s">
        <v>3043</v>
      </c>
      <c r="F4637" s="832" t="s">
        <v>2985</v>
      </c>
      <c r="G4637" s="832" t="s">
        <v>3094</v>
      </c>
      <c r="H4637" s="832" t="s">
        <v>630</v>
      </c>
      <c r="I4637" s="832" t="s">
        <v>652</v>
      </c>
      <c r="J4637" s="832" t="s">
        <v>3040</v>
      </c>
      <c r="K4637" s="832"/>
      <c r="L4637" s="835">
        <v>0</v>
      </c>
      <c r="M4637" s="835">
        <v>0</v>
      </c>
      <c r="N4637" s="832">
        <v>1</v>
      </c>
      <c r="O4637" s="836">
        <v>1</v>
      </c>
      <c r="P4637" s="835">
        <v>0</v>
      </c>
      <c r="Q4637" s="837"/>
      <c r="R4637" s="832">
        <v>1</v>
      </c>
      <c r="S4637" s="837">
        <v>1</v>
      </c>
      <c r="T4637" s="836">
        <v>1</v>
      </c>
      <c r="U4637" s="838">
        <v>1</v>
      </c>
    </row>
    <row r="4638" spans="1:21" ht="14.4" customHeight="1" x14ac:dyDescent="0.3">
      <c r="A4638" s="831">
        <v>10</v>
      </c>
      <c r="B4638" s="832" t="s">
        <v>2982</v>
      </c>
      <c r="C4638" s="832" t="s">
        <v>3005</v>
      </c>
      <c r="D4638" s="833" t="s">
        <v>6905</v>
      </c>
      <c r="E4638" s="834" t="s">
        <v>3043</v>
      </c>
      <c r="F4638" s="832" t="s">
        <v>2985</v>
      </c>
      <c r="G4638" s="832" t="s">
        <v>3094</v>
      </c>
      <c r="H4638" s="832" t="s">
        <v>630</v>
      </c>
      <c r="I4638" s="832" t="s">
        <v>6295</v>
      </c>
      <c r="J4638" s="832" t="s">
        <v>3040</v>
      </c>
      <c r="K4638" s="832"/>
      <c r="L4638" s="835">
        <v>0</v>
      </c>
      <c r="M4638" s="835">
        <v>0</v>
      </c>
      <c r="N4638" s="832">
        <v>14</v>
      </c>
      <c r="O4638" s="836">
        <v>14</v>
      </c>
      <c r="P4638" s="835">
        <v>0</v>
      </c>
      <c r="Q4638" s="837"/>
      <c r="R4638" s="832">
        <v>14</v>
      </c>
      <c r="S4638" s="837">
        <v>1</v>
      </c>
      <c r="T4638" s="836">
        <v>14</v>
      </c>
      <c r="U4638" s="838">
        <v>1</v>
      </c>
    </row>
    <row r="4639" spans="1:21" ht="14.4" customHeight="1" x14ac:dyDescent="0.3">
      <c r="A4639" s="831">
        <v>10</v>
      </c>
      <c r="B4639" s="832" t="s">
        <v>2982</v>
      </c>
      <c r="C4639" s="832" t="s">
        <v>3005</v>
      </c>
      <c r="D4639" s="833" t="s">
        <v>6905</v>
      </c>
      <c r="E4639" s="834" t="s">
        <v>3043</v>
      </c>
      <c r="F4639" s="832" t="s">
        <v>2985</v>
      </c>
      <c r="G4639" s="832" t="s">
        <v>3094</v>
      </c>
      <c r="H4639" s="832" t="s">
        <v>630</v>
      </c>
      <c r="I4639" s="832" t="s">
        <v>6296</v>
      </c>
      <c r="J4639" s="832" t="s">
        <v>3040</v>
      </c>
      <c r="K4639" s="832"/>
      <c r="L4639" s="835">
        <v>0</v>
      </c>
      <c r="M4639" s="835">
        <v>0</v>
      </c>
      <c r="N4639" s="832">
        <v>22</v>
      </c>
      <c r="O4639" s="836">
        <v>21</v>
      </c>
      <c r="P4639" s="835">
        <v>0</v>
      </c>
      <c r="Q4639" s="837"/>
      <c r="R4639" s="832">
        <v>22</v>
      </c>
      <c r="S4639" s="837">
        <v>1</v>
      </c>
      <c r="T4639" s="836">
        <v>21</v>
      </c>
      <c r="U4639" s="838">
        <v>1</v>
      </c>
    </row>
    <row r="4640" spans="1:21" ht="14.4" customHeight="1" x14ac:dyDescent="0.3">
      <c r="A4640" s="831">
        <v>10</v>
      </c>
      <c r="B4640" s="832" t="s">
        <v>2982</v>
      </c>
      <c r="C4640" s="832" t="s">
        <v>3005</v>
      </c>
      <c r="D4640" s="833" t="s">
        <v>6905</v>
      </c>
      <c r="E4640" s="834" t="s">
        <v>3043</v>
      </c>
      <c r="F4640" s="832" t="s">
        <v>2985</v>
      </c>
      <c r="G4640" s="832" t="s">
        <v>3094</v>
      </c>
      <c r="H4640" s="832" t="s">
        <v>630</v>
      </c>
      <c r="I4640" s="832" t="s">
        <v>6297</v>
      </c>
      <c r="J4640" s="832" t="s">
        <v>3040</v>
      </c>
      <c r="K4640" s="832"/>
      <c r="L4640" s="835">
        <v>0</v>
      </c>
      <c r="M4640" s="835">
        <v>0</v>
      </c>
      <c r="N4640" s="832">
        <v>13</v>
      </c>
      <c r="O4640" s="836">
        <v>13</v>
      </c>
      <c r="P4640" s="835">
        <v>0</v>
      </c>
      <c r="Q4640" s="837"/>
      <c r="R4640" s="832">
        <v>13</v>
      </c>
      <c r="S4640" s="837">
        <v>1</v>
      </c>
      <c r="T4640" s="836">
        <v>13</v>
      </c>
      <c r="U4640" s="838">
        <v>1</v>
      </c>
    </row>
    <row r="4641" spans="1:21" ht="14.4" customHeight="1" x14ac:dyDescent="0.3">
      <c r="A4641" s="831">
        <v>10</v>
      </c>
      <c r="B4641" s="832" t="s">
        <v>2982</v>
      </c>
      <c r="C4641" s="832" t="s">
        <v>3005</v>
      </c>
      <c r="D4641" s="833" t="s">
        <v>6905</v>
      </c>
      <c r="E4641" s="834" t="s">
        <v>3043</v>
      </c>
      <c r="F4641" s="832" t="s">
        <v>2985</v>
      </c>
      <c r="G4641" s="832" t="s">
        <v>3094</v>
      </c>
      <c r="H4641" s="832" t="s">
        <v>630</v>
      </c>
      <c r="I4641" s="832" t="s">
        <v>6298</v>
      </c>
      <c r="J4641" s="832" t="s">
        <v>3040</v>
      </c>
      <c r="K4641" s="832"/>
      <c r="L4641" s="835">
        <v>0</v>
      </c>
      <c r="M4641" s="835">
        <v>0</v>
      </c>
      <c r="N4641" s="832">
        <v>1</v>
      </c>
      <c r="O4641" s="836">
        <v>1</v>
      </c>
      <c r="P4641" s="835"/>
      <c r="Q4641" s="837"/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10</v>
      </c>
      <c r="B4642" s="832" t="s">
        <v>2982</v>
      </c>
      <c r="C4642" s="832" t="s">
        <v>3005</v>
      </c>
      <c r="D4642" s="833" t="s">
        <v>6905</v>
      </c>
      <c r="E4642" s="834" t="s">
        <v>3062</v>
      </c>
      <c r="F4642" s="832" t="s">
        <v>2984</v>
      </c>
      <c r="G4642" s="832" t="s">
        <v>3182</v>
      </c>
      <c r="H4642" s="832" t="s">
        <v>630</v>
      </c>
      <c r="I4642" s="832" t="s">
        <v>3183</v>
      </c>
      <c r="J4642" s="832" t="s">
        <v>1683</v>
      </c>
      <c r="K4642" s="832" t="s">
        <v>3184</v>
      </c>
      <c r="L4642" s="835">
        <v>0</v>
      </c>
      <c r="M4642" s="835">
        <v>0</v>
      </c>
      <c r="N4642" s="832">
        <v>1</v>
      </c>
      <c r="O4642" s="836">
        <v>1</v>
      </c>
      <c r="P4642" s="835">
        <v>0</v>
      </c>
      <c r="Q4642" s="837"/>
      <c r="R4642" s="832">
        <v>1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10</v>
      </c>
      <c r="B4643" s="832" t="s">
        <v>2982</v>
      </c>
      <c r="C4643" s="832" t="s">
        <v>3005</v>
      </c>
      <c r="D4643" s="833" t="s">
        <v>6905</v>
      </c>
      <c r="E4643" s="834" t="s">
        <v>3064</v>
      </c>
      <c r="F4643" s="832" t="s">
        <v>2984</v>
      </c>
      <c r="G4643" s="832" t="s">
        <v>3602</v>
      </c>
      <c r="H4643" s="832" t="s">
        <v>689</v>
      </c>
      <c r="I4643" s="832" t="s">
        <v>2694</v>
      </c>
      <c r="J4643" s="832" t="s">
        <v>2695</v>
      </c>
      <c r="K4643" s="832" t="s">
        <v>2696</v>
      </c>
      <c r="L4643" s="835">
        <v>318.16000000000003</v>
      </c>
      <c r="M4643" s="835">
        <v>636.32000000000005</v>
      </c>
      <c r="N4643" s="832">
        <v>2</v>
      </c>
      <c r="O4643" s="836">
        <v>1</v>
      </c>
      <c r="P4643" s="835">
        <v>318.16000000000003</v>
      </c>
      <c r="Q4643" s="837">
        <v>0.5</v>
      </c>
      <c r="R4643" s="832">
        <v>1</v>
      </c>
      <c r="S4643" s="837">
        <v>0.5</v>
      </c>
      <c r="T4643" s="836">
        <v>0.5</v>
      </c>
      <c r="U4643" s="838">
        <v>0.5</v>
      </c>
    </row>
    <row r="4644" spans="1:21" ht="14.4" customHeight="1" x14ac:dyDescent="0.3">
      <c r="A4644" s="831">
        <v>10</v>
      </c>
      <c r="B4644" s="832" t="s">
        <v>2982</v>
      </c>
      <c r="C4644" s="832" t="s">
        <v>3005</v>
      </c>
      <c r="D4644" s="833" t="s">
        <v>6905</v>
      </c>
      <c r="E4644" s="834" t="s">
        <v>3064</v>
      </c>
      <c r="F4644" s="832" t="s">
        <v>2984</v>
      </c>
      <c r="G4644" s="832" t="s">
        <v>3602</v>
      </c>
      <c r="H4644" s="832" t="s">
        <v>689</v>
      </c>
      <c r="I4644" s="832" t="s">
        <v>2772</v>
      </c>
      <c r="J4644" s="832" t="s">
        <v>2695</v>
      </c>
      <c r="K4644" s="832" t="s">
        <v>2773</v>
      </c>
      <c r="L4644" s="835">
        <v>159.08000000000001</v>
      </c>
      <c r="M4644" s="835">
        <v>477.24</v>
      </c>
      <c r="N4644" s="832">
        <v>3</v>
      </c>
      <c r="O4644" s="836">
        <v>2.5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10</v>
      </c>
      <c r="B4645" s="832" t="s">
        <v>2982</v>
      </c>
      <c r="C4645" s="832" t="s">
        <v>3005</v>
      </c>
      <c r="D4645" s="833" t="s">
        <v>6905</v>
      </c>
      <c r="E4645" s="834" t="s">
        <v>3064</v>
      </c>
      <c r="F4645" s="832" t="s">
        <v>2984</v>
      </c>
      <c r="G4645" s="832" t="s">
        <v>3201</v>
      </c>
      <c r="H4645" s="832" t="s">
        <v>630</v>
      </c>
      <c r="I4645" s="832" t="s">
        <v>3807</v>
      </c>
      <c r="J4645" s="832" t="s">
        <v>1364</v>
      </c>
      <c r="K4645" s="832" t="s">
        <v>2462</v>
      </c>
      <c r="L4645" s="835">
        <v>78.33</v>
      </c>
      <c r="M4645" s="835">
        <v>156.66</v>
      </c>
      <c r="N4645" s="832">
        <v>2</v>
      </c>
      <c r="O4645" s="836">
        <v>1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10</v>
      </c>
      <c r="B4646" s="832" t="s">
        <v>2982</v>
      </c>
      <c r="C4646" s="832" t="s">
        <v>3005</v>
      </c>
      <c r="D4646" s="833" t="s">
        <v>6905</v>
      </c>
      <c r="E4646" s="834" t="s">
        <v>3064</v>
      </c>
      <c r="F4646" s="832" t="s">
        <v>2984</v>
      </c>
      <c r="G4646" s="832" t="s">
        <v>3115</v>
      </c>
      <c r="H4646" s="832" t="s">
        <v>630</v>
      </c>
      <c r="I4646" s="832" t="s">
        <v>3116</v>
      </c>
      <c r="J4646" s="832" t="s">
        <v>949</v>
      </c>
      <c r="K4646" s="832" t="s">
        <v>3117</v>
      </c>
      <c r="L4646" s="835">
        <v>34.15</v>
      </c>
      <c r="M4646" s="835">
        <v>68.3</v>
      </c>
      <c r="N4646" s="832">
        <v>2</v>
      </c>
      <c r="O4646" s="836">
        <v>0.5</v>
      </c>
      <c r="P4646" s="835">
        <v>34.15</v>
      </c>
      <c r="Q4646" s="837">
        <v>0.5</v>
      </c>
      <c r="R4646" s="832">
        <v>1</v>
      </c>
      <c r="S4646" s="837">
        <v>0.5</v>
      </c>
      <c r="T4646" s="836">
        <v>0.5</v>
      </c>
      <c r="U4646" s="838">
        <v>1</v>
      </c>
    </row>
    <row r="4647" spans="1:21" ht="14.4" customHeight="1" x14ac:dyDescent="0.3">
      <c r="A4647" s="831">
        <v>10</v>
      </c>
      <c r="B4647" s="832" t="s">
        <v>2982</v>
      </c>
      <c r="C4647" s="832" t="s">
        <v>3005</v>
      </c>
      <c r="D4647" s="833" t="s">
        <v>6905</v>
      </c>
      <c r="E4647" s="834" t="s">
        <v>3064</v>
      </c>
      <c r="F4647" s="832" t="s">
        <v>2984</v>
      </c>
      <c r="G4647" s="832" t="s">
        <v>3757</v>
      </c>
      <c r="H4647" s="832" t="s">
        <v>630</v>
      </c>
      <c r="I4647" s="832" t="s">
        <v>3827</v>
      </c>
      <c r="J4647" s="832" t="s">
        <v>1395</v>
      </c>
      <c r="K4647" s="832" t="s">
        <v>3828</v>
      </c>
      <c r="L4647" s="835">
        <v>0</v>
      </c>
      <c r="M4647" s="835">
        <v>0</v>
      </c>
      <c r="N4647" s="832">
        <v>3</v>
      </c>
      <c r="O4647" s="836">
        <v>1</v>
      </c>
      <c r="P4647" s="835">
        <v>0</v>
      </c>
      <c r="Q4647" s="837"/>
      <c r="R4647" s="832">
        <v>3</v>
      </c>
      <c r="S4647" s="837">
        <v>1</v>
      </c>
      <c r="T4647" s="836">
        <v>1</v>
      </c>
      <c r="U4647" s="838">
        <v>1</v>
      </c>
    </row>
    <row r="4648" spans="1:21" ht="14.4" customHeight="1" x14ac:dyDescent="0.3">
      <c r="A4648" s="831">
        <v>10</v>
      </c>
      <c r="B4648" s="832" t="s">
        <v>2982</v>
      </c>
      <c r="C4648" s="832" t="s">
        <v>3005</v>
      </c>
      <c r="D4648" s="833" t="s">
        <v>6905</v>
      </c>
      <c r="E4648" s="834" t="s">
        <v>3064</v>
      </c>
      <c r="F4648" s="832" t="s">
        <v>2984</v>
      </c>
      <c r="G4648" s="832" t="s">
        <v>3760</v>
      </c>
      <c r="H4648" s="832" t="s">
        <v>630</v>
      </c>
      <c r="I4648" s="832" t="s">
        <v>3914</v>
      </c>
      <c r="J4648" s="832" t="s">
        <v>3762</v>
      </c>
      <c r="K4648" s="832" t="s">
        <v>3915</v>
      </c>
      <c r="L4648" s="835">
        <v>729.38</v>
      </c>
      <c r="M4648" s="835">
        <v>1458.76</v>
      </c>
      <c r="N4648" s="832">
        <v>2</v>
      </c>
      <c r="O4648" s="836">
        <v>1</v>
      </c>
      <c r="P4648" s="835">
        <v>1458.76</v>
      </c>
      <c r="Q4648" s="837">
        <v>1</v>
      </c>
      <c r="R4648" s="832">
        <v>2</v>
      </c>
      <c r="S4648" s="837">
        <v>1</v>
      </c>
      <c r="T4648" s="836">
        <v>1</v>
      </c>
      <c r="U4648" s="838">
        <v>1</v>
      </c>
    </row>
    <row r="4649" spans="1:21" ht="14.4" customHeight="1" x14ac:dyDescent="0.3">
      <c r="A4649" s="831">
        <v>10</v>
      </c>
      <c r="B4649" s="832" t="s">
        <v>2982</v>
      </c>
      <c r="C4649" s="832" t="s">
        <v>3005</v>
      </c>
      <c r="D4649" s="833" t="s">
        <v>6905</v>
      </c>
      <c r="E4649" s="834" t="s">
        <v>3064</v>
      </c>
      <c r="F4649" s="832" t="s">
        <v>2984</v>
      </c>
      <c r="G4649" s="832" t="s">
        <v>3161</v>
      </c>
      <c r="H4649" s="832" t="s">
        <v>630</v>
      </c>
      <c r="I4649" s="832" t="s">
        <v>3162</v>
      </c>
      <c r="J4649" s="832" t="s">
        <v>1177</v>
      </c>
      <c r="K4649" s="832" t="s">
        <v>3163</v>
      </c>
      <c r="L4649" s="835">
        <v>103.67</v>
      </c>
      <c r="M4649" s="835">
        <v>103.67</v>
      </c>
      <c r="N4649" s="832">
        <v>1</v>
      </c>
      <c r="O4649" s="836">
        <v>1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10</v>
      </c>
      <c r="B4650" s="832" t="s">
        <v>2982</v>
      </c>
      <c r="C4650" s="832" t="s">
        <v>3005</v>
      </c>
      <c r="D4650" s="833" t="s">
        <v>6905</v>
      </c>
      <c r="E4650" s="834" t="s">
        <v>3064</v>
      </c>
      <c r="F4650" s="832" t="s">
        <v>2984</v>
      </c>
      <c r="G4650" s="832" t="s">
        <v>3161</v>
      </c>
      <c r="H4650" s="832" t="s">
        <v>630</v>
      </c>
      <c r="I4650" s="832" t="s">
        <v>4242</v>
      </c>
      <c r="J4650" s="832" t="s">
        <v>1177</v>
      </c>
      <c r="K4650" s="832" t="s">
        <v>4243</v>
      </c>
      <c r="L4650" s="835">
        <v>16.12</v>
      </c>
      <c r="M4650" s="835">
        <v>48.36</v>
      </c>
      <c r="N4650" s="832">
        <v>3</v>
      </c>
      <c r="O4650" s="836">
        <v>2</v>
      </c>
      <c r="P4650" s="835">
        <v>32.24</v>
      </c>
      <c r="Q4650" s="837">
        <v>0.66666666666666674</v>
      </c>
      <c r="R4650" s="832">
        <v>2</v>
      </c>
      <c r="S4650" s="837">
        <v>0.66666666666666663</v>
      </c>
      <c r="T4650" s="836">
        <v>1.5</v>
      </c>
      <c r="U4650" s="838">
        <v>0.75</v>
      </c>
    </row>
    <row r="4651" spans="1:21" ht="14.4" customHeight="1" x14ac:dyDescent="0.3">
      <c r="A4651" s="831">
        <v>10</v>
      </c>
      <c r="B4651" s="832" t="s">
        <v>2982</v>
      </c>
      <c r="C4651" s="832" t="s">
        <v>3005</v>
      </c>
      <c r="D4651" s="833" t="s">
        <v>6905</v>
      </c>
      <c r="E4651" s="834" t="s">
        <v>3064</v>
      </c>
      <c r="F4651" s="832" t="s">
        <v>2984</v>
      </c>
      <c r="G4651" s="832" t="s">
        <v>3161</v>
      </c>
      <c r="H4651" s="832" t="s">
        <v>630</v>
      </c>
      <c r="I4651" s="832" t="s">
        <v>3166</v>
      </c>
      <c r="J4651" s="832" t="s">
        <v>1177</v>
      </c>
      <c r="K4651" s="832" t="s">
        <v>3167</v>
      </c>
      <c r="L4651" s="835">
        <v>32.25</v>
      </c>
      <c r="M4651" s="835">
        <v>64.5</v>
      </c>
      <c r="N4651" s="832">
        <v>2</v>
      </c>
      <c r="O4651" s="836">
        <v>0.5</v>
      </c>
      <c r="P4651" s="835">
        <v>64.5</v>
      </c>
      <c r="Q4651" s="837">
        <v>1</v>
      </c>
      <c r="R4651" s="832">
        <v>2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10</v>
      </c>
      <c r="B4652" s="832" t="s">
        <v>2982</v>
      </c>
      <c r="C4652" s="832" t="s">
        <v>3005</v>
      </c>
      <c r="D4652" s="833" t="s">
        <v>6905</v>
      </c>
      <c r="E4652" s="834" t="s">
        <v>3064</v>
      </c>
      <c r="F4652" s="832" t="s">
        <v>2984</v>
      </c>
      <c r="G4652" s="832" t="s">
        <v>3383</v>
      </c>
      <c r="H4652" s="832" t="s">
        <v>630</v>
      </c>
      <c r="I4652" s="832" t="s">
        <v>6242</v>
      </c>
      <c r="J4652" s="832" t="s">
        <v>6243</v>
      </c>
      <c r="K4652" s="832" t="s">
        <v>6244</v>
      </c>
      <c r="L4652" s="835">
        <v>35.619999999999997</v>
      </c>
      <c r="M4652" s="835">
        <v>2137.1999999999998</v>
      </c>
      <c r="N4652" s="832">
        <v>60</v>
      </c>
      <c r="O4652" s="836">
        <v>0.5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10</v>
      </c>
      <c r="B4653" s="832" t="s">
        <v>2982</v>
      </c>
      <c r="C4653" s="832" t="s">
        <v>3005</v>
      </c>
      <c r="D4653" s="833" t="s">
        <v>6905</v>
      </c>
      <c r="E4653" s="834" t="s">
        <v>3064</v>
      </c>
      <c r="F4653" s="832" t="s">
        <v>2984</v>
      </c>
      <c r="G4653" s="832" t="s">
        <v>3383</v>
      </c>
      <c r="H4653" s="832" t="s">
        <v>689</v>
      </c>
      <c r="I4653" s="832" t="s">
        <v>2639</v>
      </c>
      <c r="J4653" s="832" t="s">
        <v>1280</v>
      </c>
      <c r="K4653" s="832" t="s">
        <v>1281</v>
      </c>
      <c r="L4653" s="835">
        <v>238.89</v>
      </c>
      <c r="M4653" s="835">
        <v>955.56</v>
      </c>
      <c r="N4653" s="832">
        <v>4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" customHeight="1" x14ac:dyDescent="0.3">
      <c r="A4654" s="831">
        <v>10</v>
      </c>
      <c r="B4654" s="832" t="s">
        <v>2982</v>
      </c>
      <c r="C4654" s="832" t="s">
        <v>3005</v>
      </c>
      <c r="D4654" s="833" t="s">
        <v>6905</v>
      </c>
      <c r="E4654" s="834" t="s">
        <v>3064</v>
      </c>
      <c r="F4654" s="832" t="s">
        <v>2984</v>
      </c>
      <c r="G4654" s="832" t="s">
        <v>3383</v>
      </c>
      <c r="H4654" s="832" t="s">
        <v>689</v>
      </c>
      <c r="I4654" s="832" t="s">
        <v>6191</v>
      </c>
      <c r="J4654" s="832" t="s">
        <v>3938</v>
      </c>
      <c r="K4654" s="832" t="s">
        <v>1546</v>
      </c>
      <c r="L4654" s="835">
        <v>32.380000000000003</v>
      </c>
      <c r="M4654" s="835">
        <v>1619.0000000000002</v>
      </c>
      <c r="N4654" s="832">
        <v>50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10</v>
      </c>
      <c r="B4655" s="832" t="s">
        <v>2982</v>
      </c>
      <c r="C4655" s="832" t="s">
        <v>3005</v>
      </c>
      <c r="D4655" s="833" t="s">
        <v>6905</v>
      </c>
      <c r="E4655" s="834" t="s">
        <v>3070</v>
      </c>
      <c r="F4655" s="832" t="s">
        <v>2984</v>
      </c>
      <c r="G4655" s="832" t="s">
        <v>3602</v>
      </c>
      <c r="H4655" s="832" t="s">
        <v>630</v>
      </c>
      <c r="I4655" s="832" t="s">
        <v>3743</v>
      </c>
      <c r="J4655" s="832" t="s">
        <v>3604</v>
      </c>
      <c r="K4655" s="832" t="s">
        <v>2773</v>
      </c>
      <c r="L4655" s="835">
        <v>159.08000000000001</v>
      </c>
      <c r="M4655" s="835">
        <v>318.16000000000003</v>
      </c>
      <c r="N4655" s="832">
        <v>2</v>
      </c>
      <c r="O4655" s="836">
        <v>1.5</v>
      </c>
      <c r="P4655" s="835">
        <v>159.08000000000001</v>
      </c>
      <c r="Q4655" s="837">
        <v>0.5</v>
      </c>
      <c r="R4655" s="832">
        <v>1</v>
      </c>
      <c r="S4655" s="837">
        <v>0.5</v>
      </c>
      <c r="T4655" s="836">
        <v>1</v>
      </c>
      <c r="U4655" s="838">
        <v>0.66666666666666663</v>
      </c>
    </row>
    <row r="4656" spans="1:21" ht="14.4" customHeight="1" x14ac:dyDescent="0.3">
      <c r="A4656" s="831">
        <v>10</v>
      </c>
      <c r="B4656" s="832" t="s">
        <v>2982</v>
      </c>
      <c r="C4656" s="832" t="s">
        <v>3005</v>
      </c>
      <c r="D4656" s="833" t="s">
        <v>6905</v>
      </c>
      <c r="E4656" s="834" t="s">
        <v>3070</v>
      </c>
      <c r="F4656" s="832" t="s">
        <v>2984</v>
      </c>
      <c r="G4656" s="832" t="s">
        <v>3182</v>
      </c>
      <c r="H4656" s="832" t="s">
        <v>630</v>
      </c>
      <c r="I4656" s="832" t="s">
        <v>3424</v>
      </c>
      <c r="J4656" s="832" t="s">
        <v>1683</v>
      </c>
      <c r="K4656" s="832" t="s">
        <v>3184</v>
      </c>
      <c r="L4656" s="835">
        <v>0</v>
      </c>
      <c r="M4656" s="835">
        <v>0</v>
      </c>
      <c r="N4656" s="832">
        <v>1</v>
      </c>
      <c r="O4656" s="836">
        <v>0.5</v>
      </c>
      <c r="P4656" s="835"/>
      <c r="Q4656" s="837"/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10</v>
      </c>
      <c r="B4657" s="832" t="s">
        <v>2982</v>
      </c>
      <c r="C4657" s="832" t="s">
        <v>3005</v>
      </c>
      <c r="D4657" s="833" t="s">
        <v>6905</v>
      </c>
      <c r="E4657" s="834" t="s">
        <v>3071</v>
      </c>
      <c r="F4657" s="832" t="s">
        <v>2984</v>
      </c>
      <c r="G4657" s="832" t="s">
        <v>3602</v>
      </c>
      <c r="H4657" s="832" t="s">
        <v>630</v>
      </c>
      <c r="I4657" s="832" t="s">
        <v>3743</v>
      </c>
      <c r="J4657" s="832" t="s">
        <v>3604</v>
      </c>
      <c r="K4657" s="832" t="s">
        <v>2773</v>
      </c>
      <c r="L4657" s="835">
        <v>159.08000000000001</v>
      </c>
      <c r="M4657" s="835">
        <v>159.08000000000001</v>
      </c>
      <c r="N4657" s="832">
        <v>1</v>
      </c>
      <c r="O4657" s="836">
        <v>1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10</v>
      </c>
      <c r="B4658" s="832" t="s">
        <v>2982</v>
      </c>
      <c r="C4658" s="832" t="s">
        <v>3005</v>
      </c>
      <c r="D4658" s="833" t="s">
        <v>6905</v>
      </c>
      <c r="E4658" s="834" t="s">
        <v>3071</v>
      </c>
      <c r="F4658" s="832" t="s">
        <v>2984</v>
      </c>
      <c r="G4658" s="832" t="s">
        <v>3602</v>
      </c>
      <c r="H4658" s="832" t="s">
        <v>689</v>
      </c>
      <c r="I4658" s="832" t="s">
        <v>2772</v>
      </c>
      <c r="J4658" s="832" t="s">
        <v>2695</v>
      </c>
      <c r="K4658" s="832" t="s">
        <v>2773</v>
      </c>
      <c r="L4658" s="835">
        <v>159.08000000000001</v>
      </c>
      <c r="M4658" s="835">
        <v>159.08000000000001</v>
      </c>
      <c r="N4658" s="832">
        <v>1</v>
      </c>
      <c r="O4658" s="836">
        <v>0.5</v>
      </c>
      <c r="P4658" s="835">
        <v>159.08000000000001</v>
      </c>
      <c r="Q4658" s="837">
        <v>1</v>
      </c>
      <c r="R4658" s="832">
        <v>1</v>
      </c>
      <c r="S4658" s="837">
        <v>1</v>
      </c>
      <c r="T4658" s="836">
        <v>0.5</v>
      </c>
      <c r="U4658" s="838">
        <v>1</v>
      </c>
    </row>
    <row r="4659" spans="1:21" ht="14.4" customHeight="1" x14ac:dyDescent="0.3">
      <c r="A4659" s="831">
        <v>10</v>
      </c>
      <c r="B4659" s="832" t="s">
        <v>2982</v>
      </c>
      <c r="C4659" s="832" t="s">
        <v>3005</v>
      </c>
      <c r="D4659" s="833" t="s">
        <v>6905</v>
      </c>
      <c r="E4659" s="834" t="s">
        <v>3071</v>
      </c>
      <c r="F4659" s="832" t="s">
        <v>2984</v>
      </c>
      <c r="G4659" s="832" t="s">
        <v>3615</v>
      </c>
      <c r="H4659" s="832" t="s">
        <v>630</v>
      </c>
      <c r="I4659" s="832" t="s">
        <v>6197</v>
      </c>
      <c r="J4659" s="832" t="s">
        <v>6198</v>
      </c>
      <c r="K4659" s="832" t="s">
        <v>6199</v>
      </c>
      <c r="L4659" s="835">
        <v>1910.49</v>
      </c>
      <c r="M4659" s="835">
        <v>1910.49</v>
      </c>
      <c r="N4659" s="832">
        <v>1</v>
      </c>
      <c r="O4659" s="836">
        <v>1</v>
      </c>
      <c r="P4659" s="835">
        <v>1910.49</v>
      </c>
      <c r="Q4659" s="837">
        <v>1</v>
      </c>
      <c r="R4659" s="832">
        <v>1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10</v>
      </c>
      <c r="B4660" s="832" t="s">
        <v>2982</v>
      </c>
      <c r="C4660" s="832" t="s">
        <v>3005</v>
      </c>
      <c r="D4660" s="833" t="s">
        <v>6905</v>
      </c>
      <c r="E4660" s="834" t="s">
        <v>3071</v>
      </c>
      <c r="F4660" s="832" t="s">
        <v>2984</v>
      </c>
      <c r="G4660" s="832" t="s">
        <v>3615</v>
      </c>
      <c r="H4660" s="832" t="s">
        <v>630</v>
      </c>
      <c r="I4660" s="832" t="s">
        <v>6299</v>
      </c>
      <c r="J4660" s="832" t="s">
        <v>6198</v>
      </c>
      <c r="K4660" s="832" t="s">
        <v>6300</v>
      </c>
      <c r="L4660" s="835">
        <v>0</v>
      </c>
      <c r="M4660" s="835">
        <v>0</v>
      </c>
      <c r="N4660" s="832">
        <v>1</v>
      </c>
      <c r="O4660" s="836">
        <v>0.5</v>
      </c>
      <c r="P4660" s="835">
        <v>0</v>
      </c>
      <c r="Q4660" s="837"/>
      <c r="R4660" s="832">
        <v>1</v>
      </c>
      <c r="S4660" s="837">
        <v>1</v>
      </c>
      <c r="T4660" s="836">
        <v>0.5</v>
      </c>
      <c r="U4660" s="838">
        <v>1</v>
      </c>
    </row>
    <row r="4661" spans="1:21" ht="14.4" customHeight="1" x14ac:dyDescent="0.3">
      <c r="A4661" s="831">
        <v>10</v>
      </c>
      <c r="B4661" s="832" t="s">
        <v>2982</v>
      </c>
      <c r="C4661" s="832" t="s">
        <v>3005</v>
      </c>
      <c r="D4661" s="833" t="s">
        <v>6905</v>
      </c>
      <c r="E4661" s="834" t="s">
        <v>3071</v>
      </c>
      <c r="F4661" s="832" t="s">
        <v>2984</v>
      </c>
      <c r="G4661" s="832" t="s">
        <v>3201</v>
      </c>
      <c r="H4661" s="832" t="s">
        <v>630</v>
      </c>
      <c r="I4661" s="832" t="s">
        <v>3268</v>
      </c>
      <c r="J4661" s="832" t="s">
        <v>1364</v>
      </c>
      <c r="K4661" s="832" t="s">
        <v>2465</v>
      </c>
      <c r="L4661" s="835">
        <v>39.17</v>
      </c>
      <c r="M4661" s="835">
        <v>78.34</v>
      </c>
      <c r="N4661" s="832">
        <v>2</v>
      </c>
      <c r="O4661" s="836">
        <v>1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10</v>
      </c>
      <c r="B4662" s="832" t="s">
        <v>2982</v>
      </c>
      <c r="C4662" s="832" t="s">
        <v>3005</v>
      </c>
      <c r="D4662" s="833" t="s">
        <v>6905</v>
      </c>
      <c r="E4662" s="834" t="s">
        <v>3071</v>
      </c>
      <c r="F4662" s="832" t="s">
        <v>2984</v>
      </c>
      <c r="G4662" s="832" t="s">
        <v>3320</v>
      </c>
      <c r="H4662" s="832" t="s">
        <v>630</v>
      </c>
      <c r="I4662" s="832" t="s">
        <v>3321</v>
      </c>
      <c r="J4662" s="832" t="s">
        <v>2217</v>
      </c>
      <c r="K4662" s="832" t="s">
        <v>3322</v>
      </c>
      <c r="L4662" s="835">
        <v>107.27</v>
      </c>
      <c r="M4662" s="835">
        <v>107.27</v>
      </c>
      <c r="N4662" s="832">
        <v>1</v>
      </c>
      <c r="O4662" s="836">
        <v>1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10</v>
      </c>
      <c r="B4663" s="832" t="s">
        <v>2982</v>
      </c>
      <c r="C4663" s="832" t="s">
        <v>3005</v>
      </c>
      <c r="D4663" s="833" t="s">
        <v>6905</v>
      </c>
      <c r="E4663" s="834" t="s">
        <v>3071</v>
      </c>
      <c r="F4663" s="832" t="s">
        <v>2984</v>
      </c>
      <c r="G4663" s="832" t="s">
        <v>3760</v>
      </c>
      <c r="H4663" s="832" t="s">
        <v>630</v>
      </c>
      <c r="I4663" s="832" t="s">
        <v>3761</v>
      </c>
      <c r="J4663" s="832" t="s">
        <v>3762</v>
      </c>
      <c r="K4663" s="832" t="s">
        <v>2701</v>
      </c>
      <c r="L4663" s="835">
        <v>729.38</v>
      </c>
      <c r="M4663" s="835">
        <v>729.38</v>
      </c>
      <c r="N4663" s="832">
        <v>1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10</v>
      </c>
      <c r="B4664" s="832" t="s">
        <v>2982</v>
      </c>
      <c r="C4664" s="832" t="s">
        <v>3005</v>
      </c>
      <c r="D4664" s="833" t="s">
        <v>6905</v>
      </c>
      <c r="E4664" s="834" t="s">
        <v>3071</v>
      </c>
      <c r="F4664" s="832" t="s">
        <v>2984</v>
      </c>
      <c r="G4664" s="832" t="s">
        <v>3760</v>
      </c>
      <c r="H4664" s="832" t="s">
        <v>630</v>
      </c>
      <c r="I4664" s="832" t="s">
        <v>3862</v>
      </c>
      <c r="J4664" s="832" t="s">
        <v>1513</v>
      </c>
      <c r="K4664" s="832" t="s">
        <v>3643</v>
      </c>
      <c r="L4664" s="835">
        <v>729.38</v>
      </c>
      <c r="M4664" s="835">
        <v>729.38</v>
      </c>
      <c r="N4664" s="832">
        <v>1</v>
      </c>
      <c r="O4664" s="836">
        <v>0.5</v>
      </c>
      <c r="P4664" s="835">
        <v>729.38</v>
      </c>
      <c r="Q4664" s="837">
        <v>1</v>
      </c>
      <c r="R4664" s="832">
        <v>1</v>
      </c>
      <c r="S4664" s="837">
        <v>1</v>
      </c>
      <c r="T4664" s="836">
        <v>0.5</v>
      </c>
      <c r="U4664" s="838">
        <v>1</v>
      </c>
    </row>
    <row r="4665" spans="1:21" ht="14.4" customHeight="1" x14ac:dyDescent="0.3">
      <c r="A4665" s="831">
        <v>10</v>
      </c>
      <c r="B4665" s="832" t="s">
        <v>2982</v>
      </c>
      <c r="C4665" s="832" t="s">
        <v>3005</v>
      </c>
      <c r="D4665" s="833" t="s">
        <v>6905</v>
      </c>
      <c r="E4665" s="834" t="s">
        <v>3071</v>
      </c>
      <c r="F4665" s="832" t="s">
        <v>2984</v>
      </c>
      <c r="G4665" s="832" t="s">
        <v>3760</v>
      </c>
      <c r="H4665" s="832" t="s">
        <v>630</v>
      </c>
      <c r="I4665" s="832" t="s">
        <v>3914</v>
      </c>
      <c r="J4665" s="832" t="s">
        <v>3762</v>
      </c>
      <c r="K4665" s="832" t="s">
        <v>3915</v>
      </c>
      <c r="L4665" s="835">
        <v>729.38</v>
      </c>
      <c r="M4665" s="835">
        <v>1458.76</v>
      </c>
      <c r="N4665" s="832">
        <v>2</v>
      </c>
      <c r="O4665" s="836">
        <v>2</v>
      </c>
      <c r="P4665" s="835">
        <v>1458.76</v>
      </c>
      <c r="Q4665" s="837">
        <v>1</v>
      </c>
      <c r="R4665" s="832">
        <v>2</v>
      </c>
      <c r="S4665" s="837">
        <v>1</v>
      </c>
      <c r="T4665" s="836">
        <v>2</v>
      </c>
      <c r="U4665" s="838">
        <v>1</v>
      </c>
    </row>
    <row r="4666" spans="1:21" ht="14.4" customHeight="1" x14ac:dyDescent="0.3">
      <c r="A4666" s="831">
        <v>10</v>
      </c>
      <c r="B4666" s="832" t="s">
        <v>2982</v>
      </c>
      <c r="C4666" s="832" t="s">
        <v>3005</v>
      </c>
      <c r="D4666" s="833" t="s">
        <v>6905</v>
      </c>
      <c r="E4666" s="834" t="s">
        <v>3071</v>
      </c>
      <c r="F4666" s="832" t="s">
        <v>2984</v>
      </c>
      <c r="G4666" s="832" t="s">
        <v>3760</v>
      </c>
      <c r="H4666" s="832" t="s">
        <v>630</v>
      </c>
      <c r="I4666" s="832" t="s">
        <v>6208</v>
      </c>
      <c r="J4666" s="832" t="s">
        <v>6203</v>
      </c>
      <c r="K4666" s="832" t="s">
        <v>6204</v>
      </c>
      <c r="L4666" s="835">
        <v>882.24</v>
      </c>
      <c r="M4666" s="835">
        <v>882.24</v>
      </c>
      <c r="N4666" s="832">
        <v>1</v>
      </c>
      <c r="O4666" s="836">
        <v>0.5</v>
      </c>
      <c r="P4666" s="835">
        <v>882.24</v>
      </c>
      <c r="Q4666" s="837">
        <v>1</v>
      </c>
      <c r="R4666" s="832">
        <v>1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10</v>
      </c>
      <c r="B4667" s="832" t="s">
        <v>2982</v>
      </c>
      <c r="C4667" s="832" t="s">
        <v>3005</v>
      </c>
      <c r="D4667" s="833" t="s">
        <v>6905</v>
      </c>
      <c r="E4667" s="834" t="s">
        <v>3071</v>
      </c>
      <c r="F4667" s="832" t="s">
        <v>2984</v>
      </c>
      <c r="G4667" s="832" t="s">
        <v>3383</v>
      </c>
      <c r="H4667" s="832" t="s">
        <v>689</v>
      </c>
      <c r="I4667" s="832" t="s">
        <v>2948</v>
      </c>
      <c r="J4667" s="832" t="s">
        <v>2302</v>
      </c>
      <c r="K4667" s="832" t="s">
        <v>2740</v>
      </c>
      <c r="L4667" s="835">
        <v>84.89</v>
      </c>
      <c r="M4667" s="835">
        <v>509.34000000000003</v>
      </c>
      <c r="N4667" s="832">
        <v>6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10</v>
      </c>
      <c r="B4668" s="832" t="s">
        <v>2982</v>
      </c>
      <c r="C4668" s="832" t="s">
        <v>3005</v>
      </c>
      <c r="D4668" s="833" t="s">
        <v>6905</v>
      </c>
      <c r="E4668" s="834" t="s">
        <v>3071</v>
      </c>
      <c r="F4668" s="832" t="s">
        <v>2984</v>
      </c>
      <c r="G4668" s="832" t="s">
        <v>3383</v>
      </c>
      <c r="H4668" s="832" t="s">
        <v>689</v>
      </c>
      <c r="I4668" s="832" t="s">
        <v>2734</v>
      </c>
      <c r="J4668" s="832" t="s">
        <v>1553</v>
      </c>
      <c r="K4668" s="832" t="s">
        <v>1552</v>
      </c>
      <c r="L4668" s="835">
        <v>129.51</v>
      </c>
      <c r="M4668" s="835">
        <v>518.04</v>
      </c>
      <c r="N4668" s="832">
        <v>4</v>
      </c>
      <c r="O4668" s="836">
        <v>0.5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10</v>
      </c>
      <c r="B4669" s="832" t="s">
        <v>2982</v>
      </c>
      <c r="C4669" s="832" t="s">
        <v>3005</v>
      </c>
      <c r="D4669" s="833" t="s">
        <v>6905</v>
      </c>
      <c r="E4669" s="834" t="s">
        <v>3071</v>
      </c>
      <c r="F4669" s="832" t="s">
        <v>2984</v>
      </c>
      <c r="G4669" s="832" t="s">
        <v>3182</v>
      </c>
      <c r="H4669" s="832" t="s">
        <v>630</v>
      </c>
      <c r="I4669" s="832" t="s">
        <v>3183</v>
      </c>
      <c r="J4669" s="832" t="s">
        <v>1683</v>
      </c>
      <c r="K4669" s="832" t="s">
        <v>3184</v>
      </c>
      <c r="L4669" s="835">
        <v>0</v>
      </c>
      <c r="M4669" s="835">
        <v>0</v>
      </c>
      <c r="N4669" s="832">
        <v>1</v>
      </c>
      <c r="O4669" s="836">
        <v>1</v>
      </c>
      <c r="P4669" s="835"/>
      <c r="Q4669" s="837"/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10</v>
      </c>
      <c r="B4670" s="832" t="s">
        <v>2982</v>
      </c>
      <c r="C4670" s="832" t="s">
        <v>3005</v>
      </c>
      <c r="D4670" s="833" t="s">
        <v>6905</v>
      </c>
      <c r="E4670" s="834" t="s">
        <v>3072</v>
      </c>
      <c r="F4670" s="832" t="s">
        <v>2984</v>
      </c>
      <c r="G4670" s="832" t="s">
        <v>3249</v>
      </c>
      <c r="H4670" s="832" t="s">
        <v>630</v>
      </c>
      <c r="I4670" s="832" t="s">
        <v>6301</v>
      </c>
      <c r="J4670" s="832" t="s">
        <v>6302</v>
      </c>
      <c r="K4670" s="832" t="s">
        <v>6303</v>
      </c>
      <c r="L4670" s="835">
        <v>87.77</v>
      </c>
      <c r="M4670" s="835">
        <v>87.77</v>
      </c>
      <c r="N4670" s="832">
        <v>1</v>
      </c>
      <c r="O4670" s="836">
        <v>0.5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10</v>
      </c>
      <c r="B4671" s="832" t="s">
        <v>2982</v>
      </c>
      <c r="C4671" s="832" t="s">
        <v>3005</v>
      </c>
      <c r="D4671" s="833" t="s">
        <v>6905</v>
      </c>
      <c r="E4671" s="834" t="s">
        <v>3072</v>
      </c>
      <c r="F4671" s="832" t="s">
        <v>2984</v>
      </c>
      <c r="G4671" s="832" t="s">
        <v>3106</v>
      </c>
      <c r="H4671" s="832" t="s">
        <v>689</v>
      </c>
      <c r="I4671" s="832" t="s">
        <v>2590</v>
      </c>
      <c r="J4671" s="832" t="s">
        <v>2591</v>
      </c>
      <c r="K4671" s="832" t="s">
        <v>2592</v>
      </c>
      <c r="L4671" s="835">
        <v>111.22</v>
      </c>
      <c r="M4671" s="835">
        <v>111.22</v>
      </c>
      <c r="N4671" s="832">
        <v>1</v>
      </c>
      <c r="O4671" s="836">
        <v>1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10</v>
      </c>
      <c r="B4672" s="832" t="s">
        <v>2982</v>
      </c>
      <c r="C4672" s="832" t="s">
        <v>3005</v>
      </c>
      <c r="D4672" s="833" t="s">
        <v>6905</v>
      </c>
      <c r="E4672" s="834" t="s">
        <v>3072</v>
      </c>
      <c r="F4672" s="832" t="s">
        <v>2984</v>
      </c>
      <c r="G4672" s="832" t="s">
        <v>3602</v>
      </c>
      <c r="H4672" s="832" t="s">
        <v>689</v>
      </c>
      <c r="I4672" s="832" t="s">
        <v>2694</v>
      </c>
      <c r="J4672" s="832" t="s">
        <v>2695</v>
      </c>
      <c r="K4672" s="832" t="s">
        <v>2696</v>
      </c>
      <c r="L4672" s="835">
        <v>318.16000000000003</v>
      </c>
      <c r="M4672" s="835">
        <v>636.32000000000005</v>
      </c>
      <c r="N4672" s="832">
        <v>2</v>
      </c>
      <c r="O4672" s="836">
        <v>0.5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10</v>
      </c>
      <c r="B4673" s="832" t="s">
        <v>2982</v>
      </c>
      <c r="C4673" s="832" t="s">
        <v>3005</v>
      </c>
      <c r="D4673" s="833" t="s">
        <v>6905</v>
      </c>
      <c r="E4673" s="834" t="s">
        <v>3072</v>
      </c>
      <c r="F4673" s="832" t="s">
        <v>2984</v>
      </c>
      <c r="G4673" s="832" t="s">
        <v>3201</v>
      </c>
      <c r="H4673" s="832" t="s">
        <v>630</v>
      </c>
      <c r="I4673" s="832" t="s">
        <v>3268</v>
      </c>
      <c r="J4673" s="832" t="s">
        <v>1364</v>
      </c>
      <c r="K4673" s="832" t="s">
        <v>2465</v>
      </c>
      <c r="L4673" s="835">
        <v>39.17</v>
      </c>
      <c r="M4673" s="835">
        <v>78.34</v>
      </c>
      <c r="N4673" s="832">
        <v>2</v>
      </c>
      <c r="O4673" s="836">
        <v>1</v>
      </c>
      <c r="P4673" s="835">
        <v>78.34</v>
      </c>
      <c r="Q4673" s="837">
        <v>1</v>
      </c>
      <c r="R4673" s="832">
        <v>2</v>
      </c>
      <c r="S4673" s="837">
        <v>1</v>
      </c>
      <c r="T4673" s="836">
        <v>1</v>
      </c>
      <c r="U4673" s="838">
        <v>1</v>
      </c>
    </row>
    <row r="4674" spans="1:21" ht="14.4" customHeight="1" x14ac:dyDescent="0.3">
      <c r="A4674" s="831">
        <v>10</v>
      </c>
      <c r="B4674" s="832" t="s">
        <v>2982</v>
      </c>
      <c r="C4674" s="832" t="s">
        <v>3005</v>
      </c>
      <c r="D4674" s="833" t="s">
        <v>6905</v>
      </c>
      <c r="E4674" s="834" t="s">
        <v>3072</v>
      </c>
      <c r="F4674" s="832" t="s">
        <v>2984</v>
      </c>
      <c r="G4674" s="832" t="s">
        <v>3204</v>
      </c>
      <c r="H4674" s="832" t="s">
        <v>630</v>
      </c>
      <c r="I4674" s="832" t="s">
        <v>3297</v>
      </c>
      <c r="J4674" s="832" t="s">
        <v>3298</v>
      </c>
      <c r="K4674" s="832" t="s">
        <v>3299</v>
      </c>
      <c r="L4674" s="835">
        <v>46.75</v>
      </c>
      <c r="M4674" s="835">
        <v>140.25</v>
      </c>
      <c r="N4674" s="832">
        <v>3</v>
      </c>
      <c r="O4674" s="836">
        <v>1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10</v>
      </c>
      <c r="B4675" s="832" t="s">
        <v>2982</v>
      </c>
      <c r="C4675" s="832" t="s">
        <v>3005</v>
      </c>
      <c r="D4675" s="833" t="s">
        <v>6905</v>
      </c>
      <c r="E4675" s="834" t="s">
        <v>3072</v>
      </c>
      <c r="F4675" s="832" t="s">
        <v>2984</v>
      </c>
      <c r="G4675" s="832" t="s">
        <v>3204</v>
      </c>
      <c r="H4675" s="832" t="s">
        <v>630</v>
      </c>
      <c r="I4675" s="832" t="s">
        <v>3877</v>
      </c>
      <c r="J4675" s="832" t="s">
        <v>3298</v>
      </c>
      <c r="K4675" s="832" t="s">
        <v>3878</v>
      </c>
      <c r="L4675" s="835">
        <v>0</v>
      </c>
      <c r="M4675" s="835">
        <v>0</v>
      </c>
      <c r="N4675" s="832">
        <v>1</v>
      </c>
      <c r="O4675" s="836">
        <v>0.5</v>
      </c>
      <c r="P4675" s="835">
        <v>0</v>
      </c>
      <c r="Q4675" s="837"/>
      <c r="R4675" s="832">
        <v>1</v>
      </c>
      <c r="S4675" s="837">
        <v>1</v>
      </c>
      <c r="T4675" s="836">
        <v>0.5</v>
      </c>
      <c r="U4675" s="838">
        <v>1</v>
      </c>
    </row>
    <row r="4676" spans="1:21" ht="14.4" customHeight="1" x14ac:dyDescent="0.3">
      <c r="A4676" s="831">
        <v>10</v>
      </c>
      <c r="B4676" s="832" t="s">
        <v>2982</v>
      </c>
      <c r="C4676" s="832" t="s">
        <v>3005</v>
      </c>
      <c r="D4676" s="833" t="s">
        <v>6905</v>
      </c>
      <c r="E4676" s="834" t="s">
        <v>3072</v>
      </c>
      <c r="F4676" s="832" t="s">
        <v>2984</v>
      </c>
      <c r="G4676" s="832" t="s">
        <v>3115</v>
      </c>
      <c r="H4676" s="832" t="s">
        <v>630</v>
      </c>
      <c r="I4676" s="832" t="s">
        <v>3116</v>
      </c>
      <c r="J4676" s="832" t="s">
        <v>949</v>
      </c>
      <c r="K4676" s="832" t="s">
        <v>3117</v>
      </c>
      <c r="L4676" s="835">
        <v>34.15</v>
      </c>
      <c r="M4676" s="835">
        <v>34.15</v>
      </c>
      <c r="N4676" s="832">
        <v>1</v>
      </c>
      <c r="O4676" s="836">
        <v>0.5</v>
      </c>
      <c r="P4676" s="835">
        <v>34.15</v>
      </c>
      <c r="Q4676" s="837">
        <v>1</v>
      </c>
      <c r="R4676" s="832">
        <v>1</v>
      </c>
      <c r="S4676" s="837">
        <v>1</v>
      </c>
      <c r="T4676" s="836">
        <v>0.5</v>
      </c>
      <c r="U4676" s="838">
        <v>1</v>
      </c>
    </row>
    <row r="4677" spans="1:21" ht="14.4" customHeight="1" x14ac:dyDescent="0.3">
      <c r="A4677" s="831">
        <v>10</v>
      </c>
      <c r="B4677" s="832" t="s">
        <v>2982</v>
      </c>
      <c r="C4677" s="832" t="s">
        <v>3005</v>
      </c>
      <c r="D4677" s="833" t="s">
        <v>6905</v>
      </c>
      <c r="E4677" s="834" t="s">
        <v>3072</v>
      </c>
      <c r="F4677" s="832" t="s">
        <v>2984</v>
      </c>
      <c r="G4677" s="832" t="s">
        <v>3490</v>
      </c>
      <c r="H4677" s="832" t="s">
        <v>630</v>
      </c>
      <c r="I4677" s="832" t="s">
        <v>3491</v>
      </c>
      <c r="J4677" s="832" t="s">
        <v>1450</v>
      </c>
      <c r="K4677" s="832" t="s">
        <v>3492</v>
      </c>
      <c r="L4677" s="835">
        <v>0</v>
      </c>
      <c r="M4677" s="835">
        <v>0</v>
      </c>
      <c r="N4677" s="832">
        <v>2</v>
      </c>
      <c r="O4677" s="836">
        <v>0.5</v>
      </c>
      <c r="P4677" s="835"/>
      <c r="Q4677" s="837"/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10</v>
      </c>
      <c r="B4678" s="832" t="s">
        <v>2982</v>
      </c>
      <c r="C4678" s="832" t="s">
        <v>3005</v>
      </c>
      <c r="D4678" s="833" t="s">
        <v>6905</v>
      </c>
      <c r="E4678" s="834" t="s">
        <v>3072</v>
      </c>
      <c r="F4678" s="832" t="s">
        <v>2984</v>
      </c>
      <c r="G4678" s="832" t="s">
        <v>3123</v>
      </c>
      <c r="H4678" s="832" t="s">
        <v>630</v>
      </c>
      <c r="I4678" s="832" t="s">
        <v>4107</v>
      </c>
      <c r="J4678" s="832" t="s">
        <v>1590</v>
      </c>
      <c r="K4678" s="832" t="s">
        <v>3330</v>
      </c>
      <c r="L4678" s="835">
        <v>98.75</v>
      </c>
      <c r="M4678" s="835">
        <v>98.75</v>
      </c>
      <c r="N4678" s="832">
        <v>1</v>
      </c>
      <c r="O4678" s="836">
        <v>0.5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10</v>
      </c>
      <c r="B4679" s="832" t="s">
        <v>2982</v>
      </c>
      <c r="C4679" s="832" t="s">
        <v>3005</v>
      </c>
      <c r="D4679" s="833" t="s">
        <v>6905</v>
      </c>
      <c r="E4679" s="834" t="s">
        <v>3072</v>
      </c>
      <c r="F4679" s="832" t="s">
        <v>2984</v>
      </c>
      <c r="G4679" s="832" t="s">
        <v>3089</v>
      </c>
      <c r="H4679" s="832" t="s">
        <v>630</v>
      </c>
      <c r="I4679" s="832" t="s">
        <v>3090</v>
      </c>
      <c r="J4679" s="832" t="s">
        <v>1092</v>
      </c>
      <c r="K4679" s="832" t="s">
        <v>3091</v>
      </c>
      <c r="L4679" s="835">
        <v>0</v>
      </c>
      <c r="M4679" s="835">
        <v>0</v>
      </c>
      <c r="N4679" s="832">
        <v>4</v>
      </c>
      <c r="O4679" s="836">
        <v>2.5</v>
      </c>
      <c r="P4679" s="835">
        <v>0</v>
      </c>
      <c r="Q4679" s="837"/>
      <c r="R4679" s="832">
        <v>2</v>
      </c>
      <c r="S4679" s="837">
        <v>0.5</v>
      </c>
      <c r="T4679" s="836">
        <v>1</v>
      </c>
      <c r="U4679" s="838">
        <v>0.4</v>
      </c>
    </row>
    <row r="4680" spans="1:21" ht="14.4" customHeight="1" x14ac:dyDescent="0.3">
      <c r="A4680" s="831">
        <v>10</v>
      </c>
      <c r="B4680" s="832" t="s">
        <v>2982</v>
      </c>
      <c r="C4680" s="832" t="s">
        <v>3005</v>
      </c>
      <c r="D4680" s="833" t="s">
        <v>6905</v>
      </c>
      <c r="E4680" s="834" t="s">
        <v>3072</v>
      </c>
      <c r="F4680" s="832" t="s">
        <v>2984</v>
      </c>
      <c r="G4680" s="832" t="s">
        <v>3338</v>
      </c>
      <c r="H4680" s="832" t="s">
        <v>630</v>
      </c>
      <c r="I4680" s="832" t="s">
        <v>4419</v>
      </c>
      <c r="J4680" s="832" t="s">
        <v>4420</v>
      </c>
      <c r="K4680" s="832" t="s">
        <v>4421</v>
      </c>
      <c r="L4680" s="835">
        <v>77.14</v>
      </c>
      <c r="M4680" s="835">
        <v>154.28</v>
      </c>
      <c r="N4680" s="832">
        <v>2</v>
      </c>
      <c r="O4680" s="836">
        <v>1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10</v>
      </c>
      <c r="B4681" s="832" t="s">
        <v>2982</v>
      </c>
      <c r="C4681" s="832" t="s">
        <v>3005</v>
      </c>
      <c r="D4681" s="833" t="s">
        <v>6905</v>
      </c>
      <c r="E4681" s="834" t="s">
        <v>3072</v>
      </c>
      <c r="F4681" s="832" t="s">
        <v>2984</v>
      </c>
      <c r="G4681" s="832" t="s">
        <v>4046</v>
      </c>
      <c r="H4681" s="832" t="s">
        <v>689</v>
      </c>
      <c r="I4681" s="832" t="s">
        <v>6304</v>
      </c>
      <c r="J4681" s="832" t="s">
        <v>4048</v>
      </c>
      <c r="K4681" s="832" t="s">
        <v>6305</v>
      </c>
      <c r="L4681" s="835">
        <v>16.12</v>
      </c>
      <c r="M4681" s="835">
        <v>48.36</v>
      </c>
      <c r="N4681" s="832">
        <v>3</v>
      </c>
      <c r="O4681" s="836">
        <v>1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10</v>
      </c>
      <c r="B4682" s="832" t="s">
        <v>2982</v>
      </c>
      <c r="C4682" s="832" t="s">
        <v>3005</v>
      </c>
      <c r="D4682" s="833" t="s">
        <v>6905</v>
      </c>
      <c r="E4682" s="834" t="s">
        <v>3072</v>
      </c>
      <c r="F4682" s="832" t="s">
        <v>2984</v>
      </c>
      <c r="G4682" s="832" t="s">
        <v>3349</v>
      </c>
      <c r="H4682" s="832" t="s">
        <v>630</v>
      </c>
      <c r="I4682" s="832" t="s">
        <v>3906</v>
      </c>
      <c r="J4682" s="832" t="s">
        <v>790</v>
      </c>
      <c r="K4682" s="832" t="s">
        <v>791</v>
      </c>
      <c r="L4682" s="835">
        <v>0</v>
      </c>
      <c r="M4682" s="835">
        <v>0</v>
      </c>
      <c r="N4682" s="832">
        <v>16</v>
      </c>
      <c r="O4682" s="836">
        <v>3.5</v>
      </c>
      <c r="P4682" s="835">
        <v>0</v>
      </c>
      <c r="Q4682" s="837"/>
      <c r="R4682" s="832">
        <v>8</v>
      </c>
      <c r="S4682" s="837">
        <v>0.5</v>
      </c>
      <c r="T4682" s="836">
        <v>2</v>
      </c>
      <c r="U4682" s="838">
        <v>0.5714285714285714</v>
      </c>
    </row>
    <row r="4683" spans="1:21" ht="14.4" customHeight="1" x14ac:dyDescent="0.3">
      <c r="A4683" s="831">
        <v>10</v>
      </c>
      <c r="B4683" s="832" t="s">
        <v>2982</v>
      </c>
      <c r="C4683" s="832" t="s">
        <v>3005</v>
      </c>
      <c r="D4683" s="833" t="s">
        <v>6905</v>
      </c>
      <c r="E4683" s="834" t="s">
        <v>3072</v>
      </c>
      <c r="F4683" s="832" t="s">
        <v>2984</v>
      </c>
      <c r="G4683" s="832" t="s">
        <v>3349</v>
      </c>
      <c r="H4683" s="832" t="s">
        <v>630</v>
      </c>
      <c r="I4683" s="832" t="s">
        <v>5039</v>
      </c>
      <c r="J4683" s="832" t="s">
        <v>790</v>
      </c>
      <c r="K4683" s="832" t="s">
        <v>5040</v>
      </c>
      <c r="L4683" s="835">
        <v>0</v>
      </c>
      <c r="M4683" s="835">
        <v>0</v>
      </c>
      <c r="N4683" s="832">
        <v>2</v>
      </c>
      <c r="O4683" s="836">
        <v>1.5</v>
      </c>
      <c r="P4683" s="835">
        <v>0</v>
      </c>
      <c r="Q4683" s="837"/>
      <c r="R4683" s="832">
        <v>1</v>
      </c>
      <c r="S4683" s="837">
        <v>0.5</v>
      </c>
      <c r="T4683" s="836">
        <v>1</v>
      </c>
      <c r="U4683" s="838">
        <v>0.66666666666666663</v>
      </c>
    </row>
    <row r="4684" spans="1:21" ht="14.4" customHeight="1" x14ac:dyDescent="0.3">
      <c r="A4684" s="831">
        <v>10</v>
      </c>
      <c r="B4684" s="832" t="s">
        <v>2982</v>
      </c>
      <c r="C4684" s="832" t="s">
        <v>3005</v>
      </c>
      <c r="D4684" s="833" t="s">
        <v>6905</v>
      </c>
      <c r="E4684" s="834" t="s">
        <v>3072</v>
      </c>
      <c r="F4684" s="832" t="s">
        <v>2984</v>
      </c>
      <c r="G4684" s="832" t="s">
        <v>3349</v>
      </c>
      <c r="H4684" s="832" t="s">
        <v>630</v>
      </c>
      <c r="I4684" s="832" t="s">
        <v>4992</v>
      </c>
      <c r="J4684" s="832" t="s">
        <v>790</v>
      </c>
      <c r="K4684" s="832" t="s">
        <v>4993</v>
      </c>
      <c r="L4684" s="835">
        <v>0</v>
      </c>
      <c r="M4684" s="835">
        <v>0</v>
      </c>
      <c r="N4684" s="832">
        <v>2</v>
      </c>
      <c r="O4684" s="836">
        <v>2</v>
      </c>
      <c r="P4684" s="835"/>
      <c r="Q4684" s="837"/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10</v>
      </c>
      <c r="B4685" s="832" t="s">
        <v>2982</v>
      </c>
      <c r="C4685" s="832" t="s">
        <v>3005</v>
      </c>
      <c r="D4685" s="833" t="s">
        <v>6905</v>
      </c>
      <c r="E4685" s="834" t="s">
        <v>3072</v>
      </c>
      <c r="F4685" s="832" t="s">
        <v>2984</v>
      </c>
      <c r="G4685" s="832" t="s">
        <v>3349</v>
      </c>
      <c r="H4685" s="832" t="s">
        <v>630</v>
      </c>
      <c r="I4685" s="832" t="s">
        <v>3352</v>
      </c>
      <c r="J4685" s="832" t="s">
        <v>790</v>
      </c>
      <c r="K4685" s="832" t="s">
        <v>792</v>
      </c>
      <c r="L4685" s="835">
        <v>0</v>
      </c>
      <c r="M4685" s="835">
        <v>0</v>
      </c>
      <c r="N4685" s="832">
        <v>14</v>
      </c>
      <c r="O4685" s="836">
        <v>3.5</v>
      </c>
      <c r="P4685" s="835"/>
      <c r="Q4685" s="837"/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10</v>
      </c>
      <c r="B4686" s="832" t="s">
        <v>2982</v>
      </c>
      <c r="C4686" s="832" t="s">
        <v>3005</v>
      </c>
      <c r="D4686" s="833" t="s">
        <v>6905</v>
      </c>
      <c r="E4686" s="834" t="s">
        <v>3072</v>
      </c>
      <c r="F4686" s="832" t="s">
        <v>2984</v>
      </c>
      <c r="G4686" s="832" t="s">
        <v>3760</v>
      </c>
      <c r="H4686" s="832" t="s">
        <v>630</v>
      </c>
      <c r="I4686" s="832" t="s">
        <v>3862</v>
      </c>
      <c r="J4686" s="832" t="s">
        <v>1513</v>
      </c>
      <c r="K4686" s="832" t="s">
        <v>3643</v>
      </c>
      <c r="L4686" s="835">
        <v>729.38</v>
      </c>
      <c r="M4686" s="835">
        <v>1458.76</v>
      </c>
      <c r="N4686" s="832">
        <v>2</v>
      </c>
      <c r="O4686" s="836">
        <v>0.5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10</v>
      </c>
      <c r="B4687" s="832" t="s">
        <v>2982</v>
      </c>
      <c r="C4687" s="832" t="s">
        <v>3005</v>
      </c>
      <c r="D4687" s="833" t="s">
        <v>6905</v>
      </c>
      <c r="E4687" s="834" t="s">
        <v>3072</v>
      </c>
      <c r="F4687" s="832" t="s">
        <v>2984</v>
      </c>
      <c r="G4687" s="832" t="s">
        <v>3760</v>
      </c>
      <c r="H4687" s="832" t="s">
        <v>630</v>
      </c>
      <c r="I4687" s="832" t="s">
        <v>3914</v>
      </c>
      <c r="J4687" s="832" t="s">
        <v>3762</v>
      </c>
      <c r="K4687" s="832" t="s">
        <v>3915</v>
      </c>
      <c r="L4687" s="835">
        <v>729.38</v>
      </c>
      <c r="M4687" s="835">
        <v>1458.76</v>
      </c>
      <c r="N4687" s="832">
        <v>2</v>
      </c>
      <c r="O4687" s="836">
        <v>0.5</v>
      </c>
      <c r="P4687" s="835">
        <v>1458.76</v>
      </c>
      <c r="Q4687" s="837">
        <v>1</v>
      </c>
      <c r="R4687" s="832">
        <v>2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10</v>
      </c>
      <c r="B4688" s="832" t="s">
        <v>2982</v>
      </c>
      <c r="C4688" s="832" t="s">
        <v>3005</v>
      </c>
      <c r="D4688" s="833" t="s">
        <v>6905</v>
      </c>
      <c r="E4688" s="834" t="s">
        <v>3072</v>
      </c>
      <c r="F4688" s="832" t="s">
        <v>2984</v>
      </c>
      <c r="G4688" s="832" t="s">
        <v>3760</v>
      </c>
      <c r="H4688" s="832" t="s">
        <v>630</v>
      </c>
      <c r="I4688" s="832" t="s">
        <v>4797</v>
      </c>
      <c r="J4688" s="832" t="s">
        <v>3912</v>
      </c>
      <c r="K4688" s="832" t="s">
        <v>4798</v>
      </c>
      <c r="L4688" s="835">
        <v>623.94000000000005</v>
      </c>
      <c r="M4688" s="835">
        <v>1247.8800000000001</v>
      </c>
      <c r="N4688" s="832">
        <v>2</v>
      </c>
      <c r="O4688" s="836">
        <v>1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10</v>
      </c>
      <c r="B4689" s="832" t="s">
        <v>2982</v>
      </c>
      <c r="C4689" s="832" t="s">
        <v>3005</v>
      </c>
      <c r="D4689" s="833" t="s">
        <v>6905</v>
      </c>
      <c r="E4689" s="834" t="s">
        <v>3072</v>
      </c>
      <c r="F4689" s="832" t="s">
        <v>2984</v>
      </c>
      <c r="G4689" s="832" t="s">
        <v>3655</v>
      </c>
      <c r="H4689" s="832" t="s">
        <v>630</v>
      </c>
      <c r="I4689" s="832" t="s">
        <v>3656</v>
      </c>
      <c r="J4689" s="832" t="s">
        <v>1313</v>
      </c>
      <c r="K4689" s="832" t="s">
        <v>3657</v>
      </c>
      <c r="L4689" s="835">
        <v>34.19</v>
      </c>
      <c r="M4689" s="835">
        <v>341.9</v>
      </c>
      <c r="N4689" s="832">
        <v>10</v>
      </c>
      <c r="O4689" s="836">
        <v>3</v>
      </c>
      <c r="P4689" s="835">
        <v>239.32999999999998</v>
      </c>
      <c r="Q4689" s="837">
        <v>0.7</v>
      </c>
      <c r="R4689" s="832">
        <v>7</v>
      </c>
      <c r="S4689" s="837">
        <v>0.7</v>
      </c>
      <c r="T4689" s="836">
        <v>2.5</v>
      </c>
      <c r="U4689" s="838">
        <v>0.83333333333333337</v>
      </c>
    </row>
    <row r="4690" spans="1:21" ht="14.4" customHeight="1" x14ac:dyDescent="0.3">
      <c r="A4690" s="831">
        <v>10</v>
      </c>
      <c r="B4690" s="832" t="s">
        <v>2982</v>
      </c>
      <c r="C4690" s="832" t="s">
        <v>3005</v>
      </c>
      <c r="D4690" s="833" t="s">
        <v>6905</v>
      </c>
      <c r="E4690" s="834" t="s">
        <v>3072</v>
      </c>
      <c r="F4690" s="832" t="s">
        <v>2984</v>
      </c>
      <c r="G4690" s="832" t="s">
        <v>3501</v>
      </c>
      <c r="H4690" s="832" t="s">
        <v>630</v>
      </c>
      <c r="I4690" s="832" t="s">
        <v>6222</v>
      </c>
      <c r="J4690" s="832" t="s">
        <v>1678</v>
      </c>
      <c r="K4690" s="832" t="s">
        <v>6223</v>
      </c>
      <c r="L4690" s="835">
        <v>240.7</v>
      </c>
      <c r="M4690" s="835">
        <v>722.09999999999991</v>
      </c>
      <c r="N4690" s="832">
        <v>3</v>
      </c>
      <c r="O4690" s="836">
        <v>1</v>
      </c>
      <c r="P4690" s="835">
        <v>722.09999999999991</v>
      </c>
      <c r="Q4690" s="837">
        <v>1</v>
      </c>
      <c r="R4690" s="832">
        <v>3</v>
      </c>
      <c r="S4690" s="837">
        <v>1</v>
      </c>
      <c r="T4690" s="836">
        <v>1</v>
      </c>
      <c r="U4690" s="838">
        <v>1</v>
      </c>
    </row>
    <row r="4691" spans="1:21" ht="14.4" customHeight="1" x14ac:dyDescent="0.3">
      <c r="A4691" s="831">
        <v>10</v>
      </c>
      <c r="B4691" s="832" t="s">
        <v>2982</v>
      </c>
      <c r="C4691" s="832" t="s">
        <v>3005</v>
      </c>
      <c r="D4691" s="833" t="s">
        <v>6905</v>
      </c>
      <c r="E4691" s="834" t="s">
        <v>3072</v>
      </c>
      <c r="F4691" s="832" t="s">
        <v>2984</v>
      </c>
      <c r="G4691" s="832" t="s">
        <v>4429</v>
      </c>
      <c r="H4691" s="832" t="s">
        <v>630</v>
      </c>
      <c r="I4691" s="832" t="s">
        <v>4430</v>
      </c>
      <c r="J4691" s="832" t="s">
        <v>1299</v>
      </c>
      <c r="K4691" s="832" t="s">
        <v>4431</v>
      </c>
      <c r="L4691" s="835">
        <v>69.59</v>
      </c>
      <c r="M4691" s="835">
        <v>139.18</v>
      </c>
      <c r="N4691" s="832">
        <v>2</v>
      </c>
      <c r="O4691" s="836">
        <v>0.5</v>
      </c>
      <c r="P4691" s="835">
        <v>139.18</v>
      </c>
      <c r="Q4691" s="837">
        <v>1</v>
      </c>
      <c r="R4691" s="832">
        <v>2</v>
      </c>
      <c r="S4691" s="837">
        <v>1</v>
      </c>
      <c r="T4691" s="836">
        <v>0.5</v>
      </c>
      <c r="U4691" s="838">
        <v>1</v>
      </c>
    </row>
    <row r="4692" spans="1:21" ht="14.4" customHeight="1" x14ac:dyDescent="0.3">
      <c r="A4692" s="831">
        <v>10</v>
      </c>
      <c r="B4692" s="832" t="s">
        <v>2982</v>
      </c>
      <c r="C4692" s="832" t="s">
        <v>3005</v>
      </c>
      <c r="D4692" s="833" t="s">
        <v>6905</v>
      </c>
      <c r="E4692" s="834" t="s">
        <v>3072</v>
      </c>
      <c r="F4692" s="832" t="s">
        <v>2984</v>
      </c>
      <c r="G4692" s="832" t="s">
        <v>3161</v>
      </c>
      <c r="H4692" s="832" t="s">
        <v>630</v>
      </c>
      <c r="I4692" s="832" t="s">
        <v>3162</v>
      </c>
      <c r="J4692" s="832" t="s">
        <v>1177</v>
      </c>
      <c r="K4692" s="832" t="s">
        <v>3163</v>
      </c>
      <c r="L4692" s="835">
        <v>301.2</v>
      </c>
      <c r="M4692" s="835">
        <v>602.4</v>
      </c>
      <c r="N4692" s="832">
        <v>2</v>
      </c>
      <c r="O4692" s="836">
        <v>2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10</v>
      </c>
      <c r="B4693" s="832" t="s">
        <v>2982</v>
      </c>
      <c r="C4693" s="832" t="s">
        <v>3005</v>
      </c>
      <c r="D4693" s="833" t="s">
        <v>6905</v>
      </c>
      <c r="E4693" s="834" t="s">
        <v>3072</v>
      </c>
      <c r="F4693" s="832" t="s">
        <v>2984</v>
      </c>
      <c r="G4693" s="832" t="s">
        <v>3161</v>
      </c>
      <c r="H4693" s="832" t="s">
        <v>630</v>
      </c>
      <c r="I4693" s="832" t="s">
        <v>3162</v>
      </c>
      <c r="J4693" s="832" t="s">
        <v>1177</v>
      </c>
      <c r="K4693" s="832" t="s">
        <v>3163</v>
      </c>
      <c r="L4693" s="835">
        <v>103.67</v>
      </c>
      <c r="M4693" s="835">
        <v>207.34</v>
      </c>
      <c r="N4693" s="832">
        <v>2</v>
      </c>
      <c r="O4693" s="836">
        <v>2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10</v>
      </c>
      <c r="B4694" s="832" t="s">
        <v>2982</v>
      </c>
      <c r="C4694" s="832" t="s">
        <v>3005</v>
      </c>
      <c r="D4694" s="833" t="s">
        <v>6905</v>
      </c>
      <c r="E4694" s="834" t="s">
        <v>3072</v>
      </c>
      <c r="F4694" s="832" t="s">
        <v>2984</v>
      </c>
      <c r="G4694" s="832" t="s">
        <v>3161</v>
      </c>
      <c r="H4694" s="832" t="s">
        <v>630</v>
      </c>
      <c r="I4694" s="832" t="s">
        <v>3166</v>
      </c>
      <c r="J4694" s="832" t="s">
        <v>1177</v>
      </c>
      <c r="K4694" s="832" t="s">
        <v>3167</v>
      </c>
      <c r="L4694" s="835">
        <v>57.64</v>
      </c>
      <c r="M4694" s="835">
        <v>57.64</v>
      </c>
      <c r="N4694" s="832">
        <v>1</v>
      </c>
      <c r="O4694" s="836">
        <v>1</v>
      </c>
      <c r="P4694" s="835">
        <v>57.64</v>
      </c>
      <c r="Q4694" s="837">
        <v>1</v>
      </c>
      <c r="R4694" s="832">
        <v>1</v>
      </c>
      <c r="S4694" s="837">
        <v>1</v>
      </c>
      <c r="T4694" s="836">
        <v>1</v>
      </c>
      <c r="U4694" s="838">
        <v>1</v>
      </c>
    </row>
    <row r="4695" spans="1:21" ht="14.4" customHeight="1" x14ac:dyDescent="0.3">
      <c r="A4695" s="831">
        <v>10</v>
      </c>
      <c r="B4695" s="832" t="s">
        <v>2982</v>
      </c>
      <c r="C4695" s="832" t="s">
        <v>3005</v>
      </c>
      <c r="D4695" s="833" t="s">
        <v>6905</v>
      </c>
      <c r="E4695" s="834" t="s">
        <v>3072</v>
      </c>
      <c r="F4695" s="832" t="s">
        <v>2984</v>
      </c>
      <c r="G4695" s="832" t="s">
        <v>3161</v>
      </c>
      <c r="H4695" s="832" t="s">
        <v>630</v>
      </c>
      <c r="I4695" s="832" t="s">
        <v>3367</v>
      </c>
      <c r="J4695" s="832" t="s">
        <v>1177</v>
      </c>
      <c r="K4695" s="832" t="s">
        <v>3163</v>
      </c>
      <c r="L4695" s="835">
        <v>103.67</v>
      </c>
      <c r="M4695" s="835">
        <v>103.67</v>
      </c>
      <c r="N4695" s="832">
        <v>1</v>
      </c>
      <c r="O4695" s="836">
        <v>0.5</v>
      </c>
      <c r="P4695" s="835">
        <v>103.67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" customHeight="1" x14ac:dyDescent="0.3">
      <c r="A4696" s="831">
        <v>10</v>
      </c>
      <c r="B4696" s="832" t="s">
        <v>2982</v>
      </c>
      <c r="C4696" s="832" t="s">
        <v>3005</v>
      </c>
      <c r="D4696" s="833" t="s">
        <v>6905</v>
      </c>
      <c r="E4696" s="834" t="s">
        <v>3072</v>
      </c>
      <c r="F4696" s="832" t="s">
        <v>2984</v>
      </c>
      <c r="G4696" s="832" t="s">
        <v>3161</v>
      </c>
      <c r="H4696" s="832" t="s">
        <v>630</v>
      </c>
      <c r="I4696" s="832" t="s">
        <v>3368</v>
      </c>
      <c r="J4696" s="832" t="s">
        <v>1177</v>
      </c>
      <c r="K4696" s="832" t="s">
        <v>3163</v>
      </c>
      <c r="L4696" s="835">
        <v>103.67</v>
      </c>
      <c r="M4696" s="835">
        <v>103.67</v>
      </c>
      <c r="N4696" s="832">
        <v>1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10</v>
      </c>
      <c r="B4697" s="832" t="s">
        <v>2982</v>
      </c>
      <c r="C4697" s="832" t="s">
        <v>3005</v>
      </c>
      <c r="D4697" s="833" t="s">
        <v>6905</v>
      </c>
      <c r="E4697" s="834" t="s">
        <v>3072</v>
      </c>
      <c r="F4697" s="832" t="s">
        <v>2984</v>
      </c>
      <c r="G4697" s="832" t="s">
        <v>3383</v>
      </c>
      <c r="H4697" s="832" t="s">
        <v>689</v>
      </c>
      <c r="I4697" s="832" t="s">
        <v>2542</v>
      </c>
      <c r="J4697" s="832" t="s">
        <v>995</v>
      </c>
      <c r="K4697" s="832" t="s">
        <v>998</v>
      </c>
      <c r="L4697" s="835">
        <v>181.66</v>
      </c>
      <c r="M4697" s="835">
        <v>18166</v>
      </c>
      <c r="N4697" s="832">
        <v>100</v>
      </c>
      <c r="O4697" s="836">
        <v>0.5</v>
      </c>
      <c r="P4697" s="835">
        <v>18166</v>
      </c>
      <c r="Q4697" s="837">
        <v>1</v>
      </c>
      <c r="R4697" s="832">
        <v>100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10</v>
      </c>
      <c r="B4698" s="832" t="s">
        <v>2982</v>
      </c>
      <c r="C4698" s="832" t="s">
        <v>3005</v>
      </c>
      <c r="D4698" s="833" t="s">
        <v>6905</v>
      </c>
      <c r="E4698" s="834" t="s">
        <v>3072</v>
      </c>
      <c r="F4698" s="832" t="s">
        <v>2984</v>
      </c>
      <c r="G4698" s="832" t="s">
        <v>3383</v>
      </c>
      <c r="H4698" s="832" t="s">
        <v>689</v>
      </c>
      <c r="I4698" s="832" t="s">
        <v>3926</v>
      </c>
      <c r="J4698" s="832" t="s">
        <v>3927</v>
      </c>
      <c r="K4698" s="832" t="s">
        <v>1546</v>
      </c>
      <c r="L4698" s="835">
        <v>32.380000000000003</v>
      </c>
      <c r="M4698" s="835">
        <v>388.56000000000006</v>
      </c>
      <c r="N4698" s="832">
        <v>12</v>
      </c>
      <c r="O4698" s="836">
        <v>1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10</v>
      </c>
      <c r="B4699" s="832" t="s">
        <v>2982</v>
      </c>
      <c r="C4699" s="832" t="s">
        <v>3005</v>
      </c>
      <c r="D4699" s="833" t="s">
        <v>6905</v>
      </c>
      <c r="E4699" s="834" t="s">
        <v>3072</v>
      </c>
      <c r="F4699" s="832" t="s">
        <v>2984</v>
      </c>
      <c r="G4699" s="832" t="s">
        <v>3383</v>
      </c>
      <c r="H4699" s="832" t="s">
        <v>689</v>
      </c>
      <c r="I4699" s="832" t="s">
        <v>3928</v>
      </c>
      <c r="J4699" s="832" t="s">
        <v>3929</v>
      </c>
      <c r="K4699" s="832" t="s">
        <v>1546</v>
      </c>
      <c r="L4699" s="835">
        <v>32.380000000000003</v>
      </c>
      <c r="M4699" s="835">
        <v>129.52000000000001</v>
      </c>
      <c r="N4699" s="832">
        <v>4</v>
      </c>
      <c r="O4699" s="836">
        <v>0.5</v>
      </c>
      <c r="P4699" s="835"/>
      <c r="Q4699" s="837">
        <v>0</v>
      </c>
      <c r="R4699" s="832"/>
      <c r="S4699" s="837">
        <v>0</v>
      </c>
      <c r="T4699" s="836"/>
      <c r="U4699" s="838">
        <v>0</v>
      </c>
    </row>
    <row r="4700" spans="1:21" ht="14.4" customHeight="1" x14ac:dyDescent="0.3">
      <c r="A4700" s="831">
        <v>10</v>
      </c>
      <c r="B4700" s="832" t="s">
        <v>2982</v>
      </c>
      <c r="C4700" s="832" t="s">
        <v>3005</v>
      </c>
      <c r="D4700" s="833" t="s">
        <v>6905</v>
      </c>
      <c r="E4700" s="834" t="s">
        <v>3072</v>
      </c>
      <c r="F4700" s="832" t="s">
        <v>2984</v>
      </c>
      <c r="G4700" s="832" t="s">
        <v>3383</v>
      </c>
      <c r="H4700" s="832" t="s">
        <v>689</v>
      </c>
      <c r="I4700" s="832" t="s">
        <v>2947</v>
      </c>
      <c r="J4700" s="832" t="s">
        <v>2301</v>
      </c>
      <c r="K4700" s="832" t="s">
        <v>1552</v>
      </c>
      <c r="L4700" s="835">
        <v>129.51</v>
      </c>
      <c r="M4700" s="835">
        <v>647.54999999999995</v>
      </c>
      <c r="N4700" s="832">
        <v>5</v>
      </c>
      <c r="O4700" s="836">
        <v>0.5</v>
      </c>
      <c r="P4700" s="835">
        <v>647.54999999999995</v>
      </c>
      <c r="Q4700" s="837">
        <v>1</v>
      </c>
      <c r="R4700" s="832">
        <v>5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10</v>
      </c>
      <c r="B4701" s="832" t="s">
        <v>2982</v>
      </c>
      <c r="C4701" s="832" t="s">
        <v>3005</v>
      </c>
      <c r="D4701" s="833" t="s">
        <v>6905</v>
      </c>
      <c r="E4701" s="834" t="s">
        <v>3072</v>
      </c>
      <c r="F4701" s="832" t="s">
        <v>2984</v>
      </c>
      <c r="G4701" s="832" t="s">
        <v>3383</v>
      </c>
      <c r="H4701" s="832" t="s">
        <v>689</v>
      </c>
      <c r="I4701" s="832" t="s">
        <v>2555</v>
      </c>
      <c r="J4701" s="832" t="s">
        <v>986</v>
      </c>
      <c r="K4701" s="832" t="s">
        <v>2552</v>
      </c>
      <c r="L4701" s="835">
        <v>324.7</v>
      </c>
      <c r="M4701" s="835">
        <v>1298.8</v>
      </c>
      <c r="N4701" s="832">
        <v>4</v>
      </c>
      <c r="O4701" s="836">
        <v>1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10</v>
      </c>
      <c r="B4702" s="832" t="s">
        <v>2982</v>
      </c>
      <c r="C4702" s="832" t="s">
        <v>3005</v>
      </c>
      <c r="D4702" s="833" t="s">
        <v>6905</v>
      </c>
      <c r="E4702" s="834" t="s">
        <v>3072</v>
      </c>
      <c r="F4702" s="832" t="s">
        <v>2984</v>
      </c>
      <c r="G4702" s="832" t="s">
        <v>3383</v>
      </c>
      <c r="H4702" s="832" t="s">
        <v>630</v>
      </c>
      <c r="I4702" s="832" t="s">
        <v>3930</v>
      </c>
      <c r="J4702" s="832" t="s">
        <v>3931</v>
      </c>
      <c r="K4702" s="832" t="s">
        <v>1279</v>
      </c>
      <c r="L4702" s="835">
        <v>1614.9</v>
      </c>
      <c r="M4702" s="835">
        <v>16149</v>
      </c>
      <c r="N4702" s="832">
        <v>10</v>
      </c>
      <c r="O4702" s="836">
        <v>1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10</v>
      </c>
      <c r="B4703" s="832" t="s">
        <v>2982</v>
      </c>
      <c r="C4703" s="832" t="s">
        <v>3005</v>
      </c>
      <c r="D4703" s="833" t="s">
        <v>6905</v>
      </c>
      <c r="E4703" s="834" t="s">
        <v>3072</v>
      </c>
      <c r="F4703" s="832" t="s">
        <v>2984</v>
      </c>
      <c r="G4703" s="832" t="s">
        <v>3383</v>
      </c>
      <c r="H4703" s="832" t="s">
        <v>689</v>
      </c>
      <c r="I4703" s="832" t="s">
        <v>3841</v>
      </c>
      <c r="J4703" s="832" t="s">
        <v>3842</v>
      </c>
      <c r="K4703" s="832" t="s">
        <v>3582</v>
      </c>
      <c r="L4703" s="835">
        <v>194.26</v>
      </c>
      <c r="M4703" s="835">
        <v>1359.82</v>
      </c>
      <c r="N4703" s="832">
        <v>7</v>
      </c>
      <c r="O4703" s="836">
        <v>1</v>
      </c>
      <c r="P4703" s="835">
        <v>1359.82</v>
      </c>
      <c r="Q4703" s="837">
        <v>1</v>
      </c>
      <c r="R4703" s="832">
        <v>7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10</v>
      </c>
      <c r="B4704" s="832" t="s">
        <v>2982</v>
      </c>
      <c r="C4704" s="832" t="s">
        <v>3005</v>
      </c>
      <c r="D4704" s="833" t="s">
        <v>6905</v>
      </c>
      <c r="E4704" s="834" t="s">
        <v>3072</v>
      </c>
      <c r="F4704" s="832" t="s">
        <v>2984</v>
      </c>
      <c r="G4704" s="832" t="s">
        <v>3383</v>
      </c>
      <c r="H4704" s="832" t="s">
        <v>689</v>
      </c>
      <c r="I4704" s="832" t="s">
        <v>2787</v>
      </c>
      <c r="J4704" s="832" t="s">
        <v>1643</v>
      </c>
      <c r="K4704" s="832" t="s">
        <v>1546</v>
      </c>
      <c r="L4704" s="835">
        <v>72.27</v>
      </c>
      <c r="M4704" s="835">
        <v>8961.48</v>
      </c>
      <c r="N4704" s="832">
        <v>124</v>
      </c>
      <c r="O4704" s="836">
        <v>2.5</v>
      </c>
      <c r="P4704" s="835">
        <v>6504.2999999999993</v>
      </c>
      <c r="Q4704" s="837">
        <v>0.72580645161290314</v>
      </c>
      <c r="R4704" s="832">
        <v>90</v>
      </c>
      <c r="S4704" s="837">
        <v>0.72580645161290325</v>
      </c>
      <c r="T4704" s="836">
        <v>1</v>
      </c>
      <c r="U4704" s="838">
        <v>0.4</v>
      </c>
    </row>
    <row r="4705" spans="1:21" ht="14.4" customHeight="1" x14ac:dyDescent="0.3">
      <c r="A4705" s="831">
        <v>10</v>
      </c>
      <c r="B4705" s="832" t="s">
        <v>2982</v>
      </c>
      <c r="C4705" s="832" t="s">
        <v>3005</v>
      </c>
      <c r="D4705" s="833" t="s">
        <v>6905</v>
      </c>
      <c r="E4705" s="834" t="s">
        <v>3072</v>
      </c>
      <c r="F4705" s="832" t="s">
        <v>2984</v>
      </c>
      <c r="G4705" s="832" t="s">
        <v>3383</v>
      </c>
      <c r="H4705" s="832" t="s">
        <v>689</v>
      </c>
      <c r="I4705" s="832" t="s">
        <v>2949</v>
      </c>
      <c r="J4705" s="832" t="s">
        <v>2297</v>
      </c>
      <c r="K4705" s="832" t="s">
        <v>1546</v>
      </c>
      <c r="L4705" s="835">
        <v>72.27</v>
      </c>
      <c r="M4705" s="835">
        <v>2963.0699999999997</v>
      </c>
      <c r="N4705" s="832">
        <v>41</v>
      </c>
      <c r="O4705" s="836">
        <v>2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10</v>
      </c>
      <c r="B4706" s="832" t="s">
        <v>2982</v>
      </c>
      <c r="C4706" s="832" t="s">
        <v>3005</v>
      </c>
      <c r="D4706" s="833" t="s">
        <v>6905</v>
      </c>
      <c r="E4706" s="834" t="s">
        <v>3072</v>
      </c>
      <c r="F4706" s="832" t="s">
        <v>2984</v>
      </c>
      <c r="G4706" s="832" t="s">
        <v>3383</v>
      </c>
      <c r="H4706" s="832" t="s">
        <v>689</v>
      </c>
      <c r="I4706" s="832" t="s">
        <v>2788</v>
      </c>
      <c r="J4706" s="832" t="s">
        <v>1697</v>
      </c>
      <c r="K4706" s="832" t="s">
        <v>1546</v>
      </c>
      <c r="L4706" s="835">
        <v>72.27</v>
      </c>
      <c r="M4706" s="835">
        <v>2746.26</v>
      </c>
      <c r="N4706" s="832">
        <v>38</v>
      </c>
      <c r="O4706" s="836">
        <v>1.5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10</v>
      </c>
      <c r="B4707" s="832" t="s">
        <v>2982</v>
      </c>
      <c r="C4707" s="832" t="s">
        <v>3005</v>
      </c>
      <c r="D4707" s="833" t="s">
        <v>6905</v>
      </c>
      <c r="E4707" s="834" t="s">
        <v>3072</v>
      </c>
      <c r="F4707" s="832" t="s">
        <v>2984</v>
      </c>
      <c r="G4707" s="832" t="s">
        <v>3383</v>
      </c>
      <c r="H4707" s="832" t="s">
        <v>689</v>
      </c>
      <c r="I4707" s="832" t="s">
        <v>3932</v>
      </c>
      <c r="J4707" s="832" t="s">
        <v>2061</v>
      </c>
      <c r="K4707" s="832" t="s">
        <v>1281</v>
      </c>
      <c r="L4707" s="835">
        <v>129.51</v>
      </c>
      <c r="M4707" s="835">
        <v>1295.0999999999999</v>
      </c>
      <c r="N4707" s="832">
        <v>10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10</v>
      </c>
      <c r="B4708" s="832" t="s">
        <v>2982</v>
      </c>
      <c r="C4708" s="832" t="s">
        <v>3005</v>
      </c>
      <c r="D4708" s="833" t="s">
        <v>6905</v>
      </c>
      <c r="E4708" s="834" t="s">
        <v>3072</v>
      </c>
      <c r="F4708" s="832" t="s">
        <v>2984</v>
      </c>
      <c r="G4708" s="832" t="s">
        <v>3383</v>
      </c>
      <c r="H4708" s="832" t="s">
        <v>689</v>
      </c>
      <c r="I4708" s="832" t="s">
        <v>3933</v>
      </c>
      <c r="J4708" s="832" t="s">
        <v>3934</v>
      </c>
      <c r="K4708" s="832" t="s">
        <v>1546</v>
      </c>
      <c r="L4708" s="835">
        <v>72.27</v>
      </c>
      <c r="M4708" s="835">
        <v>2384.91</v>
      </c>
      <c r="N4708" s="832">
        <v>33</v>
      </c>
      <c r="O4708" s="836">
        <v>1.5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10</v>
      </c>
      <c r="B4709" s="832" t="s">
        <v>2982</v>
      </c>
      <c r="C4709" s="832" t="s">
        <v>3005</v>
      </c>
      <c r="D4709" s="833" t="s">
        <v>6905</v>
      </c>
      <c r="E4709" s="834" t="s">
        <v>3072</v>
      </c>
      <c r="F4709" s="832" t="s">
        <v>2984</v>
      </c>
      <c r="G4709" s="832" t="s">
        <v>3383</v>
      </c>
      <c r="H4709" s="832" t="s">
        <v>689</v>
      </c>
      <c r="I4709" s="832" t="s">
        <v>2637</v>
      </c>
      <c r="J4709" s="832" t="s">
        <v>1283</v>
      </c>
      <c r="K4709" s="832" t="s">
        <v>1281</v>
      </c>
      <c r="L4709" s="835">
        <v>130.38999999999999</v>
      </c>
      <c r="M4709" s="835">
        <v>1955.85</v>
      </c>
      <c r="N4709" s="832">
        <v>15</v>
      </c>
      <c r="O4709" s="836">
        <v>1.5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10</v>
      </c>
      <c r="B4710" s="832" t="s">
        <v>2982</v>
      </c>
      <c r="C4710" s="832" t="s">
        <v>3005</v>
      </c>
      <c r="D4710" s="833" t="s">
        <v>6905</v>
      </c>
      <c r="E4710" s="834" t="s">
        <v>3072</v>
      </c>
      <c r="F4710" s="832" t="s">
        <v>2984</v>
      </c>
      <c r="G4710" s="832" t="s">
        <v>3383</v>
      </c>
      <c r="H4710" s="832" t="s">
        <v>689</v>
      </c>
      <c r="I4710" s="832" t="s">
        <v>2950</v>
      </c>
      <c r="J4710" s="832" t="s">
        <v>2298</v>
      </c>
      <c r="K4710" s="832" t="s">
        <v>1546</v>
      </c>
      <c r="L4710" s="835">
        <v>72.27</v>
      </c>
      <c r="M4710" s="835">
        <v>3396.6899999999996</v>
      </c>
      <c r="N4710" s="832">
        <v>47</v>
      </c>
      <c r="O4710" s="836">
        <v>2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10</v>
      </c>
      <c r="B4711" s="832" t="s">
        <v>2982</v>
      </c>
      <c r="C4711" s="832" t="s">
        <v>3005</v>
      </c>
      <c r="D4711" s="833" t="s">
        <v>6905</v>
      </c>
      <c r="E4711" s="834" t="s">
        <v>3072</v>
      </c>
      <c r="F4711" s="832" t="s">
        <v>2984</v>
      </c>
      <c r="G4711" s="832" t="s">
        <v>3383</v>
      </c>
      <c r="H4711" s="832" t="s">
        <v>689</v>
      </c>
      <c r="I4711" s="832" t="s">
        <v>2559</v>
      </c>
      <c r="J4711" s="832" t="s">
        <v>958</v>
      </c>
      <c r="K4711" s="832" t="s">
        <v>2558</v>
      </c>
      <c r="L4711" s="835">
        <v>135.54</v>
      </c>
      <c r="M4711" s="835">
        <v>9352.2599999999984</v>
      </c>
      <c r="N4711" s="832">
        <v>69</v>
      </c>
      <c r="O4711" s="836">
        <v>3.5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10</v>
      </c>
      <c r="B4712" s="832" t="s">
        <v>2982</v>
      </c>
      <c r="C4712" s="832" t="s">
        <v>3005</v>
      </c>
      <c r="D4712" s="833" t="s">
        <v>6905</v>
      </c>
      <c r="E4712" s="834" t="s">
        <v>3072</v>
      </c>
      <c r="F4712" s="832" t="s">
        <v>2984</v>
      </c>
      <c r="G4712" s="832" t="s">
        <v>3383</v>
      </c>
      <c r="H4712" s="832" t="s">
        <v>689</v>
      </c>
      <c r="I4712" s="832" t="s">
        <v>2557</v>
      </c>
      <c r="J4712" s="832" t="s">
        <v>956</v>
      </c>
      <c r="K4712" s="832" t="s">
        <v>2558</v>
      </c>
      <c r="L4712" s="835">
        <v>135.54</v>
      </c>
      <c r="M4712" s="835">
        <v>7454.6999999999989</v>
      </c>
      <c r="N4712" s="832">
        <v>55</v>
      </c>
      <c r="O4712" s="836">
        <v>2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10</v>
      </c>
      <c r="B4713" s="832" t="s">
        <v>2982</v>
      </c>
      <c r="C4713" s="832" t="s">
        <v>3005</v>
      </c>
      <c r="D4713" s="833" t="s">
        <v>6905</v>
      </c>
      <c r="E4713" s="834" t="s">
        <v>3072</v>
      </c>
      <c r="F4713" s="832" t="s">
        <v>2984</v>
      </c>
      <c r="G4713" s="832" t="s">
        <v>3383</v>
      </c>
      <c r="H4713" s="832" t="s">
        <v>689</v>
      </c>
      <c r="I4713" s="832" t="s">
        <v>6245</v>
      </c>
      <c r="J4713" s="832" t="s">
        <v>6246</v>
      </c>
      <c r="K4713" s="832" t="s">
        <v>1552</v>
      </c>
      <c r="L4713" s="835">
        <v>129.51</v>
      </c>
      <c r="M4713" s="835">
        <v>647.54999999999995</v>
      </c>
      <c r="N4713" s="832">
        <v>5</v>
      </c>
      <c r="O4713" s="836">
        <v>0.5</v>
      </c>
      <c r="P4713" s="835">
        <v>647.54999999999995</v>
      </c>
      <c r="Q4713" s="837">
        <v>1</v>
      </c>
      <c r="R4713" s="832">
        <v>5</v>
      </c>
      <c r="S4713" s="837">
        <v>1</v>
      </c>
      <c r="T4713" s="836">
        <v>0.5</v>
      </c>
      <c r="U4713" s="838">
        <v>1</v>
      </c>
    </row>
    <row r="4714" spans="1:21" ht="14.4" customHeight="1" x14ac:dyDescent="0.3">
      <c r="A4714" s="831">
        <v>10</v>
      </c>
      <c r="B4714" s="832" t="s">
        <v>2982</v>
      </c>
      <c r="C4714" s="832" t="s">
        <v>3005</v>
      </c>
      <c r="D4714" s="833" t="s">
        <v>6905</v>
      </c>
      <c r="E4714" s="834" t="s">
        <v>3072</v>
      </c>
      <c r="F4714" s="832" t="s">
        <v>2984</v>
      </c>
      <c r="G4714" s="832" t="s">
        <v>3383</v>
      </c>
      <c r="H4714" s="832" t="s">
        <v>689</v>
      </c>
      <c r="I4714" s="832" t="s">
        <v>3937</v>
      </c>
      <c r="J4714" s="832" t="s">
        <v>3938</v>
      </c>
      <c r="K4714" s="832" t="s">
        <v>1281</v>
      </c>
      <c r="L4714" s="835">
        <v>129.51</v>
      </c>
      <c r="M4714" s="835">
        <v>259.02</v>
      </c>
      <c r="N4714" s="832">
        <v>2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10</v>
      </c>
      <c r="B4715" s="832" t="s">
        <v>2982</v>
      </c>
      <c r="C4715" s="832" t="s">
        <v>3005</v>
      </c>
      <c r="D4715" s="833" t="s">
        <v>6905</v>
      </c>
      <c r="E4715" s="834" t="s">
        <v>3072</v>
      </c>
      <c r="F4715" s="832" t="s">
        <v>2984</v>
      </c>
      <c r="G4715" s="832" t="s">
        <v>3445</v>
      </c>
      <c r="H4715" s="832" t="s">
        <v>630</v>
      </c>
      <c r="I4715" s="832" t="s">
        <v>3776</v>
      </c>
      <c r="J4715" s="832" t="s">
        <v>3777</v>
      </c>
      <c r="K4715" s="832" t="s">
        <v>3778</v>
      </c>
      <c r="L4715" s="835">
        <v>0</v>
      </c>
      <c r="M4715" s="835">
        <v>0</v>
      </c>
      <c r="N4715" s="832">
        <v>1</v>
      </c>
      <c r="O4715" s="836">
        <v>0.5</v>
      </c>
      <c r="P4715" s="835">
        <v>0</v>
      </c>
      <c r="Q4715" s="837"/>
      <c r="R4715" s="832">
        <v>1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10</v>
      </c>
      <c r="B4716" s="832" t="s">
        <v>2982</v>
      </c>
      <c r="C4716" s="832" t="s">
        <v>3005</v>
      </c>
      <c r="D4716" s="833" t="s">
        <v>6905</v>
      </c>
      <c r="E4716" s="834" t="s">
        <v>3076</v>
      </c>
      <c r="F4716" s="832" t="s">
        <v>2984</v>
      </c>
      <c r="G4716" s="832" t="s">
        <v>3106</v>
      </c>
      <c r="H4716" s="832" t="s">
        <v>689</v>
      </c>
      <c r="I4716" s="832" t="s">
        <v>2448</v>
      </c>
      <c r="J4716" s="832" t="s">
        <v>2449</v>
      </c>
      <c r="K4716" s="832" t="s">
        <v>2450</v>
      </c>
      <c r="L4716" s="835">
        <v>149.52000000000001</v>
      </c>
      <c r="M4716" s="835">
        <v>149.52000000000001</v>
      </c>
      <c r="N4716" s="832">
        <v>1</v>
      </c>
      <c r="O4716" s="836">
        <v>0.5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10</v>
      </c>
      <c r="B4717" s="832" t="s">
        <v>2982</v>
      </c>
      <c r="C4717" s="832" t="s">
        <v>3005</v>
      </c>
      <c r="D4717" s="833" t="s">
        <v>6905</v>
      </c>
      <c r="E4717" s="834" t="s">
        <v>3076</v>
      </c>
      <c r="F4717" s="832" t="s">
        <v>2984</v>
      </c>
      <c r="G4717" s="832" t="s">
        <v>3602</v>
      </c>
      <c r="H4717" s="832" t="s">
        <v>630</v>
      </c>
      <c r="I4717" s="832" t="s">
        <v>3743</v>
      </c>
      <c r="J4717" s="832" t="s">
        <v>3604</v>
      </c>
      <c r="K4717" s="832" t="s">
        <v>2773</v>
      </c>
      <c r="L4717" s="835">
        <v>159.08000000000001</v>
      </c>
      <c r="M4717" s="835">
        <v>1272.6400000000001</v>
      </c>
      <c r="N4717" s="832">
        <v>8</v>
      </c>
      <c r="O4717" s="836">
        <v>2.5</v>
      </c>
      <c r="P4717" s="835">
        <v>795.40000000000009</v>
      </c>
      <c r="Q4717" s="837">
        <v>0.625</v>
      </c>
      <c r="R4717" s="832">
        <v>5</v>
      </c>
      <c r="S4717" s="837">
        <v>0.625</v>
      </c>
      <c r="T4717" s="836">
        <v>2</v>
      </c>
      <c r="U4717" s="838">
        <v>0.8</v>
      </c>
    </row>
    <row r="4718" spans="1:21" ht="14.4" customHeight="1" x14ac:dyDescent="0.3">
      <c r="A4718" s="831">
        <v>10</v>
      </c>
      <c r="B4718" s="832" t="s">
        <v>2982</v>
      </c>
      <c r="C4718" s="832" t="s">
        <v>3005</v>
      </c>
      <c r="D4718" s="833" t="s">
        <v>6905</v>
      </c>
      <c r="E4718" s="834" t="s">
        <v>3076</v>
      </c>
      <c r="F4718" s="832" t="s">
        <v>2984</v>
      </c>
      <c r="G4718" s="832" t="s">
        <v>3602</v>
      </c>
      <c r="H4718" s="832" t="s">
        <v>630</v>
      </c>
      <c r="I4718" s="832" t="s">
        <v>3744</v>
      </c>
      <c r="J4718" s="832" t="s">
        <v>3604</v>
      </c>
      <c r="K4718" s="832" t="s">
        <v>2696</v>
      </c>
      <c r="L4718" s="835">
        <v>318.16000000000003</v>
      </c>
      <c r="M4718" s="835">
        <v>4454.24</v>
      </c>
      <c r="N4718" s="832">
        <v>14</v>
      </c>
      <c r="O4718" s="836">
        <v>4</v>
      </c>
      <c r="P4718" s="835">
        <v>2545.2800000000002</v>
      </c>
      <c r="Q4718" s="837">
        <v>0.57142857142857151</v>
      </c>
      <c r="R4718" s="832">
        <v>8</v>
      </c>
      <c r="S4718" s="837">
        <v>0.5714285714285714</v>
      </c>
      <c r="T4718" s="836">
        <v>2</v>
      </c>
      <c r="U4718" s="838">
        <v>0.5</v>
      </c>
    </row>
    <row r="4719" spans="1:21" ht="14.4" customHeight="1" x14ac:dyDescent="0.3">
      <c r="A4719" s="831">
        <v>10</v>
      </c>
      <c r="B4719" s="832" t="s">
        <v>2982</v>
      </c>
      <c r="C4719" s="832" t="s">
        <v>3005</v>
      </c>
      <c r="D4719" s="833" t="s">
        <v>6905</v>
      </c>
      <c r="E4719" s="834" t="s">
        <v>3076</v>
      </c>
      <c r="F4719" s="832" t="s">
        <v>2984</v>
      </c>
      <c r="G4719" s="832" t="s">
        <v>3602</v>
      </c>
      <c r="H4719" s="832" t="s">
        <v>630</v>
      </c>
      <c r="I4719" s="832" t="s">
        <v>3603</v>
      </c>
      <c r="J4719" s="832" t="s">
        <v>3604</v>
      </c>
      <c r="K4719" s="832" t="s">
        <v>2696</v>
      </c>
      <c r="L4719" s="835">
        <v>318.16000000000003</v>
      </c>
      <c r="M4719" s="835">
        <v>5726.88</v>
      </c>
      <c r="N4719" s="832">
        <v>18</v>
      </c>
      <c r="O4719" s="836">
        <v>6.5</v>
      </c>
      <c r="P4719" s="835">
        <v>3817.92</v>
      </c>
      <c r="Q4719" s="837">
        <v>0.66666666666666663</v>
      </c>
      <c r="R4719" s="832">
        <v>12</v>
      </c>
      <c r="S4719" s="837">
        <v>0.66666666666666663</v>
      </c>
      <c r="T4719" s="836">
        <v>5</v>
      </c>
      <c r="U4719" s="838">
        <v>0.76923076923076927</v>
      </c>
    </row>
    <row r="4720" spans="1:21" ht="14.4" customHeight="1" x14ac:dyDescent="0.3">
      <c r="A4720" s="831">
        <v>10</v>
      </c>
      <c r="B4720" s="832" t="s">
        <v>2982</v>
      </c>
      <c r="C4720" s="832" t="s">
        <v>3005</v>
      </c>
      <c r="D4720" s="833" t="s">
        <v>6905</v>
      </c>
      <c r="E4720" s="834" t="s">
        <v>3076</v>
      </c>
      <c r="F4720" s="832" t="s">
        <v>2984</v>
      </c>
      <c r="G4720" s="832" t="s">
        <v>3602</v>
      </c>
      <c r="H4720" s="832" t="s">
        <v>630</v>
      </c>
      <c r="I4720" s="832" t="s">
        <v>6196</v>
      </c>
      <c r="J4720" s="832" t="s">
        <v>3604</v>
      </c>
      <c r="K4720" s="832" t="s">
        <v>2696</v>
      </c>
      <c r="L4720" s="835">
        <v>318.16000000000003</v>
      </c>
      <c r="M4720" s="835">
        <v>2227.12</v>
      </c>
      <c r="N4720" s="832">
        <v>7</v>
      </c>
      <c r="O4720" s="836">
        <v>2</v>
      </c>
      <c r="P4720" s="835">
        <v>1272.6400000000001</v>
      </c>
      <c r="Q4720" s="837">
        <v>0.57142857142857151</v>
      </c>
      <c r="R4720" s="832">
        <v>4</v>
      </c>
      <c r="S4720" s="837">
        <v>0.5714285714285714</v>
      </c>
      <c r="T4720" s="836">
        <v>1</v>
      </c>
      <c r="U4720" s="838">
        <v>0.5</v>
      </c>
    </row>
    <row r="4721" spans="1:21" ht="14.4" customHeight="1" x14ac:dyDescent="0.3">
      <c r="A4721" s="831">
        <v>10</v>
      </c>
      <c r="B4721" s="832" t="s">
        <v>2982</v>
      </c>
      <c r="C4721" s="832" t="s">
        <v>3005</v>
      </c>
      <c r="D4721" s="833" t="s">
        <v>6905</v>
      </c>
      <c r="E4721" s="834" t="s">
        <v>3076</v>
      </c>
      <c r="F4721" s="832" t="s">
        <v>2984</v>
      </c>
      <c r="G4721" s="832" t="s">
        <v>3602</v>
      </c>
      <c r="H4721" s="832" t="s">
        <v>630</v>
      </c>
      <c r="I4721" s="832" t="s">
        <v>4954</v>
      </c>
      <c r="J4721" s="832" t="s">
        <v>3604</v>
      </c>
      <c r="K4721" s="832" t="s">
        <v>2773</v>
      </c>
      <c r="L4721" s="835">
        <v>159.08000000000001</v>
      </c>
      <c r="M4721" s="835">
        <v>159.08000000000001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10</v>
      </c>
      <c r="B4722" s="832" t="s">
        <v>2982</v>
      </c>
      <c r="C4722" s="832" t="s">
        <v>3005</v>
      </c>
      <c r="D4722" s="833" t="s">
        <v>6905</v>
      </c>
      <c r="E4722" s="834" t="s">
        <v>3076</v>
      </c>
      <c r="F4722" s="832" t="s">
        <v>2984</v>
      </c>
      <c r="G4722" s="832" t="s">
        <v>3615</v>
      </c>
      <c r="H4722" s="832" t="s">
        <v>630</v>
      </c>
      <c r="I4722" s="832" t="s">
        <v>6197</v>
      </c>
      <c r="J4722" s="832" t="s">
        <v>6198</v>
      </c>
      <c r="K4722" s="832" t="s">
        <v>6199</v>
      </c>
      <c r="L4722" s="835">
        <v>1910.49</v>
      </c>
      <c r="M4722" s="835">
        <v>1910.49</v>
      </c>
      <c r="N4722" s="832">
        <v>1</v>
      </c>
      <c r="O4722" s="836">
        <v>1</v>
      </c>
      <c r="P4722" s="835">
        <v>1910.49</v>
      </c>
      <c r="Q4722" s="837">
        <v>1</v>
      </c>
      <c r="R4722" s="832">
        <v>1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10</v>
      </c>
      <c r="B4723" s="832" t="s">
        <v>2982</v>
      </c>
      <c r="C4723" s="832" t="s">
        <v>3005</v>
      </c>
      <c r="D4723" s="833" t="s">
        <v>6905</v>
      </c>
      <c r="E4723" s="834" t="s">
        <v>3076</v>
      </c>
      <c r="F4723" s="832" t="s">
        <v>2984</v>
      </c>
      <c r="G4723" s="832" t="s">
        <v>4068</v>
      </c>
      <c r="H4723" s="832" t="s">
        <v>630</v>
      </c>
      <c r="I4723" s="832" t="s">
        <v>4069</v>
      </c>
      <c r="J4723" s="832" t="s">
        <v>1401</v>
      </c>
      <c r="K4723" s="832" t="s">
        <v>4070</v>
      </c>
      <c r="L4723" s="835">
        <v>0</v>
      </c>
      <c r="M4723" s="835">
        <v>0</v>
      </c>
      <c r="N4723" s="832">
        <v>1</v>
      </c>
      <c r="O4723" s="836">
        <v>1</v>
      </c>
      <c r="P4723" s="835">
        <v>0</v>
      </c>
      <c r="Q4723" s="837"/>
      <c r="R4723" s="832">
        <v>1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10</v>
      </c>
      <c r="B4724" s="832" t="s">
        <v>2982</v>
      </c>
      <c r="C4724" s="832" t="s">
        <v>3005</v>
      </c>
      <c r="D4724" s="833" t="s">
        <v>6905</v>
      </c>
      <c r="E4724" s="834" t="s">
        <v>3076</v>
      </c>
      <c r="F4724" s="832" t="s">
        <v>2984</v>
      </c>
      <c r="G4724" s="832" t="s">
        <v>3295</v>
      </c>
      <c r="H4724" s="832" t="s">
        <v>630</v>
      </c>
      <c r="I4724" s="832" t="s">
        <v>3296</v>
      </c>
      <c r="J4724" s="832" t="s">
        <v>1974</v>
      </c>
      <c r="K4724" s="832" t="s">
        <v>2798</v>
      </c>
      <c r="L4724" s="835">
        <v>0</v>
      </c>
      <c r="M4724" s="835">
        <v>0</v>
      </c>
      <c r="N4724" s="832">
        <v>7</v>
      </c>
      <c r="O4724" s="836">
        <v>1.5</v>
      </c>
      <c r="P4724" s="835"/>
      <c r="Q4724" s="837"/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10</v>
      </c>
      <c r="B4725" s="832" t="s">
        <v>2982</v>
      </c>
      <c r="C4725" s="832" t="s">
        <v>3005</v>
      </c>
      <c r="D4725" s="833" t="s">
        <v>6905</v>
      </c>
      <c r="E4725" s="834" t="s">
        <v>3076</v>
      </c>
      <c r="F4725" s="832" t="s">
        <v>2984</v>
      </c>
      <c r="G4725" s="832" t="s">
        <v>3320</v>
      </c>
      <c r="H4725" s="832" t="s">
        <v>630</v>
      </c>
      <c r="I4725" s="832" t="s">
        <v>3321</v>
      </c>
      <c r="J4725" s="832" t="s">
        <v>2217</v>
      </c>
      <c r="K4725" s="832" t="s">
        <v>3322</v>
      </c>
      <c r="L4725" s="835">
        <v>107.27</v>
      </c>
      <c r="M4725" s="835">
        <v>321.81</v>
      </c>
      <c r="N4725" s="832">
        <v>3</v>
      </c>
      <c r="O4725" s="836">
        <v>1</v>
      </c>
      <c r="P4725" s="835">
        <v>321.81</v>
      </c>
      <c r="Q4725" s="837">
        <v>1</v>
      </c>
      <c r="R4725" s="832">
        <v>3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10</v>
      </c>
      <c r="B4726" s="832" t="s">
        <v>2982</v>
      </c>
      <c r="C4726" s="832" t="s">
        <v>3005</v>
      </c>
      <c r="D4726" s="833" t="s">
        <v>6905</v>
      </c>
      <c r="E4726" s="834" t="s">
        <v>3076</v>
      </c>
      <c r="F4726" s="832" t="s">
        <v>2984</v>
      </c>
      <c r="G4726" s="832" t="s">
        <v>3115</v>
      </c>
      <c r="H4726" s="832" t="s">
        <v>630</v>
      </c>
      <c r="I4726" s="832" t="s">
        <v>3116</v>
      </c>
      <c r="J4726" s="832" t="s">
        <v>949</v>
      </c>
      <c r="K4726" s="832" t="s">
        <v>3117</v>
      </c>
      <c r="L4726" s="835">
        <v>34.15</v>
      </c>
      <c r="M4726" s="835">
        <v>68.3</v>
      </c>
      <c r="N4726" s="832">
        <v>2</v>
      </c>
      <c r="O4726" s="836">
        <v>1</v>
      </c>
      <c r="P4726" s="835">
        <v>68.3</v>
      </c>
      <c r="Q4726" s="837">
        <v>1</v>
      </c>
      <c r="R4726" s="832">
        <v>2</v>
      </c>
      <c r="S4726" s="837">
        <v>1</v>
      </c>
      <c r="T4726" s="836">
        <v>1</v>
      </c>
      <c r="U4726" s="838">
        <v>1</v>
      </c>
    </row>
    <row r="4727" spans="1:21" ht="14.4" customHeight="1" x14ac:dyDescent="0.3">
      <c r="A4727" s="831">
        <v>10</v>
      </c>
      <c r="B4727" s="832" t="s">
        <v>2982</v>
      </c>
      <c r="C4727" s="832" t="s">
        <v>3005</v>
      </c>
      <c r="D4727" s="833" t="s">
        <v>6905</v>
      </c>
      <c r="E4727" s="834" t="s">
        <v>3076</v>
      </c>
      <c r="F4727" s="832" t="s">
        <v>2984</v>
      </c>
      <c r="G4727" s="832" t="s">
        <v>3115</v>
      </c>
      <c r="H4727" s="832" t="s">
        <v>630</v>
      </c>
      <c r="I4727" s="832" t="s">
        <v>3118</v>
      </c>
      <c r="J4727" s="832" t="s">
        <v>949</v>
      </c>
      <c r="K4727" s="832" t="s">
        <v>3117</v>
      </c>
      <c r="L4727" s="835">
        <v>34.15</v>
      </c>
      <c r="M4727" s="835">
        <v>34.15</v>
      </c>
      <c r="N4727" s="832">
        <v>1</v>
      </c>
      <c r="O4727" s="836">
        <v>0.5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" customHeight="1" x14ac:dyDescent="0.3">
      <c r="A4728" s="831">
        <v>10</v>
      </c>
      <c r="B4728" s="832" t="s">
        <v>2982</v>
      </c>
      <c r="C4728" s="832" t="s">
        <v>3005</v>
      </c>
      <c r="D4728" s="833" t="s">
        <v>6905</v>
      </c>
      <c r="E4728" s="834" t="s">
        <v>3076</v>
      </c>
      <c r="F4728" s="832" t="s">
        <v>2984</v>
      </c>
      <c r="G4728" s="832" t="s">
        <v>3115</v>
      </c>
      <c r="H4728" s="832" t="s">
        <v>630</v>
      </c>
      <c r="I4728" s="832" t="s">
        <v>6036</v>
      </c>
      <c r="J4728" s="832" t="s">
        <v>949</v>
      </c>
      <c r="K4728" s="832" t="s">
        <v>3117</v>
      </c>
      <c r="L4728" s="835">
        <v>34.15</v>
      </c>
      <c r="M4728" s="835">
        <v>34.15</v>
      </c>
      <c r="N4728" s="832">
        <v>1</v>
      </c>
      <c r="O4728" s="836">
        <v>1</v>
      </c>
      <c r="P4728" s="835">
        <v>34.15</v>
      </c>
      <c r="Q4728" s="837">
        <v>1</v>
      </c>
      <c r="R4728" s="832">
        <v>1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10</v>
      </c>
      <c r="B4729" s="832" t="s">
        <v>2982</v>
      </c>
      <c r="C4729" s="832" t="s">
        <v>3005</v>
      </c>
      <c r="D4729" s="833" t="s">
        <v>6905</v>
      </c>
      <c r="E4729" s="834" t="s">
        <v>3076</v>
      </c>
      <c r="F4729" s="832" t="s">
        <v>2984</v>
      </c>
      <c r="G4729" s="832" t="s">
        <v>3123</v>
      </c>
      <c r="H4729" s="832" t="s">
        <v>630</v>
      </c>
      <c r="I4729" s="832" t="s">
        <v>3332</v>
      </c>
      <c r="J4729" s="832" t="s">
        <v>1588</v>
      </c>
      <c r="K4729" s="832" t="s">
        <v>3125</v>
      </c>
      <c r="L4729" s="835">
        <v>49.38</v>
      </c>
      <c r="M4729" s="835">
        <v>49.38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10</v>
      </c>
      <c r="B4730" s="832" t="s">
        <v>2982</v>
      </c>
      <c r="C4730" s="832" t="s">
        <v>3005</v>
      </c>
      <c r="D4730" s="833" t="s">
        <v>6905</v>
      </c>
      <c r="E4730" s="834" t="s">
        <v>3076</v>
      </c>
      <c r="F4730" s="832" t="s">
        <v>2984</v>
      </c>
      <c r="G4730" s="832" t="s">
        <v>3338</v>
      </c>
      <c r="H4730" s="832" t="s">
        <v>630</v>
      </c>
      <c r="I4730" s="832" t="s">
        <v>3339</v>
      </c>
      <c r="J4730" s="832" t="s">
        <v>2219</v>
      </c>
      <c r="K4730" s="832" t="s">
        <v>3340</v>
      </c>
      <c r="L4730" s="835">
        <v>38.56</v>
      </c>
      <c r="M4730" s="835">
        <v>77.12</v>
      </c>
      <c r="N4730" s="832">
        <v>2</v>
      </c>
      <c r="O4730" s="836">
        <v>0.5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10</v>
      </c>
      <c r="B4731" s="832" t="s">
        <v>2982</v>
      </c>
      <c r="C4731" s="832" t="s">
        <v>3005</v>
      </c>
      <c r="D4731" s="833" t="s">
        <v>6905</v>
      </c>
      <c r="E4731" s="834" t="s">
        <v>3076</v>
      </c>
      <c r="F4731" s="832" t="s">
        <v>2984</v>
      </c>
      <c r="G4731" s="832" t="s">
        <v>3338</v>
      </c>
      <c r="H4731" s="832" t="s">
        <v>630</v>
      </c>
      <c r="I4731" s="832" t="s">
        <v>4419</v>
      </c>
      <c r="J4731" s="832" t="s">
        <v>4420</v>
      </c>
      <c r="K4731" s="832" t="s">
        <v>4421</v>
      </c>
      <c r="L4731" s="835">
        <v>77.14</v>
      </c>
      <c r="M4731" s="835">
        <v>154.28</v>
      </c>
      <c r="N4731" s="832">
        <v>2</v>
      </c>
      <c r="O4731" s="836">
        <v>1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10</v>
      </c>
      <c r="B4732" s="832" t="s">
        <v>2982</v>
      </c>
      <c r="C4732" s="832" t="s">
        <v>3005</v>
      </c>
      <c r="D4732" s="833" t="s">
        <v>6905</v>
      </c>
      <c r="E4732" s="834" t="s">
        <v>3076</v>
      </c>
      <c r="F4732" s="832" t="s">
        <v>2984</v>
      </c>
      <c r="G4732" s="832" t="s">
        <v>3338</v>
      </c>
      <c r="H4732" s="832" t="s">
        <v>630</v>
      </c>
      <c r="I4732" s="832" t="s">
        <v>4283</v>
      </c>
      <c r="J4732" s="832" t="s">
        <v>2219</v>
      </c>
      <c r="K4732" s="832" t="s">
        <v>4284</v>
      </c>
      <c r="L4732" s="835">
        <v>38.56</v>
      </c>
      <c r="M4732" s="835">
        <v>192.8</v>
      </c>
      <c r="N4732" s="832">
        <v>5</v>
      </c>
      <c r="O4732" s="836">
        <v>3</v>
      </c>
      <c r="P4732" s="835">
        <v>192.8</v>
      </c>
      <c r="Q4732" s="837">
        <v>1</v>
      </c>
      <c r="R4732" s="832">
        <v>5</v>
      </c>
      <c r="S4732" s="837">
        <v>1</v>
      </c>
      <c r="T4732" s="836">
        <v>3</v>
      </c>
      <c r="U4732" s="838">
        <v>1</v>
      </c>
    </row>
    <row r="4733" spans="1:21" ht="14.4" customHeight="1" x14ac:dyDescent="0.3">
      <c r="A4733" s="831">
        <v>10</v>
      </c>
      <c r="B4733" s="832" t="s">
        <v>2982</v>
      </c>
      <c r="C4733" s="832" t="s">
        <v>3005</v>
      </c>
      <c r="D4733" s="833" t="s">
        <v>6905</v>
      </c>
      <c r="E4733" s="834" t="s">
        <v>3076</v>
      </c>
      <c r="F4733" s="832" t="s">
        <v>2984</v>
      </c>
      <c r="G4733" s="832" t="s">
        <v>3858</v>
      </c>
      <c r="H4733" s="832" t="s">
        <v>630</v>
      </c>
      <c r="I4733" s="832" t="s">
        <v>3859</v>
      </c>
      <c r="J4733" s="832" t="s">
        <v>3860</v>
      </c>
      <c r="K4733" s="832" t="s">
        <v>3861</v>
      </c>
      <c r="L4733" s="835">
        <v>57.48</v>
      </c>
      <c r="M4733" s="835">
        <v>114.96</v>
      </c>
      <c r="N4733" s="832">
        <v>2</v>
      </c>
      <c r="O4733" s="836">
        <v>1.5</v>
      </c>
      <c r="P4733" s="835">
        <v>57.48</v>
      </c>
      <c r="Q4733" s="837">
        <v>0.5</v>
      </c>
      <c r="R4733" s="832">
        <v>1</v>
      </c>
      <c r="S4733" s="837">
        <v>0.5</v>
      </c>
      <c r="T4733" s="836">
        <v>0.5</v>
      </c>
      <c r="U4733" s="838">
        <v>0.33333333333333331</v>
      </c>
    </row>
    <row r="4734" spans="1:21" ht="14.4" customHeight="1" x14ac:dyDescent="0.3">
      <c r="A4734" s="831">
        <v>10</v>
      </c>
      <c r="B4734" s="832" t="s">
        <v>2982</v>
      </c>
      <c r="C4734" s="832" t="s">
        <v>3005</v>
      </c>
      <c r="D4734" s="833" t="s">
        <v>6905</v>
      </c>
      <c r="E4734" s="834" t="s">
        <v>3076</v>
      </c>
      <c r="F4734" s="832" t="s">
        <v>2984</v>
      </c>
      <c r="G4734" s="832" t="s">
        <v>3524</v>
      </c>
      <c r="H4734" s="832" t="s">
        <v>630</v>
      </c>
      <c r="I4734" s="832" t="s">
        <v>3752</v>
      </c>
      <c r="J4734" s="832" t="s">
        <v>1526</v>
      </c>
      <c r="K4734" s="832" t="s">
        <v>3753</v>
      </c>
      <c r="L4734" s="835">
        <v>760.22</v>
      </c>
      <c r="M4734" s="835">
        <v>760.22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10</v>
      </c>
      <c r="B4735" s="832" t="s">
        <v>2982</v>
      </c>
      <c r="C4735" s="832" t="s">
        <v>3005</v>
      </c>
      <c r="D4735" s="833" t="s">
        <v>6905</v>
      </c>
      <c r="E4735" s="834" t="s">
        <v>3076</v>
      </c>
      <c r="F4735" s="832" t="s">
        <v>2984</v>
      </c>
      <c r="G4735" s="832" t="s">
        <v>3524</v>
      </c>
      <c r="H4735" s="832" t="s">
        <v>630</v>
      </c>
      <c r="I4735" s="832" t="s">
        <v>4969</v>
      </c>
      <c r="J4735" s="832" t="s">
        <v>3755</v>
      </c>
      <c r="K4735" s="832" t="s">
        <v>3902</v>
      </c>
      <c r="L4735" s="835">
        <v>0</v>
      </c>
      <c r="M4735" s="835">
        <v>0</v>
      </c>
      <c r="N4735" s="832">
        <v>2</v>
      </c>
      <c r="O4735" s="836">
        <v>0.5</v>
      </c>
      <c r="P4735" s="835">
        <v>0</v>
      </c>
      <c r="Q4735" s="837"/>
      <c r="R4735" s="832">
        <v>2</v>
      </c>
      <c r="S4735" s="837">
        <v>1</v>
      </c>
      <c r="T4735" s="836">
        <v>0.5</v>
      </c>
      <c r="U4735" s="838">
        <v>1</v>
      </c>
    </row>
    <row r="4736" spans="1:21" ht="14.4" customHeight="1" x14ac:dyDescent="0.3">
      <c r="A4736" s="831">
        <v>10</v>
      </c>
      <c r="B4736" s="832" t="s">
        <v>2982</v>
      </c>
      <c r="C4736" s="832" t="s">
        <v>3005</v>
      </c>
      <c r="D4736" s="833" t="s">
        <v>6905</v>
      </c>
      <c r="E4736" s="834" t="s">
        <v>3076</v>
      </c>
      <c r="F4736" s="832" t="s">
        <v>2984</v>
      </c>
      <c r="G4736" s="832" t="s">
        <v>3524</v>
      </c>
      <c r="H4736" s="832" t="s">
        <v>630</v>
      </c>
      <c r="I4736" s="832" t="s">
        <v>3525</v>
      </c>
      <c r="J4736" s="832" t="s">
        <v>939</v>
      </c>
      <c r="K4736" s="832" t="s">
        <v>3526</v>
      </c>
      <c r="L4736" s="835">
        <v>380.18</v>
      </c>
      <c r="M4736" s="835">
        <v>1900.9</v>
      </c>
      <c r="N4736" s="832">
        <v>5</v>
      </c>
      <c r="O4736" s="836">
        <v>3.5</v>
      </c>
      <c r="P4736" s="835">
        <v>1900.9</v>
      </c>
      <c r="Q4736" s="837">
        <v>1</v>
      </c>
      <c r="R4736" s="832">
        <v>5</v>
      </c>
      <c r="S4736" s="837">
        <v>1</v>
      </c>
      <c r="T4736" s="836">
        <v>3.5</v>
      </c>
      <c r="U4736" s="838">
        <v>1</v>
      </c>
    </row>
    <row r="4737" spans="1:21" ht="14.4" customHeight="1" x14ac:dyDescent="0.3">
      <c r="A4737" s="831">
        <v>10</v>
      </c>
      <c r="B4737" s="832" t="s">
        <v>2982</v>
      </c>
      <c r="C4737" s="832" t="s">
        <v>3005</v>
      </c>
      <c r="D4737" s="833" t="s">
        <v>6905</v>
      </c>
      <c r="E4737" s="834" t="s">
        <v>3076</v>
      </c>
      <c r="F4737" s="832" t="s">
        <v>2984</v>
      </c>
      <c r="G4737" s="832" t="s">
        <v>3985</v>
      </c>
      <c r="H4737" s="832" t="s">
        <v>689</v>
      </c>
      <c r="I4737" s="832" t="s">
        <v>3986</v>
      </c>
      <c r="J4737" s="832" t="s">
        <v>2580</v>
      </c>
      <c r="K4737" s="832" t="s">
        <v>3987</v>
      </c>
      <c r="L4737" s="835">
        <v>0</v>
      </c>
      <c r="M4737" s="835">
        <v>0</v>
      </c>
      <c r="N4737" s="832">
        <v>2</v>
      </c>
      <c r="O4737" s="836">
        <v>1</v>
      </c>
      <c r="P4737" s="835">
        <v>0</v>
      </c>
      <c r="Q4737" s="837"/>
      <c r="R4737" s="832">
        <v>2</v>
      </c>
      <c r="S4737" s="837">
        <v>1</v>
      </c>
      <c r="T4737" s="836">
        <v>1</v>
      </c>
      <c r="U4737" s="838">
        <v>1</v>
      </c>
    </row>
    <row r="4738" spans="1:21" ht="14.4" customHeight="1" x14ac:dyDescent="0.3">
      <c r="A4738" s="831">
        <v>10</v>
      </c>
      <c r="B4738" s="832" t="s">
        <v>2982</v>
      </c>
      <c r="C4738" s="832" t="s">
        <v>3005</v>
      </c>
      <c r="D4738" s="833" t="s">
        <v>6905</v>
      </c>
      <c r="E4738" s="834" t="s">
        <v>3076</v>
      </c>
      <c r="F4738" s="832" t="s">
        <v>2984</v>
      </c>
      <c r="G4738" s="832" t="s">
        <v>3349</v>
      </c>
      <c r="H4738" s="832" t="s">
        <v>630</v>
      </c>
      <c r="I4738" s="832" t="s">
        <v>3906</v>
      </c>
      <c r="J4738" s="832" t="s">
        <v>790</v>
      </c>
      <c r="K4738" s="832" t="s">
        <v>791</v>
      </c>
      <c r="L4738" s="835">
        <v>0</v>
      </c>
      <c r="M4738" s="835">
        <v>0</v>
      </c>
      <c r="N4738" s="832">
        <v>10</v>
      </c>
      <c r="O4738" s="836">
        <v>4</v>
      </c>
      <c r="P4738" s="835">
        <v>0</v>
      </c>
      <c r="Q4738" s="837"/>
      <c r="R4738" s="832">
        <v>6</v>
      </c>
      <c r="S4738" s="837">
        <v>0.6</v>
      </c>
      <c r="T4738" s="836">
        <v>1</v>
      </c>
      <c r="U4738" s="838">
        <v>0.25</v>
      </c>
    </row>
    <row r="4739" spans="1:21" ht="14.4" customHeight="1" x14ac:dyDescent="0.3">
      <c r="A4739" s="831">
        <v>10</v>
      </c>
      <c r="B4739" s="832" t="s">
        <v>2982</v>
      </c>
      <c r="C4739" s="832" t="s">
        <v>3005</v>
      </c>
      <c r="D4739" s="833" t="s">
        <v>6905</v>
      </c>
      <c r="E4739" s="834" t="s">
        <v>3076</v>
      </c>
      <c r="F4739" s="832" t="s">
        <v>2984</v>
      </c>
      <c r="G4739" s="832" t="s">
        <v>3349</v>
      </c>
      <c r="H4739" s="832" t="s">
        <v>630</v>
      </c>
      <c r="I4739" s="832" t="s">
        <v>5039</v>
      </c>
      <c r="J4739" s="832" t="s">
        <v>790</v>
      </c>
      <c r="K4739" s="832" t="s">
        <v>5040</v>
      </c>
      <c r="L4739" s="835">
        <v>0</v>
      </c>
      <c r="M4739" s="835">
        <v>0</v>
      </c>
      <c r="N4739" s="832">
        <v>3</v>
      </c>
      <c r="O4739" s="836">
        <v>1</v>
      </c>
      <c r="P4739" s="835">
        <v>0</v>
      </c>
      <c r="Q4739" s="837"/>
      <c r="R4739" s="832">
        <v>3</v>
      </c>
      <c r="S4739" s="837">
        <v>1</v>
      </c>
      <c r="T4739" s="836">
        <v>1</v>
      </c>
      <c r="U4739" s="838">
        <v>1</v>
      </c>
    </row>
    <row r="4740" spans="1:21" ht="14.4" customHeight="1" x14ac:dyDescent="0.3">
      <c r="A4740" s="831">
        <v>10</v>
      </c>
      <c r="B4740" s="832" t="s">
        <v>2982</v>
      </c>
      <c r="C4740" s="832" t="s">
        <v>3005</v>
      </c>
      <c r="D4740" s="833" t="s">
        <v>6905</v>
      </c>
      <c r="E4740" s="834" t="s">
        <v>3076</v>
      </c>
      <c r="F4740" s="832" t="s">
        <v>2984</v>
      </c>
      <c r="G4740" s="832" t="s">
        <v>3349</v>
      </c>
      <c r="H4740" s="832" t="s">
        <v>630</v>
      </c>
      <c r="I4740" s="832" t="s">
        <v>3907</v>
      </c>
      <c r="J4740" s="832" t="s">
        <v>790</v>
      </c>
      <c r="K4740" s="832" t="s">
        <v>3908</v>
      </c>
      <c r="L4740" s="835">
        <v>0</v>
      </c>
      <c r="M4740" s="835">
        <v>0</v>
      </c>
      <c r="N4740" s="832">
        <v>6</v>
      </c>
      <c r="O4740" s="836">
        <v>1.5</v>
      </c>
      <c r="P4740" s="835">
        <v>0</v>
      </c>
      <c r="Q4740" s="837"/>
      <c r="R4740" s="832">
        <v>5</v>
      </c>
      <c r="S4740" s="837">
        <v>0.83333333333333337</v>
      </c>
      <c r="T4740" s="836">
        <v>0.5</v>
      </c>
      <c r="U4740" s="838">
        <v>0.33333333333333331</v>
      </c>
    </row>
    <row r="4741" spans="1:21" ht="14.4" customHeight="1" x14ac:dyDescent="0.3">
      <c r="A4741" s="831">
        <v>10</v>
      </c>
      <c r="B4741" s="832" t="s">
        <v>2982</v>
      </c>
      <c r="C4741" s="832" t="s">
        <v>3005</v>
      </c>
      <c r="D4741" s="833" t="s">
        <v>6905</v>
      </c>
      <c r="E4741" s="834" t="s">
        <v>3076</v>
      </c>
      <c r="F4741" s="832" t="s">
        <v>2984</v>
      </c>
      <c r="G4741" s="832" t="s">
        <v>3349</v>
      </c>
      <c r="H4741" s="832" t="s">
        <v>630</v>
      </c>
      <c r="I4741" s="832" t="s">
        <v>3909</v>
      </c>
      <c r="J4741" s="832" t="s">
        <v>790</v>
      </c>
      <c r="K4741" s="832" t="s">
        <v>3910</v>
      </c>
      <c r="L4741" s="835">
        <v>0</v>
      </c>
      <c r="M4741" s="835">
        <v>0</v>
      </c>
      <c r="N4741" s="832">
        <v>1</v>
      </c>
      <c r="O4741" s="836">
        <v>1</v>
      </c>
      <c r="P4741" s="835"/>
      <c r="Q4741" s="837"/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10</v>
      </c>
      <c r="B4742" s="832" t="s">
        <v>2982</v>
      </c>
      <c r="C4742" s="832" t="s">
        <v>3005</v>
      </c>
      <c r="D4742" s="833" t="s">
        <v>6905</v>
      </c>
      <c r="E4742" s="834" t="s">
        <v>3076</v>
      </c>
      <c r="F4742" s="832" t="s">
        <v>2984</v>
      </c>
      <c r="G4742" s="832" t="s">
        <v>3349</v>
      </c>
      <c r="H4742" s="832" t="s">
        <v>630</v>
      </c>
      <c r="I4742" s="832" t="s">
        <v>3352</v>
      </c>
      <c r="J4742" s="832" t="s">
        <v>790</v>
      </c>
      <c r="K4742" s="832" t="s">
        <v>792</v>
      </c>
      <c r="L4742" s="835">
        <v>0</v>
      </c>
      <c r="M4742" s="835">
        <v>0</v>
      </c>
      <c r="N4742" s="832">
        <v>16</v>
      </c>
      <c r="O4742" s="836">
        <v>5.5</v>
      </c>
      <c r="P4742" s="835">
        <v>0</v>
      </c>
      <c r="Q4742" s="837"/>
      <c r="R4742" s="832">
        <v>7</v>
      </c>
      <c r="S4742" s="837">
        <v>0.4375</v>
      </c>
      <c r="T4742" s="836">
        <v>2</v>
      </c>
      <c r="U4742" s="838">
        <v>0.36363636363636365</v>
      </c>
    </row>
    <row r="4743" spans="1:21" ht="14.4" customHeight="1" x14ac:dyDescent="0.3">
      <c r="A4743" s="831">
        <v>10</v>
      </c>
      <c r="B4743" s="832" t="s">
        <v>2982</v>
      </c>
      <c r="C4743" s="832" t="s">
        <v>3005</v>
      </c>
      <c r="D4743" s="833" t="s">
        <v>6905</v>
      </c>
      <c r="E4743" s="834" t="s">
        <v>3076</v>
      </c>
      <c r="F4743" s="832" t="s">
        <v>2984</v>
      </c>
      <c r="G4743" s="832" t="s">
        <v>3712</v>
      </c>
      <c r="H4743" s="832" t="s">
        <v>630</v>
      </c>
      <c r="I4743" s="832" t="s">
        <v>3713</v>
      </c>
      <c r="J4743" s="832" t="s">
        <v>945</v>
      </c>
      <c r="K4743" s="832" t="s">
        <v>3714</v>
      </c>
      <c r="L4743" s="835">
        <v>90.95</v>
      </c>
      <c r="M4743" s="835">
        <v>1455.2</v>
      </c>
      <c r="N4743" s="832">
        <v>16</v>
      </c>
      <c r="O4743" s="836">
        <v>6</v>
      </c>
      <c r="P4743" s="835">
        <v>727.6</v>
      </c>
      <c r="Q4743" s="837">
        <v>0.5</v>
      </c>
      <c r="R4743" s="832">
        <v>8</v>
      </c>
      <c r="S4743" s="837">
        <v>0.5</v>
      </c>
      <c r="T4743" s="836">
        <v>2</v>
      </c>
      <c r="U4743" s="838">
        <v>0.33333333333333331</v>
      </c>
    </row>
    <row r="4744" spans="1:21" ht="14.4" customHeight="1" x14ac:dyDescent="0.3">
      <c r="A4744" s="831">
        <v>10</v>
      </c>
      <c r="B4744" s="832" t="s">
        <v>2982</v>
      </c>
      <c r="C4744" s="832" t="s">
        <v>3005</v>
      </c>
      <c r="D4744" s="833" t="s">
        <v>6905</v>
      </c>
      <c r="E4744" s="834" t="s">
        <v>3076</v>
      </c>
      <c r="F4744" s="832" t="s">
        <v>2984</v>
      </c>
      <c r="G4744" s="832" t="s">
        <v>4515</v>
      </c>
      <c r="H4744" s="832" t="s">
        <v>630</v>
      </c>
      <c r="I4744" s="832" t="s">
        <v>6306</v>
      </c>
      <c r="J4744" s="832" t="s">
        <v>4517</v>
      </c>
      <c r="K4744" s="832" t="s">
        <v>4518</v>
      </c>
      <c r="L4744" s="835">
        <v>140.72</v>
      </c>
      <c r="M4744" s="835">
        <v>281.44</v>
      </c>
      <c r="N4744" s="832">
        <v>2</v>
      </c>
      <c r="O4744" s="836">
        <v>1</v>
      </c>
      <c r="P4744" s="835">
        <v>281.44</v>
      </c>
      <c r="Q4744" s="837">
        <v>1</v>
      </c>
      <c r="R4744" s="832">
        <v>2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10</v>
      </c>
      <c r="B4745" s="832" t="s">
        <v>2982</v>
      </c>
      <c r="C4745" s="832" t="s">
        <v>3005</v>
      </c>
      <c r="D4745" s="833" t="s">
        <v>6905</v>
      </c>
      <c r="E4745" s="834" t="s">
        <v>3076</v>
      </c>
      <c r="F4745" s="832" t="s">
        <v>2984</v>
      </c>
      <c r="G4745" s="832" t="s">
        <v>3760</v>
      </c>
      <c r="H4745" s="832" t="s">
        <v>630</v>
      </c>
      <c r="I4745" s="832" t="s">
        <v>4885</v>
      </c>
      <c r="J4745" s="832" t="s">
        <v>4886</v>
      </c>
      <c r="K4745" s="832" t="s">
        <v>4887</v>
      </c>
      <c r="L4745" s="835">
        <v>623.94000000000005</v>
      </c>
      <c r="M4745" s="835">
        <v>1247.8800000000001</v>
      </c>
      <c r="N4745" s="832">
        <v>2</v>
      </c>
      <c r="O4745" s="836">
        <v>1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10</v>
      </c>
      <c r="B4746" s="832" t="s">
        <v>2982</v>
      </c>
      <c r="C4746" s="832" t="s">
        <v>3005</v>
      </c>
      <c r="D4746" s="833" t="s">
        <v>6905</v>
      </c>
      <c r="E4746" s="834" t="s">
        <v>3076</v>
      </c>
      <c r="F4746" s="832" t="s">
        <v>2984</v>
      </c>
      <c r="G4746" s="832" t="s">
        <v>3760</v>
      </c>
      <c r="H4746" s="832" t="s">
        <v>630</v>
      </c>
      <c r="I4746" s="832" t="s">
        <v>5046</v>
      </c>
      <c r="J4746" s="832" t="s">
        <v>5047</v>
      </c>
      <c r="K4746" s="832" t="s">
        <v>5048</v>
      </c>
      <c r="L4746" s="835">
        <v>634</v>
      </c>
      <c r="M4746" s="835">
        <v>2536</v>
      </c>
      <c r="N4746" s="832">
        <v>4</v>
      </c>
      <c r="O4746" s="836">
        <v>1.5</v>
      </c>
      <c r="P4746" s="835">
        <v>2536</v>
      </c>
      <c r="Q4746" s="837">
        <v>1</v>
      </c>
      <c r="R4746" s="832">
        <v>4</v>
      </c>
      <c r="S4746" s="837">
        <v>1</v>
      </c>
      <c r="T4746" s="836">
        <v>1.5</v>
      </c>
      <c r="U4746" s="838">
        <v>1</v>
      </c>
    </row>
    <row r="4747" spans="1:21" ht="14.4" customHeight="1" x14ac:dyDescent="0.3">
      <c r="A4747" s="831">
        <v>10</v>
      </c>
      <c r="B4747" s="832" t="s">
        <v>2982</v>
      </c>
      <c r="C4747" s="832" t="s">
        <v>3005</v>
      </c>
      <c r="D4747" s="833" t="s">
        <v>6905</v>
      </c>
      <c r="E4747" s="834" t="s">
        <v>3076</v>
      </c>
      <c r="F4747" s="832" t="s">
        <v>2984</v>
      </c>
      <c r="G4747" s="832" t="s">
        <v>3760</v>
      </c>
      <c r="H4747" s="832" t="s">
        <v>630</v>
      </c>
      <c r="I4747" s="832" t="s">
        <v>3761</v>
      </c>
      <c r="J4747" s="832" t="s">
        <v>3762</v>
      </c>
      <c r="K4747" s="832" t="s">
        <v>2701</v>
      </c>
      <c r="L4747" s="835">
        <v>729.38</v>
      </c>
      <c r="M4747" s="835">
        <v>2917.52</v>
      </c>
      <c r="N4747" s="832">
        <v>4</v>
      </c>
      <c r="O4747" s="836">
        <v>1.5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10</v>
      </c>
      <c r="B4748" s="832" t="s">
        <v>2982</v>
      </c>
      <c r="C4748" s="832" t="s">
        <v>3005</v>
      </c>
      <c r="D4748" s="833" t="s">
        <v>6905</v>
      </c>
      <c r="E4748" s="834" t="s">
        <v>3076</v>
      </c>
      <c r="F4748" s="832" t="s">
        <v>2984</v>
      </c>
      <c r="G4748" s="832" t="s">
        <v>3760</v>
      </c>
      <c r="H4748" s="832" t="s">
        <v>630</v>
      </c>
      <c r="I4748" s="832" t="s">
        <v>3862</v>
      </c>
      <c r="J4748" s="832" t="s">
        <v>1513</v>
      </c>
      <c r="K4748" s="832" t="s">
        <v>3643</v>
      </c>
      <c r="L4748" s="835">
        <v>729.38</v>
      </c>
      <c r="M4748" s="835">
        <v>7293.7999999999993</v>
      </c>
      <c r="N4748" s="832">
        <v>10</v>
      </c>
      <c r="O4748" s="836">
        <v>4.5</v>
      </c>
      <c r="P4748" s="835">
        <v>5105.66</v>
      </c>
      <c r="Q4748" s="837">
        <v>0.70000000000000007</v>
      </c>
      <c r="R4748" s="832">
        <v>7</v>
      </c>
      <c r="S4748" s="837">
        <v>0.7</v>
      </c>
      <c r="T4748" s="836">
        <v>2.5</v>
      </c>
      <c r="U4748" s="838">
        <v>0.55555555555555558</v>
      </c>
    </row>
    <row r="4749" spans="1:21" ht="14.4" customHeight="1" x14ac:dyDescent="0.3">
      <c r="A4749" s="831">
        <v>10</v>
      </c>
      <c r="B4749" s="832" t="s">
        <v>2982</v>
      </c>
      <c r="C4749" s="832" t="s">
        <v>3005</v>
      </c>
      <c r="D4749" s="833" t="s">
        <v>6905</v>
      </c>
      <c r="E4749" s="834" t="s">
        <v>3076</v>
      </c>
      <c r="F4749" s="832" t="s">
        <v>2984</v>
      </c>
      <c r="G4749" s="832" t="s">
        <v>3760</v>
      </c>
      <c r="H4749" s="832" t="s">
        <v>630</v>
      </c>
      <c r="I4749" s="832" t="s">
        <v>3914</v>
      </c>
      <c r="J4749" s="832" t="s">
        <v>3762</v>
      </c>
      <c r="K4749" s="832" t="s">
        <v>3915</v>
      </c>
      <c r="L4749" s="835">
        <v>729.38</v>
      </c>
      <c r="M4749" s="835">
        <v>10940.7</v>
      </c>
      <c r="N4749" s="832">
        <v>15</v>
      </c>
      <c r="O4749" s="836">
        <v>5</v>
      </c>
      <c r="P4749" s="835">
        <v>5105.66</v>
      </c>
      <c r="Q4749" s="837">
        <v>0.46666666666666662</v>
      </c>
      <c r="R4749" s="832">
        <v>7</v>
      </c>
      <c r="S4749" s="837">
        <v>0.46666666666666667</v>
      </c>
      <c r="T4749" s="836">
        <v>1.5</v>
      </c>
      <c r="U4749" s="838">
        <v>0.3</v>
      </c>
    </row>
    <row r="4750" spans="1:21" ht="14.4" customHeight="1" x14ac:dyDescent="0.3">
      <c r="A4750" s="831">
        <v>10</v>
      </c>
      <c r="B4750" s="832" t="s">
        <v>2982</v>
      </c>
      <c r="C4750" s="832" t="s">
        <v>3005</v>
      </c>
      <c r="D4750" s="833" t="s">
        <v>6905</v>
      </c>
      <c r="E4750" s="834" t="s">
        <v>3076</v>
      </c>
      <c r="F4750" s="832" t="s">
        <v>2984</v>
      </c>
      <c r="G4750" s="832" t="s">
        <v>3760</v>
      </c>
      <c r="H4750" s="832" t="s">
        <v>630</v>
      </c>
      <c r="I4750" s="832" t="s">
        <v>6205</v>
      </c>
      <c r="J4750" s="832" t="s">
        <v>6206</v>
      </c>
      <c r="K4750" s="832" t="s">
        <v>6207</v>
      </c>
      <c r="L4750" s="835">
        <v>676.93</v>
      </c>
      <c r="M4750" s="835">
        <v>14215.529999999999</v>
      </c>
      <c r="N4750" s="832">
        <v>21</v>
      </c>
      <c r="O4750" s="836">
        <v>5.5</v>
      </c>
      <c r="P4750" s="835">
        <v>8123.16</v>
      </c>
      <c r="Q4750" s="837">
        <v>0.57142857142857151</v>
      </c>
      <c r="R4750" s="832">
        <v>12</v>
      </c>
      <c r="S4750" s="837">
        <v>0.5714285714285714</v>
      </c>
      <c r="T4750" s="836">
        <v>3</v>
      </c>
      <c r="U4750" s="838">
        <v>0.54545454545454541</v>
      </c>
    </row>
    <row r="4751" spans="1:21" ht="14.4" customHeight="1" x14ac:dyDescent="0.3">
      <c r="A4751" s="831">
        <v>10</v>
      </c>
      <c r="B4751" s="832" t="s">
        <v>2982</v>
      </c>
      <c r="C4751" s="832" t="s">
        <v>3005</v>
      </c>
      <c r="D4751" s="833" t="s">
        <v>6905</v>
      </c>
      <c r="E4751" s="834" t="s">
        <v>3076</v>
      </c>
      <c r="F4751" s="832" t="s">
        <v>2984</v>
      </c>
      <c r="G4751" s="832" t="s">
        <v>3760</v>
      </c>
      <c r="H4751" s="832" t="s">
        <v>630</v>
      </c>
      <c r="I4751" s="832" t="s">
        <v>6209</v>
      </c>
      <c r="J4751" s="832" t="s">
        <v>5047</v>
      </c>
      <c r="K4751" s="832" t="s">
        <v>5048</v>
      </c>
      <c r="L4751" s="835">
        <v>634</v>
      </c>
      <c r="M4751" s="835">
        <v>1902</v>
      </c>
      <c r="N4751" s="832">
        <v>3</v>
      </c>
      <c r="O4751" s="836">
        <v>0.5</v>
      </c>
      <c r="P4751" s="835">
        <v>1902</v>
      </c>
      <c r="Q4751" s="837">
        <v>1</v>
      </c>
      <c r="R4751" s="832">
        <v>3</v>
      </c>
      <c r="S4751" s="837">
        <v>1</v>
      </c>
      <c r="T4751" s="836">
        <v>0.5</v>
      </c>
      <c r="U4751" s="838">
        <v>1</v>
      </c>
    </row>
    <row r="4752" spans="1:21" ht="14.4" customHeight="1" x14ac:dyDescent="0.3">
      <c r="A4752" s="831">
        <v>10</v>
      </c>
      <c r="B4752" s="832" t="s">
        <v>2982</v>
      </c>
      <c r="C4752" s="832" t="s">
        <v>3005</v>
      </c>
      <c r="D4752" s="833" t="s">
        <v>6905</v>
      </c>
      <c r="E4752" s="834" t="s">
        <v>3076</v>
      </c>
      <c r="F4752" s="832" t="s">
        <v>2984</v>
      </c>
      <c r="G4752" s="832" t="s">
        <v>3760</v>
      </c>
      <c r="H4752" s="832" t="s">
        <v>630</v>
      </c>
      <c r="I4752" s="832" t="s">
        <v>4797</v>
      </c>
      <c r="J4752" s="832" t="s">
        <v>3912</v>
      </c>
      <c r="K4752" s="832" t="s">
        <v>4798</v>
      </c>
      <c r="L4752" s="835">
        <v>623.94000000000005</v>
      </c>
      <c r="M4752" s="835">
        <v>1247.8800000000001</v>
      </c>
      <c r="N4752" s="832">
        <v>2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10</v>
      </c>
      <c r="B4753" s="832" t="s">
        <v>2982</v>
      </c>
      <c r="C4753" s="832" t="s">
        <v>3005</v>
      </c>
      <c r="D4753" s="833" t="s">
        <v>6905</v>
      </c>
      <c r="E4753" s="834" t="s">
        <v>3076</v>
      </c>
      <c r="F4753" s="832" t="s">
        <v>2984</v>
      </c>
      <c r="G4753" s="832" t="s">
        <v>3137</v>
      </c>
      <c r="H4753" s="832" t="s">
        <v>630</v>
      </c>
      <c r="I4753" s="832" t="s">
        <v>6213</v>
      </c>
      <c r="J4753" s="832" t="s">
        <v>3917</v>
      </c>
      <c r="K4753" s="832" t="s">
        <v>6214</v>
      </c>
      <c r="L4753" s="835">
        <v>589.4</v>
      </c>
      <c r="M4753" s="835">
        <v>5894</v>
      </c>
      <c r="N4753" s="832">
        <v>10</v>
      </c>
      <c r="O4753" s="836">
        <v>0.5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" customHeight="1" x14ac:dyDescent="0.3">
      <c r="A4754" s="831">
        <v>10</v>
      </c>
      <c r="B4754" s="832" t="s">
        <v>2982</v>
      </c>
      <c r="C4754" s="832" t="s">
        <v>3005</v>
      </c>
      <c r="D4754" s="833" t="s">
        <v>6905</v>
      </c>
      <c r="E4754" s="834" t="s">
        <v>3076</v>
      </c>
      <c r="F4754" s="832" t="s">
        <v>2984</v>
      </c>
      <c r="G4754" s="832" t="s">
        <v>3137</v>
      </c>
      <c r="H4754" s="832" t="s">
        <v>630</v>
      </c>
      <c r="I4754" s="832" t="s">
        <v>6215</v>
      </c>
      <c r="J4754" s="832" t="s">
        <v>3917</v>
      </c>
      <c r="K4754" s="832" t="s">
        <v>6216</v>
      </c>
      <c r="L4754" s="835">
        <v>646.82000000000005</v>
      </c>
      <c r="M4754" s="835">
        <v>6468.2000000000007</v>
      </c>
      <c r="N4754" s="832">
        <v>10</v>
      </c>
      <c r="O4754" s="836">
        <v>0.5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10</v>
      </c>
      <c r="B4755" s="832" t="s">
        <v>2982</v>
      </c>
      <c r="C4755" s="832" t="s">
        <v>3005</v>
      </c>
      <c r="D4755" s="833" t="s">
        <v>6905</v>
      </c>
      <c r="E4755" s="834" t="s">
        <v>3076</v>
      </c>
      <c r="F4755" s="832" t="s">
        <v>2984</v>
      </c>
      <c r="G4755" s="832" t="s">
        <v>3655</v>
      </c>
      <c r="H4755" s="832" t="s">
        <v>630</v>
      </c>
      <c r="I4755" s="832" t="s">
        <v>3656</v>
      </c>
      <c r="J4755" s="832" t="s">
        <v>1313</v>
      </c>
      <c r="K4755" s="832" t="s">
        <v>3657</v>
      </c>
      <c r="L4755" s="835">
        <v>34.19</v>
      </c>
      <c r="M4755" s="835">
        <v>170.95</v>
      </c>
      <c r="N4755" s="832">
        <v>5</v>
      </c>
      <c r="O4755" s="836">
        <v>3</v>
      </c>
      <c r="P4755" s="835">
        <v>170.95</v>
      </c>
      <c r="Q4755" s="837">
        <v>1</v>
      </c>
      <c r="R4755" s="832">
        <v>5</v>
      </c>
      <c r="S4755" s="837">
        <v>1</v>
      </c>
      <c r="T4755" s="836">
        <v>3</v>
      </c>
      <c r="U4755" s="838">
        <v>1</v>
      </c>
    </row>
    <row r="4756" spans="1:21" ht="14.4" customHeight="1" x14ac:dyDescent="0.3">
      <c r="A4756" s="831">
        <v>10</v>
      </c>
      <c r="B4756" s="832" t="s">
        <v>2982</v>
      </c>
      <c r="C4756" s="832" t="s">
        <v>3005</v>
      </c>
      <c r="D4756" s="833" t="s">
        <v>6905</v>
      </c>
      <c r="E4756" s="834" t="s">
        <v>3076</v>
      </c>
      <c r="F4756" s="832" t="s">
        <v>2984</v>
      </c>
      <c r="G4756" s="832" t="s">
        <v>3501</v>
      </c>
      <c r="H4756" s="832" t="s">
        <v>630</v>
      </c>
      <c r="I4756" s="832" t="s">
        <v>3919</v>
      </c>
      <c r="J4756" s="832" t="s">
        <v>1469</v>
      </c>
      <c r="K4756" s="832" t="s">
        <v>3920</v>
      </c>
      <c r="L4756" s="835">
        <v>374.79</v>
      </c>
      <c r="M4756" s="835">
        <v>3747.9</v>
      </c>
      <c r="N4756" s="832">
        <v>10</v>
      </c>
      <c r="O4756" s="836">
        <v>0.5</v>
      </c>
      <c r="P4756" s="835">
        <v>3747.9</v>
      </c>
      <c r="Q4756" s="837">
        <v>1</v>
      </c>
      <c r="R4756" s="832">
        <v>10</v>
      </c>
      <c r="S4756" s="837">
        <v>1</v>
      </c>
      <c r="T4756" s="836">
        <v>0.5</v>
      </c>
      <c r="U4756" s="838">
        <v>1</v>
      </c>
    </row>
    <row r="4757" spans="1:21" ht="14.4" customHeight="1" x14ac:dyDescent="0.3">
      <c r="A4757" s="831">
        <v>10</v>
      </c>
      <c r="B4757" s="832" t="s">
        <v>2982</v>
      </c>
      <c r="C4757" s="832" t="s">
        <v>3005</v>
      </c>
      <c r="D4757" s="833" t="s">
        <v>6905</v>
      </c>
      <c r="E4757" s="834" t="s">
        <v>3076</v>
      </c>
      <c r="F4757" s="832" t="s">
        <v>2984</v>
      </c>
      <c r="G4757" s="832" t="s">
        <v>3161</v>
      </c>
      <c r="H4757" s="832" t="s">
        <v>630</v>
      </c>
      <c r="I4757" s="832" t="s">
        <v>3162</v>
      </c>
      <c r="J4757" s="832" t="s">
        <v>1177</v>
      </c>
      <c r="K4757" s="832" t="s">
        <v>3163</v>
      </c>
      <c r="L4757" s="835">
        <v>301.2</v>
      </c>
      <c r="M4757" s="835">
        <v>1807.1999999999998</v>
      </c>
      <c r="N4757" s="832">
        <v>6</v>
      </c>
      <c r="O4757" s="836">
        <v>4</v>
      </c>
      <c r="P4757" s="835">
        <v>1204.8</v>
      </c>
      <c r="Q4757" s="837">
        <v>0.66666666666666674</v>
      </c>
      <c r="R4757" s="832">
        <v>4</v>
      </c>
      <c r="S4757" s="837">
        <v>0.66666666666666663</v>
      </c>
      <c r="T4757" s="836">
        <v>2.5</v>
      </c>
      <c r="U4757" s="838">
        <v>0.625</v>
      </c>
    </row>
    <row r="4758" spans="1:21" ht="14.4" customHeight="1" x14ac:dyDescent="0.3">
      <c r="A4758" s="831">
        <v>10</v>
      </c>
      <c r="B4758" s="832" t="s">
        <v>2982</v>
      </c>
      <c r="C4758" s="832" t="s">
        <v>3005</v>
      </c>
      <c r="D4758" s="833" t="s">
        <v>6905</v>
      </c>
      <c r="E4758" s="834" t="s">
        <v>3076</v>
      </c>
      <c r="F4758" s="832" t="s">
        <v>2984</v>
      </c>
      <c r="G4758" s="832" t="s">
        <v>3161</v>
      </c>
      <c r="H4758" s="832" t="s">
        <v>630</v>
      </c>
      <c r="I4758" s="832" t="s">
        <v>3162</v>
      </c>
      <c r="J4758" s="832" t="s">
        <v>1177</v>
      </c>
      <c r="K4758" s="832" t="s">
        <v>3163</v>
      </c>
      <c r="L4758" s="835">
        <v>103.67</v>
      </c>
      <c r="M4758" s="835">
        <v>207.34</v>
      </c>
      <c r="N4758" s="832">
        <v>2</v>
      </c>
      <c r="O4758" s="836">
        <v>1.5</v>
      </c>
      <c r="P4758" s="835">
        <v>103.67</v>
      </c>
      <c r="Q4758" s="837">
        <v>0.5</v>
      </c>
      <c r="R4758" s="832">
        <v>1</v>
      </c>
      <c r="S4758" s="837">
        <v>0.5</v>
      </c>
      <c r="T4758" s="836">
        <v>0.5</v>
      </c>
      <c r="U4758" s="838">
        <v>0.33333333333333331</v>
      </c>
    </row>
    <row r="4759" spans="1:21" ht="14.4" customHeight="1" x14ac:dyDescent="0.3">
      <c r="A4759" s="831">
        <v>10</v>
      </c>
      <c r="B4759" s="832" t="s">
        <v>2982</v>
      </c>
      <c r="C4759" s="832" t="s">
        <v>3005</v>
      </c>
      <c r="D4759" s="833" t="s">
        <v>6905</v>
      </c>
      <c r="E4759" s="834" t="s">
        <v>3076</v>
      </c>
      <c r="F4759" s="832" t="s">
        <v>2984</v>
      </c>
      <c r="G4759" s="832" t="s">
        <v>3161</v>
      </c>
      <c r="H4759" s="832" t="s">
        <v>630</v>
      </c>
      <c r="I4759" s="832" t="s">
        <v>6307</v>
      </c>
      <c r="J4759" s="832" t="s">
        <v>797</v>
      </c>
      <c r="K4759" s="832" t="s">
        <v>3366</v>
      </c>
      <c r="L4759" s="835">
        <v>0</v>
      </c>
      <c r="M4759" s="835">
        <v>0</v>
      </c>
      <c r="N4759" s="832">
        <v>1</v>
      </c>
      <c r="O4759" s="836">
        <v>1</v>
      </c>
      <c r="P4759" s="835"/>
      <c r="Q4759" s="837"/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10</v>
      </c>
      <c r="B4760" s="832" t="s">
        <v>2982</v>
      </c>
      <c r="C4760" s="832" t="s">
        <v>3005</v>
      </c>
      <c r="D4760" s="833" t="s">
        <v>6905</v>
      </c>
      <c r="E4760" s="834" t="s">
        <v>3076</v>
      </c>
      <c r="F4760" s="832" t="s">
        <v>2984</v>
      </c>
      <c r="G4760" s="832" t="s">
        <v>3161</v>
      </c>
      <c r="H4760" s="832" t="s">
        <v>630</v>
      </c>
      <c r="I4760" s="832" t="s">
        <v>3164</v>
      </c>
      <c r="J4760" s="832" t="s">
        <v>3165</v>
      </c>
      <c r="K4760" s="832" t="s">
        <v>798</v>
      </c>
      <c r="L4760" s="835">
        <v>0</v>
      </c>
      <c r="M4760" s="835">
        <v>0</v>
      </c>
      <c r="N4760" s="832">
        <v>4</v>
      </c>
      <c r="O4760" s="836">
        <v>1.5</v>
      </c>
      <c r="P4760" s="835"/>
      <c r="Q4760" s="837"/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10</v>
      </c>
      <c r="B4761" s="832" t="s">
        <v>2982</v>
      </c>
      <c r="C4761" s="832" t="s">
        <v>3005</v>
      </c>
      <c r="D4761" s="833" t="s">
        <v>6905</v>
      </c>
      <c r="E4761" s="834" t="s">
        <v>3076</v>
      </c>
      <c r="F4761" s="832" t="s">
        <v>2984</v>
      </c>
      <c r="G4761" s="832" t="s">
        <v>3161</v>
      </c>
      <c r="H4761" s="832" t="s">
        <v>630</v>
      </c>
      <c r="I4761" s="832" t="s">
        <v>3364</v>
      </c>
      <c r="J4761" s="832" t="s">
        <v>797</v>
      </c>
      <c r="K4761" s="832" t="s">
        <v>798</v>
      </c>
      <c r="L4761" s="835">
        <v>0</v>
      </c>
      <c r="M4761" s="835">
        <v>0</v>
      </c>
      <c r="N4761" s="832">
        <v>2</v>
      </c>
      <c r="O4761" s="836">
        <v>1</v>
      </c>
      <c r="P4761" s="835">
        <v>0</v>
      </c>
      <c r="Q4761" s="837"/>
      <c r="R4761" s="832">
        <v>2</v>
      </c>
      <c r="S4761" s="837">
        <v>1</v>
      </c>
      <c r="T4761" s="836">
        <v>1</v>
      </c>
      <c r="U4761" s="838">
        <v>1</v>
      </c>
    </row>
    <row r="4762" spans="1:21" ht="14.4" customHeight="1" x14ac:dyDescent="0.3">
      <c r="A4762" s="831">
        <v>10</v>
      </c>
      <c r="B4762" s="832" t="s">
        <v>2982</v>
      </c>
      <c r="C4762" s="832" t="s">
        <v>3005</v>
      </c>
      <c r="D4762" s="833" t="s">
        <v>6905</v>
      </c>
      <c r="E4762" s="834" t="s">
        <v>3076</v>
      </c>
      <c r="F4762" s="832" t="s">
        <v>2984</v>
      </c>
      <c r="G4762" s="832" t="s">
        <v>3161</v>
      </c>
      <c r="H4762" s="832" t="s">
        <v>630</v>
      </c>
      <c r="I4762" s="832" t="s">
        <v>3365</v>
      </c>
      <c r="J4762" s="832" t="s">
        <v>797</v>
      </c>
      <c r="K4762" s="832" t="s">
        <v>3366</v>
      </c>
      <c r="L4762" s="835">
        <v>0</v>
      </c>
      <c r="M4762" s="835">
        <v>0</v>
      </c>
      <c r="N4762" s="832">
        <v>2</v>
      </c>
      <c r="O4762" s="836">
        <v>2</v>
      </c>
      <c r="P4762" s="835">
        <v>0</v>
      </c>
      <c r="Q4762" s="837"/>
      <c r="R4762" s="832">
        <v>1</v>
      </c>
      <c r="S4762" s="837">
        <v>0.5</v>
      </c>
      <c r="T4762" s="836">
        <v>1</v>
      </c>
      <c r="U4762" s="838">
        <v>0.5</v>
      </c>
    </row>
    <row r="4763" spans="1:21" ht="14.4" customHeight="1" x14ac:dyDescent="0.3">
      <c r="A4763" s="831">
        <v>10</v>
      </c>
      <c r="B4763" s="832" t="s">
        <v>2982</v>
      </c>
      <c r="C4763" s="832" t="s">
        <v>3005</v>
      </c>
      <c r="D4763" s="833" t="s">
        <v>6905</v>
      </c>
      <c r="E4763" s="834" t="s">
        <v>3076</v>
      </c>
      <c r="F4763" s="832" t="s">
        <v>2984</v>
      </c>
      <c r="G4763" s="832" t="s">
        <v>3161</v>
      </c>
      <c r="H4763" s="832" t="s">
        <v>630</v>
      </c>
      <c r="I4763" s="832" t="s">
        <v>3367</v>
      </c>
      <c r="J4763" s="832" t="s">
        <v>1177</v>
      </c>
      <c r="K4763" s="832" t="s">
        <v>3163</v>
      </c>
      <c r="L4763" s="835">
        <v>185.26</v>
      </c>
      <c r="M4763" s="835">
        <v>1852.6</v>
      </c>
      <c r="N4763" s="832">
        <v>10</v>
      </c>
      <c r="O4763" s="836">
        <v>7</v>
      </c>
      <c r="P4763" s="835">
        <v>1482.08</v>
      </c>
      <c r="Q4763" s="837">
        <v>0.8</v>
      </c>
      <c r="R4763" s="832">
        <v>8</v>
      </c>
      <c r="S4763" s="837">
        <v>0.8</v>
      </c>
      <c r="T4763" s="836">
        <v>5.5</v>
      </c>
      <c r="U4763" s="838">
        <v>0.7857142857142857</v>
      </c>
    </row>
    <row r="4764" spans="1:21" ht="14.4" customHeight="1" x14ac:dyDescent="0.3">
      <c r="A4764" s="831">
        <v>10</v>
      </c>
      <c r="B4764" s="832" t="s">
        <v>2982</v>
      </c>
      <c r="C4764" s="832" t="s">
        <v>3005</v>
      </c>
      <c r="D4764" s="833" t="s">
        <v>6905</v>
      </c>
      <c r="E4764" s="834" t="s">
        <v>3076</v>
      </c>
      <c r="F4764" s="832" t="s">
        <v>2984</v>
      </c>
      <c r="G4764" s="832" t="s">
        <v>3161</v>
      </c>
      <c r="H4764" s="832" t="s">
        <v>630</v>
      </c>
      <c r="I4764" s="832" t="s">
        <v>3368</v>
      </c>
      <c r="J4764" s="832" t="s">
        <v>1177</v>
      </c>
      <c r="K4764" s="832" t="s">
        <v>3163</v>
      </c>
      <c r="L4764" s="835">
        <v>301.2</v>
      </c>
      <c r="M4764" s="835">
        <v>31927.200000000004</v>
      </c>
      <c r="N4764" s="832">
        <v>106</v>
      </c>
      <c r="O4764" s="836">
        <v>13</v>
      </c>
      <c r="P4764" s="835">
        <v>28915.200000000004</v>
      </c>
      <c r="Q4764" s="837">
        <v>0.90566037735849059</v>
      </c>
      <c r="R4764" s="832">
        <v>96</v>
      </c>
      <c r="S4764" s="837">
        <v>0.90566037735849059</v>
      </c>
      <c r="T4764" s="836">
        <v>5.5</v>
      </c>
      <c r="U4764" s="838">
        <v>0.42307692307692307</v>
      </c>
    </row>
    <row r="4765" spans="1:21" ht="14.4" customHeight="1" x14ac:dyDescent="0.3">
      <c r="A4765" s="831">
        <v>10</v>
      </c>
      <c r="B4765" s="832" t="s">
        <v>2982</v>
      </c>
      <c r="C4765" s="832" t="s">
        <v>3005</v>
      </c>
      <c r="D4765" s="833" t="s">
        <v>6905</v>
      </c>
      <c r="E4765" s="834" t="s">
        <v>3076</v>
      </c>
      <c r="F4765" s="832" t="s">
        <v>2984</v>
      </c>
      <c r="G4765" s="832" t="s">
        <v>3161</v>
      </c>
      <c r="H4765" s="832" t="s">
        <v>630</v>
      </c>
      <c r="I4765" s="832" t="s">
        <v>3368</v>
      </c>
      <c r="J4765" s="832" t="s">
        <v>1177</v>
      </c>
      <c r="K4765" s="832" t="s">
        <v>3163</v>
      </c>
      <c r="L4765" s="835">
        <v>103.67</v>
      </c>
      <c r="M4765" s="835">
        <v>1140.3699999999999</v>
      </c>
      <c r="N4765" s="832">
        <v>11</v>
      </c>
      <c r="O4765" s="836">
        <v>8.5</v>
      </c>
      <c r="P4765" s="835">
        <v>311.01</v>
      </c>
      <c r="Q4765" s="837">
        <v>0.27272727272727276</v>
      </c>
      <c r="R4765" s="832">
        <v>3</v>
      </c>
      <c r="S4765" s="837">
        <v>0.27272727272727271</v>
      </c>
      <c r="T4765" s="836">
        <v>3</v>
      </c>
      <c r="U4765" s="838">
        <v>0.35294117647058826</v>
      </c>
    </row>
    <row r="4766" spans="1:21" ht="14.4" customHeight="1" x14ac:dyDescent="0.3">
      <c r="A4766" s="831">
        <v>10</v>
      </c>
      <c r="B4766" s="832" t="s">
        <v>2982</v>
      </c>
      <c r="C4766" s="832" t="s">
        <v>3005</v>
      </c>
      <c r="D4766" s="833" t="s">
        <v>6905</v>
      </c>
      <c r="E4766" s="834" t="s">
        <v>3076</v>
      </c>
      <c r="F4766" s="832" t="s">
        <v>2984</v>
      </c>
      <c r="G4766" s="832" t="s">
        <v>3383</v>
      </c>
      <c r="H4766" s="832" t="s">
        <v>689</v>
      </c>
      <c r="I4766" s="832" t="s">
        <v>2542</v>
      </c>
      <c r="J4766" s="832" t="s">
        <v>995</v>
      </c>
      <c r="K4766" s="832" t="s">
        <v>998</v>
      </c>
      <c r="L4766" s="835">
        <v>181.66</v>
      </c>
      <c r="M4766" s="835">
        <v>68304.160000000003</v>
      </c>
      <c r="N4766" s="832">
        <v>376</v>
      </c>
      <c r="O4766" s="836">
        <v>5.5</v>
      </c>
      <c r="P4766" s="835">
        <v>57404.56</v>
      </c>
      <c r="Q4766" s="837">
        <v>0.84042553191489355</v>
      </c>
      <c r="R4766" s="832">
        <v>316</v>
      </c>
      <c r="S4766" s="837">
        <v>0.84042553191489366</v>
      </c>
      <c r="T4766" s="836">
        <v>3.5</v>
      </c>
      <c r="U4766" s="838">
        <v>0.63636363636363635</v>
      </c>
    </row>
    <row r="4767" spans="1:21" ht="14.4" customHeight="1" x14ac:dyDescent="0.3">
      <c r="A4767" s="831">
        <v>10</v>
      </c>
      <c r="B4767" s="832" t="s">
        <v>2982</v>
      </c>
      <c r="C4767" s="832" t="s">
        <v>3005</v>
      </c>
      <c r="D4767" s="833" t="s">
        <v>6905</v>
      </c>
      <c r="E4767" s="834" t="s">
        <v>3076</v>
      </c>
      <c r="F4767" s="832" t="s">
        <v>2984</v>
      </c>
      <c r="G4767" s="832" t="s">
        <v>3383</v>
      </c>
      <c r="H4767" s="832" t="s">
        <v>689</v>
      </c>
      <c r="I4767" s="832" t="s">
        <v>6233</v>
      </c>
      <c r="J4767" s="832" t="s">
        <v>1283</v>
      </c>
      <c r="K4767" s="832" t="s">
        <v>1546</v>
      </c>
      <c r="L4767" s="835">
        <v>32.6</v>
      </c>
      <c r="M4767" s="835">
        <v>14702.6</v>
      </c>
      <c r="N4767" s="832">
        <v>451</v>
      </c>
      <c r="O4767" s="836">
        <v>8</v>
      </c>
      <c r="P4767" s="835">
        <v>4270.6000000000004</v>
      </c>
      <c r="Q4767" s="837">
        <v>0.29046563192904656</v>
      </c>
      <c r="R4767" s="832">
        <v>131</v>
      </c>
      <c r="S4767" s="837">
        <v>0.29046563192904656</v>
      </c>
      <c r="T4767" s="836">
        <v>3.5</v>
      </c>
      <c r="U4767" s="838">
        <v>0.4375</v>
      </c>
    </row>
    <row r="4768" spans="1:21" ht="14.4" customHeight="1" x14ac:dyDescent="0.3">
      <c r="A4768" s="831">
        <v>10</v>
      </c>
      <c r="B4768" s="832" t="s">
        <v>2982</v>
      </c>
      <c r="C4768" s="832" t="s">
        <v>3005</v>
      </c>
      <c r="D4768" s="833" t="s">
        <v>6905</v>
      </c>
      <c r="E4768" s="834" t="s">
        <v>3076</v>
      </c>
      <c r="F4768" s="832" t="s">
        <v>2984</v>
      </c>
      <c r="G4768" s="832" t="s">
        <v>3383</v>
      </c>
      <c r="H4768" s="832" t="s">
        <v>689</v>
      </c>
      <c r="I4768" s="832" t="s">
        <v>3926</v>
      </c>
      <c r="J4768" s="832" t="s">
        <v>3927</v>
      </c>
      <c r="K4768" s="832" t="s">
        <v>1546</v>
      </c>
      <c r="L4768" s="835">
        <v>32.380000000000003</v>
      </c>
      <c r="M4768" s="835">
        <v>323.8</v>
      </c>
      <c r="N4768" s="832">
        <v>10</v>
      </c>
      <c r="O4768" s="836">
        <v>0.5</v>
      </c>
      <c r="P4768" s="835">
        <v>323.8</v>
      </c>
      <c r="Q4768" s="837">
        <v>1</v>
      </c>
      <c r="R4768" s="832">
        <v>10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10</v>
      </c>
      <c r="B4769" s="832" t="s">
        <v>2982</v>
      </c>
      <c r="C4769" s="832" t="s">
        <v>3005</v>
      </c>
      <c r="D4769" s="833" t="s">
        <v>6905</v>
      </c>
      <c r="E4769" s="834" t="s">
        <v>3076</v>
      </c>
      <c r="F4769" s="832" t="s">
        <v>2984</v>
      </c>
      <c r="G4769" s="832" t="s">
        <v>3383</v>
      </c>
      <c r="H4769" s="832" t="s">
        <v>689</v>
      </c>
      <c r="I4769" s="832" t="s">
        <v>6098</v>
      </c>
      <c r="J4769" s="832" t="s">
        <v>6099</v>
      </c>
      <c r="K4769" s="832" t="s">
        <v>1546</v>
      </c>
      <c r="L4769" s="835">
        <v>32.380000000000003</v>
      </c>
      <c r="M4769" s="835">
        <v>5018.8999999999996</v>
      </c>
      <c r="N4769" s="832">
        <v>155</v>
      </c>
      <c r="O4769" s="836">
        <v>3</v>
      </c>
      <c r="P4769" s="835">
        <v>4857</v>
      </c>
      <c r="Q4769" s="837">
        <v>0.967741935483871</v>
      </c>
      <c r="R4769" s="832">
        <v>150</v>
      </c>
      <c r="S4769" s="837">
        <v>0.967741935483871</v>
      </c>
      <c r="T4769" s="836">
        <v>2.5</v>
      </c>
      <c r="U4769" s="838">
        <v>0.83333333333333337</v>
      </c>
    </row>
    <row r="4770" spans="1:21" ht="14.4" customHeight="1" x14ac:dyDescent="0.3">
      <c r="A4770" s="831">
        <v>10</v>
      </c>
      <c r="B4770" s="832" t="s">
        <v>2982</v>
      </c>
      <c r="C4770" s="832" t="s">
        <v>3005</v>
      </c>
      <c r="D4770" s="833" t="s">
        <v>6905</v>
      </c>
      <c r="E4770" s="834" t="s">
        <v>3076</v>
      </c>
      <c r="F4770" s="832" t="s">
        <v>2984</v>
      </c>
      <c r="G4770" s="832" t="s">
        <v>3383</v>
      </c>
      <c r="H4770" s="832" t="s">
        <v>689</v>
      </c>
      <c r="I4770" s="832" t="s">
        <v>3928</v>
      </c>
      <c r="J4770" s="832" t="s">
        <v>3929</v>
      </c>
      <c r="K4770" s="832" t="s">
        <v>1546</v>
      </c>
      <c r="L4770" s="835">
        <v>32.380000000000003</v>
      </c>
      <c r="M4770" s="835">
        <v>2914.2000000000003</v>
      </c>
      <c r="N4770" s="832">
        <v>90</v>
      </c>
      <c r="O4770" s="836">
        <v>2</v>
      </c>
      <c r="P4770" s="835">
        <v>2914.2000000000003</v>
      </c>
      <c r="Q4770" s="837">
        <v>1</v>
      </c>
      <c r="R4770" s="832">
        <v>90</v>
      </c>
      <c r="S4770" s="837">
        <v>1</v>
      </c>
      <c r="T4770" s="836">
        <v>2</v>
      </c>
      <c r="U4770" s="838">
        <v>1</v>
      </c>
    </row>
    <row r="4771" spans="1:21" ht="14.4" customHeight="1" x14ac:dyDescent="0.3">
      <c r="A4771" s="831">
        <v>10</v>
      </c>
      <c r="B4771" s="832" t="s">
        <v>2982</v>
      </c>
      <c r="C4771" s="832" t="s">
        <v>3005</v>
      </c>
      <c r="D4771" s="833" t="s">
        <v>6905</v>
      </c>
      <c r="E4771" s="834" t="s">
        <v>3076</v>
      </c>
      <c r="F4771" s="832" t="s">
        <v>2984</v>
      </c>
      <c r="G4771" s="832" t="s">
        <v>3383</v>
      </c>
      <c r="H4771" s="832" t="s">
        <v>689</v>
      </c>
      <c r="I4771" s="832" t="s">
        <v>3580</v>
      </c>
      <c r="J4771" s="832" t="s">
        <v>3581</v>
      </c>
      <c r="K4771" s="832" t="s">
        <v>3582</v>
      </c>
      <c r="L4771" s="835">
        <v>194.26</v>
      </c>
      <c r="M4771" s="835">
        <v>7187.619999999999</v>
      </c>
      <c r="N4771" s="832">
        <v>37</v>
      </c>
      <c r="O4771" s="836">
        <v>3.5</v>
      </c>
      <c r="P4771" s="835">
        <v>4273.7199999999993</v>
      </c>
      <c r="Q4771" s="837">
        <v>0.59459459459459463</v>
      </c>
      <c r="R4771" s="832">
        <v>22</v>
      </c>
      <c r="S4771" s="837">
        <v>0.59459459459459463</v>
      </c>
      <c r="T4771" s="836">
        <v>2.5</v>
      </c>
      <c r="U4771" s="838">
        <v>0.7142857142857143</v>
      </c>
    </row>
    <row r="4772" spans="1:21" ht="14.4" customHeight="1" x14ac:dyDescent="0.3">
      <c r="A4772" s="831">
        <v>10</v>
      </c>
      <c r="B4772" s="832" t="s">
        <v>2982</v>
      </c>
      <c r="C4772" s="832" t="s">
        <v>3005</v>
      </c>
      <c r="D4772" s="833" t="s">
        <v>6905</v>
      </c>
      <c r="E4772" s="834" t="s">
        <v>3076</v>
      </c>
      <c r="F4772" s="832" t="s">
        <v>2984</v>
      </c>
      <c r="G4772" s="832" t="s">
        <v>3383</v>
      </c>
      <c r="H4772" s="832" t="s">
        <v>689</v>
      </c>
      <c r="I4772" s="832" t="s">
        <v>2735</v>
      </c>
      <c r="J4772" s="832" t="s">
        <v>1554</v>
      </c>
      <c r="K4772" s="832" t="s">
        <v>1552</v>
      </c>
      <c r="L4772" s="835">
        <v>129.51</v>
      </c>
      <c r="M4772" s="835">
        <v>3885.2999999999997</v>
      </c>
      <c r="N4772" s="832">
        <v>30</v>
      </c>
      <c r="O4772" s="836">
        <v>3</v>
      </c>
      <c r="P4772" s="835">
        <v>3885.2999999999997</v>
      </c>
      <c r="Q4772" s="837">
        <v>1</v>
      </c>
      <c r="R4772" s="832">
        <v>30</v>
      </c>
      <c r="S4772" s="837">
        <v>1</v>
      </c>
      <c r="T4772" s="836">
        <v>3</v>
      </c>
      <c r="U4772" s="838">
        <v>1</v>
      </c>
    </row>
    <row r="4773" spans="1:21" ht="14.4" customHeight="1" x14ac:dyDescent="0.3">
      <c r="A4773" s="831">
        <v>10</v>
      </c>
      <c r="B4773" s="832" t="s">
        <v>2982</v>
      </c>
      <c r="C4773" s="832" t="s">
        <v>3005</v>
      </c>
      <c r="D4773" s="833" t="s">
        <v>6905</v>
      </c>
      <c r="E4773" s="834" t="s">
        <v>3076</v>
      </c>
      <c r="F4773" s="832" t="s">
        <v>2984</v>
      </c>
      <c r="G4773" s="832" t="s">
        <v>3383</v>
      </c>
      <c r="H4773" s="832" t="s">
        <v>689</v>
      </c>
      <c r="I4773" s="832" t="s">
        <v>6236</v>
      </c>
      <c r="J4773" s="832" t="s">
        <v>1282</v>
      </c>
      <c r="K4773" s="832" t="s">
        <v>1546</v>
      </c>
      <c r="L4773" s="835">
        <v>59.72</v>
      </c>
      <c r="M4773" s="835">
        <v>17259.079999999998</v>
      </c>
      <c r="N4773" s="832">
        <v>289</v>
      </c>
      <c r="O4773" s="836">
        <v>5.5</v>
      </c>
      <c r="P4773" s="835">
        <v>16363.279999999999</v>
      </c>
      <c r="Q4773" s="837">
        <v>0.94809688581314877</v>
      </c>
      <c r="R4773" s="832">
        <v>274</v>
      </c>
      <c r="S4773" s="837">
        <v>0.94809688581314877</v>
      </c>
      <c r="T4773" s="836">
        <v>4.5</v>
      </c>
      <c r="U4773" s="838">
        <v>0.81818181818181823</v>
      </c>
    </row>
    <row r="4774" spans="1:21" ht="14.4" customHeight="1" x14ac:dyDescent="0.3">
      <c r="A4774" s="831">
        <v>10</v>
      </c>
      <c r="B4774" s="832" t="s">
        <v>2982</v>
      </c>
      <c r="C4774" s="832" t="s">
        <v>3005</v>
      </c>
      <c r="D4774" s="833" t="s">
        <v>6905</v>
      </c>
      <c r="E4774" s="834" t="s">
        <v>3076</v>
      </c>
      <c r="F4774" s="832" t="s">
        <v>2984</v>
      </c>
      <c r="G4774" s="832" t="s">
        <v>3383</v>
      </c>
      <c r="H4774" s="832" t="s">
        <v>689</v>
      </c>
      <c r="I4774" s="832" t="s">
        <v>6237</v>
      </c>
      <c r="J4774" s="832" t="s">
        <v>1280</v>
      </c>
      <c r="K4774" s="832" t="s">
        <v>1546</v>
      </c>
      <c r="L4774" s="835">
        <v>59.72</v>
      </c>
      <c r="M4774" s="835">
        <v>19886.759999999998</v>
      </c>
      <c r="N4774" s="832">
        <v>333</v>
      </c>
      <c r="O4774" s="836">
        <v>9</v>
      </c>
      <c r="P4774" s="835">
        <v>14810.56</v>
      </c>
      <c r="Q4774" s="837">
        <v>0.74474474474474472</v>
      </c>
      <c r="R4774" s="832">
        <v>248</v>
      </c>
      <c r="S4774" s="837">
        <v>0.74474474474474472</v>
      </c>
      <c r="T4774" s="836">
        <v>5</v>
      </c>
      <c r="U4774" s="838">
        <v>0.55555555555555558</v>
      </c>
    </row>
    <row r="4775" spans="1:21" ht="14.4" customHeight="1" x14ac:dyDescent="0.3">
      <c r="A4775" s="831">
        <v>10</v>
      </c>
      <c r="B4775" s="832" t="s">
        <v>2982</v>
      </c>
      <c r="C4775" s="832" t="s">
        <v>3005</v>
      </c>
      <c r="D4775" s="833" t="s">
        <v>6905</v>
      </c>
      <c r="E4775" s="834" t="s">
        <v>3076</v>
      </c>
      <c r="F4775" s="832" t="s">
        <v>2984</v>
      </c>
      <c r="G4775" s="832" t="s">
        <v>3383</v>
      </c>
      <c r="H4775" s="832" t="s">
        <v>689</v>
      </c>
      <c r="I4775" s="832" t="s">
        <v>4942</v>
      </c>
      <c r="J4775" s="832" t="s">
        <v>4943</v>
      </c>
      <c r="K4775" s="832" t="s">
        <v>1546</v>
      </c>
      <c r="L4775" s="835">
        <v>32.99</v>
      </c>
      <c r="M4775" s="835">
        <v>6927.9000000000005</v>
      </c>
      <c r="N4775" s="832">
        <v>210</v>
      </c>
      <c r="O4775" s="836">
        <v>2.5</v>
      </c>
      <c r="P4775" s="835">
        <v>6927.9000000000005</v>
      </c>
      <c r="Q4775" s="837">
        <v>1</v>
      </c>
      <c r="R4775" s="832">
        <v>210</v>
      </c>
      <c r="S4775" s="837">
        <v>1</v>
      </c>
      <c r="T4775" s="836">
        <v>2.5</v>
      </c>
      <c r="U4775" s="838">
        <v>1</v>
      </c>
    </row>
    <row r="4776" spans="1:21" ht="14.4" customHeight="1" x14ac:dyDescent="0.3">
      <c r="A4776" s="831">
        <v>10</v>
      </c>
      <c r="B4776" s="832" t="s">
        <v>2982</v>
      </c>
      <c r="C4776" s="832" t="s">
        <v>3005</v>
      </c>
      <c r="D4776" s="833" t="s">
        <v>6905</v>
      </c>
      <c r="E4776" s="834" t="s">
        <v>3076</v>
      </c>
      <c r="F4776" s="832" t="s">
        <v>2984</v>
      </c>
      <c r="G4776" s="832" t="s">
        <v>3383</v>
      </c>
      <c r="H4776" s="832" t="s">
        <v>689</v>
      </c>
      <c r="I4776" s="832" t="s">
        <v>5049</v>
      </c>
      <c r="J4776" s="832" t="s">
        <v>1560</v>
      </c>
      <c r="K4776" s="832" t="s">
        <v>2858</v>
      </c>
      <c r="L4776" s="835">
        <v>145.88999999999999</v>
      </c>
      <c r="M4776" s="835">
        <v>2626.0199999999995</v>
      </c>
      <c r="N4776" s="832">
        <v>18</v>
      </c>
      <c r="O4776" s="836">
        <v>0.5</v>
      </c>
      <c r="P4776" s="835">
        <v>2626.0199999999995</v>
      </c>
      <c r="Q4776" s="837">
        <v>1</v>
      </c>
      <c r="R4776" s="832">
        <v>18</v>
      </c>
      <c r="S4776" s="837">
        <v>1</v>
      </c>
      <c r="T4776" s="836">
        <v>0.5</v>
      </c>
      <c r="U4776" s="838">
        <v>1</v>
      </c>
    </row>
    <row r="4777" spans="1:21" ht="14.4" customHeight="1" x14ac:dyDescent="0.3">
      <c r="A4777" s="831">
        <v>10</v>
      </c>
      <c r="B4777" s="832" t="s">
        <v>2982</v>
      </c>
      <c r="C4777" s="832" t="s">
        <v>3005</v>
      </c>
      <c r="D4777" s="833" t="s">
        <v>6905</v>
      </c>
      <c r="E4777" s="834" t="s">
        <v>3076</v>
      </c>
      <c r="F4777" s="832" t="s">
        <v>2984</v>
      </c>
      <c r="G4777" s="832" t="s">
        <v>3383</v>
      </c>
      <c r="H4777" s="832" t="s">
        <v>689</v>
      </c>
      <c r="I4777" s="832" t="s">
        <v>6238</v>
      </c>
      <c r="J4777" s="832" t="s">
        <v>6239</v>
      </c>
      <c r="K4777" s="832" t="s">
        <v>2858</v>
      </c>
      <c r="L4777" s="835">
        <v>103.08</v>
      </c>
      <c r="M4777" s="835">
        <v>4123.2</v>
      </c>
      <c r="N4777" s="832">
        <v>40</v>
      </c>
      <c r="O4777" s="836">
        <v>1</v>
      </c>
      <c r="P4777" s="835">
        <v>4123.2</v>
      </c>
      <c r="Q4777" s="837">
        <v>1</v>
      </c>
      <c r="R4777" s="832">
        <v>40</v>
      </c>
      <c r="S4777" s="837">
        <v>1</v>
      </c>
      <c r="T4777" s="836">
        <v>1</v>
      </c>
      <c r="U4777" s="838">
        <v>1</v>
      </c>
    </row>
    <row r="4778" spans="1:21" ht="14.4" customHeight="1" x14ac:dyDescent="0.3">
      <c r="A4778" s="831">
        <v>10</v>
      </c>
      <c r="B4778" s="832" t="s">
        <v>2982</v>
      </c>
      <c r="C4778" s="832" t="s">
        <v>3005</v>
      </c>
      <c r="D4778" s="833" t="s">
        <v>6905</v>
      </c>
      <c r="E4778" s="834" t="s">
        <v>3076</v>
      </c>
      <c r="F4778" s="832" t="s">
        <v>2984</v>
      </c>
      <c r="G4778" s="832" t="s">
        <v>3383</v>
      </c>
      <c r="H4778" s="832" t="s">
        <v>689</v>
      </c>
      <c r="I4778" s="832" t="s">
        <v>3386</v>
      </c>
      <c r="J4778" s="832" t="s">
        <v>3387</v>
      </c>
      <c r="K4778" s="832" t="s">
        <v>1552</v>
      </c>
      <c r="L4778" s="835">
        <v>127.34</v>
      </c>
      <c r="M4778" s="835">
        <v>254.68</v>
      </c>
      <c r="N4778" s="832">
        <v>2</v>
      </c>
      <c r="O4778" s="836">
        <v>0.5</v>
      </c>
      <c r="P4778" s="835">
        <v>254.68</v>
      </c>
      <c r="Q4778" s="837">
        <v>1</v>
      </c>
      <c r="R4778" s="832">
        <v>2</v>
      </c>
      <c r="S4778" s="837">
        <v>1</v>
      </c>
      <c r="T4778" s="836">
        <v>0.5</v>
      </c>
      <c r="U4778" s="838">
        <v>1</v>
      </c>
    </row>
    <row r="4779" spans="1:21" ht="14.4" customHeight="1" x14ac:dyDescent="0.3">
      <c r="A4779" s="831">
        <v>10</v>
      </c>
      <c r="B4779" s="832" t="s">
        <v>2982</v>
      </c>
      <c r="C4779" s="832" t="s">
        <v>3005</v>
      </c>
      <c r="D4779" s="833" t="s">
        <v>6905</v>
      </c>
      <c r="E4779" s="834" t="s">
        <v>3076</v>
      </c>
      <c r="F4779" s="832" t="s">
        <v>2984</v>
      </c>
      <c r="G4779" s="832" t="s">
        <v>3383</v>
      </c>
      <c r="H4779" s="832" t="s">
        <v>689</v>
      </c>
      <c r="I4779" s="832" t="s">
        <v>2738</v>
      </c>
      <c r="J4779" s="832" t="s">
        <v>2739</v>
      </c>
      <c r="K4779" s="832" t="s">
        <v>2740</v>
      </c>
      <c r="L4779" s="835">
        <v>84.89</v>
      </c>
      <c r="M4779" s="835">
        <v>424.45</v>
      </c>
      <c r="N4779" s="832">
        <v>5</v>
      </c>
      <c r="O4779" s="836">
        <v>1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10</v>
      </c>
      <c r="B4780" s="832" t="s">
        <v>2982</v>
      </c>
      <c r="C4780" s="832" t="s">
        <v>3005</v>
      </c>
      <c r="D4780" s="833" t="s">
        <v>6905</v>
      </c>
      <c r="E4780" s="834" t="s">
        <v>3076</v>
      </c>
      <c r="F4780" s="832" t="s">
        <v>2984</v>
      </c>
      <c r="G4780" s="832" t="s">
        <v>3383</v>
      </c>
      <c r="H4780" s="832" t="s">
        <v>689</v>
      </c>
      <c r="I4780" s="832" t="s">
        <v>2948</v>
      </c>
      <c r="J4780" s="832" t="s">
        <v>2302</v>
      </c>
      <c r="K4780" s="832" t="s">
        <v>2740</v>
      </c>
      <c r="L4780" s="835">
        <v>84.89</v>
      </c>
      <c r="M4780" s="835">
        <v>8404.1099999999988</v>
      </c>
      <c r="N4780" s="832">
        <v>99</v>
      </c>
      <c r="O4780" s="836">
        <v>10</v>
      </c>
      <c r="P4780" s="835">
        <v>7979.6599999999989</v>
      </c>
      <c r="Q4780" s="837">
        <v>0.9494949494949495</v>
      </c>
      <c r="R4780" s="832">
        <v>94</v>
      </c>
      <c r="S4780" s="837">
        <v>0.9494949494949495</v>
      </c>
      <c r="T4780" s="836">
        <v>9</v>
      </c>
      <c r="U4780" s="838">
        <v>0.9</v>
      </c>
    </row>
    <row r="4781" spans="1:21" ht="14.4" customHeight="1" x14ac:dyDescent="0.3">
      <c r="A4781" s="831">
        <v>10</v>
      </c>
      <c r="B4781" s="832" t="s">
        <v>2982</v>
      </c>
      <c r="C4781" s="832" t="s">
        <v>3005</v>
      </c>
      <c r="D4781" s="833" t="s">
        <v>6905</v>
      </c>
      <c r="E4781" s="834" t="s">
        <v>3076</v>
      </c>
      <c r="F4781" s="832" t="s">
        <v>2984</v>
      </c>
      <c r="G4781" s="832" t="s">
        <v>3383</v>
      </c>
      <c r="H4781" s="832" t="s">
        <v>689</v>
      </c>
      <c r="I4781" s="832" t="s">
        <v>2555</v>
      </c>
      <c r="J4781" s="832" t="s">
        <v>986</v>
      </c>
      <c r="K4781" s="832" t="s">
        <v>2552</v>
      </c>
      <c r="L4781" s="835">
        <v>324.7</v>
      </c>
      <c r="M4781" s="835">
        <v>3247</v>
      </c>
      <c r="N4781" s="832">
        <v>10</v>
      </c>
      <c r="O4781" s="836">
        <v>1</v>
      </c>
      <c r="P4781" s="835">
        <v>3247</v>
      </c>
      <c r="Q4781" s="837">
        <v>1</v>
      </c>
      <c r="R4781" s="832">
        <v>10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10</v>
      </c>
      <c r="B4782" s="832" t="s">
        <v>2982</v>
      </c>
      <c r="C4782" s="832" t="s">
        <v>3005</v>
      </c>
      <c r="D4782" s="833" t="s">
        <v>6905</v>
      </c>
      <c r="E4782" s="834" t="s">
        <v>3076</v>
      </c>
      <c r="F4782" s="832" t="s">
        <v>2984</v>
      </c>
      <c r="G4782" s="832" t="s">
        <v>3383</v>
      </c>
      <c r="H4782" s="832" t="s">
        <v>630</v>
      </c>
      <c r="I4782" s="832" t="s">
        <v>3930</v>
      </c>
      <c r="J4782" s="832" t="s">
        <v>3931</v>
      </c>
      <c r="K4782" s="832" t="s">
        <v>1279</v>
      </c>
      <c r="L4782" s="835">
        <v>1614.9</v>
      </c>
      <c r="M4782" s="835">
        <v>266458.5</v>
      </c>
      <c r="N4782" s="832">
        <v>165</v>
      </c>
      <c r="O4782" s="836">
        <v>17</v>
      </c>
      <c r="P4782" s="835">
        <v>177639</v>
      </c>
      <c r="Q4782" s="837">
        <v>0.66666666666666663</v>
      </c>
      <c r="R4782" s="832">
        <v>110</v>
      </c>
      <c r="S4782" s="837">
        <v>0.66666666666666663</v>
      </c>
      <c r="T4782" s="836">
        <v>11</v>
      </c>
      <c r="U4782" s="838">
        <v>0.6470588235294118</v>
      </c>
    </row>
    <row r="4783" spans="1:21" ht="14.4" customHeight="1" x14ac:dyDescent="0.3">
      <c r="A4783" s="831">
        <v>10</v>
      </c>
      <c r="B4783" s="832" t="s">
        <v>2982</v>
      </c>
      <c r="C4783" s="832" t="s">
        <v>3005</v>
      </c>
      <c r="D4783" s="833" t="s">
        <v>6905</v>
      </c>
      <c r="E4783" s="834" t="s">
        <v>3076</v>
      </c>
      <c r="F4783" s="832" t="s">
        <v>2984</v>
      </c>
      <c r="G4783" s="832" t="s">
        <v>3383</v>
      </c>
      <c r="H4783" s="832" t="s">
        <v>689</v>
      </c>
      <c r="I4783" s="832" t="s">
        <v>4965</v>
      </c>
      <c r="J4783" s="832" t="s">
        <v>4966</v>
      </c>
      <c r="K4783" s="832" t="s">
        <v>2740</v>
      </c>
      <c r="L4783" s="835">
        <v>84.89</v>
      </c>
      <c r="M4783" s="835">
        <v>2037.36</v>
      </c>
      <c r="N4783" s="832">
        <v>24</v>
      </c>
      <c r="O4783" s="836">
        <v>2</v>
      </c>
      <c r="P4783" s="835">
        <v>424.45</v>
      </c>
      <c r="Q4783" s="837">
        <v>0.20833333333333334</v>
      </c>
      <c r="R4783" s="832">
        <v>5</v>
      </c>
      <c r="S4783" s="837">
        <v>0.20833333333333334</v>
      </c>
      <c r="T4783" s="836">
        <v>0.5</v>
      </c>
      <c r="U4783" s="838">
        <v>0.25</v>
      </c>
    </row>
    <row r="4784" spans="1:21" ht="14.4" customHeight="1" x14ac:dyDescent="0.3">
      <c r="A4784" s="831">
        <v>10</v>
      </c>
      <c r="B4784" s="832" t="s">
        <v>2982</v>
      </c>
      <c r="C4784" s="832" t="s">
        <v>3005</v>
      </c>
      <c r="D4784" s="833" t="s">
        <v>6905</v>
      </c>
      <c r="E4784" s="834" t="s">
        <v>3076</v>
      </c>
      <c r="F4784" s="832" t="s">
        <v>2984</v>
      </c>
      <c r="G4784" s="832" t="s">
        <v>3383</v>
      </c>
      <c r="H4784" s="832" t="s">
        <v>689</v>
      </c>
      <c r="I4784" s="832" t="s">
        <v>2859</v>
      </c>
      <c r="J4784" s="832" t="s">
        <v>2058</v>
      </c>
      <c r="K4784" s="832" t="s">
        <v>2740</v>
      </c>
      <c r="L4784" s="835">
        <v>84.89</v>
      </c>
      <c r="M4784" s="835">
        <v>1612.9099999999999</v>
      </c>
      <c r="N4784" s="832">
        <v>19</v>
      </c>
      <c r="O4784" s="836">
        <v>1.5</v>
      </c>
      <c r="P4784" s="835">
        <v>1612.9099999999999</v>
      </c>
      <c r="Q4784" s="837">
        <v>1</v>
      </c>
      <c r="R4784" s="832">
        <v>19</v>
      </c>
      <c r="S4784" s="837">
        <v>1</v>
      </c>
      <c r="T4784" s="836">
        <v>1.5</v>
      </c>
      <c r="U4784" s="838">
        <v>1</v>
      </c>
    </row>
    <row r="4785" spans="1:21" ht="14.4" customHeight="1" x14ac:dyDescent="0.3">
      <c r="A4785" s="831">
        <v>10</v>
      </c>
      <c r="B4785" s="832" t="s">
        <v>2982</v>
      </c>
      <c r="C4785" s="832" t="s">
        <v>3005</v>
      </c>
      <c r="D4785" s="833" t="s">
        <v>6905</v>
      </c>
      <c r="E4785" s="834" t="s">
        <v>3076</v>
      </c>
      <c r="F4785" s="832" t="s">
        <v>2984</v>
      </c>
      <c r="G4785" s="832" t="s">
        <v>3383</v>
      </c>
      <c r="H4785" s="832" t="s">
        <v>689</v>
      </c>
      <c r="I4785" s="832" t="s">
        <v>2556</v>
      </c>
      <c r="J4785" s="832" t="s">
        <v>965</v>
      </c>
      <c r="K4785" s="832" t="s">
        <v>1279</v>
      </c>
      <c r="L4785" s="835">
        <v>1614.9</v>
      </c>
      <c r="M4785" s="835">
        <v>96894</v>
      </c>
      <c r="N4785" s="832">
        <v>60</v>
      </c>
      <c r="O4785" s="836">
        <v>6</v>
      </c>
      <c r="P4785" s="835">
        <v>48447</v>
      </c>
      <c r="Q4785" s="837">
        <v>0.5</v>
      </c>
      <c r="R4785" s="832">
        <v>30</v>
      </c>
      <c r="S4785" s="837">
        <v>0.5</v>
      </c>
      <c r="T4785" s="836">
        <v>3</v>
      </c>
      <c r="U4785" s="838">
        <v>0.5</v>
      </c>
    </row>
    <row r="4786" spans="1:21" ht="14.4" customHeight="1" x14ac:dyDescent="0.3">
      <c r="A4786" s="831">
        <v>10</v>
      </c>
      <c r="B4786" s="832" t="s">
        <v>2982</v>
      </c>
      <c r="C4786" s="832" t="s">
        <v>3005</v>
      </c>
      <c r="D4786" s="833" t="s">
        <v>6905</v>
      </c>
      <c r="E4786" s="834" t="s">
        <v>3076</v>
      </c>
      <c r="F4786" s="832" t="s">
        <v>2984</v>
      </c>
      <c r="G4786" s="832" t="s">
        <v>3383</v>
      </c>
      <c r="H4786" s="832" t="s">
        <v>689</v>
      </c>
      <c r="I4786" s="832" t="s">
        <v>2734</v>
      </c>
      <c r="J4786" s="832" t="s">
        <v>1553</v>
      </c>
      <c r="K4786" s="832" t="s">
        <v>1552</v>
      </c>
      <c r="L4786" s="835">
        <v>129.51</v>
      </c>
      <c r="M4786" s="835">
        <v>647.54999999999995</v>
      </c>
      <c r="N4786" s="832">
        <v>5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10</v>
      </c>
      <c r="B4787" s="832" t="s">
        <v>2982</v>
      </c>
      <c r="C4787" s="832" t="s">
        <v>3005</v>
      </c>
      <c r="D4787" s="833" t="s">
        <v>6905</v>
      </c>
      <c r="E4787" s="834" t="s">
        <v>3076</v>
      </c>
      <c r="F4787" s="832" t="s">
        <v>2984</v>
      </c>
      <c r="G4787" s="832" t="s">
        <v>3383</v>
      </c>
      <c r="H4787" s="832" t="s">
        <v>689</v>
      </c>
      <c r="I4787" s="832" t="s">
        <v>2737</v>
      </c>
      <c r="J4787" s="832" t="s">
        <v>1551</v>
      </c>
      <c r="K4787" s="832" t="s">
        <v>1552</v>
      </c>
      <c r="L4787" s="835">
        <v>127.34</v>
      </c>
      <c r="M4787" s="835">
        <v>509.36</v>
      </c>
      <c r="N4787" s="832">
        <v>4</v>
      </c>
      <c r="O4787" s="836">
        <v>1.5</v>
      </c>
      <c r="P4787" s="835">
        <v>254.68</v>
      </c>
      <c r="Q4787" s="837">
        <v>0.5</v>
      </c>
      <c r="R4787" s="832">
        <v>2</v>
      </c>
      <c r="S4787" s="837">
        <v>0.5</v>
      </c>
      <c r="T4787" s="836">
        <v>0.5</v>
      </c>
      <c r="U4787" s="838">
        <v>0.33333333333333331</v>
      </c>
    </row>
    <row r="4788" spans="1:21" ht="14.4" customHeight="1" x14ac:dyDescent="0.3">
      <c r="A4788" s="831">
        <v>10</v>
      </c>
      <c r="B4788" s="832" t="s">
        <v>2982</v>
      </c>
      <c r="C4788" s="832" t="s">
        <v>3005</v>
      </c>
      <c r="D4788" s="833" t="s">
        <v>6905</v>
      </c>
      <c r="E4788" s="834" t="s">
        <v>3076</v>
      </c>
      <c r="F4788" s="832" t="s">
        <v>2984</v>
      </c>
      <c r="G4788" s="832" t="s">
        <v>3383</v>
      </c>
      <c r="H4788" s="832" t="s">
        <v>689</v>
      </c>
      <c r="I4788" s="832" t="s">
        <v>3841</v>
      </c>
      <c r="J4788" s="832" t="s">
        <v>3842</v>
      </c>
      <c r="K4788" s="832" t="s">
        <v>3582</v>
      </c>
      <c r="L4788" s="835">
        <v>194.26</v>
      </c>
      <c r="M4788" s="835">
        <v>38852</v>
      </c>
      <c r="N4788" s="832">
        <v>200</v>
      </c>
      <c r="O4788" s="836">
        <v>24.5</v>
      </c>
      <c r="P4788" s="835">
        <v>26030.839999999997</v>
      </c>
      <c r="Q4788" s="837">
        <v>0.66999999999999993</v>
      </c>
      <c r="R4788" s="832">
        <v>134</v>
      </c>
      <c r="S4788" s="837">
        <v>0.67</v>
      </c>
      <c r="T4788" s="836">
        <v>16.5</v>
      </c>
      <c r="U4788" s="838">
        <v>0.67346938775510201</v>
      </c>
    </row>
    <row r="4789" spans="1:21" ht="14.4" customHeight="1" x14ac:dyDescent="0.3">
      <c r="A4789" s="831">
        <v>10</v>
      </c>
      <c r="B4789" s="832" t="s">
        <v>2982</v>
      </c>
      <c r="C4789" s="832" t="s">
        <v>3005</v>
      </c>
      <c r="D4789" s="833" t="s">
        <v>6905</v>
      </c>
      <c r="E4789" s="834" t="s">
        <v>3076</v>
      </c>
      <c r="F4789" s="832" t="s">
        <v>2984</v>
      </c>
      <c r="G4789" s="832" t="s">
        <v>3383</v>
      </c>
      <c r="H4789" s="832" t="s">
        <v>689</v>
      </c>
      <c r="I4789" s="832" t="s">
        <v>2787</v>
      </c>
      <c r="J4789" s="832" t="s">
        <v>1643</v>
      </c>
      <c r="K4789" s="832" t="s">
        <v>1546</v>
      </c>
      <c r="L4789" s="835">
        <v>72.27</v>
      </c>
      <c r="M4789" s="835">
        <v>124954.82999999999</v>
      </c>
      <c r="N4789" s="832">
        <v>1729</v>
      </c>
      <c r="O4789" s="836">
        <v>15.5</v>
      </c>
      <c r="P4789" s="835">
        <v>103996.52999999998</v>
      </c>
      <c r="Q4789" s="837">
        <v>0.83227299016772693</v>
      </c>
      <c r="R4789" s="832">
        <v>1439</v>
      </c>
      <c r="S4789" s="837">
        <v>0.83227299016772704</v>
      </c>
      <c r="T4789" s="836">
        <v>13.5</v>
      </c>
      <c r="U4789" s="838">
        <v>0.87096774193548387</v>
      </c>
    </row>
    <row r="4790" spans="1:21" ht="14.4" customHeight="1" x14ac:dyDescent="0.3">
      <c r="A4790" s="831">
        <v>10</v>
      </c>
      <c r="B4790" s="832" t="s">
        <v>2982</v>
      </c>
      <c r="C4790" s="832" t="s">
        <v>3005</v>
      </c>
      <c r="D4790" s="833" t="s">
        <v>6905</v>
      </c>
      <c r="E4790" s="834" t="s">
        <v>3076</v>
      </c>
      <c r="F4790" s="832" t="s">
        <v>2984</v>
      </c>
      <c r="G4790" s="832" t="s">
        <v>3383</v>
      </c>
      <c r="H4790" s="832" t="s">
        <v>689</v>
      </c>
      <c r="I4790" s="832" t="s">
        <v>2949</v>
      </c>
      <c r="J4790" s="832" t="s">
        <v>2297</v>
      </c>
      <c r="K4790" s="832" t="s">
        <v>1546</v>
      </c>
      <c r="L4790" s="835">
        <v>72.27</v>
      </c>
      <c r="M4790" s="835">
        <v>46830.96</v>
      </c>
      <c r="N4790" s="832">
        <v>648</v>
      </c>
      <c r="O4790" s="836">
        <v>5.5</v>
      </c>
      <c r="P4790" s="835">
        <v>33822.36</v>
      </c>
      <c r="Q4790" s="837">
        <v>0.72222222222222221</v>
      </c>
      <c r="R4790" s="832">
        <v>468</v>
      </c>
      <c r="S4790" s="837">
        <v>0.72222222222222221</v>
      </c>
      <c r="T4790" s="836">
        <v>4</v>
      </c>
      <c r="U4790" s="838">
        <v>0.72727272727272729</v>
      </c>
    </row>
    <row r="4791" spans="1:21" ht="14.4" customHeight="1" x14ac:dyDescent="0.3">
      <c r="A4791" s="831">
        <v>10</v>
      </c>
      <c r="B4791" s="832" t="s">
        <v>2982</v>
      </c>
      <c r="C4791" s="832" t="s">
        <v>3005</v>
      </c>
      <c r="D4791" s="833" t="s">
        <v>6905</v>
      </c>
      <c r="E4791" s="834" t="s">
        <v>3076</v>
      </c>
      <c r="F4791" s="832" t="s">
        <v>2984</v>
      </c>
      <c r="G4791" s="832" t="s">
        <v>3383</v>
      </c>
      <c r="H4791" s="832" t="s">
        <v>689</v>
      </c>
      <c r="I4791" s="832" t="s">
        <v>2788</v>
      </c>
      <c r="J4791" s="832" t="s">
        <v>1697</v>
      </c>
      <c r="K4791" s="832" t="s">
        <v>1546</v>
      </c>
      <c r="L4791" s="835">
        <v>72.27</v>
      </c>
      <c r="M4791" s="835">
        <v>94673.699999999983</v>
      </c>
      <c r="N4791" s="832">
        <v>1310</v>
      </c>
      <c r="O4791" s="836">
        <v>13.5</v>
      </c>
      <c r="P4791" s="835">
        <v>77762.51999999999</v>
      </c>
      <c r="Q4791" s="837">
        <v>0.82137404580152673</v>
      </c>
      <c r="R4791" s="832">
        <v>1076</v>
      </c>
      <c r="S4791" s="837">
        <v>0.82137404580152673</v>
      </c>
      <c r="T4791" s="836">
        <v>10</v>
      </c>
      <c r="U4791" s="838">
        <v>0.7407407407407407</v>
      </c>
    </row>
    <row r="4792" spans="1:21" ht="14.4" customHeight="1" x14ac:dyDescent="0.3">
      <c r="A4792" s="831">
        <v>10</v>
      </c>
      <c r="B4792" s="832" t="s">
        <v>2982</v>
      </c>
      <c r="C4792" s="832" t="s">
        <v>3005</v>
      </c>
      <c r="D4792" s="833" t="s">
        <v>6905</v>
      </c>
      <c r="E4792" s="834" t="s">
        <v>3076</v>
      </c>
      <c r="F4792" s="832" t="s">
        <v>2984</v>
      </c>
      <c r="G4792" s="832" t="s">
        <v>3383</v>
      </c>
      <c r="H4792" s="832" t="s">
        <v>689</v>
      </c>
      <c r="I4792" s="832" t="s">
        <v>3933</v>
      </c>
      <c r="J4792" s="832" t="s">
        <v>3934</v>
      </c>
      <c r="K4792" s="832" t="s">
        <v>1546</v>
      </c>
      <c r="L4792" s="835">
        <v>72.27</v>
      </c>
      <c r="M4792" s="835">
        <v>35412.299999999996</v>
      </c>
      <c r="N4792" s="832">
        <v>490</v>
      </c>
      <c r="O4792" s="836">
        <v>7</v>
      </c>
      <c r="P4792" s="835">
        <v>33244.199999999997</v>
      </c>
      <c r="Q4792" s="837">
        <v>0.93877551020408168</v>
      </c>
      <c r="R4792" s="832">
        <v>460</v>
      </c>
      <c r="S4792" s="837">
        <v>0.93877551020408168</v>
      </c>
      <c r="T4792" s="836">
        <v>6</v>
      </c>
      <c r="U4792" s="838">
        <v>0.8571428571428571</v>
      </c>
    </row>
    <row r="4793" spans="1:21" ht="14.4" customHeight="1" x14ac:dyDescent="0.3">
      <c r="A4793" s="831">
        <v>10</v>
      </c>
      <c r="B4793" s="832" t="s">
        <v>2982</v>
      </c>
      <c r="C4793" s="832" t="s">
        <v>3005</v>
      </c>
      <c r="D4793" s="833" t="s">
        <v>6905</v>
      </c>
      <c r="E4793" s="834" t="s">
        <v>3076</v>
      </c>
      <c r="F4793" s="832" t="s">
        <v>2984</v>
      </c>
      <c r="G4793" s="832" t="s">
        <v>3383</v>
      </c>
      <c r="H4793" s="832" t="s">
        <v>689</v>
      </c>
      <c r="I4793" s="832" t="s">
        <v>2950</v>
      </c>
      <c r="J4793" s="832" t="s">
        <v>2298</v>
      </c>
      <c r="K4793" s="832" t="s">
        <v>1546</v>
      </c>
      <c r="L4793" s="835">
        <v>72.27</v>
      </c>
      <c r="M4793" s="835">
        <v>143600.49</v>
      </c>
      <c r="N4793" s="832">
        <v>1987</v>
      </c>
      <c r="O4793" s="836">
        <v>20</v>
      </c>
      <c r="P4793" s="835">
        <v>100166.22</v>
      </c>
      <c r="Q4793" s="837">
        <v>0.6975339708102668</v>
      </c>
      <c r="R4793" s="832">
        <v>1386</v>
      </c>
      <c r="S4793" s="837">
        <v>0.69753397081026669</v>
      </c>
      <c r="T4793" s="836">
        <v>13.5</v>
      </c>
      <c r="U4793" s="838">
        <v>0.67500000000000004</v>
      </c>
    </row>
    <row r="4794" spans="1:21" ht="14.4" customHeight="1" x14ac:dyDescent="0.3">
      <c r="A4794" s="831">
        <v>10</v>
      </c>
      <c r="B4794" s="832" t="s">
        <v>2982</v>
      </c>
      <c r="C4794" s="832" t="s">
        <v>3005</v>
      </c>
      <c r="D4794" s="833" t="s">
        <v>6905</v>
      </c>
      <c r="E4794" s="834" t="s">
        <v>3076</v>
      </c>
      <c r="F4794" s="832" t="s">
        <v>2984</v>
      </c>
      <c r="G4794" s="832" t="s">
        <v>3383</v>
      </c>
      <c r="H4794" s="832" t="s">
        <v>689</v>
      </c>
      <c r="I4794" s="832" t="s">
        <v>2559</v>
      </c>
      <c r="J4794" s="832" t="s">
        <v>958</v>
      </c>
      <c r="K4794" s="832" t="s">
        <v>2558</v>
      </c>
      <c r="L4794" s="835">
        <v>135.54</v>
      </c>
      <c r="M4794" s="835">
        <v>3524.04</v>
      </c>
      <c r="N4794" s="832">
        <v>26</v>
      </c>
      <c r="O4794" s="836">
        <v>2</v>
      </c>
      <c r="P4794" s="835">
        <v>3388.5</v>
      </c>
      <c r="Q4794" s="837">
        <v>0.96153846153846156</v>
      </c>
      <c r="R4794" s="832">
        <v>25</v>
      </c>
      <c r="S4794" s="837">
        <v>0.96153846153846156</v>
      </c>
      <c r="T4794" s="836">
        <v>1.5</v>
      </c>
      <c r="U4794" s="838">
        <v>0.75</v>
      </c>
    </row>
    <row r="4795" spans="1:21" ht="14.4" customHeight="1" x14ac:dyDescent="0.3">
      <c r="A4795" s="831">
        <v>10</v>
      </c>
      <c r="B4795" s="832" t="s">
        <v>2982</v>
      </c>
      <c r="C4795" s="832" t="s">
        <v>3005</v>
      </c>
      <c r="D4795" s="833" t="s">
        <v>6905</v>
      </c>
      <c r="E4795" s="834" t="s">
        <v>3076</v>
      </c>
      <c r="F4795" s="832" t="s">
        <v>2984</v>
      </c>
      <c r="G4795" s="832" t="s">
        <v>3383</v>
      </c>
      <c r="H4795" s="832" t="s">
        <v>689</v>
      </c>
      <c r="I4795" s="832" t="s">
        <v>2557</v>
      </c>
      <c r="J4795" s="832" t="s">
        <v>956</v>
      </c>
      <c r="K4795" s="832" t="s">
        <v>2558</v>
      </c>
      <c r="L4795" s="835">
        <v>135.54</v>
      </c>
      <c r="M4795" s="835">
        <v>4879.4399999999996</v>
      </c>
      <c r="N4795" s="832">
        <v>36</v>
      </c>
      <c r="O4795" s="836">
        <v>3.5</v>
      </c>
      <c r="P4795" s="835">
        <v>4743.8999999999996</v>
      </c>
      <c r="Q4795" s="837">
        <v>0.97222222222222221</v>
      </c>
      <c r="R4795" s="832">
        <v>35</v>
      </c>
      <c r="S4795" s="837">
        <v>0.97222222222222221</v>
      </c>
      <c r="T4795" s="836">
        <v>3</v>
      </c>
      <c r="U4795" s="838">
        <v>0.8571428571428571</v>
      </c>
    </row>
    <row r="4796" spans="1:21" ht="14.4" customHeight="1" x14ac:dyDescent="0.3">
      <c r="A4796" s="831">
        <v>10</v>
      </c>
      <c r="B4796" s="832" t="s">
        <v>2982</v>
      </c>
      <c r="C4796" s="832" t="s">
        <v>3005</v>
      </c>
      <c r="D4796" s="833" t="s">
        <v>6905</v>
      </c>
      <c r="E4796" s="834" t="s">
        <v>3076</v>
      </c>
      <c r="F4796" s="832" t="s">
        <v>2984</v>
      </c>
      <c r="G4796" s="832" t="s">
        <v>3383</v>
      </c>
      <c r="H4796" s="832" t="s">
        <v>689</v>
      </c>
      <c r="I4796" s="832" t="s">
        <v>2638</v>
      </c>
      <c r="J4796" s="832" t="s">
        <v>1282</v>
      </c>
      <c r="K4796" s="832" t="s">
        <v>1281</v>
      </c>
      <c r="L4796" s="835">
        <v>238.89</v>
      </c>
      <c r="M4796" s="835">
        <v>6211.1399999999994</v>
      </c>
      <c r="N4796" s="832">
        <v>26</v>
      </c>
      <c r="O4796" s="836">
        <v>1.5</v>
      </c>
      <c r="P4796" s="835">
        <v>6211.1399999999994</v>
      </c>
      <c r="Q4796" s="837">
        <v>1</v>
      </c>
      <c r="R4796" s="832">
        <v>26</v>
      </c>
      <c r="S4796" s="837">
        <v>1</v>
      </c>
      <c r="T4796" s="836">
        <v>1.5</v>
      </c>
      <c r="U4796" s="838">
        <v>1</v>
      </c>
    </row>
    <row r="4797" spans="1:21" ht="14.4" customHeight="1" x14ac:dyDescent="0.3">
      <c r="A4797" s="831">
        <v>10</v>
      </c>
      <c r="B4797" s="832" t="s">
        <v>2982</v>
      </c>
      <c r="C4797" s="832" t="s">
        <v>3005</v>
      </c>
      <c r="D4797" s="833" t="s">
        <v>6905</v>
      </c>
      <c r="E4797" s="834" t="s">
        <v>3076</v>
      </c>
      <c r="F4797" s="832" t="s">
        <v>2984</v>
      </c>
      <c r="G4797" s="832" t="s">
        <v>3383</v>
      </c>
      <c r="H4797" s="832" t="s">
        <v>689</v>
      </c>
      <c r="I4797" s="832" t="s">
        <v>2639</v>
      </c>
      <c r="J4797" s="832" t="s">
        <v>1280</v>
      </c>
      <c r="K4797" s="832" t="s">
        <v>1281</v>
      </c>
      <c r="L4797" s="835">
        <v>238.89</v>
      </c>
      <c r="M4797" s="835">
        <v>7644.48</v>
      </c>
      <c r="N4797" s="832">
        <v>32</v>
      </c>
      <c r="O4797" s="836">
        <v>3</v>
      </c>
      <c r="P4797" s="835">
        <v>7644.48</v>
      </c>
      <c r="Q4797" s="837">
        <v>1</v>
      </c>
      <c r="R4797" s="832">
        <v>32</v>
      </c>
      <c r="S4797" s="837">
        <v>1</v>
      </c>
      <c r="T4797" s="836">
        <v>3</v>
      </c>
      <c r="U4797" s="838">
        <v>1</v>
      </c>
    </row>
    <row r="4798" spans="1:21" ht="14.4" customHeight="1" x14ac:dyDescent="0.3">
      <c r="A4798" s="831">
        <v>10</v>
      </c>
      <c r="B4798" s="832" t="s">
        <v>2982</v>
      </c>
      <c r="C4798" s="832" t="s">
        <v>3005</v>
      </c>
      <c r="D4798" s="833" t="s">
        <v>6905</v>
      </c>
      <c r="E4798" s="834" t="s">
        <v>3076</v>
      </c>
      <c r="F4798" s="832" t="s">
        <v>2984</v>
      </c>
      <c r="G4798" s="832" t="s">
        <v>3383</v>
      </c>
      <c r="H4798" s="832" t="s">
        <v>689</v>
      </c>
      <c r="I4798" s="832" t="s">
        <v>6308</v>
      </c>
      <c r="J4798" s="832" t="s">
        <v>6309</v>
      </c>
      <c r="K4798" s="832" t="s">
        <v>1281</v>
      </c>
      <c r="L4798" s="835">
        <v>132.34</v>
      </c>
      <c r="M4798" s="835">
        <v>1852.7600000000002</v>
      </c>
      <c r="N4798" s="832">
        <v>14</v>
      </c>
      <c r="O4798" s="836">
        <v>1</v>
      </c>
      <c r="P4798" s="835">
        <v>1852.7600000000002</v>
      </c>
      <c r="Q4798" s="837">
        <v>1</v>
      </c>
      <c r="R4798" s="832">
        <v>14</v>
      </c>
      <c r="S4798" s="837">
        <v>1</v>
      </c>
      <c r="T4798" s="836">
        <v>1</v>
      </c>
      <c r="U4798" s="838">
        <v>1</v>
      </c>
    </row>
    <row r="4799" spans="1:21" ht="14.4" customHeight="1" x14ac:dyDescent="0.3">
      <c r="A4799" s="831">
        <v>10</v>
      </c>
      <c r="B4799" s="832" t="s">
        <v>2982</v>
      </c>
      <c r="C4799" s="832" t="s">
        <v>3005</v>
      </c>
      <c r="D4799" s="833" t="s">
        <v>6905</v>
      </c>
      <c r="E4799" s="834" t="s">
        <v>3076</v>
      </c>
      <c r="F4799" s="832" t="s">
        <v>2984</v>
      </c>
      <c r="G4799" s="832" t="s">
        <v>3383</v>
      </c>
      <c r="H4799" s="832" t="s">
        <v>689</v>
      </c>
      <c r="I4799" s="832" t="s">
        <v>3988</v>
      </c>
      <c r="J4799" s="832" t="s">
        <v>3989</v>
      </c>
      <c r="K4799" s="832" t="s">
        <v>1281</v>
      </c>
      <c r="L4799" s="835">
        <v>132.34</v>
      </c>
      <c r="M4799" s="835">
        <v>2646.8</v>
      </c>
      <c r="N4799" s="832">
        <v>20</v>
      </c>
      <c r="O4799" s="836">
        <v>1.5</v>
      </c>
      <c r="P4799" s="835">
        <v>2646.8</v>
      </c>
      <c r="Q4799" s="837">
        <v>1</v>
      </c>
      <c r="R4799" s="832">
        <v>20</v>
      </c>
      <c r="S4799" s="837">
        <v>1</v>
      </c>
      <c r="T4799" s="836">
        <v>1.5</v>
      </c>
      <c r="U4799" s="838">
        <v>1</v>
      </c>
    </row>
    <row r="4800" spans="1:21" ht="14.4" customHeight="1" x14ac:dyDescent="0.3">
      <c r="A4800" s="831">
        <v>10</v>
      </c>
      <c r="B4800" s="832" t="s">
        <v>2982</v>
      </c>
      <c r="C4800" s="832" t="s">
        <v>3005</v>
      </c>
      <c r="D4800" s="833" t="s">
        <v>6905</v>
      </c>
      <c r="E4800" s="834" t="s">
        <v>3076</v>
      </c>
      <c r="F4800" s="832" t="s">
        <v>2984</v>
      </c>
      <c r="G4800" s="832" t="s">
        <v>3383</v>
      </c>
      <c r="H4800" s="832" t="s">
        <v>689</v>
      </c>
      <c r="I4800" s="832" t="s">
        <v>5101</v>
      </c>
      <c r="J4800" s="832" t="s">
        <v>4943</v>
      </c>
      <c r="K4800" s="832" t="s">
        <v>1281</v>
      </c>
      <c r="L4800" s="835">
        <v>131.93</v>
      </c>
      <c r="M4800" s="835">
        <v>1319.3000000000002</v>
      </c>
      <c r="N4800" s="832">
        <v>10</v>
      </c>
      <c r="O4800" s="836">
        <v>1</v>
      </c>
      <c r="P4800" s="835">
        <v>1319.3000000000002</v>
      </c>
      <c r="Q4800" s="837">
        <v>1</v>
      </c>
      <c r="R4800" s="832">
        <v>10</v>
      </c>
      <c r="S4800" s="837">
        <v>1</v>
      </c>
      <c r="T4800" s="836">
        <v>1</v>
      </c>
      <c r="U4800" s="838">
        <v>1</v>
      </c>
    </row>
    <row r="4801" spans="1:21" ht="14.4" customHeight="1" x14ac:dyDescent="0.3">
      <c r="A4801" s="831">
        <v>10</v>
      </c>
      <c r="B4801" s="832" t="s">
        <v>2982</v>
      </c>
      <c r="C4801" s="832" t="s">
        <v>3005</v>
      </c>
      <c r="D4801" s="833" t="s">
        <v>6905</v>
      </c>
      <c r="E4801" s="834" t="s">
        <v>3076</v>
      </c>
      <c r="F4801" s="832" t="s">
        <v>2984</v>
      </c>
      <c r="G4801" s="832" t="s">
        <v>3383</v>
      </c>
      <c r="H4801" s="832" t="s">
        <v>689</v>
      </c>
      <c r="I4801" s="832" t="s">
        <v>3935</v>
      </c>
      <c r="J4801" s="832" t="s">
        <v>3936</v>
      </c>
      <c r="K4801" s="832" t="s">
        <v>1552</v>
      </c>
      <c r="L4801" s="835">
        <v>129.51</v>
      </c>
      <c r="M4801" s="835">
        <v>1554.12</v>
      </c>
      <c r="N4801" s="832">
        <v>12</v>
      </c>
      <c r="O4801" s="836">
        <v>1.5</v>
      </c>
      <c r="P4801" s="835">
        <v>906.56999999999994</v>
      </c>
      <c r="Q4801" s="837">
        <v>0.58333333333333337</v>
      </c>
      <c r="R4801" s="832">
        <v>7</v>
      </c>
      <c r="S4801" s="837">
        <v>0.58333333333333337</v>
      </c>
      <c r="T4801" s="836">
        <v>1</v>
      </c>
      <c r="U4801" s="838">
        <v>0.66666666666666663</v>
      </c>
    </row>
    <row r="4802" spans="1:21" ht="14.4" customHeight="1" x14ac:dyDescent="0.3">
      <c r="A4802" s="831">
        <v>10</v>
      </c>
      <c r="B4802" s="832" t="s">
        <v>2982</v>
      </c>
      <c r="C4802" s="832" t="s">
        <v>3005</v>
      </c>
      <c r="D4802" s="833" t="s">
        <v>6905</v>
      </c>
      <c r="E4802" s="834" t="s">
        <v>3076</v>
      </c>
      <c r="F4802" s="832" t="s">
        <v>2984</v>
      </c>
      <c r="G4802" s="832" t="s">
        <v>3383</v>
      </c>
      <c r="H4802" s="832" t="s">
        <v>689</v>
      </c>
      <c r="I4802" s="832" t="s">
        <v>2560</v>
      </c>
      <c r="J4802" s="832" t="s">
        <v>963</v>
      </c>
      <c r="K4802" s="832" t="s">
        <v>964</v>
      </c>
      <c r="L4802" s="835">
        <v>2635.97</v>
      </c>
      <c r="M4802" s="835">
        <v>39539.549999999996</v>
      </c>
      <c r="N4802" s="832">
        <v>15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10</v>
      </c>
      <c r="B4803" s="832" t="s">
        <v>2982</v>
      </c>
      <c r="C4803" s="832" t="s">
        <v>3005</v>
      </c>
      <c r="D4803" s="833" t="s">
        <v>6905</v>
      </c>
      <c r="E4803" s="834" t="s">
        <v>3076</v>
      </c>
      <c r="F4803" s="832" t="s">
        <v>2984</v>
      </c>
      <c r="G4803" s="832" t="s">
        <v>3383</v>
      </c>
      <c r="H4803" s="832" t="s">
        <v>689</v>
      </c>
      <c r="I4803" s="832" t="s">
        <v>6191</v>
      </c>
      <c r="J4803" s="832" t="s">
        <v>3938</v>
      </c>
      <c r="K4803" s="832" t="s">
        <v>1546</v>
      </c>
      <c r="L4803" s="835">
        <v>32.380000000000003</v>
      </c>
      <c r="M4803" s="835">
        <v>4857</v>
      </c>
      <c r="N4803" s="832">
        <v>150</v>
      </c>
      <c r="O4803" s="836">
        <v>0.5</v>
      </c>
      <c r="P4803" s="835">
        <v>4857</v>
      </c>
      <c r="Q4803" s="837">
        <v>1</v>
      </c>
      <c r="R4803" s="832">
        <v>150</v>
      </c>
      <c r="S4803" s="837">
        <v>1</v>
      </c>
      <c r="T4803" s="836">
        <v>0.5</v>
      </c>
      <c r="U4803" s="838">
        <v>1</v>
      </c>
    </row>
    <row r="4804" spans="1:21" ht="14.4" customHeight="1" x14ac:dyDescent="0.3">
      <c r="A4804" s="831">
        <v>10</v>
      </c>
      <c r="B4804" s="832" t="s">
        <v>2982</v>
      </c>
      <c r="C4804" s="832" t="s">
        <v>3005</v>
      </c>
      <c r="D4804" s="833" t="s">
        <v>6905</v>
      </c>
      <c r="E4804" s="834" t="s">
        <v>3076</v>
      </c>
      <c r="F4804" s="832" t="s">
        <v>2984</v>
      </c>
      <c r="G4804" s="832" t="s">
        <v>3383</v>
      </c>
      <c r="H4804" s="832" t="s">
        <v>689</v>
      </c>
      <c r="I4804" s="832" t="s">
        <v>2861</v>
      </c>
      <c r="J4804" s="832" t="s">
        <v>2057</v>
      </c>
      <c r="K4804" s="832" t="s">
        <v>1552</v>
      </c>
      <c r="L4804" s="835">
        <v>129.51</v>
      </c>
      <c r="M4804" s="835">
        <v>2719.71</v>
      </c>
      <c r="N4804" s="832">
        <v>21</v>
      </c>
      <c r="O4804" s="836">
        <v>1.5</v>
      </c>
      <c r="P4804" s="835">
        <v>2719.71</v>
      </c>
      <c r="Q4804" s="837">
        <v>1</v>
      </c>
      <c r="R4804" s="832">
        <v>21</v>
      </c>
      <c r="S4804" s="837">
        <v>1</v>
      </c>
      <c r="T4804" s="836">
        <v>1.5</v>
      </c>
      <c r="U4804" s="838">
        <v>1</v>
      </c>
    </row>
    <row r="4805" spans="1:21" ht="14.4" customHeight="1" x14ac:dyDescent="0.3">
      <c r="A4805" s="831">
        <v>10</v>
      </c>
      <c r="B4805" s="832" t="s">
        <v>2982</v>
      </c>
      <c r="C4805" s="832" t="s">
        <v>3005</v>
      </c>
      <c r="D4805" s="833" t="s">
        <v>6905</v>
      </c>
      <c r="E4805" s="834" t="s">
        <v>3076</v>
      </c>
      <c r="F4805" s="832" t="s">
        <v>2984</v>
      </c>
      <c r="G4805" s="832" t="s">
        <v>3383</v>
      </c>
      <c r="H4805" s="832" t="s">
        <v>689</v>
      </c>
      <c r="I4805" s="832" t="s">
        <v>2862</v>
      </c>
      <c r="J4805" s="832" t="s">
        <v>2863</v>
      </c>
      <c r="K4805" s="832" t="s">
        <v>1552</v>
      </c>
      <c r="L4805" s="835">
        <v>127.34</v>
      </c>
      <c r="M4805" s="835">
        <v>764.04000000000008</v>
      </c>
      <c r="N4805" s="832">
        <v>6</v>
      </c>
      <c r="O4805" s="836">
        <v>1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10</v>
      </c>
      <c r="B4806" s="832" t="s">
        <v>2982</v>
      </c>
      <c r="C4806" s="832" t="s">
        <v>3005</v>
      </c>
      <c r="D4806" s="833" t="s">
        <v>6905</v>
      </c>
      <c r="E4806" s="834" t="s">
        <v>3076</v>
      </c>
      <c r="F4806" s="832" t="s">
        <v>2984</v>
      </c>
      <c r="G4806" s="832" t="s">
        <v>3383</v>
      </c>
      <c r="H4806" s="832" t="s">
        <v>689</v>
      </c>
      <c r="I4806" s="832" t="s">
        <v>2864</v>
      </c>
      <c r="J4806" s="832" t="s">
        <v>2061</v>
      </c>
      <c r="K4806" s="832" t="s">
        <v>1546</v>
      </c>
      <c r="L4806" s="835">
        <v>32.380000000000003</v>
      </c>
      <c r="M4806" s="835">
        <v>7253.1200000000008</v>
      </c>
      <c r="N4806" s="832">
        <v>224</v>
      </c>
      <c r="O4806" s="836">
        <v>3.5</v>
      </c>
      <c r="P4806" s="835">
        <v>5828.4000000000005</v>
      </c>
      <c r="Q4806" s="837">
        <v>0.8035714285714286</v>
      </c>
      <c r="R4806" s="832">
        <v>180</v>
      </c>
      <c r="S4806" s="837">
        <v>0.8035714285714286</v>
      </c>
      <c r="T4806" s="836">
        <v>2</v>
      </c>
      <c r="U4806" s="838">
        <v>0.5714285714285714</v>
      </c>
    </row>
    <row r="4807" spans="1:21" ht="14.4" customHeight="1" x14ac:dyDescent="0.3">
      <c r="A4807" s="831">
        <v>10</v>
      </c>
      <c r="B4807" s="832" t="s">
        <v>2982</v>
      </c>
      <c r="C4807" s="832" t="s">
        <v>3005</v>
      </c>
      <c r="D4807" s="833" t="s">
        <v>6905</v>
      </c>
      <c r="E4807" s="834" t="s">
        <v>3076</v>
      </c>
      <c r="F4807" s="832" t="s">
        <v>2984</v>
      </c>
      <c r="G4807" s="832" t="s">
        <v>3383</v>
      </c>
      <c r="H4807" s="832" t="s">
        <v>630</v>
      </c>
      <c r="I4807" s="832" t="s">
        <v>3863</v>
      </c>
      <c r="J4807" s="832" t="s">
        <v>1283</v>
      </c>
      <c r="K4807" s="832" t="s">
        <v>2300</v>
      </c>
      <c r="L4807" s="835">
        <v>782.33</v>
      </c>
      <c r="M4807" s="835">
        <v>4693.9800000000005</v>
      </c>
      <c r="N4807" s="832">
        <v>6</v>
      </c>
      <c r="O4807" s="836">
        <v>2.5</v>
      </c>
      <c r="P4807" s="835">
        <v>1564.66</v>
      </c>
      <c r="Q4807" s="837">
        <v>0.33333333333333331</v>
      </c>
      <c r="R4807" s="832">
        <v>2</v>
      </c>
      <c r="S4807" s="837">
        <v>0.33333333333333331</v>
      </c>
      <c r="T4807" s="836">
        <v>2</v>
      </c>
      <c r="U4807" s="838">
        <v>0.8</v>
      </c>
    </row>
    <row r="4808" spans="1:21" ht="14.4" customHeight="1" x14ac:dyDescent="0.3">
      <c r="A4808" s="831">
        <v>10</v>
      </c>
      <c r="B4808" s="832" t="s">
        <v>2982</v>
      </c>
      <c r="C4808" s="832" t="s">
        <v>3005</v>
      </c>
      <c r="D4808" s="833" t="s">
        <v>6905</v>
      </c>
      <c r="E4808" s="834" t="s">
        <v>3076</v>
      </c>
      <c r="F4808" s="832" t="s">
        <v>2984</v>
      </c>
      <c r="G4808" s="832" t="s">
        <v>3383</v>
      </c>
      <c r="H4808" s="832" t="s">
        <v>689</v>
      </c>
      <c r="I4808" s="832" t="s">
        <v>2743</v>
      </c>
      <c r="J4808" s="832" t="s">
        <v>1555</v>
      </c>
      <c r="K4808" s="832" t="s">
        <v>1552</v>
      </c>
      <c r="L4808" s="835">
        <v>129.51</v>
      </c>
      <c r="M4808" s="835">
        <v>1424.61</v>
      </c>
      <c r="N4808" s="832">
        <v>11</v>
      </c>
      <c r="O4808" s="836">
        <v>1.5</v>
      </c>
      <c r="P4808" s="835">
        <v>647.54999999999995</v>
      </c>
      <c r="Q4808" s="837">
        <v>0.45454545454545453</v>
      </c>
      <c r="R4808" s="832">
        <v>5</v>
      </c>
      <c r="S4808" s="837">
        <v>0.45454545454545453</v>
      </c>
      <c r="T4808" s="836">
        <v>0.5</v>
      </c>
      <c r="U4808" s="838">
        <v>0.33333333333333331</v>
      </c>
    </row>
    <row r="4809" spans="1:21" ht="14.4" customHeight="1" x14ac:dyDescent="0.3">
      <c r="A4809" s="831">
        <v>10</v>
      </c>
      <c r="B4809" s="832" t="s">
        <v>2982</v>
      </c>
      <c r="C4809" s="832" t="s">
        <v>3005</v>
      </c>
      <c r="D4809" s="833" t="s">
        <v>6905</v>
      </c>
      <c r="E4809" s="834" t="s">
        <v>3076</v>
      </c>
      <c r="F4809" s="832" t="s">
        <v>2984</v>
      </c>
      <c r="G4809" s="832" t="s">
        <v>3383</v>
      </c>
      <c r="H4809" s="832" t="s">
        <v>630</v>
      </c>
      <c r="I4809" s="832" t="s">
        <v>4800</v>
      </c>
      <c r="J4809" s="832" t="s">
        <v>997</v>
      </c>
      <c r="K4809" s="832" t="s">
        <v>998</v>
      </c>
      <c r="L4809" s="835">
        <v>97.3</v>
      </c>
      <c r="M4809" s="835">
        <v>62953.1</v>
      </c>
      <c r="N4809" s="832">
        <v>647</v>
      </c>
      <c r="O4809" s="836">
        <v>4.5</v>
      </c>
      <c r="P4809" s="835">
        <v>44271.5</v>
      </c>
      <c r="Q4809" s="837">
        <v>0.7032457496136012</v>
      </c>
      <c r="R4809" s="832">
        <v>455</v>
      </c>
      <c r="S4809" s="837">
        <v>0.7032457496136012</v>
      </c>
      <c r="T4809" s="836">
        <v>2.5</v>
      </c>
      <c r="U4809" s="838">
        <v>0.55555555555555558</v>
      </c>
    </row>
    <row r="4810" spans="1:21" ht="14.4" customHeight="1" x14ac:dyDescent="0.3">
      <c r="A4810" s="831">
        <v>10</v>
      </c>
      <c r="B4810" s="832" t="s">
        <v>2982</v>
      </c>
      <c r="C4810" s="832" t="s">
        <v>3005</v>
      </c>
      <c r="D4810" s="833" t="s">
        <v>6905</v>
      </c>
      <c r="E4810" s="834" t="s">
        <v>3076</v>
      </c>
      <c r="F4810" s="832" t="s">
        <v>2984</v>
      </c>
      <c r="G4810" s="832" t="s">
        <v>3383</v>
      </c>
      <c r="H4810" s="832" t="s">
        <v>689</v>
      </c>
      <c r="I4810" s="832" t="s">
        <v>6310</v>
      </c>
      <c r="J4810" s="832" t="s">
        <v>2060</v>
      </c>
      <c r="K4810" s="832" t="s">
        <v>1546</v>
      </c>
      <c r="L4810" s="835">
        <v>32.99</v>
      </c>
      <c r="M4810" s="835">
        <v>3628.9</v>
      </c>
      <c r="N4810" s="832">
        <v>110</v>
      </c>
      <c r="O4810" s="836">
        <v>1</v>
      </c>
      <c r="P4810" s="835">
        <v>3628.9</v>
      </c>
      <c r="Q4810" s="837">
        <v>1</v>
      </c>
      <c r="R4810" s="832">
        <v>110</v>
      </c>
      <c r="S4810" s="837">
        <v>1</v>
      </c>
      <c r="T4810" s="836">
        <v>1</v>
      </c>
      <c r="U4810" s="838">
        <v>1</v>
      </c>
    </row>
    <row r="4811" spans="1:21" ht="14.4" customHeight="1" x14ac:dyDescent="0.3">
      <c r="A4811" s="831">
        <v>10</v>
      </c>
      <c r="B4811" s="832" t="s">
        <v>2982</v>
      </c>
      <c r="C4811" s="832" t="s">
        <v>3005</v>
      </c>
      <c r="D4811" s="833" t="s">
        <v>6905</v>
      </c>
      <c r="E4811" s="834" t="s">
        <v>3076</v>
      </c>
      <c r="F4811" s="832" t="s">
        <v>2984</v>
      </c>
      <c r="G4811" s="832" t="s">
        <v>3383</v>
      </c>
      <c r="H4811" s="832" t="s">
        <v>630</v>
      </c>
      <c r="I4811" s="832" t="s">
        <v>6247</v>
      </c>
      <c r="J4811" s="832" t="s">
        <v>6248</v>
      </c>
      <c r="K4811" s="832" t="s">
        <v>1281</v>
      </c>
      <c r="L4811" s="835">
        <v>238.89</v>
      </c>
      <c r="M4811" s="835">
        <v>1194.4499999999998</v>
      </c>
      <c r="N4811" s="832">
        <v>5</v>
      </c>
      <c r="O4811" s="836">
        <v>1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10</v>
      </c>
      <c r="B4812" s="832" t="s">
        <v>2982</v>
      </c>
      <c r="C4812" s="832" t="s">
        <v>3005</v>
      </c>
      <c r="D4812" s="833" t="s">
        <v>6905</v>
      </c>
      <c r="E4812" s="834" t="s">
        <v>3076</v>
      </c>
      <c r="F4812" s="832" t="s">
        <v>2984</v>
      </c>
      <c r="G4812" s="832" t="s">
        <v>3383</v>
      </c>
      <c r="H4812" s="832" t="s">
        <v>630</v>
      </c>
      <c r="I4812" s="832" t="s">
        <v>2736</v>
      </c>
      <c r="J4812" s="832" t="s">
        <v>1550</v>
      </c>
      <c r="K4812" s="832" t="s">
        <v>972</v>
      </c>
      <c r="L4812" s="835">
        <v>211.39</v>
      </c>
      <c r="M4812" s="835">
        <v>1056.9499999999998</v>
      </c>
      <c r="N4812" s="832">
        <v>5</v>
      </c>
      <c r="O4812" s="836">
        <v>1.5</v>
      </c>
      <c r="P4812" s="835">
        <v>1056.9499999999998</v>
      </c>
      <c r="Q4812" s="837">
        <v>1</v>
      </c>
      <c r="R4812" s="832">
        <v>5</v>
      </c>
      <c r="S4812" s="837">
        <v>1</v>
      </c>
      <c r="T4812" s="836">
        <v>1.5</v>
      </c>
      <c r="U4812" s="838">
        <v>1</v>
      </c>
    </row>
    <row r="4813" spans="1:21" ht="14.4" customHeight="1" x14ac:dyDescent="0.3">
      <c r="A4813" s="831">
        <v>10</v>
      </c>
      <c r="B4813" s="832" t="s">
        <v>2982</v>
      </c>
      <c r="C4813" s="832" t="s">
        <v>3005</v>
      </c>
      <c r="D4813" s="833" t="s">
        <v>6905</v>
      </c>
      <c r="E4813" s="834" t="s">
        <v>3076</v>
      </c>
      <c r="F4813" s="832" t="s">
        <v>2984</v>
      </c>
      <c r="G4813" s="832" t="s">
        <v>3383</v>
      </c>
      <c r="H4813" s="832" t="s">
        <v>689</v>
      </c>
      <c r="I4813" s="832" t="s">
        <v>6311</v>
      </c>
      <c r="J4813" s="832" t="s">
        <v>6309</v>
      </c>
      <c r="K4813" s="832" t="s">
        <v>1546</v>
      </c>
      <c r="L4813" s="835">
        <v>33.090000000000003</v>
      </c>
      <c r="M4813" s="835">
        <v>661.80000000000007</v>
      </c>
      <c r="N4813" s="832">
        <v>20</v>
      </c>
      <c r="O4813" s="836">
        <v>0.5</v>
      </c>
      <c r="P4813" s="835">
        <v>661.80000000000007</v>
      </c>
      <c r="Q4813" s="837">
        <v>1</v>
      </c>
      <c r="R4813" s="832">
        <v>20</v>
      </c>
      <c r="S4813" s="837">
        <v>1</v>
      </c>
      <c r="T4813" s="836">
        <v>0.5</v>
      </c>
      <c r="U4813" s="838">
        <v>1</v>
      </c>
    </row>
    <row r="4814" spans="1:21" ht="14.4" customHeight="1" x14ac:dyDescent="0.3">
      <c r="A4814" s="831">
        <v>10</v>
      </c>
      <c r="B4814" s="832" t="s">
        <v>2982</v>
      </c>
      <c r="C4814" s="832" t="s">
        <v>3005</v>
      </c>
      <c r="D4814" s="833" t="s">
        <v>6905</v>
      </c>
      <c r="E4814" s="834" t="s">
        <v>3076</v>
      </c>
      <c r="F4814" s="832" t="s">
        <v>2984</v>
      </c>
      <c r="G4814" s="832" t="s">
        <v>3383</v>
      </c>
      <c r="H4814" s="832" t="s">
        <v>630</v>
      </c>
      <c r="I4814" s="832" t="s">
        <v>6312</v>
      </c>
      <c r="J4814" s="832" t="s">
        <v>6313</v>
      </c>
      <c r="K4814" s="832" t="s">
        <v>1281</v>
      </c>
      <c r="L4814" s="835">
        <v>238.89</v>
      </c>
      <c r="M4814" s="835">
        <v>238.89</v>
      </c>
      <c r="N4814" s="832">
        <v>1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10</v>
      </c>
      <c r="B4815" s="832" t="s">
        <v>2982</v>
      </c>
      <c r="C4815" s="832" t="s">
        <v>3005</v>
      </c>
      <c r="D4815" s="833" t="s">
        <v>6905</v>
      </c>
      <c r="E4815" s="834" t="s">
        <v>3076</v>
      </c>
      <c r="F4815" s="832" t="s">
        <v>2984</v>
      </c>
      <c r="G4815" s="832" t="s">
        <v>3383</v>
      </c>
      <c r="H4815" s="832" t="s">
        <v>630</v>
      </c>
      <c r="I4815" s="832" t="s">
        <v>4967</v>
      </c>
      <c r="J4815" s="832" t="s">
        <v>1560</v>
      </c>
      <c r="K4815" s="832" t="s">
        <v>1561</v>
      </c>
      <c r="L4815" s="835">
        <v>842.51</v>
      </c>
      <c r="M4815" s="835">
        <v>12637.650000000001</v>
      </c>
      <c r="N4815" s="832">
        <v>15</v>
      </c>
      <c r="O4815" s="836">
        <v>2</v>
      </c>
      <c r="P4815" s="835">
        <v>12637.650000000001</v>
      </c>
      <c r="Q4815" s="837">
        <v>1</v>
      </c>
      <c r="R4815" s="832">
        <v>15</v>
      </c>
      <c r="S4815" s="837">
        <v>1</v>
      </c>
      <c r="T4815" s="836">
        <v>2</v>
      </c>
      <c r="U4815" s="838">
        <v>1</v>
      </c>
    </row>
    <row r="4816" spans="1:21" ht="14.4" customHeight="1" x14ac:dyDescent="0.3">
      <c r="A4816" s="831">
        <v>10</v>
      </c>
      <c r="B4816" s="832" t="s">
        <v>2982</v>
      </c>
      <c r="C4816" s="832" t="s">
        <v>3005</v>
      </c>
      <c r="D4816" s="833" t="s">
        <v>6905</v>
      </c>
      <c r="E4816" s="834" t="s">
        <v>3076</v>
      </c>
      <c r="F4816" s="832" t="s">
        <v>2984</v>
      </c>
      <c r="G4816" s="832" t="s">
        <v>3383</v>
      </c>
      <c r="H4816" s="832" t="s">
        <v>689</v>
      </c>
      <c r="I4816" s="832" t="s">
        <v>6314</v>
      </c>
      <c r="J4816" s="832" t="s">
        <v>1559</v>
      </c>
      <c r="K4816" s="832" t="s">
        <v>1546</v>
      </c>
      <c r="L4816" s="835">
        <v>39.61</v>
      </c>
      <c r="M4816" s="835">
        <v>594.15</v>
      </c>
      <c r="N4816" s="832">
        <v>15</v>
      </c>
      <c r="O4816" s="836">
        <v>1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10</v>
      </c>
      <c r="B4817" s="832" t="s">
        <v>2982</v>
      </c>
      <c r="C4817" s="832" t="s">
        <v>3005</v>
      </c>
      <c r="D4817" s="833" t="s">
        <v>6905</v>
      </c>
      <c r="E4817" s="834" t="s">
        <v>3076</v>
      </c>
      <c r="F4817" s="832" t="s">
        <v>2984</v>
      </c>
      <c r="G4817" s="832" t="s">
        <v>3383</v>
      </c>
      <c r="H4817" s="832" t="s">
        <v>689</v>
      </c>
      <c r="I4817" s="832" t="s">
        <v>2741</v>
      </c>
      <c r="J4817" s="832" t="s">
        <v>1558</v>
      </c>
      <c r="K4817" s="832" t="s">
        <v>1281</v>
      </c>
      <c r="L4817" s="835">
        <v>158.4</v>
      </c>
      <c r="M4817" s="835">
        <v>4435.2</v>
      </c>
      <c r="N4817" s="832">
        <v>28</v>
      </c>
      <c r="O4817" s="836">
        <v>2</v>
      </c>
      <c r="P4817" s="835">
        <v>4276.8</v>
      </c>
      <c r="Q4817" s="837">
        <v>0.96428571428571441</v>
      </c>
      <c r="R4817" s="832">
        <v>27</v>
      </c>
      <c r="S4817" s="837">
        <v>0.9642857142857143</v>
      </c>
      <c r="T4817" s="836">
        <v>1.5</v>
      </c>
      <c r="U4817" s="838">
        <v>0.75</v>
      </c>
    </row>
    <row r="4818" spans="1:21" ht="14.4" customHeight="1" x14ac:dyDescent="0.3">
      <c r="A4818" s="831">
        <v>10</v>
      </c>
      <c r="B4818" s="832" t="s">
        <v>2982</v>
      </c>
      <c r="C4818" s="832" t="s">
        <v>3005</v>
      </c>
      <c r="D4818" s="833" t="s">
        <v>6905</v>
      </c>
      <c r="E4818" s="834" t="s">
        <v>3076</v>
      </c>
      <c r="F4818" s="832" t="s">
        <v>2984</v>
      </c>
      <c r="G4818" s="832" t="s">
        <v>3383</v>
      </c>
      <c r="H4818" s="832" t="s">
        <v>630</v>
      </c>
      <c r="I4818" s="832" t="s">
        <v>3939</v>
      </c>
      <c r="J4818" s="832" t="s">
        <v>967</v>
      </c>
      <c r="K4818" s="832" t="s">
        <v>968</v>
      </c>
      <c r="L4818" s="835">
        <v>1369.01</v>
      </c>
      <c r="M4818" s="835">
        <v>41070.300000000003</v>
      </c>
      <c r="N4818" s="832">
        <v>30</v>
      </c>
      <c r="O4818" s="836">
        <v>3</v>
      </c>
      <c r="P4818" s="835">
        <v>41070.300000000003</v>
      </c>
      <c r="Q4818" s="837">
        <v>1</v>
      </c>
      <c r="R4818" s="832">
        <v>30</v>
      </c>
      <c r="S4818" s="837">
        <v>1</v>
      </c>
      <c r="T4818" s="836">
        <v>3</v>
      </c>
      <c r="U4818" s="838">
        <v>1</v>
      </c>
    </row>
    <row r="4819" spans="1:21" ht="14.4" customHeight="1" x14ac:dyDescent="0.3">
      <c r="A4819" s="831">
        <v>10</v>
      </c>
      <c r="B4819" s="832" t="s">
        <v>2982</v>
      </c>
      <c r="C4819" s="832" t="s">
        <v>3005</v>
      </c>
      <c r="D4819" s="833" t="s">
        <v>6905</v>
      </c>
      <c r="E4819" s="834" t="s">
        <v>3076</v>
      </c>
      <c r="F4819" s="832" t="s">
        <v>2984</v>
      </c>
      <c r="G4819" s="832" t="s">
        <v>3383</v>
      </c>
      <c r="H4819" s="832" t="s">
        <v>689</v>
      </c>
      <c r="I4819" s="832" t="s">
        <v>6256</v>
      </c>
      <c r="J4819" s="832" t="s">
        <v>1284</v>
      </c>
      <c r="K4819" s="832" t="s">
        <v>1546</v>
      </c>
      <c r="L4819" s="835">
        <v>32.380000000000003</v>
      </c>
      <c r="M4819" s="835">
        <v>8515.94</v>
      </c>
      <c r="N4819" s="832">
        <v>263</v>
      </c>
      <c r="O4819" s="836">
        <v>5</v>
      </c>
      <c r="P4819" s="835">
        <v>7868.3400000000011</v>
      </c>
      <c r="Q4819" s="837">
        <v>0.92395437262357416</v>
      </c>
      <c r="R4819" s="832">
        <v>243</v>
      </c>
      <c r="S4819" s="837">
        <v>0.92395437262357416</v>
      </c>
      <c r="T4819" s="836">
        <v>4.5</v>
      </c>
      <c r="U4819" s="838">
        <v>0.9</v>
      </c>
    </row>
    <row r="4820" spans="1:21" ht="14.4" customHeight="1" x14ac:dyDescent="0.3">
      <c r="A4820" s="831">
        <v>10</v>
      </c>
      <c r="B4820" s="832" t="s">
        <v>2982</v>
      </c>
      <c r="C4820" s="832" t="s">
        <v>3005</v>
      </c>
      <c r="D4820" s="833" t="s">
        <v>6905</v>
      </c>
      <c r="E4820" s="834" t="s">
        <v>3076</v>
      </c>
      <c r="F4820" s="832" t="s">
        <v>2984</v>
      </c>
      <c r="G4820" s="832" t="s">
        <v>3383</v>
      </c>
      <c r="H4820" s="832" t="s">
        <v>689</v>
      </c>
      <c r="I4820" s="832" t="s">
        <v>6315</v>
      </c>
      <c r="J4820" s="832" t="s">
        <v>6316</v>
      </c>
      <c r="K4820" s="832" t="s">
        <v>1546</v>
      </c>
      <c r="L4820" s="835">
        <v>33.090000000000003</v>
      </c>
      <c r="M4820" s="835">
        <v>330.90000000000003</v>
      </c>
      <c r="N4820" s="832">
        <v>10</v>
      </c>
      <c r="O4820" s="836">
        <v>0.5</v>
      </c>
      <c r="P4820" s="835">
        <v>330.90000000000003</v>
      </c>
      <c r="Q4820" s="837">
        <v>1</v>
      </c>
      <c r="R4820" s="832">
        <v>10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10</v>
      </c>
      <c r="B4821" s="832" t="s">
        <v>2982</v>
      </c>
      <c r="C4821" s="832" t="s">
        <v>3005</v>
      </c>
      <c r="D4821" s="833" t="s">
        <v>6905</v>
      </c>
      <c r="E4821" s="834" t="s">
        <v>3076</v>
      </c>
      <c r="F4821" s="832" t="s">
        <v>2984</v>
      </c>
      <c r="G4821" s="832" t="s">
        <v>3383</v>
      </c>
      <c r="H4821" s="832" t="s">
        <v>630</v>
      </c>
      <c r="I4821" s="832" t="s">
        <v>6317</v>
      </c>
      <c r="J4821" s="832" t="s">
        <v>6318</v>
      </c>
      <c r="K4821" s="832" t="s">
        <v>998</v>
      </c>
      <c r="L4821" s="835">
        <v>183.45</v>
      </c>
      <c r="M4821" s="835">
        <v>4586.25</v>
      </c>
      <c r="N4821" s="832">
        <v>25</v>
      </c>
      <c r="O4821" s="836">
        <v>1</v>
      </c>
      <c r="P4821" s="835">
        <v>4586.25</v>
      </c>
      <c r="Q4821" s="837">
        <v>1</v>
      </c>
      <c r="R4821" s="832">
        <v>25</v>
      </c>
      <c r="S4821" s="837">
        <v>1</v>
      </c>
      <c r="T4821" s="836">
        <v>1</v>
      </c>
      <c r="U4821" s="838">
        <v>1</v>
      </c>
    </row>
    <row r="4822" spans="1:21" ht="14.4" customHeight="1" x14ac:dyDescent="0.3">
      <c r="A4822" s="831">
        <v>10</v>
      </c>
      <c r="B4822" s="832" t="s">
        <v>2982</v>
      </c>
      <c r="C4822" s="832" t="s">
        <v>3005</v>
      </c>
      <c r="D4822" s="833" t="s">
        <v>6905</v>
      </c>
      <c r="E4822" s="834" t="s">
        <v>3076</v>
      </c>
      <c r="F4822" s="832" t="s">
        <v>2984</v>
      </c>
      <c r="G4822" s="832" t="s">
        <v>3383</v>
      </c>
      <c r="H4822" s="832" t="s">
        <v>689</v>
      </c>
      <c r="I4822" s="832" t="s">
        <v>6319</v>
      </c>
      <c r="J4822" s="832" t="s">
        <v>1558</v>
      </c>
      <c r="K4822" s="832" t="s">
        <v>1546</v>
      </c>
      <c r="L4822" s="835">
        <v>39.61</v>
      </c>
      <c r="M4822" s="835">
        <v>3010.36</v>
      </c>
      <c r="N4822" s="832">
        <v>76</v>
      </c>
      <c r="O4822" s="836">
        <v>3</v>
      </c>
      <c r="P4822" s="835">
        <v>1742.8400000000001</v>
      </c>
      <c r="Q4822" s="837">
        <v>0.57894736842105265</v>
      </c>
      <c r="R4822" s="832">
        <v>44</v>
      </c>
      <c r="S4822" s="837">
        <v>0.57894736842105265</v>
      </c>
      <c r="T4822" s="836">
        <v>1.5</v>
      </c>
      <c r="U4822" s="838">
        <v>0.5</v>
      </c>
    </row>
    <row r="4823" spans="1:21" ht="14.4" customHeight="1" x14ac:dyDescent="0.3">
      <c r="A4823" s="831">
        <v>10</v>
      </c>
      <c r="B4823" s="832" t="s">
        <v>2982</v>
      </c>
      <c r="C4823" s="832" t="s">
        <v>3005</v>
      </c>
      <c r="D4823" s="833" t="s">
        <v>6905</v>
      </c>
      <c r="E4823" s="834" t="s">
        <v>3076</v>
      </c>
      <c r="F4823" s="832" t="s">
        <v>2984</v>
      </c>
      <c r="G4823" s="832" t="s">
        <v>3383</v>
      </c>
      <c r="H4823" s="832" t="s">
        <v>630</v>
      </c>
      <c r="I4823" s="832" t="s">
        <v>6261</v>
      </c>
      <c r="J4823" s="832" t="s">
        <v>6262</v>
      </c>
      <c r="K4823" s="832" t="s">
        <v>6263</v>
      </c>
      <c r="L4823" s="835">
        <v>875.35</v>
      </c>
      <c r="M4823" s="835">
        <v>4376.75</v>
      </c>
      <c r="N4823" s="832">
        <v>5</v>
      </c>
      <c r="O4823" s="836">
        <v>1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10</v>
      </c>
      <c r="B4824" s="832" t="s">
        <v>2982</v>
      </c>
      <c r="C4824" s="832" t="s">
        <v>3005</v>
      </c>
      <c r="D4824" s="833" t="s">
        <v>6905</v>
      </c>
      <c r="E4824" s="834" t="s">
        <v>3076</v>
      </c>
      <c r="F4824" s="832" t="s">
        <v>2984</v>
      </c>
      <c r="G4824" s="832" t="s">
        <v>3383</v>
      </c>
      <c r="H4824" s="832" t="s">
        <v>630</v>
      </c>
      <c r="I4824" s="832" t="s">
        <v>6264</v>
      </c>
      <c r="J4824" s="832" t="s">
        <v>6265</v>
      </c>
      <c r="K4824" s="832" t="s">
        <v>1281</v>
      </c>
      <c r="L4824" s="835">
        <v>172.67</v>
      </c>
      <c r="M4824" s="835">
        <v>1208.6899999999998</v>
      </c>
      <c r="N4824" s="832">
        <v>7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10</v>
      </c>
      <c r="B4825" s="832" t="s">
        <v>2982</v>
      </c>
      <c r="C4825" s="832" t="s">
        <v>3005</v>
      </c>
      <c r="D4825" s="833" t="s">
        <v>6905</v>
      </c>
      <c r="E4825" s="834" t="s">
        <v>3076</v>
      </c>
      <c r="F4825" s="832" t="s">
        <v>2984</v>
      </c>
      <c r="G4825" s="832" t="s">
        <v>3383</v>
      </c>
      <c r="H4825" s="832" t="s">
        <v>630</v>
      </c>
      <c r="I4825" s="832" t="s">
        <v>6320</v>
      </c>
      <c r="J4825" s="832" t="s">
        <v>6265</v>
      </c>
      <c r="K4825" s="832" t="s">
        <v>1546</v>
      </c>
      <c r="L4825" s="835">
        <v>43.17</v>
      </c>
      <c r="M4825" s="835">
        <v>215.85000000000002</v>
      </c>
      <c r="N4825" s="832">
        <v>5</v>
      </c>
      <c r="O4825" s="836">
        <v>0.5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10</v>
      </c>
      <c r="B4826" s="832" t="s">
        <v>2982</v>
      </c>
      <c r="C4826" s="832" t="s">
        <v>3005</v>
      </c>
      <c r="D4826" s="833" t="s">
        <v>6905</v>
      </c>
      <c r="E4826" s="834" t="s">
        <v>3076</v>
      </c>
      <c r="F4826" s="832" t="s">
        <v>2984</v>
      </c>
      <c r="G4826" s="832" t="s">
        <v>3383</v>
      </c>
      <c r="H4826" s="832" t="s">
        <v>689</v>
      </c>
      <c r="I4826" s="832" t="s">
        <v>2860</v>
      </c>
      <c r="J4826" s="832" t="s">
        <v>2060</v>
      </c>
      <c r="K4826" s="832" t="s">
        <v>1281</v>
      </c>
      <c r="L4826" s="835">
        <v>131.93</v>
      </c>
      <c r="M4826" s="835">
        <v>395.79</v>
      </c>
      <c r="N4826" s="832">
        <v>3</v>
      </c>
      <c r="O4826" s="836">
        <v>1</v>
      </c>
      <c r="P4826" s="835">
        <v>395.79</v>
      </c>
      <c r="Q4826" s="837">
        <v>1</v>
      </c>
      <c r="R4826" s="832">
        <v>3</v>
      </c>
      <c r="S4826" s="837">
        <v>1</v>
      </c>
      <c r="T4826" s="836">
        <v>1</v>
      </c>
      <c r="U4826" s="838">
        <v>1</v>
      </c>
    </row>
    <row r="4827" spans="1:21" ht="14.4" customHeight="1" x14ac:dyDescent="0.3">
      <c r="A4827" s="831">
        <v>10</v>
      </c>
      <c r="B4827" s="832" t="s">
        <v>2982</v>
      </c>
      <c r="C4827" s="832" t="s">
        <v>3005</v>
      </c>
      <c r="D4827" s="833" t="s">
        <v>6905</v>
      </c>
      <c r="E4827" s="834" t="s">
        <v>3076</v>
      </c>
      <c r="F4827" s="832" t="s">
        <v>2984</v>
      </c>
      <c r="G4827" s="832" t="s">
        <v>3383</v>
      </c>
      <c r="H4827" s="832" t="s">
        <v>630</v>
      </c>
      <c r="I4827" s="832" t="s">
        <v>6321</v>
      </c>
      <c r="J4827" s="832" t="s">
        <v>6322</v>
      </c>
      <c r="K4827" s="832" t="s">
        <v>2740</v>
      </c>
      <c r="L4827" s="835">
        <v>101.76</v>
      </c>
      <c r="M4827" s="835">
        <v>101.76</v>
      </c>
      <c r="N4827" s="832">
        <v>1</v>
      </c>
      <c r="O4827" s="836">
        <v>1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10</v>
      </c>
      <c r="B4828" s="832" t="s">
        <v>2982</v>
      </c>
      <c r="C4828" s="832" t="s">
        <v>3005</v>
      </c>
      <c r="D4828" s="833" t="s">
        <v>6905</v>
      </c>
      <c r="E4828" s="834" t="s">
        <v>3076</v>
      </c>
      <c r="F4828" s="832" t="s">
        <v>2984</v>
      </c>
      <c r="G4828" s="832" t="s">
        <v>3383</v>
      </c>
      <c r="H4828" s="832" t="s">
        <v>630</v>
      </c>
      <c r="I4828" s="832" t="s">
        <v>6323</v>
      </c>
      <c r="J4828" s="832" t="s">
        <v>6324</v>
      </c>
      <c r="K4828" s="832" t="s">
        <v>2740</v>
      </c>
      <c r="L4828" s="835">
        <v>143.59</v>
      </c>
      <c r="M4828" s="835">
        <v>1435.9</v>
      </c>
      <c r="N4828" s="832">
        <v>10</v>
      </c>
      <c r="O4828" s="836">
        <v>1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10</v>
      </c>
      <c r="B4829" s="832" t="s">
        <v>2982</v>
      </c>
      <c r="C4829" s="832" t="s">
        <v>3005</v>
      </c>
      <c r="D4829" s="833" t="s">
        <v>6905</v>
      </c>
      <c r="E4829" s="834" t="s">
        <v>3076</v>
      </c>
      <c r="F4829" s="832" t="s">
        <v>2984</v>
      </c>
      <c r="G4829" s="832" t="s">
        <v>3383</v>
      </c>
      <c r="H4829" s="832" t="s">
        <v>689</v>
      </c>
      <c r="I4829" s="832" t="s">
        <v>5102</v>
      </c>
      <c r="J4829" s="832" t="s">
        <v>5103</v>
      </c>
      <c r="K4829" s="832" t="s">
        <v>1281</v>
      </c>
      <c r="L4829" s="835">
        <v>131.93</v>
      </c>
      <c r="M4829" s="835">
        <v>131.93</v>
      </c>
      <c r="N4829" s="832">
        <v>1</v>
      </c>
      <c r="O4829" s="836">
        <v>0.5</v>
      </c>
      <c r="P4829" s="835">
        <v>131.93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10</v>
      </c>
      <c r="B4830" s="832" t="s">
        <v>2982</v>
      </c>
      <c r="C4830" s="832" t="s">
        <v>3005</v>
      </c>
      <c r="D4830" s="833" t="s">
        <v>6905</v>
      </c>
      <c r="E4830" s="834" t="s">
        <v>3076</v>
      </c>
      <c r="F4830" s="832" t="s">
        <v>2984</v>
      </c>
      <c r="G4830" s="832" t="s">
        <v>3383</v>
      </c>
      <c r="H4830" s="832" t="s">
        <v>630</v>
      </c>
      <c r="I4830" s="832" t="s">
        <v>6325</v>
      </c>
      <c r="J4830" s="832" t="s">
        <v>6326</v>
      </c>
      <c r="K4830" s="832" t="s">
        <v>1546</v>
      </c>
      <c r="L4830" s="835">
        <v>33.090000000000003</v>
      </c>
      <c r="M4830" s="835">
        <v>330.90000000000003</v>
      </c>
      <c r="N4830" s="832">
        <v>10</v>
      </c>
      <c r="O4830" s="836">
        <v>1</v>
      </c>
      <c r="P4830" s="835">
        <v>330.90000000000003</v>
      </c>
      <c r="Q4830" s="837">
        <v>1</v>
      </c>
      <c r="R4830" s="832">
        <v>10</v>
      </c>
      <c r="S4830" s="837">
        <v>1</v>
      </c>
      <c r="T4830" s="836">
        <v>1</v>
      </c>
      <c r="U4830" s="838">
        <v>1</v>
      </c>
    </row>
    <row r="4831" spans="1:21" ht="14.4" customHeight="1" x14ac:dyDescent="0.3">
      <c r="A4831" s="831">
        <v>10</v>
      </c>
      <c r="B4831" s="832" t="s">
        <v>2982</v>
      </c>
      <c r="C4831" s="832" t="s">
        <v>3005</v>
      </c>
      <c r="D4831" s="833" t="s">
        <v>6905</v>
      </c>
      <c r="E4831" s="834" t="s">
        <v>3076</v>
      </c>
      <c r="F4831" s="832" t="s">
        <v>2984</v>
      </c>
      <c r="G4831" s="832" t="s">
        <v>3383</v>
      </c>
      <c r="H4831" s="832" t="s">
        <v>630</v>
      </c>
      <c r="I4831" s="832" t="s">
        <v>6327</v>
      </c>
      <c r="J4831" s="832" t="s">
        <v>6253</v>
      </c>
      <c r="K4831" s="832" t="s">
        <v>1546</v>
      </c>
      <c r="L4831" s="835">
        <v>33.090000000000003</v>
      </c>
      <c r="M4831" s="835">
        <v>330.90000000000003</v>
      </c>
      <c r="N4831" s="832">
        <v>10</v>
      </c>
      <c r="O4831" s="836">
        <v>0.5</v>
      </c>
      <c r="P4831" s="835">
        <v>330.90000000000003</v>
      </c>
      <c r="Q4831" s="837">
        <v>1</v>
      </c>
      <c r="R4831" s="832">
        <v>10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10</v>
      </c>
      <c r="B4832" s="832" t="s">
        <v>2982</v>
      </c>
      <c r="C4832" s="832" t="s">
        <v>3005</v>
      </c>
      <c r="D4832" s="833" t="s">
        <v>6905</v>
      </c>
      <c r="E4832" s="834" t="s">
        <v>3076</v>
      </c>
      <c r="F4832" s="832" t="s">
        <v>2984</v>
      </c>
      <c r="G4832" s="832" t="s">
        <v>3383</v>
      </c>
      <c r="H4832" s="832" t="s">
        <v>689</v>
      </c>
      <c r="I4832" s="832" t="s">
        <v>2742</v>
      </c>
      <c r="J4832" s="832" t="s">
        <v>1559</v>
      </c>
      <c r="K4832" s="832" t="s">
        <v>1281</v>
      </c>
      <c r="L4832" s="835">
        <v>158.4</v>
      </c>
      <c r="M4832" s="835">
        <v>633.6</v>
      </c>
      <c r="N4832" s="832">
        <v>4</v>
      </c>
      <c r="O4832" s="836">
        <v>1</v>
      </c>
      <c r="P4832" s="835">
        <v>633.6</v>
      </c>
      <c r="Q4832" s="837">
        <v>1</v>
      </c>
      <c r="R4832" s="832">
        <v>4</v>
      </c>
      <c r="S4832" s="837">
        <v>1</v>
      </c>
      <c r="T4832" s="836">
        <v>1</v>
      </c>
      <c r="U4832" s="838">
        <v>1</v>
      </c>
    </row>
    <row r="4833" spans="1:21" ht="14.4" customHeight="1" x14ac:dyDescent="0.3">
      <c r="A4833" s="831">
        <v>10</v>
      </c>
      <c r="B4833" s="832" t="s">
        <v>2982</v>
      </c>
      <c r="C4833" s="832" t="s">
        <v>3005</v>
      </c>
      <c r="D4833" s="833" t="s">
        <v>6905</v>
      </c>
      <c r="E4833" s="834" t="s">
        <v>3076</v>
      </c>
      <c r="F4833" s="832" t="s">
        <v>2984</v>
      </c>
      <c r="G4833" s="832" t="s">
        <v>3383</v>
      </c>
      <c r="H4833" s="832" t="s">
        <v>630</v>
      </c>
      <c r="I4833" s="832" t="s">
        <v>6328</v>
      </c>
      <c r="J4833" s="832" t="s">
        <v>6329</v>
      </c>
      <c r="K4833" s="832" t="s">
        <v>1281</v>
      </c>
      <c r="L4833" s="835">
        <v>172.67</v>
      </c>
      <c r="M4833" s="835">
        <v>690.68</v>
      </c>
      <c r="N4833" s="832">
        <v>4</v>
      </c>
      <c r="O4833" s="836">
        <v>0.5</v>
      </c>
      <c r="P4833" s="835">
        <v>690.68</v>
      </c>
      <c r="Q4833" s="837">
        <v>1</v>
      </c>
      <c r="R4833" s="832">
        <v>4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10</v>
      </c>
      <c r="B4834" s="832" t="s">
        <v>2982</v>
      </c>
      <c r="C4834" s="832" t="s">
        <v>3005</v>
      </c>
      <c r="D4834" s="833" t="s">
        <v>6905</v>
      </c>
      <c r="E4834" s="834" t="s">
        <v>3076</v>
      </c>
      <c r="F4834" s="832" t="s">
        <v>2984</v>
      </c>
      <c r="G4834" s="832" t="s">
        <v>3383</v>
      </c>
      <c r="H4834" s="832" t="s">
        <v>689</v>
      </c>
      <c r="I4834" s="832" t="s">
        <v>2946</v>
      </c>
      <c r="J4834" s="832" t="s">
        <v>2299</v>
      </c>
      <c r="K4834" s="832" t="s">
        <v>2300</v>
      </c>
      <c r="L4834" s="835">
        <v>4741.62</v>
      </c>
      <c r="M4834" s="835">
        <v>23708.1</v>
      </c>
      <c r="N4834" s="832">
        <v>5</v>
      </c>
      <c r="O4834" s="836">
        <v>3</v>
      </c>
      <c r="P4834" s="835">
        <v>14224.86</v>
      </c>
      <c r="Q4834" s="837">
        <v>0.60000000000000009</v>
      </c>
      <c r="R4834" s="832">
        <v>3</v>
      </c>
      <c r="S4834" s="837">
        <v>0.6</v>
      </c>
      <c r="T4834" s="836">
        <v>2</v>
      </c>
      <c r="U4834" s="838">
        <v>0.66666666666666663</v>
      </c>
    </row>
    <row r="4835" spans="1:21" ht="14.4" customHeight="1" x14ac:dyDescent="0.3">
      <c r="A4835" s="831">
        <v>10</v>
      </c>
      <c r="B4835" s="832" t="s">
        <v>2982</v>
      </c>
      <c r="C4835" s="832" t="s">
        <v>3005</v>
      </c>
      <c r="D4835" s="833" t="s">
        <v>6905</v>
      </c>
      <c r="E4835" s="834" t="s">
        <v>3076</v>
      </c>
      <c r="F4835" s="832" t="s">
        <v>2984</v>
      </c>
      <c r="G4835" s="832" t="s">
        <v>3383</v>
      </c>
      <c r="H4835" s="832" t="s">
        <v>630</v>
      </c>
      <c r="I4835" s="832" t="s">
        <v>6330</v>
      </c>
      <c r="J4835" s="832" t="s">
        <v>6331</v>
      </c>
      <c r="K4835" s="832" t="s">
        <v>2740</v>
      </c>
      <c r="L4835" s="835">
        <v>143.59</v>
      </c>
      <c r="M4835" s="835">
        <v>574.36</v>
      </c>
      <c r="N4835" s="832">
        <v>4</v>
      </c>
      <c r="O4835" s="836">
        <v>0.5</v>
      </c>
      <c r="P4835" s="835">
        <v>574.36</v>
      </c>
      <c r="Q4835" s="837">
        <v>1</v>
      </c>
      <c r="R4835" s="832">
        <v>4</v>
      </c>
      <c r="S4835" s="837">
        <v>1</v>
      </c>
      <c r="T4835" s="836">
        <v>0.5</v>
      </c>
      <c r="U4835" s="838">
        <v>1</v>
      </c>
    </row>
    <row r="4836" spans="1:21" ht="14.4" customHeight="1" x14ac:dyDescent="0.3">
      <c r="A4836" s="831">
        <v>10</v>
      </c>
      <c r="B4836" s="832" t="s">
        <v>2982</v>
      </c>
      <c r="C4836" s="832" t="s">
        <v>3005</v>
      </c>
      <c r="D4836" s="833" t="s">
        <v>6905</v>
      </c>
      <c r="E4836" s="834" t="s">
        <v>3076</v>
      </c>
      <c r="F4836" s="832" t="s">
        <v>2984</v>
      </c>
      <c r="G4836" s="832" t="s">
        <v>3383</v>
      </c>
      <c r="H4836" s="832" t="s">
        <v>630</v>
      </c>
      <c r="I4836" s="832" t="s">
        <v>6332</v>
      </c>
      <c r="J4836" s="832" t="s">
        <v>6333</v>
      </c>
      <c r="K4836" s="832" t="s">
        <v>1281</v>
      </c>
      <c r="L4836" s="835">
        <v>0</v>
      </c>
      <c r="M4836" s="835">
        <v>0</v>
      </c>
      <c r="N4836" s="832">
        <v>3</v>
      </c>
      <c r="O4836" s="836">
        <v>0.5</v>
      </c>
      <c r="P4836" s="835">
        <v>0</v>
      </c>
      <c r="Q4836" s="837"/>
      <c r="R4836" s="832">
        <v>3</v>
      </c>
      <c r="S4836" s="837">
        <v>1</v>
      </c>
      <c r="T4836" s="836">
        <v>0.5</v>
      </c>
      <c r="U4836" s="838">
        <v>1</v>
      </c>
    </row>
    <row r="4837" spans="1:21" ht="14.4" customHeight="1" x14ac:dyDescent="0.3">
      <c r="A4837" s="831">
        <v>10</v>
      </c>
      <c r="B4837" s="832" t="s">
        <v>2982</v>
      </c>
      <c r="C4837" s="832" t="s">
        <v>3005</v>
      </c>
      <c r="D4837" s="833" t="s">
        <v>6905</v>
      </c>
      <c r="E4837" s="834" t="s">
        <v>3076</v>
      </c>
      <c r="F4837" s="832" t="s">
        <v>2984</v>
      </c>
      <c r="G4837" s="832" t="s">
        <v>3383</v>
      </c>
      <c r="H4837" s="832" t="s">
        <v>630</v>
      </c>
      <c r="I4837" s="832" t="s">
        <v>6334</v>
      </c>
      <c r="J4837" s="832" t="s">
        <v>6335</v>
      </c>
      <c r="K4837" s="832" t="s">
        <v>998</v>
      </c>
      <c r="L4837" s="835">
        <v>55.65</v>
      </c>
      <c r="M4837" s="835">
        <v>3339</v>
      </c>
      <c r="N4837" s="832">
        <v>60</v>
      </c>
      <c r="O4837" s="836">
        <v>0.5</v>
      </c>
      <c r="P4837" s="835">
        <v>3339</v>
      </c>
      <c r="Q4837" s="837">
        <v>1</v>
      </c>
      <c r="R4837" s="832">
        <v>60</v>
      </c>
      <c r="S4837" s="837">
        <v>1</v>
      </c>
      <c r="T4837" s="836">
        <v>0.5</v>
      </c>
      <c r="U4837" s="838">
        <v>1</v>
      </c>
    </row>
    <row r="4838" spans="1:21" ht="14.4" customHeight="1" x14ac:dyDescent="0.3">
      <c r="A4838" s="831">
        <v>10</v>
      </c>
      <c r="B4838" s="832" t="s">
        <v>2982</v>
      </c>
      <c r="C4838" s="832" t="s">
        <v>3005</v>
      </c>
      <c r="D4838" s="833" t="s">
        <v>6905</v>
      </c>
      <c r="E4838" s="834" t="s">
        <v>3076</v>
      </c>
      <c r="F4838" s="832" t="s">
        <v>2984</v>
      </c>
      <c r="G4838" s="832" t="s">
        <v>3383</v>
      </c>
      <c r="H4838" s="832" t="s">
        <v>630</v>
      </c>
      <c r="I4838" s="832" t="s">
        <v>6336</v>
      </c>
      <c r="J4838" s="832" t="s">
        <v>997</v>
      </c>
      <c r="K4838" s="832" t="s">
        <v>6263</v>
      </c>
      <c r="L4838" s="835">
        <v>1167.67</v>
      </c>
      <c r="M4838" s="835">
        <v>17515.050000000003</v>
      </c>
      <c r="N4838" s="832">
        <v>15</v>
      </c>
      <c r="O4838" s="836">
        <v>1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10</v>
      </c>
      <c r="B4839" s="832" t="s">
        <v>2982</v>
      </c>
      <c r="C4839" s="832" t="s">
        <v>3005</v>
      </c>
      <c r="D4839" s="833" t="s">
        <v>6905</v>
      </c>
      <c r="E4839" s="834" t="s">
        <v>3076</v>
      </c>
      <c r="F4839" s="832" t="s">
        <v>2984</v>
      </c>
      <c r="G4839" s="832" t="s">
        <v>3182</v>
      </c>
      <c r="H4839" s="832" t="s">
        <v>630</v>
      </c>
      <c r="I4839" s="832" t="s">
        <v>3422</v>
      </c>
      <c r="J4839" s="832" t="s">
        <v>1683</v>
      </c>
      <c r="K4839" s="832" t="s">
        <v>3423</v>
      </c>
      <c r="L4839" s="835">
        <v>181.04</v>
      </c>
      <c r="M4839" s="835">
        <v>181.04</v>
      </c>
      <c r="N4839" s="832">
        <v>1</v>
      </c>
      <c r="O4839" s="836">
        <v>1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10</v>
      </c>
      <c r="B4840" s="832" t="s">
        <v>2982</v>
      </c>
      <c r="C4840" s="832" t="s">
        <v>3005</v>
      </c>
      <c r="D4840" s="833" t="s">
        <v>6905</v>
      </c>
      <c r="E4840" s="834" t="s">
        <v>3076</v>
      </c>
      <c r="F4840" s="832" t="s">
        <v>2984</v>
      </c>
      <c r="G4840" s="832" t="s">
        <v>3182</v>
      </c>
      <c r="H4840" s="832" t="s">
        <v>630</v>
      </c>
      <c r="I4840" s="832" t="s">
        <v>4863</v>
      </c>
      <c r="J4840" s="832" t="s">
        <v>706</v>
      </c>
      <c r="K4840" s="832" t="s">
        <v>4864</v>
      </c>
      <c r="L4840" s="835">
        <v>59.53</v>
      </c>
      <c r="M4840" s="835">
        <v>297.64999999999998</v>
      </c>
      <c r="N4840" s="832">
        <v>5</v>
      </c>
      <c r="O4840" s="836">
        <v>4</v>
      </c>
      <c r="P4840" s="835">
        <v>178.59</v>
      </c>
      <c r="Q4840" s="837">
        <v>0.60000000000000009</v>
      </c>
      <c r="R4840" s="832">
        <v>3</v>
      </c>
      <c r="S4840" s="837">
        <v>0.6</v>
      </c>
      <c r="T4840" s="836">
        <v>3</v>
      </c>
      <c r="U4840" s="838">
        <v>0.75</v>
      </c>
    </row>
    <row r="4841" spans="1:21" ht="14.4" customHeight="1" x14ac:dyDescent="0.3">
      <c r="A4841" s="831">
        <v>10</v>
      </c>
      <c r="B4841" s="832" t="s">
        <v>2982</v>
      </c>
      <c r="C4841" s="832" t="s">
        <v>3005</v>
      </c>
      <c r="D4841" s="833" t="s">
        <v>6905</v>
      </c>
      <c r="E4841" s="834" t="s">
        <v>3076</v>
      </c>
      <c r="F4841" s="832" t="s">
        <v>2984</v>
      </c>
      <c r="G4841" s="832" t="s">
        <v>3182</v>
      </c>
      <c r="H4841" s="832" t="s">
        <v>630</v>
      </c>
      <c r="I4841" s="832" t="s">
        <v>3844</v>
      </c>
      <c r="J4841" s="832" t="s">
        <v>706</v>
      </c>
      <c r="K4841" s="832" t="s">
        <v>3845</v>
      </c>
      <c r="L4841" s="835">
        <v>33.71</v>
      </c>
      <c r="M4841" s="835">
        <v>67.42</v>
      </c>
      <c r="N4841" s="832">
        <v>2</v>
      </c>
      <c r="O4841" s="836">
        <v>1</v>
      </c>
      <c r="P4841" s="835">
        <v>67.42</v>
      </c>
      <c r="Q4841" s="837">
        <v>1</v>
      </c>
      <c r="R4841" s="832">
        <v>2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10</v>
      </c>
      <c r="B4842" s="832" t="s">
        <v>2982</v>
      </c>
      <c r="C4842" s="832" t="s">
        <v>3005</v>
      </c>
      <c r="D4842" s="833" t="s">
        <v>6905</v>
      </c>
      <c r="E4842" s="834" t="s">
        <v>3076</v>
      </c>
      <c r="F4842" s="832" t="s">
        <v>2984</v>
      </c>
      <c r="G4842" s="832" t="s">
        <v>3993</v>
      </c>
      <c r="H4842" s="832" t="s">
        <v>689</v>
      </c>
      <c r="I4842" s="832" t="s">
        <v>2630</v>
      </c>
      <c r="J4842" s="832" t="s">
        <v>2631</v>
      </c>
      <c r="K4842" s="832" t="s">
        <v>2632</v>
      </c>
      <c r="L4842" s="835">
        <v>122.96</v>
      </c>
      <c r="M4842" s="835">
        <v>245.92</v>
      </c>
      <c r="N4842" s="832">
        <v>2</v>
      </c>
      <c r="O4842" s="836">
        <v>1.5</v>
      </c>
      <c r="P4842" s="835">
        <v>245.92</v>
      </c>
      <c r="Q4842" s="837">
        <v>1</v>
      </c>
      <c r="R4842" s="832">
        <v>2</v>
      </c>
      <c r="S4842" s="837">
        <v>1</v>
      </c>
      <c r="T4842" s="836">
        <v>1.5</v>
      </c>
      <c r="U4842" s="838">
        <v>1</v>
      </c>
    </row>
    <row r="4843" spans="1:21" ht="14.4" customHeight="1" x14ac:dyDescent="0.3">
      <c r="A4843" s="831">
        <v>10</v>
      </c>
      <c r="B4843" s="832" t="s">
        <v>2982</v>
      </c>
      <c r="C4843" s="832" t="s">
        <v>3005</v>
      </c>
      <c r="D4843" s="833" t="s">
        <v>6905</v>
      </c>
      <c r="E4843" s="834" t="s">
        <v>3076</v>
      </c>
      <c r="F4843" s="832" t="s">
        <v>2984</v>
      </c>
      <c r="G4843" s="832" t="s">
        <v>3224</v>
      </c>
      <c r="H4843" s="832" t="s">
        <v>630</v>
      </c>
      <c r="I4843" s="832" t="s">
        <v>3225</v>
      </c>
      <c r="J4843" s="832" t="s">
        <v>3226</v>
      </c>
      <c r="K4843" s="832" t="s">
        <v>3227</v>
      </c>
      <c r="L4843" s="835">
        <v>77.14</v>
      </c>
      <c r="M4843" s="835">
        <v>154.28</v>
      </c>
      <c r="N4843" s="832">
        <v>2</v>
      </c>
      <c r="O4843" s="836">
        <v>1</v>
      </c>
      <c r="P4843" s="835">
        <v>154.28</v>
      </c>
      <c r="Q4843" s="837">
        <v>1</v>
      </c>
      <c r="R4843" s="832">
        <v>2</v>
      </c>
      <c r="S4843" s="837">
        <v>1</v>
      </c>
      <c r="T4843" s="836">
        <v>1</v>
      </c>
      <c r="U4843" s="838">
        <v>1</v>
      </c>
    </row>
    <row r="4844" spans="1:21" ht="14.4" customHeight="1" x14ac:dyDescent="0.3">
      <c r="A4844" s="831">
        <v>10</v>
      </c>
      <c r="B4844" s="832" t="s">
        <v>2982</v>
      </c>
      <c r="C4844" s="832" t="s">
        <v>3005</v>
      </c>
      <c r="D4844" s="833" t="s">
        <v>6905</v>
      </c>
      <c r="E4844" s="834" t="s">
        <v>3076</v>
      </c>
      <c r="F4844" s="832" t="s">
        <v>2984</v>
      </c>
      <c r="G4844" s="832" t="s">
        <v>3224</v>
      </c>
      <c r="H4844" s="832" t="s">
        <v>630</v>
      </c>
      <c r="I4844" s="832" t="s">
        <v>3950</v>
      </c>
      <c r="J4844" s="832" t="s">
        <v>3226</v>
      </c>
      <c r="K4844" s="832" t="s">
        <v>3951</v>
      </c>
      <c r="L4844" s="835">
        <v>257.14</v>
      </c>
      <c r="M4844" s="835">
        <v>771.42</v>
      </c>
      <c r="N4844" s="832">
        <v>3</v>
      </c>
      <c r="O4844" s="836">
        <v>1</v>
      </c>
      <c r="P4844" s="835">
        <v>771.42</v>
      </c>
      <c r="Q4844" s="837">
        <v>1</v>
      </c>
      <c r="R4844" s="832">
        <v>3</v>
      </c>
      <c r="S4844" s="837">
        <v>1</v>
      </c>
      <c r="T4844" s="836">
        <v>1</v>
      </c>
      <c r="U4844" s="838">
        <v>1</v>
      </c>
    </row>
    <row r="4845" spans="1:21" ht="14.4" customHeight="1" x14ac:dyDescent="0.3">
      <c r="A4845" s="831">
        <v>10</v>
      </c>
      <c r="B4845" s="832" t="s">
        <v>2982</v>
      </c>
      <c r="C4845" s="832" t="s">
        <v>3005</v>
      </c>
      <c r="D4845" s="833" t="s">
        <v>6905</v>
      </c>
      <c r="E4845" s="834" t="s">
        <v>3076</v>
      </c>
      <c r="F4845" s="832" t="s">
        <v>2984</v>
      </c>
      <c r="G4845" s="832" t="s">
        <v>3224</v>
      </c>
      <c r="H4845" s="832" t="s">
        <v>630</v>
      </c>
      <c r="I4845" s="832" t="s">
        <v>6337</v>
      </c>
      <c r="J4845" s="832" t="s">
        <v>3226</v>
      </c>
      <c r="K4845" s="832" t="s">
        <v>6338</v>
      </c>
      <c r="L4845" s="835">
        <v>0</v>
      </c>
      <c r="M4845" s="835">
        <v>0</v>
      </c>
      <c r="N4845" s="832">
        <v>2</v>
      </c>
      <c r="O4845" s="836">
        <v>0.5</v>
      </c>
      <c r="P4845" s="835"/>
      <c r="Q4845" s="837"/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10</v>
      </c>
      <c r="B4846" s="832" t="s">
        <v>2982</v>
      </c>
      <c r="C4846" s="832" t="s">
        <v>3005</v>
      </c>
      <c r="D4846" s="833" t="s">
        <v>6905</v>
      </c>
      <c r="E4846" s="834" t="s">
        <v>3076</v>
      </c>
      <c r="F4846" s="832" t="s">
        <v>2984</v>
      </c>
      <c r="G4846" s="832" t="s">
        <v>6339</v>
      </c>
      <c r="H4846" s="832" t="s">
        <v>630</v>
      </c>
      <c r="I4846" s="832" t="s">
        <v>6340</v>
      </c>
      <c r="J4846" s="832" t="s">
        <v>6341</v>
      </c>
      <c r="K4846" s="832" t="s">
        <v>6342</v>
      </c>
      <c r="L4846" s="835">
        <v>278.95</v>
      </c>
      <c r="M4846" s="835">
        <v>1394.75</v>
      </c>
      <c r="N4846" s="832">
        <v>5</v>
      </c>
      <c r="O4846" s="836">
        <v>3</v>
      </c>
      <c r="P4846" s="835">
        <v>557.9</v>
      </c>
      <c r="Q4846" s="837">
        <v>0.39999999999999997</v>
      </c>
      <c r="R4846" s="832">
        <v>2</v>
      </c>
      <c r="S4846" s="837">
        <v>0.4</v>
      </c>
      <c r="T4846" s="836">
        <v>2</v>
      </c>
      <c r="U4846" s="838">
        <v>0.66666666666666663</v>
      </c>
    </row>
    <row r="4847" spans="1:21" ht="14.4" customHeight="1" x14ac:dyDescent="0.3">
      <c r="A4847" s="831">
        <v>10</v>
      </c>
      <c r="B4847" s="832" t="s">
        <v>2982</v>
      </c>
      <c r="C4847" s="832" t="s">
        <v>3005</v>
      </c>
      <c r="D4847" s="833" t="s">
        <v>6905</v>
      </c>
      <c r="E4847" s="834" t="s">
        <v>3076</v>
      </c>
      <c r="F4847" s="832" t="s">
        <v>2984</v>
      </c>
      <c r="G4847" s="832" t="s">
        <v>3952</v>
      </c>
      <c r="H4847" s="832" t="s">
        <v>630</v>
      </c>
      <c r="I4847" s="832" t="s">
        <v>3953</v>
      </c>
      <c r="J4847" s="832" t="s">
        <v>3954</v>
      </c>
      <c r="K4847" s="832" t="s">
        <v>3955</v>
      </c>
      <c r="L4847" s="835">
        <v>139.63999999999999</v>
      </c>
      <c r="M4847" s="835">
        <v>418.91999999999996</v>
      </c>
      <c r="N4847" s="832">
        <v>3</v>
      </c>
      <c r="O4847" s="836">
        <v>1.5</v>
      </c>
      <c r="P4847" s="835">
        <v>139.63999999999999</v>
      </c>
      <c r="Q4847" s="837">
        <v>0.33333333333333331</v>
      </c>
      <c r="R4847" s="832">
        <v>1</v>
      </c>
      <c r="S4847" s="837">
        <v>0.33333333333333331</v>
      </c>
      <c r="T4847" s="836">
        <v>1</v>
      </c>
      <c r="U4847" s="838">
        <v>0.66666666666666663</v>
      </c>
    </row>
    <row r="4848" spans="1:21" ht="14.4" customHeight="1" x14ac:dyDescent="0.3">
      <c r="A4848" s="831">
        <v>10</v>
      </c>
      <c r="B4848" s="832" t="s">
        <v>2982</v>
      </c>
      <c r="C4848" s="832" t="s">
        <v>3005</v>
      </c>
      <c r="D4848" s="833" t="s">
        <v>6905</v>
      </c>
      <c r="E4848" s="834" t="s">
        <v>3076</v>
      </c>
      <c r="F4848" s="832" t="s">
        <v>2984</v>
      </c>
      <c r="G4848" s="832" t="s">
        <v>3640</v>
      </c>
      <c r="H4848" s="832" t="s">
        <v>630</v>
      </c>
      <c r="I4848" s="832" t="s">
        <v>6279</v>
      </c>
      <c r="J4848" s="832" t="s">
        <v>6280</v>
      </c>
      <c r="K4848" s="832" t="s">
        <v>3643</v>
      </c>
      <c r="L4848" s="835">
        <v>282.05</v>
      </c>
      <c r="M4848" s="835">
        <v>564.1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10</v>
      </c>
      <c r="B4849" s="832" t="s">
        <v>2982</v>
      </c>
      <c r="C4849" s="832" t="s">
        <v>3005</v>
      </c>
      <c r="D4849" s="833" t="s">
        <v>6905</v>
      </c>
      <c r="E4849" s="834" t="s">
        <v>3076</v>
      </c>
      <c r="F4849" s="832" t="s">
        <v>2984</v>
      </c>
      <c r="G4849" s="832" t="s">
        <v>3640</v>
      </c>
      <c r="H4849" s="832" t="s">
        <v>630</v>
      </c>
      <c r="I4849" s="832" t="s">
        <v>6343</v>
      </c>
      <c r="J4849" s="832" t="s">
        <v>6280</v>
      </c>
      <c r="K4849" s="832" t="s">
        <v>6344</v>
      </c>
      <c r="L4849" s="835">
        <v>0</v>
      </c>
      <c r="M4849" s="835">
        <v>0</v>
      </c>
      <c r="N4849" s="832">
        <v>1</v>
      </c>
      <c r="O4849" s="836">
        <v>0.5</v>
      </c>
      <c r="P4849" s="835"/>
      <c r="Q4849" s="837"/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10</v>
      </c>
      <c r="B4850" s="832" t="s">
        <v>2982</v>
      </c>
      <c r="C4850" s="832" t="s">
        <v>3005</v>
      </c>
      <c r="D4850" s="833" t="s">
        <v>6905</v>
      </c>
      <c r="E4850" s="834" t="s">
        <v>3076</v>
      </c>
      <c r="F4850" s="832" t="s">
        <v>2984</v>
      </c>
      <c r="G4850" s="832" t="s">
        <v>3192</v>
      </c>
      <c r="H4850" s="832" t="s">
        <v>630</v>
      </c>
      <c r="I4850" s="832" t="s">
        <v>6345</v>
      </c>
      <c r="J4850" s="832" t="s">
        <v>6346</v>
      </c>
      <c r="K4850" s="832" t="s">
        <v>6347</v>
      </c>
      <c r="L4850" s="835">
        <v>0</v>
      </c>
      <c r="M4850" s="835">
        <v>0</v>
      </c>
      <c r="N4850" s="832">
        <v>1</v>
      </c>
      <c r="O4850" s="836">
        <v>1</v>
      </c>
      <c r="P4850" s="835"/>
      <c r="Q4850" s="837"/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10</v>
      </c>
      <c r="B4851" s="832" t="s">
        <v>2982</v>
      </c>
      <c r="C4851" s="832" t="s">
        <v>3005</v>
      </c>
      <c r="D4851" s="833" t="s">
        <v>6905</v>
      </c>
      <c r="E4851" s="834" t="s">
        <v>3076</v>
      </c>
      <c r="F4851" s="832" t="s">
        <v>2984</v>
      </c>
      <c r="G4851" s="832" t="s">
        <v>6291</v>
      </c>
      <c r="H4851" s="832" t="s">
        <v>689</v>
      </c>
      <c r="I4851" s="832" t="s">
        <v>6348</v>
      </c>
      <c r="J4851" s="832" t="s">
        <v>6349</v>
      </c>
      <c r="K4851" s="832" t="s">
        <v>6350</v>
      </c>
      <c r="L4851" s="835">
        <v>53.57</v>
      </c>
      <c r="M4851" s="835">
        <v>107.14</v>
      </c>
      <c r="N4851" s="832">
        <v>2</v>
      </c>
      <c r="O4851" s="836">
        <v>0.5</v>
      </c>
      <c r="P4851" s="835">
        <v>107.14</v>
      </c>
      <c r="Q4851" s="837">
        <v>1</v>
      </c>
      <c r="R4851" s="832">
        <v>2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10</v>
      </c>
      <c r="B4852" s="832" t="s">
        <v>2982</v>
      </c>
      <c r="C4852" s="832" t="s">
        <v>3005</v>
      </c>
      <c r="D4852" s="833" t="s">
        <v>6905</v>
      </c>
      <c r="E4852" s="834" t="s">
        <v>3076</v>
      </c>
      <c r="F4852" s="832" t="s">
        <v>2984</v>
      </c>
      <c r="G4852" s="832" t="s">
        <v>6291</v>
      </c>
      <c r="H4852" s="832" t="s">
        <v>630</v>
      </c>
      <c r="I4852" s="832" t="s">
        <v>6351</v>
      </c>
      <c r="J4852" s="832" t="s">
        <v>6293</v>
      </c>
      <c r="K4852" s="832" t="s">
        <v>6352</v>
      </c>
      <c r="L4852" s="835">
        <v>133.94</v>
      </c>
      <c r="M4852" s="835">
        <v>133.94</v>
      </c>
      <c r="N4852" s="832">
        <v>1</v>
      </c>
      <c r="O4852" s="836">
        <v>1</v>
      </c>
      <c r="P4852" s="835">
        <v>133.94</v>
      </c>
      <c r="Q4852" s="837">
        <v>1</v>
      </c>
      <c r="R4852" s="832">
        <v>1</v>
      </c>
      <c r="S4852" s="837">
        <v>1</v>
      </c>
      <c r="T4852" s="836">
        <v>1</v>
      </c>
      <c r="U4852" s="838">
        <v>1</v>
      </c>
    </row>
    <row r="4853" spans="1:21" ht="14.4" customHeight="1" x14ac:dyDescent="0.3">
      <c r="A4853" s="831">
        <v>10</v>
      </c>
      <c r="B4853" s="832" t="s">
        <v>2982</v>
      </c>
      <c r="C4853" s="832" t="s">
        <v>3005</v>
      </c>
      <c r="D4853" s="833" t="s">
        <v>6905</v>
      </c>
      <c r="E4853" s="834" t="s">
        <v>3076</v>
      </c>
      <c r="F4853" s="832" t="s">
        <v>2984</v>
      </c>
      <c r="G4853" s="832" t="s">
        <v>4365</v>
      </c>
      <c r="H4853" s="832" t="s">
        <v>630</v>
      </c>
      <c r="I4853" s="832" t="s">
        <v>5948</v>
      </c>
      <c r="J4853" s="832" t="s">
        <v>5949</v>
      </c>
      <c r="K4853" s="832" t="s">
        <v>5950</v>
      </c>
      <c r="L4853" s="835">
        <v>55.34</v>
      </c>
      <c r="M4853" s="835">
        <v>55.34</v>
      </c>
      <c r="N4853" s="832">
        <v>1</v>
      </c>
      <c r="O4853" s="836">
        <v>0.5</v>
      </c>
      <c r="P4853" s="835">
        <v>55.34</v>
      </c>
      <c r="Q4853" s="837">
        <v>1</v>
      </c>
      <c r="R4853" s="832">
        <v>1</v>
      </c>
      <c r="S4853" s="837">
        <v>1</v>
      </c>
      <c r="T4853" s="836">
        <v>0.5</v>
      </c>
      <c r="U4853" s="838">
        <v>1</v>
      </c>
    </row>
    <row r="4854" spans="1:21" ht="14.4" customHeight="1" x14ac:dyDescent="0.3">
      <c r="A4854" s="831">
        <v>10</v>
      </c>
      <c r="B4854" s="832" t="s">
        <v>2982</v>
      </c>
      <c r="C4854" s="832" t="s">
        <v>3005</v>
      </c>
      <c r="D4854" s="833" t="s">
        <v>6905</v>
      </c>
      <c r="E4854" s="834" t="s">
        <v>3076</v>
      </c>
      <c r="F4854" s="832" t="s">
        <v>2985</v>
      </c>
      <c r="G4854" s="832" t="s">
        <v>3094</v>
      </c>
      <c r="H4854" s="832" t="s">
        <v>630</v>
      </c>
      <c r="I4854" s="832" t="s">
        <v>3463</v>
      </c>
      <c r="J4854" s="832" t="s">
        <v>3040</v>
      </c>
      <c r="K4854" s="832"/>
      <c r="L4854" s="835">
        <v>0</v>
      </c>
      <c r="M4854" s="835">
        <v>0</v>
      </c>
      <c r="N4854" s="832">
        <v>3</v>
      </c>
      <c r="O4854" s="836">
        <v>2.5</v>
      </c>
      <c r="P4854" s="835">
        <v>0</v>
      </c>
      <c r="Q4854" s="837"/>
      <c r="R4854" s="832">
        <v>3</v>
      </c>
      <c r="S4854" s="837">
        <v>1</v>
      </c>
      <c r="T4854" s="836">
        <v>2.5</v>
      </c>
      <c r="U4854" s="838">
        <v>1</v>
      </c>
    </row>
    <row r="4855" spans="1:21" ht="14.4" customHeight="1" x14ac:dyDescent="0.3">
      <c r="A4855" s="831">
        <v>10</v>
      </c>
      <c r="B4855" s="832" t="s">
        <v>2982</v>
      </c>
      <c r="C4855" s="832" t="s">
        <v>3005</v>
      </c>
      <c r="D4855" s="833" t="s">
        <v>6905</v>
      </c>
      <c r="E4855" s="834" t="s">
        <v>3076</v>
      </c>
      <c r="F4855" s="832" t="s">
        <v>2985</v>
      </c>
      <c r="G4855" s="832" t="s">
        <v>3094</v>
      </c>
      <c r="H4855" s="832" t="s">
        <v>630</v>
      </c>
      <c r="I4855" s="832" t="s">
        <v>4350</v>
      </c>
      <c r="J4855" s="832" t="s">
        <v>3040</v>
      </c>
      <c r="K4855" s="832"/>
      <c r="L4855" s="835">
        <v>0</v>
      </c>
      <c r="M4855" s="835">
        <v>0</v>
      </c>
      <c r="N4855" s="832">
        <v>6</v>
      </c>
      <c r="O4855" s="836">
        <v>5.5</v>
      </c>
      <c r="P4855" s="835">
        <v>0</v>
      </c>
      <c r="Q4855" s="837"/>
      <c r="R4855" s="832">
        <v>5</v>
      </c>
      <c r="S4855" s="837">
        <v>0.83333333333333337</v>
      </c>
      <c r="T4855" s="836">
        <v>4.5</v>
      </c>
      <c r="U4855" s="838">
        <v>0.81818181818181823</v>
      </c>
    </row>
    <row r="4856" spans="1:21" ht="14.4" customHeight="1" x14ac:dyDescent="0.3">
      <c r="A4856" s="831">
        <v>10</v>
      </c>
      <c r="B4856" s="832" t="s">
        <v>2982</v>
      </c>
      <c r="C4856" s="832" t="s">
        <v>3005</v>
      </c>
      <c r="D4856" s="833" t="s">
        <v>6905</v>
      </c>
      <c r="E4856" s="834" t="s">
        <v>3076</v>
      </c>
      <c r="F4856" s="832" t="s">
        <v>2985</v>
      </c>
      <c r="G4856" s="832" t="s">
        <v>3094</v>
      </c>
      <c r="H4856" s="832" t="s">
        <v>630</v>
      </c>
      <c r="I4856" s="832" t="s">
        <v>3464</v>
      </c>
      <c r="J4856" s="832" t="s">
        <v>3040</v>
      </c>
      <c r="K4856" s="832"/>
      <c r="L4856" s="835">
        <v>0</v>
      </c>
      <c r="M4856" s="835">
        <v>0</v>
      </c>
      <c r="N4856" s="832">
        <v>6</v>
      </c>
      <c r="O4856" s="836">
        <v>5.5</v>
      </c>
      <c r="P4856" s="835">
        <v>0</v>
      </c>
      <c r="Q4856" s="837"/>
      <c r="R4856" s="832">
        <v>6</v>
      </c>
      <c r="S4856" s="837">
        <v>1</v>
      </c>
      <c r="T4856" s="836">
        <v>5.5</v>
      </c>
      <c r="U4856" s="838">
        <v>1</v>
      </c>
    </row>
    <row r="4857" spans="1:21" ht="14.4" customHeight="1" x14ac:dyDescent="0.3">
      <c r="A4857" s="831">
        <v>10</v>
      </c>
      <c r="B4857" s="832" t="s">
        <v>2982</v>
      </c>
      <c r="C4857" s="832" t="s">
        <v>3005</v>
      </c>
      <c r="D4857" s="833" t="s">
        <v>6905</v>
      </c>
      <c r="E4857" s="834" t="s">
        <v>3076</v>
      </c>
      <c r="F4857" s="832" t="s">
        <v>2985</v>
      </c>
      <c r="G4857" s="832" t="s">
        <v>3094</v>
      </c>
      <c r="H4857" s="832" t="s">
        <v>630</v>
      </c>
      <c r="I4857" s="832" t="s">
        <v>3465</v>
      </c>
      <c r="J4857" s="832" t="s">
        <v>3040</v>
      </c>
      <c r="K4857" s="832"/>
      <c r="L4857" s="835">
        <v>0</v>
      </c>
      <c r="M4857" s="835">
        <v>0</v>
      </c>
      <c r="N4857" s="832">
        <v>3</v>
      </c>
      <c r="O4857" s="836">
        <v>2.5</v>
      </c>
      <c r="P4857" s="835">
        <v>0</v>
      </c>
      <c r="Q4857" s="837"/>
      <c r="R4857" s="832">
        <v>3</v>
      </c>
      <c r="S4857" s="837">
        <v>1</v>
      </c>
      <c r="T4857" s="836">
        <v>2.5</v>
      </c>
      <c r="U4857" s="838">
        <v>1</v>
      </c>
    </row>
    <row r="4858" spans="1:21" ht="14.4" customHeight="1" x14ac:dyDescent="0.3">
      <c r="A4858" s="831">
        <v>10</v>
      </c>
      <c r="B4858" s="832" t="s">
        <v>2982</v>
      </c>
      <c r="C4858" s="832" t="s">
        <v>3005</v>
      </c>
      <c r="D4858" s="833" t="s">
        <v>6905</v>
      </c>
      <c r="E4858" s="834" t="s">
        <v>3076</v>
      </c>
      <c r="F4858" s="832" t="s">
        <v>2985</v>
      </c>
      <c r="G4858" s="832" t="s">
        <v>3094</v>
      </c>
      <c r="H4858" s="832" t="s">
        <v>630</v>
      </c>
      <c r="I4858" s="832" t="s">
        <v>3470</v>
      </c>
      <c r="J4858" s="832" t="s">
        <v>3040</v>
      </c>
      <c r="K4858" s="832"/>
      <c r="L4858" s="835">
        <v>0</v>
      </c>
      <c r="M4858" s="835">
        <v>0</v>
      </c>
      <c r="N4858" s="832">
        <v>1</v>
      </c>
      <c r="O4858" s="836">
        <v>1</v>
      </c>
      <c r="P4858" s="835"/>
      <c r="Q4858" s="837"/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10</v>
      </c>
      <c r="B4859" s="832" t="s">
        <v>2982</v>
      </c>
      <c r="C4859" s="832" t="s">
        <v>3005</v>
      </c>
      <c r="D4859" s="833" t="s">
        <v>6905</v>
      </c>
      <c r="E4859" s="834" t="s">
        <v>3076</v>
      </c>
      <c r="F4859" s="832" t="s">
        <v>2985</v>
      </c>
      <c r="G4859" s="832" t="s">
        <v>3094</v>
      </c>
      <c r="H4859" s="832" t="s">
        <v>630</v>
      </c>
      <c r="I4859" s="832" t="s">
        <v>3592</v>
      </c>
      <c r="J4859" s="832" t="s">
        <v>3040</v>
      </c>
      <c r="K4859" s="832"/>
      <c r="L4859" s="835">
        <v>0</v>
      </c>
      <c r="M4859" s="835">
        <v>0</v>
      </c>
      <c r="N4859" s="832">
        <v>2</v>
      </c>
      <c r="O4859" s="836">
        <v>2</v>
      </c>
      <c r="P4859" s="835"/>
      <c r="Q4859" s="837"/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10</v>
      </c>
      <c r="B4860" s="832" t="s">
        <v>2982</v>
      </c>
      <c r="C4860" s="832" t="s">
        <v>3005</v>
      </c>
      <c r="D4860" s="833" t="s">
        <v>6905</v>
      </c>
      <c r="E4860" s="834" t="s">
        <v>3076</v>
      </c>
      <c r="F4860" s="832" t="s">
        <v>2985</v>
      </c>
      <c r="G4860" s="832" t="s">
        <v>3094</v>
      </c>
      <c r="H4860" s="832" t="s">
        <v>630</v>
      </c>
      <c r="I4860" s="832" t="s">
        <v>4005</v>
      </c>
      <c r="J4860" s="832" t="s">
        <v>3040</v>
      </c>
      <c r="K4860" s="832"/>
      <c r="L4860" s="835">
        <v>0</v>
      </c>
      <c r="M4860" s="835">
        <v>0</v>
      </c>
      <c r="N4860" s="832">
        <v>4</v>
      </c>
      <c r="O4860" s="836">
        <v>4</v>
      </c>
      <c r="P4860" s="835">
        <v>0</v>
      </c>
      <c r="Q4860" s="837"/>
      <c r="R4860" s="832">
        <v>2</v>
      </c>
      <c r="S4860" s="837">
        <v>0.5</v>
      </c>
      <c r="T4860" s="836">
        <v>2</v>
      </c>
      <c r="U4860" s="838">
        <v>0.5</v>
      </c>
    </row>
    <row r="4861" spans="1:21" ht="14.4" customHeight="1" x14ac:dyDescent="0.3">
      <c r="A4861" s="831">
        <v>10</v>
      </c>
      <c r="B4861" s="832" t="s">
        <v>2982</v>
      </c>
      <c r="C4861" s="832" t="s">
        <v>3005</v>
      </c>
      <c r="D4861" s="833" t="s">
        <v>6905</v>
      </c>
      <c r="E4861" s="834" t="s">
        <v>3076</v>
      </c>
      <c r="F4861" s="832" t="s">
        <v>2985</v>
      </c>
      <c r="G4861" s="832" t="s">
        <v>3094</v>
      </c>
      <c r="H4861" s="832" t="s">
        <v>630</v>
      </c>
      <c r="I4861" s="832" t="s">
        <v>652</v>
      </c>
      <c r="J4861" s="832" t="s">
        <v>3040</v>
      </c>
      <c r="K4861" s="832"/>
      <c r="L4861" s="835">
        <v>0</v>
      </c>
      <c r="M4861" s="835">
        <v>0</v>
      </c>
      <c r="N4861" s="832">
        <v>1</v>
      </c>
      <c r="O4861" s="836">
        <v>1</v>
      </c>
      <c r="P4861" s="835"/>
      <c r="Q4861" s="837"/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10</v>
      </c>
      <c r="B4862" s="832" t="s">
        <v>2982</v>
      </c>
      <c r="C4862" s="832" t="s">
        <v>3005</v>
      </c>
      <c r="D4862" s="833" t="s">
        <v>6905</v>
      </c>
      <c r="E4862" s="834" t="s">
        <v>3076</v>
      </c>
      <c r="F4862" s="832" t="s">
        <v>2985</v>
      </c>
      <c r="G4862" s="832" t="s">
        <v>3094</v>
      </c>
      <c r="H4862" s="832" t="s">
        <v>630</v>
      </c>
      <c r="I4862" s="832" t="s">
        <v>6296</v>
      </c>
      <c r="J4862" s="832" t="s">
        <v>3040</v>
      </c>
      <c r="K4862" s="832"/>
      <c r="L4862" s="835">
        <v>0</v>
      </c>
      <c r="M4862" s="835">
        <v>0</v>
      </c>
      <c r="N4862" s="832">
        <v>6</v>
      </c>
      <c r="O4862" s="836">
        <v>5.5</v>
      </c>
      <c r="P4862" s="835">
        <v>0</v>
      </c>
      <c r="Q4862" s="837"/>
      <c r="R4862" s="832">
        <v>6</v>
      </c>
      <c r="S4862" s="837">
        <v>1</v>
      </c>
      <c r="T4862" s="836">
        <v>5.5</v>
      </c>
      <c r="U4862" s="838">
        <v>1</v>
      </c>
    </row>
    <row r="4863" spans="1:21" ht="14.4" customHeight="1" x14ac:dyDescent="0.3">
      <c r="A4863" s="831">
        <v>10</v>
      </c>
      <c r="B4863" s="832" t="s">
        <v>2982</v>
      </c>
      <c r="C4863" s="832" t="s">
        <v>3005</v>
      </c>
      <c r="D4863" s="833" t="s">
        <v>6905</v>
      </c>
      <c r="E4863" s="834" t="s">
        <v>3076</v>
      </c>
      <c r="F4863" s="832" t="s">
        <v>2985</v>
      </c>
      <c r="G4863" s="832" t="s">
        <v>3094</v>
      </c>
      <c r="H4863" s="832" t="s">
        <v>630</v>
      </c>
      <c r="I4863" s="832" t="s">
        <v>6297</v>
      </c>
      <c r="J4863" s="832" t="s">
        <v>3040</v>
      </c>
      <c r="K4863" s="832"/>
      <c r="L4863" s="835">
        <v>0</v>
      </c>
      <c r="M4863" s="835">
        <v>0</v>
      </c>
      <c r="N4863" s="832">
        <v>6</v>
      </c>
      <c r="O4863" s="836">
        <v>5.5</v>
      </c>
      <c r="P4863" s="835">
        <v>0</v>
      </c>
      <c r="Q4863" s="837"/>
      <c r="R4863" s="832">
        <v>6</v>
      </c>
      <c r="S4863" s="837">
        <v>1</v>
      </c>
      <c r="T4863" s="836">
        <v>5.5</v>
      </c>
      <c r="U4863" s="838">
        <v>1</v>
      </c>
    </row>
    <row r="4864" spans="1:21" ht="14.4" customHeight="1" x14ac:dyDescent="0.3">
      <c r="A4864" s="831">
        <v>10</v>
      </c>
      <c r="B4864" s="832" t="s">
        <v>2982</v>
      </c>
      <c r="C4864" s="832" t="s">
        <v>3005</v>
      </c>
      <c r="D4864" s="833" t="s">
        <v>6905</v>
      </c>
      <c r="E4864" s="834" t="s">
        <v>3076</v>
      </c>
      <c r="F4864" s="832" t="s">
        <v>2985</v>
      </c>
      <c r="G4864" s="832" t="s">
        <v>3094</v>
      </c>
      <c r="H4864" s="832" t="s">
        <v>630</v>
      </c>
      <c r="I4864" s="832" t="s">
        <v>6353</v>
      </c>
      <c r="J4864" s="832" t="s">
        <v>3040</v>
      </c>
      <c r="K4864" s="832"/>
      <c r="L4864" s="835">
        <v>0</v>
      </c>
      <c r="M4864" s="835">
        <v>0</v>
      </c>
      <c r="N4864" s="832">
        <v>2</v>
      </c>
      <c r="O4864" s="836">
        <v>1</v>
      </c>
      <c r="P4864" s="835">
        <v>0</v>
      </c>
      <c r="Q4864" s="837"/>
      <c r="R4864" s="832">
        <v>2</v>
      </c>
      <c r="S4864" s="837">
        <v>1</v>
      </c>
      <c r="T4864" s="836">
        <v>1</v>
      </c>
      <c r="U4864" s="838">
        <v>1</v>
      </c>
    </row>
    <row r="4865" spans="1:21" ht="14.4" customHeight="1" x14ac:dyDescent="0.3">
      <c r="A4865" s="831">
        <v>10</v>
      </c>
      <c r="B4865" s="832" t="s">
        <v>2982</v>
      </c>
      <c r="C4865" s="832" t="s">
        <v>3005</v>
      </c>
      <c r="D4865" s="833" t="s">
        <v>6905</v>
      </c>
      <c r="E4865" s="834" t="s">
        <v>3083</v>
      </c>
      <c r="F4865" s="832" t="s">
        <v>2984</v>
      </c>
      <c r="G4865" s="832" t="s">
        <v>3602</v>
      </c>
      <c r="H4865" s="832" t="s">
        <v>630</v>
      </c>
      <c r="I4865" s="832" t="s">
        <v>3743</v>
      </c>
      <c r="J4865" s="832" t="s">
        <v>3604</v>
      </c>
      <c r="K4865" s="832" t="s">
        <v>2773</v>
      </c>
      <c r="L4865" s="835">
        <v>159.08000000000001</v>
      </c>
      <c r="M4865" s="835">
        <v>318.16000000000003</v>
      </c>
      <c r="N4865" s="832">
        <v>2</v>
      </c>
      <c r="O4865" s="836">
        <v>1.5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10</v>
      </c>
      <c r="B4866" s="832" t="s">
        <v>2982</v>
      </c>
      <c r="C4866" s="832" t="s">
        <v>3005</v>
      </c>
      <c r="D4866" s="833" t="s">
        <v>6905</v>
      </c>
      <c r="E4866" s="834" t="s">
        <v>3083</v>
      </c>
      <c r="F4866" s="832" t="s">
        <v>2984</v>
      </c>
      <c r="G4866" s="832" t="s">
        <v>3383</v>
      </c>
      <c r="H4866" s="832" t="s">
        <v>689</v>
      </c>
      <c r="I4866" s="832" t="s">
        <v>5101</v>
      </c>
      <c r="J4866" s="832" t="s">
        <v>4943</v>
      </c>
      <c r="K4866" s="832" t="s">
        <v>1281</v>
      </c>
      <c r="L4866" s="835">
        <v>131.93</v>
      </c>
      <c r="M4866" s="835">
        <v>395.79</v>
      </c>
      <c r="N4866" s="832">
        <v>3</v>
      </c>
      <c r="O4866" s="836">
        <v>0.5</v>
      </c>
      <c r="P4866" s="835"/>
      <c r="Q4866" s="837">
        <v>0</v>
      </c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10</v>
      </c>
      <c r="B4867" s="832" t="s">
        <v>2982</v>
      </c>
      <c r="C4867" s="832" t="s">
        <v>3005</v>
      </c>
      <c r="D4867" s="833" t="s">
        <v>6905</v>
      </c>
      <c r="E4867" s="834" t="s">
        <v>3023</v>
      </c>
      <c r="F4867" s="832" t="s">
        <v>2984</v>
      </c>
      <c r="G4867" s="832" t="s">
        <v>3106</v>
      </c>
      <c r="H4867" s="832" t="s">
        <v>689</v>
      </c>
      <c r="I4867" s="832" t="s">
        <v>2588</v>
      </c>
      <c r="J4867" s="832" t="s">
        <v>1288</v>
      </c>
      <c r="K4867" s="832" t="s">
        <v>2589</v>
      </c>
      <c r="L4867" s="835">
        <v>154.36000000000001</v>
      </c>
      <c r="M4867" s="835">
        <v>154.36000000000001</v>
      </c>
      <c r="N4867" s="832">
        <v>1</v>
      </c>
      <c r="O4867" s="836">
        <v>1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10</v>
      </c>
      <c r="B4868" s="832" t="s">
        <v>2982</v>
      </c>
      <c r="C4868" s="832" t="s">
        <v>3005</v>
      </c>
      <c r="D4868" s="833" t="s">
        <v>6905</v>
      </c>
      <c r="E4868" s="834" t="s">
        <v>3023</v>
      </c>
      <c r="F4868" s="832" t="s">
        <v>2984</v>
      </c>
      <c r="G4868" s="832" t="s">
        <v>3602</v>
      </c>
      <c r="H4868" s="832" t="s">
        <v>630</v>
      </c>
      <c r="I4868" s="832" t="s">
        <v>3744</v>
      </c>
      <c r="J4868" s="832" t="s">
        <v>3604</v>
      </c>
      <c r="K4868" s="832" t="s">
        <v>2696</v>
      </c>
      <c r="L4868" s="835">
        <v>318.16000000000003</v>
      </c>
      <c r="M4868" s="835">
        <v>954.48</v>
      </c>
      <c r="N4868" s="832">
        <v>3</v>
      </c>
      <c r="O4868" s="836">
        <v>1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10</v>
      </c>
      <c r="B4869" s="832" t="s">
        <v>2982</v>
      </c>
      <c r="C4869" s="832" t="s">
        <v>3005</v>
      </c>
      <c r="D4869" s="833" t="s">
        <v>6905</v>
      </c>
      <c r="E4869" s="834" t="s">
        <v>3023</v>
      </c>
      <c r="F4869" s="832" t="s">
        <v>2984</v>
      </c>
      <c r="G4869" s="832" t="s">
        <v>3602</v>
      </c>
      <c r="H4869" s="832" t="s">
        <v>689</v>
      </c>
      <c r="I4869" s="832" t="s">
        <v>2694</v>
      </c>
      <c r="J4869" s="832" t="s">
        <v>2695</v>
      </c>
      <c r="K4869" s="832" t="s">
        <v>2696</v>
      </c>
      <c r="L4869" s="835">
        <v>318.16000000000003</v>
      </c>
      <c r="M4869" s="835">
        <v>1272.6400000000001</v>
      </c>
      <c r="N4869" s="832">
        <v>4</v>
      </c>
      <c r="O4869" s="836">
        <v>2.5</v>
      </c>
      <c r="P4869" s="835">
        <v>636.32000000000005</v>
      </c>
      <c r="Q4869" s="837">
        <v>0.5</v>
      </c>
      <c r="R4869" s="832">
        <v>2</v>
      </c>
      <c r="S4869" s="837">
        <v>0.5</v>
      </c>
      <c r="T4869" s="836">
        <v>0.5</v>
      </c>
      <c r="U4869" s="838">
        <v>0.2</v>
      </c>
    </row>
    <row r="4870" spans="1:21" ht="14.4" customHeight="1" x14ac:dyDescent="0.3">
      <c r="A4870" s="831">
        <v>10</v>
      </c>
      <c r="B4870" s="832" t="s">
        <v>2982</v>
      </c>
      <c r="C4870" s="832" t="s">
        <v>3005</v>
      </c>
      <c r="D4870" s="833" t="s">
        <v>6905</v>
      </c>
      <c r="E4870" s="834" t="s">
        <v>3023</v>
      </c>
      <c r="F4870" s="832" t="s">
        <v>2984</v>
      </c>
      <c r="G4870" s="832" t="s">
        <v>3602</v>
      </c>
      <c r="H4870" s="832" t="s">
        <v>689</v>
      </c>
      <c r="I4870" s="832" t="s">
        <v>2772</v>
      </c>
      <c r="J4870" s="832" t="s">
        <v>2695</v>
      </c>
      <c r="K4870" s="832" t="s">
        <v>2773</v>
      </c>
      <c r="L4870" s="835">
        <v>159.08000000000001</v>
      </c>
      <c r="M4870" s="835">
        <v>636.32000000000005</v>
      </c>
      <c r="N4870" s="832">
        <v>4</v>
      </c>
      <c r="O4870" s="836">
        <v>1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10</v>
      </c>
      <c r="B4871" s="832" t="s">
        <v>2982</v>
      </c>
      <c r="C4871" s="832" t="s">
        <v>3005</v>
      </c>
      <c r="D4871" s="833" t="s">
        <v>6905</v>
      </c>
      <c r="E4871" s="834" t="s">
        <v>3023</v>
      </c>
      <c r="F4871" s="832" t="s">
        <v>2984</v>
      </c>
      <c r="G4871" s="832" t="s">
        <v>3107</v>
      </c>
      <c r="H4871" s="832" t="s">
        <v>689</v>
      </c>
      <c r="I4871" s="832" t="s">
        <v>4269</v>
      </c>
      <c r="J4871" s="832" t="s">
        <v>3109</v>
      </c>
      <c r="K4871" s="832" t="s">
        <v>4270</v>
      </c>
      <c r="L4871" s="835">
        <v>115.26</v>
      </c>
      <c r="M4871" s="835">
        <v>115.26</v>
      </c>
      <c r="N4871" s="832">
        <v>1</v>
      </c>
      <c r="O4871" s="836">
        <v>0.5</v>
      </c>
      <c r="P4871" s="835">
        <v>115.26</v>
      </c>
      <c r="Q4871" s="837">
        <v>1</v>
      </c>
      <c r="R4871" s="832">
        <v>1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10</v>
      </c>
      <c r="B4872" s="832" t="s">
        <v>2982</v>
      </c>
      <c r="C4872" s="832" t="s">
        <v>3005</v>
      </c>
      <c r="D4872" s="833" t="s">
        <v>6905</v>
      </c>
      <c r="E4872" s="834" t="s">
        <v>3023</v>
      </c>
      <c r="F4872" s="832" t="s">
        <v>2984</v>
      </c>
      <c r="G4872" s="832" t="s">
        <v>3320</v>
      </c>
      <c r="H4872" s="832" t="s">
        <v>630</v>
      </c>
      <c r="I4872" s="832" t="s">
        <v>3321</v>
      </c>
      <c r="J4872" s="832" t="s">
        <v>2217</v>
      </c>
      <c r="K4872" s="832" t="s">
        <v>3322</v>
      </c>
      <c r="L4872" s="835">
        <v>107.27</v>
      </c>
      <c r="M4872" s="835">
        <v>429.08</v>
      </c>
      <c r="N4872" s="832">
        <v>4</v>
      </c>
      <c r="O4872" s="836">
        <v>1.5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" customHeight="1" x14ac:dyDescent="0.3">
      <c r="A4873" s="831">
        <v>10</v>
      </c>
      <c r="B4873" s="832" t="s">
        <v>2982</v>
      </c>
      <c r="C4873" s="832" t="s">
        <v>3005</v>
      </c>
      <c r="D4873" s="833" t="s">
        <v>6905</v>
      </c>
      <c r="E4873" s="834" t="s">
        <v>3023</v>
      </c>
      <c r="F4873" s="832" t="s">
        <v>2984</v>
      </c>
      <c r="G4873" s="832" t="s">
        <v>3760</v>
      </c>
      <c r="H4873" s="832" t="s">
        <v>630</v>
      </c>
      <c r="I4873" s="832" t="s">
        <v>3862</v>
      </c>
      <c r="J4873" s="832" t="s">
        <v>1513</v>
      </c>
      <c r="K4873" s="832" t="s">
        <v>3643</v>
      </c>
      <c r="L4873" s="835">
        <v>729.38</v>
      </c>
      <c r="M4873" s="835">
        <v>729.38</v>
      </c>
      <c r="N4873" s="832">
        <v>1</v>
      </c>
      <c r="O4873" s="836">
        <v>0.5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10</v>
      </c>
      <c r="B4874" s="832" t="s">
        <v>2982</v>
      </c>
      <c r="C4874" s="832" t="s">
        <v>3005</v>
      </c>
      <c r="D4874" s="833" t="s">
        <v>6905</v>
      </c>
      <c r="E4874" s="834" t="s">
        <v>3023</v>
      </c>
      <c r="F4874" s="832" t="s">
        <v>2984</v>
      </c>
      <c r="G4874" s="832" t="s">
        <v>3760</v>
      </c>
      <c r="H4874" s="832" t="s">
        <v>630</v>
      </c>
      <c r="I4874" s="832" t="s">
        <v>3914</v>
      </c>
      <c r="J4874" s="832" t="s">
        <v>3762</v>
      </c>
      <c r="K4874" s="832" t="s">
        <v>3915</v>
      </c>
      <c r="L4874" s="835">
        <v>729.38</v>
      </c>
      <c r="M4874" s="835">
        <v>2188.14</v>
      </c>
      <c r="N4874" s="832">
        <v>3</v>
      </c>
      <c r="O4874" s="836">
        <v>1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10</v>
      </c>
      <c r="B4875" s="832" t="s">
        <v>2982</v>
      </c>
      <c r="C4875" s="832" t="s">
        <v>3005</v>
      </c>
      <c r="D4875" s="833" t="s">
        <v>6905</v>
      </c>
      <c r="E4875" s="834" t="s">
        <v>3023</v>
      </c>
      <c r="F4875" s="832" t="s">
        <v>2984</v>
      </c>
      <c r="G4875" s="832" t="s">
        <v>3655</v>
      </c>
      <c r="H4875" s="832" t="s">
        <v>630</v>
      </c>
      <c r="I4875" s="832" t="s">
        <v>3656</v>
      </c>
      <c r="J4875" s="832" t="s">
        <v>1313</v>
      </c>
      <c r="K4875" s="832" t="s">
        <v>3657</v>
      </c>
      <c r="L4875" s="835">
        <v>34.19</v>
      </c>
      <c r="M4875" s="835">
        <v>273.52</v>
      </c>
      <c r="N4875" s="832">
        <v>8</v>
      </c>
      <c r="O4875" s="836">
        <v>1</v>
      </c>
      <c r="P4875" s="835">
        <v>68.38</v>
      </c>
      <c r="Q4875" s="837">
        <v>0.25</v>
      </c>
      <c r="R4875" s="832">
        <v>2</v>
      </c>
      <c r="S4875" s="837">
        <v>0.25</v>
      </c>
      <c r="T4875" s="836">
        <v>0.5</v>
      </c>
      <c r="U4875" s="838">
        <v>0.5</v>
      </c>
    </row>
    <row r="4876" spans="1:21" ht="14.4" customHeight="1" x14ac:dyDescent="0.3">
      <c r="A4876" s="831">
        <v>10</v>
      </c>
      <c r="B4876" s="832" t="s">
        <v>2982</v>
      </c>
      <c r="C4876" s="832" t="s">
        <v>3005</v>
      </c>
      <c r="D4876" s="833" t="s">
        <v>6905</v>
      </c>
      <c r="E4876" s="834" t="s">
        <v>3023</v>
      </c>
      <c r="F4876" s="832" t="s">
        <v>2984</v>
      </c>
      <c r="G4876" s="832" t="s">
        <v>3161</v>
      </c>
      <c r="H4876" s="832" t="s">
        <v>630</v>
      </c>
      <c r="I4876" s="832" t="s">
        <v>3367</v>
      </c>
      <c r="J4876" s="832" t="s">
        <v>1177</v>
      </c>
      <c r="K4876" s="832" t="s">
        <v>3163</v>
      </c>
      <c r="L4876" s="835">
        <v>103.67</v>
      </c>
      <c r="M4876" s="835">
        <v>103.67</v>
      </c>
      <c r="N4876" s="832">
        <v>1</v>
      </c>
      <c r="O4876" s="836">
        <v>0.5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10</v>
      </c>
      <c r="B4877" s="832" t="s">
        <v>2982</v>
      </c>
      <c r="C4877" s="832" t="s">
        <v>3005</v>
      </c>
      <c r="D4877" s="833" t="s">
        <v>6905</v>
      </c>
      <c r="E4877" s="834" t="s">
        <v>3023</v>
      </c>
      <c r="F4877" s="832" t="s">
        <v>2984</v>
      </c>
      <c r="G4877" s="832" t="s">
        <v>3383</v>
      </c>
      <c r="H4877" s="832" t="s">
        <v>689</v>
      </c>
      <c r="I4877" s="832" t="s">
        <v>2860</v>
      </c>
      <c r="J4877" s="832" t="s">
        <v>2060</v>
      </c>
      <c r="K4877" s="832" t="s">
        <v>1281</v>
      </c>
      <c r="L4877" s="835">
        <v>131.93</v>
      </c>
      <c r="M4877" s="835">
        <v>791.58</v>
      </c>
      <c r="N4877" s="832">
        <v>6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10</v>
      </c>
      <c r="B4878" s="832" t="s">
        <v>2982</v>
      </c>
      <c r="C4878" s="832" t="s">
        <v>3005</v>
      </c>
      <c r="D4878" s="833" t="s">
        <v>6905</v>
      </c>
      <c r="E4878" s="834" t="s">
        <v>3023</v>
      </c>
      <c r="F4878" s="832" t="s">
        <v>2984</v>
      </c>
      <c r="G4878" s="832" t="s">
        <v>3182</v>
      </c>
      <c r="H4878" s="832" t="s">
        <v>630</v>
      </c>
      <c r="I4878" s="832" t="s">
        <v>4863</v>
      </c>
      <c r="J4878" s="832" t="s">
        <v>706</v>
      </c>
      <c r="K4878" s="832" t="s">
        <v>4864</v>
      </c>
      <c r="L4878" s="835">
        <v>59.53</v>
      </c>
      <c r="M4878" s="835">
        <v>59.53</v>
      </c>
      <c r="N4878" s="832">
        <v>1</v>
      </c>
      <c r="O4878" s="836">
        <v>1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10</v>
      </c>
      <c r="B4879" s="832" t="s">
        <v>2982</v>
      </c>
      <c r="C4879" s="832" t="s">
        <v>3005</v>
      </c>
      <c r="D4879" s="833" t="s">
        <v>6905</v>
      </c>
      <c r="E4879" s="834" t="s">
        <v>3023</v>
      </c>
      <c r="F4879" s="832" t="s">
        <v>2984</v>
      </c>
      <c r="G4879" s="832" t="s">
        <v>3182</v>
      </c>
      <c r="H4879" s="832" t="s">
        <v>630</v>
      </c>
      <c r="I4879" s="832" t="s">
        <v>3183</v>
      </c>
      <c r="J4879" s="832" t="s">
        <v>1683</v>
      </c>
      <c r="K4879" s="832" t="s">
        <v>3184</v>
      </c>
      <c r="L4879" s="835">
        <v>0</v>
      </c>
      <c r="M4879" s="835">
        <v>0</v>
      </c>
      <c r="N4879" s="832">
        <v>1</v>
      </c>
      <c r="O4879" s="836">
        <v>1</v>
      </c>
      <c r="P4879" s="835"/>
      <c r="Q4879" s="837"/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10</v>
      </c>
      <c r="B4880" s="832" t="s">
        <v>2982</v>
      </c>
      <c r="C4880" s="832" t="s">
        <v>3005</v>
      </c>
      <c r="D4880" s="833" t="s">
        <v>6905</v>
      </c>
      <c r="E4880" s="834" t="s">
        <v>3023</v>
      </c>
      <c r="F4880" s="832" t="s">
        <v>2984</v>
      </c>
      <c r="G4880" s="832" t="s">
        <v>4154</v>
      </c>
      <c r="H4880" s="832" t="s">
        <v>630</v>
      </c>
      <c r="I4880" s="832" t="s">
        <v>5050</v>
      </c>
      <c r="J4880" s="832" t="s">
        <v>782</v>
      </c>
      <c r="K4880" s="832" t="s">
        <v>4842</v>
      </c>
      <c r="L4880" s="835">
        <v>0</v>
      </c>
      <c r="M4880" s="835">
        <v>0</v>
      </c>
      <c r="N4880" s="832">
        <v>3</v>
      </c>
      <c r="O4880" s="836">
        <v>0.5</v>
      </c>
      <c r="P4880" s="835">
        <v>0</v>
      </c>
      <c r="Q4880" s="837"/>
      <c r="R4880" s="832">
        <v>3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10</v>
      </c>
      <c r="B4881" s="832" t="s">
        <v>2982</v>
      </c>
      <c r="C4881" s="832" t="s">
        <v>3005</v>
      </c>
      <c r="D4881" s="833" t="s">
        <v>6905</v>
      </c>
      <c r="E4881" s="834" t="s">
        <v>3061</v>
      </c>
      <c r="F4881" s="832" t="s">
        <v>2984</v>
      </c>
      <c r="G4881" s="832" t="s">
        <v>3602</v>
      </c>
      <c r="H4881" s="832" t="s">
        <v>630</v>
      </c>
      <c r="I4881" s="832" t="s">
        <v>3744</v>
      </c>
      <c r="J4881" s="832" t="s">
        <v>3604</v>
      </c>
      <c r="K4881" s="832" t="s">
        <v>2696</v>
      </c>
      <c r="L4881" s="835">
        <v>318.16000000000003</v>
      </c>
      <c r="M4881" s="835">
        <v>318.16000000000003</v>
      </c>
      <c r="N4881" s="832">
        <v>1</v>
      </c>
      <c r="O4881" s="836">
        <v>1</v>
      </c>
      <c r="P4881" s="835">
        <v>318.16000000000003</v>
      </c>
      <c r="Q4881" s="837">
        <v>1</v>
      </c>
      <c r="R4881" s="832">
        <v>1</v>
      </c>
      <c r="S4881" s="837">
        <v>1</v>
      </c>
      <c r="T4881" s="836">
        <v>1</v>
      </c>
      <c r="U4881" s="838">
        <v>1</v>
      </c>
    </row>
    <row r="4882" spans="1:21" ht="14.4" customHeight="1" x14ac:dyDescent="0.3">
      <c r="A4882" s="831">
        <v>10</v>
      </c>
      <c r="B4882" s="832" t="s">
        <v>2982</v>
      </c>
      <c r="C4882" s="832" t="s">
        <v>3005</v>
      </c>
      <c r="D4882" s="833" t="s">
        <v>6905</v>
      </c>
      <c r="E4882" s="834" t="s">
        <v>3061</v>
      </c>
      <c r="F4882" s="832" t="s">
        <v>2984</v>
      </c>
      <c r="G4882" s="832" t="s">
        <v>4068</v>
      </c>
      <c r="H4882" s="832" t="s">
        <v>630</v>
      </c>
      <c r="I4882" s="832" t="s">
        <v>5100</v>
      </c>
      <c r="J4882" s="832" t="s">
        <v>1401</v>
      </c>
      <c r="K4882" s="832" t="s">
        <v>4976</v>
      </c>
      <c r="L4882" s="835">
        <v>0</v>
      </c>
      <c r="M4882" s="835">
        <v>0</v>
      </c>
      <c r="N4882" s="832">
        <v>2</v>
      </c>
      <c r="O4882" s="836">
        <v>1.5</v>
      </c>
      <c r="P4882" s="835">
        <v>0</v>
      </c>
      <c r="Q4882" s="837"/>
      <c r="R4882" s="832">
        <v>1</v>
      </c>
      <c r="S4882" s="837">
        <v>0.5</v>
      </c>
      <c r="T4882" s="836">
        <v>1</v>
      </c>
      <c r="U4882" s="838">
        <v>0.66666666666666663</v>
      </c>
    </row>
    <row r="4883" spans="1:21" ht="14.4" customHeight="1" x14ac:dyDescent="0.3">
      <c r="A4883" s="831">
        <v>10</v>
      </c>
      <c r="B4883" s="832" t="s">
        <v>2982</v>
      </c>
      <c r="C4883" s="832" t="s">
        <v>3005</v>
      </c>
      <c r="D4883" s="833" t="s">
        <v>6905</v>
      </c>
      <c r="E4883" s="834" t="s">
        <v>3061</v>
      </c>
      <c r="F4883" s="832" t="s">
        <v>2984</v>
      </c>
      <c r="G4883" s="832" t="s">
        <v>3349</v>
      </c>
      <c r="H4883" s="832" t="s">
        <v>630</v>
      </c>
      <c r="I4883" s="832" t="s">
        <v>3906</v>
      </c>
      <c r="J4883" s="832" t="s">
        <v>790</v>
      </c>
      <c r="K4883" s="832" t="s">
        <v>791</v>
      </c>
      <c r="L4883" s="835">
        <v>0</v>
      </c>
      <c r="M4883" s="835">
        <v>0</v>
      </c>
      <c r="N4883" s="832">
        <v>5</v>
      </c>
      <c r="O4883" s="836">
        <v>1.5</v>
      </c>
      <c r="P4883" s="835"/>
      <c r="Q4883" s="837"/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10</v>
      </c>
      <c r="B4884" s="832" t="s">
        <v>2982</v>
      </c>
      <c r="C4884" s="832" t="s">
        <v>3005</v>
      </c>
      <c r="D4884" s="833" t="s">
        <v>6905</v>
      </c>
      <c r="E4884" s="834" t="s">
        <v>3061</v>
      </c>
      <c r="F4884" s="832" t="s">
        <v>2984</v>
      </c>
      <c r="G4884" s="832" t="s">
        <v>3349</v>
      </c>
      <c r="H4884" s="832" t="s">
        <v>630</v>
      </c>
      <c r="I4884" s="832" t="s">
        <v>5039</v>
      </c>
      <c r="J4884" s="832" t="s">
        <v>790</v>
      </c>
      <c r="K4884" s="832" t="s">
        <v>5040</v>
      </c>
      <c r="L4884" s="835">
        <v>0</v>
      </c>
      <c r="M4884" s="835">
        <v>0</v>
      </c>
      <c r="N4884" s="832">
        <v>2</v>
      </c>
      <c r="O4884" s="836">
        <v>1</v>
      </c>
      <c r="P4884" s="835">
        <v>0</v>
      </c>
      <c r="Q4884" s="837"/>
      <c r="R4884" s="832">
        <v>2</v>
      </c>
      <c r="S4884" s="837">
        <v>1</v>
      </c>
      <c r="T4884" s="836">
        <v>1</v>
      </c>
      <c r="U4884" s="838">
        <v>1</v>
      </c>
    </row>
    <row r="4885" spans="1:21" ht="14.4" customHeight="1" x14ac:dyDescent="0.3">
      <c r="A4885" s="831">
        <v>10</v>
      </c>
      <c r="B4885" s="832" t="s">
        <v>2982</v>
      </c>
      <c r="C4885" s="832" t="s">
        <v>3005</v>
      </c>
      <c r="D4885" s="833" t="s">
        <v>6905</v>
      </c>
      <c r="E4885" s="834" t="s">
        <v>3061</v>
      </c>
      <c r="F4885" s="832" t="s">
        <v>2984</v>
      </c>
      <c r="G4885" s="832" t="s">
        <v>3349</v>
      </c>
      <c r="H4885" s="832" t="s">
        <v>630</v>
      </c>
      <c r="I4885" s="832" t="s">
        <v>3352</v>
      </c>
      <c r="J4885" s="832" t="s">
        <v>790</v>
      </c>
      <c r="K4885" s="832" t="s">
        <v>792</v>
      </c>
      <c r="L4885" s="835">
        <v>0</v>
      </c>
      <c r="M4885" s="835">
        <v>0</v>
      </c>
      <c r="N4885" s="832">
        <v>5</v>
      </c>
      <c r="O4885" s="836">
        <v>1</v>
      </c>
      <c r="P4885" s="835">
        <v>0</v>
      </c>
      <c r="Q4885" s="837"/>
      <c r="R4885" s="832">
        <v>5</v>
      </c>
      <c r="S4885" s="837">
        <v>1</v>
      </c>
      <c r="T4885" s="836">
        <v>1</v>
      </c>
      <c r="U4885" s="838">
        <v>1</v>
      </c>
    </row>
    <row r="4886" spans="1:21" ht="14.4" customHeight="1" x14ac:dyDescent="0.3">
      <c r="A4886" s="831">
        <v>10</v>
      </c>
      <c r="B4886" s="832" t="s">
        <v>2982</v>
      </c>
      <c r="C4886" s="832" t="s">
        <v>3005</v>
      </c>
      <c r="D4886" s="833" t="s">
        <v>6905</v>
      </c>
      <c r="E4886" s="834" t="s">
        <v>3061</v>
      </c>
      <c r="F4886" s="832" t="s">
        <v>2984</v>
      </c>
      <c r="G4886" s="832" t="s">
        <v>3161</v>
      </c>
      <c r="H4886" s="832" t="s">
        <v>630</v>
      </c>
      <c r="I4886" s="832" t="s">
        <v>3367</v>
      </c>
      <c r="J4886" s="832" t="s">
        <v>1177</v>
      </c>
      <c r="K4886" s="832" t="s">
        <v>3163</v>
      </c>
      <c r="L4886" s="835">
        <v>103.67</v>
      </c>
      <c r="M4886" s="835">
        <v>103.67</v>
      </c>
      <c r="N4886" s="832">
        <v>1</v>
      </c>
      <c r="O4886" s="836">
        <v>1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" customHeight="1" x14ac:dyDescent="0.3">
      <c r="A4887" s="831">
        <v>10</v>
      </c>
      <c r="B4887" s="832" t="s">
        <v>2982</v>
      </c>
      <c r="C4887" s="832" t="s">
        <v>3005</v>
      </c>
      <c r="D4887" s="833" t="s">
        <v>6905</v>
      </c>
      <c r="E4887" s="834" t="s">
        <v>3061</v>
      </c>
      <c r="F4887" s="832" t="s">
        <v>2984</v>
      </c>
      <c r="G4887" s="832" t="s">
        <v>3383</v>
      </c>
      <c r="H4887" s="832" t="s">
        <v>689</v>
      </c>
      <c r="I4887" s="832" t="s">
        <v>6354</v>
      </c>
      <c r="J4887" s="832" t="s">
        <v>6355</v>
      </c>
      <c r="K4887" s="832" t="s">
        <v>1546</v>
      </c>
      <c r="L4887" s="835">
        <v>21.96</v>
      </c>
      <c r="M4887" s="835">
        <v>439.20000000000005</v>
      </c>
      <c r="N4887" s="832">
        <v>20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10</v>
      </c>
      <c r="B4888" s="832" t="s">
        <v>2982</v>
      </c>
      <c r="C4888" s="832" t="s">
        <v>3005</v>
      </c>
      <c r="D4888" s="833" t="s">
        <v>6905</v>
      </c>
      <c r="E4888" s="834" t="s">
        <v>3061</v>
      </c>
      <c r="F4888" s="832" t="s">
        <v>2984</v>
      </c>
      <c r="G4888" s="832" t="s">
        <v>3383</v>
      </c>
      <c r="H4888" s="832" t="s">
        <v>689</v>
      </c>
      <c r="I4888" s="832" t="s">
        <v>2555</v>
      </c>
      <c r="J4888" s="832" t="s">
        <v>986</v>
      </c>
      <c r="K4888" s="832" t="s">
        <v>2552</v>
      </c>
      <c r="L4888" s="835">
        <v>324.7</v>
      </c>
      <c r="M4888" s="835">
        <v>1623.5</v>
      </c>
      <c r="N4888" s="832">
        <v>5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10</v>
      </c>
      <c r="B4889" s="832" t="s">
        <v>2982</v>
      </c>
      <c r="C4889" s="832" t="s">
        <v>3005</v>
      </c>
      <c r="D4889" s="833" t="s">
        <v>6905</v>
      </c>
      <c r="E4889" s="834" t="s">
        <v>3061</v>
      </c>
      <c r="F4889" s="832" t="s">
        <v>2984</v>
      </c>
      <c r="G4889" s="832" t="s">
        <v>3383</v>
      </c>
      <c r="H4889" s="832" t="s">
        <v>630</v>
      </c>
      <c r="I4889" s="832" t="s">
        <v>3930</v>
      </c>
      <c r="J4889" s="832" t="s">
        <v>3931</v>
      </c>
      <c r="K4889" s="832" t="s">
        <v>1279</v>
      </c>
      <c r="L4889" s="835">
        <v>1614.9</v>
      </c>
      <c r="M4889" s="835">
        <v>32298</v>
      </c>
      <c r="N4889" s="832">
        <v>20</v>
      </c>
      <c r="O4889" s="836">
        <v>1</v>
      </c>
      <c r="P4889" s="835">
        <v>32298</v>
      </c>
      <c r="Q4889" s="837">
        <v>1</v>
      </c>
      <c r="R4889" s="832">
        <v>20</v>
      </c>
      <c r="S4889" s="837">
        <v>1</v>
      </c>
      <c r="T4889" s="836">
        <v>1</v>
      </c>
      <c r="U4889" s="838">
        <v>1</v>
      </c>
    </row>
    <row r="4890" spans="1:21" ht="14.4" customHeight="1" x14ac:dyDescent="0.3">
      <c r="A4890" s="831">
        <v>10</v>
      </c>
      <c r="B4890" s="832" t="s">
        <v>2982</v>
      </c>
      <c r="C4890" s="832" t="s">
        <v>3005</v>
      </c>
      <c r="D4890" s="833" t="s">
        <v>6905</v>
      </c>
      <c r="E4890" s="834" t="s">
        <v>3061</v>
      </c>
      <c r="F4890" s="832" t="s">
        <v>2984</v>
      </c>
      <c r="G4890" s="832" t="s">
        <v>3383</v>
      </c>
      <c r="H4890" s="832" t="s">
        <v>689</v>
      </c>
      <c r="I4890" s="832" t="s">
        <v>2734</v>
      </c>
      <c r="J4890" s="832" t="s">
        <v>1553</v>
      </c>
      <c r="K4890" s="832" t="s">
        <v>1552</v>
      </c>
      <c r="L4890" s="835">
        <v>129.51</v>
      </c>
      <c r="M4890" s="835">
        <v>647.54999999999995</v>
      </c>
      <c r="N4890" s="832">
        <v>5</v>
      </c>
      <c r="O4890" s="836">
        <v>0.5</v>
      </c>
      <c r="P4890" s="835">
        <v>647.54999999999995</v>
      </c>
      <c r="Q4890" s="837">
        <v>1</v>
      </c>
      <c r="R4890" s="832">
        <v>5</v>
      </c>
      <c r="S4890" s="837">
        <v>1</v>
      </c>
      <c r="T4890" s="836">
        <v>0.5</v>
      </c>
      <c r="U4890" s="838">
        <v>1</v>
      </c>
    </row>
    <row r="4891" spans="1:21" ht="14.4" customHeight="1" x14ac:dyDescent="0.3">
      <c r="A4891" s="831">
        <v>10</v>
      </c>
      <c r="B4891" s="832" t="s">
        <v>2982</v>
      </c>
      <c r="C4891" s="832" t="s">
        <v>3005</v>
      </c>
      <c r="D4891" s="833" t="s">
        <v>6905</v>
      </c>
      <c r="E4891" s="834" t="s">
        <v>3061</v>
      </c>
      <c r="F4891" s="832" t="s">
        <v>2984</v>
      </c>
      <c r="G4891" s="832" t="s">
        <v>3383</v>
      </c>
      <c r="H4891" s="832" t="s">
        <v>689</v>
      </c>
      <c r="I4891" s="832" t="s">
        <v>2787</v>
      </c>
      <c r="J4891" s="832" t="s">
        <v>1643</v>
      </c>
      <c r="K4891" s="832" t="s">
        <v>1546</v>
      </c>
      <c r="L4891" s="835">
        <v>72.27</v>
      </c>
      <c r="M4891" s="835">
        <v>3252.1499999999996</v>
      </c>
      <c r="N4891" s="832">
        <v>45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10</v>
      </c>
      <c r="B4892" s="832" t="s">
        <v>2982</v>
      </c>
      <c r="C4892" s="832" t="s">
        <v>3005</v>
      </c>
      <c r="D4892" s="833" t="s">
        <v>6905</v>
      </c>
      <c r="E4892" s="834" t="s">
        <v>3061</v>
      </c>
      <c r="F4892" s="832" t="s">
        <v>2984</v>
      </c>
      <c r="G4892" s="832" t="s">
        <v>3383</v>
      </c>
      <c r="H4892" s="832" t="s">
        <v>689</v>
      </c>
      <c r="I4892" s="832" t="s">
        <v>2636</v>
      </c>
      <c r="J4892" s="832" t="s">
        <v>1284</v>
      </c>
      <c r="K4892" s="832" t="s">
        <v>1281</v>
      </c>
      <c r="L4892" s="835">
        <v>129.51</v>
      </c>
      <c r="M4892" s="835">
        <v>906.56999999999994</v>
      </c>
      <c r="N4892" s="832">
        <v>7</v>
      </c>
      <c r="O4892" s="836">
        <v>1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10</v>
      </c>
      <c r="B4893" s="832" t="s">
        <v>2982</v>
      </c>
      <c r="C4893" s="832" t="s">
        <v>3005</v>
      </c>
      <c r="D4893" s="833" t="s">
        <v>6905</v>
      </c>
      <c r="E4893" s="834" t="s">
        <v>3061</v>
      </c>
      <c r="F4893" s="832" t="s">
        <v>2984</v>
      </c>
      <c r="G4893" s="832" t="s">
        <v>3383</v>
      </c>
      <c r="H4893" s="832" t="s">
        <v>689</v>
      </c>
      <c r="I4893" s="832" t="s">
        <v>2950</v>
      </c>
      <c r="J4893" s="832" t="s">
        <v>2298</v>
      </c>
      <c r="K4893" s="832" t="s">
        <v>1546</v>
      </c>
      <c r="L4893" s="835">
        <v>72.27</v>
      </c>
      <c r="M4893" s="835">
        <v>1084.05</v>
      </c>
      <c r="N4893" s="832">
        <v>15</v>
      </c>
      <c r="O4893" s="836">
        <v>0.5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10</v>
      </c>
      <c r="B4894" s="832" t="s">
        <v>2982</v>
      </c>
      <c r="C4894" s="832" t="s">
        <v>3005</v>
      </c>
      <c r="D4894" s="833" t="s">
        <v>6905</v>
      </c>
      <c r="E4894" s="834" t="s">
        <v>3061</v>
      </c>
      <c r="F4894" s="832" t="s">
        <v>2984</v>
      </c>
      <c r="G4894" s="832" t="s">
        <v>3383</v>
      </c>
      <c r="H4894" s="832" t="s">
        <v>689</v>
      </c>
      <c r="I4894" s="832" t="s">
        <v>2557</v>
      </c>
      <c r="J4894" s="832" t="s">
        <v>956</v>
      </c>
      <c r="K4894" s="832" t="s">
        <v>2558</v>
      </c>
      <c r="L4894" s="835">
        <v>135.54</v>
      </c>
      <c r="M4894" s="835">
        <v>1355.3999999999999</v>
      </c>
      <c r="N4894" s="832">
        <v>10</v>
      </c>
      <c r="O4894" s="836">
        <v>1.5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10</v>
      </c>
      <c r="B4895" s="832" t="s">
        <v>2982</v>
      </c>
      <c r="C4895" s="832" t="s">
        <v>3005</v>
      </c>
      <c r="D4895" s="833" t="s">
        <v>6905</v>
      </c>
      <c r="E4895" s="834" t="s">
        <v>3061</v>
      </c>
      <c r="F4895" s="832" t="s">
        <v>2984</v>
      </c>
      <c r="G4895" s="832" t="s">
        <v>3383</v>
      </c>
      <c r="H4895" s="832" t="s">
        <v>689</v>
      </c>
      <c r="I4895" s="832" t="s">
        <v>2862</v>
      </c>
      <c r="J4895" s="832" t="s">
        <v>2863</v>
      </c>
      <c r="K4895" s="832" t="s">
        <v>1552</v>
      </c>
      <c r="L4895" s="835">
        <v>127.34</v>
      </c>
      <c r="M4895" s="835">
        <v>636.70000000000005</v>
      </c>
      <c r="N4895" s="832">
        <v>5</v>
      </c>
      <c r="O4895" s="836">
        <v>0.5</v>
      </c>
      <c r="P4895" s="835">
        <v>636.70000000000005</v>
      </c>
      <c r="Q4895" s="837">
        <v>1</v>
      </c>
      <c r="R4895" s="832">
        <v>5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10</v>
      </c>
      <c r="B4896" s="832" t="s">
        <v>2982</v>
      </c>
      <c r="C4896" s="832" t="s">
        <v>3005</v>
      </c>
      <c r="D4896" s="833" t="s">
        <v>6905</v>
      </c>
      <c r="E4896" s="834" t="s">
        <v>3061</v>
      </c>
      <c r="F4896" s="832" t="s">
        <v>2984</v>
      </c>
      <c r="G4896" s="832" t="s">
        <v>3383</v>
      </c>
      <c r="H4896" s="832" t="s">
        <v>630</v>
      </c>
      <c r="I4896" s="832" t="s">
        <v>4800</v>
      </c>
      <c r="J4896" s="832" t="s">
        <v>997</v>
      </c>
      <c r="K4896" s="832" t="s">
        <v>998</v>
      </c>
      <c r="L4896" s="835">
        <v>97.3</v>
      </c>
      <c r="M4896" s="835">
        <v>1946</v>
      </c>
      <c r="N4896" s="832">
        <v>20</v>
      </c>
      <c r="O4896" s="836">
        <v>1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10</v>
      </c>
      <c r="B4897" s="832" t="s">
        <v>2982</v>
      </c>
      <c r="C4897" s="832" t="s">
        <v>3005</v>
      </c>
      <c r="D4897" s="833" t="s">
        <v>6905</v>
      </c>
      <c r="E4897" s="834" t="s">
        <v>3075</v>
      </c>
      <c r="F4897" s="832" t="s">
        <v>2984</v>
      </c>
      <c r="G4897" s="832" t="s">
        <v>3602</v>
      </c>
      <c r="H4897" s="832" t="s">
        <v>689</v>
      </c>
      <c r="I4897" s="832" t="s">
        <v>2694</v>
      </c>
      <c r="J4897" s="832" t="s">
        <v>2695</v>
      </c>
      <c r="K4897" s="832" t="s">
        <v>2696</v>
      </c>
      <c r="L4897" s="835">
        <v>318.16000000000003</v>
      </c>
      <c r="M4897" s="835">
        <v>636.32000000000005</v>
      </c>
      <c r="N4897" s="832">
        <v>2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10</v>
      </c>
      <c r="B4898" s="832" t="s">
        <v>2982</v>
      </c>
      <c r="C4898" s="832" t="s">
        <v>3005</v>
      </c>
      <c r="D4898" s="833" t="s">
        <v>6905</v>
      </c>
      <c r="E4898" s="834" t="s">
        <v>3075</v>
      </c>
      <c r="F4898" s="832" t="s">
        <v>2984</v>
      </c>
      <c r="G4898" s="832" t="s">
        <v>3602</v>
      </c>
      <c r="H4898" s="832" t="s">
        <v>689</v>
      </c>
      <c r="I4898" s="832" t="s">
        <v>2772</v>
      </c>
      <c r="J4898" s="832" t="s">
        <v>2695</v>
      </c>
      <c r="K4898" s="832" t="s">
        <v>2773</v>
      </c>
      <c r="L4898" s="835">
        <v>159.08000000000001</v>
      </c>
      <c r="M4898" s="835">
        <v>159.08000000000001</v>
      </c>
      <c r="N4898" s="832">
        <v>1</v>
      </c>
      <c r="O4898" s="836">
        <v>0.5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" customHeight="1" x14ac:dyDescent="0.3">
      <c r="A4899" s="831">
        <v>10</v>
      </c>
      <c r="B4899" s="832" t="s">
        <v>2982</v>
      </c>
      <c r="C4899" s="832" t="s">
        <v>3005</v>
      </c>
      <c r="D4899" s="833" t="s">
        <v>6905</v>
      </c>
      <c r="E4899" s="834" t="s">
        <v>3075</v>
      </c>
      <c r="F4899" s="832" t="s">
        <v>2984</v>
      </c>
      <c r="G4899" s="832" t="s">
        <v>3760</v>
      </c>
      <c r="H4899" s="832" t="s">
        <v>630</v>
      </c>
      <c r="I4899" s="832" t="s">
        <v>3914</v>
      </c>
      <c r="J4899" s="832" t="s">
        <v>3762</v>
      </c>
      <c r="K4899" s="832" t="s">
        <v>3915</v>
      </c>
      <c r="L4899" s="835">
        <v>729.38</v>
      </c>
      <c r="M4899" s="835">
        <v>729.38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10</v>
      </c>
      <c r="B4900" s="832" t="s">
        <v>2982</v>
      </c>
      <c r="C4900" s="832" t="s">
        <v>3005</v>
      </c>
      <c r="D4900" s="833" t="s">
        <v>6905</v>
      </c>
      <c r="E4900" s="834" t="s">
        <v>3075</v>
      </c>
      <c r="F4900" s="832" t="s">
        <v>2984</v>
      </c>
      <c r="G4900" s="832" t="s">
        <v>3161</v>
      </c>
      <c r="H4900" s="832" t="s">
        <v>630</v>
      </c>
      <c r="I4900" s="832" t="s">
        <v>3162</v>
      </c>
      <c r="J4900" s="832" t="s">
        <v>1177</v>
      </c>
      <c r="K4900" s="832" t="s">
        <v>3163</v>
      </c>
      <c r="L4900" s="835">
        <v>103.67</v>
      </c>
      <c r="M4900" s="835">
        <v>103.67</v>
      </c>
      <c r="N4900" s="832">
        <v>1</v>
      </c>
      <c r="O4900" s="836">
        <v>1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10</v>
      </c>
      <c r="B4901" s="832" t="s">
        <v>2982</v>
      </c>
      <c r="C4901" s="832" t="s">
        <v>3005</v>
      </c>
      <c r="D4901" s="833" t="s">
        <v>6905</v>
      </c>
      <c r="E4901" s="834" t="s">
        <v>3075</v>
      </c>
      <c r="F4901" s="832" t="s">
        <v>2984</v>
      </c>
      <c r="G4901" s="832" t="s">
        <v>3161</v>
      </c>
      <c r="H4901" s="832" t="s">
        <v>630</v>
      </c>
      <c r="I4901" s="832" t="s">
        <v>3367</v>
      </c>
      <c r="J4901" s="832" t="s">
        <v>1177</v>
      </c>
      <c r="K4901" s="832" t="s">
        <v>3163</v>
      </c>
      <c r="L4901" s="835">
        <v>103.67</v>
      </c>
      <c r="M4901" s="835">
        <v>103.67</v>
      </c>
      <c r="N4901" s="832">
        <v>1</v>
      </c>
      <c r="O4901" s="836">
        <v>0.5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10</v>
      </c>
      <c r="B4902" s="832" t="s">
        <v>2982</v>
      </c>
      <c r="C4902" s="832" t="s">
        <v>3005</v>
      </c>
      <c r="D4902" s="833" t="s">
        <v>6905</v>
      </c>
      <c r="E4902" s="834" t="s">
        <v>3075</v>
      </c>
      <c r="F4902" s="832" t="s">
        <v>2984</v>
      </c>
      <c r="G4902" s="832" t="s">
        <v>3383</v>
      </c>
      <c r="H4902" s="832" t="s">
        <v>689</v>
      </c>
      <c r="I4902" s="832" t="s">
        <v>3937</v>
      </c>
      <c r="J4902" s="832" t="s">
        <v>3938</v>
      </c>
      <c r="K4902" s="832" t="s">
        <v>1281</v>
      </c>
      <c r="L4902" s="835">
        <v>129.51</v>
      </c>
      <c r="M4902" s="835">
        <v>2331.1799999999998</v>
      </c>
      <c r="N4902" s="832">
        <v>18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10</v>
      </c>
      <c r="B4903" s="832" t="s">
        <v>2982</v>
      </c>
      <c r="C4903" s="832" t="s">
        <v>3005</v>
      </c>
      <c r="D4903" s="833" t="s">
        <v>6905</v>
      </c>
      <c r="E4903" s="834" t="s">
        <v>3075</v>
      </c>
      <c r="F4903" s="832" t="s">
        <v>2984</v>
      </c>
      <c r="G4903" s="832" t="s">
        <v>3182</v>
      </c>
      <c r="H4903" s="832" t="s">
        <v>630</v>
      </c>
      <c r="I4903" s="832" t="s">
        <v>3420</v>
      </c>
      <c r="J4903" s="832" t="s">
        <v>1683</v>
      </c>
      <c r="K4903" s="832" t="s">
        <v>3421</v>
      </c>
      <c r="L4903" s="835">
        <v>128.69999999999999</v>
      </c>
      <c r="M4903" s="835">
        <v>128.69999999999999</v>
      </c>
      <c r="N4903" s="832">
        <v>1</v>
      </c>
      <c r="O4903" s="836">
        <v>1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" customHeight="1" x14ac:dyDescent="0.3">
      <c r="A4904" s="831">
        <v>10</v>
      </c>
      <c r="B4904" s="832" t="s">
        <v>2982</v>
      </c>
      <c r="C4904" s="832" t="s">
        <v>3005</v>
      </c>
      <c r="D4904" s="833" t="s">
        <v>6905</v>
      </c>
      <c r="E4904" s="834" t="s">
        <v>3034</v>
      </c>
      <c r="F4904" s="832" t="s">
        <v>2984</v>
      </c>
      <c r="G4904" s="832" t="s">
        <v>3760</v>
      </c>
      <c r="H4904" s="832" t="s">
        <v>630</v>
      </c>
      <c r="I4904" s="832" t="s">
        <v>3914</v>
      </c>
      <c r="J4904" s="832" t="s">
        <v>3762</v>
      </c>
      <c r="K4904" s="832" t="s">
        <v>3915</v>
      </c>
      <c r="L4904" s="835">
        <v>729.38</v>
      </c>
      <c r="M4904" s="835">
        <v>1458.76</v>
      </c>
      <c r="N4904" s="832">
        <v>2</v>
      </c>
      <c r="O4904" s="836">
        <v>1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10</v>
      </c>
      <c r="B4905" s="832" t="s">
        <v>2982</v>
      </c>
      <c r="C4905" s="832" t="s">
        <v>3005</v>
      </c>
      <c r="D4905" s="833" t="s">
        <v>6905</v>
      </c>
      <c r="E4905" s="834" t="s">
        <v>3038</v>
      </c>
      <c r="F4905" s="832" t="s">
        <v>2984</v>
      </c>
      <c r="G4905" s="832" t="s">
        <v>3602</v>
      </c>
      <c r="H4905" s="832" t="s">
        <v>689</v>
      </c>
      <c r="I4905" s="832" t="s">
        <v>2694</v>
      </c>
      <c r="J4905" s="832" t="s">
        <v>2695</v>
      </c>
      <c r="K4905" s="832" t="s">
        <v>2696</v>
      </c>
      <c r="L4905" s="835">
        <v>318.16000000000003</v>
      </c>
      <c r="M4905" s="835">
        <v>3499.76</v>
      </c>
      <c r="N4905" s="832">
        <v>11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10</v>
      </c>
      <c r="B4906" s="832" t="s">
        <v>2982</v>
      </c>
      <c r="C4906" s="832" t="s">
        <v>3005</v>
      </c>
      <c r="D4906" s="833" t="s">
        <v>6905</v>
      </c>
      <c r="E4906" s="834" t="s">
        <v>3038</v>
      </c>
      <c r="F4906" s="832" t="s">
        <v>2984</v>
      </c>
      <c r="G4906" s="832" t="s">
        <v>3760</v>
      </c>
      <c r="H4906" s="832" t="s">
        <v>630</v>
      </c>
      <c r="I4906" s="832" t="s">
        <v>3914</v>
      </c>
      <c r="J4906" s="832" t="s">
        <v>3762</v>
      </c>
      <c r="K4906" s="832" t="s">
        <v>3915</v>
      </c>
      <c r="L4906" s="835">
        <v>729.38</v>
      </c>
      <c r="M4906" s="835">
        <v>1458.76</v>
      </c>
      <c r="N4906" s="832">
        <v>2</v>
      </c>
      <c r="O4906" s="836">
        <v>0.5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10</v>
      </c>
      <c r="B4907" s="832" t="s">
        <v>2982</v>
      </c>
      <c r="C4907" s="832" t="s">
        <v>3005</v>
      </c>
      <c r="D4907" s="833" t="s">
        <v>6905</v>
      </c>
      <c r="E4907" s="834" t="s">
        <v>3038</v>
      </c>
      <c r="F4907" s="832" t="s">
        <v>2984</v>
      </c>
      <c r="G4907" s="832" t="s">
        <v>3161</v>
      </c>
      <c r="H4907" s="832" t="s">
        <v>630</v>
      </c>
      <c r="I4907" s="832" t="s">
        <v>3367</v>
      </c>
      <c r="J4907" s="832" t="s">
        <v>1177</v>
      </c>
      <c r="K4907" s="832" t="s">
        <v>3163</v>
      </c>
      <c r="L4907" s="835">
        <v>103.67</v>
      </c>
      <c r="M4907" s="835">
        <v>103.67</v>
      </c>
      <c r="N4907" s="832">
        <v>1</v>
      </c>
      <c r="O4907" s="836">
        <v>1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10</v>
      </c>
      <c r="B4908" s="832" t="s">
        <v>2982</v>
      </c>
      <c r="C4908" s="832" t="s">
        <v>3007</v>
      </c>
      <c r="D4908" s="833" t="s">
        <v>6906</v>
      </c>
      <c r="E4908" s="834" t="s">
        <v>3031</v>
      </c>
      <c r="F4908" s="832" t="s">
        <v>2984</v>
      </c>
      <c r="G4908" s="832" t="s">
        <v>3235</v>
      </c>
      <c r="H4908" s="832" t="s">
        <v>630</v>
      </c>
      <c r="I4908" s="832" t="s">
        <v>3236</v>
      </c>
      <c r="J4908" s="832" t="s">
        <v>3237</v>
      </c>
      <c r="K4908" s="832" t="s">
        <v>3238</v>
      </c>
      <c r="L4908" s="835">
        <v>143.34</v>
      </c>
      <c r="M4908" s="835">
        <v>3010.14</v>
      </c>
      <c r="N4908" s="832">
        <v>21</v>
      </c>
      <c r="O4908" s="836">
        <v>3</v>
      </c>
      <c r="P4908" s="835"/>
      <c r="Q4908" s="837">
        <v>0</v>
      </c>
      <c r="R4908" s="832"/>
      <c r="S4908" s="837">
        <v>0</v>
      </c>
      <c r="T4908" s="836"/>
      <c r="U4908" s="838">
        <v>0</v>
      </c>
    </row>
    <row r="4909" spans="1:21" ht="14.4" customHeight="1" x14ac:dyDescent="0.3">
      <c r="A4909" s="831">
        <v>10</v>
      </c>
      <c r="B4909" s="832" t="s">
        <v>2982</v>
      </c>
      <c r="C4909" s="832" t="s">
        <v>3007</v>
      </c>
      <c r="D4909" s="833" t="s">
        <v>6906</v>
      </c>
      <c r="E4909" s="834" t="s">
        <v>3031</v>
      </c>
      <c r="F4909" s="832" t="s">
        <v>2984</v>
      </c>
      <c r="G4909" s="832" t="s">
        <v>3097</v>
      </c>
      <c r="H4909" s="832" t="s">
        <v>630</v>
      </c>
      <c r="I4909" s="832" t="s">
        <v>3240</v>
      </c>
      <c r="J4909" s="832" t="s">
        <v>1862</v>
      </c>
      <c r="K4909" s="832" t="s">
        <v>1859</v>
      </c>
      <c r="L4909" s="835">
        <v>72.55</v>
      </c>
      <c r="M4909" s="835">
        <v>435.29999999999995</v>
      </c>
      <c r="N4909" s="832">
        <v>6</v>
      </c>
      <c r="O4909" s="836">
        <v>2.5</v>
      </c>
      <c r="P4909" s="835">
        <v>290.2</v>
      </c>
      <c r="Q4909" s="837">
        <v>0.66666666666666674</v>
      </c>
      <c r="R4909" s="832">
        <v>4</v>
      </c>
      <c r="S4909" s="837">
        <v>0.66666666666666663</v>
      </c>
      <c r="T4909" s="836">
        <v>1.5</v>
      </c>
      <c r="U4909" s="838">
        <v>0.6</v>
      </c>
    </row>
    <row r="4910" spans="1:21" ht="14.4" customHeight="1" x14ac:dyDescent="0.3">
      <c r="A4910" s="831">
        <v>10</v>
      </c>
      <c r="B4910" s="832" t="s">
        <v>2982</v>
      </c>
      <c r="C4910" s="832" t="s">
        <v>3007</v>
      </c>
      <c r="D4910" s="833" t="s">
        <v>6906</v>
      </c>
      <c r="E4910" s="834" t="s">
        <v>3031</v>
      </c>
      <c r="F4910" s="832" t="s">
        <v>2984</v>
      </c>
      <c r="G4910" s="832" t="s">
        <v>3097</v>
      </c>
      <c r="H4910" s="832" t="s">
        <v>689</v>
      </c>
      <c r="I4910" s="832" t="s">
        <v>2837</v>
      </c>
      <c r="J4910" s="832" t="s">
        <v>1619</v>
      </c>
      <c r="K4910" s="832" t="s">
        <v>1859</v>
      </c>
      <c r="L4910" s="835">
        <v>85.7</v>
      </c>
      <c r="M4910" s="835">
        <v>514.20000000000005</v>
      </c>
      <c r="N4910" s="832">
        <v>6</v>
      </c>
      <c r="O4910" s="836">
        <v>4.5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10</v>
      </c>
      <c r="B4911" s="832" t="s">
        <v>2982</v>
      </c>
      <c r="C4911" s="832" t="s">
        <v>3007</v>
      </c>
      <c r="D4911" s="833" t="s">
        <v>6906</v>
      </c>
      <c r="E4911" s="834" t="s">
        <v>3031</v>
      </c>
      <c r="F4911" s="832" t="s">
        <v>2984</v>
      </c>
      <c r="G4911" s="832" t="s">
        <v>4055</v>
      </c>
      <c r="H4911" s="832" t="s">
        <v>630</v>
      </c>
      <c r="I4911" s="832" t="s">
        <v>6356</v>
      </c>
      <c r="J4911" s="832" t="s">
        <v>1337</v>
      </c>
      <c r="K4911" s="832" t="s">
        <v>6357</v>
      </c>
      <c r="L4911" s="835">
        <v>0</v>
      </c>
      <c r="M4911" s="835">
        <v>0</v>
      </c>
      <c r="N4911" s="832">
        <v>1</v>
      </c>
      <c r="O4911" s="836"/>
      <c r="P4911" s="835">
        <v>0</v>
      </c>
      <c r="Q4911" s="837"/>
      <c r="R4911" s="832">
        <v>1</v>
      </c>
      <c r="S4911" s="837">
        <v>1</v>
      </c>
      <c r="T4911" s="836"/>
      <c r="U4911" s="838"/>
    </row>
    <row r="4912" spans="1:21" ht="14.4" customHeight="1" x14ac:dyDescent="0.3">
      <c r="A4912" s="831">
        <v>10</v>
      </c>
      <c r="B4912" s="832" t="s">
        <v>2982</v>
      </c>
      <c r="C4912" s="832" t="s">
        <v>3007</v>
      </c>
      <c r="D4912" s="833" t="s">
        <v>6906</v>
      </c>
      <c r="E4912" s="834" t="s">
        <v>3031</v>
      </c>
      <c r="F4912" s="832" t="s">
        <v>2984</v>
      </c>
      <c r="G4912" s="832" t="s">
        <v>3098</v>
      </c>
      <c r="H4912" s="832" t="s">
        <v>630</v>
      </c>
      <c r="I4912" s="832" t="s">
        <v>3099</v>
      </c>
      <c r="J4912" s="832" t="s">
        <v>3100</v>
      </c>
      <c r="K4912" s="832" t="s">
        <v>3101</v>
      </c>
      <c r="L4912" s="835">
        <v>31.09</v>
      </c>
      <c r="M4912" s="835">
        <v>31.09</v>
      </c>
      <c r="N4912" s="832">
        <v>1</v>
      </c>
      <c r="O4912" s="836">
        <v>0.5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10</v>
      </c>
      <c r="B4913" s="832" t="s">
        <v>2982</v>
      </c>
      <c r="C4913" s="832" t="s">
        <v>3007</v>
      </c>
      <c r="D4913" s="833" t="s">
        <v>6906</v>
      </c>
      <c r="E4913" s="834" t="s">
        <v>3031</v>
      </c>
      <c r="F4913" s="832" t="s">
        <v>2984</v>
      </c>
      <c r="G4913" s="832" t="s">
        <v>3098</v>
      </c>
      <c r="H4913" s="832" t="s">
        <v>630</v>
      </c>
      <c r="I4913" s="832" t="s">
        <v>3102</v>
      </c>
      <c r="J4913" s="832" t="s">
        <v>3100</v>
      </c>
      <c r="K4913" s="832" t="s">
        <v>3103</v>
      </c>
      <c r="L4913" s="835">
        <v>103.64</v>
      </c>
      <c r="M4913" s="835">
        <v>414.56</v>
      </c>
      <c r="N4913" s="832">
        <v>4</v>
      </c>
      <c r="O4913" s="836">
        <v>2.5</v>
      </c>
      <c r="P4913" s="835">
        <v>310.92</v>
      </c>
      <c r="Q4913" s="837">
        <v>0.75</v>
      </c>
      <c r="R4913" s="832">
        <v>3</v>
      </c>
      <c r="S4913" s="837">
        <v>0.75</v>
      </c>
      <c r="T4913" s="836">
        <v>2</v>
      </c>
      <c r="U4913" s="838">
        <v>0.8</v>
      </c>
    </row>
    <row r="4914" spans="1:21" ht="14.4" customHeight="1" x14ac:dyDescent="0.3">
      <c r="A4914" s="831">
        <v>10</v>
      </c>
      <c r="B4914" s="832" t="s">
        <v>2982</v>
      </c>
      <c r="C4914" s="832" t="s">
        <v>3007</v>
      </c>
      <c r="D4914" s="833" t="s">
        <v>6906</v>
      </c>
      <c r="E4914" s="834" t="s">
        <v>3031</v>
      </c>
      <c r="F4914" s="832" t="s">
        <v>2984</v>
      </c>
      <c r="G4914" s="832" t="s">
        <v>3098</v>
      </c>
      <c r="H4914" s="832" t="s">
        <v>689</v>
      </c>
      <c r="I4914" s="832" t="s">
        <v>3104</v>
      </c>
      <c r="J4914" s="832" t="s">
        <v>2083</v>
      </c>
      <c r="K4914" s="832" t="s">
        <v>3105</v>
      </c>
      <c r="L4914" s="835">
        <v>110.59</v>
      </c>
      <c r="M4914" s="835">
        <v>110.59</v>
      </c>
      <c r="N4914" s="832">
        <v>1</v>
      </c>
      <c r="O4914" s="836">
        <v>1</v>
      </c>
      <c r="P4914" s="835">
        <v>110.59</v>
      </c>
      <c r="Q4914" s="837">
        <v>1</v>
      </c>
      <c r="R4914" s="832">
        <v>1</v>
      </c>
      <c r="S4914" s="837">
        <v>1</v>
      </c>
      <c r="T4914" s="836">
        <v>1</v>
      </c>
      <c r="U4914" s="838">
        <v>1</v>
      </c>
    </row>
    <row r="4915" spans="1:21" ht="14.4" customHeight="1" x14ac:dyDescent="0.3">
      <c r="A4915" s="831">
        <v>10</v>
      </c>
      <c r="B4915" s="832" t="s">
        <v>2982</v>
      </c>
      <c r="C4915" s="832" t="s">
        <v>3007</v>
      </c>
      <c r="D4915" s="833" t="s">
        <v>6906</v>
      </c>
      <c r="E4915" s="834" t="s">
        <v>3031</v>
      </c>
      <c r="F4915" s="832" t="s">
        <v>2984</v>
      </c>
      <c r="G4915" s="832" t="s">
        <v>3098</v>
      </c>
      <c r="H4915" s="832" t="s">
        <v>689</v>
      </c>
      <c r="I4915" s="832" t="s">
        <v>3104</v>
      </c>
      <c r="J4915" s="832" t="s">
        <v>2083</v>
      </c>
      <c r="K4915" s="832" t="s">
        <v>3105</v>
      </c>
      <c r="L4915" s="835">
        <v>93.27</v>
      </c>
      <c r="M4915" s="835">
        <v>186.54</v>
      </c>
      <c r="N4915" s="832">
        <v>2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10</v>
      </c>
      <c r="B4916" s="832" t="s">
        <v>2982</v>
      </c>
      <c r="C4916" s="832" t="s">
        <v>3007</v>
      </c>
      <c r="D4916" s="833" t="s">
        <v>6906</v>
      </c>
      <c r="E4916" s="834" t="s">
        <v>3031</v>
      </c>
      <c r="F4916" s="832" t="s">
        <v>2984</v>
      </c>
      <c r="G4916" s="832" t="s">
        <v>3098</v>
      </c>
      <c r="H4916" s="832" t="s">
        <v>689</v>
      </c>
      <c r="I4916" s="832" t="s">
        <v>3242</v>
      </c>
      <c r="J4916" s="832" t="s">
        <v>3243</v>
      </c>
      <c r="K4916" s="832" t="s">
        <v>3244</v>
      </c>
      <c r="L4916" s="835">
        <v>221.16</v>
      </c>
      <c r="M4916" s="835">
        <v>221.16</v>
      </c>
      <c r="N4916" s="832">
        <v>1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10</v>
      </c>
      <c r="B4917" s="832" t="s">
        <v>2982</v>
      </c>
      <c r="C4917" s="832" t="s">
        <v>3007</v>
      </c>
      <c r="D4917" s="833" t="s">
        <v>6906</v>
      </c>
      <c r="E4917" s="834" t="s">
        <v>3031</v>
      </c>
      <c r="F4917" s="832" t="s">
        <v>2984</v>
      </c>
      <c r="G4917" s="832" t="s">
        <v>3249</v>
      </c>
      <c r="H4917" s="832" t="s">
        <v>630</v>
      </c>
      <c r="I4917" s="832" t="s">
        <v>4971</v>
      </c>
      <c r="J4917" s="832" t="s">
        <v>3251</v>
      </c>
      <c r="K4917" s="832" t="s">
        <v>3330</v>
      </c>
      <c r="L4917" s="835">
        <v>46.09</v>
      </c>
      <c r="M4917" s="835">
        <v>92.18</v>
      </c>
      <c r="N4917" s="832">
        <v>2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10</v>
      </c>
      <c r="B4918" s="832" t="s">
        <v>2982</v>
      </c>
      <c r="C4918" s="832" t="s">
        <v>3007</v>
      </c>
      <c r="D4918" s="833" t="s">
        <v>6906</v>
      </c>
      <c r="E4918" s="834" t="s">
        <v>3031</v>
      </c>
      <c r="F4918" s="832" t="s">
        <v>2984</v>
      </c>
      <c r="G4918" s="832" t="s">
        <v>3106</v>
      </c>
      <c r="H4918" s="832" t="s">
        <v>689</v>
      </c>
      <c r="I4918" s="832" t="s">
        <v>2451</v>
      </c>
      <c r="J4918" s="832" t="s">
        <v>1014</v>
      </c>
      <c r="K4918" s="832" t="s">
        <v>3256</v>
      </c>
      <c r="L4918" s="835">
        <v>75.73</v>
      </c>
      <c r="M4918" s="835">
        <v>75.73</v>
      </c>
      <c r="N4918" s="832">
        <v>1</v>
      </c>
      <c r="O4918" s="836">
        <v>1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10</v>
      </c>
      <c r="B4919" s="832" t="s">
        <v>2982</v>
      </c>
      <c r="C4919" s="832" t="s">
        <v>3007</v>
      </c>
      <c r="D4919" s="833" t="s">
        <v>6906</v>
      </c>
      <c r="E4919" s="834" t="s">
        <v>3031</v>
      </c>
      <c r="F4919" s="832" t="s">
        <v>2984</v>
      </c>
      <c r="G4919" s="832" t="s">
        <v>3106</v>
      </c>
      <c r="H4919" s="832" t="s">
        <v>689</v>
      </c>
      <c r="I4919" s="832" t="s">
        <v>2586</v>
      </c>
      <c r="J4919" s="832" t="s">
        <v>1288</v>
      </c>
      <c r="K4919" s="832" t="s">
        <v>2587</v>
      </c>
      <c r="L4919" s="835">
        <v>225.06</v>
      </c>
      <c r="M4919" s="835">
        <v>225.06</v>
      </c>
      <c r="N4919" s="832">
        <v>1</v>
      </c>
      <c r="O4919" s="836">
        <v>1</v>
      </c>
      <c r="P4919" s="835">
        <v>225.06</v>
      </c>
      <c r="Q4919" s="837">
        <v>1</v>
      </c>
      <c r="R4919" s="832">
        <v>1</v>
      </c>
      <c r="S4919" s="837">
        <v>1</v>
      </c>
      <c r="T4919" s="836">
        <v>1</v>
      </c>
      <c r="U4919" s="838">
        <v>1</v>
      </c>
    </row>
    <row r="4920" spans="1:21" ht="14.4" customHeight="1" x14ac:dyDescent="0.3">
      <c r="A4920" s="831">
        <v>10</v>
      </c>
      <c r="B4920" s="832" t="s">
        <v>2982</v>
      </c>
      <c r="C4920" s="832" t="s">
        <v>3007</v>
      </c>
      <c r="D4920" s="833" t="s">
        <v>6906</v>
      </c>
      <c r="E4920" s="834" t="s">
        <v>3031</v>
      </c>
      <c r="F4920" s="832" t="s">
        <v>2984</v>
      </c>
      <c r="G4920" s="832" t="s">
        <v>3257</v>
      </c>
      <c r="H4920" s="832" t="s">
        <v>630</v>
      </c>
      <c r="I4920" s="832" t="s">
        <v>3261</v>
      </c>
      <c r="J4920" s="832" t="s">
        <v>3262</v>
      </c>
      <c r="K4920" s="832" t="s">
        <v>2632</v>
      </c>
      <c r="L4920" s="835">
        <v>30.79</v>
      </c>
      <c r="M4920" s="835">
        <v>92.37</v>
      </c>
      <c r="N4920" s="832">
        <v>3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10</v>
      </c>
      <c r="B4921" s="832" t="s">
        <v>2982</v>
      </c>
      <c r="C4921" s="832" t="s">
        <v>3007</v>
      </c>
      <c r="D4921" s="833" t="s">
        <v>6906</v>
      </c>
      <c r="E4921" s="834" t="s">
        <v>3031</v>
      </c>
      <c r="F4921" s="832" t="s">
        <v>2984</v>
      </c>
      <c r="G4921" s="832" t="s">
        <v>3257</v>
      </c>
      <c r="H4921" s="832" t="s">
        <v>689</v>
      </c>
      <c r="I4921" s="832" t="s">
        <v>6178</v>
      </c>
      <c r="J4921" s="832" t="s">
        <v>3259</v>
      </c>
      <c r="K4921" s="832" t="s">
        <v>5132</v>
      </c>
      <c r="L4921" s="835">
        <v>27.5</v>
      </c>
      <c r="M4921" s="835">
        <v>27.5</v>
      </c>
      <c r="N4921" s="832">
        <v>1</v>
      </c>
      <c r="O4921" s="836">
        <v>0.5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10</v>
      </c>
      <c r="B4922" s="832" t="s">
        <v>2982</v>
      </c>
      <c r="C4922" s="832" t="s">
        <v>3007</v>
      </c>
      <c r="D4922" s="833" t="s">
        <v>6906</v>
      </c>
      <c r="E4922" s="834" t="s">
        <v>3031</v>
      </c>
      <c r="F4922" s="832" t="s">
        <v>2984</v>
      </c>
      <c r="G4922" s="832" t="s">
        <v>3263</v>
      </c>
      <c r="H4922" s="832" t="s">
        <v>630</v>
      </c>
      <c r="I4922" s="832" t="s">
        <v>3264</v>
      </c>
      <c r="J4922" s="832" t="s">
        <v>2464</v>
      </c>
      <c r="K4922" s="832" t="s">
        <v>3265</v>
      </c>
      <c r="L4922" s="835">
        <v>42.63</v>
      </c>
      <c r="M4922" s="835">
        <v>85.26</v>
      </c>
      <c r="N4922" s="832">
        <v>2</v>
      </c>
      <c r="O4922" s="836">
        <v>2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10</v>
      </c>
      <c r="B4923" s="832" t="s">
        <v>2982</v>
      </c>
      <c r="C4923" s="832" t="s">
        <v>3007</v>
      </c>
      <c r="D4923" s="833" t="s">
        <v>6906</v>
      </c>
      <c r="E4923" s="834" t="s">
        <v>3031</v>
      </c>
      <c r="F4923" s="832" t="s">
        <v>2984</v>
      </c>
      <c r="G4923" s="832" t="s">
        <v>3269</v>
      </c>
      <c r="H4923" s="832" t="s">
        <v>630</v>
      </c>
      <c r="I4923" s="832" t="s">
        <v>3270</v>
      </c>
      <c r="J4923" s="832" t="s">
        <v>3271</v>
      </c>
      <c r="K4923" s="832" t="s">
        <v>3272</v>
      </c>
      <c r="L4923" s="835">
        <v>359.45</v>
      </c>
      <c r="M4923" s="835">
        <v>2875.6</v>
      </c>
      <c r="N4923" s="832">
        <v>8</v>
      </c>
      <c r="O4923" s="836">
        <v>1</v>
      </c>
      <c r="P4923" s="835">
        <v>2875.6</v>
      </c>
      <c r="Q4923" s="837">
        <v>1</v>
      </c>
      <c r="R4923" s="832">
        <v>8</v>
      </c>
      <c r="S4923" s="837">
        <v>1</v>
      </c>
      <c r="T4923" s="836">
        <v>1</v>
      </c>
      <c r="U4923" s="838">
        <v>1</v>
      </c>
    </row>
    <row r="4924" spans="1:21" ht="14.4" customHeight="1" x14ac:dyDescent="0.3">
      <c r="A4924" s="831">
        <v>10</v>
      </c>
      <c r="B4924" s="832" t="s">
        <v>2982</v>
      </c>
      <c r="C4924" s="832" t="s">
        <v>3007</v>
      </c>
      <c r="D4924" s="833" t="s">
        <v>6906</v>
      </c>
      <c r="E4924" s="834" t="s">
        <v>3031</v>
      </c>
      <c r="F4924" s="832" t="s">
        <v>2984</v>
      </c>
      <c r="G4924" s="832" t="s">
        <v>3269</v>
      </c>
      <c r="H4924" s="832" t="s">
        <v>630</v>
      </c>
      <c r="I4924" s="832" t="s">
        <v>3273</v>
      </c>
      <c r="J4924" s="832" t="s">
        <v>3271</v>
      </c>
      <c r="K4924" s="832" t="s">
        <v>3274</v>
      </c>
      <c r="L4924" s="835">
        <v>718.91</v>
      </c>
      <c r="M4924" s="835">
        <v>5751.28</v>
      </c>
      <c r="N4924" s="832">
        <v>8</v>
      </c>
      <c r="O4924" s="836">
        <v>1</v>
      </c>
      <c r="P4924" s="835">
        <v>5751.28</v>
      </c>
      <c r="Q4924" s="837">
        <v>1</v>
      </c>
      <c r="R4924" s="832">
        <v>8</v>
      </c>
      <c r="S4924" s="837">
        <v>1</v>
      </c>
      <c r="T4924" s="836">
        <v>1</v>
      </c>
      <c r="U4924" s="838">
        <v>1</v>
      </c>
    </row>
    <row r="4925" spans="1:21" ht="14.4" customHeight="1" x14ac:dyDescent="0.3">
      <c r="A4925" s="831">
        <v>10</v>
      </c>
      <c r="B4925" s="832" t="s">
        <v>2982</v>
      </c>
      <c r="C4925" s="832" t="s">
        <v>3007</v>
      </c>
      <c r="D4925" s="833" t="s">
        <v>6906</v>
      </c>
      <c r="E4925" s="834" t="s">
        <v>3031</v>
      </c>
      <c r="F4925" s="832" t="s">
        <v>2984</v>
      </c>
      <c r="G4925" s="832" t="s">
        <v>3269</v>
      </c>
      <c r="H4925" s="832" t="s">
        <v>630</v>
      </c>
      <c r="I4925" s="832" t="s">
        <v>3275</v>
      </c>
      <c r="J4925" s="832" t="s">
        <v>3271</v>
      </c>
      <c r="K4925" s="832" t="s">
        <v>3276</v>
      </c>
      <c r="L4925" s="835">
        <v>1437.8</v>
      </c>
      <c r="M4925" s="835">
        <v>2875.6</v>
      </c>
      <c r="N4925" s="832">
        <v>2</v>
      </c>
      <c r="O4925" s="836">
        <v>0.5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10</v>
      </c>
      <c r="B4926" s="832" t="s">
        <v>2982</v>
      </c>
      <c r="C4926" s="832" t="s">
        <v>3007</v>
      </c>
      <c r="D4926" s="833" t="s">
        <v>6906</v>
      </c>
      <c r="E4926" s="834" t="s">
        <v>3031</v>
      </c>
      <c r="F4926" s="832" t="s">
        <v>2984</v>
      </c>
      <c r="G4926" s="832" t="s">
        <v>3269</v>
      </c>
      <c r="H4926" s="832" t="s">
        <v>630</v>
      </c>
      <c r="I4926" s="832" t="s">
        <v>3280</v>
      </c>
      <c r="J4926" s="832" t="s">
        <v>3278</v>
      </c>
      <c r="K4926" s="832" t="s">
        <v>3276</v>
      </c>
      <c r="L4926" s="835">
        <v>1437.8</v>
      </c>
      <c r="M4926" s="835">
        <v>1437.8</v>
      </c>
      <c r="N4926" s="832">
        <v>1</v>
      </c>
      <c r="O4926" s="836">
        <v>0.5</v>
      </c>
      <c r="P4926" s="835">
        <v>1437.8</v>
      </c>
      <c r="Q4926" s="837">
        <v>1</v>
      </c>
      <c r="R4926" s="832">
        <v>1</v>
      </c>
      <c r="S4926" s="837">
        <v>1</v>
      </c>
      <c r="T4926" s="836">
        <v>0.5</v>
      </c>
      <c r="U4926" s="838">
        <v>1</v>
      </c>
    </row>
    <row r="4927" spans="1:21" ht="14.4" customHeight="1" x14ac:dyDescent="0.3">
      <c r="A4927" s="831">
        <v>10</v>
      </c>
      <c r="B4927" s="832" t="s">
        <v>2982</v>
      </c>
      <c r="C4927" s="832" t="s">
        <v>3007</v>
      </c>
      <c r="D4927" s="833" t="s">
        <v>6906</v>
      </c>
      <c r="E4927" s="834" t="s">
        <v>3031</v>
      </c>
      <c r="F4927" s="832" t="s">
        <v>2984</v>
      </c>
      <c r="G4927" s="832" t="s">
        <v>3269</v>
      </c>
      <c r="H4927" s="832" t="s">
        <v>630</v>
      </c>
      <c r="I4927" s="832" t="s">
        <v>3281</v>
      </c>
      <c r="J4927" s="832" t="s">
        <v>3278</v>
      </c>
      <c r="K4927" s="832" t="s">
        <v>3282</v>
      </c>
      <c r="L4927" s="835">
        <v>1437.8</v>
      </c>
      <c r="M4927" s="835">
        <v>1437.8</v>
      </c>
      <c r="N4927" s="832">
        <v>1</v>
      </c>
      <c r="O4927" s="836">
        <v>0.5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10</v>
      </c>
      <c r="B4928" s="832" t="s">
        <v>2982</v>
      </c>
      <c r="C4928" s="832" t="s">
        <v>3007</v>
      </c>
      <c r="D4928" s="833" t="s">
        <v>6906</v>
      </c>
      <c r="E4928" s="834" t="s">
        <v>3031</v>
      </c>
      <c r="F4928" s="832" t="s">
        <v>2984</v>
      </c>
      <c r="G4928" s="832" t="s">
        <v>3289</v>
      </c>
      <c r="H4928" s="832" t="s">
        <v>630</v>
      </c>
      <c r="I4928" s="832" t="s">
        <v>3290</v>
      </c>
      <c r="J4928" s="832" t="s">
        <v>3291</v>
      </c>
      <c r="K4928" s="832" t="s">
        <v>3292</v>
      </c>
      <c r="L4928" s="835">
        <v>1154.81</v>
      </c>
      <c r="M4928" s="835">
        <v>15012.529999999999</v>
      </c>
      <c r="N4928" s="832">
        <v>13</v>
      </c>
      <c r="O4928" s="836">
        <v>4</v>
      </c>
      <c r="P4928" s="835">
        <v>11548.099999999999</v>
      </c>
      <c r="Q4928" s="837">
        <v>0.76923076923076916</v>
      </c>
      <c r="R4928" s="832">
        <v>10</v>
      </c>
      <c r="S4928" s="837">
        <v>0.76923076923076927</v>
      </c>
      <c r="T4928" s="836">
        <v>3.5</v>
      </c>
      <c r="U4928" s="838">
        <v>0.875</v>
      </c>
    </row>
    <row r="4929" spans="1:21" ht="14.4" customHeight="1" x14ac:dyDescent="0.3">
      <c r="A4929" s="831">
        <v>10</v>
      </c>
      <c r="B4929" s="832" t="s">
        <v>2982</v>
      </c>
      <c r="C4929" s="832" t="s">
        <v>3007</v>
      </c>
      <c r="D4929" s="833" t="s">
        <v>6906</v>
      </c>
      <c r="E4929" s="834" t="s">
        <v>3031</v>
      </c>
      <c r="F4929" s="832" t="s">
        <v>2984</v>
      </c>
      <c r="G4929" s="832" t="s">
        <v>3300</v>
      </c>
      <c r="H4929" s="832" t="s">
        <v>630</v>
      </c>
      <c r="I4929" s="832" t="s">
        <v>3305</v>
      </c>
      <c r="J4929" s="832" t="s">
        <v>3302</v>
      </c>
      <c r="K4929" s="832" t="s">
        <v>3103</v>
      </c>
      <c r="L4929" s="835">
        <v>15.46</v>
      </c>
      <c r="M4929" s="835">
        <v>139.14000000000001</v>
      </c>
      <c r="N4929" s="832">
        <v>9</v>
      </c>
      <c r="O4929" s="836">
        <v>2</v>
      </c>
      <c r="P4929" s="835">
        <v>46.38</v>
      </c>
      <c r="Q4929" s="837">
        <v>0.33333333333333331</v>
      </c>
      <c r="R4929" s="832">
        <v>3</v>
      </c>
      <c r="S4929" s="837">
        <v>0.33333333333333331</v>
      </c>
      <c r="T4929" s="836">
        <v>1</v>
      </c>
      <c r="U4929" s="838">
        <v>0.5</v>
      </c>
    </row>
    <row r="4930" spans="1:21" ht="14.4" customHeight="1" x14ac:dyDescent="0.3">
      <c r="A4930" s="831">
        <v>10</v>
      </c>
      <c r="B4930" s="832" t="s">
        <v>2982</v>
      </c>
      <c r="C4930" s="832" t="s">
        <v>3007</v>
      </c>
      <c r="D4930" s="833" t="s">
        <v>6906</v>
      </c>
      <c r="E4930" s="834" t="s">
        <v>3031</v>
      </c>
      <c r="F4930" s="832" t="s">
        <v>2984</v>
      </c>
      <c r="G4930" s="832" t="s">
        <v>3300</v>
      </c>
      <c r="H4930" s="832" t="s">
        <v>630</v>
      </c>
      <c r="I4930" s="832" t="s">
        <v>3306</v>
      </c>
      <c r="J4930" s="832" t="s">
        <v>3302</v>
      </c>
      <c r="K4930" s="832" t="s">
        <v>3307</v>
      </c>
      <c r="L4930" s="835">
        <v>3.01</v>
      </c>
      <c r="M4930" s="835">
        <v>30.1</v>
      </c>
      <c r="N4930" s="832">
        <v>10</v>
      </c>
      <c r="O4930" s="836">
        <v>3</v>
      </c>
      <c r="P4930" s="835">
        <v>21.07</v>
      </c>
      <c r="Q4930" s="837">
        <v>0.7</v>
      </c>
      <c r="R4930" s="832">
        <v>7</v>
      </c>
      <c r="S4930" s="837">
        <v>0.7</v>
      </c>
      <c r="T4930" s="836">
        <v>2</v>
      </c>
      <c r="U4930" s="838">
        <v>0.66666666666666663</v>
      </c>
    </row>
    <row r="4931" spans="1:21" ht="14.4" customHeight="1" x14ac:dyDescent="0.3">
      <c r="A4931" s="831">
        <v>10</v>
      </c>
      <c r="B4931" s="832" t="s">
        <v>2982</v>
      </c>
      <c r="C4931" s="832" t="s">
        <v>3007</v>
      </c>
      <c r="D4931" s="833" t="s">
        <v>6906</v>
      </c>
      <c r="E4931" s="834" t="s">
        <v>3031</v>
      </c>
      <c r="F4931" s="832" t="s">
        <v>2984</v>
      </c>
      <c r="G4931" s="832" t="s">
        <v>3300</v>
      </c>
      <c r="H4931" s="832" t="s">
        <v>630</v>
      </c>
      <c r="I4931" s="832" t="s">
        <v>3306</v>
      </c>
      <c r="J4931" s="832" t="s">
        <v>3302</v>
      </c>
      <c r="K4931" s="832" t="s">
        <v>3307</v>
      </c>
      <c r="L4931" s="835">
        <v>5.0599999999999996</v>
      </c>
      <c r="M4931" s="835">
        <v>35.42</v>
      </c>
      <c r="N4931" s="832">
        <v>7</v>
      </c>
      <c r="O4931" s="836">
        <v>2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10</v>
      </c>
      <c r="B4932" s="832" t="s">
        <v>2982</v>
      </c>
      <c r="C4932" s="832" t="s">
        <v>3007</v>
      </c>
      <c r="D4932" s="833" t="s">
        <v>6906</v>
      </c>
      <c r="E4932" s="834" t="s">
        <v>3031</v>
      </c>
      <c r="F4932" s="832" t="s">
        <v>2984</v>
      </c>
      <c r="G4932" s="832" t="s">
        <v>3300</v>
      </c>
      <c r="H4932" s="832" t="s">
        <v>630</v>
      </c>
      <c r="I4932" s="832" t="s">
        <v>3308</v>
      </c>
      <c r="J4932" s="832" t="s">
        <v>3302</v>
      </c>
      <c r="K4932" s="832" t="s">
        <v>3309</v>
      </c>
      <c r="L4932" s="835">
        <v>0</v>
      </c>
      <c r="M4932" s="835">
        <v>0</v>
      </c>
      <c r="N4932" s="832">
        <v>1</v>
      </c>
      <c r="O4932" s="836">
        <v>0.5</v>
      </c>
      <c r="P4932" s="835"/>
      <c r="Q4932" s="837"/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10</v>
      </c>
      <c r="B4933" s="832" t="s">
        <v>2982</v>
      </c>
      <c r="C4933" s="832" t="s">
        <v>3007</v>
      </c>
      <c r="D4933" s="833" t="s">
        <v>6906</v>
      </c>
      <c r="E4933" s="834" t="s">
        <v>3031</v>
      </c>
      <c r="F4933" s="832" t="s">
        <v>2984</v>
      </c>
      <c r="G4933" s="832" t="s">
        <v>3300</v>
      </c>
      <c r="H4933" s="832" t="s">
        <v>630</v>
      </c>
      <c r="I4933" s="832" t="s">
        <v>6179</v>
      </c>
      <c r="J4933" s="832" t="s">
        <v>6180</v>
      </c>
      <c r="K4933" s="832" t="s">
        <v>3103</v>
      </c>
      <c r="L4933" s="835">
        <v>15.46</v>
      </c>
      <c r="M4933" s="835">
        <v>30.92</v>
      </c>
      <c r="N4933" s="832">
        <v>2</v>
      </c>
      <c r="O4933" s="836">
        <v>0.5</v>
      </c>
      <c r="P4933" s="835">
        <v>30.92</v>
      </c>
      <c r="Q4933" s="837">
        <v>1</v>
      </c>
      <c r="R4933" s="832">
        <v>2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10</v>
      </c>
      <c r="B4934" s="832" t="s">
        <v>2982</v>
      </c>
      <c r="C4934" s="832" t="s">
        <v>3007</v>
      </c>
      <c r="D4934" s="833" t="s">
        <v>6906</v>
      </c>
      <c r="E4934" s="834" t="s">
        <v>3031</v>
      </c>
      <c r="F4934" s="832" t="s">
        <v>2984</v>
      </c>
      <c r="G4934" s="832" t="s">
        <v>3300</v>
      </c>
      <c r="H4934" s="832" t="s">
        <v>630</v>
      </c>
      <c r="I4934" s="832" t="s">
        <v>6358</v>
      </c>
      <c r="J4934" s="832" t="s">
        <v>6359</v>
      </c>
      <c r="K4934" s="832" t="s">
        <v>3103</v>
      </c>
      <c r="L4934" s="835">
        <v>15.46</v>
      </c>
      <c r="M4934" s="835">
        <v>15.46</v>
      </c>
      <c r="N4934" s="832">
        <v>1</v>
      </c>
      <c r="O4934" s="836">
        <v>1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10</v>
      </c>
      <c r="B4935" s="832" t="s">
        <v>2982</v>
      </c>
      <c r="C4935" s="832" t="s">
        <v>3007</v>
      </c>
      <c r="D4935" s="833" t="s">
        <v>6906</v>
      </c>
      <c r="E4935" s="834" t="s">
        <v>3031</v>
      </c>
      <c r="F4935" s="832" t="s">
        <v>2984</v>
      </c>
      <c r="G4935" s="832" t="s">
        <v>3310</v>
      </c>
      <c r="H4935" s="832" t="s">
        <v>630</v>
      </c>
      <c r="I4935" s="832" t="s">
        <v>6360</v>
      </c>
      <c r="J4935" s="832" t="s">
        <v>3312</v>
      </c>
      <c r="K4935" s="832" t="s">
        <v>6361</v>
      </c>
      <c r="L4935" s="835">
        <v>3480.65</v>
      </c>
      <c r="M4935" s="835">
        <v>3480.65</v>
      </c>
      <c r="N4935" s="832">
        <v>1</v>
      </c>
      <c r="O4935" s="836">
        <v>0.5</v>
      </c>
      <c r="P4935" s="835">
        <v>3480.65</v>
      </c>
      <c r="Q4935" s="837">
        <v>1</v>
      </c>
      <c r="R4935" s="832">
        <v>1</v>
      </c>
      <c r="S4935" s="837">
        <v>1</v>
      </c>
      <c r="T4935" s="836">
        <v>0.5</v>
      </c>
      <c r="U4935" s="838">
        <v>1</v>
      </c>
    </row>
    <row r="4936" spans="1:21" ht="14.4" customHeight="1" x14ac:dyDescent="0.3">
      <c r="A4936" s="831">
        <v>10</v>
      </c>
      <c r="B4936" s="832" t="s">
        <v>2982</v>
      </c>
      <c r="C4936" s="832" t="s">
        <v>3007</v>
      </c>
      <c r="D4936" s="833" t="s">
        <v>6906</v>
      </c>
      <c r="E4936" s="834" t="s">
        <v>3031</v>
      </c>
      <c r="F4936" s="832" t="s">
        <v>2984</v>
      </c>
      <c r="G4936" s="832" t="s">
        <v>3208</v>
      </c>
      <c r="H4936" s="832" t="s">
        <v>630</v>
      </c>
      <c r="I4936" s="832" t="s">
        <v>3812</v>
      </c>
      <c r="J4936" s="832" t="s">
        <v>1595</v>
      </c>
      <c r="K4936" s="832" t="s">
        <v>3813</v>
      </c>
      <c r="L4936" s="835">
        <v>93.98</v>
      </c>
      <c r="M4936" s="835">
        <v>187.96</v>
      </c>
      <c r="N4936" s="832">
        <v>2</v>
      </c>
      <c r="O4936" s="836">
        <v>1</v>
      </c>
      <c r="P4936" s="835">
        <v>187.96</v>
      </c>
      <c r="Q4936" s="837">
        <v>1</v>
      </c>
      <c r="R4936" s="832">
        <v>2</v>
      </c>
      <c r="S4936" s="837">
        <v>1</v>
      </c>
      <c r="T4936" s="836">
        <v>1</v>
      </c>
      <c r="U4936" s="838">
        <v>1</v>
      </c>
    </row>
    <row r="4937" spans="1:21" ht="14.4" customHeight="1" x14ac:dyDescent="0.3">
      <c r="A4937" s="831">
        <v>10</v>
      </c>
      <c r="B4937" s="832" t="s">
        <v>2982</v>
      </c>
      <c r="C4937" s="832" t="s">
        <v>3007</v>
      </c>
      <c r="D4937" s="833" t="s">
        <v>6906</v>
      </c>
      <c r="E4937" s="834" t="s">
        <v>3031</v>
      </c>
      <c r="F4937" s="832" t="s">
        <v>2984</v>
      </c>
      <c r="G4937" s="832" t="s">
        <v>4985</v>
      </c>
      <c r="H4937" s="832" t="s">
        <v>630</v>
      </c>
      <c r="I4937" s="832" t="s">
        <v>6362</v>
      </c>
      <c r="J4937" s="832" t="s">
        <v>1164</v>
      </c>
      <c r="K4937" s="832" t="s">
        <v>6363</v>
      </c>
      <c r="L4937" s="835">
        <v>0</v>
      </c>
      <c r="M4937" s="835">
        <v>0</v>
      </c>
      <c r="N4937" s="832">
        <v>1</v>
      </c>
      <c r="O4937" s="836">
        <v>1</v>
      </c>
      <c r="P4937" s="835">
        <v>0</v>
      </c>
      <c r="Q4937" s="837"/>
      <c r="R4937" s="832">
        <v>1</v>
      </c>
      <c r="S4937" s="837">
        <v>1</v>
      </c>
      <c r="T4937" s="836">
        <v>1</v>
      </c>
      <c r="U4937" s="838">
        <v>1</v>
      </c>
    </row>
    <row r="4938" spans="1:21" ht="14.4" customHeight="1" x14ac:dyDescent="0.3">
      <c r="A4938" s="831">
        <v>10</v>
      </c>
      <c r="B4938" s="832" t="s">
        <v>2982</v>
      </c>
      <c r="C4938" s="832" t="s">
        <v>3007</v>
      </c>
      <c r="D4938" s="833" t="s">
        <v>6906</v>
      </c>
      <c r="E4938" s="834" t="s">
        <v>3031</v>
      </c>
      <c r="F4938" s="832" t="s">
        <v>2984</v>
      </c>
      <c r="G4938" s="832" t="s">
        <v>4985</v>
      </c>
      <c r="H4938" s="832" t="s">
        <v>630</v>
      </c>
      <c r="I4938" s="832" t="s">
        <v>4986</v>
      </c>
      <c r="J4938" s="832" t="s">
        <v>1164</v>
      </c>
      <c r="K4938" s="832" t="s">
        <v>2667</v>
      </c>
      <c r="L4938" s="835">
        <v>42.51</v>
      </c>
      <c r="M4938" s="835">
        <v>42.51</v>
      </c>
      <c r="N4938" s="832">
        <v>1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10</v>
      </c>
      <c r="B4939" s="832" t="s">
        <v>2982</v>
      </c>
      <c r="C4939" s="832" t="s">
        <v>3007</v>
      </c>
      <c r="D4939" s="833" t="s">
        <v>6906</v>
      </c>
      <c r="E4939" s="834" t="s">
        <v>3031</v>
      </c>
      <c r="F4939" s="832" t="s">
        <v>2984</v>
      </c>
      <c r="G4939" s="832" t="s">
        <v>3320</v>
      </c>
      <c r="H4939" s="832" t="s">
        <v>630</v>
      </c>
      <c r="I4939" s="832" t="s">
        <v>3321</v>
      </c>
      <c r="J4939" s="832" t="s">
        <v>2217</v>
      </c>
      <c r="K4939" s="832" t="s">
        <v>3322</v>
      </c>
      <c r="L4939" s="835">
        <v>107.27</v>
      </c>
      <c r="M4939" s="835">
        <v>1179.97</v>
      </c>
      <c r="N4939" s="832">
        <v>11</v>
      </c>
      <c r="O4939" s="836">
        <v>3.5</v>
      </c>
      <c r="P4939" s="835">
        <v>750.89</v>
      </c>
      <c r="Q4939" s="837">
        <v>0.63636363636363635</v>
      </c>
      <c r="R4939" s="832">
        <v>7</v>
      </c>
      <c r="S4939" s="837">
        <v>0.63636363636363635</v>
      </c>
      <c r="T4939" s="836">
        <v>2.5</v>
      </c>
      <c r="U4939" s="838">
        <v>0.7142857142857143</v>
      </c>
    </row>
    <row r="4940" spans="1:21" ht="14.4" customHeight="1" x14ac:dyDescent="0.3">
      <c r="A4940" s="831">
        <v>10</v>
      </c>
      <c r="B4940" s="832" t="s">
        <v>2982</v>
      </c>
      <c r="C4940" s="832" t="s">
        <v>3007</v>
      </c>
      <c r="D4940" s="833" t="s">
        <v>6906</v>
      </c>
      <c r="E4940" s="834" t="s">
        <v>3031</v>
      </c>
      <c r="F4940" s="832" t="s">
        <v>2984</v>
      </c>
      <c r="G4940" s="832" t="s">
        <v>3320</v>
      </c>
      <c r="H4940" s="832" t="s">
        <v>630</v>
      </c>
      <c r="I4940" s="832" t="s">
        <v>6364</v>
      </c>
      <c r="J4940" s="832" t="s">
        <v>6365</v>
      </c>
      <c r="K4940" s="832" t="s">
        <v>6366</v>
      </c>
      <c r="L4940" s="835">
        <v>0</v>
      </c>
      <c r="M4940" s="835">
        <v>0</v>
      </c>
      <c r="N4940" s="832">
        <v>4</v>
      </c>
      <c r="O4940" s="836">
        <v>0.5</v>
      </c>
      <c r="P4940" s="835">
        <v>0</v>
      </c>
      <c r="Q4940" s="837"/>
      <c r="R4940" s="832">
        <v>4</v>
      </c>
      <c r="S4940" s="837">
        <v>1</v>
      </c>
      <c r="T4940" s="836">
        <v>0.5</v>
      </c>
      <c r="U4940" s="838">
        <v>1</v>
      </c>
    </row>
    <row r="4941" spans="1:21" ht="14.4" customHeight="1" x14ac:dyDescent="0.3">
      <c r="A4941" s="831">
        <v>10</v>
      </c>
      <c r="B4941" s="832" t="s">
        <v>2982</v>
      </c>
      <c r="C4941" s="832" t="s">
        <v>3007</v>
      </c>
      <c r="D4941" s="833" t="s">
        <v>6906</v>
      </c>
      <c r="E4941" s="834" t="s">
        <v>3031</v>
      </c>
      <c r="F4941" s="832" t="s">
        <v>2984</v>
      </c>
      <c r="G4941" s="832" t="s">
        <v>3115</v>
      </c>
      <c r="H4941" s="832" t="s">
        <v>630</v>
      </c>
      <c r="I4941" s="832" t="s">
        <v>3116</v>
      </c>
      <c r="J4941" s="832" t="s">
        <v>949</v>
      </c>
      <c r="K4941" s="832" t="s">
        <v>3117</v>
      </c>
      <c r="L4941" s="835">
        <v>34.15</v>
      </c>
      <c r="M4941" s="835">
        <v>68.3</v>
      </c>
      <c r="N4941" s="832">
        <v>2</v>
      </c>
      <c r="O4941" s="836">
        <v>1.5</v>
      </c>
      <c r="P4941" s="835">
        <v>34.15</v>
      </c>
      <c r="Q4941" s="837">
        <v>0.5</v>
      </c>
      <c r="R4941" s="832">
        <v>1</v>
      </c>
      <c r="S4941" s="837">
        <v>0.5</v>
      </c>
      <c r="T4941" s="836">
        <v>1</v>
      </c>
      <c r="U4941" s="838">
        <v>0.66666666666666663</v>
      </c>
    </row>
    <row r="4942" spans="1:21" ht="14.4" customHeight="1" x14ac:dyDescent="0.3">
      <c r="A4942" s="831">
        <v>10</v>
      </c>
      <c r="B4942" s="832" t="s">
        <v>2982</v>
      </c>
      <c r="C4942" s="832" t="s">
        <v>3007</v>
      </c>
      <c r="D4942" s="833" t="s">
        <v>6906</v>
      </c>
      <c r="E4942" s="834" t="s">
        <v>3031</v>
      </c>
      <c r="F4942" s="832" t="s">
        <v>2984</v>
      </c>
      <c r="G4942" s="832" t="s">
        <v>3115</v>
      </c>
      <c r="H4942" s="832" t="s">
        <v>630</v>
      </c>
      <c r="I4942" s="832" t="s">
        <v>3118</v>
      </c>
      <c r="J4942" s="832" t="s">
        <v>949</v>
      </c>
      <c r="K4942" s="832" t="s">
        <v>3117</v>
      </c>
      <c r="L4942" s="835">
        <v>34.15</v>
      </c>
      <c r="M4942" s="835">
        <v>34.15</v>
      </c>
      <c r="N4942" s="832">
        <v>1</v>
      </c>
      <c r="O4942" s="836">
        <v>0.5</v>
      </c>
      <c r="P4942" s="835">
        <v>34.15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" customHeight="1" x14ac:dyDescent="0.3">
      <c r="A4943" s="831">
        <v>10</v>
      </c>
      <c r="B4943" s="832" t="s">
        <v>2982</v>
      </c>
      <c r="C4943" s="832" t="s">
        <v>3007</v>
      </c>
      <c r="D4943" s="833" t="s">
        <v>6906</v>
      </c>
      <c r="E4943" s="834" t="s">
        <v>3031</v>
      </c>
      <c r="F4943" s="832" t="s">
        <v>2984</v>
      </c>
      <c r="G4943" s="832" t="s">
        <v>3120</v>
      </c>
      <c r="H4943" s="832" t="s">
        <v>630</v>
      </c>
      <c r="I4943" s="832" t="s">
        <v>3211</v>
      </c>
      <c r="J4943" s="832" t="s">
        <v>1034</v>
      </c>
      <c r="K4943" s="832" t="s">
        <v>3212</v>
      </c>
      <c r="L4943" s="835">
        <v>48.09</v>
      </c>
      <c r="M4943" s="835">
        <v>48.09</v>
      </c>
      <c r="N4943" s="832">
        <v>1</v>
      </c>
      <c r="O4943" s="836">
        <v>0.5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10</v>
      </c>
      <c r="B4944" s="832" t="s">
        <v>2982</v>
      </c>
      <c r="C4944" s="832" t="s">
        <v>3007</v>
      </c>
      <c r="D4944" s="833" t="s">
        <v>6906</v>
      </c>
      <c r="E4944" s="834" t="s">
        <v>3031</v>
      </c>
      <c r="F4944" s="832" t="s">
        <v>2984</v>
      </c>
      <c r="G4944" s="832" t="s">
        <v>3120</v>
      </c>
      <c r="H4944" s="832" t="s">
        <v>630</v>
      </c>
      <c r="I4944" s="832" t="s">
        <v>3121</v>
      </c>
      <c r="J4944" s="832" t="s">
        <v>1060</v>
      </c>
      <c r="K4944" s="832" t="s">
        <v>3122</v>
      </c>
      <c r="L4944" s="835">
        <v>89.91</v>
      </c>
      <c r="M4944" s="835">
        <v>89.91</v>
      </c>
      <c r="N4944" s="832">
        <v>1</v>
      </c>
      <c r="O4944" s="836">
        <v>1</v>
      </c>
      <c r="P4944" s="835">
        <v>89.91</v>
      </c>
      <c r="Q4944" s="837">
        <v>1</v>
      </c>
      <c r="R4944" s="832">
        <v>1</v>
      </c>
      <c r="S4944" s="837">
        <v>1</v>
      </c>
      <c r="T4944" s="836">
        <v>1</v>
      </c>
      <c r="U4944" s="838">
        <v>1</v>
      </c>
    </row>
    <row r="4945" spans="1:21" ht="14.4" customHeight="1" x14ac:dyDescent="0.3">
      <c r="A4945" s="831">
        <v>10</v>
      </c>
      <c r="B4945" s="832" t="s">
        <v>2982</v>
      </c>
      <c r="C4945" s="832" t="s">
        <v>3007</v>
      </c>
      <c r="D4945" s="833" t="s">
        <v>6906</v>
      </c>
      <c r="E4945" s="834" t="s">
        <v>3031</v>
      </c>
      <c r="F4945" s="832" t="s">
        <v>2984</v>
      </c>
      <c r="G4945" s="832" t="s">
        <v>3326</v>
      </c>
      <c r="H4945" s="832" t="s">
        <v>630</v>
      </c>
      <c r="I4945" s="832" t="s">
        <v>3327</v>
      </c>
      <c r="J4945" s="832" t="s">
        <v>3328</v>
      </c>
      <c r="K4945" s="832" t="s">
        <v>3238</v>
      </c>
      <c r="L4945" s="835">
        <v>95.57</v>
      </c>
      <c r="M4945" s="835">
        <v>191.14</v>
      </c>
      <c r="N4945" s="832">
        <v>2</v>
      </c>
      <c r="O4945" s="836">
        <v>0.5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10</v>
      </c>
      <c r="B4946" s="832" t="s">
        <v>2982</v>
      </c>
      <c r="C4946" s="832" t="s">
        <v>3007</v>
      </c>
      <c r="D4946" s="833" t="s">
        <v>6906</v>
      </c>
      <c r="E4946" s="834" t="s">
        <v>3031</v>
      </c>
      <c r="F4946" s="832" t="s">
        <v>2984</v>
      </c>
      <c r="G4946" s="832" t="s">
        <v>3748</v>
      </c>
      <c r="H4946" s="832" t="s">
        <v>630</v>
      </c>
      <c r="I4946" s="832" t="s">
        <v>4341</v>
      </c>
      <c r="J4946" s="832" t="s">
        <v>3750</v>
      </c>
      <c r="K4946" s="832" t="s">
        <v>4342</v>
      </c>
      <c r="L4946" s="835">
        <v>38.5</v>
      </c>
      <c r="M4946" s="835">
        <v>38.5</v>
      </c>
      <c r="N4946" s="832">
        <v>1</v>
      </c>
      <c r="O4946" s="836">
        <v>1</v>
      </c>
      <c r="P4946" s="835">
        <v>38.5</v>
      </c>
      <c r="Q4946" s="837">
        <v>1</v>
      </c>
      <c r="R4946" s="832">
        <v>1</v>
      </c>
      <c r="S4946" s="837">
        <v>1</v>
      </c>
      <c r="T4946" s="836">
        <v>1</v>
      </c>
      <c r="U4946" s="838">
        <v>1</v>
      </c>
    </row>
    <row r="4947" spans="1:21" ht="14.4" customHeight="1" x14ac:dyDescent="0.3">
      <c r="A4947" s="831">
        <v>10</v>
      </c>
      <c r="B4947" s="832" t="s">
        <v>2982</v>
      </c>
      <c r="C4947" s="832" t="s">
        <v>3007</v>
      </c>
      <c r="D4947" s="833" t="s">
        <v>6906</v>
      </c>
      <c r="E4947" s="834" t="s">
        <v>3031</v>
      </c>
      <c r="F4947" s="832" t="s">
        <v>2984</v>
      </c>
      <c r="G4947" s="832" t="s">
        <v>3129</v>
      </c>
      <c r="H4947" s="832" t="s">
        <v>630</v>
      </c>
      <c r="I4947" s="832" t="s">
        <v>3130</v>
      </c>
      <c r="J4947" s="832" t="s">
        <v>3131</v>
      </c>
      <c r="K4947" s="832" t="s">
        <v>3132</v>
      </c>
      <c r="L4947" s="835">
        <v>88.76</v>
      </c>
      <c r="M4947" s="835">
        <v>177.52</v>
      </c>
      <c r="N4947" s="832">
        <v>2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10</v>
      </c>
      <c r="B4948" s="832" t="s">
        <v>2982</v>
      </c>
      <c r="C4948" s="832" t="s">
        <v>3007</v>
      </c>
      <c r="D4948" s="833" t="s">
        <v>6906</v>
      </c>
      <c r="E4948" s="834" t="s">
        <v>3031</v>
      </c>
      <c r="F4948" s="832" t="s">
        <v>2984</v>
      </c>
      <c r="G4948" s="832" t="s">
        <v>3524</v>
      </c>
      <c r="H4948" s="832" t="s">
        <v>630</v>
      </c>
      <c r="I4948" s="832" t="s">
        <v>3901</v>
      </c>
      <c r="J4948" s="832" t="s">
        <v>1526</v>
      </c>
      <c r="K4948" s="832" t="s">
        <v>3902</v>
      </c>
      <c r="L4948" s="835">
        <v>0</v>
      </c>
      <c r="M4948" s="835">
        <v>0</v>
      </c>
      <c r="N4948" s="832">
        <v>1</v>
      </c>
      <c r="O4948" s="836">
        <v>0.5</v>
      </c>
      <c r="P4948" s="835"/>
      <c r="Q4948" s="837"/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10</v>
      </c>
      <c r="B4949" s="832" t="s">
        <v>2982</v>
      </c>
      <c r="C4949" s="832" t="s">
        <v>3007</v>
      </c>
      <c r="D4949" s="833" t="s">
        <v>6906</v>
      </c>
      <c r="E4949" s="834" t="s">
        <v>3031</v>
      </c>
      <c r="F4949" s="832" t="s">
        <v>2984</v>
      </c>
      <c r="G4949" s="832" t="s">
        <v>3757</v>
      </c>
      <c r="H4949" s="832" t="s">
        <v>630</v>
      </c>
      <c r="I4949" s="832" t="s">
        <v>3827</v>
      </c>
      <c r="J4949" s="832" t="s">
        <v>1395</v>
      </c>
      <c r="K4949" s="832" t="s">
        <v>3828</v>
      </c>
      <c r="L4949" s="835">
        <v>0</v>
      </c>
      <c r="M4949" s="835">
        <v>0</v>
      </c>
      <c r="N4949" s="832">
        <v>1</v>
      </c>
      <c r="O4949" s="836">
        <v>1</v>
      </c>
      <c r="P4949" s="835"/>
      <c r="Q4949" s="837"/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10</v>
      </c>
      <c r="B4950" s="832" t="s">
        <v>2982</v>
      </c>
      <c r="C4950" s="832" t="s">
        <v>3007</v>
      </c>
      <c r="D4950" s="833" t="s">
        <v>6906</v>
      </c>
      <c r="E4950" s="834" t="s">
        <v>3031</v>
      </c>
      <c r="F4950" s="832" t="s">
        <v>2984</v>
      </c>
      <c r="G4950" s="832" t="s">
        <v>3985</v>
      </c>
      <c r="H4950" s="832" t="s">
        <v>689</v>
      </c>
      <c r="I4950" s="832" t="s">
        <v>2579</v>
      </c>
      <c r="J4950" s="832" t="s">
        <v>2580</v>
      </c>
      <c r="K4950" s="832" t="s">
        <v>2581</v>
      </c>
      <c r="L4950" s="835">
        <v>46.07</v>
      </c>
      <c r="M4950" s="835">
        <v>46.07</v>
      </c>
      <c r="N4950" s="832">
        <v>1</v>
      </c>
      <c r="O4950" s="836">
        <v>1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" customHeight="1" x14ac:dyDescent="0.3">
      <c r="A4951" s="831">
        <v>10</v>
      </c>
      <c r="B4951" s="832" t="s">
        <v>2982</v>
      </c>
      <c r="C4951" s="832" t="s">
        <v>3007</v>
      </c>
      <c r="D4951" s="833" t="s">
        <v>6906</v>
      </c>
      <c r="E4951" s="834" t="s">
        <v>3031</v>
      </c>
      <c r="F4951" s="832" t="s">
        <v>2984</v>
      </c>
      <c r="G4951" s="832" t="s">
        <v>3341</v>
      </c>
      <c r="H4951" s="832" t="s">
        <v>689</v>
      </c>
      <c r="I4951" s="832" t="s">
        <v>3342</v>
      </c>
      <c r="J4951" s="832" t="s">
        <v>3343</v>
      </c>
      <c r="K4951" s="832" t="s">
        <v>3344</v>
      </c>
      <c r="L4951" s="835">
        <v>12.79</v>
      </c>
      <c r="M4951" s="835">
        <v>76.739999999999995</v>
      </c>
      <c r="N4951" s="832">
        <v>6</v>
      </c>
      <c r="O4951" s="836">
        <v>1</v>
      </c>
      <c r="P4951" s="835">
        <v>76.739999999999995</v>
      </c>
      <c r="Q4951" s="837">
        <v>1</v>
      </c>
      <c r="R4951" s="832">
        <v>6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10</v>
      </c>
      <c r="B4952" s="832" t="s">
        <v>2982</v>
      </c>
      <c r="C4952" s="832" t="s">
        <v>3007</v>
      </c>
      <c r="D4952" s="833" t="s">
        <v>6906</v>
      </c>
      <c r="E4952" s="834" t="s">
        <v>3031</v>
      </c>
      <c r="F4952" s="832" t="s">
        <v>2984</v>
      </c>
      <c r="G4952" s="832" t="s">
        <v>3341</v>
      </c>
      <c r="H4952" s="832" t="s">
        <v>689</v>
      </c>
      <c r="I4952" s="832" t="s">
        <v>2822</v>
      </c>
      <c r="J4952" s="832" t="s">
        <v>1962</v>
      </c>
      <c r="K4952" s="832" t="s">
        <v>2823</v>
      </c>
      <c r="L4952" s="835">
        <v>54.98</v>
      </c>
      <c r="M4952" s="835">
        <v>54.98</v>
      </c>
      <c r="N4952" s="832">
        <v>1</v>
      </c>
      <c r="O4952" s="836"/>
      <c r="P4952" s="835"/>
      <c r="Q4952" s="837">
        <v>0</v>
      </c>
      <c r="R4952" s="832"/>
      <c r="S4952" s="837">
        <v>0</v>
      </c>
      <c r="T4952" s="836"/>
      <c r="U4952" s="838"/>
    </row>
    <row r="4953" spans="1:21" ht="14.4" customHeight="1" x14ac:dyDescent="0.3">
      <c r="A4953" s="831">
        <v>10</v>
      </c>
      <c r="B4953" s="832" t="s">
        <v>2982</v>
      </c>
      <c r="C4953" s="832" t="s">
        <v>3007</v>
      </c>
      <c r="D4953" s="833" t="s">
        <v>6906</v>
      </c>
      <c r="E4953" s="834" t="s">
        <v>3031</v>
      </c>
      <c r="F4953" s="832" t="s">
        <v>2984</v>
      </c>
      <c r="G4953" s="832" t="s">
        <v>3341</v>
      </c>
      <c r="H4953" s="832" t="s">
        <v>689</v>
      </c>
      <c r="I4953" s="832" t="s">
        <v>3345</v>
      </c>
      <c r="J4953" s="832" t="s">
        <v>1962</v>
      </c>
      <c r="K4953" s="832" t="s">
        <v>3346</v>
      </c>
      <c r="L4953" s="835">
        <v>164.94</v>
      </c>
      <c r="M4953" s="835">
        <v>164.94</v>
      </c>
      <c r="N4953" s="832">
        <v>1</v>
      </c>
      <c r="O4953" s="836">
        <v>0.5</v>
      </c>
      <c r="P4953" s="835">
        <v>164.94</v>
      </c>
      <c r="Q4953" s="837">
        <v>1</v>
      </c>
      <c r="R4953" s="832">
        <v>1</v>
      </c>
      <c r="S4953" s="837">
        <v>1</v>
      </c>
      <c r="T4953" s="836">
        <v>0.5</v>
      </c>
      <c r="U4953" s="838">
        <v>1</v>
      </c>
    </row>
    <row r="4954" spans="1:21" ht="14.4" customHeight="1" x14ac:dyDescent="0.3">
      <c r="A4954" s="831">
        <v>10</v>
      </c>
      <c r="B4954" s="832" t="s">
        <v>2982</v>
      </c>
      <c r="C4954" s="832" t="s">
        <v>3007</v>
      </c>
      <c r="D4954" s="833" t="s">
        <v>6906</v>
      </c>
      <c r="E4954" s="834" t="s">
        <v>3031</v>
      </c>
      <c r="F4954" s="832" t="s">
        <v>2984</v>
      </c>
      <c r="G4954" s="832" t="s">
        <v>3341</v>
      </c>
      <c r="H4954" s="832" t="s">
        <v>689</v>
      </c>
      <c r="I4954" s="832" t="s">
        <v>3345</v>
      </c>
      <c r="J4954" s="832" t="s">
        <v>1962</v>
      </c>
      <c r="K4954" s="832" t="s">
        <v>3346</v>
      </c>
      <c r="L4954" s="835">
        <v>140.18</v>
      </c>
      <c r="M4954" s="835">
        <v>420.54</v>
      </c>
      <c r="N4954" s="832">
        <v>3</v>
      </c>
      <c r="O4954" s="836">
        <v>2</v>
      </c>
      <c r="P4954" s="835">
        <v>140.18</v>
      </c>
      <c r="Q4954" s="837">
        <v>0.33333333333333331</v>
      </c>
      <c r="R4954" s="832">
        <v>1</v>
      </c>
      <c r="S4954" s="837">
        <v>0.33333333333333331</v>
      </c>
      <c r="T4954" s="836">
        <v>0.5</v>
      </c>
      <c r="U4954" s="838">
        <v>0.25</v>
      </c>
    </row>
    <row r="4955" spans="1:21" ht="14.4" customHeight="1" x14ac:dyDescent="0.3">
      <c r="A4955" s="831">
        <v>10</v>
      </c>
      <c r="B4955" s="832" t="s">
        <v>2982</v>
      </c>
      <c r="C4955" s="832" t="s">
        <v>3007</v>
      </c>
      <c r="D4955" s="833" t="s">
        <v>6906</v>
      </c>
      <c r="E4955" s="834" t="s">
        <v>3031</v>
      </c>
      <c r="F4955" s="832" t="s">
        <v>2984</v>
      </c>
      <c r="G4955" s="832" t="s">
        <v>3341</v>
      </c>
      <c r="H4955" s="832" t="s">
        <v>630</v>
      </c>
      <c r="I4955" s="832" t="s">
        <v>6367</v>
      </c>
      <c r="J4955" s="832" t="s">
        <v>3343</v>
      </c>
      <c r="K4955" s="832" t="s">
        <v>6368</v>
      </c>
      <c r="L4955" s="835">
        <v>0</v>
      </c>
      <c r="M4955" s="835">
        <v>0</v>
      </c>
      <c r="N4955" s="832">
        <v>2</v>
      </c>
      <c r="O4955" s="836">
        <v>1.5</v>
      </c>
      <c r="P4955" s="835"/>
      <c r="Q4955" s="837"/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10</v>
      </c>
      <c r="B4956" s="832" t="s">
        <v>2982</v>
      </c>
      <c r="C4956" s="832" t="s">
        <v>3007</v>
      </c>
      <c r="D4956" s="833" t="s">
        <v>6906</v>
      </c>
      <c r="E4956" s="834" t="s">
        <v>3031</v>
      </c>
      <c r="F4956" s="832" t="s">
        <v>2984</v>
      </c>
      <c r="G4956" s="832" t="s">
        <v>3341</v>
      </c>
      <c r="H4956" s="832" t="s">
        <v>630</v>
      </c>
      <c r="I4956" s="832" t="s">
        <v>3347</v>
      </c>
      <c r="J4956" s="832" t="s">
        <v>1962</v>
      </c>
      <c r="K4956" s="832" t="s">
        <v>3348</v>
      </c>
      <c r="L4956" s="835">
        <v>46.73</v>
      </c>
      <c r="M4956" s="835">
        <v>140.19</v>
      </c>
      <c r="N4956" s="832">
        <v>3</v>
      </c>
      <c r="O4956" s="836">
        <v>1</v>
      </c>
      <c r="P4956" s="835">
        <v>93.46</v>
      </c>
      <c r="Q4956" s="837">
        <v>0.66666666666666663</v>
      </c>
      <c r="R4956" s="832">
        <v>2</v>
      </c>
      <c r="S4956" s="837">
        <v>0.66666666666666663</v>
      </c>
      <c r="T4956" s="836">
        <v>0.5</v>
      </c>
      <c r="U4956" s="838">
        <v>0.5</v>
      </c>
    </row>
    <row r="4957" spans="1:21" ht="14.4" customHeight="1" x14ac:dyDescent="0.3">
      <c r="A4957" s="831">
        <v>10</v>
      </c>
      <c r="B4957" s="832" t="s">
        <v>2982</v>
      </c>
      <c r="C4957" s="832" t="s">
        <v>3007</v>
      </c>
      <c r="D4957" s="833" t="s">
        <v>6906</v>
      </c>
      <c r="E4957" s="834" t="s">
        <v>3031</v>
      </c>
      <c r="F4957" s="832" t="s">
        <v>2984</v>
      </c>
      <c r="G4957" s="832" t="s">
        <v>3353</v>
      </c>
      <c r="H4957" s="832" t="s">
        <v>630</v>
      </c>
      <c r="I4957" s="832" t="s">
        <v>6369</v>
      </c>
      <c r="J4957" s="832" t="s">
        <v>3355</v>
      </c>
      <c r="K4957" s="832" t="s">
        <v>6370</v>
      </c>
      <c r="L4957" s="835">
        <v>65.61</v>
      </c>
      <c r="M4957" s="835">
        <v>131.22</v>
      </c>
      <c r="N4957" s="832">
        <v>2</v>
      </c>
      <c r="O4957" s="836">
        <v>0.5</v>
      </c>
      <c r="P4957" s="835">
        <v>131.22</v>
      </c>
      <c r="Q4957" s="837">
        <v>1</v>
      </c>
      <c r="R4957" s="832">
        <v>2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10</v>
      </c>
      <c r="B4958" s="832" t="s">
        <v>2982</v>
      </c>
      <c r="C4958" s="832" t="s">
        <v>3007</v>
      </c>
      <c r="D4958" s="833" t="s">
        <v>6906</v>
      </c>
      <c r="E4958" s="834" t="s">
        <v>3031</v>
      </c>
      <c r="F4958" s="832" t="s">
        <v>2984</v>
      </c>
      <c r="G4958" s="832" t="s">
        <v>3357</v>
      </c>
      <c r="H4958" s="832" t="s">
        <v>630</v>
      </c>
      <c r="I4958" s="832" t="s">
        <v>3358</v>
      </c>
      <c r="J4958" s="832" t="s">
        <v>3359</v>
      </c>
      <c r="K4958" s="832" t="s">
        <v>1620</v>
      </c>
      <c r="L4958" s="835">
        <v>88.1</v>
      </c>
      <c r="M4958" s="835">
        <v>88.1</v>
      </c>
      <c r="N4958" s="832">
        <v>1</v>
      </c>
      <c r="O4958" s="836">
        <v>1</v>
      </c>
      <c r="P4958" s="835">
        <v>88.1</v>
      </c>
      <c r="Q4958" s="837">
        <v>1</v>
      </c>
      <c r="R4958" s="832">
        <v>1</v>
      </c>
      <c r="S4958" s="837">
        <v>1</v>
      </c>
      <c r="T4958" s="836">
        <v>1</v>
      </c>
      <c r="U4958" s="838">
        <v>1</v>
      </c>
    </row>
    <row r="4959" spans="1:21" ht="14.4" customHeight="1" x14ac:dyDescent="0.3">
      <c r="A4959" s="831">
        <v>10</v>
      </c>
      <c r="B4959" s="832" t="s">
        <v>2982</v>
      </c>
      <c r="C4959" s="832" t="s">
        <v>3007</v>
      </c>
      <c r="D4959" s="833" t="s">
        <v>6906</v>
      </c>
      <c r="E4959" s="834" t="s">
        <v>3031</v>
      </c>
      <c r="F4959" s="832" t="s">
        <v>2984</v>
      </c>
      <c r="G4959" s="832" t="s">
        <v>3161</v>
      </c>
      <c r="H4959" s="832" t="s">
        <v>630</v>
      </c>
      <c r="I4959" s="832" t="s">
        <v>3360</v>
      </c>
      <c r="J4959" s="832" t="s">
        <v>1177</v>
      </c>
      <c r="K4959" s="832" t="s">
        <v>3167</v>
      </c>
      <c r="L4959" s="835">
        <v>93.71</v>
      </c>
      <c r="M4959" s="835">
        <v>93.71</v>
      </c>
      <c r="N4959" s="832">
        <v>1</v>
      </c>
      <c r="O4959" s="836">
        <v>0.5</v>
      </c>
      <c r="P4959" s="835">
        <v>93.71</v>
      </c>
      <c r="Q4959" s="837">
        <v>1</v>
      </c>
      <c r="R4959" s="832">
        <v>1</v>
      </c>
      <c r="S4959" s="837">
        <v>1</v>
      </c>
      <c r="T4959" s="836">
        <v>0.5</v>
      </c>
      <c r="U4959" s="838">
        <v>1</v>
      </c>
    </row>
    <row r="4960" spans="1:21" ht="14.4" customHeight="1" x14ac:dyDescent="0.3">
      <c r="A4960" s="831">
        <v>10</v>
      </c>
      <c r="B4960" s="832" t="s">
        <v>2982</v>
      </c>
      <c r="C4960" s="832" t="s">
        <v>3007</v>
      </c>
      <c r="D4960" s="833" t="s">
        <v>6906</v>
      </c>
      <c r="E4960" s="834" t="s">
        <v>3031</v>
      </c>
      <c r="F4960" s="832" t="s">
        <v>2984</v>
      </c>
      <c r="G4960" s="832" t="s">
        <v>3161</v>
      </c>
      <c r="H4960" s="832" t="s">
        <v>630</v>
      </c>
      <c r="I4960" s="832" t="s">
        <v>3162</v>
      </c>
      <c r="J4960" s="832" t="s">
        <v>1177</v>
      </c>
      <c r="K4960" s="832" t="s">
        <v>3163</v>
      </c>
      <c r="L4960" s="835">
        <v>301.2</v>
      </c>
      <c r="M4960" s="835">
        <v>301.2</v>
      </c>
      <c r="N4960" s="832">
        <v>1</v>
      </c>
      <c r="O4960" s="836">
        <v>0.5</v>
      </c>
      <c r="P4960" s="835">
        <v>301.2</v>
      </c>
      <c r="Q4960" s="837">
        <v>1</v>
      </c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10</v>
      </c>
      <c r="B4961" s="832" t="s">
        <v>2982</v>
      </c>
      <c r="C4961" s="832" t="s">
        <v>3007</v>
      </c>
      <c r="D4961" s="833" t="s">
        <v>6906</v>
      </c>
      <c r="E4961" s="834" t="s">
        <v>3031</v>
      </c>
      <c r="F4961" s="832" t="s">
        <v>2984</v>
      </c>
      <c r="G4961" s="832" t="s">
        <v>3161</v>
      </c>
      <c r="H4961" s="832" t="s">
        <v>630</v>
      </c>
      <c r="I4961" s="832" t="s">
        <v>3166</v>
      </c>
      <c r="J4961" s="832" t="s">
        <v>1177</v>
      </c>
      <c r="K4961" s="832" t="s">
        <v>3167</v>
      </c>
      <c r="L4961" s="835">
        <v>32.25</v>
      </c>
      <c r="M4961" s="835">
        <v>32.25</v>
      </c>
      <c r="N4961" s="832">
        <v>1</v>
      </c>
      <c r="O4961" s="836"/>
      <c r="P4961" s="835"/>
      <c r="Q4961" s="837">
        <v>0</v>
      </c>
      <c r="R4961" s="832"/>
      <c r="S4961" s="837">
        <v>0</v>
      </c>
      <c r="T4961" s="836"/>
      <c r="U4961" s="838"/>
    </row>
    <row r="4962" spans="1:21" ht="14.4" customHeight="1" x14ac:dyDescent="0.3">
      <c r="A4962" s="831">
        <v>10</v>
      </c>
      <c r="B4962" s="832" t="s">
        <v>2982</v>
      </c>
      <c r="C4962" s="832" t="s">
        <v>3007</v>
      </c>
      <c r="D4962" s="833" t="s">
        <v>6906</v>
      </c>
      <c r="E4962" s="834" t="s">
        <v>3031</v>
      </c>
      <c r="F4962" s="832" t="s">
        <v>2984</v>
      </c>
      <c r="G4962" s="832" t="s">
        <v>3161</v>
      </c>
      <c r="H4962" s="832" t="s">
        <v>630</v>
      </c>
      <c r="I4962" s="832" t="s">
        <v>3367</v>
      </c>
      <c r="J4962" s="832" t="s">
        <v>1177</v>
      </c>
      <c r="K4962" s="832" t="s">
        <v>3163</v>
      </c>
      <c r="L4962" s="835">
        <v>185.26</v>
      </c>
      <c r="M4962" s="835">
        <v>926.3</v>
      </c>
      <c r="N4962" s="832">
        <v>5</v>
      </c>
      <c r="O4962" s="836">
        <v>2</v>
      </c>
      <c r="P4962" s="835">
        <v>555.78</v>
      </c>
      <c r="Q4962" s="837">
        <v>0.6</v>
      </c>
      <c r="R4962" s="832">
        <v>3</v>
      </c>
      <c r="S4962" s="837">
        <v>0.6</v>
      </c>
      <c r="T4962" s="836">
        <v>1.5</v>
      </c>
      <c r="U4962" s="838">
        <v>0.75</v>
      </c>
    </row>
    <row r="4963" spans="1:21" ht="14.4" customHeight="1" x14ac:dyDescent="0.3">
      <c r="A4963" s="831">
        <v>10</v>
      </c>
      <c r="B4963" s="832" t="s">
        <v>2982</v>
      </c>
      <c r="C4963" s="832" t="s">
        <v>3007</v>
      </c>
      <c r="D4963" s="833" t="s">
        <v>6906</v>
      </c>
      <c r="E4963" s="834" t="s">
        <v>3031</v>
      </c>
      <c r="F4963" s="832" t="s">
        <v>2984</v>
      </c>
      <c r="G4963" s="832" t="s">
        <v>3161</v>
      </c>
      <c r="H4963" s="832" t="s">
        <v>630</v>
      </c>
      <c r="I4963" s="832" t="s">
        <v>3367</v>
      </c>
      <c r="J4963" s="832" t="s">
        <v>1177</v>
      </c>
      <c r="K4963" s="832" t="s">
        <v>3163</v>
      </c>
      <c r="L4963" s="835">
        <v>103.67</v>
      </c>
      <c r="M4963" s="835">
        <v>103.67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10</v>
      </c>
      <c r="B4964" s="832" t="s">
        <v>2982</v>
      </c>
      <c r="C4964" s="832" t="s">
        <v>3007</v>
      </c>
      <c r="D4964" s="833" t="s">
        <v>6906</v>
      </c>
      <c r="E4964" s="834" t="s">
        <v>3031</v>
      </c>
      <c r="F4964" s="832" t="s">
        <v>2984</v>
      </c>
      <c r="G4964" s="832" t="s">
        <v>3161</v>
      </c>
      <c r="H4964" s="832" t="s">
        <v>630</v>
      </c>
      <c r="I4964" s="832" t="s">
        <v>3921</v>
      </c>
      <c r="J4964" s="832" t="s">
        <v>3922</v>
      </c>
      <c r="K4964" s="832" t="s">
        <v>3923</v>
      </c>
      <c r="L4964" s="835">
        <v>64.5</v>
      </c>
      <c r="M4964" s="835">
        <v>129</v>
      </c>
      <c r="N4964" s="832">
        <v>2</v>
      </c>
      <c r="O4964" s="836">
        <v>1.5</v>
      </c>
      <c r="P4964" s="835">
        <v>64.5</v>
      </c>
      <c r="Q4964" s="837">
        <v>0.5</v>
      </c>
      <c r="R4964" s="832">
        <v>1</v>
      </c>
      <c r="S4964" s="837">
        <v>0.5</v>
      </c>
      <c r="T4964" s="836">
        <v>1</v>
      </c>
      <c r="U4964" s="838">
        <v>0.66666666666666663</v>
      </c>
    </row>
    <row r="4965" spans="1:21" ht="14.4" customHeight="1" x14ac:dyDescent="0.3">
      <c r="A4965" s="831">
        <v>10</v>
      </c>
      <c r="B4965" s="832" t="s">
        <v>2982</v>
      </c>
      <c r="C4965" s="832" t="s">
        <v>3007</v>
      </c>
      <c r="D4965" s="833" t="s">
        <v>6906</v>
      </c>
      <c r="E4965" s="834" t="s">
        <v>3031</v>
      </c>
      <c r="F4965" s="832" t="s">
        <v>2984</v>
      </c>
      <c r="G4965" s="832" t="s">
        <v>3161</v>
      </c>
      <c r="H4965" s="832" t="s">
        <v>630</v>
      </c>
      <c r="I4965" s="832" t="s">
        <v>3369</v>
      </c>
      <c r="J4965" s="832" t="s">
        <v>3165</v>
      </c>
      <c r="K4965" s="832" t="s">
        <v>798</v>
      </c>
      <c r="L4965" s="835">
        <v>0</v>
      </c>
      <c r="M4965" s="835">
        <v>0</v>
      </c>
      <c r="N4965" s="832">
        <v>2</v>
      </c>
      <c r="O4965" s="836">
        <v>1.5</v>
      </c>
      <c r="P4965" s="835">
        <v>0</v>
      </c>
      <c r="Q4965" s="837"/>
      <c r="R4965" s="832">
        <v>2</v>
      </c>
      <c r="S4965" s="837">
        <v>1</v>
      </c>
      <c r="T4965" s="836">
        <v>1.5</v>
      </c>
      <c r="U4965" s="838">
        <v>1</v>
      </c>
    </row>
    <row r="4966" spans="1:21" ht="14.4" customHeight="1" x14ac:dyDescent="0.3">
      <c r="A4966" s="831">
        <v>10</v>
      </c>
      <c r="B4966" s="832" t="s">
        <v>2982</v>
      </c>
      <c r="C4966" s="832" t="s">
        <v>3007</v>
      </c>
      <c r="D4966" s="833" t="s">
        <v>6906</v>
      </c>
      <c r="E4966" s="834" t="s">
        <v>3031</v>
      </c>
      <c r="F4966" s="832" t="s">
        <v>2984</v>
      </c>
      <c r="G4966" s="832" t="s">
        <v>3374</v>
      </c>
      <c r="H4966" s="832" t="s">
        <v>630</v>
      </c>
      <c r="I4966" s="832" t="s">
        <v>4924</v>
      </c>
      <c r="J4966" s="832" t="s">
        <v>1256</v>
      </c>
      <c r="K4966" s="832" t="s">
        <v>1257</v>
      </c>
      <c r="L4966" s="835">
        <v>138.88999999999999</v>
      </c>
      <c r="M4966" s="835">
        <v>277.77999999999997</v>
      </c>
      <c r="N4966" s="832">
        <v>2</v>
      </c>
      <c r="O4966" s="836">
        <v>1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10</v>
      </c>
      <c r="B4967" s="832" t="s">
        <v>2982</v>
      </c>
      <c r="C4967" s="832" t="s">
        <v>3007</v>
      </c>
      <c r="D4967" s="833" t="s">
        <v>6906</v>
      </c>
      <c r="E4967" s="834" t="s">
        <v>3031</v>
      </c>
      <c r="F4967" s="832" t="s">
        <v>2984</v>
      </c>
      <c r="G4967" s="832" t="s">
        <v>3374</v>
      </c>
      <c r="H4967" s="832" t="s">
        <v>630</v>
      </c>
      <c r="I4967" s="832" t="s">
        <v>3375</v>
      </c>
      <c r="J4967" s="832" t="s">
        <v>1145</v>
      </c>
      <c r="K4967" s="832" t="s">
        <v>3101</v>
      </c>
      <c r="L4967" s="835">
        <v>69.44</v>
      </c>
      <c r="M4967" s="835">
        <v>833.28</v>
      </c>
      <c r="N4967" s="832">
        <v>12</v>
      </c>
      <c r="O4967" s="836">
        <v>3</v>
      </c>
      <c r="P4967" s="835">
        <v>277.76</v>
      </c>
      <c r="Q4967" s="837">
        <v>0.33333333333333331</v>
      </c>
      <c r="R4967" s="832">
        <v>4</v>
      </c>
      <c r="S4967" s="837">
        <v>0.33333333333333331</v>
      </c>
      <c r="T4967" s="836">
        <v>0.5</v>
      </c>
      <c r="U4967" s="838">
        <v>0.16666666666666666</v>
      </c>
    </row>
    <row r="4968" spans="1:21" ht="14.4" customHeight="1" x14ac:dyDescent="0.3">
      <c r="A4968" s="831">
        <v>10</v>
      </c>
      <c r="B4968" s="832" t="s">
        <v>2982</v>
      </c>
      <c r="C4968" s="832" t="s">
        <v>3007</v>
      </c>
      <c r="D4968" s="833" t="s">
        <v>6906</v>
      </c>
      <c r="E4968" s="834" t="s">
        <v>3031</v>
      </c>
      <c r="F4968" s="832" t="s">
        <v>2984</v>
      </c>
      <c r="G4968" s="832" t="s">
        <v>3374</v>
      </c>
      <c r="H4968" s="832" t="s">
        <v>630</v>
      </c>
      <c r="I4968" s="832" t="s">
        <v>6371</v>
      </c>
      <c r="J4968" s="832" t="s">
        <v>1256</v>
      </c>
      <c r="K4968" s="832" t="s">
        <v>1257</v>
      </c>
      <c r="L4968" s="835">
        <v>138.88999999999999</v>
      </c>
      <c r="M4968" s="835">
        <v>277.77999999999997</v>
      </c>
      <c r="N4968" s="832">
        <v>2</v>
      </c>
      <c r="O4968" s="836">
        <v>1</v>
      </c>
      <c r="P4968" s="835">
        <v>277.77999999999997</v>
      </c>
      <c r="Q4968" s="837">
        <v>1</v>
      </c>
      <c r="R4968" s="832">
        <v>2</v>
      </c>
      <c r="S4968" s="837">
        <v>1</v>
      </c>
      <c r="T4968" s="836">
        <v>1</v>
      </c>
      <c r="U4968" s="838">
        <v>1</v>
      </c>
    </row>
    <row r="4969" spans="1:21" ht="14.4" customHeight="1" x14ac:dyDescent="0.3">
      <c r="A4969" s="831">
        <v>10</v>
      </c>
      <c r="B4969" s="832" t="s">
        <v>2982</v>
      </c>
      <c r="C4969" s="832" t="s">
        <v>3007</v>
      </c>
      <c r="D4969" s="833" t="s">
        <v>6906</v>
      </c>
      <c r="E4969" s="834" t="s">
        <v>3031</v>
      </c>
      <c r="F4969" s="832" t="s">
        <v>2984</v>
      </c>
      <c r="G4969" s="832" t="s">
        <v>3383</v>
      </c>
      <c r="H4969" s="832" t="s">
        <v>689</v>
      </c>
      <c r="I4969" s="832" t="s">
        <v>2738</v>
      </c>
      <c r="J4969" s="832" t="s">
        <v>2739</v>
      </c>
      <c r="K4969" s="832" t="s">
        <v>2740</v>
      </c>
      <c r="L4969" s="835">
        <v>84.89</v>
      </c>
      <c r="M4969" s="835">
        <v>339.56</v>
      </c>
      <c r="N4969" s="832">
        <v>4</v>
      </c>
      <c r="O4969" s="836">
        <v>0.5</v>
      </c>
      <c r="P4969" s="835">
        <v>339.56</v>
      </c>
      <c r="Q4969" s="837">
        <v>1</v>
      </c>
      <c r="R4969" s="832">
        <v>4</v>
      </c>
      <c r="S4969" s="837">
        <v>1</v>
      </c>
      <c r="T4969" s="836">
        <v>0.5</v>
      </c>
      <c r="U4969" s="838">
        <v>1</v>
      </c>
    </row>
    <row r="4970" spans="1:21" ht="14.4" customHeight="1" x14ac:dyDescent="0.3">
      <c r="A4970" s="831">
        <v>10</v>
      </c>
      <c r="B4970" s="832" t="s">
        <v>2982</v>
      </c>
      <c r="C4970" s="832" t="s">
        <v>3007</v>
      </c>
      <c r="D4970" s="833" t="s">
        <v>6906</v>
      </c>
      <c r="E4970" s="834" t="s">
        <v>3031</v>
      </c>
      <c r="F4970" s="832" t="s">
        <v>2984</v>
      </c>
      <c r="G4970" s="832" t="s">
        <v>3383</v>
      </c>
      <c r="H4970" s="832" t="s">
        <v>689</v>
      </c>
      <c r="I4970" s="832" t="s">
        <v>2859</v>
      </c>
      <c r="J4970" s="832" t="s">
        <v>2058</v>
      </c>
      <c r="K4970" s="832" t="s">
        <v>2740</v>
      </c>
      <c r="L4970" s="835">
        <v>84.89</v>
      </c>
      <c r="M4970" s="835">
        <v>339.56</v>
      </c>
      <c r="N4970" s="832">
        <v>4</v>
      </c>
      <c r="O4970" s="836">
        <v>0.5</v>
      </c>
      <c r="P4970" s="835">
        <v>339.56</v>
      </c>
      <c r="Q4970" s="837">
        <v>1</v>
      </c>
      <c r="R4970" s="832">
        <v>4</v>
      </c>
      <c r="S4970" s="837">
        <v>1</v>
      </c>
      <c r="T4970" s="836">
        <v>0.5</v>
      </c>
      <c r="U4970" s="838">
        <v>1</v>
      </c>
    </row>
    <row r="4971" spans="1:21" ht="14.4" customHeight="1" x14ac:dyDescent="0.3">
      <c r="A4971" s="831">
        <v>10</v>
      </c>
      <c r="B4971" s="832" t="s">
        <v>2982</v>
      </c>
      <c r="C4971" s="832" t="s">
        <v>3007</v>
      </c>
      <c r="D4971" s="833" t="s">
        <v>6906</v>
      </c>
      <c r="E4971" s="834" t="s">
        <v>3031</v>
      </c>
      <c r="F4971" s="832" t="s">
        <v>2984</v>
      </c>
      <c r="G4971" s="832" t="s">
        <v>3383</v>
      </c>
      <c r="H4971" s="832" t="s">
        <v>689</v>
      </c>
      <c r="I4971" s="832" t="s">
        <v>2639</v>
      </c>
      <c r="J4971" s="832" t="s">
        <v>1280</v>
      </c>
      <c r="K4971" s="832" t="s">
        <v>1281</v>
      </c>
      <c r="L4971" s="835">
        <v>238.89</v>
      </c>
      <c r="M4971" s="835">
        <v>2388.8999999999996</v>
      </c>
      <c r="N4971" s="832">
        <v>10</v>
      </c>
      <c r="O4971" s="836">
        <v>2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10</v>
      </c>
      <c r="B4972" s="832" t="s">
        <v>2982</v>
      </c>
      <c r="C4972" s="832" t="s">
        <v>3007</v>
      </c>
      <c r="D4972" s="833" t="s">
        <v>6906</v>
      </c>
      <c r="E4972" s="834" t="s">
        <v>3031</v>
      </c>
      <c r="F4972" s="832" t="s">
        <v>2984</v>
      </c>
      <c r="G4972" s="832" t="s">
        <v>3175</v>
      </c>
      <c r="H4972" s="832" t="s">
        <v>630</v>
      </c>
      <c r="I4972" s="832" t="s">
        <v>3176</v>
      </c>
      <c r="J4972" s="832" t="s">
        <v>3177</v>
      </c>
      <c r="K4972" s="832" t="s">
        <v>3178</v>
      </c>
      <c r="L4972" s="835">
        <v>21.92</v>
      </c>
      <c r="M4972" s="835">
        <v>43.84</v>
      </c>
      <c r="N4972" s="832">
        <v>2</v>
      </c>
      <c r="O4972" s="836">
        <v>1.5</v>
      </c>
      <c r="P4972" s="835">
        <v>21.92</v>
      </c>
      <c r="Q4972" s="837">
        <v>0.5</v>
      </c>
      <c r="R4972" s="832">
        <v>1</v>
      </c>
      <c r="S4972" s="837">
        <v>0.5</v>
      </c>
      <c r="T4972" s="836">
        <v>0.5</v>
      </c>
      <c r="U4972" s="838">
        <v>0.33333333333333331</v>
      </c>
    </row>
    <row r="4973" spans="1:21" ht="14.4" customHeight="1" x14ac:dyDescent="0.3">
      <c r="A4973" s="831">
        <v>10</v>
      </c>
      <c r="B4973" s="832" t="s">
        <v>2982</v>
      </c>
      <c r="C4973" s="832" t="s">
        <v>3007</v>
      </c>
      <c r="D4973" s="833" t="s">
        <v>6906</v>
      </c>
      <c r="E4973" s="834" t="s">
        <v>3031</v>
      </c>
      <c r="F4973" s="832" t="s">
        <v>2984</v>
      </c>
      <c r="G4973" s="832" t="s">
        <v>3175</v>
      </c>
      <c r="H4973" s="832" t="s">
        <v>630</v>
      </c>
      <c r="I4973" s="832" t="s">
        <v>3179</v>
      </c>
      <c r="J4973" s="832" t="s">
        <v>3180</v>
      </c>
      <c r="K4973" s="832" t="s">
        <v>3181</v>
      </c>
      <c r="L4973" s="835">
        <v>99.11</v>
      </c>
      <c r="M4973" s="835">
        <v>693.77</v>
      </c>
      <c r="N4973" s="832">
        <v>7</v>
      </c>
      <c r="O4973" s="836">
        <v>2</v>
      </c>
      <c r="P4973" s="835">
        <v>495.54999999999995</v>
      </c>
      <c r="Q4973" s="837">
        <v>0.71428571428571419</v>
      </c>
      <c r="R4973" s="832">
        <v>5</v>
      </c>
      <c r="S4973" s="837">
        <v>0.7142857142857143</v>
      </c>
      <c r="T4973" s="836">
        <v>1.5</v>
      </c>
      <c r="U4973" s="838">
        <v>0.75</v>
      </c>
    </row>
    <row r="4974" spans="1:21" ht="14.4" customHeight="1" x14ac:dyDescent="0.3">
      <c r="A4974" s="831">
        <v>10</v>
      </c>
      <c r="B4974" s="832" t="s">
        <v>2982</v>
      </c>
      <c r="C4974" s="832" t="s">
        <v>3007</v>
      </c>
      <c r="D4974" s="833" t="s">
        <v>6906</v>
      </c>
      <c r="E4974" s="834" t="s">
        <v>3031</v>
      </c>
      <c r="F4974" s="832" t="s">
        <v>2984</v>
      </c>
      <c r="G4974" s="832" t="s">
        <v>3175</v>
      </c>
      <c r="H4974" s="832" t="s">
        <v>630</v>
      </c>
      <c r="I4974" s="832" t="s">
        <v>3179</v>
      </c>
      <c r="J4974" s="832" t="s">
        <v>3180</v>
      </c>
      <c r="K4974" s="832" t="s">
        <v>3181</v>
      </c>
      <c r="L4974" s="835">
        <v>87.67</v>
      </c>
      <c r="M4974" s="835">
        <v>789.03000000000009</v>
      </c>
      <c r="N4974" s="832">
        <v>9</v>
      </c>
      <c r="O4974" s="836">
        <v>3</v>
      </c>
      <c r="P4974" s="835">
        <v>175.34</v>
      </c>
      <c r="Q4974" s="837">
        <v>0.22222222222222221</v>
      </c>
      <c r="R4974" s="832">
        <v>2</v>
      </c>
      <c r="S4974" s="837">
        <v>0.22222222222222221</v>
      </c>
      <c r="T4974" s="836">
        <v>0.5</v>
      </c>
      <c r="U4974" s="838">
        <v>0.16666666666666666</v>
      </c>
    </row>
    <row r="4975" spans="1:21" ht="14.4" customHeight="1" x14ac:dyDescent="0.3">
      <c r="A4975" s="831">
        <v>10</v>
      </c>
      <c r="B4975" s="832" t="s">
        <v>2982</v>
      </c>
      <c r="C4975" s="832" t="s">
        <v>3007</v>
      </c>
      <c r="D4975" s="833" t="s">
        <v>6906</v>
      </c>
      <c r="E4975" s="834" t="s">
        <v>3031</v>
      </c>
      <c r="F4975" s="832" t="s">
        <v>2984</v>
      </c>
      <c r="G4975" s="832" t="s">
        <v>3388</v>
      </c>
      <c r="H4975" s="832" t="s">
        <v>630</v>
      </c>
      <c r="I4975" s="832" t="s">
        <v>3394</v>
      </c>
      <c r="J4975" s="832" t="s">
        <v>1210</v>
      </c>
      <c r="K4975" s="832" t="s">
        <v>3395</v>
      </c>
      <c r="L4975" s="835">
        <v>220.09</v>
      </c>
      <c r="M4975" s="835">
        <v>9243.7800000000007</v>
      </c>
      <c r="N4975" s="832">
        <v>42</v>
      </c>
      <c r="O4975" s="836">
        <v>17.5</v>
      </c>
      <c r="P4975" s="835">
        <v>6162.52</v>
      </c>
      <c r="Q4975" s="837">
        <v>0.66666666666666663</v>
      </c>
      <c r="R4975" s="832">
        <v>28</v>
      </c>
      <c r="S4975" s="837">
        <v>0.66666666666666663</v>
      </c>
      <c r="T4975" s="836">
        <v>9.5</v>
      </c>
      <c r="U4975" s="838">
        <v>0.54285714285714282</v>
      </c>
    </row>
    <row r="4976" spans="1:21" ht="14.4" customHeight="1" x14ac:dyDescent="0.3">
      <c r="A4976" s="831">
        <v>10</v>
      </c>
      <c r="B4976" s="832" t="s">
        <v>2982</v>
      </c>
      <c r="C4976" s="832" t="s">
        <v>3007</v>
      </c>
      <c r="D4976" s="833" t="s">
        <v>6906</v>
      </c>
      <c r="E4976" s="834" t="s">
        <v>3031</v>
      </c>
      <c r="F4976" s="832" t="s">
        <v>2984</v>
      </c>
      <c r="G4976" s="832" t="s">
        <v>3398</v>
      </c>
      <c r="H4976" s="832" t="s">
        <v>630</v>
      </c>
      <c r="I4976" s="832" t="s">
        <v>3399</v>
      </c>
      <c r="J4976" s="832" t="s">
        <v>3400</v>
      </c>
      <c r="K4976" s="832" t="s">
        <v>3181</v>
      </c>
      <c r="L4976" s="835">
        <v>0</v>
      </c>
      <c r="M4976" s="835">
        <v>0</v>
      </c>
      <c r="N4976" s="832">
        <v>1</v>
      </c>
      <c r="O4976" s="836">
        <v>0.5</v>
      </c>
      <c r="P4976" s="835"/>
      <c r="Q4976" s="837"/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10</v>
      </c>
      <c r="B4977" s="832" t="s">
        <v>2982</v>
      </c>
      <c r="C4977" s="832" t="s">
        <v>3007</v>
      </c>
      <c r="D4977" s="833" t="s">
        <v>6906</v>
      </c>
      <c r="E4977" s="834" t="s">
        <v>3031</v>
      </c>
      <c r="F4977" s="832" t="s">
        <v>2984</v>
      </c>
      <c r="G4977" s="832" t="s">
        <v>3401</v>
      </c>
      <c r="H4977" s="832" t="s">
        <v>689</v>
      </c>
      <c r="I4977" s="832" t="s">
        <v>3402</v>
      </c>
      <c r="J4977" s="832" t="s">
        <v>2576</v>
      </c>
      <c r="K4977" s="832" t="s">
        <v>3403</v>
      </c>
      <c r="L4977" s="835">
        <v>10.41</v>
      </c>
      <c r="M4977" s="835">
        <v>93.69</v>
      </c>
      <c r="N4977" s="832">
        <v>9</v>
      </c>
      <c r="O4977" s="836">
        <v>2.5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10</v>
      </c>
      <c r="B4978" s="832" t="s">
        <v>2982</v>
      </c>
      <c r="C4978" s="832" t="s">
        <v>3007</v>
      </c>
      <c r="D4978" s="833" t="s">
        <v>6906</v>
      </c>
      <c r="E4978" s="834" t="s">
        <v>3031</v>
      </c>
      <c r="F4978" s="832" t="s">
        <v>2984</v>
      </c>
      <c r="G4978" s="832" t="s">
        <v>3401</v>
      </c>
      <c r="H4978" s="832" t="s">
        <v>689</v>
      </c>
      <c r="I4978" s="832" t="s">
        <v>3402</v>
      </c>
      <c r="J4978" s="832" t="s">
        <v>2576</v>
      </c>
      <c r="K4978" s="832" t="s">
        <v>3403</v>
      </c>
      <c r="L4978" s="835">
        <v>10.34</v>
      </c>
      <c r="M4978" s="835">
        <v>341.22</v>
      </c>
      <c r="N4978" s="832">
        <v>33</v>
      </c>
      <c r="O4978" s="836">
        <v>8</v>
      </c>
      <c r="P4978" s="835">
        <v>51.7</v>
      </c>
      <c r="Q4978" s="837">
        <v>0.15151515151515152</v>
      </c>
      <c r="R4978" s="832">
        <v>5</v>
      </c>
      <c r="S4978" s="837">
        <v>0.15151515151515152</v>
      </c>
      <c r="T4978" s="836">
        <v>1</v>
      </c>
      <c r="U4978" s="838">
        <v>0.125</v>
      </c>
    </row>
    <row r="4979" spans="1:21" ht="14.4" customHeight="1" x14ac:dyDescent="0.3">
      <c r="A4979" s="831">
        <v>10</v>
      </c>
      <c r="B4979" s="832" t="s">
        <v>2982</v>
      </c>
      <c r="C4979" s="832" t="s">
        <v>3007</v>
      </c>
      <c r="D4979" s="833" t="s">
        <v>6906</v>
      </c>
      <c r="E4979" s="834" t="s">
        <v>3031</v>
      </c>
      <c r="F4979" s="832" t="s">
        <v>2984</v>
      </c>
      <c r="G4979" s="832" t="s">
        <v>3401</v>
      </c>
      <c r="H4979" s="832" t="s">
        <v>630</v>
      </c>
      <c r="I4979" s="832" t="s">
        <v>3404</v>
      </c>
      <c r="J4979" s="832" t="s">
        <v>2576</v>
      </c>
      <c r="K4979" s="832" t="s">
        <v>3405</v>
      </c>
      <c r="L4979" s="835">
        <v>0</v>
      </c>
      <c r="M4979" s="835">
        <v>0</v>
      </c>
      <c r="N4979" s="832">
        <v>5</v>
      </c>
      <c r="O4979" s="836">
        <v>1.5</v>
      </c>
      <c r="P4979" s="835"/>
      <c r="Q4979" s="837"/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10</v>
      </c>
      <c r="B4980" s="832" t="s">
        <v>2982</v>
      </c>
      <c r="C4980" s="832" t="s">
        <v>3007</v>
      </c>
      <c r="D4980" s="833" t="s">
        <v>6906</v>
      </c>
      <c r="E4980" s="834" t="s">
        <v>3031</v>
      </c>
      <c r="F4980" s="832" t="s">
        <v>2984</v>
      </c>
      <c r="G4980" s="832" t="s">
        <v>3401</v>
      </c>
      <c r="H4980" s="832" t="s">
        <v>689</v>
      </c>
      <c r="I4980" s="832" t="s">
        <v>2575</v>
      </c>
      <c r="J4980" s="832" t="s">
        <v>2576</v>
      </c>
      <c r="K4980" s="832" t="s">
        <v>2577</v>
      </c>
      <c r="L4980" s="835">
        <v>16.09</v>
      </c>
      <c r="M4980" s="835">
        <v>176.99</v>
      </c>
      <c r="N4980" s="832">
        <v>11</v>
      </c>
      <c r="O4980" s="836">
        <v>2.5</v>
      </c>
      <c r="P4980" s="835">
        <v>64.36</v>
      </c>
      <c r="Q4980" s="837">
        <v>0.36363636363636359</v>
      </c>
      <c r="R4980" s="832">
        <v>4</v>
      </c>
      <c r="S4980" s="837">
        <v>0.36363636363636365</v>
      </c>
      <c r="T4980" s="836">
        <v>1.5</v>
      </c>
      <c r="U4980" s="838">
        <v>0.6</v>
      </c>
    </row>
    <row r="4981" spans="1:21" ht="14.4" customHeight="1" x14ac:dyDescent="0.3">
      <c r="A4981" s="831">
        <v>10</v>
      </c>
      <c r="B4981" s="832" t="s">
        <v>2982</v>
      </c>
      <c r="C4981" s="832" t="s">
        <v>3007</v>
      </c>
      <c r="D4981" s="833" t="s">
        <v>6906</v>
      </c>
      <c r="E4981" s="834" t="s">
        <v>3031</v>
      </c>
      <c r="F4981" s="832" t="s">
        <v>2984</v>
      </c>
      <c r="G4981" s="832" t="s">
        <v>3401</v>
      </c>
      <c r="H4981" s="832" t="s">
        <v>689</v>
      </c>
      <c r="I4981" s="832" t="s">
        <v>2575</v>
      </c>
      <c r="J4981" s="832" t="s">
        <v>2576</v>
      </c>
      <c r="K4981" s="832" t="s">
        <v>2577</v>
      </c>
      <c r="L4981" s="835">
        <v>15.9</v>
      </c>
      <c r="M4981" s="835">
        <v>333.90000000000003</v>
      </c>
      <c r="N4981" s="832">
        <v>21</v>
      </c>
      <c r="O4981" s="836">
        <v>4</v>
      </c>
      <c r="P4981" s="835">
        <v>270.3</v>
      </c>
      <c r="Q4981" s="837">
        <v>0.80952380952380942</v>
      </c>
      <c r="R4981" s="832">
        <v>17</v>
      </c>
      <c r="S4981" s="837">
        <v>0.80952380952380953</v>
      </c>
      <c r="T4981" s="836">
        <v>3.5</v>
      </c>
      <c r="U4981" s="838">
        <v>0.875</v>
      </c>
    </row>
    <row r="4982" spans="1:21" ht="14.4" customHeight="1" x14ac:dyDescent="0.3">
      <c r="A4982" s="831">
        <v>10</v>
      </c>
      <c r="B4982" s="832" t="s">
        <v>2982</v>
      </c>
      <c r="C4982" s="832" t="s">
        <v>3007</v>
      </c>
      <c r="D4982" s="833" t="s">
        <v>6906</v>
      </c>
      <c r="E4982" s="834" t="s">
        <v>3031</v>
      </c>
      <c r="F4982" s="832" t="s">
        <v>2984</v>
      </c>
      <c r="G4982" s="832" t="s">
        <v>3401</v>
      </c>
      <c r="H4982" s="832" t="s">
        <v>689</v>
      </c>
      <c r="I4982" s="832" t="s">
        <v>3408</v>
      </c>
      <c r="J4982" s="832" t="s">
        <v>2576</v>
      </c>
      <c r="K4982" s="832" t="s">
        <v>3101</v>
      </c>
      <c r="L4982" s="835">
        <v>48.27</v>
      </c>
      <c r="M4982" s="835">
        <v>434.43</v>
      </c>
      <c r="N4982" s="832">
        <v>9</v>
      </c>
      <c r="O4982" s="836">
        <v>2</v>
      </c>
      <c r="P4982" s="835">
        <v>96.54</v>
      </c>
      <c r="Q4982" s="837">
        <v>0.22222222222222224</v>
      </c>
      <c r="R4982" s="832">
        <v>2</v>
      </c>
      <c r="S4982" s="837">
        <v>0.22222222222222221</v>
      </c>
      <c r="T4982" s="836">
        <v>1</v>
      </c>
      <c r="U4982" s="838">
        <v>0.5</v>
      </c>
    </row>
    <row r="4983" spans="1:21" ht="14.4" customHeight="1" x14ac:dyDescent="0.3">
      <c r="A4983" s="831">
        <v>10</v>
      </c>
      <c r="B4983" s="832" t="s">
        <v>2982</v>
      </c>
      <c r="C4983" s="832" t="s">
        <v>3007</v>
      </c>
      <c r="D4983" s="833" t="s">
        <v>6906</v>
      </c>
      <c r="E4983" s="834" t="s">
        <v>3031</v>
      </c>
      <c r="F4983" s="832" t="s">
        <v>2984</v>
      </c>
      <c r="G4983" s="832" t="s">
        <v>3401</v>
      </c>
      <c r="H4983" s="832" t="s">
        <v>689</v>
      </c>
      <c r="I4983" s="832" t="s">
        <v>3411</v>
      </c>
      <c r="J4983" s="832" t="s">
        <v>2576</v>
      </c>
      <c r="K4983" s="832" t="s">
        <v>3103</v>
      </c>
      <c r="L4983" s="835">
        <v>158.99</v>
      </c>
      <c r="M4983" s="835">
        <v>317.98</v>
      </c>
      <c r="N4983" s="832">
        <v>2</v>
      </c>
      <c r="O4983" s="836">
        <v>1.5</v>
      </c>
      <c r="P4983" s="835">
        <v>158.99</v>
      </c>
      <c r="Q4983" s="837">
        <v>0.5</v>
      </c>
      <c r="R4983" s="832">
        <v>1</v>
      </c>
      <c r="S4983" s="837">
        <v>0.5</v>
      </c>
      <c r="T4983" s="836">
        <v>1</v>
      </c>
      <c r="U4983" s="838">
        <v>0.66666666666666663</v>
      </c>
    </row>
    <row r="4984" spans="1:21" ht="14.4" customHeight="1" x14ac:dyDescent="0.3">
      <c r="A4984" s="831">
        <v>10</v>
      </c>
      <c r="B4984" s="832" t="s">
        <v>2982</v>
      </c>
      <c r="C4984" s="832" t="s">
        <v>3007</v>
      </c>
      <c r="D4984" s="833" t="s">
        <v>6906</v>
      </c>
      <c r="E4984" s="834" t="s">
        <v>3031</v>
      </c>
      <c r="F4984" s="832" t="s">
        <v>2984</v>
      </c>
      <c r="G4984" s="832" t="s">
        <v>3401</v>
      </c>
      <c r="H4984" s="832" t="s">
        <v>630</v>
      </c>
      <c r="I4984" s="832" t="s">
        <v>6372</v>
      </c>
      <c r="J4984" s="832" t="s">
        <v>3418</v>
      </c>
      <c r="K4984" s="832" t="s">
        <v>3414</v>
      </c>
      <c r="L4984" s="835">
        <v>0</v>
      </c>
      <c r="M4984" s="835">
        <v>0</v>
      </c>
      <c r="N4984" s="832">
        <v>2</v>
      </c>
      <c r="O4984" s="836"/>
      <c r="P4984" s="835"/>
      <c r="Q4984" s="837"/>
      <c r="R4984" s="832"/>
      <c r="S4984" s="837">
        <v>0</v>
      </c>
      <c r="T4984" s="836"/>
      <c r="U4984" s="838"/>
    </row>
    <row r="4985" spans="1:21" ht="14.4" customHeight="1" x14ac:dyDescent="0.3">
      <c r="A4985" s="831">
        <v>10</v>
      </c>
      <c r="B4985" s="832" t="s">
        <v>2982</v>
      </c>
      <c r="C4985" s="832" t="s">
        <v>3007</v>
      </c>
      <c r="D4985" s="833" t="s">
        <v>6906</v>
      </c>
      <c r="E4985" s="834" t="s">
        <v>3031</v>
      </c>
      <c r="F4985" s="832" t="s">
        <v>2984</v>
      </c>
      <c r="G4985" s="832" t="s">
        <v>3401</v>
      </c>
      <c r="H4985" s="832" t="s">
        <v>630</v>
      </c>
      <c r="I4985" s="832" t="s">
        <v>3412</v>
      </c>
      <c r="J4985" s="832" t="s">
        <v>3413</v>
      </c>
      <c r="K4985" s="832" t="s">
        <v>3414</v>
      </c>
      <c r="L4985" s="835">
        <v>46.84</v>
      </c>
      <c r="M4985" s="835">
        <v>46.84</v>
      </c>
      <c r="N4985" s="832">
        <v>1</v>
      </c>
      <c r="O4985" s="836">
        <v>1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10</v>
      </c>
      <c r="B4986" s="832" t="s">
        <v>2982</v>
      </c>
      <c r="C4986" s="832" t="s">
        <v>3007</v>
      </c>
      <c r="D4986" s="833" t="s">
        <v>6906</v>
      </c>
      <c r="E4986" s="834" t="s">
        <v>3031</v>
      </c>
      <c r="F4986" s="832" t="s">
        <v>2984</v>
      </c>
      <c r="G4986" s="832" t="s">
        <v>3401</v>
      </c>
      <c r="H4986" s="832" t="s">
        <v>630</v>
      </c>
      <c r="I4986" s="832" t="s">
        <v>3412</v>
      </c>
      <c r="J4986" s="832" t="s">
        <v>3413</v>
      </c>
      <c r="K4986" s="832" t="s">
        <v>3414</v>
      </c>
      <c r="L4986" s="835">
        <v>46.51</v>
      </c>
      <c r="M4986" s="835">
        <v>186.04</v>
      </c>
      <c r="N4986" s="832">
        <v>4</v>
      </c>
      <c r="O4986" s="836">
        <v>2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10</v>
      </c>
      <c r="B4987" s="832" t="s">
        <v>2982</v>
      </c>
      <c r="C4987" s="832" t="s">
        <v>3007</v>
      </c>
      <c r="D4987" s="833" t="s">
        <v>6906</v>
      </c>
      <c r="E4987" s="834" t="s">
        <v>3031</v>
      </c>
      <c r="F4987" s="832" t="s">
        <v>2984</v>
      </c>
      <c r="G4987" s="832" t="s">
        <v>3182</v>
      </c>
      <c r="H4987" s="832" t="s">
        <v>630</v>
      </c>
      <c r="I4987" s="832" t="s">
        <v>3183</v>
      </c>
      <c r="J4987" s="832" t="s">
        <v>1683</v>
      </c>
      <c r="K4987" s="832" t="s">
        <v>3184</v>
      </c>
      <c r="L4987" s="835">
        <v>0</v>
      </c>
      <c r="M4987" s="835">
        <v>0</v>
      </c>
      <c r="N4987" s="832">
        <v>2</v>
      </c>
      <c r="O4987" s="836">
        <v>0.5</v>
      </c>
      <c r="P4987" s="835"/>
      <c r="Q4987" s="837"/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10</v>
      </c>
      <c r="B4988" s="832" t="s">
        <v>2982</v>
      </c>
      <c r="C4988" s="832" t="s">
        <v>3007</v>
      </c>
      <c r="D4988" s="833" t="s">
        <v>6906</v>
      </c>
      <c r="E4988" s="834" t="s">
        <v>3031</v>
      </c>
      <c r="F4988" s="832" t="s">
        <v>2984</v>
      </c>
      <c r="G4988" s="832" t="s">
        <v>3425</v>
      </c>
      <c r="H4988" s="832" t="s">
        <v>630</v>
      </c>
      <c r="I4988" s="832" t="s">
        <v>3426</v>
      </c>
      <c r="J4988" s="832" t="s">
        <v>743</v>
      </c>
      <c r="K4988" s="832" t="s">
        <v>3427</v>
      </c>
      <c r="L4988" s="835">
        <v>42.54</v>
      </c>
      <c r="M4988" s="835">
        <v>42.54</v>
      </c>
      <c r="N4988" s="832">
        <v>1</v>
      </c>
      <c r="O4988" s="836">
        <v>1</v>
      </c>
      <c r="P4988" s="835">
        <v>42.54</v>
      </c>
      <c r="Q4988" s="837">
        <v>1</v>
      </c>
      <c r="R4988" s="832">
        <v>1</v>
      </c>
      <c r="S4988" s="837">
        <v>1</v>
      </c>
      <c r="T4988" s="836">
        <v>1</v>
      </c>
      <c r="U4988" s="838">
        <v>1</v>
      </c>
    </row>
    <row r="4989" spans="1:21" ht="14.4" customHeight="1" x14ac:dyDescent="0.3">
      <c r="A4989" s="831">
        <v>10</v>
      </c>
      <c r="B4989" s="832" t="s">
        <v>2982</v>
      </c>
      <c r="C4989" s="832" t="s">
        <v>3007</v>
      </c>
      <c r="D4989" s="833" t="s">
        <v>6906</v>
      </c>
      <c r="E4989" s="834" t="s">
        <v>3031</v>
      </c>
      <c r="F4989" s="832" t="s">
        <v>2984</v>
      </c>
      <c r="G4989" s="832" t="s">
        <v>3433</v>
      </c>
      <c r="H4989" s="832" t="s">
        <v>630</v>
      </c>
      <c r="I4989" s="832" t="s">
        <v>3434</v>
      </c>
      <c r="J4989" s="832" t="s">
        <v>3435</v>
      </c>
      <c r="K4989" s="832" t="s">
        <v>3436</v>
      </c>
      <c r="L4989" s="835">
        <v>1773.12</v>
      </c>
      <c r="M4989" s="835">
        <v>28369.919999999998</v>
      </c>
      <c r="N4989" s="832">
        <v>16</v>
      </c>
      <c r="O4989" s="836">
        <v>3</v>
      </c>
      <c r="P4989" s="835">
        <v>12411.84</v>
      </c>
      <c r="Q4989" s="837">
        <v>0.43750000000000006</v>
      </c>
      <c r="R4989" s="832">
        <v>7</v>
      </c>
      <c r="S4989" s="837">
        <v>0.4375</v>
      </c>
      <c r="T4989" s="836">
        <v>2</v>
      </c>
      <c r="U4989" s="838">
        <v>0.66666666666666663</v>
      </c>
    </row>
    <row r="4990" spans="1:21" ht="14.4" customHeight="1" x14ac:dyDescent="0.3">
      <c r="A4990" s="831">
        <v>10</v>
      </c>
      <c r="B4990" s="832" t="s">
        <v>2982</v>
      </c>
      <c r="C4990" s="832" t="s">
        <v>3007</v>
      </c>
      <c r="D4990" s="833" t="s">
        <v>6906</v>
      </c>
      <c r="E4990" s="834" t="s">
        <v>3031</v>
      </c>
      <c r="F4990" s="832" t="s">
        <v>2984</v>
      </c>
      <c r="G4990" s="832" t="s">
        <v>3186</v>
      </c>
      <c r="H4990" s="832" t="s">
        <v>630</v>
      </c>
      <c r="I4990" s="832" t="s">
        <v>3442</v>
      </c>
      <c r="J4990" s="832" t="s">
        <v>3443</v>
      </c>
      <c r="K4990" s="832" t="s">
        <v>3444</v>
      </c>
      <c r="L4990" s="835">
        <v>25.12</v>
      </c>
      <c r="M4990" s="835">
        <v>50.24</v>
      </c>
      <c r="N4990" s="832">
        <v>2</v>
      </c>
      <c r="O4990" s="836">
        <v>2</v>
      </c>
      <c r="P4990" s="835">
        <v>50.24</v>
      </c>
      <c r="Q4990" s="837">
        <v>1</v>
      </c>
      <c r="R4990" s="832">
        <v>2</v>
      </c>
      <c r="S4990" s="837">
        <v>1</v>
      </c>
      <c r="T4990" s="836">
        <v>2</v>
      </c>
      <c r="U4990" s="838">
        <v>1</v>
      </c>
    </row>
    <row r="4991" spans="1:21" ht="14.4" customHeight="1" x14ac:dyDescent="0.3">
      <c r="A4991" s="831">
        <v>10</v>
      </c>
      <c r="B4991" s="832" t="s">
        <v>2982</v>
      </c>
      <c r="C4991" s="832" t="s">
        <v>3007</v>
      </c>
      <c r="D4991" s="833" t="s">
        <v>6906</v>
      </c>
      <c r="E4991" s="834" t="s">
        <v>3031</v>
      </c>
      <c r="F4991" s="832" t="s">
        <v>2984</v>
      </c>
      <c r="G4991" s="832" t="s">
        <v>3452</v>
      </c>
      <c r="H4991" s="832" t="s">
        <v>689</v>
      </c>
      <c r="I4991" s="832" t="s">
        <v>3453</v>
      </c>
      <c r="J4991" s="832" t="s">
        <v>3454</v>
      </c>
      <c r="K4991" s="832" t="s">
        <v>3455</v>
      </c>
      <c r="L4991" s="835">
        <v>327.49</v>
      </c>
      <c r="M4991" s="835">
        <v>327.49</v>
      </c>
      <c r="N4991" s="832">
        <v>1</v>
      </c>
      <c r="O4991" s="836">
        <v>0.5</v>
      </c>
      <c r="P4991" s="835">
        <v>327.49</v>
      </c>
      <c r="Q4991" s="837">
        <v>1</v>
      </c>
      <c r="R4991" s="832">
        <v>1</v>
      </c>
      <c r="S4991" s="837">
        <v>1</v>
      </c>
      <c r="T4991" s="836">
        <v>0.5</v>
      </c>
      <c r="U4991" s="838">
        <v>1</v>
      </c>
    </row>
    <row r="4992" spans="1:21" ht="14.4" customHeight="1" x14ac:dyDescent="0.3">
      <c r="A4992" s="831">
        <v>10</v>
      </c>
      <c r="B4992" s="832" t="s">
        <v>2982</v>
      </c>
      <c r="C4992" s="832" t="s">
        <v>3007</v>
      </c>
      <c r="D4992" s="833" t="s">
        <v>6906</v>
      </c>
      <c r="E4992" s="834" t="s">
        <v>3031</v>
      </c>
      <c r="F4992" s="832" t="s">
        <v>2984</v>
      </c>
      <c r="G4992" s="832" t="s">
        <v>6373</v>
      </c>
      <c r="H4992" s="832" t="s">
        <v>630</v>
      </c>
      <c r="I4992" s="832" t="s">
        <v>2611</v>
      </c>
      <c r="J4992" s="832" t="s">
        <v>2612</v>
      </c>
      <c r="K4992" s="832" t="s">
        <v>2613</v>
      </c>
      <c r="L4992" s="835">
        <v>1030.97</v>
      </c>
      <c r="M4992" s="835">
        <v>37114.92</v>
      </c>
      <c r="N4992" s="832">
        <v>36</v>
      </c>
      <c r="O4992" s="836">
        <v>7</v>
      </c>
      <c r="P4992" s="835">
        <v>37114.92</v>
      </c>
      <c r="Q4992" s="837">
        <v>1</v>
      </c>
      <c r="R4992" s="832">
        <v>36</v>
      </c>
      <c r="S4992" s="837">
        <v>1</v>
      </c>
      <c r="T4992" s="836">
        <v>7</v>
      </c>
      <c r="U4992" s="838">
        <v>1</v>
      </c>
    </row>
    <row r="4993" spans="1:21" ht="14.4" customHeight="1" x14ac:dyDescent="0.3">
      <c r="A4993" s="831">
        <v>10</v>
      </c>
      <c r="B4993" s="832" t="s">
        <v>2982</v>
      </c>
      <c r="C4993" s="832" t="s">
        <v>3007</v>
      </c>
      <c r="D4993" s="833" t="s">
        <v>6906</v>
      </c>
      <c r="E4993" s="834" t="s">
        <v>3031</v>
      </c>
      <c r="F4993" s="832" t="s">
        <v>2984</v>
      </c>
      <c r="G4993" s="832" t="s">
        <v>6373</v>
      </c>
      <c r="H4993" s="832" t="s">
        <v>689</v>
      </c>
      <c r="I4993" s="832" t="s">
        <v>6374</v>
      </c>
      <c r="J4993" s="832" t="s">
        <v>6375</v>
      </c>
      <c r="K4993" s="832" t="s">
        <v>2613</v>
      </c>
      <c r="L4993" s="835">
        <v>1030.97</v>
      </c>
      <c r="M4993" s="835">
        <v>30929.1</v>
      </c>
      <c r="N4993" s="832">
        <v>30</v>
      </c>
      <c r="O4993" s="836">
        <v>4</v>
      </c>
      <c r="P4993" s="835">
        <v>21650.37</v>
      </c>
      <c r="Q4993" s="837">
        <v>0.7</v>
      </c>
      <c r="R4993" s="832">
        <v>21</v>
      </c>
      <c r="S4993" s="837">
        <v>0.7</v>
      </c>
      <c r="T4993" s="836">
        <v>3</v>
      </c>
      <c r="U4993" s="838">
        <v>0.75</v>
      </c>
    </row>
    <row r="4994" spans="1:21" ht="14.4" customHeight="1" x14ac:dyDescent="0.3">
      <c r="A4994" s="831">
        <v>10</v>
      </c>
      <c r="B4994" s="832" t="s">
        <v>2982</v>
      </c>
      <c r="C4994" s="832" t="s">
        <v>3007</v>
      </c>
      <c r="D4994" s="833" t="s">
        <v>6906</v>
      </c>
      <c r="E4994" s="834" t="s">
        <v>3031</v>
      </c>
      <c r="F4994" s="832" t="s">
        <v>2984</v>
      </c>
      <c r="G4994" s="832" t="s">
        <v>3456</v>
      </c>
      <c r="H4994" s="832" t="s">
        <v>630</v>
      </c>
      <c r="I4994" s="832" t="s">
        <v>3457</v>
      </c>
      <c r="J4994" s="832" t="s">
        <v>2214</v>
      </c>
      <c r="K4994" s="832" t="s">
        <v>3458</v>
      </c>
      <c r="L4994" s="835">
        <v>0</v>
      </c>
      <c r="M4994" s="835">
        <v>0</v>
      </c>
      <c r="N4994" s="832">
        <v>2</v>
      </c>
      <c r="O4994" s="836">
        <v>0.5</v>
      </c>
      <c r="P4994" s="835"/>
      <c r="Q4994" s="837"/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10</v>
      </c>
      <c r="B4995" s="832" t="s">
        <v>2982</v>
      </c>
      <c r="C4995" s="832" t="s">
        <v>3007</v>
      </c>
      <c r="D4995" s="833" t="s">
        <v>6906</v>
      </c>
      <c r="E4995" s="834" t="s">
        <v>3031</v>
      </c>
      <c r="F4995" s="832" t="s">
        <v>2985</v>
      </c>
      <c r="G4995" s="832" t="s">
        <v>3094</v>
      </c>
      <c r="H4995" s="832" t="s">
        <v>630</v>
      </c>
      <c r="I4995" s="832" t="s">
        <v>3464</v>
      </c>
      <c r="J4995" s="832" t="s">
        <v>3040</v>
      </c>
      <c r="K4995" s="832"/>
      <c r="L4995" s="835">
        <v>0</v>
      </c>
      <c r="M4995" s="835">
        <v>0</v>
      </c>
      <c r="N4995" s="832">
        <v>11</v>
      </c>
      <c r="O4995" s="836">
        <v>9.5</v>
      </c>
      <c r="P4995" s="835">
        <v>0</v>
      </c>
      <c r="Q4995" s="837"/>
      <c r="R4995" s="832">
        <v>5</v>
      </c>
      <c r="S4995" s="837">
        <v>0.45454545454545453</v>
      </c>
      <c r="T4995" s="836">
        <v>4</v>
      </c>
      <c r="U4995" s="838">
        <v>0.42105263157894735</v>
      </c>
    </row>
    <row r="4996" spans="1:21" ht="14.4" customHeight="1" x14ac:dyDescent="0.3">
      <c r="A4996" s="831">
        <v>10</v>
      </c>
      <c r="B4996" s="832" t="s">
        <v>2982</v>
      </c>
      <c r="C4996" s="832" t="s">
        <v>3007</v>
      </c>
      <c r="D4996" s="833" t="s">
        <v>6906</v>
      </c>
      <c r="E4996" s="834" t="s">
        <v>3031</v>
      </c>
      <c r="F4996" s="832" t="s">
        <v>2985</v>
      </c>
      <c r="G4996" s="832" t="s">
        <v>3094</v>
      </c>
      <c r="H4996" s="832" t="s">
        <v>630</v>
      </c>
      <c r="I4996" s="832" t="s">
        <v>3465</v>
      </c>
      <c r="J4996" s="832" t="s">
        <v>3040</v>
      </c>
      <c r="K4996" s="832"/>
      <c r="L4996" s="835">
        <v>0</v>
      </c>
      <c r="M4996" s="835">
        <v>0</v>
      </c>
      <c r="N4996" s="832">
        <v>1</v>
      </c>
      <c r="O4996" s="836">
        <v>1</v>
      </c>
      <c r="P4996" s="835"/>
      <c r="Q4996" s="837"/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10</v>
      </c>
      <c r="B4997" s="832" t="s">
        <v>2982</v>
      </c>
      <c r="C4997" s="832" t="s">
        <v>3007</v>
      </c>
      <c r="D4997" s="833" t="s">
        <v>6906</v>
      </c>
      <c r="E4997" s="834" t="s">
        <v>3031</v>
      </c>
      <c r="F4997" s="832" t="s">
        <v>2985</v>
      </c>
      <c r="G4997" s="832" t="s">
        <v>3094</v>
      </c>
      <c r="H4997" s="832" t="s">
        <v>630</v>
      </c>
      <c r="I4997" s="832" t="s">
        <v>3466</v>
      </c>
      <c r="J4997" s="832" t="s">
        <v>3040</v>
      </c>
      <c r="K4997" s="832"/>
      <c r="L4997" s="835">
        <v>0</v>
      </c>
      <c r="M4997" s="835">
        <v>0</v>
      </c>
      <c r="N4997" s="832">
        <v>1</v>
      </c>
      <c r="O4997" s="836">
        <v>0.5</v>
      </c>
      <c r="P4997" s="835"/>
      <c r="Q4997" s="837"/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10</v>
      </c>
      <c r="B4998" s="832" t="s">
        <v>2982</v>
      </c>
      <c r="C4998" s="832" t="s">
        <v>3007</v>
      </c>
      <c r="D4998" s="833" t="s">
        <v>6906</v>
      </c>
      <c r="E4998" s="834" t="s">
        <v>3031</v>
      </c>
      <c r="F4998" s="832" t="s">
        <v>2985</v>
      </c>
      <c r="G4998" s="832" t="s">
        <v>3094</v>
      </c>
      <c r="H4998" s="832" t="s">
        <v>630</v>
      </c>
      <c r="I4998" s="832" t="s">
        <v>3467</v>
      </c>
      <c r="J4998" s="832" t="s">
        <v>3040</v>
      </c>
      <c r="K4998" s="832"/>
      <c r="L4998" s="835">
        <v>0</v>
      </c>
      <c r="M4998" s="835">
        <v>0</v>
      </c>
      <c r="N4998" s="832">
        <v>4</v>
      </c>
      <c r="O4998" s="836">
        <v>2.5</v>
      </c>
      <c r="P4998" s="835">
        <v>0</v>
      </c>
      <c r="Q4998" s="837"/>
      <c r="R4998" s="832">
        <v>3</v>
      </c>
      <c r="S4998" s="837">
        <v>0.75</v>
      </c>
      <c r="T4998" s="836">
        <v>2</v>
      </c>
      <c r="U4998" s="838">
        <v>0.8</v>
      </c>
    </row>
    <row r="4999" spans="1:21" ht="14.4" customHeight="1" x14ac:dyDescent="0.3">
      <c r="A4999" s="831">
        <v>10</v>
      </c>
      <c r="B4999" s="832" t="s">
        <v>2982</v>
      </c>
      <c r="C4999" s="832" t="s">
        <v>3007</v>
      </c>
      <c r="D4999" s="833" t="s">
        <v>6906</v>
      </c>
      <c r="E4999" s="834" t="s">
        <v>3031</v>
      </c>
      <c r="F4999" s="832" t="s">
        <v>2985</v>
      </c>
      <c r="G4999" s="832" t="s">
        <v>3094</v>
      </c>
      <c r="H4999" s="832" t="s">
        <v>630</v>
      </c>
      <c r="I4999" s="832" t="s">
        <v>3468</v>
      </c>
      <c r="J4999" s="832" t="s">
        <v>3040</v>
      </c>
      <c r="K4999" s="832"/>
      <c r="L4999" s="835">
        <v>0</v>
      </c>
      <c r="M4999" s="835">
        <v>0</v>
      </c>
      <c r="N4999" s="832">
        <v>9</v>
      </c>
      <c r="O4999" s="836">
        <v>8.5</v>
      </c>
      <c r="P4999" s="835">
        <v>0</v>
      </c>
      <c r="Q4999" s="837"/>
      <c r="R4999" s="832">
        <v>4</v>
      </c>
      <c r="S4999" s="837">
        <v>0.44444444444444442</v>
      </c>
      <c r="T4999" s="836">
        <v>4</v>
      </c>
      <c r="U4999" s="838">
        <v>0.47058823529411764</v>
      </c>
    </row>
    <row r="5000" spans="1:21" ht="14.4" customHeight="1" x14ac:dyDescent="0.3">
      <c r="A5000" s="831">
        <v>10</v>
      </c>
      <c r="B5000" s="832" t="s">
        <v>2982</v>
      </c>
      <c r="C5000" s="832" t="s">
        <v>3007</v>
      </c>
      <c r="D5000" s="833" t="s">
        <v>6906</v>
      </c>
      <c r="E5000" s="834" t="s">
        <v>3031</v>
      </c>
      <c r="F5000" s="832" t="s">
        <v>2985</v>
      </c>
      <c r="G5000" s="832" t="s">
        <v>3094</v>
      </c>
      <c r="H5000" s="832" t="s">
        <v>630</v>
      </c>
      <c r="I5000" s="832" t="s">
        <v>3469</v>
      </c>
      <c r="J5000" s="832" t="s">
        <v>3040</v>
      </c>
      <c r="K5000" s="832"/>
      <c r="L5000" s="835">
        <v>0</v>
      </c>
      <c r="M5000" s="835">
        <v>0</v>
      </c>
      <c r="N5000" s="832">
        <v>6</v>
      </c>
      <c r="O5000" s="836">
        <v>5</v>
      </c>
      <c r="P5000" s="835">
        <v>0</v>
      </c>
      <c r="Q5000" s="837"/>
      <c r="R5000" s="832">
        <v>2</v>
      </c>
      <c r="S5000" s="837">
        <v>0.33333333333333331</v>
      </c>
      <c r="T5000" s="836">
        <v>1.5</v>
      </c>
      <c r="U5000" s="838">
        <v>0.3</v>
      </c>
    </row>
    <row r="5001" spans="1:21" ht="14.4" customHeight="1" x14ac:dyDescent="0.3">
      <c r="A5001" s="831">
        <v>10</v>
      </c>
      <c r="B5001" s="832" t="s">
        <v>2982</v>
      </c>
      <c r="C5001" s="832" t="s">
        <v>3007</v>
      </c>
      <c r="D5001" s="833" t="s">
        <v>6906</v>
      </c>
      <c r="E5001" s="834" t="s">
        <v>3031</v>
      </c>
      <c r="F5001" s="832" t="s">
        <v>2985</v>
      </c>
      <c r="G5001" s="832" t="s">
        <v>3094</v>
      </c>
      <c r="H5001" s="832" t="s">
        <v>630</v>
      </c>
      <c r="I5001" s="832" t="s">
        <v>3470</v>
      </c>
      <c r="J5001" s="832" t="s">
        <v>3040</v>
      </c>
      <c r="K5001" s="832"/>
      <c r="L5001" s="835">
        <v>0</v>
      </c>
      <c r="M5001" s="835">
        <v>0</v>
      </c>
      <c r="N5001" s="832">
        <v>1</v>
      </c>
      <c r="O5001" s="836">
        <v>1</v>
      </c>
      <c r="P5001" s="835"/>
      <c r="Q5001" s="837"/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10</v>
      </c>
      <c r="B5002" s="832" t="s">
        <v>2982</v>
      </c>
      <c r="C5002" s="832" t="s">
        <v>3007</v>
      </c>
      <c r="D5002" s="833" t="s">
        <v>6906</v>
      </c>
      <c r="E5002" s="834" t="s">
        <v>3031</v>
      </c>
      <c r="F5002" s="832" t="s">
        <v>2985</v>
      </c>
      <c r="G5002" s="832" t="s">
        <v>3094</v>
      </c>
      <c r="H5002" s="832" t="s">
        <v>630</v>
      </c>
      <c r="I5002" s="832" t="s">
        <v>3471</v>
      </c>
      <c r="J5002" s="832" t="s">
        <v>3040</v>
      </c>
      <c r="K5002" s="832"/>
      <c r="L5002" s="835">
        <v>0</v>
      </c>
      <c r="M5002" s="835">
        <v>0</v>
      </c>
      <c r="N5002" s="832">
        <v>2</v>
      </c>
      <c r="O5002" s="836">
        <v>1.5</v>
      </c>
      <c r="P5002" s="835">
        <v>0</v>
      </c>
      <c r="Q5002" s="837"/>
      <c r="R5002" s="832">
        <v>2</v>
      </c>
      <c r="S5002" s="837">
        <v>1</v>
      </c>
      <c r="T5002" s="836">
        <v>1.5</v>
      </c>
      <c r="U5002" s="838">
        <v>1</v>
      </c>
    </row>
    <row r="5003" spans="1:21" ht="14.4" customHeight="1" x14ac:dyDescent="0.3">
      <c r="A5003" s="831">
        <v>10</v>
      </c>
      <c r="B5003" s="832" t="s">
        <v>2982</v>
      </c>
      <c r="C5003" s="832" t="s">
        <v>3007</v>
      </c>
      <c r="D5003" s="833" t="s">
        <v>6906</v>
      </c>
      <c r="E5003" s="834" t="s">
        <v>3031</v>
      </c>
      <c r="F5003" s="832" t="s">
        <v>2985</v>
      </c>
      <c r="G5003" s="832" t="s">
        <v>3094</v>
      </c>
      <c r="H5003" s="832" t="s">
        <v>630</v>
      </c>
      <c r="I5003" s="832" t="s">
        <v>3472</v>
      </c>
      <c r="J5003" s="832" t="s">
        <v>3040</v>
      </c>
      <c r="K5003" s="832"/>
      <c r="L5003" s="835">
        <v>0</v>
      </c>
      <c r="M5003" s="835">
        <v>0</v>
      </c>
      <c r="N5003" s="832">
        <v>6</v>
      </c>
      <c r="O5003" s="836">
        <v>6</v>
      </c>
      <c r="P5003" s="835">
        <v>0</v>
      </c>
      <c r="Q5003" s="837"/>
      <c r="R5003" s="832">
        <v>2</v>
      </c>
      <c r="S5003" s="837">
        <v>0.33333333333333331</v>
      </c>
      <c r="T5003" s="836">
        <v>2</v>
      </c>
      <c r="U5003" s="838">
        <v>0.33333333333333331</v>
      </c>
    </row>
    <row r="5004" spans="1:21" ht="14.4" customHeight="1" x14ac:dyDescent="0.3">
      <c r="A5004" s="831">
        <v>10</v>
      </c>
      <c r="B5004" s="832" t="s">
        <v>2982</v>
      </c>
      <c r="C5004" s="832" t="s">
        <v>3007</v>
      </c>
      <c r="D5004" s="833" t="s">
        <v>6906</v>
      </c>
      <c r="E5004" s="834" t="s">
        <v>3031</v>
      </c>
      <c r="F5004" s="832" t="s">
        <v>2985</v>
      </c>
      <c r="G5004" s="832" t="s">
        <v>3094</v>
      </c>
      <c r="H5004" s="832" t="s">
        <v>630</v>
      </c>
      <c r="I5004" s="832" t="s">
        <v>3474</v>
      </c>
      <c r="J5004" s="832" t="s">
        <v>3040</v>
      </c>
      <c r="K5004" s="832"/>
      <c r="L5004" s="835">
        <v>0</v>
      </c>
      <c r="M5004" s="835">
        <v>0</v>
      </c>
      <c r="N5004" s="832">
        <v>6</v>
      </c>
      <c r="O5004" s="836">
        <v>6</v>
      </c>
      <c r="P5004" s="835">
        <v>0</v>
      </c>
      <c r="Q5004" s="837"/>
      <c r="R5004" s="832">
        <v>4</v>
      </c>
      <c r="S5004" s="837">
        <v>0.66666666666666663</v>
      </c>
      <c r="T5004" s="836">
        <v>4</v>
      </c>
      <c r="U5004" s="838">
        <v>0.66666666666666663</v>
      </c>
    </row>
    <row r="5005" spans="1:21" ht="14.4" customHeight="1" x14ac:dyDescent="0.3">
      <c r="A5005" s="831">
        <v>10</v>
      </c>
      <c r="B5005" s="832" t="s">
        <v>2982</v>
      </c>
      <c r="C5005" s="832" t="s">
        <v>3007</v>
      </c>
      <c r="D5005" s="833" t="s">
        <v>6906</v>
      </c>
      <c r="E5005" s="834" t="s">
        <v>3031</v>
      </c>
      <c r="F5005" s="832" t="s">
        <v>2986</v>
      </c>
      <c r="G5005" s="832" t="s">
        <v>5021</v>
      </c>
      <c r="H5005" s="832" t="s">
        <v>630</v>
      </c>
      <c r="I5005" s="832" t="s">
        <v>6376</v>
      </c>
      <c r="J5005" s="832" t="s">
        <v>6377</v>
      </c>
      <c r="K5005" s="832" t="s">
        <v>6378</v>
      </c>
      <c r="L5005" s="835">
        <v>6.84</v>
      </c>
      <c r="M5005" s="835">
        <v>3078</v>
      </c>
      <c r="N5005" s="832">
        <v>450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10</v>
      </c>
      <c r="B5006" s="832" t="s">
        <v>2982</v>
      </c>
      <c r="C5006" s="832" t="s">
        <v>3007</v>
      </c>
      <c r="D5006" s="833" t="s">
        <v>6906</v>
      </c>
      <c r="E5006" s="834" t="s">
        <v>3031</v>
      </c>
      <c r="F5006" s="832" t="s">
        <v>2986</v>
      </c>
      <c r="G5006" s="832" t="s">
        <v>5021</v>
      </c>
      <c r="H5006" s="832" t="s">
        <v>630</v>
      </c>
      <c r="I5006" s="832" t="s">
        <v>6379</v>
      </c>
      <c r="J5006" s="832" t="s">
        <v>6380</v>
      </c>
      <c r="K5006" s="832" t="s">
        <v>6381</v>
      </c>
      <c r="L5006" s="835">
        <v>1500</v>
      </c>
      <c r="M5006" s="835">
        <v>52500</v>
      </c>
      <c r="N5006" s="832">
        <v>35</v>
      </c>
      <c r="O5006" s="836">
        <v>3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10</v>
      </c>
      <c r="B5007" s="832" t="s">
        <v>2982</v>
      </c>
      <c r="C5007" s="832" t="s">
        <v>3007</v>
      </c>
      <c r="D5007" s="833" t="s">
        <v>6906</v>
      </c>
      <c r="E5007" s="834" t="s">
        <v>3074</v>
      </c>
      <c r="F5007" s="832" t="s">
        <v>2984</v>
      </c>
      <c r="G5007" s="832" t="s">
        <v>3388</v>
      </c>
      <c r="H5007" s="832" t="s">
        <v>630</v>
      </c>
      <c r="I5007" s="832" t="s">
        <v>3392</v>
      </c>
      <c r="J5007" s="832" t="s">
        <v>1210</v>
      </c>
      <c r="K5007" s="832" t="s">
        <v>3393</v>
      </c>
      <c r="L5007" s="835">
        <v>110.05</v>
      </c>
      <c r="M5007" s="835">
        <v>110.05</v>
      </c>
      <c r="N5007" s="832">
        <v>1</v>
      </c>
      <c r="O5007" s="836">
        <v>1</v>
      </c>
      <c r="P5007" s="835">
        <v>110.05</v>
      </c>
      <c r="Q5007" s="837">
        <v>1</v>
      </c>
      <c r="R5007" s="832">
        <v>1</v>
      </c>
      <c r="S5007" s="837">
        <v>1</v>
      </c>
      <c r="T5007" s="836">
        <v>1</v>
      </c>
      <c r="U5007" s="838">
        <v>1</v>
      </c>
    </row>
    <row r="5008" spans="1:21" ht="14.4" customHeight="1" x14ac:dyDescent="0.3">
      <c r="A5008" s="831">
        <v>10</v>
      </c>
      <c r="B5008" s="832" t="s">
        <v>2982</v>
      </c>
      <c r="C5008" s="832" t="s">
        <v>3007</v>
      </c>
      <c r="D5008" s="833" t="s">
        <v>6906</v>
      </c>
      <c r="E5008" s="834" t="s">
        <v>3074</v>
      </c>
      <c r="F5008" s="832" t="s">
        <v>2984</v>
      </c>
      <c r="G5008" s="832" t="s">
        <v>4913</v>
      </c>
      <c r="H5008" s="832" t="s">
        <v>630</v>
      </c>
      <c r="I5008" s="832" t="s">
        <v>6382</v>
      </c>
      <c r="J5008" s="832" t="s">
        <v>4915</v>
      </c>
      <c r="K5008" s="832" t="s">
        <v>5637</v>
      </c>
      <c r="L5008" s="835">
        <v>93.43</v>
      </c>
      <c r="M5008" s="835">
        <v>93.43</v>
      </c>
      <c r="N5008" s="832">
        <v>1</v>
      </c>
      <c r="O5008" s="836">
        <v>1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10</v>
      </c>
      <c r="B5009" s="832" t="s">
        <v>2982</v>
      </c>
      <c r="C5009" s="832" t="s">
        <v>3007</v>
      </c>
      <c r="D5009" s="833" t="s">
        <v>6906</v>
      </c>
      <c r="E5009" s="834" t="s">
        <v>3088</v>
      </c>
      <c r="F5009" s="832" t="s">
        <v>2984</v>
      </c>
      <c r="G5009" s="832" t="s">
        <v>3098</v>
      </c>
      <c r="H5009" s="832" t="s">
        <v>630</v>
      </c>
      <c r="I5009" s="832" t="s">
        <v>3241</v>
      </c>
      <c r="J5009" s="832" t="s">
        <v>3100</v>
      </c>
      <c r="K5009" s="832" t="s">
        <v>3105</v>
      </c>
      <c r="L5009" s="835">
        <v>0</v>
      </c>
      <c r="M5009" s="835">
        <v>0</v>
      </c>
      <c r="N5009" s="832">
        <v>2</v>
      </c>
      <c r="O5009" s="836">
        <v>0.5</v>
      </c>
      <c r="P5009" s="835"/>
      <c r="Q5009" s="837"/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10</v>
      </c>
      <c r="B5010" s="832" t="s">
        <v>2982</v>
      </c>
      <c r="C5010" s="832" t="s">
        <v>3007</v>
      </c>
      <c r="D5010" s="833" t="s">
        <v>6906</v>
      </c>
      <c r="E5010" s="834" t="s">
        <v>3088</v>
      </c>
      <c r="F5010" s="832" t="s">
        <v>2984</v>
      </c>
      <c r="G5010" s="832" t="s">
        <v>3098</v>
      </c>
      <c r="H5010" s="832" t="s">
        <v>630</v>
      </c>
      <c r="I5010" s="832" t="s">
        <v>3102</v>
      </c>
      <c r="J5010" s="832" t="s">
        <v>3100</v>
      </c>
      <c r="K5010" s="832" t="s">
        <v>3103</v>
      </c>
      <c r="L5010" s="835">
        <v>122.87</v>
      </c>
      <c r="M5010" s="835">
        <v>122.87</v>
      </c>
      <c r="N5010" s="832">
        <v>1</v>
      </c>
      <c r="O5010" s="836">
        <v>0.5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10</v>
      </c>
      <c r="B5011" s="832" t="s">
        <v>2982</v>
      </c>
      <c r="C5011" s="832" t="s">
        <v>3007</v>
      </c>
      <c r="D5011" s="833" t="s">
        <v>6906</v>
      </c>
      <c r="E5011" s="834" t="s">
        <v>3088</v>
      </c>
      <c r="F5011" s="832" t="s">
        <v>2984</v>
      </c>
      <c r="G5011" s="832" t="s">
        <v>3098</v>
      </c>
      <c r="H5011" s="832" t="s">
        <v>630</v>
      </c>
      <c r="I5011" s="832" t="s">
        <v>3102</v>
      </c>
      <c r="J5011" s="832" t="s">
        <v>3100</v>
      </c>
      <c r="K5011" s="832" t="s">
        <v>3103</v>
      </c>
      <c r="L5011" s="835">
        <v>103.64</v>
      </c>
      <c r="M5011" s="835">
        <v>207.28</v>
      </c>
      <c r="N5011" s="832">
        <v>2</v>
      </c>
      <c r="O5011" s="836">
        <v>0.5</v>
      </c>
      <c r="P5011" s="835">
        <v>103.64</v>
      </c>
      <c r="Q5011" s="837">
        <v>0.5</v>
      </c>
      <c r="R5011" s="832">
        <v>1</v>
      </c>
      <c r="S5011" s="837">
        <v>0.5</v>
      </c>
      <c r="T5011" s="836"/>
      <c r="U5011" s="838">
        <v>0</v>
      </c>
    </row>
    <row r="5012" spans="1:21" ht="14.4" customHeight="1" x14ac:dyDescent="0.3">
      <c r="A5012" s="831">
        <v>10</v>
      </c>
      <c r="B5012" s="832" t="s">
        <v>2982</v>
      </c>
      <c r="C5012" s="832" t="s">
        <v>3007</v>
      </c>
      <c r="D5012" s="833" t="s">
        <v>6906</v>
      </c>
      <c r="E5012" s="834" t="s">
        <v>3088</v>
      </c>
      <c r="F5012" s="832" t="s">
        <v>2984</v>
      </c>
      <c r="G5012" s="832" t="s">
        <v>3106</v>
      </c>
      <c r="H5012" s="832" t="s">
        <v>689</v>
      </c>
      <c r="I5012" s="832" t="s">
        <v>2588</v>
      </c>
      <c r="J5012" s="832" t="s">
        <v>1288</v>
      </c>
      <c r="K5012" s="832" t="s">
        <v>2589</v>
      </c>
      <c r="L5012" s="835">
        <v>154.36000000000001</v>
      </c>
      <c r="M5012" s="835">
        <v>617.44000000000005</v>
      </c>
      <c r="N5012" s="832">
        <v>4</v>
      </c>
      <c r="O5012" s="836">
        <v>1</v>
      </c>
      <c r="P5012" s="835">
        <v>308.72000000000003</v>
      </c>
      <c r="Q5012" s="837">
        <v>0.5</v>
      </c>
      <c r="R5012" s="832">
        <v>2</v>
      </c>
      <c r="S5012" s="837">
        <v>0.5</v>
      </c>
      <c r="T5012" s="836">
        <v>0.5</v>
      </c>
      <c r="U5012" s="838">
        <v>0.5</v>
      </c>
    </row>
    <row r="5013" spans="1:21" ht="14.4" customHeight="1" x14ac:dyDescent="0.3">
      <c r="A5013" s="831">
        <v>10</v>
      </c>
      <c r="B5013" s="832" t="s">
        <v>2982</v>
      </c>
      <c r="C5013" s="832" t="s">
        <v>3007</v>
      </c>
      <c r="D5013" s="833" t="s">
        <v>6906</v>
      </c>
      <c r="E5013" s="834" t="s">
        <v>3088</v>
      </c>
      <c r="F5013" s="832" t="s">
        <v>2984</v>
      </c>
      <c r="G5013" s="832" t="s">
        <v>4064</v>
      </c>
      <c r="H5013" s="832" t="s">
        <v>630</v>
      </c>
      <c r="I5013" s="832" t="s">
        <v>4065</v>
      </c>
      <c r="J5013" s="832" t="s">
        <v>4066</v>
      </c>
      <c r="K5013" s="832" t="s">
        <v>4067</v>
      </c>
      <c r="L5013" s="835">
        <v>102.31</v>
      </c>
      <c r="M5013" s="835">
        <v>102.31</v>
      </c>
      <c r="N5013" s="832">
        <v>1</v>
      </c>
      <c r="O5013" s="836">
        <v>1</v>
      </c>
      <c r="P5013" s="835">
        <v>102.31</v>
      </c>
      <c r="Q5013" s="837">
        <v>1</v>
      </c>
      <c r="R5013" s="832">
        <v>1</v>
      </c>
      <c r="S5013" s="837">
        <v>1</v>
      </c>
      <c r="T5013" s="836">
        <v>1</v>
      </c>
      <c r="U5013" s="838">
        <v>1</v>
      </c>
    </row>
    <row r="5014" spans="1:21" ht="14.4" customHeight="1" x14ac:dyDescent="0.3">
      <c r="A5014" s="831">
        <v>10</v>
      </c>
      <c r="B5014" s="832" t="s">
        <v>2982</v>
      </c>
      <c r="C5014" s="832" t="s">
        <v>3007</v>
      </c>
      <c r="D5014" s="833" t="s">
        <v>6906</v>
      </c>
      <c r="E5014" s="834" t="s">
        <v>3088</v>
      </c>
      <c r="F5014" s="832" t="s">
        <v>2984</v>
      </c>
      <c r="G5014" s="832" t="s">
        <v>3263</v>
      </c>
      <c r="H5014" s="832" t="s">
        <v>630</v>
      </c>
      <c r="I5014" s="832" t="s">
        <v>2466</v>
      </c>
      <c r="J5014" s="832" t="s">
        <v>2464</v>
      </c>
      <c r="K5014" s="832" t="s">
        <v>2462</v>
      </c>
      <c r="L5014" s="835">
        <v>170.52</v>
      </c>
      <c r="M5014" s="835">
        <v>170.52</v>
      </c>
      <c r="N5014" s="832">
        <v>1</v>
      </c>
      <c r="O5014" s="836">
        <v>1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10</v>
      </c>
      <c r="B5015" s="832" t="s">
        <v>2982</v>
      </c>
      <c r="C5015" s="832" t="s">
        <v>3007</v>
      </c>
      <c r="D5015" s="833" t="s">
        <v>6906</v>
      </c>
      <c r="E5015" s="834" t="s">
        <v>3088</v>
      </c>
      <c r="F5015" s="832" t="s">
        <v>2984</v>
      </c>
      <c r="G5015" s="832" t="s">
        <v>3263</v>
      </c>
      <c r="H5015" s="832" t="s">
        <v>630</v>
      </c>
      <c r="I5015" s="832" t="s">
        <v>4304</v>
      </c>
      <c r="J5015" s="832" t="s">
        <v>2464</v>
      </c>
      <c r="K5015" s="832" t="s">
        <v>3330</v>
      </c>
      <c r="L5015" s="835">
        <v>238.72</v>
      </c>
      <c r="M5015" s="835">
        <v>716.16</v>
      </c>
      <c r="N5015" s="832">
        <v>3</v>
      </c>
      <c r="O5015" s="836">
        <v>2</v>
      </c>
      <c r="P5015" s="835">
        <v>477.44</v>
      </c>
      <c r="Q5015" s="837">
        <v>0.66666666666666674</v>
      </c>
      <c r="R5015" s="832">
        <v>2</v>
      </c>
      <c r="S5015" s="837">
        <v>0.66666666666666663</v>
      </c>
      <c r="T5015" s="836">
        <v>1.5</v>
      </c>
      <c r="U5015" s="838">
        <v>0.75</v>
      </c>
    </row>
    <row r="5016" spans="1:21" ht="14.4" customHeight="1" x14ac:dyDescent="0.3">
      <c r="A5016" s="831">
        <v>10</v>
      </c>
      <c r="B5016" s="832" t="s">
        <v>2982</v>
      </c>
      <c r="C5016" s="832" t="s">
        <v>3007</v>
      </c>
      <c r="D5016" s="833" t="s">
        <v>6906</v>
      </c>
      <c r="E5016" s="834" t="s">
        <v>3088</v>
      </c>
      <c r="F5016" s="832" t="s">
        <v>2984</v>
      </c>
      <c r="G5016" s="832" t="s">
        <v>3201</v>
      </c>
      <c r="H5016" s="832" t="s">
        <v>630</v>
      </c>
      <c r="I5016" s="832" t="s">
        <v>3807</v>
      </c>
      <c r="J5016" s="832" t="s">
        <v>1364</v>
      </c>
      <c r="K5016" s="832" t="s">
        <v>2462</v>
      </c>
      <c r="L5016" s="835">
        <v>78.33</v>
      </c>
      <c r="M5016" s="835">
        <v>78.33</v>
      </c>
      <c r="N5016" s="832">
        <v>1</v>
      </c>
      <c r="O5016" s="836">
        <v>0.5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" customHeight="1" x14ac:dyDescent="0.3">
      <c r="A5017" s="831">
        <v>10</v>
      </c>
      <c r="B5017" s="832" t="s">
        <v>2982</v>
      </c>
      <c r="C5017" s="832" t="s">
        <v>3007</v>
      </c>
      <c r="D5017" s="833" t="s">
        <v>6906</v>
      </c>
      <c r="E5017" s="834" t="s">
        <v>3088</v>
      </c>
      <c r="F5017" s="832" t="s">
        <v>2984</v>
      </c>
      <c r="G5017" s="832" t="s">
        <v>3107</v>
      </c>
      <c r="H5017" s="832" t="s">
        <v>689</v>
      </c>
      <c r="I5017" s="832" t="s">
        <v>4269</v>
      </c>
      <c r="J5017" s="832" t="s">
        <v>3109</v>
      </c>
      <c r="K5017" s="832" t="s">
        <v>4270</v>
      </c>
      <c r="L5017" s="835">
        <v>97.96</v>
      </c>
      <c r="M5017" s="835">
        <v>97.96</v>
      </c>
      <c r="N5017" s="832">
        <v>1</v>
      </c>
      <c r="O5017" s="836">
        <v>0.5</v>
      </c>
      <c r="P5017" s="835">
        <v>97.96</v>
      </c>
      <c r="Q5017" s="837">
        <v>1</v>
      </c>
      <c r="R5017" s="832">
        <v>1</v>
      </c>
      <c r="S5017" s="837">
        <v>1</v>
      </c>
      <c r="T5017" s="836">
        <v>0.5</v>
      </c>
      <c r="U5017" s="838">
        <v>1</v>
      </c>
    </row>
    <row r="5018" spans="1:21" ht="14.4" customHeight="1" x14ac:dyDescent="0.3">
      <c r="A5018" s="831">
        <v>10</v>
      </c>
      <c r="B5018" s="832" t="s">
        <v>2982</v>
      </c>
      <c r="C5018" s="832" t="s">
        <v>3007</v>
      </c>
      <c r="D5018" s="833" t="s">
        <v>6906</v>
      </c>
      <c r="E5018" s="834" t="s">
        <v>3088</v>
      </c>
      <c r="F5018" s="832" t="s">
        <v>2984</v>
      </c>
      <c r="G5018" s="832" t="s">
        <v>3289</v>
      </c>
      <c r="H5018" s="832" t="s">
        <v>630</v>
      </c>
      <c r="I5018" s="832" t="s">
        <v>6383</v>
      </c>
      <c r="J5018" s="832" t="s">
        <v>3291</v>
      </c>
      <c r="K5018" s="832" t="s">
        <v>6384</v>
      </c>
      <c r="L5018" s="835">
        <v>741.88</v>
      </c>
      <c r="M5018" s="835">
        <v>5935.04</v>
      </c>
      <c r="N5018" s="832">
        <v>8</v>
      </c>
      <c r="O5018" s="836">
        <v>1.5</v>
      </c>
      <c r="P5018" s="835">
        <v>4451.28</v>
      </c>
      <c r="Q5018" s="837">
        <v>0.75</v>
      </c>
      <c r="R5018" s="832">
        <v>6</v>
      </c>
      <c r="S5018" s="837">
        <v>0.75</v>
      </c>
      <c r="T5018" s="836">
        <v>0.5</v>
      </c>
      <c r="U5018" s="838">
        <v>0.33333333333333331</v>
      </c>
    </row>
    <row r="5019" spans="1:21" ht="14.4" customHeight="1" x14ac:dyDescent="0.3">
      <c r="A5019" s="831">
        <v>10</v>
      </c>
      <c r="B5019" s="832" t="s">
        <v>2982</v>
      </c>
      <c r="C5019" s="832" t="s">
        <v>3007</v>
      </c>
      <c r="D5019" s="833" t="s">
        <v>6906</v>
      </c>
      <c r="E5019" s="834" t="s">
        <v>3088</v>
      </c>
      <c r="F5019" s="832" t="s">
        <v>2984</v>
      </c>
      <c r="G5019" s="832" t="s">
        <v>3289</v>
      </c>
      <c r="H5019" s="832" t="s">
        <v>630</v>
      </c>
      <c r="I5019" s="832" t="s">
        <v>3290</v>
      </c>
      <c r="J5019" s="832" t="s">
        <v>3291</v>
      </c>
      <c r="K5019" s="832" t="s">
        <v>3292</v>
      </c>
      <c r="L5019" s="835">
        <v>1154.81</v>
      </c>
      <c r="M5019" s="835">
        <v>24251.01</v>
      </c>
      <c r="N5019" s="832">
        <v>21</v>
      </c>
      <c r="O5019" s="836">
        <v>2</v>
      </c>
      <c r="P5019" s="835">
        <v>10393.289999999999</v>
      </c>
      <c r="Q5019" s="837">
        <v>0.42857142857142855</v>
      </c>
      <c r="R5019" s="832">
        <v>9</v>
      </c>
      <c r="S5019" s="837">
        <v>0.42857142857142855</v>
      </c>
      <c r="T5019" s="836">
        <v>1</v>
      </c>
      <c r="U5019" s="838">
        <v>0.5</v>
      </c>
    </row>
    <row r="5020" spans="1:21" ht="14.4" customHeight="1" x14ac:dyDescent="0.3">
      <c r="A5020" s="831">
        <v>10</v>
      </c>
      <c r="B5020" s="832" t="s">
        <v>2982</v>
      </c>
      <c r="C5020" s="832" t="s">
        <v>3007</v>
      </c>
      <c r="D5020" s="833" t="s">
        <v>6906</v>
      </c>
      <c r="E5020" s="834" t="s">
        <v>3088</v>
      </c>
      <c r="F5020" s="832" t="s">
        <v>2984</v>
      </c>
      <c r="G5020" s="832" t="s">
        <v>3289</v>
      </c>
      <c r="H5020" s="832" t="s">
        <v>630</v>
      </c>
      <c r="I5020" s="832" t="s">
        <v>6385</v>
      </c>
      <c r="J5020" s="832" t="s">
        <v>3291</v>
      </c>
      <c r="K5020" s="832" t="s">
        <v>6386</v>
      </c>
      <c r="L5020" s="835">
        <v>0</v>
      </c>
      <c r="M5020" s="835">
        <v>0</v>
      </c>
      <c r="N5020" s="832">
        <v>1</v>
      </c>
      <c r="O5020" s="836">
        <v>0.5</v>
      </c>
      <c r="P5020" s="835">
        <v>0</v>
      </c>
      <c r="Q5020" s="837"/>
      <c r="R5020" s="832">
        <v>1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10</v>
      </c>
      <c r="B5021" s="832" t="s">
        <v>2982</v>
      </c>
      <c r="C5021" s="832" t="s">
        <v>3007</v>
      </c>
      <c r="D5021" s="833" t="s">
        <v>6906</v>
      </c>
      <c r="E5021" s="834" t="s">
        <v>3088</v>
      </c>
      <c r="F5021" s="832" t="s">
        <v>2984</v>
      </c>
      <c r="G5021" s="832" t="s">
        <v>3300</v>
      </c>
      <c r="H5021" s="832" t="s">
        <v>630</v>
      </c>
      <c r="I5021" s="832" t="s">
        <v>3301</v>
      </c>
      <c r="J5021" s="832" t="s">
        <v>3302</v>
      </c>
      <c r="K5021" s="832" t="s">
        <v>3101</v>
      </c>
      <c r="L5021" s="835">
        <v>7.79</v>
      </c>
      <c r="M5021" s="835">
        <v>7.79</v>
      </c>
      <c r="N5021" s="832">
        <v>1</v>
      </c>
      <c r="O5021" s="836">
        <v>0.5</v>
      </c>
      <c r="P5021" s="835">
        <v>7.79</v>
      </c>
      <c r="Q5021" s="837">
        <v>1</v>
      </c>
      <c r="R5021" s="832">
        <v>1</v>
      </c>
      <c r="S5021" s="837">
        <v>1</v>
      </c>
      <c r="T5021" s="836">
        <v>0.5</v>
      </c>
      <c r="U5021" s="838">
        <v>1</v>
      </c>
    </row>
    <row r="5022" spans="1:21" ht="14.4" customHeight="1" x14ac:dyDescent="0.3">
      <c r="A5022" s="831">
        <v>10</v>
      </c>
      <c r="B5022" s="832" t="s">
        <v>2982</v>
      </c>
      <c r="C5022" s="832" t="s">
        <v>3007</v>
      </c>
      <c r="D5022" s="833" t="s">
        <v>6906</v>
      </c>
      <c r="E5022" s="834" t="s">
        <v>3088</v>
      </c>
      <c r="F5022" s="832" t="s">
        <v>2984</v>
      </c>
      <c r="G5022" s="832" t="s">
        <v>3300</v>
      </c>
      <c r="H5022" s="832" t="s">
        <v>630</v>
      </c>
      <c r="I5022" s="832" t="s">
        <v>3305</v>
      </c>
      <c r="J5022" s="832" t="s">
        <v>3302</v>
      </c>
      <c r="K5022" s="832" t="s">
        <v>3103</v>
      </c>
      <c r="L5022" s="835">
        <v>15.46</v>
      </c>
      <c r="M5022" s="835">
        <v>30.92</v>
      </c>
      <c r="N5022" s="832">
        <v>2</v>
      </c>
      <c r="O5022" s="836">
        <v>1.5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10</v>
      </c>
      <c r="B5023" s="832" t="s">
        <v>2982</v>
      </c>
      <c r="C5023" s="832" t="s">
        <v>3007</v>
      </c>
      <c r="D5023" s="833" t="s">
        <v>6906</v>
      </c>
      <c r="E5023" s="834" t="s">
        <v>3088</v>
      </c>
      <c r="F5023" s="832" t="s">
        <v>2984</v>
      </c>
      <c r="G5023" s="832" t="s">
        <v>3300</v>
      </c>
      <c r="H5023" s="832" t="s">
        <v>630</v>
      </c>
      <c r="I5023" s="832" t="s">
        <v>3306</v>
      </c>
      <c r="J5023" s="832" t="s">
        <v>3302</v>
      </c>
      <c r="K5023" s="832" t="s">
        <v>3307</v>
      </c>
      <c r="L5023" s="835">
        <v>3.01</v>
      </c>
      <c r="M5023" s="835">
        <v>51.17</v>
      </c>
      <c r="N5023" s="832">
        <v>17</v>
      </c>
      <c r="O5023" s="836">
        <v>4.5</v>
      </c>
      <c r="P5023" s="835">
        <v>9.0299999999999994</v>
      </c>
      <c r="Q5023" s="837">
        <v>0.1764705882352941</v>
      </c>
      <c r="R5023" s="832">
        <v>3</v>
      </c>
      <c r="S5023" s="837">
        <v>0.17647058823529413</v>
      </c>
      <c r="T5023" s="836">
        <v>1</v>
      </c>
      <c r="U5023" s="838">
        <v>0.22222222222222221</v>
      </c>
    </row>
    <row r="5024" spans="1:21" ht="14.4" customHeight="1" x14ac:dyDescent="0.3">
      <c r="A5024" s="831">
        <v>10</v>
      </c>
      <c r="B5024" s="832" t="s">
        <v>2982</v>
      </c>
      <c r="C5024" s="832" t="s">
        <v>3007</v>
      </c>
      <c r="D5024" s="833" t="s">
        <v>6906</v>
      </c>
      <c r="E5024" s="834" t="s">
        <v>3088</v>
      </c>
      <c r="F5024" s="832" t="s">
        <v>2984</v>
      </c>
      <c r="G5024" s="832" t="s">
        <v>3300</v>
      </c>
      <c r="H5024" s="832" t="s">
        <v>630</v>
      </c>
      <c r="I5024" s="832" t="s">
        <v>3306</v>
      </c>
      <c r="J5024" s="832" t="s">
        <v>3302</v>
      </c>
      <c r="K5024" s="832" t="s">
        <v>3307</v>
      </c>
      <c r="L5024" s="835">
        <v>5.0599999999999996</v>
      </c>
      <c r="M5024" s="835">
        <v>50.599999999999994</v>
      </c>
      <c r="N5024" s="832">
        <v>10</v>
      </c>
      <c r="O5024" s="836">
        <v>4</v>
      </c>
      <c r="P5024" s="835">
        <v>15.18</v>
      </c>
      <c r="Q5024" s="837">
        <v>0.30000000000000004</v>
      </c>
      <c r="R5024" s="832">
        <v>3</v>
      </c>
      <c r="S5024" s="837">
        <v>0.3</v>
      </c>
      <c r="T5024" s="836">
        <v>1</v>
      </c>
      <c r="U5024" s="838">
        <v>0.25</v>
      </c>
    </row>
    <row r="5025" spans="1:21" ht="14.4" customHeight="1" x14ac:dyDescent="0.3">
      <c r="A5025" s="831">
        <v>10</v>
      </c>
      <c r="B5025" s="832" t="s">
        <v>2982</v>
      </c>
      <c r="C5025" s="832" t="s">
        <v>3007</v>
      </c>
      <c r="D5025" s="833" t="s">
        <v>6906</v>
      </c>
      <c r="E5025" s="834" t="s">
        <v>3088</v>
      </c>
      <c r="F5025" s="832" t="s">
        <v>2984</v>
      </c>
      <c r="G5025" s="832" t="s">
        <v>3300</v>
      </c>
      <c r="H5025" s="832" t="s">
        <v>630</v>
      </c>
      <c r="I5025" s="832" t="s">
        <v>3308</v>
      </c>
      <c r="J5025" s="832" t="s">
        <v>3302</v>
      </c>
      <c r="K5025" s="832" t="s">
        <v>3309</v>
      </c>
      <c r="L5025" s="835">
        <v>0</v>
      </c>
      <c r="M5025" s="835">
        <v>0</v>
      </c>
      <c r="N5025" s="832">
        <v>3</v>
      </c>
      <c r="O5025" s="836">
        <v>2</v>
      </c>
      <c r="P5025" s="835">
        <v>0</v>
      </c>
      <c r="Q5025" s="837"/>
      <c r="R5025" s="832">
        <v>1</v>
      </c>
      <c r="S5025" s="837">
        <v>0.33333333333333331</v>
      </c>
      <c r="T5025" s="836">
        <v>0.5</v>
      </c>
      <c r="U5025" s="838">
        <v>0.25</v>
      </c>
    </row>
    <row r="5026" spans="1:21" ht="14.4" customHeight="1" x14ac:dyDescent="0.3">
      <c r="A5026" s="831">
        <v>10</v>
      </c>
      <c r="B5026" s="832" t="s">
        <v>2982</v>
      </c>
      <c r="C5026" s="832" t="s">
        <v>3007</v>
      </c>
      <c r="D5026" s="833" t="s">
        <v>6906</v>
      </c>
      <c r="E5026" s="834" t="s">
        <v>3088</v>
      </c>
      <c r="F5026" s="832" t="s">
        <v>2984</v>
      </c>
      <c r="G5026" s="832" t="s">
        <v>3320</v>
      </c>
      <c r="H5026" s="832" t="s">
        <v>630</v>
      </c>
      <c r="I5026" s="832" t="s">
        <v>3321</v>
      </c>
      <c r="J5026" s="832" t="s">
        <v>2217</v>
      </c>
      <c r="K5026" s="832" t="s">
        <v>3322</v>
      </c>
      <c r="L5026" s="835">
        <v>107.27</v>
      </c>
      <c r="M5026" s="835">
        <v>214.54</v>
      </c>
      <c r="N5026" s="832">
        <v>2</v>
      </c>
      <c r="O5026" s="836">
        <v>1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10</v>
      </c>
      <c r="B5027" s="832" t="s">
        <v>2982</v>
      </c>
      <c r="C5027" s="832" t="s">
        <v>3007</v>
      </c>
      <c r="D5027" s="833" t="s">
        <v>6906</v>
      </c>
      <c r="E5027" s="834" t="s">
        <v>3088</v>
      </c>
      <c r="F5027" s="832" t="s">
        <v>2984</v>
      </c>
      <c r="G5027" s="832" t="s">
        <v>3563</v>
      </c>
      <c r="H5027" s="832" t="s">
        <v>630</v>
      </c>
      <c r="I5027" s="832" t="s">
        <v>3745</v>
      </c>
      <c r="J5027" s="832" t="s">
        <v>1190</v>
      </c>
      <c r="K5027" s="832" t="s">
        <v>3643</v>
      </c>
      <c r="L5027" s="835">
        <v>55.01</v>
      </c>
      <c r="M5027" s="835">
        <v>330.06</v>
      </c>
      <c r="N5027" s="832">
        <v>6</v>
      </c>
      <c r="O5027" s="836">
        <v>2.5</v>
      </c>
      <c r="P5027" s="835">
        <v>220.04</v>
      </c>
      <c r="Q5027" s="837">
        <v>0.66666666666666663</v>
      </c>
      <c r="R5027" s="832">
        <v>4</v>
      </c>
      <c r="S5027" s="837">
        <v>0.66666666666666663</v>
      </c>
      <c r="T5027" s="836">
        <v>1.5</v>
      </c>
      <c r="U5027" s="838">
        <v>0.6</v>
      </c>
    </row>
    <row r="5028" spans="1:21" ht="14.4" customHeight="1" x14ac:dyDescent="0.3">
      <c r="A5028" s="831">
        <v>10</v>
      </c>
      <c r="B5028" s="832" t="s">
        <v>2982</v>
      </c>
      <c r="C5028" s="832" t="s">
        <v>3007</v>
      </c>
      <c r="D5028" s="833" t="s">
        <v>6906</v>
      </c>
      <c r="E5028" s="834" t="s">
        <v>3088</v>
      </c>
      <c r="F5028" s="832" t="s">
        <v>2984</v>
      </c>
      <c r="G5028" s="832" t="s">
        <v>3115</v>
      </c>
      <c r="H5028" s="832" t="s">
        <v>630</v>
      </c>
      <c r="I5028" s="832" t="s">
        <v>3116</v>
      </c>
      <c r="J5028" s="832" t="s">
        <v>949</v>
      </c>
      <c r="K5028" s="832" t="s">
        <v>3117</v>
      </c>
      <c r="L5028" s="835">
        <v>34.15</v>
      </c>
      <c r="M5028" s="835">
        <v>68.3</v>
      </c>
      <c r="N5028" s="832">
        <v>2</v>
      </c>
      <c r="O5028" s="836">
        <v>1.5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10</v>
      </c>
      <c r="B5029" s="832" t="s">
        <v>2982</v>
      </c>
      <c r="C5029" s="832" t="s">
        <v>3007</v>
      </c>
      <c r="D5029" s="833" t="s">
        <v>6906</v>
      </c>
      <c r="E5029" s="834" t="s">
        <v>3088</v>
      </c>
      <c r="F5029" s="832" t="s">
        <v>2984</v>
      </c>
      <c r="G5029" s="832" t="s">
        <v>6387</v>
      </c>
      <c r="H5029" s="832" t="s">
        <v>630</v>
      </c>
      <c r="I5029" s="832" t="s">
        <v>6388</v>
      </c>
      <c r="J5029" s="832" t="s">
        <v>6389</v>
      </c>
      <c r="K5029" s="832" t="s">
        <v>6390</v>
      </c>
      <c r="L5029" s="835">
        <v>0</v>
      </c>
      <c r="M5029" s="835">
        <v>0</v>
      </c>
      <c r="N5029" s="832">
        <v>1</v>
      </c>
      <c r="O5029" s="836">
        <v>1</v>
      </c>
      <c r="P5029" s="835">
        <v>0</v>
      </c>
      <c r="Q5029" s="837"/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10</v>
      </c>
      <c r="B5030" s="832" t="s">
        <v>2982</v>
      </c>
      <c r="C5030" s="832" t="s">
        <v>3007</v>
      </c>
      <c r="D5030" s="833" t="s">
        <v>6906</v>
      </c>
      <c r="E5030" s="834" t="s">
        <v>3088</v>
      </c>
      <c r="F5030" s="832" t="s">
        <v>2984</v>
      </c>
      <c r="G5030" s="832" t="s">
        <v>3887</v>
      </c>
      <c r="H5030" s="832" t="s">
        <v>630</v>
      </c>
      <c r="I5030" s="832" t="s">
        <v>3888</v>
      </c>
      <c r="J5030" s="832" t="s">
        <v>766</v>
      </c>
      <c r="K5030" s="832" t="s">
        <v>3889</v>
      </c>
      <c r="L5030" s="835">
        <v>27.28</v>
      </c>
      <c r="M5030" s="835">
        <v>81.84</v>
      </c>
      <c r="N5030" s="832">
        <v>3</v>
      </c>
      <c r="O5030" s="836">
        <v>0.5</v>
      </c>
      <c r="P5030" s="835">
        <v>81.84</v>
      </c>
      <c r="Q5030" s="837">
        <v>1</v>
      </c>
      <c r="R5030" s="832">
        <v>3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10</v>
      </c>
      <c r="B5031" s="832" t="s">
        <v>2982</v>
      </c>
      <c r="C5031" s="832" t="s">
        <v>3007</v>
      </c>
      <c r="D5031" s="833" t="s">
        <v>6906</v>
      </c>
      <c r="E5031" s="834" t="s">
        <v>3088</v>
      </c>
      <c r="F5031" s="832" t="s">
        <v>2984</v>
      </c>
      <c r="G5031" s="832" t="s">
        <v>3622</v>
      </c>
      <c r="H5031" s="832" t="s">
        <v>630</v>
      </c>
      <c r="I5031" s="832" t="s">
        <v>3623</v>
      </c>
      <c r="J5031" s="832" t="s">
        <v>3624</v>
      </c>
      <c r="K5031" s="832" t="s">
        <v>3625</v>
      </c>
      <c r="L5031" s="835">
        <v>950.39</v>
      </c>
      <c r="M5031" s="835">
        <v>950.39</v>
      </c>
      <c r="N5031" s="832">
        <v>1</v>
      </c>
      <c r="O5031" s="836">
        <v>1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10</v>
      </c>
      <c r="B5032" s="832" t="s">
        <v>2982</v>
      </c>
      <c r="C5032" s="832" t="s">
        <v>3007</v>
      </c>
      <c r="D5032" s="833" t="s">
        <v>6906</v>
      </c>
      <c r="E5032" s="834" t="s">
        <v>3088</v>
      </c>
      <c r="F5032" s="832" t="s">
        <v>2984</v>
      </c>
      <c r="G5032" s="832" t="s">
        <v>3126</v>
      </c>
      <c r="H5032" s="832" t="s">
        <v>630</v>
      </c>
      <c r="I5032" s="832" t="s">
        <v>3127</v>
      </c>
      <c r="J5032" s="832" t="s">
        <v>1056</v>
      </c>
      <c r="K5032" s="832" t="s">
        <v>3128</v>
      </c>
      <c r="L5032" s="835">
        <v>61.97</v>
      </c>
      <c r="M5032" s="835">
        <v>61.97</v>
      </c>
      <c r="N5032" s="832">
        <v>1</v>
      </c>
      <c r="O5032" s="836">
        <v>1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" customHeight="1" x14ac:dyDescent="0.3">
      <c r="A5033" s="831">
        <v>10</v>
      </c>
      <c r="B5033" s="832" t="s">
        <v>2982</v>
      </c>
      <c r="C5033" s="832" t="s">
        <v>3007</v>
      </c>
      <c r="D5033" s="833" t="s">
        <v>6906</v>
      </c>
      <c r="E5033" s="834" t="s">
        <v>3088</v>
      </c>
      <c r="F5033" s="832" t="s">
        <v>2984</v>
      </c>
      <c r="G5033" s="832" t="s">
        <v>4859</v>
      </c>
      <c r="H5033" s="832" t="s">
        <v>630</v>
      </c>
      <c r="I5033" s="832" t="s">
        <v>4860</v>
      </c>
      <c r="J5033" s="832" t="s">
        <v>850</v>
      </c>
      <c r="K5033" s="832" t="s">
        <v>3447</v>
      </c>
      <c r="L5033" s="835">
        <v>0</v>
      </c>
      <c r="M5033" s="835">
        <v>0</v>
      </c>
      <c r="N5033" s="832">
        <v>1</v>
      </c>
      <c r="O5033" s="836">
        <v>1</v>
      </c>
      <c r="P5033" s="835"/>
      <c r="Q5033" s="837"/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10</v>
      </c>
      <c r="B5034" s="832" t="s">
        <v>2982</v>
      </c>
      <c r="C5034" s="832" t="s">
        <v>3007</v>
      </c>
      <c r="D5034" s="833" t="s">
        <v>6906</v>
      </c>
      <c r="E5034" s="834" t="s">
        <v>3088</v>
      </c>
      <c r="F5034" s="832" t="s">
        <v>2984</v>
      </c>
      <c r="G5034" s="832" t="s">
        <v>3349</v>
      </c>
      <c r="H5034" s="832" t="s">
        <v>630</v>
      </c>
      <c r="I5034" s="832" t="s">
        <v>5039</v>
      </c>
      <c r="J5034" s="832" t="s">
        <v>790</v>
      </c>
      <c r="K5034" s="832" t="s">
        <v>5040</v>
      </c>
      <c r="L5034" s="835">
        <v>0</v>
      </c>
      <c r="M5034" s="835">
        <v>0</v>
      </c>
      <c r="N5034" s="832">
        <v>1</v>
      </c>
      <c r="O5034" s="836">
        <v>1</v>
      </c>
      <c r="P5034" s="835"/>
      <c r="Q5034" s="837"/>
      <c r="R5034" s="832"/>
      <c r="S5034" s="837">
        <v>0</v>
      </c>
      <c r="T5034" s="836"/>
      <c r="U5034" s="838">
        <v>0</v>
      </c>
    </row>
    <row r="5035" spans="1:21" ht="14.4" customHeight="1" x14ac:dyDescent="0.3">
      <c r="A5035" s="831">
        <v>10</v>
      </c>
      <c r="B5035" s="832" t="s">
        <v>2982</v>
      </c>
      <c r="C5035" s="832" t="s">
        <v>3007</v>
      </c>
      <c r="D5035" s="833" t="s">
        <v>6906</v>
      </c>
      <c r="E5035" s="834" t="s">
        <v>3088</v>
      </c>
      <c r="F5035" s="832" t="s">
        <v>2984</v>
      </c>
      <c r="G5035" s="832" t="s">
        <v>3349</v>
      </c>
      <c r="H5035" s="832" t="s">
        <v>630</v>
      </c>
      <c r="I5035" s="832" t="s">
        <v>3352</v>
      </c>
      <c r="J5035" s="832" t="s">
        <v>790</v>
      </c>
      <c r="K5035" s="832" t="s">
        <v>792</v>
      </c>
      <c r="L5035" s="835">
        <v>0</v>
      </c>
      <c r="M5035" s="835">
        <v>0</v>
      </c>
      <c r="N5035" s="832">
        <v>4</v>
      </c>
      <c r="O5035" s="836">
        <v>0.5</v>
      </c>
      <c r="P5035" s="835"/>
      <c r="Q5035" s="837"/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10</v>
      </c>
      <c r="B5036" s="832" t="s">
        <v>2982</v>
      </c>
      <c r="C5036" s="832" t="s">
        <v>3007</v>
      </c>
      <c r="D5036" s="833" t="s">
        <v>6906</v>
      </c>
      <c r="E5036" s="834" t="s">
        <v>3088</v>
      </c>
      <c r="F5036" s="832" t="s">
        <v>2984</v>
      </c>
      <c r="G5036" s="832" t="s">
        <v>3357</v>
      </c>
      <c r="H5036" s="832" t="s">
        <v>630</v>
      </c>
      <c r="I5036" s="832" t="s">
        <v>3358</v>
      </c>
      <c r="J5036" s="832" t="s">
        <v>3359</v>
      </c>
      <c r="K5036" s="832" t="s">
        <v>1620</v>
      </c>
      <c r="L5036" s="835">
        <v>88.1</v>
      </c>
      <c r="M5036" s="835">
        <v>352.4</v>
      </c>
      <c r="N5036" s="832">
        <v>4</v>
      </c>
      <c r="O5036" s="836">
        <v>2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10</v>
      </c>
      <c r="B5037" s="832" t="s">
        <v>2982</v>
      </c>
      <c r="C5037" s="832" t="s">
        <v>3007</v>
      </c>
      <c r="D5037" s="833" t="s">
        <v>6906</v>
      </c>
      <c r="E5037" s="834" t="s">
        <v>3088</v>
      </c>
      <c r="F5037" s="832" t="s">
        <v>2984</v>
      </c>
      <c r="G5037" s="832" t="s">
        <v>3161</v>
      </c>
      <c r="H5037" s="832" t="s">
        <v>630</v>
      </c>
      <c r="I5037" s="832" t="s">
        <v>3164</v>
      </c>
      <c r="J5037" s="832" t="s">
        <v>3165</v>
      </c>
      <c r="K5037" s="832" t="s">
        <v>798</v>
      </c>
      <c r="L5037" s="835">
        <v>0</v>
      </c>
      <c r="M5037" s="835">
        <v>0</v>
      </c>
      <c r="N5037" s="832">
        <v>5</v>
      </c>
      <c r="O5037" s="836">
        <v>3</v>
      </c>
      <c r="P5037" s="835"/>
      <c r="Q5037" s="837"/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10</v>
      </c>
      <c r="B5038" s="832" t="s">
        <v>2982</v>
      </c>
      <c r="C5038" s="832" t="s">
        <v>3007</v>
      </c>
      <c r="D5038" s="833" t="s">
        <v>6906</v>
      </c>
      <c r="E5038" s="834" t="s">
        <v>3088</v>
      </c>
      <c r="F5038" s="832" t="s">
        <v>2984</v>
      </c>
      <c r="G5038" s="832" t="s">
        <v>3161</v>
      </c>
      <c r="H5038" s="832" t="s">
        <v>630</v>
      </c>
      <c r="I5038" s="832" t="s">
        <v>3364</v>
      </c>
      <c r="J5038" s="832" t="s">
        <v>797</v>
      </c>
      <c r="K5038" s="832" t="s">
        <v>798</v>
      </c>
      <c r="L5038" s="835">
        <v>0</v>
      </c>
      <c r="M5038" s="835">
        <v>0</v>
      </c>
      <c r="N5038" s="832">
        <v>3</v>
      </c>
      <c r="O5038" s="836">
        <v>1</v>
      </c>
      <c r="P5038" s="835">
        <v>0</v>
      </c>
      <c r="Q5038" s="837"/>
      <c r="R5038" s="832">
        <v>3</v>
      </c>
      <c r="S5038" s="837">
        <v>1</v>
      </c>
      <c r="T5038" s="836">
        <v>1</v>
      </c>
      <c r="U5038" s="838">
        <v>1</v>
      </c>
    </row>
    <row r="5039" spans="1:21" ht="14.4" customHeight="1" x14ac:dyDescent="0.3">
      <c r="A5039" s="831">
        <v>10</v>
      </c>
      <c r="B5039" s="832" t="s">
        <v>2982</v>
      </c>
      <c r="C5039" s="832" t="s">
        <v>3007</v>
      </c>
      <c r="D5039" s="833" t="s">
        <v>6906</v>
      </c>
      <c r="E5039" s="834" t="s">
        <v>3088</v>
      </c>
      <c r="F5039" s="832" t="s">
        <v>2984</v>
      </c>
      <c r="G5039" s="832" t="s">
        <v>3161</v>
      </c>
      <c r="H5039" s="832" t="s">
        <v>630</v>
      </c>
      <c r="I5039" s="832" t="s">
        <v>3166</v>
      </c>
      <c r="J5039" s="832" t="s">
        <v>1177</v>
      </c>
      <c r="K5039" s="832" t="s">
        <v>3167</v>
      </c>
      <c r="L5039" s="835">
        <v>32.25</v>
      </c>
      <c r="M5039" s="835">
        <v>32.25</v>
      </c>
      <c r="N5039" s="832">
        <v>1</v>
      </c>
      <c r="O5039" s="836">
        <v>0.5</v>
      </c>
      <c r="P5039" s="835">
        <v>32.25</v>
      </c>
      <c r="Q5039" s="837">
        <v>1</v>
      </c>
      <c r="R5039" s="832">
        <v>1</v>
      </c>
      <c r="S5039" s="837">
        <v>1</v>
      </c>
      <c r="T5039" s="836">
        <v>0.5</v>
      </c>
      <c r="U5039" s="838">
        <v>1</v>
      </c>
    </row>
    <row r="5040" spans="1:21" ht="14.4" customHeight="1" x14ac:dyDescent="0.3">
      <c r="A5040" s="831">
        <v>10</v>
      </c>
      <c r="B5040" s="832" t="s">
        <v>2982</v>
      </c>
      <c r="C5040" s="832" t="s">
        <v>3007</v>
      </c>
      <c r="D5040" s="833" t="s">
        <v>6906</v>
      </c>
      <c r="E5040" s="834" t="s">
        <v>3088</v>
      </c>
      <c r="F5040" s="832" t="s">
        <v>2984</v>
      </c>
      <c r="G5040" s="832" t="s">
        <v>3374</v>
      </c>
      <c r="H5040" s="832" t="s">
        <v>630</v>
      </c>
      <c r="I5040" s="832" t="s">
        <v>3375</v>
      </c>
      <c r="J5040" s="832" t="s">
        <v>1145</v>
      </c>
      <c r="K5040" s="832" t="s">
        <v>3101</v>
      </c>
      <c r="L5040" s="835">
        <v>69.44</v>
      </c>
      <c r="M5040" s="835">
        <v>555.52</v>
      </c>
      <c r="N5040" s="832">
        <v>8</v>
      </c>
      <c r="O5040" s="836">
        <v>3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10</v>
      </c>
      <c r="B5041" s="832" t="s">
        <v>2982</v>
      </c>
      <c r="C5041" s="832" t="s">
        <v>3007</v>
      </c>
      <c r="D5041" s="833" t="s">
        <v>6906</v>
      </c>
      <c r="E5041" s="834" t="s">
        <v>3088</v>
      </c>
      <c r="F5041" s="832" t="s">
        <v>2984</v>
      </c>
      <c r="G5041" s="832" t="s">
        <v>3380</v>
      </c>
      <c r="H5041" s="832" t="s">
        <v>630</v>
      </c>
      <c r="I5041" s="832" t="s">
        <v>3381</v>
      </c>
      <c r="J5041" s="832" t="s">
        <v>708</v>
      </c>
      <c r="K5041" s="832" t="s">
        <v>3382</v>
      </c>
      <c r="L5041" s="835">
        <v>52.61</v>
      </c>
      <c r="M5041" s="835">
        <v>52.61</v>
      </c>
      <c r="N5041" s="832">
        <v>1</v>
      </c>
      <c r="O5041" s="836">
        <v>0.5</v>
      </c>
      <c r="P5041" s="835">
        <v>52.61</v>
      </c>
      <c r="Q5041" s="837">
        <v>1</v>
      </c>
      <c r="R5041" s="832">
        <v>1</v>
      </c>
      <c r="S5041" s="837">
        <v>1</v>
      </c>
      <c r="T5041" s="836">
        <v>0.5</v>
      </c>
      <c r="U5041" s="838">
        <v>1</v>
      </c>
    </row>
    <row r="5042" spans="1:21" ht="14.4" customHeight="1" x14ac:dyDescent="0.3">
      <c r="A5042" s="831">
        <v>10</v>
      </c>
      <c r="B5042" s="832" t="s">
        <v>2982</v>
      </c>
      <c r="C5042" s="832" t="s">
        <v>3007</v>
      </c>
      <c r="D5042" s="833" t="s">
        <v>6906</v>
      </c>
      <c r="E5042" s="834" t="s">
        <v>3088</v>
      </c>
      <c r="F5042" s="832" t="s">
        <v>2984</v>
      </c>
      <c r="G5042" s="832" t="s">
        <v>3175</v>
      </c>
      <c r="H5042" s="832" t="s">
        <v>630</v>
      </c>
      <c r="I5042" s="832" t="s">
        <v>3176</v>
      </c>
      <c r="J5042" s="832" t="s">
        <v>3177</v>
      </c>
      <c r="K5042" s="832" t="s">
        <v>3178</v>
      </c>
      <c r="L5042" s="835">
        <v>24.78</v>
      </c>
      <c r="M5042" s="835">
        <v>148.68</v>
      </c>
      <c r="N5042" s="832">
        <v>6</v>
      </c>
      <c r="O5042" s="836">
        <v>0.5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10</v>
      </c>
      <c r="B5043" s="832" t="s">
        <v>2982</v>
      </c>
      <c r="C5043" s="832" t="s">
        <v>3007</v>
      </c>
      <c r="D5043" s="833" t="s">
        <v>6906</v>
      </c>
      <c r="E5043" s="834" t="s">
        <v>3088</v>
      </c>
      <c r="F5043" s="832" t="s">
        <v>2984</v>
      </c>
      <c r="G5043" s="832" t="s">
        <v>3175</v>
      </c>
      <c r="H5043" s="832" t="s">
        <v>630</v>
      </c>
      <c r="I5043" s="832" t="s">
        <v>3179</v>
      </c>
      <c r="J5043" s="832" t="s">
        <v>3180</v>
      </c>
      <c r="K5043" s="832" t="s">
        <v>3181</v>
      </c>
      <c r="L5043" s="835">
        <v>99.11</v>
      </c>
      <c r="M5043" s="835">
        <v>297.33</v>
      </c>
      <c r="N5043" s="832">
        <v>3</v>
      </c>
      <c r="O5043" s="836">
        <v>1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10</v>
      </c>
      <c r="B5044" s="832" t="s">
        <v>2982</v>
      </c>
      <c r="C5044" s="832" t="s">
        <v>3007</v>
      </c>
      <c r="D5044" s="833" t="s">
        <v>6906</v>
      </c>
      <c r="E5044" s="834" t="s">
        <v>3088</v>
      </c>
      <c r="F5044" s="832" t="s">
        <v>2984</v>
      </c>
      <c r="G5044" s="832" t="s">
        <v>3175</v>
      </c>
      <c r="H5044" s="832" t="s">
        <v>630</v>
      </c>
      <c r="I5044" s="832" t="s">
        <v>3179</v>
      </c>
      <c r="J5044" s="832" t="s">
        <v>3180</v>
      </c>
      <c r="K5044" s="832" t="s">
        <v>3181</v>
      </c>
      <c r="L5044" s="835">
        <v>87.67</v>
      </c>
      <c r="M5044" s="835">
        <v>526.02</v>
      </c>
      <c r="N5044" s="832">
        <v>6</v>
      </c>
      <c r="O5044" s="836">
        <v>2.5</v>
      </c>
      <c r="P5044" s="835">
        <v>263.01</v>
      </c>
      <c r="Q5044" s="837">
        <v>0.5</v>
      </c>
      <c r="R5044" s="832">
        <v>3</v>
      </c>
      <c r="S5044" s="837">
        <v>0.5</v>
      </c>
      <c r="T5044" s="836">
        <v>1.5</v>
      </c>
      <c r="U5044" s="838">
        <v>0.6</v>
      </c>
    </row>
    <row r="5045" spans="1:21" ht="14.4" customHeight="1" x14ac:dyDescent="0.3">
      <c r="A5045" s="831">
        <v>10</v>
      </c>
      <c r="B5045" s="832" t="s">
        <v>2982</v>
      </c>
      <c r="C5045" s="832" t="s">
        <v>3007</v>
      </c>
      <c r="D5045" s="833" t="s">
        <v>6906</v>
      </c>
      <c r="E5045" s="834" t="s">
        <v>3088</v>
      </c>
      <c r="F5045" s="832" t="s">
        <v>2984</v>
      </c>
      <c r="G5045" s="832" t="s">
        <v>3943</v>
      </c>
      <c r="H5045" s="832" t="s">
        <v>630</v>
      </c>
      <c r="I5045" s="832" t="s">
        <v>3944</v>
      </c>
      <c r="J5045" s="832" t="s">
        <v>901</v>
      </c>
      <c r="K5045" s="832" t="s">
        <v>3945</v>
      </c>
      <c r="L5045" s="835">
        <v>54.55</v>
      </c>
      <c r="M5045" s="835">
        <v>163.64999999999998</v>
      </c>
      <c r="N5045" s="832">
        <v>3</v>
      </c>
      <c r="O5045" s="836">
        <v>0.5</v>
      </c>
      <c r="P5045" s="835">
        <v>163.64999999999998</v>
      </c>
      <c r="Q5045" s="837">
        <v>1</v>
      </c>
      <c r="R5045" s="832">
        <v>3</v>
      </c>
      <c r="S5045" s="837">
        <v>1</v>
      </c>
      <c r="T5045" s="836">
        <v>0.5</v>
      </c>
      <c r="U5045" s="838">
        <v>1</v>
      </c>
    </row>
    <row r="5046" spans="1:21" ht="14.4" customHeight="1" x14ac:dyDescent="0.3">
      <c r="A5046" s="831">
        <v>10</v>
      </c>
      <c r="B5046" s="832" t="s">
        <v>2982</v>
      </c>
      <c r="C5046" s="832" t="s">
        <v>3007</v>
      </c>
      <c r="D5046" s="833" t="s">
        <v>6906</v>
      </c>
      <c r="E5046" s="834" t="s">
        <v>3088</v>
      </c>
      <c r="F5046" s="832" t="s">
        <v>2984</v>
      </c>
      <c r="G5046" s="832" t="s">
        <v>3388</v>
      </c>
      <c r="H5046" s="832" t="s">
        <v>630</v>
      </c>
      <c r="I5046" s="832" t="s">
        <v>3394</v>
      </c>
      <c r="J5046" s="832" t="s">
        <v>1210</v>
      </c>
      <c r="K5046" s="832" t="s">
        <v>3395</v>
      </c>
      <c r="L5046" s="835">
        <v>220.09</v>
      </c>
      <c r="M5046" s="835">
        <v>17387.110000000004</v>
      </c>
      <c r="N5046" s="832">
        <v>79</v>
      </c>
      <c r="O5046" s="836">
        <v>25</v>
      </c>
      <c r="P5046" s="835">
        <v>4621.8900000000003</v>
      </c>
      <c r="Q5046" s="837">
        <v>0.26582278481012656</v>
      </c>
      <c r="R5046" s="832">
        <v>21</v>
      </c>
      <c r="S5046" s="837">
        <v>0.26582278481012656</v>
      </c>
      <c r="T5046" s="836">
        <v>6</v>
      </c>
      <c r="U5046" s="838">
        <v>0.24</v>
      </c>
    </row>
    <row r="5047" spans="1:21" ht="14.4" customHeight="1" x14ac:dyDescent="0.3">
      <c r="A5047" s="831">
        <v>10</v>
      </c>
      <c r="B5047" s="832" t="s">
        <v>2982</v>
      </c>
      <c r="C5047" s="832" t="s">
        <v>3007</v>
      </c>
      <c r="D5047" s="833" t="s">
        <v>6906</v>
      </c>
      <c r="E5047" s="834" t="s">
        <v>3088</v>
      </c>
      <c r="F5047" s="832" t="s">
        <v>2984</v>
      </c>
      <c r="G5047" s="832" t="s">
        <v>3388</v>
      </c>
      <c r="H5047" s="832" t="s">
        <v>630</v>
      </c>
      <c r="I5047" s="832" t="s">
        <v>3396</v>
      </c>
      <c r="J5047" s="832" t="s">
        <v>3390</v>
      </c>
      <c r="K5047" s="832" t="s">
        <v>3397</v>
      </c>
      <c r="L5047" s="835">
        <v>104.17</v>
      </c>
      <c r="M5047" s="835">
        <v>1875.06</v>
      </c>
      <c r="N5047" s="832">
        <v>18</v>
      </c>
      <c r="O5047" s="836">
        <v>2</v>
      </c>
      <c r="P5047" s="835">
        <v>1250.04</v>
      </c>
      <c r="Q5047" s="837">
        <v>0.66666666666666663</v>
      </c>
      <c r="R5047" s="832">
        <v>12</v>
      </c>
      <c r="S5047" s="837">
        <v>0.66666666666666663</v>
      </c>
      <c r="T5047" s="836">
        <v>1</v>
      </c>
      <c r="U5047" s="838">
        <v>0.5</v>
      </c>
    </row>
    <row r="5048" spans="1:21" ht="14.4" customHeight="1" x14ac:dyDescent="0.3">
      <c r="A5048" s="831">
        <v>10</v>
      </c>
      <c r="B5048" s="832" t="s">
        <v>2982</v>
      </c>
      <c r="C5048" s="832" t="s">
        <v>3007</v>
      </c>
      <c r="D5048" s="833" t="s">
        <v>6906</v>
      </c>
      <c r="E5048" s="834" t="s">
        <v>3088</v>
      </c>
      <c r="F5048" s="832" t="s">
        <v>2984</v>
      </c>
      <c r="G5048" s="832" t="s">
        <v>3398</v>
      </c>
      <c r="H5048" s="832" t="s">
        <v>630</v>
      </c>
      <c r="I5048" s="832" t="s">
        <v>3399</v>
      </c>
      <c r="J5048" s="832" t="s">
        <v>3400</v>
      </c>
      <c r="K5048" s="832" t="s">
        <v>3181</v>
      </c>
      <c r="L5048" s="835">
        <v>0</v>
      </c>
      <c r="M5048" s="835">
        <v>0</v>
      </c>
      <c r="N5048" s="832">
        <v>19</v>
      </c>
      <c r="O5048" s="836">
        <v>6</v>
      </c>
      <c r="P5048" s="835"/>
      <c r="Q5048" s="837"/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10</v>
      </c>
      <c r="B5049" s="832" t="s">
        <v>2982</v>
      </c>
      <c r="C5049" s="832" t="s">
        <v>3007</v>
      </c>
      <c r="D5049" s="833" t="s">
        <v>6906</v>
      </c>
      <c r="E5049" s="834" t="s">
        <v>3088</v>
      </c>
      <c r="F5049" s="832" t="s">
        <v>2984</v>
      </c>
      <c r="G5049" s="832" t="s">
        <v>3401</v>
      </c>
      <c r="H5049" s="832" t="s">
        <v>689</v>
      </c>
      <c r="I5049" s="832" t="s">
        <v>6171</v>
      </c>
      <c r="J5049" s="832" t="s">
        <v>2576</v>
      </c>
      <c r="K5049" s="832" t="s">
        <v>3248</v>
      </c>
      <c r="L5049" s="835">
        <v>96.53</v>
      </c>
      <c r="M5049" s="835">
        <v>579.18000000000006</v>
      </c>
      <c r="N5049" s="832">
        <v>6</v>
      </c>
      <c r="O5049" s="836">
        <v>1.5</v>
      </c>
      <c r="P5049" s="835">
        <v>289.59000000000003</v>
      </c>
      <c r="Q5049" s="837">
        <v>0.5</v>
      </c>
      <c r="R5049" s="832">
        <v>3</v>
      </c>
      <c r="S5049" s="837">
        <v>0.5</v>
      </c>
      <c r="T5049" s="836">
        <v>1</v>
      </c>
      <c r="U5049" s="838">
        <v>0.66666666666666663</v>
      </c>
    </row>
    <row r="5050" spans="1:21" ht="14.4" customHeight="1" x14ac:dyDescent="0.3">
      <c r="A5050" s="831">
        <v>10</v>
      </c>
      <c r="B5050" s="832" t="s">
        <v>2982</v>
      </c>
      <c r="C5050" s="832" t="s">
        <v>3007</v>
      </c>
      <c r="D5050" s="833" t="s">
        <v>6906</v>
      </c>
      <c r="E5050" s="834" t="s">
        <v>3088</v>
      </c>
      <c r="F5050" s="832" t="s">
        <v>2984</v>
      </c>
      <c r="G5050" s="832" t="s">
        <v>3401</v>
      </c>
      <c r="H5050" s="832" t="s">
        <v>689</v>
      </c>
      <c r="I5050" s="832" t="s">
        <v>6171</v>
      </c>
      <c r="J5050" s="832" t="s">
        <v>2576</v>
      </c>
      <c r="K5050" s="832" t="s">
        <v>3248</v>
      </c>
      <c r="L5050" s="835">
        <v>95.39</v>
      </c>
      <c r="M5050" s="835">
        <v>286.17</v>
      </c>
      <c r="N5050" s="832">
        <v>3</v>
      </c>
      <c r="O5050" s="836">
        <v>0.5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10</v>
      </c>
      <c r="B5051" s="832" t="s">
        <v>2982</v>
      </c>
      <c r="C5051" s="832" t="s">
        <v>3007</v>
      </c>
      <c r="D5051" s="833" t="s">
        <v>6906</v>
      </c>
      <c r="E5051" s="834" t="s">
        <v>3088</v>
      </c>
      <c r="F5051" s="832" t="s">
        <v>2984</v>
      </c>
      <c r="G5051" s="832" t="s">
        <v>3401</v>
      </c>
      <c r="H5051" s="832" t="s">
        <v>630</v>
      </c>
      <c r="I5051" s="832" t="s">
        <v>3409</v>
      </c>
      <c r="J5051" s="832" t="s">
        <v>2576</v>
      </c>
      <c r="K5051" s="832" t="s">
        <v>3410</v>
      </c>
      <c r="L5051" s="835">
        <v>0</v>
      </c>
      <c r="M5051" s="835">
        <v>0</v>
      </c>
      <c r="N5051" s="832">
        <v>3</v>
      </c>
      <c r="O5051" s="836">
        <v>1</v>
      </c>
      <c r="P5051" s="835"/>
      <c r="Q5051" s="837"/>
      <c r="R5051" s="832"/>
      <c r="S5051" s="837">
        <v>0</v>
      </c>
      <c r="T5051" s="836"/>
      <c r="U5051" s="838">
        <v>0</v>
      </c>
    </row>
    <row r="5052" spans="1:21" ht="14.4" customHeight="1" x14ac:dyDescent="0.3">
      <c r="A5052" s="831">
        <v>10</v>
      </c>
      <c r="B5052" s="832" t="s">
        <v>2982</v>
      </c>
      <c r="C5052" s="832" t="s">
        <v>3007</v>
      </c>
      <c r="D5052" s="833" t="s">
        <v>6906</v>
      </c>
      <c r="E5052" s="834" t="s">
        <v>3088</v>
      </c>
      <c r="F5052" s="832" t="s">
        <v>2984</v>
      </c>
      <c r="G5052" s="832" t="s">
        <v>3425</v>
      </c>
      <c r="H5052" s="832" t="s">
        <v>630</v>
      </c>
      <c r="I5052" s="832" t="s">
        <v>3426</v>
      </c>
      <c r="J5052" s="832" t="s">
        <v>743</v>
      </c>
      <c r="K5052" s="832" t="s">
        <v>3427</v>
      </c>
      <c r="L5052" s="835">
        <v>42.54</v>
      </c>
      <c r="M5052" s="835">
        <v>127.62</v>
      </c>
      <c r="N5052" s="832">
        <v>3</v>
      </c>
      <c r="O5052" s="836">
        <v>2.5</v>
      </c>
      <c r="P5052" s="835">
        <v>42.54</v>
      </c>
      <c r="Q5052" s="837">
        <v>0.33333333333333331</v>
      </c>
      <c r="R5052" s="832">
        <v>1</v>
      </c>
      <c r="S5052" s="837">
        <v>0.33333333333333331</v>
      </c>
      <c r="T5052" s="836">
        <v>1</v>
      </c>
      <c r="U5052" s="838">
        <v>0.4</v>
      </c>
    </row>
    <row r="5053" spans="1:21" ht="14.4" customHeight="1" x14ac:dyDescent="0.3">
      <c r="A5053" s="831">
        <v>10</v>
      </c>
      <c r="B5053" s="832" t="s">
        <v>2982</v>
      </c>
      <c r="C5053" s="832" t="s">
        <v>3007</v>
      </c>
      <c r="D5053" s="833" t="s">
        <v>6906</v>
      </c>
      <c r="E5053" s="834" t="s">
        <v>3088</v>
      </c>
      <c r="F5053" s="832" t="s">
        <v>2984</v>
      </c>
      <c r="G5053" s="832" t="s">
        <v>3425</v>
      </c>
      <c r="H5053" s="832" t="s">
        <v>630</v>
      </c>
      <c r="I5053" s="832" t="s">
        <v>3430</v>
      </c>
      <c r="J5053" s="832" t="s">
        <v>1070</v>
      </c>
      <c r="K5053" s="832" t="s">
        <v>3427</v>
      </c>
      <c r="L5053" s="835">
        <v>42.54</v>
      </c>
      <c r="M5053" s="835">
        <v>127.62</v>
      </c>
      <c r="N5053" s="832">
        <v>3</v>
      </c>
      <c r="O5053" s="836">
        <v>0.5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10</v>
      </c>
      <c r="B5054" s="832" t="s">
        <v>2982</v>
      </c>
      <c r="C5054" s="832" t="s">
        <v>3007</v>
      </c>
      <c r="D5054" s="833" t="s">
        <v>6906</v>
      </c>
      <c r="E5054" s="834" t="s">
        <v>3088</v>
      </c>
      <c r="F5054" s="832" t="s">
        <v>2984</v>
      </c>
      <c r="G5054" s="832" t="s">
        <v>3425</v>
      </c>
      <c r="H5054" s="832" t="s">
        <v>630</v>
      </c>
      <c r="I5054" s="832" t="s">
        <v>3431</v>
      </c>
      <c r="J5054" s="832" t="s">
        <v>1070</v>
      </c>
      <c r="K5054" s="832" t="s">
        <v>3432</v>
      </c>
      <c r="L5054" s="835">
        <v>60.28</v>
      </c>
      <c r="M5054" s="835">
        <v>301.39999999999998</v>
      </c>
      <c r="N5054" s="832">
        <v>5</v>
      </c>
      <c r="O5054" s="836">
        <v>4</v>
      </c>
      <c r="P5054" s="835">
        <v>180.84</v>
      </c>
      <c r="Q5054" s="837">
        <v>0.60000000000000009</v>
      </c>
      <c r="R5054" s="832">
        <v>3</v>
      </c>
      <c r="S5054" s="837">
        <v>0.6</v>
      </c>
      <c r="T5054" s="836">
        <v>2</v>
      </c>
      <c r="U5054" s="838">
        <v>0.5</v>
      </c>
    </row>
    <row r="5055" spans="1:21" ht="14.4" customHeight="1" x14ac:dyDescent="0.3">
      <c r="A5055" s="831">
        <v>10</v>
      </c>
      <c r="B5055" s="832" t="s">
        <v>2982</v>
      </c>
      <c r="C5055" s="832" t="s">
        <v>3007</v>
      </c>
      <c r="D5055" s="833" t="s">
        <v>6906</v>
      </c>
      <c r="E5055" s="834" t="s">
        <v>3088</v>
      </c>
      <c r="F5055" s="832" t="s">
        <v>2984</v>
      </c>
      <c r="G5055" s="832" t="s">
        <v>4913</v>
      </c>
      <c r="H5055" s="832" t="s">
        <v>630</v>
      </c>
      <c r="I5055" s="832" t="s">
        <v>4914</v>
      </c>
      <c r="J5055" s="832" t="s">
        <v>4915</v>
      </c>
      <c r="K5055" s="832" t="s">
        <v>4916</v>
      </c>
      <c r="L5055" s="835">
        <v>53.38</v>
      </c>
      <c r="M5055" s="835">
        <v>160.14000000000001</v>
      </c>
      <c r="N5055" s="832">
        <v>3</v>
      </c>
      <c r="O5055" s="836">
        <v>1</v>
      </c>
      <c r="P5055" s="835">
        <v>160.14000000000001</v>
      </c>
      <c r="Q5055" s="837">
        <v>1</v>
      </c>
      <c r="R5055" s="832">
        <v>3</v>
      </c>
      <c r="S5055" s="837">
        <v>1</v>
      </c>
      <c r="T5055" s="836">
        <v>1</v>
      </c>
      <c r="U5055" s="838">
        <v>1</v>
      </c>
    </row>
    <row r="5056" spans="1:21" ht="14.4" customHeight="1" x14ac:dyDescent="0.3">
      <c r="A5056" s="831">
        <v>10</v>
      </c>
      <c r="B5056" s="832" t="s">
        <v>2982</v>
      </c>
      <c r="C5056" s="832" t="s">
        <v>3007</v>
      </c>
      <c r="D5056" s="833" t="s">
        <v>6906</v>
      </c>
      <c r="E5056" s="834" t="s">
        <v>3088</v>
      </c>
      <c r="F5056" s="832" t="s">
        <v>2984</v>
      </c>
      <c r="G5056" s="832" t="s">
        <v>3790</v>
      </c>
      <c r="H5056" s="832" t="s">
        <v>630</v>
      </c>
      <c r="I5056" s="832" t="s">
        <v>6391</v>
      </c>
      <c r="J5056" s="832" t="s">
        <v>1252</v>
      </c>
      <c r="K5056" s="832" t="s">
        <v>6392</v>
      </c>
      <c r="L5056" s="835">
        <v>300.68</v>
      </c>
      <c r="M5056" s="835">
        <v>601.36</v>
      </c>
      <c r="N5056" s="832">
        <v>2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10</v>
      </c>
      <c r="B5057" s="832" t="s">
        <v>2982</v>
      </c>
      <c r="C5057" s="832" t="s">
        <v>3007</v>
      </c>
      <c r="D5057" s="833" t="s">
        <v>6906</v>
      </c>
      <c r="E5057" s="834" t="s">
        <v>3088</v>
      </c>
      <c r="F5057" s="832" t="s">
        <v>2984</v>
      </c>
      <c r="G5057" s="832" t="s">
        <v>3186</v>
      </c>
      <c r="H5057" s="832" t="s">
        <v>630</v>
      </c>
      <c r="I5057" s="832" t="s">
        <v>3442</v>
      </c>
      <c r="J5057" s="832" t="s">
        <v>3443</v>
      </c>
      <c r="K5057" s="832" t="s">
        <v>3444</v>
      </c>
      <c r="L5057" s="835">
        <v>25.12</v>
      </c>
      <c r="M5057" s="835">
        <v>150.72</v>
      </c>
      <c r="N5057" s="832">
        <v>6</v>
      </c>
      <c r="O5057" s="836">
        <v>6</v>
      </c>
      <c r="P5057" s="835">
        <v>125.60000000000001</v>
      </c>
      <c r="Q5057" s="837">
        <v>0.83333333333333337</v>
      </c>
      <c r="R5057" s="832">
        <v>5</v>
      </c>
      <c r="S5057" s="837">
        <v>0.83333333333333337</v>
      </c>
      <c r="T5057" s="836">
        <v>5</v>
      </c>
      <c r="U5057" s="838">
        <v>0.83333333333333337</v>
      </c>
    </row>
    <row r="5058" spans="1:21" ht="14.4" customHeight="1" x14ac:dyDescent="0.3">
      <c r="A5058" s="831">
        <v>10</v>
      </c>
      <c r="B5058" s="832" t="s">
        <v>2982</v>
      </c>
      <c r="C5058" s="832" t="s">
        <v>3007</v>
      </c>
      <c r="D5058" s="833" t="s">
        <v>6906</v>
      </c>
      <c r="E5058" s="834" t="s">
        <v>3088</v>
      </c>
      <c r="F5058" s="832" t="s">
        <v>2984</v>
      </c>
      <c r="G5058" s="832" t="s">
        <v>4929</v>
      </c>
      <c r="H5058" s="832" t="s">
        <v>630</v>
      </c>
      <c r="I5058" s="832" t="s">
        <v>4930</v>
      </c>
      <c r="J5058" s="832" t="s">
        <v>4931</v>
      </c>
      <c r="K5058" s="832" t="s">
        <v>4932</v>
      </c>
      <c r="L5058" s="835">
        <v>52.47</v>
      </c>
      <c r="M5058" s="835">
        <v>367.29000000000008</v>
      </c>
      <c r="N5058" s="832">
        <v>7</v>
      </c>
      <c r="O5058" s="836">
        <v>7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10</v>
      </c>
      <c r="B5059" s="832" t="s">
        <v>2982</v>
      </c>
      <c r="C5059" s="832" t="s">
        <v>3007</v>
      </c>
      <c r="D5059" s="833" t="s">
        <v>6906</v>
      </c>
      <c r="E5059" s="834" t="s">
        <v>3088</v>
      </c>
      <c r="F5059" s="832" t="s">
        <v>2984</v>
      </c>
      <c r="G5059" s="832" t="s">
        <v>3445</v>
      </c>
      <c r="H5059" s="832" t="s">
        <v>630</v>
      </c>
      <c r="I5059" s="832" t="s">
        <v>3776</v>
      </c>
      <c r="J5059" s="832" t="s">
        <v>3777</v>
      </c>
      <c r="K5059" s="832" t="s">
        <v>3778</v>
      </c>
      <c r="L5059" s="835">
        <v>0</v>
      </c>
      <c r="M5059" s="835">
        <v>0</v>
      </c>
      <c r="N5059" s="832">
        <v>1</v>
      </c>
      <c r="O5059" s="836">
        <v>1</v>
      </c>
      <c r="P5059" s="835"/>
      <c r="Q5059" s="837"/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10</v>
      </c>
      <c r="B5060" s="832" t="s">
        <v>2982</v>
      </c>
      <c r="C5060" s="832" t="s">
        <v>3007</v>
      </c>
      <c r="D5060" s="833" t="s">
        <v>6906</v>
      </c>
      <c r="E5060" s="834" t="s">
        <v>3088</v>
      </c>
      <c r="F5060" s="832" t="s">
        <v>2984</v>
      </c>
      <c r="G5060" s="832" t="s">
        <v>3958</v>
      </c>
      <c r="H5060" s="832" t="s">
        <v>689</v>
      </c>
      <c r="I5060" s="832" t="s">
        <v>3959</v>
      </c>
      <c r="J5060" s="832" t="s">
        <v>3960</v>
      </c>
      <c r="K5060" s="832" t="s">
        <v>3961</v>
      </c>
      <c r="L5060" s="835">
        <v>0</v>
      </c>
      <c r="M5060" s="835">
        <v>0</v>
      </c>
      <c r="N5060" s="832">
        <v>4</v>
      </c>
      <c r="O5060" s="836">
        <v>1</v>
      </c>
      <c r="P5060" s="835">
        <v>0</v>
      </c>
      <c r="Q5060" s="837"/>
      <c r="R5060" s="832">
        <v>2</v>
      </c>
      <c r="S5060" s="837">
        <v>0.5</v>
      </c>
      <c r="T5060" s="836">
        <v>0.5</v>
      </c>
      <c r="U5060" s="838">
        <v>0.5</v>
      </c>
    </row>
    <row r="5061" spans="1:21" ht="14.4" customHeight="1" x14ac:dyDescent="0.3">
      <c r="A5061" s="831">
        <v>10</v>
      </c>
      <c r="B5061" s="832" t="s">
        <v>2982</v>
      </c>
      <c r="C5061" s="832" t="s">
        <v>3007</v>
      </c>
      <c r="D5061" s="833" t="s">
        <v>6906</v>
      </c>
      <c r="E5061" s="834" t="s">
        <v>3088</v>
      </c>
      <c r="F5061" s="832" t="s">
        <v>2984</v>
      </c>
      <c r="G5061" s="832" t="s">
        <v>3958</v>
      </c>
      <c r="H5061" s="832" t="s">
        <v>630</v>
      </c>
      <c r="I5061" s="832" t="s">
        <v>4322</v>
      </c>
      <c r="J5061" s="832" t="s">
        <v>4323</v>
      </c>
      <c r="K5061" s="832" t="s">
        <v>4324</v>
      </c>
      <c r="L5061" s="835">
        <v>0</v>
      </c>
      <c r="M5061" s="835">
        <v>0</v>
      </c>
      <c r="N5061" s="832">
        <v>3</v>
      </c>
      <c r="O5061" s="836">
        <v>1</v>
      </c>
      <c r="P5061" s="835">
        <v>0</v>
      </c>
      <c r="Q5061" s="837"/>
      <c r="R5061" s="832">
        <v>3</v>
      </c>
      <c r="S5061" s="837">
        <v>1</v>
      </c>
      <c r="T5061" s="836">
        <v>1</v>
      </c>
      <c r="U5061" s="838">
        <v>1</v>
      </c>
    </row>
    <row r="5062" spans="1:21" ht="14.4" customHeight="1" x14ac:dyDescent="0.3">
      <c r="A5062" s="831">
        <v>10</v>
      </c>
      <c r="B5062" s="832" t="s">
        <v>2982</v>
      </c>
      <c r="C5062" s="832" t="s">
        <v>3007</v>
      </c>
      <c r="D5062" s="833" t="s">
        <v>6906</v>
      </c>
      <c r="E5062" s="834" t="s">
        <v>3088</v>
      </c>
      <c r="F5062" s="832" t="s">
        <v>2984</v>
      </c>
      <c r="G5062" s="832" t="s">
        <v>6373</v>
      </c>
      <c r="H5062" s="832" t="s">
        <v>630</v>
      </c>
      <c r="I5062" s="832" t="s">
        <v>2611</v>
      </c>
      <c r="J5062" s="832" t="s">
        <v>2612</v>
      </c>
      <c r="K5062" s="832" t="s">
        <v>2613</v>
      </c>
      <c r="L5062" s="835">
        <v>1030.97</v>
      </c>
      <c r="M5062" s="835">
        <v>1030.97</v>
      </c>
      <c r="N5062" s="832">
        <v>1</v>
      </c>
      <c r="O5062" s="836">
        <v>1</v>
      </c>
      <c r="P5062" s="835">
        <v>1030.97</v>
      </c>
      <c r="Q5062" s="837">
        <v>1</v>
      </c>
      <c r="R5062" s="832">
        <v>1</v>
      </c>
      <c r="S5062" s="837">
        <v>1</v>
      </c>
      <c r="T5062" s="836">
        <v>1</v>
      </c>
      <c r="U5062" s="838">
        <v>1</v>
      </c>
    </row>
    <row r="5063" spans="1:21" ht="14.4" customHeight="1" x14ac:dyDescent="0.3">
      <c r="A5063" s="831">
        <v>10</v>
      </c>
      <c r="B5063" s="832" t="s">
        <v>2982</v>
      </c>
      <c r="C5063" s="832" t="s">
        <v>3007</v>
      </c>
      <c r="D5063" s="833" t="s">
        <v>6906</v>
      </c>
      <c r="E5063" s="834" t="s">
        <v>3088</v>
      </c>
      <c r="F5063" s="832" t="s">
        <v>2985</v>
      </c>
      <c r="G5063" s="832" t="s">
        <v>4003</v>
      </c>
      <c r="H5063" s="832" t="s">
        <v>630</v>
      </c>
      <c r="I5063" s="832" t="s">
        <v>6393</v>
      </c>
      <c r="J5063" s="832" t="s">
        <v>3040</v>
      </c>
      <c r="K5063" s="832"/>
      <c r="L5063" s="835">
        <v>0</v>
      </c>
      <c r="M5063" s="835">
        <v>0</v>
      </c>
      <c r="N5063" s="832">
        <v>2</v>
      </c>
      <c r="O5063" s="836">
        <v>2</v>
      </c>
      <c r="P5063" s="835">
        <v>0</v>
      </c>
      <c r="Q5063" s="837"/>
      <c r="R5063" s="832">
        <v>2</v>
      </c>
      <c r="S5063" s="837">
        <v>1</v>
      </c>
      <c r="T5063" s="836">
        <v>2</v>
      </c>
      <c r="U5063" s="838">
        <v>1</v>
      </c>
    </row>
    <row r="5064" spans="1:21" ht="14.4" customHeight="1" x14ac:dyDescent="0.3">
      <c r="A5064" s="831">
        <v>10</v>
      </c>
      <c r="B5064" s="832" t="s">
        <v>2982</v>
      </c>
      <c r="C5064" s="832" t="s">
        <v>3007</v>
      </c>
      <c r="D5064" s="833" t="s">
        <v>6906</v>
      </c>
      <c r="E5064" s="834" t="s">
        <v>3088</v>
      </c>
      <c r="F5064" s="832" t="s">
        <v>2985</v>
      </c>
      <c r="G5064" s="832" t="s">
        <v>3094</v>
      </c>
      <c r="H5064" s="832" t="s">
        <v>630</v>
      </c>
      <c r="I5064" s="832" t="s">
        <v>3592</v>
      </c>
      <c r="J5064" s="832" t="s">
        <v>3040</v>
      </c>
      <c r="K5064" s="832"/>
      <c r="L5064" s="835">
        <v>0</v>
      </c>
      <c r="M5064" s="835">
        <v>0</v>
      </c>
      <c r="N5064" s="832">
        <v>9</v>
      </c>
      <c r="O5064" s="836">
        <v>9</v>
      </c>
      <c r="P5064" s="835">
        <v>0</v>
      </c>
      <c r="Q5064" s="837"/>
      <c r="R5064" s="832">
        <v>6</v>
      </c>
      <c r="S5064" s="837">
        <v>0.66666666666666663</v>
      </c>
      <c r="T5064" s="836">
        <v>6</v>
      </c>
      <c r="U5064" s="838">
        <v>0.66666666666666663</v>
      </c>
    </row>
    <row r="5065" spans="1:21" ht="14.4" customHeight="1" x14ac:dyDescent="0.3">
      <c r="A5065" s="831">
        <v>10</v>
      </c>
      <c r="B5065" s="832" t="s">
        <v>2982</v>
      </c>
      <c r="C5065" s="832" t="s">
        <v>3007</v>
      </c>
      <c r="D5065" s="833" t="s">
        <v>6906</v>
      </c>
      <c r="E5065" s="834" t="s">
        <v>3088</v>
      </c>
      <c r="F5065" s="832" t="s">
        <v>2985</v>
      </c>
      <c r="G5065" s="832" t="s">
        <v>3094</v>
      </c>
      <c r="H5065" s="832" t="s">
        <v>630</v>
      </c>
      <c r="I5065" s="832" t="s">
        <v>4005</v>
      </c>
      <c r="J5065" s="832" t="s">
        <v>3040</v>
      </c>
      <c r="K5065" s="832"/>
      <c r="L5065" s="835">
        <v>0</v>
      </c>
      <c r="M5065" s="835">
        <v>0</v>
      </c>
      <c r="N5065" s="832">
        <v>4</v>
      </c>
      <c r="O5065" s="836">
        <v>4</v>
      </c>
      <c r="P5065" s="835">
        <v>0</v>
      </c>
      <c r="Q5065" s="837"/>
      <c r="R5065" s="832">
        <v>1</v>
      </c>
      <c r="S5065" s="837">
        <v>0.25</v>
      </c>
      <c r="T5065" s="836">
        <v>1</v>
      </c>
      <c r="U5065" s="838">
        <v>0.25</v>
      </c>
    </row>
    <row r="5066" spans="1:21" ht="14.4" customHeight="1" x14ac:dyDescent="0.3">
      <c r="A5066" s="831">
        <v>10</v>
      </c>
      <c r="B5066" s="832" t="s">
        <v>2982</v>
      </c>
      <c r="C5066" s="832" t="s">
        <v>3007</v>
      </c>
      <c r="D5066" s="833" t="s">
        <v>6906</v>
      </c>
      <c r="E5066" s="834" t="s">
        <v>3088</v>
      </c>
      <c r="F5066" s="832" t="s">
        <v>2985</v>
      </c>
      <c r="G5066" s="832" t="s">
        <v>3094</v>
      </c>
      <c r="H5066" s="832" t="s">
        <v>630</v>
      </c>
      <c r="I5066" s="832" t="s">
        <v>4006</v>
      </c>
      <c r="J5066" s="832" t="s">
        <v>3040</v>
      </c>
      <c r="K5066" s="832"/>
      <c r="L5066" s="835">
        <v>0</v>
      </c>
      <c r="M5066" s="835">
        <v>0</v>
      </c>
      <c r="N5066" s="832">
        <v>1</v>
      </c>
      <c r="O5066" s="836">
        <v>1</v>
      </c>
      <c r="P5066" s="835">
        <v>0</v>
      </c>
      <c r="Q5066" s="837"/>
      <c r="R5066" s="832">
        <v>1</v>
      </c>
      <c r="S5066" s="837">
        <v>1</v>
      </c>
      <c r="T5066" s="836">
        <v>1</v>
      </c>
      <c r="U5066" s="838">
        <v>1</v>
      </c>
    </row>
    <row r="5067" spans="1:21" ht="14.4" customHeight="1" x14ac:dyDescent="0.3">
      <c r="A5067" s="831">
        <v>10</v>
      </c>
      <c r="B5067" s="832" t="s">
        <v>2982</v>
      </c>
      <c r="C5067" s="832" t="s">
        <v>3007</v>
      </c>
      <c r="D5067" s="833" t="s">
        <v>6906</v>
      </c>
      <c r="E5067" s="834" t="s">
        <v>3088</v>
      </c>
      <c r="F5067" s="832" t="s">
        <v>2985</v>
      </c>
      <c r="G5067" s="832" t="s">
        <v>3094</v>
      </c>
      <c r="H5067" s="832" t="s">
        <v>630</v>
      </c>
      <c r="I5067" s="832" t="s">
        <v>652</v>
      </c>
      <c r="J5067" s="832" t="s">
        <v>3040</v>
      </c>
      <c r="K5067" s="832"/>
      <c r="L5067" s="835">
        <v>0</v>
      </c>
      <c r="M5067" s="835">
        <v>0</v>
      </c>
      <c r="N5067" s="832">
        <v>18</v>
      </c>
      <c r="O5067" s="836">
        <v>18</v>
      </c>
      <c r="P5067" s="835">
        <v>0</v>
      </c>
      <c r="Q5067" s="837"/>
      <c r="R5067" s="832">
        <v>6</v>
      </c>
      <c r="S5067" s="837">
        <v>0.33333333333333331</v>
      </c>
      <c r="T5067" s="836">
        <v>6</v>
      </c>
      <c r="U5067" s="838">
        <v>0.33333333333333331</v>
      </c>
    </row>
    <row r="5068" spans="1:21" ht="14.4" customHeight="1" x14ac:dyDescent="0.3">
      <c r="A5068" s="831">
        <v>10</v>
      </c>
      <c r="B5068" s="832" t="s">
        <v>2982</v>
      </c>
      <c r="C5068" s="832" t="s">
        <v>3007</v>
      </c>
      <c r="D5068" s="833" t="s">
        <v>6906</v>
      </c>
      <c r="E5068" s="834" t="s">
        <v>3088</v>
      </c>
      <c r="F5068" s="832" t="s">
        <v>2985</v>
      </c>
      <c r="G5068" s="832" t="s">
        <v>3094</v>
      </c>
      <c r="H5068" s="832" t="s">
        <v>630</v>
      </c>
      <c r="I5068" s="832" t="s">
        <v>6394</v>
      </c>
      <c r="J5068" s="832" t="s">
        <v>3040</v>
      </c>
      <c r="K5068" s="832"/>
      <c r="L5068" s="835">
        <v>0</v>
      </c>
      <c r="M5068" s="835">
        <v>0</v>
      </c>
      <c r="N5068" s="832">
        <v>1</v>
      </c>
      <c r="O5068" s="836">
        <v>1</v>
      </c>
      <c r="P5068" s="835">
        <v>0</v>
      </c>
      <c r="Q5068" s="837"/>
      <c r="R5068" s="832">
        <v>1</v>
      </c>
      <c r="S5068" s="837">
        <v>1</v>
      </c>
      <c r="T5068" s="836">
        <v>1</v>
      </c>
      <c r="U5068" s="838">
        <v>1</v>
      </c>
    </row>
    <row r="5069" spans="1:21" ht="14.4" customHeight="1" x14ac:dyDescent="0.3">
      <c r="A5069" s="831">
        <v>10</v>
      </c>
      <c r="B5069" s="832" t="s">
        <v>2982</v>
      </c>
      <c r="C5069" s="832" t="s">
        <v>3009</v>
      </c>
      <c r="D5069" s="833" t="s">
        <v>6907</v>
      </c>
      <c r="E5069" s="834" t="s">
        <v>3029</v>
      </c>
      <c r="F5069" s="832" t="s">
        <v>2984</v>
      </c>
      <c r="G5069" s="832" t="s">
        <v>3106</v>
      </c>
      <c r="H5069" s="832" t="s">
        <v>689</v>
      </c>
      <c r="I5069" s="832" t="s">
        <v>2445</v>
      </c>
      <c r="J5069" s="832" t="s">
        <v>2446</v>
      </c>
      <c r="K5069" s="832" t="s">
        <v>2447</v>
      </c>
      <c r="L5069" s="835">
        <v>66.08</v>
      </c>
      <c r="M5069" s="835">
        <v>66.08</v>
      </c>
      <c r="N5069" s="832">
        <v>1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10</v>
      </c>
      <c r="B5070" s="832" t="s">
        <v>2982</v>
      </c>
      <c r="C5070" s="832" t="s">
        <v>3009</v>
      </c>
      <c r="D5070" s="833" t="s">
        <v>6907</v>
      </c>
      <c r="E5070" s="834" t="s">
        <v>3029</v>
      </c>
      <c r="F5070" s="832" t="s">
        <v>2984</v>
      </c>
      <c r="G5070" s="832" t="s">
        <v>4459</v>
      </c>
      <c r="H5070" s="832" t="s">
        <v>630</v>
      </c>
      <c r="I5070" s="832" t="s">
        <v>4460</v>
      </c>
      <c r="J5070" s="832" t="s">
        <v>4461</v>
      </c>
      <c r="K5070" s="832" t="s">
        <v>3128</v>
      </c>
      <c r="L5070" s="835">
        <v>80.23</v>
      </c>
      <c r="M5070" s="835">
        <v>80.23</v>
      </c>
      <c r="N5070" s="832">
        <v>1</v>
      </c>
      <c r="O5070" s="836">
        <v>1</v>
      </c>
      <c r="P5070" s="835">
        <v>80.23</v>
      </c>
      <c r="Q5070" s="837">
        <v>1</v>
      </c>
      <c r="R5070" s="832">
        <v>1</v>
      </c>
      <c r="S5070" s="837">
        <v>1</v>
      </c>
      <c r="T5070" s="836">
        <v>1</v>
      </c>
      <c r="U5070" s="838">
        <v>1</v>
      </c>
    </row>
    <row r="5071" spans="1:21" ht="14.4" customHeight="1" x14ac:dyDescent="0.3">
      <c r="A5071" s="831">
        <v>10</v>
      </c>
      <c r="B5071" s="832" t="s">
        <v>2982</v>
      </c>
      <c r="C5071" s="832" t="s">
        <v>3009</v>
      </c>
      <c r="D5071" s="833" t="s">
        <v>6907</v>
      </c>
      <c r="E5071" s="834" t="s">
        <v>3029</v>
      </c>
      <c r="F5071" s="832" t="s">
        <v>2984</v>
      </c>
      <c r="G5071" s="832" t="s">
        <v>3720</v>
      </c>
      <c r="H5071" s="832" t="s">
        <v>630</v>
      </c>
      <c r="I5071" s="832" t="s">
        <v>3874</v>
      </c>
      <c r="J5071" s="832" t="s">
        <v>3875</v>
      </c>
      <c r="K5071" s="832" t="s">
        <v>3876</v>
      </c>
      <c r="L5071" s="835">
        <v>36.76</v>
      </c>
      <c r="M5071" s="835">
        <v>36.76</v>
      </c>
      <c r="N5071" s="832">
        <v>1</v>
      </c>
      <c r="O5071" s="836">
        <v>1</v>
      </c>
      <c r="P5071" s="835">
        <v>36.76</v>
      </c>
      <c r="Q5071" s="837">
        <v>1</v>
      </c>
      <c r="R5071" s="832">
        <v>1</v>
      </c>
      <c r="S5071" s="837">
        <v>1</v>
      </c>
      <c r="T5071" s="836">
        <v>1</v>
      </c>
      <c r="U5071" s="838">
        <v>1</v>
      </c>
    </row>
    <row r="5072" spans="1:21" ht="14.4" customHeight="1" x14ac:dyDescent="0.3">
      <c r="A5072" s="831">
        <v>10</v>
      </c>
      <c r="B5072" s="832" t="s">
        <v>2982</v>
      </c>
      <c r="C5072" s="832" t="s">
        <v>3009</v>
      </c>
      <c r="D5072" s="833" t="s">
        <v>6907</v>
      </c>
      <c r="E5072" s="834" t="s">
        <v>3029</v>
      </c>
      <c r="F5072" s="832" t="s">
        <v>2984</v>
      </c>
      <c r="G5072" s="832" t="s">
        <v>3263</v>
      </c>
      <c r="H5072" s="832" t="s">
        <v>630</v>
      </c>
      <c r="I5072" s="832" t="s">
        <v>2463</v>
      </c>
      <c r="J5072" s="832" t="s">
        <v>2464</v>
      </c>
      <c r="K5072" s="832" t="s">
        <v>2465</v>
      </c>
      <c r="L5072" s="835">
        <v>85.27</v>
      </c>
      <c r="M5072" s="835">
        <v>170.54</v>
      </c>
      <c r="N5072" s="832">
        <v>2</v>
      </c>
      <c r="O5072" s="836">
        <v>1</v>
      </c>
      <c r="P5072" s="835">
        <v>170.54</v>
      </c>
      <c r="Q5072" s="837">
        <v>1</v>
      </c>
      <c r="R5072" s="832">
        <v>2</v>
      </c>
      <c r="S5072" s="837">
        <v>1</v>
      </c>
      <c r="T5072" s="836">
        <v>1</v>
      </c>
      <c r="U5072" s="838">
        <v>1</v>
      </c>
    </row>
    <row r="5073" spans="1:21" ht="14.4" customHeight="1" x14ac:dyDescent="0.3">
      <c r="A5073" s="831">
        <v>10</v>
      </c>
      <c r="B5073" s="832" t="s">
        <v>2982</v>
      </c>
      <c r="C5073" s="832" t="s">
        <v>3009</v>
      </c>
      <c r="D5073" s="833" t="s">
        <v>6907</v>
      </c>
      <c r="E5073" s="834" t="s">
        <v>3029</v>
      </c>
      <c r="F5073" s="832" t="s">
        <v>2984</v>
      </c>
      <c r="G5073" s="832" t="s">
        <v>3201</v>
      </c>
      <c r="H5073" s="832" t="s">
        <v>630</v>
      </c>
      <c r="I5073" s="832" t="s">
        <v>3807</v>
      </c>
      <c r="J5073" s="832" t="s">
        <v>1364</v>
      </c>
      <c r="K5073" s="832" t="s">
        <v>2462</v>
      </c>
      <c r="L5073" s="835">
        <v>78.33</v>
      </c>
      <c r="M5073" s="835">
        <v>78.33</v>
      </c>
      <c r="N5073" s="832">
        <v>1</v>
      </c>
      <c r="O5073" s="836">
        <v>1</v>
      </c>
      <c r="P5073" s="835">
        <v>78.33</v>
      </c>
      <c r="Q5073" s="837">
        <v>1</v>
      </c>
      <c r="R5073" s="832">
        <v>1</v>
      </c>
      <c r="S5073" s="837">
        <v>1</v>
      </c>
      <c r="T5073" s="836">
        <v>1</v>
      </c>
      <c r="U5073" s="838">
        <v>1</v>
      </c>
    </row>
    <row r="5074" spans="1:21" ht="14.4" customHeight="1" x14ac:dyDescent="0.3">
      <c r="A5074" s="831">
        <v>10</v>
      </c>
      <c r="B5074" s="832" t="s">
        <v>2982</v>
      </c>
      <c r="C5074" s="832" t="s">
        <v>3009</v>
      </c>
      <c r="D5074" s="833" t="s">
        <v>6907</v>
      </c>
      <c r="E5074" s="834" t="s">
        <v>3029</v>
      </c>
      <c r="F5074" s="832" t="s">
        <v>2984</v>
      </c>
      <c r="G5074" s="832" t="s">
        <v>3814</v>
      </c>
      <c r="H5074" s="832" t="s">
        <v>630</v>
      </c>
      <c r="I5074" s="832" t="s">
        <v>3815</v>
      </c>
      <c r="J5074" s="832" t="s">
        <v>1174</v>
      </c>
      <c r="K5074" s="832" t="s">
        <v>3816</v>
      </c>
      <c r="L5074" s="835">
        <v>0</v>
      </c>
      <c r="M5074" s="835">
        <v>0</v>
      </c>
      <c r="N5074" s="832">
        <v>1</v>
      </c>
      <c r="O5074" s="836">
        <v>1</v>
      </c>
      <c r="P5074" s="835"/>
      <c r="Q5074" s="837"/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10</v>
      </c>
      <c r="B5075" s="832" t="s">
        <v>2982</v>
      </c>
      <c r="C5075" s="832" t="s">
        <v>3009</v>
      </c>
      <c r="D5075" s="833" t="s">
        <v>6907</v>
      </c>
      <c r="E5075" s="834" t="s">
        <v>3029</v>
      </c>
      <c r="F5075" s="832" t="s">
        <v>2984</v>
      </c>
      <c r="G5075" s="832" t="s">
        <v>3120</v>
      </c>
      <c r="H5075" s="832" t="s">
        <v>630</v>
      </c>
      <c r="I5075" s="832" t="s">
        <v>3211</v>
      </c>
      <c r="J5075" s="832" t="s">
        <v>1034</v>
      </c>
      <c r="K5075" s="832" t="s">
        <v>3212</v>
      </c>
      <c r="L5075" s="835">
        <v>48.09</v>
      </c>
      <c r="M5075" s="835">
        <v>48.09</v>
      </c>
      <c r="N5075" s="832">
        <v>1</v>
      </c>
      <c r="O5075" s="836">
        <v>1</v>
      </c>
      <c r="P5075" s="835"/>
      <c r="Q5075" s="837">
        <v>0</v>
      </c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10</v>
      </c>
      <c r="B5076" s="832" t="s">
        <v>2982</v>
      </c>
      <c r="C5076" s="832" t="s">
        <v>3009</v>
      </c>
      <c r="D5076" s="833" t="s">
        <v>6907</v>
      </c>
      <c r="E5076" s="834" t="s">
        <v>3029</v>
      </c>
      <c r="F5076" s="832" t="s">
        <v>2984</v>
      </c>
      <c r="G5076" s="832" t="s">
        <v>3887</v>
      </c>
      <c r="H5076" s="832" t="s">
        <v>630</v>
      </c>
      <c r="I5076" s="832" t="s">
        <v>3888</v>
      </c>
      <c r="J5076" s="832" t="s">
        <v>766</v>
      </c>
      <c r="K5076" s="832" t="s">
        <v>3889</v>
      </c>
      <c r="L5076" s="835">
        <v>27.28</v>
      </c>
      <c r="M5076" s="835">
        <v>81.84</v>
      </c>
      <c r="N5076" s="832">
        <v>3</v>
      </c>
      <c r="O5076" s="836">
        <v>2.5</v>
      </c>
      <c r="P5076" s="835">
        <v>27.28</v>
      </c>
      <c r="Q5076" s="837">
        <v>0.33333333333333331</v>
      </c>
      <c r="R5076" s="832">
        <v>1</v>
      </c>
      <c r="S5076" s="837">
        <v>0.33333333333333331</v>
      </c>
      <c r="T5076" s="836">
        <v>1</v>
      </c>
      <c r="U5076" s="838">
        <v>0.4</v>
      </c>
    </row>
    <row r="5077" spans="1:21" ht="14.4" customHeight="1" x14ac:dyDescent="0.3">
      <c r="A5077" s="831">
        <v>10</v>
      </c>
      <c r="B5077" s="832" t="s">
        <v>2982</v>
      </c>
      <c r="C5077" s="832" t="s">
        <v>3009</v>
      </c>
      <c r="D5077" s="833" t="s">
        <v>6907</v>
      </c>
      <c r="E5077" s="834" t="s">
        <v>3029</v>
      </c>
      <c r="F5077" s="832" t="s">
        <v>2984</v>
      </c>
      <c r="G5077" s="832" t="s">
        <v>3123</v>
      </c>
      <c r="H5077" s="832" t="s">
        <v>630</v>
      </c>
      <c r="I5077" s="832" t="s">
        <v>3895</v>
      </c>
      <c r="J5077" s="832" t="s">
        <v>1046</v>
      </c>
      <c r="K5077" s="832" t="s">
        <v>2312</v>
      </c>
      <c r="L5077" s="835">
        <v>46.57</v>
      </c>
      <c r="M5077" s="835">
        <v>46.57</v>
      </c>
      <c r="N5077" s="832">
        <v>1</v>
      </c>
      <c r="O5077" s="836">
        <v>1</v>
      </c>
      <c r="P5077" s="835">
        <v>46.57</v>
      </c>
      <c r="Q5077" s="837">
        <v>1</v>
      </c>
      <c r="R5077" s="832">
        <v>1</v>
      </c>
      <c r="S5077" s="837">
        <v>1</v>
      </c>
      <c r="T5077" s="836">
        <v>1</v>
      </c>
      <c r="U5077" s="838">
        <v>1</v>
      </c>
    </row>
    <row r="5078" spans="1:21" ht="14.4" customHeight="1" x14ac:dyDescent="0.3">
      <c r="A5078" s="831">
        <v>10</v>
      </c>
      <c r="B5078" s="832" t="s">
        <v>2982</v>
      </c>
      <c r="C5078" s="832" t="s">
        <v>3009</v>
      </c>
      <c r="D5078" s="833" t="s">
        <v>6907</v>
      </c>
      <c r="E5078" s="834" t="s">
        <v>3029</v>
      </c>
      <c r="F5078" s="832" t="s">
        <v>2984</v>
      </c>
      <c r="G5078" s="832" t="s">
        <v>5209</v>
      </c>
      <c r="H5078" s="832" t="s">
        <v>630</v>
      </c>
      <c r="I5078" s="832" t="s">
        <v>6395</v>
      </c>
      <c r="J5078" s="832" t="s">
        <v>5211</v>
      </c>
      <c r="K5078" s="832" t="s">
        <v>3248</v>
      </c>
      <c r="L5078" s="835">
        <v>69.16</v>
      </c>
      <c r="M5078" s="835">
        <v>138.32</v>
      </c>
      <c r="N5078" s="832">
        <v>2</v>
      </c>
      <c r="O5078" s="836">
        <v>2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10</v>
      </c>
      <c r="B5079" s="832" t="s">
        <v>2982</v>
      </c>
      <c r="C5079" s="832" t="s">
        <v>3009</v>
      </c>
      <c r="D5079" s="833" t="s">
        <v>6907</v>
      </c>
      <c r="E5079" s="834" t="s">
        <v>3029</v>
      </c>
      <c r="F5079" s="832" t="s">
        <v>2984</v>
      </c>
      <c r="G5079" s="832" t="s">
        <v>3349</v>
      </c>
      <c r="H5079" s="832" t="s">
        <v>630</v>
      </c>
      <c r="I5079" s="832" t="s">
        <v>3906</v>
      </c>
      <c r="J5079" s="832" t="s">
        <v>790</v>
      </c>
      <c r="K5079" s="832" t="s">
        <v>791</v>
      </c>
      <c r="L5079" s="835">
        <v>0</v>
      </c>
      <c r="M5079" s="835">
        <v>0</v>
      </c>
      <c r="N5079" s="832">
        <v>1</v>
      </c>
      <c r="O5079" s="836">
        <v>1</v>
      </c>
      <c r="P5079" s="835"/>
      <c r="Q5079" s="837"/>
      <c r="R5079" s="832"/>
      <c r="S5079" s="837">
        <v>0</v>
      </c>
      <c r="T5079" s="836"/>
      <c r="U5079" s="838">
        <v>0</v>
      </c>
    </row>
    <row r="5080" spans="1:21" ht="14.4" customHeight="1" x14ac:dyDescent="0.3">
      <c r="A5080" s="831">
        <v>10</v>
      </c>
      <c r="B5080" s="832" t="s">
        <v>2982</v>
      </c>
      <c r="C5080" s="832" t="s">
        <v>3009</v>
      </c>
      <c r="D5080" s="833" t="s">
        <v>6907</v>
      </c>
      <c r="E5080" s="834" t="s">
        <v>3029</v>
      </c>
      <c r="F5080" s="832" t="s">
        <v>2984</v>
      </c>
      <c r="G5080" s="832" t="s">
        <v>3383</v>
      </c>
      <c r="H5080" s="832" t="s">
        <v>689</v>
      </c>
      <c r="I5080" s="832" t="s">
        <v>2560</v>
      </c>
      <c r="J5080" s="832" t="s">
        <v>963</v>
      </c>
      <c r="K5080" s="832" t="s">
        <v>964</v>
      </c>
      <c r="L5080" s="835">
        <v>2635.97</v>
      </c>
      <c r="M5080" s="835">
        <v>2635.97</v>
      </c>
      <c r="N5080" s="832">
        <v>1</v>
      </c>
      <c r="O5080" s="836">
        <v>1</v>
      </c>
      <c r="P5080" s="835"/>
      <c r="Q5080" s="837">
        <v>0</v>
      </c>
      <c r="R5080" s="832"/>
      <c r="S5080" s="837">
        <v>0</v>
      </c>
      <c r="T5080" s="836"/>
      <c r="U5080" s="838">
        <v>0</v>
      </c>
    </row>
    <row r="5081" spans="1:21" ht="14.4" customHeight="1" x14ac:dyDescent="0.3">
      <c r="A5081" s="831">
        <v>10</v>
      </c>
      <c r="B5081" s="832" t="s">
        <v>2982</v>
      </c>
      <c r="C5081" s="832" t="s">
        <v>3009</v>
      </c>
      <c r="D5081" s="833" t="s">
        <v>6907</v>
      </c>
      <c r="E5081" s="834" t="s">
        <v>3029</v>
      </c>
      <c r="F5081" s="832" t="s">
        <v>2984</v>
      </c>
      <c r="G5081" s="832" t="s">
        <v>3185</v>
      </c>
      <c r="H5081" s="832" t="s">
        <v>689</v>
      </c>
      <c r="I5081" s="832" t="s">
        <v>2523</v>
      </c>
      <c r="J5081" s="832" t="s">
        <v>941</v>
      </c>
      <c r="K5081" s="832" t="s">
        <v>2524</v>
      </c>
      <c r="L5081" s="835">
        <v>63.75</v>
      </c>
      <c r="M5081" s="835">
        <v>63.75</v>
      </c>
      <c r="N5081" s="832">
        <v>1</v>
      </c>
      <c r="O5081" s="836">
        <v>0.5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" customHeight="1" x14ac:dyDescent="0.3">
      <c r="A5082" s="831">
        <v>10</v>
      </c>
      <c r="B5082" s="832" t="s">
        <v>2982</v>
      </c>
      <c r="C5082" s="832" t="s">
        <v>3009</v>
      </c>
      <c r="D5082" s="833" t="s">
        <v>6907</v>
      </c>
      <c r="E5082" s="834" t="s">
        <v>3037</v>
      </c>
      <c r="F5082" s="832" t="s">
        <v>2984</v>
      </c>
      <c r="G5082" s="832" t="s">
        <v>3263</v>
      </c>
      <c r="H5082" s="832" t="s">
        <v>630</v>
      </c>
      <c r="I5082" s="832" t="s">
        <v>3264</v>
      </c>
      <c r="J5082" s="832" t="s">
        <v>2464</v>
      </c>
      <c r="K5082" s="832" t="s">
        <v>3265</v>
      </c>
      <c r="L5082" s="835">
        <v>42.63</v>
      </c>
      <c r="M5082" s="835">
        <v>42.63</v>
      </c>
      <c r="N5082" s="832">
        <v>1</v>
      </c>
      <c r="O5082" s="836">
        <v>1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10</v>
      </c>
      <c r="B5083" s="832" t="s">
        <v>2982</v>
      </c>
      <c r="C5083" s="832" t="s">
        <v>3009</v>
      </c>
      <c r="D5083" s="833" t="s">
        <v>6907</v>
      </c>
      <c r="E5083" s="834" t="s">
        <v>3051</v>
      </c>
      <c r="F5083" s="832" t="s">
        <v>2984</v>
      </c>
      <c r="G5083" s="832" t="s">
        <v>5104</v>
      </c>
      <c r="H5083" s="832" t="s">
        <v>689</v>
      </c>
      <c r="I5083" s="832" t="s">
        <v>5105</v>
      </c>
      <c r="J5083" s="832" t="s">
        <v>5106</v>
      </c>
      <c r="K5083" s="832" t="s">
        <v>5107</v>
      </c>
      <c r="L5083" s="835">
        <v>103.8</v>
      </c>
      <c r="M5083" s="835">
        <v>103.8</v>
      </c>
      <c r="N5083" s="832">
        <v>1</v>
      </c>
      <c r="O5083" s="836">
        <v>1</v>
      </c>
      <c r="P5083" s="835">
        <v>103.8</v>
      </c>
      <c r="Q5083" s="837">
        <v>1</v>
      </c>
      <c r="R5083" s="832">
        <v>1</v>
      </c>
      <c r="S5083" s="837">
        <v>1</v>
      </c>
      <c r="T5083" s="836">
        <v>1</v>
      </c>
      <c r="U5083" s="838">
        <v>1</v>
      </c>
    </row>
    <row r="5084" spans="1:21" ht="14.4" customHeight="1" x14ac:dyDescent="0.3">
      <c r="A5084" s="831">
        <v>10</v>
      </c>
      <c r="B5084" s="832" t="s">
        <v>2982</v>
      </c>
      <c r="C5084" s="832" t="s">
        <v>3009</v>
      </c>
      <c r="D5084" s="833" t="s">
        <v>6907</v>
      </c>
      <c r="E5084" s="834" t="s">
        <v>3062</v>
      </c>
      <c r="F5084" s="832" t="s">
        <v>2984</v>
      </c>
      <c r="G5084" s="832" t="s">
        <v>3263</v>
      </c>
      <c r="H5084" s="832" t="s">
        <v>630</v>
      </c>
      <c r="I5084" s="832" t="s">
        <v>4877</v>
      </c>
      <c r="J5084" s="832" t="s">
        <v>2464</v>
      </c>
      <c r="K5084" s="832" t="s">
        <v>4878</v>
      </c>
      <c r="L5084" s="835">
        <v>0</v>
      </c>
      <c r="M5084" s="835">
        <v>0</v>
      </c>
      <c r="N5084" s="832">
        <v>1</v>
      </c>
      <c r="O5084" s="836">
        <v>1</v>
      </c>
      <c r="P5084" s="835">
        <v>0</v>
      </c>
      <c r="Q5084" s="837"/>
      <c r="R5084" s="832">
        <v>1</v>
      </c>
      <c r="S5084" s="837">
        <v>1</v>
      </c>
      <c r="T5084" s="836">
        <v>1</v>
      </c>
      <c r="U5084" s="838">
        <v>1</v>
      </c>
    </row>
    <row r="5085" spans="1:21" ht="14.4" customHeight="1" x14ac:dyDescent="0.3">
      <c r="A5085" s="831">
        <v>10</v>
      </c>
      <c r="B5085" s="832" t="s">
        <v>2982</v>
      </c>
      <c r="C5085" s="832" t="s">
        <v>3009</v>
      </c>
      <c r="D5085" s="833" t="s">
        <v>6907</v>
      </c>
      <c r="E5085" s="834" t="s">
        <v>3062</v>
      </c>
      <c r="F5085" s="832" t="s">
        <v>2984</v>
      </c>
      <c r="G5085" s="832" t="s">
        <v>3293</v>
      </c>
      <c r="H5085" s="832" t="s">
        <v>630</v>
      </c>
      <c r="I5085" s="832" t="s">
        <v>3294</v>
      </c>
      <c r="J5085" s="832" t="s">
        <v>778</v>
      </c>
      <c r="K5085" s="832" t="s">
        <v>781</v>
      </c>
      <c r="L5085" s="835">
        <v>0</v>
      </c>
      <c r="M5085" s="835">
        <v>0</v>
      </c>
      <c r="N5085" s="832">
        <v>1</v>
      </c>
      <c r="O5085" s="836">
        <v>1</v>
      </c>
      <c r="P5085" s="835">
        <v>0</v>
      </c>
      <c r="Q5085" s="837"/>
      <c r="R5085" s="832">
        <v>1</v>
      </c>
      <c r="S5085" s="837">
        <v>1</v>
      </c>
      <c r="T5085" s="836">
        <v>1</v>
      </c>
      <c r="U5085" s="838">
        <v>1</v>
      </c>
    </row>
    <row r="5086" spans="1:21" ht="14.4" customHeight="1" x14ac:dyDescent="0.3">
      <c r="A5086" s="831">
        <v>10</v>
      </c>
      <c r="B5086" s="832" t="s">
        <v>2982</v>
      </c>
      <c r="C5086" s="832" t="s">
        <v>3009</v>
      </c>
      <c r="D5086" s="833" t="s">
        <v>6907</v>
      </c>
      <c r="E5086" s="834" t="s">
        <v>3062</v>
      </c>
      <c r="F5086" s="832" t="s">
        <v>2984</v>
      </c>
      <c r="G5086" s="832" t="s">
        <v>3161</v>
      </c>
      <c r="H5086" s="832" t="s">
        <v>630</v>
      </c>
      <c r="I5086" s="832" t="s">
        <v>4348</v>
      </c>
      <c r="J5086" s="832" t="s">
        <v>797</v>
      </c>
      <c r="K5086" s="832" t="s">
        <v>4349</v>
      </c>
      <c r="L5086" s="835">
        <v>0</v>
      </c>
      <c r="M5086" s="835">
        <v>0</v>
      </c>
      <c r="N5086" s="832">
        <v>1</v>
      </c>
      <c r="O5086" s="836">
        <v>1</v>
      </c>
      <c r="P5086" s="835"/>
      <c r="Q5086" s="837"/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10</v>
      </c>
      <c r="B5087" s="832" t="s">
        <v>2982</v>
      </c>
      <c r="C5087" s="832" t="s">
        <v>3009</v>
      </c>
      <c r="D5087" s="833" t="s">
        <v>6907</v>
      </c>
      <c r="E5087" s="834" t="s">
        <v>3068</v>
      </c>
      <c r="F5087" s="832" t="s">
        <v>2984</v>
      </c>
      <c r="G5087" s="832" t="s">
        <v>3232</v>
      </c>
      <c r="H5087" s="832" t="s">
        <v>630</v>
      </c>
      <c r="I5087" s="832" t="s">
        <v>4369</v>
      </c>
      <c r="J5087" s="832" t="s">
        <v>3867</v>
      </c>
      <c r="K5087" s="832" t="s">
        <v>4370</v>
      </c>
      <c r="L5087" s="835">
        <v>275.58999999999997</v>
      </c>
      <c r="M5087" s="835">
        <v>275.58999999999997</v>
      </c>
      <c r="N5087" s="832">
        <v>1</v>
      </c>
      <c r="O5087" s="836">
        <v>1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10</v>
      </c>
      <c r="B5088" s="832" t="s">
        <v>2982</v>
      </c>
      <c r="C5088" s="832" t="s">
        <v>3009</v>
      </c>
      <c r="D5088" s="833" t="s">
        <v>6907</v>
      </c>
      <c r="E5088" s="834" t="s">
        <v>3068</v>
      </c>
      <c r="F5088" s="832" t="s">
        <v>2984</v>
      </c>
      <c r="G5088" s="832" t="s">
        <v>3106</v>
      </c>
      <c r="H5088" s="832" t="s">
        <v>689</v>
      </c>
      <c r="I5088" s="832" t="s">
        <v>2451</v>
      </c>
      <c r="J5088" s="832" t="s">
        <v>1014</v>
      </c>
      <c r="K5088" s="832" t="s">
        <v>3256</v>
      </c>
      <c r="L5088" s="835">
        <v>75.73</v>
      </c>
      <c r="M5088" s="835">
        <v>227.19</v>
      </c>
      <c r="N5088" s="832">
        <v>3</v>
      </c>
      <c r="O5088" s="836">
        <v>3</v>
      </c>
      <c r="P5088" s="835">
        <v>151.46</v>
      </c>
      <c r="Q5088" s="837">
        <v>0.66666666666666674</v>
      </c>
      <c r="R5088" s="832">
        <v>2</v>
      </c>
      <c r="S5088" s="837">
        <v>0.66666666666666663</v>
      </c>
      <c r="T5088" s="836">
        <v>2</v>
      </c>
      <c r="U5088" s="838">
        <v>0.66666666666666663</v>
      </c>
    </row>
    <row r="5089" spans="1:21" ht="14.4" customHeight="1" x14ac:dyDescent="0.3">
      <c r="A5089" s="831">
        <v>10</v>
      </c>
      <c r="B5089" s="832" t="s">
        <v>2982</v>
      </c>
      <c r="C5089" s="832" t="s">
        <v>3009</v>
      </c>
      <c r="D5089" s="833" t="s">
        <v>6907</v>
      </c>
      <c r="E5089" s="834" t="s">
        <v>3068</v>
      </c>
      <c r="F5089" s="832" t="s">
        <v>2984</v>
      </c>
      <c r="G5089" s="832" t="s">
        <v>3106</v>
      </c>
      <c r="H5089" s="832" t="s">
        <v>630</v>
      </c>
      <c r="I5089" s="832" t="s">
        <v>6396</v>
      </c>
      <c r="J5089" s="832" t="s">
        <v>2073</v>
      </c>
      <c r="K5089" s="832" t="s">
        <v>4183</v>
      </c>
      <c r="L5089" s="835">
        <v>0</v>
      </c>
      <c r="M5089" s="835">
        <v>0</v>
      </c>
      <c r="N5089" s="832">
        <v>1</v>
      </c>
      <c r="O5089" s="836">
        <v>1</v>
      </c>
      <c r="P5089" s="835"/>
      <c r="Q5089" s="837"/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10</v>
      </c>
      <c r="B5090" s="832" t="s">
        <v>2982</v>
      </c>
      <c r="C5090" s="832" t="s">
        <v>3009</v>
      </c>
      <c r="D5090" s="833" t="s">
        <v>6907</v>
      </c>
      <c r="E5090" s="834" t="s">
        <v>3068</v>
      </c>
      <c r="F5090" s="832" t="s">
        <v>2984</v>
      </c>
      <c r="G5090" s="832" t="s">
        <v>3720</v>
      </c>
      <c r="H5090" s="832" t="s">
        <v>630</v>
      </c>
      <c r="I5090" s="832" t="s">
        <v>3874</v>
      </c>
      <c r="J5090" s="832" t="s">
        <v>3875</v>
      </c>
      <c r="K5090" s="832" t="s">
        <v>3876</v>
      </c>
      <c r="L5090" s="835">
        <v>36.76</v>
      </c>
      <c r="M5090" s="835">
        <v>36.76</v>
      </c>
      <c r="N5090" s="832">
        <v>1</v>
      </c>
      <c r="O5090" s="836">
        <v>1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10</v>
      </c>
      <c r="B5091" s="832" t="s">
        <v>2982</v>
      </c>
      <c r="C5091" s="832" t="s">
        <v>3009</v>
      </c>
      <c r="D5091" s="833" t="s">
        <v>6907</v>
      </c>
      <c r="E5091" s="834" t="s">
        <v>3068</v>
      </c>
      <c r="F5091" s="832" t="s">
        <v>2984</v>
      </c>
      <c r="G5091" s="832" t="s">
        <v>4252</v>
      </c>
      <c r="H5091" s="832" t="s">
        <v>630</v>
      </c>
      <c r="I5091" s="832" t="s">
        <v>4253</v>
      </c>
      <c r="J5091" s="832" t="s">
        <v>1656</v>
      </c>
      <c r="K5091" s="832" t="s">
        <v>4254</v>
      </c>
      <c r="L5091" s="835">
        <v>0</v>
      </c>
      <c r="M5091" s="835">
        <v>0</v>
      </c>
      <c r="N5091" s="832">
        <v>1</v>
      </c>
      <c r="O5091" s="836">
        <v>0.5</v>
      </c>
      <c r="P5091" s="835"/>
      <c r="Q5091" s="837"/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10</v>
      </c>
      <c r="B5092" s="832" t="s">
        <v>2982</v>
      </c>
      <c r="C5092" s="832" t="s">
        <v>3009</v>
      </c>
      <c r="D5092" s="833" t="s">
        <v>6907</v>
      </c>
      <c r="E5092" s="834" t="s">
        <v>3068</v>
      </c>
      <c r="F5092" s="832" t="s">
        <v>2984</v>
      </c>
      <c r="G5092" s="832" t="s">
        <v>3263</v>
      </c>
      <c r="H5092" s="832" t="s">
        <v>630</v>
      </c>
      <c r="I5092" s="832" t="s">
        <v>3264</v>
      </c>
      <c r="J5092" s="832" t="s">
        <v>2464</v>
      </c>
      <c r="K5092" s="832" t="s">
        <v>3265</v>
      </c>
      <c r="L5092" s="835">
        <v>42.63</v>
      </c>
      <c r="M5092" s="835">
        <v>213.15000000000003</v>
      </c>
      <c r="N5092" s="832">
        <v>5</v>
      </c>
      <c r="O5092" s="836">
        <v>2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10</v>
      </c>
      <c r="B5093" s="832" t="s">
        <v>2982</v>
      </c>
      <c r="C5093" s="832" t="s">
        <v>3009</v>
      </c>
      <c r="D5093" s="833" t="s">
        <v>6907</v>
      </c>
      <c r="E5093" s="834" t="s">
        <v>3068</v>
      </c>
      <c r="F5093" s="832" t="s">
        <v>2984</v>
      </c>
      <c r="G5093" s="832" t="s">
        <v>3263</v>
      </c>
      <c r="H5093" s="832" t="s">
        <v>630</v>
      </c>
      <c r="I5093" s="832" t="s">
        <v>3266</v>
      </c>
      <c r="J5093" s="832" t="s">
        <v>2464</v>
      </c>
      <c r="K5093" s="832" t="s">
        <v>3125</v>
      </c>
      <c r="L5093" s="835">
        <v>0</v>
      </c>
      <c r="M5093" s="835">
        <v>0</v>
      </c>
      <c r="N5093" s="832">
        <v>1</v>
      </c>
      <c r="O5093" s="836">
        <v>1</v>
      </c>
      <c r="P5093" s="835"/>
      <c r="Q5093" s="837"/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10</v>
      </c>
      <c r="B5094" s="832" t="s">
        <v>2982</v>
      </c>
      <c r="C5094" s="832" t="s">
        <v>3009</v>
      </c>
      <c r="D5094" s="833" t="s">
        <v>6907</v>
      </c>
      <c r="E5094" s="834" t="s">
        <v>3068</v>
      </c>
      <c r="F5094" s="832" t="s">
        <v>2984</v>
      </c>
      <c r="G5094" s="832" t="s">
        <v>3263</v>
      </c>
      <c r="H5094" s="832" t="s">
        <v>689</v>
      </c>
      <c r="I5094" s="832" t="s">
        <v>2461</v>
      </c>
      <c r="J5094" s="832" t="s">
        <v>2459</v>
      </c>
      <c r="K5094" s="832" t="s">
        <v>2462</v>
      </c>
      <c r="L5094" s="835">
        <v>170.52</v>
      </c>
      <c r="M5094" s="835">
        <v>341.04</v>
      </c>
      <c r="N5094" s="832">
        <v>2</v>
      </c>
      <c r="O5094" s="836">
        <v>1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10</v>
      </c>
      <c r="B5095" s="832" t="s">
        <v>2982</v>
      </c>
      <c r="C5095" s="832" t="s">
        <v>3009</v>
      </c>
      <c r="D5095" s="833" t="s">
        <v>6907</v>
      </c>
      <c r="E5095" s="834" t="s">
        <v>3068</v>
      </c>
      <c r="F5095" s="832" t="s">
        <v>2984</v>
      </c>
      <c r="G5095" s="832" t="s">
        <v>3483</v>
      </c>
      <c r="H5095" s="832" t="s">
        <v>630</v>
      </c>
      <c r="I5095" s="832" t="s">
        <v>3484</v>
      </c>
      <c r="J5095" s="832" t="s">
        <v>1409</v>
      </c>
      <c r="K5095" s="832" t="s">
        <v>3485</v>
      </c>
      <c r="L5095" s="835">
        <v>344</v>
      </c>
      <c r="M5095" s="835">
        <v>344</v>
      </c>
      <c r="N5095" s="832">
        <v>1</v>
      </c>
      <c r="O5095" s="836">
        <v>0.5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10</v>
      </c>
      <c r="B5096" s="832" t="s">
        <v>2982</v>
      </c>
      <c r="C5096" s="832" t="s">
        <v>3009</v>
      </c>
      <c r="D5096" s="833" t="s">
        <v>6907</v>
      </c>
      <c r="E5096" s="834" t="s">
        <v>3068</v>
      </c>
      <c r="F5096" s="832" t="s">
        <v>2984</v>
      </c>
      <c r="G5096" s="832" t="s">
        <v>3293</v>
      </c>
      <c r="H5096" s="832" t="s">
        <v>630</v>
      </c>
      <c r="I5096" s="832" t="s">
        <v>3294</v>
      </c>
      <c r="J5096" s="832" t="s">
        <v>778</v>
      </c>
      <c r="K5096" s="832" t="s">
        <v>781</v>
      </c>
      <c r="L5096" s="835">
        <v>0</v>
      </c>
      <c r="M5096" s="835">
        <v>0</v>
      </c>
      <c r="N5096" s="832">
        <v>1</v>
      </c>
      <c r="O5096" s="836">
        <v>1</v>
      </c>
      <c r="P5096" s="835"/>
      <c r="Q5096" s="837"/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10</v>
      </c>
      <c r="B5097" s="832" t="s">
        <v>2982</v>
      </c>
      <c r="C5097" s="832" t="s">
        <v>3009</v>
      </c>
      <c r="D5097" s="833" t="s">
        <v>6907</v>
      </c>
      <c r="E5097" s="834" t="s">
        <v>3068</v>
      </c>
      <c r="F5097" s="832" t="s">
        <v>2984</v>
      </c>
      <c r="G5097" s="832" t="s">
        <v>3882</v>
      </c>
      <c r="H5097" s="832" t="s">
        <v>630</v>
      </c>
      <c r="I5097" s="832" t="s">
        <v>3883</v>
      </c>
      <c r="J5097" s="832" t="s">
        <v>1391</v>
      </c>
      <c r="K5097" s="832" t="s">
        <v>3884</v>
      </c>
      <c r="L5097" s="835">
        <v>92.85</v>
      </c>
      <c r="M5097" s="835">
        <v>92.85</v>
      </c>
      <c r="N5097" s="832">
        <v>1</v>
      </c>
      <c r="O5097" s="836">
        <v>1</v>
      </c>
      <c r="P5097" s="835">
        <v>92.85</v>
      </c>
      <c r="Q5097" s="837">
        <v>1</v>
      </c>
      <c r="R5097" s="832">
        <v>1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10</v>
      </c>
      <c r="B5098" s="832" t="s">
        <v>2982</v>
      </c>
      <c r="C5098" s="832" t="s">
        <v>3009</v>
      </c>
      <c r="D5098" s="833" t="s">
        <v>6907</v>
      </c>
      <c r="E5098" s="834" t="s">
        <v>3068</v>
      </c>
      <c r="F5098" s="832" t="s">
        <v>2984</v>
      </c>
      <c r="G5098" s="832" t="s">
        <v>3094</v>
      </c>
      <c r="H5098" s="832" t="s">
        <v>630</v>
      </c>
      <c r="I5098" s="832" t="s">
        <v>4375</v>
      </c>
      <c r="J5098" s="832" t="s">
        <v>3040</v>
      </c>
      <c r="K5098" s="832"/>
      <c r="L5098" s="835">
        <v>0</v>
      </c>
      <c r="M5098" s="835">
        <v>0</v>
      </c>
      <c r="N5098" s="832">
        <v>1</v>
      </c>
      <c r="O5098" s="836">
        <v>1</v>
      </c>
      <c r="P5098" s="835"/>
      <c r="Q5098" s="837"/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10</v>
      </c>
      <c r="B5099" s="832" t="s">
        <v>2982</v>
      </c>
      <c r="C5099" s="832" t="s">
        <v>3009</v>
      </c>
      <c r="D5099" s="833" t="s">
        <v>6907</v>
      </c>
      <c r="E5099" s="834" t="s">
        <v>3068</v>
      </c>
      <c r="F5099" s="832" t="s">
        <v>2984</v>
      </c>
      <c r="G5099" s="832" t="s">
        <v>3120</v>
      </c>
      <c r="H5099" s="832" t="s">
        <v>630</v>
      </c>
      <c r="I5099" s="832" t="s">
        <v>3211</v>
      </c>
      <c r="J5099" s="832" t="s">
        <v>1034</v>
      </c>
      <c r="K5099" s="832" t="s">
        <v>3212</v>
      </c>
      <c r="L5099" s="835">
        <v>48.09</v>
      </c>
      <c r="M5099" s="835">
        <v>48.09</v>
      </c>
      <c r="N5099" s="832">
        <v>1</v>
      </c>
      <c r="O5099" s="836">
        <v>1</v>
      </c>
      <c r="P5099" s="835">
        <v>48.09</v>
      </c>
      <c r="Q5099" s="837">
        <v>1</v>
      </c>
      <c r="R5099" s="832">
        <v>1</v>
      </c>
      <c r="S5099" s="837">
        <v>1</v>
      </c>
      <c r="T5099" s="836">
        <v>1</v>
      </c>
      <c r="U5099" s="838">
        <v>1</v>
      </c>
    </row>
    <row r="5100" spans="1:21" ht="14.4" customHeight="1" x14ac:dyDescent="0.3">
      <c r="A5100" s="831">
        <v>10</v>
      </c>
      <c r="B5100" s="832" t="s">
        <v>2982</v>
      </c>
      <c r="C5100" s="832" t="s">
        <v>3009</v>
      </c>
      <c r="D5100" s="833" t="s">
        <v>6907</v>
      </c>
      <c r="E5100" s="834" t="s">
        <v>3068</v>
      </c>
      <c r="F5100" s="832" t="s">
        <v>2984</v>
      </c>
      <c r="G5100" s="832" t="s">
        <v>3887</v>
      </c>
      <c r="H5100" s="832" t="s">
        <v>630</v>
      </c>
      <c r="I5100" s="832" t="s">
        <v>3888</v>
      </c>
      <c r="J5100" s="832" t="s">
        <v>766</v>
      </c>
      <c r="K5100" s="832" t="s">
        <v>3889</v>
      </c>
      <c r="L5100" s="835">
        <v>27.28</v>
      </c>
      <c r="M5100" s="835">
        <v>27.28</v>
      </c>
      <c r="N5100" s="832">
        <v>1</v>
      </c>
      <c r="O5100" s="836">
        <v>0.5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10</v>
      </c>
      <c r="B5101" s="832" t="s">
        <v>2982</v>
      </c>
      <c r="C5101" s="832" t="s">
        <v>3009</v>
      </c>
      <c r="D5101" s="833" t="s">
        <v>6907</v>
      </c>
      <c r="E5101" s="834" t="s">
        <v>3068</v>
      </c>
      <c r="F5101" s="832" t="s">
        <v>2984</v>
      </c>
      <c r="G5101" s="832" t="s">
        <v>3123</v>
      </c>
      <c r="H5101" s="832" t="s">
        <v>630</v>
      </c>
      <c r="I5101" s="832" t="s">
        <v>4380</v>
      </c>
      <c r="J5101" s="832" t="s">
        <v>1048</v>
      </c>
      <c r="K5101" s="832" t="s">
        <v>4381</v>
      </c>
      <c r="L5101" s="835">
        <v>38.81</v>
      </c>
      <c r="M5101" s="835">
        <v>38.81</v>
      </c>
      <c r="N5101" s="832">
        <v>1</v>
      </c>
      <c r="O5101" s="836">
        <v>1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10</v>
      </c>
      <c r="B5102" s="832" t="s">
        <v>2982</v>
      </c>
      <c r="C5102" s="832" t="s">
        <v>3009</v>
      </c>
      <c r="D5102" s="833" t="s">
        <v>6907</v>
      </c>
      <c r="E5102" s="834" t="s">
        <v>3068</v>
      </c>
      <c r="F5102" s="832" t="s">
        <v>2984</v>
      </c>
      <c r="G5102" s="832" t="s">
        <v>3123</v>
      </c>
      <c r="H5102" s="832" t="s">
        <v>630</v>
      </c>
      <c r="I5102" s="832" t="s">
        <v>3494</v>
      </c>
      <c r="J5102" s="832" t="s">
        <v>1046</v>
      </c>
      <c r="K5102" s="832" t="s">
        <v>1047</v>
      </c>
      <c r="L5102" s="835">
        <v>38.81</v>
      </c>
      <c r="M5102" s="835">
        <v>38.81</v>
      </c>
      <c r="N5102" s="832">
        <v>1</v>
      </c>
      <c r="O5102" s="836">
        <v>1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10</v>
      </c>
      <c r="B5103" s="832" t="s">
        <v>2982</v>
      </c>
      <c r="C5103" s="832" t="s">
        <v>3009</v>
      </c>
      <c r="D5103" s="833" t="s">
        <v>6907</v>
      </c>
      <c r="E5103" s="834" t="s">
        <v>3068</v>
      </c>
      <c r="F5103" s="832" t="s">
        <v>2984</v>
      </c>
      <c r="G5103" s="832" t="s">
        <v>3123</v>
      </c>
      <c r="H5103" s="832" t="s">
        <v>630</v>
      </c>
      <c r="I5103" s="832" t="s">
        <v>3896</v>
      </c>
      <c r="J5103" s="832" t="s">
        <v>1046</v>
      </c>
      <c r="K5103" s="832" t="s">
        <v>3894</v>
      </c>
      <c r="L5103" s="835">
        <v>77.599999999999994</v>
      </c>
      <c r="M5103" s="835">
        <v>77.599999999999994</v>
      </c>
      <c r="N5103" s="832">
        <v>1</v>
      </c>
      <c r="O5103" s="836">
        <v>0.5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10</v>
      </c>
      <c r="B5104" s="832" t="s">
        <v>2982</v>
      </c>
      <c r="C5104" s="832" t="s">
        <v>3009</v>
      </c>
      <c r="D5104" s="833" t="s">
        <v>6907</v>
      </c>
      <c r="E5104" s="834" t="s">
        <v>3068</v>
      </c>
      <c r="F5104" s="832" t="s">
        <v>2984</v>
      </c>
      <c r="G5104" s="832" t="s">
        <v>3897</v>
      </c>
      <c r="H5104" s="832" t="s">
        <v>630</v>
      </c>
      <c r="I5104" s="832" t="s">
        <v>3898</v>
      </c>
      <c r="J5104" s="832" t="s">
        <v>3899</v>
      </c>
      <c r="K5104" s="832" t="s">
        <v>3900</v>
      </c>
      <c r="L5104" s="835">
        <v>0</v>
      </c>
      <c r="M5104" s="835">
        <v>0</v>
      </c>
      <c r="N5104" s="832">
        <v>1</v>
      </c>
      <c r="O5104" s="836">
        <v>1</v>
      </c>
      <c r="P5104" s="835"/>
      <c r="Q5104" s="837"/>
      <c r="R5104" s="832"/>
      <c r="S5104" s="837">
        <v>0</v>
      </c>
      <c r="T5104" s="836"/>
      <c r="U5104" s="838">
        <v>0</v>
      </c>
    </row>
    <row r="5105" spans="1:21" ht="14.4" customHeight="1" x14ac:dyDescent="0.3">
      <c r="A5105" s="831">
        <v>10</v>
      </c>
      <c r="B5105" s="832" t="s">
        <v>2982</v>
      </c>
      <c r="C5105" s="832" t="s">
        <v>3009</v>
      </c>
      <c r="D5105" s="833" t="s">
        <v>6907</v>
      </c>
      <c r="E5105" s="834" t="s">
        <v>3068</v>
      </c>
      <c r="F5105" s="832" t="s">
        <v>2984</v>
      </c>
      <c r="G5105" s="832" t="s">
        <v>3161</v>
      </c>
      <c r="H5105" s="832" t="s">
        <v>630</v>
      </c>
      <c r="I5105" s="832" t="s">
        <v>3166</v>
      </c>
      <c r="J5105" s="832" t="s">
        <v>1177</v>
      </c>
      <c r="K5105" s="832" t="s">
        <v>3167</v>
      </c>
      <c r="L5105" s="835">
        <v>32.25</v>
      </c>
      <c r="M5105" s="835">
        <v>32.25</v>
      </c>
      <c r="N5105" s="832">
        <v>1</v>
      </c>
      <c r="O5105" s="836">
        <v>1</v>
      </c>
      <c r="P5105" s="835">
        <v>32.25</v>
      </c>
      <c r="Q5105" s="837">
        <v>1</v>
      </c>
      <c r="R5105" s="832">
        <v>1</v>
      </c>
      <c r="S5105" s="837">
        <v>1</v>
      </c>
      <c r="T5105" s="836">
        <v>1</v>
      </c>
      <c r="U5105" s="838">
        <v>1</v>
      </c>
    </row>
    <row r="5106" spans="1:21" ht="14.4" customHeight="1" x14ac:dyDescent="0.3">
      <c r="A5106" s="831">
        <v>10</v>
      </c>
      <c r="B5106" s="832" t="s">
        <v>2982</v>
      </c>
      <c r="C5106" s="832" t="s">
        <v>3009</v>
      </c>
      <c r="D5106" s="833" t="s">
        <v>6907</v>
      </c>
      <c r="E5106" s="834" t="s">
        <v>3068</v>
      </c>
      <c r="F5106" s="832" t="s">
        <v>2984</v>
      </c>
      <c r="G5106" s="832" t="s">
        <v>3380</v>
      </c>
      <c r="H5106" s="832" t="s">
        <v>630</v>
      </c>
      <c r="I5106" s="832" t="s">
        <v>3381</v>
      </c>
      <c r="J5106" s="832" t="s">
        <v>708</v>
      </c>
      <c r="K5106" s="832" t="s">
        <v>3382</v>
      </c>
      <c r="L5106" s="835">
        <v>52.61</v>
      </c>
      <c r="M5106" s="835">
        <v>157.82999999999998</v>
      </c>
      <c r="N5106" s="832">
        <v>3</v>
      </c>
      <c r="O5106" s="836">
        <v>3</v>
      </c>
      <c r="P5106" s="835">
        <v>52.61</v>
      </c>
      <c r="Q5106" s="837">
        <v>0.33333333333333337</v>
      </c>
      <c r="R5106" s="832">
        <v>1</v>
      </c>
      <c r="S5106" s="837">
        <v>0.33333333333333331</v>
      </c>
      <c r="T5106" s="836">
        <v>1</v>
      </c>
      <c r="U5106" s="838">
        <v>0.33333333333333331</v>
      </c>
    </row>
    <row r="5107" spans="1:21" ht="14.4" customHeight="1" x14ac:dyDescent="0.3">
      <c r="A5107" s="831">
        <v>10</v>
      </c>
      <c r="B5107" s="832" t="s">
        <v>2982</v>
      </c>
      <c r="C5107" s="832" t="s">
        <v>3009</v>
      </c>
      <c r="D5107" s="833" t="s">
        <v>6907</v>
      </c>
      <c r="E5107" s="834" t="s">
        <v>3068</v>
      </c>
      <c r="F5107" s="832" t="s">
        <v>2984</v>
      </c>
      <c r="G5107" s="832" t="s">
        <v>3175</v>
      </c>
      <c r="H5107" s="832" t="s">
        <v>630</v>
      </c>
      <c r="I5107" s="832" t="s">
        <v>3179</v>
      </c>
      <c r="J5107" s="832" t="s">
        <v>3180</v>
      </c>
      <c r="K5107" s="832" t="s">
        <v>3181</v>
      </c>
      <c r="L5107" s="835">
        <v>87.67</v>
      </c>
      <c r="M5107" s="835">
        <v>87.67</v>
      </c>
      <c r="N5107" s="832">
        <v>1</v>
      </c>
      <c r="O5107" s="836">
        <v>1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10</v>
      </c>
      <c r="B5108" s="832" t="s">
        <v>2982</v>
      </c>
      <c r="C5108" s="832" t="s">
        <v>3009</v>
      </c>
      <c r="D5108" s="833" t="s">
        <v>6907</v>
      </c>
      <c r="E5108" s="834" t="s">
        <v>3068</v>
      </c>
      <c r="F5108" s="832" t="s">
        <v>2984</v>
      </c>
      <c r="G5108" s="832" t="s">
        <v>3185</v>
      </c>
      <c r="H5108" s="832" t="s">
        <v>689</v>
      </c>
      <c r="I5108" s="832" t="s">
        <v>2523</v>
      </c>
      <c r="J5108" s="832" t="s">
        <v>941</v>
      </c>
      <c r="K5108" s="832" t="s">
        <v>2524</v>
      </c>
      <c r="L5108" s="835">
        <v>63.75</v>
      </c>
      <c r="M5108" s="835">
        <v>63.75</v>
      </c>
      <c r="N5108" s="832">
        <v>1</v>
      </c>
      <c r="O5108" s="836">
        <v>0.5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10</v>
      </c>
      <c r="B5109" s="832" t="s">
        <v>2982</v>
      </c>
      <c r="C5109" s="832" t="s">
        <v>3009</v>
      </c>
      <c r="D5109" s="833" t="s">
        <v>6907</v>
      </c>
      <c r="E5109" s="834" t="s">
        <v>3068</v>
      </c>
      <c r="F5109" s="832" t="s">
        <v>2984</v>
      </c>
      <c r="G5109" s="832" t="s">
        <v>3425</v>
      </c>
      <c r="H5109" s="832" t="s">
        <v>630</v>
      </c>
      <c r="I5109" s="832" t="s">
        <v>3431</v>
      </c>
      <c r="J5109" s="832" t="s">
        <v>1070</v>
      </c>
      <c r="K5109" s="832" t="s">
        <v>3432</v>
      </c>
      <c r="L5109" s="835">
        <v>60.28</v>
      </c>
      <c r="M5109" s="835">
        <v>60.28</v>
      </c>
      <c r="N5109" s="832">
        <v>1</v>
      </c>
      <c r="O5109" s="836">
        <v>1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10</v>
      </c>
      <c r="B5110" s="832" t="s">
        <v>2982</v>
      </c>
      <c r="C5110" s="832" t="s">
        <v>3009</v>
      </c>
      <c r="D5110" s="833" t="s">
        <v>6907</v>
      </c>
      <c r="E5110" s="834" t="s">
        <v>3068</v>
      </c>
      <c r="F5110" s="832" t="s">
        <v>2984</v>
      </c>
      <c r="G5110" s="832" t="s">
        <v>3425</v>
      </c>
      <c r="H5110" s="832" t="s">
        <v>630</v>
      </c>
      <c r="I5110" s="832" t="s">
        <v>3513</v>
      </c>
      <c r="J5110" s="832" t="s">
        <v>743</v>
      </c>
      <c r="K5110" s="832" t="s">
        <v>3514</v>
      </c>
      <c r="L5110" s="835">
        <v>59.56</v>
      </c>
      <c r="M5110" s="835">
        <v>59.56</v>
      </c>
      <c r="N5110" s="832">
        <v>1</v>
      </c>
      <c r="O5110" s="836">
        <v>1</v>
      </c>
      <c r="P5110" s="835"/>
      <c r="Q5110" s="837">
        <v>0</v>
      </c>
      <c r="R5110" s="832"/>
      <c r="S5110" s="837">
        <v>0</v>
      </c>
      <c r="T5110" s="836"/>
      <c r="U5110" s="838">
        <v>0</v>
      </c>
    </row>
    <row r="5111" spans="1:21" ht="14.4" customHeight="1" x14ac:dyDescent="0.3">
      <c r="A5111" s="831">
        <v>10</v>
      </c>
      <c r="B5111" s="832" t="s">
        <v>2982</v>
      </c>
      <c r="C5111" s="832" t="s">
        <v>3009</v>
      </c>
      <c r="D5111" s="833" t="s">
        <v>6907</v>
      </c>
      <c r="E5111" s="834" t="s">
        <v>3068</v>
      </c>
      <c r="F5111" s="832" t="s">
        <v>2984</v>
      </c>
      <c r="G5111" s="832" t="s">
        <v>4162</v>
      </c>
      <c r="H5111" s="832" t="s">
        <v>630</v>
      </c>
      <c r="I5111" s="832" t="s">
        <v>4163</v>
      </c>
      <c r="J5111" s="832" t="s">
        <v>4164</v>
      </c>
      <c r="K5111" s="832" t="s">
        <v>4165</v>
      </c>
      <c r="L5111" s="835">
        <v>28.32</v>
      </c>
      <c r="M5111" s="835">
        <v>28.32</v>
      </c>
      <c r="N5111" s="832">
        <v>1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10</v>
      </c>
      <c r="B5112" s="832" t="s">
        <v>2982</v>
      </c>
      <c r="C5112" s="832" t="s">
        <v>3009</v>
      </c>
      <c r="D5112" s="833" t="s">
        <v>6907</v>
      </c>
      <c r="E5112" s="834" t="s">
        <v>3068</v>
      </c>
      <c r="F5112" s="832" t="s">
        <v>2984</v>
      </c>
      <c r="G5112" s="832" t="s">
        <v>4162</v>
      </c>
      <c r="H5112" s="832" t="s">
        <v>630</v>
      </c>
      <c r="I5112" s="832" t="s">
        <v>4163</v>
      </c>
      <c r="J5112" s="832" t="s">
        <v>4164</v>
      </c>
      <c r="K5112" s="832" t="s">
        <v>4165</v>
      </c>
      <c r="L5112" s="835">
        <v>17.8</v>
      </c>
      <c r="M5112" s="835">
        <v>17.8</v>
      </c>
      <c r="N5112" s="832">
        <v>1</v>
      </c>
      <c r="O5112" s="836">
        <v>0.5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10</v>
      </c>
      <c r="B5113" s="832" t="s">
        <v>2982</v>
      </c>
      <c r="C5113" s="832" t="s">
        <v>3009</v>
      </c>
      <c r="D5113" s="833" t="s">
        <v>6907</v>
      </c>
      <c r="E5113" s="834" t="s">
        <v>3068</v>
      </c>
      <c r="F5113" s="832" t="s">
        <v>2984</v>
      </c>
      <c r="G5113" s="832" t="s">
        <v>3958</v>
      </c>
      <c r="H5113" s="832" t="s">
        <v>689</v>
      </c>
      <c r="I5113" s="832" t="s">
        <v>4387</v>
      </c>
      <c r="J5113" s="832" t="s">
        <v>3960</v>
      </c>
      <c r="K5113" s="832" t="s">
        <v>4324</v>
      </c>
      <c r="L5113" s="835">
        <v>0</v>
      </c>
      <c r="M5113" s="835">
        <v>0</v>
      </c>
      <c r="N5113" s="832">
        <v>1</v>
      </c>
      <c r="O5113" s="836">
        <v>0.5</v>
      </c>
      <c r="P5113" s="835"/>
      <c r="Q5113" s="837"/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10</v>
      </c>
      <c r="B5114" s="832" t="s">
        <v>2982</v>
      </c>
      <c r="C5114" s="832" t="s">
        <v>3009</v>
      </c>
      <c r="D5114" s="833" t="s">
        <v>6907</v>
      </c>
      <c r="E5114" s="834" t="s">
        <v>3070</v>
      </c>
      <c r="F5114" s="832" t="s">
        <v>2984</v>
      </c>
      <c r="G5114" s="832" t="s">
        <v>3106</v>
      </c>
      <c r="H5114" s="832" t="s">
        <v>689</v>
      </c>
      <c r="I5114" s="832" t="s">
        <v>2451</v>
      </c>
      <c r="J5114" s="832" t="s">
        <v>1014</v>
      </c>
      <c r="K5114" s="832" t="s">
        <v>3256</v>
      </c>
      <c r="L5114" s="835">
        <v>75.73</v>
      </c>
      <c r="M5114" s="835">
        <v>151.46</v>
      </c>
      <c r="N5114" s="832">
        <v>2</v>
      </c>
      <c r="O5114" s="836">
        <v>2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10</v>
      </c>
      <c r="B5115" s="832" t="s">
        <v>2982</v>
      </c>
      <c r="C5115" s="832" t="s">
        <v>3009</v>
      </c>
      <c r="D5115" s="833" t="s">
        <v>6907</v>
      </c>
      <c r="E5115" s="834" t="s">
        <v>3070</v>
      </c>
      <c r="F5115" s="832" t="s">
        <v>2984</v>
      </c>
      <c r="G5115" s="832" t="s">
        <v>3720</v>
      </c>
      <c r="H5115" s="832" t="s">
        <v>630</v>
      </c>
      <c r="I5115" s="832" t="s">
        <v>3874</v>
      </c>
      <c r="J5115" s="832" t="s">
        <v>3875</v>
      </c>
      <c r="K5115" s="832" t="s">
        <v>3876</v>
      </c>
      <c r="L5115" s="835">
        <v>36.76</v>
      </c>
      <c r="M5115" s="835">
        <v>36.76</v>
      </c>
      <c r="N5115" s="832">
        <v>1</v>
      </c>
      <c r="O5115" s="836">
        <v>1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10</v>
      </c>
      <c r="B5116" s="832" t="s">
        <v>2982</v>
      </c>
      <c r="C5116" s="832" t="s">
        <v>3009</v>
      </c>
      <c r="D5116" s="833" t="s">
        <v>6907</v>
      </c>
      <c r="E5116" s="834" t="s">
        <v>3070</v>
      </c>
      <c r="F5116" s="832" t="s">
        <v>2984</v>
      </c>
      <c r="G5116" s="832" t="s">
        <v>4064</v>
      </c>
      <c r="H5116" s="832" t="s">
        <v>630</v>
      </c>
      <c r="I5116" s="832" t="s">
        <v>4065</v>
      </c>
      <c r="J5116" s="832" t="s">
        <v>4066</v>
      </c>
      <c r="K5116" s="832" t="s">
        <v>4067</v>
      </c>
      <c r="L5116" s="835">
        <v>102.31</v>
      </c>
      <c r="M5116" s="835">
        <v>102.31</v>
      </c>
      <c r="N5116" s="832">
        <v>1</v>
      </c>
      <c r="O5116" s="836">
        <v>1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10</v>
      </c>
      <c r="B5117" s="832" t="s">
        <v>2982</v>
      </c>
      <c r="C5117" s="832" t="s">
        <v>3009</v>
      </c>
      <c r="D5117" s="833" t="s">
        <v>6907</v>
      </c>
      <c r="E5117" s="834" t="s">
        <v>3070</v>
      </c>
      <c r="F5117" s="832" t="s">
        <v>2984</v>
      </c>
      <c r="G5117" s="832" t="s">
        <v>3267</v>
      </c>
      <c r="H5117" s="832" t="s">
        <v>689</v>
      </c>
      <c r="I5117" s="832" t="s">
        <v>4972</v>
      </c>
      <c r="J5117" s="832" t="s">
        <v>1263</v>
      </c>
      <c r="K5117" s="832" t="s">
        <v>4973</v>
      </c>
      <c r="L5117" s="835">
        <v>0</v>
      </c>
      <c r="M5117" s="835">
        <v>0</v>
      </c>
      <c r="N5117" s="832">
        <v>1</v>
      </c>
      <c r="O5117" s="836">
        <v>0.5</v>
      </c>
      <c r="P5117" s="835"/>
      <c r="Q5117" s="837"/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10</v>
      </c>
      <c r="B5118" s="832" t="s">
        <v>2982</v>
      </c>
      <c r="C5118" s="832" t="s">
        <v>3009</v>
      </c>
      <c r="D5118" s="833" t="s">
        <v>6907</v>
      </c>
      <c r="E5118" s="834" t="s">
        <v>3070</v>
      </c>
      <c r="F5118" s="832" t="s">
        <v>2984</v>
      </c>
      <c r="G5118" s="832" t="s">
        <v>3648</v>
      </c>
      <c r="H5118" s="832" t="s">
        <v>630</v>
      </c>
      <c r="I5118" s="832" t="s">
        <v>4788</v>
      </c>
      <c r="J5118" s="832" t="s">
        <v>1380</v>
      </c>
      <c r="K5118" s="832" t="s">
        <v>4789</v>
      </c>
      <c r="L5118" s="835">
        <v>80.760000000000005</v>
      </c>
      <c r="M5118" s="835">
        <v>80.760000000000005</v>
      </c>
      <c r="N5118" s="832">
        <v>1</v>
      </c>
      <c r="O5118" s="836">
        <v>1</v>
      </c>
      <c r="P5118" s="835">
        <v>80.760000000000005</v>
      </c>
      <c r="Q5118" s="837">
        <v>1</v>
      </c>
      <c r="R5118" s="832">
        <v>1</v>
      </c>
      <c r="S5118" s="837">
        <v>1</v>
      </c>
      <c r="T5118" s="836">
        <v>1</v>
      </c>
      <c r="U5118" s="838">
        <v>1</v>
      </c>
    </row>
    <row r="5119" spans="1:21" ht="14.4" customHeight="1" x14ac:dyDescent="0.3">
      <c r="A5119" s="831">
        <v>10</v>
      </c>
      <c r="B5119" s="832" t="s">
        <v>2982</v>
      </c>
      <c r="C5119" s="832" t="s">
        <v>3009</v>
      </c>
      <c r="D5119" s="833" t="s">
        <v>6907</v>
      </c>
      <c r="E5119" s="834" t="s">
        <v>3070</v>
      </c>
      <c r="F5119" s="832" t="s">
        <v>2984</v>
      </c>
      <c r="G5119" s="832" t="s">
        <v>3648</v>
      </c>
      <c r="H5119" s="832" t="s">
        <v>630</v>
      </c>
      <c r="I5119" s="832" t="s">
        <v>3649</v>
      </c>
      <c r="J5119" s="832" t="s">
        <v>1380</v>
      </c>
      <c r="K5119" s="832" t="s">
        <v>3650</v>
      </c>
      <c r="L5119" s="835">
        <v>161.52000000000001</v>
      </c>
      <c r="M5119" s="835">
        <v>323.04000000000002</v>
      </c>
      <c r="N5119" s="832">
        <v>2</v>
      </c>
      <c r="O5119" s="836">
        <v>1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10</v>
      </c>
      <c r="B5120" s="832" t="s">
        <v>2982</v>
      </c>
      <c r="C5120" s="832" t="s">
        <v>3009</v>
      </c>
      <c r="D5120" s="833" t="s">
        <v>6907</v>
      </c>
      <c r="E5120" s="834" t="s">
        <v>3070</v>
      </c>
      <c r="F5120" s="832" t="s">
        <v>2984</v>
      </c>
      <c r="G5120" s="832" t="s">
        <v>3293</v>
      </c>
      <c r="H5120" s="832" t="s">
        <v>630</v>
      </c>
      <c r="I5120" s="832" t="s">
        <v>3294</v>
      </c>
      <c r="J5120" s="832" t="s">
        <v>778</v>
      </c>
      <c r="K5120" s="832" t="s">
        <v>781</v>
      </c>
      <c r="L5120" s="835">
        <v>0</v>
      </c>
      <c r="M5120" s="835">
        <v>0</v>
      </c>
      <c r="N5120" s="832">
        <v>2</v>
      </c>
      <c r="O5120" s="836">
        <v>1.5</v>
      </c>
      <c r="P5120" s="835"/>
      <c r="Q5120" s="837"/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10</v>
      </c>
      <c r="B5121" s="832" t="s">
        <v>2982</v>
      </c>
      <c r="C5121" s="832" t="s">
        <v>3009</v>
      </c>
      <c r="D5121" s="833" t="s">
        <v>6907</v>
      </c>
      <c r="E5121" s="834" t="s">
        <v>3070</v>
      </c>
      <c r="F5121" s="832" t="s">
        <v>2984</v>
      </c>
      <c r="G5121" s="832" t="s">
        <v>3208</v>
      </c>
      <c r="H5121" s="832" t="s">
        <v>630</v>
      </c>
      <c r="I5121" s="832" t="s">
        <v>3812</v>
      </c>
      <c r="J5121" s="832" t="s">
        <v>1595</v>
      </c>
      <c r="K5121" s="832" t="s">
        <v>3813</v>
      </c>
      <c r="L5121" s="835">
        <v>93.98</v>
      </c>
      <c r="M5121" s="835">
        <v>93.98</v>
      </c>
      <c r="N5121" s="832">
        <v>1</v>
      </c>
      <c r="O5121" s="836">
        <v>1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10</v>
      </c>
      <c r="B5122" s="832" t="s">
        <v>2982</v>
      </c>
      <c r="C5122" s="832" t="s">
        <v>3009</v>
      </c>
      <c r="D5122" s="833" t="s">
        <v>6907</v>
      </c>
      <c r="E5122" s="834" t="s">
        <v>3070</v>
      </c>
      <c r="F5122" s="832" t="s">
        <v>2984</v>
      </c>
      <c r="G5122" s="832" t="s">
        <v>3208</v>
      </c>
      <c r="H5122" s="832" t="s">
        <v>630</v>
      </c>
      <c r="I5122" s="832" t="s">
        <v>3209</v>
      </c>
      <c r="J5122" s="832" t="s">
        <v>1597</v>
      </c>
      <c r="K5122" s="832" t="s">
        <v>3210</v>
      </c>
      <c r="L5122" s="835">
        <v>140.96</v>
      </c>
      <c r="M5122" s="835">
        <v>140.96</v>
      </c>
      <c r="N5122" s="832">
        <v>1</v>
      </c>
      <c r="O5122" s="836">
        <v>1</v>
      </c>
      <c r="P5122" s="835">
        <v>140.96</v>
      </c>
      <c r="Q5122" s="837">
        <v>1</v>
      </c>
      <c r="R5122" s="832">
        <v>1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10</v>
      </c>
      <c r="B5123" s="832" t="s">
        <v>2982</v>
      </c>
      <c r="C5123" s="832" t="s">
        <v>3009</v>
      </c>
      <c r="D5123" s="833" t="s">
        <v>6907</v>
      </c>
      <c r="E5123" s="834" t="s">
        <v>3070</v>
      </c>
      <c r="F5123" s="832" t="s">
        <v>2984</v>
      </c>
      <c r="G5123" s="832" t="s">
        <v>3814</v>
      </c>
      <c r="H5123" s="832" t="s">
        <v>630</v>
      </c>
      <c r="I5123" s="832" t="s">
        <v>3815</v>
      </c>
      <c r="J5123" s="832" t="s">
        <v>1174</v>
      </c>
      <c r="K5123" s="832" t="s">
        <v>3816</v>
      </c>
      <c r="L5123" s="835">
        <v>0</v>
      </c>
      <c r="M5123" s="835">
        <v>0</v>
      </c>
      <c r="N5123" s="832">
        <v>2</v>
      </c>
      <c r="O5123" s="836">
        <v>2</v>
      </c>
      <c r="P5123" s="835"/>
      <c r="Q5123" s="837"/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10</v>
      </c>
      <c r="B5124" s="832" t="s">
        <v>2982</v>
      </c>
      <c r="C5124" s="832" t="s">
        <v>3009</v>
      </c>
      <c r="D5124" s="833" t="s">
        <v>6907</v>
      </c>
      <c r="E5124" s="834" t="s">
        <v>3070</v>
      </c>
      <c r="F5124" s="832" t="s">
        <v>2984</v>
      </c>
      <c r="G5124" s="832" t="s">
        <v>3120</v>
      </c>
      <c r="H5124" s="832" t="s">
        <v>630</v>
      </c>
      <c r="I5124" s="832" t="s">
        <v>3211</v>
      </c>
      <c r="J5124" s="832" t="s">
        <v>1034</v>
      </c>
      <c r="K5124" s="832" t="s">
        <v>3212</v>
      </c>
      <c r="L5124" s="835">
        <v>48.09</v>
      </c>
      <c r="M5124" s="835">
        <v>96.18</v>
      </c>
      <c r="N5124" s="832">
        <v>2</v>
      </c>
      <c r="O5124" s="836">
        <v>2</v>
      </c>
      <c r="P5124" s="835">
        <v>48.09</v>
      </c>
      <c r="Q5124" s="837">
        <v>0.5</v>
      </c>
      <c r="R5124" s="832">
        <v>1</v>
      </c>
      <c r="S5124" s="837">
        <v>0.5</v>
      </c>
      <c r="T5124" s="836">
        <v>1</v>
      </c>
      <c r="U5124" s="838">
        <v>0.5</v>
      </c>
    </row>
    <row r="5125" spans="1:21" ht="14.4" customHeight="1" x14ac:dyDescent="0.3">
      <c r="A5125" s="831">
        <v>10</v>
      </c>
      <c r="B5125" s="832" t="s">
        <v>2982</v>
      </c>
      <c r="C5125" s="832" t="s">
        <v>3009</v>
      </c>
      <c r="D5125" s="833" t="s">
        <v>6907</v>
      </c>
      <c r="E5125" s="834" t="s">
        <v>3070</v>
      </c>
      <c r="F5125" s="832" t="s">
        <v>2984</v>
      </c>
      <c r="G5125" s="832" t="s">
        <v>3120</v>
      </c>
      <c r="H5125" s="832" t="s">
        <v>630</v>
      </c>
      <c r="I5125" s="832" t="s">
        <v>3121</v>
      </c>
      <c r="J5125" s="832" t="s">
        <v>1060</v>
      </c>
      <c r="K5125" s="832" t="s">
        <v>3122</v>
      </c>
      <c r="L5125" s="835">
        <v>89.91</v>
      </c>
      <c r="M5125" s="835">
        <v>179.82</v>
      </c>
      <c r="N5125" s="832">
        <v>2</v>
      </c>
      <c r="O5125" s="836">
        <v>2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10</v>
      </c>
      <c r="B5126" s="832" t="s">
        <v>2982</v>
      </c>
      <c r="C5126" s="832" t="s">
        <v>3009</v>
      </c>
      <c r="D5126" s="833" t="s">
        <v>6907</v>
      </c>
      <c r="E5126" s="834" t="s">
        <v>3070</v>
      </c>
      <c r="F5126" s="832" t="s">
        <v>2984</v>
      </c>
      <c r="G5126" s="832" t="s">
        <v>3323</v>
      </c>
      <c r="H5126" s="832" t="s">
        <v>630</v>
      </c>
      <c r="I5126" s="832" t="s">
        <v>3324</v>
      </c>
      <c r="J5126" s="832" t="s">
        <v>702</v>
      </c>
      <c r="K5126" s="832" t="s">
        <v>3325</v>
      </c>
      <c r="L5126" s="835">
        <v>0</v>
      </c>
      <c r="M5126" s="835">
        <v>0</v>
      </c>
      <c r="N5126" s="832">
        <v>3</v>
      </c>
      <c r="O5126" s="836">
        <v>2.5</v>
      </c>
      <c r="P5126" s="835">
        <v>0</v>
      </c>
      <c r="Q5126" s="837"/>
      <c r="R5126" s="832">
        <v>1</v>
      </c>
      <c r="S5126" s="837">
        <v>0.33333333333333331</v>
      </c>
      <c r="T5126" s="836">
        <v>1</v>
      </c>
      <c r="U5126" s="838">
        <v>0.4</v>
      </c>
    </row>
    <row r="5127" spans="1:21" ht="14.4" customHeight="1" x14ac:dyDescent="0.3">
      <c r="A5127" s="831">
        <v>10</v>
      </c>
      <c r="B5127" s="832" t="s">
        <v>2982</v>
      </c>
      <c r="C5127" s="832" t="s">
        <v>3009</v>
      </c>
      <c r="D5127" s="833" t="s">
        <v>6907</v>
      </c>
      <c r="E5127" s="834" t="s">
        <v>3070</v>
      </c>
      <c r="F5127" s="832" t="s">
        <v>2984</v>
      </c>
      <c r="G5127" s="832" t="s">
        <v>4792</v>
      </c>
      <c r="H5127" s="832" t="s">
        <v>630</v>
      </c>
      <c r="I5127" s="832" t="s">
        <v>4959</v>
      </c>
      <c r="J5127" s="832" t="s">
        <v>1036</v>
      </c>
      <c r="K5127" s="832" t="s">
        <v>4960</v>
      </c>
      <c r="L5127" s="835">
        <v>69.59</v>
      </c>
      <c r="M5127" s="835">
        <v>69.59</v>
      </c>
      <c r="N5127" s="832">
        <v>1</v>
      </c>
      <c r="O5127" s="836">
        <v>1</v>
      </c>
      <c r="P5127" s="835">
        <v>69.59</v>
      </c>
      <c r="Q5127" s="837">
        <v>1</v>
      </c>
      <c r="R5127" s="832">
        <v>1</v>
      </c>
      <c r="S5127" s="837">
        <v>1</v>
      </c>
      <c r="T5127" s="836">
        <v>1</v>
      </c>
      <c r="U5127" s="838">
        <v>1</v>
      </c>
    </row>
    <row r="5128" spans="1:21" ht="14.4" customHeight="1" x14ac:dyDescent="0.3">
      <c r="A5128" s="831">
        <v>10</v>
      </c>
      <c r="B5128" s="832" t="s">
        <v>2982</v>
      </c>
      <c r="C5128" s="832" t="s">
        <v>3009</v>
      </c>
      <c r="D5128" s="833" t="s">
        <v>6907</v>
      </c>
      <c r="E5128" s="834" t="s">
        <v>3070</v>
      </c>
      <c r="F5128" s="832" t="s">
        <v>2984</v>
      </c>
      <c r="G5128" s="832" t="s">
        <v>4792</v>
      </c>
      <c r="H5128" s="832" t="s">
        <v>630</v>
      </c>
      <c r="I5128" s="832" t="s">
        <v>4793</v>
      </c>
      <c r="J5128" s="832" t="s">
        <v>1036</v>
      </c>
      <c r="K5128" s="832" t="s">
        <v>4794</v>
      </c>
      <c r="L5128" s="835">
        <v>69.59</v>
      </c>
      <c r="M5128" s="835">
        <v>69.59</v>
      </c>
      <c r="N5128" s="832">
        <v>1</v>
      </c>
      <c r="O5128" s="836">
        <v>1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10</v>
      </c>
      <c r="B5129" s="832" t="s">
        <v>2982</v>
      </c>
      <c r="C5129" s="832" t="s">
        <v>3009</v>
      </c>
      <c r="D5129" s="833" t="s">
        <v>6907</v>
      </c>
      <c r="E5129" s="834" t="s">
        <v>3070</v>
      </c>
      <c r="F5129" s="832" t="s">
        <v>2984</v>
      </c>
      <c r="G5129" s="832" t="s">
        <v>3182</v>
      </c>
      <c r="H5129" s="832" t="s">
        <v>630</v>
      </c>
      <c r="I5129" s="832" t="s">
        <v>4863</v>
      </c>
      <c r="J5129" s="832" t="s">
        <v>706</v>
      </c>
      <c r="K5129" s="832" t="s">
        <v>4864</v>
      </c>
      <c r="L5129" s="835">
        <v>59.53</v>
      </c>
      <c r="M5129" s="835">
        <v>59.53</v>
      </c>
      <c r="N5129" s="832">
        <v>1</v>
      </c>
      <c r="O5129" s="836">
        <v>1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10</v>
      </c>
      <c r="B5130" s="832" t="s">
        <v>2982</v>
      </c>
      <c r="C5130" s="832" t="s">
        <v>3009</v>
      </c>
      <c r="D5130" s="833" t="s">
        <v>6907</v>
      </c>
      <c r="E5130" s="834" t="s">
        <v>3070</v>
      </c>
      <c r="F5130" s="832" t="s">
        <v>2984</v>
      </c>
      <c r="G5130" s="832" t="s">
        <v>3425</v>
      </c>
      <c r="H5130" s="832" t="s">
        <v>630</v>
      </c>
      <c r="I5130" s="832" t="s">
        <v>3431</v>
      </c>
      <c r="J5130" s="832" t="s">
        <v>1070</v>
      </c>
      <c r="K5130" s="832" t="s">
        <v>3432</v>
      </c>
      <c r="L5130" s="835">
        <v>60.28</v>
      </c>
      <c r="M5130" s="835">
        <v>60.28</v>
      </c>
      <c r="N5130" s="832">
        <v>1</v>
      </c>
      <c r="O5130" s="836">
        <v>1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10</v>
      </c>
      <c r="B5131" s="832" t="s">
        <v>2982</v>
      </c>
      <c r="C5131" s="832" t="s">
        <v>3009</v>
      </c>
      <c r="D5131" s="833" t="s">
        <v>6907</v>
      </c>
      <c r="E5131" s="834" t="s">
        <v>3070</v>
      </c>
      <c r="F5131" s="832" t="s">
        <v>2984</v>
      </c>
      <c r="G5131" s="832" t="s">
        <v>3533</v>
      </c>
      <c r="H5131" s="832" t="s">
        <v>630</v>
      </c>
      <c r="I5131" s="832" t="s">
        <v>3534</v>
      </c>
      <c r="J5131" s="832" t="s">
        <v>1072</v>
      </c>
      <c r="K5131" s="832" t="s">
        <v>3535</v>
      </c>
      <c r="L5131" s="835">
        <v>61.97</v>
      </c>
      <c r="M5131" s="835">
        <v>123.94</v>
      </c>
      <c r="N5131" s="832">
        <v>2</v>
      </c>
      <c r="O5131" s="836">
        <v>1.5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10</v>
      </c>
      <c r="B5132" s="832" t="s">
        <v>2982</v>
      </c>
      <c r="C5132" s="832" t="s">
        <v>3009</v>
      </c>
      <c r="D5132" s="833" t="s">
        <v>6907</v>
      </c>
      <c r="E5132" s="834" t="s">
        <v>3070</v>
      </c>
      <c r="F5132" s="832" t="s">
        <v>2984</v>
      </c>
      <c r="G5132" s="832" t="s">
        <v>4441</v>
      </c>
      <c r="H5132" s="832" t="s">
        <v>630</v>
      </c>
      <c r="I5132" s="832" t="s">
        <v>5267</v>
      </c>
      <c r="J5132" s="832" t="s">
        <v>4443</v>
      </c>
      <c r="K5132" s="832" t="s">
        <v>2955</v>
      </c>
      <c r="L5132" s="835">
        <v>1865.81</v>
      </c>
      <c r="M5132" s="835">
        <v>1865.81</v>
      </c>
      <c r="N5132" s="832">
        <v>1</v>
      </c>
      <c r="O5132" s="836">
        <v>1</v>
      </c>
      <c r="P5132" s="835">
        <v>1865.81</v>
      </c>
      <c r="Q5132" s="837">
        <v>1</v>
      </c>
      <c r="R5132" s="832">
        <v>1</v>
      </c>
      <c r="S5132" s="837">
        <v>1</v>
      </c>
      <c r="T5132" s="836">
        <v>1</v>
      </c>
      <c r="U5132" s="838">
        <v>1</v>
      </c>
    </row>
    <row r="5133" spans="1:21" ht="14.4" customHeight="1" x14ac:dyDescent="0.3">
      <c r="A5133" s="831">
        <v>10</v>
      </c>
      <c r="B5133" s="832" t="s">
        <v>2982</v>
      </c>
      <c r="C5133" s="832" t="s">
        <v>3009</v>
      </c>
      <c r="D5133" s="833" t="s">
        <v>6907</v>
      </c>
      <c r="E5133" s="834" t="s">
        <v>3070</v>
      </c>
      <c r="F5133" s="832" t="s">
        <v>2985</v>
      </c>
      <c r="G5133" s="832" t="s">
        <v>3094</v>
      </c>
      <c r="H5133" s="832" t="s">
        <v>630</v>
      </c>
      <c r="I5133" s="832" t="s">
        <v>6397</v>
      </c>
      <c r="J5133" s="832" t="s">
        <v>3040</v>
      </c>
      <c r="K5133" s="832"/>
      <c r="L5133" s="835">
        <v>0</v>
      </c>
      <c r="M5133" s="835">
        <v>0</v>
      </c>
      <c r="N5133" s="832">
        <v>1</v>
      </c>
      <c r="O5133" s="836">
        <v>1</v>
      </c>
      <c r="P5133" s="835"/>
      <c r="Q5133" s="837"/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10</v>
      </c>
      <c r="B5134" s="832" t="s">
        <v>2982</v>
      </c>
      <c r="C5134" s="832" t="s">
        <v>3009</v>
      </c>
      <c r="D5134" s="833" t="s">
        <v>6907</v>
      </c>
      <c r="E5134" s="834" t="s">
        <v>3072</v>
      </c>
      <c r="F5134" s="832" t="s">
        <v>2984</v>
      </c>
      <c r="G5134" s="832" t="s">
        <v>3263</v>
      </c>
      <c r="H5134" s="832" t="s">
        <v>630</v>
      </c>
      <c r="I5134" s="832" t="s">
        <v>4877</v>
      </c>
      <c r="J5134" s="832" t="s">
        <v>2464</v>
      </c>
      <c r="K5134" s="832" t="s">
        <v>4878</v>
      </c>
      <c r="L5134" s="835">
        <v>0</v>
      </c>
      <c r="M5134" s="835">
        <v>0</v>
      </c>
      <c r="N5134" s="832">
        <v>1</v>
      </c>
      <c r="O5134" s="836">
        <v>0.5</v>
      </c>
      <c r="P5134" s="835"/>
      <c r="Q5134" s="837"/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10</v>
      </c>
      <c r="B5135" s="832" t="s">
        <v>2982</v>
      </c>
      <c r="C5135" s="832" t="s">
        <v>3009</v>
      </c>
      <c r="D5135" s="833" t="s">
        <v>6907</v>
      </c>
      <c r="E5135" s="834" t="s">
        <v>3072</v>
      </c>
      <c r="F5135" s="832" t="s">
        <v>2984</v>
      </c>
      <c r="G5135" s="832" t="s">
        <v>3107</v>
      </c>
      <c r="H5135" s="832" t="s">
        <v>630</v>
      </c>
      <c r="I5135" s="832" t="s">
        <v>3286</v>
      </c>
      <c r="J5135" s="832" t="s">
        <v>3287</v>
      </c>
      <c r="K5135" s="832" t="s">
        <v>3288</v>
      </c>
      <c r="L5135" s="835">
        <v>13.83</v>
      </c>
      <c r="M5135" s="835">
        <v>27.66</v>
      </c>
      <c r="N5135" s="832">
        <v>2</v>
      </c>
      <c r="O5135" s="836">
        <v>1.5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10</v>
      </c>
      <c r="B5136" s="832" t="s">
        <v>2982</v>
      </c>
      <c r="C5136" s="832" t="s">
        <v>3009</v>
      </c>
      <c r="D5136" s="833" t="s">
        <v>6907</v>
      </c>
      <c r="E5136" s="834" t="s">
        <v>3072</v>
      </c>
      <c r="F5136" s="832" t="s">
        <v>2984</v>
      </c>
      <c r="G5136" s="832" t="s">
        <v>3648</v>
      </c>
      <c r="H5136" s="832" t="s">
        <v>630</v>
      </c>
      <c r="I5136" s="832" t="s">
        <v>4788</v>
      </c>
      <c r="J5136" s="832" t="s">
        <v>1380</v>
      </c>
      <c r="K5136" s="832" t="s">
        <v>4789</v>
      </c>
      <c r="L5136" s="835">
        <v>80.760000000000005</v>
      </c>
      <c r="M5136" s="835">
        <v>80.760000000000005</v>
      </c>
      <c r="N5136" s="832">
        <v>1</v>
      </c>
      <c r="O5136" s="836">
        <v>1</v>
      </c>
      <c r="P5136" s="835">
        <v>80.760000000000005</v>
      </c>
      <c r="Q5136" s="837">
        <v>1</v>
      </c>
      <c r="R5136" s="832">
        <v>1</v>
      </c>
      <c r="S5136" s="837">
        <v>1</v>
      </c>
      <c r="T5136" s="836">
        <v>1</v>
      </c>
      <c r="U5136" s="838">
        <v>1</v>
      </c>
    </row>
    <row r="5137" spans="1:21" ht="14.4" customHeight="1" x14ac:dyDescent="0.3">
      <c r="A5137" s="831">
        <v>10</v>
      </c>
      <c r="B5137" s="832" t="s">
        <v>2982</v>
      </c>
      <c r="C5137" s="832" t="s">
        <v>3009</v>
      </c>
      <c r="D5137" s="833" t="s">
        <v>6907</v>
      </c>
      <c r="E5137" s="834" t="s">
        <v>3072</v>
      </c>
      <c r="F5137" s="832" t="s">
        <v>2984</v>
      </c>
      <c r="G5137" s="832" t="s">
        <v>3293</v>
      </c>
      <c r="H5137" s="832" t="s">
        <v>630</v>
      </c>
      <c r="I5137" s="832" t="s">
        <v>3294</v>
      </c>
      <c r="J5137" s="832" t="s">
        <v>778</v>
      </c>
      <c r="K5137" s="832" t="s">
        <v>781</v>
      </c>
      <c r="L5137" s="835">
        <v>0</v>
      </c>
      <c r="M5137" s="835">
        <v>0</v>
      </c>
      <c r="N5137" s="832">
        <v>2</v>
      </c>
      <c r="O5137" s="836">
        <v>1.5</v>
      </c>
      <c r="P5137" s="835"/>
      <c r="Q5137" s="837"/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10</v>
      </c>
      <c r="B5138" s="832" t="s">
        <v>2982</v>
      </c>
      <c r="C5138" s="832" t="s">
        <v>3009</v>
      </c>
      <c r="D5138" s="833" t="s">
        <v>6907</v>
      </c>
      <c r="E5138" s="834" t="s">
        <v>3072</v>
      </c>
      <c r="F5138" s="832" t="s">
        <v>2984</v>
      </c>
      <c r="G5138" s="832" t="s">
        <v>3120</v>
      </c>
      <c r="H5138" s="832" t="s">
        <v>630</v>
      </c>
      <c r="I5138" s="832" t="s">
        <v>3121</v>
      </c>
      <c r="J5138" s="832" t="s">
        <v>1060</v>
      </c>
      <c r="K5138" s="832" t="s">
        <v>3122</v>
      </c>
      <c r="L5138" s="835">
        <v>89.91</v>
      </c>
      <c r="M5138" s="835">
        <v>89.91</v>
      </c>
      <c r="N5138" s="832">
        <v>1</v>
      </c>
      <c r="O5138" s="836">
        <v>0.5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10</v>
      </c>
      <c r="B5139" s="832" t="s">
        <v>2982</v>
      </c>
      <c r="C5139" s="832" t="s">
        <v>3009</v>
      </c>
      <c r="D5139" s="833" t="s">
        <v>6907</v>
      </c>
      <c r="E5139" s="834" t="s">
        <v>3072</v>
      </c>
      <c r="F5139" s="832" t="s">
        <v>2984</v>
      </c>
      <c r="G5139" s="832" t="s">
        <v>3887</v>
      </c>
      <c r="H5139" s="832" t="s">
        <v>630</v>
      </c>
      <c r="I5139" s="832" t="s">
        <v>3888</v>
      </c>
      <c r="J5139" s="832" t="s">
        <v>766</v>
      </c>
      <c r="K5139" s="832" t="s">
        <v>3889</v>
      </c>
      <c r="L5139" s="835">
        <v>27.28</v>
      </c>
      <c r="M5139" s="835">
        <v>27.28</v>
      </c>
      <c r="N5139" s="832">
        <v>1</v>
      </c>
      <c r="O5139" s="836">
        <v>0.5</v>
      </c>
      <c r="P5139" s="835">
        <v>27.28</v>
      </c>
      <c r="Q5139" s="837">
        <v>1</v>
      </c>
      <c r="R5139" s="832">
        <v>1</v>
      </c>
      <c r="S5139" s="837">
        <v>1</v>
      </c>
      <c r="T5139" s="836">
        <v>0.5</v>
      </c>
      <c r="U5139" s="838">
        <v>1</v>
      </c>
    </row>
    <row r="5140" spans="1:21" ht="14.4" customHeight="1" x14ac:dyDescent="0.3">
      <c r="A5140" s="831">
        <v>10</v>
      </c>
      <c r="B5140" s="832" t="s">
        <v>2982</v>
      </c>
      <c r="C5140" s="832" t="s">
        <v>3009</v>
      </c>
      <c r="D5140" s="833" t="s">
        <v>6907</v>
      </c>
      <c r="E5140" s="834" t="s">
        <v>3072</v>
      </c>
      <c r="F5140" s="832" t="s">
        <v>2984</v>
      </c>
      <c r="G5140" s="832" t="s">
        <v>3323</v>
      </c>
      <c r="H5140" s="832" t="s">
        <v>630</v>
      </c>
      <c r="I5140" s="832" t="s">
        <v>3324</v>
      </c>
      <c r="J5140" s="832" t="s">
        <v>702</v>
      </c>
      <c r="K5140" s="832" t="s">
        <v>3325</v>
      </c>
      <c r="L5140" s="835">
        <v>0</v>
      </c>
      <c r="M5140" s="835">
        <v>0</v>
      </c>
      <c r="N5140" s="832">
        <v>1</v>
      </c>
      <c r="O5140" s="836">
        <v>0.5</v>
      </c>
      <c r="P5140" s="835"/>
      <c r="Q5140" s="837"/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10</v>
      </c>
      <c r="B5141" s="832" t="s">
        <v>2982</v>
      </c>
      <c r="C5141" s="832" t="s">
        <v>3009</v>
      </c>
      <c r="D5141" s="833" t="s">
        <v>6907</v>
      </c>
      <c r="E5141" s="834" t="s">
        <v>3072</v>
      </c>
      <c r="F5141" s="832" t="s">
        <v>2984</v>
      </c>
      <c r="G5141" s="832" t="s">
        <v>3089</v>
      </c>
      <c r="H5141" s="832" t="s">
        <v>630</v>
      </c>
      <c r="I5141" s="832" t="s">
        <v>3090</v>
      </c>
      <c r="J5141" s="832" t="s">
        <v>1092</v>
      </c>
      <c r="K5141" s="832" t="s">
        <v>3091</v>
      </c>
      <c r="L5141" s="835">
        <v>0</v>
      </c>
      <c r="M5141" s="835">
        <v>0</v>
      </c>
      <c r="N5141" s="832">
        <v>1</v>
      </c>
      <c r="O5141" s="836">
        <v>1</v>
      </c>
      <c r="P5141" s="835"/>
      <c r="Q5141" s="837"/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10</v>
      </c>
      <c r="B5142" s="832" t="s">
        <v>2982</v>
      </c>
      <c r="C5142" s="832" t="s">
        <v>3009</v>
      </c>
      <c r="D5142" s="833" t="s">
        <v>6907</v>
      </c>
      <c r="E5142" s="834" t="s">
        <v>3072</v>
      </c>
      <c r="F5142" s="832" t="s">
        <v>2984</v>
      </c>
      <c r="G5142" s="832" t="s">
        <v>3213</v>
      </c>
      <c r="H5142" s="832" t="s">
        <v>630</v>
      </c>
      <c r="I5142" s="832" t="s">
        <v>3214</v>
      </c>
      <c r="J5142" s="832" t="s">
        <v>883</v>
      </c>
      <c r="K5142" s="832" t="s">
        <v>3215</v>
      </c>
      <c r="L5142" s="835">
        <v>126.59</v>
      </c>
      <c r="M5142" s="835">
        <v>126.59</v>
      </c>
      <c r="N5142" s="832">
        <v>1</v>
      </c>
      <c r="O5142" s="836">
        <v>0.5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" customHeight="1" x14ac:dyDescent="0.3">
      <c r="A5143" s="831">
        <v>10</v>
      </c>
      <c r="B5143" s="832" t="s">
        <v>2982</v>
      </c>
      <c r="C5143" s="832" t="s">
        <v>3009</v>
      </c>
      <c r="D5143" s="833" t="s">
        <v>6907</v>
      </c>
      <c r="E5143" s="834" t="s">
        <v>3072</v>
      </c>
      <c r="F5143" s="832" t="s">
        <v>2984</v>
      </c>
      <c r="G5143" s="832" t="s">
        <v>3383</v>
      </c>
      <c r="H5143" s="832" t="s">
        <v>689</v>
      </c>
      <c r="I5143" s="832" t="s">
        <v>2556</v>
      </c>
      <c r="J5143" s="832" t="s">
        <v>965</v>
      </c>
      <c r="K5143" s="832" t="s">
        <v>1279</v>
      </c>
      <c r="L5143" s="835">
        <v>1614.9</v>
      </c>
      <c r="M5143" s="835">
        <v>4844.7000000000007</v>
      </c>
      <c r="N5143" s="832">
        <v>3</v>
      </c>
      <c r="O5143" s="836">
        <v>1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10</v>
      </c>
      <c r="B5144" s="832" t="s">
        <v>2982</v>
      </c>
      <c r="C5144" s="832" t="s">
        <v>3009</v>
      </c>
      <c r="D5144" s="833" t="s">
        <v>6907</v>
      </c>
      <c r="E5144" s="834" t="s">
        <v>3072</v>
      </c>
      <c r="F5144" s="832" t="s">
        <v>2984</v>
      </c>
      <c r="G5144" s="832" t="s">
        <v>3175</v>
      </c>
      <c r="H5144" s="832" t="s">
        <v>630</v>
      </c>
      <c r="I5144" s="832" t="s">
        <v>3179</v>
      </c>
      <c r="J5144" s="832" t="s">
        <v>3180</v>
      </c>
      <c r="K5144" s="832" t="s">
        <v>3181</v>
      </c>
      <c r="L5144" s="835">
        <v>87.67</v>
      </c>
      <c r="M5144" s="835">
        <v>87.67</v>
      </c>
      <c r="N5144" s="832">
        <v>1</v>
      </c>
      <c r="O5144" s="836">
        <v>0.5</v>
      </c>
      <c r="P5144" s="835">
        <v>87.67</v>
      </c>
      <c r="Q5144" s="837">
        <v>1</v>
      </c>
      <c r="R5144" s="832">
        <v>1</v>
      </c>
      <c r="S5144" s="837">
        <v>1</v>
      </c>
      <c r="T5144" s="836">
        <v>0.5</v>
      </c>
      <c r="U5144" s="838">
        <v>1</v>
      </c>
    </row>
    <row r="5145" spans="1:21" ht="14.4" customHeight="1" x14ac:dyDescent="0.3">
      <c r="A5145" s="831">
        <v>10</v>
      </c>
      <c r="B5145" s="832" t="s">
        <v>2982</v>
      </c>
      <c r="C5145" s="832" t="s">
        <v>3009</v>
      </c>
      <c r="D5145" s="833" t="s">
        <v>6907</v>
      </c>
      <c r="E5145" s="834" t="s">
        <v>3072</v>
      </c>
      <c r="F5145" s="832" t="s">
        <v>2984</v>
      </c>
      <c r="G5145" s="832" t="s">
        <v>3185</v>
      </c>
      <c r="H5145" s="832" t="s">
        <v>689</v>
      </c>
      <c r="I5145" s="832" t="s">
        <v>2525</v>
      </c>
      <c r="J5145" s="832" t="s">
        <v>2273</v>
      </c>
      <c r="K5145" s="832" t="s">
        <v>2526</v>
      </c>
      <c r="L5145" s="835">
        <v>25.5</v>
      </c>
      <c r="M5145" s="835">
        <v>25.5</v>
      </c>
      <c r="N5145" s="832">
        <v>1</v>
      </c>
      <c r="O5145" s="836">
        <v>1</v>
      </c>
      <c r="P5145" s="835">
        <v>25.5</v>
      </c>
      <c r="Q5145" s="837">
        <v>1</v>
      </c>
      <c r="R5145" s="832">
        <v>1</v>
      </c>
      <c r="S5145" s="837">
        <v>1</v>
      </c>
      <c r="T5145" s="836">
        <v>1</v>
      </c>
      <c r="U5145" s="838">
        <v>1</v>
      </c>
    </row>
    <row r="5146" spans="1:21" ht="14.4" customHeight="1" x14ac:dyDescent="0.3">
      <c r="A5146" s="831">
        <v>10</v>
      </c>
      <c r="B5146" s="832" t="s">
        <v>2982</v>
      </c>
      <c r="C5146" s="832" t="s">
        <v>3009</v>
      </c>
      <c r="D5146" s="833" t="s">
        <v>6907</v>
      </c>
      <c r="E5146" s="834" t="s">
        <v>3078</v>
      </c>
      <c r="F5146" s="832" t="s">
        <v>2986</v>
      </c>
      <c r="G5146" s="832" t="s">
        <v>4007</v>
      </c>
      <c r="H5146" s="832" t="s">
        <v>630</v>
      </c>
      <c r="I5146" s="832" t="s">
        <v>4587</v>
      </c>
      <c r="J5146" s="832" t="s">
        <v>4567</v>
      </c>
      <c r="K5146" s="832" t="s">
        <v>4588</v>
      </c>
      <c r="L5146" s="835">
        <v>1201</v>
      </c>
      <c r="M5146" s="835">
        <v>4804</v>
      </c>
      <c r="N5146" s="832">
        <v>4</v>
      </c>
      <c r="O5146" s="836">
        <v>1</v>
      </c>
      <c r="P5146" s="835">
        <v>4804</v>
      </c>
      <c r="Q5146" s="837">
        <v>1</v>
      </c>
      <c r="R5146" s="832">
        <v>4</v>
      </c>
      <c r="S5146" s="837">
        <v>1</v>
      </c>
      <c r="T5146" s="836">
        <v>1</v>
      </c>
      <c r="U5146" s="838">
        <v>1</v>
      </c>
    </row>
    <row r="5147" spans="1:21" ht="14.4" customHeight="1" x14ac:dyDescent="0.3">
      <c r="A5147" s="831">
        <v>10</v>
      </c>
      <c r="B5147" s="832" t="s">
        <v>2982</v>
      </c>
      <c r="C5147" s="832" t="s">
        <v>3009</v>
      </c>
      <c r="D5147" s="833" t="s">
        <v>6907</v>
      </c>
      <c r="E5147" s="834" t="s">
        <v>3087</v>
      </c>
      <c r="F5147" s="832" t="s">
        <v>2984</v>
      </c>
      <c r="G5147" s="832" t="s">
        <v>3208</v>
      </c>
      <c r="H5147" s="832" t="s">
        <v>630</v>
      </c>
      <c r="I5147" s="832" t="s">
        <v>3812</v>
      </c>
      <c r="J5147" s="832" t="s">
        <v>1595</v>
      </c>
      <c r="K5147" s="832" t="s">
        <v>3813</v>
      </c>
      <c r="L5147" s="835">
        <v>93.98</v>
      </c>
      <c r="M5147" s="835">
        <v>93.98</v>
      </c>
      <c r="N5147" s="832">
        <v>1</v>
      </c>
      <c r="O5147" s="836">
        <v>1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10</v>
      </c>
      <c r="B5148" s="832" t="s">
        <v>2982</v>
      </c>
      <c r="C5148" s="832" t="s">
        <v>3009</v>
      </c>
      <c r="D5148" s="833" t="s">
        <v>6907</v>
      </c>
      <c r="E5148" s="834" t="s">
        <v>3087</v>
      </c>
      <c r="F5148" s="832" t="s">
        <v>2984</v>
      </c>
      <c r="G5148" s="832" t="s">
        <v>3208</v>
      </c>
      <c r="H5148" s="832" t="s">
        <v>630</v>
      </c>
      <c r="I5148" s="832" t="s">
        <v>3209</v>
      </c>
      <c r="J5148" s="832" t="s">
        <v>1597</v>
      </c>
      <c r="K5148" s="832" t="s">
        <v>3210</v>
      </c>
      <c r="L5148" s="835">
        <v>140.96</v>
      </c>
      <c r="M5148" s="835">
        <v>140.96</v>
      </c>
      <c r="N5148" s="832">
        <v>1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10</v>
      </c>
      <c r="B5149" s="832" t="s">
        <v>2982</v>
      </c>
      <c r="C5149" s="832" t="s">
        <v>3009</v>
      </c>
      <c r="D5149" s="833" t="s">
        <v>6907</v>
      </c>
      <c r="E5149" s="834" t="s">
        <v>3087</v>
      </c>
      <c r="F5149" s="832" t="s">
        <v>2984</v>
      </c>
      <c r="G5149" s="832" t="s">
        <v>4190</v>
      </c>
      <c r="H5149" s="832" t="s">
        <v>630</v>
      </c>
      <c r="I5149" s="832" t="s">
        <v>6398</v>
      </c>
      <c r="J5149" s="832" t="s">
        <v>814</v>
      </c>
      <c r="K5149" s="832" t="s">
        <v>6399</v>
      </c>
      <c r="L5149" s="835">
        <v>0</v>
      </c>
      <c r="M5149" s="835">
        <v>0</v>
      </c>
      <c r="N5149" s="832">
        <v>1</v>
      </c>
      <c r="O5149" s="836">
        <v>0.5</v>
      </c>
      <c r="P5149" s="835"/>
      <c r="Q5149" s="837"/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10</v>
      </c>
      <c r="B5150" s="832" t="s">
        <v>2982</v>
      </c>
      <c r="C5150" s="832" t="s">
        <v>3009</v>
      </c>
      <c r="D5150" s="833" t="s">
        <v>6907</v>
      </c>
      <c r="E5150" s="834" t="s">
        <v>3087</v>
      </c>
      <c r="F5150" s="832" t="s">
        <v>2984</v>
      </c>
      <c r="G5150" s="832" t="s">
        <v>4190</v>
      </c>
      <c r="H5150" s="832" t="s">
        <v>630</v>
      </c>
      <c r="I5150" s="832" t="s">
        <v>6400</v>
      </c>
      <c r="J5150" s="832" t="s">
        <v>4469</v>
      </c>
      <c r="K5150" s="832" t="s">
        <v>6401</v>
      </c>
      <c r="L5150" s="835">
        <v>0</v>
      </c>
      <c r="M5150" s="835">
        <v>0</v>
      </c>
      <c r="N5150" s="832">
        <v>2</v>
      </c>
      <c r="O5150" s="836">
        <v>0.5</v>
      </c>
      <c r="P5150" s="835"/>
      <c r="Q5150" s="837"/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10</v>
      </c>
      <c r="B5151" s="832" t="s">
        <v>2982</v>
      </c>
      <c r="C5151" s="832" t="s">
        <v>3009</v>
      </c>
      <c r="D5151" s="833" t="s">
        <v>6907</v>
      </c>
      <c r="E5151" s="834" t="s">
        <v>3087</v>
      </c>
      <c r="F5151" s="832" t="s">
        <v>2984</v>
      </c>
      <c r="G5151" s="832" t="s">
        <v>4206</v>
      </c>
      <c r="H5151" s="832" t="s">
        <v>630</v>
      </c>
      <c r="I5151" s="832" t="s">
        <v>6402</v>
      </c>
      <c r="J5151" s="832" t="s">
        <v>6403</v>
      </c>
      <c r="K5151" s="832" t="s">
        <v>6404</v>
      </c>
      <c r="L5151" s="835">
        <v>0</v>
      </c>
      <c r="M5151" s="835">
        <v>0</v>
      </c>
      <c r="N5151" s="832">
        <v>1</v>
      </c>
      <c r="O5151" s="836">
        <v>0.5</v>
      </c>
      <c r="P5151" s="835"/>
      <c r="Q5151" s="837"/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10</v>
      </c>
      <c r="B5152" s="832" t="s">
        <v>2982</v>
      </c>
      <c r="C5152" s="832" t="s">
        <v>3009</v>
      </c>
      <c r="D5152" s="833" t="s">
        <v>6907</v>
      </c>
      <c r="E5152" s="834" t="s">
        <v>3087</v>
      </c>
      <c r="F5152" s="832" t="s">
        <v>2985</v>
      </c>
      <c r="G5152" s="832" t="s">
        <v>3094</v>
      </c>
      <c r="H5152" s="832" t="s">
        <v>630</v>
      </c>
      <c r="I5152" s="832" t="s">
        <v>3469</v>
      </c>
      <c r="J5152" s="832" t="s">
        <v>3040</v>
      </c>
      <c r="K5152" s="832"/>
      <c r="L5152" s="835">
        <v>0</v>
      </c>
      <c r="M5152" s="835">
        <v>0</v>
      </c>
      <c r="N5152" s="832">
        <v>1</v>
      </c>
      <c r="O5152" s="836">
        <v>1</v>
      </c>
      <c r="P5152" s="835"/>
      <c r="Q5152" s="837"/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10</v>
      </c>
      <c r="B5153" s="832" t="s">
        <v>2982</v>
      </c>
      <c r="C5153" s="832" t="s">
        <v>3009</v>
      </c>
      <c r="D5153" s="833" t="s">
        <v>6907</v>
      </c>
      <c r="E5153" s="834" t="s">
        <v>3023</v>
      </c>
      <c r="F5153" s="832" t="s">
        <v>2984</v>
      </c>
      <c r="G5153" s="832" t="s">
        <v>3720</v>
      </c>
      <c r="H5153" s="832" t="s">
        <v>630</v>
      </c>
      <c r="I5153" s="832" t="s">
        <v>3874</v>
      </c>
      <c r="J5153" s="832" t="s">
        <v>3875</v>
      </c>
      <c r="K5153" s="832" t="s">
        <v>3876</v>
      </c>
      <c r="L5153" s="835">
        <v>36.76</v>
      </c>
      <c r="M5153" s="835">
        <v>36.76</v>
      </c>
      <c r="N5153" s="832">
        <v>1</v>
      </c>
      <c r="O5153" s="836">
        <v>1</v>
      </c>
      <c r="P5153" s="835">
        <v>36.76</v>
      </c>
      <c r="Q5153" s="837">
        <v>1</v>
      </c>
      <c r="R5153" s="832">
        <v>1</v>
      </c>
      <c r="S5153" s="837">
        <v>1</v>
      </c>
      <c r="T5153" s="836">
        <v>1</v>
      </c>
      <c r="U5153" s="838">
        <v>1</v>
      </c>
    </row>
    <row r="5154" spans="1:21" ht="14.4" customHeight="1" x14ac:dyDescent="0.3">
      <c r="A5154" s="831">
        <v>10</v>
      </c>
      <c r="B5154" s="832" t="s">
        <v>2982</v>
      </c>
      <c r="C5154" s="832" t="s">
        <v>3009</v>
      </c>
      <c r="D5154" s="833" t="s">
        <v>6907</v>
      </c>
      <c r="E5154" s="834" t="s">
        <v>3042</v>
      </c>
      <c r="F5154" s="832" t="s">
        <v>2984</v>
      </c>
      <c r="G5154" s="832" t="s">
        <v>5111</v>
      </c>
      <c r="H5154" s="832" t="s">
        <v>630</v>
      </c>
      <c r="I5154" s="832" t="s">
        <v>5112</v>
      </c>
      <c r="J5154" s="832" t="s">
        <v>1208</v>
      </c>
      <c r="K5154" s="832" t="s">
        <v>5113</v>
      </c>
      <c r="L5154" s="835">
        <v>0</v>
      </c>
      <c r="M5154" s="835">
        <v>0</v>
      </c>
      <c r="N5154" s="832">
        <v>1</v>
      </c>
      <c r="O5154" s="836">
        <v>1</v>
      </c>
      <c r="P5154" s="835">
        <v>0</v>
      </c>
      <c r="Q5154" s="837"/>
      <c r="R5154" s="832">
        <v>1</v>
      </c>
      <c r="S5154" s="837">
        <v>1</v>
      </c>
      <c r="T5154" s="836">
        <v>1</v>
      </c>
      <c r="U5154" s="838">
        <v>1</v>
      </c>
    </row>
    <row r="5155" spans="1:21" ht="14.4" customHeight="1" x14ac:dyDescent="0.3">
      <c r="A5155" s="831">
        <v>10</v>
      </c>
      <c r="B5155" s="832" t="s">
        <v>2982</v>
      </c>
      <c r="C5155" s="832" t="s">
        <v>3009</v>
      </c>
      <c r="D5155" s="833" t="s">
        <v>6907</v>
      </c>
      <c r="E5155" s="834" t="s">
        <v>3042</v>
      </c>
      <c r="F5155" s="832" t="s">
        <v>2984</v>
      </c>
      <c r="G5155" s="832" t="s">
        <v>3106</v>
      </c>
      <c r="H5155" s="832" t="s">
        <v>689</v>
      </c>
      <c r="I5155" s="832" t="s">
        <v>2588</v>
      </c>
      <c r="J5155" s="832" t="s">
        <v>1288</v>
      </c>
      <c r="K5155" s="832" t="s">
        <v>2589</v>
      </c>
      <c r="L5155" s="835">
        <v>154.36000000000001</v>
      </c>
      <c r="M5155" s="835">
        <v>154.36000000000001</v>
      </c>
      <c r="N5155" s="832">
        <v>1</v>
      </c>
      <c r="O5155" s="836">
        <v>1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10</v>
      </c>
      <c r="B5156" s="832" t="s">
        <v>2982</v>
      </c>
      <c r="C5156" s="832" t="s">
        <v>3009</v>
      </c>
      <c r="D5156" s="833" t="s">
        <v>6907</v>
      </c>
      <c r="E5156" s="834" t="s">
        <v>3042</v>
      </c>
      <c r="F5156" s="832" t="s">
        <v>2984</v>
      </c>
      <c r="G5156" s="832" t="s">
        <v>3106</v>
      </c>
      <c r="H5156" s="832" t="s">
        <v>689</v>
      </c>
      <c r="I5156" s="832" t="s">
        <v>2451</v>
      </c>
      <c r="J5156" s="832" t="s">
        <v>1014</v>
      </c>
      <c r="K5156" s="832" t="s">
        <v>3256</v>
      </c>
      <c r="L5156" s="835">
        <v>75.73</v>
      </c>
      <c r="M5156" s="835">
        <v>75.73</v>
      </c>
      <c r="N5156" s="832">
        <v>1</v>
      </c>
      <c r="O5156" s="836">
        <v>1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10</v>
      </c>
      <c r="B5157" s="832" t="s">
        <v>2982</v>
      </c>
      <c r="C5157" s="832" t="s">
        <v>3009</v>
      </c>
      <c r="D5157" s="833" t="s">
        <v>6907</v>
      </c>
      <c r="E5157" s="834" t="s">
        <v>3042</v>
      </c>
      <c r="F5157" s="832" t="s">
        <v>2984</v>
      </c>
      <c r="G5157" s="832" t="s">
        <v>3720</v>
      </c>
      <c r="H5157" s="832" t="s">
        <v>630</v>
      </c>
      <c r="I5157" s="832" t="s">
        <v>3721</v>
      </c>
      <c r="J5157" s="832" t="s">
        <v>1674</v>
      </c>
      <c r="K5157" s="832" t="s">
        <v>3722</v>
      </c>
      <c r="L5157" s="835">
        <v>25.06</v>
      </c>
      <c r="M5157" s="835">
        <v>125.29999999999998</v>
      </c>
      <c r="N5157" s="832">
        <v>5</v>
      </c>
      <c r="O5157" s="836">
        <v>3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10</v>
      </c>
      <c r="B5158" s="832" t="s">
        <v>2982</v>
      </c>
      <c r="C5158" s="832" t="s">
        <v>3009</v>
      </c>
      <c r="D5158" s="833" t="s">
        <v>6907</v>
      </c>
      <c r="E5158" s="834" t="s">
        <v>3042</v>
      </c>
      <c r="F5158" s="832" t="s">
        <v>2984</v>
      </c>
      <c r="G5158" s="832" t="s">
        <v>3107</v>
      </c>
      <c r="H5158" s="832" t="s">
        <v>689</v>
      </c>
      <c r="I5158" s="832" t="s">
        <v>3284</v>
      </c>
      <c r="J5158" s="832" t="s">
        <v>3109</v>
      </c>
      <c r="K5158" s="832" t="s">
        <v>3285</v>
      </c>
      <c r="L5158" s="835">
        <v>69.16</v>
      </c>
      <c r="M5158" s="835">
        <v>69.16</v>
      </c>
      <c r="N5158" s="832">
        <v>1</v>
      </c>
      <c r="O5158" s="836">
        <v>1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10</v>
      </c>
      <c r="B5159" s="832" t="s">
        <v>2982</v>
      </c>
      <c r="C5159" s="832" t="s">
        <v>3009</v>
      </c>
      <c r="D5159" s="833" t="s">
        <v>6907</v>
      </c>
      <c r="E5159" s="834" t="s">
        <v>3042</v>
      </c>
      <c r="F5159" s="832" t="s">
        <v>2984</v>
      </c>
      <c r="G5159" s="832" t="s">
        <v>3107</v>
      </c>
      <c r="H5159" s="832" t="s">
        <v>630</v>
      </c>
      <c r="I5159" s="832" t="s">
        <v>3286</v>
      </c>
      <c r="J5159" s="832" t="s">
        <v>3287</v>
      </c>
      <c r="K5159" s="832" t="s">
        <v>3288</v>
      </c>
      <c r="L5159" s="835">
        <v>13.83</v>
      </c>
      <c r="M5159" s="835">
        <v>13.83</v>
      </c>
      <c r="N5159" s="832">
        <v>1</v>
      </c>
      <c r="O5159" s="836">
        <v>1</v>
      </c>
      <c r="P5159" s="835"/>
      <c r="Q5159" s="837">
        <v>0</v>
      </c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10</v>
      </c>
      <c r="B5160" s="832" t="s">
        <v>2982</v>
      </c>
      <c r="C5160" s="832" t="s">
        <v>3009</v>
      </c>
      <c r="D5160" s="833" t="s">
        <v>6907</v>
      </c>
      <c r="E5160" s="834" t="s">
        <v>3042</v>
      </c>
      <c r="F5160" s="832" t="s">
        <v>2984</v>
      </c>
      <c r="G5160" s="832" t="s">
        <v>3120</v>
      </c>
      <c r="H5160" s="832" t="s">
        <v>630</v>
      </c>
      <c r="I5160" s="832" t="s">
        <v>3211</v>
      </c>
      <c r="J5160" s="832" t="s">
        <v>1034</v>
      </c>
      <c r="K5160" s="832" t="s">
        <v>3212</v>
      </c>
      <c r="L5160" s="835">
        <v>48.09</v>
      </c>
      <c r="M5160" s="835">
        <v>48.09</v>
      </c>
      <c r="N5160" s="832">
        <v>1</v>
      </c>
      <c r="O5160" s="836">
        <v>0.5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10</v>
      </c>
      <c r="B5161" s="832" t="s">
        <v>2982</v>
      </c>
      <c r="C5161" s="832" t="s">
        <v>3009</v>
      </c>
      <c r="D5161" s="833" t="s">
        <v>6907</v>
      </c>
      <c r="E5161" s="834" t="s">
        <v>3042</v>
      </c>
      <c r="F5161" s="832" t="s">
        <v>2984</v>
      </c>
      <c r="G5161" s="832" t="s">
        <v>3120</v>
      </c>
      <c r="H5161" s="832" t="s">
        <v>630</v>
      </c>
      <c r="I5161" s="832" t="s">
        <v>3121</v>
      </c>
      <c r="J5161" s="832" t="s">
        <v>1060</v>
      </c>
      <c r="K5161" s="832" t="s">
        <v>3122</v>
      </c>
      <c r="L5161" s="835">
        <v>89.91</v>
      </c>
      <c r="M5161" s="835">
        <v>269.73</v>
      </c>
      <c r="N5161" s="832">
        <v>3</v>
      </c>
      <c r="O5161" s="836">
        <v>2.5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10</v>
      </c>
      <c r="B5162" s="832" t="s">
        <v>2982</v>
      </c>
      <c r="C5162" s="832" t="s">
        <v>3009</v>
      </c>
      <c r="D5162" s="833" t="s">
        <v>6907</v>
      </c>
      <c r="E5162" s="834" t="s">
        <v>3042</v>
      </c>
      <c r="F5162" s="832" t="s">
        <v>2984</v>
      </c>
      <c r="G5162" s="832" t="s">
        <v>3887</v>
      </c>
      <c r="H5162" s="832" t="s">
        <v>630</v>
      </c>
      <c r="I5162" s="832" t="s">
        <v>3888</v>
      </c>
      <c r="J5162" s="832" t="s">
        <v>766</v>
      </c>
      <c r="K5162" s="832" t="s">
        <v>3889</v>
      </c>
      <c r="L5162" s="835">
        <v>27.28</v>
      </c>
      <c r="M5162" s="835">
        <v>27.28</v>
      </c>
      <c r="N5162" s="832">
        <v>1</v>
      </c>
      <c r="O5162" s="836">
        <v>0.5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10</v>
      </c>
      <c r="B5163" s="832" t="s">
        <v>2982</v>
      </c>
      <c r="C5163" s="832" t="s">
        <v>3009</v>
      </c>
      <c r="D5163" s="833" t="s">
        <v>6907</v>
      </c>
      <c r="E5163" s="834" t="s">
        <v>3042</v>
      </c>
      <c r="F5163" s="832" t="s">
        <v>2984</v>
      </c>
      <c r="G5163" s="832" t="s">
        <v>3123</v>
      </c>
      <c r="H5163" s="832" t="s">
        <v>630</v>
      </c>
      <c r="I5163" s="832" t="s">
        <v>3735</v>
      </c>
      <c r="J5163" s="832" t="s">
        <v>1046</v>
      </c>
      <c r="K5163" s="832" t="s">
        <v>3736</v>
      </c>
      <c r="L5163" s="835">
        <v>23.27</v>
      </c>
      <c r="M5163" s="835">
        <v>69.81</v>
      </c>
      <c r="N5163" s="832">
        <v>3</v>
      </c>
      <c r="O5163" s="836">
        <v>2.5</v>
      </c>
      <c r="P5163" s="835">
        <v>46.54</v>
      </c>
      <c r="Q5163" s="837">
        <v>0.66666666666666663</v>
      </c>
      <c r="R5163" s="832">
        <v>2</v>
      </c>
      <c r="S5163" s="837">
        <v>0.66666666666666663</v>
      </c>
      <c r="T5163" s="836">
        <v>1.5</v>
      </c>
      <c r="U5163" s="838">
        <v>0.6</v>
      </c>
    </row>
    <row r="5164" spans="1:21" ht="14.4" customHeight="1" x14ac:dyDescent="0.3">
      <c r="A5164" s="831">
        <v>10</v>
      </c>
      <c r="B5164" s="832" t="s">
        <v>2982</v>
      </c>
      <c r="C5164" s="832" t="s">
        <v>3009</v>
      </c>
      <c r="D5164" s="833" t="s">
        <v>6907</v>
      </c>
      <c r="E5164" s="834" t="s">
        <v>3042</v>
      </c>
      <c r="F5164" s="832" t="s">
        <v>2984</v>
      </c>
      <c r="G5164" s="832" t="s">
        <v>3123</v>
      </c>
      <c r="H5164" s="832" t="s">
        <v>630</v>
      </c>
      <c r="I5164" s="832" t="s">
        <v>4108</v>
      </c>
      <c r="J5164" s="832" t="s">
        <v>1046</v>
      </c>
      <c r="K5164" s="832" t="s">
        <v>3736</v>
      </c>
      <c r="L5164" s="835">
        <v>23.27</v>
      </c>
      <c r="M5164" s="835">
        <v>23.27</v>
      </c>
      <c r="N5164" s="832">
        <v>1</v>
      </c>
      <c r="O5164" s="836">
        <v>0.5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" customHeight="1" x14ac:dyDescent="0.3">
      <c r="A5165" s="831">
        <v>10</v>
      </c>
      <c r="B5165" s="832" t="s">
        <v>2982</v>
      </c>
      <c r="C5165" s="832" t="s">
        <v>3009</v>
      </c>
      <c r="D5165" s="833" t="s">
        <v>6907</v>
      </c>
      <c r="E5165" s="834" t="s">
        <v>3042</v>
      </c>
      <c r="F5165" s="832" t="s">
        <v>2984</v>
      </c>
      <c r="G5165" s="832" t="s">
        <v>3123</v>
      </c>
      <c r="H5165" s="832" t="s">
        <v>630</v>
      </c>
      <c r="I5165" s="832" t="s">
        <v>3822</v>
      </c>
      <c r="J5165" s="832" t="s">
        <v>1046</v>
      </c>
      <c r="K5165" s="832" t="s">
        <v>1047</v>
      </c>
      <c r="L5165" s="835">
        <v>38.81</v>
      </c>
      <c r="M5165" s="835">
        <v>38.81</v>
      </c>
      <c r="N5165" s="832">
        <v>1</v>
      </c>
      <c r="O5165" s="836">
        <v>1</v>
      </c>
      <c r="P5165" s="835">
        <v>38.81</v>
      </c>
      <c r="Q5165" s="837">
        <v>1</v>
      </c>
      <c r="R5165" s="832">
        <v>1</v>
      </c>
      <c r="S5165" s="837">
        <v>1</v>
      </c>
      <c r="T5165" s="836">
        <v>1</v>
      </c>
      <c r="U5165" s="838">
        <v>1</v>
      </c>
    </row>
    <row r="5166" spans="1:21" ht="14.4" customHeight="1" x14ac:dyDescent="0.3">
      <c r="A5166" s="831">
        <v>10</v>
      </c>
      <c r="B5166" s="832" t="s">
        <v>2982</v>
      </c>
      <c r="C5166" s="832" t="s">
        <v>3009</v>
      </c>
      <c r="D5166" s="833" t="s">
        <v>6907</v>
      </c>
      <c r="E5166" s="834" t="s">
        <v>3042</v>
      </c>
      <c r="F5166" s="832" t="s">
        <v>2984</v>
      </c>
      <c r="G5166" s="832" t="s">
        <v>3897</v>
      </c>
      <c r="H5166" s="832" t="s">
        <v>630</v>
      </c>
      <c r="I5166" s="832" t="s">
        <v>3898</v>
      </c>
      <c r="J5166" s="832" t="s">
        <v>3899</v>
      </c>
      <c r="K5166" s="832" t="s">
        <v>3900</v>
      </c>
      <c r="L5166" s="835">
        <v>0</v>
      </c>
      <c r="M5166" s="835">
        <v>0</v>
      </c>
      <c r="N5166" s="832">
        <v>3</v>
      </c>
      <c r="O5166" s="836">
        <v>2</v>
      </c>
      <c r="P5166" s="835">
        <v>0</v>
      </c>
      <c r="Q5166" s="837"/>
      <c r="R5166" s="832">
        <v>1</v>
      </c>
      <c r="S5166" s="837">
        <v>0.33333333333333331</v>
      </c>
      <c r="T5166" s="836">
        <v>0.5</v>
      </c>
      <c r="U5166" s="838">
        <v>0.25</v>
      </c>
    </row>
    <row r="5167" spans="1:21" ht="14.4" customHeight="1" x14ac:dyDescent="0.3">
      <c r="A5167" s="831">
        <v>10</v>
      </c>
      <c r="B5167" s="832" t="s">
        <v>2982</v>
      </c>
      <c r="C5167" s="832" t="s">
        <v>3009</v>
      </c>
      <c r="D5167" s="833" t="s">
        <v>6907</v>
      </c>
      <c r="E5167" s="834" t="s">
        <v>3042</v>
      </c>
      <c r="F5167" s="832" t="s">
        <v>2984</v>
      </c>
      <c r="G5167" s="832" t="s">
        <v>3349</v>
      </c>
      <c r="H5167" s="832" t="s">
        <v>630</v>
      </c>
      <c r="I5167" s="832" t="s">
        <v>3906</v>
      </c>
      <c r="J5167" s="832" t="s">
        <v>790</v>
      </c>
      <c r="K5167" s="832" t="s">
        <v>791</v>
      </c>
      <c r="L5167" s="835">
        <v>0</v>
      </c>
      <c r="M5167" s="835">
        <v>0</v>
      </c>
      <c r="N5167" s="832">
        <v>4</v>
      </c>
      <c r="O5167" s="836">
        <v>2</v>
      </c>
      <c r="P5167" s="835"/>
      <c r="Q5167" s="837"/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10</v>
      </c>
      <c r="B5168" s="832" t="s">
        <v>2982</v>
      </c>
      <c r="C5168" s="832" t="s">
        <v>3009</v>
      </c>
      <c r="D5168" s="833" t="s">
        <v>6907</v>
      </c>
      <c r="E5168" s="834" t="s">
        <v>3042</v>
      </c>
      <c r="F5168" s="832" t="s">
        <v>2984</v>
      </c>
      <c r="G5168" s="832" t="s">
        <v>3712</v>
      </c>
      <c r="H5168" s="832" t="s">
        <v>630</v>
      </c>
      <c r="I5168" s="832" t="s">
        <v>3713</v>
      </c>
      <c r="J5168" s="832" t="s">
        <v>945</v>
      </c>
      <c r="K5168" s="832" t="s">
        <v>3714</v>
      </c>
      <c r="L5168" s="835">
        <v>90.95</v>
      </c>
      <c r="M5168" s="835">
        <v>90.95</v>
      </c>
      <c r="N5168" s="832">
        <v>1</v>
      </c>
      <c r="O5168" s="836">
        <v>1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10</v>
      </c>
      <c r="B5169" s="832" t="s">
        <v>2982</v>
      </c>
      <c r="C5169" s="832" t="s">
        <v>3009</v>
      </c>
      <c r="D5169" s="833" t="s">
        <v>6907</v>
      </c>
      <c r="E5169" s="834" t="s">
        <v>3042</v>
      </c>
      <c r="F5169" s="832" t="s">
        <v>2984</v>
      </c>
      <c r="G5169" s="832" t="s">
        <v>3175</v>
      </c>
      <c r="H5169" s="832" t="s">
        <v>630</v>
      </c>
      <c r="I5169" s="832" t="s">
        <v>4034</v>
      </c>
      <c r="J5169" s="832" t="s">
        <v>4035</v>
      </c>
      <c r="K5169" s="832" t="s">
        <v>4036</v>
      </c>
      <c r="L5169" s="835">
        <v>218.41</v>
      </c>
      <c r="M5169" s="835">
        <v>218.41</v>
      </c>
      <c r="N5169" s="832">
        <v>1</v>
      </c>
      <c r="O5169" s="836">
        <v>0.5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10</v>
      </c>
      <c r="B5170" s="832" t="s">
        <v>2982</v>
      </c>
      <c r="C5170" s="832" t="s">
        <v>3009</v>
      </c>
      <c r="D5170" s="833" t="s">
        <v>6907</v>
      </c>
      <c r="E5170" s="834" t="s">
        <v>3042</v>
      </c>
      <c r="F5170" s="832" t="s">
        <v>2984</v>
      </c>
      <c r="G5170" s="832" t="s">
        <v>3425</v>
      </c>
      <c r="H5170" s="832" t="s">
        <v>630</v>
      </c>
      <c r="I5170" s="832" t="s">
        <v>3431</v>
      </c>
      <c r="J5170" s="832" t="s">
        <v>1070</v>
      </c>
      <c r="K5170" s="832" t="s">
        <v>3432</v>
      </c>
      <c r="L5170" s="835">
        <v>60.28</v>
      </c>
      <c r="M5170" s="835">
        <v>180.84</v>
      </c>
      <c r="N5170" s="832">
        <v>3</v>
      </c>
      <c r="O5170" s="836">
        <v>2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10</v>
      </c>
      <c r="B5171" s="832" t="s">
        <v>2982</v>
      </c>
      <c r="C5171" s="832" t="s">
        <v>3009</v>
      </c>
      <c r="D5171" s="833" t="s">
        <v>6907</v>
      </c>
      <c r="E5171" s="834" t="s">
        <v>3042</v>
      </c>
      <c r="F5171" s="832" t="s">
        <v>2984</v>
      </c>
      <c r="G5171" s="832" t="s">
        <v>3425</v>
      </c>
      <c r="H5171" s="832" t="s">
        <v>630</v>
      </c>
      <c r="I5171" s="832" t="s">
        <v>3513</v>
      </c>
      <c r="J5171" s="832" t="s">
        <v>743</v>
      </c>
      <c r="K5171" s="832" t="s">
        <v>3514</v>
      </c>
      <c r="L5171" s="835">
        <v>59.56</v>
      </c>
      <c r="M5171" s="835">
        <v>59.56</v>
      </c>
      <c r="N5171" s="832">
        <v>1</v>
      </c>
      <c r="O5171" s="836">
        <v>1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10</v>
      </c>
      <c r="B5172" s="832" t="s">
        <v>2982</v>
      </c>
      <c r="C5172" s="832" t="s">
        <v>3009</v>
      </c>
      <c r="D5172" s="833" t="s">
        <v>6907</v>
      </c>
      <c r="E5172" s="834" t="s">
        <v>3042</v>
      </c>
      <c r="F5172" s="832" t="s">
        <v>2985</v>
      </c>
      <c r="G5172" s="832" t="s">
        <v>3094</v>
      </c>
      <c r="H5172" s="832" t="s">
        <v>630</v>
      </c>
      <c r="I5172" s="832" t="s">
        <v>5099</v>
      </c>
      <c r="J5172" s="832" t="s">
        <v>3040</v>
      </c>
      <c r="K5172" s="832"/>
      <c r="L5172" s="835">
        <v>0</v>
      </c>
      <c r="M5172" s="835">
        <v>0</v>
      </c>
      <c r="N5172" s="832">
        <v>1</v>
      </c>
      <c r="O5172" s="836">
        <v>1</v>
      </c>
      <c r="P5172" s="835"/>
      <c r="Q5172" s="837"/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10</v>
      </c>
      <c r="B5173" s="832" t="s">
        <v>2982</v>
      </c>
      <c r="C5173" s="832" t="s">
        <v>3009</v>
      </c>
      <c r="D5173" s="833" t="s">
        <v>6907</v>
      </c>
      <c r="E5173" s="834" t="s">
        <v>3088</v>
      </c>
      <c r="F5173" s="832" t="s">
        <v>2984</v>
      </c>
      <c r="G5173" s="832" t="s">
        <v>3106</v>
      </c>
      <c r="H5173" s="832" t="s">
        <v>689</v>
      </c>
      <c r="I5173" s="832" t="s">
        <v>2451</v>
      </c>
      <c r="J5173" s="832" t="s">
        <v>1014</v>
      </c>
      <c r="K5173" s="832" t="s">
        <v>3256</v>
      </c>
      <c r="L5173" s="835">
        <v>75.73</v>
      </c>
      <c r="M5173" s="835">
        <v>75.73</v>
      </c>
      <c r="N5173" s="832">
        <v>1</v>
      </c>
      <c r="O5173" s="836">
        <v>1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10</v>
      </c>
      <c r="B5174" s="832" t="s">
        <v>2982</v>
      </c>
      <c r="C5174" s="832" t="s">
        <v>3009</v>
      </c>
      <c r="D5174" s="833" t="s">
        <v>6907</v>
      </c>
      <c r="E5174" s="834" t="s">
        <v>3088</v>
      </c>
      <c r="F5174" s="832" t="s">
        <v>2984</v>
      </c>
      <c r="G5174" s="832" t="s">
        <v>3887</v>
      </c>
      <c r="H5174" s="832" t="s">
        <v>630</v>
      </c>
      <c r="I5174" s="832" t="s">
        <v>3888</v>
      </c>
      <c r="J5174" s="832" t="s">
        <v>766</v>
      </c>
      <c r="K5174" s="832" t="s">
        <v>3889</v>
      </c>
      <c r="L5174" s="835">
        <v>27.28</v>
      </c>
      <c r="M5174" s="835">
        <v>27.28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10</v>
      </c>
      <c r="B5175" s="832" t="s">
        <v>2982</v>
      </c>
      <c r="C5175" s="832" t="s">
        <v>3009</v>
      </c>
      <c r="D5175" s="833" t="s">
        <v>6907</v>
      </c>
      <c r="E5175" s="834" t="s">
        <v>3088</v>
      </c>
      <c r="F5175" s="832" t="s">
        <v>2984</v>
      </c>
      <c r="G5175" s="832" t="s">
        <v>3425</v>
      </c>
      <c r="H5175" s="832" t="s">
        <v>630</v>
      </c>
      <c r="I5175" s="832" t="s">
        <v>3426</v>
      </c>
      <c r="J5175" s="832" t="s">
        <v>743</v>
      </c>
      <c r="K5175" s="832" t="s">
        <v>3427</v>
      </c>
      <c r="L5175" s="835">
        <v>42.54</v>
      </c>
      <c r="M5175" s="835">
        <v>42.54</v>
      </c>
      <c r="N5175" s="832">
        <v>1</v>
      </c>
      <c r="O5175" s="836">
        <v>1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10</v>
      </c>
      <c r="B5176" s="832" t="s">
        <v>2982</v>
      </c>
      <c r="C5176" s="832" t="s">
        <v>3009</v>
      </c>
      <c r="D5176" s="833" t="s">
        <v>6907</v>
      </c>
      <c r="E5176" s="834" t="s">
        <v>3056</v>
      </c>
      <c r="F5176" s="832" t="s">
        <v>2984</v>
      </c>
      <c r="G5176" s="832" t="s">
        <v>3716</v>
      </c>
      <c r="H5176" s="832" t="s">
        <v>630</v>
      </c>
      <c r="I5176" s="832" t="s">
        <v>6405</v>
      </c>
      <c r="J5176" s="832" t="s">
        <v>6406</v>
      </c>
      <c r="K5176" s="832" t="s">
        <v>6407</v>
      </c>
      <c r="L5176" s="835">
        <v>0</v>
      </c>
      <c r="M5176" s="835">
        <v>0</v>
      </c>
      <c r="N5176" s="832">
        <v>1</v>
      </c>
      <c r="O5176" s="836">
        <v>0.5</v>
      </c>
      <c r="P5176" s="835"/>
      <c r="Q5176" s="837"/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10</v>
      </c>
      <c r="B5177" s="832" t="s">
        <v>2982</v>
      </c>
      <c r="C5177" s="832" t="s">
        <v>3009</v>
      </c>
      <c r="D5177" s="833" t="s">
        <v>6907</v>
      </c>
      <c r="E5177" s="834" t="s">
        <v>3056</v>
      </c>
      <c r="F5177" s="832" t="s">
        <v>2984</v>
      </c>
      <c r="G5177" s="832" t="s">
        <v>3106</v>
      </c>
      <c r="H5177" s="832" t="s">
        <v>689</v>
      </c>
      <c r="I5177" s="832" t="s">
        <v>2451</v>
      </c>
      <c r="J5177" s="832" t="s">
        <v>1014</v>
      </c>
      <c r="K5177" s="832" t="s">
        <v>3256</v>
      </c>
      <c r="L5177" s="835">
        <v>75.73</v>
      </c>
      <c r="M5177" s="835">
        <v>454.38</v>
      </c>
      <c r="N5177" s="832">
        <v>6</v>
      </c>
      <c r="O5177" s="836">
        <v>4.5</v>
      </c>
      <c r="P5177" s="835">
        <v>151.46</v>
      </c>
      <c r="Q5177" s="837">
        <v>0.33333333333333337</v>
      </c>
      <c r="R5177" s="832">
        <v>2</v>
      </c>
      <c r="S5177" s="837">
        <v>0.33333333333333331</v>
      </c>
      <c r="T5177" s="836">
        <v>2</v>
      </c>
      <c r="U5177" s="838">
        <v>0.44444444444444442</v>
      </c>
    </row>
    <row r="5178" spans="1:21" ht="14.4" customHeight="1" x14ac:dyDescent="0.3">
      <c r="A5178" s="831">
        <v>10</v>
      </c>
      <c r="B5178" s="832" t="s">
        <v>2982</v>
      </c>
      <c r="C5178" s="832" t="s">
        <v>3009</v>
      </c>
      <c r="D5178" s="833" t="s">
        <v>6907</v>
      </c>
      <c r="E5178" s="834" t="s">
        <v>3056</v>
      </c>
      <c r="F5178" s="832" t="s">
        <v>2984</v>
      </c>
      <c r="G5178" s="832" t="s">
        <v>3106</v>
      </c>
      <c r="H5178" s="832" t="s">
        <v>689</v>
      </c>
      <c r="I5178" s="832" t="s">
        <v>2586</v>
      </c>
      <c r="J5178" s="832" t="s">
        <v>1288</v>
      </c>
      <c r="K5178" s="832" t="s">
        <v>2587</v>
      </c>
      <c r="L5178" s="835">
        <v>225.06</v>
      </c>
      <c r="M5178" s="835">
        <v>225.06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10</v>
      </c>
      <c r="B5179" s="832" t="s">
        <v>2982</v>
      </c>
      <c r="C5179" s="832" t="s">
        <v>3009</v>
      </c>
      <c r="D5179" s="833" t="s">
        <v>6907</v>
      </c>
      <c r="E5179" s="834" t="s">
        <v>3056</v>
      </c>
      <c r="F5179" s="832" t="s">
        <v>2984</v>
      </c>
      <c r="G5179" s="832" t="s">
        <v>3263</v>
      </c>
      <c r="H5179" s="832" t="s">
        <v>630</v>
      </c>
      <c r="I5179" s="832" t="s">
        <v>2466</v>
      </c>
      <c r="J5179" s="832" t="s">
        <v>2464</v>
      </c>
      <c r="K5179" s="832" t="s">
        <v>2462</v>
      </c>
      <c r="L5179" s="835">
        <v>170.52</v>
      </c>
      <c r="M5179" s="835">
        <v>341.04</v>
      </c>
      <c r="N5179" s="832">
        <v>2</v>
      </c>
      <c r="O5179" s="836">
        <v>1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10</v>
      </c>
      <c r="B5180" s="832" t="s">
        <v>2982</v>
      </c>
      <c r="C5180" s="832" t="s">
        <v>3009</v>
      </c>
      <c r="D5180" s="833" t="s">
        <v>6907</v>
      </c>
      <c r="E5180" s="834" t="s">
        <v>3056</v>
      </c>
      <c r="F5180" s="832" t="s">
        <v>2984</v>
      </c>
      <c r="G5180" s="832" t="s">
        <v>3263</v>
      </c>
      <c r="H5180" s="832" t="s">
        <v>630</v>
      </c>
      <c r="I5180" s="832" t="s">
        <v>4304</v>
      </c>
      <c r="J5180" s="832" t="s">
        <v>2464</v>
      </c>
      <c r="K5180" s="832" t="s">
        <v>3330</v>
      </c>
      <c r="L5180" s="835">
        <v>238.72</v>
      </c>
      <c r="M5180" s="835">
        <v>238.72</v>
      </c>
      <c r="N5180" s="832">
        <v>1</v>
      </c>
      <c r="O5180" s="836">
        <v>1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10</v>
      </c>
      <c r="B5181" s="832" t="s">
        <v>2982</v>
      </c>
      <c r="C5181" s="832" t="s">
        <v>3009</v>
      </c>
      <c r="D5181" s="833" t="s">
        <v>6907</v>
      </c>
      <c r="E5181" s="834" t="s">
        <v>3056</v>
      </c>
      <c r="F5181" s="832" t="s">
        <v>2984</v>
      </c>
      <c r="G5181" s="832" t="s">
        <v>6408</v>
      </c>
      <c r="H5181" s="832" t="s">
        <v>630</v>
      </c>
      <c r="I5181" s="832" t="s">
        <v>6409</v>
      </c>
      <c r="J5181" s="832" t="s">
        <v>1383</v>
      </c>
      <c r="K5181" s="832" t="s">
        <v>6410</v>
      </c>
      <c r="L5181" s="835">
        <v>0</v>
      </c>
      <c r="M5181" s="835">
        <v>0</v>
      </c>
      <c r="N5181" s="832">
        <v>1</v>
      </c>
      <c r="O5181" s="836">
        <v>0.5</v>
      </c>
      <c r="P5181" s="835"/>
      <c r="Q5181" s="837"/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10</v>
      </c>
      <c r="B5182" s="832" t="s">
        <v>2982</v>
      </c>
      <c r="C5182" s="832" t="s">
        <v>3009</v>
      </c>
      <c r="D5182" s="833" t="s">
        <v>6907</v>
      </c>
      <c r="E5182" s="834" t="s">
        <v>3056</v>
      </c>
      <c r="F5182" s="832" t="s">
        <v>2984</v>
      </c>
      <c r="G5182" s="832" t="s">
        <v>3208</v>
      </c>
      <c r="H5182" s="832" t="s">
        <v>630</v>
      </c>
      <c r="I5182" s="832" t="s">
        <v>4085</v>
      </c>
      <c r="J5182" s="832" t="s">
        <v>4086</v>
      </c>
      <c r="K5182" s="832" t="s">
        <v>4087</v>
      </c>
      <c r="L5182" s="835">
        <v>79.33</v>
      </c>
      <c r="M5182" s="835">
        <v>79.33</v>
      </c>
      <c r="N5182" s="832">
        <v>1</v>
      </c>
      <c r="O5182" s="836">
        <v>1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10</v>
      </c>
      <c r="B5183" s="832" t="s">
        <v>2982</v>
      </c>
      <c r="C5183" s="832" t="s">
        <v>3009</v>
      </c>
      <c r="D5183" s="833" t="s">
        <v>6907</v>
      </c>
      <c r="E5183" s="834" t="s">
        <v>3056</v>
      </c>
      <c r="F5183" s="832" t="s">
        <v>2984</v>
      </c>
      <c r="G5183" s="832" t="s">
        <v>3320</v>
      </c>
      <c r="H5183" s="832" t="s">
        <v>630</v>
      </c>
      <c r="I5183" s="832" t="s">
        <v>3817</v>
      </c>
      <c r="J5183" s="832" t="s">
        <v>2217</v>
      </c>
      <c r="K5183" s="832" t="s">
        <v>3322</v>
      </c>
      <c r="L5183" s="835">
        <v>107.27</v>
      </c>
      <c r="M5183" s="835">
        <v>107.27</v>
      </c>
      <c r="N5183" s="832">
        <v>1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10</v>
      </c>
      <c r="B5184" s="832" t="s">
        <v>2982</v>
      </c>
      <c r="C5184" s="832" t="s">
        <v>3009</v>
      </c>
      <c r="D5184" s="833" t="s">
        <v>6907</v>
      </c>
      <c r="E5184" s="834" t="s">
        <v>3056</v>
      </c>
      <c r="F5184" s="832" t="s">
        <v>2984</v>
      </c>
      <c r="G5184" s="832" t="s">
        <v>3120</v>
      </c>
      <c r="H5184" s="832" t="s">
        <v>630</v>
      </c>
      <c r="I5184" s="832" t="s">
        <v>3121</v>
      </c>
      <c r="J5184" s="832" t="s">
        <v>1060</v>
      </c>
      <c r="K5184" s="832" t="s">
        <v>3122</v>
      </c>
      <c r="L5184" s="835">
        <v>89.91</v>
      </c>
      <c r="M5184" s="835">
        <v>89.91</v>
      </c>
      <c r="N5184" s="832">
        <v>1</v>
      </c>
      <c r="O5184" s="836">
        <v>0.5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10</v>
      </c>
      <c r="B5185" s="832" t="s">
        <v>2982</v>
      </c>
      <c r="C5185" s="832" t="s">
        <v>3009</v>
      </c>
      <c r="D5185" s="833" t="s">
        <v>6907</v>
      </c>
      <c r="E5185" s="834" t="s">
        <v>3056</v>
      </c>
      <c r="F5185" s="832" t="s">
        <v>2984</v>
      </c>
      <c r="G5185" s="832" t="s">
        <v>3887</v>
      </c>
      <c r="H5185" s="832" t="s">
        <v>630</v>
      </c>
      <c r="I5185" s="832" t="s">
        <v>3888</v>
      </c>
      <c r="J5185" s="832" t="s">
        <v>766</v>
      </c>
      <c r="K5185" s="832" t="s">
        <v>3889</v>
      </c>
      <c r="L5185" s="835">
        <v>27.28</v>
      </c>
      <c r="M5185" s="835">
        <v>27.28</v>
      </c>
      <c r="N5185" s="832">
        <v>1</v>
      </c>
      <c r="O5185" s="836">
        <v>1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10</v>
      </c>
      <c r="B5186" s="832" t="s">
        <v>2982</v>
      </c>
      <c r="C5186" s="832" t="s">
        <v>3009</v>
      </c>
      <c r="D5186" s="833" t="s">
        <v>6907</v>
      </c>
      <c r="E5186" s="834" t="s">
        <v>3056</v>
      </c>
      <c r="F5186" s="832" t="s">
        <v>2984</v>
      </c>
      <c r="G5186" s="832" t="s">
        <v>3123</v>
      </c>
      <c r="H5186" s="832" t="s">
        <v>630</v>
      </c>
      <c r="I5186" s="832" t="s">
        <v>3735</v>
      </c>
      <c r="J5186" s="832" t="s">
        <v>1046</v>
      </c>
      <c r="K5186" s="832" t="s">
        <v>3736</v>
      </c>
      <c r="L5186" s="835">
        <v>23.27</v>
      </c>
      <c r="M5186" s="835">
        <v>23.27</v>
      </c>
      <c r="N5186" s="832">
        <v>1</v>
      </c>
      <c r="O5186" s="836">
        <v>0.5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10</v>
      </c>
      <c r="B5187" s="832" t="s">
        <v>2982</v>
      </c>
      <c r="C5187" s="832" t="s">
        <v>3009</v>
      </c>
      <c r="D5187" s="833" t="s">
        <v>6907</v>
      </c>
      <c r="E5187" s="834" t="s">
        <v>3056</v>
      </c>
      <c r="F5187" s="832" t="s">
        <v>2984</v>
      </c>
      <c r="G5187" s="832" t="s">
        <v>3748</v>
      </c>
      <c r="H5187" s="832" t="s">
        <v>630</v>
      </c>
      <c r="I5187" s="832" t="s">
        <v>4341</v>
      </c>
      <c r="J5187" s="832" t="s">
        <v>3750</v>
      </c>
      <c r="K5187" s="832" t="s">
        <v>4342</v>
      </c>
      <c r="L5187" s="835">
        <v>38.5</v>
      </c>
      <c r="M5187" s="835">
        <v>38.5</v>
      </c>
      <c r="N5187" s="832">
        <v>1</v>
      </c>
      <c r="O5187" s="836">
        <v>1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10</v>
      </c>
      <c r="B5188" s="832" t="s">
        <v>2982</v>
      </c>
      <c r="C5188" s="832" t="s">
        <v>3009</v>
      </c>
      <c r="D5188" s="833" t="s">
        <v>6907</v>
      </c>
      <c r="E5188" s="834" t="s">
        <v>3056</v>
      </c>
      <c r="F5188" s="832" t="s">
        <v>2984</v>
      </c>
      <c r="G5188" s="832" t="s">
        <v>3126</v>
      </c>
      <c r="H5188" s="832" t="s">
        <v>630</v>
      </c>
      <c r="I5188" s="832" t="s">
        <v>3127</v>
      </c>
      <c r="J5188" s="832" t="s">
        <v>1056</v>
      </c>
      <c r="K5188" s="832" t="s">
        <v>3128</v>
      </c>
      <c r="L5188" s="835">
        <v>61.97</v>
      </c>
      <c r="M5188" s="835">
        <v>61.97</v>
      </c>
      <c r="N5188" s="832">
        <v>1</v>
      </c>
      <c r="O5188" s="836">
        <v>1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10</v>
      </c>
      <c r="B5189" s="832" t="s">
        <v>2982</v>
      </c>
      <c r="C5189" s="832" t="s">
        <v>3009</v>
      </c>
      <c r="D5189" s="833" t="s">
        <v>6907</v>
      </c>
      <c r="E5189" s="834" t="s">
        <v>3056</v>
      </c>
      <c r="F5189" s="832" t="s">
        <v>2984</v>
      </c>
      <c r="G5189" s="832" t="s">
        <v>3213</v>
      </c>
      <c r="H5189" s="832" t="s">
        <v>630</v>
      </c>
      <c r="I5189" s="832" t="s">
        <v>3214</v>
      </c>
      <c r="J5189" s="832" t="s">
        <v>883</v>
      </c>
      <c r="K5189" s="832" t="s">
        <v>3215</v>
      </c>
      <c r="L5189" s="835">
        <v>126.59</v>
      </c>
      <c r="M5189" s="835">
        <v>126.59</v>
      </c>
      <c r="N5189" s="832">
        <v>1</v>
      </c>
      <c r="O5189" s="836">
        <v>1</v>
      </c>
      <c r="P5189" s="835">
        <v>126.59</v>
      </c>
      <c r="Q5189" s="837">
        <v>1</v>
      </c>
      <c r="R5189" s="832">
        <v>1</v>
      </c>
      <c r="S5189" s="837">
        <v>1</v>
      </c>
      <c r="T5189" s="836">
        <v>1</v>
      </c>
      <c r="U5189" s="838">
        <v>1</v>
      </c>
    </row>
    <row r="5190" spans="1:21" ht="14.4" customHeight="1" x14ac:dyDescent="0.3">
      <c r="A5190" s="831">
        <v>10</v>
      </c>
      <c r="B5190" s="832" t="s">
        <v>2982</v>
      </c>
      <c r="C5190" s="832" t="s">
        <v>3009</v>
      </c>
      <c r="D5190" s="833" t="s">
        <v>6907</v>
      </c>
      <c r="E5190" s="834" t="s">
        <v>3056</v>
      </c>
      <c r="F5190" s="832" t="s">
        <v>2984</v>
      </c>
      <c r="G5190" s="832" t="s">
        <v>3497</v>
      </c>
      <c r="H5190" s="832" t="s">
        <v>630</v>
      </c>
      <c r="I5190" s="832" t="s">
        <v>3498</v>
      </c>
      <c r="J5190" s="832" t="s">
        <v>3499</v>
      </c>
      <c r="K5190" s="832" t="s">
        <v>3500</v>
      </c>
      <c r="L5190" s="835">
        <v>0</v>
      </c>
      <c r="M5190" s="835">
        <v>0</v>
      </c>
      <c r="N5190" s="832">
        <v>1</v>
      </c>
      <c r="O5190" s="836">
        <v>0.5</v>
      </c>
      <c r="P5190" s="835">
        <v>0</v>
      </c>
      <c r="Q5190" s="837"/>
      <c r="R5190" s="832">
        <v>1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10</v>
      </c>
      <c r="B5191" s="832" t="s">
        <v>2982</v>
      </c>
      <c r="C5191" s="832" t="s">
        <v>3009</v>
      </c>
      <c r="D5191" s="833" t="s">
        <v>6907</v>
      </c>
      <c r="E5191" s="834" t="s">
        <v>3056</v>
      </c>
      <c r="F5191" s="832" t="s">
        <v>2984</v>
      </c>
      <c r="G5191" s="832" t="s">
        <v>4471</v>
      </c>
      <c r="H5191" s="832" t="s">
        <v>630</v>
      </c>
      <c r="I5191" s="832" t="s">
        <v>5987</v>
      </c>
      <c r="J5191" s="832" t="s">
        <v>4473</v>
      </c>
      <c r="K5191" s="832" t="s">
        <v>5988</v>
      </c>
      <c r="L5191" s="835">
        <v>141.62</v>
      </c>
      <c r="M5191" s="835">
        <v>141.62</v>
      </c>
      <c r="N5191" s="832">
        <v>1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10</v>
      </c>
      <c r="B5192" s="832" t="s">
        <v>2982</v>
      </c>
      <c r="C5192" s="832" t="s">
        <v>3009</v>
      </c>
      <c r="D5192" s="833" t="s">
        <v>6907</v>
      </c>
      <c r="E5192" s="834" t="s">
        <v>3056</v>
      </c>
      <c r="F5192" s="832" t="s">
        <v>2984</v>
      </c>
      <c r="G5192" s="832" t="s">
        <v>4203</v>
      </c>
      <c r="H5192" s="832" t="s">
        <v>630</v>
      </c>
      <c r="I5192" s="832" t="s">
        <v>6411</v>
      </c>
      <c r="J5192" s="832" t="s">
        <v>1213</v>
      </c>
      <c r="K5192" s="832" t="s">
        <v>6412</v>
      </c>
      <c r="L5192" s="835">
        <v>0</v>
      </c>
      <c r="M5192" s="835">
        <v>0</v>
      </c>
      <c r="N5192" s="832">
        <v>1</v>
      </c>
      <c r="O5192" s="836">
        <v>0.5</v>
      </c>
      <c r="P5192" s="835"/>
      <c r="Q5192" s="837"/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10</v>
      </c>
      <c r="B5193" s="832" t="s">
        <v>2982</v>
      </c>
      <c r="C5193" s="832" t="s">
        <v>3009</v>
      </c>
      <c r="D5193" s="833" t="s">
        <v>6907</v>
      </c>
      <c r="E5193" s="834" t="s">
        <v>3056</v>
      </c>
      <c r="F5193" s="832" t="s">
        <v>2984</v>
      </c>
      <c r="G5193" s="832" t="s">
        <v>3380</v>
      </c>
      <c r="H5193" s="832" t="s">
        <v>630</v>
      </c>
      <c r="I5193" s="832" t="s">
        <v>4141</v>
      </c>
      <c r="J5193" s="832" t="s">
        <v>708</v>
      </c>
      <c r="K5193" s="832" t="s">
        <v>3382</v>
      </c>
      <c r="L5193" s="835">
        <v>108.44</v>
      </c>
      <c r="M5193" s="835">
        <v>108.44</v>
      </c>
      <c r="N5193" s="832">
        <v>1</v>
      </c>
      <c r="O5193" s="836">
        <v>1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10</v>
      </c>
      <c r="B5194" s="832" t="s">
        <v>2982</v>
      </c>
      <c r="C5194" s="832" t="s">
        <v>3009</v>
      </c>
      <c r="D5194" s="833" t="s">
        <v>6907</v>
      </c>
      <c r="E5194" s="834" t="s">
        <v>3056</v>
      </c>
      <c r="F5194" s="832" t="s">
        <v>2984</v>
      </c>
      <c r="G5194" s="832" t="s">
        <v>3943</v>
      </c>
      <c r="H5194" s="832" t="s">
        <v>630</v>
      </c>
      <c r="I5194" s="832" t="s">
        <v>3946</v>
      </c>
      <c r="J5194" s="832" t="s">
        <v>901</v>
      </c>
      <c r="K5194" s="832" t="s">
        <v>3945</v>
      </c>
      <c r="L5194" s="835">
        <v>54.55</v>
      </c>
      <c r="M5194" s="835">
        <v>54.55</v>
      </c>
      <c r="N5194" s="832">
        <v>1</v>
      </c>
      <c r="O5194" s="836">
        <v>0.5</v>
      </c>
      <c r="P5194" s="835">
        <v>54.55</v>
      </c>
      <c r="Q5194" s="837">
        <v>1</v>
      </c>
      <c r="R5194" s="832">
        <v>1</v>
      </c>
      <c r="S5194" s="837">
        <v>1</v>
      </c>
      <c r="T5194" s="836">
        <v>0.5</v>
      </c>
      <c r="U5194" s="838">
        <v>1</v>
      </c>
    </row>
    <row r="5195" spans="1:21" ht="14.4" customHeight="1" x14ac:dyDescent="0.3">
      <c r="A5195" s="831">
        <v>10</v>
      </c>
      <c r="B5195" s="832" t="s">
        <v>2982</v>
      </c>
      <c r="C5195" s="832" t="s">
        <v>3009</v>
      </c>
      <c r="D5195" s="833" t="s">
        <v>6907</v>
      </c>
      <c r="E5195" s="834" t="s">
        <v>3056</v>
      </c>
      <c r="F5195" s="832" t="s">
        <v>2984</v>
      </c>
      <c r="G5195" s="832" t="s">
        <v>3185</v>
      </c>
      <c r="H5195" s="832" t="s">
        <v>689</v>
      </c>
      <c r="I5195" s="832" t="s">
        <v>2938</v>
      </c>
      <c r="J5195" s="832" t="s">
        <v>2273</v>
      </c>
      <c r="K5195" s="832" t="s">
        <v>2939</v>
      </c>
      <c r="L5195" s="835">
        <v>26.3</v>
      </c>
      <c r="M5195" s="835">
        <v>26.3</v>
      </c>
      <c r="N5195" s="832">
        <v>1</v>
      </c>
      <c r="O5195" s="836">
        <v>0.5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10</v>
      </c>
      <c r="B5196" s="832" t="s">
        <v>2982</v>
      </c>
      <c r="C5196" s="832" t="s">
        <v>3009</v>
      </c>
      <c r="D5196" s="833" t="s">
        <v>6907</v>
      </c>
      <c r="E5196" s="834" t="s">
        <v>3056</v>
      </c>
      <c r="F5196" s="832" t="s">
        <v>2984</v>
      </c>
      <c r="G5196" s="832" t="s">
        <v>3185</v>
      </c>
      <c r="H5196" s="832" t="s">
        <v>689</v>
      </c>
      <c r="I5196" s="832" t="s">
        <v>2523</v>
      </c>
      <c r="J5196" s="832" t="s">
        <v>941</v>
      </c>
      <c r="K5196" s="832" t="s">
        <v>2524</v>
      </c>
      <c r="L5196" s="835">
        <v>63.75</v>
      </c>
      <c r="M5196" s="835">
        <v>63.75</v>
      </c>
      <c r="N5196" s="832">
        <v>1</v>
      </c>
      <c r="O5196" s="836">
        <v>1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10</v>
      </c>
      <c r="B5197" s="832" t="s">
        <v>2982</v>
      </c>
      <c r="C5197" s="832" t="s">
        <v>3009</v>
      </c>
      <c r="D5197" s="833" t="s">
        <v>6907</v>
      </c>
      <c r="E5197" s="834" t="s">
        <v>3056</v>
      </c>
      <c r="F5197" s="832" t="s">
        <v>2984</v>
      </c>
      <c r="G5197" s="832" t="s">
        <v>3185</v>
      </c>
      <c r="H5197" s="832" t="s">
        <v>630</v>
      </c>
      <c r="I5197" s="832" t="s">
        <v>4780</v>
      </c>
      <c r="J5197" s="832" t="s">
        <v>2273</v>
      </c>
      <c r="K5197" s="832" t="s">
        <v>4781</v>
      </c>
      <c r="L5197" s="835">
        <v>30.5</v>
      </c>
      <c r="M5197" s="835">
        <v>30.5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10</v>
      </c>
      <c r="B5198" s="832" t="s">
        <v>2982</v>
      </c>
      <c r="C5198" s="832" t="s">
        <v>3009</v>
      </c>
      <c r="D5198" s="833" t="s">
        <v>6907</v>
      </c>
      <c r="E5198" s="834" t="s">
        <v>3056</v>
      </c>
      <c r="F5198" s="832" t="s">
        <v>2984</v>
      </c>
      <c r="G5198" s="832" t="s">
        <v>3425</v>
      </c>
      <c r="H5198" s="832" t="s">
        <v>630</v>
      </c>
      <c r="I5198" s="832" t="s">
        <v>3430</v>
      </c>
      <c r="J5198" s="832" t="s">
        <v>1070</v>
      </c>
      <c r="K5198" s="832" t="s">
        <v>3427</v>
      </c>
      <c r="L5198" s="835">
        <v>42.54</v>
      </c>
      <c r="M5198" s="835">
        <v>42.54</v>
      </c>
      <c r="N5198" s="832">
        <v>1</v>
      </c>
      <c r="O5198" s="836">
        <v>1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10</v>
      </c>
      <c r="B5199" s="832" t="s">
        <v>2982</v>
      </c>
      <c r="C5199" s="832" t="s">
        <v>3009</v>
      </c>
      <c r="D5199" s="833" t="s">
        <v>6907</v>
      </c>
      <c r="E5199" s="834" t="s">
        <v>3056</v>
      </c>
      <c r="F5199" s="832" t="s">
        <v>2984</v>
      </c>
      <c r="G5199" s="832" t="s">
        <v>3425</v>
      </c>
      <c r="H5199" s="832" t="s">
        <v>630</v>
      </c>
      <c r="I5199" s="832" t="s">
        <v>6106</v>
      </c>
      <c r="J5199" s="832" t="s">
        <v>2075</v>
      </c>
      <c r="K5199" s="832" t="s">
        <v>6107</v>
      </c>
      <c r="L5199" s="835">
        <v>66.88</v>
      </c>
      <c r="M5199" s="835">
        <v>133.76</v>
      </c>
      <c r="N5199" s="832">
        <v>2</v>
      </c>
      <c r="O5199" s="836">
        <v>2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10</v>
      </c>
      <c r="B5200" s="832" t="s">
        <v>2982</v>
      </c>
      <c r="C5200" s="832" t="s">
        <v>3009</v>
      </c>
      <c r="D5200" s="833" t="s">
        <v>6907</v>
      </c>
      <c r="E5200" s="834" t="s">
        <v>3056</v>
      </c>
      <c r="F5200" s="832" t="s">
        <v>2984</v>
      </c>
      <c r="G5200" s="832" t="s">
        <v>4265</v>
      </c>
      <c r="H5200" s="832" t="s">
        <v>630</v>
      </c>
      <c r="I5200" s="832" t="s">
        <v>4266</v>
      </c>
      <c r="J5200" s="832" t="s">
        <v>1399</v>
      </c>
      <c r="K5200" s="832" t="s">
        <v>4267</v>
      </c>
      <c r="L5200" s="835">
        <v>79.069999999999993</v>
      </c>
      <c r="M5200" s="835">
        <v>79.069999999999993</v>
      </c>
      <c r="N5200" s="832">
        <v>1</v>
      </c>
      <c r="O5200" s="836">
        <v>0.5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10</v>
      </c>
      <c r="B5201" s="832" t="s">
        <v>2982</v>
      </c>
      <c r="C5201" s="832" t="s">
        <v>3009</v>
      </c>
      <c r="D5201" s="833" t="s">
        <v>6907</v>
      </c>
      <c r="E5201" s="834" t="s">
        <v>3061</v>
      </c>
      <c r="F5201" s="832" t="s">
        <v>2984</v>
      </c>
      <c r="G5201" s="832" t="s">
        <v>3106</v>
      </c>
      <c r="H5201" s="832" t="s">
        <v>689</v>
      </c>
      <c r="I5201" s="832" t="s">
        <v>2586</v>
      </c>
      <c r="J5201" s="832" t="s">
        <v>1288</v>
      </c>
      <c r="K5201" s="832" t="s">
        <v>2587</v>
      </c>
      <c r="L5201" s="835">
        <v>225.06</v>
      </c>
      <c r="M5201" s="835">
        <v>225.06</v>
      </c>
      <c r="N5201" s="832">
        <v>1</v>
      </c>
      <c r="O5201" s="836">
        <v>1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10</v>
      </c>
      <c r="B5202" s="832" t="s">
        <v>2982</v>
      </c>
      <c r="C5202" s="832" t="s">
        <v>3009</v>
      </c>
      <c r="D5202" s="833" t="s">
        <v>6907</v>
      </c>
      <c r="E5202" s="834" t="s">
        <v>3061</v>
      </c>
      <c r="F5202" s="832" t="s">
        <v>2984</v>
      </c>
      <c r="G5202" s="832" t="s">
        <v>3720</v>
      </c>
      <c r="H5202" s="832" t="s">
        <v>630</v>
      </c>
      <c r="I5202" s="832" t="s">
        <v>3874</v>
      </c>
      <c r="J5202" s="832" t="s">
        <v>3875</v>
      </c>
      <c r="K5202" s="832" t="s">
        <v>3876</v>
      </c>
      <c r="L5202" s="835">
        <v>36.76</v>
      </c>
      <c r="M5202" s="835">
        <v>36.76</v>
      </c>
      <c r="N5202" s="832">
        <v>1</v>
      </c>
      <c r="O5202" s="836">
        <v>1</v>
      </c>
      <c r="P5202" s="835">
        <v>36.76</v>
      </c>
      <c r="Q5202" s="837">
        <v>1</v>
      </c>
      <c r="R5202" s="832">
        <v>1</v>
      </c>
      <c r="S5202" s="837">
        <v>1</v>
      </c>
      <c r="T5202" s="836">
        <v>1</v>
      </c>
      <c r="U5202" s="838">
        <v>1</v>
      </c>
    </row>
    <row r="5203" spans="1:21" ht="14.4" customHeight="1" x14ac:dyDescent="0.3">
      <c r="A5203" s="831">
        <v>10</v>
      </c>
      <c r="B5203" s="832" t="s">
        <v>2982</v>
      </c>
      <c r="C5203" s="832" t="s">
        <v>3009</v>
      </c>
      <c r="D5203" s="833" t="s">
        <v>6907</v>
      </c>
      <c r="E5203" s="834" t="s">
        <v>3061</v>
      </c>
      <c r="F5203" s="832" t="s">
        <v>2984</v>
      </c>
      <c r="G5203" s="832" t="s">
        <v>3263</v>
      </c>
      <c r="H5203" s="832" t="s">
        <v>630</v>
      </c>
      <c r="I5203" s="832" t="s">
        <v>3264</v>
      </c>
      <c r="J5203" s="832" t="s">
        <v>2464</v>
      </c>
      <c r="K5203" s="832" t="s">
        <v>3265</v>
      </c>
      <c r="L5203" s="835">
        <v>42.63</v>
      </c>
      <c r="M5203" s="835">
        <v>85.26</v>
      </c>
      <c r="N5203" s="832">
        <v>2</v>
      </c>
      <c r="O5203" s="836">
        <v>1</v>
      </c>
      <c r="P5203" s="835">
        <v>85.26</v>
      </c>
      <c r="Q5203" s="837">
        <v>1</v>
      </c>
      <c r="R5203" s="832">
        <v>2</v>
      </c>
      <c r="S5203" s="837">
        <v>1</v>
      </c>
      <c r="T5203" s="836">
        <v>1</v>
      </c>
      <c r="U5203" s="838">
        <v>1</v>
      </c>
    </row>
    <row r="5204" spans="1:21" ht="14.4" customHeight="1" x14ac:dyDescent="0.3">
      <c r="A5204" s="831">
        <v>10</v>
      </c>
      <c r="B5204" s="832" t="s">
        <v>2982</v>
      </c>
      <c r="C5204" s="832" t="s">
        <v>3009</v>
      </c>
      <c r="D5204" s="833" t="s">
        <v>6907</v>
      </c>
      <c r="E5204" s="834" t="s">
        <v>3061</v>
      </c>
      <c r="F5204" s="832" t="s">
        <v>2984</v>
      </c>
      <c r="G5204" s="832" t="s">
        <v>3887</v>
      </c>
      <c r="H5204" s="832" t="s">
        <v>630</v>
      </c>
      <c r="I5204" s="832" t="s">
        <v>3888</v>
      </c>
      <c r="J5204" s="832" t="s">
        <v>766</v>
      </c>
      <c r="K5204" s="832" t="s">
        <v>3889</v>
      </c>
      <c r="L5204" s="835">
        <v>27.28</v>
      </c>
      <c r="M5204" s="835">
        <v>27.28</v>
      </c>
      <c r="N5204" s="832">
        <v>1</v>
      </c>
      <c r="O5204" s="836">
        <v>1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10</v>
      </c>
      <c r="B5205" s="832" t="s">
        <v>2982</v>
      </c>
      <c r="C5205" s="832" t="s">
        <v>3009</v>
      </c>
      <c r="D5205" s="833" t="s">
        <v>6907</v>
      </c>
      <c r="E5205" s="834" t="s">
        <v>3061</v>
      </c>
      <c r="F5205" s="832" t="s">
        <v>2984</v>
      </c>
      <c r="G5205" s="832" t="s">
        <v>3897</v>
      </c>
      <c r="H5205" s="832" t="s">
        <v>630</v>
      </c>
      <c r="I5205" s="832" t="s">
        <v>3898</v>
      </c>
      <c r="J5205" s="832" t="s">
        <v>3899</v>
      </c>
      <c r="K5205" s="832" t="s">
        <v>3900</v>
      </c>
      <c r="L5205" s="835">
        <v>0</v>
      </c>
      <c r="M5205" s="835">
        <v>0</v>
      </c>
      <c r="N5205" s="832">
        <v>1</v>
      </c>
      <c r="O5205" s="836">
        <v>1</v>
      </c>
      <c r="P5205" s="835"/>
      <c r="Q5205" s="837"/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10</v>
      </c>
      <c r="B5206" s="832" t="s">
        <v>2982</v>
      </c>
      <c r="C5206" s="832" t="s">
        <v>3009</v>
      </c>
      <c r="D5206" s="833" t="s">
        <v>6907</v>
      </c>
      <c r="E5206" s="834" t="s">
        <v>3061</v>
      </c>
      <c r="F5206" s="832" t="s">
        <v>2984</v>
      </c>
      <c r="G5206" s="832" t="s">
        <v>3161</v>
      </c>
      <c r="H5206" s="832" t="s">
        <v>630</v>
      </c>
      <c r="I5206" s="832" t="s">
        <v>3166</v>
      </c>
      <c r="J5206" s="832" t="s">
        <v>1177</v>
      </c>
      <c r="K5206" s="832" t="s">
        <v>3167</v>
      </c>
      <c r="L5206" s="835">
        <v>57.64</v>
      </c>
      <c r="M5206" s="835">
        <v>57.64</v>
      </c>
      <c r="N5206" s="832">
        <v>1</v>
      </c>
      <c r="O5206" s="836">
        <v>1</v>
      </c>
      <c r="P5206" s="835"/>
      <c r="Q5206" s="837">
        <v>0</v>
      </c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10</v>
      </c>
      <c r="B5207" s="832" t="s">
        <v>2982</v>
      </c>
      <c r="C5207" s="832" t="s">
        <v>3009</v>
      </c>
      <c r="D5207" s="833" t="s">
        <v>6907</v>
      </c>
      <c r="E5207" s="834" t="s">
        <v>3061</v>
      </c>
      <c r="F5207" s="832" t="s">
        <v>2984</v>
      </c>
      <c r="G5207" s="832" t="s">
        <v>3161</v>
      </c>
      <c r="H5207" s="832" t="s">
        <v>630</v>
      </c>
      <c r="I5207" s="832" t="s">
        <v>3166</v>
      </c>
      <c r="J5207" s="832" t="s">
        <v>1177</v>
      </c>
      <c r="K5207" s="832" t="s">
        <v>3167</v>
      </c>
      <c r="L5207" s="835">
        <v>32.25</v>
      </c>
      <c r="M5207" s="835">
        <v>32.25</v>
      </c>
      <c r="N5207" s="832">
        <v>1</v>
      </c>
      <c r="O5207" s="836">
        <v>1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10</v>
      </c>
      <c r="B5208" s="832" t="s">
        <v>2982</v>
      </c>
      <c r="C5208" s="832" t="s">
        <v>3009</v>
      </c>
      <c r="D5208" s="833" t="s">
        <v>6907</v>
      </c>
      <c r="E5208" s="834" t="s">
        <v>3061</v>
      </c>
      <c r="F5208" s="832" t="s">
        <v>2984</v>
      </c>
      <c r="G5208" s="832" t="s">
        <v>3175</v>
      </c>
      <c r="H5208" s="832" t="s">
        <v>630</v>
      </c>
      <c r="I5208" s="832" t="s">
        <v>3176</v>
      </c>
      <c r="J5208" s="832" t="s">
        <v>3177</v>
      </c>
      <c r="K5208" s="832" t="s">
        <v>3178</v>
      </c>
      <c r="L5208" s="835">
        <v>24.78</v>
      </c>
      <c r="M5208" s="835">
        <v>24.78</v>
      </c>
      <c r="N5208" s="832">
        <v>1</v>
      </c>
      <c r="O5208" s="836">
        <v>1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10</v>
      </c>
      <c r="B5209" s="832" t="s">
        <v>2982</v>
      </c>
      <c r="C5209" s="832" t="s">
        <v>3009</v>
      </c>
      <c r="D5209" s="833" t="s">
        <v>6907</v>
      </c>
      <c r="E5209" s="834" t="s">
        <v>3061</v>
      </c>
      <c r="F5209" s="832" t="s">
        <v>2984</v>
      </c>
      <c r="G5209" s="832" t="s">
        <v>3175</v>
      </c>
      <c r="H5209" s="832" t="s">
        <v>630</v>
      </c>
      <c r="I5209" s="832" t="s">
        <v>3179</v>
      </c>
      <c r="J5209" s="832" t="s">
        <v>3180</v>
      </c>
      <c r="K5209" s="832" t="s">
        <v>3181</v>
      </c>
      <c r="L5209" s="835">
        <v>87.67</v>
      </c>
      <c r="M5209" s="835">
        <v>87.67</v>
      </c>
      <c r="N5209" s="832">
        <v>1</v>
      </c>
      <c r="O5209" s="836">
        <v>1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10</v>
      </c>
      <c r="B5210" s="832" t="s">
        <v>2982</v>
      </c>
      <c r="C5210" s="832" t="s">
        <v>3009</v>
      </c>
      <c r="D5210" s="833" t="s">
        <v>6907</v>
      </c>
      <c r="E5210" s="834" t="s">
        <v>3061</v>
      </c>
      <c r="F5210" s="832" t="s">
        <v>2984</v>
      </c>
      <c r="G5210" s="832" t="s">
        <v>3185</v>
      </c>
      <c r="H5210" s="832" t="s">
        <v>689</v>
      </c>
      <c r="I5210" s="832" t="s">
        <v>2523</v>
      </c>
      <c r="J5210" s="832" t="s">
        <v>941</v>
      </c>
      <c r="K5210" s="832" t="s">
        <v>2524</v>
      </c>
      <c r="L5210" s="835">
        <v>63.75</v>
      </c>
      <c r="M5210" s="835">
        <v>63.75</v>
      </c>
      <c r="N5210" s="832">
        <v>1</v>
      </c>
      <c r="O5210" s="836">
        <v>1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10</v>
      </c>
      <c r="B5211" s="832" t="s">
        <v>2982</v>
      </c>
      <c r="C5211" s="832" t="s">
        <v>3009</v>
      </c>
      <c r="D5211" s="833" t="s">
        <v>6907</v>
      </c>
      <c r="E5211" s="834" t="s">
        <v>3061</v>
      </c>
      <c r="F5211" s="832" t="s">
        <v>2984</v>
      </c>
      <c r="G5211" s="832" t="s">
        <v>3425</v>
      </c>
      <c r="H5211" s="832" t="s">
        <v>630</v>
      </c>
      <c r="I5211" s="832" t="s">
        <v>3431</v>
      </c>
      <c r="J5211" s="832" t="s">
        <v>1070</v>
      </c>
      <c r="K5211" s="832" t="s">
        <v>3432</v>
      </c>
      <c r="L5211" s="835">
        <v>60.28</v>
      </c>
      <c r="M5211" s="835">
        <v>60.28</v>
      </c>
      <c r="N5211" s="832">
        <v>1</v>
      </c>
      <c r="O5211" s="836">
        <v>1</v>
      </c>
      <c r="P5211" s="835">
        <v>60.28</v>
      </c>
      <c r="Q5211" s="837">
        <v>1</v>
      </c>
      <c r="R5211" s="832">
        <v>1</v>
      </c>
      <c r="S5211" s="837">
        <v>1</v>
      </c>
      <c r="T5211" s="836">
        <v>1</v>
      </c>
      <c r="U5211" s="838">
        <v>1</v>
      </c>
    </row>
    <row r="5212" spans="1:21" ht="14.4" customHeight="1" x14ac:dyDescent="0.3">
      <c r="A5212" s="831">
        <v>10</v>
      </c>
      <c r="B5212" s="832" t="s">
        <v>2982</v>
      </c>
      <c r="C5212" s="832" t="s">
        <v>3009</v>
      </c>
      <c r="D5212" s="833" t="s">
        <v>6907</v>
      </c>
      <c r="E5212" s="834" t="s">
        <v>3075</v>
      </c>
      <c r="F5212" s="832" t="s">
        <v>2984</v>
      </c>
      <c r="G5212" s="832" t="s">
        <v>3106</v>
      </c>
      <c r="H5212" s="832" t="s">
        <v>689</v>
      </c>
      <c r="I5212" s="832" t="s">
        <v>2451</v>
      </c>
      <c r="J5212" s="832" t="s">
        <v>1014</v>
      </c>
      <c r="K5212" s="832" t="s">
        <v>3256</v>
      </c>
      <c r="L5212" s="835">
        <v>75.73</v>
      </c>
      <c r="M5212" s="835">
        <v>227.19</v>
      </c>
      <c r="N5212" s="832">
        <v>3</v>
      </c>
      <c r="O5212" s="836">
        <v>3</v>
      </c>
      <c r="P5212" s="835">
        <v>151.46</v>
      </c>
      <c r="Q5212" s="837">
        <v>0.66666666666666674</v>
      </c>
      <c r="R5212" s="832">
        <v>2</v>
      </c>
      <c r="S5212" s="837">
        <v>0.66666666666666663</v>
      </c>
      <c r="T5212" s="836">
        <v>2</v>
      </c>
      <c r="U5212" s="838">
        <v>0.66666666666666663</v>
      </c>
    </row>
    <row r="5213" spans="1:21" ht="14.4" customHeight="1" x14ac:dyDescent="0.3">
      <c r="A5213" s="831">
        <v>10</v>
      </c>
      <c r="B5213" s="832" t="s">
        <v>2982</v>
      </c>
      <c r="C5213" s="832" t="s">
        <v>3009</v>
      </c>
      <c r="D5213" s="833" t="s">
        <v>6907</v>
      </c>
      <c r="E5213" s="834" t="s">
        <v>3075</v>
      </c>
      <c r="F5213" s="832" t="s">
        <v>2984</v>
      </c>
      <c r="G5213" s="832" t="s">
        <v>3720</v>
      </c>
      <c r="H5213" s="832" t="s">
        <v>630</v>
      </c>
      <c r="I5213" s="832" t="s">
        <v>3874</v>
      </c>
      <c r="J5213" s="832" t="s">
        <v>3875</v>
      </c>
      <c r="K5213" s="832" t="s">
        <v>3876</v>
      </c>
      <c r="L5213" s="835">
        <v>36.76</v>
      </c>
      <c r="M5213" s="835">
        <v>36.76</v>
      </c>
      <c r="N5213" s="832">
        <v>1</v>
      </c>
      <c r="O5213" s="836">
        <v>1</v>
      </c>
      <c r="P5213" s="835">
        <v>36.76</v>
      </c>
      <c r="Q5213" s="837">
        <v>1</v>
      </c>
      <c r="R5213" s="832">
        <v>1</v>
      </c>
      <c r="S5213" s="837">
        <v>1</v>
      </c>
      <c r="T5213" s="836">
        <v>1</v>
      </c>
      <c r="U5213" s="838">
        <v>1</v>
      </c>
    </row>
    <row r="5214" spans="1:21" ht="14.4" customHeight="1" x14ac:dyDescent="0.3">
      <c r="A5214" s="831">
        <v>10</v>
      </c>
      <c r="B5214" s="832" t="s">
        <v>2982</v>
      </c>
      <c r="C5214" s="832" t="s">
        <v>3009</v>
      </c>
      <c r="D5214" s="833" t="s">
        <v>6907</v>
      </c>
      <c r="E5214" s="834" t="s">
        <v>3075</v>
      </c>
      <c r="F5214" s="832" t="s">
        <v>2984</v>
      </c>
      <c r="G5214" s="832" t="s">
        <v>3263</v>
      </c>
      <c r="H5214" s="832" t="s">
        <v>630</v>
      </c>
      <c r="I5214" s="832" t="s">
        <v>2463</v>
      </c>
      <c r="J5214" s="832" t="s">
        <v>2464</v>
      </c>
      <c r="K5214" s="832" t="s">
        <v>2465</v>
      </c>
      <c r="L5214" s="835">
        <v>85.27</v>
      </c>
      <c r="M5214" s="835">
        <v>85.27</v>
      </c>
      <c r="N5214" s="832">
        <v>1</v>
      </c>
      <c r="O5214" s="836">
        <v>1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10</v>
      </c>
      <c r="B5215" s="832" t="s">
        <v>2982</v>
      </c>
      <c r="C5215" s="832" t="s">
        <v>3009</v>
      </c>
      <c r="D5215" s="833" t="s">
        <v>6907</v>
      </c>
      <c r="E5215" s="834" t="s">
        <v>3075</v>
      </c>
      <c r="F5215" s="832" t="s">
        <v>2984</v>
      </c>
      <c r="G5215" s="832" t="s">
        <v>3107</v>
      </c>
      <c r="H5215" s="832" t="s">
        <v>689</v>
      </c>
      <c r="I5215" s="832" t="s">
        <v>4333</v>
      </c>
      <c r="J5215" s="832" t="s">
        <v>3109</v>
      </c>
      <c r="K5215" s="832" t="s">
        <v>4334</v>
      </c>
      <c r="L5215" s="835">
        <v>19.59</v>
      </c>
      <c r="M5215" s="835">
        <v>19.59</v>
      </c>
      <c r="N5215" s="832">
        <v>1</v>
      </c>
      <c r="O5215" s="836">
        <v>1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10</v>
      </c>
      <c r="B5216" s="832" t="s">
        <v>2982</v>
      </c>
      <c r="C5216" s="832" t="s">
        <v>3009</v>
      </c>
      <c r="D5216" s="833" t="s">
        <v>6907</v>
      </c>
      <c r="E5216" s="834" t="s">
        <v>3075</v>
      </c>
      <c r="F5216" s="832" t="s">
        <v>2984</v>
      </c>
      <c r="G5216" s="832" t="s">
        <v>3107</v>
      </c>
      <c r="H5216" s="832" t="s">
        <v>689</v>
      </c>
      <c r="I5216" s="832" t="s">
        <v>3284</v>
      </c>
      <c r="J5216" s="832" t="s">
        <v>3109</v>
      </c>
      <c r="K5216" s="832" t="s">
        <v>3285</v>
      </c>
      <c r="L5216" s="835">
        <v>58.77</v>
      </c>
      <c r="M5216" s="835">
        <v>58.77</v>
      </c>
      <c r="N5216" s="832">
        <v>1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10</v>
      </c>
      <c r="B5217" s="832" t="s">
        <v>2982</v>
      </c>
      <c r="C5217" s="832" t="s">
        <v>3009</v>
      </c>
      <c r="D5217" s="833" t="s">
        <v>6907</v>
      </c>
      <c r="E5217" s="834" t="s">
        <v>3075</v>
      </c>
      <c r="F5217" s="832" t="s">
        <v>2984</v>
      </c>
      <c r="G5217" s="832" t="s">
        <v>3107</v>
      </c>
      <c r="H5217" s="832" t="s">
        <v>630</v>
      </c>
      <c r="I5217" s="832" t="s">
        <v>3810</v>
      </c>
      <c r="J5217" s="832" t="s">
        <v>3287</v>
      </c>
      <c r="K5217" s="832" t="s">
        <v>3811</v>
      </c>
      <c r="L5217" s="835">
        <v>34.57</v>
      </c>
      <c r="M5217" s="835">
        <v>34.57</v>
      </c>
      <c r="N5217" s="832">
        <v>1</v>
      </c>
      <c r="O5217" s="836">
        <v>1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10</v>
      </c>
      <c r="B5218" s="832" t="s">
        <v>2982</v>
      </c>
      <c r="C5218" s="832" t="s">
        <v>3009</v>
      </c>
      <c r="D5218" s="833" t="s">
        <v>6907</v>
      </c>
      <c r="E5218" s="834" t="s">
        <v>3075</v>
      </c>
      <c r="F5218" s="832" t="s">
        <v>2984</v>
      </c>
      <c r="G5218" s="832" t="s">
        <v>3107</v>
      </c>
      <c r="H5218" s="832" t="s">
        <v>630</v>
      </c>
      <c r="I5218" s="832" t="s">
        <v>3286</v>
      </c>
      <c r="J5218" s="832" t="s">
        <v>3287</v>
      </c>
      <c r="K5218" s="832" t="s">
        <v>3288</v>
      </c>
      <c r="L5218" s="835">
        <v>13.83</v>
      </c>
      <c r="M5218" s="835">
        <v>124.47</v>
      </c>
      <c r="N5218" s="832">
        <v>9</v>
      </c>
      <c r="O5218" s="836">
        <v>8.5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10</v>
      </c>
      <c r="B5219" s="832" t="s">
        <v>2982</v>
      </c>
      <c r="C5219" s="832" t="s">
        <v>3009</v>
      </c>
      <c r="D5219" s="833" t="s">
        <v>6907</v>
      </c>
      <c r="E5219" s="834" t="s">
        <v>3075</v>
      </c>
      <c r="F5219" s="832" t="s">
        <v>2984</v>
      </c>
      <c r="G5219" s="832" t="s">
        <v>3107</v>
      </c>
      <c r="H5219" s="832" t="s">
        <v>630</v>
      </c>
      <c r="I5219" s="832" t="s">
        <v>3286</v>
      </c>
      <c r="J5219" s="832" t="s">
        <v>3287</v>
      </c>
      <c r="K5219" s="832" t="s">
        <v>3288</v>
      </c>
      <c r="L5219" s="835">
        <v>11.75</v>
      </c>
      <c r="M5219" s="835">
        <v>35.25</v>
      </c>
      <c r="N5219" s="832">
        <v>3</v>
      </c>
      <c r="O5219" s="836">
        <v>3</v>
      </c>
      <c r="P5219" s="835">
        <v>11.75</v>
      </c>
      <c r="Q5219" s="837">
        <v>0.33333333333333331</v>
      </c>
      <c r="R5219" s="832">
        <v>1</v>
      </c>
      <c r="S5219" s="837">
        <v>0.33333333333333331</v>
      </c>
      <c r="T5219" s="836">
        <v>1</v>
      </c>
      <c r="U5219" s="838">
        <v>0.33333333333333331</v>
      </c>
    </row>
    <row r="5220" spans="1:21" ht="14.4" customHeight="1" x14ac:dyDescent="0.3">
      <c r="A5220" s="831">
        <v>10</v>
      </c>
      <c r="B5220" s="832" t="s">
        <v>2982</v>
      </c>
      <c r="C5220" s="832" t="s">
        <v>3009</v>
      </c>
      <c r="D5220" s="833" t="s">
        <v>6907</v>
      </c>
      <c r="E5220" s="834" t="s">
        <v>3075</v>
      </c>
      <c r="F5220" s="832" t="s">
        <v>2984</v>
      </c>
      <c r="G5220" s="832" t="s">
        <v>3483</v>
      </c>
      <c r="H5220" s="832" t="s">
        <v>630</v>
      </c>
      <c r="I5220" s="832" t="s">
        <v>3484</v>
      </c>
      <c r="J5220" s="832" t="s">
        <v>1409</v>
      </c>
      <c r="K5220" s="832" t="s">
        <v>3485</v>
      </c>
      <c r="L5220" s="835">
        <v>344</v>
      </c>
      <c r="M5220" s="835">
        <v>344</v>
      </c>
      <c r="N5220" s="832">
        <v>1</v>
      </c>
      <c r="O5220" s="836">
        <v>1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10</v>
      </c>
      <c r="B5221" s="832" t="s">
        <v>2982</v>
      </c>
      <c r="C5221" s="832" t="s">
        <v>3009</v>
      </c>
      <c r="D5221" s="833" t="s">
        <v>6907</v>
      </c>
      <c r="E5221" s="834" t="s">
        <v>3075</v>
      </c>
      <c r="F5221" s="832" t="s">
        <v>2984</v>
      </c>
      <c r="G5221" s="832" t="s">
        <v>3208</v>
      </c>
      <c r="H5221" s="832" t="s">
        <v>630</v>
      </c>
      <c r="I5221" s="832" t="s">
        <v>3812</v>
      </c>
      <c r="J5221" s="832" t="s">
        <v>1595</v>
      </c>
      <c r="K5221" s="832" t="s">
        <v>3813</v>
      </c>
      <c r="L5221" s="835">
        <v>93.98</v>
      </c>
      <c r="M5221" s="835">
        <v>93.98</v>
      </c>
      <c r="N5221" s="832">
        <v>1</v>
      </c>
      <c r="O5221" s="836">
        <v>1</v>
      </c>
      <c r="P5221" s="835">
        <v>93.98</v>
      </c>
      <c r="Q5221" s="837">
        <v>1</v>
      </c>
      <c r="R5221" s="832">
        <v>1</v>
      </c>
      <c r="S5221" s="837">
        <v>1</v>
      </c>
      <c r="T5221" s="836">
        <v>1</v>
      </c>
      <c r="U5221" s="838">
        <v>1</v>
      </c>
    </row>
    <row r="5222" spans="1:21" ht="14.4" customHeight="1" x14ac:dyDescent="0.3">
      <c r="A5222" s="831">
        <v>10</v>
      </c>
      <c r="B5222" s="832" t="s">
        <v>2982</v>
      </c>
      <c r="C5222" s="832" t="s">
        <v>3009</v>
      </c>
      <c r="D5222" s="833" t="s">
        <v>6907</v>
      </c>
      <c r="E5222" s="834" t="s">
        <v>3075</v>
      </c>
      <c r="F5222" s="832" t="s">
        <v>2984</v>
      </c>
      <c r="G5222" s="832" t="s">
        <v>3887</v>
      </c>
      <c r="H5222" s="832" t="s">
        <v>630</v>
      </c>
      <c r="I5222" s="832" t="s">
        <v>3888</v>
      </c>
      <c r="J5222" s="832" t="s">
        <v>766</v>
      </c>
      <c r="K5222" s="832" t="s">
        <v>3889</v>
      </c>
      <c r="L5222" s="835">
        <v>27.28</v>
      </c>
      <c r="M5222" s="835">
        <v>81.84</v>
      </c>
      <c r="N5222" s="832">
        <v>3</v>
      </c>
      <c r="O5222" s="836">
        <v>3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10</v>
      </c>
      <c r="B5223" s="832" t="s">
        <v>2982</v>
      </c>
      <c r="C5223" s="832" t="s">
        <v>3009</v>
      </c>
      <c r="D5223" s="833" t="s">
        <v>6907</v>
      </c>
      <c r="E5223" s="834" t="s">
        <v>3075</v>
      </c>
      <c r="F5223" s="832" t="s">
        <v>2984</v>
      </c>
      <c r="G5223" s="832" t="s">
        <v>4698</v>
      </c>
      <c r="H5223" s="832" t="s">
        <v>630</v>
      </c>
      <c r="I5223" s="832" t="s">
        <v>5971</v>
      </c>
      <c r="J5223" s="832" t="s">
        <v>879</v>
      </c>
      <c r="K5223" s="832" t="s">
        <v>5972</v>
      </c>
      <c r="L5223" s="835">
        <v>0</v>
      </c>
      <c r="M5223" s="835">
        <v>0</v>
      </c>
      <c r="N5223" s="832">
        <v>2</v>
      </c>
      <c r="O5223" s="836">
        <v>2</v>
      </c>
      <c r="P5223" s="835">
        <v>0</v>
      </c>
      <c r="Q5223" s="837"/>
      <c r="R5223" s="832">
        <v>1</v>
      </c>
      <c r="S5223" s="837">
        <v>0.5</v>
      </c>
      <c r="T5223" s="836">
        <v>1</v>
      </c>
      <c r="U5223" s="838">
        <v>0.5</v>
      </c>
    </row>
    <row r="5224" spans="1:21" ht="14.4" customHeight="1" x14ac:dyDescent="0.3">
      <c r="A5224" s="831">
        <v>10</v>
      </c>
      <c r="B5224" s="832" t="s">
        <v>2982</v>
      </c>
      <c r="C5224" s="832" t="s">
        <v>3009</v>
      </c>
      <c r="D5224" s="833" t="s">
        <v>6907</v>
      </c>
      <c r="E5224" s="834" t="s">
        <v>3075</v>
      </c>
      <c r="F5224" s="832" t="s">
        <v>2984</v>
      </c>
      <c r="G5224" s="832" t="s">
        <v>3123</v>
      </c>
      <c r="H5224" s="832" t="s">
        <v>630</v>
      </c>
      <c r="I5224" s="832" t="s">
        <v>4108</v>
      </c>
      <c r="J5224" s="832" t="s">
        <v>1046</v>
      </c>
      <c r="K5224" s="832" t="s">
        <v>3736</v>
      </c>
      <c r="L5224" s="835">
        <v>23.27</v>
      </c>
      <c r="M5224" s="835">
        <v>23.27</v>
      </c>
      <c r="N5224" s="832">
        <v>1</v>
      </c>
      <c r="O5224" s="836">
        <v>1</v>
      </c>
      <c r="P5224" s="835">
        <v>23.27</v>
      </c>
      <c r="Q5224" s="837">
        <v>1</v>
      </c>
      <c r="R5224" s="832">
        <v>1</v>
      </c>
      <c r="S5224" s="837">
        <v>1</v>
      </c>
      <c r="T5224" s="836">
        <v>1</v>
      </c>
      <c r="U5224" s="838">
        <v>1</v>
      </c>
    </row>
    <row r="5225" spans="1:21" ht="14.4" customHeight="1" x14ac:dyDescent="0.3">
      <c r="A5225" s="831">
        <v>10</v>
      </c>
      <c r="B5225" s="832" t="s">
        <v>2982</v>
      </c>
      <c r="C5225" s="832" t="s">
        <v>3009</v>
      </c>
      <c r="D5225" s="833" t="s">
        <v>6907</v>
      </c>
      <c r="E5225" s="834" t="s">
        <v>3075</v>
      </c>
      <c r="F5225" s="832" t="s">
        <v>2984</v>
      </c>
      <c r="G5225" s="832" t="s">
        <v>3897</v>
      </c>
      <c r="H5225" s="832" t="s">
        <v>630</v>
      </c>
      <c r="I5225" s="832" t="s">
        <v>3898</v>
      </c>
      <c r="J5225" s="832" t="s">
        <v>3899</v>
      </c>
      <c r="K5225" s="832" t="s">
        <v>3900</v>
      </c>
      <c r="L5225" s="835">
        <v>0</v>
      </c>
      <c r="M5225" s="835">
        <v>0</v>
      </c>
      <c r="N5225" s="832">
        <v>1</v>
      </c>
      <c r="O5225" s="836">
        <v>0.5</v>
      </c>
      <c r="P5225" s="835"/>
      <c r="Q5225" s="837"/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10</v>
      </c>
      <c r="B5226" s="832" t="s">
        <v>2982</v>
      </c>
      <c r="C5226" s="832" t="s">
        <v>3009</v>
      </c>
      <c r="D5226" s="833" t="s">
        <v>6907</v>
      </c>
      <c r="E5226" s="834" t="s">
        <v>3075</v>
      </c>
      <c r="F5226" s="832" t="s">
        <v>2984</v>
      </c>
      <c r="G5226" s="832" t="s">
        <v>3349</v>
      </c>
      <c r="H5226" s="832" t="s">
        <v>630</v>
      </c>
      <c r="I5226" s="832" t="s">
        <v>3906</v>
      </c>
      <c r="J5226" s="832" t="s">
        <v>790</v>
      </c>
      <c r="K5226" s="832" t="s">
        <v>791</v>
      </c>
      <c r="L5226" s="835">
        <v>0</v>
      </c>
      <c r="M5226" s="835">
        <v>0</v>
      </c>
      <c r="N5226" s="832">
        <v>1</v>
      </c>
      <c r="O5226" s="836">
        <v>1</v>
      </c>
      <c r="P5226" s="835"/>
      <c r="Q5226" s="837"/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10</v>
      </c>
      <c r="B5227" s="832" t="s">
        <v>2982</v>
      </c>
      <c r="C5227" s="832" t="s">
        <v>3009</v>
      </c>
      <c r="D5227" s="833" t="s">
        <v>6907</v>
      </c>
      <c r="E5227" s="834" t="s">
        <v>3075</v>
      </c>
      <c r="F5227" s="832" t="s">
        <v>2984</v>
      </c>
      <c r="G5227" s="832" t="s">
        <v>3155</v>
      </c>
      <c r="H5227" s="832" t="s">
        <v>689</v>
      </c>
      <c r="I5227" s="832" t="s">
        <v>2710</v>
      </c>
      <c r="J5227" s="832" t="s">
        <v>2711</v>
      </c>
      <c r="K5227" s="832" t="s">
        <v>2712</v>
      </c>
      <c r="L5227" s="835">
        <v>141.25</v>
      </c>
      <c r="M5227" s="835">
        <v>282.5</v>
      </c>
      <c r="N5227" s="832">
        <v>2</v>
      </c>
      <c r="O5227" s="836">
        <v>2</v>
      </c>
      <c r="P5227" s="835">
        <v>141.25</v>
      </c>
      <c r="Q5227" s="837">
        <v>0.5</v>
      </c>
      <c r="R5227" s="832">
        <v>1</v>
      </c>
      <c r="S5227" s="837">
        <v>0.5</v>
      </c>
      <c r="T5227" s="836">
        <v>1</v>
      </c>
      <c r="U5227" s="838">
        <v>0.5</v>
      </c>
    </row>
    <row r="5228" spans="1:21" ht="14.4" customHeight="1" x14ac:dyDescent="0.3">
      <c r="A5228" s="831">
        <v>10</v>
      </c>
      <c r="B5228" s="832" t="s">
        <v>2982</v>
      </c>
      <c r="C5228" s="832" t="s">
        <v>3009</v>
      </c>
      <c r="D5228" s="833" t="s">
        <v>6907</v>
      </c>
      <c r="E5228" s="834" t="s">
        <v>3075</v>
      </c>
      <c r="F5228" s="832" t="s">
        <v>2984</v>
      </c>
      <c r="G5228" s="832" t="s">
        <v>3837</v>
      </c>
      <c r="H5228" s="832" t="s">
        <v>630</v>
      </c>
      <c r="I5228" s="832" t="s">
        <v>4961</v>
      </c>
      <c r="J5228" s="832" t="s">
        <v>4962</v>
      </c>
      <c r="K5228" s="832" t="s">
        <v>3976</v>
      </c>
      <c r="L5228" s="835">
        <v>1472.61</v>
      </c>
      <c r="M5228" s="835">
        <v>1472.61</v>
      </c>
      <c r="N5228" s="832">
        <v>1</v>
      </c>
      <c r="O5228" s="836">
        <v>1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10</v>
      </c>
      <c r="B5229" s="832" t="s">
        <v>2982</v>
      </c>
      <c r="C5229" s="832" t="s">
        <v>3009</v>
      </c>
      <c r="D5229" s="833" t="s">
        <v>6907</v>
      </c>
      <c r="E5229" s="834" t="s">
        <v>3075</v>
      </c>
      <c r="F5229" s="832" t="s">
        <v>2984</v>
      </c>
      <c r="G5229" s="832" t="s">
        <v>3380</v>
      </c>
      <c r="H5229" s="832" t="s">
        <v>630</v>
      </c>
      <c r="I5229" s="832" t="s">
        <v>4141</v>
      </c>
      <c r="J5229" s="832" t="s">
        <v>708</v>
      </c>
      <c r="K5229" s="832" t="s">
        <v>3382</v>
      </c>
      <c r="L5229" s="835">
        <v>108.44</v>
      </c>
      <c r="M5229" s="835">
        <v>542.20000000000005</v>
      </c>
      <c r="N5229" s="832">
        <v>5</v>
      </c>
      <c r="O5229" s="836">
        <v>5</v>
      </c>
      <c r="P5229" s="835">
        <v>216.88</v>
      </c>
      <c r="Q5229" s="837">
        <v>0.39999999999999997</v>
      </c>
      <c r="R5229" s="832">
        <v>2</v>
      </c>
      <c r="S5229" s="837">
        <v>0.4</v>
      </c>
      <c r="T5229" s="836">
        <v>2</v>
      </c>
      <c r="U5229" s="838">
        <v>0.4</v>
      </c>
    </row>
    <row r="5230" spans="1:21" ht="14.4" customHeight="1" x14ac:dyDescent="0.3">
      <c r="A5230" s="831">
        <v>10</v>
      </c>
      <c r="B5230" s="832" t="s">
        <v>2982</v>
      </c>
      <c r="C5230" s="832" t="s">
        <v>3009</v>
      </c>
      <c r="D5230" s="833" t="s">
        <v>6907</v>
      </c>
      <c r="E5230" s="834" t="s">
        <v>3075</v>
      </c>
      <c r="F5230" s="832" t="s">
        <v>2984</v>
      </c>
      <c r="G5230" s="832" t="s">
        <v>3380</v>
      </c>
      <c r="H5230" s="832" t="s">
        <v>630</v>
      </c>
      <c r="I5230" s="832" t="s">
        <v>3787</v>
      </c>
      <c r="J5230" s="832" t="s">
        <v>3788</v>
      </c>
      <c r="K5230" s="832" t="s">
        <v>3789</v>
      </c>
      <c r="L5230" s="835">
        <v>42.09</v>
      </c>
      <c r="M5230" s="835">
        <v>42.09</v>
      </c>
      <c r="N5230" s="832">
        <v>1</v>
      </c>
      <c r="O5230" s="836">
        <v>1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10</v>
      </c>
      <c r="B5231" s="832" t="s">
        <v>2982</v>
      </c>
      <c r="C5231" s="832" t="s">
        <v>3009</v>
      </c>
      <c r="D5231" s="833" t="s">
        <v>6907</v>
      </c>
      <c r="E5231" s="834" t="s">
        <v>3075</v>
      </c>
      <c r="F5231" s="832" t="s">
        <v>2984</v>
      </c>
      <c r="G5231" s="832" t="s">
        <v>3425</v>
      </c>
      <c r="H5231" s="832" t="s">
        <v>630</v>
      </c>
      <c r="I5231" s="832" t="s">
        <v>3426</v>
      </c>
      <c r="J5231" s="832" t="s">
        <v>743</v>
      </c>
      <c r="K5231" s="832" t="s">
        <v>3427</v>
      </c>
      <c r="L5231" s="835">
        <v>42.54</v>
      </c>
      <c r="M5231" s="835">
        <v>42.54</v>
      </c>
      <c r="N5231" s="832">
        <v>1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10</v>
      </c>
      <c r="B5232" s="832" t="s">
        <v>2982</v>
      </c>
      <c r="C5232" s="832" t="s">
        <v>3009</v>
      </c>
      <c r="D5232" s="833" t="s">
        <v>6907</v>
      </c>
      <c r="E5232" s="834" t="s">
        <v>3065</v>
      </c>
      <c r="F5232" s="832" t="s">
        <v>2984</v>
      </c>
      <c r="G5232" s="832" t="s">
        <v>6413</v>
      </c>
      <c r="H5232" s="832" t="s">
        <v>630</v>
      </c>
      <c r="I5232" s="832" t="s">
        <v>6414</v>
      </c>
      <c r="J5232" s="832" t="s">
        <v>1634</v>
      </c>
      <c r="K5232" s="832" t="s">
        <v>3657</v>
      </c>
      <c r="L5232" s="835">
        <v>52.16</v>
      </c>
      <c r="M5232" s="835">
        <v>104.32</v>
      </c>
      <c r="N5232" s="832">
        <v>2</v>
      </c>
      <c r="O5232" s="836">
        <v>0.5</v>
      </c>
      <c r="P5232" s="835">
        <v>104.32</v>
      </c>
      <c r="Q5232" s="837">
        <v>1</v>
      </c>
      <c r="R5232" s="832">
        <v>2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10</v>
      </c>
      <c r="B5233" s="832" t="s">
        <v>2982</v>
      </c>
      <c r="C5233" s="832" t="s">
        <v>3009</v>
      </c>
      <c r="D5233" s="833" t="s">
        <v>6907</v>
      </c>
      <c r="E5233" s="834" t="s">
        <v>3065</v>
      </c>
      <c r="F5233" s="832" t="s">
        <v>2984</v>
      </c>
      <c r="G5233" s="832" t="s">
        <v>3106</v>
      </c>
      <c r="H5233" s="832" t="s">
        <v>689</v>
      </c>
      <c r="I5233" s="832" t="s">
        <v>2588</v>
      </c>
      <c r="J5233" s="832" t="s">
        <v>1288</v>
      </c>
      <c r="K5233" s="832" t="s">
        <v>2589</v>
      </c>
      <c r="L5233" s="835">
        <v>154.36000000000001</v>
      </c>
      <c r="M5233" s="835">
        <v>154.36000000000001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10</v>
      </c>
      <c r="B5234" s="832" t="s">
        <v>2982</v>
      </c>
      <c r="C5234" s="832" t="s">
        <v>3009</v>
      </c>
      <c r="D5234" s="833" t="s">
        <v>6907</v>
      </c>
      <c r="E5234" s="834" t="s">
        <v>3065</v>
      </c>
      <c r="F5234" s="832" t="s">
        <v>2984</v>
      </c>
      <c r="G5234" s="832" t="s">
        <v>3106</v>
      </c>
      <c r="H5234" s="832" t="s">
        <v>689</v>
      </c>
      <c r="I5234" s="832" t="s">
        <v>2451</v>
      </c>
      <c r="J5234" s="832" t="s">
        <v>1014</v>
      </c>
      <c r="K5234" s="832" t="s">
        <v>3256</v>
      </c>
      <c r="L5234" s="835">
        <v>75.73</v>
      </c>
      <c r="M5234" s="835">
        <v>75.73</v>
      </c>
      <c r="N5234" s="832">
        <v>1</v>
      </c>
      <c r="O5234" s="836">
        <v>1</v>
      </c>
      <c r="P5234" s="835">
        <v>75.73</v>
      </c>
      <c r="Q5234" s="837">
        <v>1</v>
      </c>
      <c r="R5234" s="832">
        <v>1</v>
      </c>
      <c r="S5234" s="837">
        <v>1</v>
      </c>
      <c r="T5234" s="836">
        <v>1</v>
      </c>
      <c r="U5234" s="838">
        <v>1</v>
      </c>
    </row>
    <row r="5235" spans="1:21" ht="14.4" customHeight="1" x14ac:dyDescent="0.3">
      <c r="A5235" s="831">
        <v>10</v>
      </c>
      <c r="B5235" s="832" t="s">
        <v>2982</v>
      </c>
      <c r="C5235" s="832" t="s">
        <v>3009</v>
      </c>
      <c r="D5235" s="833" t="s">
        <v>6907</v>
      </c>
      <c r="E5235" s="834" t="s">
        <v>3065</v>
      </c>
      <c r="F5235" s="832" t="s">
        <v>2984</v>
      </c>
      <c r="G5235" s="832" t="s">
        <v>3477</v>
      </c>
      <c r="H5235" s="832" t="s">
        <v>689</v>
      </c>
      <c r="I5235" s="832" t="s">
        <v>2684</v>
      </c>
      <c r="J5235" s="832" t="s">
        <v>2685</v>
      </c>
      <c r="K5235" s="832" t="s">
        <v>2686</v>
      </c>
      <c r="L5235" s="835">
        <v>70.540000000000006</v>
      </c>
      <c r="M5235" s="835">
        <v>70.540000000000006</v>
      </c>
      <c r="N5235" s="832">
        <v>1</v>
      </c>
      <c r="O5235" s="836">
        <v>0.5</v>
      </c>
      <c r="P5235" s="835">
        <v>70.540000000000006</v>
      </c>
      <c r="Q5235" s="837">
        <v>1</v>
      </c>
      <c r="R5235" s="832">
        <v>1</v>
      </c>
      <c r="S5235" s="837">
        <v>1</v>
      </c>
      <c r="T5235" s="836">
        <v>0.5</v>
      </c>
      <c r="U5235" s="838">
        <v>1</v>
      </c>
    </row>
    <row r="5236" spans="1:21" ht="14.4" customHeight="1" x14ac:dyDescent="0.3">
      <c r="A5236" s="831">
        <v>10</v>
      </c>
      <c r="B5236" s="832" t="s">
        <v>2982</v>
      </c>
      <c r="C5236" s="832" t="s">
        <v>3009</v>
      </c>
      <c r="D5236" s="833" t="s">
        <v>6907</v>
      </c>
      <c r="E5236" s="834" t="s">
        <v>3065</v>
      </c>
      <c r="F5236" s="832" t="s">
        <v>2984</v>
      </c>
      <c r="G5236" s="832" t="s">
        <v>3720</v>
      </c>
      <c r="H5236" s="832" t="s">
        <v>630</v>
      </c>
      <c r="I5236" s="832" t="s">
        <v>3874</v>
      </c>
      <c r="J5236" s="832" t="s">
        <v>3875</v>
      </c>
      <c r="K5236" s="832" t="s">
        <v>3876</v>
      </c>
      <c r="L5236" s="835">
        <v>36.76</v>
      </c>
      <c r="M5236" s="835">
        <v>110.28</v>
      </c>
      <c r="N5236" s="832">
        <v>3</v>
      </c>
      <c r="O5236" s="836">
        <v>3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10</v>
      </c>
      <c r="B5237" s="832" t="s">
        <v>2982</v>
      </c>
      <c r="C5237" s="832" t="s">
        <v>3009</v>
      </c>
      <c r="D5237" s="833" t="s">
        <v>6907</v>
      </c>
      <c r="E5237" s="834" t="s">
        <v>3065</v>
      </c>
      <c r="F5237" s="832" t="s">
        <v>2984</v>
      </c>
      <c r="G5237" s="832" t="s">
        <v>3720</v>
      </c>
      <c r="H5237" s="832" t="s">
        <v>630</v>
      </c>
      <c r="I5237" s="832" t="s">
        <v>3721</v>
      </c>
      <c r="J5237" s="832" t="s">
        <v>1674</v>
      </c>
      <c r="K5237" s="832" t="s">
        <v>3722</v>
      </c>
      <c r="L5237" s="835">
        <v>25.06</v>
      </c>
      <c r="M5237" s="835">
        <v>25.06</v>
      </c>
      <c r="N5237" s="832">
        <v>1</v>
      </c>
      <c r="O5237" s="836">
        <v>1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10</v>
      </c>
      <c r="B5238" s="832" t="s">
        <v>2982</v>
      </c>
      <c r="C5238" s="832" t="s">
        <v>3009</v>
      </c>
      <c r="D5238" s="833" t="s">
        <v>6907</v>
      </c>
      <c r="E5238" s="834" t="s">
        <v>3065</v>
      </c>
      <c r="F5238" s="832" t="s">
        <v>2984</v>
      </c>
      <c r="G5238" s="832" t="s">
        <v>4357</v>
      </c>
      <c r="H5238" s="832" t="s">
        <v>630</v>
      </c>
      <c r="I5238" s="832" t="s">
        <v>4358</v>
      </c>
      <c r="J5238" s="832" t="s">
        <v>4359</v>
      </c>
      <c r="K5238" s="832" t="s">
        <v>4360</v>
      </c>
      <c r="L5238" s="835">
        <v>126.57</v>
      </c>
      <c r="M5238" s="835">
        <v>885.99</v>
      </c>
      <c r="N5238" s="832">
        <v>7</v>
      </c>
      <c r="O5238" s="836">
        <v>1</v>
      </c>
      <c r="P5238" s="835">
        <v>885.99</v>
      </c>
      <c r="Q5238" s="837">
        <v>1</v>
      </c>
      <c r="R5238" s="832">
        <v>7</v>
      </c>
      <c r="S5238" s="837">
        <v>1</v>
      </c>
      <c r="T5238" s="836">
        <v>1</v>
      </c>
      <c r="U5238" s="838">
        <v>1</v>
      </c>
    </row>
    <row r="5239" spans="1:21" ht="14.4" customHeight="1" x14ac:dyDescent="0.3">
      <c r="A5239" s="831">
        <v>10</v>
      </c>
      <c r="B5239" s="832" t="s">
        <v>2982</v>
      </c>
      <c r="C5239" s="832" t="s">
        <v>3009</v>
      </c>
      <c r="D5239" s="833" t="s">
        <v>6907</v>
      </c>
      <c r="E5239" s="834" t="s">
        <v>3065</v>
      </c>
      <c r="F5239" s="832" t="s">
        <v>2984</v>
      </c>
      <c r="G5239" s="832" t="s">
        <v>3263</v>
      </c>
      <c r="H5239" s="832" t="s">
        <v>630</v>
      </c>
      <c r="I5239" s="832" t="s">
        <v>2463</v>
      </c>
      <c r="J5239" s="832" t="s">
        <v>2464</v>
      </c>
      <c r="K5239" s="832" t="s">
        <v>2465</v>
      </c>
      <c r="L5239" s="835">
        <v>85.27</v>
      </c>
      <c r="M5239" s="835">
        <v>341.08</v>
      </c>
      <c r="N5239" s="832">
        <v>4</v>
      </c>
      <c r="O5239" s="836">
        <v>2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10</v>
      </c>
      <c r="B5240" s="832" t="s">
        <v>2982</v>
      </c>
      <c r="C5240" s="832" t="s">
        <v>3009</v>
      </c>
      <c r="D5240" s="833" t="s">
        <v>6907</v>
      </c>
      <c r="E5240" s="834" t="s">
        <v>3065</v>
      </c>
      <c r="F5240" s="832" t="s">
        <v>2984</v>
      </c>
      <c r="G5240" s="832" t="s">
        <v>3263</v>
      </c>
      <c r="H5240" s="832" t="s">
        <v>630</v>
      </c>
      <c r="I5240" s="832" t="s">
        <v>4304</v>
      </c>
      <c r="J5240" s="832" t="s">
        <v>2464</v>
      </c>
      <c r="K5240" s="832" t="s">
        <v>3330</v>
      </c>
      <c r="L5240" s="835">
        <v>238.72</v>
      </c>
      <c r="M5240" s="835">
        <v>238.72</v>
      </c>
      <c r="N5240" s="832">
        <v>1</v>
      </c>
      <c r="O5240" s="836">
        <v>1</v>
      </c>
      <c r="P5240" s="835">
        <v>238.72</v>
      </c>
      <c r="Q5240" s="837">
        <v>1</v>
      </c>
      <c r="R5240" s="832">
        <v>1</v>
      </c>
      <c r="S5240" s="837">
        <v>1</v>
      </c>
      <c r="T5240" s="836">
        <v>1</v>
      </c>
      <c r="U5240" s="838">
        <v>1</v>
      </c>
    </row>
    <row r="5241" spans="1:21" ht="14.4" customHeight="1" x14ac:dyDescent="0.3">
      <c r="A5241" s="831">
        <v>10</v>
      </c>
      <c r="B5241" s="832" t="s">
        <v>2982</v>
      </c>
      <c r="C5241" s="832" t="s">
        <v>3009</v>
      </c>
      <c r="D5241" s="833" t="s">
        <v>6907</v>
      </c>
      <c r="E5241" s="834" t="s">
        <v>3065</v>
      </c>
      <c r="F5241" s="832" t="s">
        <v>2984</v>
      </c>
      <c r="G5241" s="832" t="s">
        <v>3263</v>
      </c>
      <c r="H5241" s="832" t="s">
        <v>689</v>
      </c>
      <c r="I5241" s="832" t="s">
        <v>2461</v>
      </c>
      <c r="J5241" s="832" t="s">
        <v>2459</v>
      </c>
      <c r="K5241" s="832" t="s">
        <v>2462</v>
      </c>
      <c r="L5241" s="835">
        <v>170.52</v>
      </c>
      <c r="M5241" s="835">
        <v>170.52</v>
      </c>
      <c r="N5241" s="832">
        <v>1</v>
      </c>
      <c r="O5241" s="836">
        <v>1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10</v>
      </c>
      <c r="B5242" s="832" t="s">
        <v>2982</v>
      </c>
      <c r="C5242" s="832" t="s">
        <v>3009</v>
      </c>
      <c r="D5242" s="833" t="s">
        <v>6907</v>
      </c>
      <c r="E5242" s="834" t="s">
        <v>3065</v>
      </c>
      <c r="F5242" s="832" t="s">
        <v>2984</v>
      </c>
      <c r="G5242" s="832" t="s">
        <v>3107</v>
      </c>
      <c r="H5242" s="832" t="s">
        <v>689</v>
      </c>
      <c r="I5242" s="832" t="s">
        <v>4333</v>
      </c>
      <c r="J5242" s="832" t="s">
        <v>3109</v>
      </c>
      <c r="K5242" s="832" t="s">
        <v>4334</v>
      </c>
      <c r="L5242" s="835">
        <v>23.06</v>
      </c>
      <c r="M5242" s="835">
        <v>46.12</v>
      </c>
      <c r="N5242" s="832">
        <v>2</v>
      </c>
      <c r="O5242" s="836">
        <v>2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10</v>
      </c>
      <c r="B5243" s="832" t="s">
        <v>2982</v>
      </c>
      <c r="C5243" s="832" t="s">
        <v>3009</v>
      </c>
      <c r="D5243" s="833" t="s">
        <v>6907</v>
      </c>
      <c r="E5243" s="834" t="s">
        <v>3065</v>
      </c>
      <c r="F5243" s="832" t="s">
        <v>2984</v>
      </c>
      <c r="G5243" s="832" t="s">
        <v>3107</v>
      </c>
      <c r="H5243" s="832" t="s">
        <v>689</v>
      </c>
      <c r="I5243" s="832" t="s">
        <v>4333</v>
      </c>
      <c r="J5243" s="832" t="s">
        <v>3109</v>
      </c>
      <c r="K5243" s="832" t="s">
        <v>4334</v>
      </c>
      <c r="L5243" s="835">
        <v>19.59</v>
      </c>
      <c r="M5243" s="835">
        <v>39.18</v>
      </c>
      <c r="N5243" s="832">
        <v>2</v>
      </c>
      <c r="O5243" s="836">
        <v>1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10</v>
      </c>
      <c r="B5244" s="832" t="s">
        <v>2982</v>
      </c>
      <c r="C5244" s="832" t="s">
        <v>3009</v>
      </c>
      <c r="D5244" s="833" t="s">
        <v>6907</v>
      </c>
      <c r="E5244" s="834" t="s">
        <v>3065</v>
      </c>
      <c r="F5244" s="832" t="s">
        <v>2984</v>
      </c>
      <c r="G5244" s="832" t="s">
        <v>3107</v>
      </c>
      <c r="H5244" s="832" t="s">
        <v>689</v>
      </c>
      <c r="I5244" s="832" t="s">
        <v>3284</v>
      </c>
      <c r="J5244" s="832" t="s">
        <v>3109</v>
      </c>
      <c r="K5244" s="832" t="s">
        <v>3285</v>
      </c>
      <c r="L5244" s="835">
        <v>58.77</v>
      </c>
      <c r="M5244" s="835">
        <v>58.77</v>
      </c>
      <c r="N5244" s="832">
        <v>1</v>
      </c>
      <c r="O5244" s="836">
        <v>1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10</v>
      </c>
      <c r="B5245" s="832" t="s">
        <v>2982</v>
      </c>
      <c r="C5245" s="832" t="s">
        <v>3009</v>
      </c>
      <c r="D5245" s="833" t="s">
        <v>6907</v>
      </c>
      <c r="E5245" s="834" t="s">
        <v>3065</v>
      </c>
      <c r="F5245" s="832" t="s">
        <v>2984</v>
      </c>
      <c r="G5245" s="832" t="s">
        <v>3107</v>
      </c>
      <c r="H5245" s="832" t="s">
        <v>689</v>
      </c>
      <c r="I5245" s="832" t="s">
        <v>3108</v>
      </c>
      <c r="J5245" s="832" t="s">
        <v>3109</v>
      </c>
      <c r="K5245" s="832" t="s">
        <v>3110</v>
      </c>
      <c r="L5245" s="835">
        <v>207.45</v>
      </c>
      <c r="M5245" s="835">
        <v>207.45</v>
      </c>
      <c r="N5245" s="832">
        <v>1</v>
      </c>
      <c r="O5245" s="836">
        <v>0.5</v>
      </c>
      <c r="P5245" s="835">
        <v>207.45</v>
      </c>
      <c r="Q5245" s="837">
        <v>1</v>
      </c>
      <c r="R5245" s="832">
        <v>1</v>
      </c>
      <c r="S5245" s="837">
        <v>1</v>
      </c>
      <c r="T5245" s="836">
        <v>0.5</v>
      </c>
      <c r="U5245" s="838">
        <v>1</v>
      </c>
    </row>
    <row r="5246" spans="1:21" ht="14.4" customHeight="1" x14ac:dyDescent="0.3">
      <c r="A5246" s="831">
        <v>10</v>
      </c>
      <c r="B5246" s="832" t="s">
        <v>2982</v>
      </c>
      <c r="C5246" s="832" t="s">
        <v>3009</v>
      </c>
      <c r="D5246" s="833" t="s">
        <v>6907</v>
      </c>
      <c r="E5246" s="834" t="s">
        <v>3065</v>
      </c>
      <c r="F5246" s="832" t="s">
        <v>2984</v>
      </c>
      <c r="G5246" s="832" t="s">
        <v>3107</v>
      </c>
      <c r="H5246" s="832" t="s">
        <v>689</v>
      </c>
      <c r="I5246" s="832" t="s">
        <v>3108</v>
      </c>
      <c r="J5246" s="832" t="s">
        <v>3109</v>
      </c>
      <c r="K5246" s="832" t="s">
        <v>3110</v>
      </c>
      <c r="L5246" s="835">
        <v>176.32</v>
      </c>
      <c r="M5246" s="835">
        <v>352.64</v>
      </c>
      <c r="N5246" s="832">
        <v>2</v>
      </c>
      <c r="O5246" s="836">
        <v>1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10</v>
      </c>
      <c r="B5247" s="832" t="s">
        <v>2982</v>
      </c>
      <c r="C5247" s="832" t="s">
        <v>3009</v>
      </c>
      <c r="D5247" s="833" t="s">
        <v>6907</v>
      </c>
      <c r="E5247" s="834" t="s">
        <v>3065</v>
      </c>
      <c r="F5247" s="832" t="s">
        <v>2984</v>
      </c>
      <c r="G5247" s="832" t="s">
        <v>3120</v>
      </c>
      <c r="H5247" s="832" t="s">
        <v>630</v>
      </c>
      <c r="I5247" s="832" t="s">
        <v>3211</v>
      </c>
      <c r="J5247" s="832" t="s">
        <v>1034</v>
      </c>
      <c r="K5247" s="832" t="s">
        <v>3212</v>
      </c>
      <c r="L5247" s="835">
        <v>48.09</v>
      </c>
      <c r="M5247" s="835">
        <v>96.18</v>
      </c>
      <c r="N5247" s="832">
        <v>2</v>
      </c>
      <c r="O5247" s="836">
        <v>0.5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10</v>
      </c>
      <c r="B5248" s="832" t="s">
        <v>2982</v>
      </c>
      <c r="C5248" s="832" t="s">
        <v>3009</v>
      </c>
      <c r="D5248" s="833" t="s">
        <v>6907</v>
      </c>
      <c r="E5248" s="834" t="s">
        <v>3065</v>
      </c>
      <c r="F5248" s="832" t="s">
        <v>2984</v>
      </c>
      <c r="G5248" s="832" t="s">
        <v>3120</v>
      </c>
      <c r="H5248" s="832" t="s">
        <v>630</v>
      </c>
      <c r="I5248" s="832" t="s">
        <v>3121</v>
      </c>
      <c r="J5248" s="832" t="s">
        <v>1060</v>
      </c>
      <c r="K5248" s="832" t="s">
        <v>3122</v>
      </c>
      <c r="L5248" s="835">
        <v>89.91</v>
      </c>
      <c r="M5248" s="835">
        <v>89.91</v>
      </c>
      <c r="N5248" s="832">
        <v>1</v>
      </c>
      <c r="O5248" s="836">
        <v>1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10</v>
      </c>
      <c r="B5249" s="832" t="s">
        <v>2982</v>
      </c>
      <c r="C5249" s="832" t="s">
        <v>3009</v>
      </c>
      <c r="D5249" s="833" t="s">
        <v>6907</v>
      </c>
      <c r="E5249" s="834" t="s">
        <v>3065</v>
      </c>
      <c r="F5249" s="832" t="s">
        <v>2984</v>
      </c>
      <c r="G5249" s="832" t="s">
        <v>4361</v>
      </c>
      <c r="H5249" s="832" t="s">
        <v>630</v>
      </c>
      <c r="I5249" s="832" t="s">
        <v>4362</v>
      </c>
      <c r="J5249" s="832" t="s">
        <v>4363</v>
      </c>
      <c r="K5249" s="832" t="s">
        <v>4364</v>
      </c>
      <c r="L5249" s="835">
        <v>47.41</v>
      </c>
      <c r="M5249" s="835">
        <v>189.64</v>
      </c>
      <c r="N5249" s="832">
        <v>4</v>
      </c>
      <c r="O5249" s="836">
        <v>0.5</v>
      </c>
      <c r="P5249" s="835">
        <v>189.64</v>
      </c>
      <c r="Q5249" s="837">
        <v>1</v>
      </c>
      <c r="R5249" s="832">
        <v>4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10</v>
      </c>
      <c r="B5250" s="832" t="s">
        <v>2982</v>
      </c>
      <c r="C5250" s="832" t="s">
        <v>3009</v>
      </c>
      <c r="D5250" s="833" t="s">
        <v>6907</v>
      </c>
      <c r="E5250" s="834" t="s">
        <v>3065</v>
      </c>
      <c r="F5250" s="832" t="s">
        <v>2984</v>
      </c>
      <c r="G5250" s="832" t="s">
        <v>4244</v>
      </c>
      <c r="H5250" s="832" t="s">
        <v>689</v>
      </c>
      <c r="I5250" s="832" t="s">
        <v>2572</v>
      </c>
      <c r="J5250" s="832" t="s">
        <v>804</v>
      </c>
      <c r="K5250" s="832" t="s">
        <v>2573</v>
      </c>
      <c r="L5250" s="835">
        <v>0</v>
      </c>
      <c r="M5250" s="835">
        <v>0</v>
      </c>
      <c r="N5250" s="832">
        <v>1</v>
      </c>
      <c r="O5250" s="836">
        <v>1</v>
      </c>
      <c r="P5250" s="835"/>
      <c r="Q5250" s="837"/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10</v>
      </c>
      <c r="B5251" s="832" t="s">
        <v>2982</v>
      </c>
      <c r="C5251" s="832" t="s">
        <v>3009</v>
      </c>
      <c r="D5251" s="833" t="s">
        <v>6907</v>
      </c>
      <c r="E5251" s="834" t="s">
        <v>3065</v>
      </c>
      <c r="F5251" s="832" t="s">
        <v>2984</v>
      </c>
      <c r="G5251" s="832" t="s">
        <v>3380</v>
      </c>
      <c r="H5251" s="832" t="s">
        <v>630</v>
      </c>
      <c r="I5251" s="832" t="s">
        <v>4141</v>
      </c>
      <c r="J5251" s="832" t="s">
        <v>708</v>
      </c>
      <c r="K5251" s="832" t="s">
        <v>3382</v>
      </c>
      <c r="L5251" s="835">
        <v>108.44</v>
      </c>
      <c r="M5251" s="835">
        <v>216.88</v>
      </c>
      <c r="N5251" s="832">
        <v>2</v>
      </c>
      <c r="O5251" s="836">
        <v>1.5</v>
      </c>
      <c r="P5251" s="835">
        <v>108.44</v>
      </c>
      <c r="Q5251" s="837">
        <v>0.5</v>
      </c>
      <c r="R5251" s="832">
        <v>1</v>
      </c>
      <c r="S5251" s="837">
        <v>0.5</v>
      </c>
      <c r="T5251" s="836">
        <v>0.5</v>
      </c>
      <c r="U5251" s="838">
        <v>0.33333333333333331</v>
      </c>
    </row>
    <row r="5252" spans="1:21" ht="14.4" customHeight="1" x14ac:dyDescent="0.3">
      <c r="A5252" s="831">
        <v>10</v>
      </c>
      <c r="B5252" s="832" t="s">
        <v>2982</v>
      </c>
      <c r="C5252" s="832" t="s">
        <v>3009</v>
      </c>
      <c r="D5252" s="833" t="s">
        <v>6907</v>
      </c>
      <c r="E5252" s="834" t="s">
        <v>3065</v>
      </c>
      <c r="F5252" s="832" t="s">
        <v>2984</v>
      </c>
      <c r="G5252" s="832" t="s">
        <v>3533</v>
      </c>
      <c r="H5252" s="832" t="s">
        <v>630</v>
      </c>
      <c r="I5252" s="832" t="s">
        <v>3534</v>
      </c>
      <c r="J5252" s="832" t="s">
        <v>1072</v>
      </c>
      <c r="K5252" s="832" t="s">
        <v>3535</v>
      </c>
      <c r="L5252" s="835">
        <v>61.97</v>
      </c>
      <c r="M5252" s="835">
        <v>61.97</v>
      </c>
      <c r="N5252" s="832">
        <v>1</v>
      </c>
      <c r="O5252" s="836">
        <v>1</v>
      </c>
      <c r="P5252" s="835">
        <v>61.97</v>
      </c>
      <c r="Q5252" s="837">
        <v>1</v>
      </c>
      <c r="R5252" s="832">
        <v>1</v>
      </c>
      <c r="S5252" s="837">
        <v>1</v>
      </c>
      <c r="T5252" s="836">
        <v>1</v>
      </c>
      <c r="U5252" s="838">
        <v>1</v>
      </c>
    </row>
    <row r="5253" spans="1:21" ht="14.4" customHeight="1" x14ac:dyDescent="0.3">
      <c r="A5253" s="831">
        <v>10</v>
      </c>
      <c r="B5253" s="832" t="s">
        <v>2982</v>
      </c>
      <c r="C5253" s="832" t="s">
        <v>3009</v>
      </c>
      <c r="D5253" s="833" t="s">
        <v>6907</v>
      </c>
      <c r="E5253" s="834" t="s">
        <v>3065</v>
      </c>
      <c r="F5253" s="832" t="s">
        <v>2984</v>
      </c>
      <c r="G5253" s="832" t="s">
        <v>3958</v>
      </c>
      <c r="H5253" s="832" t="s">
        <v>689</v>
      </c>
      <c r="I5253" s="832" t="s">
        <v>4387</v>
      </c>
      <c r="J5253" s="832" t="s">
        <v>3960</v>
      </c>
      <c r="K5253" s="832" t="s">
        <v>4324</v>
      </c>
      <c r="L5253" s="835">
        <v>0</v>
      </c>
      <c r="M5253" s="835">
        <v>0</v>
      </c>
      <c r="N5253" s="832">
        <v>1</v>
      </c>
      <c r="O5253" s="836">
        <v>0.5</v>
      </c>
      <c r="P5253" s="835">
        <v>0</v>
      </c>
      <c r="Q5253" s="837"/>
      <c r="R5253" s="832">
        <v>1</v>
      </c>
      <c r="S5253" s="837">
        <v>1</v>
      </c>
      <c r="T5253" s="836">
        <v>0.5</v>
      </c>
      <c r="U5253" s="838">
        <v>1</v>
      </c>
    </row>
    <row r="5254" spans="1:21" ht="14.4" customHeight="1" x14ac:dyDescent="0.3">
      <c r="A5254" s="831">
        <v>10</v>
      </c>
      <c r="B5254" s="832" t="s">
        <v>2982</v>
      </c>
      <c r="C5254" s="832" t="s">
        <v>3009</v>
      </c>
      <c r="D5254" s="833" t="s">
        <v>6907</v>
      </c>
      <c r="E5254" s="834" t="s">
        <v>3052</v>
      </c>
      <c r="F5254" s="832" t="s">
        <v>2984</v>
      </c>
      <c r="G5254" s="832" t="s">
        <v>3106</v>
      </c>
      <c r="H5254" s="832" t="s">
        <v>689</v>
      </c>
      <c r="I5254" s="832" t="s">
        <v>2588</v>
      </c>
      <c r="J5254" s="832" t="s">
        <v>1288</v>
      </c>
      <c r="K5254" s="832" t="s">
        <v>2589</v>
      </c>
      <c r="L5254" s="835">
        <v>154.36000000000001</v>
      </c>
      <c r="M5254" s="835">
        <v>154.36000000000001</v>
      </c>
      <c r="N5254" s="832">
        <v>1</v>
      </c>
      <c r="O5254" s="836">
        <v>1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10</v>
      </c>
      <c r="B5255" s="832" t="s">
        <v>2982</v>
      </c>
      <c r="C5255" s="832" t="s">
        <v>3009</v>
      </c>
      <c r="D5255" s="833" t="s">
        <v>6907</v>
      </c>
      <c r="E5255" s="834" t="s">
        <v>3052</v>
      </c>
      <c r="F5255" s="832" t="s">
        <v>2984</v>
      </c>
      <c r="G5255" s="832" t="s">
        <v>3106</v>
      </c>
      <c r="H5255" s="832" t="s">
        <v>689</v>
      </c>
      <c r="I5255" s="832" t="s">
        <v>2448</v>
      </c>
      <c r="J5255" s="832" t="s">
        <v>2449</v>
      </c>
      <c r="K5255" s="832" t="s">
        <v>2450</v>
      </c>
      <c r="L5255" s="835">
        <v>149.52000000000001</v>
      </c>
      <c r="M5255" s="835">
        <v>149.52000000000001</v>
      </c>
      <c r="N5255" s="832">
        <v>1</v>
      </c>
      <c r="O5255" s="836">
        <v>1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10</v>
      </c>
      <c r="B5256" s="832" t="s">
        <v>2982</v>
      </c>
      <c r="C5256" s="832" t="s">
        <v>3009</v>
      </c>
      <c r="D5256" s="833" t="s">
        <v>6907</v>
      </c>
      <c r="E5256" s="834" t="s">
        <v>3052</v>
      </c>
      <c r="F5256" s="832" t="s">
        <v>2984</v>
      </c>
      <c r="G5256" s="832" t="s">
        <v>3106</v>
      </c>
      <c r="H5256" s="832" t="s">
        <v>689</v>
      </c>
      <c r="I5256" s="832" t="s">
        <v>2451</v>
      </c>
      <c r="J5256" s="832" t="s">
        <v>1014</v>
      </c>
      <c r="K5256" s="832" t="s">
        <v>3256</v>
      </c>
      <c r="L5256" s="835">
        <v>75.73</v>
      </c>
      <c r="M5256" s="835">
        <v>227.19</v>
      </c>
      <c r="N5256" s="832">
        <v>3</v>
      </c>
      <c r="O5256" s="836">
        <v>2.5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10</v>
      </c>
      <c r="B5257" s="832" t="s">
        <v>2982</v>
      </c>
      <c r="C5257" s="832" t="s">
        <v>3009</v>
      </c>
      <c r="D5257" s="833" t="s">
        <v>6907</v>
      </c>
      <c r="E5257" s="834" t="s">
        <v>3052</v>
      </c>
      <c r="F5257" s="832" t="s">
        <v>2984</v>
      </c>
      <c r="G5257" s="832" t="s">
        <v>3106</v>
      </c>
      <c r="H5257" s="832" t="s">
        <v>689</v>
      </c>
      <c r="I5257" s="832" t="s">
        <v>2586</v>
      </c>
      <c r="J5257" s="832" t="s">
        <v>1288</v>
      </c>
      <c r="K5257" s="832" t="s">
        <v>2587</v>
      </c>
      <c r="L5257" s="835">
        <v>225.06</v>
      </c>
      <c r="M5257" s="835">
        <v>225.06</v>
      </c>
      <c r="N5257" s="832">
        <v>1</v>
      </c>
      <c r="O5257" s="836">
        <v>1</v>
      </c>
      <c r="P5257" s="835">
        <v>225.06</v>
      </c>
      <c r="Q5257" s="837">
        <v>1</v>
      </c>
      <c r="R5257" s="832">
        <v>1</v>
      </c>
      <c r="S5257" s="837">
        <v>1</v>
      </c>
      <c r="T5257" s="836">
        <v>1</v>
      </c>
      <c r="U5257" s="838">
        <v>1</v>
      </c>
    </row>
    <row r="5258" spans="1:21" ht="14.4" customHeight="1" x14ac:dyDescent="0.3">
      <c r="A5258" s="831">
        <v>10</v>
      </c>
      <c r="B5258" s="832" t="s">
        <v>2982</v>
      </c>
      <c r="C5258" s="832" t="s">
        <v>3009</v>
      </c>
      <c r="D5258" s="833" t="s">
        <v>6907</v>
      </c>
      <c r="E5258" s="834" t="s">
        <v>3052</v>
      </c>
      <c r="F5258" s="832" t="s">
        <v>2984</v>
      </c>
      <c r="G5258" s="832" t="s">
        <v>3208</v>
      </c>
      <c r="H5258" s="832" t="s">
        <v>630</v>
      </c>
      <c r="I5258" s="832" t="s">
        <v>3812</v>
      </c>
      <c r="J5258" s="832" t="s">
        <v>1595</v>
      </c>
      <c r="K5258" s="832" t="s">
        <v>3813</v>
      </c>
      <c r="L5258" s="835">
        <v>93.98</v>
      </c>
      <c r="M5258" s="835">
        <v>93.98</v>
      </c>
      <c r="N5258" s="832">
        <v>1</v>
      </c>
      <c r="O5258" s="836">
        <v>1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10</v>
      </c>
      <c r="B5259" s="832" t="s">
        <v>2982</v>
      </c>
      <c r="C5259" s="832" t="s">
        <v>3009</v>
      </c>
      <c r="D5259" s="833" t="s">
        <v>6907</v>
      </c>
      <c r="E5259" s="834" t="s">
        <v>3052</v>
      </c>
      <c r="F5259" s="832" t="s">
        <v>2984</v>
      </c>
      <c r="G5259" s="832" t="s">
        <v>3887</v>
      </c>
      <c r="H5259" s="832" t="s">
        <v>630</v>
      </c>
      <c r="I5259" s="832" t="s">
        <v>3888</v>
      </c>
      <c r="J5259" s="832" t="s">
        <v>766</v>
      </c>
      <c r="K5259" s="832" t="s">
        <v>3889</v>
      </c>
      <c r="L5259" s="835">
        <v>27.28</v>
      </c>
      <c r="M5259" s="835">
        <v>27.28</v>
      </c>
      <c r="N5259" s="832">
        <v>1</v>
      </c>
      <c r="O5259" s="836">
        <v>1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10</v>
      </c>
      <c r="B5260" s="832" t="s">
        <v>2982</v>
      </c>
      <c r="C5260" s="832" t="s">
        <v>3009</v>
      </c>
      <c r="D5260" s="833" t="s">
        <v>6907</v>
      </c>
      <c r="E5260" s="834" t="s">
        <v>3052</v>
      </c>
      <c r="F5260" s="832" t="s">
        <v>2984</v>
      </c>
      <c r="G5260" s="832" t="s">
        <v>3890</v>
      </c>
      <c r="H5260" s="832" t="s">
        <v>630</v>
      </c>
      <c r="I5260" s="832" t="s">
        <v>3891</v>
      </c>
      <c r="J5260" s="832" t="s">
        <v>1113</v>
      </c>
      <c r="K5260" s="832" t="s">
        <v>3892</v>
      </c>
      <c r="L5260" s="835">
        <v>0</v>
      </c>
      <c r="M5260" s="835">
        <v>0</v>
      </c>
      <c r="N5260" s="832">
        <v>1</v>
      </c>
      <c r="O5260" s="836">
        <v>0.5</v>
      </c>
      <c r="P5260" s="835"/>
      <c r="Q5260" s="837"/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10</v>
      </c>
      <c r="B5261" s="832" t="s">
        <v>2982</v>
      </c>
      <c r="C5261" s="832" t="s">
        <v>3009</v>
      </c>
      <c r="D5261" s="833" t="s">
        <v>6907</v>
      </c>
      <c r="E5261" s="834" t="s">
        <v>3052</v>
      </c>
      <c r="F5261" s="832" t="s">
        <v>2984</v>
      </c>
      <c r="G5261" s="832" t="s">
        <v>3123</v>
      </c>
      <c r="H5261" s="832" t="s">
        <v>630</v>
      </c>
      <c r="I5261" s="832" t="s">
        <v>3329</v>
      </c>
      <c r="J5261" s="832" t="s">
        <v>1590</v>
      </c>
      <c r="K5261" s="832" t="s">
        <v>3330</v>
      </c>
      <c r="L5261" s="835">
        <v>98.75</v>
      </c>
      <c r="M5261" s="835">
        <v>197.5</v>
      </c>
      <c r="N5261" s="832">
        <v>2</v>
      </c>
      <c r="O5261" s="836">
        <v>1</v>
      </c>
      <c r="P5261" s="835">
        <v>197.5</v>
      </c>
      <c r="Q5261" s="837">
        <v>1</v>
      </c>
      <c r="R5261" s="832">
        <v>2</v>
      </c>
      <c r="S5261" s="837">
        <v>1</v>
      </c>
      <c r="T5261" s="836">
        <v>1</v>
      </c>
      <c r="U5261" s="838">
        <v>1</v>
      </c>
    </row>
    <row r="5262" spans="1:21" ht="14.4" customHeight="1" x14ac:dyDescent="0.3">
      <c r="A5262" s="831">
        <v>10</v>
      </c>
      <c r="B5262" s="832" t="s">
        <v>2982</v>
      </c>
      <c r="C5262" s="832" t="s">
        <v>3009</v>
      </c>
      <c r="D5262" s="833" t="s">
        <v>6907</v>
      </c>
      <c r="E5262" s="834" t="s">
        <v>3052</v>
      </c>
      <c r="F5262" s="832" t="s">
        <v>2984</v>
      </c>
      <c r="G5262" s="832" t="s">
        <v>3123</v>
      </c>
      <c r="H5262" s="832" t="s">
        <v>630</v>
      </c>
      <c r="I5262" s="832" t="s">
        <v>3822</v>
      </c>
      <c r="J5262" s="832" t="s">
        <v>1046</v>
      </c>
      <c r="K5262" s="832" t="s">
        <v>1047</v>
      </c>
      <c r="L5262" s="835">
        <v>38.81</v>
      </c>
      <c r="M5262" s="835">
        <v>38.81</v>
      </c>
      <c r="N5262" s="832">
        <v>1</v>
      </c>
      <c r="O5262" s="836">
        <v>1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10</v>
      </c>
      <c r="B5263" s="832" t="s">
        <v>2982</v>
      </c>
      <c r="C5263" s="832" t="s">
        <v>3009</v>
      </c>
      <c r="D5263" s="833" t="s">
        <v>6907</v>
      </c>
      <c r="E5263" s="834" t="s">
        <v>3052</v>
      </c>
      <c r="F5263" s="832" t="s">
        <v>2984</v>
      </c>
      <c r="G5263" s="832" t="s">
        <v>3089</v>
      </c>
      <c r="H5263" s="832" t="s">
        <v>630</v>
      </c>
      <c r="I5263" s="832" t="s">
        <v>3090</v>
      </c>
      <c r="J5263" s="832" t="s">
        <v>1092</v>
      </c>
      <c r="K5263" s="832" t="s">
        <v>3091</v>
      </c>
      <c r="L5263" s="835">
        <v>0</v>
      </c>
      <c r="M5263" s="835">
        <v>0</v>
      </c>
      <c r="N5263" s="832">
        <v>1</v>
      </c>
      <c r="O5263" s="836">
        <v>1</v>
      </c>
      <c r="P5263" s="835"/>
      <c r="Q5263" s="837"/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10</v>
      </c>
      <c r="B5264" s="832" t="s">
        <v>2982</v>
      </c>
      <c r="C5264" s="832" t="s">
        <v>3009</v>
      </c>
      <c r="D5264" s="833" t="s">
        <v>6907</v>
      </c>
      <c r="E5264" s="834" t="s">
        <v>3052</v>
      </c>
      <c r="F5264" s="832" t="s">
        <v>2984</v>
      </c>
      <c r="G5264" s="832" t="s">
        <v>3161</v>
      </c>
      <c r="H5264" s="832" t="s">
        <v>630</v>
      </c>
      <c r="I5264" s="832" t="s">
        <v>4343</v>
      </c>
      <c r="J5264" s="832" t="s">
        <v>1177</v>
      </c>
      <c r="K5264" s="832" t="s">
        <v>4243</v>
      </c>
      <c r="L5264" s="835">
        <v>46.85</v>
      </c>
      <c r="M5264" s="835">
        <v>46.85</v>
      </c>
      <c r="N5264" s="832">
        <v>1</v>
      </c>
      <c r="O5264" s="836">
        <v>1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10</v>
      </c>
      <c r="B5265" s="832" t="s">
        <v>2982</v>
      </c>
      <c r="C5265" s="832" t="s">
        <v>3009</v>
      </c>
      <c r="D5265" s="833" t="s">
        <v>6907</v>
      </c>
      <c r="E5265" s="834" t="s">
        <v>3052</v>
      </c>
      <c r="F5265" s="832" t="s">
        <v>2984</v>
      </c>
      <c r="G5265" s="832" t="s">
        <v>3425</v>
      </c>
      <c r="H5265" s="832" t="s">
        <v>630</v>
      </c>
      <c r="I5265" s="832" t="s">
        <v>3430</v>
      </c>
      <c r="J5265" s="832" t="s">
        <v>1070</v>
      </c>
      <c r="K5265" s="832" t="s">
        <v>3427</v>
      </c>
      <c r="L5265" s="835">
        <v>42.54</v>
      </c>
      <c r="M5265" s="835">
        <v>42.54</v>
      </c>
      <c r="N5265" s="832">
        <v>1</v>
      </c>
      <c r="O5265" s="836">
        <v>1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10</v>
      </c>
      <c r="B5266" s="832" t="s">
        <v>2982</v>
      </c>
      <c r="C5266" s="832" t="s">
        <v>3009</v>
      </c>
      <c r="D5266" s="833" t="s">
        <v>6907</v>
      </c>
      <c r="E5266" s="834" t="s">
        <v>3049</v>
      </c>
      <c r="F5266" s="832" t="s">
        <v>2984</v>
      </c>
      <c r="G5266" s="832" t="s">
        <v>6415</v>
      </c>
      <c r="H5266" s="832" t="s">
        <v>630</v>
      </c>
      <c r="I5266" s="832" t="s">
        <v>6416</v>
      </c>
      <c r="J5266" s="832" t="s">
        <v>6417</v>
      </c>
      <c r="K5266" s="832" t="s">
        <v>6418</v>
      </c>
      <c r="L5266" s="835">
        <v>77.02</v>
      </c>
      <c r="M5266" s="835">
        <v>77.02</v>
      </c>
      <c r="N5266" s="832">
        <v>1</v>
      </c>
      <c r="O5266" s="836">
        <v>1</v>
      </c>
      <c r="P5266" s="835">
        <v>77.02</v>
      </c>
      <c r="Q5266" s="837">
        <v>1</v>
      </c>
      <c r="R5266" s="832">
        <v>1</v>
      </c>
      <c r="S5266" s="837">
        <v>1</v>
      </c>
      <c r="T5266" s="836">
        <v>1</v>
      </c>
      <c r="U5266" s="838">
        <v>1</v>
      </c>
    </row>
    <row r="5267" spans="1:21" ht="14.4" customHeight="1" x14ac:dyDescent="0.3">
      <c r="A5267" s="831">
        <v>10</v>
      </c>
      <c r="B5267" s="832" t="s">
        <v>2982</v>
      </c>
      <c r="C5267" s="832" t="s">
        <v>3009</v>
      </c>
      <c r="D5267" s="833" t="s">
        <v>6907</v>
      </c>
      <c r="E5267" s="834" t="s">
        <v>3049</v>
      </c>
      <c r="F5267" s="832" t="s">
        <v>2984</v>
      </c>
      <c r="G5267" s="832" t="s">
        <v>3882</v>
      </c>
      <c r="H5267" s="832" t="s">
        <v>630</v>
      </c>
      <c r="I5267" s="832" t="s">
        <v>3883</v>
      </c>
      <c r="J5267" s="832" t="s">
        <v>1391</v>
      </c>
      <c r="K5267" s="832" t="s">
        <v>3884</v>
      </c>
      <c r="L5267" s="835">
        <v>92.85</v>
      </c>
      <c r="M5267" s="835">
        <v>92.85</v>
      </c>
      <c r="N5267" s="832">
        <v>1</v>
      </c>
      <c r="O5267" s="836">
        <v>1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10</v>
      </c>
      <c r="B5268" s="832" t="s">
        <v>2982</v>
      </c>
      <c r="C5268" s="832" t="s">
        <v>3009</v>
      </c>
      <c r="D5268" s="833" t="s">
        <v>6907</v>
      </c>
      <c r="E5268" s="834" t="s">
        <v>3049</v>
      </c>
      <c r="F5268" s="832" t="s">
        <v>2984</v>
      </c>
      <c r="G5268" s="832" t="s">
        <v>3161</v>
      </c>
      <c r="H5268" s="832" t="s">
        <v>630</v>
      </c>
      <c r="I5268" s="832" t="s">
        <v>4242</v>
      </c>
      <c r="J5268" s="832" t="s">
        <v>1177</v>
      </c>
      <c r="K5268" s="832" t="s">
        <v>4243</v>
      </c>
      <c r="L5268" s="835">
        <v>16.12</v>
      </c>
      <c r="M5268" s="835">
        <v>16.12</v>
      </c>
      <c r="N5268" s="832">
        <v>1</v>
      </c>
      <c r="O5268" s="836">
        <v>1</v>
      </c>
      <c r="P5268" s="835">
        <v>16.12</v>
      </c>
      <c r="Q5268" s="837">
        <v>1</v>
      </c>
      <c r="R5268" s="832">
        <v>1</v>
      </c>
      <c r="S5268" s="837">
        <v>1</v>
      </c>
      <c r="T5268" s="836">
        <v>1</v>
      </c>
      <c r="U5268" s="838">
        <v>1</v>
      </c>
    </row>
    <row r="5269" spans="1:21" ht="14.4" customHeight="1" x14ac:dyDescent="0.3">
      <c r="A5269" s="831">
        <v>10</v>
      </c>
      <c r="B5269" s="832" t="s">
        <v>2982</v>
      </c>
      <c r="C5269" s="832" t="s">
        <v>3009</v>
      </c>
      <c r="D5269" s="833" t="s">
        <v>6907</v>
      </c>
      <c r="E5269" s="834" t="s">
        <v>3049</v>
      </c>
      <c r="F5269" s="832" t="s">
        <v>2984</v>
      </c>
      <c r="G5269" s="832" t="s">
        <v>4143</v>
      </c>
      <c r="H5269" s="832" t="s">
        <v>630</v>
      </c>
      <c r="I5269" s="832" t="s">
        <v>4144</v>
      </c>
      <c r="J5269" s="832" t="s">
        <v>4145</v>
      </c>
      <c r="K5269" s="832" t="s">
        <v>4146</v>
      </c>
      <c r="L5269" s="835">
        <v>0</v>
      </c>
      <c r="M5269" s="835">
        <v>0</v>
      </c>
      <c r="N5269" s="832">
        <v>1</v>
      </c>
      <c r="O5269" s="836">
        <v>1</v>
      </c>
      <c r="P5269" s="835"/>
      <c r="Q5269" s="837"/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10</v>
      </c>
      <c r="B5270" s="832" t="s">
        <v>2982</v>
      </c>
      <c r="C5270" s="832" t="s">
        <v>3009</v>
      </c>
      <c r="D5270" s="833" t="s">
        <v>6907</v>
      </c>
      <c r="E5270" s="834" t="s">
        <v>3049</v>
      </c>
      <c r="F5270" s="832" t="s">
        <v>2984</v>
      </c>
      <c r="G5270" s="832" t="s">
        <v>4176</v>
      </c>
      <c r="H5270" s="832" t="s">
        <v>630</v>
      </c>
      <c r="I5270" s="832" t="s">
        <v>4177</v>
      </c>
      <c r="J5270" s="832" t="s">
        <v>1094</v>
      </c>
      <c r="K5270" s="832" t="s">
        <v>4178</v>
      </c>
      <c r="L5270" s="835">
        <v>0</v>
      </c>
      <c r="M5270" s="835">
        <v>0</v>
      </c>
      <c r="N5270" s="832">
        <v>1</v>
      </c>
      <c r="O5270" s="836">
        <v>1</v>
      </c>
      <c r="P5270" s="835">
        <v>0</v>
      </c>
      <c r="Q5270" s="837"/>
      <c r="R5270" s="832">
        <v>1</v>
      </c>
      <c r="S5270" s="837">
        <v>1</v>
      </c>
      <c r="T5270" s="836">
        <v>1</v>
      </c>
      <c r="U5270" s="838">
        <v>1</v>
      </c>
    </row>
    <row r="5271" spans="1:21" ht="14.4" customHeight="1" x14ac:dyDescent="0.3">
      <c r="A5271" s="831">
        <v>10</v>
      </c>
      <c r="B5271" s="832" t="s">
        <v>2982</v>
      </c>
      <c r="C5271" s="832" t="s">
        <v>3009</v>
      </c>
      <c r="D5271" s="833" t="s">
        <v>6907</v>
      </c>
      <c r="E5271" s="834" t="s">
        <v>3034</v>
      </c>
      <c r="F5271" s="832" t="s">
        <v>2984</v>
      </c>
      <c r="G5271" s="832" t="s">
        <v>3249</v>
      </c>
      <c r="H5271" s="832" t="s">
        <v>630</v>
      </c>
      <c r="I5271" s="832" t="s">
        <v>3253</v>
      </c>
      <c r="J5271" s="832" t="s">
        <v>3254</v>
      </c>
      <c r="K5271" s="832" t="s">
        <v>3255</v>
      </c>
      <c r="L5271" s="835">
        <v>77.89</v>
      </c>
      <c r="M5271" s="835">
        <v>155.78</v>
      </c>
      <c r="N5271" s="832">
        <v>2</v>
      </c>
      <c r="O5271" s="836">
        <v>1</v>
      </c>
      <c r="P5271" s="835">
        <v>155.78</v>
      </c>
      <c r="Q5271" s="837">
        <v>1</v>
      </c>
      <c r="R5271" s="832">
        <v>2</v>
      </c>
      <c r="S5271" s="837">
        <v>1</v>
      </c>
      <c r="T5271" s="836">
        <v>1</v>
      </c>
      <c r="U5271" s="838">
        <v>1</v>
      </c>
    </row>
    <row r="5272" spans="1:21" ht="14.4" customHeight="1" x14ac:dyDescent="0.3">
      <c r="A5272" s="831">
        <v>10</v>
      </c>
      <c r="B5272" s="832" t="s">
        <v>2982</v>
      </c>
      <c r="C5272" s="832" t="s">
        <v>3009</v>
      </c>
      <c r="D5272" s="833" t="s">
        <v>6907</v>
      </c>
      <c r="E5272" s="834" t="s">
        <v>3034</v>
      </c>
      <c r="F5272" s="832" t="s">
        <v>2984</v>
      </c>
      <c r="G5272" s="832" t="s">
        <v>3249</v>
      </c>
      <c r="H5272" s="832" t="s">
        <v>630</v>
      </c>
      <c r="I5272" s="832" t="s">
        <v>6419</v>
      </c>
      <c r="J5272" s="832" t="s">
        <v>6420</v>
      </c>
      <c r="K5272" s="832" t="s">
        <v>6421</v>
      </c>
      <c r="L5272" s="835">
        <v>51.87</v>
      </c>
      <c r="M5272" s="835">
        <v>103.74</v>
      </c>
      <c r="N5272" s="832">
        <v>2</v>
      </c>
      <c r="O5272" s="836">
        <v>1</v>
      </c>
      <c r="P5272" s="835">
        <v>103.74</v>
      </c>
      <c r="Q5272" s="837">
        <v>1</v>
      </c>
      <c r="R5272" s="832">
        <v>2</v>
      </c>
      <c r="S5272" s="837">
        <v>1</v>
      </c>
      <c r="T5272" s="836">
        <v>1</v>
      </c>
      <c r="U5272" s="838">
        <v>1</v>
      </c>
    </row>
    <row r="5273" spans="1:21" ht="14.4" customHeight="1" x14ac:dyDescent="0.3">
      <c r="A5273" s="831">
        <v>10</v>
      </c>
      <c r="B5273" s="832" t="s">
        <v>2982</v>
      </c>
      <c r="C5273" s="832" t="s">
        <v>3009</v>
      </c>
      <c r="D5273" s="833" t="s">
        <v>6907</v>
      </c>
      <c r="E5273" s="834" t="s">
        <v>3034</v>
      </c>
      <c r="F5273" s="832" t="s">
        <v>2984</v>
      </c>
      <c r="G5273" s="832" t="s">
        <v>3106</v>
      </c>
      <c r="H5273" s="832" t="s">
        <v>689</v>
      </c>
      <c r="I5273" s="832" t="s">
        <v>2451</v>
      </c>
      <c r="J5273" s="832" t="s">
        <v>1014</v>
      </c>
      <c r="K5273" s="832" t="s">
        <v>3256</v>
      </c>
      <c r="L5273" s="835">
        <v>75.73</v>
      </c>
      <c r="M5273" s="835">
        <v>227.19</v>
      </c>
      <c r="N5273" s="832">
        <v>3</v>
      </c>
      <c r="O5273" s="836">
        <v>3</v>
      </c>
      <c r="P5273" s="835">
        <v>151.46</v>
      </c>
      <c r="Q5273" s="837">
        <v>0.66666666666666674</v>
      </c>
      <c r="R5273" s="832">
        <v>2</v>
      </c>
      <c r="S5273" s="837">
        <v>0.66666666666666663</v>
      </c>
      <c r="T5273" s="836">
        <v>2</v>
      </c>
      <c r="U5273" s="838">
        <v>0.66666666666666663</v>
      </c>
    </row>
    <row r="5274" spans="1:21" ht="14.4" customHeight="1" x14ac:dyDescent="0.3">
      <c r="A5274" s="831">
        <v>10</v>
      </c>
      <c r="B5274" s="832" t="s">
        <v>2982</v>
      </c>
      <c r="C5274" s="832" t="s">
        <v>3009</v>
      </c>
      <c r="D5274" s="833" t="s">
        <v>6907</v>
      </c>
      <c r="E5274" s="834" t="s">
        <v>3034</v>
      </c>
      <c r="F5274" s="832" t="s">
        <v>2984</v>
      </c>
      <c r="G5274" s="832" t="s">
        <v>3720</v>
      </c>
      <c r="H5274" s="832" t="s">
        <v>630</v>
      </c>
      <c r="I5274" s="832" t="s">
        <v>3874</v>
      </c>
      <c r="J5274" s="832" t="s">
        <v>3875</v>
      </c>
      <c r="K5274" s="832" t="s">
        <v>3876</v>
      </c>
      <c r="L5274" s="835">
        <v>36.76</v>
      </c>
      <c r="M5274" s="835">
        <v>73.52</v>
      </c>
      <c r="N5274" s="832">
        <v>2</v>
      </c>
      <c r="O5274" s="836">
        <v>2</v>
      </c>
      <c r="P5274" s="835">
        <v>36.76</v>
      </c>
      <c r="Q5274" s="837">
        <v>0.5</v>
      </c>
      <c r="R5274" s="832">
        <v>1</v>
      </c>
      <c r="S5274" s="837">
        <v>0.5</v>
      </c>
      <c r="T5274" s="836">
        <v>1</v>
      </c>
      <c r="U5274" s="838">
        <v>0.5</v>
      </c>
    </row>
    <row r="5275" spans="1:21" ht="14.4" customHeight="1" x14ac:dyDescent="0.3">
      <c r="A5275" s="831">
        <v>10</v>
      </c>
      <c r="B5275" s="832" t="s">
        <v>2982</v>
      </c>
      <c r="C5275" s="832" t="s">
        <v>3009</v>
      </c>
      <c r="D5275" s="833" t="s">
        <v>6907</v>
      </c>
      <c r="E5275" s="834" t="s">
        <v>3034</v>
      </c>
      <c r="F5275" s="832" t="s">
        <v>2984</v>
      </c>
      <c r="G5275" s="832" t="s">
        <v>3263</v>
      </c>
      <c r="H5275" s="832" t="s">
        <v>630</v>
      </c>
      <c r="I5275" s="832" t="s">
        <v>3264</v>
      </c>
      <c r="J5275" s="832" t="s">
        <v>2464</v>
      </c>
      <c r="K5275" s="832" t="s">
        <v>3265</v>
      </c>
      <c r="L5275" s="835">
        <v>42.63</v>
      </c>
      <c r="M5275" s="835">
        <v>127.89000000000001</v>
      </c>
      <c r="N5275" s="832">
        <v>3</v>
      </c>
      <c r="O5275" s="836">
        <v>1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10</v>
      </c>
      <c r="B5276" s="832" t="s">
        <v>2982</v>
      </c>
      <c r="C5276" s="832" t="s">
        <v>3009</v>
      </c>
      <c r="D5276" s="833" t="s">
        <v>6907</v>
      </c>
      <c r="E5276" s="834" t="s">
        <v>3034</v>
      </c>
      <c r="F5276" s="832" t="s">
        <v>2984</v>
      </c>
      <c r="G5276" s="832" t="s">
        <v>3648</v>
      </c>
      <c r="H5276" s="832" t="s">
        <v>630</v>
      </c>
      <c r="I5276" s="832" t="s">
        <v>4788</v>
      </c>
      <c r="J5276" s="832" t="s">
        <v>1380</v>
      </c>
      <c r="K5276" s="832" t="s">
        <v>4789</v>
      </c>
      <c r="L5276" s="835">
        <v>80.760000000000005</v>
      </c>
      <c r="M5276" s="835">
        <v>80.760000000000005</v>
      </c>
      <c r="N5276" s="832">
        <v>1</v>
      </c>
      <c r="O5276" s="836">
        <v>1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10</v>
      </c>
      <c r="B5277" s="832" t="s">
        <v>2982</v>
      </c>
      <c r="C5277" s="832" t="s">
        <v>3009</v>
      </c>
      <c r="D5277" s="833" t="s">
        <v>6907</v>
      </c>
      <c r="E5277" s="834" t="s">
        <v>3034</v>
      </c>
      <c r="F5277" s="832" t="s">
        <v>2984</v>
      </c>
      <c r="G5277" s="832" t="s">
        <v>3208</v>
      </c>
      <c r="H5277" s="832" t="s">
        <v>630</v>
      </c>
      <c r="I5277" s="832" t="s">
        <v>3812</v>
      </c>
      <c r="J5277" s="832" t="s">
        <v>1595</v>
      </c>
      <c r="K5277" s="832" t="s">
        <v>3813</v>
      </c>
      <c r="L5277" s="835">
        <v>93.98</v>
      </c>
      <c r="M5277" s="835">
        <v>93.98</v>
      </c>
      <c r="N5277" s="832">
        <v>1</v>
      </c>
      <c r="O5277" s="836">
        <v>1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10</v>
      </c>
      <c r="B5278" s="832" t="s">
        <v>2982</v>
      </c>
      <c r="C5278" s="832" t="s">
        <v>3009</v>
      </c>
      <c r="D5278" s="833" t="s">
        <v>6907</v>
      </c>
      <c r="E5278" s="834" t="s">
        <v>3034</v>
      </c>
      <c r="F5278" s="832" t="s">
        <v>2984</v>
      </c>
      <c r="G5278" s="832" t="s">
        <v>3208</v>
      </c>
      <c r="H5278" s="832" t="s">
        <v>630</v>
      </c>
      <c r="I5278" s="832" t="s">
        <v>3209</v>
      </c>
      <c r="J5278" s="832" t="s">
        <v>1597</v>
      </c>
      <c r="K5278" s="832" t="s">
        <v>3210</v>
      </c>
      <c r="L5278" s="835">
        <v>140.96</v>
      </c>
      <c r="M5278" s="835">
        <v>140.96</v>
      </c>
      <c r="N5278" s="832">
        <v>1</v>
      </c>
      <c r="O5278" s="836">
        <v>1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10</v>
      </c>
      <c r="B5279" s="832" t="s">
        <v>2982</v>
      </c>
      <c r="C5279" s="832" t="s">
        <v>3009</v>
      </c>
      <c r="D5279" s="833" t="s">
        <v>6907</v>
      </c>
      <c r="E5279" s="834" t="s">
        <v>3034</v>
      </c>
      <c r="F5279" s="832" t="s">
        <v>2984</v>
      </c>
      <c r="G5279" s="832" t="s">
        <v>3887</v>
      </c>
      <c r="H5279" s="832" t="s">
        <v>630</v>
      </c>
      <c r="I5279" s="832" t="s">
        <v>3888</v>
      </c>
      <c r="J5279" s="832" t="s">
        <v>766</v>
      </c>
      <c r="K5279" s="832" t="s">
        <v>3889</v>
      </c>
      <c r="L5279" s="835">
        <v>27.28</v>
      </c>
      <c r="M5279" s="835">
        <v>27.28</v>
      </c>
      <c r="N5279" s="832">
        <v>1</v>
      </c>
      <c r="O5279" s="836">
        <v>1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10</v>
      </c>
      <c r="B5280" s="832" t="s">
        <v>2982</v>
      </c>
      <c r="C5280" s="832" t="s">
        <v>3009</v>
      </c>
      <c r="D5280" s="833" t="s">
        <v>6907</v>
      </c>
      <c r="E5280" s="834" t="s">
        <v>3034</v>
      </c>
      <c r="F5280" s="832" t="s">
        <v>2984</v>
      </c>
      <c r="G5280" s="832" t="s">
        <v>3123</v>
      </c>
      <c r="H5280" s="832" t="s">
        <v>630</v>
      </c>
      <c r="I5280" s="832" t="s">
        <v>3893</v>
      </c>
      <c r="J5280" s="832" t="s">
        <v>1046</v>
      </c>
      <c r="K5280" s="832" t="s">
        <v>3894</v>
      </c>
      <c r="L5280" s="835">
        <v>77.599999999999994</v>
      </c>
      <c r="M5280" s="835">
        <v>77.599999999999994</v>
      </c>
      <c r="N5280" s="832">
        <v>1</v>
      </c>
      <c r="O5280" s="836">
        <v>1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10</v>
      </c>
      <c r="B5281" s="832" t="s">
        <v>2982</v>
      </c>
      <c r="C5281" s="832" t="s">
        <v>3009</v>
      </c>
      <c r="D5281" s="833" t="s">
        <v>6907</v>
      </c>
      <c r="E5281" s="834" t="s">
        <v>3034</v>
      </c>
      <c r="F5281" s="832" t="s">
        <v>2984</v>
      </c>
      <c r="G5281" s="832" t="s">
        <v>3123</v>
      </c>
      <c r="H5281" s="832" t="s">
        <v>630</v>
      </c>
      <c r="I5281" s="832" t="s">
        <v>3896</v>
      </c>
      <c r="J5281" s="832" t="s">
        <v>1046</v>
      </c>
      <c r="K5281" s="832" t="s">
        <v>3894</v>
      </c>
      <c r="L5281" s="835">
        <v>77.599999999999994</v>
      </c>
      <c r="M5281" s="835">
        <v>155.19999999999999</v>
      </c>
      <c r="N5281" s="832">
        <v>2</v>
      </c>
      <c r="O5281" s="836">
        <v>2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10</v>
      </c>
      <c r="B5282" s="832" t="s">
        <v>2982</v>
      </c>
      <c r="C5282" s="832" t="s">
        <v>3009</v>
      </c>
      <c r="D5282" s="833" t="s">
        <v>6907</v>
      </c>
      <c r="E5282" s="834" t="s">
        <v>3034</v>
      </c>
      <c r="F5282" s="832" t="s">
        <v>2984</v>
      </c>
      <c r="G5282" s="832" t="s">
        <v>3383</v>
      </c>
      <c r="H5282" s="832" t="s">
        <v>689</v>
      </c>
      <c r="I5282" s="832" t="s">
        <v>5848</v>
      </c>
      <c r="J5282" s="832" t="s">
        <v>5849</v>
      </c>
      <c r="K5282" s="832" t="s">
        <v>972</v>
      </c>
      <c r="L5282" s="835">
        <v>1614.9</v>
      </c>
      <c r="M5282" s="835">
        <v>3229.8</v>
      </c>
      <c r="N5282" s="832">
        <v>2</v>
      </c>
      <c r="O5282" s="836">
        <v>1</v>
      </c>
      <c r="P5282" s="835">
        <v>3229.8</v>
      </c>
      <c r="Q5282" s="837">
        <v>1</v>
      </c>
      <c r="R5282" s="832">
        <v>2</v>
      </c>
      <c r="S5282" s="837">
        <v>1</v>
      </c>
      <c r="T5282" s="836">
        <v>1</v>
      </c>
      <c r="U5282" s="838">
        <v>1</v>
      </c>
    </row>
    <row r="5283" spans="1:21" ht="14.4" customHeight="1" x14ac:dyDescent="0.3">
      <c r="A5283" s="831">
        <v>10</v>
      </c>
      <c r="B5283" s="832" t="s">
        <v>2982</v>
      </c>
      <c r="C5283" s="832" t="s">
        <v>3009</v>
      </c>
      <c r="D5283" s="833" t="s">
        <v>6907</v>
      </c>
      <c r="E5283" s="834" t="s">
        <v>3034</v>
      </c>
      <c r="F5283" s="832" t="s">
        <v>2984</v>
      </c>
      <c r="G5283" s="832" t="s">
        <v>3185</v>
      </c>
      <c r="H5283" s="832" t="s">
        <v>689</v>
      </c>
      <c r="I5283" s="832" t="s">
        <v>2938</v>
      </c>
      <c r="J5283" s="832" t="s">
        <v>2273</v>
      </c>
      <c r="K5283" s="832" t="s">
        <v>2939</v>
      </c>
      <c r="L5283" s="835">
        <v>26.3</v>
      </c>
      <c r="M5283" s="835">
        <v>26.3</v>
      </c>
      <c r="N5283" s="832">
        <v>1</v>
      </c>
      <c r="O5283" s="836">
        <v>1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10</v>
      </c>
      <c r="B5284" s="832" t="s">
        <v>2982</v>
      </c>
      <c r="C5284" s="832" t="s">
        <v>3009</v>
      </c>
      <c r="D5284" s="833" t="s">
        <v>6907</v>
      </c>
      <c r="E5284" s="834" t="s">
        <v>3034</v>
      </c>
      <c r="F5284" s="832" t="s">
        <v>2984</v>
      </c>
      <c r="G5284" s="832" t="s">
        <v>4162</v>
      </c>
      <c r="H5284" s="832" t="s">
        <v>630</v>
      </c>
      <c r="I5284" s="832" t="s">
        <v>4163</v>
      </c>
      <c r="J5284" s="832" t="s">
        <v>4164</v>
      </c>
      <c r="K5284" s="832" t="s">
        <v>4165</v>
      </c>
      <c r="L5284" s="835">
        <v>17.8</v>
      </c>
      <c r="M5284" s="835">
        <v>17.8</v>
      </c>
      <c r="N5284" s="832">
        <v>1</v>
      </c>
      <c r="O5284" s="836">
        <v>1</v>
      </c>
      <c r="P5284" s="835">
        <v>17.8</v>
      </c>
      <c r="Q5284" s="837">
        <v>1</v>
      </c>
      <c r="R5284" s="832">
        <v>1</v>
      </c>
      <c r="S5284" s="837">
        <v>1</v>
      </c>
      <c r="T5284" s="836">
        <v>1</v>
      </c>
      <c r="U5284" s="838">
        <v>1</v>
      </c>
    </row>
    <row r="5285" spans="1:21" ht="14.4" customHeight="1" x14ac:dyDescent="0.3">
      <c r="A5285" s="831">
        <v>10</v>
      </c>
      <c r="B5285" s="832" t="s">
        <v>2982</v>
      </c>
      <c r="C5285" s="832" t="s">
        <v>3009</v>
      </c>
      <c r="D5285" s="833" t="s">
        <v>6907</v>
      </c>
      <c r="E5285" s="834" t="s">
        <v>3034</v>
      </c>
      <c r="F5285" s="832" t="s">
        <v>2984</v>
      </c>
      <c r="G5285" s="832" t="s">
        <v>3533</v>
      </c>
      <c r="H5285" s="832" t="s">
        <v>630</v>
      </c>
      <c r="I5285" s="832" t="s">
        <v>3534</v>
      </c>
      <c r="J5285" s="832" t="s">
        <v>1072</v>
      </c>
      <c r="K5285" s="832" t="s">
        <v>3535</v>
      </c>
      <c r="L5285" s="835">
        <v>61.97</v>
      </c>
      <c r="M5285" s="835">
        <v>123.94</v>
      </c>
      <c r="N5285" s="832">
        <v>2</v>
      </c>
      <c r="O5285" s="836">
        <v>2</v>
      </c>
      <c r="P5285" s="835">
        <v>61.97</v>
      </c>
      <c r="Q5285" s="837">
        <v>0.5</v>
      </c>
      <c r="R5285" s="832">
        <v>1</v>
      </c>
      <c r="S5285" s="837">
        <v>0.5</v>
      </c>
      <c r="T5285" s="836">
        <v>1</v>
      </c>
      <c r="U5285" s="838">
        <v>0.5</v>
      </c>
    </row>
    <row r="5286" spans="1:21" ht="14.4" customHeight="1" x14ac:dyDescent="0.3">
      <c r="A5286" s="831">
        <v>10</v>
      </c>
      <c r="B5286" s="832" t="s">
        <v>2982</v>
      </c>
      <c r="C5286" s="832" t="s">
        <v>3009</v>
      </c>
      <c r="D5286" s="833" t="s">
        <v>6907</v>
      </c>
      <c r="E5286" s="834" t="s">
        <v>3034</v>
      </c>
      <c r="F5286" s="832" t="s">
        <v>2985</v>
      </c>
      <c r="G5286" s="832" t="s">
        <v>3094</v>
      </c>
      <c r="H5286" s="832" t="s">
        <v>630</v>
      </c>
      <c r="I5286" s="832" t="s">
        <v>3470</v>
      </c>
      <c r="J5286" s="832" t="s">
        <v>3040</v>
      </c>
      <c r="K5286" s="832"/>
      <c r="L5286" s="835">
        <v>0</v>
      </c>
      <c r="M5286" s="835">
        <v>0</v>
      </c>
      <c r="N5286" s="832">
        <v>1</v>
      </c>
      <c r="O5286" s="836">
        <v>1</v>
      </c>
      <c r="P5286" s="835">
        <v>0</v>
      </c>
      <c r="Q5286" s="837"/>
      <c r="R5286" s="832">
        <v>1</v>
      </c>
      <c r="S5286" s="837">
        <v>1</v>
      </c>
      <c r="T5286" s="836">
        <v>1</v>
      </c>
      <c r="U5286" s="838">
        <v>1</v>
      </c>
    </row>
    <row r="5287" spans="1:21" ht="14.4" customHeight="1" x14ac:dyDescent="0.3">
      <c r="A5287" s="831">
        <v>10</v>
      </c>
      <c r="B5287" s="832" t="s">
        <v>2982</v>
      </c>
      <c r="C5287" s="832" t="s">
        <v>3009</v>
      </c>
      <c r="D5287" s="833" t="s">
        <v>6907</v>
      </c>
      <c r="E5287" s="834" t="s">
        <v>3026</v>
      </c>
      <c r="F5287" s="832" t="s">
        <v>2984</v>
      </c>
      <c r="G5287" s="832" t="s">
        <v>3106</v>
      </c>
      <c r="H5287" s="832" t="s">
        <v>689</v>
      </c>
      <c r="I5287" s="832" t="s">
        <v>2588</v>
      </c>
      <c r="J5287" s="832" t="s">
        <v>1288</v>
      </c>
      <c r="K5287" s="832" t="s">
        <v>2589</v>
      </c>
      <c r="L5287" s="835">
        <v>154.36000000000001</v>
      </c>
      <c r="M5287" s="835">
        <v>154.36000000000001</v>
      </c>
      <c r="N5287" s="832">
        <v>1</v>
      </c>
      <c r="O5287" s="836">
        <v>0.5</v>
      </c>
      <c r="P5287" s="835">
        <v>154.36000000000001</v>
      </c>
      <c r="Q5287" s="837">
        <v>1</v>
      </c>
      <c r="R5287" s="832">
        <v>1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10</v>
      </c>
      <c r="B5288" s="832" t="s">
        <v>2982</v>
      </c>
      <c r="C5288" s="832" t="s">
        <v>3009</v>
      </c>
      <c r="D5288" s="833" t="s">
        <v>6907</v>
      </c>
      <c r="E5288" s="834" t="s">
        <v>3026</v>
      </c>
      <c r="F5288" s="832" t="s">
        <v>2984</v>
      </c>
      <c r="G5288" s="832" t="s">
        <v>3106</v>
      </c>
      <c r="H5288" s="832" t="s">
        <v>689</v>
      </c>
      <c r="I5288" s="832" t="s">
        <v>2590</v>
      </c>
      <c r="J5288" s="832" t="s">
        <v>2591</v>
      </c>
      <c r="K5288" s="832" t="s">
        <v>2592</v>
      </c>
      <c r="L5288" s="835">
        <v>111.22</v>
      </c>
      <c r="M5288" s="835">
        <v>222.44</v>
      </c>
      <c r="N5288" s="832">
        <v>2</v>
      </c>
      <c r="O5288" s="836">
        <v>1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10</v>
      </c>
      <c r="B5289" s="832" t="s">
        <v>2982</v>
      </c>
      <c r="C5289" s="832" t="s">
        <v>3009</v>
      </c>
      <c r="D5289" s="833" t="s">
        <v>6907</v>
      </c>
      <c r="E5289" s="834" t="s">
        <v>3026</v>
      </c>
      <c r="F5289" s="832" t="s">
        <v>2984</v>
      </c>
      <c r="G5289" s="832" t="s">
        <v>3720</v>
      </c>
      <c r="H5289" s="832" t="s">
        <v>630</v>
      </c>
      <c r="I5289" s="832" t="s">
        <v>3874</v>
      </c>
      <c r="J5289" s="832" t="s">
        <v>3875</v>
      </c>
      <c r="K5289" s="832" t="s">
        <v>3876</v>
      </c>
      <c r="L5289" s="835">
        <v>36.76</v>
      </c>
      <c r="M5289" s="835">
        <v>73.52</v>
      </c>
      <c r="N5289" s="832">
        <v>2</v>
      </c>
      <c r="O5289" s="836">
        <v>2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10</v>
      </c>
      <c r="B5290" s="832" t="s">
        <v>2982</v>
      </c>
      <c r="C5290" s="832" t="s">
        <v>3009</v>
      </c>
      <c r="D5290" s="833" t="s">
        <v>6907</v>
      </c>
      <c r="E5290" s="834" t="s">
        <v>3026</v>
      </c>
      <c r="F5290" s="832" t="s">
        <v>2984</v>
      </c>
      <c r="G5290" s="832" t="s">
        <v>3263</v>
      </c>
      <c r="H5290" s="832" t="s">
        <v>630</v>
      </c>
      <c r="I5290" s="832" t="s">
        <v>3264</v>
      </c>
      <c r="J5290" s="832" t="s">
        <v>2464</v>
      </c>
      <c r="K5290" s="832" t="s">
        <v>3265</v>
      </c>
      <c r="L5290" s="835">
        <v>42.63</v>
      </c>
      <c r="M5290" s="835">
        <v>42.63</v>
      </c>
      <c r="N5290" s="832">
        <v>1</v>
      </c>
      <c r="O5290" s="836">
        <v>1</v>
      </c>
      <c r="P5290" s="835">
        <v>42.63</v>
      </c>
      <c r="Q5290" s="837">
        <v>1</v>
      </c>
      <c r="R5290" s="832">
        <v>1</v>
      </c>
      <c r="S5290" s="837">
        <v>1</v>
      </c>
      <c r="T5290" s="836">
        <v>1</v>
      </c>
      <c r="U5290" s="838">
        <v>1</v>
      </c>
    </row>
    <row r="5291" spans="1:21" ht="14.4" customHeight="1" x14ac:dyDescent="0.3">
      <c r="A5291" s="831">
        <v>10</v>
      </c>
      <c r="B5291" s="832" t="s">
        <v>2982</v>
      </c>
      <c r="C5291" s="832" t="s">
        <v>3009</v>
      </c>
      <c r="D5291" s="833" t="s">
        <v>6907</v>
      </c>
      <c r="E5291" s="834" t="s">
        <v>3026</v>
      </c>
      <c r="F5291" s="832" t="s">
        <v>2984</v>
      </c>
      <c r="G5291" s="832" t="s">
        <v>3107</v>
      </c>
      <c r="H5291" s="832" t="s">
        <v>630</v>
      </c>
      <c r="I5291" s="832" t="s">
        <v>3810</v>
      </c>
      <c r="J5291" s="832" t="s">
        <v>3287</v>
      </c>
      <c r="K5291" s="832" t="s">
        <v>3811</v>
      </c>
      <c r="L5291" s="835">
        <v>29.39</v>
      </c>
      <c r="M5291" s="835">
        <v>29.39</v>
      </c>
      <c r="N5291" s="832">
        <v>1</v>
      </c>
      <c r="O5291" s="836">
        <v>1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10</v>
      </c>
      <c r="B5292" s="832" t="s">
        <v>2982</v>
      </c>
      <c r="C5292" s="832" t="s">
        <v>3009</v>
      </c>
      <c r="D5292" s="833" t="s">
        <v>6907</v>
      </c>
      <c r="E5292" s="834" t="s">
        <v>3026</v>
      </c>
      <c r="F5292" s="832" t="s">
        <v>2984</v>
      </c>
      <c r="G5292" s="832" t="s">
        <v>3887</v>
      </c>
      <c r="H5292" s="832" t="s">
        <v>630</v>
      </c>
      <c r="I5292" s="832" t="s">
        <v>3888</v>
      </c>
      <c r="J5292" s="832" t="s">
        <v>766</v>
      </c>
      <c r="K5292" s="832" t="s">
        <v>3889</v>
      </c>
      <c r="L5292" s="835">
        <v>27.28</v>
      </c>
      <c r="M5292" s="835">
        <v>27.28</v>
      </c>
      <c r="N5292" s="832">
        <v>1</v>
      </c>
      <c r="O5292" s="836">
        <v>1</v>
      </c>
      <c r="P5292" s="835">
        <v>27.28</v>
      </c>
      <c r="Q5292" s="837">
        <v>1</v>
      </c>
      <c r="R5292" s="832">
        <v>1</v>
      </c>
      <c r="S5292" s="837">
        <v>1</v>
      </c>
      <c r="T5292" s="836">
        <v>1</v>
      </c>
      <c r="U5292" s="838">
        <v>1</v>
      </c>
    </row>
    <row r="5293" spans="1:21" ht="14.4" customHeight="1" x14ac:dyDescent="0.3">
      <c r="A5293" s="831">
        <v>10</v>
      </c>
      <c r="B5293" s="832" t="s">
        <v>2982</v>
      </c>
      <c r="C5293" s="832" t="s">
        <v>3009</v>
      </c>
      <c r="D5293" s="833" t="s">
        <v>6907</v>
      </c>
      <c r="E5293" s="834" t="s">
        <v>3026</v>
      </c>
      <c r="F5293" s="832" t="s">
        <v>2984</v>
      </c>
      <c r="G5293" s="832" t="s">
        <v>4429</v>
      </c>
      <c r="H5293" s="832" t="s">
        <v>630</v>
      </c>
      <c r="I5293" s="832" t="s">
        <v>4430</v>
      </c>
      <c r="J5293" s="832" t="s">
        <v>1299</v>
      </c>
      <c r="K5293" s="832" t="s">
        <v>4431</v>
      </c>
      <c r="L5293" s="835">
        <v>69.59</v>
      </c>
      <c r="M5293" s="835">
        <v>139.18</v>
      </c>
      <c r="N5293" s="832">
        <v>2</v>
      </c>
      <c r="O5293" s="836">
        <v>1.5</v>
      </c>
      <c r="P5293" s="835">
        <v>139.18</v>
      </c>
      <c r="Q5293" s="837">
        <v>1</v>
      </c>
      <c r="R5293" s="832">
        <v>2</v>
      </c>
      <c r="S5293" s="837">
        <v>1</v>
      </c>
      <c r="T5293" s="836">
        <v>1.5</v>
      </c>
      <c r="U5293" s="838">
        <v>1</v>
      </c>
    </row>
    <row r="5294" spans="1:21" ht="14.4" customHeight="1" x14ac:dyDescent="0.3">
      <c r="A5294" s="831">
        <v>10</v>
      </c>
      <c r="B5294" s="832" t="s">
        <v>2982</v>
      </c>
      <c r="C5294" s="832" t="s">
        <v>3009</v>
      </c>
      <c r="D5294" s="833" t="s">
        <v>6907</v>
      </c>
      <c r="E5294" s="834" t="s">
        <v>3026</v>
      </c>
      <c r="F5294" s="832" t="s">
        <v>2984</v>
      </c>
      <c r="G5294" s="832" t="s">
        <v>3185</v>
      </c>
      <c r="H5294" s="832" t="s">
        <v>689</v>
      </c>
      <c r="I5294" s="832" t="s">
        <v>2523</v>
      </c>
      <c r="J5294" s="832" t="s">
        <v>941</v>
      </c>
      <c r="K5294" s="832" t="s">
        <v>2524</v>
      </c>
      <c r="L5294" s="835">
        <v>63.75</v>
      </c>
      <c r="M5294" s="835">
        <v>63.75</v>
      </c>
      <c r="N5294" s="832">
        <v>1</v>
      </c>
      <c r="O5294" s="836">
        <v>1</v>
      </c>
      <c r="P5294" s="835">
        <v>63.75</v>
      </c>
      <c r="Q5294" s="837">
        <v>1</v>
      </c>
      <c r="R5294" s="832">
        <v>1</v>
      </c>
      <c r="S5294" s="837">
        <v>1</v>
      </c>
      <c r="T5294" s="836">
        <v>1</v>
      </c>
      <c r="U5294" s="838">
        <v>1</v>
      </c>
    </row>
    <row r="5295" spans="1:21" ht="14.4" customHeight="1" x14ac:dyDescent="0.3">
      <c r="A5295" s="831">
        <v>10</v>
      </c>
      <c r="B5295" s="832" t="s">
        <v>2982</v>
      </c>
      <c r="C5295" s="832" t="s">
        <v>3009</v>
      </c>
      <c r="D5295" s="833" t="s">
        <v>6907</v>
      </c>
      <c r="E5295" s="834" t="s">
        <v>3026</v>
      </c>
      <c r="F5295" s="832" t="s">
        <v>2984</v>
      </c>
      <c r="G5295" s="832" t="s">
        <v>3425</v>
      </c>
      <c r="H5295" s="832" t="s">
        <v>630</v>
      </c>
      <c r="I5295" s="832" t="s">
        <v>3426</v>
      </c>
      <c r="J5295" s="832" t="s">
        <v>743</v>
      </c>
      <c r="K5295" s="832" t="s">
        <v>3427</v>
      </c>
      <c r="L5295" s="835">
        <v>42.54</v>
      </c>
      <c r="M5295" s="835">
        <v>42.54</v>
      </c>
      <c r="N5295" s="832">
        <v>1</v>
      </c>
      <c r="O5295" s="836">
        <v>1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10</v>
      </c>
      <c r="B5296" s="832" t="s">
        <v>2982</v>
      </c>
      <c r="C5296" s="832" t="s">
        <v>3009</v>
      </c>
      <c r="D5296" s="833" t="s">
        <v>6907</v>
      </c>
      <c r="E5296" s="834" t="s">
        <v>3026</v>
      </c>
      <c r="F5296" s="832" t="s">
        <v>2985</v>
      </c>
      <c r="G5296" s="832" t="s">
        <v>3094</v>
      </c>
      <c r="H5296" s="832" t="s">
        <v>630</v>
      </c>
      <c r="I5296" s="832" t="s">
        <v>4477</v>
      </c>
      <c r="J5296" s="832" t="s">
        <v>3040</v>
      </c>
      <c r="K5296" s="832"/>
      <c r="L5296" s="835">
        <v>0</v>
      </c>
      <c r="M5296" s="835">
        <v>0</v>
      </c>
      <c r="N5296" s="832">
        <v>1</v>
      </c>
      <c r="O5296" s="836">
        <v>1</v>
      </c>
      <c r="P5296" s="835">
        <v>0</v>
      </c>
      <c r="Q5296" s="837"/>
      <c r="R5296" s="832">
        <v>1</v>
      </c>
      <c r="S5296" s="837">
        <v>1</v>
      </c>
      <c r="T5296" s="836">
        <v>1</v>
      </c>
      <c r="U5296" s="838">
        <v>1</v>
      </c>
    </row>
    <row r="5297" spans="1:21" ht="14.4" customHeight="1" x14ac:dyDescent="0.3">
      <c r="A5297" s="831">
        <v>10</v>
      </c>
      <c r="B5297" s="832" t="s">
        <v>2982</v>
      </c>
      <c r="C5297" s="832" t="s">
        <v>3013</v>
      </c>
      <c r="D5297" s="833" t="s">
        <v>6908</v>
      </c>
      <c r="E5297" s="834" t="s">
        <v>3057</v>
      </c>
      <c r="F5297" s="832" t="s">
        <v>2984</v>
      </c>
      <c r="G5297" s="832" t="s">
        <v>4441</v>
      </c>
      <c r="H5297" s="832" t="s">
        <v>630</v>
      </c>
      <c r="I5297" s="832" t="s">
        <v>4442</v>
      </c>
      <c r="J5297" s="832" t="s">
        <v>4443</v>
      </c>
      <c r="K5297" s="832" t="s">
        <v>4444</v>
      </c>
      <c r="L5297" s="835">
        <v>275.77999999999997</v>
      </c>
      <c r="M5297" s="835">
        <v>1654.6799999999998</v>
      </c>
      <c r="N5297" s="832">
        <v>6</v>
      </c>
      <c r="O5297" s="836">
        <v>1</v>
      </c>
      <c r="P5297" s="835">
        <v>1654.6799999999998</v>
      </c>
      <c r="Q5297" s="837">
        <v>1</v>
      </c>
      <c r="R5297" s="832">
        <v>6</v>
      </c>
      <c r="S5297" s="837">
        <v>1</v>
      </c>
      <c r="T5297" s="836">
        <v>1</v>
      </c>
      <c r="U5297" s="838">
        <v>1</v>
      </c>
    </row>
    <row r="5298" spans="1:21" ht="14.4" customHeight="1" x14ac:dyDescent="0.3">
      <c r="A5298" s="831">
        <v>10</v>
      </c>
      <c r="B5298" s="832" t="s">
        <v>2982</v>
      </c>
      <c r="C5298" s="832" t="s">
        <v>3013</v>
      </c>
      <c r="D5298" s="833" t="s">
        <v>6908</v>
      </c>
      <c r="E5298" s="834" t="s">
        <v>3057</v>
      </c>
      <c r="F5298" s="832" t="s">
        <v>2985</v>
      </c>
      <c r="G5298" s="832" t="s">
        <v>3094</v>
      </c>
      <c r="H5298" s="832" t="s">
        <v>630</v>
      </c>
      <c r="I5298" s="832" t="s">
        <v>3469</v>
      </c>
      <c r="J5298" s="832" t="s">
        <v>3040</v>
      </c>
      <c r="K5298" s="832"/>
      <c r="L5298" s="835">
        <v>0</v>
      </c>
      <c r="M5298" s="835">
        <v>0</v>
      </c>
      <c r="N5298" s="832">
        <v>1</v>
      </c>
      <c r="O5298" s="836">
        <v>1</v>
      </c>
      <c r="P5298" s="835">
        <v>0</v>
      </c>
      <c r="Q5298" s="837"/>
      <c r="R5298" s="832">
        <v>1</v>
      </c>
      <c r="S5298" s="837">
        <v>1</v>
      </c>
      <c r="T5298" s="836">
        <v>1</v>
      </c>
      <c r="U5298" s="838">
        <v>1</v>
      </c>
    </row>
    <row r="5299" spans="1:21" ht="14.4" customHeight="1" x14ac:dyDescent="0.3">
      <c r="A5299" s="831">
        <v>10</v>
      </c>
      <c r="B5299" s="832" t="s">
        <v>2982</v>
      </c>
      <c r="C5299" s="832" t="s">
        <v>3013</v>
      </c>
      <c r="D5299" s="833" t="s">
        <v>6908</v>
      </c>
      <c r="E5299" s="834" t="s">
        <v>3077</v>
      </c>
      <c r="F5299" s="832" t="s">
        <v>2984</v>
      </c>
      <c r="G5299" s="832" t="s">
        <v>6422</v>
      </c>
      <c r="H5299" s="832" t="s">
        <v>689</v>
      </c>
      <c r="I5299" s="832" t="s">
        <v>2847</v>
      </c>
      <c r="J5299" s="832" t="s">
        <v>2848</v>
      </c>
      <c r="K5299" s="832" t="s">
        <v>2849</v>
      </c>
      <c r="L5299" s="835">
        <v>9.4</v>
      </c>
      <c r="M5299" s="835">
        <v>9.4</v>
      </c>
      <c r="N5299" s="832">
        <v>1</v>
      </c>
      <c r="O5299" s="836">
        <v>1</v>
      </c>
      <c r="P5299" s="835">
        <v>9.4</v>
      </c>
      <c r="Q5299" s="837">
        <v>1</v>
      </c>
      <c r="R5299" s="832">
        <v>1</v>
      </c>
      <c r="S5299" s="837">
        <v>1</v>
      </c>
      <c r="T5299" s="836">
        <v>1</v>
      </c>
      <c r="U5299" s="838">
        <v>1</v>
      </c>
    </row>
    <row r="5300" spans="1:21" ht="14.4" customHeight="1" x14ac:dyDescent="0.3">
      <c r="A5300" s="831">
        <v>10</v>
      </c>
      <c r="B5300" s="832" t="s">
        <v>2982</v>
      </c>
      <c r="C5300" s="832" t="s">
        <v>3013</v>
      </c>
      <c r="D5300" s="833" t="s">
        <v>6908</v>
      </c>
      <c r="E5300" s="834" t="s">
        <v>3077</v>
      </c>
      <c r="F5300" s="832" t="s">
        <v>2984</v>
      </c>
      <c r="G5300" s="832" t="s">
        <v>3106</v>
      </c>
      <c r="H5300" s="832" t="s">
        <v>689</v>
      </c>
      <c r="I5300" s="832" t="s">
        <v>2588</v>
      </c>
      <c r="J5300" s="832" t="s">
        <v>1288</v>
      </c>
      <c r="K5300" s="832" t="s">
        <v>2589</v>
      </c>
      <c r="L5300" s="835">
        <v>154.36000000000001</v>
      </c>
      <c r="M5300" s="835">
        <v>308.72000000000003</v>
      </c>
      <c r="N5300" s="832">
        <v>2</v>
      </c>
      <c r="O5300" s="836">
        <v>0.5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10</v>
      </c>
      <c r="B5301" s="832" t="s">
        <v>2982</v>
      </c>
      <c r="C5301" s="832" t="s">
        <v>3013</v>
      </c>
      <c r="D5301" s="833" t="s">
        <v>6908</v>
      </c>
      <c r="E5301" s="834" t="s">
        <v>3077</v>
      </c>
      <c r="F5301" s="832" t="s">
        <v>2984</v>
      </c>
      <c r="G5301" s="832" t="s">
        <v>3320</v>
      </c>
      <c r="H5301" s="832" t="s">
        <v>630</v>
      </c>
      <c r="I5301" s="832" t="s">
        <v>3321</v>
      </c>
      <c r="J5301" s="832" t="s">
        <v>2217</v>
      </c>
      <c r="K5301" s="832" t="s">
        <v>3322</v>
      </c>
      <c r="L5301" s="835">
        <v>107.27</v>
      </c>
      <c r="M5301" s="835">
        <v>643.62</v>
      </c>
      <c r="N5301" s="832">
        <v>6</v>
      </c>
      <c r="O5301" s="836">
        <v>1.5</v>
      </c>
      <c r="P5301" s="835">
        <v>321.81</v>
      </c>
      <c r="Q5301" s="837">
        <v>0.5</v>
      </c>
      <c r="R5301" s="832">
        <v>3</v>
      </c>
      <c r="S5301" s="837">
        <v>0.5</v>
      </c>
      <c r="T5301" s="836">
        <v>1</v>
      </c>
      <c r="U5301" s="838">
        <v>0.66666666666666663</v>
      </c>
    </row>
    <row r="5302" spans="1:21" ht="14.4" customHeight="1" x14ac:dyDescent="0.3">
      <c r="A5302" s="831">
        <v>10</v>
      </c>
      <c r="B5302" s="832" t="s">
        <v>2982</v>
      </c>
      <c r="C5302" s="832" t="s">
        <v>3013</v>
      </c>
      <c r="D5302" s="833" t="s">
        <v>6908</v>
      </c>
      <c r="E5302" s="834" t="s">
        <v>3077</v>
      </c>
      <c r="F5302" s="832" t="s">
        <v>2984</v>
      </c>
      <c r="G5302" s="832" t="s">
        <v>6423</v>
      </c>
      <c r="H5302" s="832" t="s">
        <v>630</v>
      </c>
      <c r="I5302" s="832" t="s">
        <v>6424</v>
      </c>
      <c r="J5302" s="832" t="s">
        <v>6425</v>
      </c>
      <c r="K5302" s="832" t="s">
        <v>6426</v>
      </c>
      <c r="L5302" s="835">
        <v>0</v>
      </c>
      <c r="M5302" s="835">
        <v>0</v>
      </c>
      <c r="N5302" s="832">
        <v>1</v>
      </c>
      <c r="O5302" s="836">
        <v>1</v>
      </c>
      <c r="P5302" s="835">
        <v>0</v>
      </c>
      <c r="Q5302" s="837"/>
      <c r="R5302" s="832">
        <v>1</v>
      </c>
      <c r="S5302" s="837">
        <v>1</v>
      </c>
      <c r="T5302" s="836">
        <v>1</v>
      </c>
      <c r="U5302" s="838">
        <v>1</v>
      </c>
    </row>
    <row r="5303" spans="1:21" ht="14.4" customHeight="1" x14ac:dyDescent="0.3">
      <c r="A5303" s="831">
        <v>10</v>
      </c>
      <c r="B5303" s="832" t="s">
        <v>2982</v>
      </c>
      <c r="C5303" s="832" t="s">
        <v>3013</v>
      </c>
      <c r="D5303" s="833" t="s">
        <v>6908</v>
      </c>
      <c r="E5303" s="834" t="s">
        <v>3077</v>
      </c>
      <c r="F5303" s="832" t="s">
        <v>2984</v>
      </c>
      <c r="G5303" s="832" t="s">
        <v>4486</v>
      </c>
      <c r="H5303" s="832" t="s">
        <v>689</v>
      </c>
      <c r="I5303" s="832" t="s">
        <v>2651</v>
      </c>
      <c r="J5303" s="832" t="s">
        <v>2652</v>
      </c>
      <c r="K5303" s="832" t="s">
        <v>2653</v>
      </c>
      <c r="L5303" s="835">
        <v>529.88</v>
      </c>
      <c r="M5303" s="835">
        <v>17486.04</v>
      </c>
      <c r="N5303" s="832">
        <v>33</v>
      </c>
      <c r="O5303" s="836">
        <v>4</v>
      </c>
      <c r="P5303" s="835">
        <v>6358.5599999999995</v>
      </c>
      <c r="Q5303" s="837">
        <v>0.36363636363636359</v>
      </c>
      <c r="R5303" s="832">
        <v>12</v>
      </c>
      <c r="S5303" s="837">
        <v>0.36363636363636365</v>
      </c>
      <c r="T5303" s="836">
        <v>1.5</v>
      </c>
      <c r="U5303" s="838">
        <v>0.375</v>
      </c>
    </row>
    <row r="5304" spans="1:21" ht="14.4" customHeight="1" x14ac:dyDescent="0.3">
      <c r="A5304" s="831">
        <v>10</v>
      </c>
      <c r="B5304" s="832" t="s">
        <v>2982</v>
      </c>
      <c r="C5304" s="832" t="s">
        <v>3013</v>
      </c>
      <c r="D5304" s="833" t="s">
        <v>6908</v>
      </c>
      <c r="E5304" s="834" t="s">
        <v>3077</v>
      </c>
      <c r="F5304" s="832" t="s">
        <v>2984</v>
      </c>
      <c r="G5304" s="832" t="s">
        <v>4503</v>
      </c>
      <c r="H5304" s="832" t="s">
        <v>689</v>
      </c>
      <c r="I5304" s="832" t="s">
        <v>2647</v>
      </c>
      <c r="J5304" s="832" t="s">
        <v>2648</v>
      </c>
      <c r="K5304" s="832" t="s">
        <v>2649</v>
      </c>
      <c r="L5304" s="835">
        <v>672.95</v>
      </c>
      <c r="M5304" s="835">
        <v>4037.7000000000003</v>
      </c>
      <c r="N5304" s="832">
        <v>6</v>
      </c>
      <c r="O5304" s="836">
        <v>3</v>
      </c>
      <c r="P5304" s="835">
        <v>1345.9</v>
      </c>
      <c r="Q5304" s="837">
        <v>0.33333333333333331</v>
      </c>
      <c r="R5304" s="832">
        <v>2</v>
      </c>
      <c r="S5304" s="837">
        <v>0.33333333333333331</v>
      </c>
      <c r="T5304" s="836">
        <v>1</v>
      </c>
      <c r="U5304" s="838">
        <v>0.33333333333333331</v>
      </c>
    </row>
    <row r="5305" spans="1:21" ht="14.4" customHeight="1" x14ac:dyDescent="0.3">
      <c r="A5305" s="831">
        <v>10</v>
      </c>
      <c r="B5305" s="832" t="s">
        <v>2982</v>
      </c>
      <c r="C5305" s="832" t="s">
        <v>3013</v>
      </c>
      <c r="D5305" s="833" t="s">
        <v>6908</v>
      </c>
      <c r="E5305" s="834" t="s">
        <v>3077</v>
      </c>
      <c r="F5305" s="832" t="s">
        <v>2984</v>
      </c>
      <c r="G5305" s="832" t="s">
        <v>3120</v>
      </c>
      <c r="H5305" s="832" t="s">
        <v>630</v>
      </c>
      <c r="I5305" s="832" t="s">
        <v>3211</v>
      </c>
      <c r="J5305" s="832" t="s">
        <v>1034</v>
      </c>
      <c r="K5305" s="832" t="s">
        <v>3212</v>
      </c>
      <c r="L5305" s="835">
        <v>48.09</v>
      </c>
      <c r="M5305" s="835">
        <v>192.36</v>
      </c>
      <c r="N5305" s="832">
        <v>4</v>
      </c>
      <c r="O5305" s="836">
        <v>2</v>
      </c>
      <c r="P5305" s="835">
        <v>144.27000000000001</v>
      </c>
      <c r="Q5305" s="837">
        <v>0.75</v>
      </c>
      <c r="R5305" s="832">
        <v>3</v>
      </c>
      <c r="S5305" s="837">
        <v>0.75</v>
      </c>
      <c r="T5305" s="836">
        <v>1.5</v>
      </c>
      <c r="U5305" s="838">
        <v>0.75</v>
      </c>
    </row>
    <row r="5306" spans="1:21" ht="14.4" customHeight="1" x14ac:dyDescent="0.3">
      <c r="A5306" s="831">
        <v>10</v>
      </c>
      <c r="B5306" s="832" t="s">
        <v>2982</v>
      </c>
      <c r="C5306" s="832" t="s">
        <v>3013</v>
      </c>
      <c r="D5306" s="833" t="s">
        <v>6908</v>
      </c>
      <c r="E5306" s="834" t="s">
        <v>3077</v>
      </c>
      <c r="F5306" s="832" t="s">
        <v>2984</v>
      </c>
      <c r="G5306" s="832" t="s">
        <v>3757</v>
      </c>
      <c r="H5306" s="832" t="s">
        <v>630</v>
      </c>
      <c r="I5306" s="832" t="s">
        <v>3758</v>
      </c>
      <c r="J5306" s="832" t="s">
        <v>1395</v>
      </c>
      <c r="K5306" s="832" t="s">
        <v>3759</v>
      </c>
      <c r="L5306" s="835">
        <v>0</v>
      </c>
      <c r="M5306" s="835">
        <v>0</v>
      </c>
      <c r="N5306" s="832">
        <v>1</v>
      </c>
      <c r="O5306" s="836">
        <v>0.5</v>
      </c>
      <c r="P5306" s="835"/>
      <c r="Q5306" s="837"/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10</v>
      </c>
      <c r="B5307" s="832" t="s">
        <v>2982</v>
      </c>
      <c r="C5307" s="832" t="s">
        <v>3013</v>
      </c>
      <c r="D5307" s="833" t="s">
        <v>6908</v>
      </c>
      <c r="E5307" s="834" t="s">
        <v>3077</v>
      </c>
      <c r="F5307" s="832" t="s">
        <v>2984</v>
      </c>
      <c r="G5307" s="832" t="s">
        <v>3985</v>
      </c>
      <c r="H5307" s="832" t="s">
        <v>689</v>
      </c>
      <c r="I5307" s="832" t="s">
        <v>4422</v>
      </c>
      <c r="J5307" s="832" t="s">
        <v>2580</v>
      </c>
      <c r="K5307" s="832" t="s">
        <v>4423</v>
      </c>
      <c r="L5307" s="835">
        <v>88.51</v>
      </c>
      <c r="M5307" s="835">
        <v>88.51</v>
      </c>
      <c r="N5307" s="832">
        <v>1</v>
      </c>
      <c r="O5307" s="836">
        <v>1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10</v>
      </c>
      <c r="B5308" s="832" t="s">
        <v>2982</v>
      </c>
      <c r="C5308" s="832" t="s">
        <v>3013</v>
      </c>
      <c r="D5308" s="833" t="s">
        <v>6908</v>
      </c>
      <c r="E5308" s="834" t="s">
        <v>3077</v>
      </c>
      <c r="F5308" s="832" t="s">
        <v>2984</v>
      </c>
      <c r="G5308" s="832" t="s">
        <v>3985</v>
      </c>
      <c r="H5308" s="832" t="s">
        <v>689</v>
      </c>
      <c r="I5308" s="832" t="s">
        <v>4509</v>
      </c>
      <c r="J5308" s="832" t="s">
        <v>2680</v>
      </c>
      <c r="K5308" s="832" t="s">
        <v>4510</v>
      </c>
      <c r="L5308" s="835">
        <v>105.23</v>
      </c>
      <c r="M5308" s="835">
        <v>105.23</v>
      </c>
      <c r="N5308" s="832">
        <v>1</v>
      </c>
      <c r="O5308" s="836">
        <v>1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10</v>
      </c>
      <c r="B5309" s="832" t="s">
        <v>2982</v>
      </c>
      <c r="C5309" s="832" t="s">
        <v>3013</v>
      </c>
      <c r="D5309" s="833" t="s">
        <v>6908</v>
      </c>
      <c r="E5309" s="834" t="s">
        <v>3077</v>
      </c>
      <c r="F5309" s="832" t="s">
        <v>2984</v>
      </c>
      <c r="G5309" s="832" t="s">
        <v>3985</v>
      </c>
      <c r="H5309" s="832" t="s">
        <v>689</v>
      </c>
      <c r="I5309" s="832" t="s">
        <v>4706</v>
      </c>
      <c r="J5309" s="832" t="s">
        <v>2680</v>
      </c>
      <c r="K5309" s="832" t="s">
        <v>4514</v>
      </c>
      <c r="L5309" s="835">
        <v>63.14</v>
      </c>
      <c r="M5309" s="835">
        <v>189.42000000000002</v>
      </c>
      <c r="N5309" s="832">
        <v>3</v>
      </c>
      <c r="O5309" s="836">
        <v>2</v>
      </c>
      <c r="P5309" s="835">
        <v>63.14</v>
      </c>
      <c r="Q5309" s="837">
        <v>0.33333333333333331</v>
      </c>
      <c r="R5309" s="832">
        <v>1</v>
      </c>
      <c r="S5309" s="837">
        <v>0.33333333333333331</v>
      </c>
      <c r="T5309" s="836">
        <v>0.5</v>
      </c>
      <c r="U5309" s="838">
        <v>0.25</v>
      </c>
    </row>
    <row r="5310" spans="1:21" ht="14.4" customHeight="1" x14ac:dyDescent="0.3">
      <c r="A5310" s="831">
        <v>10</v>
      </c>
      <c r="B5310" s="832" t="s">
        <v>2982</v>
      </c>
      <c r="C5310" s="832" t="s">
        <v>3013</v>
      </c>
      <c r="D5310" s="833" t="s">
        <v>6908</v>
      </c>
      <c r="E5310" s="834" t="s">
        <v>3077</v>
      </c>
      <c r="F5310" s="832" t="s">
        <v>2984</v>
      </c>
      <c r="G5310" s="832" t="s">
        <v>3985</v>
      </c>
      <c r="H5310" s="832" t="s">
        <v>689</v>
      </c>
      <c r="I5310" s="832" t="s">
        <v>4706</v>
      </c>
      <c r="J5310" s="832" t="s">
        <v>2680</v>
      </c>
      <c r="K5310" s="832" t="s">
        <v>4514</v>
      </c>
      <c r="L5310" s="835">
        <v>59.27</v>
      </c>
      <c r="M5310" s="835">
        <v>177.81</v>
      </c>
      <c r="N5310" s="832">
        <v>3</v>
      </c>
      <c r="O5310" s="836">
        <v>2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10</v>
      </c>
      <c r="B5311" s="832" t="s">
        <v>2982</v>
      </c>
      <c r="C5311" s="832" t="s">
        <v>3013</v>
      </c>
      <c r="D5311" s="833" t="s">
        <v>6908</v>
      </c>
      <c r="E5311" s="834" t="s">
        <v>3077</v>
      </c>
      <c r="F5311" s="832" t="s">
        <v>2984</v>
      </c>
      <c r="G5311" s="832" t="s">
        <v>3985</v>
      </c>
      <c r="H5311" s="832" t="s">
        <v>689</v>
      </c>
      <c r="I5311" s="832" t="s">
        <v>4424</v>
      </c>
      <c r="J5311" s="832" t="s">
        <v>2680</v>
      </c>
      <c r="K5311" s="832" t="s">
        <v>4425</v>
      </c>
      <c r="L5311" s="835">
        <v>79.03</v>
      </c>
      <c r="M5311" s="835">
        <v>79.03</v>
      </c>
      <c r="N5311" s="832">
        <v>1</v>
      </c>
      <c r="O5311" s="836">
        <v>1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10</v>
      </c>
      <c r="B5312" s="832" t="s">
        <v>2982</v>
      </c>
      <c r="C5312" s="832" t="s">
        <v>3013</v>
      </c>
      <c r="D5312" s="833" t="s">
        <v>6908</v>
      </c>
      <c r="E5312" s="834" t="s">
        <v>3077</v>
      </c>
      <c r="F5312" s="832" t="s">
        <v>2984</v>
      </c>
      <c r="G5312" s="832" t="s">
        <v>3985</v>
      </c>
      <c r="H5312" s="832" t="s">
        <v>689</v>
      </c>
      <c r="I5312" s="832" t="s">
        <v>4424</v>
      </c>
      <c r="J5312" s="832" t="s">
        <v>2680</v>
      </c>
      <c r="K5312" s="832" t="s">
        <v>4425</v>
      </c>
      <c r="L5312" s="835">
        <v>84.18</v>
      </c>
      <c r="M5312" s="835">
        <v>420.90000000000003</v>
      </c>
      <c r="N5312" s="832">
        <v>5</v>
      </c>
      <c r="O5312" s="836">
        <v>4.5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10</v>
      </c>
      <c r="B5313" s="832" t="s">
        <v>2982</v>
      </c>
      <c r="C5313" s="832" t="s">
        <v>3013</v>
      </c>
      <c r="D5313" s="833" t="s">
        <v>6908</v>
      </c>
      <c r="E5313" s="834" t="s">
        <v>3077</v>
      </c>
      <c r="F5313" s="832" t="s">
        <v>2984</v>
      </c>
      <c r="G5313" s="832" t="s">
        <v>3985</v>
      </c>
      <c r="H5313" s="832" t="s">
        <v>689</v>
      </c>
      <c r="I5313" s="832" t="s">
        <v>4513</v>
      </c>
      <c r="J5313" s="832" t="s">
        <v>2580</v>
      </c>
      <c r="K5313" s="832" t="s">
        <v>4514</v>
      </c>
      <c r="L5313" s="835">
        <v>63.14</v>
      </c>
      <c r="M5313" s="835">
        <v>126.28</v>
      </c>
      <c r="N5313" s="832">
        <v>2</v>
      </c>
      <c r="O5313" s="836">
        <v>1.5</v>
      </c>
      <c r="P5313" s="835">
        <v>126.28</v>
      </c>
      <c r="Q5313" s="837">
        <v>1</v>
      </c>
      <c r="R5313" s="832">
        <v>2</v>
      </c>
      <c r="S5313" s="837">
        <v>1</v>
      </c>
      <c r="T5313" s="836">
        <v>1.5</v>
      </c>
      <c r="U5313" s="838">
        <v>1</v>
      </c>
    </row>
    <row r="5314" spans="1:21" ht="14.4" customHeight="1" x14ac:dyDescent="0.3">
      <c r="A5314" s="831">
        <v>10</v>
      </c>
      <c r="B5314" s="832" t="s">
        <v>2982</v>
      </c>
      <c r="C5314" s="832" t="s">
        <v>3013</v>
      </c>
      <c r="D5314" s="833" t="s">
        <v>6908</v>
      </c>
      <c r="E5314" s="834" t="s">
        <v>3077</v>
      </c>
      <c r="F5314" s="832" t="s">
        <v>2984</v>
      </c>
      <c r="G5314" s="832" t="s">
        <v>3985</v>
      </c>
      <c r="H5314" s="832" t="s">
        <v>689</v>
      </c>
      <c r="I5314" s="832" t="s">
        <v>4513</v>
      </c>
      <c r="J5314" s="832" t="s">
        <v>2580</v>
      </c>
      <c r="K5314" s="832" t="s">
        <v>4514</v>
      </c>
      <c r="L5314" s="835">
        <v>59.27</v>
      </c>
      <c r="M5314" s="835">
        <v>177.81</v>
      </c>
      <c r="N5314" s="832">
        <v>3</v>
      </c>
      <c r="O5314" s="836">
        <v>2.5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10</v>
      </c>
      <c r="B5315" s="832" t="s">
        <v>2982</v>
      </c>
      <c r="C5315" s="832" t="s">
        <v>3013</v>
      </c>
      <c r="D5315" s="833" t="s">
        <v>6908</v>
      </c>
      <c r="E5315" s="834" t="s">
        <v>3077</v>
      </c>
      <c r="F5315" s="832" t="s">
        <v>2984</v>
      </c>
      <c r="G5315" s="832" t="s">
        <v>3985</v>
      </c>
      <c r="H5315" s="832" t="s">
        <v>630</v>
      </c>
      <c r="I5315" s="832" t="s">
        <v>6427</v>
      </c>
      <c r="J5315" s="832" t="s">
        <v>2580</v>
      </c>
      <c r="K5315" s="832" t="s">
        <v>4510</v>
      </c>
      <c r="L5315" s="835">
        <v>98.78</v>
      </c>
      <c r="M5315" s="835">
        <v>98.78</v>
      </c>
      <c r="N5315" s="832">
        <v>1</v>
      </c>
      <c r="O5315" s="836">
        <v>1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" customHeight="1" x14ac:dyDescent="0.3">
      <c r="A5316" s="831">
        <v>10</v>
      </c>
      <c r="B5316" s="832" t="s">
        <v>2982</v>
      </c>
      <c r="C5316" s="832" t="s">
        <v>3013</v>
      </c>
      <c r="D5316" s="833" t="s">
        <v>6908</v>
      </c>
      <c r="E5316" s="834" t="s">
        <v>3077</v>
      </c>
      <c r="F5316" s="832" t="s">
        <v>2984</v>
      </c>
      <c r="G5316" s="832" t="s">
        <v>3985</v>
      </c>
      <c r="H5316" s="832" t="s">
        <v>689</v>
      </c>
      <c r="I5316" s="832" t="s">
        <v>2579</v>
      </c>
      <c r="J5316" s="832" t="s">
        <v>2580</v>
      </c>
      <c r="K5316" s="832" t="s">
        <v>2581</v>
      </c>
      <c r="L5316" s="835">
        <v>46.07</v>
      </c>
      <c r="M5316" s="835">
        <v>644.98</v>
      </c>
      <c r="N5316" s="832">
        <v>14</v>
      </c>
      <c r="O5316" s="836">
        <v>13.5</v>
      </c>
      <c r="P5316" s="835">
        <v>230.35</v>
      </c>
      <c r="Q5316" s="837">
        <v>0.35714285714285715</v>
      </c>
      <c r="R5316" s="832">
        <v>5</v>
      </c>
      <c r="S5316" s="837">
        <v>0.35714285714285715</v>
      </c>
      <c r="T5316" s="836">
        <v>5</v>
      </c>
      <c r="U5316" s="838">
        <v>0.37037037037037035</v>
      </c>
    </row>
    <row r="5317" spans="1:21" ht="14.4" customHeight="1" x14ac:dyDescent="0.3">
      <c r="A5317" s="831">
        <v>10</v>
      </c>
      <c r="B5317" s="832" t="s">
        <v>2982</v>
      </c>
      <c r="C5317" s="832" t="s">
        <v>3013</v>
      </c>
      <c r="D5317" s="833" t="s">
        <v>6908</v>
      </c>
      <c r="E5317" s="834" t="s">
        <v>3077</v>
      </c>
      <c r="F5317" s="832" t="s">
        <v>2984</v>
      </c>
      <c r="G5317" s="832" t="s">
        <v>3985</v>
      </c>
      <c r="H5317" s="832" t="s">
        <v>689</v>
      </c>
      <c r="I5317" s="832" t="s">
        <v>2579</v>
      </c>
      <c r="J5317" s="832" t="s">
        <v>2580</v>
      </c>
      <c r="K5317" s="832" t="s">
        <v>2581</v>
      </c>
      <c r="L5317" s="835">
        <v>49.08</v>
      </c>
      <c r="M5317" s="835">
        <v>441.71999999999997</v>
      </c>
      <c r="N5317" s="832">
        <v>9</v>
      </c>
      <c r="O5317" s="836">
        <v>8.5</v>
      </c>
      <c r="P5317" s="835">
        <v>147.24</v>
      </c>
      <c r="Q5317" s="837">
        <v>0.33333333333333337</v>
      </c>
      <c r="R5317" s="832">
        <v>3</v>
      </c>
      <c r="S5317" s="837">
        <v>0.33333333333333331</v>
      </c>
      <c r="T5317" s="836">
        <v>2.5</v>
      </c>
      <c r="U5317" s="838">
        <v>0.29411764705882354</v>
      </c>
    </row>
    <row r="5318" spans="1:21" ht="14.4" customHeight="1" x14ac:dyDescent="0.3">
      <c r="A5318" s="831">
        <v>10</v>
      </c>
      <c r="B5318" s="832" t="s">
        <v>2982</v>
      </c>
      <c r="C5318" s="832" t="s">
        <v>3013</v>
      </c>
      <c r="D5318" s="833" t="s">
        <v>6908</v>
      </c>
      <c r="E5318" s="834" t="s">
        <v>3077</v>
      </c>
      <c r="F5318" s="832" t="s">
        <v>2984</v>
      </c>
      <c r="G5318" s="832" t="s">
        <v>3985</v>
      </c>
      <c r="H5318" s="832" t="s">
        <v>689</v>
      </c>
      <c r="I5318" s="832" t="s">
        <v>6428</v>
      </c>
      <c r="J5318" s="832" t="s">
        <v>2580</v>
      </c>
      <c r="K5318" s="832" t="s">
        <v>4512</v>
      </c>
      <c r="L5318" s="835">
        <v>118.54</v>
      </c>
      <c r="M5318" s="835">
        <v>118.54</v>
      </c>
      <c r="N5318" s="832">
        <v>1</v>
      </c>
      <c r="O5318" s="836">
        <v>1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10</v>
      </c>
      <c r="B5319" s="832" t="s">
        <v>2982</v>
      </c>
      <c r="C5319" s="832" t="s">
        <v>3013</v>
      </c>
      <c r="D5319" s="833" t="s">
        <v>6908</v>
      </c>
      <c r="E5319" s="834" t="s">
        <v>3077</v>
      </c>
      <c r="F5319" s="832" t="s">
        <v>2984</v>
      </c>
      <c r="G5319" s="832" t="s">
        <v>3985</v>
      </c>
      <c r="H5319" s="832" t="s">
        <v>630</v>
      </c>
      <c r="I5319" s="832" t="s">
        <v>4325</v>
      </c>
      <c r="J5319" s="832" t="s">
        <v>2580</v>
      </c>
      <c r="K5319" s="832" t="s">
        <v>4326</v>
      </c>
      <c r="L5319" s="835">
        <v>84.18</v>
      </c>
      <c r="M5319" s="835">
        <v>84.18</v>
      </c>
      <c r="N5319" s="832">
        <v>1</v>
      </c>
      <c r="O5319" s="836">
        <v>1</v>
      </c>
      <c r="P5319" s="835">
        <v>84.18</v>
      </c>
      <c r="Q5319" s="837">
        <v>1</v>
      </c>
      <c r="R5319" s="832">
        <v>1</v>
      </c>
      <c r="S5319" s="837">
        <v>1</v>
      </c>
      <c r="T5319" s="836">
        <v>1</v>
      </c>
      <c r="U5319" s="838">
        <v>1</v>
      </c>
    </row>
    <row r="5320" spans="1:21" ht="14.4" customHeight="1" x14ac:dyDescent="0.3">
      <c r="A5320" s="831">
        <v>10</v>
      </c>
      <c r="B5320" s="832" t="s">
        <v>2982</v>
      </c>
      <c r="C5320" s="832" t="s">
        <v>3013</v>
      </c>
      <c r="D5320" s="833" t="s">
        <v>6908</v>
      </c>
      <c r="E5320" s="834" t="s">
        <v>3077</v>
      </c>
      <c r="F5320" s="832" t="s">
        <v>2984</v>
      </c>
      <c r="G5320" s="832" t="s">
        <v>3985</v>
      </c>
      <c r="H5320" s="832" t="s">
        <v>689</v>
      </c>
      <c r="I5320" s="832" t="s">
        <v>2679</v>
      </c>
      <c r="J5320" s="832" t="s">
        <v>2680</v>
      </c>
      <c r="K5320" s="832" t="s">
        <v>2581</v>
      </c>
      <c r="L5320" s="835">
        <v>46.07</v>
      </c>
      <c r="M5320" s="835">
        <v>967.47000000000025</v>
      </c>
      <c r="N5320" s="832">
        <v>21</v>
      </c>
      <c r="O5320" s="836">
        <v>19.5</v>
      </c>
      <c r="P5320" s="835">
        <v>184.28</v>
      </c>
      <c r="Q5320" s="837">
        <v>0.19047619047619044</v>
      </c>
      <c r="R5320" s="832">
        <v>4</v>
      </c>
      <c r="S5320" s="837">
        <v>0.19047619047619047</v>
      </c>
      <c r="T5320" s="836">
        <v>4</v>
      </c>
      <c r="U5320" s="838">
        <v>0.20512820512820512</v>
      </c>
    </row>
    <row r="5321" spans="1:21" ht="14.4" customHeight="1" x14ac:dyDescent="0.3">
      <c r="A5321" s="831">
        <v>10</v>
      </c>
      <c r="B5321" s="832" t="s">
        <v>2982</v>
      </c>
      <c r="C5321" s="832" t="s">
        <v>3013</v>
      </c>
      <c r="D5321" s="833" t="s">
        <v>6908</v>
      </c>
      <c r="E5321" s="834" t="s">
        <v>3077</v>
      </c>
      <c r="F5321" s="832" t="s">
        <v>2984</v>
      </c>
      <c r="G5321" s="832" t="s">
        <v>3985</v>
      </c>
      <c r="H5321" s="832" t="s">
        <v>689</v>
      </c>
      <c r="I5321" s="832" t="s">
        <v>2679</v>
      </c>
      <c r="J5321" s="832" t="s">
        <v>2680</v>
      </c>
      <c r="K5321" s="832" t="s">
        <v>2581</v>
      </c>
      <c r="L5321" s="835">
        <v>49.08</v>
      </c>
      <c r="M5321" s="835">
        <v>588.95999999999992</v>
      </c>
      <c r="N5321" s="832">
        <v>12</v>
      </c>
      <c r="O5321" s="836">
        <v>11</v>
      </c>
      <c r="P5321" s="835">
        <v>196.32</v>
      </c>
      <c r="Q5321" s="837">
        <v>0.33333333333333337</v>
      </c>
      <c r="R5321" s="832">
        <v>4</v>
      </c>
      <c r="S5321" s="837">
        <v>0.33333333333333331</v>
      </c>
      <c r="T5321" s="836">
        <v>3.5</v>
      </c>
      <c r="U5321" s="838">
        <v>0.31818181818181818</v>
      </c>
    </row>
    <row r="5322" spans="1:21" ht="14.4" customHeight="1" x14ac:dyDescent="0.3">
      <c r="A5322" s="831">
        <v>10</v>
      </c>
      <c r="B5322" s="832" t="s">
        <v>2982</v>
      </c>
      <c r="C5322" s="832" t="s">
        <v>3013</v>
      </c>
      <c r="D5322" s="833" t="s">
        <v>6908</v>
      </c>
      <c r="E5322" s="834" t="s">
        <v>3077</v>
      </c>
      <c r="F5322" s="832" t="s">
        <v>2984</v>
      </c>
      <c r="G5322" s="832" t="s">
        <v>3501</v>
      </c>
      <c r="H5322" s="832" t="s">
        <v>630</v>
      </c>
      <c r="I5322" s="832" t="s">
        <v>5071</v>
      </c>
      <c r="J5322" s="832" t="s">
        <v>1469</v>
      </c>
      <c r="K5322" s="832" t="s">
        <v>3920</v>
      </c>
      <c r="L5322" s="835">
        <v>374.79</v>
      </c>
      <c r="M5322" s="835">
        <v>749.58</v>
      </c>
      <c r="N5322" s="832">
        <v>2</v>
      </c>
      <c r="O5322" s="836">
        <v>1</v>
      </c>
      <c r="P5322" s="835">
        <v>749.58</v>
      </c>
      <c r="Q5322" s="837">
        <v>1</v>
      </c>
      <c r="R5322" s="832">
        <v>2</v>
      </c>
      <c r="S5322" s="837">
        <v>1</v>
      </c>
      <c r="T5322" s="836">
        <v>1</v>
      </c>
      <c r="U5322" s="838">
        <v>1</v>
      </c>
    </row>
    <row r="5323" spans="1:21" ht="14.4" customHeight="1" x14ac:dyDescent="0.3">
      <c r="A5323" s="831">
        <v>10</v>
      </c>
      <c r="B5323" s="832" t="s">
        <v>2982</v>
      </c>
      <c r="C5323" s="832" t="s">
        <v>3013</v>
      </c>
      <c r="D5323" s="833" t="s">
        <v>6908</v>
      </c>
      <c r="E5323" s="834" t="s">
        <v>3077</v>
      </c>
      <c r="F5323" s="832" t="s">
        <v>2984</v>
      </c>
      <c r="G5323" s="832" t="s">
        <v>3380</v>
      </c>
      <c r="H5323" s="832" t="s">
        <v>630</v>
      </c>
      <c r="I5323" s="832" t="s">
        <v>4141</v>
      </c>
      <c r="J5323" s="832" t="s">
        <v>708</v>
      </c>
      <c r="K5323" s="832" t="s">
        <v>3382</v>
      </c>
      <c r="L5323" s="835">
        <v>108.44</v>
      </c>
      <c r="M5323" s="835">
        <v>216.88</v>
      </c>
      <c r="N5323" s="832">
        <v>2</v>
      </c>
      <c r="O5323" s="836">
        <v>1</v>
      </c>
      <c r="P5323" s="835">
        <v>216.88</v>
      </c>
      <c r="Q5323" s="837">
        <v>1</v>
      </c>
      <c r="R5323" s="832">
        <v>2</v>
      </c>
      <c r="S5323" s="837">
        <v>1</v>
      </c>
      <c r="T5323" s="836">
        <v>1</v>
      </c>
      <c r="U5323" s="838">
        <v>1</v>
      </c>
    </row>
    <row r="5324" spans="1:21" ht="14.4" customHeight="1" x14ac:dyDescent="0.3">
      <c r="A5324" s="831">
        <v>10</v>
      </c>
      <c r="B5324" s="832" t="s">
        <v>2982</v>
      </c>
      <c r="C5324" s="832" t="s">
        <v>3013</v>
      </c>
      <c r="D5324" s="833" t="s">
        <v>6908</v>
      </c>
      <c r="E5324" s="834" t="s">
        <v>3077</v>
      </c>
      <c r="F5324" s="832" t="s">
        <v>2984</v>
      </c>
      <c r="G5324" s="832" t="s">
        <v>3224</v>
      </c>
      <c r="H5324" s="832" t="s">
        <v>630</v>
      </c>
      <c r="I5324" s="832" t="s">
        <v>3225</v>
      </c>
      <c r="J5324" s="832" t="s">
        <v>3226</v>
      </c>
      <c r="K5324" s="832" t="s">
        <v>3227</v>
      </c>
      <c r="L5324" s="835">
        <v>77.14</v>
      </c>
      <c r="M5324" s="835">
        <v>231.42000000000002</v>
      </c>
      <c r="N5324" s="832">
        <v>3</v>
      </c>
      <c r="O5324" s="836">
        <v>1</v>
      </c>
      <c r="P5324" s="835">
        <v>231.42000000000002</v>
      </c>
      <c r="Q5324" s="837">
        <v>1</v>
      </c>
      <c r="R5324" s="832">
        <v>3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10</v>
      </c>
      <c r="B5325" s="832" t="s">
        <v>2982</v>
      </c>
      <c r="C5325" s="832" t="s">
        <v>3013</v>
      </c>
      <c r="D5325" s="833" t="s">
        <v>6908</v>
      </c>
      <c r="E5325" s="834" t="s">
        <v>3077</v>
      </c>
      <c r="F5325" s="832" t="s">
        <v>2984</v>
      </c>
      <c r="G5325" s="832" t="s">
        <v>3994</v>
      </c>
      <c r="H5325" s="832" t="s">
        <v>630</v>
      </c>
      <c r="I5325" s="832" t="s">
        <v>4454</v>
      </c>
      <c r="J5325" s="832" t="s">
        <v>4455</v>
      </c>
      <c r="K5325" s="832" t="s">
        <v>3961</v>
      </c>
      <c r="L5325" s="835">
        <v>192.28</v>
      </c>
      <c r="M5325" s="835">
        <v>961.40000000000009</v>
      </c>
      <c r="N5325" s="832">
        <v>5</v>
      </c>
      <c r="O5325" s="836">
        <v>2.5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10</v>
      </c>
      <c r="B5326" s="832" t="s">
        <v>2982</v>
      </c>
      <c r="C5326" s="832" t="s">
        <v>3013</v>
      </c>
      <c r="D5326" s="833" t="s">
        <v>6908</v>
      </c>
      <c r="E5326" s="834" t="s">
        <v>3077</v>
      </c>
      <c r="F5326" s="832" t="s">
        <v>2985</v>
      </c>
      <c r="G5326" s="832" t="s">
        <v>3094</v>
      </c>
      <c r="H5326" s="832" t="s">
        <v>630</v>
      </c>
      <c r="I5326" s="832" t="s">
        <v>3463</v>
      </c>
      <c r="J5326" s="832" t="s">
        <v>3040</v>
      </c>
      <c r="K5326" s="832"/>
      <c r="L5326" s="835">
        <v>0</v>
      </c>
      <c r="M5326" s="835">
        <v>0</v>
      </c>
      <c r="N5326" s="832">
        <v>1</v>
      </c>
      <c r="O5326" s="836">
        <v>1</v>
      </c>
      <c r="P5326" s="835">
        <v>0</v>
      </c>
      <c r="Q5326" s="837"/>
      <c r="R5326" s="832">
        <v>1</v>
      </c>
      <c r="S5326" s="837">
        <v>1</v>
      </c>
      <c r="T5326" s="836">
        <v>1</v>
      </c>
      <c r="U5326" s="838">
        <v>1</v>
      </c>
    </row>
    <row r="5327" spans="1:21" ht="14.4" customHeight="1" x14ac:dyDescent="0.3">
      <c r="A5327" s="831">
        <v>10</v>
      </c>
      <c r="B5327" s="832" t="s">
        <v>2982</v>
      </c>
      <c r="C5327" s="832" t="s">
        <v>3013</v>
      </c>
      <c r="D5327" s="833" t="s">
        <v>6908</v>
      </c>
      <c r="E5327" s="834" t="s">
        <v>3077</v>
      </c>
      <c r="F5327" s="832" t="s">
        <v>2985</v>
      </c>
      <c r="G5327" s="832" t="s">
        <v>3094</v>
      </c>
      <c r="H5327" s="832" t="s">
        <v>630</v>
      </c>
      <c r="I5327" s="832" t="s">
        <v>4528</v>
      </c>
      <c r="J5327" s="832" t="s">
        <v>3040</v>
      </c>
      <c r="K5327" s="832"/>
      <c r="L5327" s="835">
        <v>0</v>
      </c>
      <c r="M5327" s="835">
        <v>0</v>
      </c>
      <c r="N5327" s="832">
        <v>1</v>
      </c>
      <c r="O5327" s="836">
        <v>1</v>
      </c>
      <c r="P5327" s="835">
        <v>0</v>
      </c>
      <c r="Q5327" s="837"/>
      <c r="R5327" s="832">
        <v>1</v>
      </c>
      <c r="S5327" s="837">
        <v>1</v>
      </c>
      <c r="T5327" s="836">
        <v>1</v>
      </c>
      <c r="U5327" s="838">
        <v>1</v>
      </c>
    </row>
    <row r="5328" spans="1:21" ht="14.4" customHeight="1" x14ac:dyDescent="0.3">
      <c r="A5328" s="831">
        <v>10</v>
      </c>
      <c r="B5328" s="832" t="s">
        <v>2982</v>
      </c>
      <c r="C5328" s="832" t="s">
        <v>3013</v>
      </c>
      <c r="D5328" s="833" t="s">
        <v>6908</v>
      </c>
      <c r="E5328" s="834" t="s">
        <v>3077</v>
      </c>
      <c r="F5328" s="832" t="s">
        <v>2986</v>
      </c>
      <c r="G5328" s="832" t="s">
        <v>4007</v>
      </c>
      <c r="H5328" s="832" t="s">
        <v>630</v>
      </c>
      <c r="I5328" s="832" t="s">
        <v>4529</v>
      </c>
      <c r="J5328" s="832" t="s">
        <v>4530</v>
      </c>
      <c r="K5328" s="832" t="s">
        <v>4010</v>
      </c>
      <c r="L5328" s="835">
        <v>400</v>
      </c>
      <c r="M5328" s="835">
        <v>12800</v>
      </c>
      <c r="N5328" s="832">
        <v>32</v>
      </c>
      <c r="O5328" s="836">
        <v>4</v>
      </c>
      <c r="P5328" s="835">
        <v>9600</v>
      </c>
      <c r="Q5328" s="837">
        <v>0.75</v>
      </c>
      <c r="R5328" s="832">
        <v>24</v>
      </c>
      <c r="S5328" s="837">
        <v>0.75</v>
      </c>
      <c r="T5328" s="836">
        <v>3</v>
      </c>
      <c r="U5328" s="838">
        <v>0.75</v>
      </c>
    </row>
    <row r="5329" spans="1:21" ht="14.4" customHeight="1" x14ac:dyDescent="0.3">
      <c r="A5329" s="831">
        <v>10</v>
      </c>
      <c r="B5329" s="832" t="s">
        <v>2982</v>
      </c>
      <c r="C5329" s="832" t="s">
        <v>3013</v>
      </c>
      <c r="D5329" s="833" t="s">
        <v>6908</v>
      </c>
      <c r="E5329" s="834" t="s">
        <v>3077</v>
      </c>
      <c r="F5329" s="832" t="s">
        <v>2986</v>
      </c>
      <c r="G5329" s="832" t="s">
        <v>4007</v>
      </c>
      <c r="H5329" s="832" t="s">
        <v>630</v>
      </c>
      <c r="I5329" s="832" t="s">
        <v>4550</v>
      </c>
      <c r="J5329" s="832" t="s">
        <v>4551</v>
      </c>
      <c r="K5329" s="832" t="s">
        <v>4010</v>
      </c>
      <c r="L5329" s="835">
        <v>400</v>
      </c>
      <c r="M5329" s="835">
        <v>4800</v>
      </c>
      <c r="N5329" s="832">
        <v>12</v>
      </c>
      <c r="O5329" s="836">
        <v>2</v>
      </c>
      <c r="P5329" s="835">
        <v>1600</v>
      </c>
      <c r="Q5329" s="837">
        <v>0.33333333333333331</v>
      </c>
      <c r="R5329" s="832">
        <v>4</v>
      </c>
      <c r="S5329" s="837">
        <v>0.33333333333333331</v>
      </c>
      <c r="T5329" s="836">
        <v>1</v>
      </c>
      <c r="U5329" s="838">
        <v>0.5</v>
      </c>
    </row>
    <row r="5330" spans="1:21" ht="14.4" customHeight="1" x14ac:dyDescent="0.3">
      <c r="A5330" s="831">
        <v>10</v>
      </c>
      <c r="B5330" s="832" t="s">
        <v>2982</v>
      </c>
      <c r="C5330" s="832" t="s">
        <v>3013</v>
      </c>
      <c r="D5330" s="833" t="s">
        <v>6908</v>
      </c>
      <c r="E5330" s="834" t="s">
        <v>3077</v>
      </c>
      <c r="F5330" s="832" t="s">
        <v>2986</v>
      </c>
      <c r="G5330" s="832" t="s">
        <v>4007</v>
      </c>
      <c r="H5330" s="832" t="s">
        <v>630</v>
      </c>
      <c r="I5330" s="832" t="s">
        <v>4008</v>
      </c>
      <c r="J5330" s="832" t="s">
        <v>4009</v>
      </c>
      <c r="K5330" s="832" t="s">
        <v>4010</v>
      </c>
      <c r="L5330" s="835">
        <v>400</v>
      </c>
      <c r="M5330" s="835">
        <v>8000</v>
      </c>
      <c r="N5330" s="832">
        <v>20</v>
      </c>
      <c r="O5330" s="836">
        <v>3</v>
      </c>
      <c r="P5330" s="835">
        <v>3200</v>
      </c>
      <c r="Q5330" s="837">
        <v>0.4</v>
      </c>
      <c r="R5330" s="832">
        <v>8</v>
      </c>
      <c r="S5330" s="837">
        <v>0.4</v>
      </c>
      <c r="T5330" s="836">
        <v>1</v>
      </c>
      <c r="U5330" s="838">
        <v>0.33333333333333331</v>
      </c>
    </row>
    <row r="5331" spans="1:21" ht="14.4" customHeight="1" x14ac:dyDescent="0.3">
      <c r="A5331" s="831">
        <v>10</v>
      </c>
      <c r="B5331" s="832" t="s">
        <v>2982</v>
      </c>
      <c r="C5331" s="832" t="s">
        <v>3013</v>
      </c>
      <c r="D5331" s="833" t="s">
        <v>6908</v>
      </c>
      <c r="E5331" s="834" t="s">
        <v>3077</v>
      </c>
      <c r="F5331" s="832" t="s">
        <v>2986</v>
      </c>
      <c r="G5331" s="832" t="s">
        <v>4007</v>
      </c>
      <c r="H5331" s="832" t="s">
        <v>630</v>
      </c>
      <c r="I5331" s="832" t="s">
        <v>4555</v>
      </c>
      <c r="J5331" s="832" t="s">
        <v>4556</v>
      </c>
      <c r="K5331" s="832" t="s">
        <v>4557</v>
      </c>
      <c r="L5331" s="835">
        <v>800</v>
      </c>
      <c r="M5331" s="835">
        <v>12800</v>
      </c>
      <c r="N5331" s="832">
        <v>16</v>
      </c>
      <c r="O5331" s="836">
        <v>4</v>
      </c>
      <c r="P5331" s="835">
        <v>9600</v>
      </c>
      <c r="Q5331" s="837">
        <v>0.75</v>
      </c>
      <c r="R5331" s="832">
        <v>12</v>
      </c>
      <c r="S5331" s="837">
        <v>0.75</v>
      </c>
      <c r="T5331" s="836">
        <v>3</v>
      </c>
      <c r="U5331" s="838">
        <v>0.75</v>
      </c>
    </row>
    <row r="5332" spans="1:21" ht="14.4" customHeight="1" x14ac:dyDescent="0.3">
      <c r="A5332" s="831">
        <v>10</v>
      </c>
      <c r="B5332" s="832" t="s">
        <v>2982</v>
      </c>
      <c r="C5332" s="832" t="s">
        <v>3013</v>
      </c>
      <c r="D5332" s="833" t="s">
        <v>6908</v>
      </c>
      <c r="E5332" s="834" t="s">
        <v>3077</v>
      </c>
      <c r="F5332" s="832" t="s">
        <v>2986</v>
      </c>
      <c r="G5332" s="832" t="s">
        <v>4007</v>
      </c>
      <c r="H5332" s="832" t="s">
        <v>630</v>
      </c>
      <c r="I5332" s="832" t="s">
        <v>4563</v>
      </c>
      <c r="J5332" s="832" t="s">
        <v>4564</v>
      </c>
      <c r="K5332" s="832" t="s">
        <v>4565</v>
      </c>
      <c r="L5332" s="835">
        <v>900.75</v>
      </c>
      <c r="M5332" s="835">
        <v>10809</v>
      </c>
      <c r="N5332" s="832">
        <v>12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10</v>
      </c>
      <c r="B5333" s="832" t="s">
        <v>2982</v>
      </c>
      <c r="C5333" s="832" t="s">
        <v>3013</v>
      </c>
      <c r="D5333" s="833" t="s">
        <v>6908</v>
      </c>
      <c r="E5333" s="834" t="s">
        <v>3077</v>
      </c>
      <c r="F5333" s="832" t="s">
        <v>2986</v>
      </c>
      <c r="G5333" s="832" t="s">
        <v>4007</v>
      </c>
      <c r="H5333" s="832" t="s">
        <v>630</v>
      </c>
      <c r="I5333" s="832" t="s">
        <v>4566</v>
      </c>
      <c r="J5333" s="832" t="s">
        <v>4567</v>
      </c>
      <c r="K5333" s="832" t="s">
        <v>4568</v>
      </c>
      <c r="L5333" s="835">
        <v>900.75</v>
      </c>
      <c r="M5333" s="835">
        <v>7206</v>
      </c>
      <c r="N5333" s="832">
        <v>8</v>
      </c>
      <c r="O5333" s="836">
        <v>2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10</v>
      </c>
      <c r="B5334" s="832" t="s">
        <v>2982</v>
      </c>
      <c r="C5334" s="832" t="s">
        <v>3013</v>
      </c>
      <c r="D5334" s="833" t="s">
        <v>6908</v>
      </c>
      <c r="E5334" s="834" t="s">
        <v>3077</v>
      </c>
      <c r="F5334" s="832" t="s">
        <v>2986</v>
      </c>
      <c r="G5334" s="832" t="s">
        <v>4007</v>
      </c>
      <c r="H5334" s="832" t="s">
        <v>630</v>
      </c>
      <c r="I5334" s="832" t="s">
        <v>4587</v>
      </c>
      <c r="J5334" s="832" t="s">
        <v>4567</v>
      </c>
      <c r="K5334" s="832" t="s">
        <v>4588</v>
      </c>
      <c r="L5334" s="835">
        <v>1201</v>
      </c>
      <c r="M5334" s="835">
        <v>15613</v>
      </c>
      <c r="N5334" s="832">
        <v>13</v>
      </c>
      <c r="O5334" s="836">
        <v>2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10</v>
      </c>
      <c r="B5335" s="832" t="s">
        <v>2982</v>
      </c>
      <c r="C5335" s="832" t="s">
        <v>3013</v>
      </c>
      <c r="D5335" s="833" t="s">
        <v>6908</v>
      </c>
      <c r="E5335" s="834" t="s">
        <v>3077</v>
      </c>
      <c r="F5335" s="832" t="s">
        <v>2986</v>
      </c>
      <c r="G5335" s="832" t="s">
        <v>4007</v>
      </c>
      <c r="H5335" s="832" t="s">
        <v>630</v>
      </c>
      <c r="I5335" s="832" t="s">
        <v>4592</v>
      </c>
      <c r="J5335" s="832" t="s">
        <v>4593</v>
      </c>
      <c r="K5335" s="832" t="s">
        <v>4594</v>
      </c>
      <c r="L5335" s="835">
        <v>10422</v>
      </c>
      <c r="M5335" s="835">
        <v>10422</v>
      </c>
      <c r="N5335" s="832">
        <v>1</v>
      </c>
      <c r="O5335" s="836">
        <v>1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10</v>
      </c>
      <c r="B5336" s="832" t="s">
        <v>2982</v>
      </c>
      <c r="C5336" s="832" t="s">
        <v>3013</v>
      </c>
      <c r="D5336" s="833" t="s">
        <v>6908</v>
      </c>
      <c r="E5336" s="834" t="s">
        <v>3077</v>
      </c>
      <c r="F5336" s="832" t="s">
        <v>2986</v>
      </c>
      <c r="G5336" s="832" t="s">
        <v>4007</v>
      </c>
      <c r="H5336" s="832" t="s">
        <v>630</v>
      </c>
      <c r="I5336" s="832" t="s">
        <v>4592</v>
      </c>
      <c r="J5336" s="832" t="s">
        <v>4593</v>
      </c>
      <c r="K5336" s="832" t="s">
        <v>4594</v>
      </c>
      <c r="L5336" s="835">
        <v>5561</v>
      </c>
      <c r="M5336" s="835">
        <v>11122</v>
      </c>
      <c r="N5336" s="832">
        <v>2</v>
      </c>
      <c r="O5336" s="836">
        <v>2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10</v>
      </c>
      <c r="B5337" s="832" t="s">
        <v>2982</v>
      </c>
      <c r="C5337" s="832" t="s">
        <v>3013</v>
      </c>
      <c r="D5337" s="833" t="s">
        <v>6908</v>
      </c>
      <c r="E5337" s="834" t="s">
        <v>3077</v>
      </c>
      <c r="F5337" s="832" t="s">
        <v>2986</v>
      </c>
      <c r="G5337" s="832" t="s">
        <v>4007</v>
      </c>
      <c r="H5337" s="832" t="s">
        <v>630</v>
      </c>
      <c r="I5337" s="832" t="s">
        <v>4595</v>
      </c>
      <c r="J5337" s="832" t="s">
        <v>4564</v>
      </c>
      <c r="K5337" s="832" t="s">
        <v>4596</v>
      </c>
      <c r="L5337" s="835">
        <v>1201</v>
      </c>
      <c r="M5337" s="835">
        <v>9608</v>
      </c>
      <c r="N5337" s="832">
        <v>8</v>
      </c>
      <c r="O5337" s="836">
        <v>1</v>
      </c>
      <c r="P5337" s="835">
        <v>9608</v>
      </c>
      <c r="Q5337" s="837">
        <v>1</v>
      </c>
      <c r="R5337" s="832">
        <v>8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10</v>
      </c>
      <c r="B5338" s="832" t="s">
        <v>2982</v>
      </c>
      <c r="C5338" s="832" t="s">
        <v>3013</v>
      </c>
      <c r="D5338" s="833" t="s">
        <v>6908</v>
      </c>
      <c r="E5338" s="834" t="s">
        <v>3077</v>
      </c>
      <c r="F5338" s="832" t="s">
        <v>2986</v>
      </c>
      <c r="G5338" s="832" t="s">
        <v>4007</v>
      </c>
      <c r="H5338" s="832" t="s">
        <v>630</v>
      </c>
      <c r="I5338" s="832" t="s">
        <v>4602</v>
      </c>
      <c r="J5338" s="832" t="s">
        <v>4603</v>
      </c>
      <c r="K5338" s="832" t="s">
        <v>4591</v>
      </c>
      <c r="L5338" s="835">
        <v>10422</v>
      </c>
      <c r="M5338" s="835">
        <v>20844</v>
      </c>
      <c r="N5338" s="832">
        <v>2</v>
      </c>
      <c r="O5338" s="836">
        <v>2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10</v>
      </c>
      <c r="B5339" s="832" t="s">
        <v>2982</v>
      </c>
      <c r="C5339" s="832" t="s">
        <v>3013</v>
      </c>
      <c r="D5339" s="833" t="s">
        <v>6908</v>
      </c>
      <c r="E5339" s="834" t="s">
        <v>3077</v>
      </c>
      <c r="F5339" s="832" t="s">
        <v>2986</v>
      </c>
      <c r="G5339" s="832" t="s">
        <v>4007</v>
      </c>
      <c r="H5339" s="832" t="s">
        <v>630</v>
      </c>
      <c r="I5339" s="832" t="s">
        <v>4604</v>
      </c>
      <c r="J5339" s="832" t="s">
        <v>4605</v>
      </c>
      <c r="K5339" s="832" t="s">
        <v>4594</v>
      </c>
      <c r="L5339" s="835">
        <v>7816.5</v>
      </c>
      <c r="M5339" s="835">
        <v>7816.5</v>
      </c>
      <c r="N5339" s="832">
        <v>1</v>
      </c>
      <c r="O5339" s="836">
        <v>1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" customHeight="1" x14ac:dyDescent="0.3">
      <c r="A5340" s="831">
        <v>10</v>
      </c>
      <c r="B5340" s="832" t="s">
        <v>2982</v>
      </c>
      <c r="C5340" s="832" t="s">
        <v>3013</v>
      </c>
      <c r="D5340" s="833" t="s">
        <v>6908</v>
      </c>
      <c r="E5340" s="834" t="s">
        <v>3077</v>
      </c>
      <c r="F5340" s="832" t="s">
        <v>2986</v>
      </c>
      <c r="G5340" s="832" t="s">
        <v>4007</v>
      </c>
      <c r="H5340" s="832" t="s">
        <v>630</v>
      </c>
      <c r="I5340" s="832" t="s">
        <v>4604</v>
      </c>
      <c r="J5340" s="832" t="s">
        <v>4606</v>
      </c>
      <c r="K5340" s="832" t="s">
        <v>4594</v>
      </c>
      <c r="L5340" s="835">
        <v>7816.5</v>
      </c>
      <c r="M5340" s="835">
        <v>7816.5</v>
      </c>
      <c r="N5340" s="832">
        <v>1</v>
      </c>
      <c r="O5340" s="836">
        <v>1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10</v>
      </c>
      <c r="B5341" s="832" t="s">
        <v>2982</v>
      </c>
      <c r="C5341" s="832" t="s">
        <v>3013</v>
      </c>
      <c r="D5341" s="833" t="s">
        <v>6908</v>
      </c>
      <c r="E5341" s="834" t="s">
        <v>3077</v>
      </c>
      <c r="F5341" s="832" t="s">
        <v>2986</v>
      </c>
      <c r="G5341" s="832" t="s">
        <v>4007</v>
      </c>
      <c r="H5341" s="832" t="s">
        <v>630</v>
      </c>
      <c r="I5341" s="832" t="s">
        <v>4613</v>
      </c>
      <c r="J5341" s="832" t="s">
        <v>4567</v>
      </c>
      <c r="K5341" s="832" t="s">
        <v>4614</v>
      </c>
      <c r="L5341" s="835">
        <v>900.75</v>
      </c>
      <c r="M5341" s="835">
        <v>1801.5</v>
      </c>
      <c r="N5341" s="832">
        <v>2</v>
      </c>
      <c r="O5341" s="836">
        <v>1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10</v>
      </c>
      <c r="B5342" s="832" t="s">
        <v>2982</v>
      </c>
      <c r="C5342" s="832" t="s">
        <v>3013</v>
      </c>
      <c r="D5342" s="833" t="s">
        <v>6908</v>
      </c>
      <c r="E5342" s="834" t="s">
        <v>3077</v>
      </c>
      <c r="F5342" s="832" t="s">
        <v>2983</v>
      </c>
      <c r="G5342" s="832" t="s">
        <v>4007</v>
      </c>
      <c r="H5342" s="832" t="s">
        <v>630</v>
      </c>
      <c r="I5342" s="832" t="s">
        <v>4632</v>
      </c>
      <c r="J5342" s="832" t="s">
        <v>4633</v>
      </c>
      <c r="K5342" s="832" t="s">
        <v>4634</v>
      </c>
      <c r="L5342" s="835">
        <v>3000</v>
      </c>
      <c r="M5342" s="835">
        <v>18000</v>
      </c>
      <c r="N5342" s="832">
        <v>6</v>
      </c>
      <c r="O5342" s="836">
        <v>1</v>
      </c>
      <c r="P5342" s="835">
        <v>18000</v>
      </c>
      <c r="Q5342" s="837">
        <v>1</v>
      </c>
      <c r="R5342" s="832">
        <v>6</v>
      </c>
      <c r="S5342" s="837">
        <v>1</v>
      </c>
      <c r="T5342" s="836">
        <v>1</v>
      </c>
      <c r="U5342" s="838">
        <v>1</v>
      </c>
    </row>
    <row r="5343" spans="1:21" ht="14.4" customHeight="1" x14ac:dyDescent="0.3">
      <c r="A5343" s="831">
        <v>10</v>
      </c>
      <c r="B5343" s="832" t="s">
        <v>2982</v>
      </c>
      <c r="C5343" s="832" t="s">
        <v>3013</v>
      </c>
      <c r="D5343" s="833" t="s">
        <v>6908</v>
      </c>
      <c r="E5343" s="834" t="s">
        <v>3077</v>
      </c>
      <c r="F5343" s="832" t="s">
        <v>2983</v>
      </c>
      <c r="G5343" s="832" t="s">
        <v>4007</v>
      </c>
      <c r="H5343" s="832" t="s">
        <v>630</v>
      </c>
      <c r="I5343" s="832" t="s">
        <v>4637</v>
      </c>
      <c r="J5343" s="832" t="s">
        <v>4633</v>
      </c>
      <c r="K5343" s="832" t="s">
        <v>4638</v>
      </c>
      <c r="L5343" s="835">
        <v>136.02000000000001</v>
      </c>
      <c r="M5343" s="835">
        <v>544.08000000000004</v>
      </c>
      <c r="N5343" s="832">
        <v>4</v>
      </c>
      <c r="O5343" s="836">
        <v>2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10</v>
      </c>
      <c r="B5344" s="832" t="s">
        <v>2982</v>
      </c>
      <c r="C5344" s="832" t="s">
        <v>3013</v>
      </c>
      <c r="D5344" s="833" t="s">
        <v>6908</v>
      </c>
      <c r="E5344" s="834" t="s">
        <v>3077</v>
      </c>
      <c r="F5344" s="832" t="s">
        <v>2983</v>
      </c>
      <c r="G5344" s="832" t="s">
        <v>4007</v>
      </c>
      <c r="H5344" s="832" t="s">
        <v>630</v>
      </c>
      <c r="I5344" s="832" t="s">
        <v>4644</v>
      </c>
      <c r="J5344" s="832" t="s">
        <v>4645</v>
      </c>
      <c r="K5344" s="832" t="s">
        <v>4646</v>
      </c>
      <c r="L5344" s="835">
        <v>1600</v>
      </c>
      <c r="M5344" s="835">
        <v>3200</v>
      </c>
      <c r="N5344" s="832">
        <v>2</v>
      </c>
      <c r="O5344" s="836">
        <v>1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10</v>
      </c>
      <c r="B5345" s="832" t="s">
        <v>2982</v>
      </c>
      <c r="C5345" s="832" t="s">
        <v>3013</v>
      </c>
      <c r="D5345" s="833" t="s">
        <v>6908</v>
      </c>
      <c r="E5345" s="834" t="s">
        <v>3077</v>
      </c>
      <c r="F5345" s="832" t="s">
        <v>2983</v>
      </c>
      <c r="G5345" s="832" t="s">
        <v>4007</v>
      </c>
      <c r="H5345" s="832" t="s">
        <v>630</v>
      </c>
      <c r="I5345" s="832" t="s">
        <v>4659</v>
      </c>
      <c r="J5345" s="832" t="s">
        <v>4660</v>
      </c>
      <c r="K5345" s="832" t="s">
        <v>4661</v>
      </c>
      <c r="L5345" s="835">
        <v>504.45</v>
      </c>
      <c r="M5345" s="835">
        <v>3026.7</v>
      </c>
      <c r="N5345" s="832">
        <v>6</v>
      </c>
      <c r="O5345" s="836">
        <v>1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10</v>
      </c>
      <c r="B5346" s="832" t="s">
        <v>2982</v>
      </c>
      <c r="C5346" s="832" t="s">
        <v>3013</v>
      </c>
      <c r="D5346" s="833" t="s">
        <v>6908</v>
      </c>
      <c r="E5346" s="834" t="s">
        <v>3077</v>
      </c>
      <c r="F5346" s="832" t="s">
        <v>2983</v>
      </c>
      <c r="G5346" s="832" t="s">
        <v>4007</v>
      </c>
      <c r="H5346" s="832" t="s">
        <v>630</v>
      </c>
      <c r="I5346" s="832" t="s">
        <v>4662</v>
      </c>
      <c r="J5346" s="832" t="s">
        <v>4663</v>
      </c>
      <c r="K5346" s="832" t="s">
        <v>4664</v>
      </c>
      <c r="L5346" s="835">
        <v>859.86</v>
      </c>
      <c r="M5346" s="835">
        <v>5159.16</v>
      </c>
      <c r="N5346" s="832">
        <v>6</v>
      </c>
      <c r="O5346" s="836">
        <v>1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10</v>
      </c>
      <c r="B5347" s="832" t="s">
        <v>2982</v>
      </c>
      <c r="C5347" s="832" t="s">
        <v>3013</v>
      </c>
      <c r="D5347" s="833" t="s">
        <v>6908</v>
      </c>
      <c r="E5347" s="834" t="s">
        <v>3077</v>
      </c>
      <c r="F5347" s="832" t="s">
        <v>2983</v>
      </c>
      <c r="G5347" s="832" t="s">
        <v>4007</v>
      </c>
      <c r="H5347" s="832" t="s">
        <v>630</v>
      </c>
      <c r="I5347" s="832" t="s">
        <v>4672</v>
      </c>
      <c r="J5347" s="832" t="s">
        <v>4630</v>
      </c>
      <c r="K5347" s="832" t="s">
        <v>4673</v>
      </c>
      <c r="L5347" s="835">
        <v>3000</v>
      </c>
      <c r="M5347" s="835">
        <v>18000</v>
      </c>
      <c r="N5347" s="832">
        <v>6</v>
      </c>
      <c r="O5347" s="836">
        <v>1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10</v>
      </c>
      <c r="B5348" s="832" t="s">
        <v>2982</v>
      </c>
      <c r="C5348" s="832" t="s">
        <v>3013</v>
      </c>
      <c r="D5348" s="833" t="s">
        <v>6908</v>
      </c>
      <c r="E5348" s="834" t="s">
        <v>3077</v>
      </c>
      <c r="F5348" s="832" t="s">
        <v>2983</v>
      </c>
      <c r="G5348" s="832" t="s">
        <v>4007</v>
      </c>
      <c r="H5348" s="832" t="s">
        <v>630</v>
      </c>
      <c r="I5348" s="832" t="s">
        <v>4679</v>
      </c>
      <c r="J5348" s="832" t="s">
        <v>4680</v>
      </c>
      <c r="K5348" s="832" t="s">
        <v>4681</v>
      </c>
      <c r="L5348" s="835">
        <v>94940</v>
      </c>
      <c r="M5348" s="835">
        <v>94940</v>
      </c>
      <c r="N5348" s="832">
        <v>1</v>
      </c>
      <c r="O5348" s="836">
        <v>1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10</v>
      </c>
      <c r="B5349" s="832" t="s">
        <v>2982</v>
      </c>
      <c r="C5349" s="832" t="s">
        <v>3013</v>
      </c>
      <c r="D5349" s="833" t="s">
        <v>6908</v>
      </c>
      <c r="E5349" s="834" t="s">
        <v>3078</v>
      </c>
      <c r="F5349" s="832" t="s">
        <v>2984</v>
      </c>
      <c r="G5349" s="832" t="s">
        <v>3106</v>
      </c>
      <c r="H5349" s="832" t="s">
        <v>689</v>
      </c>
      <c r="I5349" s="832" t="s">
        <v>2588</v>
      </c>
      <c r="J5349" s="832" t="s">
        <v>1288</v>
      </c>
      <c r="K5349" s="832" t="s">
        <v>2589</v>
      </c>
      <c r="L5349" s="835">
        <v>154.36000000000001</v>
      </c>
      <c r="M5349" s="835">
        <v>463.08000000000004</v>
      </c>
      <c r="N5349" s="832">
        <v>3</v>
      </c>
      <c r="O5349" s="836">
        <v>2</v>
      </c>
      <c r="P5349" s="835">
        <v>463.08000000000004</v>
      </c>
      <c r="Q5349" s="837">
        <v>1</v>
      </c>
      <c r="R5349" s="832">
        <v>3</v>
      </c>
      <c r="S5349" s="837">
        <v>1</v>
      </c>
      <c r="T5349" s="836">
        <v>2</v>
      </c>
      <c r="U5349" s="838">
        <v>1</v>
      </c>
    </row>
    <row r="5350" spans="1:21" ht="14.4" customHeight="1" x14ac:dyDescent="0.3">
      <c r="A5350" s="831">
        <v>10</v>
      </c>
      <c r="B5350" s="832" t="s">
        <v>2982</v>
      </c>
      <c r="C5350" s="832" t="s">
        <v>3013</v>
      </c>
      <c r="D5350" s="833" t="s">
        <v>6908</v>
      </c>
      <c r="E5350" s="834" t="s">
        <v>3078</v>
      </c>
      <c r="F5350" s="832" t="s">
        <v>2984</v>
      </c>
      <c r="G5350" s="832" t="s">
        <v>3320</v>
      </c>
      <c r="H5350" s="832" t="s">
        <v>630</v>
      </c>
      <c r="I5350" s="832" t="s">
        <v>3321</v>
      </c>
      <c r="J5350" s="832" t="s">
        <v>2217</v>
      </c>
      <c r="K5350" s="832" t="s">
        <v>3322</v>
      </c>
      <c r="L5350" s="835">
        <v>107.27</v>
      </c>
      <c r="M5350" s="835">
        <v>321.81</v>
      </c>
      <c r="N5350" s="832">
        <v>3</v>
      </c>
      <c r="O5350" s="836">
        <v>1</v>
      </c>
      <c r="P5350" s="835">
        <v>321.81</v>
      </c>
      <c r="Q5350" s="837">
        <v>1</v>
      </c>
      <c r="R5350" s="832">
        <v>3</v>
      </c>
      <c r="S5350" s="837">
        <v>1</v>
      </c>
      <c r="T5350" s="836">
        <v>1</v>
      </c>
      <c r="U5350" s="838">
        <v>1</v>
      </c>
    </row>
    <row r="5351" spans="1:21" ht="14.4" customHeight="1" x14ac:dyDescent="0.3">
      <c r="A5351" s="831">
        <v>10</v>
      </c>
      <c r="B5351" s="832" t="s">
        <v>2982</v>
      </c>
      <c r="C5351" s="832" t="s">
        <v>3013</v>
      </c>
      <c r="D5351" s="833" t="s">
        <v>6908</v>
      </c>
      <c r="E5351" s="834" t="s">
        <v>3078</v>
      </c>
      <c r="F5351" s="832" t="s">
        <v>2984</v>
      </c>
      <c r="G5351" s="832" t="s">
        <v>3115</v>
      </c>
      <c r="H5351" s="832" t="s">
        <v>630</v>
      </c>
      <c r="I5351" s="832" t="s">
        <v>3116</v>
      </c>
      <c r="J5351" s="832" t="s">
        <v>949</v>
      </c>
      <c r="K5351" s="832" t="s">
        <v>3117</v>
      </c>
      <c r="L5351" s="835">
        <v>34.15</v>
      </c>
      <c r="M5351" s="835">
        <v>136.6</v>
      </c>
      <c r="N5351" s="832">
        <v>4</v>
      </c>
      <c r="O5351" s="836">
        <v>2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10</v>
      </c>
      <c r="B5352" s="832" t="s">
        <v>2982</v>
      </c>
      <c r="C5352" s="832" t="s">
        <v>3013</v>
      </c>
      <c r="D5352" s="833" t="s">
        <v>6908</v>
      </c>
      <c r="E5352" s="834" t="s">
        <v>3078</v>
      </c>
      <c r="F5352" s="832" t="s">
        <v>2984</v>
      </c>
      <c r="G5352" s="832" t="s">
        <v>6423</v>
      </c>
      <c r="H5352" s="832" t="s">
        <v>630</v>
      </c>
      <c r="I5352" s="832" t="s">
        <v>6424</v>
      </c>
      <c r="J5352" s="832" t="s">
        <v>6425</v>
      </c>
      <c r="K5352" s="832" t="s">
        <v>6426</v>
      </c>
      <c r="L5352" s="835">
        <v>0</v>
      </c>
      <c r="M5352" s="835">
        <v>0</v>
      </c>
      <c r="N5352" s="832">
        <v>1</v>
      </c>
      <c r="O5352" s="836">
        <v>1</v>
      </c>
      <c r="P5352" s="835"/>
      <c r="Q5352" s="837"/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10</v>
      </c>
      <c r="B5353" s="832" t="s">
        <v>2982</v>
      </c>
      <c r="C5353" s="832" t="s">
        <v>3013</v>
      </c>
      <c r="D5353" s="833" t="s">
        <v>6908</v>
      </c>
      <c r="E5353" s="834" t="s">
        <v>3078</v>
      </c>
      <c r="F5353" s="832" t="s">
        <v>2984</v>
      </c>
      <c r="G5353" s="832" t="s">
        <v>3089</v>
      </c>
      <c r="H5353" s="832" t="s">
        <v>630</v>
      </c>
      <c r="I5353" s="832" t="s">
        <v>4701</v>
      </c>
      <c r="J5353" s="832" t="s">
        <v>4702</v>
      </c>
      <c r="K5353" s="832" t="s">
        <v>4703</v>
      </c>
      <c r="L5353" s="835">
        <v>0</v>
      </c>
      <c r="M5353" s="835">
        <v>0</v>
      </c>
      <c r="N5353" s="832">
        <v>3</v>
      </c>
      <c r="O5353" s="836">
        <v>1</v>
      </c>
      <c r="P5353" s="835"/>
      <c r="Q5353" s="837"/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10</v>
      </c>
      <c r="B5354" s="832" t="s">
        <v>2982</v>
      </c>
      <c r="C5354" s="832" t="s">
        <v>3013</v>
      </c>
      <c r="D5354" s="833" t="s">
        <v>6908</v>
      </c>
      <c r="E5354" s="834" t="s">
        <v>3078</v>
      </c>
      <c r="F5354" s="832" t="s">
        <v>2984</v>
      </c>
      <c r="G5354" s="832" t="s">
        <v>3524</v>
      </c>
      <c r="H5354" s="832" t="s">
        <v>630</v>
      </c>
      <c r="I5354" s="832" t="s">
        <v>3754</v>
      </c>
      <c r="J5354" s="832" t="s">
        <v>3755</v>
      </c>
      <c r="K5354" s="832" t="s">
        <v>3753</v>
      </c>
      <c r="L5354" s="835">
        <v>760.22</v>
      </c>
      <c r="M5354" s="835">
        <v>1520.44</v>
      </c>
      <c r="N5354" s="832">
        <v>2</v>
      </c>
      <c r="O5354" s="836">
        <v>1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10</v>
      </c>
      <c r="B5355" s="832" t="s">
        <v>2982</v>
      </c>
      <c r="C5355" s="832" t="s">
        <v>3013</v>
      </c>
      <c r="D5355" s="833" t="s">
        <v>6908</v>
      </c>
      <c r="E5355" s="834" t="s">
        <v>3078</v>
      </c>
      <c r="F5355" s="832" t="s">
        <v>2984</v>
      </c>
      <c r="G5355" s="832" t="s">
        <v>3985</v>
      </c>
      <c r="H5355" s="832" t="s">
        <v>689</v>
      </c>
      <c r="I5355" s="832" t="s">
        <v>4509</v>
      </c>
      <c r="J5355" s="832" t="s">
        <v>2680</v>
      </c>
      <c r="K5355" s="832" t="s">
        <v>4510</v>
      </c>
      <c r="L5355" s="835">
        <v>98.78</v>
      </c>
      <c r="M5355" s="835">
        <v>98.78</v>
      </c>
      <c r="N5355" s="832">
        <v>1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10</v>
      </c>
      <c r="B5356" s="832" t="s">
        <v>2982</v>
      </c>
      <c r="C5356" s="832" t="s">
        <v>3013</v>
      </c>
      <c r="D5356" s="833" t="s">
        <v>6908</v>
      </c>
      <c r="E5356" s="834" t="s">
        <v>3078</v>
      </c>
      <c r="F5356" s="832" t="s">
        <v>2984</v>
      </c>
      <c r="G5356" s="832" t="s">
        <v>3985</v>
      </c>
      <c r="H5356" s="832" t="s">
        <v>689</v>
      </c>
      <c r="I5356" s="832" t="s">
        <v>4509</v>
      </c>
      <c r="J5356" s="832" t="s">
        <v>2680</v>
      </c>
      <c r="K5356" s="832" t="s">
        <v>4510</v>
      </c>
      <c r="L5356" s="835">
        <v>105.23</v>
      </c>
      <c r="M5356" s="835">
        <v>315.69</v>
      </c>
      <c r="N5356" s="832">
        <v>3</v>
      </c>
      <c r="O5356" s="836">
        <v>3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" customHeight="1" x14ac:dyDescent="0.3">
      <c r="A5357" s="831">
        <v>10</v>
      </c>
      <c r="B5357" s="832" t="s">
        <v>2982</v>
      </c>
      <c r="C5357" s="832" t="s">
        <v>3013</v>
      </c>
      <c r="D5357" s="833" t="s">
        <v>6908</v>
      </c>
      <c r="E5357" s="834" t="s">
        <v>3078</v>
      </c>
      <c r="F5357" s="832" t="s">
        <v>2984</v>
      </c>
      <c r="G5357" s="832" t="s">
        <v>3985</v>
      </c>
      <c r="H5357" s="832" t="s">
        <v>689</v>
      </c>
      <c r="I5357" s="832" t="s">
        <v>4511</v>
      </c>
      <c r="J5357" s="832" t="s">
        <v>2680</v>
      </c>
      <c r="K5357" s="832" t="s">
        <v>4512</v>
      </c>
      <c r="L5357" s="835">
        <v>126.27</v>
      </c>
      <c r="M5357" s="835">
        <v>126.27</v>
      </c>
      <c r="N5357" s="832">
        <v>1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10</v>
      </c>
      <c r="B5358" s="832" t="s">
        <v>2982</v>
      </c>
      <c r="C5358" s="832" t="s">
        <v>3013</v>
      </c>
      <c r="D5358" s="833" t="s">
        <v>6908</v>
      </c>
      <c r="E5358" s="834" t="s">
        <v>3078</v>
      </c>
      <c r="F5358" s="832" t="s">
        <v>2984</v>
      </c>
      <c r="G5358" s="832" t="s">
        <v>3985</v>
      </c>
      <c r="H5358" s="832" t="s">
        <v>689</v>
      </c>
      <c r="I5358" s="832" t="s">
        <v>4706</v>
      </c>
      <c r="J5358" s="832" t="s">
        <v>2680</v>
      </c>
      <c r="K5358" s="832" t="s">
        <v>4514</v>
      </c>
      <c r="L5358" s="835">
        <v>63.14</v>
      </c>
      <c r="M5358" s="835">
        <v>252.56</v>
      </c>
      <c r="N5358" s="832">
        <v>4</v>
      </c>
      <c r="O5358" s="836">
        <v>1.5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10</v>
      </c>
      <c r="B5359" s="832" t="s">
        <v>2982</v>
      </c>
      <c r="C5359" s="832" t="s">
        <v>3013</v>
      </c>
      <c r="D5359" s="833" t="s">
        <v>6908</v>
      </c>
      <c r="E5359" s="834" t="s">
        <v>3078</v>
      </c>
      <c r="F5359" s="832" t="s">
        <v>2984</v>
      </c>
      <c r="G5359" s="832" t="s">
        <v>3985</v>
      </c>
      <c r="H5359" s="832" t="s">
        <v>689</v>
      </c>
      <c r="I5359" s="832" t="s">
        <v>4706</v>
      </c>
      <c r="J5359" s="832" t="s">
        <v>2680</v>
      </c>
      <c r="K5359" s="832" t="s">
        <v>4514</v>
      </c>
      <c r="L5359" s="835">
        <v>59.27</v>
      </c>
      <c r="M5359" s="835">
        <v>118.54</v>
      </c>
      <c r="N5359" s="832">
        <v>2</v>
      </c>
      <c r="O5359" s="836">
        <v>1.5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10</v>
      </c>
      <c r="B5360" s="832" t="s">
        <v>2982</v>
      </c>
      <c r="C5360" s="832" t="s">
        <v>3013</v>
      </c>
      <c r="D5360" s="833" t="s">
        <v>6908</v>
      </c>
      <c r="E5360" s="834" t="s">
        <v>3078</v>
      </c>
      <c r="F5360" s="832" t="s">
        <v>2984</v>
      </c>
      <c r="G5360" s="832" t="s">
        <v>3985</v>
      </c>
      <c r="H5360" s="832" t="s">
        <v>689</v>
      </c>
      <c r="I5360" s="832" t="s">
        <v>4424</v>
      </c>
      <c r="J5360" s="832" t="s">
        <v>2680</v>
      </c>
      <c r="K5360" s="832" t="s">
        <v>4425</v>
      </c>
      <c r="L5360" s="835">
        <v>79.03</v>
      </c>
      <c r="M5360" s="835">
        <v>79.03</v>
      </c>
      <c r="N5360" s="832">
        <v>1</v>
      </c>
      <c r="O5360" s="836">
        <v>0.5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10</v>
      </c>
      <c r="B5361" s="832" t="s">
        <v>2982</v>
      </c>
      <c r="C5361" s="832" t="s">
        <v>3013</v>
      </c>
      <c r="D5361" s="833" t="s">
        <v>6908</v>
      </c>
      <c r="E5361" s="834" t="s">
        <v>3078</v>
      </c>
      <c r="F5361" s="832" t="s">
        <v>2984</v>
      </c>
      <c r="G5361" s="832" t="s">
        <v>3985</v>
      </c>
      <c r="H5361" s="832" t="s">
        <v>689</v>
      </c>
      <c r="I5361" s="832" t="s">
        <v>4424</v>
      </c>
      <c r="J5361" s="832" t="s">
        <v>2680</v>
      </c>
      <c r="K5361" s="832" t="s">
        <v>4425</v>
      </c>
      <c r="L5361" s="835">
        <v>84.18</v>
      </c>
      <c r="M5361" s="835">
        <v>168.36</v>
      </c>
      <c r="N5361" s="832">
        <v>2</v>
      </c>
      <c r="O5361" s="836">
        <v>1.5</v>
      </c>
      <c r="P5361" s="835">
        <v>84.18</v>
      </c>
      <c r="Q5361" s="837">
        <v>0.5</v>
      </c>
      <c r="R5361" s="832">
        <v>1</v>
      </c>
      <c r="S5361" s="837">
        <v>0.5</v>
      </c>
      <c r="T5361" s="836">
        <v>1</v>
      </c>
      <c r="U5361" s="838">
        <v>0.66666666666666663</v>
      </c>
    </row>
    <row r="5362" spans="1:21" ht="14.4" customHeight="1" x14ac:dyDescent="0.3">
      <c r="A5362" s="831">
        <v>10</v>
      </c>
      <c r="B5362" s="832" t="s">
        <v>2982</v>
      </c>
      <c r="C5362" s="832" t="s">
        <v>3013</v>
      </c>
      <c r="D5362" s="833" t="s">
        <v>6908</v>
      </c>
      <c r="E5362" s="834" t="s">
        <v>3078</v>
      </c>
      <c r="F5362" s="832" t="s">
        <v>2984</v>
      </c>
      <c r="G5362" s="832" t="s">
        <v>3985</v>
      </c>
      <c r="H5362" s="832" t="s">
        <v>689</v>
      </c>
      <c r="I5362" s="832" t="s">
        <v>4513</v>
      </c>
      <c r="J5362" s="832" t="s">
        <v>2580</v>
      </c>
      <c r="K5362" s="832" t="s">
        <v>4514</v>
      </c>
      <c r="L5362" s="835">
        <v>59.27</v>
      </c>
      <c r="M5362" s="835">
        <v>59.27</v>
      </c>
      <c r="N5362" s="832">
        <v>1</v>
      </c>
      <c r="O5362" s="836">
        <v>0.5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10</v>
      </c>
      <c r="B5363" s="832" t="s">
        <v>2982</v>
      </c>
      <c r="C5363" s="832" t="s">
        <v>3013</v>
      </c>
      <c r="D5363" s="833" t="s">
        <v>6908</v>
      </c>
      <c r="E5363" s="834" t="s">
        <v>3078</v>
      </c>
      <c r="F5363" s="832" t="s">
        <v>2984</v>
      </c>
      <c r="G5363" s="832" t="s">
        <v>3985</v>
      </c>
      <c r="H5363" s="832" t="s">
        <v>689</v>
      </c>
      <c r="I5363" s="832" t="s">
        <v>2579</v>
      </c>
      <c r="J5363" s="832" t="s">
        <v>2580</v>
      </c>
      <c r="K5363" s="832" t="s">
        <v>2581</v>
      </c>
      <c r="L5363" s="835">
        <v>46.07</v>
      </c>
      <c r="M5363" s="835">
        <v>783.19</v>
      </c>
      <c r="N5363" s="832">
        <v>17</v>
      </c>
      <c r="O5363" s="836">
        <v>14</v>
      </c>
      <c r="P5363" s="835">
        <v>138.21</v>
      </c>
      <c r="Q5363" s="837">
        <v>0.17647058823529413</v>
      </c>
      <c r="R5363" s="832">
        <v>3</v>
      </c>
      <c r="S5363" s="837">
        <v>0.17647058823529413</v>
      </c>
      <c r="T5363" s="836">
        <v>3</v>
      </c>
      <c r="U5363" s="838">
        <v>0.21428571428571427</v>
      </c>
    </row>
    <row r="5364" spans="1:21" ht="14.4" customHeight="1" x14ac:dyDescent="0.3">
      <c r="A5364" s="831">
        <v>10</v>
      </c>
      <c r="B5364" s="832" t="s">
        <v>2982</v>
      </c>
      <c r="C5364" s="832" t="s">
        <v>3013</v>
      </c>
      <c r="D5364" s="833" t="s">
        <v>6908</v>
      </c>
      <c r="E5364" s="834" t="s">
        <v>3078</v>
      </c>
      <c r="F5364" s="832" t="s">
        <v>2984</v>
      </c>
      <c r="G5364" s="832" t="s">
        <v>3985</v>
      </c>
      <c r="H5364" s="832" t="s">
        <v>689</v>
      </c>
      <c r="I5364" s="832" t="s">
        <v>2579</v>
      </c>
      <c r="J5364" s="832" t="s">
        <v>2580</v>
      </c>
      <c r="K5364" s="832" t="s">
        <v>2581</v>
      </c>
      <c r="L5364" s="835">
        <v>49.08</v>
      </c>
      <c r="M5364" s="835">
        <v>490.79999999999995</v>
      </c>
      <c r="N5364" s="832">
        <v>10</v>
      </c>
      <c r="O5364" s="836">
        <v>10</v>
      </c>
      <c r="P5364" s="835">
        <v>147.24</v>
      </c>
      <c r="Q5364" s="837">
        <v>0.30000000000000004</v>
      </c>
      <c r="R5364" s="832">
        <v>3</v>
      </c>
      <c r="S5364" s="837">
        <v>0.3</v>
      </c>
      <c r="T5364" s="836">
        <v>3</v>
      </c>
      <c r="U5364" s="838">
        <v>0.3</v>
      </c>
    </row>
    <row r="5365" spans="1:21" ht="14.4" customHeight="1" x14ac:dyDescent="0.3">
      <c r="A5365" s="831">
        <v>10</v>
      </c>
      <c r="B5365" s="832" t="s">
        <v>2982</v>
      </c>
      <c r="C5365" s="832" t="s">
        <v>3013</v>
      </c>
      <c r="D5365" s="833" t="s">
        <v>6908</v>
      </c>
      <c r="E5365" s="834" t="s">
        <v>3078</v>
      </c>
      <c r="F5365" s="832" t="s">
        <v>2984</v>
      </c>
      <c r="G5365" s="832" t="s">
        <v>3985</v>
      </c>
      <c r="H5365" s="832" t="s">
        <v>689</v>
      </c>
      <c r="I5365" s="832" t="s">
        <v>6428</v>
      </c>
      <c r="J5365" s="832" t="s">
        <v>2580</v>
      </c>
      <c r="K5365" s="832" t="s">
        <v>4512</v>
      </c>
      <c r="L5365" s="835">
        <v>118.54</v>
      </c>
      <c r="M5365" s="835">
        <v>118.54</v>
      </c>
      <c r="N5365" s="832">
        <v>1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10</v>
      </c>
      <c r="B5366" s="832" t="s">
        <v>2982</v>
      </c>
      <c r="C5366" s="832" t="s">
        <v>3013</v>
      </c>
      <c r="D5366" s="833" t="s">
        <v>6908</v>
      </c>
      <c r="E5366" s="834" t="s">
        <v>3078</v>
      </c>
      <c r="F5366" s="832" t="s">
        <v>2984</v>
      </c>
      <c r="G5366" s="832" t="s">
        <v>3985</v>
      </c>
      <c r="H5366" s="832" t="s">
        <v>689</v>
      </c>
      <c r="I5366" s="832" t="s">
        <v>6428</v>
      </c>
      <c r="J5366" s="832" t="s">
        <v>2580</v>
      </c>
      <c r="K5366" s="832" t="s">
        <v>4512</v>
      </c>
      <c r="L5366" s="835">
        <v>126.27</v>
      </c>
      <c r="M5366" s="835">
        <v>126.27</v>
      </c>
      <c r="N5366" s="832">
        <v>1</v>
      </c>
      <c r="O5366" s="836">
        <v>1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10</v>
      </c>
      <c r="B5367" s="832" t="s">
        <v>2982</v>
      </c>
      <c r="C5367" s="832" t="s">
        <v>3013</v>
      </c>
      <c r="D5367" s="833" t="s">
        <v>6908</v>
      </c>
      <c r="E5367" s="834" t="s">
        <v>3078</v>
      </c>
      <c r="F5367" s="832" t="s">
        <v>2984</v>
      </c>
      <c r="G5367" s="832" t="s">
        <v>3985</v>
      </c>
      <c r="H5367" s="832" t="s">
        <v>630</v>
      </c>
      <c r="I5367" s="832" t="s">
        <v>4325</v>
      </c>
      <c r="J5367" s="832" t="s">
        <v>2580</v>
      </c>
      <c r="K5367" s="832" t="s">
        <v>4326</v>
      </c>
      <c r="L5367" s="835">
        <v>79.03</v>
      </c>
      <c r="M5367" s="835">
        <v>79.03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10</v>
      </c>
      <c r="B5368" s="832" t="s">
        <v>2982</v>
      </c>
      <c r="C5368" s="832" t="s">
        <v>3013</v>
      </c>
      <c r="D5368" s="833" t="s">
        <v>6908</v>
      </c>
      <c r="E5368" s="834" t="s">
        <v>3078</v>
      </c>
      <c r="F5368" s="832" t="s">
        <v>2984</v>
      </c>
      <c r="G5368" s="832" t="s">
        <v>3985</v>
      </c>
      <c r="H5368" s="832" t="s">
        <v>630</v>
      </c>
      <c r="I5368" s="832" t="s">
        <v>4325</v>
      </c>
      <c r="J5368" s="832" t="s">
        <v>2580</v>
      </c>
      <c r="K5368" s="832" t="s">
        <v>4326</v>
      </c>
      <c r="L5368" s="835">
        <v>84.18</v>
      </c>
      <c r="M5368" s="835">
        <v>84.18</v>
      </c>
      <c r="N5368" s="832">
        <v>1</v>
      </c>
      <c r="O5368" s="836">
        <v>1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10</v>
      </c>
      <c r="B5369" s="832" t="s">
        <v>2982</v>
      </c>
      <c r="C5369" s="832" t="s">
        <v>3013</v>
      </c>
      <c r="D5369" s="833" t="s">
        <v>6908</v>
      </c>
      <c r="E5369" s="834" t="s">
        <v>3078</v>
      </c>
      <c r="F5369" s="832" t="s">
        <v>2984</v>
      </c>
      <c r="G5369" s="832" t="s">
        <v>3985</v>
      </c>
      <c r="H5369" s="832" t="s">
        <v>689</v>
      </c>
      <c r="I5369" s="832" t="s">
        <v>2679</v>
      </c>
      <c r="J5369" s="832" t="s">
        <v>2680</v>
      </c>
      <c r="K5369" s="832" t="s">
        <v>2581</v>
      </c>
      <c r="L5369" s="835">
        <v>46.07</v>
      </c>
      <c r="M5369" s="835">
        <v>322.49</v>
      </c>
      <c r="N5369" s="832">
        <v>7</v>
      </c>
      <c r="O5369" s="836">
        <v>6</v>
      </c>
      <c r="P5369" s="835">
        <v>138.21</v>
      </c>
      <c r="Q5369" s="837">
        <v>0.4285714285714286</v>
      </c>
      <c r="R5369" s="832">
        <v>3</v>
      </c>
      <c r="S5369" s="837">
        <v>0.42857142857142855</v>
      </c>
      <c r="T5369" s="836">
        <v>2</v>
      </c>
      <c r="U5369" s="838">
        <v>0.33333333333333331</v>
      </c>
    </row>
    <row r="5370" spans="1:21" ht="14.4" customHeight="1" x14ac:dyDescent="0.3">
      <c r="A5370" s="831">
        <v>10</v>
      </c>
      <c r="B5370" s="832" t="s">
        <v>2982</v>
      </c>
      <c r="C5370" s="832" t="s">
        <v>3013</v>
      </c>
      <c r="D5370" s="833" t="s">
        <v>6908</v>
      </c>
      <c r="E5370" s="834" t="s">
        <v>3078</v>
      </c>
      <c r="F5370" s="832" t="s">
        <v>2984</v>
      </c>
      <c r="G5370" s="832" t="s">
        <v>3985</v>
      </c>
      <c r="H5370" s="832" t="s">
        <v>689</v>
      </c>
      <c r="I5370" s="832" t="s">
        <v>2679</v>
      </c>
      <c r="J5370" s="832" t="s">
        <v>2680</v>
      </c>
      <c r="K5370" s="832" t="s">
        <v>2581</v>
      </c>
      <c r="L5370" s="835">
        <v>49.08</v>
      </c>
      <c r="M5370" s="835">
        <v>392.63999999999993</v>
      </c>
      <c r="N5370" s="832">
        <v>8</v>
      </c>
      <c r="O5370" s="836">
        <v>7</v>
      </c>
      <c r="P5370" s="835">
        <v>49.08</v>
      </c>
      <c r="Q5370" s="837">
        <v>0.12500000000000003</v>
      </c>
      <c r="R5370" s="832">
        <v>1</v>
      </c>
      <c r="S5370" s="837">
        <v>0.125</v>
      </c>
      <c r="T5370" s="836">
        <v>1</v>
      </c>
      <c r="U5370" s="838">
        <v>0.14285714285714285</v>
      </c>
    </row>
    <row r="5371" spans="1:21" ht="14.4" customHeight="1" x14ac:dyDescent="0.3">
      <c r="A5371" s="831">
        <v>10</v>
      </c>
      <c r="B5371" s="832" t="s">
        <v>2982</v>
      </c>
      <c r="C5371" s="832" t="s">
        <v>3013</v>
      </c>
      <c r="D5371" s="833" t="s">
        <v>6908</v>
      </c>
      <c r="E5371" s="834" t="s">
        <v>3078</v>
      </c>
      <c r="F5371" s="832" t="s">
        <v>2984</v>
      </c>
      <c r="G5371" s="832" t="s">
        <v>3349</v>
      </c>
      <c r="H5371" s="832" t="s">
        <v>630</v>
      </c>
      <c r="I5371" s="832" t="s">
        <v>3907</v>
      </c>
      <c r="J5371" s="832" t="s">
        <v>790</v>
      </c>
      <c r="K5371" s="832" t="s">
        <v>3908</v>
      </c>
      <c r="L5371" s="835">
        <v>0</v>
      </c>
      <c r="M5371" s="835">
        <v>0</v>
      </c>
      <c r="N5371" s="832">
        <v>1</v>
      </c>
      <c r="O5371" s="836">
        <v>0.5</v>
      </c>
      <c r="P5371" s="835"/>
      <c r="Q5371" s="837"/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10</v>
      </c>
      <c r="B5372" s="832" t="s">
        <v>2982</v>
      </c>
      <c r="C5372" s="832" t="s">
        <v>3013</v>
      </c>
      <c r="D5372" s="833" t="s">
        <v>6908</v>
      </c>
      <c r="E5372" s="834" t="s">
        <v>3078</v>
      </c>
      <c r="F5372" s="832" t="s">
        <v>2984</v>
      </c>
      <c r="G5372" s="832" t="s">
        <v>3161</v>
      </c>
      <c r="H5372" s="832" t="s">
        <v>630</v>
      </c>
      <c r="I5372" s="832" t="s">
        <v>3367</v>
      </c>
      <c r="J5372" s="832" t="s">
        <v>1177</v>
      </c>
      <c r="K5372" s="832" t="s">
        <v>3163</v>
      </c>
      <c r="L5372" s="835">
        <v>103.67</v>
      </c>
      <c r="M5372" s="835">
        <v>103.67</v>
      </c>
      <c r="N5372" s="832">
        <v>1</v>
      </c>
      <c r="O5372" s="836">
        <v>0.5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10</v>
      </c>
      <c r="B5373" s="832" t="s">
        <v>2982</v>
      </c>
      <c r="C5373" s="832" t="s">
        <v>3013</v>
      </c>
      <c r="D5373" s="833" t="s">
        <v>6908</v>
      </c>
      <c r="E5373" s="834" t="s">
        <v>3078</v>
      </c>
      <c r="F5373" s="832" t="s">
        <v>2984</v>
      </c>
      <c r="G5373" s="832" t="s">
        <v>3383</v>
      </c>
      <c r="H5373" s="832" t="s">
        <v>689</v>
      </c>
      <c r="I5373" s="832" t="s">
        <v>2859</v>
      </c>
      <c r="J5373" s="832" t="s">
        <v>2058</v>
      </c>
      <c r="K5373" s="832" t="s">
        <v>2740</v>
      </c>
      <c r="L5373" s="835">
        <v>84.89</v>
      </c>
      <c r="M5373" s="835">
        <v>679.12</v>
      </c>
      <c r="N5373" s="832">
        <v>8</v>
      </c>
      <c r="O5373" s="836">
        <v>1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10</v>
      </c>
      <c r="B5374" s="832" t="s">
        <v>2982</v>
      </c>
      <c r="C5374" s="832" t="s">
        <v>3013</v>
      </c>
      <c r="D5374" s="833" t="s">
        <v>6908</v>
      </c>
      <c r="E5374" s="834" t="s">
        <v>3078</v>
      </c>
      <c r="F5374" s="832" t="s">
        <v>2984</v>
      </c>
      <c r="G5374" s="832" t="s">
        <v>3383</v>
      </c>
      <c r="H5374" s="832" t="s">
        <v>689</v>
      </c>
      <c r="I5374" s="832" t="s">
        <v>2949</v>
      </c>
      <c r="J5374" s="832" t="s">
        <v>2297</v>
      </c>
      <c r="K5374" s="832" t="s">
        <v>1546</v>
      </c>
      <c r="L5374" s="835">
        <v>72.27</v>
      </c>
      <c r="M5374" s="835">
        <v>722.69999999999993</v>
      </c>
      <c r="N5374" s="832">
        <v>10</v>
      </c>
      <c r="O5374" s="836">
        <v>0.5</v>
      </c>
      <c r="P5374" s="835">
        <v>722.69999999999993</v>
      </c>
      <c r="Q5374" s="837">
        <v>1</v>
      </c>
      <c r="R5374" s="832">
        <v>10</v>
      </c>
      <c r="S5374" s="837">
        <v>1</v>
      </c>
      <c r="T5374" s="836">
        <v>0.5</v>
      </c>
      <c r="U5374" s="838">
        <v>1</v>
      </c>
    </row>
    <row r="5375" spans="1:21" ht="14.4" customHeight="1" x14ac:dyDescent="0.3">
      <c r="A5375" s="831">
        <v>10</v>
      </c>
      <c r="B5375" s="832" t="s">
        <v>2982</v>
      </c>
      <c r="C5375" s="832" t="s">
        <v>3013</v>
      </c>
      <c r="D5375" s="833" t="s">
        <v>6908</v>
      </c>
      <c r="E5375" s="834" t="s">
        <v>3078</v>
      </c>
      <c r="F5375" s="832" t="s">
        <v>2984</v>
      </c>
      <c r="G5375" s="832" t="s">
        <v>3383</v>
      </c>
      <c r="H5375" s="832" t="s">
        <v>689</v>
      </c>
      <c r="I5375" s="832" t="s">
        <v>3933</v>
      </c>
      <c r="J5375" s="832" t="s">
        <v>3934</v>
      </c>
      <c r="K5375" s="832" t="s">
        <v>1546</v>
      </c>
      <c r="L5375" s="835">
        <v>72.27</v>
      </c>
      <c r="M5375" s="835">
        <v>722.69999999999993</v>
      </c>
      <c r="N5375" s="832">
        <v>10</v>
      </c>
      <c r="O5375" s="836">
        <v>0.5</v>
      </c>
      <c r="P5375" s="835">
        <v>722.69999999999993</v>
      </c>
      <c r="Q5375" s="837">
        <v>1</v>
      </c>
      <c r="R5375" s="832">
        <v>10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10</v>
      </c>
      <c r="B5376" s="832" t="s">
        <v>2982</v>
      </c>
      <c r="C5376" s="832" t="s">
        <v>3013</v>
      </c>
      <c r="D5376" s="833" t="s">
        <v>6908</v>
      </c>
      <c r="E5376" s="834" t="s">
        <v>3078</v>
      </c>
      <c r="F5376" s="832" t="s">
        <v>2984</v>
      </c>
      <c r="G5376" s="832" t="s">
        <v>4757</v>
      </c>
      <c r="H5376" s="832" t="s">
        <v>689</v>
      </c>
      <c r="I5376" s="832" t="s">
        <v>6429</v>
      </c>
      <c r="J5376" s="832" t="s">
        <v>6430</v>
      </c>
      <c r="K5376" s="832" t="s">
        <v>6431</v>
      </c>
      <c r="L5376" s="835">
        <v>7352.33</v>
      </c>
      <c r="M5376" s="835">
        <v>154398.93</v>
      </c>
      <c r="N5376" s="832">
        <v>21</v>
      </c>
      <c r="O5376" s="836">
        <v>3</v>
      </c>
      <c r="P5376" s="835">
        <v>154398.93</v>
      </c>
      <c r="Q5376" s="837">
        <v>1</v>
      </c>
      <c r="R5376" s="832">
        <v>21</v>
      </c>
      <c r="S5376" s="837">
        <v>1</v>
      </c>
      <c r="T5376" s="836">
        <v>3</v>
      </c>
      <c r="U5376" s="838">
        <v>1</v>
      </c>
    </row>
    <row r="5377" spans="1:21" ht="14.4" customHeight="1" x14ac:dyDescent="0.3">
      <c r="A5377" s="831">
        <v>10</v>
      </c>
      <c r="B5377" s="832" t="s">
        <v>2982</v>
      </c>
      <c r="C5377" s="832" t="s">
        <v>3013</v>
      </c>
      <c r="D5377" s="833" t="s">
        <v>6908</v>
      </c>
      <c r="E5377" s="834" t="s">
        <v>3078</v>
      </c>
      <c r="F5377" s="832" t="s">
        <v>2984</v>
      </c>
      <c r="G5377" s="832" t="s">
        <v>4757</v>
      </c>
      <c r="H5377" s="832" t="s">
        <v>630</v>
      </c>
      <c r="I5377" s="832" t="s">
        <v>6432</v>
      </c>
      <c r="J5377" s="832" t="s">
        <v>6433</v>
      </c>
      <c r="K5377" s="832" t="s">
        <v>6434</v>
      </c>
      <c r="L5377" s="835">
        <v>5881.87</v>
      </c>
      <c r="M5377" s="835">
        <v>235274.8</v>
      </c>
      <c r="N5377" s="832">
        <v>40</v>
      </c>
      <c r="O5377" s="836">
        <v>3</v>
      </c>
      <c r="P5377" s="835">
        <v>235274.8</v>
      </c>
      <c r="Q5377" s="837">
        <v>1</v>
      </c>
      <c r="R5377" s="832">
        <v>40</v>
      </c>
      <c r="S5377" s="837">
        <v>1</v>
      </c>
      <c r="T5377" s="836">
        <v>3</v>
      </c>
      <c r="U5377" s="838">
        <v>1</v>
      </c>
    </row>
    <row r="5378" spans="1:21" ht="14.4" customHeight="1" x14ac:dyDescent="0.3">
      <c r="A5378" s="831">
        <v>10</v>
      </c>
      <c r="B5378" s="832" t="s">
        <v>2982</v>
      </c>
      <c r="C5378" s="832" t="s">
        <v>3013</v>
      </c>
      <c r="D5378" s="833" t="s">
        <v>6908</v>
      </c>
      <c r="E5378" s="834" t="s">
        <v>3078</v>
      </c>
      <c r="F5378" s="832" t="s">
        <v>2984</v>
      </c>
      <c r="G5378" s="832" t="s">
        <v>4757</v>
      </c>
      <c r="H5378" s="832" t="s">
        <v>630</v>
      </c>
      <c r="I5378" s="832" t="s">
        <v>6435</v>
      </c>
      <c r="J5378" s="832" t="s">
        <v>4759</v>
      </c>
      <c r="K5378" s="832" t="s">
        <v>6436</v>
      </c>
      <c r="L5378" s="835">
        <v>13070.82</v>
      </c>
      <c r="M5378" s="835">
        <v>117637.38</v>
      </c>
      <c r="N5378" s="832">
        <v>9</v>
      </c>
      <c r="O5378" s="836">
        <v>4</v>
      </c>
      <c r="P5378" s="835">
        <v>117637.38</v>
      </c>
      <c r="Q5378" s="837">
        <v>1</v>
      </c>
      <c r="R5378" s="832">
        <v>9</v>
      </c>
      <c r="S5378" s="837">
        <v>1</v>
      </c>
      <c r="T5378" s="836">
        <v>4</v>
      </c>
      <c r="U5378" s="838">
        <v>1</v>
      </c>
    </row>
    <row r="5379" spans="1:21" ht="14.4" customHeight="1" x14ac:dyDescent="0.3">
      <c r="A5379" s="831">
        <v>10</v>
      </c>
      <c r="B5379" s="832" t="s">
        <v>2982</v>
      </c>
      <c r="C5379" s="832" t="s">
        <v>3013</v>
      </c>
      <c r="D5379" s="833" t="s">
        <v>6908</v>
      </c>
      <c r="E5379" s="834" t="s">
        <v>3078</v>
      </c>
      <c r="F5379" s="832" t="s">
        <v>2984</v>
      </c>
      <c r="G5379" s="832" t="s">
        <v>4757</v>
      </c>
      <c r="H5379" s="832" t="s">
        <v>630</v>
      </c>
      <c r="I5379" s="832" t="s">
        <v>6435</v>
      </c>
      <c r="J5379" s="832" t="s">
        <v>4759</v>
      </c>
      <c r="K5379" s="832" t="s">
        <v>6436</v>
      </c>
      <c r="L5379" s="835">
        <v>15626.51</v>
      </c>
      <c r="M5379" s="835">
        <v>93759.06</v>
      </c>
      <c r="N5379" s="832">
        <v>6</v>
      </c>
      <c r="O5379" s="836">
        <v>2</v>
      </c>
      <c r="P5379" s="835">
        <v>93759.06</v>
      </c>
      <c r="Q5379" s="837">
        <v>1</v>
      </c>
      <c r="R5379" s="832">
        <v>6</v>
      </c>
      <c r="S5379" s="837">
        <v>1</v>
      </c>
      <c r="T5379" s="836">
        <v>2</v>
      </c>
      <c r="U5379" s="838">
        <v>1</v>
      </c>
    </row>
    <row r="5380" spans="1:21" ht="14.4" customHeight="1" x14ac:dyDescent="0.3">
      <c r="A5380" s="831">
        <v>10</v>
      </c>
      <c r="B5380" s="832" t="s">
        <v>2982</v>
      </c>
      <c r="C5380" s="832" t="s">
        <v>3013</v>
      </c>
      <c r="D5380" s="833" t="s">
        <v>6908</v>
      </c>
      <c r="E5380" s="834" t="s">
        <v>3078</v>
      </c>
      <c r="F5380" s="832" t="s">
        <v>2984</v>
      </c>
      <c r="G5380" s="832" t="s">
        <v>4757</v>
      </c>
      <c r="H5380" s="832" t="s">
        <v>630</v>
      </c>
      <c r="I5380" s="832" t="s">
        <v>6437</v>
      </c>
      <c r="J5380" s="832" t="s">
        <v>6438</v>
      </c>
      <c r="K5380" s="832" t="s">
        <v>6439</v>
      </c>
      <c r="L5380" s="835">
        <v>7352.33</v>
      </c>
      <c r="M5380" s="835">
        <v>264683.88</v>
      </c>
      <c r="N5380" s="832">
        <v>36</v>
      </c>
      <c r="O5380" s="836">
        <v>6</v>
      </c>
      <c r="P5380" s="835">
        <v>264683.88</v>
      </c>
      <c r="Q5380" s="837">
        <v>1</v>
      </c>
      <c r="R5380" s="832">
        <v>36</v>
      </c>
      <c r="S5380" s="837">
        <v>1</v>
      </c>
      <c r="T5380" s="836">
        <v>6</v>
      </c>
      <c r="U5380" s="838">
        <v>1</v>
      </c>
    </row>
    <row r="5381" spans="1:21" ht="14.4" customHeight="1" x14ac:dyDescent="0.3">
      <c r="A5381" s="831">
        <v>10</v>
      </c>
      <c r="B5381" s="832" t="s">
        <v>2982</v>
      </c>
      <c r="C5381" s="832" t="s">
        <v>3013</v>
      </c>
      <c r="D5381" s="833" t="s">
        <v>6908</v>
      </c>
      <c r="E5381" s="834" t="s">
        <v>3078</v>
      </c>
      <c r="F5381" s="832" t="s">
        <v>2984</v>
      </c>
      <c r="G5381" s="832" t="s">
        <v>4757</v>
      </c>
      <c r="H5381" s="832" t="s">
        <v>630</v>
      </c>
      <c r="I5381" s="832" t="s">
        <v>6440</v>
      </c>
      <c r="J5381" s="832" t="s">
        <v>6441</v>
      </c>
      <c r="K5381" s="832" t="s">
        <v>6442</v>
      </c>
      <c r="L5381" s="835">
        <v>9803.11</v>
      </c>
      <c r="M5381" s="835">
        <v>147046.65000000002</v>
      </c>
      <c r="N5381" s="832">
        <v>15</v>
      </c>
      <c r="O5381" s="836">
        <v>4</v>
      </c>
      <c r="P5381" s="835">
        <v>147046.65000000002</v>
      </c>
      <c r="Q5381" s="837">
        <v>1</v>
      </c>
      <c r="R5381" s="832">
        <v>15</v>
      </c>
      <c r="S5381" s="837">
        <v>1</v>
      </c>
      <c r="T5381" s="836">
        <v>4</v>
      </c>
      <c r="U5381" s="838">
        <v>1</v>
      </c>
    </row>
    <row r="5382" spans="1:21" ht="14.4" customHeight="1" x14ac:dyDescent="0.3">
      <c r="A5382" s="831">
        <v>10</v>
      </c>
      <c r="B5382" s="832" t="s">
        <v>2982</v>
      </c>
      <c r="C5382" s="832" t="s">
        <v>3013</v>
      </c>
      <c r="D5382" s="833" t="s">
        <v>6908</v>
      </c>
      <c r="E5382" s="834" t="s">
        <v>3078</v>
      </c>
      <c r="F5382" s="832" t="s">
        <v>2984</v>
      </c>
      <c r="G5382" s="832" t="s">
        <v>4757</v>
      </c>
      <c r="H5382" s="832" t="s">
        <v>630</v>
      </c>
      <c r="I5382" s="832" t="s">
        <v>6440</v>
      </c>
      <c r="J5382" s="832" t="s">
        <v>6441</v>
      </c>
      <c r="K5382" s="832" t="s">
        <v>6442</v>
      </c>
      <c r="L5382" s="835">
        <v>11719.88</v>
      </c>
      <c r="M5382" s="835">
        <v>128918.68</v>
      </c>
      <c r="N5382" s="832">
        <v>11</v>
      </c>
      <c r="O5382" s="836">
        <v>3</v>
      </c>
      <c r="P5382" s="835">
        <v>128918.68</v>
      </c>
      <c r="Q5382" s="837">
        <v>1</v>
      </c>
      <c r="R5382" s="832">
        <v>11</v>
      </c>
      <c r="S5382" s="837">
        <v>1</v>
      </c>
      <c r="T5382" s="836">
        <v>3</v>
      </c>
      <c r="U5382" s="838">
        <v>1</v>
      </c>
    </row>
    <row r="5383" spans="1:21" ht="14.4" customHeight="1" x14ac:dyDescent="0.3">
      <c r="A5383" s="831">
        <v>10</v>
      </c>
      <c r="B5383" s="832" t="s">
        <v>2982</v>
      </c>
      <c r="C5383" s="832" t="s">
        <v>3013</v>
      </c>
      <c r="D5383" s="833" t="s">
        <v>6908</v>
      </c>
      <c r="E5383" s="834" t="s">
        <v>3078</v>
      </c>
      <c r="F5383" s="832" t="s">
        <v>2984</v>
      </c>
      <c r="G5383" s="832" t="s">
        <v>3527</v>
      </c>
      <c r="H5383" s="832" t="s">
        <v>630</v>
      </c>
      <c r="I5383" s="832" t="s">
        <v>3528</v>
      </c>
      <c r="J5383" s="832" t="s">
        <v>1258</v>
      </c>
      <c r="K5383" s="832" t="s">
        <v>3529</v>
      </c>
      <c r="L5383" s="835">
        <v>42.08</v>
      </c>
      <c r="M5383" s="835">
        <v>84.16</v>
      </c>
      <c r="N5383" s="832">
        <v>2</v>
      </c>
      <c r="O5383" s="836">
        <v>0.5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10</v>
      </c>
      <c r="B5384" s="832" t="s">
        <v>2982</v>
      </c>
      <c r="C5384" s="832" t="s">
        <v>3013</v>
      </c>
      <c r="D5384" s="833" t="s">
        <v>6908</v>
      </c>
      <c r="E5384" s="834" t="s">
        <v>3078</v>
      </c>
      <c r="F5384" s="832" t="s">
        <v>2984</v>
      </c>
      <c r="G5384" s="832" t="s">
        <v>6443</v>
      </c>
      <c r="H5384" s="832" t="s">
        <v>689</v>
      </c>
      <c r="I5384" s="832" t="s">
        <v>6444</v>
      </c>
      <c r="J5384" s="832" t="s">
        <v>6445</v>
      </c>
      <c r="K5384" s="832" t="s">
        <v>3304</v>
      </c>
      <c r="L5384" s="835">
        <v>251.16</v>
      </c>
      <c r="M5384" s="835">
        <v>2511.6</v>
      </c>
      <c r="N5384" s="832">
        <v>10</v>
      </c>
      <c r="O5384" s="836">
        <v>4</v>
      </c>
      <c r="P5384" s="835">
        <v>1506.96</v>
      </c>
      <c r="Q5384" s="837">
        <v>0.60000000000000009</v>
      </c>
      <c r="R5384" s="832">
        <v>6</v>
      </c>
      <c r="S5384" s="837">
        <v>0.6</v>
      </c>
      <c r="T5384" s="836">
        <v>3</v>
      </c>
      <c r="U5384" s="838">
        <v>0.75</v>
      </c>
    </row>
    <row r="5385" spans="1:21" ht="14.4" customHeight="1" x14ac:dyDescent="0.3">
      <c r="A5385" s="831">
        <v>10</v>
      </c>
      <c r="B5385" s="832" t="s">
        <v>2982</v>
      </c>
      <c r="C5385" s="832" t="s">
        <v>3013</v>
      </c>
      <c r="D5385" s="833" t="s">
        <v>6908</v>
      </c>
      <c r="E5385" s="834" t="s">
        <v>3078</v>
      </c>
      <c r="F5385" s="832" t="s">
        <v>2984</v>
      </c>
      <c r="G5385" s="832" t="s">
        <v>4211</v>
      </c>
      <c r="H5385" s="832" t="s">
        <v>630</v>
      </c>
      <c r="I5385" s="832" t="s">
        <v>4212</v>
      </c>
      <c r="J5385" s="832" t="s">
        <v>4213</v>
      </c>
      <c r="K5385" s="832" t="s">
        <v>4214</v>
      </c>
      <c r="L5385" s="835">
        <v>120.74</v>
      </c>
      <c r="M5385" s="835">
        <v>2052.58</v>
      </c>
      <c r="N5385" s="832">
        <v>17</v>
      </c>
      <c r="O5385" s="836">
        <v>4</v>
      </c>
      <c r="P5385" s="835">
        <v>1328.1399999999999</v>
      </c>
      <c r="Q5385" s="837">
        <v>0.64705882352941169</v>
      </c>
      <c r="R5385" s="832">
        <v>11</v>
      </c>
      <c r="S5385" s="837">
        <v>0.6470588235294118</v>
      </c>
      <c r="T5385" s="836">
        <v>3</v>
      </c>
      <c r="U5385" s="838">
        <v>0.75</v>
      </c>
    </row>
    <row r="5386" spans="1:21" ht="14.4" customHeight="1" x14ac:dyDescent="0.3">
      <c r="A5386" s="831">
        <v>10</v>
      </c>
      <c r="B5386" s="832" t="s">
        <v>2982</v>
      </c>
      <c r="C5386" s="832" t="s">
        <v>3013</v>
      </c>
      <c r="D5386" s="833" t="s">
        <v>6908</v>
      </c>
      <c r="E5386" s="834" t="s">
        <v>3078</v>
      </c>
      <c r="F5386" s="832" t="s">
        <v>2984</v>
      </c>
      <c r="G5386" s="832" t="s">
        <v>3994</v>
      </c>
      <c r="H5386" s="832" t="s">
        <v>630</v>
      </c>
      <c r="I5386" s="832" t="s">
        <v>4454</v>
      </c>
      <c r="J5386" s="832" t="s">
        <v>4455</v>
      </c>
      <c r="K5386" s="832" t="s">
        <v>3961</v>
      </c>
      <c r="L5386" s="835">
        <v>192.28</v>
      </c>
      <c r="M5386" s="835">
        <v>1922.8000000000002</v>
      </c>
      <c r="N5386" s="832">
        <v>10</v>
      </c>
      <c r="O5386" s="836">
        <v>6</v>
      </c>
      <c r="P5386" s="835">
        <v>961.40000000000009</v>
      </c>
      <c r="Q5386" s="837">
        <v>0.5</v>
      </c>
      <c r="R5386" s="832">
        <v>5</v>
      </c>
      <c r="S5386" s="837">
        <v>0.5</v>
      </c>
      <c r="T5386" s="836">
        <v>3</v>
      </c>
      <c r="U5386" s="838">
        <v>0.5</v>
      </c>
    </row>
    <row r="5387" spans="1:21" ht="14.4" customHeight="1" x14ac:dyDescent="0.3">
      <c r="A5387" s="831">
        <v>10</v>
      </c>
      <c r="B5387" s="832" t="s">
        <v>2982</v>
      </c>
      <c r="C5387" s="832" t="s">
        <v>3013</v>
      </c>
      <c r="D5387" s="833" t="s">
        <v>6908</v>
      </c>
      <c r="E5387" s="834" t="s">
        <v>3078</v>
      </c>
      <c r="F5387" s="832" t="s">
        <v>2984</v>
      </c>
      <c r="G5387" s="832" t="s">
        <v>3994</v>
      </c>
      <c r="H5387" s="832" t="s">
        <v>630</v>
      </c>
      <c r="I5387" s="832" t="s">
        <v>6446</v>
      </c>
      <c r="J5387" s="832" t="s">
        <v>4455</v>
      </c>
      <c r="K5387" s="832" t="s">
        <v>3742</v>
      </c>
      <c r="L5387" s="835">
        <v>0</v>
      </c>
      <c r="M5387" s="835">
        <v>0</v>
      </c>
      <c r="N5387" s="832">
        <v>1</v>
      </c>
      <c r="O5387" s="836">
        <v>1</v>
      </c>
      <c r="P5387" s="835"/>
      <c r="Q5387" s="837"/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10</v>
      </c>
      <c r="B5388" s="832" t="s">
        <v>2982</v>
      </c>
      <c r="C5388" s="832" t="s">
        <v>3013</v>
      </c>
      <c r="D5388" s="833" t="s">
        <v>6908</v>
      </c>
      <c r="E5388" s="834" t="s">
        <v>3078</v>
      </c>
      <c r="F5388" s="832" t="s">
        <v>2984</v>
      </c>
      <c r="G5388" s="832" t="s">
        <v>3186</v>
      </c>
      <c r="H5388" s="832" t="s">
        <v>630</v>
      </c>
      <c r="I5388" s="832" t="s">
        <v>3439</v>
      </c>
      <c r="J5388" s="832" t="s">
        <v>3440</v>
      </c>
      <c r="K5388" s="832" t="s">
        <v>3441</v>
      </c>
      <c r="L5388" s="835">
        <v>25.12</v>
      </c>
      <c r="M5388" s="835">
        <v>50.24</v>
      </c>
      <c r="N5388" s="832">
        <v>2</v>
      </c>
      <c r="O5388" s="836">
        <v>1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10</v>
      </c>
      <c r="B5389" s="832" t="s">
        <v>2982</v>
      </c>
      <c r="C5389" s="832" t="s">
        <v>3013</v>
      </c>
      <c r="D5389" s="833" t="s">
        <v>6908</v>
      </c>
      <c r="E5389" s="834" t="s">
        <v>3078</v>
      </c>
      <c r="F5389" s="832" t="s">
        <v>2984</v>
      </c>
      <c r="G5389" s="832" t="s">
        <v>3192</v>
      </c>
      <c r="H5389" s="832" t="s">
        <v>630</v>
      </c>
      <c r="I5389" s="832" t="s">
        <v>6281</v>
      </c>
      <c r="J5389" s="832" t="s">
        <v>6282</v>
      </c>
      <c r="K5389" s="832" t="s">
        <v>6283</v>
      </c>
      <c r="L5389" s="835">
        <v>151.62</v>
      </c>
      <c r="M5389" s="835">
        <v>303.24</v>
      </c>
      <c r="N5389" s="832">
        <v>2</v>
      </c>
      <c r="O5389" s="836">
        <v>0.5</v>
      </c>
      <c r="P5389" s="835">
        <v>303.24</v>
      </c>
      <c r="Q5389" s="837">
        <v>1</v>
      </c>
      <c r="R5389" s="832">
        <v>2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10</v>
      </c>
      <c r="B5390" s="832" t="s">
        <v>2982</v>
      </c>
      <c r="C5390" s="832" t="s">
        <v>3013</v>
      </c>
      <c r="D5390" s="833" t="s">
        <v>6908</v>
      </c>
      <c r="E5390" s="834" t="s">
        <v>3078</v>
      </c>
      <c r="F5390" s="832" t="s">
        <v>2984</v>
      </c>
      <c r="G5390" s="832" t="s">
        <v>3192</v>
      </c>
      <c r="H5390" s="832" t="s">
        <v>630</v>
      </c>
      <c r="I5390" s="832" t="s">
        <v>6289</v>
      </c>
      <c r="J5390" s="832" t="s">
        <v>6290</v>
      </c>
      <c r="K5390" s="832" t="s">
        <v>6283</v>
      </c>
      <c r="L5390" s="835">
        <v>151.62</v>
      </c>
      <c r="M5390" s="835">
        <v>151.62</v>
      </c>
      <c r="N5390" s="832">
        <v>1</v>
      </c>
      <c r="O5390" s="836">
        <v>0.5</v>
      </c>
      <c r="P5390" s="835">
        <v>151.62</v>
      </c>
      <c r="Q5390" s="837">
        <v>1</v>
      </c>
      <c r="R5390" s="832">
        <v>1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10</v>
      </c>
      <c r="B5391" s="832" t="s">
        <v>2982</v>
      </c>
      <c r="C5391" s="832" t="s">
        <v>3013</v>
      </c>
      <c r="D5391" s="833" t="s">
        <v>6908</v>
      </c>
      <c r="E5391" s="834" t="s">
        <v>3078</v>
      </c>
      <c r="F5391" s="832" t="s">
        <v>2984</v>
      </c>
      <c r="G5391" s="832" t="s">
        <v>6447</v>
      </c>
      <c r="H5391" s="832" t="s">
        <v>630</v>
      </c>
      <c r="I5391" s="832" t="s">
        <v>6448</v>
      </c>
      <c r="J5391" s="832" t="s">
        <v>6449</v>
      </c>
      <c r="K5391" s="832" t="s">
        <v>3309</v>
      </c>
      <c r="L5391" s="835">
        <v>0</v>
      </c>
      <c r="M5391" s="835">
        <v>0</v>
      </c>
      <c r="N5391" s="832">
        <v>1</v>
      </c>
      <c r="O5391" s="836">
        <v>1</v>
      </c>
      <c r="P5391" s="835"/>
      <c r="Q5391" s="837"/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10</v>
      </c>
      <c r="B5392" s="832" t="s">
        <v>2982</v>
      </c>
      <c r="C5392" s="832" t="s">
        <v>3013</v>
      </c>
      <c r="D5392" s="833" t="s">
        <v>6908</v>
      </c>
      <c r="E5392" s="834" t="s">
        <v>3078</v>
      </c>
      <c r="F5392" s="832" t="s">
        <v>2984</v>
      </c>
      <c r="G5392" s="832" t="s">
        <v>6447</v>
      </c>
      <c r="H5392" s="832" t="s">
        <v>630</v>
      </c>
      <c r="I5392" s="832" t="s">
        <v>6450</v>
      </c>
      <c r="J5392" s="832" t="s">
        <v>6449</v>
      </c>
      <c r="K5392" s="832" t="s">
        <v>3307</v>
      </c>
      <c r="L5392" s="835">
        <v>125.44</v>
      </c>
      <c r="M5392" s="835">
        <v>501.76</v>
      </c>
      <c r="N5392" s="832">
        <v>4</v>
      </c>
      <c r="O5392" s="836">
        <v>1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10</v>
      </c>
      <c r="B5393" s="832" t="s">
        <v>2982</v>
      </c>
      <c r="C5393" s="832" t="s">
        <v>3013</v>
      </c>
      <c r="D5393" s="833" t="s">
        <v>6908</v>
      </c>
      <c r="E5393" s="834" t="s">
        <v>3078</v>
      </c>
      <c r="F5393" s="832" t="s">
        <v>2985</v>
      </c>
      <c r="G5393" s="832" t="s">
        <v>3094</v>
      </c>
      <c r="H5393" s="832" t="s">
        <v>630</v>
      </c>
      <c r="I5393" s="832" t="s">
        <v>3463</v>
      </c>
      <c r="J5393" s="832" t="s">
        <v>3040</v>
      </c>
      <c r="K5393" s="832"/>
      <c r="L5393" s="835">
        <v>0</v>
      </c>
      <c r="M5393" s="835">
        <v>0</v>
      </c>
      <c r="N5393" s="832">
        <v>4</v>
      </c>
      <c r="O5393" s="836">
        <v>4</v>
      </c>
      <c r="P5393" s="835"/>
      <c r="Q5393" s="837"/>
      <c r="R5393" s="832"/>
      <c r="S5393" s="837">
        <v>0</v>
      </c>
      <c r="T5393" s="836"/>
      <c r="U5393" s="838">
        <v>0</v>
      </c>
    </row>
    <row r="5394" spans="1:21" ht="14.4" customHeight="1" x14ac:dyDescent="0.3">
      <c r="A5394" s="831">
        <v>10</v>
      </c>
      <c r="B5394" s="832" t="s">
        <v>2982</v>
      </c>
      <c r="C5394" s="832" t="s">
        <v>3013</v>
      </c>
      <c r="D5394" s="833" t="s">
        <v>6908</v>
      </c>
      <c r="E5394" s="834" t="s">
        <v>3078</v>
      </c>
      <c r="F5394" s="832" t="s">
        <v>2985</v>
      </c>
      <c r="G5394" s="832" t="s">
        <v>3094</v>
      </c>
      <c r="H5394" s="832" t="s">
        <v>630</v>
      </c>
      <c r="I5394" s="832" t="s">
        <v>3469</v>
      </c>
      <c r="J5394" s="832" t="s">
        <v>3040</v>
      </c>
      <c r="K5394" s="832"/>
      <c r="L5394" s="835">
        <v>0</v>
      </c>
      <c r="M5394" s="835">
        <v>0</v>
      </c>
      <c r="N5394" s="832">
        <v>3</v>
      </c>
      <c r="O5394" s="836">
        <v>3</v>
      </c>
      <c r="P5394" s="835">
        <v>0</v>
      </c>
      <c r="Q5394" s="837"/>
      <c r="R5394" s="832">
        <v>3</v>
      </c>
      <c r="S5394" s="837">
        <v>1</v>
      </c>
      <c r="T5394" s="836">
        <v>3</v>
      </c>
      <c r="U5394" s="838">
        <v>1</v>
      </c>
    </row>
    <row r="5395" spans="1:21" ht="14.4" customHeight="1" x14ac:dyDescent="0.3">
      <c r="A5395" s="831">
        <v>10</v>
      </c>
      <c r="B5395" s="832" t="s">
        <v>2982</v>
      </c>
      <c r="C5395" s="832" t="s">
        <v>3013</v>
      </c>
      <c r="D5395" s="833" t="s">
        <v>6908</v>
      </c>
      <c r="E5395" s="834" t="s">
        <v>3078</v>
      </c>
      <c r="F5395" s="832" t="s">
        <v>2985</v>
      </c>
      <c r="G5395" s="832" t="s">
        <v>3094</v>
      </c>
      <c r="H5395" s="832" t="s">
        <v>630</v>
      </c>
      <c r="I5395" s="832" t="s">
        <v>4005</v>
      </c>
      <c r="J5395" s="832" t="s">
        <v>3040</v>
      </c>
      <c r="K5395" s="832"/>
      <c r="L5395" s="835">
        <v>0</v>
      </c>
      <c r="M5395" s="835">
        <v>0</v>
      </c>
      <c r="N5395" s="832">
        <v>1</v>
      </c>
      <c r="O5395" s="836">
        <v>1</v>
      </c>
      <c r="P5395" s="835">
        <v>0</v>
      </c>
      <c r="Q5395" s="837"/>
      <c r="R5395" s="832">
        <v>1</v>
      </c>
      <c r="S5395" s="837">
        <v>1</v>
      </c>
      <c r="T5395" s="836">
        <v>1</v>
      </c>
      <c r="U5395" s="838">
        <v>1</v>
      </c>
    </row>
    <row r="5396" spans="1:21" ht="14.4" customHeight="1" x14ac:dyDescent="0.3">
      <c r="A5396" s="831">
        <v>10</v>
      </c>
      <c r="B5396" s="832" t="s">
        <v>2982</v>
      </c>
      <c r="C5396" s="832" t="s">
        <v>3013</v>
      </c>
      <c r="D5396" s="833" t="s">
        <v>6908</v>
      </c>
      <c r="E5396" s="834" t="s">
        <v>3078</v>
      </c>
      <c r="F5396" s="832" t="s">
        <v>2985</v>
      </c>
      <c r="G5396" s="832" t="s">
        <v>3094</v>
      </c>
      <c r="H5396" s="832" t="s">
        <v>630</v>
      </c>
      <c r="I5396" s="832" t="s">
        <v>652</v>
      </c>
      <c r="J5396" s="832" t="s">
        <v>3040</v>
      </c>
      <c r="K5396" s="832"/>
      <c r="L5396" s="835">
        <v>0</v>
      </c>
      <c r="M5396" s="835">
        <v>0</v>
      </c>
      <c r="N5396" s="832">
        <v>1</v>
      </c>
      <c r="O5396" s="836">
        <v>1</v>
      </c>
      <c r="P5396" s="835"/>
      <c r="Q5396" s="837"/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10</v>
      </c>
      <c r="B5397" s="832" t="s">
        <v>2982</v>
      </c>
      <c r="C5397" s="832" t="s">
        <v>3013</v>
      </c>
      <c r="D5397" s="833" t="s">
        <v>6908</v>
      </c>
      <c r="E5397" s="834" t="s">
        <v>3078</v>
      </c>
      <c r="F5397" s="832" t="s">
        <v>2986</v>
      </c>
      <c r="G5397" s="832" t="s">
        <v>4007</v>
      </c>
      <c r="H5397" s="832" t="s">
        <v>630</v>
      </c>
      <c r="I5397" s="832" t="s">
        <v>4008</v>
      </c>
      <c r="J5397" s="832" t="s">
        <v>4009</v>
      </c>
      <c r="K5397" s="832" t="s">
        <v>4010</v>
      </c>
      <c r="L5397" s="835">
        <v>400</v>
      </c>
      <c r="M5397" s="835">
        <v>400</v>
      </c>
      <c r="N5397" s="832">
        <v>1</v>
      </c>
      <c r="O5397" s="836">
        <v>1</v>
      </c>
      <c r="P5397" s="835">
        <v>400</v>
      </c>
      <c r="Q5397" s="837">
        <v>1</v>
      </c>
      <c r="R5397" s="832">
        <v>1</v>
      </c>
      <c r="S5397" s="837">
        <v>1</v>
      </c>
      <c r="T5397" s="836">
        <v>1</v>
      </c>
      <c r="U5397" s="838">
        <v>1</v>
      </c>
    </row>
    <row r="5398" spans="1:21" ht="14.4" customHeight="1" x14ac:dyDescent="0.3">
      <c r="A5398" s="831">
        <v>10</v>
      </c>
      <c r="B5398" s="832" t="s">
        <v>2982</v>
      </c>
      <c r="C5398" s="832" t="s">
        <v>3013</v>
      </c>
      <c r="D5398" s="833" t="s">
        <v>6908</v>
      </c>
      <c r="E5398" s="834" t="s">
        <v>3079</v>
      </c>
      <c r="F5398" s="832" t="s">
        <v>2984</v>
      </c>
      <c r="G5398" s="832" t="s">
        <v>6451</v>
      </c>
      <c r="H5398" s="832" t="s">
        <v>630</v>
      </c>
      <c r="I5398" s="832" t="s">
        <v>6452</v>
      </c>
      <c r="J5398" s="832" t="s">
        <v>6453</v>
      </c>
      <c r="K5398" s="832" t="s">
        <v>6454</v>
      </c>
      <c r="L5398" s="835">
        <v>4253.3599999999997</v>
      </c>
      <c r="M5398" s="835">
        <v>72307.12</v>
      </c>
      <c r="N5398" s="832">
        <v>17</v>
      </c>
      <c r="O5398" s="836">
        <v>6</v>
      </c>
      <c r="P5398" s="835">
        <v>72307.12</v>
      </c>
      <c r="Q5398" s="837">
        <v>1</v>
      </c>
      <c r="R5398" s="832">
        <v>17</v>
      </c>
      <c r="S5398" s="837">
        <v>1</v>
      </c>
      <c r="T5398" s="836">
        <v>6</v>
      </c>
      <c r="U5398" s="838">
        <v>1</v>
      </c>
    </row>
    <row r="5399" spans="1:21" ht="14.4" customHeight="1" x14ac:dyDescent="0.3">
      <c r="A5399" s="831">
        <v>10</v>
      </c>
      <c r="B5399" s="832" t="s">
        <v>2982</v>
      </c>
      <c r="C5399" s="832" t="s">
        <v>3013</v>
      </c>
      <c r="D5399" s="833" t="s">
        <v>6908</v>
      </c>
      <c r="E5399" s="834" t="s">
        <v>3079</v>
      </c>
      <c r="F5399" s="832" t="s">
        <v>2984</v>
      </c>
      <c r="G5399" s="832" t="s">
        <v>6455</v>
      </c>
      <c r="H5399" s="832" t="s">
        <v>630</v>
      </c>
      <c r="I5399" s="832" t="s">
        <v>6456</v>
      </c>
      <c r="J5399" s="832" t="s">
        <v>6457</v>
      </c>
      <c r="K5399" s="832" t="s">
        <v>4326</v>
      </c>
      <c r="L5399" s="835">
        <v>70.84</v>
      </c>
      <c r="M5399" s="835">
        <v>283.36</v>
      </c>
      <c r="N5399" s="832">
        <v>4</v>
      </c>
      <c r="O5399" s="836">
        <v>2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10</v>
      </c>
      <c r="B5400" s="832" t="s">
        <v>2982</v>
      </c>
      <c r="C5400" s="832" t="s">
        <v>3013</v>
      </c>
      <c r="D5400" s="833" t="s">
        <v>6908</v>
      </c>
      <c r="E5400" s="834" t="s">
        <v>3079</v>
      </c>
      <c r="F5400" s="832" t="s">
        <v>2984</v>
      </c>
      <c r="G5400" s="832" t="s">
        <v>6455</v>
      </c>
      <c r="H5400" s="832" t="s">
        <v>630</v>
      </c>
      <c r="I5400" s="832" t="s">
        <v>6456</v>
      </c>
      <c r="J5400" s="832" t="s">
        <v>6457</v>
      </c>
      <c r="K5400" s="832" t="s">
        <v>4326</v>
      </c>
      <c r="L5400" s="835">
        <v>72.47</v>
      </c>
      <c r="M5400" s="835">
        <v>869.6400000000001</v>
      </c>
      <c r="N5400" s="832">
        <v>12</v>
      </c>
      <c r="O5400" s="836">
        <v>10</v>
      </c>
      <c r="P5400" s="835">
        <v>217.41</v>
      </c>
      <c r="Q5400" s="837">
        <v>0.24999999999999997</v>
      </c>
      <c r="R5400" s="832">
        <v>3</v>
      </c>
      <c r="S5400" s="837">
        <v>0.25</v>
      </c>
      <c r="T5400" s="836">
        <v>2</v>
      </c>
      <c r="U5400" s="838">
        <v>0.2</v>
      </c>
    </row>
    <row r="5401" spans="1:21" ht="14.4" customHeight="1" x14ac:dyDescent="0.3">
      <c r="A5401" s="831">
        <v>10</v>
      </c>
      <c r="B5401" s="832" t="s">
        <v>2982</v>
      </c>
      <c r="C5401" s="832" t="s">
        <v>3013</v>
      </c>
      <c r="D5401" s="833" t="s">
        <v>6908</v>
      </c>
      <c r="E5401" s="834" t="s">
        <v>3079</v>
      </c>
      <c r="F5401" s="832" t="s">
        <v>2984</v>
      </c>
      <c r="G5401" s="832" t="s">
        <v>3338</v>
      </c>
      <c r="H5401" s="832" t="s">
        <v>630</v>
      </c>
      <c r="I5401" s="832" t="s">
        <v>3339</v>
      </c>
      <c r="J5401" s="832" t="s">
        <v>2219</v>
      </c>
      <c r="K5401" s="832" t="s">
        <v>3340</v>
      </c>
      <c r="L5401" s="835">
        <v>38.56</v>
      </c>
      <c r="M5401" s="835">
        <v>38.56</v>
      </c>
      <c r="N5401" s="832">
        <v>1</v>
      </c>
      <c r="O5401" s="836">
        <v>1</v>
      </c>
      <c r="P5401" s="835">
        <v>38.56</v>
      </c>
      <c r="Q5401" s="837">
        <v>1</v>
      </c>
      <c r="R5401" s="832">
        <v>1</v>
      </c>
      <c r="S5401" s="837">
        <v>1</v>
      </c>
      <c r="T5401" s="836">
        <v>1</v>
      </c>
      <c r="U5401" s="838">
        <v>1</v>
      </c>
    </row>
    <row r="5402" spans="1:21" ht="14.4" customHeight="1" x14ac:dyDescent="0.3">
      <c r="A5402" s="831">
        <v>10</v>
      </c>
      <c r="B5402" s="832" t="s">
        <v>2982</v>
      </c>
      <c r="C5402" s="832" t="s">
        <v>3013</v>
      </c>
      <c r="D5402" s="833" t="s">
        <v>6908</v>
      </c>
      <c r="E5402" s="834" t="s">
        <v>3079</v>
      </c>
      <c r="F5402" s="832" t="s">
        <v>2984</v>
      </c>
      <c r="G5402" s="832" t="s">
        <v>4792</v>
      </c>
      <c r="H5402" s="832" t="s">
        <v>630</v>
      </c>
      <c r="I5402" s="832" t="s">
        <v>4959</v>
      </c>
      <c r="J5402" s="832" t="s">
        <v>1036</v>
      </c>
      <c r="K5402" s="832" t="s">
        <v>4960</v>
      </c>
      <c r="L5402" s="835">
        <v>69.59</v>
      </c>
      <c r="M5402" s="835">
        <v>69.59</v>
      </c>
      <c r="N5402" s="832">
        <v>1</v>
      </c>
      <c r="O5402" s="836">
        <v>1</v>
      </c>
      <c r="P5402" s="835">
        <v>69.59</v>
      </c>
      <c r="Q5402" s="837">
        <v>1</v>
      </c>
      <c r="R5402" s="832">
        <v>1</v>
      </c>
      <c r="S5402" s="837">
        <v>1</v>
      </c>
      <c r="T5402" s="836">
        <v>1</v>
      </c>
      <c r="U5402" s="838">
        <v>1</v>
      </c>
    </row>
    <row r="5403" spans="1:21" ht="14.4" customHeight="1" x14ac:dyDescent="0.3">
      <c r="A5403" s="831">
        <v>10</v>
      </c>
      <c r="B5403" s="832" t="s">
        <v>2982</v>
      </c>
      <c r="C5403" s="832" t="s">
        <v>3013</v>
      </c>
      <c r="D5403" s="833" t="s">
        <v>6908</v>
      </c>
      <c r="E5403" s="834" t="s">
        <v>3079</v>
      </c>
      <c r="F5403" s="832" t="s">
        <v>2984</v>
      </c>
      <c r="G5403" s="832" t="s">
        <v>3985</v>
      </c>
      <c r="H5403" s="832" t="s">
        <v>689</v>
      </c>
      <c r="I5403" s="832" t="s">
        <v>4511</v>
      </c>
      <c r="J5403" s="832" t="s">
        <v>2680</v>
      </c>
      <c r="K5403" s="832" t="s">
        <v>4512</v>
      </c>
      <c r="L5403" s="835">
        <v>118.54</v>
      </c>
      <c r="M5403" s="835">
        <v>237.08</v>
      </c>
      <c r="N5403" s="832">
        <v>2</v>
      </c>
      <c r="O5403" s="836">
        <v>1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10</v>
      </c>
      <c r="B5404" s="832" t="s">
        <v>2982</v>
      </c>
      <c r="C5404" s="832" t="s">
        <v>3013</v>
      </c>
      <c r="D5404" s="833" t="s">
        <v>6908</v>
      </c>
      <c r="E5404" s="834" t="s">
        <v>3079</v>
      </c>
      <c r="F5404" s="832" t="s">
        <v>2984</v>
      </c>
      <c r="G5404" s="832" t="s">
        <v>3985</v>
      </c>
      <c r="H5404" s="832" t="s">
        <v>689</v>
      </c>
      <c r="I5404" s="832" t="s">
        <v>4511</v>
      </c>
      <c r="J5404" s="832" t="s">
        <v>2680</v>
      </c>
      <c r="K5404" s="832" t="s">
        <v>4512</v>
      </c>
      <c r="L5404" s="835">
        <v>126.27</v>
      </c>
      <c r="M5404" s="835">
        <v>505.08</v>
      </c>
      <c r="N5404" s="832">
        <v>4</v>
      </c>
      <c r="O5404" s="836">
        <v>3</v>
      </c>
      <c r="P5404" s="835">
        <v>378.81</v>
      </c>
      <c r="Q5404" s="837">
        <v>0.75</v>
      </c>
      <c r="R5404" s="832">
        <v>3</v>
      </c>
      <c r="S5404" s="837">
        <v>0.75</v>
      </c>
      <c r="T5404" s="836">
        <v>2</v>
      </c>
      <c r="U5404" s="838">
        <v>0.66666666666666663</v>
      </c>
    </row>
    <row r="5405" spans="1:21" ht="14.4" customHeight="1" x14ac:dyDescent="0.3">
      <c r="A5405" s="831">
        <v>10</v>
      </c>
      <c r="B5405" s="832" t="s">
        <v>2982</v>
      </c>
      <c r="C5405" s="832" t="s">
        <v>3013</v>
      </c>
      <c r="D5405" s="833" t="s">
        <v>6908</v>
      </c>
      <c r="E5405" s="834" t="s">
        <v>3079</v>
      </c>
      <c r="F5405" s="832" t="s">
        <v>2984</v>
      </c>
      <c r="G5405" s="832" t="s">
        <v>3985</v>
      </c>
      <c r="H5405" s="832" t="s">
        <v>689</v>
      </c>
      <c r="I5405" s="832" t="s">
        <v>4513</v>
      </c>
      <c r="J5405" s="832" t="s">
        <v>2580</v>
      </c>
      <c r="K5405" s="832" t="s">
        <v>4514</v>
      </c>
      <c r="L5405" s="835">
        <v>63.14</v>
      </c>
      <c r="M5405" s="835">
        <v>315.70000000000005</v>
      </c>
      <c r="N5405" s="832">
        <v>5</v>
      </c>
      <c r="O5405" s="836">
        <v>3</v>
      </c>
      <c r="P5405" s="835">
        <v>189.42000000000002</v>
      </c>
      <c r="Q5405" s="837">
        <v>0.6</v>
      </c>
      <c r="R5405" s="832">
        <v>3</v>
      </c>
      <c r="S5405" s="837">
        <v>0.6</v>
      </c>
      <c r="T5405" s="836">
        <v>2</v>
      </c>
      <c r="U5405" s="838">
        <v>0.66666666666666663</v>
      </c>
    </row>
    <row r="5406" spans="1:21" ht="14.4" customHeight="1" x14ac:dyDescent="0.3">
      <c r="A5406" s="831">
        <v>10</v>
      </c>
      <c r="B5406" s="832" t="s">
        <v>2982</v>
      </c>
      <c r="C5406" s="832" t="s">
        <v>3013</v>
      </c>
      <c r="D5406" s="833" t="s">
        <v>6908</v>
      </c>
      <c r="E5406" s="834" t="s">
        <v>3079</v>
      </c>
      <c r="F5406" s="832" t="s">
        <v>2984</v>
      </c>
      <c r="G5406" s="832" t="s">
        <v>3985</v>
      </c>
      <c r="H5406" s="832" t="s">
        <v>689</v>
      </c>
      <c r="I5406" s="832" t="s">
        <v>4513</v>
      </c>
      <c r="J5406" s="832" t="s">
        <v>2580</v>
      </c>
      <c r="K5406" s="832" t="s">
        <v>4514</v>
      </c>
      <c r="L5406" s="835">
        <v>59.27</v>
      </c>
      <c r="M5406" s="835">
        <v>177.81</v>
      </c>
      <c r="N5406" s="832">
        <v>3</v>
      </c>
      <c r="O5406" s="836">
        <v>1.5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10</v>
      </c>
      <c r="B5407" s="832" t="s">
        <v>2982</v>
      </c>
      <c r="C5407" s="832" t="s">
        <v>3013</v>
      </c>
      <c r="D5407" s="833" t="s">
        <v>6908</v>
      </c>
      <c r="E5407" s="834" t="s">
        <v>3079</v>
      </c>
      <c r="F5407" s="832" t="s">
        <v>2984</v>
      </c>
      <c r="G5407" s="832" t="s">
        <v>3985</v>
      </c>
      <c r="H5407" s="832" t="s">
        <v>630</v>
      </c>
      <c r="I5407" s="832" t="s">
        <v>6427</v>
      </c>
      <c r="J5407" s="832" t="s">
        <v>2580</v>
      </c>
      <c r="K5407" s="832" t="s">
        <v>4510</v>
      </c>
      <c r="L5407" s="835">
        <v>98.78</v>
      </c>
      <c r="M5407" s="835">
        <v>197.56</v>
      </c>
      <c r="N5407" s="832">
        <v>2</v>
      </c>
      <c r="O5407" s="836">
        <v>1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10</v>
      </c>
      <c r="B5408" s="832" t="s">
        <v>2982</v>
      </c>
      <c r="C5408" s="832" t="s">
        <v>3013</v>
      </c>
      <c r="D5408" s="833" t="s">
        <v>6908</v>
      </c>
      <c r="E5408" s="834" t="s">
        <v>3079</v>
      </c>
      <c r="F5408" s="832" t="s">
        <v>2984</v>
      </c>
      <c r="G5408" s="832" t="s">
        <v>3985</v>
      </c>
      <c r="H5408" s="832" t="s">
        <v>630</v>
      </c>
      <c r="I5408" s="832" t="s">
        <v>6427</v>
      </c>
      <c r="J5408" s="832" t="s">
        <v>2580</v>
      </c>
      <c r="K5408" s="832" t="s">
        <v>4510</v>
      </c>
      <c r="L5408" s="835">
        <v>105.23</v>
      </c>
      <c r="M5408" s="835">
        <v>210.46</v>
      </c>
      <c r="N5408" s="832">
        <v>2</v>
      </c>
      <c r="O5408" s="836">
        <v>1</v>
      </c>
      <c r="P5408" s="835">
        <v>210.46</v>
      </c>
      <c r="Q5408" s="837">
        <v>1</v>
      </c>
      <c r="R5408" s="832">
        <v>2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10</v>
      </c>
      <c r="B5409" s="832" t="s">
        <v>2982</v>
      </c>
      <c r="C5409" s="832" t="s">
        <v>3013</v>
      </c>
      <c r="D5409" s="833" t="s">
        <v>6908</v>
      </c>
      <c r="E5409" s="834" t="s">
        <v>3079</v>
      </c>
      <c r="F5409" s="832" t="s">
        <v>2984</v>
      </c>
      <c r="G5409" s="832" t="s">
        <v>3985</v>
      </c>
      <c r="H5409" s="832" t="s">
        <v>689</v>
      </c>
      <c r="I5409" s="832" t="s">
        <v>2579</v>
      </c>
      <c r="J5409" s="832" t="s">
        <v>2580</v>
      </c>
      <c r="K5409" s="832" t="s">
        <v>2581</v>
      </c>
      <c r="L5409" s="835">
        <v>46.07</v>
      </c>
      <c r="M5409" s="835">
        <v>1105.68</v>
      </c>
      <c r="N5409" s="832">
        <v>24</v>
      </c>
      <c r="O5409" s="836">
        <v>16.5</v>
      </c>
      <c r="P5409" s="835">
        <v>184.28</v>
      </c>
      <c r="Q5409" s="837">
        <v>0.16666666666666666</v>
      </c>
      <c r="R5409" s="832">
        <v>4</v>
      </c>
      <c r="S5409" s="837">
        <v>0.16666666666666666</v>
      </c>
      <c r="T5409" s="836">
        <v>3</v>
      </c>
      <c r="U5409" s="838">
        <v>0.18181818181818182</v>
      </c>
    </row>
    <row r="5410" spans="1:21" ht="14.4" customHeight="1" x14ac:dyDescent="0.3">
      <c r="A5410" s="831">
        <v>10</v>
      </c>
      <c r="B5410" s="832" t="s">
        <v>2982</v>
      </c>
      <c r="C5410" s="832" t="s">
        <v>3013</v>
      </c>
      <c r="D5410" s="833" t="s">
        <v>6908</v>
      </c>
      <c r="E5410" s="834" t="s">
        <v>3079</v>
      </c>
      <c r="F5410" s="832" t="s">
        <v>2984</v>
      </c>
      <c r="G5410" s="832" t="s">
        <v>3985</v>
      </c>
      <c r="H5410" s="832" t="s">
        <v>689</v>
      </c>
      <c r="I5410" s="832" t="s">
        <v>2579</v>
      </c>
      <c r="J5410" s="832" t="s">
        <v>2580</v>
      </c>
      <c r="K5410" s="832" t="s">
        <v>2581</v>
      </c>
      <c r="L5410" s="835">
        <v>49.08</v>
      </c>
      <c r="M5410" s="835">
        <v>441.72</v>
      </c>
      <c r="N5410" s="832">
        <v>9</v>
      </c>
      <c r="O5410" s="836">
        <v>7</v>
      </c>
      <c r="P5410" s="835">
        <v>294.48</v>
      </c>
      <c r="Q5410" s="837">
        <v>0.66666666666666663</v>
      </c>
      <c r="R5410" s="832">
        <v>6</v>
      </c>
      <c r="S5410" s="837">
        <v>0.66666666666666663</v>
      </c>
      <c r="T5410" s="836">
        <v>4</v>
      </c>
      <c r="U5410" s="838">
        <v>0.5714285714285714</v>
      </c>
    </row>
    <row r="5411" spans="1:21" ht="14.4" customHeight="1" x14ac:dyDescent="0.3">
      <c r="A5411" s="831">
        <v>10</v>
      </c>
      <c r="B5411" s="832" t="s">
        <v>2982</v>
      </c>
      <c r="C5411" s="832" t="s">
        <v>3013</v>
      </c>
      <c r="D5411" s="833" t="s">
        <v>6908</v>
      </c>
      <c r="E5411" s="834" t="s">
        <v>3079</v>
      </c>
      <c r="F5411" s="832" t="s">
        <v>2984</v>
      </c>
      <c r="G5411" s="832" t="s">
        <v>3985</v>
      </c>
      <c r="H5411" s="832" t="s">
        <v>689</v>
      </c>
      <c r="I5411" s="832" t="s">
        <v>2679</v>
      </c>
      <c r="J5411" s="832" t="s">
        <v>2680</v>
      </c>
      <c r="K5411" s="832" t="s">
        <v>2581</v>
      </c>
      <c r="L5411" s="835">
        <v>46.07</v>
      </c>
      <c r="M5411" s="835">
        <v>230.35</v>
      </c>
      <c r="N5411" s="832">
        <v>5</v>
      </c>
      <c r="O5411" s="836">
        <v>4</v>
      </c>
      <c r="P5411" s="835">
        <v>46.07</v>
      </c>
      <c r="Q5411" s="837">
        <v>0.2</v>
      </c>
      <c r="R5411" s="832">
        <v>1</v>
      </c>
      <c r="S5411" s="837">
        <v>0.2</v>
      </c>
      <c r="T5411" s="836">
        <v>1</v>
      </c>
      <c r="U5411" s="838">
        <v>0.25</v>
      </c>
    </row>
    <row r="5412" spans="1:21" ht="14.4" customHeight="1" x14ac:dyDescent="0.3">
      <c r="A5412" s="831">
        <v>10</v>
      </c>
      <c r="B5412" s="832" t="s">
        <v>2982</v>
      </c>
      <c r="C5412" s="832" t="s">
        <v>3013</v>
      </c>
      <c r="D5412" s="833" t="s">
        <v>6908</v>
      </c>
      <c r="E5412" s="834" t="s">
        <v>3079</v>
      </c>
      <c r="F5412" s="832" t="s">
        <v>2984</v>
      </c>
      <c r="G5412" s="832" t="s">
        <v>3985</v>
      </c>
      <c r="H5412" s="832" t="s">
        <v>689</v>
      </c>
      <c r="I5412" s="832" t="s">
        <v>2679</v>
      </c>
      <c r="J5412" s="832" t="s">
        <v>2680</v>
      </c>
      <c r="K5412" s="832" t="s">
        <v>2581</v>
      </c>
      <c r="L5412" s="835">
        <v>49.08</v>
      </c>
      <c r="M5412" s="835">
        <v>343.55999999999995</v>
      </c>
      <c r="N5412" s="832">
        <v>7</v>
      </c>
      <c r="O5412" s="836">
        <v>5</v>
      </c>
      <c r="P5412" s="835">
        <v>98.16</v>
      </c>
      <c r="Q5412" s="837">
        <v>0.28571428571428575</v>
      </c>
      <c r="R5412" s="832">
        <v>2</v>
      </c>
      <c r="S5412" s="837">
        <v>0.2857142857142857</v>
      </c>
      <c r="T5412" s="836">
        <v>1</v>
      </c>
      <c r="U5412" s="838">
        <v>0.2</v>
      </c>
    </row>
    <row r="5413" spans="1:21" ht="14.4" customHeight="1" x14ac:dyDescent="0.3">
      <c r="A5413" s="831">
        <v>10</v>
      </c>
      <c r="B5413" s="832" t="s">
        <v>2982</v>
      </c>
      <c r="C5413" s="832" t="s">
        <v>3013</v>
      </c>
      <c r="D5413" s="833" t="s">
        <v>6908</v>
      </c>
      <c r="E5413" s="834" t="s">
        <v>3079</v>
      </c>
      <c r="F5413" s="832" t="s">
        <v>2984</v>
      </c>
      <c r="G5413" s="832" t="s">
        <v>4211</v>
      </c>
      <c r="H5413" s="832" t="s">
        <v>630</v>
      </c>
      <c r="I5413" s="832" t="s">
        <v>6458</v>
      </c>
      <c r="J5413" s="832" t="s">
        <v>6459</v>
      </c>
      <c r="K5413" s="832" t="s">
        <v>6460</v>
      </c>
      <c r="L5413" s="835">
        <v>723.06</v>
      </c>
      <c r="M5413" s="835">
        <v>723.06</v>
      </c>
      <c r="N5413" s="832">
        <v>1</v>
      </c>
      <c r="O5413" s="836">
        <v>1</v>
      </c>
      <c r="P5413" s="835">
        <v>723.06</v>
      </c>
      <c r="Q5413" s="837">
        <v>1</v>
      </c>
      <c r="R5413" s="832">
        <v>1</v>
      </c>
      <c r="S5413" s="837">
        <v>1</v>
      </c>
      <c r="T5413" s="836">
        <v>1</v>
      </c>
      <c r="U5413" s="838">
        <v>1</v>
      </c>
    </row>
    <row r="5414" spans="1:21" ht="14.4" customHeight="1" x14ac:dyDescent="0.3">
      <c r="A5414" s="831">
        <v>10</v>
      </c>
      <c r="B5414" s="832" t="s">
        <v>2982</v>
      </c>
      <c r="C5414" s="832" t="s">
        <v>3013</v>
      </c>
      <c r="D5414" s="833" t="s">
        <v>6908</v>
      </c>
      <c r="E5414" s="834" t="s">
        <v>3079</v>
      </c>
      <c r="F5414" s="832" t="s">
        <v>2984</v>
      </c>
      <c r="G5414" s="832" t="s">
        <v>4211</v>
      </c>
      <c r="H5414" s="832" t="s">
        <v>630</v>
      </c>
      <c r="I5414" s="832" t="s">
        <v>4212</v>
      </c>
      <c r="J5414" s="832" t="s">
        <v>4213</v>
      </c>
      <c r="K5414" s="832" t="s">
        <v>4214</v>
      </c>
      <c r="L5414" s="835">
        <v>120.74</v>
      </c>
      <c r="M5414" s="835">
        <v>1690.36</v>
      </c>
      <c r="N5414" s="832">
        <v>14</v>
      </c>
      <c r="O5414" s="836">
        <v>2</v>
      </c>
      <c r="P5414" s="835">
        <v>845.18</v>
      </c>
      <c r="Q5414" s="837">
        <v>0.5</v>
      </c>
      <c r="R5414" s="832">
        <v>7</v>
      </c>
      <c r="S5414" s="837">
        <v>0.5</v>
      </c>
      <c r="T5414" s="836">
        <v>1</v>
      </c>
      <c r="U5414" s="838">
        <v>0.5</v>
      </c>
    </row>
    <row r="5415" spans="1:21" ht="14.4" customHeight="1" x14ac:dyDescent="0.3">
      <c r="A5415" s="831">
        <v>10</v>
      </c>
      <c r="B5415" s="832" t="s">
        <v>2982</v>
      </c>
      <c r="C5415" s="832" t="s">
        <v>3013</v>
      </c>
      <c r="D5415" s="833" t="s">
        <v>6908</v>
      </c>
      <c r="E5415" s="834" t="s">
        <v>3079</v>
      </c>
      <c r="F5415" s="832" t="s">
        <v>2984</v>
      </c>
      <c r="G5415" s="832" t="s">
        <v>4211</v>
      </c>
      <c r="H5415" s="832" t="s">
        <v>630</v>
      </c>
      <c r="I5415" s="832" t="s">
        <v>4710</v>
      </c>
      <c r="J5415" s="832" t="s">
        <v>4213</v>
      </c>
      <c r="K5415" s="832" t="s">
        <v>4214</v>
      </c>
      <c r="L5415" s="835">
        <v>120.74</v>
      </c>
      <c r="M5415" s="835">
        <v>845.18</v>
      </c>
      <c r="N5415" s="832">
        <v>7</v>
      </c>
      <c r="O5415" s="836">
        <v>1</v>
      </c>
      <c r="P5415" s="835">
        <v>845.18</v>
      </c>
      <c r="Q5415" s="837">
        <v>1</v>
      </c>
      <c r="R5415" s="832">
        <v>7</v>
      </c>
      <c r="S5415" s="837">
        <v>1</v>
      </c>
      <c r="T5415" s="836">
        <v>1</v>
      </c>
      <c r="U5415" s="838">
        <v>1</v>
      </c>
    </row>
    <row r="5416" spans="1:21" ht="14.4" customHeight="1" x14ac:dyDescent="0.3">
      <c r="A5416" s="831">
        <v>10</v>
      </c>
      <c r="B5416" s="832" t="s">
        <v>2982</v>
      </c>
      <c r="C5416" s="832" t="s">
        <v>3013</v>
      </c>
      <c r="D5416" s="833" t="s">
        <v>6908</v>
      </c>
      <c r="E5416" s="834" t="s">
        <v>3079</v>
      </c>
      <c r="F5416" s="832" t="s">
        <v>2984</v>
      </c>
      <c r="G5416" s="832" t="s">
        <v>3994</v>
      </c>
      <c r="H5416" s="832" t="s">
        <v>630</v>
      </c>
      <c r="I5416" s="832" t="s">
        <v>4454</v>
      </c>
      <c r="J5416" s="832" t="s">
        <v>4455</v>
      </c>
      <c r="K5416" s="832" t="s">
        <v>3961</v>
      </c>
      <c r="L5416" s="835">
        <v>192.28</v>
      </c>
      <c r="M5416" s="835">
        <v>192.28</v>
      </c>
      <c r="N5416" s="832">
        <v>1</v>
      </c>
      <c r="O5416" s="836">
        <v>1</v>
      </c>
      <c r="P5416" s="835">
        <v>192.28</v>
      </c>
      <c r="Q5416" s="837">
        <v>1</v>
      </c>
      <c r="R5416" s="832">
        <v>1</v>
      </c>
      <c r="S5416" s="837">
        <v>1</v>
      </c>
      <c r="T5416" s="836">
        <v>1</v>
      </c>
      <c r="U5416" s="838">
        <v>1</v>
      </c>
    </row>
    <row r="5417" spans="1:21" ht="14.4" customHeight="1" x14ac:dyDescent="0.3">
      <c r="A5417" s="831">
        <v>10</v>
      </c>
      <c r="B5417" s="832" t="s">
        <v>2982</v>
      </c>
      <c r="C5417" s="832" t="s">
        <v>3013</v>
      </c>
      <c r="D5417" s="833" t="s">
        <v>6908</v>
      </c>
      <c r="E5417" s="834" t="s">
        <v>3079</v>
      </c>
      <c r="F5417" s="832" t="s">
        <v>2986</v>
      </c>
      <c r="G5417" s="832" t="s">
        <v>4007</v>
      </c>
      <c r="H5417" s="832" t="s">
        <v>630</v>
      </c>
      <c r="I5417" s="832" t="s">
        <v>4582</v>
      </c>
      <c r="J5417" s="832" t="s">
        <v>4583</v>
      </c>
      <c r="K5417" s="832" t="s">
        <v>4010</v>
      </c>
      <c r="L5417" s="835">
        <v>400</v>
      </c>
      <c r="M5417" s="835">
        <v>800</v>
      </c>
      <c r="N5417" s="832">
        <v>2</v>
      </c>
      <c r="O5417" s="836">
        <v>1</v>
      </c>
      <c r="P5417" s="835">
        <v>800</v>
      </c>
      <c r="Q5417" s="837">
        <v>1</v>
      </c>
      <c r="R5417" s="832">
        <v>2</v>
      </c>
      <c r="S5417" s="837">
        <v>1</v>
      </c>
      <c r="T5417" s="836">
        <v>1</v>
      </c>
      <c r="U5417" s="838">
        <v>1</v>
      </c>
    </row>
    <row r="5418" spans="1:21" ht="14.4" customHeight="1" x14ac:dyDescent="0.3">
      <c r="A5418" s="831">
        <v>10</v>
      </c>
      <c r="B5418" s="832" t="s">
        <v>2982</v>
      </c>
      <c r="C5418" s="832" t="s">
        <v>3013</v>
      </c>
      <c r="D5418" s="833" t="s">
        <v>6908</v>
      </c>
      <c r="E5418" s="834" t="s">
        <v>3087</v>
      </c>
      <c r="F5418" s="832" t="s">
        <v>2984</v>
      </c>
      <c r="G5418" s="832" t="s">
        <v>4055</v>
      </c>
      <c r="H5418" s="832" t="s">
        <v>630</v>
      </c>
      <c r="I5418" s="832" t="s">
        <v>4180</v>
      </c>
      <c r="J5418" s="832" t="s">
        <v>863</v>
      </c>
      <c r="K5418" s="832" t="s">
        <v>4181</v>
      </c>
      <c r="L5418" s="835">
        <v>0</v>
      </c>
      <c r="M5418" s="835">
        <v>0</v>
      </c>
      <c r="N5418" s="832">
        <v>1</v>
      </c>
      <c r="O5418" s="836">
        <v>0.5</v>
      </c>
      <c r="P5418" s="835">
        <v>0</v>
      </c>
      <c r="Q5418" s="837"/>
      <c r="R5418" s="832">
        <v>1</v>
      </c>
      <c r="S5418" s="837">
        <v>1</v>
      </c>
      <c r="T5418" s="836">
        <v>0.5</v>
      </c>
      <c r="U5418" s="838">
        <v>1</v>
      </c>
    </row>
    <row r="5419" spans="1:21" ht="14.4" customHeight="1" x14ac:dyDescent="0.3">
      <c r="A5419" s="831">
        <v>10</v>
      </c>
      <c r="B5419" s="832" t="s">
        <v>2982</v>
      </c>
      <c r="C5419" s="832" t="s">
        <v>3013</v>
      </c>
      <c r="D5419" s="833" t="s">
        <v>6908</v>
      </c>
      <c r="E5419" s="834" t="s">
        <v>3087</v>
      </c>
      <c r="F5419" s="832" t="s">
        <v>2984</v>
      </c>
      <c r="G5419" s="832" t="s">
        <v>3106</v>
      </c>
      <c r="H5419" s="832" t="s">
        <v>630</v>
      </c>
      <c r="I5419" s="832" t="s">
        <v>2801</v>
      </c>
      <c r="J5419" s="832" t="s">
        <v>1834</v>
      </c>
      <c r="K5419" s="832" t="s">
        <v>2802</v>
      </c>
      <c r="L5419" s="835">
        <v>154.36000000000001</v>
      </c>
      <c r="M5419" s="835">
        <v>154.36000000000001</v>
      </c>
      <c r="N5419" s="832">
        <v>1</v>
      </c>
      <c r="O5419" s="836">
        <v>1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10</v>
      </c>
      <c r="B5420" s="832" t="s">
        <v>2982</v>
      </c>
      <c r="C5420" s="832" t="s">
        <v>3013</v>
      </c>
      <c r="D5420" s="833" t="s">
        <v>6908</v>
      </c>
      <c r="E5420" s="834" t="s">
        <v>3087</v>
      </c>
      <c r="F5420" s="832" t="s">
        <v>2984</v>
      </c>
      <c r="G5420" s="832" t="s">
        <v>3106</v>
      </c>
      <c r="H5420" s="832" t="s">
        <v>630</v>
      </c>
      <c r="I5420" s="832" t="s">
        <v>6461</v>
      </c>
      <c r="J5420" s="832" t="s">
        <v>2073</v>
      </c>
      <c r="K5420" s="832" t="s">
        <v>4183</v>
      </c>
      <c r="L5420" s="835">
        <v>0</v>
      </c>
      <c r="M5420" s="835">
        <v>0</v>
      </c>
      <c r="N5420" s="832">
        <v>1</v>
      </c>
      <c r="O5420" s="836">
        <v>1</v>
      </c>
      <c r="P5420" s="835">
        <v>0</v>
      </c>
      <c r="Q5420" s="837"/>
      <c r="R5420" s="832">
        <v>1</v>
      </c>
      <c r="S5420" s="837">
        <v>1</v>
      </c>
      <c r="T5420" s="836">
        <v>1</v>
      </c>
      <c r="U5420" s="838">
        <v>1</v>
      </c>
    </row>
    <row r="5421" spans="1:21" ht="14.4" customHeight="1" x14ac:dyDescent="0.3">
      <c r="A5421" s="831">
        <v>10</v>
      </c>
      <c r="B5421" s="832" t="s">
        <v>2982</v>
      </c>
      <c r="C5421" s="832" t="s">
        <v>3013</v>
      </c>
      <c r="D5421" s="833" t="s">
        <v>6908</v>
      </c>
      <c r="E5421" s="834" t="s">
        <v>3087</v>
      </c>
      <c r="F5421" s="832" t="s">
        <v>2984</v>
      </c>
      <c r="G5421" s="832" t="s">
        <v>3263</v>
      </c>
      <c r="H5421" s="832" t="s">
        <v>630</v>
      </c>
      <c r="I5421" s="832" t="s">
        <v>3264</v>
      </c>
      <c r="J5421" s="832" t="s">
        <v>2464</v>
      </c>
      <c r="K5421" s="832" t="s">
        <v>3265</v>
      </c>
      <c r="L5421" s="835">
        <v>42.63</v>
      </c>
      <c r="M5421" s="835">
        <v>127.89000000000001</v>
      </c>
      <c r="N5421" s="832">
        <v>3</v>
      </c>
      <c r="O5421" s="836">
        <v>1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10</v>
      </c>
      <c r="B5422" s="832" t="s">
        <v>2982</v>
      </c>
      <c r="C5422" s="832" t="s">
        <v>3013</v>
      </c>
      <c r="D5422" s="833" t="s">
        <v>6908</v>
      </c>
      <c r="E5422" s="834" t="s">
        <v>3087</v>
      </c>
      <c r="F5422" s="832" t="s">
        <v>2984</v>
      </c>
      <c r="G5422" s="832" t="s">
        <v>3263</v>
      </c>
      <c r="H5422" s="832" t="s">
        <v>630</v>
      </c>
      <c r="I5422" s="832" t="s">
        <v>4304</v>
      </c>
      <c r="J5422" s="832" t="s">
        <v>2464</v>
      </c>
      <c r="K5422" s="832" t="s">
        <v>3330</v>
      </c>
      <c r="L5422" s="835">
        <v>238.72</v>
      </c>
      <c r="M5422" s="835">
        <v>477.44</v>
      </c>
      <c r="N5422" s="832">
        <v>2</v>
      </c>
      <c r="O5422" s="836">
        <v>2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10</v>
      </c>
      <c r="B5423" s="832" t="s">
        <v>2982</v>
      </c>
      <c r="C5423" s="832" t="s">
        <v>3013</v>
      </c>
      <c r="D5423" s="833" t="s">
        <v>6908</v>
      </c>
      <c r="E5423" s="834" t="s">
        <v>3087</v>
      </c>
      <c r="F5423" s="832" t="s">
        <v>2984</v>
      </c>
      <c r="G5423" s="832" t="s">
        <v>6462</v>
      </c>
      <c r="H5423" s="832" t="s">
        <v>630</v>
      </c>
      <c r="I5423" s="832" t="s">
        <v>6463</v>
      </c>
      <c r="J5423" s="832" t="s">
        <v>6464</v>
      </c>
      <c r="K5423" s="832" t="s">
        <v>6465</v>
      </c>
      <c r="L5423" s="835">
        <v>694.46</v>
      </c>
      <c r="M5423" s="835">
        <v>1388.92</v>
      </c>
      <c r="N5423" s="832">
        <v>2</v>
      </c>
      <c r="O5423" s="836">
        <v>2</v>
      </c>
      <c r="P5423" s="835">
        <v>1388.92</v>
      </c>
      <c r="Q5423" s="837">
        <v>1</v>
      </c>
      <c r="R5423" s="832">
        <v>2</v>
      </c>
      <c r="S5423" s="837">
        <v>1</v>
      </c>
      <c r="T5423" s="836">
        <v>2</v>
      </c>
      <c r="U5423" s="838">
        <v>1</v>
      </c>
    </row>
    <row r="5424" spans="1:21" ht="14.4" customHeight="1" x14ac:dyDescent="0.3">
      <c r="A5424" s="831">
        <v>10</v>
      </c>
      <c r="B5424" s="832" t="s">
        <v>2982</v>
      </c>
      <c r="C5424" s="832" t="s">
        <v>3013</v>
      </c>
      <c r="D5424" s="833" t="s">
        <v>6908</v>
      </c>
      <c r="E5424" s="834" t="s">
        <v>3087</v>
      </c>
      <c r="F5424" s="832" t="s">
        <v>2984</v>
      </c>
      <c r="G5424" s="832" t="s">
        <v>3107</v>
      </c>
      <c r="H5424" s="832" t="s">
        <v>689</v>
      </c>
      <c r="I5424" s="832" t="s">
        <v>3284</v>
      </c>
      <c r="J5424" s="832" t="s">
        <v>3109</v>
      </c>
      <c r="K5424" s="832" t="s">
        <v>3285</v>
      </c>
      <c r="L5424" s="835">
        <v>69.16</v>
      </c>
      <c r="M5424" s="835">
        <v>69.16</v>
      </c>
      <c r="N5424" s="832">
        <v>1</v>
      </c>
      <c r="O5424" s="836">
        <v>1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10</v>
      </c>
      <c r="B5425" s="832" t="s">
        <v>2982</v>
      </c>
      <c r="C5425" s="832" t="s">
        <v>3013</v>
      </c>
      <c r="D5425" s="833" t="s">
        <v>6908</v>
      </c>
      <c r="E5425" s="834" t="s">
        <v>3087</v>
      </c>
      <c r="F5425" s="832" t="s">
        <v>2984</v>
      </c>
      <c r="G5425" s="832" t="s">
        <v>3107</v>
      </c>
      <c r="H5425" s="832" t="s">
        <v>630</v>
      </c>
      <c r="I5425" s="832" t="s">
        <v>4335</v>
      </c>
      <c r="J5425" s="832" t="s">
        <v>3287</v>
      </c>
      <c r="K5425" s="832" t="s">
        <v>4336</v>
      </c>
      <c r="L5425" s="835">
        <v>88.16</v>
      </c>
      <c r="M5425" s="835">
        <v>88.16</v>
      </c>
      <c r="N5425" s="832">
        <v>1</v>
      </c>
      <c r="O5425" s="836">
        <v>1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10</v>
      </c>
      <c r="B5426" s="832" t="s">
        <v>2982</v>
      </c>
      <c r="C5426" s="832" t="s">
        <v>3013</v>
      </c>
      <c r="D5426" s="833" t="s">
        <v>6908</v>
      </c>
      <c r="E5426" s="834" t="s">
        <v>3087</v>
      </c>
      <c r="F5426" s="832" t="s">
        <v>2984</v>
      </c>
      <c r="G5426" s="832" t="s">
        <v>3289</v>
      </c>
      <c r="H5426" s="832" t="s">
        <v>630</v>
      </c>
      <c r="I5426" s="832" t="s">
        <v>6383</v>
      </c>
      <c r="J5426" s="832" t="s">
        <v>3291</v>
      </c>
      <c r="K5426" s="832" t="s">
        <v>6384</v>
      </c>
      <c r="L5426" s="835">
        <v>741.88</v>
      </c>
      <c r="M5426" s="835">
        <v>31900.84</v>
      </c>
      <c r="N5426" s="832">
        <v>43</v>
      </c>
      <c r="O5426" s="836">
        <v>6.5</v>
      </c>
      <c r="P5426" s="835">
        <v>20772.64</v>
      </c>
      <c r="Q5426" s="837">
        <v>0.65116279069767435</v>
      </c>
      <c r="R5426" s="832">
        <v>28</v>
      </c>
      <c r="S5426" s="837">
        <v>0.65116279069767447</v>
      </c>
      <c r="T5426" s="836">
        <v>4.5</v>
      </c>
      <c r="U5426" s="838">
        <v>0.69230769230769229</v>
      </c>
    </row>
    <row r="5427" spans="1:21" ht="14.4" customHeight="1" x14ac:dyDescent="0.3">
      <c r="A5427" s="831">
        <v>10</v>
      </c>
      <c r="B5427" s="832" t="s">
        <v>2982</v>
      </c>
      <c r="C5427" s="832" t="s">
        <v>3013</v>
      </c>
      <c r="D5427" s="833" t="s">
        <v>6908</v>
      </c>
      <c r="E5427" s="834" t="s">
        <v>3087</v>
      </c>
      <c r="F5427" s="832" t="s">
        <v>2984</v>
      </c>
      <c r="G5427" s="832" t="s">
        <v>3289</v>
      </c>
      <c r="H5427" s="832" t="s">
        <v>630</v>
      </c>
      <c r="I5427" s="832" t="s">
        <v>3290</v>
      </c>
      <c r="J5427" s="832" t="s">
        <v>3291</v>
      </c>
      <c r="K5427" s="832" t="s">
        <v>3292</v>
      </c>
      <c r="L5427" s="835">
        <v>1154.81</v>
      </c>
      <c r="M5427" s="835">
        <v>75062.649999999994</v>
      </c>
      <c r="N5427" s="832">
        <v>65</v>
      </c>
      <c r="O5427" s="836">
        <v>4</v>
      </c>
      <c r="P5427" s="835">
        <v>45037.59</v>
      </c>
      <c r="Q5427" s="837">
        <v>0.6</v>
      </c>
      <c r="R5427" s="832">
        <v>39</v>
      </c>
      <c r="S5427" s="837">
        <v>0.6</v>
      </c>
      <c r="T5427" s="836">
        <v>2</v>
      </c>
      <c r="U5427" s="838">
        <v>0.5</v>
      </c>
    </row>
    <row r="5428" spans="1:21" ht="14.4" customHeight="1" x14ac:dyDescent="0.3">
      <c r="A5428" s="831">
        <v>10</v>
      </c>
      <c r="B5428" s="832" t="s">
        <v>2982</v>
      </c>
      <c r="C5428" s="832" t="s">
        <v>3013</v>
      </c>
      <c r="D5428" s="833" t="s">
        <v>6908</v>
      </c>
      <c r="E5428" s="834" t="s">
        <v>3087</v>
      </c>
      <c r="F5428" s="832" t="s">
        <v>2984</v>
      </c>
      <c r="G5428" s="832" t="s">
        <v>4039</v>
      </c>
      <c r="H5428" s="832" t="s">
        <v>630</v>
      </c>
      <c r="I5428" s="832" t="s">
        <v>6466</v>
      </c>
      <c r="J5428" s="832" t="s">
        <v>1898</v>
      </c>
      <c r="K5428" s="832" t="s">
        <v>4185</v>
      </c>
      <c r="L5428" s="835">
        <v>182.22</v>
      </c>
      <c r="M5428" s="835">
        <v>182.22</v>
      </c>
      <c r="N5428" s="832">
        <v>1</v>
      </c>
      <c r="O5428" s="836">
        <v>0.5</v>
      </c>
      <c r="P5428" s="835">
        <v>182.22</v>
      </c>
      <c r="Q5428" s="837">
        <v>1</v>
      </c>
      <c r="R5428" s="832">
        <v>1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10</v>
      </c>
      <c r="B5429" s="832" t="s">
        <v>2982</v>
      </c>
      <c r="C5429" s="832" t="s">
        <v>3013</v>
      </c>
      <c r="D5429" s="833" t="s">
        <v>6908</v>
      </c>
      <c r="E5429" s="834" t="s">
        <v>3087</v>
      </c>
      <c r="F5429" s="832" t="s">
        <v>2984</v>
      </c>
      <c r="G5429" s="832" t="s">
        <v>4039</v>
      </c>
      <c r="H5429" s="832" t="s">
        <v>630</v>
      </c>
      <c r="I5429" s="832" t="s">
        <v>4184</v>
      </c>
      <c r="J5429" s="832" t="s">
        <v>1898</v>
      </c>
      <c r="K5429" s="832" t="s">
        <v>4185</v>
      </c>
      <c r="L5429" s="835">
        <v>182.22</v>
      </c>
      <c r="M5429" s="835">
        <v>364.44</v>
      </c>
      <c r="N5429" s="832">
        <v>2</v>
      </c>
      <c r="O5429" s="836">
        <v>0.5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10</v>
      </c>
      <c r="B5430" s="832" t="s">
        <v>2982</v>
      </c>
      <c r="C5430" s="832" t="s">
        <v>3013</v>
      </c>
      <c r="D5430" s="833" t="s">
        <v>6908</v>
      </c>
      <c r="E5430" s="834" t="s">
        <v>3087</v>
      </c>
      <c r="F5430" s="832" t="s">
        <v>2984</v>
      </c>
      <c r="G5430" s="832" t="s">
        <v>3300</v>
      </c>
      <c r="H5430" s="832" t="s">
        <v>630</v>
      </c>
      <c r="I5430" s="832" t="s">
        <v>3303</v>
      </c>
      <c r="J5430" s="832" t="s">
        <v>3302</v>
      </c>
      <c r="K5430" s="832" t="s">
        <v>3304</v>
      </c>
      <c r="L5430" s="835">
        <v>51.92</v>
      </c>
      <c r="M5430" s="835">
        <v>207.68</v>
      </c>
      <c r="N5430" s="832">
        <v>4</v>
      </c>
      <c r="O5430" s="836">
        <v>1.5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10</v>
      </c>
      <c r="B5431" s="832" t="s">
        <v>2982</v>
      </c>
      <c r="C5431" s="832" t="s">
        <v>3013</v>
      </c>
      <c r="D5431" s="833" t="s">
        <v>6908</v>
      </c>
      <c r="E5431" s="834" t="s">
        <v>3087</v>
      </c>
      <c r="F5431" s="832" t="s">
        <v>2984</v>
      </c>
      <c r="G5431" s="832" t="s">
        <v>3300</v>
      </c>
      <c r="H5431" s="832" t="s">
        <v>630</v>
      </c>
      <c r="I5431" s="832" t="s">
        <v>3305</v>
      </c>
      <c r="J5431" s="832" t="s">
        <v>3302</v>
      </c>
      <c r="K5431" s="832" t="s">
        <v>3103</v>
      </c>
      <c r="L5431" s="835">
        <v>15.46</v>
      </c>
      <c r="M5431" s="835">
        <v>61.84</v>
      </c>
      <c r="N5431" s="832">
        <v>4</v>
      </c>
      <c r="O5431" s="836">
        <v>2</v>
      </c>
      <c r="P5431" s="835">
        <v>30.92</v>
      </c>
      <c r="Q5431" s="837">
        <v>0.5</v>
      </c>
      <c r="R5431" s="832">
        <v>2</v>
      </c>
      <c r="S5431" s="837">
        <v>0.5</v>
      </c>
      <c r="T5431" s="836">
        <v>1</v>
      </c>
      <c r="U5431" s="838">
        <v>0.5</v>
      </c>
    </row>
    <row r="5432" spans="1:21" ht="14.4" customHeight="1" x14ac:dyDescent="0.3">
      <c r="A5432" s="831">
        <v>10</v>
      </c>
      <c r="B5432" s="832" t="s">
        <v>2982</v>
      </c>
      <c r="C5432" s="832" t="s">
        <v>3013</v>
      </c>
      <c r="D5432" s="833" t="s">
        <v>6908</v>
      </c>
      <c r="E5432" s="834" t="s">
        <v>3087</v>
      </c>
      <c r="F5432" s="832" t="s">
        <v>2984</v>
      </c>
      <c r="G5432" s="832" t="s">
        <v>3882</v>
      </c>
      <c r="H5432" s="832" t="s">
        <v>630</v>
      </c>
      <c r="I5432" s="832" t="s">
        <v>5054</v>
      </c>
      <c r="J5432" s="832" t="s">
        <v>1391</v>
      </c>
      <c r="K5432" s="832" t="s">
        <v>5055</v>
      </c>
      <c r="L5432" s="835">
        <v>159.16999999999999</v>
      </c>
      <c r="M5432" s="835">
        <v>159.16999999999999</v>
      </c>
      <c r="N5432" s="832">
        <v>1</v>
      </c>
      <c r="O5432" s="836">
        <v>0.5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10</v>
      </c>
      <c r="B5433" s="832" t="s">
        <v>2982</v>
      </c>
      <c r="C5433" s="832" t="s">
        <v>3013</v>
      </c>
      <c r="D5433" s="833" t="s">
        <v>6908</v>
      </c>
      <c r="E5433" s="834" t="s">
        <v>3087</v>
      </c>
      <c r="F5433" s="832" t="s">
        <v>2984</v>
      </c>
      <c r="G5433" s="832" t="s">
        <v>4186</v>
      </c>
      <c r="H5433" s="832" t="s">
        <v>630</v>
      </c>
      <c r="I5433" s="832" t="s">
        <v>6467</v>
      </c>
      <c r="J5433" s="832" t="s">
        <v>4188</v>
      </c>
      <c r="K5433" s="832" t="s">
        <v>6468</v>
      </c>
      <c r="L5433" s="835">
        <v>246.39</v>
      </c>
      <c r="M5433" s="835">
        <v>739.17</v>
      </c>
      <c r="N5433" s="832">
        <v>3</v>
      </c>
      <c r="O5433" s="836">
        <v>1.5</v>
      </c>
      <c r="P5433" s="835">
        <v>492.78</v>
      </c>
      <c r="Q5433" s="837">
        <v>0.66666666666666663</v>
      </c>
      <c r="R5433" s="832">
        <v>2</v>
      </c>
      <c r="S5433" s="837">
        <v>0.66666666666666663</v>
      </c>
      <c r="T5433" s="836">
        <v>1</v>
      </c>
      <c r="U5433" s="838">
        <v>0.66666666666666663</v>
      </c>
    </row>
    <row r="5434" spans="1:21" ht="14.4" customHeight="1" x14ac:dyDescent="0.3">
      <c r="A5434" s="831">
        <v>10</v>
      </c>
      <c r="B5434" s="832" t="s">
        <v>2982</v>
      </c>
      <c r="C5434" s="832" t="s">
        <v>3013</v>
      </c>
      <c r="D5434" s="833" t="s">
        <v>6908</v>
      </c>
      <c r="E5434" s="834" t="s">
        <v>3087</v>
      </c>
      <c r="F5434" s="832" t="s">
        <v>2984</v>
      </c>
      <c r="G5434" s="832" t="s">
        <v>3684</v>
      </c>
      <c r="H5434" s="832" t="s">
        <v>630</v>
      </c>
      <c r="I5434" s="832" t="s">
        <v>3785</v>
      </c>
      <c r="J5434" s="832" t="s">
        <v>3686</v>
      </c>
      <c r="K5434" s="832" t="s">
        <v>3786</v>
      </c>
      <c r="L5434" s="835">
        <v>113.81</v>
      </c>
      <c r="M5434" s="835">
        <v>1024.29</v>
      </c>
      <c r="N5434" s="832">
        <v>9</v>
      </c>
      <c r="O5434" s="836">
        <v>4.5</v>
      </c>
      <c r="P5434" s="835">
        <v>796.67</v>
      </c>
      <c r="Q5434" s="837">
        <v>0.77777777777777779</v>
      </c>
      <c r="R5434" s="832">
        <v>7</v>
      </c>
      <c r="S5434" s="837">
        <v>0.77777777777777779</v>
      </c>
      <c r="T5434" s="836">
        <v>2.5</v>
      </c>
      <c r="U5434" s="838">
        <v>0.55555555555555558</v>
      </c>
    </row>
    <row r="5435" spans="1:21" ht="14.4" customHeight="1" x14ac:dyDescent="0.3">
      <c r="A5435" s="831">
        <v>10</v>
      </c>
      <c r="B5435" s="832" t="s">
        <v>2982</v>
      </c>
      <c r="C5435" s="832" t="s">
        <v>3013</v>
      </c>
      <c r="D5435" s="833" t="s">
        <v>6908</v>
      </c>
      <c r="E5435" s="834" t="s">
        <v>3087</v>
      </c>
      <c r="F5435" s="832" t="s">
        <v>2984</v>
      </c>
      <c r="G5435" s="832" t="s">
        <v>3684</v>
      </c>
      <c r="H5435" s="832" t="s">
        <v>630</v>
      </c>
      <c r="I5435" s="832" t="s">
        <v>3685</v>
      </c>
      <c r="J5435" s="832" t="s">
        <v>3686</v>
      </c>
      <c r="K5435" s="832" t="s">
        <v>3687</v>
      </c>
      <c r="L5435" s="835">
        <v>56.9</v>
      </c>
      <c r="M5435" s="835">
        <v>56.9</v>
      </c>
      <c r="N5435" s="832">
        <v>1</v>
      </c>
      <c r="O5435" s="836">
        <v>1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" customHeight="1" x14ac:dyDescent="0.3">
      <c r="A5436" s="831">
        <v>10</v>
      </c>
      <c r="B5436" s="832" t="s">
        <v>2982</v>
      </c>
      <c r="C5436" s="832" t="s">
        <v>3013</v>
      </c>
      <c r="D5436" s="833" t="s">
        <v>6908</v>
      </c>
      <c r="E5436" s="834" t="s">
        <v>3087</v>
      </c>
      <c r="F5436" s="832" t="s">
        <v>2984</v>
      </c>
      <c r="G5436" s="832" t="s">
        <v>4399</v>
      </c>
      <c r="H5436" s="832" t="s">
        <v>630</v>
      </c>
      <c r="I5436" s="832" t="s">
        <v>4899</v>
      </c>
      <c r="J5436" s="832" t="s">
        <v>896</v>
      </c>
      <c r="K5436" s="832" t="s">
        <v>4900</v>
      </c>
      <c r="L5436" s="835">
        <v>19.89</v>
      </c>
      <c r="M5436" s="835">
        <v>39.78</v>
      </c>
      <c r="N5436" s="832">
        <v>2</v>
      </c>
      <c r="O5436" s="836">
        <v>1</v>
      </c>
      <c r="P5436" s="835">
        <v>39.78</v>
      </c>
      <c r="Q5436" s="837">
        <v>1</v>
      </c>
      <c r="R5436" s="832">
        <v>2</v>
      </c>
      <c r="S5436" s="837">
        <v>1</v>
      </c>
      <c r="T5436" s="836">
        <v>1</v>
      </c>
      <c r="U5436" s="838">
        <v>1</v>
      </c>
    </row>
    <row r="5437" spans="1:21" ht="14.4" customHeight="1" x14ac:dyDescent="0.3">
      <c r="A5437" s="831">
        <v>10</v>
      </c>
      <c r="B5437" s="832" t="s">
        <v>2982</v>
      </c>
      <c r="C5437" s="832" t="s">
        <v>3013</v>
      </c>
      <c r="D5437" s="833" t="s">
        <v>6908</v>
      </c>
      <c r="E5437" s="834" t="s">
        <v>3087</v>
      </c>
      <c r="F5437" s="832" t="s">
        <v>2984</v>
      </c>
      <c r="G5437" s="832" t="s">
        <v>6469</v>
      </c>
      <c r="H5437" s="832" t="s">
        <v>630</v>
      </c>
      <c r="I5437" s="832" t="s">
        <v>6470</v>
      </c>
      <c r="J5437" s="832" t="s">
        <v>6471</v>
      </c>
      <c r="K5437" s="832" t="s">
        <v>6472</v>
      </c>
      <c r="L5437" s="835">
        <v>229.72</v>
      </c>
      <c r="M5437" s="835">
        <v>4594.3999999999996</v>
      </c>
      <c r="N5437" s="832">
        <v>20</v>
      </c>
      <c r="O5437" s="836">
        <v>8</v>
      </c>
      <c r="P5437" s="835">
        <v>3216.0799999999995</v>
      </c>
      <c r="Q5437" s="837">
        <v>0.7</v>
      </c>
      <c r="R5437" s="832">
        <v>14</v>
      </c>
      <c r="S5437" s="837">
        <v>0.7</v>
      </c>
      <c r="T5437" s="836">
        <v>6</v>
      </c>
      <c r="U5437" s="838">
        <v>0.75</v>
      </c>
    </row>
    <row r="5438" spans="1:21" ht="14.4" customHeight="1" x14ac:dyDescent="0.3">
      <c r="A5438" s="831">
        <v>10</v>
      </c>
      <c r="B5438" s="832" t="s">
        <v>2982</v>
      </c>
      <c r="C5438" s="832" t="s">
        <v>3013</v>
      </c>
      <c r="D5438" s="833" t="s">
        <v>6908</v>
      </c>
      <c r="E5438" s="834" t="s">
        <v>3087</v>
      </c>
      <c r="F5438" s="832" t="s">
        <v>2984</v>
      </c>
      <c r="G5438" s="832" t="s">
        <v>4985</v>
      </c>
      <c r="H5438" s="832" t="s">
        <v>630</v>
      </c>
      <c r="I5438" s="832" t="s">
        <v>6362</v>
      </c>
      <c r="J5438" s="832" t="s">
        <v>1164</v>
      </c>
      <c r="K5438" s="832" t="s">
        <v>6363</v>
      </c>
      <c r="L5438" s="835">
        <v>0</v>
      </c>
      <c r="M5438" s="835">
        <v>0</v>
      </c>
      <c r="N5438" s="832">
        <v>1</v>
      </c>
      <c r="O5438" s="836">
        <v>1</v>
      </c>
      <c r="P5438" s="835"/>
      <c r="Q5438" s="837"/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10</v>
      </c>
      <c r="B5439" s="832" t="s">
        <v>2982</v>
      </c>
      <c r="C5439" s="832" t="s">
        <v>3013</v>
      </c>
      <c r="D5439" s="833" t="s">
        <v>6908</v>
      </c>
      <c r="E5439" s="834" t="s">
        <v>3087</v>
      </c>
      <c r="F5439" s="832" t="s">
        <v>2984</v>
      </c>
      <c r="G5439" s="832" t="s">
        <v>4985</v>
      </c>
      <c r="H5439" s="832" t="s">
        <v>630</v>
      </c>
      <c r="I5439" s="832" t="s">
        <v>4986</v>
      </c>
      <c r="J5439" s="832" t="s">
        <v>1164</v>
      </c>
      <c r="K5439" s="832" t="s">
        <v>2667</v>
      </c>
      <c r="L5439" s="835">
        <v>42.51</v>
      </c>
      <c r="M5439" s="835">
        <v>170.04</v>
      </c>
      <c r="N5439" s="832">
        <v>4</v>
      </c>
      <c r="O5439" s="836">
        <v>3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10</v>
      </c>
      <c r="B5440" s="832" t="s">
        <v>2982</v>
      </c>
      <c r="C5440" s="832" t="s">
        <v>3013</v>
      </c>
      <c r="D5440" s="833" t="s">
        <v>6908</v>
      </c>
      <c r="E5440" s="834" t="s">
        <v>3087</v>
      </c>
      <c r="F5440" s="832" t="s">
        <v>2984</v>
      </c>
      <c r="G5440" s="832" t="s">
        <v>5147</v>
      </c>
      <c r="H5440" s="832" t="s">
        <v>630</v>
      </c>
      <c r="I5440" s="832" t="s">
        <v>6473</v>
      </c>
      <c r="J5440" s="832" t="s">
        <v>5149</v>
      </c>
      <c r="K5440" s="832" t="s">
        <v>6474</v>
      </c>
      <c r="L5440" s="835">
        <v>565.94000000000005</v>
      </c>
      <c r="M5440" s="835">
        <v>565.94000000000005</v>
      </c>
      <c r="N5440" s="832">
        <v>1</v>
      </c>
      <c r="O5440" s="836">
        <v>0.5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10</v>
      </c>
      <c r="B5441" s="832" t="s">
        <v>2982</v>
      </c>
      <c r="C5441" s="832" t="s">
        <v>3013</v>
      </c>
      <c r="D5441" s="833" t="s">
        <v>6908</v>
      </c>
      <c r="E5441" s="834" t="s">
        <v>3087</v>
      </c>
      <c r="F5441" s="832" t="s">
        <v>2984</v>
      </c>
      <c r="G5441" s="832" t="s">
        <v>4482</v>
      </c>
      <c r="H5441" s="832" t="s">
        <v>630</v>
      </c>
      <c r="I5441" s="832" t="s">
        <v>4483</v>
      </c>
      <c r="J5441" s="832" t="s">
        <v>4484</v>
      </c>
      <c r="K5441" s="832" t="s">
        <v>4485</v>
      </c>
      <c r="L5441" s="835">
        <v>477.92</v>
      </c>
      <c r="M5441" s="835">
        <v>1911.68</v>
      </c>
      <c r="N5441" s="832">
        <v>4</v>
      </c>
      <c r="O5441" s="836">
        <v>3</v>
      </c>
      <c r="P5441" s="835">
        <v>955.84</v>
      </c>
      <c r="Q5441" s="837">
        <v>0.5</v>
      </c>
      <c r="R5441" s="832">
        <v>2</v>
      </c>
      <c r="S5441" s="837">
        <v>0.5</v>
      </c>
      <c r="T5441" s="836">
        <v>2</v>
      </c>
      <c r="U5441" s="838">
        <v>0.66666666666666663</v>
      </c>
    </row>
    <row r="5442" spans="1:21" ht="14.4" customHeight="1" x14ac:dyDescent="0.3">
      <c r="A5442" s="831">
        <v>10</v>
      </c>
      <c r="B5442" s="832" t="s">
        <v>2982</v>
      </c>
      <c r="C5442" s="832" t="s">
        <v>3013</v>
      </c>
      <c r="D5442" s="833" t="s">
        <v>6908</v>
      </c>
      <c r="E5442" s="834" t="s">
        <v>3087</v>
      </c>
      <c r="F5442" s="832" t="s">
        <v>2984</v>
      </c>
      <c r="G5442" s="832" t="s">
        <v>3320</v>
      </c>
      <c r="H5442" s="832" t="s">
        <v>630</v>
      </c>
      <c r="I5442" s="832" t="s">
        <v>3321</v>
      </c>
      <c r="J5442" s="832" t="s">
        <v>2217</v>
      </c>
      <c r="K5442" s="832" t="s">
        <v>3322</v>
      </c>
      <c r="L5442" s="835">
        <v>107.27</v>
      </c>
      <c r="M5442" s="835">
        <v>858.16000000000008</v>
      </c>
      <c r="N5442" s="832">
        <v>8</v>
      </c>
      <c r="O5442" s="836">
        <v>2.5</v>
      </c>
      <c r="P5442" s="835">
        <v>321.81</v>
      </c>
      <c r="Q5442" s="837">
        <v>0.37499999999999994</v>
      </c>
      <c r="R5442" s="832">
        <v>3</v>
      </c>
      <c r="S5442" s="837">
        <v>0.375</v>
      </c>
      <c r="T5442" s="836">
        <v>0.5</v>
      </c>
      <c r="U5442" s="838">
        <v>0.2</v>
      </c>
    </row>
    <row r="5443" spans="1:21" ht="14.4" customHeight="1" x14ac:dyDescent="0.3">
      <c r="A5443" s="831">
        <v>10</v>
      </c>
      <c r="B5443" s="832" t="s">
        <v>2982</v>
      </c>
      <c r="C5443" s="832" t="s">
        <v>3013</v>
      </c>
      <c r="D5443" s="833" t="s">
        <v>6908</v>
      </c>
      <c r="E5443" s="834" t="s">
        <v>3087</v>
      </c>
      <c r="F5443" s="832" t="s">
        <v>2984</v>
      </c>
      <c r="G5443" s="832" t="s">
        <v>5036</v>
      </c>
      <c r="H5443" s="832" t="s">
        <v>630</v>
      </c>
      <c r="I5443" s="832" t="s">
        <v>6475</v>
      </c>
      <c r="J5443" s="832" t="s">
        <v>5038</v>
      </c>
      <c r="K5443" s="832" t="s">
        <v>3826</v>
      </c>
      <c r="L5443" s="835">
        <v>140.72</v>
      </c>
      <c r="M5443" s="835">
        <v>34898.560000000005</v>
      </c>
      <c r="N5443" s="832">
        <v>248</v>
      </c>
      <c r="O5443" s="836">
        <v>23.5</v>
      </c>
      <c r="P5443" s="835">
        <v>18715.760000000002</v>
      </c>
      <c r="Q5443" s="837">
        <v>0.53629032258064513</v>
      </c>
      <c r="R5443" s="832">
        <v>133</v>
      </c>
      <c r="S5443" s="837">
        <v>0.53629032258064513</v>
      </c>
      <c r="T5443" s="836">
        <v>10.5</v>
      </c>
      <c r="U5443" s="838">
        <v>0.44680851063829785</v>
      </c>
    </row>
    <row r="5444" spans="1:21" ht="14.4" customHeight="1" x14ac:dyDescent="0.3">
      <c r="A5444" s="831">
        <v>10</v>
      </c>
      <c r="B5444" s="832" t="s">
        <v>2982</v>
      </c>
      <c r="C5444" s="832" t="s">
        <v>3013</v>
      </c>
      <c r="D5444" s="833" t="s">
        <v>6908</v>
      </c>
      <c r="E5444" s="834" t="s">
        <v>3087</v>
      </c>
      <c r="F5444" s="832" t="s">
        <v>2984</v>
      </c>
      <c r="G5444" s="832" t="s">
        <v>5036</v>
      </c>
      <c r="H5444" s="832" t="s">
        <v>630</v>
      </c>
      <c r="I5444" s="832" t="s">
        <v>5037</v>
      </c>
      <c r="J5444" s="832" t="s">
        <v>5038</v>
      </c>
      <c r="K5444" s="832" t="s">
        <v>3139</v>
      </c>
      <c r="L5444" s="835">
        <v>0</v>
      </c>
      <c r="M5444" s="835">
        <v>0</v>
      </c>
      <c r="N5444" s="832">
        <v>5</v>
      </c>
      <c r="O5444" s="836">
        <v>1</v>
      </c>
      <c r="P5444" s="835">
        <v>0</v>
      </c>
      <c r="Q5444" s="837"/>
      <c r="R5444" s="832">
        <v>5</v>
      </c>
      <c r="S5444" s="837">
        <v>1</v>
      </c>
      <c r="T5444" s="836">
        <v>1</v>
      </c>
      <c r="U5444" s="838">
        <v>1</v>
      </c>
    </row>
    <row r="5445" spans="1:21" ht="14.4" customHeight="1" x14ac:dyDescent="0.3">
      <c r="A5445" s="831">
        <v>10</v>
      </c>
      <c r="B5445" s="832" t="s">
        <v>2982</v>
      </c>
      <c r="C5445" s="832" t="s">
        <v>3013</v>
      </c>
      <c r="D5445" s="833" t="s">
        <v>6908</v>
      </c>
      <c r="E5445" s="834" t="s">
        <v>3087</v>
      </c>
      <c r="F5445" s="832" t="s">
        <v>2984</v>
      </c>
      <c r="G5445" s="832" t="s">
        <v>5036</v>
      </c>
      <c r="H5445" s="832" t="s">
        <v>630</v>
      </c>
      <c r="I5445" s="832" t="s">
        <v>6476</v>
      </c>
      <c r="J5445" s="832" t="s">
        <v>6477</v>
      </c>
      <c r="K5445" s="832" t="s">
        <v>6478</v>
      </c>
      <c r="L5445" s="835">
        <v>487.36</v>
      </c>
      <c r="M5445" s="835">
        <v>487.36</v>
      </c>
      <c r="N5445" s="832">
        <v>1</v>
      </c>
      <c r="O5445" s="836">
        <v>0.5</v>
      </c>
      <c r="P5445" s="835"/>
      <c r="Q5445" s="837">
        <v>0</v>
      </c>
      <c r="R5445" s="832"/>
      <c r="S5445" s="837">
        <v>0</v>
      </c>
      <c r="T5445" s="836"/>
      <c r="U5445" s="838">
        <v>0</v>
      </c>
    </row>
    <row r="5446" spans="1:21" ht="14.4" customHeight="1" x14ac:dyDescent="0.3">
      <c r="A5446" s="831">
        <v>10</v>
      </c>
      <c r="B5446" s="832" t="s">
        <v>2982</v>
      </c>
      <c r="C5446" s="832" t="s">
        <v>3013</v>
      </c>
      <c r="D5446" s="833" t="s">
        <v>6908</v>
      </c>
      <c r="E5446" s="834" t="s">
        <v>3087</v>
      </c>
      <c r="F5446" s="832" t="s">
        <v>2984</v>
      </c>
      <c r="G5446" s="832" t="s">
        <v>3530</v>
      </c>
      <c r="H5446" s="832" t="s">
        <v>630</v>
      </c>
      <c r="I5446" s="832" t="s">
        <v>3531</v>
      </c>
      <c r="J5446" s="832" t="s">
        <v>1064</v>
      </c>
      <c r="K5446" s="832" t="s">
        <v>3532</v>
      </c>
      <c r="L5446" s="835">
        <v>0</v>
      </c>
      <c r="M5446" s="835">
        <v>0</v>
      </c>
      <c r="N5446" s="832">
        <v>3</v>
      </c>
      <c r="O5446" s="836">
        <v>1</v>
      </c>
      <c r="P5446" s="835"/>
      <c r="Q5446" s="837"/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10</v>
      </c>
      <c r="B5447" s="832" t="s">
        <v>2982</v>
      </c>
      <c r="C5447" s="832" t="s">
        <v>3013</v>
      </c>
      <c r="D5447" s="833" t="s">
        <v>6908</v>
      </c>
      <c r="E5447" s="834" t="s">
        <v>3087</v>
      </c>
      <c r="F5447" s="832" t="s">
        <v>2984</v>
      </c>
      <c r="G5447" s="832" t="s">
        <v>3115</v>
      </c>
      <c r="H5447" s="832" t="s">
        <v>630</v>
      </c>
      <c r="I5447" s="832" t="s">
        <v>3116</v>
      </c>
      <c r="J5447" s="832" t="s">
        <v>949</v>
      </c>
      <c r="K5447" s="832" t="s">
        <v>3117</v>
      </c>
      <c r="L5447" s="835">
        <v>34.15</v>
      </c>
      <c r="M5447" s="835">
        <v>375.65</v>
      </c>
      <c r="N5447" s="832">
        <v>11</v>
      </c>
      <c r="O5447" s="836">
        <v>9.5</v>
      </c>
      <c r="P5447" s="835">
        <v>102.44999999999999</v>
      </c>
      <c r="Q5447" s="837">
        <v>0.27272727272727271</v>
      </c>
      <c r="R5447" s="832">
        <v>3</v>
      </c>
      <c r="S5447" s="837">
        <v>0.27272727272727271</v>
      </c>
      <c r="T5447" s="836">
        <v>3</v>
      </c>
      <c r="U5447" s="838">
        <v>0.31578947368421051</v>
      </c>
    </row>
    <row r="5448" spans="1:21" ht="14.4" customHeight="1" x14ac:dyDescent="0.3">
      <c r="A5448" s="831">
        <v>10</v>
      </c>
      <c r="B5448" s="832" t="s">
        <v>2982</v>
      </c>
      <c r="C5448" s="832" t="s">
        <v>3013</v>
      </c>
      <c r="D5448" s="833" t="s">
        <v>6908</v>
      </c>
      <c r="E5448" s="834" t="s">
        <v>3087</v>
      </c>
      <c r="F5448" s="832" t="s">
        <v>2984</v>
      </c>
      <c r="G5448" s="832" t="s">
        <v>3115</v>
      </c>
      <c r="H5448" s="832" t="s">
        <v>630</v>
      </c>
      <c r="I5448" s="832" t="s">
        <v>6020</v>
      </c>
      <c r="J5448" s="832" t="s">
        <v>949</v>
      </c>
      <c r="K5448" s="832" t="s">
        <v>6021</v>
      </c>
      <c r="L5448" s="835">
        <v>34.15</v>
      </c>
      <c r="M5448" s="835">
        <v>34.15</v>
      </c>
      <c r="N5448" s="832">
        <v>1</v>
      </c>
      <c r="O5448" s="836">
        <v>1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10</v>
      </c>
      <c r="B5449" s="832" t="s">
        <v>2982</v>
      </c>
      <c r="C5449" s="832" t="s">
        <v>3013</v>
      </c>
      <c r="D5449" s="833" t="s">
        <v>6908</v>
      </c>
      <c r="E5449" s="834" t="s">
        <v>3087</v>
      </c>
      <c r="F5449" s="832" t="s">
        <v>2984</v>
      </c>
      <c r="G5449" s="832" t="s">
        <v>3115</v>
      </c>
      <c r="H5449" s="832" t="s">
        <v>630</v>
      </c>
      <c r="I5449" s="832" t="s">
        <v>3118</v>
      </c>
      <c r="J5449" s="832" t="s">
        <v>949</v>
      </c>
      <c r="K5449" s="832" t="s">
        <v>3117</v>
      </c>
      <c r="L5449" s="835">
        <v>34.15</v>
      </c>
      <c r="M5449" s="835">
        <v>34.15</v>
      </c>
      <c r="N5449" s="832">
        <v>1</v>
      </c>
      <c r="O5449" s="836">
        <v>1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10</v>
      </c>
      <c r="B5450" s="832" t="s">
        <v>2982</v>
      </c>
      <c r="C5450" s="832" t="s">
        <v>3013</v>
      </c>
      <c r="D5450" s="833" t="s">
        <v>6908</v>
      </c>
      <c r="E5450" s="834" t="s">
        <v>3087</v>
      </c>
      <c r="F5450" s="832" t="s">
        <v>2984</v>
      </c>
      <c r="G5450" s="832" t="s">
        <v>4257</v>
      </c>
      <c r="H5450" s="832" t="s">
        <v>630</v>
      </c>
      <c r="I5450" s="832" t="s">
        <v>6479</v>
      </c>
      <c r="J5450" s="832" t="s">
        <v>4259</v>
      </c>
      <c r="K5450" s="832" t="s">
        <v>6480</v>
      </c>
      <c r="L5450" s="835">
        <v>0</v>
      </c>
      <c r="M5450" s="835">
        <v>0</v>
      </c>
      <c r="N5450" s="832">
        <v>1</v>
      </c>
      <c r="O5450" s="836">
        <v>1</v>
      </c>
      <c r="P5450" s="835"/>
      <c r="Q5450" s="837"/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10</v>
      </c>
      <c r="B5451" s="832" t="s">
        <v>2982</v>
      </c>
      <c r="C5451" s="832" t="s">
        <v>3013</v>
      </c>
      <c r="D5451" s="833" t="s">
        <v>6908</v>
      </c>
      <c r="E5451" s="834" t="s">
        <v>3087</v>
      </c>
      <c r="F5451" s="832" t="s">
        <v>2984</v>
      </c>
      <c r="G5451" s="832" t="s">
        <v>4316</v>
      </c>
      <c r="H5451" s="832" t="s">
        <v>689</v>
      </c>
      <c r="I5451" s="832" t="s">
        <v>5911</v>
      </c>
      <c r="J5451" s="832" t="s">
        <v>4318</v>
      </c>
      <c r="K5451" s="832" t="s">
        <v>4909</v>
      </c>
      <c r="L5451" s="835">
        <v>434.19</v>
      </c>
      <c r="M5451" s="835">
        <v>434.19</v>
      </c>
      <c r="N5451" s="832">
        <v>1</v>
      </c>
      <c r="O5451" s="836">
        <v>1</v>
      </c>
      <c r="P5451" s="835">
        <v>434.19</v>
      </c>
      <c r="Q5451" s="837">
        <v>1</v>
      </c>
      <c r="R5451" s="832">
        <v>1</v>
      </c>
      <c r="S5451" s="837">
        <v>1</v>
      </c>
      <c r="T5451" s="836">
        <v>1</v>
      </c>
      <c r="U5451" s="838">
        <v>1</v>
      </c>
    </row>
    <row r="5452" spans="1:21" ht="14.4" customHeight="1" x14ac:dyDescent="0.3">
      <c r="A5452" s="831">
        <v>10</v>
      </c>
      <c r="B5452" s="832" t="s">
        <v>2982</v>
      </c>
      <c r="C5452" s="832" t="s">
        <v>3013</v>
      </c>
      <c r="D5452" s="833" t="s">
        <v>6908</v>
      </c>
      <c r="E5452" s="834" t="s">
        <v>3087</v>
      </c>
      <c r="F5452" s="832" t="s">
        <v>2984</v>
      </c>
      <c r="G5452" s="832" t="s">
        <v>3323</v>
      </c>
      <c r="H5452" s="832" t="s">
        <v>630</v>
      </c>
      <c r="I5452" s="832" t="s">
        <v>3324</v>
      </c>
      <c r="J5452" s="832" t="s">
        <v>702</v>
      </c>
      <c r="K5452" s="832" t="s">
        <v>3325</v>
      </c>
      <c r="L5452" s="835">
        <v>0</v>
      </c>
      <c r="M5452" s="835">
        <v>0</v>
      </c>
      <c r="N5452" s="832">
        <v>1</v>
      </c>
      <c r="O5452" s="836">
        <v>1</v>
      </c>
      <c r="P5452" s="835">
        <v>0</v>
      </c>
      <c r="Q5452" s="837"/>
      <c r="R5452" s="832">
        <v>1</v>
      </c>
      <c r="S5452" s="837">
        <v>1</v>
      </c>
      <c r="T5452" s="836">
        <v>1</v>
      </c>
      <c r="U5452" s="838">
        <v>1</v>
      </c>
    </row>
    <row r="5453" spans="1:21" ht="14.4" customHeight="1" x14ac:dyDescent="0.3">
      <c r="A5453" s="831">
        <v>10</v>
      </c>
      <c r="B5453" s="832" t="s">
        <v>2982</v>
      </c>
      <c r="C5453" s="832" t="s">
        <v>3013</v>
      </c>
      <c r="D5453" s="833" t="s">
        <v>6908</v>
      </c>
      <c r="E5453" s="834" t="s">
        <v>3087</v>
      </c>
      <c r="F5453" s="832" t="s">
        <v>2984</v>
      </c>
      <c r="G5453" s="832" t="s">
        <v>6455</v>
      </c>
      <c r="H5453" s="832" t="s">
        <v>630</v>
      </c>
      <c r="I5453" s="832" t="s">
        <v>6456</v>
      </c>
      <c r="J5453" s="832" t="s">
        <v>6457</v>
      </c>
      <c r="K5453" s="832" t="s">
        <v>4326</v>
      </c>
      <c r="L5453" s="835">
        <v>72.47</v>
      </c>
      <c r="M5453" s="835">
        <v>362.35</v>
      </c>
      <c r="N5453" s="832">
        <v>5</v>
      </c>
      <c r="O5453" s="836">
        <v>4</v>
      </c>
      <c r="P5453" s="835">
        <v>144.94</v>
      </c>
      <c r="Q5453" s="837">
        <v>0.39999999999999997</v>
      </c>
      <c r="R5453" s="832">
        <v>2</v>
      </c>
      <c r="S5453" s="837">
        <v>0.4</v>
      </c>
      <c r="T5453" s="836">
        <v>1</v>
      </c>
      <c r="U5453" s="838">
        <v>0.25</v>
      </c>
    </row>
    <row r="5454" spans="1:21" ht="14.4" customHeight="1" x14ac:dyDescent="0.3">
      <c r="A5454" s="831">
        <v>10</v>
      </c>
      <c r="B5454" s="832" t="s">
        <v>2982</v>
      </c>
      <c r="C5454" s="832" t="s">
        <v>3013</v>
      </c>
      <c r="D5454" s="833" t="s">
        <v>6908</v>
      </c>
      <c r="E5454" s="834" t="s">
        <v>3087</v>
      </c>
      <c r="F5454" s="832" t="s">
        <v>2984</v>
      </c>
      <c r="G5454" s="832" t="s">
        <v>3326</v>
      </c>
      <c r="H5454" s="832" t="s">
        <v>630</v>
      </c>
      <c r="I5454" s="832" t="s">
        <v>3327</v>
      </c>
      <c r="J5454" s="832" t="s">
        <v>3328</v>
      </c>
      <c r="K5454" s="832" t="s">
        <v>3238</v>
      </c>
      <c r="L5454" s="835">
        <v>95.57</v>
      </c>
      <c r="M5454" s="835">
        <v>955.69999999999993</v>
      </c>
      <c r="N5454" s="832">
        <v>10</v>
      </c>
      <c r="O5454" s="836">
        <v>1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10</v>
      </c>
      <c r="B5455" s="832" t="s">
        <v>2982</v>
      </c>
      <c r="C5455" s="832" t="s">
        <v>3013</v>
      </c>
      <c r="D5455" s="833" t="s">
        <v>6908</v>
      </c>
      <c r="E5455" s="834" t="s">
        <v>3087</v>
      </c>
      <c r="F5455" s="832" t="s">
        <v>2984</v>
      </c>
      <c r="G5455" s="832" t="s">
        <v>3123</v>
      </c>
      <c r="H5455" s="832" t="s">
        <v>630</v>
      </c>
      <c r="I5455" s="832" t="s">
        <v>3331</v>
      </c>
      <c r="J5455" s="832" t="s">
        <v>1588</v>
      </c>
      <c r="K5455" s="832" t="s">
        <v>2465</v>
      </c>
      <c r="L5455" s="835">
        <v>35.28</v>
      </c>
      <c r="M5455" s="835">
        <v>35.28</v>
      </c>
      <c r="N5455" s="832">
        <v>1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10</v>
      </c>
      <c r="B5456" s="832" t="s">
        <v>2982</v>
      </c>
      <c r="C5456" s="832" t="s">
        <v>3013</v>
      </c>
      <c r="D5456" s="833" t="s">
        <v>6908</v>
      </c>
      <c r="E5456" s="834" t="s">
        <v>3087</v>
      </c>
      <c r="F5456" s="832" t="s">
        <v>2984</v>
      </c>
      <c r="G5456" s="832" t="s">
        <v>4111</v>
      </c>
      <c r="H5456" s="832" t="s">
        <v>689</v>
      </c>
      <c r="I5456" s="832" t="s">
        <v>6092</v>
      </c>
      <c r="J5456" s="832" t="s">
        <v>1385</v>
      </c>
      <c r="K5456" s="832" t="s">
        <v>6093</v>
      </c>
      <c r="L5456" s="835">
        <v>0</v>
      </c>
      <c r="M5456" s="835">
        <v>0</v>
      </c>
      <c r="N5456" s="832">
        <v>1</v>
      </c>
      <c r="O5456" s="836">
        <v>1</v>
      </c>
      <c r="P5456" s="835"/>
      <c r="Q5456" s="837"/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10</v>
      </c>
      <c r="B5457" s="832" t="s">
        <v>2982</v>
      </c>
      <c r="C5457" s="832" t="s">
        <v>3013</v>
      </c>
      <c r="D5457" s="833" t="s">
        <v>6908</v>
      </c>
      <c r="E5457" s="834" t="s">
        <v>3087</v>
      </c>
      <c r="F5457" s="832" t="s">
        <v>2984</v>
      </c>
      <c r="G5457" s="832" t="s">
        <v>3497</v>
      </c>
      <c r="H5457" s="832" t="s">
        <v>630</v>
      </c>
      <c r="I5457" s="832" t="s">
        <v>4240</v>
      </c>
      <c r="J5457" s="832" t="s">
        <v>3499</v>
      </c>
      <c r="K5457" s="832" t="s">
        <v>4241</v>
      </c>
      <c r="L5457" s="835">
        <v>0</v>
      </c>
      <c r="M5457" s="835">
        <v>0</v>
      </c>
      <c r="N5457" s="832">
        <v>1</v>
      </c>
      <c r="O5457" s="836">
        <v>0.5</v>
      </c>
      <c r="P5457" s="835">
        <v>0</v>
      </c>
      <c r="Q5457" s="837"/>
      <c r="R5457" s="832">
        <v>1</v>
      </c>
      <c r="S5457" s="837">
        <v>1</v>
      </c>
      <c r="T5457" s="836">
        <v>0.5</v>
      </c>
      <c r="U5457" s="838">
        <v>1</v>
      </c>
    </row>
    <row r="5458" spans="1:21" ht="14.4" customHeight="1" x14ac:dyDescent="0.3">
      <c r="A5458" s="831">
        <v>10</v>
      </c>
      <c r="B5458" s="832" t="s">
        <v>2982</v>
      </c>
      <c r="C5458" s="832" t="s">
        <v>3013</v>
      </c>
      <c r="D5458" s="833" t="s">
        <v>6908</v>
      </c>
      <c r="E5458" s="834" t="s">
        <v>3087</v>
      </c>
      <c r="F5458" s="832" t="s">
        <v>2984</v>
      </c>
      <c r="G5458" s="832" t="s">
        <v>3985</v>
      </c>
      <c r="H5458" s="832" t="s">
        <v>689</v>
      </c>
      <c r="I5458" s="832" t="s">
        <v>6481</v>
      </c>
      <c r="J5458" s="832" t="s">
        <v>2580</v>
      </c>
      <c r="K5458" s="832" t="s">
        <v>6482</v>
      </c>
      <c r="L5458" s="835">
        <v>69.55</v>
      </c>
      <c r="M5458" s="835">
        <v>278.2</v>
      </c>
      <c r="N5458" s="832">
        <v>4</v>
      </c>
      <c r="O5458" s="836">
        <v>3.5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10</v>
      </c>
      <c r="B5459" s="832" t="s">
        <v>2982</v>
      </c>
      <c r="C5459" s="832" t="s">
        <v>3013</v>
      </c>
      <c r="D5459" s="833" t="s">
        <v>6908</v>
      </c>
      <c r="E5459" s="834" t="s">
        <v>3087</v>
      </c>
      <c r="F5459" s="832" t="s">
        <v>2984</v>
      </c>
      <c r="G5459" s="832" t="s">
        <v>3985</v>
      </c>
      <c r="H5459" s="832" t="s">
        <v>689</v>
      </c>
      <c r="I5459" s="832" t="s">
        <v>6481</v>
      </c>
      <c r="J5459" s="832" t="s">
        <v>2580</v>
      </c>
      <c r="K5459" s="832" t="s">
        <v>6482</v>
      </c>
      <c r="L5459" s="835">
        <v>74.08</v>
      </c>
      <c r="M5459" s="835">
        <v>444.48</v>
      </c>
      <c r="N5459" s="832">
        <v>6</v>
      </c>
      <c r="O5459" s="836">
        <v>4.5</v>
      </c>
      <c r="P5459" s="835">
        <v>222.24</v>
      </c>
      <c r="Q5459" s="837">
        <v>0.5</v>
      </c>
      <c r="R5459" s="832">
        <v>3</v>
      </c>
      <c r="S5459" s="837">
        <v>0.5</v>
      </c>
      <c r="T5459" s="836">
        <v>2</v>
      </c>
      <c r="U5459" s="838">
        <v>0.44444444444444442</v>
      </c>
    </row>
    <row r="5460" spans="1:21" ht="14.4" customHeight="1" x14ac:dyDescent="0.3">
      <c r="A5460" s="831">
        <v>10</v>
      </c>
      <c r="B5460" s="832" t="s">
        <v>2982</v>
      </c>
      <c r="C5460" s="832" t="s">
        <v>3013</v>
      </c>
      <c r="D5460" s="833" t="s">
        <v>6908</v>
      </c>
      <c r="E5460" s="834" t="s">
        <v>3087</v>
      </c>
      <c r="F5460" s="832" t="s">
        <v>2984</v>
      </c>
      <c r="G5460" s="832" t="s">
        <v>3985</v>
      </c>
      <c r="H5460" s="832" t="s">
        <v>689</v>
      </c>
      <c r="I5460" s="832" t="s">
        <v>4422</v>
      </c>
      <c r="J5460" s="832" t="s">
        <v>2580</v>
      </c>
      <c r="K5460" s="832" t="s">
        <v>4423</v>
      </c>
      <c r="L5460" s="835">
        <v>88.51</v>
      </c>
      <c r="M5460" s="835">
        <v>354.04</v>
      </c>
      <c r="N5460" s="832">
        <v>4</v>
      </c>
      <c r="O5460" s="836">
        <v>2.5</v>
      </c>
      <c r="P5460" s="835">
        <v>88.51</v>
      </c>
      <c r="Q5460" s="837">
        <v>0.25</v>
      </c>
      <c r="R5460" s="832">
        <v>1</v>
      </c>
      <c r="S5460" s="837">
        <v>0.25</v>
      </c>
      <c r="T5460" s="836">
        <v>0.5</v>
      </c>
      <c r="U5460" s="838">
        <v>0.2</v>
      </c>
    </row>
    <row r="5461" spans="1:21" ht="14.4" customHeight="1" x14ac:dyDescent="0.3">
      <c r="A5461" s="831">
        <v>10</v>
      </c>
      <c r="B5461" s="832" t="s">
        <v>2982</v>
      </c>
      <c r="C5461" s="832" t="s">
        <v>3013</v>
      </c>
      <c r="D5461" s="833" t="s">
        <v>6908</v>
      </c>
      <c r="E5461" s="834" t="s">
        <v>3087</v>
      </c>
      <c r="F5461" s="832" t="s">
        <v>2984</v>
      </c>
      <c r="G5461" s="832" t="s">
        <v>3985</v>
      </c>
      <c r="H5461" s="832" t="s">
        <v>689</v>
      </c>
      <c r="I5461" s="832" t="s">
        <v>4422</v>
      </c>
      <c r="J5461" s="832" t="s">
        <v>2580</v>
      </c>
      <c r="K5461" s="832" t="s">
        <v>4423</v>
      </c>
      <c r="L5461" s="835">
        <v>94.28</v>
      </c>
      <c r="M5461" s="835">
        <v>377.12</v>
      </c>
      <c r="N5461" s="832">
        <v>4</v>
      </c>
      <c r="O5461" s="836">
        <v>3</v>
      </c>
      <c r="P5461" s="835">
        <v>188.56</v>
      </c>
      <c r="Q5461" s="837">
        <v>0.5</v>
      </c>
      <c r="R5461" s="832">
        <v>2</v>
      </c>
      <c r="S5461" s="837">
        <v>0.5</v>
      </c>
      <c r="T5461" s="836">
        <v>2</v>
      </c>
      <c r="U5461" s="838">
        <v>0.66666666666666663</v>
      </c>
    </row>
    <row r="5462" spans="1:21" ht="14.4" customHeight="1" x14ac:dyDescent="0.3">
      <c r="A5462" s="831">
        <v>10</v>
      </c>
      <c r="B5462" s="832" t="s">
        <v>2982</v>
      </c>
      <c r="C5462" s="832" t="s">
        <v>3013</v>
      </c>
      <c r="D5462" s="833" t="s">
        <v>6908</v>
      </c>
      <c r="E5462" s="834" t="s">
        <v>3087</v>
      </c>
      <c r="F5462" s="832" t="s">
        <v>2984</v>
      </c>
      <c r="G5462" s="832" t="s">
        <v>3985</v>
      </c>
      <c r="H5462" s="832" t="s">
        <v>689</v>
      </c>
      <c r="I5462" s="832" t="s">
        <v>6483</v>
      </c>
      <c r="J5462" s="832" t="s">
        <v>2580</v>
      </c>
      <c r="K5462" s="832" t="s">
        <v>6484</v>
      </c>
      <c r="L5462" s="835">
        <v>0</v>
      </c>
      <c r="M5462" s="835">
        <v>0</v>
      </c>
      <c r="N5462" s="832">
        <v>1</v>
      </c>
      <c r="O5462" s="836">
        <v>1</v>
      </c>
      <c r="P5462" s="835"/>
      <c r="Q5462" s="837"/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10</v>
      </c>
      <c r="B5463" s="832" t="s">
        <v>2982</v>
      </c>
      <c r="C5463" s="832" t="s">
        <v>3013</v>
      </c>
      <c r="D5463" s="833" t="s">
        <v>6908</v>
      </c>
      <c r="E5463" s="834" t="s">
        <v>3087</v>
      </c>
      <c r="F5463" s="832" t="s">
        <v>2984</v>
      </c>
      <c r="G5463" s="832" t="s">
        <v>3985</v>
      </c>
      <c r="H5463" s="832" t="s">
        <v>689</v>
      </c>
      <c r="I5463" s="832" t="s">
        <v>4509</v>
      </c>
      <c r="J5463" s="832" t="s">
        <v>2680</v>
      </c>
      <c r="K5463" s="832" t="s">
        <v>4510</v>
      </c>
      <c r="L5463" s="835">
        <v>98.78</v>
      </c>
      <c r="M5463" s="835">
        <v>395.12</v>
      </c>
      <c r="N5463" s="832">
        <v>4</v>
      </c>
      <c r="O5463" s="836">
        <v>3.5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10</v>
      </c>
      <c r="B5464" s="832" t="s">
        <v>2982</v>
      </c>
      <c r="C5464" s="832" t="s">
        <v>3013</v>
      </c>
      <c r="D5464" s="833" t="s">
        <v>6908</v>
      </c>
      <c r="E5464" s="834" t="s">
        <v>3087</v>
      </c>
      <c r="F5464" s="832" t="s">
        <v>2984</v>
      </c>
      <c r="G5464" s="832" t="s">
        <v>3985</v>
      </c>
      <c r="H5464" s="832" t="s">
        <v>689</v>
      </c>
      <c r="I5464" s="832" t="s">
        <v>4509</v>
      </c>
      <c r="J5464" s="832" t="s">
        <v>2680</v>
      </c>
      <c r="K5464" s="832" t="s">
        <v>4510</v>
      </c>
      <c r="L5464" s="835">
        <v>105.23</v>
      </c>
      <c r="M5464" s="835">
        <v>315.69</v>
      </c>
      <c r="N5464" s="832">
        <v>3</v>
      </c>
      <c r="O5464" s="836">
        <v>1.5</v>
      </c>
      <c r="P5464" s="835">
        <v>210.46</v>
      </c>
      <c r="Q5464" s="837">
        <v>0.66666666666666674</v>
      </c>
      <c r="R5464" s="832">
        <v>2</v>
      </c>
      <c r="S5464" s="837">
        <v>0.66666666666666663</v>
      </c>
      <c r="T5464" s="836">
        <v>1</v>
      </c>
      <c r="U5464" s="838">
        <v>0.66666666666666663</v>
      </c>
    </row>
    <row r="5465" spans="1:21" ht="14.4" customHeight="1" x14ac:dyDescent="0.3">
      <c r="A5465" s="831">
        <v>10</v>
      </c>
      <c r="B5465" s="832" t="s">
        <v>2982</v>
      </c>
      <c r="C5465" s="832" t="s">
        <v>3013</v>
      </c>
      <c r="D5465" s="833" t="s">
        <v>6908</v>
      </c>
      <c r="E5465" s="834" t="s">
        <v>3087</v>
      </c>
      <c r="F5465" s="832" t="s">
        <v>2984</v>
      </c>
      <c r="G5465" s="832" t="s">
        <v>3985</v>
      </c>
      <c r="H5465" s="832" t="s">
        <v>689</v>
      </c>
      <c r="I5465" s="832" t="s">
        <v>4424</v>
      </c>
      <c r="J5465" s="832" t="s">
        <v>2680</v>
      </c>
      <c r="K5465" s="832" t="s">
        <v>4425</v>
      </c>
      <c r="L5465" s="835">
        <v>79.03</v>
      </c>
      <c r="M5465" s="835">
        <v>79.03</v>
      </c>
      <c r="N5465" s="832">
        <v>1</v>
      </c>
      <c r="O5465" s="836">
        <v>1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10</v>
      </c>
      <c r="B5466" s="832" t="s">
        <v>2982</v>
      </c>
      <c r="C5466" s="832" t="s">
        <v>3013</v>
      </c>
      <c r="D5466" s="833" t="s">
        <v>6908</v>
      </c>
      <c r="E5466" s="834" t="s">
        <v>3087</v>
      </c>
      <c r="F5466" s="832" t="s">
        <v>2984</v>
      </c>
      <c r="G5466" s="832" t="s">
        <v>3985</v>
      </c>
      <c r="H5466" s="832" t="s">
        <v>689</v>
      </c>
      <c r="I5466" s="832" t="s">
        <v>4513</v>
      </c>
      <c r="J5466" s="832" t="s">
        <v>2580</v>
      </c>
      <c r="K5466" s="832" t="s">
        <v>4514</v>
      </c>
      <c r="L5466" s="835">
        <v>63.14</v>
      </c>
      <c r="M5466" s="835">
        <v>252.56</v>
      </c>
      <c r="N5466" s="832">
        <v>4</v>
      </c>
      <c r="O5466" s="836">
        <v>4</v>
      </c>
      <c r="P5466" s="835">
        <v>63.14</v>
      </c>
      <c r="Q5466" s="837">
        <v>0.25</v>
      </c>
      <c r="R5466" s="832">
        <v>1</v>
      </c>
      <c r="S5466" s="837">
        <v>0.25</v>
      </c>
      <c r="T5466" s="836">
        <v>1</v>
      </c>
      <c r="U5466" s="838">
        <v>0.25</v>
      </c>
    </row>
    <row r="5467" spans="1:21" ht="14.4" customHeight="1" x14ac:dyDescent="0.3">
      <c r="A5467" s="831">
        <v>10</v>
      </c>
      <c r="B5467" s="832" t="s">
        <v>2982</v>
      </c>
      <c r="C5467" s="832" t="s">
        <v>3013</v>
      </c>
      <c r="D5467" s="833" t="s">
        <v>6908</v>
      </c>
      <c r="E5467" s="834" t="s">
        <v>3087</v>
      </c>
      <c r="F5467" s="832" t="s">
        <v>2984</v>
      </c>
      <c r="G5467" s="832" t="s">
        <v>3985</v>
      </c>
      <c r="H5467" s="832" t="s">
        <v>689</v>
      </c>
      <c r="I5467" s="832" t="s">
        <v>4513</v>
      </c>
      <c r="J5467" s="832" t="s">
        <v>2580</v>
      </c>
      <c r="K5467" s="832" t="s">
        <v>4514</v>
      </c>
      <c r="L5467" s="835">
        <v>59.27</v>
      </c>
      <c r="M5467" s="835">
        <v>59.27</v>
      </c>
      <c r="N5467" s="832">
        <v>1</v>
      </c>
      <c r="O5467" s="836">
        <v>1</v>
      </c>
      <c r="P5467" s="835">
        <v>59.27</v>
      </c>
      <c r="Q5467" s="837">
        <v>1</v>
      </c>
      <c r="R5467" s="832">
        <v>1</v>
      </c>
      <c r="S5467" s="837">
        <v>1</v>
      </c>
      <c r="T5467" s="836">
        <v>1</v>
      </c>
      <c r="U5467" s="838">
        <v>1</v>
      </c>
    </row>
    <row r="5468" spans="1:21" ht="14.4" customHeight="1" x14ac:dyDescent="0.3">
      <c r="A5468" s="831">
        <v>10</v>
      </c>
      <c r="B5468" s="832" t="s">
        <v>2982</v>
      </c>
      <c r="C5468" s="832" t="s">
        <v>3013</v>
      </c>
      <c r="D5468" s="833" t="s">
        <v>6908</v>
      </c>
      <c r="E5468" s="834" t="s">
        <v>3087</v>
      </c>
      <c r="F5468" s="832" t="s">
        <v>2984</v>
      </c>
      <c r="G5468" s="832" t="s">
        <v>3985</v>
      </c>
      <c r="H5468" s="832" t="s">
        <v>630</v>
      </c>
      <c r="I5468" s="832" t="s">
        <v>6427</v>
      </c>
      <c r="J5468" s="832" t="s">
        <v>2580</v>
      </c>
      <c r="K5468" s="832" t="s">
        <v>4510</v>
      </c>
      <c r="L5468" s="835">
        <v>98.78</v>
      </c>
      <c r="M5468" s="835">
        <v>197.56</v>
      </c>
      <c r="N5468" s="832">
        <v>2</v>
      </c>
      <c r="O5468" s="836">
        <v>2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10</v>
      </c>
      <c r="B5469" s="832" t="s">
        <v>2982</v>
      </c>
      <c r="C5469" s="832" t="s">
        <v>3013</v>
      </c>
      <c r="D5469" s="833" t="s">
        <v>6908</v>
      </c>
      <c r="E5469" s="834" t="s">
        <v>3087</v>
      </c>
      <c r="F5469" s="832" t="s">
        <v>2984</v>
      </c>
      <c r="G5469" s="832" t="s">
        <v>3985</v>
      </c>
      <c r="H5469" s="832" t="s">
        <v>630</v>
      </c>
      <c r="I5469" s="832" t="s">
        <v>6427</v>
      </c>
      <c r="J5469" s="832" t="s">
        <v>2580</v>
      </c>
      <c r="K5469" s="832" t="s">
        <v>4510</v>
      </c>
      <c r="L5469" s="835">
        <v>105.23</v>
      </c>
      <c r="M5469" s="835">
        <v>105.23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10</v>
      </c>
      <c r="B5470" s="832" t="s">
        <v>2982</v>
      </c>
      <c r="C5470" s="832" t="s">
        <v>3013</v>
      </c>
      <c r="D5470" s="833" t="s">
        <v>6908</v>
      </c>
      <c r="E5470" s="834" t="s">
        <v>3087</v>
      </c>
      <c r="F5470" s="832" t="s">
        <v>2984</v>
      </c>
      <c r="G5470" s="832" t="s">
        <v>3985</v>
      </c>
      <c r="H5470" s="832" t="s">
        <v>689</v>
      </c>
      <c r="I5470" s="832" t="s">
        <v>2579</v>
      </c>
      <c r="J5470" s="832" t="s">
        <v>2580</v>
      </c>
      <c r="K5470" s="832" t="s">
        <v>2581</v>
      </c>
      <c r="L5470" s="835">
        <v>46.07</v>
      </c>
      <c r="M5470" s="835">
        <v>1013.5400000000002</v>
      </c>
      <c r="N5470" s="832">
        <v>22</v>
      </c>
      <c r="O5470" s="836">
        <v>19</v>
      </c>
      <c r="P5470" s="835">
        <v>368.56</v>
      </c>
      <c r="Q5470" s="837">
        <v>0.36363636363636359</v>
      </c>
      <c r="R5470" s="832">
        <v>8</v>
      </c>
      <c r="S5470" s="837">
        <v>0.36363636363636365</v>
      </c>
      <c r="T5470" s="836">
        <v>5.5</v>
      </c>
      <c r="U5470" s="838">
        <v>0.28947368421052633</v>
      </c>
    </row>
    <row r="5471" spans="1:21" ht="14.4" customHeight="1" x14ac:dyDescent="0.3">
      <c r="A5471" s="831">
        <v>10</v>
      </c>
      <c r="B5471" s="832" t="s">
        <v>2982</v>
      </c>
      <c r="C5471" s="832" t="s">
        <v>3013</v>
      </c>
      <c r="D5471" s="833" t="s">
        <v>6908</v>
      </c>
      <c r="E5471" s="834" t="s">
        <v>3087</v>
      </c>
      <c r="F5471" s="832" t="s">
        <v>2984</v>
      </c>
      <c r="G5471" s="832" t="s">
        <v>3985</v>
      </c>
      <c r="H5471" s="832" t="s">
        <v>689</v>
      </c>
      <c r="I5471" s="832" t="s">
        <v>2579</v>
      </c>
      <c r="J5471" s="832" t="s">
        <v>2580</v>
      </c>
      <c r="K5471" s="832" t="s">
        <v>2581</v>
      </c>
      <c r="L5471" s="835">
        <v>49.08</v>
      </c>
      <c r="M5471" s="835">
        <v>1128.8399999999999</v>
      </c>
      <c r="N5471" s="832">
        <v>23</v>
      </c>
      <c r="O5471" s="836">
        <v>19.5</v>
      </c>
      <c r="P5471" s="835">
        <v>441.71999999999991</v>
      </c>
      <c r="Q5471" s="837">
        <v>0.39130434782608692</v>
      </c>
      <c r="R5471" s="832">
        <v>9</v>
      </c>
      <c r="S5471" s="837">
        <v>0.39130434782608697</v>
      </c>
      <c r="T5471" s="836">
        <v>7</v>
      </c>
      <c r="U5471" s="838">
        <v>0.35897435897435898</v>
      </c>
    </row>
    <row r="5472" spans="1:21" ht="14.4" customHeight="1" x14ac:dyDescent="0.3">
      <c r="A5472" s="831">
        <v>10</v>
      </c>
      <c r="B5472" s="832" t="s">
        <v>2982</v>
      </c>
      <c r="C5472" s="832" t="s">
        <v>3013</v>
      </c>
      <c r="D5472" s="833" t="s">
        <v>6908</v>
      </c>
      <c r="E5472" s="834" t="s">
        <v>3087</v>
      </c>
      <c r="F5472" s="832" t="s">
        <v>2984</v>
      </c>
      <c r="G5472" s="832" t="s">
        <v>3985</v>
      </c>
      <c r="H5472" s="832" t="s">
        <v>630</v>
      </c>
      <c r="I5472" s="832" t="s">
        <v>4325</v>
      </c>
      <c r="J5472" s="832" t="s">
        <v>2580</v>
      </c>
      <c r="K5472" s="832" t="s">
        <v>4326</v>
      </c>
      <c r="L5472" s="835">
        <v>79.03</v>
      </c>
      <c r="M5472" s="835">
        <v>395.15</v>
      </c>
      <c r="N5472" s="832">
        <v>5</v>
      </c>
      <c r="O5472" s="836">
        <v>5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10</v>
      </c>
      <c r="B5473" s="832" t="s">
        <v>2982</v>
      </c>
      <c r="C5473" s="832" t="s">
        <v>3013</v>
      </c>
      <c r="D5473" s="833" t="s">
        <v>6908</v>
      </c>
      <c r="E5473" s="834" t="s">
        <v>3087</v>
      </c>
      <c r="F5473" s="832" t="s">
        <v>2984</v>
      </c>
      <c r="G5473" s="832" t="s">
        <v>3985</v>
      </c>
      <c r="H5473" s="832" t="s">
        <v>630</v>
      </c>
      <c r="I5473" s="832" t="s">
        <v>4325</v>
      </c>
      <c r="J5473" s="832" t="s">
        <v>2580</v>
      </c>
      <c r="K5473" s="832" t="s">
        <v>4326</v>
      </c>
      <c r="L5473" s="835">
        <v>84.18</v>
      </c>
      <c r="M5473" s="835">
        <v>336.72</v>
      </c>
      <c r="N5473" s="832">
        <v>4</v>
      </c>
      <c r="O5473" s="836">
        <v>4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10</v>
      </c>
      <c r="B5474" s="832" t="s">
        <v>2982</v>
      </c>
      <c r="C5474" s="832" t="s">
        <v>3013</v>
      </c>
      <c r="D5474" s="833" t="s">
        <v>6908</v>
      </c>
      <c r="E5474" s="834" t="s">
        <v>3087</v>
      </c>
      <c r="F5474" s="832" t="s">
        <v>2984</v>
      </c>
      <c r="G5474" s="832" t="s">
        <v>3985</v>
      </c>
      <c r="H5474" s="832" t="s">
        <v>689</v>
      </c>
      <c r="I5474" s="832" t="s">
        <v>2679</v>
      </c>
      <c r="J5474" s="832" t="s">
        <v>2680</v>
      </c>
      <c r="K5474" s="832" t="s">
        <v>2581</v>
      </c>
      <c r="L5474" s="835">
        <v>49.08</v>
      </c>
      <c r="M5474" s="835">
        <v>147.24</v>
      </c>
      <c r="N5474" s="832">
        <v>3</v>
      </c>
      <c r="O5474" s="836">
        <v>3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10</v>
      </c>
      <c r="B5475" s="832" t="s">
        <v>2982</v>
      </c>
      <c r="C5475" s="832" t="s">
        <v>3013</v>
      </c>
      <c r="D5475" s="833" t="s">
        <v>6908</v>
      </c>
      <c r="E5475" s="834" t="s">
        <v>3087</v>
      </c>
      <c r="F5475" s="832" t="s">
        <v>2984</v>
      </c>
      <c r="G5475" s="832" t="s">
        <v>3349</v>
      </c>
      <c r="H5475" s="832" t="s">
        <v>630</v>
      </c>
      <c r="I5475" s="832" t="s">
        <v>3906</v>
      </c>
      <c r="J5475" s="832" t="s">
        <v>790</v>
      </c>
      <c r="K5475" s="832" t="s">
        <v>791</v>
      </c>
      <c r="L5475" s="835">
        <v>0</v>
      </c>
      <c r="M5475" s="835">
        <v>0</v>
      </c>
      <c r="N5475" s="832">
        <v>1</v>
      </c>
      <c r="O5475" s="836">
        <v>1</v>
      </c>
      <c r="P5475" s="835"/>
      <c r="Q5475" s="837"/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10</v>
      </c>
      <c r="B5476" s="832" t="s">
        <v>2982</v>
      </c>
      <c r="C5476" s="832" t="s">
        <v>3013</v>
      </c>
      <c r="D5476" s="833" t="s">
        <v>6908</v>
      </c>
      <c r="E5476" s="834" t="s">
        <v>3087</v>
      </c>
      <c r="F5476" s="832" t="s">
        <v>2984</v>
      </c>
      <c r="G5476" s="832" t="s">
        <v>4471</v>
      </c>
      <c r="H5476" s="832" t="s">
        <v>630</v>
      </c>
      <c r="I5476" s="832" t="s">
        <v>6485</v>
      </c>
      <c r="J5476" s="832" t="s">
        <v>6486</v>
      </c>
      <c r="K5476" s="832" t="s">
        <v>6487</v>
      </c>
      <c r="L5476" s="835">
        <v>229.93</v>
      </c>
      <c r="M5476" s="835">
        <v>229.93</v>
      </c>
      <c r="N5476" s="832">
        <v>1</v>
      </c>
      <c r="O5476" s="836">
        <v>1</v>
      </c>
      <c r="P5476" s="835">
        <v>229.93</v>
      </c>
      <c r="Q5476" s="837">
        <v>1</v>
      </c>
      <c r="R5476" s="832">
        <v>1</v>
      </c>
      <c r="S5476" s="837">
        <v>1</v>
      </c>
      <c r="T5476" s="836">
        <v>1</v>
      </c>
      <c r="U5476" s="838">
        <v>1</v>
      </c>
    </row>
    <row r="5477" spans="1:21" ht="14.4" customHeight="1" x14ac:dyDescent="0.3">
      <c r="A5477" s="831">
        <v>10</v>
      </c>
      <c r="B5477" s="832" t="s">
        <v>2982</v>
      </c>
      <c r="C5477" s="832" t="s">
        <v>3013</v>
      </c>
      <c r="D5477" s="833" t="s">
        <v>6908</v>
      </c>
      <c r="E5477" s="834" t="s">
        <v>3087</v>
      </c>
      <c r="F5477" s="832" t="s">
        <v>2984</v>
      </c>
      <c r="G5477" s="832" t="s">
        <v>3760</v>
      </c>
      <c r="H5477" s="832" t="s">
        <v>630</v>
      </c>
      <c r="I5477" s="832" t="s">
        <v>3862</v>
      </c>
      <c r="J5477" s="832" t="s">
        <v>1513</v>
      </c>
      <c r="K5477" s="832" t="s">
        <v>3643</v>
      </c>
      <c r="L5477" s="835">
        <v>729.38</v>
      </c>
      <c r="M5477" s="835">
        <v>5105.66</v>
      </c>
      <c r="N5477" s="832">
        <v>7</v>
      </c>
      <c r="O5477" s="836">
        <v>1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10</v>
      </c>
      <c r="B5478" s="832" t="s">
        <v>2982</v>
      </c>
      <c r="C5478" s="832" t="s">
        <v>3013</v>
      </c>
      <c r="D5478" s="833" t="s">
        <v>6908</v>
      </c>
      <c r="E5478" s="834" t="s">
        <v>3087</v>
      </c>
      <c r="F5478" s="832" t="s">
        <v>2984</v>
      </c>
      <c r="G5478" s="832" t="s">
        <v>3760</v>
      </c>
      <c r="H5478" s="832" t="s">
        <v>630</v>
      </c>
      <c r="I5478" s="832" t="s">
        <v>4994</v>
      </c>
      <c r="J5478" s="832" t="s">
        <v>1513</v>
      </c>
      <c r="K5478" s="832" t="s">
        <v>4995</v>
      </c>
      <c r="L5478" s="835">
        <v>544.47</v>
      </c>
      <c r="M5478" s="835">
        <v>544.47</v>
      </c>
      <c r="N5478" s="832">
        <v>1</v>
      </c>
      <c r="O5478" s="836">
        <v>0.5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10</v>
      </c>
      <c r="B5479" s="832" t="s">
        <v>2982</v>
      </c>
      <c r="C5479" s="832" t="s">
        <v>3013</v>
      </c>
      <c r="D5479" s="833" t="s">
        <v>6908</v>
      </c>
      <c r="E5479" s="834" t="s">
        <v>3087</v>
      </c>
      <c r="F5479" s="832" t="s">
        <v>2984</v>
      </c>
      <c r="G5479" s="832" t="s">
        <v>4361</v>
      </c>
      <c r="H5479" s="832" t="s">
        <v>630</v>
      </c>
      <c r="I5479" s="832" t="s">
        <v>6488</v>
      </c>
      <c r="J5479" s="832" t="s">
        <v>6489</v>
      </c>
      <c r="K5479" s="832" t="s">
        <v>4364</v>
      </c>
      <c r="L5479" s="835">
        <v>46.03</v>
      </c>
      <c r="M5479" s="835">
        <v>46.03</v>
      </c>
      <c r="N5479" s="832">
        <v>1</v>
      </c>
      <c r="O5479" s="836">
        <v>0.5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10</v>
      </c>
      <c r="B5480" s="832" t="s">
        <v>2982</v>
      </c>
      <c r="C5480" s="832" t="s">
        <v>3013</v>
      </c>
      <c r="D5480" s="833" t="s">
        <v>6908</v>
      </c>
      <c r="E5480" s="834" t="s">
        <v>3087</v>
      </c>
      <c r="F5480" s="832" t="s">
        <v>2984</v>
      </c>
      <c r="G5480" s="832" t="s">
        <v>4199</v>
      </c>
      <c r="H5480" s="832" t="s">
        <v>630</v>
      </c>
      <c r="I5480" s="832" t="s">
        <v>4200</v>
      </c>
      <c r="J5480" s="832" t="s">
        <v>4201</v>
      </c>
      <c r="K5480" s="832" t="s">
        <v>4202</v>
      </c>
      <c r="L5480" s="835">
        <v>80.53</v>
      </c>
      <c r="M5480" s="835">
        <v>241.59</v>
      </c>
      <c r="N5480" s="832">
        <v>3</v>
      </c>
      <c r="O5480" s="836">
        <v>0.5</v>
      </c>
      <c r="P5480" s="835"/>
      <c r="Q5480" s="837">
        <v>0</v>
      </c>
      <c r="R5480" s="832"/>
      <c r="S5480" s="837">
        <v>0</v>
      </c>
      <c r="T5480" s="836"/>
      <c r="U5480" s="838">
        <v>0</v>
      </c>
    </row>
    <row r="5481" spans="1:21" ht="14.4" customHeight="1" x14ac:dyDescent="0.3">
      <c r="A5481" s="831">
        <v>10</v>
      </c>
      <c r="B5481" s="832" t="s">
        <v>2982</v>
      </c>
      <c r="C5481" s="832" t="s">
        <v>3013</v>
      </c>
      <c r="D5481" s="833" t="s">
        <v>6908</v>
      </c>
      <c r="E5481" s="834" t="s">
        <v>3087</v>
      </c>
      <c r="F5481" s="832" t="s">
        <v>2984</v>
      </c>
      <c r="G5481" s="832" t="s">
        <v>4199</v>
      </c>
      <c r="H5481" s="832" t="s">
        <v>630</v>
      </c>
      <c r="I5481" s="832" t="s">
        <v>6490</v>
      </c>
      <c r="J5481" s="832" t="s">
        <v>4201</v>
      </c>
      <c r="K5481" s="832" t="s">
        <v>6491</v>
      </c>
      <c r="L5481" s="835">
        <v>161.06</v>
      </c>
      <c r="M5481" s="835">
        <v>322.12</v>
      </c>
      <c r="N5481" s="832">
        <v>2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10</v>
      </c>
      <c r="B5482" s="832" t="s">
        <v>2982</v>
      </c>
      <c r="C5482" s="832" t="s">
        <v>3013</v>
      </c>
      <c r="D5482" s="833" t="s">
        <v>6908</v>
      </c>
      <c r="E5482" s="834" t="s">
        <v>3087</v>
      </c>
      <c r="F5482" s="832" t="s">
        <v>2984</v>
      </c>
      <c r="G5482" s="832" t="s">
        <v>3155</v>
      </c>
      <c r="H5482" s="832" t="s">
        <v>689</v>
      </c>
      <c r="I5482" s="832" t="s">
        <v>2710</v>
      </c>
      <c r="J5482" s="832" t="s">
        <v>2711</v>
      </c>
      <c r="K5482" s="832" t="s">
        <v>2712</v>
      </c>
      <c r="L5482" s="835">
        <v>141.25</v>
      </c>
      <c r="M5482" s="835">
        <v>141.25</v>
      </c>
      <c r="N5482" s="832">
        <v>1</v>
      </c>
      <c r="O5482" s="836">
        <v>1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10</v>
      </c>
      <c r="B5483" s="832" t="s">
        <v>2982</v>
      </c>
      <c r="C5483" s="832" t="s">
        <v>3013</v>
      </c>
      <c r="D5483" s="833" t="s">
        <v>6908</v>
      </c>
      <c r="E5483" s="834" t="s">
        <v>3087</v>
      </c>
      <c r="F5483" s="832" t="s">
        <v>2984</v>
      </c>
      <c r="G5483" s="832" t="s">
        <v>3160</v>
      </c>
      <c r="H5483" s="832" t="s">
        <v>689</v>
      </c>
      <c r="I5483" s="832" t="s">
        <v>2617</v>
      </c>
      <c r="J5483" s="832" t="s">
        <v>1110</v>
      </c>
      <c r="K5483" s="832" t="s">
        <v>1620</v>
      </c>
      <c r="L5483" s="835">
        <v>48.42</v>
      </c>
      <c r="M5483" s="835">
        <v>48.42</v>
      </c>
      <c r="N5483" s="832">
        <v>1</v>
      </c>
      <c r="O5483" s="836">
        <v>0.5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10</v>
      </c>
      <c r="B5484" s="832" t="s">
        <v>2982</v>
      </c>
      <c r="C5484" s="832" t="s">
        <v>3013</v>
      </c>
      <c r="D5484" s="833" t="s">
        <v>6908</v>
      </c>
      <c r="E5484" s="834" t="s">
        <v>3087</v>
      </c>
      <c r="F5484" s="832" t="s">
        <v>2984</v>
      </c>
      <c r="G5484" s="832" t="s">
        <v>3658</v>
      </c>
      <c r="H5484" s="832" t="s">
        <v>630</v>
      </c>
      <c r="I5484" s="832" t="s">
        <v>3659</v>
      </c>
      <c r="J5484" s="832" t="s">
        <v>3660</v>
      </c>
      <c r="K5484" s="832" t="s">
        <v>3661</v>
      </c>
      <c r="L5484" s="835">
        <v>195.19</v>
      </c>
      <c r="M5484" s="835">
        <v>390.38</v>
      </c>
      <c r="N5484" s="832">
        <v>2</v>
      </c>
      <c r="O5484" s="836">
        <v>1.5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10</v>
      </c>
      <c r="B5485" s="832" t="s">
        <v>2982</v>
      </c>
      <c r="C5485" s="832" t="s">
        <v>3013</v>
      </c>
      <c r="D5485" s="833" t="s">
        <v>6908</v>
      </c>
      <c r="E5485" s="834" t="s">
        <v>3087</v>
      </c>
      <c r="F5485" s="832" t="s">
        <v>2984</v>
      </c>
      <c r="G5485" s="832" t="s">
        <v>3161</v>
      </c>
      <c r="H5485" s="832" t="s">
        <v>630</v>
      </c>
      <c r="I5485" s="832" t="s">
        <v>3367</v>
      </c>
      <c r="J5485" s="832" t="s">
        <v>1177</v>
      </c>
      <c r="K5485" s="832" t="s">
        <v>3163</v>
      </c>
      <c r="L5485" s="835">
        <v>185.26</v>
      </c>
      <c r="M5485" s="835">
        <v>555.78</v>
      </c>
      <c r="N5485" s="832">
        <v>3</v>
      </c>
      <c r="O5485" s="836">
        <v>1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10</v>
      </c>
      <c r="B5486" s="832" t="s">
        <v>2982</v>
      </c>
      <c r="C5486" s="832" t="s">
        <v>3013</v>
      </c>
      <c r="D5486" s="833" t="s">
        <v>6908</v>
      </c>
      <c r="E5486" s="834" t="s">
        <v>3087</v>
      </c>
      <c r="F5486" s="832" t="s">
        <v>2984</v>
      </c>
      <c r="G5486" s="832" t="s">
        <v>3161</v>
      </c>
      <c r="H5486" s="832" t="s">
        <v>630</v>
      </c>
      <c r="I5486" s="832" t="s">
        <v>3367</v>
      </c>
      <c r="J5486" s="832" t="s">
        <v>1177</v>
      </c>
      <c r="K5486" s="832" t="s">
        <v>3163</v>
      </c>
      <c r="L5486" s="835">
        <v>103.67</v>
      </c>
      <c r="M5486" s="835">
        <v>725.69</v>
      </c>
      <c r="N5486" s="832">
        <v>7</v>
      </c>
      <c r="O5486" s="836">
        <v>2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10</v>
      </c>
      <c r="B5487" s="832" t="s">
        <v>2982</v>
      </c>
      <c r="C5487" s="832" t="s">
        <v>3013</v>
      </c>
      <c r="D5487" s="833" t="s">
        <v>6908</v>
      </c>
      <c r="E5487" s="834" t="s">
        <v>3087</v>
      </c>
      <c r="F5487" s="832" t="s">
        <v>2984</v>
      </c>
      <c r="G5487" s="832" t="s">
        <v>3161</v>
      </c>
      <c r="H5487" s="832" t="s">
        <v>630</v>
      </c>
      <c r="I5487" s="832" t="s">
        <v>3368</v>
      </c>
      <c r="J5487" s="832" t="s">
        <v>1177</v>
      </c>
      <c r="K5487" s="832" t="s">
        <v>3163</v>
      </c>
      <c r="L5487" s="835">
        <v>103.67</v>
      </c>
      <c r="M5487" s="835">
        <v>207.34</v>
      </c>
      <c r="N5487" s="832">
        <v>2</v>
      </c>
      <c r="O5487" s="836">
        <v>1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10</v>
      </c>
      <c r="B5488" s="832" t="s">
        <v>2982</v>
      </c>
      <c r="C5488" s="832" t="s">
        <v>3013</v>
      </c>
      <c r="D5488" s="833" t="s">
        <v>6908</v>
      </c>
      <c r="E5488" s="834" t="s">
        <v>3087</v>
      </c>
      <c r="F5488" s="832" t="s">
        <v>2984</v>
      </c>
      <c r="G5488" s="832" t="s">
        <v>3182</v>
      </c>
      <c r="H5488" s="832" t="s">
        <v>630</v>
      </c>
      <c r="I5488" s="832" t="s">
        <v>3844</v>
      </c>
      <c r="J5488" s="832" t="s">
        <v>706</v>
      </c>
      <c r="K5488" s="832" t="s">
        <v>3845</v>
      </c>
      <c r="L5488" s="835">
        <v>33.71</v>
      </c>
      <c r="M5488" s="835">
        <v>33.71</v>
      </c>
      <c r="N5488" s="832">
        <v>1</v>
      </c>
      <c r="O5488" s="836">
        <v>1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10</v>
      </c>
      <c r="B5489" s="832" t="s">
        <v>2982</v>
      </c>
      <c r="C5489" s="832" t="s">
        <v>3013</v>
      </c>
      <c r="D5489" s="833" t="s">
        <v>6908</v>
      </c>
      <c r="E5489" s="834" t="s">
        <v>3087</v>
      </c>
      <c r="F5489" s="832" t="s">
        <v>2984</v>
      </c>
      <c r="G5489" s="832" t="s">
        <v>4757</v>
      </c>
      <c r="H5489" s="832" t="s">
        <v>689</v>
      </c>
      <c r="I5489" s="832" t="s">
        <v>6429</v>
      </c>
      <c r="J5489" s="832" t="s">
        <v>6430</v>
      </c>
      <c r="K5489" s="832" t="s">
        <v>6431</v>
      </c>
      <c r="L5489" s="835">
        <v>7352.33</v>
      </c>
      <c r="M5489" s="835">
        <v>5455428.8600000003</v>
      </c>
      <c r="N5489" s="832">
        <v>742</v>
      </c>
      <c r="O5489" s="836">
        <v>82</v>
      </c>
      <c r="P5489" s="835">
        <v>4683434.21</v>
      </c>
      <c r="Q5489" s="837">
        <v>0.85849056603773577</v>
      </c>
      <c r="R5489" s="832">
        <v>637</v>
      </c>
      <c r="S5489" s="837">
        <v>0.85849056603773588</v>
      </c>
      <c r="T5489" s="836">
        <v>71</v>
      </c>
      <c r="U5489" s="838">
        <v>0.86585365853658536</v>
      </c>
    </row>
    <row r="5490" spans="1:21" ht="14.4" customHeight="1" x14ac:dyDescent="0.3">
      <c r="A5490" s="831">
        <v>10</v>
      </c>
      <c r="B5490" s="832" t="s">
        <v>2982</v>
      </c>
      <c r="C5490" s="832" t="s">
        <v>3013</v>
      </c>
      <c r="D5490" s="833" t="s">
        <v>6908</v>
      </c>
      <c r="E5490" s="834" t="s">
        <v>3087</v>
      </c>
      <c r="F5490" s="832" t="s">
        <v>2984</v>
      </c>
      <c r="G5490" s="832" t="s">
        <v>4757</v>
      </c>
      <c r="H5490" s="832" t="s">
        <v>689</v>
      </c>
      <c r="I5490" s="832" t="s">
        <v>6492</v>
      </c>
      <c r="J5490" s="832" t="s">
        <v>6430</v>
      </c>
      <c r="K5490" s="832" t="s">
        <v>6493</v>
      </c>
      <c r="L5490" s="835">
        <v>4901.5600000000004</v>
      </c>
      <c r="M5490" s="835">
        <v>2774282.96</v>
      </c>
      <c r="N5490" s="832">
        <v>566</v>
      </c>
      <c r="O5490" s="836">
        <v>68</v>
      </c>
      <c r="P5490" s="835">
        <v>2774282.96</v>
      </c>
      <c r="Q5490" s="837">
        <v>1</v>
      </c>
      <c r="R5490" s="832">
        <v>566</v>
      </c>
      <c r="S5490" s="837">
        <v>1</v>
      </c>
      <c r="T5490" s="836">
        <v>68</v>
      </c>
      <c r="U5490" s="838">
        <v>1</v>
      </c>
    </row>
    <row r="5491" spans="1:21" ht="14.4" customHeight="1" x14ac:dyDescent="0.3">
      <c r="A5491" s="831">
        <v>10</v>
      </c>
      <c r="B5491" s="832" t="s">
        <v>2982</v>
      </c>
      <c r="C5491" s="832" t="s">
        <v>3013</v>
      </c>
      <c r="D5491" s="833" t="s">
        <v>6908</v>
      </c>
      <c r="E5491" s="834" t="s">
        <v>3087</v>
      </c>
      <c r="F5491" s="832" t="s">
        <v>2984</v>
      </c>
      <c r="G5491" s="832" t="s">
        <v>4757</v>
      </c>
      <c r="H5491" s="832" t="s">
        <v>689</v>
      </c>
      <c r="I5491" s="832" t="s">
        <v>6494</v>
      </c>
      <c r="J5491" s="832" t="s">
        <v>6430</v>
      </c>
      <c r="K5491" s="832" t="s">
        <v>6495</v>
      </c>
      <c r="L5491" s="835">
        <v>2450.7800000000002</v>
      </c>
      <c r="M5491" s="835">
        <v>306347.5</v>
      </c>
      <c r="N5491" s="832">
        <v>125</v>
      </c>
      <c r="O5491" s="836">
        <v>14</v>
      </c>
      <c r="P5491" s="835">
        <v>306347.5</v>
      </c>
      <c r="Q5491" s="837">
        <v>1</v>
      </c>
      <c r="R5491" s="832">
        <v>125</v>
      </c>
      <c r="S5491" s="837">
        <v>1</v>
      </c>
      <c r="T5491" s="836">
        <v>14</v>
      </c>
      <c r="U5491" s="838">
        <v>1</v>
      </c>
    </row>
    <row r="5492" spans="1:21" ht="14.4" customHeight="1" x14ac:dyDescent="0.3">
      <c r="A5492" s="831">
        <v>10</v>
      </c>
      <c r="B5492" s="832" t="s">
        <v>2982</v>
      </c>
      <c r="C5492" s="832" t="s">
        <v>3013</v>
      </c>
      <c r="D5492" s="833" t="s">
        <v>6908</v>
      </c>
      <c r="E5492" s="834" t="s">
        <v>3087</v>
      </c>
      <c r="F5492" s="832" t="s">
        <v>2984</v>
      </c>
      <c r="G5492" s="832" t="s">
        <v>4757</v>
      </c>
      <c r="H5492" s="832" t="s">
        <v>630</v>
      </c>
      <c r="I5492" s="832" t="s">
        <v>6496</v>
      </c>
      <c r="J5492" s="832" t="s">
        <v>6497</v>
      </c>
      <c r="K5492" s="832" t="s">
        <v>6498</v>
      </c>
      <c r="L5492" s="835">
        <v>5881.87</v>
      </c>
      <c r="M5492" s="835">
        <v>429376.51</v>
      </c>
      <c r="N5492" s="832">
        <v>73</v>
      </c>
      <c r="O5492" s="836">
        <v>8</v>
      </c>
      <c r="P5492" s="835">
        <v>429376.51</v>
      </c>
      <c r="Q5492" s="837">
        <v>1</v>
      </c>
      <c r="R5492" s="832">
        <v>73</v>
      </c>
      <c r="S5492" s="837">
        <v>1</v>
      </c>
      <c r="T5492" s="836">
        <v>8</v>
      </c>
      <c r="U5492" s="838">
        <v>1</v>
      </c>
    </row>
    <row r="5493" spans="1:21" ht="14.4" customHeight="1" x14ac:dyDescent="0.3">
      <c r="A5493" s="831">
        <v>10</v>
      </c>
      <c r="B5493" s="832" t="s">
        <v>2982</v>
      </c>
      <c r="C5493" s="832" t="s">
        <v>3013</v>
      </c>
      <c r="D5493" s="833" t="s">
        <v>6908</v>
      </c>
      <c r="E5493" s="834" t="s">
        <v>3087</v>
      </c>
      <c r="F5493" s="832" t="s">
        <v>2984</v>
      </c>
      <c r="G5493" s="832" t="s">
        <v>4757</v>
      </c>
      <c r="H5493" s="832" t="s">
        <v>630</v>
      </c>
      <c r="I5493" s="832" t="s">
        <v>6499</v>
      </c>
      <c r="J5493" s="832" t="s">
        <v>4759</v>
      </c>
      <c r="K5493" s="832" t="s">
        <v>6436</v>
      </c>
      <c r="L5493" s="835">
        <v>13070.82</v>
      </c>
      <c r="M5493" s="835">
        <v>52283.28</v>
      </c>
      <c r="N5493" s="832">
        <v>4</v>
      </c>
      <c r="O5493" s="836">
        <v>2</v>
      </c>
      <c r="P5493" s="835">
        <v>52283.28</v>
      </c>
      <c r="Q5493" s="837">
        <v>1</v>
      </c>
      <c r="R5493" s="832">
        <v>4</v>
      </c>
      <c r="S5493" s="837">
        <v>1</v>
      </c>
      <c r="T5493" s="836">
        <v>2</v>
      </c>
      <c r="U5493" s="838">
        <v>1</v>
      </c>
    </row>
    <row r="5494" spans="1:21" ht="14.4" customHeight="1" x14ac:dyDescent="0.3">
      <c r="A5494" s="831">
        <v>10</v>
      </c>
      <c r="B5494" s="832" t="s">
        <v>2982</v>
      </c>
      <c r="C5494" s="832" t="s">
        <v>3013</v>
      </c>
      <c r="D5494" s="833" t="s">
        <v>6908</v>
      </c>
      <c r="E5494" s="834" t="s">
        <v>3087</v>
      </c>
      <c r="F5494" s="832" t="s">
        <v>2984</v>
      </c>
      <c r="G5494" s="832" t="s">
        <v>4757</v>
      </c>
      <c r="H5494" s="832" t="s">
        <v>630</v>
      </c>
      <c r="I5494" s="832" t="s">
        <v>6499</v>
      </c>
      <c r="J5494" s="832" t="s">
        <v>4759</v>
      </c>
      <c r="K5494" s="832" t="s">
        <v>6436</v>
      </c>
      <c r="L5494" s="835">
        <v>15626.51</v>
      </c>
      <c r="M5494" s="835">
        <v>109385.57</v>
      </c>
      <c r="N5494" s="832">
        <v>7</v>
      </c>
      <c r="O5494" s="836">
        <v>3</v>
      </c>
      <c r="P5494" s="835">
        <v>109385.57</v>
      </c>
      <c r="Q5494" s="837">
        <v>1</v>
      </c>
      <c r="R5494" s="832">
        <v>7</v>
      </c>
      <c r="S5494" s="837">
        <v>1</v>
      </c>
      <c r="T5494" s="836">
        <v>3</v>
      </c>
      <c r="U5494" s="838">
        <v>1</v>
      </c>
    </row>
    <row r="5495" spans="1:21" ht="14.4" customHeight="1" x14ac:dyDescent="0.3">
      <c r="A5495" s="831">
        <v>10</v>
      </c>
      <c r="B5495" s="832" t="s">
        <v>2982</v>
      </c>
      <c r="C5495" s="832" t="s">
        <v>3013</v>
      </c>
      <c r="D5495" s="833" t="s">
        <v>6908</v>
      </c>
      <c r="E5495" s="834" t="s">
        <v>3087</v>
      </c>
      <c r="F5495" s="832" t="s">
        <v>2984</v>
      </c>
      <c r="G5495" s="832" t="s">
        <v>4757</v>
      </c>
      <c r="H5495" s="832" t="s">
        <v>630</v>
      </c>
      <c r="I5495" s="832" t="s">
        <v>6500</v>
      </c>
      <c r="J5495" s="832" t="s">
        <v>6501</v>
      </c>
      <c r="K5495" s="832" t="s">
        <v>6502</v>
      </c>
      <c r="L5495" s="835">
        <v>14704.67</v>
      </c>
      <c r="M5495" s="835">
        <v>1352829.6400000001</v>
      </c>
      <c r="N5495" s="832">
        <v>92</v>
      </c>
      <c r="O5495" s="836">
        <v>25</v>
      </c>
      <c r="P5495" s="835">
        <v>1352829.6400000001</v>
      </c>
      <c r="Q5495" s="837">
        <v>1</v>
      </c>
      <c r="R5495" s="832">
        <v>92</v>
      </c>
      <c r="S5495" s="837">
        <v>1</v>
      </c>
      <c r="T5495" s="836">
        <v>25</v>
      </c>
      <c r="U5495" s="838">
        <v>1</v>
      </c>
    </row>
    <row r="5496" spans="1:21" ht="14.4" customHeight="1" x14ac:dyDescent="0.3">
      <c r="A5496" s="831">
        <v>10</v>
      </c>
      <c r="B5496" s="832" t="s">
        <v>2982</v>
      </c>
      <c r="C5496" s="832" t="s">
        <v>3013</v>
      </c>
      <c r="D5496" s="833" t="s">
        <v>6908</v>
      </c>
      <c r="E5496" s="834" t="s">
        <v>3087</v>
      </c>
      <c r="F5496" s="832" t="s">
        <v>2984</v>
      </c>
      <c r="G5496" s="832" t="s">
        <v>4757</v>
      </c>
      <c r="H5496" s="832" t="s">
        <v>630</v>
      </c>
      <c r="I5496" s="832" t="s">
        <v>6432</v>
      </c>
      <c r="J5496" s="832" t="s">
        <v>6433</v>
      </c>
      <c r="K5496" s="832" t="s">
        <v>6434</v>
      </c>
      <c r="L5496" s="835">
        <v>5881.87</v>
      </c>
      <c r="M5496" s="835">
        <v>3258555.9800000004</v>
      </c>
      <c r="N5496" s="832">
        <v>554</v>
      </c>
      <c r="O5496" s="836">
        <v>49</v>
      </c>
      <c r="P5496" s="835">
        <v>2423330.4400000004</v>
      </c>
      <c r="Q5496" s="837">
        <v>0.7436823104693141</v>
      </c>
      <c r="R5496" s="832">
        <v>412</v>
      </c>
      <c r="S5496" s="837">
        <v>0.7436823104693141</v>
      </c>
      <c r="T5496" s="836">
        <v>36</v>
      </c>
      <c r="U5496" s="838">
        <v>0.73469387755102045</v>
      </c>
    </row>
    <row r="5497" spans="1:21" ht="14.4" customHeight="1" x14ac:dyDescent="0.3">
      <c r="A5497" s="831">
        <v>10</v>
      </c>
      <c r="B5497" s="832" t="s">
        <v>2982</v>
      </c>
      <c r="C5497" s="832" t="s">
        <v>3013</v>
      </c>
      <c r="D5497" s="833" t="s">
        <v>6908</v>
      </c>
      <c r="E5497" s="834" t="s">
        <v>3087</v>
      </c>
      <c r="F5497" s="832" t="s">
        <v>2984</v>
      </c>
      <c r="G5497" s="832" t="s">
        <v>4757</v>
      </c>
      <c r="H5497" s="832" t="s">
        <v>630</v>
      </c>
      <c r="I5497" s="832" t="s">
        <v>6435</v>
      </c>
      <c r="J5497" s="832" t="s">
        <v>4759</v>
      </c>
      <c r="K5497" s="832" t="s">
        <v>6436</v>
      </c>
      <c r="L5497" s="835">
        <v>13070.82</v>
      </c>
      <c r="M5497" s="835">
        <v>365982.96000000008</v>
      </c>
      <c r="N5497" s="832">
        <v>28</v>
      </c>
      <c r="O5497" s="836">
        <v>15</v>
      </c>
      <c r="P5497" s="835">
        <v>365982.96000000008</v>
      </c>
      <c r="Q5497" s="837">
        <v>1</v>
      </c>
      <c r="R5497" s="832">
        <v>28</v>
      </c>
      <c r="S5497" s="837">
        <v>1</v>
      </c>
      <c r="T5497" s="836">
        <v>15</v>
      </c>
      <c r="U5497" s="838">
        <v>1</v>
      </c>
    </row>
    <row r="5498" spans="1:21" ht="14.4" customHeight="1" x14ac:dyDescent="0.3">
      <c r="A5498" s="831">
        <v>10</v>
      </c>
      <c r="B5498" s="832" t="s">
        <v>2982</v>
      </c>
      <c r="C5498" s="832" t="s">
        <v>3013</v>
      </c>
      <c r="D5498" s="833" t="s">
        <v>6908</v>
      </c>
      <c r="E5498" s="834" t="s">
        <v>3087</v>
      </c>
      <c r="F5498" s="832" t="s">
        <v>2984</v>
      </c>
      <c r="G5498" s="832" t="s">
        <v>4757</v>
      </c>
      <c r="H5498" s="832" t="s">
        <v>630</v>
      </c>
      <c r="I5498" s="832" t="s">
        <v>6435</v>
      </c>
      <c r="J5498" s="832" t="s">
        <v>4759</v>
      </c>
      <c r="K5498" s="832" t="s">
        <v>6436</v>
      </c>
      <c r="L5498" s="835">
        <v>15626.51</v>
      </c>
      <c r="M5498" s="835">
        <v>343783.22</v>
      </c>
      <c r="N5498" s="832">
        <v>22</v>
      </c>
      <c r="O5498" s="836">
        <v>12</v>
      </c>
      <c r="P5498" s="835">
        <v>343783.22</v>
      </c>
      <c r="Q5498" s="837">
        <v>1</v>
      </c>
      <c r="R5498" s="832">
        <v>22</v>
      </c>
      <c r="S5498" s="837">
        <v>1</v>
      </c>
      <c r="T5498" s="836">
        <v>12</v>
      </c>
      <c r="U5498" s="838">
        <v>1</v>
      </c>
    </row>
    <row r="5499" spans="1:21" ht="14.4" customHeight="1" x14ac:dyDescent="0.3">
      <c r="A5499" s="831">
        <v>10</v>
      </c>
      <c r="B5499" s="832" t="s">
        <v>2982</v>
      </c>
      <c r="C5499" s="832" t="s">
        <v>3013</v>
      </c>
      <c r="D5499" s="833" t="s">
        <v>6908</v>
      </c>
      <c r="E5499" s="834" t="s">
        <v>3087</v>
      </c>
      <c r="F5499" s="832" t="s">
        <v>2984</v>
      </c>
      <c r="G5499" s="832" t="s">
        <v>4757</v>
      </c>
      <c r="H5499" s="832" t="s">
        <v>630</v>
      </c>
      <c r="I5499" s="832" t="s">
        <v>6503</v>
      </c>
      <c r="J5499" s="832" t="s">
        <v>4759</v>
      </c>
      <c r="K5499" s="832" t="s">
        <v>4760</v>
      </c>
      <c r="L5499" s="835">
        <v>29409.33</v>
      </c>
      <c r="M5499" s="835">
        <v>2117471.7599999993</v>
      </c>
      <c r="N5499" s="832">
        <v>72</v>
      </c>
      <c r="O5499" s="836">
        <v>33</v>
      </c>
      <c r="P5499" s="835">
        <v>2117471.7599999993</v>
      </c>
      <c r="Q5499" s="837">
        <v>1</v>
      </c>
      <c r="R5499" s="832">
        <v>72</v>
      </c>
      <c r="S5499" s="837">
        <v>1</v>
      </c>
      <c r="T5499" s="836">
        <v>33</v>
      </c>
      <c r="U5499" s="838">
        <v>1</v>
      </c>
    </row>
    <row r="5500" spans="1:21" ht="14.4" customHeight="1" x14ac:dyDescent="0.3">
      <c r="A5500" s="831">
        <v>10</v>
      </c>
      <c r="B5500" s="832" t="s">
        <v>2982</v>
      </c>
      <c r="C5500" s="832" t="s">
        <v>3013</v>
      </c>
      <c r="D5500" s="833" t="s">
        <v>6908</v>
      </c>
      <c r="E5500" s="834" t="s">
        <v>3087</v>
      </c>
      <c r="F5500" s="832" t="s">
        <v>2984</v>
      </c>
      <c r="G5500" s="832" t="s">
        <v>4757</v>
      </c>
      <c r="H5500" s="832" t="s">
        <v>630</v>
      </c>
      <c r="I5500" s="832" t="s">
        <v>6503</v>
      </c>
      <c r="J5500" s="832" t="s">
        <v>4759</v>
      </c>
      <c r="K5500" s="832" t="s">
        <v>4760</v>
      </c>
      <c r="L5500" s="835">
        <v>35159.65</v>
      </c>
      <c r="M5500" s="835">
        <v>1828301.8</v>
      </c>
      <c r="N5500" s="832">
        <v>52</v>
      </c>
      <c r="O5500" s="836">
        <v>23</v>
      </c>
      <c r="P5500" s="835">
        <v>1828301.8</v>
      </c>
      <c r="Q5500" s="837">
        <v>1</v>
      </c>
      <c r="R5500" s="832">
        <v>52</v>
      </c>
      <c r="S5500" s="837">
        <v>1</v>
      </c>
      <c r="T5500" s="836">
        <v>23</v>
      </c>
      <c r="U5500" s="838">
        <v>1</v>
      </c>
    </row>
    <row r="5501" spans="1:21" ht="14.4" customHeight="1" x14ac:dyDescent="0.3">
      <c r="A5501" s="831">
        <v>10</v>
      </c>
      <c r="B5501" s="832" t="s">
        <v>2982</v>
      </c>
      <c r="C5501" s="832" t="s">
        <v>3013</v>
      </c>
      <c r="D5501" s="833" t="s">
        <v>6908</v>
      </c>
      <c r="E5501" s="834" t="s">
        <v>3087</v>
      </c>
      <c r="F5501" s="832" t="s">
        <v>2984</v>
      </c>
      <c r="G5501" s="832" t="s">
        <v>4757</v>
      </c>
      <c r="H5501" s="832" t="s">
        <v>630</v>
      </c>
      <c r="I5501" s="832" t="s">
        <v>6504</v>
      </c>
      <c r="J5501" s="832" t="s">
        <v>6497</v>
      </c>
      <c r="K5501" s="832" t="s">
        <v>6505</v>
      </c>
      <c r="L5501" s="835">
        <v>2940.93</v>
      </c>
      <c r="M5501" s="835">
        <v>367616.24999999994</v>
      </c>
      <c r="N5501" s="832">
        <v>125</v>
      </c>
      <c r="O5501" s="836">
        <v>13</v>
      </c>
      <c r="P5501" s="835">
        <v>367616.24999999994</v>
      </c>
      <c r="Q5501" s="837">
        <v>1</v>
      </c>
      <c r="R5501" s="832">
        <v>125</v>
      </c>
      <c r="S5501" s="837">
        <v>1</v>
      </c>
      <c r="T5501" s="836">
        <v>13</v>
      </c>
      <c r="U5501" s="838">
        <v>1</v>
      </c>
    </row>
    <row r="5502" spans="1:21" ht="14.4" customHeight="1" x14ac:dyDescent="0.3">
      <c r="A5502" s="831">
        <v>10</v>
      </c>
      <c r="B5502" s="832" t="s">
        <v>2982</v>
      </c>
      <c r="C5502" s="832" t="s">
        <v>3013</v>
      </c>
      <c r="D5502" s="833" t="s">
        <v>6908</v>
      </c>
      <c r="E5502" s="834" t="s">
        <v>3087</v>
      </c>
      <c r="F5502" s="832" t="s">
        <v>2984</v>
      </c>
      <c r="G5502" s="832" t="s">
        <v>4757</v>
      </c>
      <c r="H5502" s="832" t="s">
        <v>630</v>
      </c>
      <c r="I5502" s="832" t="s">
        <v>6437</v>
      </c>
      <c r="J5502" s="832" t="s">
        <v>6438</v>
      </c>
      <c r="K5502" s="832" t="s">
        <v>6439</v>
      </c>
      <c r="L5502" s="835">
        <v>7352.33</v>
      </c>
      <c r="M5502" s="835">
        <v>4058486.1599999992</v>
      </c>
      <c r="N5502" s="832">
        <v>552</v>
      </c>
      <c r="O5502" s="836">
        <v>78</v>
      </c>
      <c r="P5502" s="835">
        <v>4058486.1599999992</v>
      </c>
      <c r="Q5502" s="837">
        <v>1</v>
      </c>
      <c r="R5502" s="832">
        <v>552</v>
      </c>
      <c r="S5502" s="837">
        <v>1</v>
      </c>
      <c r="T5502" s="836">
        <v>78</v>
      </c>
      <c r="U5502" s="838">
        <v>1</v>
      </c>
    </row>
    <row r="5503" spans="1:21" ht="14.4" customHeight="1" x14ac:dyDescent="0.3">
      <c r="A5503" s="831">
        <v>10</v>
      </c>
      <c r="B5503" s="832" t="s">
        <v>2982</v>
      </c>
      <c r="C5503" s="832" t="s">
        <v>3013</v>
      </c>
      <c r="D5503" s="833" t="s">
        <v>6908</v>
      </c>
      <c r="E5503" s="834" t="s">
        <v>3087</v>
      </c>
      <c r="F5503" s="832" t="s">
        <v>2984</v>
      </c>
      <c r="G5503" s="832" t="s">
        <v>4757</v>
      </c>
      <c r="H5503" s="832" t="s">
        <v>630</v>
      </c>
      <c r="I5503" s="832" t="s">
        <v>6506</v>
      </c>
      <c r="J5503" s="832" t="s">
        <v>6497</v>
      </c>
      <c r="K5503" s="832" t="s">
        <v>6507</v>
      </c>
      <c r="L5503" s="835">
        <v>9803.11</v>
      </c>
      <c r="M5503" s="835">
        <v>107834.21</v>
      </c>
      <c r="N5503" s="832">
        <v>11</v>
      </c>
      <c r="O5503" s="836">
        <v>1</v>
      </c>
      <c r="P5503" s="835">
        <v>107834.21</v>
      </c>
      <c r="Q5503" s="837">
        <v>1</v>
      </c>
      <c r="R5503" s="832">
        <v>11</v>
      </c>
      <c r="S5503" s="837">
        <v>1</v>
      </c>
      <c r="T5503" s="836">
        <v>1</v>
      </c>
      <c r="U5503" s="838">
        <v>1</v>
      </c>
    </row>
    <row r="5504" spans="1:21" ht="14.4" customHeight="1" x14ac:dyDescent="0.3">
      <c r="A5504" s="831">
        <v>10</v>
      </c>
      <c r="B5504" s="832" t="s">
        <v>2982</v>
      </c>
      <c r="C5504" s="832" t="s">
        <v>3013</v>
      </c>
      <c r="D5504" s="833" t="s">
        <v>6908</v>
      </c>
      <c r="E5504" s="834" t="s">
        <v>3087</v>
      </c>
      <c r="F5504" s="832" t="s">
        <v>2984</v>
      </c>
      <c r="G5504" s="832" t="s">
        <v>4757</v>
      </c>
      <c r="H5504" s="832" t="s">
        <v>630</v>
      </c>
      <c r="I5504" s="832" t="s">
        <v>6440</v>
      </c>
      <c r="J5504" s="832" t="s">
        <v>6441</v>
      </c>
      <c r="K5504" s="832" t="s">
        <v>6442</v>
      </c>
      <c r="L5504" s="835">
        <v>9803.11</v>
      </c>
      <c r="M5504" s="835">
        <v>686217.70000000007</v>
      </c>
      <c r="N5504" s="832">
        <v>70</v>
      </c>
      <c r="O5504" s="836">
        <v>17</v>
      </c>
      <c r="P5504" s="835">
        <v>392124.4</v>
      </c>
      <c r="Q5504" s="837">
        <v>0.5714285714285714</v>
      </c>
      <c r="R5504" s="832">
        <v>40</v>
      </c>
      <c r="S5504" s="837">
        <v>0.5714285714285714</v>
      </c>
      <c r="T5504" s="836">
        <v>9</v>
      </c>
      <c r="U5504" s="838">
        <v>0.52941176470588236</v>
      </c>
    </row>
    <row r="5505" spans="1:21" ht="14.4" customHeight="1" x14ac:dyDescent="0.3">
      <c r="A5505" s="831">
        <v>10</v>
      </c>
      <c r="B5505" s="832" t="s">
        <v>2982</v>
      </c>
      <c r="C5505" s="832" t="s">
        <v>3013</v>
      </c>
      <c r="D5505" s="833" t="s">
        <v>6908</v>
      </c>
      <c r="E5505" s="834" t="s">
        <v>3087</v>
      </c>
      <c r="F5505" s="832" t="s">
        <v>2984</v>
      </c>
      <c r="G5505" s="832" t="s">
        <v>4757</v>
      </c>
      <c r="H5505" s="832" t="s">
        <v>630</v>
      </c>
      <c r="I5505" s="832" t="s">
        <v>6440</v>
      </c>
      <c r="J5505" s="832" t="s">
        <v>6441</v>
      </c>
      <c r="K5505" s="832" t="s">
        <v>6442</v>
      </c>
      <c r="L5505" s="835">
        <v>11719.88</v>
      </c>
      <c r="M5505" s="835">
        <v>539114.48</v>
      </c>
      <c r="N5505" s="832">
        <v>46</v>
      </c>
      <c r="O5505" s="836">
        <v>9</v>
      </c>
      <c r="P5505" s="835">
        <v>339876.51999999996</v>
      </c>
      <c r="Q5505" s="837">
        <v>0.63043478260869557</v>
      </c>
      <c r="R5505" s="832">
        <v>29</v>
      </c>
      <c r="S5505" s="837">
        <v>0.63043478260869568</v>
      </c>
      <c r="T5505" s="836">
        <v>5</v>
      </c>
      <c r="U5505" s="838">
        <v>0.55555555555555558</v>
      </c>
    </row>
    <row r="5506" spans="1:21" ht="14.4" customHeight="1" x14ac:dyDescent="0.3">
      <c r="A5506" s="831">
        <v>10</v>
      </c>
      <c r="B5506" s="832" t="s">
        <v>2982</v>
      </c>
      <c r="C5506" s="832" t="s">
        <v>3013</v>
      </c>
      <c r="D5506" s="833" t="s">
        <v>6908</v>
      </c>
      <c r="E5506" s="834" t="s">
        <v>3087</v>
      </c>
      <c r="F5506" s="832" t="s">
        <v>2984</v>
      </c>
      <c r="G5506" s="832" t="s">
        <v>4757</v>
      </c>
      <c r="H5506" s="832" t="s">
        <v>689</v>
      </c>
      <c r="I5506" s="832" t="s">
        <v>6508</v>
      </c>
      <c r="J5506" s="832" t="s">
        <v>6438</v>
      </c>
      <c r="K5506" s="832" t="s">
        <v>6509</v>
      </c>
      <c r="L5506" s="835">
        <v>4901.5600000000004</v>
      </c>
      <c r="M5506" s="835">
        <v>73523.400000000009</v>
      </c>
      <c r="N5506" s="832">
        <v>15</v>
      </c>
      <c r="O5506" s="836">
        <v>3</v>
      </c>
      <c r="P5506" s="835">
        <v>73523.400000000009</v>
      </c>
      <c r="Q5506" s="837">
        <v>1</v>
      </c>
      <c r="R5506" s="832">
        <v>15</v>
      </c>
      <c r="S5506" s="837">
        <v>1</v>
      </c>
      <c r="T5506" s="836">
        <v>3</v>
      </c>
      <c r="U5506" s="838">
        <v>1</v>
      </c>
    </row>
    <row r="5507" spans="1:21" ht="14.4" customHeight="1" x14ac:dyDescent="0.3">
      <c r="A5507" s="831">
        <v>10</v>
      </c>
      <c r="B5507" s="832" t="s">
        <v>2982</v>
      </c>
      <c r="C5507" s="832" t="s">
        <v>3013</v>
      </c>
      <c r="D5507" s="833" t="s">
        <v>6908</v>
      </c>
      <c r="E5507" s="834" t="s">
        <v>3087</v>
      </c>
      <c r="F5507" s="832" t="s">
        <v>2984</v>
      </c>
      <c r="G5507" s="832" t="s">
        <v>4757</v>
      </c>
      <c r="H5507" s="832" t="s">
        <v>630</v>
      </c>
      <c r="I5507" s="832" t="s">
        <v>6510</v>
      </c>
      <c r="J5507" s="832" t="s">
        <v>6441</v>
      </c>
      <c r="K5507" s="832" t="s">
        <v>6511</v>
      </c>
      <c r="L5507" s="835">
        <v>4901.5600000000004</v>
      </c>
      <c r="M5507" s="835">
        <v>1093047.8799999999</v>
      </c>
      <c r="N5507" s="832">
        <v>223</v>
      </c>
      <c r="O5507" s="836">
        <v>15</v>
      </c>
      <c r="P5507" s="835">
        <v>1093047.8799999999</v>
      </c>
      <c r="Q5507" s="837">
        <v>1</v>
      </c>
      <c r="R5507" s="832">
        <v>223</v>
      </c>
      <c r="S5507" s="837">
        <v>1</v>
      </c>
      <c r="T5507" s="836">
        <v>15</v>
      </c>
      <c r="U5507" s="838">
        <v>1</v>
      </c>
    </row>
    <row r="5508" spans="1:21" ht="14.4" customHeight="1" x14ac:dyDescent="0.3">
      <c r="A5508" s="831">
        <v>10</v>
      </c>
      <c r="B5508" s="832" t="s">
        <v>2982</v>
      </c>
      <c r="C5508" s="832" t="s">
        <v>3013</v>
      </c>
      <c r="D5508" s="833" t="s">
        <v>6908</v>
      </c>
      <c r="E5508" s="834" t="s">
        <v>3087</v>
      </c>
      <c r="F5508" s="832" t="s">
        <v>2984</v>
      </c>
      <c r="G5508" s="832" t="s">
        <v>4757</v>
      </c>
      <c r="H5508" s="832" t="s">
        <v>630</v>
      </c>
      <c r="I5508" s="832" t="s">
        <v>6510</v>
      </c>
      <c r="J5508" s="832" t="s">
        <v>6441</v>
      </c>
      <c r="K5508" s="832" t="s">
        <v>6511</v>
      </c>
      <c r="L5508" s="835">
        <v>5859.94</v>
      </c>
      <c r="M5508" s="835">
        <v>908290.70000000007</v>
      </c>
      <c r="N5508" s="832">
        <v>155</v>
      </c>
      <c r="O5508" s="836">
        <v>10</v>
      </c>
      <c r="P5508" s="835">
        <v>908290.70000000007</v>
      </c>
      <c r="Q5508" s="837">
        <v>1</v>
      </c>
      <c r="R5508" s="832">
        <v>155</v>
      </c>
      <c r="S5508" s="837">
        <v>1</v>
      </c>
      <c r="T5508" s="836">
        <v>10</v>
      </c>
      <c r="U5508" s="838">
        <v>1</v>
      </c>
    </row>
    <row r="5509" spans="1:21" ht="14.4" customHeight="1" x14ac:dyDescent="0.3">
      <c r="A5509" s="831">
        <v>10</v>
      </c>
      <c r="B5509" s="832" t="s">
        <v>2982</v>
      </c>
      <c r="C5509" s="832" t="s">
        <v>3013</v>
      </c>
      <c r="D5509" s="833" t="s">
        <v>6908</v>
      </c>
      <c r="E5509" s="834" t="s">
        <v>3087</v>
      </c>
      <c r="F5509" s="832" t="s">
        <v>2984</v>
      </c>
      <c r="G5509" s="832" t="s">
        <v>4757</v>
      </c>
      <c r="H5509" s="832" t="s">
        <v>630</v>
      </c>
      <c r="I5509" s="832" t="s">
        <v>4758</v>
      </c>
      <c r="J5509" s="832" t="s">
        <v>4759</v>
      </c>
      <c r="K5509" s="832" t="s">
        <v>4760</v>
      </c>
      <c r="L5509" s="835">
        <v>29409.33</v>
      </c>
      <c r="M5509" s="835">
        <v>2176290.42</v>
      </c>
      <c r="N5509" s="832">
        <v>74</v>
      </c>
      <c r="O5509" s="836">
        <v>32</v>
      </c>
      <c r="P5509" s="835">
        <v>1793969.1300000001</v>
      </c>
      <c r="Q5509" s="837">
        <v>0.82432432432432445</v>
      </c>
      <c r="R5509" s="832">
        <v>61</v>
      </c>
      <c r="S5509" s="837">
        <v>0.82432432432432434</v>
      </c>
      <c r="T5509" s="836">
        <v>27</v>
      </c>
      <c r="U5509" s="838">
        <v>0.84375</v>
      </c>
    </row>
    <row r="5510" spans="1:21" ht="14.4" customHeight="1" x14ac:dyDescent="0.3">
      <c r="A5510" s="831">
        <v>10</v>
      </c>
      <c r="B5510" s="832" t="s">
        <v>2982</v>
      </c>
      <c r="C5510" s="832" t="s">
        <v>3013</v>
      </c>
      <c r="D5510" s="833" t="s">
        <v>6908</v>
      </c>
      <c r="E5510" s="834" t="s">
        <v>3087</v>
      </c>
      <c r="F5510" s="832" t="s">
        <v>2984</v>
      </c>
      <c r="G5510" s="832" t="s">
        <v>4757</v>
      </c>
      <c r="H5510" s="832" t="s">
        <v>630</v>
      </c>
      <c r="I5510" s="832" t="s">
        <v>4758</v>
      </c>
      <c r="J5510" s="832" t="s">
        <v>4759</v>
      </c>
      <c r="K5510" s="832" t="s">
        <v>4760</v>
      </c>
      <c r="L5510" s="835">
        <v>35159.65</v>
      </c>
      <c r="M5510" s="835">
        <v>1336066.7000000002</v>
      </c>
      <c r="N5510" s="832">
        <v>38</v>
      </c>
      <c r="O5510" s="836">
        <v>16</v>
      </c>
      <c r="P5510" s="835">
        <v>1019629.8500000001</v>
      </c>
      <c r="Q5510" s="837">
        <v>0.76315789473684204</v>
      </c>
      <c r="R5510" s="832">
        <v>29</v>
      </c>
      <c r="S5510" s="837">
        <v>0.76315789473684215</v>
      </c>
      <c r="T5510" s="836">
        <v>12</v>
      </c>
      <c r="U5510" s="838">
        <v>0.75</v>
      </c>
    </row>
    <row r="5511" spans="1:21" ht="14.4" customHeight="1" x14ac:dyDescent="0.3">
      <c r="A5511" s="831">
        <v>10</v>
      </c>
      <c r="B5511" s="832" t="s">
        <v>2982</v>
      </c>
      <c r="C5511" s="832" t="s">
        <v>3013</v>
      </c>
      <c r="D5511" s="833" t="s">
        <v>6908</v>
      </c>
      <c r="E5511" s="834" t="s">
        <v>3087</v>
      </c>
      <c r="F5511" s="832" t="s">
        <v>2984</v>
      </c>
      <c r="G5511" s="832" t="s">
        <v>4757</v>
      </c>
      <c r="H5511" s="832" t="s">
        <v>630</v>
      </c>
      <c r="I5511" s="832" t="s">
        <v>6512</v>
      </c>
      <c r="J5511" s="832" t="s">
        <v>6497</v>
      </c>
      <c r="K5511" s="832" t="s">
        <v>6513</v>
      </c>
      <c r="L5511" s="835">
        <v>35169.1</v>
      </c>
      <c r="M5511" s="835">
        <v>1723285.9</v>
      </c>
      <c r="N5511" s="832">
        <v>49</v>
      </c>
      <c r="O5511" s="836">
        <v>26</v>
      </c>
      <c r="P5511" s="835">
        <v>1723285.9</v>
      </c>
      <c r="Q5511" s="837">
        <v>1</v>
      </c>
      <c r="R5511" s="832">
        <v>49</v>
      </c>
      <c r="S5511" s="837">
        <v>1</v>
      </c>
      <c r="T5511" s="836">
        <v>26</v>
      </c>
      <c r="U5511" s="838">
        <v>1</v>
      </c>
    </row>
    <row r="5512" spans="1:21" ht="14.4" customHeight="1" x14ac:dyDescent="0.3">
      <c r="A5512" s="831">
        <v>10</v>
      </c>
      <c r="B5512" s="832" t="s">
        <v>2982</v>
      </c>
      <c r="C5512" s="832" t="s">
        <v>3013</v>
      </c>
      <c r="D5512" s="833" t="s">
        <v>6908</v>
      </c>
      <c r="E5512" s="834" t="s">
        <v>3087</v>
      </c>
      <c r="F5512" s="832" t="s">
        <v>2984</v>
      </c>
      <c r="G5512" s="832" t="s">
        <v>6443</v>
      </c>
      <c r="H5512" s="832" t="s">
        <v>689</v>
      </c>
      <c r="I5512" s="832" t="s">
        <v>6444</v>
      </c>
      <c r="J5512" s="832" t="s">
        <v>6445</v>
      </c>
      <c r="K5512" s="832" t="s">
        <v>3304</v>
      </c>
      <c r="L5512" s="835">
        <v>251.16</v>
      </c>
      <c r="M5512" s="835">
        <v>1758.12</v>
      </c>
      <c r="N5512" s="832">
        <v>7</v>
      </c>
      <c r="O5512" s="836">
        <v>3.5</v>
      </c>
      <c r="P5512" s="835">
        <v>502.32</v>
      </c>
      <c r="Q5512" s="837">
        <v>0.28571428571428575</v>
      </c>
      <c r="R5512" s="832">
        <v>2</v>
      </c>
      <c r="S5512" s="837">
        <v>0.2857142857142857</v>
      </c>
      <c r="T5512" s="836">
        <v>1</v>
      </c>
      <c r="U5512" s="838">
        <v>0.2857142857142857</v>
      </c>
    </row>
    <row r="5513" spans="1:21" ht="14.4" customHeight="1" x14ac:dyDescent="0.3">
      <c r="A5513" s="831">
        <v>10</v>
      </c>
      <c r="B5513" s="832" t="s">
        <v>2982</v>
      </c>
      <c r="C5513" s="832" t="s">
        <v>3013</v>
      </c>
      <c r="D5513" s="833" t="s">
        <v>6908</v>
      </c>
      <c r="E5513" s="834" t="s">
        <v>3087</v>
      </c>
      <c r="F5513" s="832" t="s">
        <v>2984</v>
      </c>
      <c r="G5513" s="832" t="s">
        <v>4158</v>
      </c>
      <c r="H5513" s="832" t="s">
        <v>689</v>
      </c>
      <c r="I5513" s="832" t="s">
        <v>4159</v>
      </c>
      <c r="J5513" s="832" t="s">
        <v>4160</v>
      </c>
      <c r="K5513" s="832" t="s">
        <v>4161</v>
      </c>
      <c r="L5513" s="835">
        <v>301.26</v>
      </c>
      <c r="M5513" s="835">
        <v>2108.8199999999997</v>
      </c>
      <c r="N5513" s="832">
        <v>7</v>
      </c>
      <c r="O5513" s="836">
        <v>2</v>
      </c>
      <c r="P5513" s="835">
        <v>903.78</v>
      </c>
      <c r="Q5513" s="837">
        <v>0.4285714285714286</v>
      </c>
      <c r="R5513" s="832">
        <v>3</v>
      </c>
      <c r="S5513" s="837">
        <v>0.42857142857142855</v>
      </c>
      <c r="T5513" s="836">
        <v>0.5</v>
      </c>
      <c r="U5513" s="838">
        <v>0.25</v>
      </c>
    </row>
    <row r="5514" spans="1:21" ht="14.4" customHeight="1" x14ac:dyDescent="0.3">
      <c r="A5514" s="831">
        <v>10</v>
      </c>
      <c r="B5514" s="832" t="s">
        <v>2982</v>
      </c>
      <c r="C5514" s="832" t="s">
        <v>3013</v>
      </c>
      <c r="D5514" s="833" t="s">
        <v>6908</v>
      </c>
      <c r="E5514" s="834" t="s">
        <v>3087</v>
      </c>
      <c r="F5514" s="832" t="s">
        <v>2984</v>
      </c>
      <c r="G5514" s="832" t="s">
        <v>4211</v>
      </c>
      <c r="H5514" s="832" t="s">
        <v>630</v>
      </c>
      <c r="I5514" s="832" t="s">
        <v>6458</v>
      </c>
      <c r="J5514" s="832" t="s">
        <v>6459</v>
      </c>
      <c r="K5514" s="832" t="s">
        <v>6460</v>
      </c>
      <c r="L5514" s="835">
        <v>144.76</v>
      </c>
      <c r="M5514" s="835">
        <v>144.76</v>
      </c>
      <c r="N5514" s="832">
        <v>1</v>
      </c>
      <c r="O5514" s="836">
        <v>1</v>
      </c>
      <c r="P5514" s="835">
        <v>144.76</v>
      </c>
      <c r="Q5514" s="837">
        <v>1</v>
      </c>
      <c r="R5514" s="832">
        <v>1</v>
      </c>
      <c r="S5514" s="837">
        <v>1</v>
      </c>
      <c r="T5514" s="836">
        <v>1</v>
      </c>
      <c r="U5514" s="838">
        <v>1</v>
      </c>
    </row>
    <row r="5515" spans="1:21" ht="14.4" customHeight="1" x14ac:dyDescent="0.3">
      <c r="A5515" s="831">
        <v>10</v>
      </c>
      <c r="B5515" s="832" t="s">
        <v>2982</v>
      </c>
      <c r="C5515" s="832" t="s">
        <v>3013</v>
      </c>
      <c r="D5515" s="833" t="s">
        <v>6908</v>
      </c>
      <c r="E5515" s="834" t="s">
        <v>3087</v>
      </c>
      <c r="F5515" s="832" t="s">
        <v>2984</v>
      </c>
      <c r="G5515" s="832" t="s">
        <v>4211</v>
      </c>
      <c r="H5515" s="832" t="s">
        <v>630</v>
      </c>
      <c r="I5515" s="832" t="s">
        <v>4212</v>
      </c>
      <c r="J5515" s="832" t="s">
        <v>4213</v>
      </c>
      <c r="K5515" s="832" t="s">
        <v>4214</v>
      </c>
      <c r="L5515" s="835">
        <v>120.74</v>
      </c>
      <c r="M5515" s="835">
        <v>9417.7199999999975</v>
      </c>
      <c r="N5515" s="832">
        <v>78</v>
      </c>
      <c r="O5515" s="836">
        <v>18.5</v>
      </c>
      <c r="P5515" s="835">
        <v>7848.0999999999985</v>
      </c>
      <c r="Q5515" s="837">
        <v>0.83333333333333337</v>
      </c>
      <c r="R5515" s="832">
        <v>65</v>
      </c>
      <c r="S5515" s="837">
        <v>0.83333333333333337</v>
      </c>
      <c r="T5515" s="836">
        <v>15</v>
      </c>
      <c r="U5515" s="838">
        <v>0.81081081081081086</v>
      </c>
    </row>
    <row r="5516" spans="1:21" ht="14.4" customHeight="1" x14ac:dyDescent="0.3">
      <c r="A5516" s="831">
        <v>10</v>
      </c>
      <c r="B5516" s="832" t="s">
        <v>2982</v>
      </c>
      <c r="C5516" s="832" t="s">
        <v>3013</v>
      </c>
      <c r="D5516" s="833" t="s">
        <v>6908</v>
      </c>
      <c r="E5516" s="834" t="s">
        <v>3087</v>
      </c>
      <c r="F5516" s="832" t="s">
        <v>2984</v>
      </c>
      <c r="G5516" s="832" t="s">
        <v>4211</v>
      </c>
      <c r="H5516" s="832" t="s">
        <v>630</v>
      </c>
      <c r="I5516" s="832" t="s">
        <v>4710</v>
      </c>
      <c r="J5516" s="832" t="s">
        <v>4213</v>
      </c>
      <c r="K5516" s="832" t="s">
        <v>4214</v>
      </c>
      <c r="L5516" s="835">
        <v>120.74</v>
      </c>
      <c r="M5516" s="835">
        <v>3018.4999999999995</v>
      </c>
      <c r="N5516" s="832">
        <v>25</v>
      </c>
      <c r="O5516" s="836">
        <v>4.5</v>
      </c>
      <c r="P5516" s="835">
        <v>2414.7999999999997</v>
      </c>
      <c r="Q5516" s="837">
        <v>0.8</v>
      </c>
      <c r="R5516" s="832">
        <v>20</v>
      </c>
      <c r="S5516" s="837">
        <v>0.8</v>
      </c>
      <c r="T5516" s="836">
        <v>4</v>
      </c>
      <c r="U5516" s="838">
        <v>0.88888888888888884</v>
      </c>
    </row>
    <row r="5517" spans="1:21" ht="14.4" customHeight="1" x14ac:dyDescent="0.3">
      <c r="A5517" s="831">
        <v>10</v>
      </c>
      <c r="B5517" s="832" t="s">
        <v>2982</v>
      </c>
      <c r="C5517" s="832" t="s">
        <v>3013</v>
      </c>
      <c r="D5517" s="833" t="s">
        <v>6908</v>
      </c>
      <c r="E5517" s="834" t="s">
        <v>3087</v>
      </c>
      <c r="F5517" s="832" t="s">
        <v>2984</v>
      </c>
      <c r="G5517" s="832" t="s">
        <v>4211</v>
      </c>
      <c r="H5517" s="832" t="s">
        <v>630</v>
      </c>
      <c r="I5517" s="832" t="s">
        <v>4710</v>
      </c>
      <c r="J5517" s="832" t="s">
        <v>4213</v>
      </c>
      <c r="K5517" s="832" t="s">
        <v>4214</v>
      </c>
      <c r="L5517" s="835">
        <v>36.200000000000003</v>
      </c>
      <c r="M5517" s="835">
        <v>144.80000000000001</v>
      </c>
      <c r="N5517" s="832">
        <v>4</v>
      </c>
      <c r="O5517" s="836">
        <v>2</v>
      </c>
      <c r="P5517" s="835">
        <v>72.400000000000006</v>
      </c>
      <c r="Q5517" s="837">
        <v>0.5</v>
      </c>
      <c r="R5517" s="832">
        <v>2</v>
      </c>
      <c r="S5517" s="837">
        <v>0.5</v>
      </c>
      <c r="T5517" s="836">
        <v>1</v>
      </c>
      <c r="U5517" s="838">
        <v>0.5</v>
      </c>
    </row>
    <row r="5518" spans="1:21" ht="14.4" customHeight="1" x14ac:dyDescent="0.3">
      <c r="A5518" s="831">
        <v>10</v>
      </c>
      <c r="B5518" s="832" t="s">
        <v>2982</v>
      </c>
      <c r="C5518" s="832" t="s">
        <v>3013</v>
      </c>
      <c r="D5518" s="833" t="s">
        <v>6908</v>
      </c>
      <c r="E5518" s="834" t="s">
        <v>3087</v>
      </c>
      <c r="F5518" s="832" t="s">
        <v>2984</v>
      </c>
      <c r="G5518" s="832" t="s">
        <v>4211</v>
      </c>
      <c r="H5518" s="832" t="s">
        <v>630</v>
      </c>
      <c r="I5518" s="832" t="s">
        <v>4710</v>
      </c>
      <c r="J5518" s="832" t="s">
        <v>4213</v>
      </c>
      <c r="K5518" s="832" t="s">
        <v>4214</v>
      </c>
      <c r="L5518" s="835">
        <v>180.76</v>
      </c>
      <c r="M5518" s="835">
        <v>180.76</v>
      </c>
      <c r="N5518" s="832">
        <v>1</v>
      </c>
      <c r="O5518" s="836">
        <v>1</v>
      </c>
      <c r="P5518" s="835">
        <v>180.76</v>
      </c>
      <c r="Q5518" s="837">
        <v>1</v>
      </c>
      <c r="R5518" s="832">
        <v>1</v>
      </c>
      <c r="S5518" s="837">
        <v>1</v>
      </c>
      <c r="T5518" s="836">
        <v>1</v>
      </c>
      <c r="U5518" s="838">
        <v>1</v>
      </c>
    </row>
    <row r="5519" spans="1:21" ht="14.4" customHeight="1" x14ac:dyDescent="0.3">
      <c r="A5519" s="831">
        <v>10</v>
      </c>
      <c r="B5519" s="832" t="s">
        <v>2982</v>
      </c>
      <c r="C5519" s="832" t="s">
        <v>3013</v>
      </c>
      <c r="D5519" s="833" t="s">
        <v>6908</v>
      </c>
      <c r="E5519" s="834" t="s">
        <v>3087</v>
      </c>
      <c r="F5519" s="832" t="s">
        <v>2984</v>
      </c>
      <c r="G5519" s="832" t="s">
        <v>4211</v>
      </c>
      <c r="H5519" s="832" t="s">
        <v>630</v>
      </c>
      <c r="I5519" s="832" t="s">
        <v>6514</v>
      </c>
      <c r="J5519" s="832" t="s">
        <v>6459</v>
      </c>
      <c r="K5519" s="832" t="s">
        <v>6460</v>
      </c>
      <c r="L5519" s="835">
        <v>482.61</v>
      </c>
      <c r="M5519" s="835">
        <v>1447.83</v>
      </c>
      <c r="N5519" s="832">
        <v>3</v>
      </c>
      <c r="O5519" s="836">
        <v>1</v>
      </c>
      <c r="P5519" s="835">
        <v>1447.83</v>
      </c>
      <c r="Q5519" s="837">
        <v>1</v>
      </c>
      <c r="R5519" s="832">
        <v>3</v>
      </c>
      <c r="S5519" s="837">
        <v>1</v>
      </c>
      <c r="T5519" s="836">
        <v>1</v>
      </c>
      <c r="U5519" s="838">
        <v>1</v>
      </c>
    </row>
    <row r="5520" spans="1:21" ht="14.4" customHeight="1" x14ac:dyDescent="0.3">
      <c r="A5520" s="831">
        <v>10</v>
      </c>
      <c r="B5520" s="832" t="s">
        <v>2982</v>
      </c>
      <c r="C5520" s="832" t="s">
        <v>3013</v>
      </c>
      <c r="D5520" s="833" t="s">
        <v>6908</v>
      </c>
      <c r="E5520" s="834" t="s">
        <v>3087</v>
      </c>
      <c r="F5520" s="832" t="s">
        <v>2984</v>
      </c>
      <c r="G5520" s="832" t="s">
        <v>3994</v>
      </c>
      <c r="H5520" s="832" t="s">
        <v>630</v>
      </c>
      <c r="I5520" s="832" t="s">
        <v>4454</v>
      </c>
      <c r="J5520" s="832" t="s">
        <v>4455</v>
      </c>
      <c r="K5520" s="832" t="s">
        <v>3961</v>
      </c>
      <c r="L5520" s="835">
        <v>192.28</v>
      </c>
      <c r="M5520" s="835">
        <v>769.12</v>
      </c>
      <c r="N5520" s="832">
        <v>4</v>
      </c>
      <c r="O5520" s="836">
        <v>3.5</v>
      </c>
      <c r="P5520" s="835">
        <v>769.12</v>
      </c>
      <c r="Q5520" s="837">
        <v>1</v>
      </c>
      <c r="R5520" s="832">
        <v>4</v>
      </c>
      <c r="S5520" s="837">
        <v>1</v>
      </c>
      <c r="T5520" s="836">
        <v>3.5</v>
      </c>
      <c r="U5520" s="838">
        <v>1</v>
      </c>
    </row>
    <row r="5521" spans="1:21" ht="14.4" customHeight="1" x14ac:dyDescent="0.3">
      <c r="A5521" s="831">
        <v>10</v>
      </c>
      <c r="B5521" s="832" t="s">
        <v>2982</v>
      </c>
      <c r="C5521" s="832" t="s">
        <v>3013</v>
      </c>
      <c r="D5521" s="833" t="s">
        <v>6908</v>
      </c>
      <c r="E5521" s="834" t="s">
        <v>3087</v>
      </c>
      <c r="F5521" s="832" t="s">
        <v>2984</v>
      </c>
      <c r="G5521" s="832" t="s">
        <v>3994</v>
      </c>
      <c r="H5521" s="832" t="s">
        <v>630</v>
      </c>
      <c r="I5521" s="832" t="s">
        <v>6446</v>
      </c>
      <c r="J5521" s="832" t="s">
        <v>4455</v>
      </c>
      <c r="K5521" s="832" t="s">
        <v>3742</v>
      </c>
      <c r="L5521" s="835">
        <v>0</v>
      </c>
      <c r="M5521" s="835">
        <v>0</v>
      </c>
      <c r="N5521" s="832">
        <v>1</v>
      </c>
      <c r="O5521" s="836">
        <v>1</v>
      </c>
      <c r="P5521" s="835"/>
      <c r="Q5521" s="837"/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10</v>
      </c>
      <c r="B5522" s="832" t="s">
        <v>2982</v>
      </c>
      <c r="C5522" s="832" t="s">
        <v>3013</v>
      </c>
      <c r="D5522" s="833" t="s">
        <v>6908</v>
      </c>
      <c r="E5522" s="834" t="s">
        <v>3087</v>
      </c>
      <c r="F5522" s="832" t="s">
        <v>2984</v>
      </c>
      <c r="G5522" s="832" t="s">
        <v>3994</v>
      </c>
      <c r="H5522" s="832" t="s">
        <v>630</v>
      </c>
      <c r="I5522" s="832" t="s">
        <v>3995</v>
      </c>
      <c r="J5522" s="832" t="s">
        <v>3996</v>
      </c>
      <c r="K5522" s="832" t="s">
        <v>3997</v>
      </c>
      <c r="L5522" s="835">
        <v>0</v>
      </c>
      <c r="M5522" s="835">
        <v>0</v>
      </c>
      <c r="N5522" s="832">
        <v>1</v>
      </c>
      <c r="O5522" s="836">
        <v>1</v>
      </c>
      <c r="P5522" s="835">
        <v>0</v>
      </c>
      <c r="Q5522" s="837"/>
      <c r="R5522" s="832">
        <v>1</v>
      </c>
      <c r="S5522" s="837">
        <v>1</v>
      </c>
      <c r="T5522" s="836">
        <v>1</v>
      </c>
      <c r="U5522" s="838">
        <v>1</v>
      </c>
    </row>
    <row r="5523" spans="1:21" ht="14.4" customHeight="1" x14ac:dyDescent="0.3">
      <c r="A5523" s="831">
        <v>10</v>
      </c>
      <c r="B5523" s="832" t="s">
        <v>2982</v>
      </c>
      <c r="C5523" s="832" t="s">
        <v>3013</v>
      </c>
      <c r="D5523" s="833" t="s">
        <v>6908</v>
      </c>
      <c r="E5523" s="834" t="s">
        <v>3087</v>
      </c>
      <c r="F5523" s="832" t="s">
        <v>2984</v>
      </c>
      <c r="G5523" s="832" t="s">
        <v>3445</v>
      </c>
      <c r="H5523" s="832" t="s">
        <v>630</v>
      </c>
      <c r="I5523" s="832" t="s">
        <v>3774</v>
      </c>
      <c r="J5523" s="832" t="s">
        <v>3775</v>
      </c>
      <c r="K5523" s="832" t="s">
        <v>1966</v>
      </c>
      <c r="L5523" s="835">
        <v>0</v>
      </c>
      <c r="M5523" s="835">
        <v>0</v>
      </c>
      <c r="N5523" s="832">
        <v>4</v>
      </c>
      <c r="O5523" s="836">
        <v>1.5</v>
      </c>
      <c r="P5523" s="835"/>
      <c r="Q5523" s="837"/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10</v>
      </c>
      <c r="B5524" s="832" t="s">
        <v>2982</v>
      </c>
      <c r="C5524" s="832" t="s">
        <v>3013</v>
      </c>
      <c r="D5524" s="833" t="s">
        <v>6908</v>
      </c>
      <c r="E5524" s="834" t="s">
        <v>3087</v>
      </c>
      <c r="F5524" s="832" t="s">
        <v>2984</v>
      </c>
      <c r="G5524" s="832" t="s">
        <v>4265</v>
      </c>
      <c r="H5524" s="832" t="s">
        <v>630</v>
      </c>
      <c r="I5524" s="832" t="s">
        <v>4266</v>
      </c>
      <c r="J5524" s="832" t="s">
        <v>1399</v>
      </c>
      <c r="K5524" s="832" t="s">
        <v>4267</v>
      </c>
      <c r="L5524" s="835">
        <v>79.069999999999993</v>
      </c>
      <c r="M5524" s="835">
        <v>158.13999999999999</v>
      </c>
      <c r="N5524" s="832">
        <v>2</v>
      </c>
      <c r="O5524" s="836">
        <v>2</v>
      </c>
      <c r="P5524" s="835">
        <v>158.13999999999999</v>
      </c>
      <c r="Q5524" s="837">
        <v>1</v>
      </c>
      <c r="R5524" s="832">
        <v>2</v>
      </c>
      <c r="S5524" s="837">
        <v>1</v>
      </c>
      <c r="T5524" s="836">
        <v>2</v>
      </c>
      <c r="U5524" s="838">
        <v>1</v>
      </c>
    </row>
    <row r="5525" spans="1:21" ht="14.4" customHeight="1" x14ac:dyDescent="0.3">
      <c r="A5525" s="831">
        <v>10</v>
      </c>
      <c r="B5525" s="832" t="s">
        <v>2982</v>
      </c>
      <c r="C5525" s="832" t="s">
        <v>3013</v>
      </c>
      <c r="D5525" s="833" t="s">
        <v>6908</v>
      </c>
      <c r="E5525" s="834" t="s">
        <v>3087</v>
      </c>
      <c r="F5525" s="832" t="s">
        <v>2984</v>
      </c>
      <c r="G5525" s="832" t="s">
        <v>3192</v>
      </c>
      <c r="H5525" s="832" t="s">
        <v>630</v>
      </c>
      <c r="I5525" s="832" t="s">
        <v>3193</v>
      </c>
      <c r="J5525" s="832" t="s">
        <v>3194</v>
      </c>
      <c r="K5525" s="832" t="s">
        <v>3195</v>
      </c>
      <c r="L5525" s="835">
        <v>271.94</v>
      </c>
      <c r="M5525" s="835">
        <v>271.94</v>
      </c>
      <c r="N5525" s="832">
        <v>1</v>
      </c>
      <c r="O5525" s="836">
        <v>1</v>
      </c>
      <c r="P5525" s="835">
        <v>271.94</v>
      </c>
      <c r="Q5525" s="837">
        <v>1</v>
      </c>
      <c r="R5525" s="832">
        <v>1</v>
      </c>
      <c r="S5525" s="837">
        <v>1</v>
      </c>
      <c r="T5525" s="836">
        <v>1</v>
      </c>
      <c r="U5525" s="838">
        <v>1</v>
      </c>
    </row>
    <row r="5526" spans="1:21" ht="14.4" customHeight="1" x14ac:dyDescent="0.3">
      <c r="A5526" s="831">
        <v>10</v>
      </c>
      <c r="B5526" s="832" t="s">
        <v>2982</v>
      </c>
      <c r="C5526" s="832" t="s">
        <v>3013</v>
      </c>
      <c r="D5526" s="833" t="s">
        <v>6908</v>
      </c>
      <c r="E5526" s="834" t="s">
        <v>3087</v>
      </c>
      <c r="F5526" s="832" t="s">
        <v>2984</v>
      </c>
      <c r="G5526" s="832" t="s">
        <v>3958</v>
      </c>
      <c r="H5526" s="832" t="s">
        <v>689</v>
      </c>
      <c r="I5526" s="832" t="s">
        <v>3959</v>
      </c>
      <c r="J5526" s="832" t="s">
        <v>3960</v>
      </c>
      <c r="K5526" s="832" t="s">
        <v>3961</v>
      </c>
      <c r="L5526" s="835">
        <v>0</v>
      </c>
      <c r="M5526" s="835">
        <v>0</v>
      </c>
      <c r="N5526" s="832">
        <v>1</v>
      </c>
      <c r="O5526" s="836">
        <v>1</v>
      </c>
      <c r="P5526" s="835"/>
      <c r="Q5526" s="837"/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10</v>
      </c>
      <c r="B5527" s="832" t="s">
        <v>2982</v>
      </c>
      <c r="C5527" s="832" t="s">
        <v>3013</v>
      </c>
      <c r="D5527" s="833" t="s">
        <v>6908</v>
      </c>
      <c r="E5527" s="834" t="s">
        <v>3087</v>
      </c>
      <c r="F5527" s="832" t="s">
        <v>2984</v>
      </c>
      <c r="G5527" s="832" t="s">
        <v>6515</v>
      </c>
      <c r="H5527" s="832" t="s">
        <v>630</v>
      </c>
      <c r="I5527" s="832" t="s">
        <v>6516</v>
      </c>
      <c r="J5527" s="832" t="s">
        <v>6517</v>
      </c>
      <c r="K5527" s="832" t="s">
        <v>6518</v>
      </c>
      <c r="L5527" s="835">
        <v>0</v>
      </c>
      <c r="M5527" s="835">
        <v>0</v>
      </c>
      <c r="N5527" s="832">
        <v>1</v>
      </c>
      <c r="O5527" s="836">
        <v>0.5</v>
      </c>
      <c r="P5527" s="835"/>
      <c r="Q5527" s="837"/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10</v>
      </c>
      <c r="B5528" s="832" t="s">
        <v>2982</v>
      </c>
      <c r="C5528" s="832" t="s">
        <v>3013</v>
      </c>
      <c r="D5528" s="833" t="s">
        <v>6908</v>
      </c>
      <c r="E5528" s="834" t="s">
        <v>3087</v>
      </c>
      <c r="F5528" s="832" t="s">
        <v>2984</v>
      </c>
      <c r="G5528" s="832" t="s">
        <v>6515</v>
      </c>
      <c r="H5528" s="832" t="s">
        <v>630</v>
      </c>
      <c r="I5528" s="832" t="s">
        <v>6519</v>
      </c>
      <c r="J5528" s="832" t="s">
        <v>6520</v>
      </c>
      <c r="K5528" s="832" t="s">
        <v>6521</v>
      </c>
      <c r="L5528" s="835">
        <v>150.63</v>
      </c>
      <c r="M5528" s="835">
        <v>753.15</v>
      </c>
      <c r="N5528" s="832">
        <v>5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10</v>
      </c>
      <c r="B5529" s="832" t="s">
        <v>2982</v>
      </c>
      <c r="C5529" s="832" t="s">
        <v>3013</v>
      </c>
      <c r="D5529" s="833" t="s">
        <v>6908</v>
      </c>
      <c r="E5529" s="834" t="s">
        <v>3087</v>
      </c>
      <c r="F5529" s="832" t="s">
        <v>2984</v>
      </c>
      <c r="G5529" s="832" t="s">
        <v>3456</v>
      </c>
      <c r="H5529" s="832" t="s">
        <v>630</v>
      </c>
      <c r="I5529" s="832" t="s">
        <v>3457</v>
      </c>
      <c r="J5529" s="832" t="s">
        <v>2214</v>
      </c>
      <c r="K5529" s="832" t="s">
        <v>3458</v>
      </c>
      <c r="L5529" s="835">
        <v>0</v>
      </c>
      <c r="M5529" s="835">
        <v>0</v>
      </c>
      <c r="N5529" s="832">
        <v>4</v>
      </c>
      <c r="O5529" s="836">
        <v>2</v>
      </c>
      <c r="P5529" s="835">
        <v>0</v>
      </c>
      <c r="Q5529" s="837"/>
      <c r="R5529" s="832">
        <v>1</v>
      </c>
      <c r="S5529" s="837">
        <v>0.25</v>
      </c>
      <c r="T5529" s="836">
        <v>0.5</v>
      </c>
      <c r="U5529" s="838">
        <v>0.25</v>
      </c>
    </row>
    <row r="5530" spans="1:21" ht="14.4" customHeight="1" x14ac:dyDescent="0.3">
      <c r="A5530" s="831">
        <v>10</v>
      </c>
      <c r="B5530" s="832" t="s">
        <v>2982</v>
      </c>
      <c r="C5530" s="832" t="s">
        <v>3013</v>
      </c>
      <c r="D5530" s="833" t="s">
        <v>6908</v>
      </c>
      <c r="E5530" s="834" t="s">
        <v>3087</v>
      </c>
      <c r="F5530" s="832" t="s">
        <v>2985</v>
      </c>
      <c r="G5530" s="832" t="s">
        <v>3094</v>
      </c>
      <c r="H5530" s="832" t="s">
        <v>630</v>
      </c>
      <c r="I5530" s="832" t="s">
        <v>3463</v>
      </c>
      <c r="J5530" s="832" t="s">
        <v>3040</v>
      </c>
      <c r="K5530" s="832"/>
      <c r="L5530" s="835">
        <v>0</v>
      </c>
      <c r="M5530" s="835">
        <v>0</v>
      </c>
      <c r="N5530" s="832">
        <v>3</v>
      </c>
      <c r="O5530" s="836">
        <v>3</v>
      </c>
      <c r="P5530" s="835">
        <v>0</v>
      </c>
      <c r="Q5530" s="837"/>
      <c r="R5530" s="832">
        <v>2</v>
      </c>
      <c r="S5530" s="837">
        <v>0.66666666666666663</v>
      </c>
      <c r="T5530" s="836">
        <v>2</v>
      </c>
      <c r="U5530" s="838">
        <v>0.66666666666666663</v>
      </c>
    </row>
    <row r="5531" spans="1:21" ht="14.4" customHeight="1" x14ac:dyDescent="0.3">
      <c r="A5531" s="831">
        <v>10</v>
      </c>
      <c r="B5531" s="832" t="s">
        <v>2982</v>
      </c>
      <c r="C5531" s="832" t="s">
        <v>3013</v>
      </c>
      <c r="D5531" s="833" t="s">
        <v>6908</v>
      </c>
      <c r="E5531" s="834" t="s">
        <v>3087</v>
      </c>
      <c r="F5531" s="832" t="s">
        <v>2985</v>
      </c>
      <c r="G5531" s="832" t="s">
        <v>3094</v>
      </c>
      <c r="H5531" s="832" t="s">
        <v>630</v>
      </c>
      <c r="I5531" s="832" t="s">
        <v>3469</v>
      </c>
      <c r="J5531" s="832" t="s">
        <v>3040</v>
      </c>
      <c r="K5531" s="832"/>
      <c r="L5531" s="835">
        <v>0</v>
      </c>
      <c r="M5531" s="835">
        <v>0</v>
      </c>
      <c r="N5531" s="832">
        <v>6</v>
      </c>
      <c r="O5531" s="836">
        <v>6</v>
      </c>
      <c r="P5531" s="835">
        <v>0</v>
      </c>
      <c r="Q5531" s="837"/>
      <c r="R5531" s="832">
        <v>3</v>
      </c>
      <c r="S5531" s="837">
        <v>0.5</v>
      </c>
      <c r="T5531" s="836">
        <v>3</v>
      </c>
      <c r="U5531" s="838">
        <v>0.5</v>
      </c>
    </row>
    <row r="5532" spans="1:21" ht="14.4" customHeight="1" x14ac:dyDescent="0.3">
      <c r="A5532" s="831">
        <v>10</v>
      </c>
      <c r="B5532" s="832" t="s">
        <v>2982</v>
      </c>
      <c r="C5532" s="832" t="s">
        <v>3013</v>
      </c>
      <c r="D5532" s="833" t="s">
        <v>6908</v>
      </c>
      <c r="E5532" s="834" t="s">
        <v>3087</v>
      </c>
      <c r="F5532" s="832" t="s">
        <v>2985</v>
      </c>
      <c r="G5532" s="832" t="s">
        <v>3094</v>
      </c>
      <c r="H5532" s="832" t="s">
        <v>630</v>
      </c>
      <c r="I5532" s="832" t="s">
        <v>3231</v>
      </c>
      <c r="J5532" s="832" t="s">
        <v>3040</v>
      </c>
      <c r="K5532" s="832"/>
      <c r="L5532" s="835">
        <v>0</v>
      </c>
      <c r="M5532" s="835">
        <v>0</v>
      </c>
      <c r="N5532" s="832">
        <v>2</v>
      </c>
      <c r="O5532" s="836">
        <v>2</v>
      </c>
      <c r="P5532" s="835">
        <v>0</v>
      </c>
      <c r="Q5532" s="837"/>
      <c r="R5532" s="832">
        <v>1</v>
      </c>
      <c r="S5532" s="837">
        <v>0.5</v>
      </c>
      <c r="T5532" s="836">
        <v>1</v>
      </c>
      <c r="U5532" s="838">
        <v>0.5</v>
      </c>
    </row>
    <row r="5533" spans="1:21" ht="14.4" customHeight="1" x14ac:dyDescent="0.3">
      <c r="A5533" s="831">
        <v>10</v>
      </c>
      <c r="B5533" s="832" t="s">
        <v>2982</v>
      </c>
      <c r="C5533" s="832" t="s">
        <v>3013</v>
      </c>
      <c r="D5533" s="833" t="s">
        <v>6908</v>
      </c>
      <c r="E5533" s="834" t="s">
        <v>3087</v>
      </c>
      <c r="F5533" s="832" t="s">
        <v>2985</v>
      </c>
      <c r="G5533" s="832" t="s">
        <v>3094</v>
      </c>
      <c r="H5533" s="832" t="s">
        <v>630</v>
      </c>
      <c r="I5533" s="832" t="s">
        <v>4528</v>
      </c>
      <c r="J5533" s="832" t="s">
        <v>3040</v>
      </c>
      <c r="K5533" s="832"/>
      <c r="L5533" s="835">
        <v>0</v>
      </c>
      <c r="M5533" s="835">
        <v>0</v>
      </c>
      <c r="N5533" s="832">
        <v>7</v>
      </c>
      <c r="O5533" s="836">
        <v>7</v>
      </c>
      <c r="P5533" s="835">
        <v>0</v>
      </c>
      <c r="Q5533" s="837"/>
      <c r="R5533" s="832">
        <v>1</v>
      </c>
      <c r="S5533" s="837">
        <v>0.14285714285714285</v>
      </c>
      <c r="T5533" s="836">
        <v>1</v>
      </c>
      <c r="U5533" s="838">
        <v>0.14285714285714285</v>
      </c>
    </row>
    <row r="5534" spans="1:21" ht="14.4" customHeight="1" x14ac:dyDescent="0.3">
      <c r="A5534" s="831">
        <v>10</v>
      </c>
      <c r="B5534" s="832" t="s">
        <v>2982</v>
      </c>
      <c r="C5534" s="832" t="s">
        <v>3013</v>
      </c>
      <c r="D5534" s="833" t="s">
        <v>6908</v>
      </c>
      <c r="E5534" s="834" t="s">
        <v>3087</v>
      </c>
      <c r="F5534" s="832" t="s">
        <v>2985</v>
      </c>
      <c r="G5534" s="832" t="s">
        <v>3094</v>
      </c>
      <c r="H5534" s="832" t="s">
        <v>630</v>
      </c>
      <c r="I5534" s="832" t="s">
        <v>652</v>
      </c>
      <c r="J5534" s="832" t="s">
        <v>3040</v>
      </c>
      <c r="K5534" s="832"/>
      <c r="L5534" s="835">
        <v>0</v>
      </c>
      <c r="M5534" s="835">
        <v>0</v>
      </c>
      <c r="N5534" s="832">
        <v>1</v>
      </c>
      <c r="O5534" s="836">
        <v>1</v>
      </c>
      <c r="P5534" s="835">
        <v>0</v>
      </c>
      <c r="Q5534" s="837"/>
      <c r="R5534" s="832">
        <v>1</v>
      </c>
      <c r="S5534" s="837">
        <v>1</v>
      </c>
      <c r="T5534" s="836">
        <v>1</v>
      </c>
      <c r="U5534" s="838">
        <v>1</v>
      </c>
    </row>
    <row r="5535" spans="1:21" ht="14.4" customHeight="1" x14ac:dyDescent="0.3">
      <c r="A5535" s="831">
        <v>10</v>
      </c>
      <c r="B5535" s="832" t="s">
        <v>2982</v>
      </c>
      <c r="C5535" s="832" t="s">
        <v>3013</v>
      </c>
      <c r="D5535" s="833" t="s">
        <v>6908</v>
      </c>
      <c r="E5535" s="834" t="s">
        <v>3087</v>
      </c>
      <c r="F5535" s="832" t="s">
        <v>2985</v>
      </c>
      <c r="G5535" s="832" t="s">
        <v>3094</v>
      </c>
      <c r="H5535" s="832" t="s">
        <v>630</v>
      </c>
      <c r="I5535" s="832" t="s">
        <v>6522</v>
      </c>
      <c r="J5535" s="832" t="s">
        <v>3040</v>
      </c>
      <c r="K5535" s="832"/>
      <c r="L5535" s="835">
        <v>0</v>
      </c>
      <c r="M5535" s="835">
        <v>0</v>
      </c>
      <c r="N5535" s="832">
        <v>5</v>
      </c>
      <c r="O5535" s="836">
        <v>5</v>
      </c>
      <c r="P5535" s="835">
        <v>0</v>
      </c>
      <c r="Q5535" s="837"/>
      <c r="R5535" s="832">
        <v>1</v>
      </c>
      <c r="S5535" s="837">
        <v>0.2</v>
      </c>
      <c r="T5535" s="836">
        <v>1</v>
      </c>
      <c r="U5535" s="838">
        <v>0.2</v>
      </c>
    </row>
    <row r="5536" spans="1:21" ht="14.4" customHeight="1" x14ac:dyDescent="0.3">
      <c r="A5536" s="831">
        <v>10</v>
      </c>
      <c r="B5536" s="832" t="s">
        <v>2982</v>
      </c>
      <c r="C5536" s="832" t="s">
        <v>3013</v>
      </c>
      <c r="D5536" s="833" t="s">
        <v>6908</v>
      </c>
      <c r="E5536" s="834" t="s">
        <v>3087</v>
      </c>
      <c r="F5536" s="832" t="s">
        <v>2986</v>
      </c>
      <c r="G5536" s="832" t="s">
        <v>4007</v>
      </c>
      <c r="H5536" s="832" t="s">
        <v>630</v>
      </c>
      <c r="I5536" s="832" t="s">
        <v>4534</v>
      </c>
      <c r="J5536" s="832" t="s">
        <v>4535</v>
      </c>
      <c r="K5536" s="832" t="s">
        <v>4536</v>
      </c>
      <c r="L5536" s="835">
        <v>86.25</v>
      </c>
      <c r="M5536" s="835">
        <v>172.5</v>
      </c>
      <c r="N5536" s="832">
        <v>2</v>
      </c>
      <c r="O5536" s="836">
        <v>2</v>
      </c>
      <c r="P5536" s="835">
        <v>172.5</v>
      </c>
      <c r="Q5536" s="837">
        <v>1</v>
      </c>
      <c r="R5536" s="832">
        <v>2</v>
      </c>
      <c r="S5536" s="837">
        <v>1</v>
      </c>
      <c r="T5536" s="836">
        <v>2</v>
      </c>
      <c r="U5536" s="838">
        <v>1</v>
      </c>
    </row>
    <row r="5537" spans="1:21" ht="14.4" customHeight="1" x14ac:dyDescent="0.3">
      <c r="A5537" s="831">
        <v>10</v>
      </c>
      <c r="B5537" s="832" t="s">
        <v>2982</v>
      </c>
      <c r="C5537" s="832" t="s">
        <v>3013</v>
      </c>
      <c r="D5537" s="833" t="s">
        <v>6908</v>
      </c>
      <c r="E5537" s="834" t="s">
        <v>3087</v>
      </c>
      <c r="F5537" s="832" t="s">
        <v>2986</v>
      </c>
      <c r="G5537" s="832" t="s">
        <v>4007</v>
      </c>
      <c r="H5537" s="832" t="s">
        <v>630</v>
      </c>
      <c r="I5537" s="832" t="s">
        <v>4550</v>
      </c>
      <c r="J5537" s="832" t="s">
        <v>4551</v>
      </c>
      <c r="K5537" s="832" t="s">
        <v>4010</v>
      </c>
      <c r="L5537" s="835">
        <v>400</v>
      </c>
      <c r="M5537" s="835">
        <v>800</v>
      </c>
      <c r="N5537" s="832">
        <v>2</v>
      </c>
      <c r="O5537" s="836">
        <v>1</v>
      </c>
      <c r="P5537" s="835">
        <v>800</v>
      </c>
      <c r="Q5537" s="837">
        <v>1</v>
      </c>
      <c r="R5537" s="832">
        <v>2</v>
      </c>
      <c r="S5537" s="837">
        <v>1</v>
      </c>
      <c r="T5537" s="836">
        <v>1</v>
      </c>
      <c r="U5537" s="838">
        <v>1</v>
      </c>
    </row>
    <row r="5538" spans="1:21" ht="14.4" customHeight="1" x14ac:dyDescent="0.3">
      <c r="A5538" s="831">
        <v>10</v>
      </c>
      <c r="B5538" s="832" t="s">
        <v>2982</v>
      </c>
      <c r="C5538" s="832" t="s">
        <v>3013</v>
      </c>
      <c r="D5538" s="833" t="s">
        <v>6908</v>
      </c>
      <c r="E5538" s="834" t="s">
        <v>3087</v>
      </c>
      <c r="F5538" s="832" t="s">
        <v>2986</v>
      </c>
      <c r="G5538" s="832" t="s">
        <v>4007</v>
      </c>
      <c r="H5538" s="832" t="s">
        <v>630</v>
      </c>
      <c r="I5538" s="832" t="s">
        <v>4008</v>
      </c>
      <c r="J5538" s="832" t="s">
        <v>4009</v>
      </c>
      <c r="K5538" s="832" t="s">
        <v>4010</v>
      </c>
      <c r="L5538" s="835">
        <v>400</v>
      </c>
      <c r="M5538" s="835">
        <v>8800</v>
      </c>
      <c r="N5538" s="832">
        <v>22</v>
      </c>
      <c r="O5538" s="836">
        <v>7</v>
      </c>
      <c r="P5538" s="835">
        <v>6400</v>
      </c>
      <c r="Q5538" s="837">
        <v>0.72727272727272729</v>
      </c>
      <c r="R5538" s="832">
        <v>16</v>
      </c>
      <c r="S5538" s="837">
        <v>0.72727272727272729</v>
      </c>
      <c r="T5538" s="836">
        <v>5</v>
      </c>
      <c r="U5538" s="838">
        <v>0.7142857142857143</v>
      </c>
    </row>
    <row r="5539" spans="1:21" ht="14.4" customHeight="1" x14ac:dyDescent="0.3">
      <c r="A5539" s="831">
        <v>10</v>
      </c>
      <c r="B5539" s="832" t="s">
        <v>2982</v>
      </c>
      <c r="C5539" s="832" t="s">
        <v>3013</v>
      </c>
      <c r="D5539" s="833" t="s">
        <v>6908</v>
      </c>
      <c r="E5539" s="834" t="s">
        <v>3087</v>
      </c>
      <c r="F5539" s="832" t="s">
        <v>2986</v>
      </c>
      <c r="G5539" s="832" t="s">
        <v>4625</v>
      </c>
      <c r="H5539" s="832" t="s">
        <v>630</v>
      </c>
      <c r="I5539" s="832" t="s">
        <v>4626</v>
      </c>
      <c r="J5539" s="832" t="s">
        <v>4627</v>
      </c>
      <c r="K5539" s="832" t="s">
        <v>4628</v>
      </c>
      <c r="L5539" s="835">
        <v>56.2</v>
      </c>
      <c r="M5539" s="835">
        <v>168.60000000000002</v>
      </c>
      <c r="N5539" s="832">
        <v>3</v>
      </c>
      <c r="O5539" s="836">
        <v>3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10</v>
      </c>
      <c r="B5540" s="832" t="s">
        <v>2982</v>
      </c>
      <c r="C5540" s="832" t="s">
        <v>3013</v>
      </c>
      <c r="D5540" s="833" t="s">
        <v>6908</v>
      </c>
      <c r="E5540" s="834" t="s">
        <v>3087</v>
      </c>
      <c r="F5540" s="832" t="s">
        <v>2986</v>
      </c>
      <c r="G5540" s="832" t="s">
        <v>4625</v>
      </c>
      <c r="H5540" s="832" t="s">
        <v>630</v>
      </c>
      <c r="I5540" s="832" t="s">
        <v>4769</v>
      </c>
      <c r="J5540" s="832" t="s">
        <v>4770</v>
      </c>
      <c r="K5540" s="832" t="s">
        <v>4771</v>
      </c>
      <c r="L5540" s="835">
        <v>39.369999999999997</v>
      </c>
      <c r="M5540" s="835">
        <v>275.58999999999997</v>
      </c>
      <c r="N5540" s="832">
        <v>7</v>
      </c>
      <c r="O5540" s="836">
        <v>4</v>
      </c>
      <c r="P5540" s="835">
        <v>157.47999999999999</v>
      </c>
      <c r="Q5540" s="837">
        <v>0.5714285714285714</v>
      </c>
      <c r="R5540" s="832">
        <v>4</v>
      </c>
      <c r="S5540" s="837">
        <v>0.5714285714285714</v>
      </c>
      <c r="T5540" s="836">
        <v>2</v>
      </c>
      <c r="U5540" s="838">
        <v>0.5</v>
      </c>
    </row>
    <row r="5541" spans="1:21" ht="14.4" customHeight="1" x14ac:dyDescent="0.3">
      <c r="A5541" s="831">
        <v>10</v>
      </c>
      <c r="B5541" s="832" t="s">
        <v>2982</v>
      </c>
      <c r="C5541" s="832" t="s">
        <v>3015</v>
      </c>
      <c r="D5541" s="833" t="s">
        <v>6909</v>
      </c>
      <c r="E5541" s="834" t="s">
        <v>3036</v>
      </c>
      <c r="F5541" s="832" t="s">
        <v>2984</v>
      </c>
      <c r="G5541" s="832" t="s">
        <v>3232</v>
      </c>
      <c r="H5541" s="832" t="s">
        <v>630</v>
      </c>
      <c r="I5541" s="832" t="s">
        <v>6523</v>
      </c>
      <c r="J5541" s="832" t="s">
        <v>3867</v>
      </c>
      <c r="K5541" s="832" t="s">
        <v>6524</v>
      </c>
      <c r="L5541" s="835">
        <v>1295.6400000000001</v>
      </c>
      <c r="M5541" s="835">
        <v>2591.2800000000002</v>
      </c>
      <c r="N5541" s="832">
        <v>2</v>
      </c>
      <c r="O5541" s="836">
        <v>2</v>
      </c>
      <c r="P5541" s="835"/>
      <c r="Q5541" s="837">
        <v>0</v>
      </c>
      <c r="R5541" s="832"/>
      <c r="S5541" s="837">
        <v>0</v>
      </c>
      <c r="T5541" s="836"/>
      <c r="U5541" s="838">
        <v>0</v>
      </c>
    </row>
    <row r="5542" spans="1:21" ht="14.4" customHeight="1" x14ac:dyDescent="0.3">
      <c r="A5542" s="831">
        <v>10</v>
      </c>
      <c r="B5542" s="832" t="s">
        <v>2982</v>
      </c>
      <c r="C5542" s="832" t="s">
        <v>3015</v>
      </c>
      <c r="D5542" s="833" t="s">
        <v>6909</v>
      </c>
      <c r="E5542" s="834" t="s">
        <v>3036</v>
      </c>
      <c r="F5542" s="832" t="s">
        <v>2984</v>
      </c>
      <c r="G5542" s="832" t="s">
        <v>3232</v>
      </c>
      <c r="H5542" s="832" t="s">
        <v>630</v>
      </c>
      <c r="I5542" s="832" t="s">
        <v>3233</v>
      </c>
      <c r="J5542" s="832" t="s">
        <v>1419</v>
      </c>
      <c r="K5542" s="832" t="s">
        <v>3234</v>
      </c>
      <c r="L5542" s="835">
        <v>263.26</v>
      </c>
      <c r="M5542" s="835">
        <v>263.26</v>
      </c>
      <c r="N5542" s="832">
        <v>1</v>
      </c>
      <c r="O5542" s="836">
        <v>1</v>
      </c>
      <c r="P5542" s="835">
        <v>263.26</v>
      </c>
      <c r="Q5542" s="837">
        <v>1</v>
      </c>
      <c r="R5542" s="832">
        <v>1</v>
      </c>
      <c r="S5542" s="837">
        <v>1</v>
      </c>
      <c r="T5542" s="836">
        <v>1</v>
      </c>
      <c r="U5542" s="838">
        <v>1</v>
      </c>
    </row>
    <row r="5543" spans="1:21" ht="14.4" customHeight="1" x14ac:dyDescent="0.3">
      <c r="A5543" s="831">
        <v>10</v>
      </c>
      <c r="B5543" s="832" t="s">
        <v>2982</v>
      </c>
      <c r="C5543" s="832" t="s">
        <v>3015</v>
      </c>
      <c r="D5543" s="833" t="s">
        <v>6909</v>
      </c>
      <c r="E5543" s="834" t="s">
        <v>3036</v>
      </c>
      <c r="F5543" s="832" t="s">
        <v>2984</v>
      </c>
      <c r="G5543" s="832" t="s">
        <v>3106</v>
      </c>
      <c r="H5543" s="832" t="s">
        <v>630</v>
      </c>
      <c r="I5543" s="832" t="s">
        <v>4182</v>
      </c>
      <c r="J5543" s="832" t="s">
        <v>2073</v>
      </c>
      <c r="K5543" s="832" t="s">
        <v>4183</v>
      </c>
      <c r="L5543" s="835">
        <v>75.73</v>
      </c>
      <c r="M5543" s="835">
        <v>151.46</v>
      </c>
      <c r="N5543" s="832">
        <v>2</v>
      </c>
      <c r="O5543" s="836">
        <v>2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10</v>
      </c>
      <c r="B5544" s="832" t="s">
        <v>2982</v>
      </c>
      <c r="C5544" s="832" t="s">
        <v>3015</v>
      </c>
      <c r="D5544" s="833" t="s">
        <v>6909</v>
      </c>
      <c r="E5544" s="834" t="s">
        <v>3036</v>
      </c>
      <c r="F5544" s="832" t="s">
        <v>2984</v>
      </c>
      <c r="G5544" s="832" t="s">
        <v>3106</v>
      </c>
      <c r="H5544" s="832" t="s">
        <v>689</v>
      </c>
      <c r="I5544" s="832" t="s">
        <v>2681</v>
      </c>
      <c r="J5544" s="832" t="s">
        <v>1568</v>
      </c>
      <c r="K5544" s="832" t="s">
        <v>2682</v>
      </c>
      <c r="L5544" s="835">
        <v>80.28</v>
      </c>
      <c r="M5544" s="835">
        <v>80.28</v>
      </c>
      <c r="N5544" s="832">
        <v>1</v>
      </c>
      <c r="O5544" s="836">
        <v>1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10</v>
      </c>
      <c r="B5545" s="832" t="s">
        <v>2982</v>
      </c>
      <c r="C5545" s="832" t="s">
        <v>3015</v>
      </c>
      <c r="D5545" s="833" t="s">
        <v>6909</v>
      </c>
      <c r="E5545" s="834" t="s">
        <v>3036</v>
      </c>
      <c r="F5545" s="832" t="s">
        <v>2984</v>
      </c>
      <c r="G5545" s="832" t="s">
        <v>3106</v>
      </c>
      <c r="H5545" s="832" t="s">
        <v>630</v>
      </c>
      <c r="I5545" s="832" t="s">
        <v>6525</v>
      </c>
      <c r="J5545" s="832" t="s">
        <v>2073</v>
      </c>
      <c r="K5545" s="832" t="s">
        <v>4183</v>
      </c>
      <c r="L5545" s="835">
        <v>0</v>
      </c>
      <c r="M5545" s="835">
        <v>0</v>
      </c>
      <c r="N5545" s="832">
        <v>1</v>
      </c>
      <c r="O5545" s="836">
        <v>1</v>
      </c>
      <c r="P5545" s="835"/>
      <c r="Q5545" s="837"/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10</v>
      </c>
      <c r="B5546" s="832" t="s">
        <v>2982</v>
      </c>
      <c r="C5546" s="832" t="s">
        <v>3015</v>
      </c>
      <c r="D5546" s="833" t="s">
        <v>6909</v>
      </c>
      <c r="E5546" s="834" t="s">
        <v>3036</v>
      </c>
      <c r="F5546" s="832" t="s">
        <v>2984</v>
      </c>
      <c r="G5546" s="832" t="s">
        <v>4919</v>
      </c>
      <c r="H5546" s="832" t="s">
        <v>630</v>
      </c>
      <c r="I5546" s="832" t="s">
        <v>4920</v>
      </c>
      <c r="J5546" s="832" t="s">
        <v>881</v>
      </c>
      <c r="K5546" s="832" t="s">
        <v>4921</v>
      </c>
      <c r="L5546" s="835">
        <v>57.76</v>
      </c>
      <c r="M5546" s="835">
        <v>57.76</v>
      </c>
      <c r="N5546" s="832">
        <v>1</v>
      </c>
      <c r="O5546" s="836">
        <v>1</v>
      </c>
      <c r="P5546" s="835">
        <v>57.76</v>
      </c>
      <c r="Q5546" s="837">
        <v>1</v>
      </c>
      <c r="R5546" s="832">
        <v>1</v>
      </c>
      <c r="S5546" s="837">
        <v>1</v>
      </c>
      <c r="T5546" s="836">
        <v>1</v>
      </c>
      <c r="U5546" s="838">
        <v>1</v>
      </c>
    </row>
    <row r="5547" spans="1:21" ht="14.4" customHeight="1" x14ac:dyDescent="0.3">
      <c r="A5547" s="831">
        <v>10</v>
      </c>
      <c r="B5547" s="832" t="s">
        <v>2982</v>
      </c>
      <c r="C5547" s="832" t="s">
        <v>3015</v>
      </c>
      <c r="D5547" s="833" t="s">
        <v>6909</v>
      </c>
      <c r="E5547" s="834" t="s">
        <v>3036</v>
      </c>
      <c r="F5547" s="832" t="s">
        <v>2984</v>
      </c>
      <c r="G5547" s="832" t="s">
        <v>3739</v>
      </c>
      <c r="H5547" s="832" t="s">
        <v>689</v>
      </c>
      <c r="I5547" s="832" t="s">
        <v>6526</v>
      </c>
      <c r="J5547" s="832" t="s">
        <v>3741</v>
      </c>
      <c r="K5547" s="832" t="s">
        <v>6527</v>
      </c>
      <c r="L5547" s="835">
        <v>278.63</v>
      </c>
      <c r="M5547" s="835">
        <v>278.63</v>
      </c>
      <c r="N5547" s="832">
        <v>1</v>
      </c>
      <c r="O5547" s="836">
        <v>1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10</v>
      </c>
      <c r="B5548" s="832" t="s">
        <v>2982</v>
      </c>
      <c r="C5548" s="832" t="s">
        <v>3015</v>
      </c>
      <c r="D5548" s="833" t="s">
        <v>6909</v>
      </c>
      <c r="E5548" s="834" t="s">
        <v>3036</v>
      </c>
      <c r="F5548" s="832" t="s">
        <v>2984</v>
      </c>
      <c r="G5548" s="832" t="s">
        <v>3720</v>
      </c>
      <c r="H5548" s="832" t="s">
        <v>630</v>
      </c>
      <c r="I5548" s="832" t="s">
        <v>3874</v>
      </c>
      <c r="J5548" s="832" t="s">
        <v>3875</v>
      </c>
      <c r="K5548" s="832" t="s">
        <v>3876</v>
      </c>
      <c r="L5548" s="835">
        <v>36.76</v>
      </c>
      <c r="M5548" s="835">
        <v>367.59999999999997</v>
      </c>
      <c r="N5548" s="832">
        <v>10</v>
      </c>
      <c r="O5548" s="836">
        <v>9.5</v>
      </c>
      <c r="P5548" s="835">
        <v>73.52</v>
      </c>
      <c r="Q5548" s="837">
        <v>0.2</v>
      </c>
      <c r="R5548" s="832">
        <v>2</v>
      </c>
      <c r="S5548" s="837">
        <v>0.2</v>
      </c>
      <c r="T5548" s="836">
        <v>2</v>
      </c>
      <c r="U5548" s="838">
        <v>0.21052631578947367</v>
      </c>
    </row>
    <row r="5549" spans="1:21" ht="14.4" customHeight="1" x14ac:dyDescent="0.3">
      <c r="A5549" s="831">
        <v>10</v>
      </c>
      <c r="B5549" s="832" t="s">
        <v>2982</v>
      </c>
      <c r="C5549" s="832" t="s">
        <v>3015</v>
      </c>
      <c r="D5549" s="833" t="s">
        <v>6909</v>
      </c>
      <c r="E5549" s="834" t="s">
        <v>3036</v>
      </c>
      <c r="F5549" s="832" t="s">
        <v>2984</v>
      </c>
      <c r="G5549" s="832" t="s">
        <v>4064</v>
      </c>
      <c r="H5549" s="832" t="s">
        <v>630</v>
      </c>
      <c r="I5549" s="832" t="s">
        <v>4065</v>
      </c>
      <c r="J5549" s="832" t="s">
        <v>4066</v>
      </c>
      <c r="K5549" s="832" t="s">
        <v>4067</v>
      </c>
      <c r="L5549" s="835">
        <v>102.31</v>
      </c>
      <c r="M5549" s="835">
        <v>102.31</v>
      </c>
      <c r="N5549" s="832">
        <v>1</v>
      </c>
      <c r="O5549" s="836">
        <v>1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10</v>
      </c>
      <c r="B5550" s="832" t="s">
        <v>2982</v>
      </c>
      <c r="C5550" s="832" t="s">
        <v>3015</v>
      </c>
      <c r="D5550" s="833" t="s">
        <v>6909</v>
      </c>
      <c r="E5550" s="834" t="s">
        <v>3036</v>
      </c>
      <c r="F5550" s="832" t="s">
        <v>2984</v>
      </c>
      <c r="G5550" s="832" t="s">
        <v>4064</v>
      </c>
      <c r="H5550" s="832" t="s">
        <v>630</v>
      </c>
      <c r="I5550" s="832" t="s">
        <v>6528</v>
      </c>
      <c r="J5550" s="832" t="s">
        <v>4332</v>
      </c>
      <c r="K5550" s="832" t="s">
        <v>5156</v>
      </c>
      <c r="L5550" s="835">
        <v>0</v>
      </c>
      <c r="M5550" s="835">
        <v>0</v>
      </c>
      <c r="N5550" s="832">
        <v>1</v>
      </c>
      <c r="O5550" s="836">
        <v>1</v>
      </c>
      <c r="P5550" s="835">
        <v>0</v>
      </c>
      <c r="Q5550" s="837"/>
      <c r="R5550" s="832">
        <v>1</v>
      </c>
      <c r="S5550" s="837">
        <v>1</v>
      </c>
      <c r="T5550" s="836">
        <v>1</v>
      </c>
      <c r="U5550" s="838">
        <v>1</v>
      </c>
    </row>
    <row r="5551" spans="1:21" ht="14.4" customHeight="1" x14ac:dyDescent="0.3">
      <c r="A5551" s="831">
        <v>10</v>
      </c>
      <c r="B5551" s="832" t="s">
        <v>2982</v>
      </c>
      <c r="C5551" s="832" t="s">
        <v>3015</v>
      </c>
      <c r="D5551" s="833" t="s">
        <v>6909</v>
      </c>
      <c r="E5551" s="834" t="s">
        <v>3036</v>
      </c>
      <c r="F5551" s="832" t="s">
        <v>2984</v>
      </c>
      <c r="G5551" s="832" t="s">
        <v>3263</v>
      </c>
      <c r="H5551" s="832" t="s">
        <v>630</v>
      </c>
      <c r="I5551" s="832" t="s">
        <v>3264</v>
      </c>
      <c r="J5551" s="832" t="s">
        <v>2464</v>
      </c>
      <c r="K5551" s="832" t="s">
        <v>3265</v>
      </c>
      <c r="L5551" s="835">
        <v>42.63</v>
      </c>
      <c r="M5551" s="835">
        <v>127.89000000000001</v>
      </c>
      <c r="N5551" s="832">
        <v>3</v>
      </c>
      <c r="O5551" s="836">
        <v>2</v>
      </c>
      <c r="P5551" s="835">
        <v>42.63</v>
      </c>
      <c r="Q5551" s="837">
        <v>0.33333333333333331</v>
      </c>
      <c r="R5551" s="832">
        <v>1</v>
      </c>
      <c r="S5551" s="837">
        <v>0.33333333333333331</v>
      </c>
      <c r="T5551" s="836">
        <v>1</v>
      </c>
      <c r="U5551" s="838">
        <v>0.5</v>
      </c>
    </row>
    <row r="5552" spans="1:21" ht="14.4" customHeight="1" x14ac:dyDescent="0.3">
      <c r="A5552" s="831">
        <v>10</v>
      </c>
      <c r="B5552" s="832" t="s">
        <v>2982</v>
      </c>
      <c r="C5552" s="832" t="s">
        <v>3015</v>
      </c>
      <c r="D5552" s="833" t="s">
        <v>6909</v>
      </c>
      <c r="E5552" s="834" t="s">
        <v>3036</v>
      </c>
      <c r="F5552" s="832" t="s">
        <v>2984</v>
      </c>
      <c r="G5552" s="832" t="s">
        <v>3263</v>
      </c>
      <c r="H5552" s="832" t="s">
        <v>630</v>
      </c>
      <c r="I5552" s="832" t="s">
        <v>3723</v>
      </c>
      <c r="J5552" s="832" t="s">
        <v>2464</v>
      </c>
      <c r="K5552" s="832" t="s">
        <v>3724</v>
      </c>
      <c r="L5552" s="835">
        <v>55.41</v>
      </c>
      <c r="M5552" s="835">
        <v>55.41</v>
      </c>
      <c r="N5552" s="832">
        <v>1</v>
      </c>
      <c r="O5552" s="836">
        <v>1</v>
      </c>
      <c r="P5552" s="835">
        <v>55.41</v>
      </c>
      <c r="Q5552" s="837">
        <v>1</v>
      </c>
      <c r="R5552" s="832">
        <v>1</v>
      </c>
      <c r="S5552" s="837">
        <v>1</v>
      </c>
      <c r="T5552" s="836">
        <v>1</v>
      </c>
      <c r="U5552" s="838">
        <v>1</v>
      </c>
    </row>
    <row r="5553" spans="1:21" ht="14.4" customHeight="1" x14ac:dyDescent="0.3">
      <c r="A5553" s="831">
        <v>10</v>
      </c>
      <c r="B5553" s="832" t="s">
        <v>2982</v>
      </c>
      <c r="C5553" s="832" t="s">
        <v>3015</v>
      </c>
      <c r="D5553" s="833" t="s">
        <v>6909</v>
      </c>
      <c r="E5553" s="834" t="s">
        <v>3036</v>
      </c>
      <c r="F5553" s="832" t="s">
        <v>2984</v>
      </c>
      <c r="G5553" s="832" t="s">
        <v>3263</v>
      </c>
      <c r="H5553" s="832" t="s">
        <v>689</v>
      </c>
      <c r="I5553" s="832" t="s">
        <v>2461</v>
      </c>
      <c r="J5553" s="832" t="s">
        <v>2459</v>
      </c>
      <c r="K5553" s="832" t="s">
        <v>2462</v>
      </c>
      <c r="L5553" s="835">
        <v>170.52</v>
      </c>
      <c r="M5553" s="835">
        <v>170.52</v>
      </c>
      <c r="N5553" s="832">
        <v>1</v>
      </c>
      <c r="O5553" s="836">
        <v>1</v>
      </c>
      <c r="P5553" s="835">
        <v>170.52</v>
      </c>
      <c r="Q5553" s="837">
        <v>1</v>
      </c>
      <c r="R5553" s="832">
        <v>1</v>
      </c>
      <c r="S5553" s="837">
        <v>1</v>
      </c>
      <c r="T5553" s="836">
        <v>1</v>
      </c>
      <c r="U5553" s="838">
        <v>1</v>
      </c>
    </row>
    <row r="5554" spans="1:21" ht="14.4" customHeight="1" x14ac:dyDescent="0.3">
      <c r="A5554" s="831">
        <v>10</v>
      </c>
      <c r="B5554" s="832" t="s">
        <v>2982</v>
      </c>
      <c r="C5554" s="832" t="s">
        <v>3015</v>
      </c>
      <c r="D5554" s="833" t="s">
        <v>6909</v>
      </c>
      <c r="E5554" s="834" t="s">
        <v>3036</v>
      </c>
      <c r="F5554" s="832" t="s">
        <v>2984</v>
      </c>
      <c r="G5554" s="832" t="s">
        <v>6529</v>
      </c>
      <c r="H5554" s="832" t="s">
        <v>630</v>
      </c>
      <c r="I5554" s="832" t="s">
        <v>6530</v>
      </c>
      <c r="J5554" s="832" t="s">
        <v>6531</v>
      </c>
      <c r="K5554" s="832" t="s">
        <v>6532</v>
      </c>
      <c r="L5554" s="835">
        <v>0</v>
      </c>
      <c r="M5554" s="835">
        <v>0</v>
      </c>
      <c r="N5554" s="832">
        <v>2</v>
      </c>
      <c r="O5554" s="836">
        <v>1</v>
      </c>
      <c r="P5554" s="835"/>
      <c r="Q5554" s="837"/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10</v>
      </c>
      <c r="B5555" s="832" t="s">
        <v>2982</v>
      </c>
      <c r="C5555" s="832" t="s">
        <v>3015</v>
      </c>
      <c r="D5555" s="833" t="s">
        <v>6909</v>
      </c>
      <c r="E5555" s="834" t="s">
        <v>3036</v>
      </c>
      <c r="F5555" s="832" t="s">
        <v>2984</v>
      </c>
      <c r="G5555" s="832" t="s">
        <v>3107</v>
      </c>
      <c r="H5555" s="832" t="s">
        <v>630</v>
      </c>
      <c r="I5555" s="832" t="s">
        <v>3481</v>
      </c>
      <c r="J5555" s="832" t="s">
        <v>3287</v>
      </c>
      <c r="K5555" s="832" t="s">
        <v>3482</v>
      </c>
      <c r="L5555" s="835">
        <v>23.51</v>
      </c>
      <c r="M5555" s="835">
        <v>23.51</v>
      </c>
      <c r="N5555" s="832">
        <v>1</v>
      </c>
      <c r="O5555" s="836">
        <v>0.5</v>
      </c>
      <c r="P5555" s="835">
        <v>23.51</v>
      </c>
      <c r="Q5555" s="837">
        <v>1</v>
      </c>
      <c r="R5555" s="832">
        <v>1</v>
      </c>
      <c r="S5555" s="837">
        <v>1</v>
      </c>
      <c r="T5555" s="836">
        <v>0.5</v>
      </c>
      <c r="U5555" s="838">
        <v>1</v>
      </c>
    </row>
    <row r="5556" spans="1:21" ht="14.4" customHeight="1" x14ac:dyDescent="0.3">
      <c r="A5556" s="831">
        <v>10</v>
      </c>
      <c r="B5556" s="832" t="s">
        <v>2982</v>
      </c>
      <c r="C5556" s="832" t="s">
        <v>3015</v>
      </c>
      <c r="D5556" s="833" t="s">
        <v>6909</v>
      </c>
      <c r="E5556" s="834" t="s">
        <v>3036</v>
      </c>
      <c r="F5556" s="832" t="s">
        <v>2984</v>
      </c>
      <c r="G5556" s="832" t="s">
        <v>3107</v>
      </c>
      <c r="H5556" s="832" t="s">
        <v>630</v>
      </c>
      <c r="I5556" s="832" t="s">
        <v>5752</v>
      </c>
      <c r="J5556" s="832" t="s">
        <v>3287</v>
      </c>
      <c r="K5556" s="832" t="s">
        <v>3482</v>
      </c>
      <c r="L5556" s="835">
        <v>27.67</v>
      </c>
      <c r="M5556" s="835">
        <v>27.67</v>
      </c>
      <c r="N5556" s="832">
        <v>1</v>
      </c>
      <c r="O5556" s="836">
        <v>0.5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10</v>
      </c>
      <c r="B5557" s="832" t="s">
        <v>2982</v>
      </c>
      <c r="C5557" s="832" t="s">
        <v>3015</v>
      </c>
      <c r="D5557" s="833" t="s">
        <v>6909</v>
      </c>
      <c r="E5557" s="834" t="s">
        <v>3036</v>
      </c>
      <c r="F5557" s="832" t="s">
        <v>2984</v>
      </c>
      <c r="G5557" s="832" t="s">
        <v>3540</v>
      </c>
      <c r="H5557" s="832" t="s">
        <v>630</v>
      </c>
      <c r="I5557" s="832" t="s">
        <v>5760</v>
      </c>
      <c r="J5557" s="832" t="s">
        <v>3542</v>
      </c>
      <c r="K5557" s="832" t="s">
        <v>5761</v>
      </c>
      <c r="L5557" s="835">
        <v>2130.44</v>
      </c>
      <c r="M5557" s="835">
        <v>2130.44</v>
      </c>
      <c r="N5557" s="832">
        <v>1</v>
      </c>
      <c r="O5557" s="836">
        <v>1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10</v>
      </c>
      <c r="B5558" s="832" t="s">
        <v>2982</v>
      </c>
      <c r="C5558" s="832" t="s">
        <v>3015</v>
      </c>
      <c r="D5558" s="833" t="s">
        <v>6909</v>
      </c>
      <c r="E5558" s="834" t="s">
        <v>3036</v>
      </c>
      <c r="F5558" s="832" t="s">
        <v>2984</v>
      </c>
      <c r="G5558" s="832" t="s">
        <v>3882</v>
      </c>
      <c r="H5558" s="832" t="s">
        <v>630</v>
      </c>
      <c r="I5558" s="832" t="s">
        <v>3883</v>
      </c>
      <c r="J5558" s="832" t="s">
        <v>1391</v>
      </c>
      <c r="K5558" s="832" t="s">
        <v>3884</v>
      </c>
      <c r="L5558" s="835">
        <v>92.85</v>
      </c>
      <c r="M5558" s="835">
        <v>92.85</v>
      </c>
      <c r="N5558" s="832">
        <v>1</v>
      </c>
      <c r="O5558" s="836">
        <v>1</v>
      </c>
      <c r="P5558" s="835">
        <v>92.85</v>
      </c>
      <c r="Q5558" s="837">
        <v>1</v>
      </c>
      <c r="R5558" s="832">
        <v>1</v>
      </c>
      <c r="S5558" s="837">
        <v>1</v>
      </c>
      <c r="T5558" s="836">
        <v>1</v>
      </c>
      <c r="U5558" s="838">
        <v>1</v>
      </c>
    </row>
    <row r="5559" spans="1:21" ht="14.4" customHeight="1" x14ac:dyDescent="0.3">
      <c r="A5559" s="831">
        <v>10</v>
      </c>
      <c r="B5559" s="832" t="s">
        <v>2982</v>
      </c>
      <c r="C5559" s="832" t="s">
        <v>3015</v>
      </c>
      <c r="D5559" s="833" t="s">
        <v>6909</v>
      </c>
      <c r="E5559" s="834" t="s">
        <v>3036</v>
      </c>
      <c r="F5559" s="832" t="s">
        <v>2984</v>
      </c>
      <c r="G5559" s="832" t="s">
        <v>3208</v>
      </c>
      <c r="H5559" s="832" t="s">
        <v>630</v>
      </c>
      <c r="I5559" s="832" t="s">
        <v>3314</v>
      </c>
      <c r="J5559" s="832" t="s">
        <v>1599</v>
      </c>
      <c r="K5559" s="832" t="s">
        <v>3315</v>
      </c>
      <c r="L5559" s="835">
        <v>46.99</v>
      </c>
      <c r="M5559" s="835">
        <v>281.94</v>
      </c>
      <c r="N5559" s="832">
        <v>6</v>
      </c>
      <c r="O5559" s="836">
        <v>6</v>
      </c>
      <c r="P5559" s="835">
        <v>140.97</v>
      </c>
      <c r="Q5559" s="837">
        <v>0.5</v>
      </c>
      <c r="R5559" s="832">
        <v>3</v>
      </c>
      <c r="S5559" s="837">
        <v>0.5</v>
      </c>
      <c r="T5559" s="836">
        <v>3</v>
      </c>
      <c r="U5559" s="838">
        <v>0.5</v>
      </c>
    </row>
    <row r="5560" spans="1:21" ht="14.4" customHeight="1" x14ac:dyDescent="0.3">
      <c r="A5560" s="831">
        <v>10</v>
      </c>
      <c r="B5560" s="832" t="s">
        <v>2982</v>
      </c>
      <c r="C5560" s="832" t="s">
        <v>3015</v>
      </c>
      <c r="D5560" s="833" t="s">
        <v>6909</v>
      </c>
      <c r="E5560" s="834" t="s">
        <v>3036</v>
      </c>
      <c r="F5560" s="832" t="s">
        <v>2984</v>
      </c>
      <c r="G5560" s="832" t="s">
        <v>3208</v>
      </c>
      <c r="H5560" s="832" t="s">
        <v>630</v>
      </c>
      <c r="I5560" s="832" t="s">
        <v>3812</v>
      </c>
      <c r="J5560" s="832" t="s">
        <v>1595</v>
      </c>
      <c r="K5560" s="832" t="s">
        <v>3813</v>
      </c>
      <c r="L5560" s="835">
        <v>93.98</v>
      </c>
      <c r="M5560" s="835">
        <v>751.84</v>
      </c>
      <c r="N5560" s="832">
        <v>8</v>
      </c>
      <c r="O5560" s="836">
        <v>8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10</v>
      </c>
      <c r="B5561" s="832" t="s">
        <v>2982</v>
      </c>
      <c r="C5561" s="832" t="s">
        <v>3015</v>
      </c>
      <c r="D5561" s="833" t="s">
        <v>6909</v>
      </c>
      <c r="E5561" s="834" t="s">
        <v>3036</v>
      </c>
      <c r="F5561" s="832" t="s">
        <v>2984</v>
      </c>
      <c r="G5561" s="832" t="s">
        <v>3208</v>
      </c>
      <c r="H5561" s="832" t="s">
        <v>630</v>
      </c>
      <c r="I5561" s="832" t="s">
        <v>4337</v>
      </c>
      <c r="J5561" s="832" t="s">
        <v>1597</v>
      </c>
      <c r="K5561" s="832" t="s">
        <v>3210</v>
      </c>
      <c r="L5561" s="835">
        <v>140.96</v>
      </c>
      <c r="M5561" s="835">
        <v>140.96</v>
      </c>
      <c r="N5561" s="832">
        <v>1</v>
      </c>
      <c r="O5561" s="836">
        <v>1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10</v>
      </c>
      <c r="B5562" s="832" t="s">
        <v>2982</v>
      </c>
      <c r="C5562" s="832" t="s">
        <v>3015</v>
      </c>
      <c r="D5562" s="833" t="s">
        <v>6909</v>
      </c>
      <c r="E5562" s="834" t="s">
        <v>3036</v>
      </c>
      <c r="F5562" s="832" t="s">
        <v>2984</v>
      </c>
      <c r="G5562" s="832" t="s">
        <v>5036</v>
      </c>
      <c r="H5562" s="832" t="s">
        <v>630</v>
      </c>
      <c r="I5562" s="832" t="s">
        <v>6533</v>
      </c>
      <c r="J5562" s="832" t="s">
        <v>6534</v>
      </c>
      <c r="K5562" s="832" t="s">
        <v>6535</v>
      </c>
      <c r="L5562" s="835">
        <v>38.47</v>
      </c>
      <c r="M5562" s="835">
        <v>38.47</v>
      </c>
      <c r="N5562" s="832">
        <v>1</v>
      </c>
      <c r="O5562" s="836">
        <v>0.5</v>
      </c>
      <c r="P5562" s="835">
        <v>38.47</v>
      </c>
      <c r="Q5562" s="837">
        <v>1</v>
      </c>
      <c r="R5562" s="832">
        <v>1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10</v>
      </c>
      <c r="B5563" s="832" t="s">
        <v>2982</v>
      </c>
      <c r="C5563" s="832" t="s">
        <v>3015</v>
      </c>
      <c r="D5563" s="833" t="s">
        <v>6909</v>
      </c>
      <c r="E5563" s="834" t="s">
        <v>3036</v>
      </c>
      <c r="F5563" s="832" t="s">
        <v>2984</v>
      </c>
      <c r="G5563" s="832" t="s">
        <v>3120</v>
      </c>
      <c r="H5563" s="832" t="s">
        <v>630</v>
      </c>
      <c r="I5563" s="832" t="s">
        <v>3211</v>
      </c>
      <c r="J5563" s="832" t="s">
        <v>1034</v>
      </c>
      <c r="K5563" s="832" t="s">
        <v>3212</v>
      </c>
      <c r="L5563" s="835">
        <v>48.09</v>
      </c>
      <c r="M5563" s="835">
        <v>192.36</v>
      </c>
      <c r="N5563" s="832">
        <v>4</v>
      </c>
      <c r="O5563" s="836">
        <v>4</v>
      </c>
      <c r="P5563" s="835">
        <v>144.27000000000001</v>
      </c>
      <c r="Q5563" s="837">
        <v>0.75</v>
      </c>
      <c r="R5563" s="832">
        <v>3</v>
      </c>
      <c r="S5563" s="837">
        <v>0.75</v>
      </c>
      <c r="T5563" s="836">
        <v>3</v>
      </c>
      <c r="U5563" s="838">
        <v>0.75</v>
      </c>
    </row>
    <row r="5564" spans="1:21" ht="14.4" customHeight="1" x14ac:dyDescent="0.3">
      <c r="A5564" s="831">
        <v>10</v>
      </c>
      <c r="B5564" s="832" t="s">
        <v>2982</v>
      </c>
      <c r="C5564" s="832" t="s">
        <v>3015</v>
      </c>
      <c r="D5564" s="833" t="s">
        <v>6909</v>
      </c>
      <c r="E5564" s="834" t="s">
        <v>3036</v>
      </c>
      <c r="F5564" s="832" t="s">
        <v>2984</v>
      </c>
      <c r="G5564" s="832" t="s">
        <v>3120</v>
      </c>
      <c r="H5564" s="832" t="s">
        <v>630</v>
      </c>
      <c r="I5564" s="832" t="s">
        <v>3121</v>
      </c>
      <c r="J5564" s="832" t="s">
        <v>1060</v>
      </c>
      <c r="K5564" s="832" t="s">
        <v>3122</v>
      </c>
      <c r="L5564" s="835">
        <v>89.91</v>
      </c>
      <c r="M5564" s="835">
        <v>269.73</v>
      </c>
      <c r="N5564" s="832">
        <v>3</v>
      </c>
      <c r="O5564" s="836">
        <v>3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10</v>
      </c>
      <c r="B5565" s="832" t="s">
        <v>2982</v>
      </c>
      <c r="C5565" s="832" t="s">
        <v>3015</v>
      </c>
      <c r="D5565" s="833" t="s">
        <v>6909</v>
      </c>
      <c r="E5565" s="834" t="s">
        <v>3036</v>
      </c>
      <c r="F5565" s="832" t="s">
        <v>2984</v>
      </c>
      <c r="G5565" s="832" t="s">
        <v>3622</v>
      </c>
      <c r="H5565" s="832" t="s">
        <v>630</v>
      </c>
      <c r="I5565" s="832" t="s">
        <v>5789</v>
      </c>
      <c r="J5565" s="832" t="s">
        <v>5790</v>
      </c>
      <c r="K5565" s="832" t="s">
        <v>5791</v>
      </c>
      <c r="L5565" s="835">
        <v>1235.6300000000001</v>
      </c>
      <c r="M5565" s="835">
        <v>4942.5200000000004</v>
      </c>
      <c r="N5565" s="832">
        <v>4</v>
      </c>
      <c r="O5565" s="836">
        <v>2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10</v>
      </c>
      <c r="B5566" s="832" t="s">
        <v>2982</v>
      </c>
      <c r="C5566" s="832" t="s">
        <v>3015</v>
      </c>
      <c r="D5566" s="833" t="s">
        <v>6909</v>
      </c>
      <c r="E5566" s="834" t="s">
        <v>3036</v>
      </c>
      <c r="F5566" s="832" t="s">
        <v>2984</v>
      </c>
      <c r="G5566" s="832" t="s">
        <v>3123</v>
      </c>
      <c r="H5566" s="832" t="s">
        <v>630</v>
      </c>
      <c r="I5566" s="832" t="s">
        <v>6536</v>
      </c>
      <c r="J5566" s="832" t="s">
        <v>1464</v>
      </c>
      <c r="K5566" s="832" t="s">
        <v>1465</v>
      </c>
      <c r="L5566" s="835">
        <v>49.38</v>
      </c>
      <c r="M5566" s="835">
        <v>98.76</v>
      </c>
      <c r="N5566" s="832">
        <v>2</v>
      </c>
      <c r="O5566" s="836">
        <v>2</v>
      </c>
      <c r="P5566" s="835">
        <v>49.38</v>
      </c>
      <c r="Q5566" s="837">
        <v>0.5</v>
      </c>
      <c r="R5566" s="832">
        <v>1</v>
      </c>
      <c r="S5566" s="837">
        <v>0.5</v>
      </c>
      <c r="T5566" s="836">
        <v>1</v>
      </c>
      <c r="U5566" s="838">
        <v>0.5</v>
      </c>
    </row>
    <row r="5567" spans="1:21" ht="14.4" customHeight="1" x14ac:dyDescent="0.3">
      <c r="A5567" s="831">
        <v>10</v>
      </c>
      <c r="B5567" s="832" t="s">
        <v>2982</v>
      </c>
      <c r="C5567" s="832" t="s">
        <v>3015</v>
      </c>
      <c r="D5567" s="833" t="s">
        <v>6909</v>
      </c>
      <c r="E5567" s="834" t="s">
        <v>3036</v>
      </c>
      <c r="F5567" s="832" t="s">
        <v>2984</v>
      </c>
      <c r="G5567" s="832" t="s">
        <v>3123</v>
      </c>
      <c r="H5567" s="832" t="s">
        <v>630</v>
      </c>
      <c r="I5567" s="832" t="s">
        <v>3493</v>
      </c>
      <c r="J5567" s="832" t="s">
        <v>1588</v>
      </c>
      <c r="K5567" s="832" t="s">
        <v>3125</v>
      </c>
      <c r="L5567" s="835">
        <v>49.38</v>
      </c>
      <c r="M5567" s="835">
        <v>49.38</v>
      </c>
      <c r="N5567" s="832">
        <v>1</v>
      </c>
      <c r="O5567" s="836">
        <v>1</v>
      </c>
      <c r="P5567" s="835">
        <v>49.38</v>
      </c>
      <c r="Q5567" s="837">
        <v>1</v>
      </c>
      <c r="R5567" s="832">
        <v>1</v>
      </c>
      <c r="S5567" s="837">
        <v>1</v>
      </c>
      <c r="T5567" s="836">
        <v>1</v>
      </c>
      <c r="U5567" s="838">
        <v>1</v>
      </c>
    </row>
    <row r="5568" spans="1:21" ht="14.4" customHeight="1" x14ac:dyDescent="0.3">
      <c r="A5568" s="831">
        <v>10</v>
      </c>
      <c r="B5568" s="832" t="s">
        <v>2982</v>
      </c>
      <c r="C5568" s="832" t="s">
        <v>3015</v>
      </c>
      <c r="D5568" s="833" t="s">
        <v>6909</v>
      </c>
      <c r="E5568" s="834" t="s">
        <v>3036</v>
      </c>
      <c r="F5568" s="832" t="s">
        <v>2984</v>
      </c>
      <c r="G5568" s="832" t="s">
        <v>3123</v>
      </c>
      <c r="H5568" s="832" t="s">
        <v>630</v>
      </c>
      <c r="I5568" s="832" t="s">
        <v>3735</v>
      </c>
      <c r="J5568" s="832" t="s">
        <v>1046</v>
      </c>
      <c r="K5568" s="832" t="s">
        <v>3736</v>
      </c>
      <c r="L5568" s="835">
        <v>23.27</v>
      </c>
      <c r="M5568" s="835">
        <v>23.27</v>
      </c>
      <c r="N5568" s="832">
        <v>1</v>
      </c>
      <c r="O5568" s="836">
        <v>0.5</v>
      </c>
      <c r="P5568" s="835"/>
      <c r="Q5568" s="837">
        <v>0</v>
      </c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10</v>
      </c>
      <c r="B5569" s="832" t="s">
        <v>2982</v>
      </c>
      <c r="C5569" s="832" t="s">
        <v>3015</v>
      </c>
      <c r="D5569" s="833" t="s">
        <v>6909</v>
      </c>
      <c r="E5569" s="834" t="s">
        <v>3036</v>
      </c>
      <c r="F5569" s="832" t="s">
        <v>2984</v>
      </c>
      <c r="G5569" s="832" t="s">
        <v>3123</v>
      </c>
      <c r="H5569" s="832" t="s">
        <v>630</v>
      </c>
      <c r="I5569" s="832" t="s">
        <v>3893</v>
      </c>
      <c r="J5569" s="832" t="s">
        <v>1046</v>
      </c>
      <c r="K5569" s="832" t="s">
        <v>3894</v>
      </c>
      <c r="L5569" s="835">
        <v>77.599999999999994</v>
      </c>
      <c r="M5569" s="835">
        <v>77.599999999999994</v>
      </c>
      <c r="N5569" s="832">
        <v>1</v>
      </c>
      <c r="O5569" s="836">
        <v>1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10</v>
      </c>
      <c r="B5570" s="832" t="s">
        <v>2982</v>
      </c>
      <c r="C5570" s="832" t="s">
        <v>3015</v>
      </c>
      <c r="D5570" s="833" t="s">
        <v>6909</v>
      </c>
      <c r="E5570" s="834" t="s">
        <v>3036</v>
      </c>
      <c r="F5570" s="832" t="s">
        <v>2984</v>
      </c>
      <c r="G5570" s="832" t="s">
        <v>3123</v>
      </c>
      <c r="H5570" s="832" t="s">
        <v>630</v>
      </c>
      <c r="I5570" s="832" t="s">
        <v>3494</v>
      </c>
      <c r="J5570" s="832" t="s">
        <v>1046</v>
      </c>
      <c r="K5570" s="832" t="s">
        <v>1047</v>
      </c>
      <c r="L5570" s="835">
        <v>38.81</v>
      </c>
      <c r="M5570" s="835">
        <v>116.43</v>
      </c>
      <c r="N5570" s="832">
        <v>3</v>
      </c>
      <c r="O5570" s="836">
        <v>3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10</v>
      </c>
      <c r="B5571" s="832" t="s">
        <v>2982</v>
      </c>
      <c r="C5571" s="832" t="s">
        <v>3015</v>
      </c>
      <c r="D5571" s="833" t="s">
        <v>6909</v>
      </c>
      <c r="E5571" s="834" t="s">
        <v>3036</v>
      </c>
      <c r="F5571" s="832" t="s">
        <v>2984</v>
      </c>
      <c r="G5571" s="832" t="s">
        <v>3126</v>
      </c>
      <c r="H5571" s="832" t="s">
        <v>630</v>
      </c>
      <c r="I5571" s="832" t="s">
        <v>3127</v>
      </c>
      <c r="J5571" s="832" t="s">
        <v>1056</v>
      </c>
      <c r="K5571" s="832" t="s">
        <v>3128</v>
      </c>
      <c r="L5571" s="835">
        <v>61.97</v>
      </c>
      <c r="M5571" s="835">
        <v>61.97</v>
      </c>
      <c r="N5571" s="832">
        <v>1</v>
      </c>
      <c r="O5571" s="836">
        <v>1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10</v>
      </c>
      <c r="B5572" s="832" t="s">
        <v>2982</v>
      </c>
      <c r="C5572" s="832" t="s">
        <v>3015</v>
      </c>
      <c r="D5572" s="833" t="s">
        <v>6909</v>
      </c>
      <c r="E5572" s="834" t="s">
        <v>3036</v>
      </c>
      <c r="F5572" s="832" t="s">
        <v>2984</v>
      </c>
      <c r="G5572" s="832" t="s">
        <v>3837</v>
      </c>
      <c r="H5572" s="832" t="s">
        <v>630</v>
      </c>
      <c r="I5572" s="832" t="s">
        <v>5832</v>
      </c>
      <c r="J5572" s="832" t="s">
        <v>4962</v>
      </c>
      <c r="K5572" s="832" t="s">
        <v>3976</v>
      </c>
      <c r="L5572" s="835">
        <v>1472.61</v>
      </c>
      <c r="M5572" s="835">
        <v>2945.22</v>
      </c>
      <c r="N5572" s="832">
        <v>2</v>
      </c>
      <c r="O5572" s="836">
        <v>2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10</v>
      </c>
      <c r="B5573" s="832" t="s">
        <v>2982</v>
      </c>
      <c r="C5573" s="832" t="s">
        <v>3015</v>
      </c>
      <c r="D5573" s="833" t="s">
        <v>6909</v>
      </c>
      <c r="E5573" s="834" t="s">
        <v>3036</v>
      </c>
      <c r="F5573" s="832" t="s">
        <v>2984</v>
      </c>
      <c r="G5573" s="832" t="s">
        <v>3837</v>
      </c>
      <c r="H5573" s="832" t="s">
        <v>630</v>
      </c>
      <c r="I5573" s="832" t="s">
        <v>4961</v>
      </c>
      <c r="J5573" s="832" t="s">
        <v>4962</v>
      </c>
      <c r="K5573" s="832" t="s">
        <v>3976</v>
      </c>
      <c r="L5573" s="835">
        <v>1472.61</v>
      </c>
      <c r="M5573" s="835">
        <v>7363.0499999999993</v>
      </c>
      <c r="N5573" s="832">
        <v>5</v>
      </c>
      <c r="O5573" s="836">
        <v>5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10</v>
      </c>
      <c r="B5574" s="832" t="s">
        <v>2982</v>
      </c>
      <c r="C5574" s="832" t="s">
        <v>3015</v>
      </c>
      <c r="D5574" s="833" t="s">
        <v>6909</v>
      </c>
      <c r="E5574" s="834" t="s">
        <v>3036</v>
      </c>
      <c r="F5574" s="832" t="s">
        <v>2984</v>
      </c>
      <c r="G5574" s="832" t="s">
        <v>3161</v>
      </c>
      <c r="H5574" s="832" t="s">
        <v>630</v>
      </c>
      <c r="I5574" s="832" t="s">
        <v>3166</v>
      </c>
      <c r="J5574" s="832" t="s">
        <v>1177</v>
      </c>
      <c r="K5574" s="832" t="s">
        <v>3167</v>
      </c>
      <c r="L5574" s="835">
        <v>32.25</v>
      </c>
      <c r="M5574" s="835">
        <v>32.25</v>
      </c>
      <c r="N5574" s="832">
        <v>1</v>
      </c>
      <c r="O5574" s="836">
        <v>1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10</v>
      </c>
      <c r="B5575" s="832" t="s">
        <v>2982</v>
      </c>
      <c r="C5575" s="832" t="s">
        <v>3015</v>
      </c>
      <c r="D5575" s="833" t="s">
        <v>6909</v>
      </c>
      <c r="E5575" s="834" t="s">
        <v>3036</v>
      </c>
      <c r="F5575" s="832" t="s">
        <v>2984</v>
      </c>
      <c r="G5575" s="832" t="s">
        <v>4245</v>
      </c>
      <c r="H5575" s="832" t="s">
        <v>630</v>
      </c>
      <c r="I5575" s="832" t="s">
        <v>4246</v>
      </c>
      <c r="J5575" s="832" t="s">
        <v>1436</v>
      </c>
      <c r="K5575" s="832" t="s">
        <v>4247</v>
      </c>
      <c r="L5575" s="835">
        <v>79.099999999999994</v>
      </c>
      <c r="M5575" s="835">
        <v>79.099999999999994</v>
      </c>
      <c r="N5575" s="832">
        <v>1</v>
      </c>
      <c r="O5575" s="836">
        <v>1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10</v>
      </c>
      <c r="B5576" s="832" t="s">
        <v>2982</v>
      </c>
      <c r="C5576" s="832" t="s">
        <v>3015</v>
      </c>
      <c r="D5576" s="833" t="s">
        <v>6909</v>
      </c>
      <c r="E5576" s="834" t="s">
        <v>3036</v>
      </c>
      <c r="F5576" s="832" t="s">
        <v>2984</v>
      </c>
      <c r="G5576" s="832" t="s">
        <v>3185</v>
      </c>
      <c r="H5576" s="832" t="s">
        <v>689</v>
      </c>
      <c r="I5576" s="832" t="s">
        <v>2938</v>
      </c>
      <c r="J5576" s="832" t="s">
        <v>2273</v>
      </c>
      <c r="K5576" s="832" t="s">
        <v>2939</v>
      </c>
      <c r="L5576" s="835">
        <v>26.3</v>
      </c>
      <c r="M5576" s="835">
        <v>52.6</v>
      </c>
      <c r="N5576" s="832">
        <v>2</v>
      </c>
      <c r="O5576" s="836">
        <v>1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10</v>
      </c>
      <c r="B5577" s="832" t="s">
        <v>2982</v>
      </c>
      <c r="C5577" s="832" t="s">
        <v>3015</v>
      </c>
      <c r="D5577" s="833" t="s">
        <v>6909</v>
      </c>
      <c r="E5577" s="834" t="s">
        <v>3036</v>
      </c>
      <c r="F5577" s="832" t="s">
        <v>2984</v>
      </c>
      <c r="G5577" s="832" t="s">
        <v>3185</v>
      </c>
      <c r="H5577" s="832" t="s">
        <v>689</v>
      </c>
      <c r="I5577" s="832" t="s">
        <v>2938</v>
      </c>
      <c r="J5577" s="832" t="s">
        <v>2273</v>
      </c>
      <c r="K5577" s="832" t="s">
        <v>2939</v>
      </c>
      <c r="L5577" s="835">
        <v>30.5</v>
      </c>
      <c r="M5577" s="835">
        <v>91.5</v>
      </c>
      <c r="N5577" s="832">
        <v>3</v>
      </c>
      <c r="O5577" s="836">
        <v>2</v>
      </c>
      <c r="P5577" s="835">
        <v>30.5</v>
      </c>
      <c r="Q5577" s="837">
        <v>0.33333333333333331</v>
      </c>
      <c r="R5577" s="832">
        <v>1</v>
      </c>
      <c r="S5577" s="837">
        <v>0.33333333333333331</v>
      </c>
      <c r="T5577" s="836">
        <v>0.5</v>
      </c>
      <c r="U5577" s="838">
        <v>0.25</v>
      </c>
    </row>
    <row r="5578" spans="1:21" ht="14.4" customHeight="1" x14ac:dyDescent="0.3">
      <c r="A5578" s="831">
        <v>10</v>
      </c>
      <c r="B5578" s="832" t="s">
        <v>2982</v>
      </c>
      <c r="C5578" s="832" t="s">
        <v>3015</v>
      </c>
      <c r="D5578" s="833" t="s">
        <v>6909</v>
      </c>
      <c r="E5578" s="834" t="s">
        <v>3036</v>
      </c>
      <c r="F5578" s="832" t="s">
        <v>2984</v>
      </c>
      <c r="G5578" s="832" t="s">
        <v>3185</v>
      </c>
      <c r="H5578" s="832" t="s">
        <v>689</v>
      </c>
      <c r="I5578" s="832" t="s">
        <v>2523</v>
      </c>
      <c r="J5578" s="832" t="s">
        <v>941</v>
      </c>
      <c r="K5578" s="832" t="s">
        <v>2524</v>
      </c>
      <c r="L5578" s="835">
        <v>63.75</v>
      </c>
      <c r="M5578" s="835">
        <v>63.75</v>
      </c>
      <c r="N5578" s="832">
        <v>1</v>
      </c>
      <c r="O5578" s="836">
        <v>1</v>
      </c>
      <c r="P5578" s="835">
        <v>63.75</v>
      </c>
      <c r="Q5578" s="837">
        <v>1</v>
      </c>
      <c r="R5578" s="832">
        <v>1</v>
      </c>
      <c r="S5578" s="837">
        <v>1</v>
      </c>
      <c r="T5578" s="836">
        <v>1</v>
      </c>
      <c r="U5578" s="838">
        <v>1</v>
      </c>
    </row>
    <row r="5579" spans="1:21" ht="14.4" customHeight="1" x14ac:dyDescent="0.3">
      <c r="A5579" s="831">
        <v>10</v>
      </c>
      <c r="B5579" s="832" t="s">
        <v>2982</v>
      </c>
      <c r="C5579" s="832" t="s">
        <v>3015</v>
      </c>
      <c r="D5579" s="833" t="s">
        <v>6909</v>
      </c>
      <c r="E5579" s="834" t="s">
        <v>3036</v>
      </c>
      <c r="F5579" s="832" t="s">
        <v>2984</v>
      </c>
      <c r="G5579" s="832" t="s">
        <v>3425</v>
      </c>
      <c r="H5579" s="832" t="s">
        <v>630</v>
      </c>
      <c r="I5579" s="832" t="s">
        <v>3426</v>
      </c>
      <c r="J5579" s="832" t="s">
        <v>743</v>
      </c>
      <c r="K5579" s="832" t="s">
        <v>3427</v>
      </c>
      <c r="L5579" s="835">
        <v>42.54</v>
      </c>
      <c r="M5579" s="835">
        <v>85.08</v>
      </c>
      <c r="N5579" s="832">
        <v>2</v>
      </c>
      <c r="O5579" s="836">
        <v>2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10</v>
      </c>
      <c r="B5580" s="832" t="s">
        <v>2982</v>
      </c>
      <c r="C5580" s="832" t="s">
        <v>3015</v>
      </c>
      <c r="D5580" s="833" t="s">
        <v>6909</v>
      </c>
      <c r="E5580" s="834" t="s">
        <v>3036</v>
      </c>
      <c r="F5580" s="832" t="s">
        <v>2984</v>
      </c>
      <c r="G5580" s="832" t="s">
        <v>3425</v>
      </c>
      <c r="H5580" s="832" t="s">
        <v>630</v>
      </c>
      <c r="I5580" s="832" t="s">
        <v>3431</v>
      </c>
      <c r="J5580" s="832" t="s">
        <v>1070</v>
      </c>
      <c r="K5580" s="832" t="s">
        <v>3432</v>
      </c>
      <c r="L5580" s="835">
        <v>60.28</v>
      </c>
      <c r="M5580" s="835">
        <v>120.56</v>
      </c>
      <c r="N5580" s="832">
        <v>2</v>
      </c>
      <c r="O5580" s="836">
        <v>2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10</v>
      </c>
      <c r="B5581" s="832" t="s">
        <v>2982</v>
      </c>
      <c r="C5581" s="832" t="s">
        <v>3015</v>
      </c>
      <c r="D5581" s="833" t="s">
        <v>6909</v>
      </c>
      <c r="E5581" s="834" t="s">
        <v>3036</v>
      </c>
      <c r="F5581" s="832" t="s">
        <v>2984</v>
      </c>
      <c r="G5581" s="832" t="s">
        <v>3425</v>
      </c>
      <c r="H5581" s="832" t="s">
        <v>630</v>
      </c>
      <c r="I5581" s="832" t="s">
        <v>3513</v>
      </c>
      <c r="J5581" s="832" t="s">
        <v>743</v>
      </c>
      <c r="K5581" s="832" t="s">
        <v>3514</v>
      </c>
      <c r="L5581" s="835">
        <v>59.56</v>
      </c>
      <c r="M5581" s="835">
        <v>59.56</v>
      </c>
      <c r="N5581" s="832">
        <v>1</v>
      </c>
      <c r="O5581" s="836">
        <v>1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10</v>
      </c>
      <c r="B5582" s="832" t="s">
        <v>2982</v>
      </c>
      <c r="C5582" s="832" t="s">
        <v>3015</v>
      </c>
      <c r="D5582" s="833" t="s">
        <v>6909</v>
      </c>
      <c r="E5582" s="834" t="s">
        <v>3036</v>
      </c>
      <c r="F5582" s="832" t="s">
        <v>2984</v>
      </c>
      <c r="G5582" s="832" t="s">
        <v>3433</v>
      </c>
      <c r="H5582" s="832" t="s">
        <v>630</v>
      </c>
      <c r="I5582" s="832" t="s">
        <v>4384</v>
      </c>
      <c r="J5582" s="832" t="s">
        <v>4385</v>
      </c>
      <c r="K5582" s="832" t="s">
        <v>4386</v>
      </c>
      <c r="L5582" s="835">
        <v>751.47</v>
      </c>
      <c r="M5582" s="835">
        <v>3005.88</v>
      </c>
      <c r="N5582" s="832">
        <v>4</v>
      </c>
      <c r="O5582" s="836">
        <v>2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10</v>
      </c>
      <c r="B5583" s="832" t="s">
        <v>2982</v>
      </c>
      <c r="C5583" s="832" t="s">
        <v>3015</v>
      </c>
      <c r="D5583" s="833" t="s">
        <v>6909</v>
      </c>
      <c r="E5583" s="834" t="s">
        <v>3036</v>
      </c>
      <c r="F5583" s="832" t="s">
        <v>2984</v>
      </c>
      <c r="G5583" s="832" t="s">
        <v>3433</v>
      </c>
      <c r="H5583" s="832" t="s">
        <v>630</v>
      </c>
      <c r="I5583" s="832" t="s">
        <v>6537</v>
      </c>
      <c r="J5583" s="832" t="s">
        <v>4385</v>
      </c>
      <c r="K5583" s="832" t="s">
        <v>6538</v>
      </c>
      <c r="L5583" s="835">
        <v>0</v>
      </c>
      <c r="M5583" s="835">
        <v>0</v>
      </c>
      <c r="N5583" s="832">
        <v>2</v>
      </c>
      <c r="O5583" s="836">
        <v>1</v>
      </c>
      <c r="P5583" s="835"/>
      <c r="Q5583" s="837"/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10</v>
      </c>
      <c r="B5584" s="832" t="s">
        <v>2982</v>
      </c>
      <c r="C5584" s="832" t="s">
        <v>3015</v>
      </c>
      <c r="D5584" s="833" t="s">
        <v>6909</v>
      </c>
      <c r="E5584" s="834" t="s">
        <v>3036</v>
      </c>
      <c r="F5584" s="832" t="s">
        <v>2984</v>
      </c>
      <c r="G5584" s="832" t="s">
        <v>3533</v>
      </c>
      <c r="H5584" s="832" t="s">
        <v>630</v>
      </c>
      <c r="I5584" s="832" t="s">
        <v>3534</v>
      </c>
      <c r="J5584" s="832" t="s">
        <v>1072</v>
      </c>
      <c r="K5584" s="832" t="s">
        <v>3535</v>
      </c>
      <c r="L5584" s="835">
        <v>61.97</v>
      </c>
      <c r="M5584" s="835">
        <v>805.61000000000024</v>
      </c>
      <c r="N5584" s="832">
        <v>13</v>
      </c>
      <c r="O5584" s="836">
        <v>13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" customHeight="1" x14ac:dyDescent="0.3">
      <c r="A5585" s="831">
        <v>10</v>
      </c>
      <c r="B5585" s="832" t="s">
        <v>2982</v>
      </c>
      <c r="C5585" s="832" t="s">
        <v>3015</v>
      </c>
      <c r="D5585" s="833" t="s">
        <v>6909</v>
      </c>
      <c r="E5585" s="834" t="s">
        <v>3036</v>
      </c>
      <c r="F5585" s="832" t="s">
        <v>2984</v>
      </c>
      <c r="G5585" s="832" t="s">
        <v>3849</v>
      </c>
      <c r="H5585" s="832" t="s">
        <v>630</v>
      </c>
      <c r="I5585" s="832" t="s">
        <v>3850</v>
      </c>
      <c r="J5585" s="832" t="s">
        <v>3851</v>
      </c>
      <c r="K5585" s="832" t="s">
        <v>3852</v>
      </c>
      <c r="L5585" s="835">
        <v>77.13</v>
      </c>
      <c r="M5585" s="835">
        <v>154.26</v>
      </c>
      <c r="N5585" s="832">
        <v>2</v>
      </c>
      <c r="O5585" s="836">
        <v>2</v>
      </c>
      <c r="P5585" s="835">
        <v>77.13</v>
      </c>
      <c r="Q5585" s="837">
        <v>0.5</v>
      </c>
      <c r="R5585" s="832">
        <v>1</v>
      </c>
      <c r="S5585" s="837">
        <v>0.5</v>
      </c>
      <c r="T5585" s="836">
        <v>1</v>
      </c>
      <c r="U5585" s="838">
        <v>0.5</v>
      </c>
    </row>
    <row r="5586" spans="1:21" ht="14.4" customHeight="1" x14ac:dyDescent="0.3">
      <c r="A5586" s="831">
        <v>10</v>
      </c>
      <c r="B5586" s="832" t="s">
        <v>2982</v>
      </c>
      <c r="C5586" s="832" t="s">
        <v>3015</v>
      </c>
      <c r="D5586" s="833" t="s">
        <v>6909</v>
      </c>
      <c r="E5586" s="834" t="s">
        <v>3036</v>
      </c>
      <c r="F5586" s="832" t="s">
        <v>2984</v>
      </c>
      <c r="G5586" s="832" t="s">
        <v>4265</v>
      </c>
      <c r="H5586" s="832" t="s">
        <v>630</v>
      </c>
      <c r="I5586" s="832" t="s">
        <v>4266</v>
      </c>
      <c r="J5586" s="832" t="s">
        <v>1399</v>
      </c>
      <c r="K5586" s="832" t="s">
        <v>4267</v>
      </c>
      <c r="L5586" s="835">
        <v>79.069999999999993</v>
      </c>
      <c r="M5586" s="835">
        <v>158.13999999999999</v>
      </c>
      <c r="N5586" s="832">
        <v>2</v>
      </c>
      <c r="O5586" s="836">
        <v>1.5</v>
      </c>
      <c r="P5586" s="835">
        <v>79.069999999999993</v>
      </c>
      <c r="Q5586" s="837">
        <v>0.5</v>
      </c>
      <c r="R5586" s="832">
        <v>1</v>
      </c>
      <c r="S5586" s="837">
        <v>0.5</v>
      </c>
      <c r="T5586" s="836">
        <v>0.5</v>
      </c>
      <c r="U5586" s="838">
        <v>0.33333333333333331</v>
      </c>
    </row>
    <row r="5587" spans="1:21" ht="14.4" customHeight="1" x14ac:dyDescent="0.3">
      <c r="A5587" s="831">
        <v>10</v>
      </c>
      <c r="B5587" s="832" t="s">
        <v>2982</v>
      </c>
      <c r="C5587" s="832" t="s">
        <v>3015</v>
      </c>
      <c r="D5587" s="833" t="s">
        <v>6909</v>
      </c>
      <c r="E5587" s="834" t="s">
        <v>3037</v>
      </c>
      <c r="F5587" s="832" t="s">
        <v>2984</v>
      </c>
      <c r="G5587" s="832" t="s">
        <v>3106</v>
      </c>
      <c r="H5587" s="832" t="s">
        <v>689</v>
      </c>
      <c r="I5587" s="832" t="s">
        <v>2448</v>
      </c>
      <c r="J5587" s="832" t="s">
        <v>2449</v>
      </c>
      <c r="K5587" s="832" t="s">
        <v>2450</v>
      </c>
      <c r="L5587" s="835">
        <v>149.52000000000001</v>
      </c>
      <c r="M5587" s="835">
        <v>149.52000000000001</v>
      </c>
      <c r="N5587" s="832">
        <v>1</v>
      </c>
      <c r="O5587" s="836">
        <v>1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10</v>
      </c>
      <c r="B5588" s="832" t="s">
        <v>2982</v>
      </c>
      <c r="C5588" s="832" t="s">
        <v>3015</v>
      </c>
      <c r="D5588" s="833" t="s">
        <v>6909</v>
      </c>
      <c r="E5588" s="834" t="s">
        <v>3037</v>
      </c>
      <c r="F5588" s="832" t="s">
        <v>2984</v>
      </c>
      <c r="G5588" s="832" t="s">
        <v>3720</v>
      </c>
      <c r="H5588" s="832" t="s">
        <v>630</v>
      </c>
      <c r="I5588" s="832" t="s">
        <v>3874</v>
      </c>
      <c r="J5588" s="832" t="s">
        <v>3875</v>
      </c>
      <c r="K5588" s="832" t="s">
        <v>3876</v>
      </c>
      <c r="L5588" s="835">
        <v>36.76</v>
      </c>
      <c r="M5588" s="835">
        <v>73.52</v>
      </c>
      <c r="N5588" s="832">
        <v>2</v>
      </c>
      <c r="O5588" s="836">
        <v>2</v>
      </c>
      <c r="P5588" s="835">
        <v>36.76</v>
      </c>
      <c r="Q5588" s="837">
        <v>0.5</v>
      </c>
      <c r="R5588" s="832">
        <v>1</v>
      </c>
      <c r="S5588" s="837">
        <v>0.5</v>
      </c>
      <c r="T5588" s="836">
        <v>1</v>
      </c>
      <c r="U5588" s="838">
        <v>0.5</v>
      </c>
    </row>
    <row r="5589" spans="1:21" ht="14.4" customHeight="1" x14ac:dyDescent="0.3">
      <c r="A5589" s="831">
        <v>10</v>
      </c>
      <c r="B5589" s="832" t="s">
        <v>2982</v>
      </c>
      <c r="C5589" s="832" t="s">
        <v>3015</v>
      </c>
      <c r="D5589" s="833" t="s">
        <v>6909</v>
      </c>
      <c r="E5589" s="834" t="s">
        <v>3037</v>
      </c>
      <c r="F5589" s="832" t="s">
        <v>2984</v>
      </c>
      <c r="G5589" s="832" t="s">
        <v>3263</v>
      </c>
      <c r="H5589" s="832" t="s">
        <v>689</v>
      </c>
      <c r="I5589" s="832" t="s">
        <v>2766</v>
      </c>
      <c r="J5589" s="832" t="s">
        <v>2459</v>
      </c>
      <c r="K5589" s="832" t="s">
        <v>2465</v>
      </c>
      <c r="L5589" s="835">
        <v>85.27</v>
      </c>
      <c r="M5589" s="835">
        <v>85.27</v>
      </c>
      <c r="N5589" s="832">
        <v>1</v>
      </c>
      <c r="O5589" s="836">
        <v>1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10</v>
      </c>
      <c r="B5590" s="832" t="s">
        <v>2982</v>
      </c>
      <c r="C5590" s="832" t="s">
        <v>3015</v>
      </c>
      <c r="D5590" s="833" t="s">
        <v>6909</v>
      </c>
      <c r="E5590" s="834" t="s">
        <v>3037</v>
      </c>
      <c r="F5590" s="832" t="s">
        <v>2984</v>
      </c>
      <c r="G5590" s="832" t="s">
        <v>3208</v>
      </c>
      <c r="H5590" s="832" t="s">
        <v>630</v>
      </c>
      <c r="I5590" s="832" t="s">
        <v>3812</v>
      </c>
      <c r="J5590" s="832" t="s">
        <v>1595</v>
      </c>
      <c r="K5590" s="832" t="s">
        <v>3813</v>
      </c>
      <c r="L5590" s="835">
        <v>93.98</v>
      </c>
      <c r="M5590" s="835">
        <v>93.98</v>
      </c>
      <c r="N5590" s="832">
        <v>1</v>
      </c>
      <c r="O5590" s="836">
        <v>0.5</v>
      </c>
      <c r="P5590" s="835">
        <v>93.98</v>
      </c>
      <c r="Q5590" s="837">
        <v>1</v>
      </c>
      <c r="R5590" s="832">
        <v>1</v>
      </c>
      <c r="S5590" s="837">
        <v>1</v>
      </c>
      <c r="T5590" s="836">
        <v>0.5</v>
      </c>
      <c r="U5590" s="838">
        <v>1</v>
      </c>
    </row>
    <row r="5591" spans="1:21" ht="14.4" customHeight="1" x14ac:dyDescent="0.3">
      <c r="A5591" s="831">
        <v>10</v>
      </c>
      <c r="B5591" s="832" t="s">
        <v>2982</v>
      </c>
      <c r="C5591" s="832" t="s">
        <v>3015</v>
      </c>
      <c r="D5591" s="833" t="s">
        <v>6909</v>
      </c>
      <c r="E5591" s="834" t="s">
        <v>3037</v>
      </c>
      <c r="F5591" s="832" t="s">
        <v>2984</v>
      </c>
      <c r="G5591" s="832" t="s">
        <v>3208</v>
      </c>
      <c r="H5591" s="832" t="s">
        <v>630</v>
      </c>
      <c r="I5591" s="832" t="s">
        <v>4337</v>
      </c>
      <c r="J5591" s="832" t="s">
        <v>1597</v>
      </c>
      <c r="K5591" s="832" t="s">
        <v>3210</v>
      </c>
      <c r="L5591" s="835">
        <v>140.96</v>
      </c>
      <c r="M5591" s="835">
        <v>281.92</v>
      </c>
      <c r="N5591" s="832">
        <v>2</v>
      </c>
      <c r="O5591" s="836">
        <v>2</v>
      </c>
      <c r="P5591" s="835"/>
      <c r="Q5591" s="837">
        <v>0</v>
      </c>
      <c r="R5591" s="832"/>
      <c r="S5591" s="837">
        <v>0</v>
      </c>
      <c r="T5591" s="836"/>
      <c r="U5591" s="838">
        <v>0</v>
      </c>
    </row>
    <row r="5592" spans="1:21" ht="14.4" customHeight="1" x14ac:dyDescent="0.3">
      <c r="A5592" s="831">
        <v>10</v>
      </c>
      <c r="B5592" s="832" t="s">
        <v>2982</v>
      </c>
      <c r="C5592" s="832" t="s">
        <v>3015</v>
      </c>
      <c r="D5592" s="833" t="s">
        <v>6909</v>
      </c>
      <c r="E5592" s="834" t="s">
        <v>3037</v>
      </c>
      <c r="F5592" s="832" t="s">
        <v>2984</v>
      </c>
      <c r="G5592" s="832" t="s">
        <v>3120</v>
      </c>
      <c r="H5592" s="832" t="s">
        <v>630</v>
      </c>
      <c r="I5592" s="832" t="s">
        <v>3121</v>
      </c>
      <c r="J5592" s="832" t="s">
        <v>1060</v>
      </c>
      <c r="K5592" s="832" t="s">
        <v>3122</v>
      </c>
      <c r="L5592" s="835">
        <v>89.91</v>
      </c>
      <c r="M5592" s="835">
        <v>179.82</v>
      </c>
      <c r="N5592" s="832">
        <v>2</v>
      </c>
      <c r="O5592" s="836">
        <v>2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10</v>
      </c>
      <c r="B5593" s="832" t="s">
        <v>2982</v>
      </c>
      <c r="C5593" s="832" t="s">
        <v>3015</v>
      </c>
      <c r="D5593" s="833" t="s">
        <v>6909</v>
      </c>
      <c r="E5593" s="834" t="s">
        <v>3037</v>
      </c>
      <c r="F5593" s="832" t="s">
        <v>2984</v>
      </c>
      <c r="G5593" s="832" t="s">
        <v>3887</v>
      </c>
      <c r="H5593" s="832" t="s">
        <v>630</v>
      </c>
      <c r="I5593" s="832" t="s">
        <v>3888</v>
      </c>
      <c r="J5593" s="832" t="s">
        <v>766</v>
      </c>
      <c r="K5593" s="832" t="s">
        <v>3889</v>
      </c>
      <c r="L5593" s="835">
        <v>27.28</v>
      </c>
      <c r="M5593" s="835">
        <v>109.12</v>
      </c>
      <c r="N5593" s="832">
        <v>4</v>
      </c>
      <c r="O5593" s="836">
        <v>3.5</v>
      </c>
      <c r="P5593" s="835">
        <v>27.28</v>
      </c>
      <c r="Q5593" s="837">
        <v>0.25</v>
      </c>
      <c r="R5593" s="832">
        <v>1</v>
      </c>
      <c r="S5593" s="837">
        <v>0.25</v>
      </c>
      <c r="T5593" s="836">
        <v>1</v>
      </c>
      <c r="U5593" s="838">
        <v>0.2857142857142857</v>
      </c>
    </row>
    <row r="5594" spans="1:21" ht="14.4" customHeight="1" x14ac:dyDescent="0.3">
      <c r="A5594" s="831">
        <v>10</v>
      </c>
      <c r="B5594" s="832" t="s">
        <v>2982</v>
      </c>
      <c r="C5594" s="832" t="s">
        <v>3015</v>
      </c>
      <c r="D5594" s="833" t="s">
        <v>6909</v>
      </c>
      <c r="E5594" s="834" t="s">
        <v>3037</v>
      </c>
      <c r="F5594" s="832" t="s">
        <v>2984</v>
      </c>
      <c r="G5594" s="832" t="s">
        <v>3123</v>
      </c>
      <c r="H5594" s="832" t="s">
        <v>630</v>
      </c>
      <c r="I5594" s="832" t="s">
        <v>3494</v>
      </c>
      <c r="J5594" s="832" t="s">
        <v>1046</v>
      </c>
      <c r="K5594" s="832" t="s">
        <v>1047</v>
      </c>
      <c r="L5594" s="835">
        <v>38.81</v>
      </c>
      <c r="M5594" s="835">
        <v>38.81</v>
      </c>
      <c r="N5594" s="832">
        <v>1</v>
      </c>
      <c r="O5594" s="836">
        <v>1</v>
      </c>
      <c r="P5594" s="835">
        <v>38.81</v>
      </c>
      <c r="Q5594" s="837">
        <v>1</v>
      </c>
      <c r="R5594" s="832">
        <v>1</v>
      </c>
      <c r="S5594" s="837">
        <v>1</v>
      </c>
      <c r="T5594" s="836">
        <v>1</v>
      </c>
      <c r="U5594" s="838">
        <v>1</v>
      </c>
    </row>
    <row r="5595" spans="1:21" ht="14.4" customHeight="1" x14ac:dyDescent="0.3">
      <c r="A5595" s="831">
        <v>10</v>
      </c>
      <c r="B5595" s="832" t="s">
        <v>2982</v>
      </c>
      <c r="C5595" s="832" t="s">
        <v>3015</v>
      </c>
      <c r="D5595" s="833" t="s">
        <v>6909</v>
      </c>
      <c r="E5595" s="834" t="s">
        <v>3037</v>
      </c>
      <c r="F5595" s="832" t="s">
        <v>2984</v>
      </c>
      <c r="G5595" s="832" t="s">
        <v>3897</v>
      </c>
      <c r="H5595" s="832" t="s">
        <v>630</v>
      </c>
      <c r="I5595" s="832" t="s">
        <v>3898</v>
      </c>
      <c r="J5595" s="832" t="s">
        <v>3899</v>
      </c>
      <c r="K5595" s="832" t="s">
        <v>3900</v>
      </c>
      <c r="L5595" s="835">
        <v>0</v>
      </c>
      <c r="M5595" s="835">
        <v>0</v>
      </c>
      <c r="N5595" s="832">
        <v>1</v>
      </c>
      <c r="O5595" s="836">
        <v>1</v>
      </c>
      <c r="P5595" s="835"/>
      <c r="Q5595" s="837"/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10</v>
      </c>
      <c r="B5596" s="832" t="s">
        <v>2982</v>
      </c>
      <c r="C5596" s="832" t="s">
        <v>3015</v>
      </c>
      <c r="D5596" s="833" t="s">
        <v>6909</v>
      </c>
      <c r="E5596" s="834" t="s">
        <v>3037</v>
      </c>
      <c r="F5596" s="832" t="s">
        <v>2984</v>
      </c>
      <c r="G5596" s="832" t="s">
        <v>3133</v>
      </c>
      <c r="H5596" s="832" t="s">
        <v>689</v>
      </c>
      <c r="I5596" s="832" t="s">
        <v>2538</v>
      </c>
      <c r="J5596" s="832" t="s">
        <v>2539</v>
      </c>
      <c r="K5596" s="832" t="s">
        <v>2540</v>
      </c>
      <c r="L5596" s="835">
        <v>58.77</v>
      </c>
      <c r="M5596" s="835">
        <v>58.77</v>
      </c>
      <c r="N5596" s="832">
        <v>1</v>
      </c>
      <c r="O5596" s="836">
        <v>0.5</v>
      </c>
      <c r="P5596" s="835">
        <v>58.77</v>
      </c>
      <c r="Q5596" s="837">
        <v>1</v>
      </c>
      <c r="R5596" s="832">
        <v>1</v>
      </c>
      <c r="S5596" s="837">
        <v>1</v>
      </c>
      <c r="T5596" s="836">
        <v>0.5</v>
      </c>
      <c r="U5596" s="838">
        <v>1</v>
      </c>
    </row>
    <row r="5597" spans="1:21" ht="14.4" customHeight="1" x14ac:dyDescent="0.3">
      <c r="A5597" s="831">
        <v>10</v>
      </c>
      <c r="B5597" s="832" t="s">
        <v>2982</v>
      </c>
      <c r="C5597" s="832" t="s">
        <v>3015</v>
      </c>
      <c r="D5597" s="833" t="s">
        <v>6909</v>
      </c>
      <c r="E5597" s="834" t="s">
        <v>3037</v>
      </c>
      <c r="F5597" s="832" t="s">
        <v>2984</v>
      </c>
      <c r="G5597" s="832" t="s">
        <v>3133</v>
      </c>
      <c r="H5597" s="832" t="s">
        <v>689</v>
      </c>
      <c r="I5597" s="832" t="s">
        <v>2855</v>
      </c>
      <c r="J5597" s="832" t="s">
        <v>2539</v>
      </c>
      <c r="K5597" s="832" t="s">
        <v>2856</v>
      </c>
      <c r="L5597" s="835">
        <v>207.45</v>
      </c>
      <c r="M5597" s="835">
        <v>414.9</v>
      </c>
      <c r="N5597" s="832">
        <v>2</v>
      </c>
      <c r="O5597" s="836">
        <v>1.5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10</v>
      </c>
      <c r="B5598" s="832" t="s">
        <v>2982</v>
      </c>
      <c r="C5598" s="832" t="s">
        <v>3015</v>
      </c>
      <c r="D5598" s="833" t="s">
        <v>6909</v>
      </c>
      <c r="E5598" s="834" t="s">
        <v>3037</v>
      </c>
      <c r="F5598" s="832" t="s">
        <v>2984</v>
      </c>
      <c r="G5598" s="832" t="s">
        <v>3133</v>
      </c>
      <c r="H5598" s="832" t="s">
        <v>630</v>
      </c>
      <c r="I5598" s="832" t="s">
        <v>4115</v>
      </c>
      <c r="J5598" s="832" t="s">
        <v>4116</v>
      </c>
      <c r="K5598" s="832" t="s">
        <v>3110</v>
      </c>
      <c r="L5598" s="835">
        <v>207.45</v>
      </c>
      <c r="M5598" s="835">
        <v>207.45</v>
      </c>
      <c r="N5598" s="832">
        <v>1</v>
      </c>
      <c r="O5598" s="836">
        <v>1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10</v>
      </c>
      <c r="B5599" s="832" t="s">
        <v>2982</v>
      </c>
      <c r="C5599" s="832" t="s">
        <v>3015</v>
      </c>
      <c r="D5599" s="833" t="s">
        <v>6909</v>
      </c>
      <c r="E5599" s="834" t="s">
        <v>3037</v>
      </c>
      <c r="F5599" s="832" t="s">
        <v>2984</v>
      </c>
      <c r="G5599" s="832" t="s">
        <v>3497</v>
      </c>
      <c r="H5599" s="832" t="s">
        <v>630</v>
      </c>
      <c r="I5599" s="832" t="s">
        <v>4240</v>
      </c>
      <c r="J5599" s="832" t="s">
        <v>3499</v>
      </c>
      <c r="K5599" s="832" t="s">
        <v>4241</v>
      </c>
      <c r="L5599" s="835">
        <v>0</v>
      </c>
      <c r="M5599" s="835">
        <v>0</v>
      </c>
      <c r="N5599" s="832">
        <v>1</v>
      </c>
      <c r="O5599" s="836">
        <v>0.5</v>
      </c>
      <c r="P5599" s="835"/>
      <c r="Q5599" s="837"/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10</v>
      </c>
      <c r="B5600" s="832" t="s">
        <v>2982</v>
      </c>
      <c r="C5600" s="832" t="s">
        <v>3015</v>
      </c>
      <c r="D5600" s="833" t="s">
        <v>6909</v>
      </c>
      <c r="E5600" s="834" t="s">
        <v>3037</v>
      </c>
      <c r="F5600" s="832" t="s">
        <v>2984</v>
      </c>
      <c r="G5600" s="832" t="s">
        <v>3161</v>
      </c>
      <c r="H5600" s="832" t="s">
        <v>630</v>
      </c>
      <c r="I5600" s="832" t="s">
        <v>3162</v>
      </c>
      <c r="J5600" s="832" t="s">
        <v>1177</v>
      </c>
      <c r="K5600" s="832" t="s">
        <v>3163</v>
      </c>
      <c r="L5600" s="835">
        <v>301.2</v>
      </c>
      <c r="M5600" s="835">
        <v>301.2</v>
      </c>
      <c r="N5600" s="832">
        <v>1</v>
      </c>
      <c r="O5600" s="836">
        <v>0.5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10</v>
      </c>
      <c r="B5601" s="832" t="s">
        <v>2982</v>
      </c>
      <c r="C5601" s="832" t="s">
        <v>3015</v>
      </c>
      <c r="D5601" s="833" t="s">
        <v>6909</v>
      </c>
      <c r="E5601" s="834" t="s">
        <v>3037</v>
      </c>
      <c r="F5601" s="832" t="s">
        <v>2984</v>
      </c>
      <c r="G5601" s="832" t="s">
        <v>3161</v>
      </c>
      <c r="H5601" s="832" t="s">
        <v>630</v>
      </c>
      <c r="I5601" s="832" t="s">
        <v>3162</v>
      </c>
      <c r="J5601" s="832" t="s">
        <v>1177</v>
      </c>
      <c r="K5601" s="832" t="s">
        <v>3163</v>
      </c>
      <c r="L5601" s="835">
        <v>103.67</v>
      </c>
      <c r="M5601" s="835">
        <v>103.67</v>
      </c>
      <c r="N5601" s="832">
        <v>1</v>
      </c>
      <c r="O5601" s="836">
        <v>1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10</v>
      </c>
      <c r="B5602" s="832" t="s">
        <v>2982</v>
      </c>
      <c r="C5602" s="832" t="s">
        <v>3015</v>
      </c>
      <c r="D5602" s="833" t="s">
        <v>6909</v>
      </c>
      <c r="E5602" s="834" t="s">
        <v>3037</v>
      </c>
      <c r="F5602" s="832" t="s">
        <v>2984</v>
      </c>
      <c r="G5602" s="832" t="s">
        <v>3161</v>
      </c>
      <c r="H5602" s="832" t="s">
        <v>630</v>
      </c>
      <c r="I5602" s="832" t="s">
        <v>3368</v>
      </c>
      <c r="J5602" s="832" t="s">
        <v>1177</v>
      </c>
      <c r="K5602" s="832" t="s">
        <v>3163</v>
      </c>
      <c r="L5602" s="835">
        <v>103.67</v>
      </c>
      <c r="M5602" s="835">
        <v>103.67</v>
      </c>
      <c r="N5602" s="832">
        <v>1</v>
      </c>
      <c r="O5602" s="836">
        <v>1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10</v>
      </c>
      <c r="B5603" s="832" t="s">
        <v>2982</v>
      </c>
      <c r="C5603" s="832" t="s">
        <v>3015</v>
      </c>
      <c r="D5603" s="833" t="s">
        <v>6909</v>
      </c>
      <c r="E5603" s="834" t="s">
        <v>3037</v>
      </c>
      <c r="F5603" s="832" t="s">
        <v>2984</v>
      </c>
      <c r="G5603" s="832" t="s">
        <v>3380</v>
      </c>
      <c r="H5603" s="832" t="s">
        <v>630</v>
      </c>
      <c r="I5603" s="832" t="s">
        <v>4141</v>
      </c>
      <c r="J5603" s="832" t="s">
        <v>708</v>
      </c>
      <c r="K5603" s="832" t="s">
        <v>3382</v>
      </c>
      <c r="L5603" s="835">
        <v>108.44</v>
      </c>
      <c r="M5603" s="835">
        <v>108.44</v>
      </c>
      <c r="N5603" s="832">
        <v>1</v>
      </c>
      <c r="O5603" s="836">
        <v>1</v>
      </c>
      <c r="P5603" s="835"/>
      <c r="Q5603" s="837">
        <v>0</v>
      </c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10</v>
      </c>
      <c r="B5604" s="832" t="s">
        <v>2982</v>
      </c>
      <c r="C5604" s="832" t="s">
        <v>3015</v>
      </c>
      <c r="D5604" s="833" t="s">
        <v>6909</v>
      </c>
      <c r="E5604" s="834" t="s">
        <v>3037</v>
      </c>
      <c r="F5604" s="832" t="s">
        <v>2984</v>
      </c>
      <c r="G5604" s="832" t="s">
        <v>3185</v>
      </c>
      <c r="H5604" s="832" t="s">
        <v>689</v>
      </c>
      <c r="I5604" s="832" t="s">
        <v>2523</v>
      </c>
      <c r="J5604" s="832" t="s">
        <v>941</v>
      </c>
      <c r="K5604" s="832" t="s">
        <v>2524</v>
      </c>
      <c r="L5604" s="835">
        <v>63.75</v>
      </c>
      <c r="M5604" s="835">
        <v>63.75</v>
      </c>
      <c r="N5604" s="832">
        <v>1</v>
      </c>
      <c r="O5604" s="836">
        <v>1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10</v>
      </c>
      <c r="B5605" s="832" t="s">
        <v>2982</v>
      </c>
      <c r="C5605" s="832" t="s">
        <v>3015</v>
      </c>
      <c r="D5605" s="833" t="s">
        <v>6909</v>
      </c>
      <c r="E5605" s="834" t="s">
        <v>3037</v>
      </c>
      <c r="F5605" s="832" t="s">
        <v>2984</v>
      </c>
      <c r="G5605" s="832" t="s">
        <v>3425</v>
      </c>
      <c r="H5605" s="832" t="s">
        <v>630</v>
      </c>
      <c r="I5605" s="832" t="s">
        <v>3513</v>
      </c>
      <c r="J5605" s="832" t="s">
        <v>743</v>
      </c>
      <c r="K5605" s="832" t="s">
        <v>3514</v>
      </c>
      <c r="L5605" s="835">
        <v>59.56</v>
      </c>
      <c r="M5605" s="835">
        <v>59.56</v>
      </c>
      <c r="N5605" s="832">
        <v>1</v>
      </c>
      <c r="O5605" s="836">
        <v>1</v>
      </c>
      <c r="P5605" s="835">
        <v>59.56</v>
      </c>
      <c r="Q5605" s="837">
        <v>1</v>
      </c>
      <c r="R5605" s="832">
        <v>1</v>
      </c>
      <c r="S5605" s="837">
        <v>1</v>
      </c>
      <c r="T5605" s="836">
        <v>1</v>
      </c>
      <c r="U5605" s="838">
        <v>1</v>
      </c>
    </row>
    <row r="5606" spans="1:21" ht="14.4" customHeight="1" x14ac:dyDescent="0.3">
      <c r="A5606" s="831">
        <v>10</v>
      </c>
      <c r="B5606" s="832" t="s">
        <v>2982</v>
      </c>
      <c r="C5606" s="832" t="s">
        <v>3015</v>
      </c>
      <c r="D5606" s="833" t="s">
        <v>6909</v>
      </c>
      <c r="E5606" s="834" t="s">
        <v>3037</v>
      </c>
      <c r="F5606" s="832" t="s">
        <v>2986</v>
      </c>
      <c r="G5606" s="832" t="s">
        <v>3968</v>
      </c>
      <c r="H5606" s="832" t="s">
        <v>630</v>
      </c>
      <c r="I5606" s="832" t="s">
        <v>3969</v>
      </c>
      <c r="J5606" s="832" t="s">
        <v>3970</v>
      </c>
      <c r="K5606" s="832" t="s">
        <v>3971</v>
      </c>
      <c r="L5606" s="835">
        <v>500</v>
      </c>
      <c r="M5606" s="835">
        <v>500</v>
      </c>
      <c r="N5606" s="832">
        <v>1</v>
      </c>
      <c r="O5606" s="836">
        <v>1</v>
      </c>
      <c r="P5606" s="835"/>
      <c r="Q5606" s="837">
        <v>0</v>
      </c>
      <c r="R5606" s="832"/>
      <c r="S5606" s="837">
        <v>0</v>
      </c>
      <c r="T5606" s="836"/>
      <c r="U5606" s="838">
        <v>0</v>
      </c>
    </row>
    <row r="5607" spans="1:21" ht="14.4" customHeight="1" x14ac:dyDescent="0.3">
      <c r="A5607" s="831">
        <v>10</v>
      </c>
      <c r="B5607" s="832" t="s">
        <v>2982</v>
      </c>
      <c r="C5607" s="832" t="s">
        <v>3015</v>
      </c>
      <c r="D5607" s="833" t="s">
        <v>6909</v>
      </c>
      <c r="E5607" s="834" t="s">
        <v>3039</v>
      </c>
      <c r="F5607" s="832" t="s">
        <v>2984</v>
      </c>
      <c r="G5607" s="832" t="s">
        <v>3232</v>
      </c>
      <c r="H5607" s="832" t="s">
        <v>630</v>
      </c>
      <c r="I5607" s="832" t="s">
        <v>3233</v>
      </c>
      <c r="J5607" s="832" t="s">
        <v>1419</v>
      </c>
      <c r="K5607" s="832" t="s">
        <v>3234</v>
      </c>
      <c r="L5607" s="835">
        <v>263.26</v>
      </c>
      <c r="M5607" s="835">
        <v>263.26</v>
      </c>
      <c r="N5607" s="832">
        <v>1</v>
      </c>
      <c r="O5607" s="836">
        <v>1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10</v>
      </c>
      <c r="B5608" s="832" t="s">
        <v>2982</v>
      </c>
      <c r="C5608" s="832" t="s">
        <v>3015</v>
      </c>
      <c r="D5608" s="833" t="s">
        <v>6909</v>
      </c>
      <c r="E5608" s="834" t="s">
        <v>3039</v>
      </c>
      <c r="F5608" s="832" t="s">
        <v>2984</v>
      </c>
      <c r="G5608" s="832" t="s">
        <v>3106</v>
      </c>
      <c r="H5608" s="832" t="s">
        <v>689</v>
      </c>
      <c r="I5608" s="832" t="s">
        <v>2588</v>
      </c>
      <c r="J5608" s="832" t="s">
        <v>1288</v>
      </c>
      <c r="K5608" s="832" t="s">
        <v>2589</v>
      </c>
      <c r="L5608" s="835">
        <v>154.36000000000001</v>
      </c>
      <c r="M5608" s="835">
        <v>154.36000000000001</v>
      </c>
      <c r="N5608" s="832">
        <v>1</v>
      </c>
      <c r="O5608" s="836">
        <v>1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10</v>
      </c>
      <c r="B5609" s="832" t="s">
        <v>2982</v>
      </c>
      <c r="C5609" s="832" t="s">
        <v>3015</v>
      </c>
      <c r="D5609" s="833" t="s">
        <v>6909</v>
      </c>
      <c r="E5609" s="834" t="s">
        <v>3039</v>
      </c>
      <c r="F5609" s="832" t="s">
        <v>2984</v>
      </c>
      <c r="G5609" s="832" t="s">
        <v>3106</v>
      </c>
      <c r="H5609" s="832" t="s">
        <v>630</v>
      </c>
      <c r="I5609" s="832" t="s">
        <v>4182</v>
      </c>
      <c r="J5609" s="832" t="s">
        <v>2073</v>
      </c>
      <c r="K5609" s="832" t="s">
        <v>4183</v>
      </c>
      <c r="L5609" s="835">
        <v>75.73</v>
      </c>
      <c r="M5609" s="835">
        <v>227.19</v>
      </c>
      <c r="N5609" s="832">
        <v>3</v>
      </c>
      <c r="O5609" s="836">
        <v>3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10</v>
      </c>
      <c r="B5610" s="832" t="s">
        <v>2982</v>
      </c>
      <c r="C5610" s="832" t="s">
        <v>3015</v>
      </c>
      <c r="D5610" s="833" t="s">
        <v>6909</v>
      </c>
      <c r="E5610" s="834" t="s">
        <v>3039</v>
      </c>
      <c r="F5610" s="832" t="s">
        <v>2984</v>
      </c>
      <c r="G5610" s="832" t="s">
        <v>3106</v>
      </c>
      <c r="H5610" s="832" t="s">
        <v>689</v>
      </c>
      <c r="I5610" s="832" t="s">
        <v>2448</v>
      </c>
      <c r="J5610" s="832" t="s">
        <v>2449</v>
      </c>
      <c r="K5610" s="832" t="s">
        <v>2450</v>
      </c>
      <c r="L5610" s="835">
        <v>149.52000000000001</v>
      </c>
      <c r="M5610" s="835">
        <v>149.52000000000001</v>
      </c>
      <c r="N5610" s="832">
        <v>1</v>
      </c>
      <c r="O5610" s="836">
        <v>1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10</v>
      </c>
      <c r="B5611" s="832" t="s">
        <v>2982</v>
      </c>
      <c r="C5611" s="832" t="s">
        <v>3015</v>
      </c>
      <c r="D5611" s="833" t="s">
        <v>6909</v>
      </c>
      <c r="E5611" s="834" t="s">
        <v>3039</v>
      </c>
      <c r="F5611" s="832" t="s">
        <v>2984</v>
      </c>
      <c r="G5611" s="832" t="s">
        <v>3106</v>
      </c>
      <c r="H5611" s="832" t="s">
        <v>689</v>
      </c>
      <c r="I5611" s="832" t="s">
        <v>2451</v>
      </c>
      <c r="J5611" s="832" t="s">
        <v>1014</v>
      </c>
      <c r="K5611" s="832" t="s">
        <v>3256</v>
      </c>
      <c r="L5611" s="835">
        <v>75.73</v>
      </c>
      <c r="M5611" s="835">
        <v>75.73</v>
      </c>
      <c r="N5611" s="832">
        <v>1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10</v>
      </c>
      <c r="B5612" s="832" t="s">
        <v>2982</v>
      </c>
      <c r="C5612" s="832" t="s">
        <v>3015</v>
      </c>
      <c r="D5612" s="833" t="s">
        <v>6909</v>
      </c>
      <c r="E5612" s="834" t="s">
        <v>3039</v>
      </c>
      <c r="F5612" s="832" t="s">
        <v>2984</v>
      </c>
      <c r="G5612" s="832" t="s">
        <v>3477</v>
      </c>
      <c r="H5612" s="832" t="s">
        <v>630</v>
      </c>
      <c r="I5612" s="832" t="s">
        <v>6013</v>
      </c>
      <c r="J5612" s="832" t="s">
        <v>6014</v>
      </c>
      <c r="K5612" s="832" t="s">
        <v>6015</v>
      </c>
      <c r="L5612" s="835">
        <v>56.44</v>
      </c>
      <c r="M5612" s="835">
        <v>56.44</v>
      </c>
      <c r="N5612" s="832">
        <v>1</v>
      </c>
      <c r="O5612" s="836">
        <v>1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10</v>
      </c>
      <c r="B5613" s="832" t="s">
        <v>2982</v>
      </c>
      <c r="C5613" s="832" t="s">
        <v>3015</v>
      </c>
      <c r="D5613" s="833" t="s">
        <v>6909</v>
      </c>
      <c r="E5613" s="834" t="s">
        <v>3039</v>
      </c>
      <c r="F5613" s="832" t="s">
        <v>2984</v>
      </c>
      <c r="G5613" s="832" t="s">
        <v>3477</v>
      </c>
      <c r="H5613" s="832" t="s">
        <v>689</v>
      </c>
      <c r="I5613" s="832" t="s">
        <v>2687</v>
      </c>
      <c r="J5613" s="832" t="s">
        <v>2685</v>
      </c>
      <c r="K5613" s="832" t="s">
        <v>2688</v>
      </c>
      <c r="L5613" s="835">
        <v>70.540000000000006</v>
      </c>
      <c r="M5613" s="835">
        <v>141.08000000000001</v>
      </c>
      <c r="N5613" s="832">
        <v>2</v>
      </c>
      <c r="O5613" s="836">
        <v>1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10</v>
      </c>
      <c r="B5614" s="832" t="s">
        <v>2982</v>
      </c>
      <c r="C5614" s="832" t="s">
        <v>3015</v>
      </c>
      <c r="D5614" s="833" t="s">
        <v>6909</v>
      </c>
      <c r="E5614" s="834" t="s">
        <v>3039</v>
      </c>
      <c r="F5614" s="832" t="s">
        <v>2984</v>
      </c>
      <c r="G5614" s="832" t="s">
        <v>3720</v>
      </c>
      <c r="H5614" s="832" t="s">
        <v>630</v>
      </c>
      <c r="I5614" s="832" t="s">
        <v>3874</v>
      </c>
      <c r="J5614" s="832" t="s">
        <v>3875</v>
      </c>
      <c r="K5614" s="832" t="s">
        <v>3876</v>
      </c>
      <c r="L5614" s="835">
        <v>36.76</v>
      </c>
      <c r="M5614" s="835">
        <v>183.79999999999998</v>
      </c>
      <c r="N5614" s="832">
        <v>5</v>
      </c>
      <c r="O5614" s="836">
        <v>5</v>
      </c>
      <c r="P5614" s="835">
        <v>36.76</v>
      </c>
      <c r="Q5614" s="837">
        <v>0.2</v>
      </c>
      <c r="R5614" s="832">
        <v>1</v>
      </c>
      <c r="S5614" s="837">
        <v>0.2</v>
      </c>
      <c r="T5614" s="836">
        <v>1</v>
      </c>
      <c r="U5614" s="838">
        <v>0.2</v>
      </c>
    </row>
    <row r="5615" spans="1:21" ht="14.4" customHeight="1" x14ac:dyDescent="0.3">
      <c r="A5615" s="831">
        <v>10</v>
      </c>
      <c r="B5615" s="832" t="s">
        <v>2982</v>
      </c>
      <c r="C5615" s="832" t="s">
        <v>3015</v>
      </c>
      <c r="D5615" s="833" t="s">
        <v>6909</v>
      </c>
      <c r="E5615" s="834" t="s">
        <v>3039</v>
      </c>
      <c r="F5615" s="832" t="s">
        <v>2984</v>
      </c>
      <c r="G5615" s="832" t="s">
        <v>3720</v>
      </c>
      <c r="H5615" s="832" t="s">
        <v>630</v>
      </c>
      <c r="I5615" s="832" t="s">
        <v>3721</v>
      </c>
      <c r="J5615" s="832" t="s">
        <v>1674</v>
      </c>
      <c r="K5615" s="832" t="s">
        <v>3722</v>
      </c>
      <c r="L5615" s="835">
        <v>25.06</v>
      </c>
      <c r="M5615" s="835">
        <v>375.9</v>
      </c>
      <c r="N5615" s="832">
        <v>15</v>
      </c>
      <c r="O5615" s="836">
        <v>11</v>
      </c>
      <c r="P5615" s="835">
        <v>50.12</v>
      </c>
      <c r="Q5615" s="837">
        <v>0.13333333333333333</v>
      </c>
      <c r="R5615" s="832">
        <v>2</v>
      </c>
      <c r="S5615" s="837">
        <v>0.13333333333333333</v>
      </c>
      <c r="T5615" s="836">
        <v>2</v>
      </c>
      <c r="U5615" s="838">
        <v>0.18181818181818182</v>
      </c>
    </row>
    <row r="5616" spans="1:21" ht="14.4" customHeight="1" x14ac:dyDescent="0.3">
      <c r="A5616" s="831">
        <v>10</v>
      </c>
      <c r="B5616" s="832" t="s">
        <v>2982</v>
      </c>
      <c r="C5616" s="832" t="s">
        <v>3015</v>
      </c>
      <c r="D5616" s="833" t="s">
        <v>6909</v>
      </c>
      <c r="E5616" s="834" t="s">
        <v>3039</v>
      </c>
      <c r="F5616" s="832" t="s">
        <v>2984</v>
      </c>
      <c r="G5616" s="832" t="s">
        <v>3720</v>
      </c>
      <c r="H5616" s="832" t="s">
        <v>630</v>
      </c>
      <c r="I5616" s="832" t="s">
        <v>3805</v>
      </c>
      <c r="J5616" s="832" t="s">
        <v>3806</v>
      </c>
      <c r="K5616" s="832" t="s">
        <v>3722</v>
      </c>
      <c r="L5616" s="835">
        <v>25.06</v>
      </c>
      <c r="M5616" s="835">
        <v>25.06</v>
      </c>
      <c r="N5616" s="832">
        <v>1</v>
      </c>
      <c r="O5616" s="836">
        <v>1</v>
      </c>
      <c r="P5616" s="835">
        <v>25.06</v>
      </c>
      <c r="Q5616" s="837">
        <v>1</v>
      </c>
      <c r="R5616" s="832">
        <v>1</v>
      </c>
      <c r="S5616" s="837">
        <v>1</v>
      </c>
      <c r="T5616" s="836">
        <v>1</v>
      </c>
      <c r="U5616" s="838">
        <v>1</v>
      </c>
    </row>
    <row r="5617" spans="1:21" ht="14.4" customHeight="1" x14ac:dyDescent="0.3">
      <c r="A5617" s="831">
        <v>10</v>
      </c>
      <c r="B5617" s="832" t="s">
        <v>2982</v>
      </c>
      <c r="C5617" s="832" t="s">
        <v>3015</v>
      </c>
      <c r="D5617" s="833" t="s">
        <v>6909</v>
      </c>
      <c r="E5617" s="834" t="s">
        <v>3039</v>
      </c>
      <c r="F5617" s="832" t="s">
        <v>2984</v>
      </c>
      <c r="G5617" s="832" t="s">
        <v>6539</v>
      </c>
      <c r="H5617" s="832" t="s">
        <v>630</v>
      </c>
      <c r="I5617" s="832" t="s">
        <v>6540</v>
      </c>
      <c r="J5617" s="832" t="s">
        <v>6541</v>
      </c>
      <c r="K5617" s="832" t="s">
        <v>6542</v>
      </c>
      <c r="L5617" s="835">
        <v>643.16999999999996</v>
      </c>
      <c r="M5617" s="835">
        <v>643.16999999999996</v>
      </c>
      <c r="N5617" s="832">
        <v>1</v>
      </c>
      <c r="O5617" s="836">
        <v>0.5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10</v>
      </c>
      <c r="B5618" s="832" t="s">
        <v>2982</v>
      </c>
      <c r="C5618" s="832" t="s">
        <v>3015</v>
      </c>
      <c r="D5618" s="833" t="s">
        <v>6909</v>
      </c>
      <c r="E5618" s="834" t="s">
        <v>3039</v>
      </c>
      <c r="F5618" s="832" t="s">
        <v>2984</v>
      </c>
      <c r="G5618" s="832" t="s">
        <v>4064</v>
      </c>
      <c r="H5618" s="832" t="s">
        <v>630</v>
      </c>
      <c r="I5618" s="832" t="s">
        <v>4065</v>
      </c>
      <c r="J5618" s="832" t="s">
        <v>4066</v>
      </c>
      <c r="K5618" s="832" t="s">
        <v>4067</v>
      </c>
      <c r="L5618" s="835">
        <v>102.31</v>
      </c>
      <c r="M5618" s="835">
        <v>102.31</v>
      </c>
      <c r="N5618" s="832">
        <v>1</v>
      </c>
      <c r="O5618" s="836">
        <v>1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10</v>
      </c>
      <c r="B5619" s="832" t="s">
        <v>2982</v>
      </c>
      <c r="C5619" s="832" t="s">
        <v>3015</v>
      </c>
      <c r="D5619" s="833" t="s">
        <v>6909</v>
      </c>
      <c r="E5619" s="834" t="s">
        <v>3039</v>
      </c>
      <c r="F5619" s="832" t="s">
        <v>2984</v>
      </c>
      <c r="G5619" s="832" t="s">
        <v>3263</v>
      </c>
      <c r="H5619" s="832" t="s">
        <v>630</v>
      </c>
      <c r="I5619" s="832" t="s">
        <v>3264</v>
      </c>
      <c r="J5619" s="832" t="s">
        <v>2464</v>
      </c>
      <c r="K5619" s="832" t="s">
        <v>3265</v>
      </c>
      <c r="L5619" s="835">
        <v>42.63</v>
      </c>
      <c r="M5619" s="835">
        <v>170.52</v>
      </c>
      <c r="N5619" s="832">
        <v>4</v>
      </c>
      <c r="O5619" s="836">
        <v>1.5</v>
      </c>
      <c r="P5619" s="835">
        <v>85.26</v>
      </c>
      <c r="Q5619" s="837">
        <v>0.5</v>
      </c>
      <c r="R5619" s="832">
        <v>2</v>
      </c>
      <c r="S5619" s="837">
        <v>0.5</v>
      </c>
      <c r="T5619" s="836">
        <v>1</v>
      </c>
      <c r="U5619" s="838">
        <v>0.66666666666666663</v>
      </c>
    </row>
    <row r="5620" spans="1:21" ht="14.4" customHeight="1" x14ac:dyDescent="0.3">
      <c r="A5620" s="831">
        <v>10</v>
      </c>
      <c r="B5620" s="832" t="s">
        <v>2982</v>
      </c>
      <c r="C5620" s="832" t="s">
        <v>3015</v>
      </c>
      <c r="D5620" s="833" t="s">
        <v>6909</v>
      </c>
      <c r="E5620" s="834" t="s">
        <v>3039</v>
      </c>
      <c r="F5620" s="832" t="s">
        <v>2984</v>
      </c>
      <c r="G5620" s="832" t="s">
        <v>3263</v>
      </c>
      <c r="H5620" s="832" t="s">
        <v>630</v>
      </c>
      <c r="I5620" s="832" t="s">
        <v>2463</v>
      </c>
      <c r="J5620" s="832" t="s">
        <v>2464</v>
      </c>
      <c r="K5620" s="832" t="s">
        <v>2465</v>
      </c>
      <c r="L5620" s="835">
        <v>85.27</v>
      </c>
      <c r="M5620" s="835">
        <v>341.08</v>
      </c>
      <c r="N5620" s="832">
        <v>4</v>
      </c>
      <c r="O5620" s="836">
        <v>2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10</v>
      </c>
      <c r="B5621" s="832" t="s">
        <v>2982</v>
      </c>
      <c r="C5621" s="832" t="s">
        <v>3015</v>
      </c>
      <c r="D5621" s="833" t="s">
        <v>6909</v>
      </c>
      <c r="E5621" s="834" t="s">
        <v>3039</v>
      </c>
      <c r="F5621" s="832" t="s">
        <v>2984</v>
      </c>
      <c r="G5621" s="832" t="s">
        <v>3267</v>
      </c>
      <c r="H5621" s="832" t="s">
        <v>689</v>
      </c>
      <c r="I5621" s="832" t="s">
        <v>2803</v>
      </c>
      <c r="J5621" s="832" t="s">
        <v>1263</v>
      </c>
      <c r="K5621" s="832" t="s">
        <v>2804</v>
      </c>
      <c r="L5621" s="835">
        <v>0</v>
      </c>
      <c r="M5621" s="835">
        <v>0</v>
      </c>
      <c r="N5621" s="832">
        <v>2</v>
      </c>
      <c r="O5621" s="836">
        <v>2</v>
      </c>
      <c r="P5621" s="835"/>
      <c r="Q5621" s="837"/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10</v>
      </c>
      <c r="B5622" s="832" t="s">
        <v>2982</v>
      </c>
      <c r="C5622" s="832" t="s">
        <v>3015</v>
      </c>
      <c r="D5622" s="833" t="s">
        <v>6909</v>
      </c>
      <c r="E5622" s="834" t="s">
        <v>3039</v>
      </c>
      <c r="F5622" s="832" t="s">
        <v>2984</v>
      </c>
      <c r="G5622" s="832" t="s">
        <v>4068</v>
      </c>
      <c r="H5622" s="832" t="s">
        <v>630</v>
      </c>
      <c r="I5622" s="832" t="s">
        <v>4974</v>
      </c>
      <c r="J5622" s="832" t="s">
        <v>1401</v>
      </c>
      <c r="K5622" s="832" t="s">
        <v>4070</v>
      </c>
      <c r="L5622" s="835">
        <v>0</v>
      </c>
      <c r="M5622" s="835">
        <v>0</v>
      </c>
      <c r="N5622" s="832">
        <v>1</v>
      </c>
      <c r="O5622" s="836">
        <v>1</v>
      </c>
      <c r="P5622" s="835">
        <v>0</v>
      </c>
      <c r="Q5622" s="837"/>
      <c r="R5622" s="832">
        <v>1</v>
      </c>
      <c r="S5622" s="837">
        <v>1</v>
      </c>
      <c r="T5622" s="836">
        <v>1</v>
      </c>
      <c r="U5622" s="838">
        <v>1</v>
      </c>
    </row>
    <row r="5623" spans="1:21" ht="14.4" customHeight="1" x14ac:dyDescent="0.3">
      <c r="A5623" s="831">
        <v>10</v>
      </c>
      <c r="B5623" s="832" t="s">
        <v>2982</v>
      </c>
      <c r="C5623" s="832" t="s">
        <v>3015</v>
      </c>
      <c r="D5623" s="833" t="s">
        <v>6909</v>
      </c>
      <c r="E5623" s="834" t="s">
        <v>3039</v>
      </c>
      <c r="F5623" s="832" t="s">
        <v>2984</v>
      </c>
      <c r="G5623" s="832" t="s">
        <v>3107</v>
      </c>
      <c r="H5623" s="832" t="s">
        <v>630</v>
      </c>
      <c r="I5623" s="832" t="s">
        <v>3810</v>
      </c>
      <c r="J5623" s="832" t="s">
        <v>3287</v>
      </c>
      <c r="K5623" s="832" t="s">
        <v>3811</v>
      </c>
      <c r="L5623" s="835">
        <v>34.57</v>
      </c>
      <c r="M5623" s="835">
        <v>34.57</v>
      </c>
      <c r="N5623" s="832">
        <v>1</v>
      </c>
      <c r="O5623" s="836">
        <v>0.5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10</v>
      </c>
      <c r="B5624" s="832" t="s">
        <v>2982</v>
      </c>
      <c r="C5624" s="832" t="s">
        <v>3015</v>
      </c>
      <c r="D5624" s="833" t="s">
        <v>6909</v>
      </c>
      <c r="E5624" s="834" t="s">
        <v>3039</v>
      </c>
      <c r="F5624" s="832" t="s">
        <v>2984</v>
      </c>
      <c r="G5624" s="832" t="s">
        <v>6543</v>
      </c>
      <c r="H5624" s="832" t="s">
        <v>630</v>
      </c>
      <c r="I5624" s="832" t="s">
        <v>6544</v>
      </c>
      <c r="J5624" s="832" t="s">
        <v>6545</v>
      </c>
      <c r="K5624" s="832" t="s">
        <v>6546</v>
      </c>
      <c r="L5624" s="835">
        <v>88.31</v>
      </c>
      <c r="M5624" s="835">
        <v>176.62</v>
      </c>
      <c r="N5624" s="832">
        <v>2</v>
      </c>
      <c r="O5624" s="836">
        <v>2</v>
      </c>
      <c r="P5624" s="835">
        <v>88.31</v>
      </c>
      <c r="Q5624" s="837">
        <v>0.5</v>
      </c>
      <c r="R5624" s="832">
        <v>1</v>
      </c>
      <c r="S5624" s="837">
        <v>0.5</v>
      </c>
      <c r="T5624" s="836">
        <v>1</v>
      </c>
      <c r="U5624" s="838">
        <v>0.5</v>
      </c>
    </row>
    <row r="5625" spans="1:21" ht="14.4" customHeight="1" x14ac:dyDescent="0.3">
      <c r="A5625" s="831">
        <v>10</v>
      </c>
      <c r="B5625" s="832" t="s">
        <v>2982</v>
      </c>
      <c r="C5625" s="832" t="s">
        <v>3015</v>
      </c>
      <c r="D5625" s="833" t="s">
        <v>6909</v>
      </c>
      <c r="E5625" s="834" t="s">
        <v>3039</v>
      </c>
      <c r="F5625" s="832" t="s">
        <v>2984</v>
      </c>
      <c r="G5625" s="832" t="s">
        <v>3208</v>
      </c>
      <c r="H5625" s="832" t="s">
        <v>630</v>
      </c>
      <c r="I5625" s="832" t="s">
        <v>6547</v>
      </c>
      <c r="J5625" s="832" t="s">
        <v>1597</v>
      </c>
      <c r="K5625" s="832" t="s">
        <v>6548</v>
      </c>
      <c r="L5625" s="835">
        <v>56.38</v>
      </c>
      <c r="M5625" s="835">
        <v>394.66</v>
      </c>
      <c r="N5625" s="832">
        <v>7</v>
      </c>
      <c r="O5625" s="836">
        <v>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10</v>
      </c>
      <c r="B5626" s="832" t="s">
        <v>2982</v>
      </c>
      <c r="C5626" s="832" t="s">
        <v>3015</v>
      </c>
      <c r="D5626" s="833" t="s">
        <v>6909</v>
      </c>
      <c r="E5626" s="834" t="s">
        <v>3039</v>
      </c>
      <c r="F5626" s="832" t="s">
        <v>2984</v>
      </c>
      <c r="G5626" s="832" t="s">
        <v>3208</v>
      </c>
      <c r="H5626" s="832" t="s">
        <v>630</v>
      </c>
      <c r="I5626" s="832" t="s">
        <v>6549</v>
      </c>
      <c r="J5626" s="832" t="s">
        <v>1595</v>
      </c>
      <c r="K5626" s="832" t="s">
        <v>6550</v>
      </c>
      <c r="L5626" s="835">
        <v>37.58</v>
      </c>
      <c r="M5626" s="835">
        <v>300.63999999999993</v>
      </c>
      <c r="N5626" s="832">
        <v>8</v>
      </c>
      <c r="O5626" s="836">
        <v>4.5</v>
      </c>
      <c r="P5626" s="835">
        <v>37.58</v>
      </c>
      <c r="Q5626" s="837">
        <v>0.12500000000000003</v>
      </c>
      <c r="R5626" s="832">
        <v>1</v>
      </c>
      <c r="S5626" s="837">
        <v>0.125</v>
      </c>
      <c r="T5626" s="836">
        <v>1</v>
      </c>
      <c r="U5626" s="838">
        <v>0.22222222222222221</v>
      </c>
    </row>
    <row r="5627" spans="1:21" ht="14.4" customHeight="1" x14ac:dyDescent="0.3">
      <c r="A5627" s="831">
        <v>10</v>
      </c>
      <c r="B5627" s="832" t="s">
        <v>2982</v>
      </c>
      <c r="C5627" s="832" t="s">
        <v>3015</v>
      </c>
      <c r="D5627" s="833" t="s">
        <v>6909</v>
      </c>
      <c r="E5627" s="834" t="s">
        <v>3039</v>
      </c>
      <c r="F5627" s="832" t="s">
        <v>2984</v>
      </c>
      <c r="G5627" s="832" t="s">
        <v>3320</v>
      </c>
      <c r="H5627" s="832" t="s">
        <v>630</v>
      </c>
      <c r="I5627" s="832" t="s">
        <v>3321</v>
      </c>
      <c r="J5627" s="832" t="s">
        <v>2217</v>
      </c>
      <c r="K5627" s="832" t="s">
        <v>3322</v>
      </c>
      <c r="L5627" s="835">
        <v>107.27</v>
      </c>
      <c r="M5627" s="835">
        <v>107.27</v>
      </c>
      <c r="N5627" s="832">
        <v>1</v>
      </c>
      <c r="O5627" s="836">
        <v>1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10</v>
      </c>
      <c r="B5628" s="832" t="s">
        <v>2982</v>
      </c>
      <c r="C5628" s="832" t="s">
        <v>3015</v>
      </c>
      <c r="D5628" s="833" t="s">
        <v>6909</v>
      </c>
      <c r="E5628" s="834" t="s">
        <v>3039</v>
      </c>
      <c r="F5628" s="832" t="s">
        <v>2984</v>
      </c>
      <c r="G5628" s="832" t="s">
        <v>3320</v>
      </c>
      <c r="H5628" s="832" t="s">
        <v>630</v>
      </c>
      <c r="I5628" s="832" t="s">
        <v>3817</v>
      </c>
      <c r="J5628" s="832" t="s">
        <v>2217</v>
      </c>
      <c r="K5628" s="832" t="s">
        <v>3322</v>
      </c>
      <c r="L5628" s="835">
        <v>107.27</v>
      </c>
      <c r="M5628" s="835">
        <v>107.27</v>
      </c>
      <c r="N5628" s="832">
        <v>1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10</v>
      </c>
      <c r="B5629" s="832" t="s">
        <v>2982</v>
      </c>
      <c r="C5629" s="832" t="s">
        <v>3015</v>
      </c>
      <c r="D5629" s="833" t="s">
        <v>6909</v>
      </c>
      <c r="E5629" s="834" t="s">
        <v>3039</v>
      </c>
      <c r="F5629" s="832" t="s">
        <v>2984</v>
      </c>
      <c r="G5629" s="832" t="s">
        <v>3120</v>
      </c>
      <c r="H5629" s="832" t="s">
        <v>630</v>
      </c>
      <c r="I5629" s="832" t="s">
        <v>3211</v>
      </c>
      <c r="J5629" s="832" t="s">
        <v>1034</v>
      </c>
      <c r="K5629" s="832" t="s">
        <v>3212</v>
      </c>
      <c r="L5629" s="835">
        <v>48.09</v>
      </c>
      <c r="M5629" s="835">
        <v>96.18</v>
      </c>
      <c r="N5629" s="832">
        <v>2</v>
      </c>
      <c r="O5629" s="836">
        <v>1.5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10</v>
      </c>
      <c r="B5630" s="832" t="s">
        <v>2982</v>
      </c>
      <c r="C5630" s="832" t="s">
        <v>3015</v>
      </c>
      <c r="D5630" s="833" t="s">
        <v>6909</v>
      </c>
      <c r="E5630" s="834" t="s">
        <v>3039</v>
      </c>
      <c r="F5630" s="832" t="s">
        <v>2984</v>
      </c>
      <c r="G5630" s="832" t="s">
        <v>3120</v>
      </c>
      <c r="H5630" s="832" t="s">
        <v>630</v>
      </c>
      <c r="I5630" s="832" t="s">
        <v>3121</v>
      </c>
      <c r="J5630" s="832" t="s">
        <v>1060</v>
      </c>
      <c r="K5630" s="832" t="s">
        <v>3122</v>
      </c>
      <c r="L5630" s="835">
        <v>89.91</v>
      </c>
      <c r="M5630" s="835">
        <v>179.82</v>
      </c>
      <c r="N5630" s="832">
        <v>2</v>
      </c>
      <c r="O5630" s="836">
        <v>2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" customHeight="1" x14ac:dyDescent="0.3">
      <c r="A5631" s="831">
        <v>10</v>
      </c>
      <c r="B5631" s="832" t="s">
        <v>2982</v>
      </c>
      <c r="C5631" s="832" t="s">
        <v>3015</v>
      </c>
      <c r="D5631" s="833" t="s">
        <v>6909</v>
      </c>
      <c r="E5631" s="834" t="s">
        <v>3039</v>
      </c>
      <c r="F5631" s="832" t="s">
        <v>2984</v>
      </c>
      <c r="G5631" s="832" t="s">
        <v>3887</v>
      </c>
      <c r="H5631" s="832" t="s">
        <v>630</v>
      </c>
      <c r="I5631" s="832" t="s">
        <v>3888</v>
      </c>
      <c r="J5631" s="832" t="s">
        <v>766</v>
      </c>
      <c r="K5631" s="832" t="s">
        <v>3889</v>
      </c>
      <c r="L5631" s="835">
        <v>27.28</v>
      </c>
      <c r="M5631" s="835">
        <v>163.68</v>
      </c>
      <c r="N5631" s="832">
        <v>6</v>
      </c>
      <c r="O5631" s="836">
        <v>5</v>
      </c>
      <c r="P5631" s="835">
        <v>54.56</v>
      </c>
      <c r="Q5631" s="837">
        <v>0.33333333333333331</v>
      </c>
      <c r="R5631" s="832">
        <v>2</v>
      </c>
      <c r="S5631" s="837">
        <v>0.33333333333333331</v>
      </c>
      <c r="T5631" s="836">
        <v>1.5</v>
      </c>
      <c r="U5631" s="838">
        <v>0.3</v>
      </c>
    </row>
    <row r="5632" spans="1:21" ht="14.4" customHeight="1" x14ac:dyDescent="0.3">
      <c r="A5632" s="831">
        <v>10</v>
      </c>
      <c r="B5632" s="832" t="s">
        <v>2982</v>
      </c>
      <c r="C5632" s="832" t="s">
        <v>3015</v>
      </c>
      <c r="D5632" s="833" t="s">
        <v>6909</v>
      </c>
      <c r="E5632" s="834" t="s">
        <v>3039</v>
      </c>
      <c r="F5632" s="832" t="s">
        <v>2984</v>
      </c>
      <c r="G5632" s="832" t="s">
        <v>4698</v>
      </c>
      <c r="H5632" s="832" t="s">
        <v>630</v>
      </c>
      <c r="I5632" s="832" t="s">
        <v>4699</v>
      </c>
      <c r="J5632" s="832" t="s">
        <v>879</v>
      </c>
      <c r="K5632" s="832" t="s">
        <v>4700</v>
      </c>
      <c r="L5632" s="835">
        <v>0</v>
      </c>
      <c r="M5632" s="835">
        <v>0</v>
      </c>
      <c r="N5632" s="832">
        <v>1</v>
      </c>
      <c r="O5632" s="836">
        <v>0.5</v>
      </c>
      <c r="P5632" s="835">
        <v>0</v>
      </c>
      <c r="Q5632" s="837"/>
      <c r="R5632" s="832">
        <v>1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10</v>
      </c>
      <c r="B5633" s="832" t="s">
        <v>2982</v>
      </c>
      <c r="C5633" s="832" t="s">
        <v>3015</v>
      </c>
      <c r="D5633" s="833" t="s">
        <v>6909</v>
      </c>
      <c r="E5633" s="834" t="s">
        <v>3039</v>
      </c>
      <c r="F5633" s="832" t="s">
        <v>2984</v>
      </c>
      <c r="G5633" s="832" t="s">
        <v>4698</v>
      </c>
      <c r="H5633" s="832" t="s">
        <v>630</v>
      </c>
      <c r="I5633" s="832" t="s">
        <v>5971</v>
      </c>
      <c r="J5633" s="832" t="s">
        <v>879</v>
      </c>
      <c r="K5633" s="832" t="s">
        <v>5972</v>
      </c>
      <c r="L5633" s="835">
        <v>0</v>
      </c>
      <c r="M5633" s="835">
        <v>0</v>
      </c>
      <c r="N5633" s="832">
        <v>2</v>
      </c>
      <c r="O5633" s="836">
        <v>1</v>
      </c>
      <c r="P5633" s="835">
        <v>0</v>
      </c>
      <c r="Q5633" s="837"/>
      <c r="R5633" s="832">
        <v>1</v>
      </c>
      <c r="S5633" s="837">
        <v>0.5</v>
      </c>
      <c r="T5633" s="836">
        <v>0.5</v>
      </c>
      <c r="U5633" s="838">
        <v>0.5</v>
      </c>
    </row>
    <row r="5634" spans="1:21" ht="14.4" customHeight="1" x14ac:dyDescent="0.3">
      <c r="A5634" s="831">
        <v>10</v>
      </c>
      <c r="B5634" s="832" t="s">
        <v>2982</v>
      </c>
      <c r="C5634" s="832" t="s">
        <v>3015</v>
      </c>
      <c r="D5634" s="833" t="s">
        <v>6909</v>
      </c>
      <c r="E5634" s="834" t="s">
        <v>3039</v>
      </c>
      <c r="F5634" s="832" t="s">
        <v>2984</v>
      </c>
      <c r="G5634" s="832" t="s">
        <v>3890</v>
      </c>
      <c r="H5634" s="832" t="s">
        <v>630</v>
      </c>
      <c r="I5634" s="832" t="s">
        <v>6551</v>
      </c>
      <c r="J5634" s="832" t="s">
        <v>1113</v>
      </c>
      <c r="K5634" s="832" t="s">
        <v>6552</v>
      </c>
      <c r="L5634" s="835">
        <v>0</v>
      </c>
      <c r="M5634" s="835">
        <v>0</v>
      </c>
      <c r="N5634" s="832">
        <v>1</v>
      </c>
      <c r="O5634" s="836">
        <v>0.5</v>
      </c>
      <c r="P5634" s="835"/>
      <c r="Q5634" s="837"/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10</v>
      </c>
      <c r="B5635" s="832" t="s">
        <v>2982</v>
      </c>
      <c r="C5635" s="832" t="s">
        <v>3015</v>
      </c>
      <c r="D5635" s="833" t="s">
        <v>6909</v>
      </c>
      <c r="E5635" s="834" t="s">
        <v>3039</v>
      </c>
      <c r="F5635" s="832" t="s">
        <v>2984</v>
      </c>
      <c r="G5635" s="832" t="s">
        <v>3123</v>
      </c>
      <c r="H5635" s="832" t="s">
        <v>630</v>
      </c>
      <c r="I5635" s="832" t="s">
        <v>3735</v>
      </c>
      <c r="J5635" s="832" t="s">
        <v>1046</v>
      </c>
      <c r="K5635" s="832" t="s">
        <v>3736</v>
      </c>
      <c r="L5635" s="835">
        <v>23.27</v>
      </c>
      <c r="M5635" s="835">
        <v>46.54</v>
      </c>
      <c r="N5635" s="832">
        <v>2</v>
      </c>
      <c r="O5635" s="836">
        <v>2</v>
      </c>
      <c r="P5635" s="835"/>
      <c r="Q5635" s="837">
        <v>0</v>
      </c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10</v>
      </c>
      <c r="B5636" s="832" t="s">
        <v>2982</v>
      </c>
      <c r="C5636" s="832" t="s">
        <v>3015</v>
      </c>
      <c r="D5636" s="833" t="s">
        <v>6909</v>
      </c>
      <c r="E5636" s="834" t="s">
        <v>3039</v>
      </c>
      <c r="F5636" s="832" t="s">
        <v>2984</v>
      </c>
      <c r="G5636" s="832" t="s">
        <v>3123</v>
      </c>
      <c r="H5636" s="832" t="s">
        <v>630</v>
      </c>
      <c r="I5636" s="832" t="s">
        <v>6553</v>
      </c>
      <c r="J5636" s="832" t="s">
        <v>1588</v>
      </c>
      <c r="K5636" s="832" t="s">
        <v>2465</v>
      </c>
      <c r="L5636" s="835">
        <v>35.28</v>
      </c>
      <c r="M5636" s="835">
        <v>70.56</v>
      </c>
      <c r="N5636" s="832">
        <v>2</v>
      </c>
      <c r="O5636" s="836">
        <v>1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10</v>
      </c>
      <c r="B5637" s="832" t="s">
        <v>2982</v>
      </c>
      <c r="C5637" s="832" t="s">
        <v>3015</v>
      </c>
      <c r="D5637" s="833" t="s">
        <v>6909</v>
      </c>
      <c r="E5637" s="834" t="s">
        <v>3039</v>
      </c>
      <c r="F5637" s="832" t="s">
        <v>2984</v>
      </c>
      <c r="G5637" s="832" t="s">
        <v>3897</v>
      </c>
      <c r="H5637" s="832" t="s">
        <v>630</v>
      </c>
      <c r="I5637" s="832" t="s">
        <v>3898</v>
      </c>
      <c r="J5637" s="832" t="s">
        <v>3899</v>
      </c>
      <c r="K5637" s="832" t="s">
        <v>3900</v>
      </c>
      <c r="L5637" s="835">
        <v>0</v>
      </c>
      <c r="M5637" s="835">
        <v>0</v>
      </c>
      <c r="N5637" s="832">
        <v>4</v>
      </c>
      <c r="O5637" s="836">
        <v>4</v>
      </c>
      <c r="P5637" s="835"/>
      <c r="Q5637" s="837"/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10</v>
      </c>
      <c r="B5638" s="832" t="s">
        <v>2982</v>
      </c>
      <c r="C5638" s="832" t="s">
        <v>3015</v>
      </c>
      <c r="D5638" s="833" t="s">
        <v>6909</v>
      </c>
      <c r="E5638" s="834" t="s">
        <v>3039</v>
      </c>
      <c r="F5638" s="832" t="s">
        <v>2984</v>
      </c>
      <c r="G5638" s="832" t="s">
        <v>3897</v>
      </c>
      <c r="H5638" s="832" t="s">
        <v>630</v>
      </c>
      <c r="I5638" s="832" t="s">
        <v>6554</v>
      </c>
      <c r="J5638" s="832" t="s">
        <v>3899</v>
      </c>
      <c r="K5638" s="832" t="s">
        <v>6555</v>
      </c>
      <c r="L5638" s="835">
        <v>0</v>
      </c>
      <c r="M5638" s="835">
        <v>0</v>
      </c>
      <c r="N5638" s="832">
        <v>1</v>
      </c>
      <c r="O5638" s="836">
        <v>1</v>
      </c>
      <c r="P5638" s="835"/>
      <c r="Q5638" s="837"/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10</v>
      </c>
      <c r="B5639" s="832" t="s">
        <v>2982</v>
      </c>
      <c r="C5639" s="832" t="s">
        <v>3015</v>
      </c>
      <c r="D5639" s="833" t="s">
        <v>6909</v>
      </c>
      <c r="E5639" s="834" t="s">
        <v>3039</v>
      </c>
      <c r="F5639" s="832" t="s">
        <v>2984</v>
      </c>
      <c r="G5639" s="832" t="s">
        <v>3089</v>
      </c>
      <c r="H5639" s="832" t="s">
        <v>630</v>
      </c>
      <c r="I5639" s="832" t="s">
        <v>3090</v>
      </c>
      <c r="J5639" s="832" t="s">
        <v>1092</v>
      </c>
      <c r="K5639" s="832" t="s">
        <v>3091</v>
      </c>
      <c r="L5639" s="835">
        <v>0</v>
      </c>
      <c r="M5639" s="835">
        <v>0</v>
      </c>
      <c r="N5639" s="832">
        <v>4</v>
      </c>
      <c r="O5639" s="836">
        <v>3.5</v>
      </c>
      <c r="P5639" s="835">
        <v>0</v>
      </c>
      <c r="Q5639" s="837"/>
      <c r="R5639" s="832">
        <v>1</v>
      </c>
      <c r="S5639" s="837">
        <v>0.25</v>
      </c>
      <c r="T5639" s="836">
        <v>1</v>
      </c>
      <c r="U5639" s="838">
        <v>0.2857142857142857</v>
      </c>
    </row>
    <row r="5640" spans="1:21" ht="14.4" customHeight="1" x14ac:dyDescent="0.3">
      <c r="A5640" s="831">
        <v>10</v>
      </c>
      <c r="B5640" s="832" t="s">
        <v>2982</v>
      </c>
      <c r="C5640" s="832" t="s">
        <v>3015</v>
      </c>
      <c r="D5640" s="833" t="s">
        <v>6909</v>
      </c>
      <c r="E5640" s="834" t="s">
        <v>3039</v>
      </c>
      <c r="F5640" s="832" t="s">
        <v>2984</v>
      </c>
      <c r="G5640" s="832" t="s">
        <v>3126</v>
      </c>
      <c r="H5640" s="832" t="s">
        <v>630</v>
      </c>
      <c r="I5640" s="832" t="s">
        <v>3127</v>
      </c>
      <c r="J5640" s="832" t="s">
        <v>1056</v>
      </c>
      <c r="K5640" s="832" t="s">
        <v>3128</v>
      </c>
      <c r="L5640" s="835">
        <v>61.97</v>
      </c>
      <c r="M5640" s="835">
        <v>61.97</v>
      </c>
      <c r="N5640" s="832">
        <v>1</v>
      </c>
      <c r="O5640" s="836">
        <v>1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10</v>
      </c>
      <c r="B5641" s="832" t="s">
        <v>2982</v>
      </c>
      <c r="C5641" s="832" t="s">
        <v>3015</v>
      </c>
      <c r="D5641" s="833" t="s">
        <v>6909</v>
      </c>
      <c r="E5641" s="834" t="s">
        <v>3039</v>
      </c>
      <c r="F5641" s="832" t="s">
        <v>2984</v>
      </c>
      <c r="G5641" s="832" t="s">
        <v>4046</v>
      </c>
      <c r="H5641" s="832" t="s">
        <v>689</v>
      </c>
      <c r="I5641" s="832" t="s">
        <v>6556</v>
      </c>
      <c r="J5641" s="832" t="s">
        <v>4048</v>
      </c>
      <c r="K5641" s="832" t="s">
        <v>6557</v>
      </c>
      <c r="L5641" s="835">
        <v>57.64</v>
      </c>
      <c r="M5641" s="835">
        <v>115.28</v>
      </c>
      <c r="N5641" s="832">
        <v>2</v>
      </c>
      <c r="O5641" s="836">
        <v>1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10</v>
      </c>
      <c r="B5642" s="832" t="s">
        <v>2982</v>
      </c>
      <c r="C5642" s="832" t="s">
        <v>3015</v>
      </c>
      <c r="D5642" s="833" t="s">
        <v>6909</v>
      </c>
      <c r="E5642" s="834" t="s">
        <v>3039</v>
      </c>
      <c r="F5642" s="832" t="s">
        <v>2984</v>
      </c>
      <c r="G5642" s="832" t="s">
        <v>3712</v>
      </c>
      <c r="H5642" s="832" t="s">
        <v>630</v>
      </c>
      <c r="I5642" s="832" t="s">
        <v>3713</v>
      </c>
      <c r="J5642" s="832" t="s">
        <v>945</v>
      </c>
      <c r="K5642" s="832" t="s">
        <v>3714</v>
      </c>
      <c r="L5642" s="835">
        <v>90.95</v>
      </c>
      <c r="M5642" s="835">
        <v>90.95</v>
      </c>
      <c r="N5642" s="832">
        <v>1</v>
      </c>
      <c r="O5642" s="836">
        <v>1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10</v>
      </c>
      <c r="B5643" s="832" t="s">
        <v>2982</v>
      </c>
      <c r="C5643" s="832" t="s">
        <v>3015</v>
      </c>
      <c r="D5643" s="833" t="s">
        <v>6909</v>
      </c>
      <c r="E5643" s="834" t="s">
        <v>3039</v>
      </c>
      <c r="F5643" s="832" t="s">
        <v>2984</v>
      </c>
      <c r="G5643" s="832" t="s">
        <v>3548</v>
      </c>
      <c r="H5643" s="832" t="s">
        <v>630</v>
      </c>
      <c r="I5643" s="832" t="s">
        <v>3549</v>
      </c>
      <c r="J5643" s="832" t="s">
        <v>1839</v>
      </c>
      <c r="K5643" s="832" t="s">
        <v>3550</v>
      </c>
      <c r="L5643" s="835">
        <v>38.56</v>
      </c>
      <c r="M5643" s="835">
        <v>77.12</v>
      </c>
      <c r="N5643" s="832">
        <v>2</v>
      </c>
      <c r="O5643" s="836">
        <v>1.5</v>
      </c>
      <c r="P5643" s="835">
        <v>38.56</v>
      </c>
      <c r="Q5643" s="837">
        <v>0.5</v>
      </c>
      <c r="R5643" s="832">
        <v>1</v>
      </c>
      <c r="S5643" s="837">
        <v>0.5</v>
      </c>
      <c r="T5643" s="836">
        <v>1</v>
      </c>
      <c r="U5643" s="838">
        <v>0.66666666666666663</v>
      </c>
    </row>
    <row r="5644" spans="1:21" ht="14.4" customHeight="1" x14ac:dyDescent="0.3">
      <c r="A5644" s="831">
        <v>10</v>
      </c>
      <c r="B5644" s="832" t="s">
        <v>2982</v>
      </c>
      <c r="C5644" s="832" t="s">
        <v>3015</v>
      </c>
      <c r="D5644" s="833" t="s">
        <v>6909</v>
      </c>
      <c r="E5644" s="834" t="s">
        <v>3039</v>
      </c>
      <c r="F5644" s="832" t="s">
        <v>2984</v>
      </c>
      <c r="G5644" s="832" t="s">
        <v>4429</v>
      </c>
      <c r="H5644" s="832" t="s">
        <v>630</v>
      </c>
      <c r="I5644" s="832" t="s">
        <v>4430</v>
      </c>
      <c r="J5644" s="832" t="s">
        <v>1299</v>
      </c>
      <c r="K5644" s="832" t="s">
        <v>4431</v>
      </c>
      <c r="L5644" s="835">
        <v>69.59</v>
      </c>
      <c r="M5644" s="835">
        <v>139.18</v>
      </c>
      <c r="N5644" s="832">
        <v>2</v>
      </c>
      <c r="O5644" s="836">
        <v>2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10</v>
      </c>
      <c r="B5645" s="832" t="s">
        <v>2982</v>
      </c>
      <c r="C5645" s="832" t="s">
        <v>3015</v>
      </c>
      <c r="D5645" s="833" t="s">
        <v>6909</v>
      </c>
      <c r="E5645" s="834" t="s">
        <v>3039</v>
      </c>
      <c r="F5645" s="832" t="s">
        <v>2984</v>
      </c>
      <c r="G5645" s="832" t="s">
        <v>3160</v>
      </c>
      <c r="H5645" s="832" t="s">
        <v>630</v>
      </c>
      <c r="I5645" s="832" t="s">
        <v>6558</v>
      </c>
      <c r="J5645" s="832" t="s">
        <v>1110</v>
      </c>
      <c r="K5645" s="832" t="s">
        <v>6559</v>
      </c>
      <c r="L5645" s="835">
        <v>24.22</v>
      </c>
      <c r="M5645" s="835">
        <v>24.22</v>
      </c>
      <c r="N5645" s="832">
        <v>1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10</v>
      </c>
      <c r="B5646" s="832" t="s">
        <v>2982</v>
      </c>
      <c r="C5646" s="832" t="s">
        <v>3015</v>
      </c>
      <c r="D5646" s="833" t="s">
        <v>6909</v>
      </c>
      <c r="E5646" s="834" t="s">
        <v>3039</v>
      </c>
      <c r="F5646" s="832" t="s">
        <v>2984</v>
      </c>
      <c r="G5646" s="832" t="s">
        <v>3161</v>
      </c>
      <c r="H5646" s="832" t="s">
        <v>630</v>
      </c>
      <c r="I5646" s="832" t="s">
        <v>4453</v>
      </c>
      <c r="J5646" s="832" t="s">
        <v>797</v>
      </c>
      <c r="K5646" s="832" t="s">
        <v>4349</v>
      </c>
      <c r="L5646" s="835">
        <v>0</v>
      </c>
      <c r="M5646" s="835">
        <v>0</v>
      </c>
      <c r="N5646" s="832">
        <v>1</v>
      </c>
      <c r="O5646" s="836">
        <v>1</v>
      </c>
      <c r="P5646" s="835"/>
      <c r="Q5646" s="837"/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10</v>
      </c>
      <c r="B5647" s="832" t="s">
        <v>2982</v>
      </c>
      <c r="C5647" s="832" t="s">
        <v>3015</v>
      </c>
      <c r="D5647" s="833" t="s">
        <v>6909</v>
      </c>
      <c r="E5647" s="834" t="s">
        <v>3039</v>
      </c>
      <c r="F5647" s="832" t="s">
        <v>2984</v>
      </c>
      <c r="G5647" s="832" t="s">
        <v>3175</v>
      </c>
      <c r="H5647" s="832" t="s">
        <v>630</v>
      </c>
      <c r="I5647" s="832" t="s">
        <v>3176</v>
      </c>
      <c r="J5647" s="832" t="s">
        <v>3177</v>
      </c>
      <c r="K5647" s="832" t="s">
        <v>3178</v>
      </c>
      <c r="L5647" s="835">
        <v>21.92</v>
      </c>
      <c r="M5647" s="835">
        <v>21.92</v>
      </c>
      <c r="N5647" s="832">
        <v>1</v>
      </c>
      <c r="O5647" s="836">
        <v>0.5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10</v>
      </c>
      <c r="B5648" s="832" t="s">
        <v>2982</v>
      </c>
      <c r="C5648" s="832" t="s">
        <v>3015</v>
      </c>
      <c r="D5648" s="833" t="s">
        <v>6909</v>
      </c>
      <c r="E5648" s="834" t="s">
        <v>3039</v>
      </c>
      <c r="F5648" s="832" t="s">
        <v>2984</v>
      </c>
      <c r="G5648" s="832" t="s">
        <v>3175</v>
      </c>
      <c r="H5648" s="832" t="s">
        <v>630</v>
      </c>
      <c r="I5648" s="832" t="s">
        <v>3179</v>
      </c>
      <c r="J5648" s="832" t="s">
        <v>3180</v>
      </c>
      <c r="K5648" s="832" t="s">
        <v>3181</v>
      </c>
      <c r="L5648" s="835">
        <v>87.67</v>
      </c>
      <c r="M5648" s="835">
        <v>87.67</v>
      </c>
      <c r="N5648" s="832">
        <v>1</v>
      </c>
      <c r="O5648" s="836">
        <v>0.5</v>
      </c>
      <c r="P5648" s="835">
        <v>87.67</v>
      </c>
      <c r="Q5648" s="837">
        <v>1</v>
      </c>
      <c r="R5648" s="832">
        <v>1</v>
      </c>
      <c r="S5648" s="837">
        <v>1</v>
      </c>
      <c r="T5648" s="836">
        <v>0.5</v>
      </c>
      <c r="U5648" s="838">
        <v>1</v>
      </c>
    </row>
    <row r="5649" spans="1:21" ht="14.4" customHeight="1" x14ac:dyDescent="0.3">
      <c r="A5649" s="831">
        <v>10</v>
      </c>
      <c r="B5649" s="832" t="s">
        <v>2982</v>
      </c>
      <c r="C5649" s="832" t="s">
        <v>3015</v>
      </c>
      <c r="D5649" s="833" t="s">
        <v>6909</v>
      </c>
      <c r="E5649" s="834" t="s">
        <v>3039</v>
      </c>
      <c r="F5649" s="832" t="s">
        <v>2984</v>
      </c>
      <c r="G5649" s="832" t="s">
        <v>3943</v>
      </c>
      <c r="H5649" s="832" t="s">
        <v>630</v>
      </c>
      <c r="I5649" s="832" t="s">
        <v>3946</v>
      </c>
      <c r="J5649" s="832" t="s">
        <v>901</v>
      </c>
      <c r="K5649" s="832" t="s">
        <v>3945</v>
      </c>
      <c r="L5649" s="835">
        <v>54.55</v>
      </c>
      <c r="M5649" s="835">
        <v>54.55</v>
      </c>
      <c r="N5649" s="832">
        <v>1</v>
      </c>
      <c r="O5649" s="836">
        <v>1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10</v>
      </c>
      <c r="B5650" s="832" t="s">
        <v>2982</v>
      </c>
      <c r="C5650" s="832" t="s">
        <v>3015</v>
      </c>
      <c r="D5650" s="833" t="s">
        <v>6909</v>
      </c>
      <c r="E5650" s="834" t="s">
        <v>3039</v>
      </c>
      <c r="F5650" s="832" t="s">
        <v>2984</v>
      </c>
      <c r="G5650" s="832" t="s">
        <v>3185</v>
      </c>
      <c r="H5650" s="832" t="s">
        <v>689</v>
      </c>
      <c r="I5650" s="832" t="s">
        <v>2938</v>
      </c>
      <c r="J5650" s="832" t="s">
        <v>2273</v>
      </c>
      <c r="K5650" s="832" t="s">
        <v>2939</v>
      </c>
      <c r="L5650" s="835">
        <v>26.3</v>
      </c>
      <c r="M5650" s="835">
        <v>78.900000000000006</v>
      </c>
      <c r="N5650" s="832">
        <v>3</v>
      </c>
      <c r="O5650" s="836">
        <v>3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10</v>
      </c>
      <c r="B5651" s="832" t="s">
        <v>2982</v>
      </c>
      <c r="C5651" s="832" t="s">
        <v>3015</v>
      </c>
      <c r="D5651" s="833" t="s">
        <v>6909</v>
      </c>
      <c r="E5651" s="834" t="s">
        <v>3039</v>
      </c>
      <c r="F5651" s="832" t="s">
        <v>2984</v>
      </c>
      <c r="G5651" s="832" t="s">
        <v>3185</v>
      </c>
      <c r="H5651" s="832" t="s">
        <v>689</v>
      </c>
      <c r="I5651" s="832" t="s">
        <v>2525</v>
      </c>
      <c r="J5651" s="832" t="s">
        <v>2273</v>
      </c>
      <c r="K5651" s="832" t="s">
        <v>2526</v>
      </c>
      <c r="L5651" s="835">
        <v>25.5</v>
      </c>
      <c r="M5651" s="835">
        <v>25.5</v>
      </c>
      <c r="N5651" s="832">
        <v>1</v>
      </c>
      <c r="O5651" s="836">
        <v>1</v>
      </c>
      <c r="P5651" s="835"/>
      <c r="Q5651" s="837">
        <v>0</v>
      </c>
      <c r="R5651" s="832"/>
      <c r="S5651" s="837">
        <v>0</v>
      </c>
      <c r="T5651" s="836"/>
      <c r="U5651" s="838">
        <v>0</v>
      </c>
    </row>
    <row r="5652" spans="1:21" ht="14.4" customHeight="1" x14ac:dyDescent="0.3">
      <c r="A5652" s="831">
        <v>10</v>
      </c>
      <c r="B5652" s="832" t="s">
        <v>2982</v>
      </c>
      <c r="C5652" s="832" t="s">
        <v>3015</v>
      </c>
      <c r="D5652" s="833" t="s">
        <v>6909</v>
      </c>
      <c r="E5652" s="834" t="s">
        <v>3039</v>
      </c>
      <c r="F5652" s="832" t="s">
        <v>2984</v>
      </c>
      <c r="G5652" s="832" t="s">
        <v>3185</v>
      </c>
      <c r="H5652" s="832" t="s">
        <v>630</v>
      </c>
      <c r="I5652" s="832" t="s">
        <v>4780</v>
      </c>
      <c r="J5652" s="832" t="s">
        <v>2273</v>
      </c>
      <c r="K5652" s="832" t="s">
        <v>4781</v>
      </c>
      <c r="L5652" s="835">
        <v>30.5</v>
      </c>
      <c r="M5652" s="835">
        <v>61</v>
      </c>
      <c r="N5652" s="832">
        <v>2</v>
      </c>
      <c r="O5652" s="836">
        <v>2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10</v>
      </c>
      <c r="B5653" s="832" t="s">
        <v>2982</v>
      </c>
      <c r="C5653" s="832" t="s">
        <v>3015</v>
      </c>
      <c r="D5653" s="833" t="s">
        <v>6909</v>
      </c>
      <c r="E5653" s="834" t="s">
        <v>3039</v>
      </c>
      <c r="F5653" s="832" t="s">
        <v>2984</v>
      </c>
      <c r="G5653" s="832" t="s">
        <v>3425</v>
      </c>
      <c r="H5653" s="832" t="s">
        <v>630</v>
      </c>
      <c r="I5653" s="832" t="s">
        <v>3426</v>
      </c>
      <c r="J5653" s="832" t="s">
        <v>743</v>
      </c>
      <c r="K5653" s="832" t="s">
        <v>3427</v>
      </c>
      <c r="L5653" s="835">
        <v>42.54</v>
      </c>
      <c r="M5653" s="835">
        <v>42.54</v>
      </c>
      <c r="N5653" s="832">
        <v>1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10</v>
      </c>
      <c r="B5654" s="832" t="s">
        <v>2982</v>
      </c>
      <c r="C5654" s="832" t="s">
        <v>3015</v>
      </c>
      <c r="D5654" s="833" t="s">
        <v>6909</v>
      </c>
      <c r="E5654" s="834" t="s">
        <v>3039</v>
      </c>
      <c r="F5654" s="832" t="s">
        <v>2984</v>
      </c>
      <c r="G5654" s="832" t="s">
        <v>3228</v>
      </c>
      <c r="H5654" s="832" t="s">
        <v>630</v>
      </c>
      <c r="I5654" s="832" t="s">
        <v>3229</v>
      </c>
      <c r="J5654" s="832" t="s">
        <v>1516</v>
      </c>
      <c r="K5654" s="832" t="s">
        <v>3230</v>
      </c>
      <c r="L5654" s="835">
        <v>68.819999999999993</v>
      </c>
      <c r="M5654" s="835">
        <v>68.819999999999993</v>
      </c>
      <c r="N5654" s="832">
        <v>1</v>
      </c>
      <c r="O5654" s="836">
        <v>1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10</v>
      </c>
      <c r="B5655" s="832" t="s">
        <v>2982</v>
      </c>
      <c r="C5655" s="832" t="s">
        <v>3015</v>
      </c>
      <c r="D5655" s="833" t="s">
        <v>6909</v>
      </c>
      <c r="E5655" s="834" t="s">
        <v>3039</v>
      </c>
      <c r="F5655" s="832" t="s">
        <v>2984</v>
      </c>
      <c r="G5655" s="832" t="s">
        <v>3533</v>
      </c>
      <c r="H5655" s="832" t="s">
        <v>630</v>
      </c>
      <c r="I5655" s="832" t="s">
        <v>3534</v>
      </c>
      <c r="J5655" s="832" t="s">
        <v>1072</v>
      </c>
      <c r="K5655" s="832" t="s">
        <v>3535</v>
      </c>
      <c r="L5655" s="835">
        <v>61.97</v>
      </c>
      <c r="M5655" s="835">
        <v>433.79000000000008</v>
      </c>
      <c r="N5655" s="832">
        <v>7</v>
      </c>
      <c r="O5655" s="836">
        <v>7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10</v>
      </c>
      <c r="B5656" s="832" t="s">
        <v>2982</v>
      </c>
      <c r="C5656" s="832" t="s">
        <v>3015</v>
      </c>
      <c r="D5656" s="833" t="s">
        <v>6909</v>
      </c>
      <c r="E5656" s="834" t="s">
        <v>3039</v>
      </c>
      <c r="F5656" s="832" t="s">
        <v>2984</v>
      </c>
      <c r="G5656" s="832" t="s">
        <v>4176</v>
      </c>
      <c r="H5656" s="832" t="s">
        <v>630</v>
      </c>
      <c r="I5656" s="832" t="s">
        <v>4177</v>
      </c>
      <c r="J5656" s="832" t="s">
        <v>1094</v>
      </c>
      <c r="K5656" s="832" t="s">
        <v>4178</v>
      </c>
      <c r="L5656" s="835">
        <v>0</v>
      </c>
      <c r="M5656" s="835">
        <v>0</v>
      </c>
      <c r="N5656" s="832">
        <v>1</v>
      </c>
      <c r="O5656" s="836">
        <v>1</v>
      </c>
      <c r="P5656" s="835"/>
      <c r="Q5656" s="837"/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10</v>
      </c>
      <c r="B5657" s="832" t="s">
        <v>2982</v>
      </c>
      <c r="C5657" s="832" t="s">
        <v>3015</v>
      </c>
      <c r="D5657" s="833" t="s">
        <v>6909</v>
      </c>
      <c r="E5657" s="834" t="s">
        <v>3039</v>
      </c>
      <c r="F5657" s="832" t="s">
        <v>2985</v>
      </c>
      <c r="G5657" s="832" t="s">
        <v>3094</v>
      </c>
      <c r="H5657" s="832" t="s">
        <v>630</v>
      </c>
      <c r="I5657" s="832" t="s">
        <v>4351</v>
      </c>
      <c r="J5657" s="832" t="s">
        <v>3040</v>
      </c>
      <c r="K5657" s="832"/>
      <c r="L5657" s="835">
        <v>0</v>
      </c>
      <c r="M5657" s="835">
        <v>0</v>
      </c>
      <c r="N5657" s="832">
        <v>1</v>
      </c>
      <c r="O5657" s="836">
        <v>1</v>
      </c>
      <c r="P5657" s="835"/>
      <c r="Q5657" s="837"/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10</v>
      </c>
      <c r="B5658" s="832" t="s">
        <v>2982</v>
      </c>
      <c r="C5658" s="832" t="s">
        <v>3015</v>
      </c>
      <c r="D5658" s="833" t="s">
        <v>6909</v>
      </c>
      <c r="E5658" s="834" t="s">
        <v>3067</v>
      </c>
      <c r="F5658" s="832" t="s">
        <v>2984</v>
      </c>
      <c r="G5658" s="832" t="s">
        <v>3106</v>
      </c>
      <c r="H5658" s="832" t="s">
        <v>630</v>
      </c>
      <c r="I5658" s="832" t="s">
        <v>4182</v>
      </c>
      <c r="J5658" s="832" t="s">
        <v>2073</v>
      </c>
      <c r="K5658" s="832" t="s">
        <v>4183</v>
      </c>
      <c r="L5658" s="835">
        <v>75.73</v>
      </c>
      <c r="M5658" s="835">
        <v>302.92</v>
      </c>
      <c r="N5658" s="832">
        <v>4</v>
      </c>
      <c r="O5658" s="836">
        <v>4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10</v>
      </c>
      <c r="B5659" s="832" t="s">
        <v>2982</v>
      </c>
      <c r="C5659" s="832" t="s">
        <v>3015</v>
      </c>
      <c r="D5659" s="833" t="s">
        <v>6909</v>
      </c>
      <c r="E5659" s="834" t="s">
        <v>3067</v>
      </c>
      <c r="F5659" s="832" t="s">
        <v>2984</v>
      </c>
      <c r="G5659" s="832" t="s">
        <v>3477</v>
      </c>
      <c r="H5659" s="832" t="s">
        <v>689</v>
      </c>
      <c r="I5659" s="832" t="s">
        <v>2684</v>
      </c>
      <c r="J5659" s="832" t="s">
        <v>2685</v>
      </c>
      <c r="K5659" s="832" t="s">
        <v>2686</v>
      </c>
      <c r="L5659" s="835">
        <v>70.540000000000006</v>
      </c>
      <c r="M5659" s="835">
        <v>70.540000000000006</v>
      </c>
      <c r="N5659" s="832">
        <v>1</v>
      </c>
      <c r="O5659" s="836">
        <v>1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10</v>
      </c>
      <c r="B5660" s="832" t="s">
        <v>2982</v>
      </c>
      <c r="C5660" s="832" t="s">
        <v>3015</v>
      </c>
      <c r="D5660" s="833" t="s">
        <v>6909</v>
      </c>
      <c r="E5660" s="834" t="s">
        <v>3067</v>
      </c>
      <c r="F5660" s="832" t="s">
        <v>2984</v>
      </c>
      <c r="G5660" s="832" t="s">
        <v>3477</v>
      </c>
      <c r="H5660" s="832" t="s">
        <v>689</v>
      </c>
      <c r="I5660" s="832" t="s">
        <v>2687</v>
      </c>
      <c r="J5660" s="832" t="s">
        <v>2685</v>
      </c>
      <c r="K5660" s="832" t="s">
        <v>2688</v>
      </c>
      <c r="L5660" s="835">
        <v>70.540000000000006</v>
      </c>
      <c r="M5660" s="835">
        <v>141.08000000000001</v>
      </c>
      <c r="N5660" s="832">
        <v>2</v>
      </c>
      <c r="O5660" s="836">
        <v>1</v>
      </c>
      <c r="P5660" s="835"/>
      <c r="Q5660" s="837">
        <v>0</v>
      </c>
      <c r="R5660" s="832"/>
      <c r="S5660" s="837">
        <v>0</v>
      </c>
      <c r="T5660" s="836"/>
      <c r="U5660" s="838">
        <v>0</v>
      </c>
    </row>
    <row r="5661" spans="1:21" ht="14.4" customHeight="1" x14ac:dyDescent="0.3">
      <c r="A5661" s="831">
        <v>10</v>
      </c>
      <c r="B5661" s="832" t="s">
        <v>2982</v>
      </c>
      <c r="C5661" s="832" t="s">
        <v>3015</v>
      </c>
      <c r="D5661" s="833" t="s">
        <v>6909</v>
      </c>
      <c r="E5661" s="834" t="s">
        <v>3067</v>
      </c>
      <c r="F5661" s="832" t="s">
        <v>2984</v>
      </c>
      <c r="G5661" s="832" t="s">
        <v>3720</v>
      </c>
      <c r="H5661" s="832" t="s">
        <v>630</v>
      </c>
      <c r="I5661" s="832" t="s">
        <v>3721</v>
      </c>
      <c r="J5661" s="832" t="s">
        <v>1674</v>
      </c>
      <c r="K5661" s="832" t="s">
        <v>3722</v>
      </c>
      <c r="L5661" s="835">
        <v>25.06</v>
      </c>
      <c r="M5661" s="835">
        <v>50.12</v>
      </c>
      <c r="N5661" s="832">
        <v>2</v>
      </c>
      <c r="O5661" s="836">
        <v>2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10</v>
      </c>
      <c r="B5662" s="832" t="s">
        <v>2982</v>
      </c>
      <c r="C5662" s="832" t="s">
        <v>3015</v>
      </c>
      <c r="D5662" s="833" t="s">
        <v>6909</v>
      </c>
      <c r="E5662" s="834" t="s">
        <v>3067</v>
      </c>
      <c r="F5662" s="832" t="s">
        <v>2984</v>
      </c>
      <c r="G5662" s="832" t="s">
        <v>3263</v>
      </c>
      <c r="H5662" s="832" t="s">
        <v>630</v>
      </c>
      <c r="I5662" s="832" t="s">
        <v>3264</v>
      </c>
      <c r="J5662" s="832" t="s">
        <v>2464</v>
      </c>
      <c r="K5662" s="832" t="s">
        <v>3265</v>
      </c>
      <c r="L5662" s="835">
        <v>42.63</v>
      </c>
      <c r="M5662" s="835">
        <v>42.63</v>
      </c>
      <c r="N5662" s="832">
        <v>1</v>
      </c>
      <c r="O5662" s="836">
        <v>1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10</v>
      </c>
      <c r="B5663" s="832" t="s">
        <v>2982</v>
      </c>
      <c r="C5663" s="832" t="s">
        <v>3015</v>
      </c>
      <c r="D5663" s="833" t="s">
        <v>6909</v>
      </c>
      <c r="E5663" s="834" t="s">
        <v>3067</v>
      </c>
      <c r="F5663" s="832" t="s">
        <v>2984</v>
      </c>
      <c r="G5663" s="832" t="s">
        <v>3263</v>
      </c>
      <c r="H5663" s="832" t="s">
        <v>630</v>
      </c>
      <c r="I5663" s="832" t="s">
        <v>6560</v>
      </c>
      <c r="J5663" s="832" t="s">
        <v>6561</v>
      </c>
      <c r="K5663" s="832" t="s">
        <v>6562</v>
      </c>
      <c r="L5663" s="835">
        <v>85.27</v>
      </c>
      <c r="M5663" s="835">
        <v>170.54</v>
      </c>
      <c r="N5663" s="832">
        <v>2</v>
      </c>
      <c r="O5663" s="836">
        <v>2</v>
      </c>
      <c r="P5663" s="835">
        <v>85.27</v>
      </c>
      <c r="Q5663" s="837">
        <v>0.5</v>
      </c>
      <c r="R5663" s="832">
        <v>1</v>
      </c>
      <c r="S5663" s="837">
        <v>0.5</v>
      </c>
      <c r="T5663" s="836">
        <v>1</v>
      </c>
      <c r="U5663" s="838">
        <v>0.5</v>
      </c>
    </row>
    <row r="5664" spans="1:21" ht="14.4" customHeight="1" x14ac:dyDescent="0.3">
      <c r="A5664" s="831">
        <v>10</v>
      </c>
      <c r="B5664" s="832" t="s">
        <v>2982</v>
      </c>
      <c r="C5664" s="832" t="s">
        <v>3015</v>
      </c>
      <c r="D5664" s="833" t="s">
        <v>6909</v>
      </c>
      <c r="E5664" s="834" t="s">
        <v>3067</v>
      </c>
      <c r="F5664" s="832" t="s">
        <v>2984</v>
      </c>
      <c r="G5664" s="832" t="s">
        <v>3263</v>
      </c>
      <c r="H5664" s="832" t="s">
        <v>689</v>
      </c>
      <c r="I5664" s="832" t="s">
        <v>2766</v>
      </c>
      <c r="J5664" s="832" t="s">
        <v>2459</v>
      </c>
      <c r="K5664" s="832" t="s">
        <v>2465</v>
      </c>
      <c r="L5664" s="835">
        <v>85.27</v>
      </c>
      <c r="M5664" s="835">
        <v>170.54</v>
      </c>
      <c r="N5664" s="832">
        <v>2</v>
      </c>
      <c r="O5664" s="836">
        <v>1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10</v>
      </c>
      <c r="B5665" s="832" t="s">
        <v>2982</v>
      </c>
      <c r="C5665" s="832" t="s">
        <v>3015</v>
      </c>
      <c r="D5665" s="833" t="s">
        <v>6909</v>
      </c>
      <c r="E5665" s="834" t="s">
        <v>3067</v>
      </c>
      <c r="F5665" s="832" t="s">
        <v>2984</v>
      </c>
      <c r="G5665" s="832" t="s">
        <v>3107</v>
      </c>
      <c r="H5665" s="832" t="s">
        <v>630</v>
      </c>
      <c r="I5665" s="832" t="s">
        <v>3481</v>
      </c>
      <c r="J5665" s="832" t="s">
        <v>3287</v>
      </c>
      <c r="K5665" s="832" t="s">
        <v>3482</v>
      </c>
      <c r="L5665" s="835">
        <v>27.67</v>
      </c>
      <c r="M5665" s="835">
        <v>27.67</v>
      </c>
      <c r="N5665" s="832">
        <v>1</v>
      </c>
      <c r="O5665" s="836">
        <v>0.5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10</v>
      </c>
      <c r="B5666" s="832" t="s">
        <v>2982</v>
      </c>
      <c r="C5666" s="832" t="s">
        <v>3015</v>
      </c>
      <c r="D5666" s="833" t="s">
        <v>6909</v>
      </c>
      <c r="E5666" s="834" t="s">
        <v>3067</v>
      </c>
      <c r="F5666" s="832" t="s">
        <v>2984</v>
      </c>
      <c r="G5666" s="832" t="s">
        <v>3882</v>
      </c>
      <c r="H5666" s="832" t="s">
        <v>630</v>
      </c>
      <c r="I5666" s="832" t="s">
        <v>3883</v>
      </c>
      <c r="J5666" s="832" t="s">
        <v>1391</v>
      </c>
      <c r="K5666" s="832" t="s">
        <v>3884</v>
      </c>
      <c r="L5666" s="835">
        <v>92.85</v>
      </c>
      <c r="M5666" s="835">
        <v>185.7</v>
      </c>
      <c r="N5666" s="832">
        <v>2</v>
      </c>
      <c r="O5666" s="836">
        <v>1.5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" customHeight="1" x14ac:dyDescent="0.3">
      <c r="A5667" s="831">
        <v>10</v>
      </c>
      <c r="B5667" s="832" t="s">
        <v>2982</v>
      </c>
      <c r="C5667" s="832" t="s">
        <v>3015</v>
      </c>
      <c r="D5667" s="833" t="s">
        <v>6909</v>
      </c>
      <c r="E5667" s="834" t="s">
        <v>3067</v>
      </c>
      <c r="F5667" s="832" t="s">
        <v>2984</v>
      </c>
      <c r="G5667" s="832" t="s">
        <v>3882</v>
      </c>
      <c r="H5667" s="832" t="s">
        <v>630</v>
      </c>
      <c r="I5667" s="832" t="s">
        <v>5054</v>
      </c>
      <c r="J5667" s="832" t="s">
        <v>1391</v>
      </c>
      <c r="K5667" s="832" t="s">
        <v>5055</v>
      </c>
      <c r="L5667" s="835">
        <v>159.16999999999999</v>
      </c>
      <c r="M5667" s="835">
        <v>159.16999999999999</v>
      </c>
      <c r="N5667" s="832">
        <v>1</v>
      </c>
      <c r="O5667" s="836">
        <v>1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10</v>
      </c>
      <c r="B5668" s="832" t="s">
        <v>2982</v>
      </c>
      <c r="C5668" s="832" t="s">
        <v>3015</v>
      </c>
      <c r="D5668" s="833" t="s">
        <v>6909</v>
      </c>
      <c r="E5668" s="834" t="s">
        <v>3067</v>
      </c>
      <c r="F5668" s="832" t="s">
        <v>2984</v>
      </c>
      <c r="G5668" s="832" t="s">
        <v>3882</v>
      </c>
      <c r="H5668" s="832" t="s">
        <v>630</v>
      </c>
      <c r="I5668" s="832" t="s">
        <v>6563</v>
      </c>
      <c r="J5668" s="832" t="s">
        <v>1391</v>
      </c>
      <c r="K5668" s="832" t="s">
        <v>6564</v>
      </c>
      <c r="L5668" s="835">
        <v>79.58</v>
      </c>
      <c r="M5668" s="835">
        <v>79.58</v>
      </c>
      <c r="N5668" s="832">
        <v>1</v>
      </c>
      <c r="O5668" s="836">
        <v>1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10</v>
      </c>
      <c r="B5669" s="832" t="s">
        <v>2982</v>
      </c>
      <c r="C5669" s="832" t="s">
        <v>3015</v>
      </c>
      <c r="D5669" s="833" t="s">
        <v>6909</v>
      </c>
      <c r="E5669" s="834" t="s">
        <v>3067</v>
      </c>
      <c r="F5669" s="832" t="s">
        <v>2984</v>
      </c>
      <c r="G5669" s="832" t="s">
        <v>3320</v>
      </c>
      <c r="H5669" s="832" t="s">
        <v>630</v>
      </c>
      <c r="I5669" s="832" t="s">
        <v>3321</v>
      </c>
      <c r="J5669" s="832" t="s">
        <v>2217</v>
      </c>
      <c r="K5669" s="832" t="s">
        <v>3322</v>
      </c>
      <c r="L5669" s="835">
        <v>107.27</v>
      </c>
      <c r="M5669" s="835">
        <v>214.54</v>
      </c>
      <c r="N5669" s="832">
        <v>2</v>
      </c>
      <c r="O5669" s="836">
        <v>1</v>
      </c>
      <c r="P5669" s="835">
        <v>214.54</v>
      </c>
      <c r="Q5669" s="837">
        <v>1</v>
      </c>
      <c r="R5669" s="832">
        <v>2</v>
      </c>
      <c r="S5669" s="837">
        <v>1</v>
      </c>
      <c r="T5669" s="836">
        <v>1</v>
      </c>
      <c r="U5669" s="838">
        <v>1</v>
      </c>
    </row>
    <row r="5670" spans="1:21" ht="14.4" customHeight="1" x14ac:dyDescent="0.3">
      <c r="A5670" s="831">
        <v>10</v>
      </c>
      <c r="B5670" s="832" t="s">
        <v>2982</v>
      </c>
      <c r="C5670" s="832" t="s">
        <v>3015</v>
      </c>
      <c r="D5670" s="833" t="s">
        <v>6909</v>
      </c>
      <c r="E5670" s="834" t="s">
        <v>3067</v>
      </c>
      <c r="F5670" s="832" t="s">
        <v>2984</v>
      </c>
      <c r="G5670" s="832" t="s">
        <v>3120</v>
      </c>
      <c r="H5670" s="832" t="s">
        <v>630</v>
      </c>
      <c r="I5670" s="832" t="s">
        <v>3211</v>
      </c>
      <c r="J5670" s="832" t="s">
        <v>1034</v>
      </c>
      <c r="K5670" s="832" t="s">
        <v>3212</v>
      </c>
      <c r="L5670" s="835">
        <v>48.09</v>
      </c>
      <c r="M5670" s="835">
        <v>96.18</v>
      </c>
      <c r="N5670" s="832">
        <v>2</v>
      </c>
      <c r="O5670" s="836">
        <v>2</v>
      </c>
      <c r="P5670" s="835">
        <v>48.09</v>
      </c>
      <c r="Q5670" s="837">
        <v>0.5</v>
      </c>
      <c r="R5670" s="832">
        <v>1</v>
      </c>
      <c r="S5670" s="837">
        <v>0.5</v>
      </c>
      <c r="T5670" s="836">
        <v>1</v>
      </c>
      <c r="U5670" s="838">
        <v>0.5</v>
      </c>
    </row>
    <row r="5671" spans="1:21" ht="14.4" customHeight="1" x14ac:dyDescent="0.3">
      <c r="A5671" s="831">
        <v>10</v>
      </c>
      <c r="B5671" s="832" t="s">
        <v>2982</v>
      </c>
      <c r="C5671" s="832" t="s">
        <v>3015</v>
      </c>
      <c r="D5671" s="833" t="s">
        <v>6909</v>
      </c>
      <c r="E5671" s="834" t="s">
        <v>3067</v>
      </c>
      <c r="F5671" s="832" t="s">
        <v>2984</v>
      </c>
      <c r="G5671" s="832" t="s">
        <v>3120</v>
      </c>
      <c r="H5671" s="832" t="s">
        <v>630</v>
      </c>
      <c r="I5671" s="832" t="s">
        <v>3121</v>
      </c>
      <c r="J5671" s="832" t="s">
        <v>1060</v>
      </c>
      <c r="K5671" s="832" t="s">
        <v>3122</v>
      </c>
      <c r="L5671" s="835">
        <v>89.91</v>
      </c>
      <c r="M5671" s="835">
        <v>269.73</v>
      </c>
      <c r="N5671" s="832">
        <v>3</v>
      </c>
      <c r="O5671" s="836">
        <v>2</v>
      </c>
      <c r="P5671" s="835"/>
      <c r="Q5671" s="837">
        <v>0</v>
      </c>
      <c r="R5671" s="832"/>
      <c r="S5671" s="837">
        <v>0</v>
      </c>
      <c r="T5671" s="836"/>
      <c r="U5671" s="838">
        <v>0</v>
      </c>
    </row>
    <row r="5672" spans="1:21" ht="14.4" customHeight="1" x14ac:dyDescent="0.3">
      <c r="A5672" s="831">
        <v>10</v>
      </c>
      <c r="B5672" s="832" t="s">
        <v>2982</v>
      </c>
      <c r="C5672" s="832" t="s">
        <v>3015</v>
      </c>
      <c r="D5672" s="833" t="s">
        <v>6909</v>
      </c>
      <c r="E5672" s="834" t="s">
        <v>3067</v>
      </c>
      <c r="F5672" s="832" t="s">
        <v>2984</v>
      </c>
      <c r="G5672" s="832" t="s">
        <v>3887</v>
      </c>
      <c r="H5672" s="832" t="s">
        <v>630</v>
      </c>
      <c r="I5672" s="832" t="s">
        <v>3888</v>
      </c>
      <c r="J5672" s="832" t="s">
        <v>766</v>
      </c>
      <c r="K5672" s="832" t="s">
        <v>3889</v>
      </c>
      <c r="L5672" s="835">
        <v>27.28</v>
      </c>
      <c r="M5672" s="835">
        <v>27.28</v>
      </c>
      <c r="N5672" s="832">
        <v>1</v>
      </c>
      <c r="O5672" s="836">
        <v>0.5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" customHeight="1" x14ac:dyDescent="0.3">
      <c r="A5673" s="831">
        <v>10</v>
      </c>
      <c r="B5673" s="832" t="s">
        <v>2982</v>
      </c>
      <c r="C5673" s="832" t="s">
        <v>3015</v>
      </c>
      <c r="D5673" s="833" t="s">
        <v>6909</v>
      </c>
      <c r="E5673" s="834" t="s">
        <v>3067</v>
      </c>
      <c r="F5673" s="832" t="s">
        <v>2984</v>
      </c>
      <c r="G5673" s="832" t="s">
        <v>3123</v>
      </c>
      <c r="H5673" s="832" t="s">
        <v>630</v>
      </c>
      <c r="I5673" s="832" t="s">
        <v>3332</v>
      </c>
      <c r="J5673" s="832" t="s">
        <v>1588</v>
      </c>
      <c r="K5673" s="832" t="s">
        <v>3125</v>
      </c>
      <c r="L5673" s="835">
        <v>49.38</v>
      </c>
      <c r="M5673" s="835">
        <v>49.38</v>
      </c>
      <c r="N5673" s="832">
        <v>1</v>
      </c>
      <c r="O5673" s="836">
        <v>0.5</v>
      </c>
      <c r="P5673" s="835"/>
      <c r="Q5673" s="837">
        <v>0</v>
      </c>
      <c r="R5673" s="832"/>
      <c r="S5673" s="837">
        <v>0</v>
      </c>
      <c r="T5673" s="836"/>
      <c r="U5673" s="838">
        <v>0</v>
      </c>
    </row>
    <row r="5674" spans="1:21" ht="14.4" customHeight="1" x14ac:dyDescent="0.3">
      <c r="A5674" s="831">
        <v>10</v>
      </c>
      <c r="B5674" s="832" t="s">
        <v>2982</v>
      </c>
      <c r="C5674" s="832" t="s">
        <v>3015</v>
      </c>
      <c r="D5674" s="833" t="s">
        <v>6909</v>
      </c>
      <c r="E5674" s="834" t="s">
        <v>3067</v>
      </c>
      <c r="F5674" s="832" t="s">
        <v>2984</v>
      </c>
      <c r="G5674" s="832" t="s">
        <v>3897</v>
      </c>
      <c r="H5674" s="832" t="s">
        <v>630</v>
      </c>
      <c r="I5674" s="832" t="s">
        <v>3898</v>
      </c>
      <c r="J5674" s="832" t="s">
        <v>3899</v>
      </c>
      <c r="K5674" s="832" t="s">
        <v>3900</v>
      </c>
      <c r="L5674" s="835">
        <v>0</v>
      </c>
      <c r="M5674" s="835">
        <v>0</v>
      </c>
      <c r="N5674" s="832">
        <v>1</v>
      </c>
      <c r="O5674" s="836">
        <v>0.5</v>
      </c>
      <c r="P5674" s="835"/>
      <c r="Q5674" s="837"/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10</v>
      </c>
      <c r="B5675" s="832" t="s">
        <v>2982</v>
      </c>
      <c r="C5675" s="832" t="s">
        <v>3015</v>
      </c>
      <c r="D5675" s="833" t="s">
        <v>6909</v>
      </c>
      <c r="E5675" s="834" t="s">
        <v>3067</v>
      </c>
      <c r="F5675" s="832" t="s">
        <v>2984</v>
      </c>
      <c r="G5675" s="832" t="s">
        <v>4792</v>
      </c>
      <c r="H5675" s="832" t="s">
        <v>630</v>
      </c>
      <c r="I5675" s="832" t="s">
        <v>4959</v>
      </c>
      <c r="J5675" s="832" t="s">
        <v>1036</v>
      </c>
      <c r="K5675" s="832" t="s">
        <v>4960</v>
      </c>
      <c r="L5675" s="835">
        <v>69.59</v>
      </c>
      <c r="M5675" s="835">
        <v>69.59</v>
      </c>
      <c r="N5675" s="832">
        <v>1</v>
      </c>
      <c r="O5675" s="836">
        <v>0.5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10</v>
      </c>
      <c r="B5676" s="832" t="s">
        <v>2982</v>
      </c>
      <c r="C5676" s="832" t="s">
        <v>3015</v>
      </c>
      <c r="D5676" s="833" t="s">
        <v>6909</v>
      </c>
      <c r="E5676" s="834" t="s">
        <v>3067</v>
      </c>
      <c r="F5676" s="832" t="s">
        <v>2984</v>
      </c>
      <c r="G5676" s="832" t="s">
        <v>3133</v>
      </c>
      <c r="H5676" s="832" t="s">
        <v>630</v>
      </c>
      <c r="I5676" s="832" t="s">
        <v>5810</v>
      </c>
      <c r="J5676" s="832" t="s">
        <v>4116</v>
      </c>
      <c r="K5676" s="832" t="s">
        <v>5811</v>
      </c>
      <c r="L5676" s="835">
        <v>39.18</v>
      </c>
      <c r="M5676" s="835">
        <v>39.18</v>
      </c>
      <c r="N5676" s="832">
        <v>1</v>
      </c>
      <c r="O5676" s="836">
        <v>1</v>
      </c>
      <c r="P5676" s="835"/>
      <c r="Q5676" s="837">
        <v>0</v>
      </c>
      <c r="R5676" s="832"/>
      <c r="S5676" s="837">
        <v>0</v>
      </c>
      <c r="T5676" s="836"/>
      <c r="U5676" s="838">
        <v>0</v>
      </c>
    </row>
    <row r="5677" spans="1:21" ht="14.4" customHeight="1" x14ac:dyDescent="0.3">
      <c r="A5677" s="831">
        <v>10</v>
      </c>
      <c r="B5677" s="832" t="s">
        <v>2982</v>
      </c>
      <c r="C5677" s="832" t="s">
        <v>3015</v>
      </c>
      <c r="D5677" s="833" t="s">
        <v>6909</v>
      </c>
      <c r="E5677" s="834" t="s">
        <v>3067</v>
      </c>
      <c r="F5677" s="832" t="s">
        <v>2984</v>
      </c>
      <c r="G5677" s="832" t="s">
        <v>3712</v>
      </c>
      <c r="H5677" s="832" t="s">
        <v>630</v>
      </c>
      <c r="I5677" s="832" t="s">
        <v>3713</v>
      </c>
      <c r="J5677" s="832" t="s">
        <v>945</v>
      </c>
      <c r="K5677" s="832" t="s">
        <v>3714</v>
      </c>
      <c r="L5677" s="835">
        <v>90.95</v>
      </c>
      <c r="M5677" s="835">
        <v>90.95</v>
      </c>
      <c r="N5677" s="832">
        <v>1</v>
      </c>
      <c r="O5677" s="836">
        <v>1</v>
      </c>
      <c r="P5677" s="835">
        <v>90.95</v>
      </c>
      <c r="Q5677" s="837">
        <v>1</v>
      </c>
      <c r="R5677" s="832">
        <v>1</v>
      </c>
      <c r="S5677" s="837">
        <v>1</v>
      </c>
      <c r="T5677" s="836">
        <v>1</v>
      </c>
      <c r="U5677" s="838">
        <v>1</v>
      </c>
    </row>
    <row r="5678" spans="1:21" ht="14.4" customHeight="1" x14ac:dyDescent="0.3">
      <c r="A5678" s="831">
        <v>10</v>
      </c>
      <c r="B5678" s="832" t="s">
        <v>2982</v>
      </c>
      <c r="C5678" s="832" t="s">
        <v>3015</v>
      </c>
      <c r="D5678" s="833" t="s">
        <v>6909</v>
      </c>
      <c r="E5678" s="834" t="s">
        <v>3067</v>
      </c>
      <c r="F5678" s="832" t="s">
        <v>2984</v>
      </c>
      <c r="G5678" s="832" t="s">
        <v>4471</v>
      </c>
      <c r="H5678" s="832" t="s">
        <v>630</v>
      </c>
      <c r="I5678" s="832" t="s">
        <v>5824</v>
      </c>
      <c r="J5678" s="832" t="s">
        <v>5825</v>
      </c>
      <c r="K5678" s="832" t="s">
        <v>5826</v>
      </c>
      <c r="L5678" s="835">
        <v>59.78</v>
      </c>
      <c r="M5678" s="835">
        <v>59.78</v>
      </c>
      <c r="N5678" s="832">
        <v>1</v>
      </c>
      <c r="O5678" s="836">
        <v>1</v>
      </c>
      <c r="P5678" s="835">
        <v>59.78</v>
      </c>
      <c r="Q5678" s="837">
        <v>1</v>
      </c>
      <c r="R5678" s="832">
        <v>1</v>
      </c>
      <c r="S5678" s="837">
        <v>1</v>
      </c>
      <c r="T5678" s="836">
        <v>1</v>
      </c>
      <c r="U5678" s="838">
        <v>1</v>
      </c>
    </row>
    <row r="5679" spans="1:21" ht="14.4" customHeight="1" x14ac:dyDescent="0.3">
      <c r="A5679" s="831">
        <v>10</v>
      </c>
      <c r="B5679" s="832" t="s">
        <v>2982</v>
      </c>
      <c r="C5679" s="832" t="s">
        <v>3015</v>
      </c>
      <c r="D5679" s="833" t="s">
        <v>6909</v>
      </c>
      <c r="E5679" s="834" t="s">
        <v>3067</v>
      </c>
      <c r="F5679" s="832" t="s">
        <v>2984</v>
      </c>
      <c r="G5679" s="832" t="s">
        <v>3943</v>
      </c>
      <c r="H5679" s="832" t="s">
        <v>630</v>
      </c>
      <c r="I5679" s="832" t="s">
        <v>3944</v>
      </c>
      <c r="J5679" s="832" t="s">
        <v>901</v>
      </c>
      <c r="K5679" s="832" t="s">
        <v>3945</v>
      </c>
      <c r="L5679" s="835">
        <v>54.55</v>
      </c>
      <c r="M5679" s="835">
        <v>54.55</v>
      </c>
      <c r="N5679" s="832">
        <v>1</v>
      </c>
      <c r="O5679" s="836">
        <v>1</v>
      </c>
      <c r="P5679" s="835">
        <v>54.55</v>
      </c>
      <c r="Q5679" s="837">
        <v>1</v>
      </c>
      <c r="R5679" s="832">
        <v>1</v>
      </c>
      <c r="S5679" s="837">
        <v>1</v>
      </c>
      <c r="T5679" s="836">
        <v>1</v>
      </c>
      <c r="U5679" s="838">
        <v>1</v>
      </c>
    </row>
    <row r="5680" spans="1:21" ht="14.4" customHeight="1" x14ac:dyDescent="0.3">
      <c r="A5680" s="831">
        <v>10</v>
      </c>
      <c r="B5680" s="832" t="s">
        <v>2982</v>
      </c>
      <c r="C5680" s="832" t="s">
        <v>3015</v>
      </c>
      <c r="D5680" s="833" t="s">
        <v>6909</v>
      </c>
      <c r="E5680" s="834" t="s">
        <v>3067</v>
      </c>
      <c r="F5680" s="832" t="s">
        <v>2984</v>
      </c>
      <c r="G5680" s="832" t="s">
        <v>3533</v>
      </c>
      <c r="H5680" s="832" t="s">
        <v>630</v>
      </c>
      <c r="I5680" s="832" t="s">
        <v>3534</v>
      </c>
      <c r="J5680" s="832" t="s">
        <v>1072</v>
      </c>
      <c r="K5680" s="832" t="s">
        <v>3535</v>
      </c>
      <c r="L5680" s="835">
        <v>61.97</v>
      </c>
      <c r="M5680" s="835">
        <v>123.94</v>
      </c>
      <c r="N5680" s="832">
        <v>2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10</v>
      </c>
      <c r="B5681" s="832" t="s">
        <v>2982</v>
      </c>
      <c r="C5681" s="832" t="s">
        <v>3015</v>
      </c>
      <c r="D5681" s="833" t="s">
        <v>6909</v>
      </c>
      <c r="E5681" s="834" t="s">
        <v>3067</v>
      </c>
      <c r="F5681" s="832" t="s">
        <v>2984</v>
      </c>
      <c r="G5681" s="832" t="s">
        <v>4929</v>
      </c>
      <c r="H5681" s="832" t="s">
        <v>630</v>
      </c>
      <c r="I5681" s="832" t="s">
        <v>4930</v>
      </c>
      <c r="J5681" s="832" t="s">
        <v>4931</v>
      </c>
      <c r="K5681" s="832" t="s">
        <v>4932</v>
      </c>
      <c r="L5681" s="835">
        <v>52.47</v>
      </c>
      <c r="M5681" s="835">
        <v>52.47</v>
      </c>
      <c r="N5681" s="832">
        <v>1</v>
      </c>
      <c r="O5681" s="836">
        <v>1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10</v>
      </c>
      <c r="B5682" s="832" t="s">
        <v>2982</v>
      </c>
      <c r="C5682" s="832" t="s">
        <v>3015</v>
      </c>
      <c r="D5682" s="833" t="s">
        <v>6909</v>
      </c>
      <c r="E5682" s="834" t="s">
        <v>3070</v>
      </c>
      <c r="F5682" s="832" t="s">
        <v>2984</v>
      </c>
      <c r="G5682" s="832" t="s">
        <v>3106</v>
      </c>
      <c r="H5682" s="832" t="s">
        <v>689</v>
      </c>
      <c r="I5682" s="832" t="s">
        <v>2451</v>
      </c>
      <c r="J5682" s="832" t="s">
        <v>1014</v>
      </c>
      <c r="K5682" s="832" t="s">
        <v>3256</v>
      </c>
      <c r="L5682" s="835">
        <v>75.73</v>
      </c>
      <c r="M5682" s="835">
        <v>75.73</v>
      </c>
      <c r="N5682" s="832">
        <v>1</v>
      </c>
      <c r="O5682" s="836">
        <v>1</v>
      </c>
      <c r="P5682" s="835">
        <v>75.73</v>
      </c>
      <c r="Q5682" s="837">
        <v>1</v>
      </c>
      <c r="R5682" s="832">
        <v>1</v>
      </c>
      <c r="S5682" s="837">
        <v>1</v>
      </c>
      <c r="T5682" s="836">
        <v>1</v>
      </c>
      <c r="U5682" s="838">
        <v>1</v>
      </c>
    </row>
    <row r="5683" spans="1:21" ht="14.4" customHeight="1" x14ac:dyDescent="0.3">
      <c r="A5683" s="831">
        <v>10</v>
      </c>
      <c r="B5683" s="832" t="s">
        <v>2982</v>
      </c>
      <c r="C5683" s="832" t="s">
        <v>3015</v>
      </c>
      <c r="D5683" s="833" t="s">
        <v>6909</v>
      </c>
      <c r="E5683" s="834" t="s">
        <v>3070</v>
      </c>
      <c r="F5683" s="832" t="s">
        <v>2984</v>
      </c>
      <c r="G5683" s="832" t="s">
        <v>3720</v>
      </c>
      <c r="H5683" s="832" t="s">
        <v>630</v>
      </c>
      <c r="I5683" s="832" t="s">
        <v>3874</v>
      </c>
      <c r="J5683" s="832" t="s">
        <v>3875</v>
      </c>
      <c r="K5683" s="832" t="s">
        <v>3876</v>
      </c>
      <c r="L5683" s="835">
        <v>36.76</v>
      </c>
      <c r="M5683" s="835">
        <v>73.52</v>
      </c>
      <c r="N5683" s="832">
        <v>2</v>
      </c>
      <c r="O5683" s="836">
        <v>2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10</v>
      </c>
      <c r="B5684" s="832" t="s">
        <v>2982</v>
      </c>
      <c r="C5684" s="832" t="s">
        <v>3015</v>
      </c>
      <c r="D5684" s="833" t="s">
        <v>6909</v>
      </c>
      <c r="E5684" s="834" t="s">
        <v>3070</v>
      </c>
      <c r="F5684" s="832" t="s">
        <v>2984</v>
      </c>
      <c r="G5684" s="832" t="s">
        <v>3263</v>
      </c>
      <c r="H5684" s="832" t="s">
        <v>630</v>
      </c>
      <c r="I5684" s="832" t="s">
        <v>3264</v>
      </c>
      <c r="J5684" s="832" t="s">
        <v>2464</v>
      </c>
      <c r="K5684" s="832" t="s">
        <v>3265</v>
      </c>
      <c r="L5684" s="835">
        <v>42.63</v>
      </c>
      <c r="M5684" s="835">
        <v>42.63</v>
      </c>
      <c r="N5684" s="832">
        <v>1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10</v>
      </c>
      <c r="B5685" s="832" t="s">
        <v>2982</v>
      </c>
      <c r="C5685" s="832" t="s">
        <v>3015</v>
      </c>
      <c r="D5685" s="833" t="s">
        <v>6909</v>
      </c>
      <c r="E5685" s="834" t="s">
        <v>3070</v>
      </c>
      <c r="F5685" s="832" t="s">
        <v>2984</v>
      </c>
      <c r="G5685" s="832" t="s">
        <v>3263</v>
      </c>
      <c r="H5685" s="832" t="s">
        <v>689</v>
      </c>
      <c r="I5685" s="832" t="s">
        <v>2766</v>
      </c>
      <c r="J5685" s="832" t="s">
        <v>2459</v>
      </c>
      <c r="K5685" s="832" t="s">
        <v>2465</v>
      </c>
      <c r="L5685" s="835">
        <v>85.27</v>
      </c>
      <c r="M5685" s="835">
        <v>85.27</v>
      </c>
      <c r="N5685" s="832">
        <v>1</v>
      </c>
      <c r="O5685" s="836">
        <v>1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10</v>
      </c>
      <c r="B5686" s="832" t="s">
        <v>2982</v>
      </c>
      <c r="C5686" s="832" t="s">
        <v>3015</v>
      </c>
      <c r="D5686" s="833" t="s">
        <v>6909</v>
      </c>
      <c r="E5686" s="834" t="s">
        <v>3070</v>
      </c>
      <c r="F5686" s="832" t="s">
        <v>2984</v>
      </c>
      <c r="G5686" s="832" t="s">
        <v>3267</v>
      </c>
      <c r="H5686" s="832" t="s">
        <v>689</v>
      </c>
      <c r="I5686" s="832" t="s">
        <v>2535</v>
      </c>
      <c r="J5686" s="832" t="s">
        <v>953</v>
      </c>
      <c r="K5686" s="832" t="s">
        <v>2536</v>
      </c>
      <c r="L5686" s="835">
        <v>0</v>
      </c>
      <c r="M5686" s="835">
        <v>0</v>
      </c>
      <c r="N5686" s="832">
        <v>1</v>
      </c>
      <c r="O5686" s="836">
        <v>1</v>
      </c>
      <c r="P5686" s="835"/>
      <c r="Q5686" s="837"/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10</v>
      </c>
      <c r="B5687" s="832" t="s">
        <v>2982</v>
      </c>
      <c r="C5687" s="832" t="s">
        <v>3015</v>
      </c>
      <c r="D5687" s="833" t="s">
        <v>6909</v>
      </c>
      <c r="E5687" s="834" t="s">
        <v>3070</v>
      </c>
      <c r="F5687" s="832" t="s">
        <v>2984</v>
      </c>
      <c r="G5687" s="832" t="s">
        <v>3293</v>
      </c>
      <c r="H5687" s="832" t="s">
        <v>630</v>
      </c>
      <c r="I5687" s="832" t="s">
        <v>3294</v>
      </c>
      <c r="J5687" s="832" t="s">
        <v>778</v>
      </c>
      <c r="K5687" s="832" t="s">
        <v>781</v>
      </c>
      <c r="L5687" s="835">
        <v>0</v>
      </c>
      <c r="M5687" s="835">
        <v>0</v>
      </c>
      <c r="N5687" s="832">
        <v>2</v>
      </c>
      <c r="O5687" s="836">
        <v>1.5</v>
      </c>
      <c r="P5687" s="835"/>
      <c r="Q5687" s="837"/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10</v>
      </c>
      <c r="B5688" s="832" t="s">
        <v>2982</v>
      </c>
      <c r="C5688" s="832" t="s">
        <v>3015</v>
      </c>
      <c r="D5688" s="833" t="s">
        <v>6909</v>
      </c>
      <c r="E5688" s="834" t="s">
        <v>3070</v>
      </c>
      <c r="F5688" s="832" t="s">
        <v>2984</v>
      </c>
      <c r="G5688" s="832" t="s">
        <v>3208</v>
      </c>
      <c r="H5688" s="832" t="s">
        <v>630</v>
      </c>
      <c r="I5688" s="832" t="s">
        <v>3812</v>
      </c>
      <c r="J5688" s="832" t="s">
        <v>1595</v>
      </c>
      <c r="K5688" s="832" t="s">
        <v>3813</v>
      </c>
      <c r="L5688" s="835">
        <v>93.98</v>
      </c>
      <c r="M5688" s="835">
        <v>93.98</v>
      </c>
      <c r="N5688" s="832">
        <v>1</v>
      </c>
      <c r="O5688" s="836">
        <v>1</v>
      </c>
      <c r="P5688" s="835">
        <v>93.98</v>
      </c>
      <c r="Q5688" s="837">
        <v>1</v>
      </c>
      <c r="R5688" s="832">
        <v>1</v>
      </c>
      <c r="S5688" s="837">
        <v>1</v>
      </c>
      <c r="T5688" s="836">
        <v>1</v>
      </c>
      <c r="U5688" s="838">
        <v>1</v>
      </c>
    </row>
    <row r="5689" spans="1:21" ht="14.4" customHeight="1" x14ac:dyDescent="0.3">
      <c r="A5689" s="831">
        <v>10</v>
      </c>
      <c r="B5689" s="832" t="s">
        <v>2982</v>
      </c>
      <c r="C5689" s="832" t="s">
        <v>3015</v>
      </c>
      <c r="D5689" s="833" t="s">
        <v>6909</v>
      </c>
      <c r="E5689" s="834" t="s">
        <v>3070</v>
      </c>
      <c r="F5689" s="832" t="s">
        <v>2984</v>
      </c>
      <c r="G5689" s="832" t="s">
        <v>3208</v>
      </c>
      <c r="H5689" s="832" t="s">
        <v>630</v>
      </c>
      <c r="I5689" s="832" t="s">
        <v>6565</v>
      </c>
      <c r="J5689" s="832" t="s">
        <v>6566</v>
      </c>
      <c r="K5689" s="832" t="s">
        <v>6567</v>
      </c>
      <c r="L5689" s="835">
        <v>98.68</v>
      </c>
      <c r="M5689" s="835">
        <v>98.68</v>
      </c>
      <c r="N5689" s="832">
        <v>1</v>
      </c>
      <c r="O5689" s="836">
        <v>1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10</v>
      </c>
      <c r="B5690" s="832" t="s">
        <v>2982</v>
      </c>
      <c r="C5690" s="832" t="s">
        <v>3015</v>
      </c>
      <c r="D5690" s="833" t="s">
        <v>6909</v>
      </c>
      <c r="E5690" s="834" t="s">
        <v>3070</v>
      </c>
      <c r="F5690" s="832" t="s">
        <v>2984</v>
      </c>
      <c r="G5690" s="832" t="s">
        <v>3120</v>
      </c>
      <c r="H5690" s="832" t="s">
        <v>630</v>
      </c>
      <c r="I5690" s="832" t="s">
        <v>3121</v>
      </c>
      <c r="J5690" s="832" t="s">
        <v>1060</v>
      </c>
      <c r="K5690" s="832" t="s">
        <v>3122</v>
      </c>
      <c r="L5690" s="835">
        <v>89.91</v>
      </c>
      <c r="M5690" s="835">
        <v>89.91</v>
      </c>
      <c r="N5690" s="832">
        <v>1</v>
      </c>
      <c r="O5690" s="836">
        <v>0.5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10</v>
      </c>
      <c r="B5691" s="832" t="s">
        <v>2982</v>
      </c>
      <c r="C5691" s="832" t="s">
        <v>3015</v>
      </c>
      <c r="D5691" s="833" t="s">
        <v>6909</v>
      </c>
      <c r="E5691" s="834" t="s">
        <v>3070</v>
      </c>
      <c r="F5691" s="832" t="s">
        <v>2984</v>
      </c>
      <c r="G5691" s="832" t="s">
        <v>3089</v>
      </c>
      <c r="H5691" s="832" t="s">
        <v>630</v>
      </c>
      <c r="I5691" s="832" t="s">
        <v>3090</v>
      </c>
      <c r="J5691" s="832" t="s">
        <v>1092</v>
      </c>
      <c r="K5691" s="832" t="s">
        <v>3091</v>
      </c>
      <c r="L5691" s="835">
        <v>0</v>
      </c>
      <c r="M5691" s="835">
        <v>0</v>
      </c>
      <c r="N5691" s="832">
        <v>1</v>
      </c>
      <c r="O5691" s="836">
        <v>1</v>
      </c>
      <c r="P5691" s="835">
        <v>0</v>
      </c>
      <c r="Q5691" s="837"/>
      <c r="R5691" s="832">
        <v>1</v>
      </c>
      <c r="S5691" s="837">
        <v>1</v>
      </c>
      <c r="T5691" s="836">
        <v>1</v>
      </c>
      <c r="U5691" s="838">
        <v>1</v>
      </c>
    </row>
    <row r="5692" spans="1:21" ht="14.4" customHeight="1" x14ac:dyDescent="0.3">
      <c r="A5692" s="831">
        <v>10</v>
      </c>
      <c r="B5692" s="832" t="s">
        <v>2982</v>
      </c>
      <c r="C5692" s="832" t="s">
        <v>3015</v>
      </c>
      <c r="D5692" s="833" t="s">
        <v>6909</v>
      </c>
      <c r="E5692" s="834" t="s">
        <v>3070</v>
      </c>
      <c r="F5692" s="832" t="s">
        <v>2984</v>
      </c>
      <c r="G5692" s="832" t="s">
        <v>4792</v>
      </c>
      <c r="H5692" s="832" t="s">
        <v>630</v>
      </c>
      <c r="I5692" s="832" t="s">
        <v>4959</v>
      </c>
      <c r="J5692" s="832" t="s">
        <v>1036</v>
      </c>
      <c r="K5692" s="832" t="s">
        <v>4960</v>
      </c>
      <c r="L5692" s="835">
        <v>69.59</v>
      </c>
      <c r="M5692" s="835">
        <v>69.59</v>
      </c>
      <c r="N5692" s="832">
        <v>1</v>
      </c>
      <c r="O5692" s="836">
        <v>1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10</v>
      </c>
      <c r="B5693" s="832" t="s">
        <v>2982</v>
      </c>
      <c r="C5693" s="832" t="s">
        <v>3015</v>
      </c>
      <c r="D5693" s="833" t="s">
        <v>6909</v>
      </c>
      <c r="E5693" s="834" t="s">
        <v>3070</v>
      </c>
      <c r="F5693" s="832" t="s">
        <v>2984</v>
      </c>
      <c r="G5693" s="832" t="s">
        <v>4792</v>
      </c>
      <c r="H5693" s="832" t="s">
        <v>630</v>
      </c>
      <c r="I5693" s="832" t="s">
        <v>4793</v>
      </c>
      <c r="J5693" s="832" t="s">
        <v>1036</v>
      </c>
      <c r="K5693" s="832" t="s">
        <v>4794</v>
      </c>
      <c r="L5693" s="835">
        <v>69.59</v>
      </c>
      <c r="M5693" s="835">
        <v>69.59</v>
      </c>
      <c r="N5693" s="832">
        <v>1</v>
      </c>
      <c r="O5693" s="836">
        <v>1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10</v>
      </c>
      <c r="B5694" s="832" t="s">
        <v>2982</v>
      </c>
      <c r="C5694" s="832" t="s">
        <v>3015</v>
      </c>
      <c r="D5694" s="833" t="s">
        <v>6909</v>
      </c>
      <c r="E5694" s="834" t="s">
        <v>3070</v>
      </c>
      <c r="F5694" s="832" t="s">
        <v>2984</v>
      </c>
      <c r="G5694" s="832" t="s">
        <v>3388</v>
      </c>
      <c r="H5694" s="832" t="s">
        <v>630</v>
      </c>
      <c r="I5694" s="832" t="s">
        <v>4795</v>
      </c>
      <c r="J5694" s="832" t="s">
        <v>1210</v>
      </c>
      <c r="K5694" s="832" t="s">
        <v>4796</v>
      </c>
      <c r="L5694" s="835">
        <v>66.03</v>
      </c>
      <c r="M5694" s="835">
        <v>66.03</v>
      </c>
      <c r="N5694" s="832">
        <v>1</v>
      </c>
      <c r="O5694" s="836">
        <v>1</v>
      </c>
      <c r="P5694" s="835">
        <v>66.03</v>
      </c>
      <c r="Q5694" s="837">
        <v>1</v>
      </c>
      <c r="R5694" s="832">
        <v>1</v>
      </c>
      <c r="S5694" s="837">
        <v>1</v>
      </c>
      <c r="T5694" s="836">
        <v>1</v>
      </c>
      <c r="U5694" s="838">
        <v>1</v>
      </c>
    </row>
    <row r="5695" spans="1:21" ht="14.4" customHeight="1" x14ac:dyDescent="0.3">
      <c r="A5695" s="831">
        <v>10</v>
      </c>
      <c r="B5695" s="832" t="s">
        <v>2982</v>
      </c>
      <c r="C5695" s="832" t="s">
        <v>3015</v>
      </c>
      <c r="D5695" s="833" t="s">
        <v>6909</v>
      </c>
      <c r="E5695" s="834" t="s">
        <v>3070</v>
      </c>
      <c r="F5695" s="832" t="s">
        <v>2984</v>
      </c>
      <c r="G5695" s="832" t="s">
        <v>3185</v>
      </c>
      <c r="H5695" s="832" t="s">
        <v>689</v>
      </c>
      <c r="I5695" s="832" t="s">
        <v>2523</v>
      </c>
      <c r="J5695" s="832" t="s">
        <v>941</v>
      </c>
      <c r="K5695" s="832" t="s">
        <v>2524</v>
      </c>
      <c r="L5695" s="835">
        <v>63.75</v>
      </c>
      <c r="M5695" s="835">
        <v>127.5</v>
      </c>
      <c r="N5695" s="832">
        <v>2</v>
      </c>
      <c r="O5695" s="836">
        <v>1.5</v>
      </c>
      <c r="P5695" s="835">
        <v>63.75</v>
      </c>
      <c r="Q5695" s="837">
        <v>0.5</v>
      </c>
      <c r="R5695" s="832">
        <v>1</v>
      </c>
      <c r="S5695" s="837">
        <v>0.5</v>
      </c>
      <c r="T5695" s="836">
        <v>1</v>
      </c>
      <c r="U5695" s="838">
        <v>0.66666666666666663</v>
      </c>
    </row>
    <row r="5696" spans="1:21" ht="14.4" customHeight="1" x14ac:dyDescent="0.3">
      <c r="A5696" s="831">
        <v>10</v>
      </c>
      <c r="B5696" s="832" t="s">
        <v>2982</v>
      </c>
      <c r="C5696" s="832" t="s">
        <v>3015</v>
      </c>
      <c r="D5696" s="833" t="s">
        <v>6909</v>
      </c>
      <c r="E5696" s="834" t="s">
        <v>3070</v>
      </c>
      <c r="F5696" s="832" t="s">
        <v>2984</v>
      </c>
      <c r="G5696" s="832" t="s">
        <v>3533</v>
      </c>
      <c r="H5696" s="832" t="s">
        <v>630</v>
      </c>
      <c r="I5696" s="832" t="s">
        <v>3534</v>
      </c>
      <c r="J5696" s="832" t="s">
        <v>1072</v>
      </c>
      <c r="K5696" s="832" t="s">
        <v>3535</v>
      </c>
      <c r="L5696" s="835">
        <v>61.97</v>
      </c>
      <c r="M5696" s="835">
        <v>185.91</v>
      </c>
      <c r="N5696" s="832">
        <v>3</v>
      </c>
      <c r="O5696" s="836">
        <v>1.5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10</v>
      </c>
      <c r="B5697" s="832" t="s">
        <v>2982</v>
      </c>
      <c r="C5697" s="832" t="s">
        <v>3015</v>
      </c>
      <c r="D5697" s="833" t="s">
        <v>6909</v>
      </c>
      <c r="E5697" s="834" t="s">
        <v>3070</v>
      </c>
      <c r="F5697" s="832" t="s">
        <v>2984</v>
      </c>
      <c r="G5697" s="832" t="s">
        <v>3533</v>
      </c>
      <c r="H5697" s="832" t="s">
        <v>630</v>
      </c>
      <c r="I5697" s="832" t="s">
        <v>3998</v>
      </c>
      <c r="J5697" s="832" t="s">
        <v>1072</v>
      </c>
      <c r="K5697" s="832" t="s">
        <v>3999</v>
      </c>
      <c r="L5697" s="835">
        <v>61.97</v>
      </c>
      <c r="M5697" s="835">
        <v>123.94</v>
      </c>
      <c r="N5697" s="832">
        <v>2</v>
      </c>
      <c r="O5697" s="836">
        <v>1</v>
      </c>
      <c r="P5697" s="835"/>
      <c r="Q5697" s="837">
        <v>0</v>
      </c>
      <c r="R5697" s="832"/>
      <c r="S5697" s="837">
        <v>0</v>
      </c>
      <c r="T5697" s="836"/>
      <c r="U5697" s="838">
        <v>0</v>
      </c>
    </row>
    <row r="5698" spans="1:21" ht="14.4" customHeight="1" x14ac:dyDescent="0.3">
      <c r="A5698" s="831">
        <v>10</v>
      </c>
      <c r="B5698" s="832" t="s">
        <v>2982</v>
      </c>
      <c r="C5698" s="832" t="s">
        <v>3015</v>
      </c>
      <c r="D5698" s="833" t="s">
        <v>6909</v>
      </c>
      <c r="E5698" s="834" t="s">
        <v>3070</v>
      </c>
      <c r="F5698" s="832" t="s">
        <v>2984</v>
      </c>
      <c r="G5698" s="832" t="s">
        <v>3849</v>
      </c>
      <c r="H5698" s="832" t="s">
        <v>630</v>
      </c>
      <c r="I5698" s="832" t="s">
        <v>3850</v>
      </c>
      <c r="J5698" s="832" t="s">
        <v>3851</v>
      </c>
      <c r="K5698" s="832" t="s">
        <v>3852</v>
      </c>
      <c r="L5698" s="835">
        <v>77.13</v>
      </c>
      <c r="M5698" s="835">
        <v>77.13</v>
      </c>
      <c r="N5698" s="832">
        <v>1</v>
      </c>
      <c r="O5698" s="836">
        <v>1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10</v>
      </c>
      <c r="B5699" s="832" t="s">
        <v>2982</v>
      </c>
      <c r="C5699" s="832" t="s">
        <v>3015</v>
      </c>
      <c r="D5699" s="833" t="s">
        <v>6909</v>
      </c>
      <c r="E5699" s="834" t="s">
        <v>3072</v>
      </c>
      <c r="F5699" s="832" t="s">
        <v>2984</v>
      </c>
      <c r="G5699" s="832" t="s">
        <v>3106</v>
      </c>
      <c r="H5699" s="832" t="s">
        <v>689</v>
      </c>
      <c r="I5699" s="832" t="s">
        <v>2451</v>
      </c>
      <c r="J5699" s="832" t="s">
        <v>1014</v>
      </c>
      <c r="K5699" s="832" t="s">
        <v>3256</v>
      </c>
      <c r="L5699" s="835">
        <v>75.73</v>
      </c>
      <c r="M5699" s="835">
        <v>151.46</v>
      </c>
      <c r="N5699" s="832">
        <v>2</v>
      </c>
      <c r="O5699" s="836">
        <v>2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10</v>
      </c>
      <c r="B5700" s="832" t="s">
        <v>2982</v>
      </c>
      <c r="C5700" s="832" t="s">
        <v>3015</v>
      </c>
      <c r="D5700" s="833" t="s">
        <v>6909</v>
      </c>
      <c r="E5700" s="834" t="s">
        <v>3072</v>
      </c>
      <c r="F5700" s="832" t="s">
        <v>2984</v>
      </c>
      <c r="G5700" s="832" t="s">
        <v>3720</v>
      </c>
      <c r="H5700" s="832" t="s">
        <v>630</v>
      </c>
      <c r="I5700" s="832" t="s">
        <v>3874</v>
      </c>
      <c r="J5700" s="832" t="s">
        <v>3875</v>
      </c>
      <c r="K5700" s="832" t="s">
        <v>3876</v>
      </c>
      <c r="L5700" s="835">
        <v>36.76</v>
      </c>
      <c r="M5700" s="835">
        <v>73.52</v>
      </c>
      <c r="N5700" s="832">
        <v>2</v>
      </c>
      <c r="O5700" s="836">
        <v>2</v>
      </c>
      <c r="P5700" s="835">
        <v>36.76</v>
      </c>
      <c r="Q5700" s="837">
        <v>0.5</v>
      </c>
      <c r="R5700" s="832">
        <v>1</v>
      </c>
      <c r="S5700" s="837">
        <v>0.5</v>
      </c>
      <c r="T5700" s="836">
        <v>1</v>
      </c>
      <c r="U5700" s="838">
        <v>0.5</v>
      </c>
    </row>
    <row r="5701" spans="1:21" ht="14.4" customHeight="1" x14ac:dyDescent="0.3">
      <c r="A5701" s="831">
        <v>10</v>
      </c>
      <c r="B5701" s="832" t="s">
        <v>2982</v>
      </c>
      <c r="C5701" s="832" t="s">
        <v>3015</v>
      </c>
      <c r="D5701" s="833" t="s">
        <v>6909</v>
      </c>
      <c r="E5701" s="834" t="s">
        <v>3072</v>
      </c>
      <c r="F5701" s="832" t="s">
        <v>2984</v>
      </c>
      <c r="G5701" s="832" t="s">
        <v>3720</v>
      </c>
      <c r="H5701" s="832" t="s">
        <v>630</v>
      </c>
      <c r="I5701" s="832" t="s">
        <v>3721</v>
      </c>
      <c r="J5701" s="832" t="s">
        <v>1674</v>
      </c>
      <c r="K5701" s="832" t="s">
        <v>3722</v>
      </c>
      <c r="L5701" s="835">
        <v>25.06</v>
      </c>
      <c r="M5701" s="835">
        <v>50.12</v>
      </c>
      <c r="N5701" s="832">
        <v>2</v>
      </c>
      <c r="O5701" s="836">
        <v>1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10</v>
      </c>
      <c r="B5702" s="832" t="s">
        <v>2982</v>
      </c>
      <c r="C5702" s="832" t="s">
        <v>3015</v>
      </c>
      <c r="D5702" s="833" t="s">
        <v>6909</v>
      </c>
      <c r="E5702" s="834" t="s">
        <v>3072</v>
      </c>
      <c r="F5702" s="832" t="s">
        <v>2984</v>
      </c>
      <c r="G5702" s="832" t="s">
        <v>3263</v>
      </c>
      <c r="H5702" s="832" t="s">
        <v>630</v>
      </c>
      <c r="I5702" s="832" t="s">
        <v>3264</v>
      </c>
      <c r="J5702" s="832" t="s">
        <v>2464</v>
      </c>
      <c r="K5702" s="832" t="s">
        <v>3265</v>
      </c>
      <c r="L5702" s="835">
        <v>42.63</v>
      </c>
      <c r="M5702" s="835">
        <v>85.26</v>
      </c>
      <c r="N5702" s="832">
        <v>2</v>
      </c>
      <c r="O5702" s="836">
        <v>1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" customHeight="1" x14ac:dyDescent="0.3">
      <c r="A5703" s="831">
        <v>10</v>
      </c>
      <c r="B5703" s="832" t="s">
        <v>2982</v>
      </c>
      <c r="C5703" s="832" t="s">
        <v>3015</v>
      </c>
      <c r="D5703" s="833" t="s">
        <v>6909</v>
      </c>
      <c r="E5703" s="834" t="s">
        <v>3072</v>
      </c>
      <c r="F5703" s="832" t="s">
        <v>2984</v>
      </c>
      <c r="G5703" s="832" t="s">
        <v>3267</v>
      </c>
      <c r="H5703" s="832" t="s">
        <v>689</v>
      </c>
      <c r="I5703" s="832" t="s">
        <v>2803</v>
      </c>
      <c r="J5703" s="832" t="s">
        <v>1263</v>
      </c>
      <c r="K5703" s="832" t="s">
        <v>2804</v>
      </c>
      <c r="L5703" s="835">
        <v>0</v>
      </c>
      <c r="M5703" s="835">
        <v>0</v>
      </c>
      <c r="N5703" s="832">
        <v>2</v>
      </c>
      <c r="O5703" s="836">
        <v>1</v>
      </c>
      <c r="P5703" s="835">
        <v>0</v>
      </c>
      <c r="Q5703" s="837"/>
      <c r="R5703" s="832">
        <v>1</v>
      </c>
      <c r="S5703" s="837">
        <v>0.5</v>
      </c>
      <c r="T5703" s="836">
        <v>0.5</v>
      </c>
      <c r="U5703" s="838">
        <v>0.5</v>
      </c>
    </row>
    <row r="5704" spans="1:21" ht="14.4" customHeight="1" x14ac:dyDescent="0.3">
      <c r="A5704" s="831">
        <v>10</v>
      </c>
      <c r="B5704" s="832" t="s">
        <v>2982</v>
      </c>
      <c r="C5704" s="832" t="s">
        <v>3015</v>
      </c>
      <c r="D5704" s="833" t="s">
        <v>6909</v>
      </c>
      <c r="E5704" s="834" t="s">
        <v>3072</v>
      </c>
      <c r="F5704" s="832" t="s">
        <v>2984</v>
      </c>
      <c r="G5704" s="832" t="s">
        <v>3107</v>
      </c>
      <c r="H5704" s="832" t="s">
        <v>630</v>
      </c>
      <c r="I5704" s="832" t="s">
        <v>3286</v>
      </c>
      <c r="J5704" s="832" t="s">
        <v>3287</v>
      </c>
      <c r="K5704" s="832" t="s">
        <v>3288</v>
      </c>
      <c r="L5704" s="835">
        <v>13.83</v>
      </c>
      <c r="M5704" s="835">
        <v>96.81</v>
      </c>
      <c r="N5704" s="832">
        <v>7</v>
      </c>
      <c r="O5704" s="836">
        <v>4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10</v>
      </c>
      <c r="B5705" s="832" t="s">
        <v>2982</v>
      </c>
      <c r="C5705" s="832" t="s">
        <v>3015</v>
      </c>
      <c r="D5705" s="833" t="s">
        <v>6909</v>
      </c>
      <c r="E5705" s="834" t="s">
        <v>3072</v>
      </c>
      <c r="F5705" s="832" t="s">
        <v>2984</v>
      </c>
      <c r="G5705" s="832" t="s">
        <v>3107</v>
      </c>
      <c r="H5705" s="832" t="s">
        <v>630</v>
      </c>
      <c r="I5705" s="832" t="s">
        <v>3286</v>
      </c>
      <c r="J5705" s="832" t="s">
        <v>3287</v>
      </c>
      <c r="K5705" s="832" t="s">
        <v>3288</v>
      </c>
      <c r="L5705" s="835">
        <v>11.75</v>
      </c>
      <c r="M5705" s="835">
        <v>23.5</v>
      </c>
      <c r="N5705" s="832">
        <v>2</v>
      </c>
      <c r="O5705" s="836">
        <v>1.5</v>
      </c>
      <c r="P5705" s="835">
        <v>11.75</v>
      </c>
      <c r="Q5705" s="837">
        <v>0.5</v>
      </c>
      <c r="R5705" s="832">
        <v>1</v>
      </c>
      <c r="S5705" s="837">
        <v>0.5</v>
      </c>
      <c r="T5705" s="836">
        <v>1</v>
      </c>
      <c r="U5705" s="838">
        <v>0.66666666666666663</v>
      </c>
    </row>
    <row r="5706" spans="1:21" ht="14.4" customHeight="1" x14ac:dyDescent="0.3">
      <c r="A5706" s="831">
        <v>10</v>
      </c>
      <c r="B5706" s="832" t="s">
        <v>2982</v>
      </c>
      <c r="C5706" s="832" t="s">
        <v>3015</v>
      </c>
      <c r="D5706" s="833" t="s">
        <v>6909</v>
      </c>
      <c r="E5706" s="834" t="s">
        <v>3072</v>
      </c>
      <c r="F5706" s="832" t="s">
        <v>2984</v>
      </c>
      <c r="G5706" s="832" t="s">
        <v>3107</v>
      </c>
      <c r="H5706" s="832" t="s">
        <v>630</v>
      </c>
      <c r="I5706" s="832" t="s">
        <v>3481</v>
      </c>
      <c r="J5706" s="832" t="s">
        <v>3287</v>
      </c>
      <c r="K5706" s="832" t="s">
        <v>3482</v>
      </c>
      <c r="L5706" s="835">
        <v>27.67</v>
      </c>
      <c r="M5706" s="835">
        <v>55.34</v>
      </c>
      <c r="N5706" s="832">
        <v>2</v>
      </c>
      <c r="O5706" s="836">
        <v>1.5</v>
      </c>
      <c r="P5706" s="835">
        <v>27.67</v>
      </c>
      <c r="Q5706" s="837">
        <v>0.5</v>
      </c>
      <c r="R5706" s="832">
        <v>1</v>
      </c>
      <c r="S5706" s="837">
        <v>0.5</v>
      </c>
      <c r="T5706" s="836">
        <v>1</v>
      </c>
      <c r="U5706" s="838">
        <v>0.66666666666666663</v>
      </c>
    </row>
    <row r="5707" spans="1:21" ht="14.4" customHeight="1" x14ac:dyDescent="0.3">
      <c r="A5707" s="831">
        <v>10</v>
      </c>
      <c r="B5707" s="832" t="s">
        <v>2982</v>
      </c>
      <c r="C5707" s="832" t="s">
        <v>3015</v>
      </c>
      <c r="D5707" s="833" t="s">
        <v>6909</v>
      </c>
      <c r="E5707" s="834" t="s">
        <v>3072</v>
      </c>
      <c r="F5707" s="832" t="s">
        <v>2984</v>
      </c>
      <c r="G5707" s="832" t="s">
        <v>3293</v>
      </c>
      <c r="H5707" s="832" t="s">
        <v>630</v>
      </c>
      <c r="I5707" s="832" t="s">
        <v>3294</v>
      </c>
      <c r="J5707" s="832" t="s">
        <v>778</v>
      </c>
      <c r="K5707" s="832" t="s">
        <v>781</v>
      </c>
      <c r="L5707" s="835">
        <v>0</v>
      </c>
      <c r="M5707" s="835">
        <v>0</v>
      </c>
      <c r="N5707" s="832">
        <v>6</v>
      </c>
      <c r="O5707" s="836">
        <v>4</v>
      </c>
      <c r="P5707" s="835">
        <v>0</v>
      </c>
      <c r="Q5707" s="837"/>
      <c r="R5707" s="832">
        <v>1</v>
      </c>
      <c r="S5707" s="837">
        <v>0.16666666666666666</v>
      </c>
      <c r="T5707" s="836">
        <v>0.5</v>
      </c>
      <c r="U5707" s="838">
        <v>0.125</v>
      </c>
    </row>
    <row r="5708" spans="1:21" ht="14.4" customHeight="1" x14ac:dyDescent="0.3">
      <c r="A5708" s="831">
        <v>10</v>
      </c>
      <c r="B5708" s="832" t="s">
        <v>2982</v>
      </c>
      <c r="C5708" s="832" t="s">
        <v>3015</v>
      </c>
      <c r="D5708" s="833" t="s">
        <v>6909</v>
      </c>
      <c r="E5708" s="834" t="s">
        <v>3072</v>
      </c>
      <c r="F5708" s="832" t="s">
        <v>2984</v>
      </c>
      <c r="G5708" s="832" t="s">
        <v>3882</v>
      </c>
      <c r="H5708" s="832" t="s">
        <v>630</v>
      </c>
      <c r="I5708" s="832" t="s">
        <v>3883</v>
      </c>
      <c r="J5708" s="832" t="s">
        <v>1391</v>
      </c>
      <c r="K5708" s="832" t="s">
        <v>3884</v>
      </c>
      <c r="L5708" s="835">
        <v>92.85</v>
      </c>
      <c r="M5708" s="835">
        <v>92.85</v>
      </c>
      <c r="N5708" s="832">
        <v>1</v>
      </c>
      <c r="O5708" s="836">
        <v>1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" customHeight="1" x14ac:dyDescent="0.3">
      <c r="A5709" s="831">
        <v>10</v>
      </c>
      <c r="B5709" s="832" t="s">
        <v>2982</v>
      </c>
      <c r="C5709" s="832" t="s">
        <v>3015</v>
      </c>
      <c r="D5709" s="833" t="s">
        <v>6909</v>
      </c>
      <c r="E5709" s="834" t="s">
        <v>3072</v>
      </c>
      <c r="F5709" s="832" t="s">
        <v>2984</v>
      </c>
      <c r="G5709" s="832" t="s">
        <v>3208</v>
      </c>
      <c r="H5709" s="832" t="s">
        <v>630</v>
      </c>
      <c r="I5709" s="832" t="s">
        <v>4337</v>
      </c>
      <c r="J5709" s="832" t="s">
        <v>1597</v>
      </c>
      <c r="K5709" s="832" t="s">
        <v>3210</v>
      </c>
      <c r="L5709" s="835">
        <v>140.96</v>
      </c>
      <c r="M5709" s="835">
        <v>140.96</v>
      </c>
      <c r="N5709" s="832">
        <v>1</v>
      </c>
      <c r="O5709" s="836">
        <v>1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10</v>
      </c>
      <c r="B5710" s="832" t="s">
        <v>2982</v>
      </c>
      <c r="C5710" s="832" t="s">
        <v>3015</v>
      </c>
      <c r="D5710" s="833" t="s">
        <v>6909</v>
      </c>
      <c r="E5710" s="834" t="s">
        <v>3072</v>
      </c>
      <c r="F5710" s="832" t="s">
        <v>2984</v>
      </c>
      <c r="G5710" s="832" t="s">
        <v>3814</v>
      </c>
      <c r="H5710" s="832" t="s">
        <v>630</v>
      </c>
      <c r="I5710" s="832" t="s">
        <v>3815</v>
      </c>
      <c r="J5710" s="832" t="s">
        <v>1174</v>
      </c>
      <c r="K5710" s="832" t="s">
        <v>3816</v>
      </c>
      <c r="L5710" s="835">
        <v>0</v>
      </c>
      <c r="M5710" s="835">
        <v>0</v>
      </c>
      <c r="N5710" s="832">
        <v>2</v>
      </c>
      <c r="O5710" s="836">
        <v>1.5</v>
      </c>
      <c r="P5710" s="835">
        <v>0</v>
      </c>
      <c r="Q5710" s="837"/>
      <c r="R5710" s="832">
        <v>1</v>
      </c>
      <c r="S5710" s="837">
        <v>0.5</v>
      </c>
      <c r="T5710" s="836">
        <v>1</v>
      </c>
      <c r="U5710" s="838">
        <v>0.66666666666666663</v>
      </c>
    </row>
    <row r="5711" spans="1:21" ht="14.4" customHeight="1" x14ac:dyDescent="0.3">
      <c r="A5711" s="831">
        <v>10</v>
      </c>
      <c r="B5711" s="832" t="s">
        <v>2982</v>
      </c>
      <c r="C5711" s="832" t="s">
        <v>3015</v>
      </c>
      <c r="D5711" s="833" t="s">
        <v>6909</v>
      </c>
      <c r="E5711" s="834" t="s">
        <v>3072</v>
      </c>
      <c r="F5711" s="832" t="s">
        <v>2984</v>
      </c>
      <c r="G5711" s="832" t="s">
        <v>3120</v>
      </c>
      <c r="H5711" s="832" t="s">
        <v>630</v>
      </c>
      <c r="I5711" s="832" t="s">
        <v>3211</v>
      </c>
      <c r="J5711" s="832" t="s">
        <v>1034</v>
      </c>
      <c r="K5711" s="832" t="s">
        <v>3212</v>
      </c>
      <c r="L5711" s="835">
        <v>48.09</v>
      </c>
      <c r="M5711" s="835">
        <v>144.27000000000001</v>
      </c>
      <c r="N5711" s="832">
        <v>3</v>
      </c>
      <c r="O5711" s="836">
        <v>3</v>
      </c>
      <c r="P5711" s="835">
        <v>48.09</v>
      </c>
      <c r="Q5711" s="837">
        <v>0.33333333333333331</v>
      </c>
      <c r="R5711" s="832">
        <v>1</v>
      </c>
      <c r="S5711" s="837">
        <v>0.33333333333333331</v>
      </c>
      <c r="T5711" s="836">
        <v>1</v>
      </c>
      <c r="U5711" s="838">
        <v>0.33333333333333331</v>
      </c>
    </row>
    <row r="5712" spans="1:21" ht="14.4" customHeight="1" x14ac:dyDescent="0.3">
      <c r="A5712" s="831">
        <v>10</v>
      </c>
      <c r="B5712" s="832" t="s">
        <v>2982</v>
      </c>
      <c r="C5712" s="832" t="s">
        <v>3015</v>
      </c>
      <c r="D5712" s="833" t="s">
        <v>6909</v>
      </c>
      <c r="E5712" s="834" t="s">
        <v>3072</v>
      </c>
      <c r="F5712" s="832" t="s">
        <v>2984</v>
      </c>
      <c r="G5712" s="832" t="s">
        <v>3120</v>
      </c>
      <c r="H5712" s="832" t="s">
        <v>630</v>
      </c>
      <c r="I5712" s="832" t="s">
        <v>3121</v>
      </c>
      <c r="J5712" s="832" t="s">
        <v>1060</v>
      </c>
      <c r="K5712" s="832" t="s">
        <v>3122</v>
      </c>
      <c r="L5712" s="835">
        <v>89.91</v>
      </c>
      <c r="M5712" s="835">
        <v>449.54999999999995</v>
      </c>
      <c r="N5712" s="832">
        <v>5</v>
      </c>
      <c r="O5712" s="836">
        <v>2.5</v>
      </c>
      <c r="P5712" s="835">
        <v>89.91</v>
      </c>
      <c r="Q5712" s="837">
        <v>0.2</v>
      </c>
      <c r="R5712" s="832">
        <v>1</v>
      </c>
      <c r="S5712" s="837">
        <v>0.2</v>
      </c>
      <c r="T5712" s="836">
        <v>0.5</v>
      </c>
      <c r="U5712" s="838">
        <v>0.2</v>
      </c>
    </row>
    <row r="5713" spans="1:21" ht="14.4" customHeight="1" x14ac:dyDescent="0.3">
      <c r="A5713" s="831">
        <v>10</v>
      </c>
      <c r="B5713" s="832" t="s">
        <v>2982</v>
      </c>
      <c r="C5713" s="832" t="s">
        <v>3015</v>
      </c>
      <c r="D5713" s="833" t="s">
        <v>6909</v>
      </c>
      <c r="E5713" s="834" t="s">
        <v>3072</v>
      </c>
      <c r="F5713" s="832" t="s">
        <v>2984</v>
      </c>
      <c r="G5713" s="832" t="s">
        <v>3887</v>
      </c>
      <c r="H5713" s="832" t="s">
        <v>630</v>
      </c>
      <c r="I5713" s="832" t="s">
        <v>3888</v>
      </c>
      <c r="J5713" s="832" t="s">
        <v>766</v>
      </c>
      <c r="K5713" s="832" t="s">
        <v>3889</v>
      </c>
      <c r="L5713" s="835">
        <v>27.28</v>
      </c>
      <c r="M5713" s="835">
        <v>218.24</v>
      </c>
      <c r="N5713" s="832">
        <v>8</v>
      </c>
      <c r="O5713" s="836">
        <v>6</v>
      </c>
      <c r="P5713" s="835">
        <v>27.28</v>
      </c>
      <c r="Q5713" s="837">
        <v>0.125</v>
      </c>
      <c r="R5713" s="832">
        <v>1</v>
      </c>
      <c r="S5713" s="837">
        <v>0.125</v>
      </c>
      <c r="T5713" s="836">
        <v>1</v>
      </c>
      <c r="U5713" s="838">
        <v>0.16666666666666666</v>
      </c>
    </row>
    <row r="5714" spans="1:21" ht="14.4" customHeight="1" x14ac:dyDescent="0.3">
      <c r="A5714" s="831">
        <v>10</v>
      </c>
      <c r="B5714" s="832" t="s">
        <v>2982</v>
      </c>
      <c r="C5714" s="832" t="s">
        <v>3015</v>
      </c>
      <c r="D5714" s="833" t="s">
        <v>6909</v>
      </c>
      <c r="E5714" s="834" t="s">
        <v>3072</v>
      </c>
      <c r="F5714" s="832" t="s">
        <v>2984</v>
      </c>
      <c r="G5714" s="832" t="s">
        <v>4698</v>
      </c>
      <c r="H5714" s="832" t="s">
        <v>630</v>
      </c>
      <c r="I5714" s="832" t="s">
        <v>5971</v>
      </c>
      <c r="J5714" s="832" t="s">
        <v>879</v>
      </c>
      <c r="K5714" s="832" t="s">
        <v>5972</v>
      </c>
      <c r="L5714" s="835">
        <v>0</v>
      </c>
      <c r="M5714" s="835">
        <v>0</v>
      </c>
      <c r="N5714" s="832">
        <v>1</v>
      </c>
      <c r="O5714" s="836">
        <v>0.5</v>
      </c>
      <c r="P5714" s="835"/>
      <c r="Q5714" s="837"/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10</v>
      </c>
      <c r="B5715" s="832" t="s">
        <v>2982</v>
      </c>
      <c r="C5715" s="832" t="s">
        <v>3015</v>
      </c>
      <c r="D5715" s="833" t="s">
        <v>6909</v>
      </c>
      <c r="E5715" s="834" t="s">
        <v>3072</v>
      </c>
      <c r="F5715" s="832" t="s">
        <v>2984</v>
      </c>
      <c r="G5715" s="832" t="s">
        <v>3323</v>
      </c>
      <c r="H5715" s="832" t="s">
        <v>630</v>
      </c>
      <c r="I5715" s="832" t="s">
        <v>3324</v>
      </c>
      <c r="J5715" s="832" t="s">
        <v>702</v>
      </c>
      <c r="K5715" s="832" t="s">
        <v>3325</v>
      </c>
      <c r="L5715" s="835">
        <v>0</v>
      </c>
      <c r="M5715" s="835">
        <v>0</v>
      </c>
      <c r="N5715" s="832">
        <v>2</v>
      </c>
      <c r="O5715" s="836">
        <v>1.5</v>
      </c>
      <c r="P5715" s="835"/>
      <c r="Q5715" s="837"/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10</v>
      </c>
      <c r="B5716" s="832" t="s">
        <v>2982</v>
      </c>
      <c r="C5716" s="832" t="s">
        <v>3015</v>
      </c>
      <c r="D5716" s="833" t="s">
        <v>6909</v>
      </c>
      <c r="E5716" s="834" t="s">
        <v>3072</v>
      </c>
      <c r="F5716" s="832" t="s">
        <v>2984</v>
      </c>
      <c r="G5716" s="832" t="s">
        <v>3123</v>
      </c>
      <c r="H5716" s="832" t="s">
        <v>630</v>
      </c>
      <c r="I5716" s="832" t="s">
        <v>3893</v>
      </c>
      <c r="J5716" s="832" t="s">
        <v>1046</v>
      </c>
      <c r="K5716" s="832" t="s">
        <v>3894</v>
      </c>
      <c r="L5716" s="835">
        <v>77.599999999999994</v>
      </c>
      <c r="M5716" s="835">
        <v>77.599999999999994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10</v>
      </c>
      <c r="B5717" s="832" t="s">
        <v>2982</v>
      </c>
      <c r="C5717" s="832" t="s">
        <v>3015</v>
      </c>
      <c r="D5717" s="833" t="s">
        <v>6909</v>
      </c>
      <c r="E5717" s="834" t="s">
        <v>3072</v>
      </c>
      <c r="F5717" s="832" t="s">
        <v>2984</v>
      </c>
      <c r="G5717" s="832" t="s">
        <v>3123</v>
      </c>
      <c r="H5717" s="832" t="s">
        <v>630</v>
      </c>
      <c r="I5717" s="832" t="s">
        <v>3822</v>
      </c>
      <c r="J5717" s="832" t="s">
        <v>1046</v>
      </c>
      <c r="K5717" s="832" t="s">
        <v>1047</v>
      </c>
      <c r="L5717" s="835">
        <v>38.81</v>
      </c>
      <c r="M5717" s="835">
        <v>116.43</v>
      </c>
      <c r="N5717" s="832">
        <v>3</v>
      </c>
      <c r="O5717" s="836">
        <v>3</v>
      </c>
      <c r="P5717" s="835">
        <v>38.81</v>
      </c>
      <c r="Q5717" s="837">
        <v>0.33333333333333331</v>
      </c>
      <c r="R5717" s="832">
        <v>1</v>
      </c>
      <c r="S5717" s="837">
        <v>0.33333333333333331</v>
      </c>
      <c r="T5717" s="836">
        <v>1</v>
      </c>
      <c r="U5717" s="838">
        <v>0.33333333333333331</v>
      </c>
    </row>
    <row r="5718" spans="1:21" ht="14.4" customHeight="1" x14ac:dyDescent="0.3">
      <c r="A5718" s="831">
        <v>10</v>
      </c>
      <c r="B5718" s="832" t="s">
        <v>2982</v>
      </c>
      <c r="C5718" s="832" t="s">
        <v>3015</v>
      </c>
      <c r="D5718" s="833" t="s">
        <v>6909</v>
      </c>
      <c r="E5718" s="834" t="s">
        <v>3072</v>
      </c>
      <c r="F5718" s="832" t="s">
        <v>2984</v>
      </c>
      <c r="G5718" s="832" t="s">
        <v>3897</v>
      </c>
      <c r="H5718" s="832" t="s">
        <v>630</v>
      </c>
      <c r="I5718" s="832" t="s">
        <v>3898</v>
      </c>
      <c r="J5718" s="832" t="s">
        <v>3899</v>
      </c>
      <c r="K5718" s="832" t="s">
        <v>3900</v>
      </c>
      <c r="L5718" s="835">
        <v>0</v>
      </c>
      <c r="M5718" s="835">
        <v>0</v>
      </c>
      <c r="N5718" s="832">
        <v>2</v>
      </c>
      <c r="O5718" s="836">
        <v>1</v>
      </c>
      <c r="P5718" s="835">
        <v>0</v>
      </c>
      <c r="Q5718" s="837"/>
      <c r="R5718" s="832">
        <v>1</v>
      </c>
      <c r="S5718" s="837">
        <v>0.5</v>
      </c>
      <c r="T5718" s="836">
        <v>0.5</v>
      </c>
      <c r="U5718" s="838">
        <v>0.5</v>
      </c>
    </row>
    <row r="5719" spans="1:21" ht="14.4" customHeight="1" x14ac:dyDescent="0.3">
      <c r="A5719" s="831">
        <v>10</v>
      </c>
      <c r="B5719" s="832" t="s">
        <v>2982</v>
      </c>
      <c r="C5719" s="832" t="s">
        <v>3015</v>
      </c>
      <c r="D5719" s="833" t="s">
        <v>6909</v>
      </c>
      <c r="E5719" s="834" t="s">
        <v>3072</v>
      </c>
      <c r="F5719" s="832" t="s">
        <v>2984</v>
      </c>
      <c r="G5719" s="832" t="s">
        <v>3089</v>
      </c>
      <c r="H5719" s="832" t="s">
        <v>630</v>
      </c>
      <c r="I5719" s="832" t="s">
        <v>3090</v>
      </c>
      <c r="J5719" s="832" t="s">
        <v>1092</v>
      </c>
      <c r="K5719" s="832" t="s">
        <v>3091</v>
      </c>
      <c r="L5719" s="835">
        <v>0</v>
      </c>
      <c r="M5719" s="835">
        <v>0</v>
      </c>
      <c r="N5719" s="832">
        <v>4</v>
      </c>
      <c r="O5719" s="836">
        <v>3</v>
      </c>
      <c r="P5719" s="835"/>
      <c r="Q5719" s="837"/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10</v>
      </c>
      <c r="B5720" s="832" t="s">
        <v>2982</v>
      </c>
      <c r="C5720" s="832" t="s">
        <v>3015</v>
      </c>
      <c r="D5720" s="833" t="s">
        <v>6909</v>
      </c>
      <c r="E5720" s="834" t="s">
        <v>3072</v>
      </c>
      <c r="F5720" s="832" t="s">
        <v>2984</v>
      </c>
      <c r="G5720" s="832" t="s">
        <v>4792</v>
      </c>
      <c r="H5720" s="832" t="s">
        <v>630</v>
      </c>
      <c r="I5720" s="832" t="s">
        <v>4793</v>
      </c>
      <c r="J5720" s="832" t="s">
        <v>1036</v>
      </c>
      <c r="K5720" s="832" t="s">
        <v>4794</v>
      </c>
      <c r="L5720" s="835">
        <v>69.59</v>
      </c>
      <c r="M5720" s="835">
        <v>69.59</v>
      </c>
      <c r="N5720" s="832">
        <v>1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10</v>
      </c>
      <c r="B5721" s="832" t="s">
        <v>2982</v>
      </c>
      <c r="C5721" s="832" t="s">
        <v>3015</v>
      </c>
      <c r="D5721" s="833" t="s">
        <v>6909</v>
      </c>
      <c r="E5721" s="834" t="s">
        <v>3072</v>
      </c>
      <c r="F5721" s="832" t="s">
        <v>2984</v>
      </c>
      <c r="G5721" s="832" t="s">
        <v>3133</v>
      </c>
      <c r="H5721" s="832" t="s">
        <v>689</v>
      </c>
      <c r="I5721" s="832" t="s">
        <v>2538</v>
      </c>
      <c r="J5721" s="832" t="s">
        <v>2539</v>
      </c>
      <c r="K5721" s="832" t="s">
        <v>2540</v>
      </c>
      <c r="L5721" s="835">
        <v>69.16</v>
      </c>
      <c r="M5721" s="835">
        <v>69.16</v>
      </c>
      <c r="N5721" s="832">
        <v>1</v>
      </c>
      <c r="O5721" s="836">
        <v>1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10</v>
      </c>
      <c r="B5722" s="832" t="s">
        <v>2982</v>
      </c>
      <c r="C5722" s="832" t="s">
        <v>3015</v>
      </c>
      <c r="D5722" s="833" t="s">
        <v>6909</v>
      </c>
      <c r="E5722" s="834" t="s">
        <v>3072</v>
      </c>
      <c r="F5722" s="832" t="s">
        <v>2984</v>
      </c>
      <c r="G5722" s="832" t="s">
        <v>3349</v>
      </c>
      <c r="H5722" s="832" t="s">
        <v>630</v>
      </c>
      <c r="I5722" s="832" t="s">
        <v>3906</v>
      </c>
      <c r="J5722" s="832" t="s">
        <v>790</v>
      </c>
      <c r="K5722" s="832" t="s">
        <v>791</v>
      </c>
      <c r="L5722" s="835">
        <v>0</v>
      </c>
      <c r="M5722" s="835">
        <v>0</v>
      </c>
      <c r="N5722" s="832">
        <v>1</v>
      </c>
      <c r="O5722" s="836">
        <v>1</v>
      </c>
      <c r="P5722" s="835"/>
      <c r="Q5722" s="837"/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10</v>
      </c>
      <c r="B5723" s="832" t="s">
        <v>2982</v>
      </c>
      <c r="C5723" s="832" t="s">
        <v>3015</v>
      </c>
      <c r="D5723" s="833" t="s">
        <v>6909</v>
      </c>
      <c r="E5723" s="834" t="s">
        <v>3072</v>
      </c>
      <c r="F5723" s="832" t="s">
        <v>2984</v>
      </c>
      <c r="G5723" s="832" t="s">
        <v>3349</v>
      </c>
      <c r="H5723" s="832" t="s">
        <v>630</v>
      </c>
      <c r="I5723" s="832" t="s">
        <v>3352</v>
      </c>
      <c r="J5723" s="832" t="s">
        <v>790</v>
      </c>
      <c r="K5723" s="832" t="s">
        <v>792</v>
      </c>
      <c r="L5723" s="835">
        <v>0</v>
      </c>
      <c r="M5723" s="835">
        <v>0</v>
      </c>
      <c r="N5723" s="832">
        <v>1</v>
      </c>
      <c r="O5723" s="836">
        <v>0.5</v>
      </c>
      <c r="P5723" s="835">
        <v>0</v>
      </c>
      <c r="Q5723" s="837"/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10</v>
      </c>
      <c r="B5724" s="832" t="s">
        <v>2982</v>
      </c>
      <c r="C5724" s="832" t="s">
        <v>3015</v>
      </c>
      <c r="D5724" s="833" t="s">
        <v>6909</v>
      </c>
      <c r="E5724" s="834" t="s">
        <v>3072</v>
      </c>
      <c r="F5724" s="832" t="s">
        <v>2984</v>
      </c>
      <c r="G5724" s="832" t="s">
        <v>3548</v>
      </c>
      <c r="H5724" s="832" t="s">
        <v>630</v>
      </c>
      <c r="I5724" s="832" t="s">
        <v>3549</v>
      </c>
      <c r="J5724" s="832" t="s">
        <v>1839</v>
      </c>
      <c r="K5724" s="832" t="s">
        <v>3550</v>
      </c>
      <c r="L5724" s="835">
        <v>38.56</v>
      </c>
      <c r="M5724" s="835">
        <v>38.56</v>
      </c>
      <c r="N5724" s="832">
        <v>1</v>
      </c>
      <c r="O5724" s="836">
        <v>1</v>
      </c>
      <c r="P5724" s="835">
        <v>38.56</v>
      </c>
      <c r="Q5724" s="837">
        <v>1</v>
      </c>
      <c r="R5724" s="832">
        <v>1</v>
      </c>
      <c r="S5724" s="837">
        <v>1</v>
      </c>
      <c r="T5724" s="836">
        <v>1</v>
      </c>
      <c r="U5724" s="838">
        <v>1</v>
      </c>
    </row>
    <row r="5725" spans="1:21" ht="14.4" customHeight="1" x14ac:dyDescent="0.3">
      <c r="A5725" s="831">
        <v>10</v>
      </c>
      <c r="B5725" s="832" t="s">
        <v>2982</v>
      </c>
      <c r="C5725" s="832" t="s">
        <v>3015</v>
      </c>
      <c r="D5725" s="833" t="s">
        <v>6909</v>
      </c>
      <c r="E5725" s="834" t="s">
        <v>3072</v>
      </c>
      <c r="F5725" s="832" t="s">
        <v>2984</v>
      </c>
      <c r="G5725" s="832" t="s">
        <v>3161</v>
      </c>
      <c r="H5725" s="832" t="s">
        <v>630</v>
      </c>
      <c r="I5725" s="832" t="s">
        <v>3166</v>
      </c>
      <c r="J5725" s="832" t="s">
        <v>1177</v>
      </c>
      <c r="K5725" s="832" t="s">
        <v>3167</v>
      </c>
      <c r="L5725" s="835">
        <v>32.25</v>
      </c>
      <c r="M5725" s="835">
        <v>32.25</v>
      </c>
      <c r="N5725" s="832">
        <v>1</v>
      </c>
      <c r="O5725" s="836">
        <v>0.5</v>
      </c>
      <c r="P5725" s="835">
        <v>32.25</v>
      </c>
      <c r="Q5725" s="837">
        <v>1</v>
      </c>
      <c r="R5725" s="832">
        <v>1</v>
      </c>
      <c r="S5725" s="837">
        <v>1</v>
      </c>
      <c r="T5725" s="836">
        <v>0.5</v>
      </c>
      <c r="U5725" s="838">
        <v>1</v>
      </c>
    </row>
    <row r="5726" spans="1:21" ht="14.4" customHeight="1" x14ac:dyDescent="0.3">
      <c r="A5726" s="831">
        <v>10</v>
      </c>
      <c r="B5726" s="832" t="s">
        <v>2982</v>
      </c>
      <c r="C5726" s="832" t="s">
        <v>3015</v>
      </c>
      <c r="D5726" s="833" t="s">
        <v>6909</v>
      </c>
      <c r="E5726" s="834" t="s">
        <v>3072</v>
      </c>
      <c r="F5726" s="832" t="s">
        <v>2984</v>
      </c>
      <c r="G5726" s="832" t="s">
        <v>3380</v>
      </c>
      <c r="H5726" s="832" t="s">
        <v>630</v>
      </c>
      <c r="I5726" s="832" t="s">
        <v>4141</v>
      </c>
      <c r="J5726" s="832" t="s">
        <v>708</v>
      </c>
      <c r="K5726" s="832" t="s">
        <v>3382</v>
      </c>
      <c r="L5726" s="835">
        <v>108.44</v>
      </c>
      <c r="M5726" s="835">
        <v>108.44</v>
      </c>
      <c r="N5726" s="832">
        <v>1</v>
      </c>
      <c r="O5726" s="836">
        <v>1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10</v>
      </c>
      <c r="B5727" s="832" t="s">
        <v>2982</v>
      </c>
      <c r="C5727" s="832" t="s">
        <v>3015</v>
      </c>
      <c r="D5727" s="833" t="s">
        <v>6909</v>
      </c>
      <c r="E5727" s="834" t="s">
        <v>3072</v>
      </c>
      <c r="F5727" s="832" t="s">
        <v>2984</v>
      </c>
      <c r="G5727" s="832" t="s">
        <v>3175</v>
      </c>
      <c r="H5727" s="832" t="s">
        <v>630</v>
      </c>
      <c r="I5727" s="832" t="s">
        <v>3179</v>
      </c>
      <c r="J5727" s="832" t="s">
        <v>3180</v>
      </c>
      <c r="K5727" s="832" t="s">
        <v>3181</v>
      </c>
      <c r="L5727" s="835">
        <v>87.67</v>
      </c>
      <c r="M5727" s="835">
        <v>87.67</v>
      </c>
      <c r="N5727" s="832">
        <v>1</v>
      </c>
      <c r="O5727" s="836">
        <v>0.5</v>
      </c>
      <c r="P5727" s="835">
        <v>87.67</v>
      </c>
      <c r="Q5727" s="837">
        <v>1</v>
      </c>
      <c r="R5727" s="832">
        <v>1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10</v>
      </c>
      <c r="B5728" s="832" t="s">
        <v>2982</v>
      </c>
      <c r="C5728" s="832" t="s">
        <v>3015</v>
      </c>
      <c r="D5728" s="833" t="s">
        <v>6909</v>
      </c>
      <c r="E5728" s="834" t="s">
        <v>3072</v>
      </c>
      <c r="F5728" s="832" t="s">
        <v>2984</v>
      </c>
      <c r="G5728" s="832" t="s">
        <v>3943</v>
      </c>
      <c r="H5728" s="832" t="s">
        <v>630</v>
      </c>
      <c r="I5728" s="832" t="s">
        <v>3944</v>
      </c>
      <c r="J5728" s="832" t="s">
        <v>901</v>
      </c>
      <c r="K5728" s="832" t="s">
        <v>3945</v>
      </c>
      <c r="L5728" s="835">
        <v>54.55</v>
      </c>
      <c r="M5728" s="835">
        <v>163.64999999999998</v>
      </c>
      <c r="N5728" s="832">
        <v>3</v>
      </c>
      <c r="O5728" s="836">
        <v>2.5</v>
      </c>
      <c r="P5728" s="835">
        <v>54.55</v>
      </c>
      <c r="Q5728" s="837">
        <v>0.33333333333333337</v>
      </c>
      <c r="R5728" s="832">
        <v>1</v>
      </c>
      <c r="S5728" s="837">
        <v>0.33333333333333331</v>
      </c>
      <c r="T5728" s="836">
        <v>1</v>
      </c>
      <c r="U5728" s="838">
        <v>0.4</v>
      </c>
    </row>
    <row r="5729" spans="1:21" ht="14.4" customHeight="1" x14ac:dyDescent="0.3">
      <c r="A5729" s="831">
        <v>10</v>
      </c>
      <c r="B5729" s="832" t="s">
        <v>2982</v>
      </c>
      <c r="C5729" s="832" t="s">
        <v>3015</v>
      </c>
      <c r="D5729" s="833" t="s">
        <v>6909</v>
      </c>
      <c r="E5729" s="834" t="s">
        <v>3072</v>
      </c>
      <c r="F5729" s="832" t="s">
        <v>2984</v>
      </c>
      <c r="G5729" s="832" t="s">
        <v>3943</v>
      </c>
      <c r="H5729" s="832" t="s">
        <v>630</v>
      </c>
      <c r="I5729" s="832" t="s">
        <v>3946</v>
      </c>
      <c r="J5729" s="832" t="s">
        <v>901</v>
      </c>
      <c r="K5729" s="832" t="s">
        <v>3945</v>
      </c>
      <c r="L5729" s="835">
        <v>54.55</v>
      </c>
      <c r="M5729" s="835">
        <v>163.64999999999998</v>
      </c>
      <c r="N5729" s="832">
        <v>3</v>
      </c>
      <c r="O5729" s="836">
        <v>2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10</v>
      </c>
      <c r="B5730" s="832" t="s">
        <v>2982</v>
      </c>
      <c r="C5730" s="832" t="s">
        <v>3015</v>
      </c>
      <c r="D5730" s="833" t="s">
        <v>6909</v>
      </c>
      <c r="E5730" s="834" t="s">
        <v>3072</v>
      </c>
      <c r="F5730" s="832" t="s">
        <v>2984</v>
      </c>
      <c r="G5730" s="832" t="s">
        <v>3185</v>
      </c>
      <c r="H5730" s="832" t="s">
        <v>689</v>
      </c>
      <c r="I5730" s="832" t="s">
        <v>2523</v>
      </c>
      <c r="J5730" s="832" t="s">
        <v>941</v>
      </c>
      <c r="K5730" s="832" t="s">
        <v>2524</v>
      </c>
      <c r="L5730" s="835">
        <v>63.75</v>
      </c>
      <c r="M5730" s="835">
        <v>63.75</v>
      </c>
      <c r="N5730" s="832">
        <v>1</v>
      </c>
      <c r="O5730" s="836">
        <v>1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10</v>
      </c>
      <c r="B5731" s="832" t="s">
        <v>2982</v>
      </c>
      <c r="C5731" s="832" t="s">
        <v>3015</v>
      </c>
      <c r="D5731" s="833" t="s">
        <v>6909</v>
      </c>
      <c r="E5731" s="834" t="s">
        <v>3072</v>
      </c>
      <c r="F5731" s="832" t="s">
        <v>2984</v>
      </c>
      <c r="G5731" s="832" t="s">
        <v>3425</v>
      </c>
      <c r="H5731" s="832" t="s">
        <v>630</v>
      </c>
      <c r="I5731" s="832" t="s">
        <v>3431</v>
      </c>
      <c r="J5731" s="832" t="s">
        <v>1070</v>
      </c>
      <c r="K5731" s="832" t="s">
        <v>3432</v>
      </c>
      <c r="L5731" s="835">
        <v>60.28</v>
      </c>
      <c r="M5731" s="835">
        <v>60.28</v>
      </c>
      <c r="N5731" s="832">
        <v>1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10</v>
      </c>
      <c r="B5732" s="832" t="s">
        <v>2982</v>
      </c>
      <c r="C5732" s="832" t="s">
        <v>3015</v>
      </c>
      <c r="D5732" s="833" t="s">
        <v>6909</v>
      </c>
      <c r="E5732" s="834" t="s">
        <v>3072</v>
      </c>
      <c r="F5732" s="832" t="s">
        <v>2984</v>
      </c>
      <c r="G5732" s="832" t="s">
        <v>3425</v>
      </c>
      <c r="H5732" s="832" t="s">
        <v>630</v>
      </c>
      <c r="I5732" s="832" t="s">
        <v>3513</v>
      </c>
      <c r="J5732" s="832" t="s">
        <v>743</v>
      </c>
      <c r="K5732" s="832" t="s">
        <v>3514</v>
      </c>
      <c r="L5732" s="835">
        <v>59.56</v>
      </c>
      <c r="M5732" s="835">
        <v>119.12</v>
      </c>
      <c r="N5732" s="832">
        <v>2</v>
      </c>
      <c r="O5732" s="836">
        <v>2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10</v>
      </c>
      <c r="B5733" s="832" t="s">
        <v>2982</v>
      </c>
      <c r="C5733" s="832" t="s">
        <v>3015</v>
      </c>
      <c r="D5733" s="833" t="s">
        <v>6909</v>
      </c>
      <c r="E5733" s="834" t="s">
        <v>3072</v>
      </c>
      <c r="F5733" s="832" t="s">
        <v>2984</v>
      </c>
      <c r="G5733" s="832" t="s">
        <v>3533</v>
      </c>
      <c r="H5733" s="832" t="s">
        <v>630</v>
      </c>
      <c r="I5733" s="832" t="s">
        <v>3534</v>
      </c>
      <c r="J5733" s="832" t="s">
        <v>1072</v>
      </c>
      <c r="K5733" s="832" t="s">
        <v>3535</v>
      </c>
      <c r="L5733" s="835">
        <v>61.97</v>
      </c>
      <c r="M5733" s="835">
        <v>185.91</v>
      </c>
      <c r="N5733" s="832">
        <v>3</v>
      </c>
      <c r="O5733" s="836">
        <v>1.5</v>
      </c>
      <c r="P5733" s="835">
        <v>61.97</v>
      </c>
      <c r="Q5733" s="837">
        <v>0.33333333333333331</v>
      </c>
      <c r="R5733" s="832">
        <v>1</v>
      </c>
      <c r="S5733" s="837">
        <v>0.33333333333333331</v>
      </c>
      <c r="T5733" s="836">
        <v>0.5</v>
      </c>
      <c r="U5733" s="838">
        <v>0.33333333333333331</v>
      </c>
    </row>
    <row r="5734" spans="1:21" ht="14.4" customHeight="1" x14ac:dyDescent="0.3">
      <c r="A5734" s="831">
        <v>10</v>
      </c>
      <c r="B5734" s="832" t="s">
        <v>2982</v>
      </c>
      <c r="C5734" s="832" t="s">
        <v>3015</v>
      </c>
      <c r="D5734" s="833" t="s">
        <v>6909</v>
      </c>
      <c r="E5734" s="834" t="s">
        <v>3072</v>
      </c>
      <c r="F5734" s="832" t="s">
        <v>2984</v>
      </c>
      <c r="G5734" s="832" t="s">
        <v>3849</v>
      </c>
      <c r="H5734" s="832" t="s">
        <v>630</v>
      </c>
      <c r="I5734" s="832" t="s">
        <v>3850</v>
      </c>
      <c r="J5734" s="832" t="s">
        <v>3851</v>
      </c>
      <c r="K5734" s="832" t="s">
        <v>3852</v>
      </c>
      <c r="L5734" s="835">
        <v>77.13</v>
      </c>
      <c r="M5734" s="835">
        <v>154.26</v>
      </c>
      <c r="N5734" s="832">
        <v>2</v>
      </c>
      <c r="O5734" s="836">
        <v>1.5</v>
      </c>
      <c r="P5734" s="835">
        <v>77.13</v>
      </c>
      <c r="Q5734" s="837">
        <v>0.5</v>
      </c>
      <c r="R5734" s="832">
        <v>1</v>
      </c>
      <c r="S5734" s="837">
        <v>0.5</v>
      </c>
      <c r="T5734" s="836">
        <v>1</v>
      </c>
      <c r="U5734" s="838">
        <v>0.66666666666666663</v>
      </c>
    </row>
    <row r="5735" spans="1:21" ht="14.4" customHeight="1" x14ac:dyDescent="0.3">
      <c r="A5735" s="831">
        <v>10</v>
      </c>
      <c r="B5735" s="832" t="s">
        <v>2982</v>
      </c>
      <c r="C5735" s="832" t="s">
        <v>3015</v>
      </c>
      <c r="D5735" s="833" t="s">
        <v>6909</v>
      </c>
      <c r="E5735" s="834" t="s">
        <v>3072</v>
      </c>
      <c r="F5735" s="832" t="s">
        <v>2986</v>
      </c>
      <c r="G5735" s="832" t="s">
        <v>3853</v>
      </c>
      <c r="H5735" s="832" t="s">
        <v>630</v>
      </c>
      <c r="I5735" s="832" t="s">
        <v>3972</v>
      </c>
      <c r="J5735" s="832" t="s">
        <v>3973</v>
      </c>
      <c r="K5735" s="832" t="s">
        <v>3974</v>
      </c>
      <c r="L5735" s="835">
        <v>200</v>
      </c>
      <c r="M5735" s="835">
        <v>200</v>
      </c>
      <c r="N5735" s="832">
        <v>1</v>
      </c>
      <c r="O5735" s="836">
        <v>1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10</v>
      </c>
      <c r="B5736" s="832" t="s">
        <v>2982</v>
      </c>
      <c r="C5736" s="832" t="s">
        <v>3015</v>
      </c>
      <c r="D5736" s="833" t="s">
        <v>6909</v>
      </c>
      <c r="E5736" s="834" t="s">
        <v>3079</v>
      </c>
      <c r="F5736" s="832" t="s">
        <v>2984</v>
      </c>
      <c r="G5736" s="832" t="s">
        <v>3106</v>
      </c>
      <c r="H5736" s="832" t="s">
        <v>630</v>
      </c>
      <c r="I5736" s="832" t="s">
        <v>4182</v>
      </c>
      <c r="J5736" s="832" t="s">
        <v>2073</v>
      </c>
      <c r="K5736" s="832" t="s">
        <v>4183</v>
      </c>
      <c r="L5736" s="835">
        <v>75.73</v>
      </c>
      <c r="M5736" s="835">
        <v>227.19</v>
      </c>
      <c r="N5736" s="832">
        <v>3</v>
      </c>
      <c r="O5736" s="836">
        <v>2.5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10</v>
      </c>
      <c r="B5737" s="832" t="s">
        <v>2982</v>
      </c>
      <c r="C5737" s="832" t="s">
        <v>3015</v>
      </c>
      <c r="D5737" s="833" t="s">
        <v>6909</v>
      </c>
      <c r="E5737" s="834" t="s">
        <v>3079</v>
      </c>
      <c r="F5737" s="832" t="s">
        <v>2984</v>
      </c>
      <c r="G5737" s="832" t="s">
        <v>3106</v>
      </c>
      <c r="H5737" s="832" t="s">
        <v>689</v>
      </c>
      <c r="I5737" s="832" t="s">
        <v>2590</v>
      </c>
      <c r="J5737" s="832" t="s">
        <v>2591</v>
      </c>
      <c r="K5737" s="832" t="s">
        <v>2592</v>
      </c>
      <c r="L5737" s="835">
        <v>111.22</v>
      </c>
      <c r="M5737" s="835">
        <v>111.22</v>
      </c>
      <c r="N5737" s="832">
        <v>1</v>
      </c>
      <c r="O5737" s="836">
        <v>1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10</v>
      </c>
      <c r="B5738" s="832" t="s">
        <v>2982</v>
      </c>
      <c r="C5738" s="832" t="s">
        <v>3015</v>
      </c>
      <c r="D5738" s="833" t="s">
        <v>6909</v>
      </c>
      <c r="E5738" s="834" t="s">
        <v>3079</v>
      </c>
      <c r="F5738" s="832" t="s">
        <v>2984</v>
      </c>
      <c r="G5738" s="832" t="s">
        <v>3106</v>
      </c>
      <c r="H5738" s="832" t="s">
        <v>630</v>
      </c>
      <c r="I5738" s="832" t="s">
        <v>6568</v>
      </c>
      <c r="J5738" s="832" t="s">
        <v>6569</v>
      </c>
      <c r="K5738" s="832" t="s">
        <v>6570</v>
      </c>
      <c r="L5738" s="835">
        <v>149.52000000000001</v>
      </c>
      <c r="M5738" s="835">
        <v>149.52000000000001</v>
      </c>
      <c r="N5738" s="832">
        <v>1</v>
      </c>
      <c r="O5738" s="836">
        <v>1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10</v>
      </c>
      <c r="B5739" s="832" t="s">
        <v>2982</v>
      </c>
      <c r="C5739" s="832" t="s">
        <v>3015</v>
      </c>
      <c r="D5739" s="833" t="s">
        <v>6909</v>
      </c>
      <c r="E5739" s="834" t="s">
        <v>3079</v>
      </c>
      <c r="F5739" s="832" t="s">
        <v>2984</v>
      </c>
      <c r="G5739" s="832" t="s">
        <v>3720</v>
      </c>
      <c r="H5739" s="832" t="s">
        <v>630</v>
      </c>
      <c r="I5739" s="832" t="s">
        <v>3874</v>
      </c>
      <c r="J5739" s="832" t="s">
        <v>3875</v>
      </c>
      <c r="K5739" s="832" t="s">
        <v>3876</v>
      </c>
      <c r="L5739" s="835">
        <v>36.76</v>
      </c>
      <c r="M5739" s="835">
        <v>183.79999999999998</v>
      </c>
      <c r="N5739" s="832">
        <v>5</v>
      </c>
      <c r="O5739" s="836">
        <v>5</v>
      </c>
      <c r="P5739" s="835">
        <v>36.76</v>
      </c>
      <c r="Q5739" s="837">
        <v>0.2</v>
      </c>
      <c r="R5739" s="832">
        <v>1</v>
      </c>
      <c r="S5739" s="837">
        <v>0.2</v>
      </c>
      <c r="T5739" s="836">
        <v>1</v>
      </c>
      <c r="U5739" s="838">
        <v>0.2</v>
      </c>
    </row>
    <row r="5740" spans="1:21" ht="14.4" customHeight="1" x14ac:dyDescent="0.3">
      <c r="A5740" s="831">
        <v>10</v>
      </c>
      <c r="B5740" s="832" t="s">
        <v>2982</v>
      </c>
      <c r="C5740" s="832" t="s">
        <v>3015</v>
      </c>
      <c r="D5740" s="833" t="s">
        <v>6909</v>
      </c>
      <c r="E5740" s="834" t="s">
        <v>3079</v>
      </c>
      <c r="F5740" s="832" t="s">
        <v>2984</v>
      </c>
      <c r="G5740" s="832" t="s">
        <v>3720</v>
      </c>
      <c r="H5740" s="832" t="s">
        <v>630</v>
      </c>
      <c r="I5740" s="832" t="s">
        <v>3805</v>
      </c>
      <c r="J5740" s="832" t="s">
        <v>3806</v>
      </c>
      <c r="K5740" s="832" t="s">
        <v>3722</v>
      </c>
      <c r="L5740" s="835">
        <v>25.06</v>
      </c>
      <c r="M5740" s="835">
        <v>75.179999999999993</v>
      </c>
      <c r="N5740" s="832">
        <v>3</v>
      </c>
      <c r="O5740" s="836">
        <v>1</v>
      </c>
      <c r="P5740" s="835">
        <v>75.179999999999993</v>
      </c>
      <c r="Q5740" s="837">
        <v>1</v>
      </c>
      <c r="R5740" s="832">
        <v>3</v>
      </c>
      <c r="S5740" s="837">
        <v>1</v>
      </c>
      <c r="T5740" s="836">
        <v>1</v>
      </c>
      <c r="U5740" s="838">
        <v>1</v>
      </c>
    </row>
    <row r="5741" spans="1:21" ht="14.4" customHeight="1" x14ac:dyDescent="0.3">
      <c r="A5741" s="831">
        <v>10</v>
      </c>
      <c r="B5741" s="832" t="s">
        <v>2982</v>
      </c>
      <c r="C5741" s="832" t="s">
        <v>3015</v>
      </c>
      <c r="D5741" s="833" t="s">
        <v>6909</v>
      </c>
      <c r="E5741" s="834" t="s">
        <v>3079</v>
      </c>
      <c r="F5741" s="832" t="s">
        <v>2984</v>
      </c>
      <c r="G5741" s="832" t="s">
        <v>3107</v>
      </c>
      <c r="H5741" s="832" t="s">
        <v>630</v>
      </c>
      <c r="I5741" s="832" t="s">
        <v>6571</v>
      </c>
      <c r="J5741" s="832" t="s">
        <v>3287</v>
      </c>
      <c r="K5741" s="832" t="s">
        <v>4334</v>
      </c>
      <c r="L5741" s="835">
        <v>19.59</v>
      </c>
      <c r="M5741" s="835">
        <v>19.59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10</v>
      </c>
      <c r="B5742" s="832" t="s">
        <v>2982</v>
      </c>
      <c r="C5742" s="832" t="s">
        <v>3015</v>
      </c>
      <c r="D5742" s="833" t="s">
        <v>6909</v>
      </c>
      <c r="E5742" s="834" t="s">
        <v>3079</v>
      </c>
      <c r="F5742" s="832" t="s">
        <v>2984</v>
      </c>
      <c r="G5742" s="832" t="s">
        <v>3107</v>
      </c>
      <c r="H5742" s="832" t="s">
        <v>630</v>
      </c>
      <c r="I5742" s="832" t="s">
        <v>3286</v>
      </c>
      <c r="J5742" s="832" t="s">
        <v>3287</v>
      </c>
      <c r="K5742" s="832" t="s">
        <v>3288</v>
      </c>
      <c r="L5742" s="835">
        <v>11.75</v>
      </c>
      <c r="M5742" s="835">
        <v>11.75</v>
      </c>
      <c r="N5742" s="832">
        <v>1</v>
      </c>
      <c r="O5742" s="836">
        <v>1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10</v>
      </c>
      <c r="B5743" s="832" t="s">
        <v>2982</v>
      </c>
      <c r="C5743" s="832" t="s">
        <v>3015</v>
      </c>
      <c r="D5743" s="833" t="s">
        <v>6909</v>
      </c>
      <c r="E5743" s="834" t="s">
        <v>3079</v>
      </c>
      <c r="F5743" s="832" t="s">
        <v>2984</v>
      </c>
      <c r="G5743" s="832" t="s">
        <v>3293</v>
      </c>
      <c r="H5743" s="832" t="s">
        <v>630</v>
      </c>
      <c r="I5743" s="832" t="s">
        <v>3294</v>
      </c>
      <c r="J5743" s="832" t="s">
        <v>778</v>
      </c>
      <c r="K5743" s="832" t="s">
        <v>781</v>
      </c>
      <c r="L5743" s="835">
        <v>0</v>
      </c>
      <c r="M5743" s="835">
        <v>0</v>
      </c>
      <c r="N5743" s="832">
        <v>2</v>
      </c>
      <c r="O5743" s="836">
        <v>1.5</v>
      </c>
      <c r="P5743" s="835">
        <v>0</v>
      </c>
      <c r="Q5743" s="837"/>
      <c r="R5743" s="832">
        <v>1</v>
      </c>
      <c r="S5743" s="837">
        <v>0.5</v>
      </c>
      <c r="T5743" s="836">
        <v>1</v>
      </c>
      <c r="U5743" s="838">
        <v>0.66666666666666663</v>
      </c>
    </row>
    <row r="5744" spans="1:21" ht="14.4" customHeight="1" x14ac:dyDescent="0.3">
      <c r="A5744" s="831">
        <v>10</v>
      </c>
      <c r="B5744" s="832" t="s">
        <v>2982</v>
      </c>
      <c r="C5744" s="832" t="s">
        <v>3015</v>
      </c>
      <c r="D5744" s="833" t="s">
        <v>6909</v>
      </c>
      <c r="E5744" s="834" t="s">
        <v>3079</v>
      </c>
      <c r="F5744" s="832" t="s">
        <v>2984</v>
      </c>
      <c r="G5744" s="832" t="s">
        <v>3882</v>
      </c>
      <c r="H5744" s="832" t="s">
        <v>630</v>
      </c>
      <c r="I5744" s="832" t="s">
        <v>3883</v>
      </c>
      <c r="J5744" s="832" t="s">
        <v>1391</v>
      </c>
      <c r="K5744" s="832" t="s">
        <v>3884</v>
      </c>
      <c r="L5744" s="835">
        <v>92.85</v>
      </c>
      <c r="M5744" s="835">
        <v>92.85</v>
      </c>
      <c r="N5744" s="832">
        <v>1</v>
      </c>
      <c r="O5744" s="836">
        <v>0.5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10</v>
      </c>
      <c r="B5745" s="832" t="s">
        <v>2982</v>
      </c>
      <c r="C5745" s="832" t="s">
        <v>3015</v>
      </c>
      <c r="D5745" s="833" t="s">
        <v>6909</v>
      </c>
      <c r="E5745" s="834" t="s">
        <v>3079</v>
      </c>
      <c r="F5745" s="832" t="s">
        <v>2984</v>
      </c>
      <c r="G5745" s="832" t="s">
        <v>3208</v>
      </c>
      <c r="H5745" s="832" t="s">
        <v>630</v>
      </c>
      <c r="I5745" s="832" t="s">
        <v>3812</v>
      </c>
      <c r="J5745" s="832" t="s">
        <v>1595</v>
      </c>
      <c r="K5745" s="832" t="s">
        <v>3813</v>
      </c>
      <c r="L5745" s="835">
        <v>93.98</v>
      </c>
      <c r="M5745" s="835">
        <v>93.98</v>
      </c>
      <c r="N5745" s="832">
        <v>1</v>
      </c>
      <c r="O5745" s="836">
        <v>1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" customHeight="1" x14ac:dyDescent="0.3">
      <c r="A5746" s="831">
        <v>10</v>
      </c>
      <c r="B5746" s="832" t="s">
        <v>2982</v>
      </c>
      <c r="C5746" s="832" t="s">
        <v>3015</v>
      </c>
      <c r="D5746" s="833" t="s">
        <v>6909</v>
      </c>
      <c r="E5746" s="834" t="s">
        <v>3079</v>
      </c>
      <c r="F5746" s="832" t="s">
        <v>2984</v>
      </c>
      <c r="G5746" s="832" t="s">
        <v>3208</v>
      </c>
      <c r="H5746" s="832" t="s">
        <v>630</v>
      </c>
      <c r="I5746" s="832" t="s">
        <v>3209</v>
      </c>
      <c r="J5746" s="832" t="s">
        <v>1597</v>
      </c>
      <c r="K5746" s="832" t="s">
        <v>3210</v>
      </c>
      <c r="L5746" s="835">
        <v>140.96</v>
      </c>
      <c r="M5746" s="835">
        <v>140.96</v>
      </c>
      <c r="N5746" s="832">
        <v>1</v>
      </c>
      <c r="O5746" s="836">
        <v>1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10</v>
      </c>
      <c r="B5747" s="832" t="s">
        <v>2982</v>
      </c>
      <c r="C5747" s="832" t="s">
        <v>3015</v>
      </c>
      <c r="D5747" s="833" t="s">
        <v>6909</v>
      </c>
      <c r="E5747" s="834" t="s">
        <v>3079</v>
      </c>
      <c r="F5747" s="832" t="s">
        <v>2984</v>
      </c>
      <c r="G5747" s="832" t="s">
        <v>6572</v>
      </c>
      <c r="H5747" s="832" t="s">
        <v>630</v>
      </c>
      <c r="I5747" s="832" t="s">
        <v>6573</v>
      </c>
      <c r="J5747" s="832" t="s">
        <v>6574</v>
      </c>
      <c r="K5747" s="832" t="s">
        <v>6575</v>
      </c>
      <c r="L5747" s="835">
        <v>61.97</v>
      </c>
      <c r="M5747" s="835">
        <v>61.97</v>
      </c>
      <c r="N5747" s="832">
        <v>1</v>
      </c>
      <c r="O5747" s="836">
        <v>1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10</v>
      </c>
      <c r="B5748" s="832" t="s">
        <v>2982</v>
      </c>
      <c r="C5748" s="832" t="s">
        <v>3015</v>
      </c>
      <c r="D5748" s="833" t="s">
        <v>6909</v>
      </c>
      <c r="E5748" s="834" t="s">
        <v>3079</v>
      </c>
      <c r="F5748" s="832" t="s">
        <v>2984</v>
      </c>
      <c r="G5748" s="832" t="s">
        <v>4215</v>
      </c>
      <c r="H5748" s="832" t="s">
        <v>630</v>
      </c>
      <c r="I5748" s="832" t="s">
        <v>4373</v>
      </c>
      <c r="J5748" s="832" t="s">
        <v>1959</v>
      </c>
      <c r="K5748" s="832" t="s">
        <v>4374</v>
      </c>
      <c r="L5748" s="835">
        <v>79.64</v>
      </c>
      <c r="M5748" s="835">
        <v>79.64</v>
      </c>
      <c r="N5748" s="832">
        <v>1</v>
      </c>
      <c r="O5748" s="836">
        <v>1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10</v>
      </c>
      <c r="B5749" s="832" t="s">
        <v>2982</v>
      </c>
      <c r="C5749" s="832" t="s">
        <v>3015</v>
      </c>
      <c r="D5749" s="833" t="s">
        <v>6909</v>
      </c>
      <c r="E5749" s="834" t="s">
        <v>3079</v>
      </c>
      <c r="F5749" s="832" t="s">
        <v>2984</v>
      </c>
      <c r="G5749" s="832" t="s">
        <v>3120</v>
      </c>
      <c r="H5749" s="832" t="s">
        <v>630</v>
      </c>
      <c r="I5749" s="832" t="s">
        <v>3211</v>
      </c>
      <c r="J5749" s="832" t="s">
        <v>1034</v>
      </c>
      <c r="K5749" s="832" t="s">
        <v>3212</v>
      </c>
      <c r="L5749" s="835">
        <v>48.09</v>
      </c>
      <c r="M5749" s="835">
        <v>240.45000000000002</v>
      </c>
      <c r="N5749" s="832">
        <v>5</v>
      </c>
      <c r="O5749" s="836">
        <v>4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10</v>
      </c>
      <c r="B5750" s="832" t="s">
        <v>2982</v>
      </c>
      <c r="C5750" s="832" t="s">
        <v>3015</v>
      </c>
      <c r="D5750" s="833" t="s">
        <v>6909</v>
      </c>
      <c r="E5750" s="834" t="s">
        <v>3079</v>
      </c>
      <c r="F5750" s="832" t="s">
        <v>2984</v>
      </c>
      <c r="G5750" s="832" t="s">
        <v>3120</v>
      </c>
      <c r="H5750" s="832" t="s">
        <v>630</v>
      </c>
      <c r="I5750" s="832" t="s">
        <v>3121</v>
      </c>
      <c r="J5750" s="832" t="s">
        <v>1060</v>
      </c>
      <c r="K5750" s="832" t="s">
        <v>3122</v>
      </c>
      <c r="L5750" s="835">
        <v>89.91</v>
      </c>
      <c r="M5750" s="835">
        <v>179.82</v>
      </c>
      <c r="N5750" s="832">
        <v>2</v>
      </c>
      <c r="O5750" s="836">
        <v>2</v>
      </c>
      <c r="P5750" s="835">
        <v>89.91</v>
      </c>
      <c r="Q5750" s="837">
        <v>0.5</v>
      </c>
      <c r="R5750" s="832">
        <v>1</v>
      </c>
      <c r="S5750" s="837">
        <v>0.5</v>
      </c>
      <c r="T5750" s="836">
        <v>1</v>
      </c>
      <c r="U5750" s="838">
        <v>0.5</v>
      </c>
    </row>
    <row r="5751" spans="1:21" ht="14.4" customHeight="1" x14ac:dyDescent="0.3">
      <c r="A5751" s="831">
        <v>10</v>
      </c>
      <c r="B5751" s="832" t="s">
        <v>2982</v>
      </c>
      <c r="C5751" s="832" t="s">
        <v>3015</v>
      </c>
      <c r="D5751" s="833" t="s">
        <v>6909</v>
      </c>
      <c r="E5751" s="834" t="s">
        <v>3079</v>
      </c>
      <c r="F5751" s="832" t="s">
        <v>2984</v>
      </c>
      <c r="G5751" s="832" t="s">
        <v>3887</v>
      </c>
      <c r="H5751" s="832" t="s">
        <v>630</v>
      </c>
      <c r="I5751" s="832" t="s">
        <v>3888</v>
      </c>
      <c r="J5751" s="832" t="s">
        <v>766</v>
      </c>
      <c r="K5751" s="832" t="s">
        <v>3889</v>
      </c>
      <c r="L5751" s="835">
        <v>27.28</v>
      </c>
      <c r="M5751" s="835">
        <v>136.4</v>
      </c>
      <c r="N5751" s="832">
        <v>5</v>
      </c>
      <c r="O5751" s="836">
        <v>5</v>
      </c>
      <c r="P5751" s="835">
        <v>27.28</v>
      </c>
      <c r="Q5751" s="837">
        <v>0.2</v>
      </c>
      <c r="R5751" s="832">
        <v>1</v>
      </c>
      <c r="S5751" s="837">
        <v>0.2</v>
      </c>
      <c r="T5751" s="836">
        <v>1</v>
      </c>
      <c r="U5751" s="838">
        <v>0.2</v>
      </c>
    </row>
    <row r="5752" spans="1:21" ht="14.4" customHeight="1" x14ac:dyDescent="0.3">
      <c r="A5752" s="831">
        <v>10</v>
      </c>
      <c r="B5752" s="832" t="s">
        <v>2982</v>
      </c>
      <c r="C5752" s="832" t="s">
        <v>3015</v>
      </c>
      <c r="D5752" s="833" t="s">
        <v>6909</v>
      </c>
      <c r="E5752" s="834" t="s">
        <v>3079</v>
      </c>
      <c r="F5752" s="832" t="s">
        <v>2984</v>
      </c>
      <c r="G5752" s="832" t="s">
        <v>3123</v>
      </c>
      <c r="H5752" s="832" t="s">
        <v>630</v>
      </c>
      <c r="I5752" s="832" t="s">
        <v>3896</v>
      </c>
      <c r="J5752" s="832" t="s">
        <v>1046</v>
      </c>
      <c r="K5752" s="832" t="s">
        <v>3894</v>
      </c>
      <c r="L5752" s="835">
        <v>77.599999999999994</v>
      </c>
      <c r="M5752" s="835">
        <v>77.599999999999994</v>
      </c>
      <c r="N5752" s="832">
        <v>1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10</v>
      </c>
      <c r="B5753" s="832" t="s">
        <v>2982</v>
      </c>
      <c r="C5753" s="832" t="s">
        <v>3015</v>
      </c>
      <c r="D5753" s="833" t="s">
        <v>6909</v>
      </c>
      <c r="E5753" s="834" t="s">
        <v>3079</v>
      </c>
      <c r="F5753" s="832" t="s">
        <v>2984</v>
      </c>
      <c r="G5753" s="832" t="s">
        <v>3123</v>
      </c>
      <c r="H5753" s="832" t="s">
        <v>630</v>
      </c>
      <c r="I5753" s="832" t="s">
        <v>6576</v>
      </c>
      <c r="J5753" s="832" t="s">
        <v>1046</v>
      </c>
      <c r="K5753" s="832" t="s">
        <v>2312</v>
      </c>
      <c r="L5753" s="835">
        <v>46.57</v>
      </c>
      <c r="M5753" s="835">
        <v>46.57</v>
      </c>
      <c r="N5753" s="832">
        <v>1</v>
      </c>
      <c r="O5753" s="836">
        <v>1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10</v>
      </c>
      <c r="B5754" s="832" t="s">
        <v>2982</v>
      </c>
      <c r="C5754" s="832" t="s">
        <v>3015</v>
      </c>
      <c r="D5754" s="833" t="s">
        <v>6909</v>
      </c>
      <c r="E5754" s="834" t="s">
        <v>3079</v>
      </c>
      <c r="F5754" s="832" t="s">
        <v>2984</v>
      </c>
      <c r="G5754" s="832" t="s">
        <v>3897</v>
      </c>
      <c r="H5754" s="832" t="s">
        <v>630</v>
      </c>
      <c r="I5754" s="832" t="s">
        <v>3898</v>
      </c>
      <c r="J5754" s="832" t="s">
        <v>3899</v>
      </c>
      <c r="K5754" s="832" t="s">
        <v>3900</v>
      </c>
      <c r="L5754" s="835">
        <v>0</v>
      </c>
      <c r="M5754" s="835">
        <v>0</v>
      </c>
      <c r="N5754" s="832">
        <v>2</v>
      </c>
      <c r="O5754" s="836">
        <v>2</v>
      </c>
      <c r="P5754" s="835">
        <v>0</v>
      </c>
      <c r="Q5754" s="837"/>
      <c r="R5754" s="832">
        <v>1</v>
      </c>
      <c r="S5754" s="837">
        <v>0.5</v>
      </c>
      <c r="T5754" s="836">
        <v>1</v>
      </c>
      <c r="U5754" s="838">
        <v>0.5</v>
      </c>
    </row>
    <row r="5755" spans="1:21" ht="14.4" customHeight="1" x14ac:dyDescent="0.3">
      <c r="A5755" s="831">
        <v>10</v>
      </c>
      <c r="B5755" s="832" t="s">
        <v>2982</v>
      </c>
      <c r="C5755" s="832" t="s">
        <v>3015</v>
      </c>
      <c r="D5755" s="833" t="s">
        <v>6909</v>
      </c>
      <c r="E5755" s="834" t="s">
        <v>3079</v>
      </c>
      <c r="F5755" s="832" t="s">
        <v>2984</v>
      </c>
      <c r="G5755" s="832" t="s">
        <v>3897</v>
      </c>
      <c r="H5755" s="832" t="s">
        <v>630</v>
      </c>
      <c r="I5755" s="832" t="s">
        <v>6554</v>
      </c>
      <c r="J5755" s="832" t="s">
        <v>3899</v>
      </c>
      <c r="K5755" s="832" t="s">
        <v>6555</v>
      </c>
      <c r="L5755" s="835">
        <v>0</v>
      </c>
      <c r="M5755" s="835">
        <v>0</v>
      </c>
      <c r="N5755" s="832">
        <v>3</v>
      </c>
      <c r="O5755" s="836">
        <v>3</v>
      </c>
      <c r="P5755" s="835">
        <v>0</v>
      </c>
      <c r="Q5755" s="837"/>
      <c r="R5755" s="832">
        <v>1</v>
      </c>
      <c r="S5755" s="837">
        <v>0.33333333333333331</v>
      </c>
      <c r="T5755" s="836">
        <v>1</v>
      </c>
      <c r="U5755" s="838">
        <v>0.33333333333333331</v>
      </c>
    </row>
    <row r="5756" spans="1:21" ht="14.4" customHeight="1" x14ac:dyDescent="0.3">
      <c r="A5756" s="831">
        <v>10</v>
      </c>
      <c r="B5756" s="832" t="s">
        <v>2982</v>
      </c>
      <c r="C5756" s="832" t="s">
        <v>3015</v>
      </c>
      <c r="D5756" s="833" t="s">
        <v>6909</v>
      </c>
      <c r="E5756" s="834" t="s">
        <v>3079</v>
      </c>
      <c r="F5756" s="832" t="s">
        <v>2984</v>
      </c>
      <c r="G5756" s="832" t="s">
        <v>3126</v>
      </c>
      <c r="H5756" s="832" t="s">
        <v>630</v>
      </c>
      <c r="I5756" s="832" t="s">
        <v>3127</v>
      </c>
      <c r="J5756" s="832" t="s">
        <v>1056</v>
      </c>
      <c r="K5756" s="832" t="s">
        <v>3128</v>
      </c>
      <c r="L5756" s="835">
        <v>61.97</v>
      </c>
      <c r="M5756" s="835">
        <v>61.97</v>
      </c>
      <c r="N5756" s="832">
        <v>1</v>
      </c>
      <c r="O5756" s="836">
        <v>1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10</v>
      </c>
      <c r="B5757" s="832" t="s">
        <v>2982</v>
      </c>
      <c r="C5757" s="832" t="s">
        <v>3015</v>
      </c>
      <c r="D5757" s="833" t="s">
        <v>6909</v>
      </c>
      <c r="E5757" s="834" t="s">
        <v>3079</v>
      </c>
      <c r="F5757" s="832" t="s">
        <v>2984</v>
      </c>
      <c r="G5757" s="832" t="s">
        <v>3213</v>
      </c>
      <c r="H5757" s="832" t="s">
        <v>630</v>
      </c>
      <c r="I5757" s="832" t="s">
        <v>3214</v>
      </c>
      <c r="J5757" s="832" t="s">
        <v>883</v>
      </c>
      <c r="K5757" s="832" t="s">
        <v>3215</v>
      </c>
      <c r="L5757" s="835">
        <v>147.85</v>
      </c>
      <c r="M5757" s="835">
        <v>147.85</v>
      </c>
      <c r="N5757" s="832">
        <v>1</v>
      </c>
      <c r="O5757" s="836">
        <v>1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10</v>
      </c>
      <c r="B5758" s="832" t="s">
        <v>2982</v>
      </c>
      <c r="C5758" s="832" t="s">
        <v>3015</v>
      </c>
      <c r="D5758" s="833" t="s">
        <v>6909</v>
      </c>
      <c r="E5758" s="834" t="s">
        <v>3079</v>
      </c>
      <c r="F5758" s="832" t="s">
        <v>2984</v>
      </c>
      <c r="G5758" s="832" t="s">
        <v>3185</v>
      </c>
      <c r="H5758" s="832" t="s">
        <v>689</v>
      </c>
      <c r="I5758" s="832" t="s">
        <v>2938</v>
      </c>
      <c r="J5758" s="832" t="s">
        <v>2273</v>
      </c>
      <c r="K5758" s="832" t="s">
        <v>2939</v>
      </c>
      <c r="L5758" s="835">
        <v>26.3</v>
      </c>
      <c r="M5758" s="835">
        <v>26.3</v>
      </c>
      <c r="N5758" s="832">
        <v>1</v>
      </c>
      <c r="O5758" s="836">
        <v>1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10</v>
      </c>
      <c r="B5759" s="832" t="s">
        <v>2982</v>
      </c>
      <c r="C5759" s="832" t="s">
        <v>3015</v>
      </c>
      <c r="D5759" s="833" t="s">
        <v>6909</v>
      </c>
      <c r="E5759" s="834" t="s">
        <v>3079</v>
      </c>
      <c r="F5759" s="832" t="s">
        <v>2984</v>
      </c>
      <c r="G5759" s="832" t="s">
        <v>3185</v>
      </c>
      <c r="H5759" s="832" t="s">
        <v>689</v>
      </c>
      <c r="I5759" s="832" t="s">
        <v>2523</v>
      </c>
      <c r="J5759" s="832" t="s">
        <v>941</v>
      </c>
      <c r="K5759" s="832" t="s">
        <v>2524</v>
      </c>
      <c r="L5759" s="835">
        <v>63.75</v>
      </c>
      <c r="M5759" s="835">
        <v>63.75</v>
      </c>
      <c r="N5759" s="832">
        <v>1</v>
      </c>
      <c r="O5759" s="836">
        <v>0.5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10</v>
      </c>
      <c r="B5760" s="832" t="s">
        <v>2982</v>
      </c>
      <c r="C5760" s="832" t="s">
        <v>3015</v>
      </c>
      <c r="D5760" s="833" t="s">
        <v>6909</v>
      </c>
      <c r="E5760" s="834" t="s">
        <v>3079</v>
      </c>
      <c r="F5760" s="832" t="s">
        <v>2984</v>
      </c>
      <c r="G5760" s="832" t="s">
        <v>3425</v>
      </c>
      <c r="H5760" s="832" t="s">
        <v>630</v>
      </c>
      <c r="I5760" s="832" t="s">
        <v>3426</v>
      </c>
      <c r="J5760" s="832" t="s">
        <v>743</v>
      </c>
      <c r="K5760" s="832" t="s">
        <v>3427</v>
      </c>
      <c r="L5760" s="835">
        <v>42.54</v>
      </c>
      <c r="M5760" s="835">
        <v>42.54</v>
      </c>
      <c r="N5760" s="832">
        <v>1</v>
      </c>
      <c r="O5760" s="836">
        <v>1</v>
      </c>
      <c r="P5760" s="835"/>
      <c r="Q5760" s="837">
        <v>0</v>
      </c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10</v>
      </c>
      <c r="B5761" s="832" t="s">
        <v>2982</v>
      </c>
      <c r="C5761" s="832" t="s">
        <v>3015</v>
      </c>
      <c r="D5761" s="833" t="s">
        <v>6909</v>
      </c>
      <c r="E5761" s="834" t="s">
        <v>3079</v>
      </c>
      <c r="F5761" s="832" t="s">
        <v>2984</v>
      </c>
      <c r="G5761" s="832" t="s">
        <v>3425</v>
      </c>
      <c r="H5761" s="832" t="s">
        <v>630</v>
      </c>
      <c r="I5761" s="832" t="s">
        <v>3431</v>
      </c>
      <c r="J5761" s="832" t="s">
        <v>1070</v>
      </c>
      <c r="K5761" s="832" t="s">
        <v>3432</v>
      </c>
      <c r="L5761" s="835">
        <v>60.28</v>
      </c>
      <c r="M5761" s="835">
        <v>120.56</v>
      </c>
      <c r="N5761" s="832">
        <v>2</v>
      </c>
      <c r="O5761" s="836">
        <v>2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10</v>
      </c>
      <c r="B5762" s="832" t="s">
        <v>2982</v>
      </c>
      <c r="C5762" s="832" t="s">
        <v>3015</v>
      </c>
      <c r="D5762" s="833" t="s">
        <v>6909</v>
      </c>
      <c r="E5762" s="834" t="s">
        <v>3079</v>
      </c>
      <c r="F5762" s="832" t="s">
        <v>2984</v>
      </c>
      <c r="G5762" s="832" t="s">
        <v>3533</v>
      </c>
      <c r="H5762" s="832" t="s">
        <v>630</v>
      </c>
      <c r="I5762" s="832" t="s">
        <v>3534</v>
      </c>
      <c r="J5762" s="832" t="s">
        <v>1072</v>
      </c>
      <c r="K5762" s="832" t="s">
        <v>3535</v>
      </c>
      <c r="L5762" s="835">
        <v>61.97</v>
      </c>
      <c r="M5762" s="835">
        <v>61.97</v>
      </c>
      <c r="N5762" s="832">
        <v>1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10</v>
      </c>
      <c r="B5763" s="832" t="s">
        <v>2982</v>
      </c>
      <c r="C5763" s="832" t="s">
        <v>3015</v>
      </c>
      <c r="D5763" s="833" t="s">
        <v>6909</v>
      </c>
      <c r="E5763" s="834" t="s">
        <v>3081</v>
      </c>
      <c r="F5763" s="832" t="s">
        <v>2984</v>
      </c>
      <c r="G5763" s="832" t="s">
        <v>3106</v>
      </c>
      <c r="H5763" s="832" t="s">
        <v>689</v>
      </c>
      <c r="I5763" s="832" t="s">
        <v>2451</v>
      </c>
      <c r="J5763" s="832" t="s">
        <v>1014</v>
      </c>
      <c r="K5763" s="832" t="s">
        <v>3256</v>
      </c>
      <c r="L5763" s="835">
        <v>75.73</v>
      </c>
      <c r="M5763" s="835">
        <v>75.73</v>
      </c>
      <c r="N5763" s="832">
        <v>1</v>
      </c>
      <c r="O5763" s="836">
        <v>1</v>
      </c>
      <c r="P5763" s="835">
        <v>75.73</v>
      </c>
      <c r="Q5763" s="837">
        <v>1</v>
      </c>
      <c r="R5763" s="832">
        <v>1</v>
      </c>
      <c r="S5763" s="837">
        <v>1</v>
      </c>
      <c r="T5763" s="836">
        <v>1</v>
      </c>
      <c r="U5763" s="838">
        <v>1</v>
      </c>
    </row>
    <row r="5764" spans="1:21" ht="14.4" customHeight="1" x14ac:dyDescent="0.3">
      <c r="A5764" s="831">
        <v>10</v>
      </c>
      <c r="B5764" s="832" t="s">
        <v>2982</v>
      </c>
      <c r="C5764" s="832" t="s">
        <v>3015</v>
      </c>
      <c r="D5764" s="833" t="s">
        <v>6909</v>
      </c>
      <c r="E5764" s="834" t="s">
        <v>3081</v>
      </c>
      <c r="F5764" s="832" t="s">
        <v>2984</v>
      </c>
      <c r="G5764" s="832" t="s">
        <v>3720</v>
      </c>
      <c r="H5764" s="832" t="s">
        <v>630</v>
      </c>
      <c r="I5764" s="832" t="s">
        <v>3874</v>
      </c>
      <c r="J5764" s="832" t="s">
        <v>3875</v>
      </c>
      <c r="K5764" s="832" t="s">
        <v>3876</v>
      </c>
      <c r="L5764" s="835">
        <v>36.76</v>
      </c>
      <c r="M5764" s="835">
        <v>367.6</v>
      </c>
      <c r="N5764" s="832">
        <v>10</v>
      </c>
      <c r="O5764" s="836">
        <v>10</v>
      </c>
      <c r="P5764" s="835">
        <v>110.28</v>
      </c>
      <c r="Q5764" s="837">
        <v>0.3</v>
      </c>
      <c r="R5764" s="832">
        <v>3</v>
      </c>
      <c r="S5764" s="837">
        <v>0.3</v>
      </c>
      <c r="T5764" s="836">
        <v>3</v>
      </c>
      <c r="U5764" s="838">
        <v>0.3</v>
      </c>
    </row>
    <row r="5765" spans="1:21" ht="14.4" customHeight="1" x14ac:dyDescent="0.3">
      <c r="A5765" s="831">
        <v>10</v>
      </c>
      <c r="B5765" s="832" t="s">
        <v>2982</v>
      </c>
      <c r="C5765" s="832" t="s">
        <v>3015</v>
      </c>
      <c r="D5765" s="833" t="s">
        <v>6909</v>
      </c>
      <c r="E5765" s="834" t="s">
        <v>3081</v>
      </c>
      <c r="F5765" s="832" t="s">
        <v>2984</v>
      </c>
      <c r="G5765" s="832" t="s">
        <v>3263</v>
      </c>
      <c r="H5765" s="832" t="s">
        <v>630</v>
      </c>
      <c r="I5765" s="832" t="s">
        <v>2463</v>
      </c>
      <c r="J5765" s="832" t="s">
        <v>2464</v>
      </c>
      <c r="K5765" s="832" t="s">
        <v>2465</v>
      </c>
      <c r="L5765" s="835">
        <v>85.27</v>
      </c>
      <c r="M5765" s="835">
        <v>170.54</v>
      </c>
      <c r="N5765" s="832">
        <v>2</v>
      </c>
      <c r="O5765" s="836">
        <v>1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10</v>
      </c>
      <c r="B5766" s="832" t="s">
        <v>2982</v>
      </c>
      <c r="C5766" s="832" t="s">
        <v>3015</v>
      </c>
      <c r="D5766" s="833" t="s">
        <v>6909</v>
      </c>
      <c r="E5766" s="834" t="s">
        <v>3081</v>
      </c>
      <c r="F5766" s="832" t="s">
        <v>2984</v>
      </c>
      <c r="G5766" s="832" t="s">
        <v>3208</v>
      </c>
      <c r="H5766" s="832" t="s">
        <v>630</v>
      </c>
      <c r="I5766" s="832" t="s">
        <v>3314</v>
      </c>
      <c r="J5766" s="832" t="s">
        <v>1599</v>
      </c>
      <c r="K5766" s="832" t="s">
        <v>3315</v>
      </c>
      <c r="L5766" s="835">
        <v>46.99</v>
      </c>
      <c r="M5766" s="835">
        <v>281.94</v>
      </c>
      <c r="N5766" s="832">
        <v>6</v>
      </c>
      <c r="O5766" s="836">
        <v>6</v>
      </c>
      <c r="P5766" s="835">
        <v>187.96</v>
      </c>
      <c r="Q5766" s="837">
        <v>0.66666666666666674</v>
      </c>
      <c r="R5766" s="832">
        <v>4</v>
      </c>
      <c r="S5766" s="837">
        <v>0.66666666666666663</v>
      </c>
      <c r="T5766" s="836">
        <v>4</v>
      </c>
      <c r="U5766" s="838">
        <v>0.66666666666666663</v>
      </c>
    </row>
    <row r="5767" spans="1:21" ht="14.4" customHeight="1" x14ac:dyDescent="0.3">
      <c r="A5767" s="831">
        <v>10</v>
      </c>
      <c r="B5767" s="832" t="s">
        <v>2982</v>
      </c>
      <c r="C5767" s="832" t="s">
        <v>3015</v>
      </c>
      <c r="D5767" s="833" t="s">
        <v>6909</v>
      </c>
      <c r="E5767" s="834" t="s">
        <v>3081</v>
      </c>
      <c r="F5767" s="832" t="s">
        <v>2984</v>
      </c>
      <c r="G5767" s="832" t="s">
        <v>3208</v>
      </c>
      <c r="H5767" s="832" t="s">
        <v>630</v>
      </c>
      <c r="I5767" s="832" t="s">
        <v>3812</v>
      </c>
      <c r="J5767" s="832" t="s">
        <v>1595</v>
      </c>
      <c r="K5767" s="832" t="s">
        <v>3813</v>
      </c>
      <c r="L5767" s="835">
        <v>93.98</v>
      </c>
      <c r="M5767" s="835">
        <v>93.98</v>
      </c>
      <c r="N5767" s="832">
        <v>1</v>
      </c>
      <c r="O5767" s="836">
        <v>1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10</v>
      </c>
      <c r="B5768" s="832" t="s">
        <v>2982</v>
      </c>
      <c r="C5768" s="832" t="s">
        <v>3015</v>
      </c>
      <c r="D5768" s="833" t="s">
        <v>6909</v>
      </c>
      <c r="E5768" s="834" t="s">
        <v>3081</v>
      </c>
      <c r="F5768" s="832" t="s">
        <v>2984</v>
      </c>
      <c r="G5768" s="832" t="s">
        <v>3120</v>
      </c>
      <c r="H5768" s="832" t="s">
        <v>630</v>
      </c>
      <c r="I5768" s="832" t="s">
        <v>3121</v>
      </c>
      <c r="J5768" s="832" t="s">
        <v>1060</v>
      </c>
      <c r="K5768" s="832" t="s">
        <v>3122</v>
      </c>
      <c r="L5768" s="835">
        <v>89.91</v>
      </c>
      <c r="M5768" s="835">
        <v>89.91</v>
      </c>
      <c r="N5768" s="832">
        <v>1</v>
      </c>
      <c r="O5768" s="836">
        <v>1</v>
      </c>
      <c r="P5768" s="835">
        <v>89.91</v>
      </c>
      <c r="Q5768" s="837">
        <v>1</v>
      </c>
      <c r="R5768" s="832">
        <v>1</v>
      </c>
      <c r="S5768" s="837">
        <v>1</v>
      </c>
      <c r="T5768" s="836">
        <v>1</v>
      </c>
      <c r="U5768" s="838">
        <v>1</v>
      </c>
    </row>
    <row r="5769" spans="1:21" ht="14.4" customHeight="1" x14ac:dyDescent="0.3">
      <c r="A5769" s="831">
        <v>10</v>
      </c>
      <c r="B5769" s="832" t="s">
        <v>2982</v>
      </c>
      <c r="C5769" s="832" t="s">
        <v>3015</v>
      </c>
      <c r="D5769" s="833" t="s">
        <v>6909</v>
      </c>
      <c r="E5769" s="834" t="s">
        <v>3081</v>
      </c>
      <c r="F5769" s="832" t="s">
        <v>2984</v>
      </c>
      <c r="G5769" s="832" t="s">
        <v>3897</v>
      </c>
      <c r="H5769" s="832" t="s">
        <v>630</v>
      </c>
      <c r="I5769" s="832" t="s">
        <v>3898</v>
      </c>
      <c r="J5769" s="832" t="s">
        <v>3899</v>
      </c>
      <c r="K5769" s="832" t="s">
        <v>3900</v>
      </c>
      <c r="L5769" s="835">
        <v>0</v>
      </c>
      <c r="M5769" s="835">
        <v>0</v>
      </c>
      <c r="N5769" s="832">
        <v>1</v>
      </c>
      <c r="O5769" s="836">
        <v>1</v>
      </c>
      <c r="P5769" s="835"/>
      <c r="Q5769" s="837"/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10</v>
      </c>
      <c r="B5770" s="832" t="s">
        <v>2982</v>
      </c>
      <c r="C5770" s="832" t="s">
        <v>3015</v>
      </c>
      <c r="D5770" s="833" t="s">
        <v>6909</v>
      </c>
      <c r="E5770" s="834" t="s">
        <v>3081</v>
      </c>
      <c r="F5770" s="832" t="s">
        <v>2984</v>
      </c>
      <c r="G5770" s="832" t="s">
        <v>4429</v>
      </c>
      <c r="H5770" s="832" t="s">
        <v>630</v>
      </c>
      <c r="I5770" s="832" t="s">
        <v>6577</v>
      </c>
      <c r="J5770" s="832" t="s">
        <v>6578</v>
      </c>
      <c r="K5770" s="832" t="s">
        <v>6579</v>
      </c>
      <c r="L5770" s="835">
        <v>140.25</v>
      </c>
      <c r="M5770" s="835">
        <v>280.5</v>
      </c>
      <c r="N5770" s="832">
        <v>2</v>
      </c>
      <c r="O5770" s="836">
        <v>1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" customHeight="1" x14ac:dyDescent="0.3">
      <c r="A5771" s="831">
        <v>10</v>
      </c>
      <c r="B5771" s="832" t="s">
        <v>2982</v>
      </c>
      <c r="C5771" s="832" t="s">
        <v>3015</v>
      </c>
      <c r="D5771" s="833" t="s">
        <v>6909</v>
      </c>
      <c r="E5771" s="834" t="s">
        <v>3081</v>
      </c>
      <c r="F5771" s="832" t="s">
        <v>2984</v>
      </c>
      <c r="G5771" s="832" t="s">
        <v>3161</v>
      </c>
      <c r="H5771" s="832" t="s">
        <v>630</v>
      </c>
      <c r="I5771" s="832" t="s">
        <v>3166</v>
      </c>
      <c r="J5771" s="832" t="s">
        <v>1177</v>
      </c>
      <c r="K5771" s="832" t="s">
        <v>3167</v>
      </c>
      <c r="L5771" s="835">
        <v>57.64</v>
      </c>
      <c r="M5771" s="835">
        <v>57.64</v>
      </c>
      <c r="N5771" s="832">
        <v>1</v>
      </c>
      <c r="O5771" s="836">
        <v>1</v>
      </c>
      <c r="P5771" s="835"/>
      <c r="Q5771" s="837">
        <v>0</v>
      </c>
      <c r="R5771" s="832"/>
      <c r="S5771" s="837">
        <v>0</v>
      </c>
      <c r="T5771" s="836"/>
      <c r="U5771" s="838">
        <v>0</v>
      </c>
    </row>
    <row r="5772" spans="1:21" ht="14.4" customHeight="1" x14ac:dyDescent="0.3">
      <c r="A5772" s="831">
        <v>10</v>
      </c>
      <c r="B5772" s="832" t="s">
        <v>2982</v>
      </c>
      <c r="C5772" s="832" t="s">
        <v>3015</v>
      </c>
      <c r="D5772" s="833" t="s">
        <v>6909</v>
      </c>
      <c r="E5772" s="834" t="s">
        <v>3081</v>
      </c>
      <c r="F5772" s="832" t="s">
        <v>2984</v>
      </c>
      <c r="G5772" s="832" t="s">
        <v>3161</v>
      </c>
      <c r="H5772" s="832" t="s">
        <v>630</v>
      </c>
      <c r="I5772" s="832" t="s">
        <v>4348</v>
      </c>
      <c r="J5772" s="832" t="s">
        <v>797</v>
      </c>
      <c r="K5772" s="832" t="s">
        <v>4349</v>
      </c>
      <c r="L5772" s="835">
        <v>0</v>
      </c>
      <c r="M5772" s="835">
        <v>0</v>
      </c>
      <c r="N5772" s="832">
        <v>1</v>
      </c>
      <c r="O5772" s="836">
        <v>1</v>
      </c>
      <c r="P5772" s="835">
        <v>0</v>
      </c>
      <c r="Q5772" s="837"/>
      <c r="R5772" s="832">
        <v>1</v>
      </c>
      <c r="S5772" s="837">
        <v>1</v>
      </c>
      <c r="T5772" s="836">
        <v>1</v>
      </c>
      <c r="U5772" s="838">
        <v>1</v>
      </c>
    </row>
    <row r="5773" spans="1:21" ht="14.4" customHeight="1" x14ac:dyDescent="0.3">
      <c r="A5773" s="831">
        <v>10</v>
      </c>
      <c r="B5773" s="832" t="s">
        <v>2982</v>
      </c>
      <c r="C5773" s="832" t="s">
        <v>3015</v>
      </c>
      <c r="D5773" s="833" t="s">
        <v>6909</v>
      </c>
      <c r="E5773" s="834" t="s">
        <v>3081</v>
      </c>
      <c r="F5773" s="832" t="s">
        <v>2984</v>
      </c>
      <c r="G5773" s="832" t="s">
        <v>3425</v>
      </c>
      <c r="H5773" s="832" t="s">
        <v>630</v>
      </c>
      <c r="I5773" s="832" t="s">
        <v>3428</v>
      </c>
      <c r="J5773" s="832" t="s">
        <v>1024</v>
      </c>
      <c r="K5773" s="832" t="s">
        <v>3429</v>
      </c>
      <c r="L5773" s="835">
        <v>24.05</v>
      </c>
      <c r="M5773" s="835">
        <v>24.05</v>
      </c>
      <c r="N5773" s="832">
        <v>1</v>
      </c>
      <c r="O5773" s="836">
        <v>1</v>
      </c>
      <c r="P5773" s="835">
        <v>24.05</v>
      </c>
      <c r="Q5773" s="837">
        <v>1</v>
      </c>
      <c r="R5773" s="832">
        <v>1</v>
      </c>
      <c r="S5773" s="837">
        <v>1</v>
      </c>
      <c r="T5773" s="836">
        <v>1</v>
      </c>
      <c r="U5773" s="838">
        <v>1</v>
      </c>
    </row>
    <row r="5774" spans="1:21" ht="14.4" customHeight="1" x14ac:dyDescent="0.3">
      <c r="A5774" s="831">
        <v>10</v>
      </c>
      <c r="B5774" s="832" t="s">
        <v>2982</v>
      </c>
      <c r="C5774" s="832" t="s">
        <v>3015</v>
      </c>
      <c r="D5774" s="833" t="s">
        <v>6909</v>
      </c>
      <c r="E5774" s="834" t="s">
        <v>3081</v>
      </c>
      <c r="F5774" s="832" t="s">
        <v>2984</v>
      </c>
      <c r="G5774" s="832" t="s">
        <v>3425</v>
      </c>
      <c r="H5774" s="832" t="s">
        <v>630</v>
      </c>
      <c r="I5774" s="832" t="s">
        <v>3431</v>
      </c>
      <c r="J5774" s="832" t="s">
        <v>1070</v>
      </c>
      <c r="K5774" s="832" t="s">
        <v>3432</v>
      </c>
      <c r="L5774" s="835">
        <v>60.28</v>
      </c>
      <c r="M5774" s="835">
        <v>60.28</v>
      </c>
      <c r="N5774" s="832">
        <v>1</v>
      </c>
      <c r="O5774" s="836">
        <v>1</v>
      </c>
      <c r="P5774" s="835">
        <v>60.28</v>
      </c>
      <c r="Q5774" s="837">
        <v>1</v>
      </c>
      <c r="R5774" s="832">
        <v>1</v>
      </c>
      <c r="S5774" s="837">
        <v>1</v>
      </c>
      <c r="T5774" s="836">
        <v>1</v>
      </c>
      <c r="U5774" s="838">
        <v>1</v>
      </c>
    </row>
    <row r="5775" spans="1:21" ht="14.4" customHeight="1" x14ac:dyDescent="0.3">
      <c r="A5775" s="831">
        <v>10</v>
      </c>
      <c r="B5775" s="832" t="s">
        <v>2982</v>
      </c>
      <c r="C5775" s="832" t="s">
        <v>3015</v>
      </c>
      <c r="D5775" s="833" t="s">
        <v>6909</v>
      </c>
      <c r="E5775" s="834" t="s">
        <v>3084</v>
      </c>
      <c r="F5775" s="832" t="s">
        <v>2984</v>
      </c>
      <c r="G5775" s="832" t="s">
        <v>3232</v>
      </c>
      <c r="H5775" s="832" t="s">
        <v>630</v>
      </c>
      <c r="I5775" s="832" t="s">
        <v>3233</v>
      </c>
      <c r="J5775" s="832" t="s">
        <v>1419</v>
      </c>
      <c r="K5775" s="832" t="s">
        <v>3234</v>
      </c>
      <c r="L5775" s="835">
        <v>263.26</v>
      </c>
      <c r="M5775" s="835">
        <v>526.52</v>
      </c>
      <c r="N5775" s="832">
        <v>2</v>
      </c>
      <c r="O5775" s="836">
        <v>1.5</v>
      </c>
      <c r="P5775" s="835">
        <v>263.26</v>
      </c>
      <c r="Q5775" s="837">
        <v>0.5</v>
      </c>
      <c r="R5775" s="832">
        <v>1</v>
      </c>
      <c r="S5775" s="837">
        <v>0.5</v>
      </c>
      <c r="T5775" s="836">
        <v>1</v>
      </c>
      <c r="U5775" s="838">
        <v>0.66666666666666663</v>
      </c>
    </row>
    <row r="5776" spans="1:21" ht="14.4" customHeight="1" x14ac:dyDescent="0.3">
      <c r="A5776" s="831">
        <v>10</v>
      </c>
      <c r="B5776" s="832" t="s">
        <v>2982</v>
      </c>
      <c r="C5776" s="832" t="s">
        <v>3015</v>
      </c>
      <c r="D5776" s="833" t="s">
        <v>6909</v>
      </c>
      <c r="E5776" s="834" t="s">
        <v>3084</v>
      </c>
      <c r="F5776" s="832" t="s">
        <v>2984</v>
      </c>
      <c r="G5776" s="832" t="s">
        <v>3249</v>
      </c>
      <c r="H5776" s="832" t="s">
        <v>630</v>
      </c>
      <c r="I5776" s="832" t="s">
        <v>6580</v>
      </c>
      <c r="J5776" s="832" t="s">
        <v>6302</v>
      </c>
      <c r="K5776" s="832" t="s">
        <v>6581</v>
      </c>
      <c r="L5776" s="835">
        <v>61.44</v>
      </c>
      <c r="M5776" s="835">
        <v>61.44</v>
      </c>
      <c r="N5776" s="832">
        <v>1</v>
      </c>
      <c r="O5776" s="836">
        <v>0.5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10</v>
      </c>
      <c r="B5777" s="832" t="s">
        <v>2982</v>
      </c>
      <c r="C5777" s="832" t="s">
        <v>3015</v>
      </c>
      <c r="D5777" s="833" t="s">
        <v>6909</v>
      </c>
      <c r="E5777" s="834" t="s">
        <v>3084</v>
      </c>
      <c r="F5777" s="832" t="s">
        <v>2984</v>
      </c>
      <c r="G5777" s="832" t="s">
        <v>3249</v>
      </c>
      <c r="H5777" s="832" t="s">
        <v>630</v>
      </c>
      <c r="I5777" s="832" t="s">
        <v>3872</v>
      </c>
      <c r="J5777" s="832" t="s">
        <v>1311</v>
      </c>
      <c r="K5777" s="832" t="s">
        <v>3873</v>
      </c>
      <c r="L5777" s="835">
        <v>65.83</v>
      </c>
      <c r="M5777" s="835">
        <v>197.49</v>
      </c>
      <c r="N5777" s="832">
        <v>3</v>
      </c>
      <c r="O5777" s="836">
        <v>2.5</v>
      </c>
      <c r="P5777" s="835"/>
      <c r="Q5777" s="837">
        <v>0</v>
      </c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10</v>
      </c>
      <c r="B5778" s="832" t="s">
        <v>2982</v>
      </c>
      <c r="C5778" s="832" t="s">
        <v>3015</v>
      </c>
      <c r="D5778" s="833" t="s">
        <v>6909</v>
      </c>
      <c r="E5778" s="834" t="s">
        <v>3084</v>
      </c>
      <c r="F5778" s="832" t="s">
        <v>2984</v>
      </c>
      <c r="G5778" s="832" t="s">
        <v>3249</v>
      </c>
      <c r="H5778" s="832" t="s">
        <v>630</v>
      </c>
      <c r="I5778" s="832" t="s">
        <v>6301</v>
      </c>
      <c r="J5778" s="832" t="s">
        <v>6302</v>
      </c>
      <c r="K5778" s="832" t="s">
        <v>6303</v>
      </c>
      <c r="L5778" s="835">
        <v>87.77</v>
      </c>
      <c r="M5778" s="835">
        <v>87.77</v>
      </c>
      <c r="N5778" s="832">
        <v>1</v>
      </c>
      <c r="O5778" s="836">
        <v>1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10</v>
      </c>
      <c r="B5779" s="832" t="s">
        <v>2982</v>
      </c>
      <c r="C5779" s="832" t="s">
        <v>3015</v>
      </c>
      <c r="D5779" s="833" t="s">
        <v>6909</v>
      </c>
      <c r="E5779" s="834" t="s">
        <v>3084</v>
      </c>
      <c r="F5779" s="832" t="s">
        <v>2984</v>
      </c>
      <c r="G5779" s="832" t="s">
        <v>3249</v>
      </c>
      <c r="H5779" s="832" t="s">
        <v>630</v>
      </c>
      <c r="I5779" s="832" t="s">
        <v>3250</v>
      </c>
      <c r="J5779" s="832" t="s">
        <v>3251</v>
      </c>
      <c r="K5779" s="832" t="s">
        <v>3252</v>
      </c>
      <c r="L5779" s="835">
        <v>19.75</v>
      </c>
      <c r="M5779" s="835">
        <v>19.75</v>
      </c>
      <c r="N5779" s="832">
        <v>1</v>
      </c>
      <c r="O5779" s="836">
        <v>1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10</v>
      </c>
      <c r="B5780" s="832" t="s">
        <v>2982</v>
      </c>
      <c r="C5780" s="832" t="s">
        <v>3015</v>
      </c>
      <c r="D5780" s="833" t="s">
        <v>6909</v>
      </c>
      <c r="E5780" s="834" t="s">
        <v>3084</v>
      </c>
      <c r="F5780" s="832" t="s">
        <v>2984</v>
      </c>
      <c r="G5780" s="832" t="s">
        <v>3249</v>
      </c>
      <c r="H5780" s="832" t="s">
        <v>630</v>
      </c>
      <c r="I5780" s="832" t="s">
        <v>3253</v>
      </c>
      <c r="J5780" s="832" t="s">
        <v>3254</v>
      </c>
      <c r="K5780" s="832" t="s">
        <v>3255</v>
      </c>
      <c r="L5780" s="835">
        <v>77.89</v>
      </c>
      <c r="M5780" s="835">
        <v>311.56</v>
      </c>
      <c r="N5780" s="832">
        <v>4</v>
      </c>
      <c r="O5780" s="836">
        <v>3.5</v>
      </c>
      <c r="P5780" s="835">
        <v>77.89</v>
      </c>
      <c r="Q5780" s="837">
        <v>0.25</v>
      </c>
      <c r="R5780" s="832">
        <v>1</v>
      </c>
      <c r="S5780" s="837">
        <v>0.25</v>
      </c>
      <c r="T5780" s="836">
        <v>1</v>
      </c>
      <c r="U5780" s="838">
        <v>0.2857142857142857</v>
      </c>
    </row>
    <row r="5781" spans="1:21" ht="14.4" customHeight="1" x14ac:dyDescent="0.3">
      <c r="A5781" s="831">
        <v>10</v>
      </c>
      <c r="B5781" s="832" t="s">
        <v>2982</v>
      </c>
      <c r="C5781" s="832" t="s">
        <v>3015</v>
      </c>
      <c r="D5781" s="833" t="s">
        <v>6909</v>
      </c>
      <c r="E5781" s="834" t="s">
        <v>3084</v>
      </c>
      <c r="F5781" s="832" t="s">
        <v>2984</v>
      </c>
      <c r="G5781" s="832" t="s">
        <v>3106</v>
      </c>
      <c r="H5781" s="832" t="s">
        <v>630</v>
      </c>
      <c r="I5781" s="832" t="s">
        <v>6192</v>
      </c>
      <c r="J5781" s="832" t="s">
        <v>1834</v>
      </c>
      <c r="K5781" s="832" t="s">
        <v>6193</v>
      </c>
      <c r="L5781" s="835">
        <v>154.36000000000001</v>
      </c>
      <c r="M5781" s="835">
        <v>154.36000000000001</v>
      </c>
      <c r="N5781" s="832">
        <v>1</v>
      </c>
      <c r="O5781" s="836">
        <v>1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10</v>
      </c>
      <c r="B5782" s="832" t="s">
        <v>2982</v>
      </c>
      <c r="C5782" s="832" t="s">
        <v>3015</v>
      </c>
      <c r="D5782" s="833" t="s">
        <v>6909</v>
      </c>
      <c r="E5782" s="834" t="s">
        <v>3084</v>
      </c>
      <c r="F5782" s="832" t="s">
        <v>2984</v>
      </c>
      <c r="G5782" s="832" t="s">
        <v>3106</v>
      </c>
      <c r="H5782" s="832" t="s">
        <v>689</v>
      </c>
      <c r="I5782" s="832" t="s">
        <v>2588</v>
      </c>
      <c r="J5782" s="832" t="s">
        <v>1288</v>
      </c>
      <c r="K5782" s="832" t="s">
        <v>2589</v>
      </c>
      <c r="L5782" s="835">
        <v>154.36000000000001</v>
      </c>
      <c r="M5782" s="835">
        <v>154.36000000000001</v>
      </c>
      <c r="N5782" s="832">
        <v>1</v>
      </c>
      <c r="O5782" s="836">
        <v>1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10</v>
      </c>
      <c r="B5783" s="832" t="s">
        <v>2982</v>
      </c>
      <c r="C5783" s="832" t="s">
        <v>3015</v>
      </c>
      <c r="D5783" s="833" t="s">
        <v>6909</v>
      </c>
      <c r="E5783" s="834" t="s">
        <v>3084</v>
      </c>
      <c r="F5783" s="832" t="s">
        <v>2984</v>
      </c>
      <c r="G5783" s="832" t="s">
        <v>3106</v>
      </c>
      <c r="H5783" s="832" t="s">
        <v>689</v>
      </c>
      <c r="I5783" s="832" t="s">
        <v>2681</v>
      </c>
      <c r="J5783" s="832" t="s">
        <v>1568</v>
      </c>
      <c r="K5783" s="832" t="s">
        <v>2682</v>
      </c>
      <c r="L5783" s="835">
        <v>80.28</v>
      </c>
      <c r="M5783" s="835">
        <v>80.28</v>
      </c>
      <c r="N5783" s="832">
        <v>1</v>
      </c>
      <c r="O5783" s="836">
        <v>1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10</v>
      </c>
      <c r="B5784" s="832" t="s">
        <v>2982</v>
      </c>
      <c r="C5784" s="832" t="s">
        <v>3015</v>
      </c>
      <c r="D5784" s="833" t="s">
        <v>6909</v>
      </c>
      <c r="E5784" s="834" t="s">
        <v>3084</v>
      </c>
      <c r="F5784" s="832" t="s">
        <v>2984</v>
      </c>
      <c r="G5784" s="832" t="s">
        <v>3106</v>
      </c>
      <c r="H5784" s="832" t="s">
        <v>689</v>
      </c>
      <c r="I5784" s="832" t="s">
        <v>2451</v>
      </c>
      <c r="J5784" s="832" t="s">
        <v>1014</v>
      </c>
      <c r="K5784" s="832" t="s">
        <v>3256</v>
      </c>
      <c r="L5784" s="835">
        <v>75.73</v>
      </c>
      <c r="M5784" s="835">
        <v>1060.22</v>
      </c>
      <c r="N5784" s="832">
        <v>14</v>
      </c>
      <c r="O5784" s="836">
        <v>12.5</v>
      </c>
      <c r="P5784" s="835">
        <v>302.92</v>
      </c>
      <c r="Q5784" s="837">
        <v>0.2857142857142857</v>
      </c>
      <c r="R5784" s="832">
        <v>4</v>
      </c>
      <c r="S5784" s="837">
        <v>0.2857142857142857</v>
      </c>
      <c r="T5784" s="836">
        <v>3.5</v>
      </c>
      <c r="U5784" s="838">
        <v>0.28000000000000003</v>
      </c>
    </row>
    <row r="5785" spans="1:21" ht="14.4" customHeight="1" x14ac:dyDescent="0.3">
      <c r="A5785" s="831">
        <v>10</v>
      </c>
      <c r="B5785" s="832" t="s">
        <v>2982</v>
      </c>
      <c r="C5785" s="832" t="s">
        <v>3015</v>
      </c>
      <c r="D5785" s="833" t="s">
        <v>6909</v>
      </c>
      <c r="E5785" s="834" t="s">
        <v>3084</v>
      </c>
      <c r="F5785" s="832" t="s">
        <v>2984</v>
      </c>
      <c r="G5785" s="832" t="s">
        <v>4919</v>
      </c>
      <c r="H5785" s="832" t="s">
        <v>630</v>
      </c>
      <c r="I5785" s="832" t="s">
        <v>4920</v>
      </c>
      <c r="J5785" s="832" t="s">
        <v>881</v>
      </c>
      <c r="K5785" s="832" t="s">
        <v>4921</v>
      </c>
      <c r="L5785" s="835">
        <v>57.76</v>
      </c>
      <c r="M5785" s="835">
        <v>1097.44</v>
      </c>
      <c r="N5785" s="832">
        <v>19</v>
      </c>
      <c r="O5785" s="836">
        <v>16</v>
      </c>
      <c r="P5785" s="835">
        <v>173.28</v>
      </c>
      <c r="Q5785" s="837">
        <v>0.15789473684210525</v>
      </c>
      <c r="R5785" s="832">
        <v>3</v>
      </c>
      <c r="S5785" s="837">
        <v>0.15789473684210525</v>
      </c>
      <c r="T5785" s="836">
        <v>2.5</v>
      </c>
      <c r="U5785" s="838">
        <v>0.15625</v>
      </c>
    </row>
    <row r="5786" spans="1:21" ht="14.4" customHeight="1" x14ac:dyDescent="0.3">
      <c r="A5786" s="831">
        <v>10</v>
      </c>
      <c r="B5786" s="832" t="s">
        <v>2982</v>
      </c>
      <c r="C5786" s="832" t="s">
        <v>3015</v>
      </c>
      <c r="D5786" s="833" t="s">
        <v>6909</v>
      </c>
      <c r="E5786" s="834" t="s">
        <v>3084</v>
      </c>
      <c r="F5786" s="832" t="s">
        <v>2984</v>
      </c>
      <c r="G5786" s="832" t="s">
        <v>3477</v>
      </c>
      <c r="H5786" s="832" t="s">
        <v>630</v>
      </c>
      <c r="I5786" s="832" t="s">
        <v>6582</v>
      </c>
      <c r="J5786" s="832" t="s">
        <v>3780</v>
      </c>
      <c r="K5786" s="832" t="s">
        <v>2686</v>
      </c>
      <c r="L5786" s="835">
        <v>119.7</v>
      </c>
      <c r="M5786" s="835">
        <v>119.7</v>
      </c>
      <c r="N5786" s="832">
        <v>1</v>
      </c>
      <c r="O5786" s="836">
        <v>1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10</v>
      </c>
      <c r="B5787" s="832" t="s">
        <v>2982</v>
      </c>
      <c r="C5787" s="832" t="s">
        <v>3015</v>
      </c>
      <c r="D5787" s="833" t="s">
        <v>6909</v>
      </c>
      <c r="E5787" s="834" t="s">
        <v>3084</v>
      </c>
      <c r="F5787" s="832" t="s">
        <v>2984</v>
      </c>
      <c r="G5787" s="832" t="s">
        <v>3477</v>
      </c>
      <c r="H5787" s="832" t="s">
        <v>630</v>
      </c>
      <c r="I5787" s="832" t="s">
        <v>6013</v>
      </c>
      <c r="J5787" s="832" t="s">
        <v>6014</v>
      </c>
      <c r="K5787" s="832" t="s">
        <v>6015</v>
      </c>
      <c r="L5787" s="835">
        <v>56.44</v>
      </c>
      <c r="M5787" s="835">
        <v>169.32</v>
      </c>
      <c r="N5787" s="832">
        <v>3</v>
      </c>
      <c r="O5787" s="836">
        <v>2.5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10</v>
      </c>
      <c r="B5788" s="832" t="s">
        <v>2982</v>
      </c>
      <c r="C5788" s="832" t="s">
        <v>3015</v>
      </c>
      <c r="D5788" s="833" t="s">
        <v>6909</v>
      </c>
      <c r="E5788" s="834" t="s">
        <v>3084</v>
      </c>
      <c r="F5788" s="832" t="s">
        <v>2984</v>
      </c>
      <c r="G5788" s="832" t="s">
        <v>3477</v>
      </c>
      <c r="H5788" s="832" t="s">
        <v>630</v>
      </c>
      <c r="I5788" s="832" t="s">
        <v>3779</v>
      </c>
      <c r="J5788" s="832" t="s">
        <v>3780</v>
      </c>
      <c r="K5788" s="832" t="s">
        <v>3781</v>
      </c>
      <c r="L5788" s="835">
        <v>43.85</v>
      </c>
      <c r="M5788" s="835">
        <v>219.25</v>
      </c>
      <c r="N5788" s="832">
        <v>5</v>
      </c>
      <c r="O5788" s="836">
        <v>5</v>
      </c>
      <c r="P5788" s="835">
        <v>43.85</v>
      </c>
      <c r="Q5788" s="837">
        <v>0.2</v>
      </c>
      <c r="R5788" s="832">
        <v>1</v>
      </c>
      <c r="S5788" s="837">
        <v>0.2</v>
      </c>
      <c r="T5788" s="836">
        <v>1</v>
      </c>
      <c r="U5788" s="838">
        <v>0.2</v>
      </c>
    </row>
    <row r="5789" spans="1:21" ht="14.4" customHeight="1" x14ac:dyDescent="0.3">
      <c r="A5789" s="831">
        <v>10</v>
      </c>
      <c r="B5789" s="832" t="s">
        <v>2982</v>
      </c>
      <c r="C5789" s="832" t="s">
        <v>3015</v>
      </c>
      <c r="D5789" s="833" t="s">
        <v>6909</v>
      </c>
      <c r="E5789" s="834" t="s">
        <v>3084</v>
      </c>
      <c r="F5789" s="832" t="s">
        <v>2984</v>
      </c>
      <c r="G5789" s="832" t="s">
        <v>3477</v>
      </c>
      <c r="H5789" s="832" t="s">
        <v>630</v>
      </c>
      <c r="I5789" s="832" t="s">
        <v>6583</v>
      </c>
      <c r="J5789" s="832" t="s">
        <v>3780</v>
      </c>
      <c r="K5789" s="832" t="s">
        <v>6584</v>
      </c>
      <c r="L5789" s="835">
        <v>70.540000000000006</v>
      </c>
      <c r="M5789" s="835">
        <v>141.08000000000001</v>
      </c>
      <c r="N5789" s="832">
        <v>2</v>
      </c>
      <c r="O5789" s="836">
        <v>1.5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10</v>
      </c>
      <c r="B5790" s="832" t="s">
        <v>2982</v>
      </c>
      <c r="C5790" s="832" t="s">
        <v>3015</v>
      </c>
      <c r="D5790" s="833" t="s">
        <v>6909</v>
      </c>
      <c r="E5790" s="834" t="s">
        <v>3084</v>
      </c>
      <c r="F5790" s="832" t="s">
        <v>2984</v>
      </c>
      <c r="G5790" s="832" t="s">
        <v>3477</v>
      </c>
      <c r="H5790" s="832" t="s">
        <v>630</v>
      </c>
      <c r="I5790" s="832" t="s">
        <v>6585</v>
      </c>
      <c r="J5790" s="832" t="s">
        <v>3780</v>
      </c>
      <c r="K5790" s="832" t="s">
        <v>2686</v>
      </c>
      <c r="L5790" s="835">
        <v>119.7</v>
      </c>
      <c r="M5790" s="835">
        <v>119.7</v>
      </c>
      <c r="N5790" s="832">
        <v>1</v>
      </c>
      <c r="O5790" s="836">
        <v>1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10</v>
      </c>
      <c r="B5791" s="832" t="s">
        <v>2982</v>
      </c>
      <c r="C5791" s="832" t="s">
        <v>3015</v>
      </c>
      <c r="D5791" s="833" t="s">
        <v>6909</v>
      </c>
      <c r="E5791" s="834" t="s">
        <v>3084</v>
      </c>
      <c r="F5791" s="832" t="s">
        <v>2984</v>
      </c>
      <c r="G5791" s="832" t="s">
        <v>3477</v>
      </c>
      <c r="H5791" s="832" t="s">
        <v>630</v>
      </c>
      <c r="I5791" s="832" t="s">
        <v>6016</v>
      </c>
      <c r="J5791" s="832" t="s">
        <v>3780</v>
      </c>
      <c r="K5791" s="832" t="s">
        <v>6017</v>
      </c>
      <c r="L5791" s="835">
        <v>59.85</v>
      </c>
      <c r="M5791" s="835">
        <v>179.55</v>
      </c>
      <c r="N5791" s="832">
        <v>3</v>
      </c>
      <c r="O5791" s="836">
        <v>3</v>
      </c>
      <c r="P5791" s="835">
        <v>59.85</v>
      </c>
      <c r="Q5791" s="837">
        <v>0.33333333333333331</v>
      </c>
      <c r="R5791" s="832">
        <v>1</v>
      </c>
      <c r="S5791" s="837">
        <v>0.33333333333333331</v>
      </c>
      <c r="T5791" s="836">
        <v>1</v>
      </c>
      <c r="U5791" s="838">
        <v>0.33333333333333331</v>
      </c>
    </row>
    <row r="5792" spans="1:21" ht="14.4" customHeight="1" x14ac:dyDescent="0.3">
      <c r="A5792" s="831">
        <v>10</v>
      </c>
      <c r="B5792" s="832" t="s">
        <v>2982</v>
      </c>
      <c r="C5792" s="832" t="s">
        <v>3015</v>
      </c>
      <c r="D5792" s="833" t="s">
        <v>6909</v>
      </c>
      <c r="E5792" s="834" t="s">
        <v>3084</v>
      </c>
      <c r="F5792" s="832" t="s">
        <v>2984</v>
      </c>
      <c r="G5792" s="832" t="s">
        <v>3720</v>
      </c>
      <c r="H5792" s="832" t="s">
        <v>630</v>
      </c>
      <c r="I5792" s="832" t="s">
        <v>3874</v>
      </c>
      <c r="J5792" s="832" t="s">
        <v>3875</v>
      </c>
      <c r="K5792" s="832" t="s">
        <v>3876</v>
      </c>
      <c r="L5792" s="835">
        <v>36.76</v>
      </c>
      <c r="M5792" s="835">
        <v>771.95999999999992</v>
      </c>
      <c r="N5792" s="832">
        <v>21</v>
      </c>
      <c r="O5792" s="836">
        <v>20.5</v>
      </c>
      <c r="P5792" s="835">
        <v>110.28</v>
      </c>
      <c r="Q5792" s="837">
        <v>0.14285714285714288</v>
      </c>
      <c r="R5792" s="832">
        <v>3</v>
      </c>
      <c r="S5792" s="837">
        <v>0.14285714285714285</v>
      </c>
      <c r="T5792" s="836">
        <v>3</v>
      </c>
      <c r="U5792" s="838">
        <v>0.14634146341463414</v>
      </c>
    </row>
    <row r="5793" spans="1:21" ht="14.4" customHeight="1" x14ac:dyDescent="0.3">
      <c r="A5793" s="831">
        <v>10</v>
      </c>
      <c r="B5793" s="832" t="s">
        <v>2982</v>
      </c>
      <c r="C5793" s="832" t="s">
        <v>3015</v>
      </c>
      <c r="D5793" s="833" t="s">
        <v>6909</v>
      </c>
      <c r="E5793" s="834" t="s">
        <v>3084</v>
      </c>
      <c r="F5793" s="832" t="s">
        <v>2984</v>
      </c>
      <c r="G5793" s="832" t="s">
        <v>3720</v>
      </c>
      <c r="H5793" s="832" t="s">
        <v>630</v>
      </c>
      <c r="I5793" s="832" t="s">
        <v>3721</v>
      </c>
      <c r="J5793" s="832" t="s">
        <v>1674</v>
      </c>
      <c r="K5793" s="832" t="s">
        <v>3722</v>
      </c>
      <c r="L5793" s="835">
        <v>25.06</v>
      </c>
      <c r="M5793" s="835">
        <v>125.29999999999998</v>
      </c>
      <c r="N5793" s="832">
        <v>5</v>
      </c>
      <c r="O5793" s="836">
        <v>4</v>
      </c>
      <c r="P5793" s="835">
        <v>50.12</v>
      </c>
      <c r="Q5793" s="837">
        <v>0.4</v>
      </c>
      <c r="R5793" s="832">
        <v>2</v>
      </c>
      <c r="S5793" s="837">
        <v>0.4</v>
      </c>
      <c r="T5793" s="836">
        <v>1</v>
      </c>
      <c r="U5793" s="838">
        <v>0.25</v>
      </c>
    </row>
    <row r="5794" spans="1:21" ht="14.4" customHeight="1" x14ac:dyDescent="0.3">
      <c r="A5794" s="831">
        <v>10</v>
      </c>
      <c r="B5794" s="832" t="s">
        <v>2982</v>
      </c>
      <c r="C5794" s="832" t="s">
        <v>3015</v>
      </c>
      <c r="D5794" s="833" t="s">
        <v>6909</v>
      </c>
      <c r="E5794" s="834" t="s">
        <v>3084</v>
      </c>
      <c r="F5794" s="832" t="s">
        <v>2984</v>
      </c>
      <c r="G5794" s="832" t="s">
        <v>3720</v>
      </c>
      <c r="H5794" s="832" t="s">
        <v>630</v>
      </c>
      <c r="I5794" s="832" t="s">
        <v>3805</v>
      </c>
      <c r="J5794" s="832" t="s">
        <v>3806</v>
      </c>
      <c r="K5794" s="832" t="s">
        <v>3722</v>
      </c>
      <c r="L5794" s="835">
        <v>25.06</v>
      </c>
      <c r="M5794" s="835">
        <v>75.179999999999993</v>
      </c>
      <c r="N5794" s="832">
        <v>3</v>
      </c>
      <c r="O5794" s="836">
        <v>3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" customHeight="1" x14ac:dyDescent="0.3">
      <c r="A5795" s="831">
        <v>10</v>
      </c>
      <c r="B5795" s="832" t="s">
        <v>2982</v>
      </c>
      <c r="C5795" s="832" t="s">
        <v>3015</v>
      </c>
      <c r="D5795" s="833" t="s">
        <v>6909</v>
      </c>
      <c r="E5795" s="834" t="s">
        <v>3084</v>
      </c>
      <c r="F5795" s="832" t="s">
        <v>2984</v>
      </c>
      <c r="G5795" s="832" t="s">
        <v>4064</v>
      </c>
      <c r="H5795" s="832" t="s">
        <v>630</v>
      </c>
      <c r="I5795" s="832" t="s">
        <v>4065</v>
      </c>
      <c r="J5795" s="832" t="s">
        <v>4066</v>
      </c>
      <c r="K5795" s="832" t="s">
        <v>4067</v>
      </c>
      <c r="L5795" s="835">
        <v>102.31</v>
      </c>
      <c r="M5795" s="835">
        <v>1125.4099999999999</v>
      </c>
      <c r="N5795" s="832">
        <v>11</v>
      </c>
      <c r="O5795" s="836">
        <v>9</v>
      </c>
      <c r="P5795" s="835">
        <v>204.62</v>
      </c>
      <c r="Q5795" s="837">
        <v>0.18181818181818185</v>
      </c>
      <c r="R5795" s="832">
        <v>2</v>
      </c>
      <c r="S5795" s="837">
        <v>0.18181818181818182</v>
      </c>
      <c r="T5795" s="836">
        <v>1</v>
      </c>
      <c r="U5795" s="838">
        <v>0.1111111111111111</v>
      </c>
    </row>
    <row r="5796" spans="1:21" ht="14.4" customHeight="1" x14ac:dyDescent="0.3">
      <c r="A5796" s="831">
        <v>10</v>
      </c>
      <c r="B5796" s="832" t="s">
        <v>2982</v>
      </c>
      <c r="C5796" s="832" t="s">
        <v>3015</v>
      </c>
      <c r="D5796" s="833" t="s">
        <v>6909</v>
      </c>
      <c r="E5796" s="834" t="s">
        <v>3084</v>
      </c>
      <c r="F5796" s="832" t="s">
        <v>2984</v>
      </c>
      <c r="G5796" s="832" t="s">
        <v>4064</v>
      </c>
      <c r="H5796" s="832" t="s">
        <v>630</v>
      </c>
      <c r="I5796" s="832" t="s">
        <v>4331</v>
      </c>
      <c r="J5796" s="832" t="s">
        <v>4332</v>
      </c>
      <c r="K5796" s="832" t="s">
        <v>2465</v>
      </c>
      <c r="L5796" s="835">
        <v>85.27</v>
      </c>
      <c r="M5796" s="835">
        <v>85.27</v>
      </c>
      <c r="N5796" s="832">
        <v>1</v>
      </c>
      <c r="O5796" s="836">
        <v>1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10</v>
      </c>
      <c r="B5797" s="832" t="s">
        <v>2982</v>
      </c>
      <c r="C5797" s="832" t="s">
        <v>3015</v>
      </c>
      <c r="D5797" s="833" t="s">
        <v>6909</v>
      </c>
      <c r="E5797" s="834" t="s">
        <v>3084</v>
      </c>
      <c r="F5797" s="832" t="s">
        <v>2984</v>
      </c>
      <c r="G5797" s="832" t="s">
        <v>3263</v>
      </c>
      <c r="H5797" s="832" t="s">
        <v>630</v>
      </c>
      <c r="I5797" s="832" t="s">
        <v>3480</v>
      </c>
      <c r="J5797" s="832" t="s">
        <v>2464</v>
      </c>
      <c r="K5797" s="832" t="s">
        <v>2462</v>
      </c>
      <c r="L5797" s="835">
        <v>170.52</v>
      </c>
      <c r="M5797" s="835">
        <v>511.56000000000006</v>
      </c>
      <c r="N5797" s="832">
        <v>3</v>
      </c>
      <c r="O5797" s="836">
        <v>3</v>
      </c>
      <c r="P5797" s="835">
        <v>170.52</v>
      </c>
      <c r="Q5797" s="837">
        <v>0.33333333333333331</v>
      </c>
      <c r="R5797" s="832">
        <v>1</v>
      </c>
      <c r="S5797" s="837">
        <v>0.33333333333333331</v>
      </c>
      <c r="T5797" s="836">
        <v>1</v>
      </c>
      <c r="U5797" s="838">
        <v>0.33333333333333331</v>
      </c>
    </row>
    <row r="5798" spans="1:21" ht="14.4" customHeight="1" x14ac:dyDescent="0.3">
      <c r="A5798" s="831">
        <v>10</v>
      </c>
      <c r="B5798" s="832" t="s">
        <v>2982</v>
      </c>
      <c r="C5798" s="832" t="s">
        <v>3015</v>
      </c>
      <c r="D5798" s="833" t="s">
        <v>6909</v>
      </c>
      <c r="E5798" s="834" t="s">
        <v>3084</v>
      </c>
      <c r="F5798" s="832" t="s">
        <v>2984</v>
      </c>
      <c r="G5798" s="832" t="s">
        <v>3263</v>
      </c>
      <c r="H5798" s="832" t="s">
        <v>630</v>
      </c>
      <c r="I5798" s="832" t="s">
        <v>3264</v>
      </c>
      <c r="J5798" s="832" t="s">
        <v>2464</v>
      </c>
      <c r="K5798" s="832" t="s">
        <v>3265</v>
      </c>
      <c r="L5798" s="835">
        <v>42.63</v>
      </c>
      <c r="M5798" s="835">
        <v>255.78</v>
      </c>
      <c r="N5798" s="832">
        <v>6</v>
      </c>
      <c r="O5798" s="836">
        <v>4.5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10</v>
      </c>
      <c r="B5799" s="832" t="s">
        <v>2982</v>
      </c>
      <c r="C5799" s="832" t="s">
        <v>3015</v>
      </c>
      <c r="D5799" s="833" t="s">
        <v>6909</v>
      </c>
      <c r="E5799" s="834" t="s">
        <v>3084</v>
      </c>
      <c r="F5799" s="832" t="s">
        <v>2984</v>
      </c>
      <c r="G5799" s="832" t="s">
        <v>3263</v>
      </c>
      <c r="H5799" s="832" t="s">
        <v>630</v>
      </c>
      <c r="I5799" s="832" t="s">
        <v>2463</v>
      </c>
      <c r="J5799" s="832" t="s">
        <v>2464</v>
      </c>
      <c r="K5799" s="832" t="s">
        <v>2465</v>
      </c>
      <c r="L5799" s="835">
        <v>85.27</v>
      </c>
      <c r="M5799" s="835">
        <v>170.54</v>
      </c>
      <c r="N5799" s="832">
        <v>2</v>
      </c>
      <c r="O5799" s="836">
        <v>1.5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10</v>
      </c>
      <c r="B5800" s="832" t="s">
        <v>2982</v>
      </c>
      <c r="C5800" s="832" t="s">
        <v>3015</v>
      </c>
      <c r="D5800" s="833" t="s">
        <v>6909</v>
      </c>
      <c r="E5800" s="834" t="s">
        <v>3084</v>
      </c>
      <c r="F5800" s="832" t="s">
        <v>2984</v>
      </c>
      <c r="G5800" s="832" t="s">
        <v>3263</v>
      </c>
      <c r="H5800" s="832" t="s">
        <v>630</v>
      </c>
      <c r="I5800" s="832" t="s">
        <v>2466</v>
      </c>
      <c r="J5800" s="832" t="s">
        <v>2464</v>
      </c>
      <c r="K5800" s="832" t="s">
        <v>2462</v>
      </c>
      <c r="L5800" s="835">
        <v>170.52</v>
      </c>
      <c r="M5800" s="835">
        <v>1193.6400000000001</v>
      </c>
      <c r="N5800" s="832">
        <v>7</v>
      </c>
      <c r="O5800" s="836">
        <v>6</v>
      </c>
      <c r="P5800" s="835">
        <v>341.04</v>
      </c>
      <c r="Q5800" s="837">
        <v>0.2857142857142857</v>
      </c>
      <c r="R5800" s="832">
        <v>2</v>
      </c>
      <c r="S5800" s="837">
        <v>0.2857142857142857</v>
      </c>
      <c r="T5800" s="836">
        <v>1</v>
      </c>
      <c r="U5800" s="838">
        <v>0.16666666666666666</v>
      </c>
    </row>
    <row r="5801" spans="1:21" ht="14.4" customHeight="1" x14ac:dyDescent="0.3">
      <c r="A5801" s="831">
        <v>10</v>
      </c>
      <c r="B5801" s="832" t="s">
        <v>2982</v>
      </c>
      <c r="C5801" s="832" t="s">
        <v>3015</v>
      </c>
      <c r="D5801" s="833" t="s">
        <v>6909</v>
      </c>
      <c r="E5801" s="834" t="s">
        <v>3084</v>
      </c>
      <c r="F5801" s="832" t="s">
        <v>2984</v>
      </c>
      <c r="G5801" s="832" t="s">
        <v>3263</v>
      </c>
      <c r="H5801" s="832" t="s">
        <v>630</v>
      </c>
      <c r="I5801" s="832" t="s">
        <v>3723</v>
      </c>
      <c r="J5801" s="832" t="s">
        <v>2464</v>
      </c>
      <c r="K5801" s="832" t="s">
        <v>3724</v>
      </c>
      <c r="L5801" s="835">
        <v>55.41</v>
      </c>
      <c r="M5801" s="835">
        <v>166.23</v>
      </c>
      <c r="N5801" s="832">
        <v>3</v>
      </c>
      <c r="O5801" s="836">
        <v>3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10</v>
      </c>
      <c r="B5802" s="832" t="s">
        <v>2982</v>
      </c>
      <c r="C5802" s="832" t="s">
        <v>3015</v>
      </c>
      <c r="D5802" s="833" t="s">
        <v>6909</v>
      </c>
      <c r="E5802" s="834" t="s">
        <v>3084</v>
      </c>
      <c r="F5802" s="832" t="s">
        <v>2984</v>
      </c>
      <c r="G5802" s="832" t="s">
        <v>3267</v>
      </c>
      <c r="H5802" s="832" t="s">
        <v>689</v>
      </c>
      <c r="I5802" s="832" t="s">
        <v>2797</v>
      </c>
      <c r="J5802" s="832" t="s">
        <v>1263</v>
      </c>
      <c r="K5802" s="832" t="s">
        <v>2798</v>
      </c>
      <c r="L5802" s="835">
        <v>69.16</v>
      </c>
      <c r="M5802" s="835">
        <v>69.16</v>
      </c>
      <c r="N5802" s="832">
        <v>1</v>
      </c>
      <c r="O5802" s="836">
        <v>1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10</v>
      </c>
      <c r="B5803" s="832" t="s">
        <v>2982</v>
      </c>
      <c r="C5803" s="832" t="s">
        <v>3015</v>
      </c>
      <c r="D5803" s="833" t="s">
        <v>6909</v>
      </c>
      <c r="E5803" s="834" t="s">
        <v>3084</v>
      </c>
      <c r="F5803" s="832" t="s">
        <v>2984</v>
      </c>
      <c r="G5803" s="832" t="s">
        <v>3267</v>
      </c>
      <c r="H5803" s="832" t="s">
        <v>689</v>
      </c>
      <c r="I5803" s="832" t="s">
        <v>2797</v>
      </c>
      <c r="J5803" s="832" t="s">
        <v>1263</v>
      </c>
      <c r="K5803" s="832" t="s">
        <v>2798</v>
      </c>
      <c r="L5803" s="835">
        <v>58.77</v>
      </c>
      <c r="M5803" s="835">
        <v>58.77</v>
      </c>
      <c r="N5803" s="832">
        <v>1</v>
      </c>
      <c r="O5803" s="836">
        <v>1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10</v>
      </c>
      <c r="B5804" s="832" t="s">
        <v>2982</v>
      </c>
      <c r="C5804" s="832" t="s">
        <v>3015</v>
      </c>
      <c r="D5804" s="833" t="s">
        <v>6909</v>
      </c>
      <c r="E5804" s="834" t="s">
        <v>3084</v>
      </c>
      <c r="F5804" s="832" t="s">
        <v>2984</v>
      </c>
      <c r="G5804" s="832" t="s">
        <v>3107</v>
      </c>
      <c r="H5804" s="832" t="s">
        <v>630</v>
      </c>
      <c r="I5804" s="832" t="s">
        <v>6586</v>
      </c>
      <c r="J5804" s="832" t="s">
        <v>3287</v>
      </c>
      <c r="K5804" s="832" t="s">
        <v>6587</v>
      </c>
      <c r="L5804" s="835">
        <v>0</v>
      </c>
      <c r="M5804" s="835">
        <v>0</v>
      </c>
      <c r="N5804" s="832">
        <v>1</v>
      </c>
      <c r="O5804" s="836">
        <v>1</v>
      </c>
      <c r="P5804" s="835"/>
      <c r="Q5804" s="837"/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10</v>
      </c>
      <c r="B5805" s="832" t="s">
        <v>2982</v>
      </c>
      <c r="C5805" s="832" t="s">
        <v>3015</v>
      </c>
      <c r="D5805" s="833" t="s">
        <v>6909</v>
      </c>
      <c r="E5805" s="834" t="s">
        <v>3084</v>
      </c>
      <c r="F5805" s="832" t="s">
        <v>2984</v>
      </c>
      <c r="G5805" s="832" t="s">
        <v>3107</v>
      </c>
      <c r="H5805" s="832" t="s">
        <v>630</v>
      </c>
      <c r="I5805" s="832" t="s">
        <v>5746</v>
      </c>
      <c r="J5805" s="832" t="s">
        <v>3287</v>
      </c>
      <c r="K5805" s="832" t="s">
        <v>3285</v>
      </c>
      <c r="L5805" s="835">
        <v>69.16</v>
      </c>
      <c r="M5805" s="835">
        <v>207.48</v>
      </c>
      <c r="N5805" s="832">
        <v>3</v>
      </c>
      <c r="O5805" s="836">
        <v>2</v>
      </c>
      <c r="P5805" s="835"/>
      <c r="Q5805" s="837">
        <v>0</v>
      </c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10</v>
      </c>
      <c r="B5806" s="832" t="s">
        <v>2982</v>
      </c>
      <c r="C5806" s="832" t="s">
        <v>3015</v>
      </c>
      <c r="D5806" s="833" t="s">
        <v>6909</v>
      </c>
      <c r="E5806" s="834" t="s">
        <v>3084</v>
      </c>
      <c r="F5806" s="832" t="s">
        <v>2984</v>
      </c>
      <c r="G5806" s="832" t="s">
        <v>3107</v>
      </c>
      <c r="H5806" s="832" t="s">
        <v>630</v>
      </c>
      <c r="I5806" s="832" t="s">
        <v>5746</v>
      </c>
      <c r="J5806" s="832" t="s">
        <v>3287</v>
      </c>
      <c r="K5806" s="832" t="s">
        <v>3285</v>
      </c>
      <c r="L5806" s="835">
        <v>58.77</v>
      </c>
      <c r="M5806" s="835">
        <v>117.54</v>
      </c>
      <c r="N5806" s="832">
        <v>2</v>
      </c>
      <c r="O5806" s="836">
        <v>1.5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10</v>
      </c>
      <c r="B5807" s="832" t="s">
        <v>2982</v>
      </c>
      <c r="C5807" s="832" t="s">
        <v>3015</v>
      </c>
      <c r="D5807" s="833" t="s">
        <v>6909</v>
      </c>
      <c r="E5807" s="834" t="s">
        <v>3084</v>
      </c>
      <c r="F5807" s="832" t="s">
        <v>2984</v>
      </c>
      <c r="G5807" s="832" t="s">
        <v>3107</v>
      </c>
      <c r="H5807" s="832" t="s">
        <v>630</v>
      </c>
      <c r="I5807" s="832" t="s">
        <v>3286</v>
      </c>
      <c r="J5807" s="832" t="s">
        <v>3287</v>
      </c>
      <c r="K5807" s="832" t="s">
        <v>3288</v>
      </c>
      <c r="L5807" s="835">
        <v>13.83</v>
      </c>
      <c r="M5807" s="835">
        <v>41.49</v>
      </c>
      <c r="N5807" s="832">
        <v>3</v>
      </c>
      <c r="O5807" s="836">
        <v>2.5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10</v>
      </c>
      <c r="B5808" s="832" t="s">
        <v>2982</v>
      </c>
      <c r="C5808" s="832" t="s">
        <v>3015</v>
      </c>
      <c r="D5808" s="833" t="s">
        <v>6909</v>
      </c>
      <c r="E5808" s="834" t="s">
        <v>3084</v>
      </c>
      <c r="F5808" s="832" t="s">
        <v>2984</v>
      </c>
      <c r="G5808" s="832" t="s">
        <v>3107</v>
      </c>
      <c r="H5808" s="832" t="s">
        <v>630</v>
      </c>
      <c r="I5808" s="832" t="s">
        <v>3286</v>
      </c>
      <c r="J5808" s="832" t="s">
        <v>3287</v>
      </c>
      <c r="K5808" s="832" t="s">
        <v>3288</v>
      </c>
      <c r="L5808" s="835">
        <v>11.75</v>
      </c>
      <c r="M5808" s="835">
        <v>23.5</v>
      </c>
      <c r="N5808" s="832">
        <v>2</v>
      </c>
      <c r="O5808" s="836">
        <v>2</v>
      </c>
      <c r="P5808" s="835">
        <v>23.5</v>
      </c>
      <c r="Q5808" s="837">
        <v>1</v>
      </c>
      <c r="R5808" s="832">
        <v>2</v>
      </c>
      <c r="S5808" s="837">
        <v>1</v>
      </c>
      <c r="T5808" s="836">
        <v>2</v>
      </c>
      <c r="U5808" s="838">
        <v>1</v>
      </c>
    </row>
    <row r="5809" spans="1:21" ht="14.4" customHeight="1" x14ac:dyDescent="0.3">
      <c r="A5809" s="831">
        <v>10</v>
      </c>
      <c r="B5809" s="832" t="s">
        <v>2982</v>
      </c>
      <c r="C5809" s="832" t="s">
        <v>3015</v>
      </c>
      <c r="D5809" s="833" t="s">
        <v>6909</v>
      </c>
      <c r="E5809" s="834" t="s">
        <v>3084</v>
      </c>
      <c r="F5809" s="832" t="s">
        <v>2984</v>
      </c>
      <c r="G5809" s="832" t="s">
        <v>3107</v>
      </c>
      <c r="H5809" s="832" t="s">
        <v>630</v>
      </c>
      <c r="I5809" s="832" t="s">
        <v>3481</v>
      </c>
      <c r="J5809" s="832" t="s">
        <v>3287</v>
      </c>
      <c r="K5809" s="832" t="s">
        <v>3482</v>
      </c>
      <c r="L5809" s="835">
        <v>23.51</v>
      </c>
      <c r="M5809" s="835">
        <v>23.51</v>
      </c>
      <c r="N5809" s="832">
        <v>1</v>
      </c>
      <c r="O5809" s="836">
        <v>0.5</v>
      </c>
      <c r="P5809" s="835">
        <v>23.51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10</v>
      </c>
      <c r="B5810" s="832" t="s">
        <v>2982</v>
      </c>
      <c r="C5810" s="832" t="s">
        <v>3015</v>
      </c>
      <c r="D5810" s="833" t="s">
        <v>6909</v>
      </c>
      <c r="E5810" s="834" t="s">
        <v>3084</v>
      </c>
      <c r="F5810" s="832" t="s">
        <v>2984</v>
      </c>
      <c r="G5810" s="832" t="s">
        <v>3107</v>
      </c>
      <c r="H5810" s="832" t="s">
        <v>630</v>
      </c>
      <c r="I5810" s="832" t="s">
        <v>3481</v>
      </c>
      <c r="J5810" s="832" t="s">
        <v>3287</v>
      </c>
      <c r="K5810" s="832" t="s">
        <v>3482</v>
      </c>
      <c r="L5810" s="835">
        <v>27.67</v>
      </c>
      <c r="M5810" s="835">
        <v>55.34</v>
      </c>
      <c r="N5810" s="832">
        <v>2</v>
      </c>
      <c r="O5810" s="836">
        <v>2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10</v>
      </c>
      <c r="B5811" s="832" t="s">
        <v>2982</v>
      </c>
      <c r="C5811" s="832" t="s">
        <v>3015</v>
      </c>
      <c r="D5811" s="833" t="s">
        <v>6909</v>
      </c>
      <c r="E5811" s="834" t="s">
        <v>3084</v>
      </c>
      <c r="F5811" s="832" t="s">
        <v>2984</v>
      </c>
      <c r="G5811" s="832" t="s">
        <v>3107</v>
      </c>
      <c r="H5811" s="832" t="s">
        <v>630</v>
      </c>
      <c r="I5811" s="832" t="s">
        <v>5752</v>
      </c>
      <c r="J5811" s="832" t="s">
        <v>3287</v>
      </c>
      <c r="K5811" s="832" t="s">
        <v>3482</v>
      </c>
      <c r="L5811" s="835">
        <v>27.67</v>
      </c>
      <c r="M5811" s="835">
        <v>83.01</v>
      </c>
      <c r="N5811" s="832">
        <v>3</v>
      </c>
      <c r="O5811" s="836">
        <v>2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10</v>
      </c>
      <c r="B5812" s="832" t="s">
        <v>2982</v>
      </c>
      <c r="C5812" s="832" t="s">
        <v>3015</v>
      </c>
      <c r="D5812" s="833" t="s">
        <v>6909</v>
      </c>
      <c r="E5812" s="834" t="s">
        <v>3084</v>
      </c>
      <c r="F5812" s="832" t="s">
        <v>2984</v>
      </c>
      <c r="G5812" s="832" t="s">
        <v>3107</v>
      </c>
      <c r="H5812" s="832" t="s">
        <v>630</v>
      </c>
      <c r="I5812" s="832" t="s">
        <v>6588</v>
      </c>
      <c r="J5812" s="832" t="s">
        <v>3287</v>
      </c>
      <c r="K5812" s="832" t="s">
        <v>6589</v>
      </c>
      <c r="L5812" s="835">
        <v>13.83</v>
      </c>
      <c r="M5812" s="835">
        <v>13.83</v>
      </c>
      <c r="N5812" s="832">
        <v>1</v>
      </c>
      <c r="O5812" s="836">
        <v>0.5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" customHeight="1" x14ac:dyDescent="0.3">
      <c r="A5813" s="831">
        <v>10</v>
      </c>
      <c r="B5813" s="832" t="s">
        <v>2982</v>
      </c>
      <c r="C5813" s="832" t="s">
        <v>3015</v>
      </c>
      <c r="D5813" s="833" t="s">
        <v>6909</v>
      </c>
      <c r="E5813" s="834" t="s">
        <v>3084</v>
      </c>
      <c r="F5813" s="832" t="s">
        <v>2984</v>
      </c>
      <c r="G5813" s="832" t="s">
        <v>3782</v>
      </c>
      <c r="H5813" s="832" t="s">
        <v>630</v>
      </c>
      <c r="I5813" s="832" t="s">
        <v>4979</v>
      </c>
      <c r="J5813" s="832" t="s">
        <v>1480</v>
      </c>
      <c r="K5813" s="832" t="s">
        <v>4980</v>
      </c>
      <c r="L5813" s="835">
        <v>42.05</v>
      </c>
      <c r="M5813" s="835">
        <v>42.05</v>
      </c>
      <c r="N5813" s="832">
        <v>1</v>
      </c>
      <c r="O5813" s="836">
        <v>1</v>
      </c>
      <c r="P5813" s="835">
        <v>42.05</v>
      </c>
      <c r="Q5813" s="837">
        <v>1</v>
      </c>
      <c r="R5813" s="832">
        <v>1</v>
      </c>
      <c r="S5813" s="837">
        <v>1</v>
      </c>
      <c r="T5813" s="836">
        <v>1</v>
      </c>
      <c r="U5813" s="838">
        <v>1</v>
      </c>
    </row>
    <row r="5814" spans="1:21" ht="14.4" customHeight="1" x14ac:dyDescent="0.3">
      <c r="A5814" s="831">
        <v>10</v>
      </c>
      <c r="B5814" s="832" t="s">
        <v>2982</v>
      </c>
      <c r="C5814" s="832" t="s">
        <v>3015</v>
      </c>
      <c r="D5814" s="833" t="s">
        <v>6909</v>
      </c>
      <c r="E5814" s="834" t="s">
        <v>3084</v>
      </c>
      <c r="F5814" s="832" t="s">
        <v>2984</v>
      </c>
      <c r="G5814" s="832" t="s">
        <v>3680</v>
      </c>
      <c r="H5814" s="832" t="s">
        <v>630</v>
      </c>
      <c r="I5814" s="832" t="s">
        <v>6590</v>
      </c>
      <c r="J5814" s="832" t="s">
        <v>6591</v>
      </c>
      <c r="K5814" s="832" t="s">
        <v>6592</v>
      </c>
      <c r="L5814" s="835">
        <v>32.28</v>
      </c>
      <c r="M5814" s="835">
        <v>32.28</v>
      </c>
      <c r="N5814" s="832">
        <v>1</v>
      </c>
      <c r="O5814" s="836">
        <v>0.5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10</v>
      </c>
      <c r="B5815" s="832" t="s">
        <v>2982</v>
      </c>
      <c r="C5815" s="832" t="s">
        <v>3015</v>
      </c>
      <c r="D5815" s="833" t="s">
        <v>6909</v>
      </c>
      <c r="E5815" s="834" t="s">
        <v>3084</v>
      </c>
      <c r="F5815" s="832" t="s">
        <v>2984</v>
      </c>
      <c r="G5815" s="832" t="s">
        <v>3680</v>
      </c>
      <c r="H5815" s="832" t="s">
        <v>630</v>
      </c>
      <c r="I5815" s="832" t="s">
        <v>6593</v>
      </c>
      <c r="J5815" s="832" t="s">
        <v>6594</v>
      </c>
      <c r="K5815" s="832" t="s">
        <v>6595</v>
      </c>
      <c r="L5815" s="835">
        <v>0</v>
      </c>
      <c r="M5815" s="835">
        <v>0</v>
      </c>
      <c r="N5815" s="832">
        <v>1</v>
      </c>
      <c r="O5815" s="836">
        <v>1</v>
      </c>
      <c r="P5815" s="835"/>
      <c r="Q5815" s="837"/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10</v>
      </c>
      <c r="B5816" s="832" t="s">
        <v>2982</v>
      </c>
      <c r="C5816" s="832" t="s">
        <v>3015</v>
      </c>
      <c r="D5816" s="833" t="s">
        <v>6909</v>
      </c>
      <c r="E5816" s="834" t="s">
        <v>3084</v>
      </c>
      <c r="F5816" s="832" t="s">
        <v>2984</v>
      </c>
      <c r="G5816" s="832" t="s">
        <v>3204</v>
      </c>
      <c r="H5816" s="832" t="s">
        <v>630</v>
      </c>
      <c r="I5816" s="832" t="s">
        <v>6596</v>
      </c>
      <c r="J5816" s="832" t="s">
        <v>3298</v>
      </c>
      <c r="K5816" s="832" t="s">
        <v>6597</v>
      </c>
      <c r="L5816" s="835">
        <v>0</v>
      </c>
      <c r="M5816" s="835">
        <v>0</v>
      </c>
      <c r="N5816" s="832">
        <v>1</v>
      </c>
      <c r="O5816" s="836">
        <v>1</v>
      </c>
      <c r="P5816" s="835">
        <v>0</v>
      </c>
      <c r="Q5816" s="837"/>
      <c r="R5816" s="832">
        <v>1</v>
      </c>
      <c r="S5816" s="837">
        <v>1</v>
      </c>
      <c r="T5816" s="836">
        <v>1</v>
      </c>
      <c r="U5816" s="838">
        <v>1</v>
      </c>
    </row>
    <row r="5817" spans="1:21" ht="14.4" customHeight="1" x14ac:dyDescent="0.3">
      <c r="A5817" s="831">
        <v>10</v>
      </c>
      <c r="B5817" s="832" t="s">
        <v>2982</v>
      </c>
      <c r="C5817" s="832" t="s">
        <v>3015</v>
      </c>
      <c r="D5817" s="833" t="s">
        <v>6909</v>
      </c>
      <c r="E5817" s="834" t="s">
        <v>3084</v>
      </c>
      <c r="F5817" s="832" t="s">
        <v>2984</v>
      </c>
      <c r="G5817" s="832" t="s">
        <v>6598</v>
      </c>
      <c r="H5817" s="832" t="s">
        <v>630</v>
      </c>
      <c r="I5817" s="832" t="s">
        <v>6599</v>
      </c>
      <c r="J5817" s="832" t="s">
        <v>6600</v>
      </c>
      <c r="K5817" s="832" t="s">
        <v>6601</v>
      </c>
      <c r="L5817" s="835">
        <v>37.520000000000003</v>
      </c>
      <c r="M5817" s="835">
        <v>37.520000000000003</v>
      </c>
      <c r="N5817" s="832">
        <v>1</v>
      </c>
      <c r="O5817" s="836">
        <v>1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10</v>
      </c>
      <c r="B5818" s="832" t="s">
        <v>2982</v>
      </c>
      <c r="C5818" s="832" t="s">
        <v>3015</v>
      </c>
      <c r="D5818" s="833" t="s">
        <v>6909</v>
      </c>
      <c r="E5818" s="834" t="s">
        <v>3084</v>
      </c>
      <c r="F5818" s="832" t="s">
        <v>2984</v>
      </c>
      <c r="G5818" s="832" t="s">
        <v>6543</v>
      </c>
      <c r="H5818" s="832" t="s">
        <v>630</v>
      </c>
      <c r="I5818" s="832" t="s">
        <v>6544</v>
      </c>
      <c r="J5818" s="832" t="s">
        <v>6545</v>
      </c>
      <c r="K5818" s="832" t="s">
        <v>6546</v>
      </c>
      <c r="L5818" s="835">
        <v>88.31</v>
      </c>
      <c r="M5818" s="835">
        <v>264.93</v>
      </c>
      <c r="N5818" s="832">
        <v>3</v>
      </c>
      <c r="O5818" s="836">
        <v>2.5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10</v>
      </c>
      <c r="B5819" s="832" t="s">
        <v>2982</v>
      </c>
      <c r="C5819" s="832" t="s">
        <v>3015</v>
      </c>
      <c r="D5819" s="833" t="s">
        <v>6909</v>
      </c>
      <c r="E5819" s="834" t="s">
        <v>3084</v>
      </c>
      <c r="F5819" s="832" t="s">
        <v>2984</v>
      </c>
      <c r="G5819" s="832" t="s">
        <v>3882</v>
      </c>
      <c r="H5819" s="832" t="s">
        <v>630</v>
      </c>
      <c r="I5819" s="832" t="s">
        <v>3883</v>
      </c>
      <c r="J5819" s="832" t="s">
        <v>1391</v>
      </c>
      <c r="K5819" s="832" t="s">
        <v>3884</v>
      </c>
      <c r="L5819" s="835">
        <v>92.85</v>
      </c>
      <c r="M5819" s="835">
        <v>1021.35</v>
      </c>
      <c r="N5819" s="832">
        <v>11</v>
      </c>
      <c r="O5819" s="836">
        <v>7.5</v>
      </c>
      <c r="P5819" s="835">
        <v>278.54999999999995</v>
      </c>
      <c r="Q5819" s="837">
        <v>0.27272727272727265</v>
      </c>
      <c r="R5819" s="832">
        <v>3</v>
      </c>
      <c r="S5819" s="837">
        <v>0.27272727272727271</v>
      </c>
      <c r="T5819" s="836">
        <v>2</v>
      </c>
      <c r="U5819" s="838">
        <v>0.26666666666666666</v>
      </c>
    </row>
    <row r="5820" spans="1:21" ht="14.4" customHeight="1" x14ac:dyDescent="0.3">
      <c r="A5820" s="831">
        <v>10</v>
      </c>
      <c r="B5820" s="832" t="s">
        <v>2982</v>
      </c>
      <c r="C5820" s="832" t="s">
        <v>3015</v>
      </c>
      <c r="D5820" s="833" t="s">
        <v>6909</v>
      </c>
      <c r="E5820" s="834" t="s">
        <v>3084</v>
      </c>
      <c r="F5820" s="832" t="s">
        <v>2984</v>
      </c>
      <c r="G5820" s="832" t="s">
        <v>3208</v>
      </c>
      <c r="H5820" s="832" t="s">
        <v>630</v>
      </c>
      <c r="I5820" s="832" t="s">
        <v>6124</v>
      </c>
      <c r="J5820" s="832" t="s">
        <v>6125</v>
      </c>
      <c r="K5820" s="832" t="s">
        <v>6126</v>
      </c>
      <c r="L5820" s="835">
        <v>119.01</v>
      </c>
      <c r="M5820" s="835">
        <v>238.02</v>
      </c>
      <c r="N5820" s="832">
        <v>2</v>
      </c>
      <c r="O5820" s="836">
        <v>2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10</v>
      </c>
      <c r="B5821" s="832" t="s">
        <v>2982</v>
      </c>
      <c r="C5821" s="832" t="s">
        <v>3015</v>
      </c>
      <c r="D5821" s="833" t="s">
        <v>6909</v>
      </c>
      <c r="E5821" s="834" t="s">
        <v>3084</v>
      </c>
      <c r="F5821" s="832" t="s">
        <v>2984</v>
      </c>
      <c r="G5821" s="832" t="s">
        <v>3208</v>
      </c>
      <c r="H5821" s="832" t="s">
        <v>630</v>
      </c>
      <c r="I5821" s="832" t="s">
        <v>3314</v>
      </c>
      <c r="J5821" s="832" t="s">
        <v>1599</v>
      </c>
      <c r="K5821" s="832" t="s">
        <v>3315</v>
      </c>
      <c r="L5821" s="835">
        <v>46.99</v>
      </c>
      <c r="M5821" s="835">
        <v>657.86</v>
      </c>
      <c r="N5821" s="832">
        <v>14</v>
      </c>
      <c r="O5821" s="836">
        <v>14</v>
      </c>
      <c r="P5821" s="835">
        <v>140.97</v>
      </c>
      <c r="Q5821" s="837">
        <v>0.21428571428571427</v>
      </c>
      <c r="R5821" s="832">
        <v>3</v>
      </c>
      <c r="S5821" s="837">
        <v>0.21428571428571427</v>
      </c>
      <c r="T5821" s="836">
        <v>3</v>
      </c>
      <c r="U5821" s="838">
        <v>0.21428571428571427</v>
      </c>
    </row>
    <row r="5822" spans="1:21" ht="14.4" customHeight="1" x14ac:dyDescent="0.3">
      <c r="A5822" s="831">
        <v>10</v>
      </c>
      <c r="B5822" s="832" t="s">
        <v>2982</v>
      </c>
      <c r="C5822" s="832" t="s">
        <v>3015</v>
      </c>
      <c r="D5822" s="833" t="s">
        <v>6909</v>
      </c>
      <c r="E5822" s="834" t="s">
        <v>3084</v>
      </c>
      <c r="F5822" s="832" t="s">
        <v>2984</v>
      </c>
      <c r="G5822" s="832" t="s">
        <v>3208</v>
      </c>
      <c r="H5822" s="832" t="s">
        <v>630</v>
      </c>
      <c r="I5822" s="832" t="s">
        <v>3812</v>
      </c>
      <c r="J5822" s="832" t="s">
        <v>1595</v>
      </c>
      <c r="K5822" s="832" t="s">
        <v>3813</v>
      </c>
      <c r="L5822" s="835">
        <v>93.98</v>
      </c>
      <c r="M5822" s="835">
        <v>845.82</v>
      </c>
      <c r="N5822" s="832">
        <v>9</v>
      </c>
      <c r="O5822" s="836">
        <v>8.5</v>
      </c>
      <c r="P5822" s="835">
        <v>187.96</v>
      </c>
      <c r="Q5822" s="837">
        <v>0.22222222222222221</v>
      </c>
      <c r="R5822" s="832">
        <v>2</v>
      </c>
      <c r="S5822" s="837">
        <v>0.22222222222222221</v>
      </c>
      <c r="T5822" s="836">
        <v>2</v>
      </c>
      <c r="U5822" s="838">
        <v>0.23529411764705882</v>
      </c>
    </row>
    <row r="5823" spans="1:21" ht="14.4" customHeight="1" x14ac:dyDescent="0.3">
      <c r="A5823" s="831">
        <v>10</v>
      </c>
      <c r="B5823" s="832" t="s">
        <v>2982</v>
      </c>
      <c r="C5823" s="832" t="s">
        <v>3015</v>
      </c>
      <c r="D5823" s="833" t="s">
        <v>6909</v>
      </c>
      <c r="E5823" s="834" t="s">
        <v>3084</v>
      </c>
      <c r="F5823" s="832" t="s">
        <v>2984</v>
      </c>
      <c r="G5823" s="832" t="s">
        <v>3208</v>
      </c>
      <c r="H5823" s="832" t="s">
        <v>630</v>
      </c>
      <c r="I5823" s="832" t="s">
        <v>3209</v>
      </c>
      <c r="J5823" s="832" t="s">
        <v>1597</v>
      </c>
      <c r="K5823" s="832" t="s">
        <v>3210</v>
      </c>
      <c r="L5823" s="835">
        <v>140.96</v>
      </c>
      <c r="M5823" s="835">
        <v>140.96</v>
      </c>
      <c r="N5823" s="832">
        <v>1</v>
      </c>
      <c r="O5823" s="836">
        <v>1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10</v>
      </c>
      <c r="B5824" s="832" t="s">
        <v>2982</v>
      </c>
      <c r="C5824" s="832" t="s">
        <v>3015</v>
      </c>
      <c r="D5824" s="833" t="s">
        <v>6909</v>
      </c>
      <c r="E5824" s="834" t="s">
        <v>3084</v>
      </c>
      <c r="F5824" s="832" t="s">
        <v>2984</v>
      </c>
      <c r="G5824" s="832" t="s">
        <v>3208</v>
      </c>
      <c r="H5824" s="832" t="s">
        <v>630</v>
      </c>
      <c r="I5824" s="832" t="s">
        <v>6547</v>
      </c>
      <c r="J5824" s="832" t="s">
        <v>1597</v>
      </c>
      <c r="K5824" s="832" t="s">
        <v>6548</v>
      </c>
      <c r="L5824" s="835">
        <v>56.38</v>
      </c>
      <c r="M5824" s="835">
        <v>169.14000000000001</v>
      </c>
      <c r="N5824" s="832">
        <v>3</v>
      </c>
      <c r="O5824" s="836">
        <v>3</v>
      </c>
      <c r="P5824" s="835">
        <v>56.38</v>
      </c>
      <c r="Q5824" s="837">
        <v>0.33333333333333331</v>
      </c>
      <c r="R5824" s="832">
        <v>1</v>
      </c>
      <c r="S5824" s="837">
        <v>0.33333333333333331</v>
      </c>
      <c r="T5824" s="836">
        <v>1</v>
      </c>
      <c r="U5824" s="838">
        <v>0.33333333333333331</v>
      </c>
    </row>
    <row r="5825" spans="1:21" ht="14.4" customHeight="1" x14ac:dyDescent="0.3">
      <c r="A5825" s="831">
        <v>10</v>
      </c>
      <c r="B5825" s="832" t="s">
        <v>2982</v>
      </c>
      <c r="C5825" s="832" t="s">
        <v>3015</v>
      </c>
      <c r="D5825" s="833" t="s">
        <v>6909</v>
      </c>
      <c r="E5825" s="834" t="s">
        <v>3084</v>
      </c>
      <c r="F5825" s="832" t="s">
        <v>2984</v>
      </c>
      <c r="G5825" s="832" t="s">
        <v>3208</v>
      </c>
      <c r="H5825" s="832" t="s">
        <v>630</v>
      </c>
      <c r="I5825" s="832" t="s">
        <v>4337</v>
      </c>
      <c r="J5825" s="832" t="s">
        <v>1597</v>
      </c>
      <c r="K5825" s="832" t="s">
        <v>3210</v>
      </c>
      <c r="L5825" s="835">
        <v>140.96</v>
      </c>
      <c r="M5825" s="835">
        <v>140.96</v>
      </c>
      <c r="N5825" s="832">
        <v>1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10</v>
      </c>
      <c r="B5826" s="832" t="s">
        <v>2982</v>
      </c>
      <c r="C5826" s="832" t="s">
        <v>3015</v>
      </c>
      <c r="D5826" s="833" t="s">
        <v>6909</v>
      </c>
      <c r="E5826" s="834" t="s">
        <v>3084</v>
      </c>
      <c r="F5826" s="832" t="s">
        <v>2984</v>
      </c>
      <c r="G5826" s="832" t="s">
        <v>3208</v>
      </c>
      <c r="H5826" s="832" t="s">
        <v>630</v>
      </c>
      <c r="I5826" s="832" t="s">
        <v>6602</v>
      </c>
      <c r="J5826" s="832" t="s">
        <v>6566</v>
      </c>
      <c r="K5826" s="832" t="s">
        <v>6603</v>
      </c>
      <c r="L5826" s="835">
        <v>65.78</v>
      </c>
      <c r="M5826" s="835">
        <v>65.78</v>
      </c>
      <c r="N5826" s="832">
        <v>1</v>
      </c>
      <c r="O5826" s="836">
        <v>1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10</v>
      </c>
      <c r="B5827" s="832" t="s">
        <v>2982</v>
      </c>
      <c r="C5827" s="832" t="s">
        <v>3015</v>
      </c>
      <c r="D5827" s="833" t="s">
        <v>6909</v>
      </c>
      <c r="E5827" s="834" t="s">
        <v>3084</v>
      </c>
      <c r="F5827" s="832" t="s">
        <v>2984</v>
      </c>
      <c r="G5827" s="832" t="s">
        <v>3208</v>
      </c>
      <c r="H5827" s="832" t="s">
        <v>630</v>
      </c>
      <c r="I5827" s="832" t="s">
        <v>6604</v>
      </c>
      <c r="J5827" s="832" t="s">
        <v>6566</v>
      </c>
      <c r="K5827" s="832" t="s">
        <v>3210</v>
      </c>
      <c r="L5827" s="835">
        <v>0</v>
      </c>
      <c r="M5827" s="835">
        <v>0</v>
      </c>
      <c r="N5827" s="832">
        <v>1</v>
      </c>
      <c r="O5827" s="836">
        <v>1</v>
      </c>
      <c r="P5827" s="835"/>
      <c r="Q5827" s="837"/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10</v>
      </c>
      <c r="B5828" s="832" t="s">
        <v>2982</v>
      </c>
      <c r="C5828" s="832" t="s">
        <v>3015</v>
      </c>
      <c r="D5828" s="833" t="s">
        <v>6909</v>
      </c>
      <c r="E5828" s="834" t="s">
        <v>3084</v>
      </c>
      <c r="F5828" s="832" t="s">
        <v>2984</v>
      </c>
      <c r="G5828" s="832" t="s">
        <v>3208</v>
      </c>
      <c r="H5828" s="832" t="s">
        <v>630</v>
      </c>
      <c r="I5828" s="832" t="s">
        <v>6605</v>
      </c>
      <c r="J5828" s="832" t="s">
        <v>6566</v>
      </c>
      <c r="K5828" s="832" t="s">
        <v>3813</v>
      </c>
      <c r="L5828" s="835">
        <v>93.98</v>
      </c>
      <c r="M5828" s="835">
        <v>187.96</v>
      </c>
      <c r="N5828" s="832">
        <v>2</v>
      </c>
      <c r="O5828" s="836">
        <v>2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10</v>
      </c>
      <c r="B5829" s="832" t="s">
        <v>2982</v>
      </c>
      <c r="C5829" s="832" t="s">
        <v>3015</v>
      </c>
      <c r="D5829" s="833" t="s">
        <v>6909</v>
      </c>
      <c r="E5829" s="834" t="s">
        <v>3084</v>
      </c>
      <c r="F5829" s="832" t="s">
        <v>2984</v>
      </c>
      <c r="G5829" s="832" t="s">
        <v>3208</v>
      </c>
      <c r="H5829" s="832" t="s">
        <v>630</v>
      </c>
      <c r="I5829" s="832" t="s">
        <v>6565</v>
      </c>
      <c r="J5829" s="832" t="s">
        <v>6566</v>
      </c>
      <c r="K5829" s="832" t="s">
        <v>6567</v>
      </c>
      <c r="L5829" s="835">
        <v>98.68</v>
      </c>
      <c r="M5829" s="835">
        <v>98.68</v>
      </c>
      <c r="N5829" s="832">
        <v>1</v>
      </c>
      <c r="O5829" s="836">
        <v>1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10</v>
      </c>
      <c r="B5830" s="832" t="s">
        <v>2982</v>
      </c>
      <c r="C5830" s="832" t="s">
        <v>3015</v>
      </c>
      <c r="D5830" s="833" t="s">
        <v>6909</v>
      </c>
      <c r="E5830" s="834" t="s">
        <v>3084</v>
      </c>
      <c r="F5830" s="832" t="s">
        <v>2984</v>
      </c>
      <c r="G5830" s="832" t="s">
        <v>3208</v>
      </c>
      <c r="H5830" s="832" t="s">
        <v>630</v>
      </c>
      <c r="I5830" s="832" t="s">
        <v>6606</v>
      </c>
      <c r="J5830" s="832" t="s">
        <v>6125</v>
      </c>
      <c r="K5830" s="832" t="s">
        <v>6607</v>
      </c>
      <c r="L5830" s="835">
        <v>79.33</v>
      </c>
      <c r="M5830" s="835">
        <v>79.33</v>
      </c>
      <c r="N5830" s="832">
        <v>1</v>
      </c>
      <c r="O5830" s="836">
        <v>1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10</v>
      </c>
      <c r="B5831" s="832" t="s">
        <v>2982</v>
      </c>
      <c r="C5831" s="832" t="s">
        <v>3015</v>
      </c>
      <c r="D5831" s="833" t="s">
        <v>6909</v>
      </c>
      <c r="E5831" s="834" t="s">
        <v>3084</v>
      </c>
      <c r="F5831" s="832" t="s">
        <v>2984</v>
      </c>
      <c r="G5831" s="832" t="s">
        <v>4017</v>
      </c>
      <c r="H5831" s="832" t="s">
        <v>630</v>
      </c>
      <c r="I5831" s="832" t="s">
        <v>4018</v>
      </c>
      <c r="J5831" s="832" t="s">
        <v>1194</v>
      </c>
      <c r="K5831" s="832" t="s">
        <v>4019</v>
      </c>
      <c r="L5831" s="835">
        <v>105.63</v>
      </c>
      <c r="M5831" s="835">
        <v>105.63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10</v>
      </c>
      <c r="B5832" s="832" t="s">
        <v>2982</v>
      </c>
      <c r="C5832" s="832" t="s">
        <v>3015</v>
      </c>
      <c r="D5832" s="833" t="s">
        <v>6909</v>
      </c>
      <c r="E5832" s="834" t="s">
        <v>3084</v>
      </c>
      <c r="F5832" s="832" t="s">
        <v>2984</v>
      </c>
      <c r="G5832" s="832" t="s">
        <v>4091</v>
      </c>
      <c r="H5832" s="832" t="s">
        <v>630</v>
      </c>
      <c r="I5832" s="832" t="s">
        <v>4092</v>
      </c>
      <c r="J5832" s="832" t="s">
        <v>4093</v>
      </c>
      <c r="K5832" s="832" t="s">
        <v>4094</v>
      </c>
      <c r="L5832" s="835">
        <v>0</v>
      </c>
      <c r="M5832" s="835">
        <v>0</v>
      </c>
      <c r="N5832" s="832">
        <v>1</v>
      </c>
      <c r="O5832" s="836">
        <v>0.5</v>
      </c>
      <c r="P5832" s="835">
        <v>0</v>
      </c>
      <c r="Q5832" s="837"/>
      <c r="R5832" s="832">
        <v>1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10</v>
      </c>
      <c r="B5833" s="832" t="s">
        <v>2982</v>
      </c>
      <c r="C5833" s="832" t="s">
        <v>3015</v>
      </c>
      <c r="D5833" s="833" t="s">
        <v>6909</v>
      </c>
      <c r="E5833" s="834" t="s">
        <v>3084</v>
      </c>
      <c r="F5833" s="832" t="s">
        <v>2984</v>
      </c>
      <c r="G5833" s="832" t="s">
        <v>3530</v>
      </c>
      <c r="H5833" s="832" t="s">
        <v>630</v>
      </c>
      <c r="I5833" s="832" t="s">
        <v>6127</v>
      </c>
      <c r="J5833" s="832" t="s">
        <v>1064</v>
      </c>
      <c r="K5833" s="832" t="s">
        <v>2313</v>
      </c>
      <c r="L5833" s="835">
        <v>0</v>
      </c>
      <c r="M5833" s="835">
        <v>0</v>
      </c>
      <c r="N5833" s="832">
        <v>2</v>
      </c>
      <c r="O5833" s="836">
        <v>1.5</v>
      </c>
      <c r="P5833" s="835"/>
      <c r="Q5833" s="837"/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10</v>
      </c>
      <c r="B5834" s="832" t="s">
        <v>2982</v>
      </c>
      <c r="C5834" s="832" t="s">
        <v>3015</v>
      </c>
      <c r="D5834" s="833" t="s">
        <v>6909</v>
      </c>
      <c r="E5834" s="834" t="s">
        <v>3084</v>
      </c>
      <c r="F5834" s="832" t="s">
        <v>2984</v>
      </c>
      <c r="G5834" s="832" t="s">
        <v>4215</v>
      </c>
      <c r="H5834" s="832" t="s">
        <v>630</v>
      </c>
      <c r="I5834" s="832" t="s">
        <v>4280</v>
      </c>
      <c r="J5834" s="832" t="s">
        <v>4281</v>
      </c>
      <c r="K5834" s="832" t="s">
        <v>4282</v>
      </c>
      <c r="L5834" s="835">
        <v>79.64</v>
      </c>
      <c r="M5834" s="835">
        <v>79.64</v>
      </c>
      <c r="N5834" s="832">
        <v>1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10</v>
      </c>
      <c r="B5835" s="832" t="s">
        <v>2982</v>
      </c>
      <c r="C5835" s="832" t="s">
        <v>3015</v>
      </c>
      <c r="D5835" s="833" t="s">
        <v>6909</v>
      </c>
      <c r="E5835" s="834" t="s">
        <v>3084</v>
      </c>
      <c r="F5835" s="832" t="s">
        <v>2984</v>
      </c>
      <c r="G5835" s="832" t="s">
        <v>3115</v>
      </c>
      <c r="H5835" s="832" t="s">
        <v>630</v>
      </c>
      <c r="I5835" s="832" t="s">
        <v>3116</v>
      </c>
      <c r="J5835" s="832" t="s">
        <v>949</v>
      </c>
      <c r="K5835" s="832" t="s">
        <v>3117</v>
      </c>
      <c r="L5835" s="835">
        <v>34.15</v>
      </c>
      <c r="M5835" s="835">
        <v>34.15</v>
      </c>
      <c r="N5835" s="832">
        <v>1</v>
      </c>
      <c r="O5835" s="836">
        <v>0.5</v>
      </c>
      <c r="P5835" s="835"/>
      <c r="Q5835" s="837">
        <v>0</v>
      </c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10</v>
      </c>
      <c r="B5836" s="832" t="s">
        <v>2982</v>
      </c>
      <c r="C5836" s="832" t="s">
        <v>3015</v>
      </c>
      <c r="D5836" s="833" t="s">
        <v>6909</v>
      </c>
      <c r="E5836" s="834" t="s">
        <v>3084</v>
      </c>
      <c r="F5836" s="832" t="s">
        <v>2984</v>
      </c>
      <c r="G5836" s="832" t="s">
        <v>4228</v>
      </c>
      <c r="H5836" s="832" t="s">
        <v>630</v>
      </c>
      <c r="I5836" s="832" t="s">
        <v>4229</v>
      </c>
      <c r="J5836" s="832" t="s">
        <v>4230</v>
      </c>
      <c r="K5836" s="832" t="s">
        <v>4231</v>
      </c>
      <c r="L5836" s="835">
        <v>15.15</v>
      </c>
      <c r="M5836" s="835">
        <v>15.15</v>
      </c>
      <c r="N5836" s="832">
        <v>1</v>
      </c>
      <c r="O5836" s="836">
        <v>0.5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10</v>
      </c>
      <c r="B5837" s="832" t="s">
        <v>2982</v>
      </c>
      <c r="C5837" s="832" t="s">
        <v>3015</v>
      </c>
      <c r="D5837" s="833" t="s">
        <v>6909</v>
      </c>
      <c r="E5837" s="834" t="s">
        <v>3084</v>
      </c>
      <c r="F5837" s="832" t="s">
        <v>2984</v>
      </c>
      <c r="G5837" s="832" t="s">
        <v>3120</v>
      </c>
      <c r="H5837" s="832" t="s">
        <v>630</v>
      </c>
      <c r="I5837" s="832" t="s">
        <v>4376</v>
      </c>
      <c r="J5837" s="832" t="s">
        <v>1060</v>
      </c>
      <c r="K5837" s="832" t="s">
        <v>4377</v>
      </c>
      <c r="L5837" s="835">
        <v>0</v>
      </c>
      <c r="M5837" s="835">
        <v>0</v>
      </c>
      <c r="N5837" s="832">
        <v>2</v>
      </c>
      <c r="O5837" s="836">
        <v>1</v>
      </c>
      <c r="P5837" s="835">
        <v>0</v>
      </c>
      <c r="Q5837" s="837"/>
      <c r="R5837" s="832">
        <v>2</v>
      </c>
      <c r="S5837" s="837">
        <v>1</v>
      </c>
      <c r="T5837" s="836">
        <v>1</v>
      </c>
      <c r="U5837" s="838">
        <v>1</v>
      </c>
    </row>
    <row r="5838" spans="1:21" ht="14.4" customHeight="1" x14ac:dyDescent="0.3">
      <c r="A5838" s="831">
        <v>10</v>
      </c>
      <c r="B5838" s="832" t="s">
        <v>2982</v>
      </c>
      <c r="C5838" s="832" t="s">
        <v>3015</v>
      </c>
      <c r="D5838" s="833" t="s">
        <v>6909</v>
      </c>
      <c r="E5838" s="834" t="s">
        <v>3084</v>
      </c>
      <c r="F5838" s="832" t="s">
        <v>2984</v>
      </c>
      <c r="G5838" s="832" t="s">
        <v>3120</v>
      </c>
      <c r="H5838" s="832" t="s">
        <v>630</v>
      </c>
      <c r="I5838" s="832" t="s">
        <v>3121</v>
      </c>
      <c r="J5838" s="832" t="s">
        <v>1060</v>
      </c>
      <c r="K5838" s="832" t="s">
        <v>3122</v>
      </c>
      <c r="L5838" s="835">
        <v>89.91</v>
      </c>
      <c r="M5838" s="835">
        <v>1078.9199999999998</v>
      </c>
      <c r="N5838" s="832">
        <v>12</v>
      </c>
      <c r="O5838" s="836">
        <v>8.5</v>
      </c>
      <c r="P5838" s="835">
        <v>269.73</v>
      </c>
      <c r="Q5838" s="837">
        <v>0.25000000000000006</v>
      </c>
      <c r="R5838" s="832">
        <v>3</v>
      </c>
      <c r="S5838" s="837">
        <v>0.25</v>
      </c>
      <c r="T5838" s="836">
        <v>2.5</v>
      </c>
      <c r="U5838" s="838">
        <v>0.29411764705882354</v>
      </c>
    </row>
    <row r="5839" spans="1:21" ht="14.4" customHeight="1" x14ac:dyDescent="0.3">
      <c r="A5839" s="831">
        <v>10</v>
      </c>
      <c r="B5839" s="832" t="s">
        <v>2982</v>
      </c>
      <c r="C5839" s="832" t="s">
        <v>3015</v>
      </c>
      <c r="D5839" s="833" t="s">
        <v>6909</v>
      </c>
      <c r="E5839" s="834" t="s">
        <v>3084</v>
      </c>
      <c r="F5839" s="832" t="s">
        <v>2984</v>
      </c>
      <c r="G5839" s="832" t="s">
        <v>3887</v>
      </c>
      <c r="H5839" s="832" t="s">
        <v>630</v>
      </c>
      <c r="I5839" s="832" t="s">
        <v>3888</v>
      </c>
      <c r="J5839" s="832" t="s">
        <v>766</v>
      </c>
      <c r="K5839" s="832" t="s">
        <v>3889</v>
      </c>
      <c r="L5839" s="835">
        <v>27.28</v>
      </c>
      <c r="M5839" s="835">
        <v>1227.5999999999995</v>
      </c>
      <c r="N5839" s="832">
        <v>45</v>
      </c>
      <c r="O5839" s="836">
        <v>33</v>
      </c>
      <c r="P5839" s="835">
        <v>163.68</v>
      </c>
      <c r="Q5839" s="837">
        <v>0.13333333333333339</v>
      </c>
      <c r="R5839" s="832">
        <v>6</v>
      </c>
      <c r="S5839" s="837">
        <v>0.13333333333333333</v>
      </c>
      <c r="T5839" s="836">
        <v>4.5</v>
      </c>
      <c r="U5839" s="838">
        <v>0.13636363636363635</v>
      </c>
    </row>
    <row r="5840" spans="1:21" ht="14.4" customHeight="1" x14ac:dyDescent="0.3">
      <c r="A5840" s="831">
        <v>10</v>
      </c>
      <c r="B5840" s="832" t="s">
        <v>2982</v>
      </c>
      <c r="C5840" s="832" t="s">
        <v>3015</v>
      </c>
      <c r="D5840" s="833" t="s">
        <v>6909</v>
      </c>
      <c r="E5840" s="834" t="s">
        <v>3084</v>
      </c>
      <c r="F5840" s="832" t="s">
        <v>2984</v>
      </c>
      <c r="G5840" s="832" t="s">
        <v>4698</v>
      </c>
      <c r="H5840" s="832" t="s">
        <v>630</v>
      </c>
      <c r="I5840" s="832" t="s">
        <v>4699</v>
      </c>
      <c r="J5840" s="832" t="s">
        <v>879</v>
      </c>
      <c r="K5840" s="832" t="s">
        <v>4700</v>
      </c>
      <c r="L5840" s="835">
        <v>0</v>
      </c>
      <c r="M5840" s="835">
        <v>0</v>
      </c>
      <c r="N5840" s="832">
        <v>1</v>
      </c>
      <c r="O5840" s="836">
        <v>1</v>
      </c>
      <c r="P5840" s="835">
        <v>0</v>
      </c>
      <c r="Q5840" s="837"/>
      <c r="R5840" s="832">
        <v>1</v>
      </c>
      <c r="S5840" s="837">
        <v>1</v>
      </c>
      <c r="T5840" s="836">
        <v>1</v>
      </c>
      <c r="U5840" s="838">
        <v>1</v>
      </c>
    </row>
    <row r="5841" spans="1:21" ht="14.4" customHeight="1" x14ac:dyDescent="0.3">
      <c r="A5841" s="831">
        <v>10</v>
      </c>
      <c r="B5841" s="832" t="s">
        <v>2982</v>
      </c>
      <c r="C5841" s="832" t="s">
        <v>3015</v>
      </c>
      <c r="D5841" s="833" t="s">
        <v>6909</v>
      </c>
      <c r="E5841" s="834" t="s">
        <v>3084</v>
      </c>
      <c r="F5841" s="832" t="s">
        <v>2984</v>
      </c>
      <c r="G5841" s="832" t="s">
        <v>4698</v>
      </c>
      <c r="H5841" s="832" t="s">
        <v>630</v>
      </c>
      <c r="I5841" s="832" t="s">
        <v>6152</v>
      </c>
      <c r="J5841" s="832" t="s">
        <v>6153</v>
      </c>
      <c r="K5841" s="832" t="s">
        <v>6154</v>
      </c>
      <c r="L5841" s="835">
        <v>0</v>
      </c>
      <c r="M5841" s="835">
        <v>0</v>
      </c>
      <c r="N5841" s="832">
        <v>1</v>
      </c>
      <c r="O5841" s="836">
        <v>0.5</v>
      </c>
      <c r="P5841" s="835"/>
      <c r="Q5841" s="837"/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10</v>
      </c>
      <c r="B5842" s="832" t="s">
        <v>2982</v>
      </c>
      <c r="C5842" s="832" t="s">
        <v>3015</v>
      </c>
      <c r="D5842" s="833" t="s">
        <v>6909</v>
      </c>
      <c r="E5842" s="834" t="s">
        <v>3084</v>
      </c>
      <c r="F5842" s="832" t="s">
        <v>2984</v>
      </c>
      <c r="G5842" s="832" t="s">
        <v>3890</v>
      </c>
      <c r="H5842" s="832" t="s">
        <v>630</v>
      </c>
      <c r="I5842" s="832" t="s">
        <v>6551</v>
      </c>
      <c r="J5842" s="832" t="s">
        <v>1113</v>
      </c>
      <c r="K5842" s="832" t="s">
        <v>6552</v>
      </c>
      <c r="L5842" s="835">
        <v>0</v>
      </c>
      <c r="M5842" s="835">
        <v>0</v>
      </c>
      <c r="N5842" s="832">
        <v>2</v>
      </c>
      <c r="O5842" s="836">
        <v>2</v>
      </c>
      <c r="P5842" s="835">
        <v>0</v>
      </c>
      <c r="Q5842" s="837"/>
      <c r="R5842" s="832">
        <v>1</v>
      </c>
      <c r="S5842" s="837">
        <v>0.5</v>
      </c>
      <c r="T5842" s="836">
        <v>1</v>
      </c>
      <c r="U5842" s="838">
        <v>0.5</v>
      </c>
    </row>
    <row r="5843" spans="1:21" ht="14.4" customHeight="1" x14ac:dyDescent="0.3">
      <c r="A5843" s="831">
        <v>10</v>
      </c>
      <c r="B5843" s="832" t="s">
        <v>2982</v>
      </c>
      <c r="C5843" s="832" t="s">
        <v>3015</v>
      </c>
      <c r="D5843" s="833" t="s">
        <v>6909</v>
      </c>
      <c r="E5843" s="834" t="s">
        <v>3084</v>
      </c>
      <c r="F5843" s="832" t="s">
        <v>2984</v>
      </c>
      <c r="G5843" s="832" t="s">
        <v>5043</v>
      </c>
      <c r="H5843" s="832" t="s">
        <v>630</v>
      </c>
      <c r="I5843" s="832" t="s">
        <v>5044</v>
      </c>
      <c r="J5843" s="832" t="s">
        <v>828</v>
      </c>
      <c r="K5843" s="832" t="s">
        <v>5045</v>
      </c>
      <c r="L5843" s="835">
        <v>0</v>
      </c>
      <c r="M5843" s="835">
        <v>0</v>
      </c>
      <c r="N5843" s="832">
        <v>2</v>
      </c>
      <c r="O5843" s="836">
        <v>2</v>
      </c>
      <c r="P5843" s="835">
        <v>0</v>
      </c>
      <c r="Q5843" s="837"/>
      <c r="R5843" s="832">
        <v>1</v>
      </c>
      <c r="S5843" s="837">
        <v>0.5</v>
      </c>
      <c r="T5843" s="836">
        <v>1</v>
      </c>
      <c r="U5843" s="838">
        <v>0.5</v>
      </c>
    </row>
    <row r="5844" spans="1:21" ht="14.4" customHeight="1" x14ac:dyDescent="0.3">
      <c r="A5844" s="831">
        <v>10</v>
      </c>
      <c r="B5844" s="832" t="s">
        <v>2982</v>
      </c>
      <c r="C5844" s="832" t="s">
        <v>3015</v>
      </c>
      <c r="D5844" s="833" t="s">
        <v>6909</v>
      </c>
      <c r="E5844" s="834" t="s">
        <v>3084</v>
      </c>
      <c r="F5844" s="832" t="s">
        <v>2984</v>
      </c>
      <c r="G5844" s="832" t="s">
        <v>3123</v>
      </c>
      <c r="H5844" s="832" t="s">
        <v>630</v>
      </c>
      <c r="I5844" s="832" t="s">
        <v>6608</v>
      </c>
      <c r="J5844" s="832" t="s">
        <v>1050</v>
      </c>
      <c r="K5844" s="832" t="s">
        <v>6609</v>
      </c>
      <c r="L5844" s="835">
        <v>46.57</v>
      </c>
      <c r="M5844" s="835">
        <v>46.57</v>
      </c>
      <c r="N5844" s="832">
        <v>1</v>
      </c>
      <c r="O5844" s="836">
        <v>0.5</v>
      </c>
      <c r="P5844" s="835">
        <v>46.57</v>
      </c>
      <c r="Q5844" s="837">
        <v>1</v>
      </c>
      <c r="R5844" s="832">
        <v>1</v>
      </c>
      <c r="S5844" s="837">
        <v>1</v>
      </c>
      <c r="T5844" s="836">
        <v>0.5</v>
      </c>
      <c r="U5844" s="838">
        <v>1</v>
      </c>
    </row>
    <row r="5845" spans="1:21" ht="14.4" customHeight="1" x14ac:dyDescent="0.3">
      <c r="A5845" s="831">
        <v>10</v>
      </c>
      <c r="B5845" s="832" t="s">
        <v>2982</v>
      </c>
      <c r="C5845" s="832" t="s">
        <v>3015</v>
      </c>
      <c r="D5845" s="833" t="s">
        <v>6909</v>
      </c>
      <c r="E5845" s="834" t="s">
        <v>3084</v>
      </c>
      <c r="F5845" s="832" t="s">
        <v>2984</v>
      </c>
      <c r="G5845" s="832" t="s">
        <v>3123</v>
      </c>
      <c r="H5845" s="832" t="s">
        <v>630</v>
      </c>
      <c r="I5845" s="832" t="s">
        <v>6610</v>
      </c>
      <c r="J5845" s="832" t="s">
        <v>1050</v>
      </c>
      <c r="K5845" s="832" t="s">
        <v>6611</v>
      </c>
      <c r="L5845" s="835">
        <v>77.599999999999994</v>
      </c>
      <c r="M5845" s="835">
        <v>77.599999999999994</v>
      </c>
      <c r="N5845" s="832">
        <v>1</v>
      </c>
      <c r="O5845" s="836">
        <v>0.5</v>
      </c>
      <c r="P5845" s="835">
        <v>77.599999999999994</v>
      </c>
      <c r="Q5845" s="837">
        <v>1</v>
      </c>
      <c r="R5845" s="832">
        <v>1</v>
      </c>
      <c r="S5845" s="837">
        <v>1</v>
      </c>
      <c r="T5845" s="836">
        <v>0.5</v>
      </c>
      <c r="U5845" s="838">
        <v>1</v>
      </c>
    </row>
    <row r="5846" spans="1:21" ht="14.4" customHeight="1" x14ac:dyDescent="0.3">
      <c r="A5846" s="831">
        <v>10</v>
      </c>
      <c r="B5846" s="832" t="s">
        <v>2982</v>
      </c>
      <c r="C5846" s="832" t="s">
        <v>3015</v>
      </c>
      <c r="D5846" s="833" t="s">
        <v>6909</v>
      </c>
      <c r="E5846" s="834" t="s">
        <v>3084</v>
      </c>
      <c r="F5846" s="832" t="s">
        <v>2984</v>
      </c>
      <c r="G5846" s="832" t="s">
        <v>3123</v>
      </c>
      <c r="H5846" s="832" t="s">
        <v>630</v>
      </c>
      <c r="I5846" s="832" t="s">
        <v>4882</v>
      </c>
      <c r="J5846" s="832" t="s">
        <v>4883</v>
      </c>
      <c r="K5846" s="832" t="s">
        <v>4884</v>
      </c>
      <c r="L5846" s="835">
        <v>23.27</v>
      </c>
      <c r="M5846" s="835">
        <v>23.27</v>
      </c>
      <c r="N5846" s="832">
        <v>1</v>
      </c>
      <c r="O5846" s="836">
        <v>0.5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10</v>
      </c>
      <c r="B5847" s="832" t="s">
        <v>2982</v>
      </c>
      <c r="C5847" s="832" t="s">
        <v>3015</v>
      </c>
      <c r="D5847" s="833" t="s">
        <v>6909</v>
      </c>
      <c r="E5847" s="834" t="s">
        <v>3084</v>
      </c>
      <c r="F5847" s="832" t="s">
        <v>2984</v>
      </c>
      <c r="G5847" s="832" t="s">
        <v>3123</v>
      </c>
      <c r="H5847" s="832" t="s">
        <v>630</v>
      </c>
      <c r="I5847" s="832" t="s">
        <v>3124</v>
      </c>
      <c r="J5847" s="832" t="s">
        <v>1588</v>
      </c>
      <c r="K5847" s="832" t="s">
        <v>3125</v>
      </c>
      <c r="L5847" s="835">
        <v>49.38</v>
      </c>
      <c r="M5847" s="835">
        <v>49.38</v>
      </c>
      <c r="N5847" s="832">
        <v>1</v>
      </c>
      <c r="O5847" s="836">
        <v>0.5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10</v>
      </c>
      <c r="B5848" s="832" t="s">
        <v>2982</v>
      </c>
      <c r="C5848" s="832" t="s">
        <v>3015</v>
      </c>
      <c r="D5848" s="833" t="s">
        <v>6909</v>
      </c>
      <c r="E5848" s="834" t="s">
        <v>3084</v>
      </c>
      <c r="F5848" s="832" t="s">
        <v>2984</v>
      </c>
      <c r="G5848" s="832" t="s">
        <v>3123</v>
      </c>
      <c r="H5848" s="832" t="s">
        <v>630</v>
      </c>
      <c r="I5848" s="832" t="s">
        <v>3735</v>
      </c>
      <c r="J5848" s="832" t="s">
        <v>1046</v>
      </c>
      <c r="K5848" s="832" t="s">
        <v>3736</v>
      </c>
      <c r="L5848" s="835">
        <v>23.27</v>
      </c>
      <c r="M5848" s="835">
        <v>93.08</v>
      </c>
      <c r="N5848" s="832">
        <v>4</v>
      </c>
      <c r="O5848" s="836">
        <v>4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10</v>
      </c>
      <c r="B5849" s="832" t="s">
        <v>2982</v>
      </c>
      <c r="C5849" s="832" t="s">
        <v>3015</v>
      </c>
      <c r="D5849" s="833" t="s">
        <v>6909</v>
      </c>
      <c r="E5849" s="834" t="s">
        <v>3084</v>
      </c>
      <c r="F5849" s="832" t="s">
        <v>2984</v>
      </c>
      <c r="G5849" s="832" t="s">
        <v>3123</v>
      </c>
      <c r="H5849" s="832" t="s">
        <v>630</v>
      </c>
      <c r="I5849" s="832" t="s">
        <v>3893</v>
      </c>
      <c r="J5849" s="832" t="s">
        <v>1046</v>
      </c>
      <c r="K5849" s="832" t="s">
        <v>3894</v>
      </c>
      <c r="L5849" s="835">
        <v>77.599999999999994</v>
      </c>
      <c r="M5849" s="835">
        <v>155.19999999999999</v>
      </c>
      <c r="N5849" s="832">
        <v>2</v>
      </c>
      <c r="O5849" s="836">
        <v>1.5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10</v>
      </c>
      <c r="B5850" s="832" t="s">
        <v>2982</v>
      </c>
      <c r="C5850" s="832" t="s">
        <v>3015</v>
      </c>
      <c r="D5850" s="833" t="s">
        <v>6909</v>
      </c>
      <c r="E5850" s="834" t="s">
        <v>3084</v>
      </c>
      <c r="F5850" s="832" t="s">
        <v>2984</v>
      </c>
      <c r="G5850" s="832" t="s">
        <v>3123</v>
      </c>
      <c r="H5850" s="832" t="s">
        <v>630</v>
      </c>
      <c r="I5850" s="832" t="s">
        <v>3332</v>
      </c>
      <c r="J5850" s="832" t="s">
        <v>1588</v>
      </c>
      <c r="K5850" s="832" t="s">
        <v>3125</v>
      </c>
      <c r="L5850" s="835">
        <v>49.38</v>
      </c>
      <c r="M5850" s="835">
        <v>148.14000000000001</v>
      </c>
      <c r="N5850" s="832">
        <v>3</v>
      </c>
      <c r="O5850" s="836">
        <v>2.5</v>
      </c>
      <c r="P5850" s="835">
        <v>98.76</v>
      </c>
      <c r="Q5850" s="837">
        <v>0.66666666666666663</v>
      </c>
      <c r="R5850" s="832">
        <v>2</v>
      </c>
      <c r="S5850" s="837">
        <v>0.66666666666666663</v>
      </c>
      <c r="T5850" s="836">
        <v>1.5</v>
      </c>
      <c r="U5850" s="838">
        <v>0.6</v>
      </c>
    </row>
    <row r="5851" spans="1:21" ht="14.4" customHeight="1" x14ac:dyDescent="0.3">
      <c r="A5851" s="831">
        <v>10</v>
      </c>
      <c r="B5851" s="832" t="s">
        <v>2982</v>
      </c>
      <c r="C5851" s="832" t="s">
        <v>3015</v>
      </c>
      <c r="D5851" s="833" t="s">
        <v>6909</v>
      </c>
      <c r="E5851" s="834" t="s">
        <v>3084</v>
      </c>
      <c r="F5851" s="832" t="s">
        <v>2984</v>
      </c>
      <c r="G5851" s="832" t="s">
        <v>3123</v>
      </c>
      <c r="H5851" s="832" t="s">
        <v>630</v>
      </c>
      <c r="I5851" s="832" t="s">
        <v>3895</v>
      </c>
      <c r="J5851" s="832" t="s">
        <v>1046</v>
      </c>
      <c r="K5851" s="832" t="s">
        <v>2312</v>
      </c>
      <c r="L5851" s="835">
        <v>46.57</v>
      </c>
      <c r="M5851" s="835">
        <v>232.85</v>
      </c>
      <c r="N5851" s="832">
        <v>5</v>
      </c>
      <c r="O5851" s="836">
        <v>3.5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10</v>
      </c>
      <c r="B5852" s="832" t="s">
        <v>2982</v>
      </c>
      <c r="C5852" s="832" t="s">
        <v>3015</v>
      </c>
      <c r="D5852" s="833" t="s">
        <v>6909</v>
      </c>
      <c r="E5852" s="834" t="s">
        <v>3084</v>
      </c>
      <c r="F5852" s="832" t="s">
        <v>2984</v>
      </c>
      <c r="G5852" s="832" t="s">
        <v>3123</v>
      </c>
      <c r="H5852" s="832" t="s">
        <v>630</v>
      </c>
      <c r="I5852" s="832" t="s">
        <v>4108</v>
      </c>
      <c r="J5852" s="832" t="s">
        <v>1046</v>
      </c>
      <c r="K5852" s="832" t="s">
        <v>3736</v>
      </c>
      <c r="L5852" s="835">
        <v>23.27</v>
      </c>
      <c r="M5852" s="835">
        <v>23.27</v>
      </c>
      <c r="N5852" s="832">
        <v>1</v>
      </c>
      <c r="O5852" s="836">
        <v>0.5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10</v>
      </c>
      <c r="B5853" s="832" t="s">
        <v>2982</v>
      </c>
      <c r="C5853" s="832" t="s">
        <v>3015</v>
      </c>
      <c r="D5853" s="833" t="s">
        <v>6909</v>
      </c>
      <c r="E5853" s="834" t="s">
        <v>3084</v>
      </c>
      <c r="F5853" s="832" t="s">
        <v>2984</v>
      </c>
      <c r="G5853" s="832" t="s">
        <v>3123</v>
      </c>
      <c r="H5853" s="832" t="s">
        <v>630</v>
      </c>
      <c r="I5853" s="832" t="s">
        <v>3896</v>
      </c>
      <c r="J5853" s="832" t="s">
        <v>1046</v>
      </c>
      <c r="K5853" s="832" t="s">
        <v>3894</v>
      </c>
      <c r="L5853" s="835">
        <v>77.599999999999994</v>
      </c>
      <c r="M5853" s="835">
        <v>232.79999999999998</v>
      </c>
      <c r="N5853" s="832">
        <v>3</v>
      </c>
      <c r="O5853" s="836">
        <v>1.5</v>
      </c>
      <c r="P5853" s="835">
        <v>77.599999999999994</v>
      </c>
      <c r="Q5853" s="837">
        <v>0.33333333333333331</v>
      </c>
      <c r="R5853" s="832">
        <v>1</v>
      </c>
      <c r="S5853" s="837">
        <v>0.33333333333333331</v>
      </c>
      <c r="T5853" s="836">
        <v>0.5</v>
      </c>
      <c r="U5853" s="838">
        <v>0.33333333333333331</v>
      </c>
    </row>
    <row r="5854" spans="1:21" ht="14.4" customHeight="1" x14ac:dyDescent="0.3">
      <c r="A5854" s="831">
        <v>10</v>
      </c>
      <c r="B5854" s="832" t="s">
        <v>2982</v>
      </c>
      <c r="C5854" s="832" t="s">
        <v>3015</v>
      </c>
      <c r="D5854" s="833" t="s">
        <v>6909</v>
      </c>
      <c r="E5854" s="834" t="s">
        <v>3084</v>
      </c>
      <c r="F5854" s="832" t="s">
        <v>2984</v>
      </c>
      <c r="G5854" s="832" t="s">
        <v>3123</v>
      </c>
      <c r="H5854" s="832" t="s">
        <v>630</v>
      </c>
      <c r="I5854" s="832" t="s">
        <v>6612</v>
      </c>
      <c r="J5854" s="832" t="s">
        <v>6613</v>
      </c>
      <c r="K5854" s="832" t="s">
        <v>3125</v>
      </c>
      <c r="L5854" s="835">
        <v>49.38</v>
      </c>
      <c r="M5854" s="835">
        <v>49.38</v>
      </c>
      <c r="N5854" s="832">
        <v>1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10</v>
      </c>
      <c r="B5855" s="832" t="s">
        <v>2982</v>
      </c>
      <c r="C5855" s="832" t="s">
        <v>3015</v>
      </c>
      <c r="D5855" s="833" t="s">
        <v>6909</v>
      </c>
      <c r="E5855" s="834" t="s">
        <v>3084</v>
      </c>
      <c r="F5855" s="832" t="s">
        <v>2984</v>
      </c>
      <c r="G5855" s="832" t="s">
        <v>3123</v>
      </c>
      <c r="H5855" s="832" t="s">
        <v>630</v>
      </c>
      <c r="I5855" s="832" t="s">
        <v>6576</v>
      </c>
      <c r="J5855" s="832" t="s">
        <v>1046</v>
      </c>
      <c r="K5855" s="832" t="s">
        <v>2312</v>
      </c>
      <c r="L5855" s="835">
        <v>46.57</v>
      </c>
      <c r="M5855" s="835">
        <v>93.14</v>
      </c>
      <c r="N5855" s="832">
        <v>2</v>
      </c>
      <c r="O5855" s="836">
        <v>1.5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10</v>
      </c>
      <c r="B5856" s="832" t="s">
        <v>2982</v>
      </c>
      <c r="C5856" s="832" t="s">
        <v>3015</v>
      </c>
      <c r="D5856" s="833" t="s">
        <v>6909</v>
      </c>
      <c r="E5856" s="834" t="s">
        <v>3084</v>
      </c>
      <c r="F5856" s="832" t="s">
        <v>2984</v>
      </c>
      <c r="G5856" s="832" t="s">
        <v>3897</v>
      </c>
      <c r="H5856" s="832" t="s">
        <v>630</v>
      </c>
      <c r="I5856" s="832" t="s">
        <v>3898</v>
      </c>
      <c r="J5856" s="832" t="s">
        <v>3899</v>
      </c>
      <c r="K5856" s="832" t="s">
        <v>3900</v>
      </c>
      <c r="L5856" s="835">
        <v>0</v>
      </c>
      <c r="M5856" s="835">
        <v>0</v>
      </c>
      <c r="N5856" s="832">
        <v>8</v>
      </c>
      <c r="O5856" s="836">
        <v>6</v>
      </c>
      <c r="P5856" s="835">
        <v>0</v>
      </c>
      <c r="Q5856" s="837"/>
      <c r="R5856" s="832">
        <v>2</v>
      </c>
      <c r="S5856" s="837">
        <v>0.25</v>
      </c>
      <c r="T5856" s="836">
        <v>1</v>
      </c>
      <c r="U5856" s="838">
        <v>0.16666666666666666</v>
      </c>
    </row>
    <row r="5857" spans="1:21" ht="14.4" customHeight="1" x14ac:dyDescent="0.3">
      <c r="A5857" s="831">
        <v>10</v>
      </c>
      <c r="B5857" s="832" t="s">
        <v>2982</v>
      </c>
      <c r="C5857" s="832" t="s">
        <v>3015</v>
      </c>
      <c r="D5857" s="833" t="s">
        <v>6909</v>
      </c>
      <c r="E5857" s="834" t="s">
        <v>3084</v>
      </c>
      <c r="F5857" s="832" t="s">
        <v>2984</v>
      </c>
      <c r="G5857" s="832" t="s">
        <v>3089</v>
      </c>
      <c r="H5857" s="832" t="s">
        <v>630</v>
      </c>
      <c r="I5857" s="832" t="s">
        <v>6614</v>
      </c>
      <c r="J5857" s="832" t="s">
        <v>6615</v>
      </c>
      <c r="K5857" s="832" t="s">
        <v>6616</v>
      </c>
      <c r="L5857" s="835">
        <v>0</v>
      </c>
      <c r="M5857" s="835">
        <v>0</v>
      </c>
      <c r="N5857" s="832">
        <v>1</v>
      </c>
      <c r="O5857" s="836">
        <v>1</v>
      </c>
      <c r="P5857" s="835"/>
      <c r="Q5857" s="837"/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10</v>
      </c>
      <c r="B5858" s="832" t="s">
        <v>2982</v>
      </c>
      <c r="C5858" s="832" t="s">
        <v>3015</v>
      </c>
      <c r="D5858" s="833" t="s">
        <v>6909</v>
      </c>
      <c r="E5858" s="834" t="s">
        <v>3084</v>
      </c>
      <c r="F5858" s="832" t="s">
        <v>2984</v>
      </c>
      <c r="G5858" s="832" t="s">
        <v>3126</v>
      </c>
      <c r="H5858" s="832" t="s">
        <v>630</v>
      </c>
      <c r="I5858" s="832" t="s">
        <v>3127</v>
      </c>
      <c r="J5858" s="832" t="s">
        <v>1056</v>
      </c>
      <c r="K5858" s="832" t="s">
        <v>3128</v>
      </c>
      <c r="L5858" s="835">
        <v>61.97</v>
      </c>
      <c r="M5858" s="835">
        <v>123.94</v>
      </c>
      <c r="N5858" s="832">
        <v>2</v>
      </c>
      <c r="O5858" s="836">
        <v>2</v>
      </c>
      <c r="P5858" s="835">
        <v>61.97</v>
      </c>
      <c r="Q5858" s="837">
        <v>0.5</v>
      </c>
      <c r="R5858" s="832">
        <v>1</v>
      </c>
      <c r="S5858" s="837">
        <v>0.5</v>
      </c>
      <c r="T5858" s="836">
        <v>1</v>
      </c>
      <c r="U5858" s="838">
        <v>0.5</v>
      </c>
    </row>
    <row r="5859" spans="1:21" ht="14.4" customHeight="1" x14ac:dyDescent="0.3">
      <c r="A5859" s="831">
        <v>10</v>
      </c>
      <c r="B5859" s="832" t="s">
        <v>2982</v>
      </c>
      <c r="C5859" s="832" t="s">
        <v>3015</v>
      </c>
      <c r="D5859" s="833" t="s">
        <v>6909</v>
      </c>
      <c r="E5859" s="834" t="s">
        <v>3084</v>
      </c>
      <c r="F5859" s="832" t="s">
        <v>2984</v>
      </c>
      <c r="G5859" s="832" t="s">
        <v>3213</v>
      </c>
      <c r="H5859" s="832" t="s">
        <v>630</v>
      </c>
      <c r="I5859" s="832" t="s">
        <v>3214</v>
      </c>
      <c r="J5859" s="832" t="s">
        <v>883</v>
      </c>
      <c r="K5859" s="832" t="s">
        <v>3215</v>
      </c>
      <c r="L5859" s="835">
        <v>126.59</v>
      </c>
      <c r="M5859" s="835">
        <v>126.59</v>
      </c>
      <c r="N5859" s="832">
        <v>1</v>
      </c>
      <c r="O5859" s="836">
        <v>1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10</v>
      </c>
      <c r="B5860" s="832" t="s">
        <v>2982</v>
      </c>
      <c r="C5860" s="832" t="s">
        <v>3015</v>
      </c>
      <c r="D5860" s="833" t="s">
        <v>6909</v>
      </c>
      <c r="E5860" s="834" t="s">
        <v>3084</v>
      </c>
      <c r="F5860" s="832" t="s">
        <v>2984</v>
      </c>
      <c r="G5860" s="832" t="s">
        <v>4792</v>
      </c>
      <c r="H5860" s="832" t="s">
        <v>630</v>
      </c>
      <c r="I5860" s="832" t="s">
        <v>4959</v>
      </c>
      <c r="J5860" s="832" t="s">
        <v>1036</v>
      </c>
      <c r="K5860" s="832" t="s">
        <v>4960</v>
      </c>
      <c r="L5860" s="835">
        <v>69.59</v>
      </c>
      <c r="M5860" s="835">
        <v>695.90000000000009</v>
      </c>
      <c r="N5860" s="832">
        <v>10</v>
      </c>
      <c r="O5860" s="836">
        <v>8</v>
      </c>
      <c r="P5860" s="835">
        <v>139.18</v>
      </c>
      <c r="Q5860" s="837">
        <v>0.19999999999999998</v>
      </c>
      <c r="R5860" s="832">
        <v>2</v>
      </c>
      <c r="S5860" s="837">
        <v>0.2</v>
      </c>
      <c r="T5860" s="836">
        <v>2</v>
      </c>
      <c r="U5860" s="838">
        <v>0.25</v>
      </c>
    </row>
    <row r="5861" spans="1:21" ht="14.4" customHeight="1" x14ac:dyDescent="0.3">
      <c r="A5861" s="831">
        <v>10</v>
      </c>
      <c r="B5861" s="832" t="s">
        <v>2982</v>
      </c>
      <c r="C5861" s="832" t="s">
        <v>3015</v>
      </c>
      <c r="D5861" s="833" t="s">
        <v>6909</v>
      </c>
      <c r="E5861" s="834" t="s">
        <v>3084</v>
      </c>
      <c r="F5861" s="832" t="s">
        <v>2984</v>
      </c>
      <c r="G5861" s="832" t="s">
        <v>4792</v>
      </c>
      <c r="H5861" s="832" t="s">
        <v>630</v>
      </c>
      <c r="I5861" s="832" t="s">
        <v>4793</v>
      </c>
      <c r="J5861" s="832" t="s">
        <v>1036</v>
      </c>
      <c r="K5861" s="832" t="s">
        <v>4794</v>
      </c>
      <c r="L5861" s="835">
        <v>69.59</v>
      </c>
      <c r="M5861" s="835">
        <v>626.31000000000017</v>
      </c>
      <c r="N5861" s="832">
        <v>9</v>
      </c>
      <c r="O5861" s="836">
        <v>8.5</v>
      </c>
      <c r="P5861" s="835">
        <v>69.59</v>
      </c>
      <c r="Q5861" s="837">
        <v>0.11111111111111109</v>
      </c>
      <c r="R5861" s="832">
        <v>1</v>
      </c>
      <c r="S5861" s="837">
        <v>0.1111111111111111</v>
      </c>
      <c r="T5861" s="836">
        <v>1</v>
      </c>
      <c r="U5861" s="838">
        <v>0.11764705882352941</v>
      </c>
    </row>
    <row r="5862" spans="1:21" ht="14.4" customHeight="1" x14ac:dyDescent="0.3">
      <c r="A5862" s="831">
        <v>10</v>
      </c>
      <c r="B5862" s="832" t="s">
        <v>2982</v>
      </c>
      <c r="C5862" s="832" t="s">
        <v>3015</v>
      </c>
      <c r="D5862" s="833" t="s">
        <v>6909</v>
      </c>
      <c r="E5862" s="834" t="s">
        <v>3084</v>
      </c>
      <c r="F5862" s="832" t="s">
        <v>2984</v>
      </c>
      <c r="G5862" s="832" t="s">
        <v>3757</v>
      </c>
      <c r="H5862" s="832" t="s">
        <v>630</v>
      </c>
      <c r="I5862" s="832" t="s">
        <v>3827</v>
      </c>
      <c r="J5862" s="832" t="s">
        <v>1395</v>
      </c>
      <c r="K5862" s="832" t="s">
        <v>3828</v>
      </c>
      <c r="L5862" s="835">
        <v>0</v>
      </c>
      <c r="M5862" s="835">
        <v>0</v>
      </c>
      <c r="N5862" s="832">
        <v>1</v>
      </c>
      <c r="O5862" s="836">
        <v>1</v>
      </c>
      <c r="P5862" s="835"/>
      <c r="Q5862" s="837"/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10</v>
      </c>
      <c r="B5863" s="832" t="s">
        <v>2982</v>
      </c>
      <c r="C5863" s="832" t="s">
        <v>3015</v>
      </c>
      <c r="D5863" s="833" t="s">
        <v>6909</v>
      </c>
      <c r="E5863" s="834" t="s">
        <v>3084</v>
      </c>
      <c r="F5863" s="832" t="s">
        <v>2984</v>
      </c>
      <c r="G5863" s="832" t="s">
        <v>3133</v>
      </c>
      <c r="H5863" s="832" t="s">
        <v>630</v>
      </c>
      <c r="I5863" s="832" t="s">
        <v>6617</v>
      </c>
      <c r="J5863" s="832" t="s">
        <v>4116</v>
      </c>
      <c r="K5863" s="832" t="s">
        <v>6618</v>
      </c>
      <c r="L5863" s="835">
        <v>64.540000000000006</v>
      </c>
      <c r="M5863" s="835">
        <v>64.540000000000006</v>
      </c>
      <c r="N5863" s="832">
        <v>1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10</v>
      </c>
      <c r="B5864" s="832" t="s">
        <v>2982</v>
      </c>
      <c r="C5864" s="832" t="s">
        <v>3015</v>
      </c>
      <c r="D5864" s="833" t="s">
        <v>6909</v>
      </c>
      <c r="E5864" s="834" t="s">
        <v>3084</v>
      </c>
      <c r="F5864" s="832" t="s">
        <v>2984</v>
      </c>
      <c r="G5864" s="832" t="s">
        <v>3349</v>
      </c>
      <c r="H5864" s="832" t="s">
        <v>630</v>
      </c>
      <c r="I5864" s="832" t="s">
        <v>3906</v>
      </c>
      <c r="J5864" s="832" t="s">
        <v>790</v>
      </c>
      <c r="K5864" s="832" t="s">
        <v>791</v>
      </c>
      <c r="L5864" s="835">
        <v>0</v>
      </c>
      <c r="M5864" s="835">
        <v>0</v>
      </c>
      <c r="N5864" s="832">
        <v>1</v>
      </c>
      <c r="O5864" s="836">
        <v>1</v>
      </c>
      <c r="P5864" s="835"/>
      <c r="Q5864" s="837"/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10</v>
      </c>
      <c r="B5865" s="832" t="s">
        <v>2982</v>
      </c>
      <c r="C5865" s="832" t="s">
        <v>3015</v>
      </c>
      <c r="D5865" s="833" t="s">
        <v>6909</v>
      </c>
      <c r="E5865" s="834" t="s">
        <v>3084</v>
      </c>
      <c r="F5865" s="832" t="s">
        <v>2984</v>
      </c>
      <c r="G5865" s="832" t="s">
        <v>3349</v>
      </c>
      <c r="H5865" s="832" t="s">
        <v>630</v>
      </c>
      <c r="I5865" s="832" t="s">
        <v>3352</v>
      </c>
      <c r="J5865" s="832" t="s">
        <v>790</v>
      </c>
      <c r="K5865" s="832" t="s">
        <v>792</v>
      </c>
      <c r="L5865" s="835">
        <v>0</v>
      </c>
      <c r="M5865" s="835">
        <v>0</v>
      </c>
      <c r="N5865" s="832">
        <v>1</v>
      </c>
      <c r="O5865" s="836">
        <v>0.5</v>
      </c>
      <c r="P5865" s="835">
        <v>0</v>
      </c>
      <c r="Q5865" s="837"/>
      <c r="R5865" s="832">
        <v>1</v>
      </c>
      <c r="S5865" s="837">
        <v>1</v>
      </c>
      <c r="T5865" s="836">
        <v>0.5</v>
      </c>
      <c r="U5865" s="838">
        <v>1</v>
      </c>
    </row>
    <row r="5866" spans="1:21" ht="14.4" customHeight="1" x14ac:dyDescent="0.3">
      <c r="A5866" s="831">
        <v>10</v>
      </c>
      <c r="B5866" s="832" t="s">
        <v>2982</v>
      </c>
      <c r="C5866" s="832" t="s">
        <v>3015</v>
      </c>
      <c r="D5866" s="833" t="s">
        <v>6909</v>
      </c>
      <c r="E5866" s="834" t="s">
        <v>3084</v>
      </c>
      <c r="F5866" s="832" t="s">
        <v>2984</v>
      </c>
      <c r="G5866" s="832" t="s">
        <v>3712</v>
      </c>
      <c r="H5866" s="832" t="s">
        <v>630</v>
      </c>
      <c r="I5866" s="832" t="s">
        <v>3713</v>
      </c>
      <c r="J5866" s="832" t="s">
        <v>945</v>
      </c>
      <c r="K5866" s="832" t="s">
        <v>3714</v>
      </c>
      <c r="L5866" s="835">
        <v>90.95</v>
      </c>
      <c r="M5866" s="835">
        <v>545.70000000000005</v>
      </c>
      <c r="N5866" s="832">
        <v>6</v>
      </c>
      <c r="O5866" s="836">
        <v>4</v>
      </c>
      <c r="P5866" s="835">
        <v>90.95</v>
      </c>
      <c r="Q5866" s="837">
        <v>0.16666666666666666</v>
      </c>
      <c r="R5866" s="832">
        <v>1</v>
      </c>
      <c r="S5866" s="837">
        <v>0.16666666666666666</v>
      </c>
      <c r="T5866" s="836">
        <v>1</v>
      </c>
      <c r="U5866" s="838">
        <v>0.25</v>
      </c>
    </row>
    <row r="5867" spans="1:21" ht="14.4" customHeight="1" x14ac:dyDescent="0.3">
      <c r="A5867" s="831">
        <v>10</v>
      </c>
      <c r="B5867" s="832" t="s">
        <v>2982</v>
      </c>
      <c r="C5867" s="832" t="s">
        <v>3015</v>
      </c>
      <c r="D5867" s="833" t="s">
        <v>6909</v>
      </c>
      <c r="E5867" s="834" t="s">
        <v>3084</v>
      </c>
      <c r="F5867" s="832" t="s">
        <v>2984</v>
      </c>
      <c r="G5867" s="832" t="s">
        <v>3548</v>
      </c>
      <c r="H5867" s="832" t="s">
        <v>630</v>
      </c>
      <c r="I5867" s="832" t="s">
        <v>3549</v>
      </c>
      <c r="J5867" s="832" t="s">
        <v>1839</v>
      </c>
      <c r="K5867" s="832" t="s">
        <v>3550</v>
      </c>
      <c r="L5867" s="835">
        <v>38.56</v>
      </c>
      <c r="M5867" s="835">
        <v>38.56</v>
      </c>
      <c r="N5867" s="832">
        <v>1</v>
      </c>
      <c r="O5867" s="836">
        <v>1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10</v>
      </c>
      <c r="B5868" s="832" t="s">
        <v>2982</v>
      </c>
      <c r="C5868" s="832" t="s">
        <v>3015</v>
      </c>
      <c r="D5868" s="833" t="s">
        <v>6909</v>
      </c>
      <c r="E5868" s="834" t="s">
        <v>3084</v>
      </c>
      <c r="F5868" s="832" t="s">
        <v>2984</v>
      </c>
      <c r="G5868" s="832" t="s">
        <v>3155</v>
      </c>
      <c r="H5868" s="832" t="s">
        <v>630</v>
      </c>
      <c r="I5868" s="832" t="s">
        <v>6619</v>
      </c>
      <c r="J5868" s="832" t="s">
        <v>4292</v>
      </c>
      <c r="K5868" s="832" t="s">
        <v>6620</v>
      </c>
      <c r="L5868" s="835">
        <v>92.04</v>
      </c>
      <c r="M5868" s="835">
        <v>92.04</v>
      </c>
      <c r="N5868" s="832">
        <v>1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10</v>
      </c>
      <c r="B5869" s="832" t="s">
        <v>2982</v>
      </c>
      <c r="C5869" s="832" t="s">
        <v>3015</v>
      </c>
      <c r="D5869" s="833" t="s">
        <v>6909</v>
      </c>
      <c r="E5869" s="834" t="s">
        <v>3084</v>
      </c>
      <c r="F5869" s="832" t="s">
        <v>2984</v>
      </c>
      <c r="G5869" s="832" t="s">
        <v>3155</v>
      </c>
      <c r="H5869" s="832" t="s">
        <v>630</v>
      </c>
      <c r="I5869" s="832" t="s">
        <v>6621</v>
      </c>
      <c r="J5869" s="832" t="s">
        <v>4292</v>
      </c>
      <c r="K5869" s="832" t="s">
        <v>6622</v>
      </c>
      <c r="L5869" s="835">
        <v>61.36</v>
      </c>
      <c r="M5869" s="835">
        <v>61.36</v>
      </c>
      <c r="N5869" s="832">
        <v>1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10</v>
      </c>
      <c r="B5870" s="832" t="s">
        <v>2982</v>
      </c>
      <c r="C5870" s="832" t="s">
        <v>3015</v>
      </c>
      <c r="D5870" s="833" t="s">
        <v>6909</v>
      </c>
      <c r="E5870" s="834" t="s">
        <v>3084</v>
      </c>
      <c r="F5870" s="832" t="s">
        <v>2984</v>
      </c>
      <c r="G5870" s="832" t="s">
        <v>3357</v>
      </c>
      <c r="H5870" s="832" t="s">
        <v>630</v>
      </c>
      <c r="I5870" s="832" t="s">
        <v>3358</v>
      </c>
      <c r="J5870" s="832" t="s">
        <v>3359</v>
      </c>
      <c r="K5870" s="832" t="s">
        <v>1620</v>
      </c>
      <c r="L5870" s="835">
        <v>88.1</v>
      </c>
      <c r="M5870" s="835">
        <v>88.1</v>
      </c>
      <c r="N5870" s="832">
        <v>1</v>
      </c>
      <c r="O5870" s="836">
        <v>1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10</v>
      </c>
      <c r="B5871" s="832" t="s">
        <v>2982</v>
      </c>
      <c r="C5871" s="832" t="s">
        <v>3015</v>
      </c>
      <c r="D5871" s="833" t="s">
        <v>6909</v>
      </c>
      <c r="E5871" s="834" t="s">
        <v>3084</v>
      </c>
      <c r="F5871" s="832" t="s">
        <v>2984</v>
      </c>
      <c r="G5871" s="832" t="s">
        <v>3161</v>
      </c>
      <c r="H5871" s="832" t="s">
        <v>630</v>
      </c>
      <c r="I5871" s="832" t="s">
        <v>3360</v>
      </c>
      <c r="J5871" s="832" t="s">
        <v>1177</v>
      </c>
      <c r="K5871" s="832" t="s">
        <v>3167</v>
      </c>
      <c r="L5871" s="835">
        <v>93.71</v>
      </c>
      <c r="M5871" s="835">
        <v>187.42</v>
      </c>
      <c r="N5871" s="832">
        <v>2</v>
      </c>
      <c r="O5871" s="836">
        <v>2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10</v>
      </c>
      <c r="B5872" s="832" t="s">
        <v>2982</v>
      </c>
      <c r="C5872" s="832" t="s">
        <v>3015</v>
      </c>
      <c r="D5872" s="833" t="s">
        <v>6909</v>
      </c>
      <c r="E5872" s="834" t="s">
        <v>3084</v>
      </c>
      <c r="F5872" s="832" t="s">
        <v>2984</v>
      </c>
      <c r="G5872" s="832" t="s">
        <v>3161</v>
      </c>
      <c r="H5872" s="832" t="s">
        <v>630</v>
      </c>
      <c r="I5872" s="832" t="s">
        <v>3166</v>
      </c>
      <c r="J5872" s="832" t="s">
        <v>1177</v>
      </c>
      <c r="K5872" s="832" t="s">
        <v>3167</v>
      </c>
      <c r="L5872" s="835">
        <v>57.64</v>
      </c>
      <c r="M5872" s="835">
        <v>57.64</v>
      </c>
      <c r="N5872" s="832">
        <v>1</v>
      </c>
      <c r="O5872" s="836">
        <v>1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10</v>
      </c>
      <c r="B5873" s="832" t="s">
        <v>2982</v>
      </c>
      <c r="C5873" s="832" t="s">
        <v>3015</v>
      </c>
      <c r="D5873" s="833" t="s">
        <v>6909</v>
      </c>
      <c r="E5873" s="834" t="s">
        <v>3084</v>
      </c>
      <c r="F5873" s="832" t="s">
        <v>2984</v>
      </c>
      <c r="G5873" s="832" t="s">
        <v>3161</v>
      </c>
      <c r="H5873" s="832" t="s">
        <v>630</v>
      </c>
      <c r="I5873" s="832" t="s">
        <v>3166</v>
      </c>
      <c r="J5873" s="832" t="s">
        <v>1177</v>
      </c>
      <c r="K5873" s="832" t="s">
        <v>3167</v>
      </c>
      <c r="L5873" s="835">
        <v>32.25</v>
      </c>
      <c r="M5873" s="835">
        <v>32.25</v>
      </c>
      <c r="N5873" s="832">
        <v>1</v>
      </c>
      <c r="O5873" s="836">
        <v>1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10</v>
      </c>
      <c r="B5874" s="832" t="s">
        <v>2982</v>
      </c>
      <c r="C5874" s="832" t="s">
        <v>3015</v>
      </c>
      <c r="D5874" s="833" t="s">
        <v>6909</v>
      </c>
      <c r="E5874" s="834" t="s">
        <v>3084</v>
      </c>
      <c r="F5874" s="832" t="s">
        <v>2984</v>
      </c>
      <c r="G5874" s="832" t="s">
        <v>6623</v>
      </c>
      <c r="H5874" s="832" t="s">
        <v>630</v>
      </c>
      <c r="I5874" s="832" t="s">
        <v>6624</v>
      </c>
      <c r="J5874" s="832" t="s">
        <v>6625</v>
      </c>
      <c r="K5874" s="832" t="s">
        <v>6626</v>
      </c>
      <c r="L5874" s="835">
        <v>398.22</v>
      </c>
      <c r="M5874" s="835">
        <v>398.22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10</v>
      </c>
      <c r="B5875" s="832" t="s">
        <v>2982</v>
      </c>
      <c r="C5875" s="832" t="s">
        <v>3015</v>
      </c>
      <c r="D5875" s="833" t="s">
        <v>6909</v>
      </c>
      <c r="E5875" s="834" t="s">
        <v>3084</v>
      </c>
      <c r="F5875" s="832" t="s">
        <v>2984</v>
      </c>
      <c r="G5875" s="832" t="s">
        <v>3380</v>
      </c>
      <c r="H5875" s="832" t="s">
        <v>630</v>
      </c>
      <c r="I5875" s="832" t="s">
        <v>3381</v>
      </c>
      <c r="J5875" s="832" t="s">
        <v>708</v>
      </c>
      <c r="K5875" s="832" t="s">
        <v>3382</v>
      </c>
      <c r="L5875" s="835">
        <v>52.61</v>
      </c>
      <c r="M5875" s="835">
        <v>105.22</v>
      </c>
      <c r="N5875" s="832">
        <v>2</v>
      </c>
      <c r="O5875" s="836">
        <v>2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10</v>
      </c>
      <c r="B5876" s="832" t="s">
        <v>2982</v>
      </c>
      <c r="C5876" s="832" t="s">
        <v>3015</v>
      </c>
      <c r="D5876" s="833" t="s">
        <v>6909</v>
      </c>
      <c r="E5876" s="834" t="s">
        <v>3084</v>
      </c>
      <c r="F5876" s="832" t="s">
        <v>2984</v>
      </c>
      <c r="G5876" s="832" t="s">
        <v>3943</v>
      </c>
      <c r="H5876" s="832" t="s">
        <v>630</v>
      </c>
      <c r="I5876" s="832" t="s">
        <v>3946</v>
      </c>
      <c r="J5876" s="832" t="s">
        <v>901</v>
      </c>
      <c r="K5876" s="832" t="s">
        <v>3945</v>
      </c>
      <c r="L5876" s="835">
        <v>54.55</v>
      </c>
      <c r="M5876" s="835">
        <v>54.55</v>
      </c>
      <c r="N5876" s="832">
        <v>1</v>
      </c>
      <c r="O5876" s="836">
        <v>1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10</v>
      </c>
      <c r="B5877" s="832" t="s">
        <v>2982</v>
      </c>
      <c r="C5877" s="832" t="s">
        <v>3015</v>
      </c>
      <c r="D5877" s="833" t="s">
        <v>6909</v>
      </c>
      <c r="E5877" s="834" t="s">
        <v>3084</v>
      </c>
      <c r="F5877" s="832" t="s">
        <v>2984</v>
      </c>
      <c r="G5877" s="832" t="s">
        <v>3508</v>
      </c>
      <c r="H5877" s="832" t="s">
        <v>630</v>
      </c>
      <c r="I5877" s="832" t="s">
        <v>3843</v>
      </c>
      <c r="J5877" s="832" t="s">
        <v>1366</v>
      </c>
      <c r="K5877" s="832" t="s">
        <v>3689</v>
      </c>
      <c r="L5877" s="835">
        <v>0</v>
      </c>
      <c r="M5877" s="835">
        <v>0</v>
      </c>
      <c r="N5877" s="832">
        <v>1</v>
      </c>
      <c r="O5877" s="836">
        <v>1</v>
      </c>
      <c r="P5877" s="835"/>
      <c r="Q5877" s="837"/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10</v>
      </c>
      <c r="B5878" s="832" t="s">
        <v>2982</v>
      </c>
      <c r="C5878" s="832" t="s">
        <v>3015</v>
      </c>
      <c r="D5878" s="833" t="s">
        <v>6909</v>
      </c>
      <c r="E5878" s="834" t="s">
        <v>3084</v>
      </c>
      <c r="F5878" s="832" t="s">
        <v>2984</v>
      </c>
      <c r="G5878" s="832" t="s">
        <v>3185</v>
      </c>
      <c r="H5878" s="832" t="s">
        <v>689</v>
      </c>
      <c r="I5878" s="832" t="s">
        <v>2938</v>
      </c>
      <c r="J5878" s="832" t="s">
        <v>2273</v>
      </c>
      <c r="K5878" s="832" t="s">
        <v>2939</v>
      </c>
      <c r="L5878" s="835">
        <v>26.3</v>
      </c>
      <c r="M5878" s="835">
        <v>52.6</v>
      </c>
      <c r="N5878" s="832">
        <v>2</v>
      </c>
      <c r="O5878" s="836">
        <v>1.5</v>
      </c>
      <c r="P5878" s="835">
        <v>26.3</v>
      </c>
      <c r="Q5878" s="837">
        <v>0.5</v>
      </c>
      <c r="R5878" s="832">
        <v>1</v>
      </c>
      <c r="S5878" s="837">
        <v>0.5</v>
      </c>
      <c r="T5878" s="836">
        <v>0.5</v>
      </c>
      <c r="U5878" s="838">
        <v>0.33333333333333331</v>
      </c>
    </row>
    <row r="5879" spans="1:21" ht="14.4" customHeight="1" x14ac:dyDescent="0.3">
      <c r="A5879" s="831">
        <v>10</v>
      </c>
      <c r="B5879" s="832" t="s">
        <v>2982</v>
      </c>
      <c r="C5879" s="832" t="s">
        <v>3015</v>
      </c>
      <c r="D5879" s="833" t="s">
        <v>6909</v>
      </c>
      <c r="E5879" s="834" t="s">
        <v>3084</v>
      </c>
      <c r="F5879" s="832" t="s">
        <v>2984</v>
      </c>
      <c r="G5879" s="832" t="s">
        <v>3185</v>
      </c>
      <c r="H5879" s="832" t="s">
        <v>689</v>
      </c>
      <c r="I5879" s="832" t="s">
        <v>2938</v>
      </c>
      <c r="J5879" s="832" t="s">
        <v>2273</v>
      </c>
      <c r="K5879" s="832" t="s">
        <v>2939</v>
      </c>
      <c r="L5879" s="835">
        <v>30.5</v>
      </c>
      <c r="M5879" s="835">
        <v>152.5</v>
      </c>
      <c r="N5879" s="832">
        <v>5</v>
      </c>
      <c r="O5879" s="836">
        <v>5</v>
      </c>
      <c r="P5879" s="835">
        <v>61</v>
      </c>
      <c r="Q5879" s="837">
        <v>0.4</v>
      </c>
      <c r="R5879" s="832">
        <v>2</v>
      </c>
      <c r="S5879" s="837">
        <v>0.4</v>
      </c>
      <c r="T5879" s="836">
        <v>2</v>
      </c>
      <c r="U5879" s="838">
        <v>0.4</v>
      </c>
    </row>
    <row r="5880" spans="1:21" ht="14.4" customHeight="1" x14ac:dyDescent="0.3">
      <c r="A5880" s="831">
        <v>10</v>
      </c>
      <c r="B5880" s="832" t="s">
        <v>2982</v>
      </c>
      <c r="C5880" s="832" t="s">
        <v>3015</v>
      </c>
      <c r="D5880" s="833" t="s">
        <v>6909</v>
      </c>
      <c r="E5880" s="834" t="s">
        <v>3084</v>
      </c>
      <c r="F5880" s="832" t="s">
        <v>2984</v>
      </c>
      <c r="G5880" s="832" t="s">
        <v>3185</v>
      </c>
      <c r="H5880" s="832" t="s">
        <v>689</v>
      </c>
      <c r="I5880" s="832" t="s">
        <v>2523</v>
      </c>
      <c r="J5880" s="832" t="s">
        <v>941</v>
      </c>
      <c r="K5880" s="832" t="s">
        <v>2524</v>
      </c>
      <c r="L5880" s="835">
        <v>63.75</v>
      </c>
      <c r="M5880" s="835">
        <v>573.75</v>
      </c>
      <c r="N5880" s="832">
        <v>9</v>
      </c>
      <c r="O5880" s="836">
        <v>6.5</v>
      </c>
      <c r="P5880" s="835">
        <v>63.75</v>
      </c>
      <c r="Q5880" s="837">
        <v>0.1111111111111111</v>
      </c>
      <c r="R5880" s="832">
        <v>1</v>
      </c>
      <c r="S5880" s="837">
        <v>0.1111111111111111</v>
      </c>
      <c r="T5880" s="836">
        <v>1</v>
      </c>
      <c r="U5880" s="838">
        <v>0.15384615384615385</v>
      </c>
    </row>
    <row r="5881" spans="1:21" ht="14.4" customHeight="1" x14ac:dyDescent="0.3">
      <c r="A5881" s="831">
        <v>10</v>
      </c>
      <c r="B5881" s="832" t="s">
        <v>2982</v>
      </c>
      <c r="C5881" s="832" t="s">
        <v>3015</v>
      </c>
      <c r="D5881" s="833" t="s">
        <v>6909</v>
      </c>
      <c r="E5881" s="834" t="s">
        <v>3084</v>
      </c>
      <c r="F5881" s="832" t="s">
        <v>2984</v>
      </c>
      <c r="G5881" s="832" t="s">
        <v>3185</v>
      </c>
      <c r="H5881" s="832" t="s">
        <v>689</v>
      </c>
      <c r="I5881" s="832" t="s">
        <v>2525</v>
      </c>
      <c r="J5881" s="832" t="s">
        <v>2273</v>
      </c>
      <c r="K5881" s="832" t="s">
        <v>2526</v>
      </c>
      <c r="L5881" s="835">
        <v>25.5</v>
      </c>
      <c r="M5881" s="835">
        <v>153</v>
      </c>
      <c r="N5881" s="832">
        <v>6</v>
      </c>
      <c r="O5881" s="836">
        <v>4.5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10</v>
      </c>
      <c r="B5882" s="832" t="s">
        <v>2982</v>
      </c>
      <c r="C5882" s="832" t="s">
        <v>3015</v>
      </c>
      <c r="D5882" s="833" t="s">
        <v>6909</v>
      </c>
      <c r="E5882" s="834" t="s">
        <v>3084</v>
      </c>
      <c r="F5882" s="832" t="s">
        <v>2984</v>
      </c>
      <c r="G5882" s="832" t="s">
        <v>3185</v>
      </c>
      <c r="H5882" s="832" t="s">
        <v>630</v>
      </c>
      <c r="I5882" s="832" t="s">
        <v>4780</v>
      </c>
      <c r="J5882" s="832" t="s">
        <v>2273</v>
      </c>
      <c r="K5882" s="832" t="s">
        <v>4781</v>
      </c>
      <c r="L5882" s="835">
        <v>26.3</v>
      </c>
      <c r="M5882" s="835">
        <v>184.10000000000002</v>
      </c>
      <c r="N5882" s="832">
        <v>7</v>
      </c>
      <c r="O5882" s="836">
        <v>4.5</v>
      </c>
      <c r="P5882" s="835">
        <v>26.3</v>
      </c>
      <c r="Q5882" s="837">
        <v>0.14285714285714285</v>
      </c>
      <c r="R5882" s="832">
        <v>1</v>
      </c>
      <c r="S5882" s="837">
        <v>0.14285714285714285</v>
      </c>
      <c r="T5882" s="836">
        <v>1</v>
      </c>
      <c r="U5882" s="838">
        <v>0.22222222222222221</v>
      </c>
    </row>
    <row r="5883" spans="1:21" ht="14.4" customHeight="1" x14ac:dyDescent="0.3">
      <c r="A5883" s="831">
        <v>10</v>
      </c>
      <c r="B5883" s="832" t="s">
        <v>2982</v>
      </c>
      <c r="C5883" s="832" t="s">
        <v>3015</v>
      </c>
      <c r="D5883" s="833" t="s">
        <v>6909</v>
      </c>
      <c r="E5883" s="834" t="s">
        <v>3084</v>
      </c>
      <c r="F5883" s="832" t="s">
        <v>2984</v>
      </c>
      <c r="G5883" s="832" t="s">
        <v>3185</v>
      </c>
      <c r="H5883" s="832" t="s">
        <v>630</v>
      </c>
      <c r="I5883" s="832" t="s">
        <v>4780</v>
      </c>
      <c r="J5883" s="832" t="s">
        <v>2273</v>
      </c>
      <c r="K5883" s="832" t="s">
        <v>4781</v>
      </c>
      <c r="L5883" s="835">
        <v>30.5</v>
      </c>
      <c r="M5883" s="835">
        <v>30.5</v>
      </c>
      <c r="N5883" s="832">
        <v>1</v>
      </c>
      <c r="O5883" s="836">
        <v>0.5</v>
      </c>
      <c r="P5883" s="835">
        <v>30.5</v>
      </c>
      <c r="Q5883" s="837">
        <v>1</v>
      </c>
      <c r="R5883" s="832">
        <v>1</v>
      </c>
      <c r="S5883" s="837">
        <v>1</v>
      </c>
      <c r="T5883" s="836">
        <v>0.5</v>
      </c>
      <c r="U5883" s="838">
        <v>1</v>
      </c>
    </row>
    <row r="5884" spans="1:21" ht="14.4" customHeight="1" x14ac:dyDescent="0.3">
      <c r="A5884" s="831">
        <v>10</v>
      </c>
      <c r="B5884" s="832" t="s">
        <v>2982</v>
      </c>
      <c r="C5884" s="832" t="s">
        <v>3015</v>
      </c>
      <c r="D5884" s="833" t="s">
        <v>6909</v>
      </c>
      <c r="E5884" s="834" t="s">
        <v>3084</v>
      </c>
      <c r="F5884" s="832" t="s">
        <v>2984</v>
      </c>
      <c r="G5884" s="832" t="s">
        <v>4945</v>
      </c>
      <c r="H5884" s="832" t="s">
        <v>630</v>
      </c>
      <c r="I5884" s="832" t="s">
        <v>5072</v>
      </c>
      <c r="J5884" s="832" t="s">
        <v>1044</v>
      </c>
      <c r="K5884" s="832" t="s">
        <v>5073</v>
      </c>
      <c r="L5884" s="835">
        <v>99.75</v>
      </c>
      <c r="M5884" s="835">
        <v>199.5</v>
      </c>
      <c r="N5884" s="832">
        <v>2</v>
      </c>
      <c r="O5884" s="836">
        <v>1.5</v>
      </c>
      <c r="P5884" s="835"/>
      <c r="Q5884" s="837">
        <v>0</v>
      </c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10</v>
      </c>
      <c r="B5885" s="832" t="s">
        <v>2982</v>
      </c>
      <c r="C5885" s="832" t="s">
        <v>3015</v>
      </c>
      <c r="D5885" s="833" t="s">
        <v>6909</v>
      </c>
      <c r="E5885" s="834" t="s">
        <v>3084</v>
      </c>
      <c r="F5885" s="832" t="s">
        <v>2984</v>
      </c>
      <c r="G5885" s="832" t="s">
        <v>4945</v>
      </c>
      <c r="H5885" s="832" t="s">
        <v>630</v>
      </c>
      <c r="I5885" s="832" t="s">
        <v>6627</v>
      </c>
      <c r="J5885" s="832" t="s">
        <v>1044</v>
      </c>
      <c r="K5885" s="832" t="s">
        <v>6628</v>
      </c>
      <c r="L5885" s="835">
        <v>104.29</v>
      </c>
      <c r="M5885" s="835">
        <v>208.58</v>
      </c>
      <c r="N5885" s="832">
        <v>2</v>
      </c>
      <c r="O5885" s="836">
        <v>1.5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10</v>
      </c>
      <c r="B5886" s="832" t="s">
        <v>2982</v>
      </c>
      <c r="C5886" s="832" t="s">
        <v>3015</v>
      </c>
      <c r="D5886" s="833" t="s">
        <v>6909</v>
      </c>
      <c r="E5886" s="834" t="s">
        <v>3084</v>
      </c>
      <c r="F5886" s="832" t="s">
        <v>2984</v>
      </c>
      <c r="G5886" s="832" t="s">
        <v>3425</v>
      </c>
      <c r="H5886" s="832" t="s">
        <v>630</v>
      </c>
      <c r="I5886" s="832" t="s">
        <v>3426</v>
      </c>
      <c r="J5886" s="832" t="s">
        <v>743</v>
      </c>
      <c r="K5886" s="832" t="s">
        <v>3427</v>
      </c>
      <c r="L5886" s="835">
        <v>42.54</v>
      </c>
      <c r="M5886" s="835">
        <v>42.54</v>
      </c>
      <c r="N5886" s="832">
        <v>1</v>
      </c>
      <c r="O5886" s="836">
        <v>1</v>
      </c>
      <c r="P5886" s="835">
        <v>42.54</v>
      </c>
      <c r="Q5886" s="837">
        <v>1</v>
      </c>
      <c r="R5886" s="832">
        <v>1</v>
      </c>
      <c r="S5886" s="837">
        <v>1</v>
      </c>
      <c r="T5886" s="836">
        <v>1</v>
      </c>
      <c r="U5886" s="838">
        <v>1</v>
      </c>
    </row>
    <row r="5887" spans="1:21" ht="14.4" customHeight="1" x14ac:dyDescent="0.3">
      <c r="A5887" s="831">
        <v>10</v>
      </c>
      <c r="B5887" s="832" t="s">
        <v>2982</v>
      </c>
      <c r="C5887" s="832" t="s">
        <v>3015</v>
      </c>
      <c r="D5887" s="833" t="s">
        <v>6909</v>
      </c>
      <c r="E5887" s="834" t="s">
        <v>3084</v>
      </c>
      <c r="F5887" s="832" t="s">
        <v>2984</v>
      </c>
      <c r="G5887" s="832" t="s">
        <v>4162</v>
      </c>
      <c r="H5887" s="832" t="s">
        <v>630</v>
      </c>
      <c r="I5887" s="832" t="s">
        <v>4163</v>
      </c>
      <c r="J5887" s="832" t="s">
        <v>4164</v>
      </c>
      <c r="K5887" s="832" t="s">
        <v>4165</v>
      </c>
      <c r="L5887" s="835">
        <v>28.32</v>
      </c>
      <c r="M5887" s="835">
        <v>113.28</v>
      </c>
      <c r="N5887" s="832">
        <v>4</v>
      </c>
      <c r="O5887" s="836">
        <v>2.5</v>
      </c>
      <c r="P5887" s="835">
        <v>28.32</v>
      </c>
      <c r="Q5887" s="837">
        <v>0.25</v>
      </c>
      <c r="R5887" s="832">
        <v>1</v>
      </c>
      <c r="S5887" s="837">
        <v>0.25</v>
      </c>
      <c r="T5887" s="836">
        <v>0.5</v>
      </c>
      <c r="U5887" s="838">
        <v>0.2</v>
      </c>
    </row>
    <row r="5888" spans="1:21" ht="14.4" customHeight="1" x14ac:dyDescent="0.3">
      <c r="A5888" s="831">
        <v>10</v>
      </c>
      <c r="B5888" s="832" t="s">
        <v>2982</v>
      </c>
      <c r="C5888" s="832" t="s">
        <v>3015</v>
      </c>
      <c r="D5888" s="833" t="s">
        <v>6909</v>
      </c>
      <c r="E5888" s="834" t="s">
        <v>3084</v>
      </c>
      <c r="F5888" s="832" t="s">
        <v>2984</v>
      </c>
      <c r="G5888" s="832" t="s">
        <v>5074</v>
      </c>
      <c r="H5888" s="832" t="s">
        <v>630</v>
      </c>
      <c r="I5888" s="832" t="s">
        <v>6629</v>
      </c>
      <c r="J5888" s="832" t="s">
        <v>5076</v>
      </c>
      <c r="K5888" s="832" t="s">
        <v>3889</v>
      </c>
      <c r="L5888" s="835">
        <v>0</v>
      </c>
      <c r="M5888" s="835">
        <v>0</v>
      </c>
      <c r="N5888" s="832">
        <v>1</v>
      </c>
      <c r="O5888" s="836">
        <v>0.5</v>
      </c>
      <c r="P5888" s="835"/>
      <c r="Q5888" s="837"/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10</v>
      </c>
      <c r="B5889" s="832" t="s">
        <v>2982</v>
      </c>
      <c r="C5889" s="832" t="s">
        <v>3015</v>
      </c>
      <c r="D5889" s="833" t="s">
        <v>6909</v>
      </c>
      <c r="E5889" s="834" t="s">
        <v>3084</v>
      </c>
      <c r="F5889" s="832" t="s">
        <v>2984</v>
      </c>
      <c r="G5889" s="832" t="s">
        <v>3533</v>
      </c>
      <c r="H5889" s="832" t="s">
        <v>630</v>
      </c>
      <c r="I5889" s="832" t="s">
        <v>3534</v>
      </c>
      <c r="J5889" s="832" t="s">
        <v>1072</v>
      </c>
      <c r="K5889" s="832" t="s">
        <v>3535</v>
      </c>
      <c r="L5889" s="835">
        <v>61.97</v>
      </c>
      <c r="M5889" s="835">
        <v>1301.3700000000003</v>
      </c>
      <c r="N5889" s="832">
        <v>21</v>
      </c>
      <c r="O5889" s="836">
        <v>16</v>
      </c>
      <c r="P5889" s="835">
        <v>185.91</v>
      </c>
      <c r="Q5889" s="837">
        <v>0.14285714285714282</v>
      </c>
      <c r="R5889" s="832">
        <v>3</v>
      </c>
      <c r="S5889" s="837">
        <v>0.14285714285714285</v>
      </c>
      <c r="T5889" s="836">
        <v>2</v>
      </c>
      <c r="U5889" s="838">
        <v>0.125</v>
      </c>
    </row>
    <row r="5890" spans="1:21" ht="14.4" customHeight="1" x14ac:dyDescent="0.3">
      <c r="A5890" s="831">
        <v>10</v>
      </c>
      <c r="B5890" s="832" t="s">
        <v>2982</v>
      </c>
      <c r="C5890" s="832" t="s">
        <v>3015</v>
      </c>
      <c r="D5890" s="833" t="s">
        <v>6909</v>
      </c>
      <c r="E5890" s="834" t="s">
        <v>3084</v>
      </c>
      <c r="F5890" s="832" t="s">
        <v>2984</v>
      </c>
      <c r="G5890" s="832" t="s">
        <v>3533</v>
      </c>
      <c r="H5890" s="832" t="s">
        <v>630</v>
      </c>
      <c r="I5890" s="832" t="s">
        <v>3998</v>
      </c>
      <c r="J5890" s="832" t="s">
        <v>1072</v>
      </c>
      <c r="K5890" s="832" t="s">
        <v>3999</v>
      </c>
      <c r="L5890" s="835">
        <v>61.97</v>
      </c>
      <c r="M5890" s="835">
        <v>61.97</v>
      </c>
      <c r="N5890" s="832">
        <v>1</v>
      </c>
      <c r="O5890" s="836">
        <v>0.5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10</v>
      </c>
      <c r="B5891" s="832" t="s">
        <v>2982</v>
      </c>
      <c r="C5891" s="832" t="s">
        <v>3015</v>
      </c>
      <c r="D5891" s="833" t="s">
        <v>6909</v>
      </c>
      <c r="E5891" s="834" t="s">
        <v>3084</v>
      </c>
      <c r="F5891" s="832" t="s">
        <v>2984</v>
      </c>
      <c r="G5891" s="832" t="s">
        <v>3186</v>
      </c>
      <c r="H5891" s="832" t="s">
        <v>630</v>
      </c>
      <c r="I5891" s="832" t="s">
        <v>3442</v>
      </c>
      <c r="J5891" s="832" t="s">
        <v>3443</v>
      </c>
      <c r="K5891" s="832" t="s">
        <v>3444</v>
      </c>
      <c r="L5891" s="835">
        <v>25.12</v>
      </c>
      <c r="M5891" s="835">
        <v>25.12</v>
      </c>
      <c r="N5891" s="832">
        <v>1</v>
      </c>
      <c r="O5891" s="836">
        <v>1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10</v>
      </c>
      <c r="B5892" s="832" t="s">
        <v>2982</v>
      </c>
      <c r="C5892" s="832" t="s">
        <v>3015</v>
      </c>
      <c r="D5892" s="833" t="s">
        <v>6909</v>
      </c>
      <c r="E5892" s="834" t="s">
        <v>3084</v>
      </c>
      <c r="F5892" s="832" t="s">
        <v>2984</v>
      </c>
      <c r="G5892" s="832" t="s">
        <v>3515</v>
      </c>
      <c r="H5892" s="832" t="s">
        <v>630</v>
      </c>
      <c r="I5892" s="832" t="s">
        <v>6630</v>
      </c>
      <c r="J5892" s="832" t="s">
        <v>6631</v>
      </c>
      <c r="K5892" s="832" t="s">
        <v>6632</v>
      </c>
      <c r="L5892" s="835">
        <v>0</v>
      </c>
      <c r="M5892" s="835">
        <v>0</v>
      </c>
      <c r="N5892" s="832">
        <v>7</v>
      </c>
      <c r="O5892" s="836">
        <v>7</v>
      </c>
      <c r="P5892" s="835"/>
      <c r="Q5892" s="837"/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10</v>
      </c>
      <c r="B5893" s="832" t="s">
        <v>2982</v>
      </c>
      <c r="C5893" s="832" t="s">
        <v>3015</v>
      </c>
      <c r="D5893" s="833" t="s">
        <v>6909</v>
      </c>
      <c r="E5893" s="834" t="s">
        <v>3084</v>
      </c>
      <c r="F5893" s="832" t="s">
        <v>2984</v>
      </c>
      <c r="G5893" s="832" t="s">
        <v>3515</v>
      </c>
      <c r="H5893" s="832" t="s">
        <v>630</v>
      </c>
      <c r="I5893" s="832" t="s">
        <v>6633</v>
      </c>
      <c r="J5893" s="832" t="s">
        <v>6634</v>
      </c>
      <c r="K5893" s="832" t="s">
        <v>6635</v>
      </c>
      <c r="L5893" s="835">
        <v>0</v>
      </c>
      <c r="M5893" s="835">
        <v>0</v>
      </c>
      <c r="N5893" s="832">
        <v>2</v>
      </c>
      <c r="O5893" s="836">
        <v>1.5</v>
      </c>
      <c r="P5893" s="835"/>
      <c r="Q5893" s="837"/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10</v>
      </c>
      <c r="B5894" s="832" t="s">
        <v>2982</v>
      </c>
      <c r="C5894" s="832" t="s">
        <v>3015</v>
      </c>
      <c r="D5894" s="833" t="s">
        <v>6909</v>
      </c>
      <c r="E5894" s="834" t="s">
        <v>3084</v>
      </c>
      <c r="F5894" s="832" t="s">
        <v>2984</v>
      </c>
      <c r="G5894" s="832" t="s">
        <v>3456</v>
      </c>
      <c r="H5894" s="832" t="s">
        <v>630</v>
      </c>
      <c r="I5894" s="832" t="s">
        <v>3457</v>
      </c>
      <c r="J5894" s="832" t="s">
        <v>2214</v>
      </c>
      <c r="K5894" s="832" t="s">
        <v>3458</v>
      </c>
      <c r="L5894" s="835">
        <v>0</v>
      </c>
      <c r="M5894" s="835">
        <v>0</v>
      </c>
      <c r="N5894" s="832">
        <v>1</v>
      </c>
      <c r="O5894" s="836">
        <v>1</v>
      </c>
      <c r="P5894" s="835"/>
      <c r="Q5894" s="837"/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10</v>
      </c>
      <c r="B5895" s="832" t="s">
        <v>2982</v>
      </c>
      <c r="C5895" s="832" t="s">
        <v>3015</v>
      </c>
      <c r="D5895" s="833" t="s">
        <v>6909</v>
      </c>
      <c r="E5895" s="834" t="s">
        <v>3084</v>
      </c>
      <c r="F5895" s="832" t="s">
        <v>2985</v>
      </c>
      <c r="G5895" s="832" t="s">
        <v>3094</v>
      </c>
      <c r="H5895" s="832" t="s">
        <v>630</v>
      </c>
      <c r="I5895" s="832" t="s">
        <v>6636</v>
      </c>
      <c r="J5895" s="832" t="s">
        <v>3040</v>
      </c>
      <c r="K5895" s="832"/>
      <c r="L5895" s="835">
        <v>0</v>
      </c>
      <c r="M5895" s="835">
        <v>0</v>
      </c>
      <c r="N5895" s="832">
        <v>1</v>
      </c>
      <c r="O5895" s="836">
        <v>1</v>
      </c>
      <c r="P5895" s="835"/>
      <c r="Q5895" s="837"/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10</v>
      </c>
      <c r="B5896" s="832" t="s">
        <v>2982</v>
      </c>
      <c r="C5896" s="832" t="s">
        <v>3015</v>
      </c>
      <c r="D5896" s="833" t="s">
        <v>6909</v>
      </c>
      <c r="E5896" s="834" t="s">
        <v>3085</v>
      </c>
      <c r="F5896" s="832" t="s">
        <v>2984</v>
      </c>
      <c r="G5896" s="832" t="s">
        <v>3716</v>
      </c>
      <c r="H5896" s="832" t="s">
        <v>630</v>
      </c>
      <c r="I5896" s="832" t="s">
        <v>6637</v>
      </c>
      <c r="J5896" s="832" t="s">
        <v>6638</v>
      </c>
      <c r="K5896" s="832" t="s">
        <v>6639</v>
      </c>
      <c r="L5896" s="835">
        <v>0</v>
      </c>
      <c r="M5896" s="835">
        <v>0</v>
      </c>
      <c r="N5896" s="832">
        <v>3</v>
      </c>
      <c r="O5896" s="836">
        <v>2.5</v>
      </c>
      <c r="P5896" s="835"/>
      <c r="Q5896" s="837"/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10</v>
      </c>
      <c r="B5897" s="832" t="s">
        <v>2982</v>
      </c>
      <c r="C5897" s="832" t="s">
        <v>3015</v>
      </c>
      <c r="D5897" s="833" t="s">
        <v>6909</v>
      </c>
      <c r="E5897" s="834" t="s">
        <v>3085</v>
      </c>
      <c r="F5897" s="832" t="s">
        <v>2984</v>
      </c>
      <c r="G5897" s="832" t="s">
        <v>3716</v>
      </c>
      <c r="H5897" s="832" t="s">
        <v>689</v>
      </c>
      <c r="I5897" s="832" t="s">
        <v>2531</v>
      </c>
      <c r="J5897" s="832" t="s">
        <v>2532</v>
      </c>
      <c r="K5897" s="832" t="s">
        <v>2533</v>
      </c>
      <c r="L5897" s="835">
        <v>0</v>
      </c>
      <c r="M5897" s="835">
        <v>0</v>
      </c>
      <c r="N5897" s="832">
        <v>3</v>
      </c>
      <c r="O5897" s="836">
        <v>2</v>
      </c>
      <c r="P5897" s="835">
        <v>0</v>
      </c>
      <c r="Q5897" s="837"/>
      <c r="R5897" s="832">
        <v>1</v>
      </c>
      <c r="S5897" s="837">
        <v>0.33333333333333331</v>
      </c>
      <c r="T5897" s="836">
        <v>0.5</v>
      </c>
      <c r="U5897" s="838">
        <v>0.25</v>
      </c>
    </row>
    <row r="5898" spans="1:21" ht="14.4" customHeight="1" x14ac:dyDescent="0.3">
      <c r="A5898" s="831">
        <v>10</v>
      </c>
      <c r="B5898" s="832" t="s">
        <v>2982</v>
      </c>
      <c r="C5898" s="832" t="s">
        <v>3015</v>
      </c>
      <c r="D5898" s="833" t="s">
        <v>6909</v>
      </c>
      <c r="E5898" s="834" t="s">
        <v>3085</v>
      </c>
      <c r="F5898" s="832" t="s">
        <v>2984</v>
      </c>
      <c r="G5898" s="832" t="s">
        <v>3716</v>
      </c>
      <c r="H5898" s="832" t="s">
        <v>630</v>
      </c>
      <c r="I5898" s="832" t="s">
        <v>6405</v>
      </c>
      <c r="J5898" s="832" t="s">
        <v>6406</v>
      </c>
      <c r="K5898" s="832" t="s">
        <v>6407</v>
      </c>
      <c r="L5898" s="835">
        <v>0</v>
      </c>
      <c r="M5898" s="835">
        <v>0</v>
      </c>
      <c r="N5898" s="832">
        <v>2</v>
      </c>
      <c r="O5898" s="836">
        <v>1</v>
      </c>
      <c r="P5898" s="835">
        <v>0</v>
      </c>
      <c r="Q5898" s="837"/>
      <c r="R5898" s="832">
        <v>2</v>
      </c>
      <c r="S5898" s="837">
        <v>1</v>
      </c>
      <c r="T5898" s="836">
        <v>1</v>
      </c>
      <c r="U5898" s="838">
        <v>1</v>
      </c>
    </row>
    <row r="5899" spans="1:21" ht="14.4" customHeight="1" x14ac:dyDescent="0.3">
      <c r="A5899" s="831">
        <v>10</v>
      </c>
      <c r="B5899" s="832" t="s">
        <v>2982</v>
      </c>
      <c r="C5899" s="832" t="s">
        <v>3015</v>
      </c>
      <c r="D5899" s="833" t="s">
        <v>6909</v>
      </c>
      <c r="E5899" s="834" t="s">
        <v>3085</v>
      </c>
      <c r="F5899" s="832" t="s">
        <v>2984</v>
      </c>
      <c r="G5899" s="832" t="s">
        <v>3716</v>
      </c>
      <c r="H5899" s="832" t="s">
        <v>630</v>
      </c>
      <c r="I5899" s="832" t="s">
        <v>6640</v>
      </c>
      <c r="J5899" s="832" t="s">
        <v>6638</v>
      </c>
      <c r="K5899" s="832" t="s">
        <v>6641</v>
      </c>
      <c r="L5899" s="835">
        <v>0</v>
      </c>
      <c r="M5899" s="835">
        <v>0</v>
      </c>
      <c r="N5899" s="832">
        <v>1</v>
      </c>
      <c r="O5899" s="836">
        <v>0.5</v>
      </c>
      <c r="P5899" s="835">
        <v>0</v>
      </c>
      <c r="Q5899" s="837"/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10</v>
      </c>
      <c r="B5900" s="832" t="s">
        <v>2982</v>
      </c>
      <c r="C5900" s="832" t="s">
        <v>3015</v>
      </c>
      <c r="D5900" s="833" t="s">
        <v>6909</v>
      </c>
      <c r="E5900" s="834" t="s">
        <v>3085</v>
      </c>
      <c r="F5900" s="832" t="s">
        <v>2984</v>
      </c>
      <c r="G5900" s="832" t="s">
        <v>3232</v>
      </c>
      <c r="H5900" s="832" t="s">
        <v>630</v>
      </c>
      <c r="I5900" s="832" t="s">
        <v>3233</v>
      </c>
      <c r="J5900" s="832" t="s">
        <v>1419</v>
      </c>
      <c r="K5900" s="832" t="s">
        <v>3234</v>
      </c>
      <c r="L5900" s="835">
        <v>263.26</v>
      </c>
      <c r="M5900" s="835">
        <v>526.52</v>
      </c>
      <c r="N5900" s="832">
        <v>2</v>
      </c>
      <c r="O5900" s="836">
        <v>1</v>
      </c>
      <c r="P5900" s="835">
        <v>263.26</v>
      </c>
      <c r="Q5900" s="837">
        <v>0.5</v>
      </c>
      <c r="R5900" s="832">
        <v>1</v>
      </c>
      <c r="S5900" s="837">
        <v>0.5</v>
      </c>
      <c r="T5900" s="836">
        <v>0.5</v>
      </c>
      <c r="U5900" s="838">
        <v>0.5</v>
      </c>
    </row>
    <row r="5901" spans="1:21" ht="14.4" customHeight="1" x14ac:dyDescent="0.3">
      <c r="A5901" s="831">
        <v>10</v>
      </c>
      <c r="B5901" s="832" t="s">
        <v>2982</v>
      </c>
      <c r="C5901" s="832" t="s">
        <v>3015</v>
      </c>
      <c r="D5901" s="833" t="s">
        <v>6909</v>
      </c>
      <c r="E5901" s="834" t="s">
        <v>3085</v>
      </c>
      <c r="F5901" s="832" t="s">
        <v>2984</v>
      </c>
      <c r="G5901" s="832" t="s">
        <v>4055</v>
      </c>
      <c r="H5901" s="832" t="s">
        <v>630</v>
      </c>
      <c r="I5901" s="832" t="s">
        <v>6642</v>
      </c>
      <c r="J5901" s="832" t="s">
        <v>1337</v>
      </c>
      <c r="K5901" s="832" t="s">
        <v>2945</v>
      </c>
      <c r="L5901" s="835">
        <v>0</v>
      </c>
      <c r="M5901" s="835">
        <v>0</v>
      </c>
      <c r="N5901" s="832">
        <v>1</v>
      </c>
      <c r="O5901" s="836">
        <v>0.5</v>
      </c>
      <c r="P5901" s="835"/>
      <c r="Q5901" s="837"/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10</v>
      </c>
      <c r="B5902" s="832" t="s">
        <v>2982</v>
      </c>
      <c r="C5902" s="832" t="s">
        <v>3015</v>
      </c>
      <c r="D5902" s="833" t="s">
        <v>6909</v>
      </c>
      <c r="E5902" s="834" t="s">
        <v>3085</v>
      </c>
      <c r="F5902" s="832" t="s">
        <v>2984</v>
      </c>
      <c r="G5902" s="832" t="s">
        <v>3249</v>
      </c>
      <c r="H5902" s="832" t="s">
        <v>630</v>
      </c>
      <c r="I5902" s="832" t="s">
        <v>4971</v>
      </c>
      <c r="J5902" s="832" t="s">
        <v>3251</v>
      </c>
      <c r="K5902" s="832" t="s">
        <v>3330</v>
      </c>
      <c r="L5902" s="835">
        <v>46.09</v>
      </c>
      <c r="M5902" s="835">
        <v>46.09</v>
      </c>
      <c r="N5902" s="832">
        <v>1</v>
      </c>
      <c r="O5902" s="836">
        <v>0.5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10</v>
      </c>
      <c r="B5903" s="832" t="s">
        <v>2982</v>
      </c>
      <c r="C5903" s="832" t="s">
        <v>3015</v>
      </c>
      <c r="D5903" s="833" t="s">
        <v>6909</v>
      </c>
      <c r="E5903" s="834" t="s">
        <v>3085</v>
      </c>
      <c r="F5903" s="832" t="s">
        <v>2984</v>
      </c>
      <c r="G5903" s="832" t="s">
        <v>3249</v>
      </c>
      <c r="H5903" s="832" t="s">
        <v>630</v>
      </c>
      <c r="I5903" s="832" t="s">
        <v>3872</v>
      </c>
      <c r="J5903" s="832" t="s">
        <v>1311</v>
      </c>
      <c r="K5903" s="832" t="s">
        <v>3873</v>
      </c>
      <c r="L5903" s="835">
        <v>65.83</v>
      </c>
      <c r="M5903" s="835">
        <v>263.32</v>
      </c>
      <c r="N5903" s="832">
        <v>4</v>
      </c>
      <c r="O5903" s="836">
        <v>3</v>
      </c>
      <c r="P5903" s="835">
        <v>65.83</v>
      </c>
      <c r="Q5903" s="837">
        <v>0.25</v>
      </c>
      <c r="R5903" s="832">
        <v>1</v>
      </c>
      <c r="S5903" s="837">
        <v>0.25</v>
      </c>
      <c r="T5903" s="836">
        <v>0.5</v>
      </c>
      <c r="U5903" s="838">
        <v>0.16666666666666666</v>
      </c>
    </row>
    <row r="5904" spans="1:21" ht="14.4" customHeight="1" x14ac:dyDescent="0.3">
      <c r="A5904" s="831">
        <v>10</v>
      </c>
      <c r="B5904" s="832" t="s">
        <v>2982</v>
      </c>
      <c r="C5904" s="832" t="s">
        <v>3015</v>
      </c>
      <c r="D5904" s="833" t="s">
        <v>6909</v>
      </c>
      <c r="E5904" s="834" t="s">
        <v>3085</v>
      </c>
      <c r="F5904" s="832" t="s">
        <v>2984</v>
      </c>
      <c r="G5904" s="832" t="s">
        <v>3249</v>
      </c>
      <c r="H5904" s="832" t="s">
        <v>630</v>
      </c>
      <c r="I5904" s="832" t="s">
        <v>6301</v>
      </c>
      <c r="J5904" s="832" t="s">
        <v>6302</v>
      </c>
      <c r="K5904" s="832" t="s">
        <v>6303</v>
      </c>
      <c r="L5904" s="835">
        <v>87.77</v>
      </c>
      <c r="M5904" s="835">
        <v>351.08</v>
      </c>
      <c r="N5904" s="832">
        <v>4</v>
      </c>
      <c r="O5904" s="836">
        <v>4</v>
      </c>
      <c r="P5904" s="835"/>
      <c r="Q5904" s="837">
        <v>0</v>
      </c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10</v>
      </c>
      <c r="B5905" s="832" t="s">
        <v>2982</v>
      </c>
      <c r="C5905" s="832" t="s">
        <v>3015</v>
      </c>
      <c r="D5905" s="833" t="s">
        <v>6909</v>
      </c>
      <c r="E5905" s="834" t="s">
        <v>3085</v>
      </c>
      <c r="F5905" s="832" t="s">
        <v>2984</v>
      </c>
      <c r="G5905" s="832" t="s">
        <v>3249</v>
      </c>
      <c r="H5905" s="832" t="s">
        <v>630</v>
      </c>
      <c r="I5905" s="832" t="s">
        <v>3250</v>
      </c>
      <c r="J5905" s="832" t="s">
        <v>3251</v>
      </c>
      <c r="K5905" s="832" t="s">
        <v>3252</v>
      </c>
      <c r="L5905" s="835">
        <v>19.75</v>
      </c>
      <c r="M5905" s="835">
        <v>98.75</v>
      </c>
      <c r="N5905" s="832">
        <v>5</v>
      </c>
      <c r="O5905" s="836">
        <v>4</v>
      </c>
      <c r="P5905" s="835">
        <v>19.75</v>
      </c>
      <c r="Q5905" s="837">
        <v>0.2</v>
      </c>
      <c r="R5905" s="832">
        <v>1</v>
      </c>
      <c r="S5905" s="837">
        <v>0.2</v>
      </c>
      <c r="T5905" s="836">
        <v>1</v>
      </c>
      <c r="U5905" s="838">
        <v>0.25</v>
      </c>
    </row>
    <row r="5906" spans="1:21" ht="14.4" customHeight="1" x14ac:dyDescent="0.3">
      <c r="A5906" s="831">
        <v>10</v>
      </c>
      <c r="B5906" s="832" t="s">
        <v>2982</v>
      </c>
      <c r="C5906" s="832" t="s">
        <v>3015</v>
      </c>
      <c r="D5906" s="833" t="s">
        <v>6909</v>
      </c>
      <c r="E5906" s="834" t="s">
        <v>3085</v>
      </c>
      <c r="F5906" s="832" t="s">
        <v>2984</v>
      </c>
      <c r="G5906" s="832" t="s">
        <v>3249</v>
      </c>
      <c r="H5906" s="832" t="s">
        <v>630</v>
      </c>
      <c r="I5906" s="832" t="s">
        <v>3253</v>
      </c>
      <c r="J5906" s="832" t="s">
        <v>3254</v>
      </c>
      <c r="K5906" s="832" t="s">
        <v>3255</v>
      </c>
      <c r="L5906" s="835">
        <v>77.89</v>
      </c>
      <c r="M5906" s="835">
        <v>155.78</v>
      </c>
      <c r="N5906" s="832">
        <v>2</v>
      </c>
      <c r="O5906" s="836">
        <v>1</v>
      </c>
      <c r="P5906" s="835">
        <v>155.78</v>
      </c>
      <c r="Q5906" s="837">
        <v>1</v>
      </c>
      <c r="R5906" s="832">
        <v>2</v>
      </c>
      <c r="S5906" s="837">
        <v>1</v>
      </c>
      <c r="T5906" s="836">
        <v>1</v>
      </c>
      <c r="U5906" s="838">
        <v>1</v>
      </c>
    </row>
    <row r="5907" spans="1:21" ht="14.4" customHeight="1" x14ac:dyDescent="0.3">
      <c r="A5907" s="831">
        <v>10</v>
      </c>
      <c r="B5907" s="832" t="s">
        <v>2982</v>
      </c>
      <c r="C5907" s="832" t="s">
        <v>3015</v>
      </c>
      <c r="D5907" s="833" t="s">
        <v>6909</v>
      </c>
      <c r="E5907" s="834" t="s">
        <v>3085</v>
      </c>
      <c r="F5907" s="832" t="s">
        <v>2984</v>
      </c>
      <c r="G5907" s="832" t="s">
        <v>3249</v>
      </c>
      <c r="H5907" s="832" t="s">
        <v>630</v>
      </c>
      <c r="I5907" s="832" t="s">
        <v>6643</v>
      </c>
      <c r="J5907" s="832" t="s">
        <v>3251</v>
      </c>
      <c r="K5907" s="832" t="s">
        <v>6644</v>
      </c>
      <c r="L5907" s="835">
        <v>54.53</v>
      </c>
      <c r="M5907" s="835">
        <v>54.53</v>
      </c>
      <c r="N5907" s="832">
        <v>1</v>
      </c>
      <c r="O5907" s="836">
        <v>1</v>
      </c>
      <c r="P5907" s="835"/>
      <c r="Q5907" s="837">
        <v>0</v>
      </c>
      <c r="R5907" s="832"/>
      <c r="S5907" s="837">
        <v>0</v>
      </c>
      <c r="T5907" s="836"/>
      <c r="U5907" s="838">
        <v>0</v>
      </c>
    </row>
    <row r="5908" spans="1:21" ht="14.4" customHeight="1" x14ac:dyDescent="0.3">
      <c r="A5908" s="831">
        <v>10</v>
      </c>
      <c r="B5908" s="832" t="s">
        <v>2982</v>
      </c>
      <c r="C5908" s="832" t="s">
        <v>3015</v>
      </c>
      <c r="D5908" s="833" t="s">
        <v>6909</v>
      </c>
      <c r="E5908" s="834" t="s">
        <v>3085</v>
      </c>
      <c r="F5908" s="832" t="s">
        <v>2984</v>
      </c>
      <c r="G5908" s="832" t="s">
        <v>3106</v>
      </c>
      <c r="H5908" s="832" t="s">
        <v>630</v>
      </c>
      <c r="I5908" s="832" t="s">
        <v>4182</v>
      </c>
      <c r="J5908" s="832" t="s">
        <v>2073</v>
      </c>
      <c r="K5908" s="832" t="s">
        <v>4183</v>
      </c>
      <c r="L5908" s="835">
        <v>75.73</v>
      </c>
      <c r="M5908" s="835">
        <v>302.92</v>
      </c>
      <c r="N5908" s="832">
        <v>4</v>
      </c>
      <c r="O5908" s="836">
        <v>3.5</v>
      </c>
      <c r="P5908" s="835">
        <v>75.73</v>
      </c>
      <c r="Q5908" s="837">
        <v>0.25</v>
      </c>
      <c r="R5908" s="832">
        <v>1</v>
      </c>
      <c r="S5908" s="837">
        <v>0.25</v>
      </c>
      <c r="T5908" s="836">
        <v>0.5</v>
      </c>
      <c r="U5908" s="838">
        <v>0.14285714285714285</v>
      </c>
    </row>
    <row r="5909" spans="1:21" ht="14.4" customHeight="1" x14ac:dyDescent="0.3">
      <c r="A5909" s="831">
        <v>10</v>
      </c>
      <c r="B5909" s="832" t="s">
        <v>2982</v>
      </c>
      <c r="C5909" s="832" t="s">
        <v>3015</v>
      </c>
      <c r="D5909" s="833" t="s">
        <v>6909</v>
      </c>
      <c r="E5909" s="834" t="s">
        <v>3085</v>
      </c>
      <c r="F5909" s="832" t="s">
        <v>2984</v>
      </c>
      <c r="G5909" s="832" t="s">
        <v>4919</v>
      </c>
      <c r="H5909" s="832" t="s">
        <v>630</v>
      </c>
      <c r="I5909" s="832" t="s">
        <v>4920</v>
      </c>
      <c r="J5909" s="832" t="s">
        <v>881</v>
      </c>
      <c r="K5909" s="832" t="s">
        <v>4921</v>
      </c>
      <c r="L5909" s="835">
        <v>57.76</v>
      </c>
      <c r="M5909" s="835">
        <v>462.08000000000004</v>
      </c>
      <c r="N5909" s="832">
        <v>8</v>
      </c>
      <c r="O5909" s="836">
        <v>5.5</v>
      </c>
      <c r="P5909" s="835">
        <v>288.8</v>
      </c>
      <c r="Q5909" s="837">
        <v>0.625</v>
      </c>
      <c r="R5909" s="832">
        <v>5</v>
      </c>
      <c r="S5909" s="837">
        <v>0.625</v>
      </c>
      <c r="T5909" s="836">
        <v>3</v>
      </c>
      <c r="U5909" s="838">
        <v>0.54545454545454541</v>
      </c>
    </row>
    <row r="5910" spans="1:21" ht="14.4" customHeight="1" x14ac:dyDescent="0.3">
      <c r="A5910" s="831">
        <v>10</v>
      </c>
      <c r="B5910" s="832" t="s">
        <v>2982</v>
      </c>
      <c r="C5910" s="832" t="s">
        <v>3015</v>
      </c>
      <c r="D5910" s="833" t="s">
        <v>6909</v>
      </c>
      <c r="E5910" s="834" t="s">
        <v>3085</v>
      </c>
      <c r="F5910" s="832" t="s">
        <v>2984</v>
      </c>
      <c r="G5910" s="832" t="s">
        <v>3674</v>
      </c>
      <c r="H5910" s="832" t="s">
        <v>630</v>
      </c>
      <c r="I5910" s="832" t="s">
        <v>3675</v>
      </c>
      <c r="J5910" s="832" t="s">
        <v>916</v>
      </c>
      <c r="K5910" s="832" t="s">
        <v>3676</v>
      </c>
      <c r="L5910" s="835">
        <v>0</v>
      </c>
      <c r="M5910" s="835">
        <v>0</v>
      </c>
      <c r="N5910" s="832">
        <v>3</v>
      </c>
      <c r="O5910" s="836">
        <v>1.5</v>
      </c>
      <c r="P5910" s="835">
        <v>0</v>
      </c>
      <c r="Q5910" s="837"/>
      <c r="R5910" s="832">
        <v>3</v>
      </c>
      <c r="S5910" s="837">
        <v>1</v>
      </c>
      <c r="T5910" s="836">
        <v>1.5</v>
      </c>
      <c r="U5910" s="838">
        <v>1</v>
      </c>
    </row>
    <row r="5911" spans="1:21" ht="14.4" customHeight="1" x14ac:dyDescent="0.3">
      <c r="A5911" s="831">
        <v>10</v>
      </c>
      <c r="B5911" s="832" t="s">
        <v>2982</v>
      </c>
      <c r="C5911" s="832" t="s">
        <v>3015</v>
      </c>
      <c r="D5911" s="833" t="s">
        <v>6909</v>
      </c>
      <c r="E5911" s="834" t="s">
        <v>3085</v>
      </c>
      <c r="F5911" s="832" t="s">
        <v>2984</v>
      </c>
      <c r="G5911" s="832" t="s">
        <v>3674</v>
      </c>
      <c r="H5911" s="832" t="s">
        <v>630</v>
      </c>
      <c r="I5911" s="832" t="s">
        <v>6645</v>
      </c>
      <c r="J5911" s="832" t="s">
        <v>916</v>
      </c>
      <c r="K5911" s="832" t="s">
        <v>6646</v>
      </c>
      <c r="L5911" s="835">
        <v>0</v>
      </c>
      <c r="M5911" s="835">
        <v>0</v>
      </c>
      <c r="N5911" s="832">
        <v>1</v>
      </c>
      <c r="O5911" s="836">
        <v>0.5</v>
      </c>
      <c r="P5911" s="835">
        <v>0</v>
      </c>
      <c r="Q5911" s="837"/>
      <c r="R5911" s="832">
        <v>1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10</v>
      </c>
      <c r="B5912" s="832" t="s">
        <v>2982</v>
      </c>
      <c r="C5912" s="832" t="s">
        <v>3015</v>
      </c>
      <c r="D5912" s="833" t="s">
        <v>6909</v>
      </c>
      <c r="E5912" s="834" t="s">
        <v>3085</v>
      </c>
      <c r="F5912" s="832" t="s">
        <v>2984</v>
      </c>
      <c r="G5912" s="832" t="s">
        <v>3477</v>
      </c>
      <c r="H5912" s="832" t="s">
        <v>630</v>
      </c>
      <c r="I5912" s="832" t="s">
        <v>6582</v>
      </c>
      <c r="J5912" s="832" t="s">
        <v>3780</v>
      </c>
      <c r="K5912" s="832" t="s">
        <v>2686</v>
      </c>
      <c r="L5912" s="835">
        <v>119.7</v>
      </c>
      <c r="M5912" s="835">
        <v>239.4</v>
      </c>
      <c r="N5912" s="832">
        <v>2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10</v>
      </c>
      <c r="B5913" s="832" t="s">
        <v>2982</v>
      </c>
      <c r="C5913" s="832" t="s">
        <v>3015</v>
      </c>
      <c r="D5913" s="833" t="s">
        <v>6909</v>
      </c>
      <c r="E5913" s="834" t="s">
        <v>3085</v>
      </c>
      <c r="F5913" s="832" t="s">
        <v>2984</v>
      </c>
      <c r="G5913" s="832" t="s">
        <v>3477</v>
      </c>
      <c r="H5913" s="832" t="s">
        <v>630</v>
      </c>
      <c r="I5913" s="832" t="s">
        <v>6013</v>
      </c>
      <c r="J5913" s="832" t="s">
        <v>6014</v>
      </c>
      <c r="K5913" s="832" t="s">
        <v>6015</v>
      </c>
      <c r="L5913" s="835">
        <v>56.44</v>
      </c>
      <c r="M5913" s="835">
        <v>56.44</v>
      </c>
      <c r="N5913" s="832">
        <v>1</v>
      </c>
      <c r="O5913" s="836">
        <v>1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10</v>
      </c>
      <c r="B5914" s="832" t="s">
        <v>2982</v>
      </c>
      <c r="C5914" s="832" t="s">
        <v>3015</v>
      </c>
      <c r="D5914" s="833" t="s">
        <v>6909</v>
      </c>
      <c r="E5914" s="834" t="s">
        <v>3085</v>
      </c>
      <c r="F5914" s="832" t="s">
        <v>2984</v>
      </c>
      <c r="G5914" s="832" t="s">
        <v>3720</v>
      </c>
      <c r="H5914" s="832" t="s">
        <v>630</v>
      </c>
      <c r="I5914" s="832" t="s">
        <v>3805</v>
      </c>
      <c r="J5914" s="832" t="s">
        <v>3806</v>
      </c>
      <c r="K5914" s="832" t="s">
        <v>3722</v>
      </c>
      <c r="L5914" s="835">
        <v>25.06</v>
      </c>
      <c r="M5914" s="835">
        <v>175.42</v>
      </c>
      <c r="N5914" s="832">
        <v>7</v>
      </c>
      <c r="O5914" s="836">
        <v>7</v>
      </c>
      <c r="P5914" s="835">
        <v>75.179999999999993</v>
      </c>
      <c r="Q5914" s="837">
        <v>0.42857142857142855</v>
      </c>
      <c r="R5914" s="832">
        <v>3</v>
      </c>
      <c r="S5914" s="837">
        <v>0.42857142857142855</v>
      </c>
      <c r="T5914" s="836">
        <v>3</v>
      </c>
      <c r="U5914" s="838">
        <v>0.42857142857142855</v>
      </c>
    </row>
    <row r="5915" spans="1:21" ht="14.4" customHeight="1" x14ac:dyDescent="0.3">
      <c r="A5915" s="831">
        <v>10</v>
      </c>
      <c r="B5915" s="832" t="s">
        <v>2982</v>
      </c>
      <c r="C5915" s="832" t="s">
        <v>3015</v>
      </c>
      <c r="D5915" s="833" t="s">
        <v>6909</v>
      </c>
      <c r="E5915" s="834" t="s">
        <v>3085</v>
      </c>
      <c r="F5915" s="832" t="s">
        <v>2984</v>
      </c>
      <c r="G5915" s="832" t="s">
        <v>3263</v>
      </c>
      <c r="H5915" s="832" t="s">
        <v>630</v>
      </c>
      <c r="I5915" s="832" t="s">
        <v>3264</v>
      </c>
      <c r="J5915" s="832" t="s">
        <v>2464</v>
      </c>
      <c r="K5915" s="832" t="s">
        <v>3265</v>
      </c>
      <c r="L5915" s="835">
        <v>42.63</v>
      </c>
      <c r="M5915" s="835">
        <v>170.52</v>
      </c>
      <c r="N5915" s="832">
        <v>4</v>
      </c>
      <c r="O5915" s="836">
        <v>3.5</v>
      </c>
      <c r="P5915" s="835">
        <v>42.63</v>
      </c>
      <c r="Q5915" s="837">
        <v>0.25</v>
      </c>
      <c r="R5915" s="832">
        <v>1</v>
      </c>
      <c r="S5915" s="837">
        <v>0.25</v>
      </c>
      <c r="T5915" s="836">
        <v>0.5</v>
      </c>
      <c r="U5915" s="838">
        <v>0.14285714285714285</v>
      </c>
    </row>
    <row r="5916" spans="1:21" ht="14.4" customHeight="1" x14ac:dyDescent="0.3">
      <c r="A5916" s="831">
        <v>10</v>
      </c>
      <c r="B5916" s="832" t="s">
        <v>2982</v>
      </c>
      <c r="C5916" s="832" t="s">
        <v>3015</v>
      </c>
      <c r="D5916" s="833" t="s">
        <v>6909</v>
      </c>
      <c r="E5916" s="834" t="s">
        <v>3085</v>
      </c>
      <c r="F5916" s="832" t="s">
        <v>2984</v>
      </c>
      <c r="G5916" s="832" t="s">
        <v>3267</v>
      </c>
      <c r="H5916" s="832" t="s">
        <v>689</v>
      </c>
      <c r="I5916" s="832" t="s">
        <v>2727</v>
      </c>
      <c r="J5916" s="832" t="s">
        <v>1263</v>
      </c>
      <c r="K5916" s="832" t="s">
        <v>2728</v>
      </c>
      <c r="L5916" s="835">
        <v>117.55</v>
      </c>
      <c r="M5916" s="835">
        <v>117.55</v>
      </c>
      <c r="N5916" s="832">
        <v>1</v>
      </c>
      <c r="O5916" s="836">
        <v>0.5</v>
      </c>
      <c r="P5916" s="835">
        <v>117.55</v>
      </c>
      <c r="Q5916" s="837">
        <v>1</v>
      </c>
      <c r="R5916" s="832">
        <v>1</v>
      </c>
      <c r="S5916" s="837">
        <v>1</v>
      </c>
      <c r="T5916" s="836">
        <v>0.5</v>
      </c>
      <c r="U5916" s="838">
        <v>1</v>
      </c>
    </row>
    <row r="5917" spans="1:21" ht="14.4" customHeight="1" x14ac:dyDescent="0.3">
      <c r="A5917" s="831">
        <v>10</v>
      </c>
      <c r="B5917" s="832" t="s">
        <v>2982</v>
      </c>
      <c r="C5917" s="832" t="s">
        <v>3015</v>
      </c>
      <c r="D5917" s="833" t="s">
        <v>6909</v>
      </c>
      <c r="E5917" s="834" t="s">
        <v>3085</v>
      </c>
      <c r="F5917" s="832" t="s">
        <v>2984</v>
      </c>
      <c r="G5917" s="832" t="s">
        <v>3267</v>
      </c>
      <c r="H5917" s="832" t="s">
        <v>689</v>
      </c>
      <c r="I5917" s="832" t="s">
        <v>2535</v>
      </c>
      <c r="J5917" s="832" t="s">
        <v>953</v>
      </c>
      <c r="K5917" s="832" t="s">
        <v>2536</v>
      </c>
      <c r="L5917" s="835">
        <v>0</v>
      </c>
      <c r="M5917" s="835">
        <v>0</v>
      </c>
      <c r="N5917" s="832">
        <v>3</v>
      </c>
      <c r="O5917" s="836">
        <v>1.5</v>
      </c>
      <c r="P5917" s="835">
        <v>0</v>
      </c>
      <c r="Q5917" s="837"/>
      <c r="R5917" s="832">
        <v>2</v>
      </c>
      <c r="S5917" s="837">
        <v>0.66666666666666663</v>
      </c>
      <c r="T5917" s="836">
        <v>1</v>
      </c>
      <c r="U5917" s="838">
        <v>0.66666666666666663</v>
      </c>
    </row>
    <row r="5918" spans="1:21" ht="14.4" customHeight="1" x14ac:dyDescent="0.3">
      <c r="A5918" s="831">
        <v>10</v>
      </c>
      <c r="B5918" s="832" t="s">
        <v>2982</v>
      </c>
      <c r="C5918" s="832" t="s">
        <v>3015</v>
      </c>
      <c r="D5918" s="833" t="s">
        <v>6909</v>
      </c>
      <c r="E5918" s="834" t="s">
        <v>3085</v>
      </c>
      <c r="F5918" s="832" t="s">
        <v>2984</v>
      </c>
      <c r="G5918" s="832" t="s">
        <v>3267</v>
      </c>
      <c r="H5918" s="832" t="s">
        <v>689</v>
      </c>
      <c r="I5918" s="832" t="s">
        <v>2803</v>
      </c>
      <c r="J5918" s="832" t="s">
        <v>1263</v>
      </c>
      <c r="K5918" s="832" t="s">
        <v>2804</v>
      </c>
      <c r="L5918" s="835">
        <v>0</v>
      </c>
      <c r="M5918" s="835">
        <v>0</v>
      </c>
      <c r="N5918" s="832">
        <v>3</v>
      </c>
      <c r="O5918" s="836">
        <v>2</v>
      </c>
      <c r="P5918" s="835">
        <v>0</v>
      </c>
      <c r="Q5918" s="837"/>
      <c r="R5918" s="832">
        <v>2</v>
      </c>
      <c r="S5918" s="837">
        <v>0.66666666666666663</v>
      </c>
      <c r="T5918" s="836">
        <v>1.5</v>
      </c>
      <c r="U5918" s="838">
        <v>0.75</v>
      </c>
    </row>
    <row r="5919" spans="1:21" ht="14.4" customHeight="1" x14ac:dyDescent="0.3">
      <c r="A5919" s="831">
        <v>10</v>
      </c>
      <c r="B5919" s="832" t="s">
        <v>2982</v>
      </c>
      <c r="C5919" s="832" t="s">
        <v>3015</v>
      </c>
      <c r="D5919" s="833" t="s">
        <v>6909</v>
      </c>
      <c r="E5919" s="834" t="s">
        <v>3085</v>
      </c>
      <c r="F5919" s="832" t="s">
        <v>2984</v>
      </c>
      <c r="G5919" s="832" t="s">
        <v>3267</v>
      </c>
      <c r="H5919" s="832" t="s">
        <v>689</v>
      </c>
      <c r="I5919" s="832" t="s">
        <v>2797</v>
      </c>
      <c r="J5919" s="832" t="s">
        <v>1263</v>
      </c>
      <c r="K5919" s="832" t="s">
        <v>2798</v>
      </c>
      <c r="L5919" s="835">
        <v>58.77</v>
      </c>
      <c r="M5919" s="835">
        <v>235.08</v>
      </c>
      <c r="N5919" s="832">
        <v>4</v>
      </c>
      <c r="O5919" s="836">
        <v>3</v>
      </c>
      <c r="P5919" s="835">
        <v>58.77</v>
      </c>
      <c r="Q5919" s="837">
        <v>0.25</v>
      </c>
      <c r="R5919" s="832">
        <v>1</v>
      </c>
      <c r="S5919" s="837">
        <v>0.25</v>
      </c>
      <c r="T5919" s="836">
        <v>0.5</v>
      </c>
      <c r="U5919" s="838">
        <v>0.16666666666666666</v>
      </c>
    </row>
    <row r="5920" spans="1:21" ht="14.4" customHeight="1" x14ac:dyDescent="0.3">
      <c r="A5920" s="831">
        <v>10</v>
      </c>
      <c r="B5920" s="832" t="s">
        <v>2982</v>
      </c>
      <c r="C5920" s="832" t="s">
        <v>3015</v>
      </c>
      <c r="D5920" s="833" t="s">
        <v>6909</v>
      </c>
      <c r="E5920" s="834" t="s">
        <v>3085</v>
      </c>
      <c r="F5920" s="832" t="s">
        <v>2984</v>
      </c>
      <c r="G5920" s="832" t="s">
        <v>3267</v>
      </c>
      <c r="H5920" s="832" t="s">
        <v>630</v>
      </c>
      <c r="I5920" s="832" t="s">
        <v>3977</v>
      </c>
      <c r="J5920" s="832" t="s">
        <v>3978</v>
      </c>
      <c r="K5920" s="832" t="s">
        <v>3979</v>
      </c>
      <c r="L5920" s="835">
        <v>0</v>
      </c>
      <c r="M5920" s="835">
        <v>0</v>
      </c>
      <c r="N5920" s="832">
        <v>2</v>
      </c>
      <c r="O5920" s="836">
        <v>1.5</v>
      </c>
      <c r="P5920" s="835"/>
      <c r="Q5920" s="837"/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10</v>
      </c>
      <c r="B5921" s="832" t="s">
        <v>2982</v>
      </c>
      <c r="C5921" s="832" t="s">
        <v>3015</v>
      </c>
      <c r="D5921" s="833" t="s">
        <v>6909</v>
      </c>
      <c r="E5921" s="834" t="s">
        <v>3085</v>
      </c>
      <c r="F5921" s="832" t="s">
        <v>2984</v>
      </c>
      <c r="G5921" s="832" t="s">
        <v>3267</v>
      </c>
      <c r="H5921" s="832" t="s">
        <v>630</v>
      </c>
      <c r="I5921" s="832" t="s">
        <v>6647</v>
      </c>
      <c r="J5921" s="832" t="s">
        <v>3978</v>
      </c>
      <c r="K5921" s="832" t="s">
        <v>3979</v>
      </c>
      <c r="L5921" s="835">
        <v>0</v>
      </c>
      <c r="M5921" s="835">
        <v>0</v>
      </c>
      <c r="N5921" s="832">
        <v>1</v>
      </c>
      <c r="O5921" s="836">
        <v>0.5</v>
      </c>
      <c r="P5921" s="835"/>
      <c r="Q5921" s="837"/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10</v>
      </c>
      <c r="B5922" s="832" t="s">
        <v>2982</v>
      </c>
      <c r="C5922" s="832" t="s">
        <v>3015</v>
      </c>
      <c r="D5922" s="833" t="s">
        <v>6909</v>
      </c>
      <c r="E5922" s="834" t="s">
        <v>3085</v>
      </c>
      <c r="F5922" s="832" t="s">
        <v>2984</v>
      </c>
      <c r="G5922" s="832" t="s">
        <v>3648</v>
      </c>
      <c r="H5922" s="832" t="s">
        <v>630</v>
      </c>
      <c r="I5922" s="832" t="s">
        <v>4221</v>
      </c>
      <c r="J5922" s="832" t="s">
        <v>764</v>
      </c>
      <c r="K5922" s="832" t="s">
        <v>4222</v>
      </c>
      <c r="L5922" s="835">
        <v>18.809999999999999</v>
      </c>
      <c r="M5922" s="835">
        <v>18.809999999999999</v>
      </c>
      <c r="N5922" s="832">
        <v>1</v>
      </c>
      <c r="O5922" s="836">
        <v>0.5</v>
      </c>
      <c r="P5922" s="835">
        <v>18.809999999999999</v>
      </c>
      <c r="Q5922" s="837">
        <v>1</v>
      </c>
      <c r="R5922" s="832">
        <v>1</v>
      </c>
      <c r="S5922" s="837">
        <v>1</v>
      </c>
      <c r="T5922" s="836">
        <v>0.5</v>
      </c>
      <c r="U5922" s="838">
        <v>1</v>
      </c>
    </row>
    <row r="5923" spans="1:21" ht="14.4" customHeight="1" x14ac:dyDescent="0.3">
      <c r="A5923" s="831">
        <v>10</v>
      </c>
      <c r="B5923" s="832" t="s">
        <v>2982</v>
      </c>
      <c r="C5923" s="832" t="s">
        <v>3015</v>
      </c>
      <c r="D5923" s="833" t="s">
        <v>6909</v>
      </c>
      <c r="E5923" s="834" t="s">
        <v>3085</v>
      </c>
      <c r="F5923" s="832" t="s">
        <v>2984</v>
      </c>
      <c r="G5923" s="832" t="s">
        <v>3680</v>
      </c>
      <c r="H5923" s="832" t="s">
        <v>630</v>
      </c>
      <c r="I5923" s="832" t="s">
        <v>6648</v>
      </c>
      <c r="J5923" s="832" t="s">
        <v>6649</v>
      </c>
      <c r="K5923" s="832" t="s">
        <v>6650</v>
      </c>
      <c r="L5923" s="835">
        <v>0</v>
      </c>
      <c r="M5923" s="835">
        <v>0</v>
      </c>
      <c r="N5923" s="832">
        <v>2</v>
      </c>
      <c r="O5923" s="836">
        <v>2</v>
      </c>
      <c r="P5923" s="835"/>
      <c r="Q5923" s="837"/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10</v>
      </c>
      <c r="B5924" s="832" t="s">
        <v>2982</v>
      </c>
      <c r="C5924" s="832" t="s">
        <v>3015</v>
      </c>
      <c r="D5924" s="833" t="s">
        <v>6909</v>
      </c>
      <c r="E5924" s="834" t="s">
        <v>3085</v>
      </c>
      <c r="F5924" s="832" t="s">
        <v>2984</v>
      </c>
      <c r="G5924" s="832" t="s">
        <v>3680</v>
      </c>
      <c r="H5924" s="832" t="s">
        <v>630</v>
      </c>
      <c r="I5924" s="832" t="s">
        <v>6651</v>
      </c>
      <c r="J5924" s="832" t="s">
        <v>6652</v>
      </c>
      <c r="K5924" s="832" t="s">
        <v>6653</v>
      </c>
      <c r="L5924" s="835">
        <v>0</v>
      </c>
      <c r="M5924" s="835">
        <v>0</v>
      </c>
      <c r="N5924" s="832">
        <v>1</v>
      </c>
      <c r="O5924" s="836">
        <v>1</v>
      </c>
      <c r="P5924" s="835"/>
      <c r="Q5924" s="837"/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10</v>
      </c>
      <c r="B5925" s="832" t="s">
        <v>2982</v>
      </c>
      <c r="C5925" s="832" t="s">
        <v>3015</v>
      </c>
      <c r="D5925" s="833" t="s">
        <v>6909</v>
      </c>
      <c r="E5925" s="834" t="s">
        <v>3085</v>
      </c>
      <c r="F5925" s="832" t="s">
        <v>2984</v>
      </c>
      <c r="G5925" s="832" t="s">
        <v>3293</v>
      </c>
      <c r="H5925" s="832" t="s">
        <v>630</v>
      </c>
      <c r="I5925" s="832" t="s">
        <v>3294</v>
      </c>
      <c r="J5925" s="832" t="s">
        <v>778</v>
      </c>
      <c r="K5925" s="832" t="s">
        <v>781</v>
      </c>
      <c r="L5925" s="835">
        <v>0</v>
      </c>
      <c r="M5925" s="835">
        <v>0</v>
      </c>
      <c r="N5925" s="832">
        <v>23</v>
      </c>
      <c r="O5925" s="836">
        <v>14</v>
      </c>
      <c r="P5925" s="835">
        <v>0</v>
      </c>
      <c r="Q5925" s="837"/>
      <c r="R5925" s="832">
        <v>14</v>
      </c>
      <c r="S5925" s="837">
        <v>0.60869565217391308</v>
      </c>
      <c r="T5925" s="836">
        <v>8</v>
      </c>
      <c r="U5925" s="838">
        <v>0.5714285714285714</v>
      </c>
    </row>
    <row r="5926" spans="1:21" ht="14.4" customHeight="1" x14ac:dyDescent="0.3">
      <c r="A5926" s="831">
        <v>10</v>
      </c>
      <c r="B5926" s="832" t="s">
        <v>2982</v>
      </c>
      <c r="C5926" s="832" t="s">
        <v>3015</v>
      </c>
      <c r="D5926" s="833" t="s">
        <v>6909</v>
      </c>
      <c r="E5926" s="834" t="s">
        <v>3085</v>
      </c>
      <c r="F5926" s="832" t="s">
        <v>2984</v>
      </c>
      <c r="G5926" s="832" t="s">
        <v>6408</v>
      </c>
      <c r="H5926" s="832" t="s">
        <v>630</v>
      </c>
      <c r="I5926" s="832" t="s">
        <v>6654</v>
      </c>
      <c r="J5926" s="832" t="s">
        <v>1383</v>
      </c>
      <c r="K5926" s="832" t="s">
        <v>6655</v>
      </c>
      <c r="L5926" s="835">
        <v>0</v>
      </c>
      <c r="M5926" s="835">
        <v>0</v>
      </c>
      <c r="N5926" s="832">
        <v>9</v>
      </c>
      <c r="O5926" s="836">
        <v>6</v>
      </c>
      <c r="P5926" s="835">
        <v>0</v>
      </c>
      <c r="Q5926" s="837"/>
      <c r="R5926" s="832">
        <v>4</v>
      </c>
      <c r="S5926" s="837">
        <v>0.44444444444444442</v>
      </c>
      <c r="T5926" s="836">
        <v>3</v>
      </c>
      <c r="U5926" s="838">
        <v>0.5</v>
      </c>
    </row>
    <row r="5927" spans="1:21" ht="14.4" customHeight="1" x14ac:dyDescent="0.3">
      <c r="A5927" s="831">
        <v>10</v>
      </c>
      <c r="B5927" s="832" t="s">
        <v>2982</v>
      </c>
      <c r="C5927" s="832" t="s">
        <v>3015</v>
      </c>
      <c r="D5927" s="833" t="s">
        <v>6909</v>
      </c>
      <c r="E5927" s="834" t="s">
        <v>3085</v>
      </c>
      <c r="F5927" s="832" t="s">
        <v>2984</v>
      </c>
      <c r="G5927" s="832" t="s">
        <v>3882</v>
      </c>
      <c r="H5927" s="832" t="s">
        <v>630</v>
      </c>
      <c r="I5927" s="832" t="s">
        <v>3883</v>
      </c>
      <c r="J5927" s="832" t="s">
        <v>1391</v>
      </c>
      <c r="K5927" s="832" t="s">
        <v>3884</v>
      </c>
      <c r="L5927" s="835">
        <v>92.85</v>
      </c>
      <c r="M5927" s="835">
        <v>835.65</v>
      </c>
      <c r="N5927" s="832">
        <v>9</v>
      </c>
      <c r="O5927" s="836">
        <v>6.5</v>
      </c>
      <c r="P5927" s="835">
        <v>557.1</v>
      </c>
      <c r="Q5927" s="837">
        <v>0.66666666666666674</v>
      </c>
      <c r="R5927" s="832">
        <v>6</v>
      </c>
      <c r="S5927" s="837">
        <v>0.66666666666666663</v>
      </c>
      <c r="T5927" s="836">
        <v>3.5</v>
      </c>
      <c r="U5927" s="838">
        <v>0.53846153846153844</v>
      </c>
    </row>
    <row r="5928" spans="1:21" ht="14.4" customHeight="1" x14ac:dyDescent="0.3">
      <c r="A5928" s="831">
        <v>10</v>
      </c>
      <c r="B5928" s="832" t="s">
        <v>2982</v>
      </c>
      <c r="C5928" s="832" t="s">
        <v>3015</v>
      </c>
      <c r="D5928" s="833" t="s">
        <v>6909</v>
      </c>
      <c r="E5928" s="834" t="s">
        <v>3085</v>
      </c>
      <c r="F5928" s="832" t="s">
        <v>2984</v>
      </c>
      <c r="G5928" s="832" t="s">
        <v>3882</v>
      </c>
      <c r="H5928" s="832" t="s">
        <v>630</v>
      </c>
      <c r="I5928" s="832" t="s">
        <v>5762</v>
      </c>
      <c r="J5928" s="832" t="s">
        <v>1391</v>
      </c>
      <c r="K5928" s="832" t="s">
        <v>5763</v>
      </c>
      <c r="L5928" s="835">
        <v>119.38</v>
      </c>
      <c r="M5928" s="835">
        <v>119.38</v>
      </c>
      <c r="N5928" s="832">
        <v>1</v>
      </c>
      <c r="O5928" s="836">
        <v>0.5</v>
      </c>
      <c r="P5928" s="835"/>
      <c r="Q5928" s="837">
        <v>0</v>
      </c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10</v>
      </c>
      <c r="B5929" s="832" t="s">
        <v>2982</v>
      </c>
      <c r="C5929" s="832" t="s">
        <v>3015</v>
      </c>
      <c r="D5929" s="833" t="s">
        <v>6909</v>
      </c>
      <c r="E5929" s="834" t="s">
        <v>3085</v>
      </c>
      <c r="F5929" s="832" t="s">
        <v>2984</v>
      </c>
      <c r="G5929" s="832" t="s">
        <v>3208</v>
      </c>
      <c r="H5929" s="832" t="s">
        <v>630</v>
      </c>
      <c r="I5929" s="832" t="s">
        <v>3314</v>
      </c>
      <c r="J5929" s="832" t="s">
        <v>1599</v>
      </c>
      <c r="K5929" s="832" t="s">
        <v>3315</v>
      </c>
      <c r="L5929" s="835">
        <v>46.99</v>
      </c>
      <c r="M5929" s="835">
        <v>187.96</v>
      </c>
      <c r="N5929" s="832">
        <v>4</v>
      </c>
      <c r="O5929" s="836">
        <v>4</v>
      </c>
      <c r="P5929" s="835">
        <v>93.98</v>
      </c>
      <c r="Q5929" s="837">
        <v>0.5</v>
      </c>
      <c r="R5929" s="832">
        <v>2</v>
      </c>
      <c r="S5929" s="837">
        <v>0.5</v>
      </c>
      <c r="T5929" s="836">
        <v>2</v>
      </c>
      <c r="U5929" s="838">
        <v>0.5</v>
      </c>
    </row>
    <row r="5930" spans="1:21" ht="14.4" customHeight="1" x14ac:dyDescent="0.3">
      <c r="A5930" s="831">
        <v>10</v>
      </c>
      <c r="B5930" s="832" t="s">
        <v>2982</v>
      </c>
      <c r="C5930" s="832" t="s">
        <v>3015</v>
      </c>
      <c r="D5930" s="833" t="s">
        <v>6909</v>
      </c>
      <c r="E5930" s="834" t="s">
        <v>3085</v>
      </c>
      <c r="F5930" s="832" t="s">
        <v>2984</v>
      </c>
      <c r="G5930" s="832" t="s">
        <v>3208</v>
      </c>
      <c r="H5930" s="832" t="s">
        <v>630</v>
      </c>
      <c r="I5930" s="832" t="s">
        <v>4337</v>
      </c>
      <c r="J5930" s="832" t="s">
        <v>1597</v>
      </c>
      <c r="K5930" s="832" t="s">
        <v>3210</v>
      </c>
      <c r="L5930" s="835">
        <v>140.96</v>
      </c>
      <c r="M5930" s="835">
        <v>281.92</v>
      </c>
      <c r="N5930" s="832">
        <v>2</v>
      </c>
      <c r="O5930" s="836">
        <v>2</v>
      </c>
      <c r="P5930" s="835">
        <v>140.96</v>
      </c>
      <c r="Q5930" s="837">
        <v>0.5</v>
      </c>
      <c r="R5930" s="832">
        <v>1</v>
      </c>
      <c r="S5930" s="837">
        <v>0.5</v>
      </c>
      <c r="T5930" s="836">
        <v>1</v>
      </c>
      <c r="U5930" s="838">
        <v>0.5</v>
      </c>
    </row>
    <row r="5931" spans="1:21" ht="14.4" customHeight="1" x14ac:dyDescent="0.3">
      <c r="A5931" s="831">
        <v>10</v>
      </c>
      <c r="B5931" s="832" t="s">
        <v>2982</v>
      </c>
      <c r="C5931" s="832" t="s">
        <v>3015</v>
      </c>
      <c r="D5931" s="833" t="s">
        <v>6909</v>
      </c>
      <c r="E5931" s="834" t="s">
        <v>3085</v>
      </c>
      <c r="F5931" s="832" t="s">
        <v>2984</v>
      </c>
      <c r="G5931" s="832" t="s">
        <v>5036</v>
      </c>
      <c r="H5931" s="832" t="s">
        <v>630</v>
      </c>
      <c r="I5931" s="832" t="s">
        <v>6533</v>
      </c>
      <c r="J5931" s="832" t="s">
        <v>6534</v>
      </c>
      <c r="K5931" s="832" t="s">
        <v>6535</v>
      </c>
      <c r="L5931" s="835">
        <v>38.47</v>
      </c>
      <c r="M5931" s="835">
        <v>38.47</v>
      </c>
      <c r="N5931" s="832">
        <v>1</v>
      </c>
      <c r="O5931" s="836">
        <v>0.5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10</v>
      </c>
      <c r="B5932" s="832" t="s">
        <v>2982</v>
      </c>
      <c r="C5932" s="832" t="s">
        <v>3015</v>
      </c>
      <c r="D5932" s="833" t="s">
        <v>6909</v>
      </c>
      <c r="E5932" s="834" t="s">
        <v>3085</v>
      </c>
      <c r="F5932" s="832" t="s">
        <v>2984</v>
      </c>
      <c r="G5932" s="832" t="s">
        <v>4215</v>
      </c>
      <c r="H5932" s="832" t="s">
        <v>630</v>
      </c>
      <c r="I5932" s="832" t="s">
        <v>6656</v>
      </c>
      <c r="J5932" s="832" t="s">
        <v>1961</v>
      </c>
      <c r="K5932" s="832" t="s">
        <v>4374</v>
      </c>
      <c r="L5932" s="835">
        <v>79.64</v>
      </c>
      <c r="M5932" s="835">
        <v>398.2</v>
      </c>
      <c r="N5932" s="832">
        <v>5</v>
      </c>
      <c r="O5932" s="836">
        <v>3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10</v>
      </c>
      <c r="B5933" s="832" t="s">
        <v>2982</v>
      </c>
      <c r="C5933" s="832" t="s">
        <v>3015</v>
      </c>
      <c r="D5933" s="833" t="s">
        <v>6909</v>
      </c>
      <c r="E5933" s="834" t="s">
        <v>3085</v>
      </c>
      <c r="F5933" s="832" t="s">
        <v>2984</v>
      </c>
      <c r="G5933" s="832" t="s">
        <v>4215</v>
      </c>
      <c r="H5933" s="832" t="s">
        <v>630</v>
      </c>
      <c r="I5933" s="832" t="s">
        <v>4277</v>
      </c>
      <c r="J5933" s="832" t="s">
        <v>4278</v>
      </c>
      <c r="K5933" s="832" t="s">
        <v>4279</v>
      </c>
      <c r="L5933" s="835">
        <v>79.64</v>
      </c>
      <c r="M5933" s="835">
        <v>318.56</v>
      </c>
      <c r="N5933" s="832">
        <v>4</v>
      </c>
      <c r="O5933" s="836">
        <v>3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10</v>
      </c>
      <c r="B5934" s="832" t="s">
        <v>2982</v>
      </c>
      <c r="C5934" s="832" t="s">
        <v>3015</v>
      </c>
      <c r="D5934" s="833" t="s">
        <v>6909</v>
      </c>
      <c r="E5934" s="834" t="s">
        <v>3085</v>
      </c>
      <c r="F5934" s="832" t="s">
        <v>2984</v>
      </c>
      <c r="G5934" s="832" t="s">
        <v>4215</v>
      </c>
      <c r="H5934" s="832" t="s">
        <v>630</v>
      </c>
      <c r="I5934" s="832" t="s">
        <v>4216</v>
      </c>
      <c r="J5934" s="832" t="s">
        <v>1959</v>
      </c>
      <c r="K5934" s="832" t="s">
        <v>4217</v>
      </c>
      <c r="L5934" s="835">
        <v>79.64</v>
      </c>
      <c r="M5934" s="835">
        <v>79.64</v>
      </c>
      <c r="N5934" s="832">
        <v>1</v>
      </c>
      <c r="O5934" s="836">
        <v>0.5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10</v>
      </c>
      <c r="B5935" s="832" t="s">
        <v>2982</v>
      </c>
      <c r="C5935" s="832" t="s">
        <v>3015</v>
      </c>
      <c r="D5935" s="833" t="s">
        <v>6909</v>
      </c>
      <c r="E5935" s="834" t="s">
        <v>3085</v>
      </c>
      <c r="F5935" s="832" t="s">
        <v>2984</v>
      </c>
      <c r="G5935" s="832" t="s">
        <v>4215</v>
      </c>
      <c r="H5935" s="832" t="s">
        <v>630</v>
      </c>
      <c r="I5935" s="832" t="s">
        <v>4849</v>
      </c>
      <c r="J5935" s="832" t="s">
        <v>1961</v>
      </c>
      <c r="K5935" s="832" t="s">
        <v>4374</v>
      </c>
      <c r="L5935" s="835">
        <v>79.64</v>
      </c>
      <c r="M5935" s="835">
        <v>79.64</v>
      </c>
      <c r="N5935" s="832">
        <v>1</v>
      </c>
      <c r="O5935" s="836">
        <v>0.5</v>
      </c>
      <c r="P5935" s="835">
        <v>79.64</v>
      </c>
      <c r="Q5935" s="837">
        <v>1</v>
      </c>
      <c r="R5935" s="832">
        <v>1</v>
      </c>
      <c r="S5935" s="837">
        <v>1</v>
      </c>
      <c r="T5935" s="836">
        <v>0.5</v>
      </c>
      <c r="U5935" s="838">
        <v>1</v>
      </c>
    </row>
    <row r="5936" spans="1:21" ht="14.4" customHeight="1" x14ac:dyDescent="0.3">
      <c r="A5936" s="831">
        <v>10</v>
      </c>
      <c r="B5936" s="832" t="s">
        <v>2982</v>
      </c>
      <c r="C5936" s="832" t="s">
        <v>3015</v>
      </c>
      <c r="D5936" s="833" t="s">
        <v>6909</v>
      </c>
      <c r="E5936" s="834" t="s">
        <v>3085</v>
      </c>
      <c r="F5936" s="832" t="s">
        <v>2984</v>
      </c>
      <c r="G5936" s="832" t="s">
        <v>4215</v>
      </c>
      <c r="H5936" s="832" t="s">
        <v>630</v>
      </c>
      <c r="I5936" s="832" t="s">
        <v>6657</v>
      </c>
      <c r="J5936" s="832" t="s">
        <v>4278</v>
      </c>
      <c r="K5936" s="832" t="s">
        <v>4279</v>
      </c>
      <c r="L5936" s="835">
        <v>79.64</v>
      </c>
      <c r="M5936" s="835">
        <v>79.64</v>
      </c>
      <c r="N5936" s="832">
        <v>1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10</v>
      </c>
      <c r="B5937" s="832" t="s">
        <v>2982</v>
      </c>
      <c r="C5937" s="832" t="s">
        <v>3015</v>
      </c>
      <c r="D5937" s="833" t="s">
        <v>6909</v>
      </c>
      <c r="E5937" s="834" t="s">
        <v>3085</v>
      </c>
      <c r="F5937" s="832" t="s">
        <v>2984</v>
      </c>
      <c r="G5937" s="832" t="s">
        <v>4228</v>
      </c>
      <c r="H5937" s="832" t="s">
        <v>630</v>
      </c>
      <c r="I5937" s="832" t="s">
        <v>4229</v>
      </c>
      <c r="J5937" s="832" t="s">
        <v>4230</v>
      </c>
      <c r="K5937" s="832" t="s">
        <v>4231</v>
      </c>
      <c r="L5937" s="835">
        <v>15.15</v>
      </c>
      <c r="M5937" s="835">
        <v>15.15</v>
      </c>
      <c r="N5937" s="832">
        <v>1</v>
      </c>
      <c r="O5937" s="836">
        <v>0.5</v>
      </c>
      <c r="P5937" s="835">
        <v>15.15</v>
      </c>
      <c r="Q5937" s="837">
        <v>1</v>
      </c>
      <c r="R5937" s="832">
        <v>1</v>
      </c>
      <c r="S5937" s="837">
        <v>1</v>
      </c>
      <c r="T5937" s="836">
        <v>0.5</v>
      </c>
      <c r="U5937" s="838">
        <v>1</v>
      </c>
    </row>
    <row r="5938" spans="1:21" ht="14.4" customHeight="1" x14ac:dyDescent="0.3">
      <c r="A5938" s="831">
        <v>10</v>
      </c>
      <c r="B5938" s="832" t="s">
        <v>2982</v>
      </c>
      <c r="C5938" s="832" t="s">
        <v>3015</v>
      </c>
      <c r="D5938" s="833" t="s">
        <v>6909</v>
      </c>
      <c r="E5938" s="834" t="s">
        <v>3085</v>
      </c>
      <c r="F5938" s="832" t="s">
        <v>2984</v>
      </c>
      <c r="G5938" s="832" t="s">
        <v>3120</v>
      </c>
      <c r="H5938" s="832" t="s">
        <v>630</v>
      </c>
      <c r="I5938" s="832" t="s">
        <v>3211</v>
      </c>
      <c r="J5938" s="832" t="s">
        <v>1034</v>
      </c>
      <c r="K5938" s="832" t="s">
        <v>3212</v>
      </c>
      <c r="L5938" s="835">
        <v>48.09</v>
      </c>
      <c r="M5938" s="835">
        <v>528.99</v>
      </c>
      <c r="N5938" s="832">
        <v>11</v>
      </c>
      <c r="O5938" s="836">
        <v>7</v>
      </c>
      <c r="P5938" s="835">
        <v>144.27000000000001</v>
      </c>
      <c r="Q5938" s="837">
        <v>0.27272727272727276</v>
      </c>
      <c r="R5938" s="832">
        <v>3</v>
      </c>
      <c r="S5938" s="837">
        <v>0.27272727272727271</v>
      </c>
      <c r="T5938" s="836">
        <v>1.5</v>
      </c>
      <c r="U5938" s="838">
        <v>0.21428571428571427</v>
      </c>
    </row>
    <row r="5939" spans="1:21" ht="14.4" customHeight="1" x14ac:dyDescent="0.3">
      <c r="A5939" s="831">
        <v>10</v>
      </c>
      <c r="B5939" s="832" t="s">
        <v>2982</v>
      </c>
      <c r="C5939" s="832" t="s">
        <v>3015</v>
      </c>
      <c r="D5939" s="833" t="s">
        <v>6909</v>
      </c>
      <c r="E5939" s="834" t="s">
        <v>3085</v>
      </c>
      <c r="F5939" s="832" t="s">
        <v>2984</v>
      </c>
      <c r="G5939" s="832" t="s">
        <v>3887</v>
      </c>
      <c r="H5939" s="832" t="s">
        <v>630</v>
      </c>
      <c r="I5939" s="832" t="s">
        <v>3888</v>
      </c>
      <c r="J5939" s="832" t="s">
        <v>766</v>
      </c>
      <c r="K5939" s="832" t="s">
        <v>3889</v>
      </c>
      <c r="L5939" s="835">
        <v>27.28</v>
      </c>
      <c r="M5939" s="835">
        <v>136.4</v>
      </c>
      <c r="N5939" s="832">
        <v>5</v>
      </c>
      <c r="O5939" s="836">
        <v>3</v>
      </c>
      <c r="P5939" s="835">
        <v>54.56</v>
      </c>
      <c r="Q5939" s="837">
        <v>0.4</v>
      </c>
      <c r="R5939" s="832">
        <v>2</v>
      </c>
      <c r="S5939" s="837">
        <v>0.4</v>
      </c>
      <c r="T5939" s="836">
        <v>1.5</v>
      </c>
      <c r="U5939" s="838">
        <v>0.5</v>
      </c>
    </row>
    <row r="5940" spans="1:21" ht="14.4" customHeight="1" x14ac:dyDescent="0.3">
      <c r="A5940" s="831">
        <v>10</v>
      </c>
      <c r="B5940" s="832" t="s">
        <v>2982</v>
      </c>
      <c r="C5940" s="832" t="s">
        <v>3015</v>
      </c>
      <c r="D5940" s="833" t="s">
        <v>6909</v>
      </c>
      <c r="E5940" s="834" t="s">
        <v>3085</v>
      </c>
      <c r="F5940" s="832" t="s">
        <v>2984</v>
      </c>
      <c r="G5940" s="832" t="s">
        <v>4698</v>
      </c>
      <c r="H5940" s="832" t="s">
        <v>630</v>
      </c>
      <c r="I5940" s="832" t="s">
        <v>4699</v>
      </c>
      <c r="J5940" s="832" t="s">
        <v>879</v>
      </c>
      <c r="K5940" s="832" t="s">
        <v>4700</v>
      </c>
      <c r="L5940" s="835">
        <v>0</v>
      </c>
      <c r="M5940" s="835">
        <v>0</v>
      </c>
      <c r="N5940" s="832">
        <v>1</v>
      </c>
      <c r="O5940" s="836">
        <v>0.5</v>
      </c>
      <c r="P5940" s="835"/>
      <c r="Q5940" s="837"/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10</v>
      </c>
      <c r="B5941" s="832" t="s">
        <v>2982</v>
      </c>
      <c r="C5941" s="832" t="s">
        <v>3015</v>
      </c>
      <c r="D5941" s="833" t="s">
        <v>6909</v>
      </c>
      <c r="E5941" s="834" t="s">
        <v>3085</v>
      </c>
      <c r="F5941" s="832" t="s">
        <v>2984</v>
      </c>
      <c r="G5941" s="832" t="s">
        <v>3323</v>
      </c>
      <c r="H5941" s="832" t="s">
        <v>630</v>
      </c>
      <c r="I5941" s="832" t="s">
        <v>3324</v>
      </c>
      <c r="J5941" s="832" t="s">
        <v>702</v>
      </c>
      <c r="K5941" s="832" t="s">
        <v>3325</v>
      </c>
      <c r="L5941" s="835">
        <v>0</v>
      </c>
      <c r="M5941" s="835">
        <v>0</v>
      </c>
      <c r="N5941" s="832">
        <v>1</v>
      </c>
      <c r="O5941" s="836">
        <v>1</v>
      </c>
      <c r="P5941" s="835">
        <v>0</v>
      </c>
      <c r="Q5941" s="837"/>
      <c r="R5941" s="832">
        <v>1</v>
      </c>
      <c r="S5941" s="837">
        <v>1</v>
      </c>
      <c r="T5941" s="836">
        <v>1</v>
      </c>
      <c r="U5941" s="838">
        <v>1</v>
      </c>
    </row>
    <row r="5942" spans="1:21" ht="14.4" customHeight="1" x14ac:dyDescent="0.3">
      <c r="A5942" s="831">
        <v>10</v>
      </c>
      <c r="B5942" s="832" t="s">
        <v>2982</v>
      </c>
      <c r="C5942" s="832" t="s">
        <v>3015</v>
      </c>
      <c r="D5942" s="833" t="s">
        <v>6909</v>
      </c>
      <c r="E5942" s="834" t="s">
        <v>3085</v>
      </c>
      <c r="F5942" s="832" t="s">
        <v>2984</v>
      </c>
      <c r="G5942" s="832" t="s">
        <v>3890</v>
      </c>
      <c r="H5942" s="832" t="s">
        <v>630</v>
      </c>
      <c r="I5942" s="832" t="s">
        <v>6551</v>
      </c>
      <c r="J5942" s="832" t="s">
        <v>1113</v>
      </c>
      <c r="K5942" s="832" t="s">
        <v>6552</v>
      </c>
      <c r="L5942" s="835">
        <v>0</v>
      </c>
      <c r="M5942" s="835">
        <v>0</v>
      </c>
      <c r="N5942" s="832">
        <v>10</v>
      </c>
      <c r="O5942" s="836">
        <v>5.5</v>
      </c>
      <c r="P5942" s="835">
        <v>0</v>
      </c>
      <c r="Q5942" s="837"/>
      <c r="R5942" s="832">
        <v>3</v>
      </c>
      <c r="S5942" s="837">
        <v>0.3</v>
      </c>
      <c r="T5942" s="836">
        <v>1.5</v>
      </c>
      <c r="U5942" s="838">
        <v>0.27272727272727271</v>
      </c>
    </row>
    <row r="5943" spans="1:21" ht="14.4" customHeight="1" x14ac:dyDescent="0.3">
      <c r="A5943" s="831">
        <v>10</v>
      </c>
      <c r="B5943" s="832" t="s">
        <v>2982</v>
      </c>
      <c r="C5943" s="832" t="s">
        <v>3015</v>
      </c>
      <c r="D5943" s="833" t="s">
        <v>6909</v>
      </c>
      <c r="E5943" s="834" t="s">
        <v>3085</v>
      </c>
      <c r="F5943" s="832" t="s">
        <v>2984</v>
      </c>
      <c r="G5943" s="832" t="s">
        <v>3123</v>
      </c>
      <c r="H5943" s="832" t="s">
        <v>630</v>
      </c>
      <c r="I5943" s="832" t="s">
        <v>3329</v>
      </c>
      <c r="J5943" s="832" t="s">
        <v>1590</v>
      </c>
      <c r="K5943" s="832" t="s">
        <v>3330</v>
      </c>
      <c r="L5943" s="835">
        <v>98.75</v>
      </c>
      <c r="M5943" s="835">
        <v>98.75</v>
      </c>
      <c r="N5943" s="832">
        <v>1</v>
      </c>
      <c r="O5943" s="836">
        <v>1</v>
      </c>
      <c r="P5943" s="835">
        <v>98.75</v>
      </c>
      <c r="Q5943" s="837">
        <v>1</v>
      </c>
      <c r="R5943" s="832">
        <v>1</v>
      </c>
      <c r="S5943" s="837">
        <v>1</v>
      </c>
      <c r="T5943" s="836">
        <v>1</v>
      </c>
      <c r="U5943" s="838">
        <v>1</v>
      </c>
    </row>
    <row r="5944" spans="1:21" ht="14.4" customHeight="1" x14ac:dyDescent="0.3">
      <c r="A5944" s="831">
        <v>10</v>
      </c>
      <c r="B5944" s="832" t="s">
        <v>2982</v>
      </c>
      <c r="C5944" s="832" t="s">
        <v>3015</v>
      </c>
      <c r="D5944" s="833" t="s">
        <v>6909</v>
      </c>
      <c r="E5944" s="834" t="s">
        <v>3085</v>
      </c>
      <c r="F5944" s="832" t="s">
        <v>2984</v>
      </c>
      <c r="G5944" s="832" t="s">
        <v>3123</v>
      </c>
      <c r="H5944" s="832" t="s">
        <v>630</v>
      </c>
      <c r="I5944" s="832" t="s">
        <v>3124</v>
      </c>
      <c r="J5944" s="832" t="s">
        <v>1588</v>
      </c>
      <c r="K5944" s="832" t="s">
        <v>3125</v>
      </c>
      <c r="L5944" s="835">
        <v>49.38</v>
      </c>
      <c r="M5944" s="835">
        <v>98.76</v>
      </c>
      <c r="N5944" s="832">
        <v>2</v>
      </c>
      <c r="O5944" s="836">
        <v>1.5</v>
      </c>
      <c r="P5944" s="835"/>
      <c r="Q5944" s="837">
        <v>0</v>
      </c>
      <c r="R5944" s="832"/>
      <c r="S5944" s="837">
        <v>0</v>
      </c>
      <c r="T5944" s="836"/>
      <c r="U5944" s="838">
        <v>0</v>
      </c>
    </row>
    <row r="5945" spans="1:21" ht="14.4" customHeight="1" x14ac:dyDescent="0.3">
      <c r="A5945" s="831">
        <v>10</v>
      </c>
      <c r="B5945" s="832" t="s">
        <v>2982</v>
      </c>
      <c r="C5945" s="832" t="s">
        <v>3015</v>
      </c>
      <c r="D5945" s="833" t="s">
        <v>6909</v>
      </c>
      <c r="E5945" s="834" t="s">
        <v>3085</v>
      </c>
      <c r="F5945" s="832" t="s">
        <v>2984</v>
      </c>
      <c r="G5945" s="832" t="s">
        <v>3123</v>
      </c>
      <c r="H5945" s="832" t="s">
        <v>630</v>
      </c>
      <c r="I5945" s="832" t="s">
        <v>3735</v>
      </c>
      <c r="J5945" s="832" t="s">
        <v>1046</v>
      </c>
      <c r="K5945" s="832" t="s">
        <v>3736</v>
      </c>
      <c r="L5945" s="835">
        <v>23.27</v>
      </c>
      <c r="M5945" s="835">
        <v>69.81</v>
      </c>
      <c r="N5945" s="832">
        <v>3</v>
      </c>
      <c r="O5945" s="836">
        <v>3</v>
      </c>
      <c r="P5945" s="835"/>
      <c r="Q5945" s="837">
        <v>0</v>
      </c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10</v>
      </c>
      <c r="B5946" s="832" t="s">
        <v>2982</v>
      </c>
      <c r="C5946" s="832" t="s">
        <v>3015</v>
      </c>
      <c r="D5946" s="833" t="s">
        <v>6909</v>
      </c>
      <c r="E5946" s="834" t="s">
        <v>3085</v>
      </c>
      <c r="F5946" s="832" t="s">
        <v>2984</v>
      </c>
      <c r="G5946" s="832" t="s">
        <v>3123</v>
      </c>
      <c r="H5946" s="832" t="s">
        <v>630</v>
      </c>
      <c r="I5946" s="832" t="s">
        <v>3332</v>
      </c>
      <c r="J5946" s="832" t="s">
        <v>1588</v>
      </c>
      <c r="K5946" s="832" t="s">
        <v>3125</v>
      </c>
      <c r="L5946" s="835">
        <v>49.38</v>
      </c>
      <c r="M5946" s="835">
        <v>49.38</v>
      </c>
      <c r="N5946" s="832">
        <v>1</v>
      </c>
      <c r="O5946" s="836">
        <v>1</v>
      </c>
      <c r="P5946" s="835">
        <v>49.38</v>
      </c>
      <c r="Q5946" s="837">
        <v>1</v>
      </c>
      <c r="R5946" s="832">
        <v>1</v>
      </c>
      <c r="S5946" s="837">
        <v>1</v>
      </c>
      <c r="T5946" s="836">
        <v>1</v>
      </c>
      <c r="U5946" s="838">
        <v>1</v>
      </c>
    </row>
    <row r="5947" spans="1:21" ht="14.4" customHeight="1" x14ac:dyDescent="0.3">
      <c r="A5947" s="831">
        <v>10</v>
      </c>
      <c r="B5947" s="832" t="s">
        <v>2982</v>
      </c>
      <c r="C5947" s="832" t="s">
        <v>3015</v>
      </c>
      <c r="D5947" s="833" t="s">
        <v>6909</v>
      </c>
      <c r="E5947" s="834" t="s">
        <v>3085</v>
      </c>
      <c r="F5947" s="832" t="s">
        <v>2984</v>
      </c>
      <c r="G5947" s="832" t="s">
        <v>3123</v>
      </c>
      <c r="H5947" s="832" t="s">
        <v>630</v>
      </c>
      <c r="I5947" s="832" t="s">
        <v>3895</v>
      </c>
      <c r="J5947" s="832" t="s">
        <v>1046</v>
      </c>
      <c r="K5947" s="832" t="s">
        <v>2312</v>
      </c>
      <c r="L5947" s="835">
        <v>46.57</v>
      </c>
      <c r="M5947" s="835">
        <v>46.57</v>
      </c>
      <c r="N5947" s="832">
        <v>1</v>
      </c>
      <c r="O5947" s="836">
        <v>0.5</v>
      </c>
      <c r="P5947" s="835">
        <v>46.57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10</v>
      </c>
      <c r="B5948" s="832" t="s">
        <v>2982</v>
      </c>
      <c r="C5948" s="832" t="s">
        <v>3015</v>
      </c>
      <c r="D5948" s="833" t="s">
        <v>6909</v>
      </c>
      <c r="E5948" s="834" t="s">
        <v>3085</v>
      </c>
      <c r="F5948" s="832" t="s">
        <v>2984</v>
      </c>
      <c r="G5948" s="832" t="s">
        <v>3123</v>
      </c>
      <c r="H5948" s="832" t="s">
        <v>630</v>
      </c>
      <c r="I5948" s="832" t="s">
        <v>4108</v>
      </c>
      <c r="J5948" s="832" t="s">
        <v>1046</v>
      </c>
      <c r="K5948" s="832" t="s">
        <v>3736</v>
      </c>
      <c r="L5948" s="835">
        <v>23.27</v>
      </c>
      <c r="M5948" s="835">
        <v>23.27</v>
      </c>
      <c r="N5948" s="832">
        <v>1</v>
      </c>
      <c r="O5948" s="836">
        <v>0.5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10</v>
      </c>
      <c r="B5949" s="832" t="s">
        <v>2982</v>
      </c>
      <c r="C5949" s="832" t="s">
        <v>3015</v>
      </c>
      <c r="D5949" s="833" t="s">
        <v>6909</v>
      </c>
      <c r="E5949" s="834" t="s">
        <v>3085</v>
      </c>
      <c r="F5949" s="832" t="s">
        <v>2984</v>
      </c>
      <c r="G5949" s="832" t="s">
        <v>3123</v>
      </c>
      <c r="H5949" s="832" t="s">
        <v>630</v>
      </c>
      <c r="I5949" s="832" t="s">
        <v>3822</v>
      </c>
      <c r="J5949" s="832" t="s">
        <v>1046</v>
      </c>
      <c r="K5949" s="832" t="s">
        <v>1047</v>
      </c>
      <c r="L5949" s="835">
        <v>38.81</v>
      </c>
      <c r="M5949" s="835">
        <v>38.81</v>
      </c>
      <c r="N5949" s="832">
        <v>1</v>
      </c>
      <c r="O5949" s="836">
        <v>0.5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10</v>
      </c>
      <c r="B5950" s="832" t="s">
        <v>2982</v>
      </c>
      <c r="C5950" s="832" t="s">
        <v>3015</v>
      </c>
      <c r="D5950" s="833" t="s">
        <v>6909</v>
      </c>
      <c r="E5950" s="834" t="s">
        <v>3085</v>
      </c>
      <c r="F5950" s="832" t="s">
        <v>2984</v>
      </c>
      <c r="G5950" s="832" t="s">
        <v>3089</v>
      </c>
      <c r="H5950" s="832" t="s">
        <v>630</v>
      </c>
      <c r="I5950" s="832" t="s">
        <v>3090</v>
      </c>
      <c r="J5950" s="832" t="s">
        <v>1092</v>
      </c>
      <c r="K5950" s="832" t="s">
        <v>3091</v>
      </c>
      <c r="L5950" s="835">
        <v>0</v>
      </c>
      <c r="M5950" s="835">
        <v>0</v>
      </c>
      <c r="N5950" s="832">
        <v>1</v>
      </c>
      <c r="O5950" s="836">
        <v>0.5</v>
      </c>
      <c r="P5950" s="835"/>
      <c r="Q5950" s="837"/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10</v>
      </c>
      <c r="B5951" s="832" t="s">
        <v>2982</v>
      </c>
      <c r="C5951" s="832" t="s">
        <v>3015</v>
      </c>
      <c r="D5951" s="833" t="s">
        <v>6909</v>
      </c>
      <c r="E5951" s="834" t="s">
        <v>3085</v>
      </c>
      <c r="F5951" s="832" t="s">
        <v>2984</v>
      </c>
      <c r="G5951" s="832" t="s">
        <v>3748</v>
      </c>
      <c r="H5951" s="832" t="s">
        <v>630</v>
      </c>
      <c r="I5951" s="832" t="s">
        <v>4341</v>
      </c>
      <c r="J5951" s="832" t="s">
        <v>3750</v>
      </c>
      <c r="K5951" s="832" t="s">
        <v>4342</v>
      </c>
      <c r="L5951" s="835">
        <v>38.5</v>
      </c>
      <c r="M5951" s="835">
        <v>38.5</v>
      </c>
      <c r="N5951" s="832">
        <v>1</v>
      </c>
      <c r="O5951" s="836">
        <v>1</v>
      </c>
      <c r="P5951" s="835">
        <v>38.5</v>
      </c>
      <c r="Q5951" s="837">
        <v>1</v>
      </c>
      <c r="R5951" s="832">
        <v>1</v>
      </c>
      <c r="S5951" s="837">
        <v>1</v>
      </c>
      <c r="T5951" s="836">
        <v>1</v>
      </c>
      <c r="U5951" s="838">
        <v>1</v>
      </c>
    </row>
    <row r="5952" spans="1:21" ht="14.4" customHeight="1" x14ac:dyDescent="0.3">
      <c r="A5952" s="831">
        <v>10</v>
      </c>
      <c r="B5952" s="832" t="s">
        <v>2982</v>
      </c>
      <c r="C5952" s="832" t="s">
        <v>3015</v>
      </c>
      <c r="D5952" s="833" t="s">
        <v>6909</v>
      </c>
      <c r="E5952" s="834" t="s">
        <v>3085</v>
      </c>
      <c r="F5952" s="832" t="s">
        <v>2984</v>
      </c>
      <c r="G5952" s="832" t="s">
        <v>3126</v>
      </c>
      <c r="H5952" s="832" t="s">
        <v>630</v>
      </c>
      <c r="I5952" s="832" t="s">
        <v>3127</v>
      </c>
      <c r="J5952" s="832" t="s">
        <v>1056</v>
      </c>
      <c r="K5952" s="832" t="s">
        <v>3128</v>
      </c>
      <c r="L5952" s="835">
        <v>61.97</v>
      </c>
      <c r="M5952" s="835">
        <v>185.91</v>
      </c>
      <c r="N5952" s="832">
        <v>3</v>
      </c>
      <c r="O5952" s="836">
        <v>1.5</v>
      </c>
      <c r="P5952" s="835">
        <v>61.97</v>
      </c>
      <c r="Q5952" s="837">
        <v>0.33333333333333331</v>
      </c>
      <c r="R5952" s="832">
        <v>1</v>
      </c>
      <c r="S5952" s="837">
        <v>0.33333333333333331</v>
      </c>
      <c r="T5952" s="836">
        <v>0.5</v>
      </c>
      <c r="U5952" s="838">
        <v>0.33333333333333331</v>
      </c>
    </row>
    <row r="5953" spans="1:21" ht="14.4" customHeight="1" x14ac:dyDescent="0.3">
      <c r="A5953" s="831">
        <v>10</v>
      </c>
      <c r="B5953" s="832" t="s">
        <v>2982</v>
      </c>
      <c r="C5953" s="832" t="s">
        <v>3015</v>
      </c>
      <c r="D5953" s="833" t="s">
        <v>6909</v>
      </c>
      <c r="E5953" s="834" t="s">
        <v>3085</v>
      </c>
      <c r="F5953" s="832" t="s">
        <v>2984</v>
      </c>
      <c r="G5953" s="832" t="s">
        <v>3338</v>
      </c>
      <c r="H5953" s="832" t="s">
        <v>630</v>
      </c>
      <c r="I5953" s="832" t="s">
        <v>3339</v>
      </c>
      <c r="J5953" s="832" t="s">
        <v>2219</v>
      </c>
      <c r="K5953" s="832" t="s">
        <v>3340</v>
      </c>
      <c r="L5953" s="835">
        <v>38.56</v>
      </c>
      <c r="M5953" s="835">
        <v>38.56</v>
      </c>
      <c r="N5953" s="832">
        <v>1</v>
      </c>
      <c r="O5953" s="836">
        <v>0.5</v>
      </c>
      <c r="P5953" s="835">
        <v>38.56</v>
      </c>
      <c r="Q5953" s="837">
        <v>1</v>
      </c>
      <c r="R5953" s="832">
        <v>1</v>
      </c>
      <c r="S5953" s="837">
        <v>1</v>
      </c>
      <c r="T5953" s="836">
        <v>0.5</v>
      </c>
      <c r="U5953" s="838">
        <v>1</v>
      </c>
    </row>
    <row r="5954" spans="1:21" ht="14.4" customHeight="1" x14ac:dyDescent="0.3">
      <c r="A5954" s="831">
        <v>10</v>
      </c>
      <c r="B5954" s="832" t="s">
        <v>2982</v>
      </c>
      <c r="C5954" s="832" t="s">
        <v>3015</v>
      </c>
      <c r="D5954" s="833" t="s">
        <v>6909</v>
      </c>
      <c r="E5954" s="834" t="s">
        <v>3085</v>
      </c>
      <c r="F5954" s="832" t="s">
        <v>2984</v>
      </c>
      <c r="G5954" s="832" t="s">
        <v>4792</v>
      </c>
      <c r="H5954" s="832" t="s">
        <v>630</v>
      </c>
      <c r="I5954" s="832" t="s">
        <v>4793</v>
      </c>
      <c r="J5954" s="832" t="s">
        <v>1036</v>
      </c>
      <c r="K5954" s="832" t="s">
        <v>4794</v>
      </c>
      <c r="L5954" s="835">
        <v>69.59</v>
      </c>
      <c r="M5954" s="835">
        <v>69.59</v>
      </c>
      <c r="N5954" s="832">
        <v>1</v>
      </c>
      <c r="O5954" s="836">
        <v>0.5</v>
      </c>
      <c r="P5954" s="835">
        <v>69.59</v>
      </c>
      <c r="Q5954" s="837">
        <v>1</v>
      </c>
      <c r="R5954" s="832">
        <v>1</v>
      </c>
      <c r="S5954" s="837">
        <v>1</v>
      </c>
      <c r="T5954" s="836">
        <v>0.5</v>
      </c>
      <c r="U5954" s="838">
        <v>1</v>
      </c>
    </row>
    <row r="5955" spans="1:21" ht="14.4" customHeight="1" x14ac:dyDescent="0.3">
      <c r="A5955" s="831">
        <v>10</v>
      </c>
      <c r="B5955" s="832" t="s">
        <v>2982</v>
      </c>
      <c r="C5955" s="832" t="s">
        <v>3015</v>
      </c>
      <c r="D5955" s="833" t="s">
        <v>6909</v>
      </c>
      <c r="E5955" s="834" t="s">
        <v>3085</v>
      </c>
      <c r="F5955" s="832" t="s">
        <v>2984</v>
      </c>
      <c r="G5955" s="832" t="s">
        <v>3349</v>
      </c>
      <c r="H5955" s="832" t="s">
        <v>630</v>
      </c>
      <c r="I5955" s="832" t="s">
        <v>3906</v>
      </c>
      <c r="J5955" s="832" t="s">
        <v>790</v>
      </c>
      <c r="K5955" s="832" t="s">
        <v>791</v>
      </c>
      <c r="L5955" s="835">
        <v>0</v>
      </c>
      <c r="M5955" s="835">
        <v>0</v>
      </c>
      <c r="N5955" s="832">
        <v>1</v>
      </c>
      <c r="O5955" s="836">
        <v>1</v>
      </c>
      <c r="P5955" s="835">
        <v>0</v>
      </c>
      <c r="Q5955" s="837"/>
      <c r="R5955" s="832">
        <v>1</v>
      </c>
      <c r="S5955" s="837">
        <v>1</v>
      </c>
      <c r="T5955" s="836">
        <v>1</v>
      </c>
      <c r="U5955" s="838">
        <v>1</v>
      </c>
    </row>
    <row r="5956" spans="1:21" ht="14.4" customHeight="1" x14ac:dyDescent="0.3">
      <c r="A5956" s="831">
        <v>10</v>
      </c>
      <c r="B5956" s="832" t="s">
        <v>2982</v>
      </c>
      <c r="C5956" s="832" t="s">
        <v>3015</v>
      </c>
      <c r="D5956" s="833" t="s">
        <v>6909</v>
      </c>
      <c r="E5956" s="834" t="s">
        <v>3085</v>
      </c>
      <c r="F5956" s="832" t="s">
        <v>2984</v>
      </c>
      <c r="G5956" s="832" t="s">
        <v>3349</v>
      </c>
      <c r="H5956" s="832" t="s">
        <v>630</v>
      </c>
      <c r="I5956" s="832" t="s">
        <v>3352</v>
      </c>
      <c r="J5956" s="832" t="s">
        <v>790</v>
      </c>
      <c r="K5956" s="832" t="s">
        <v>792</v>
      </c>
      <c r="L5956" s="835">
        <v>0</v>
      </c>
      <c r="M5956" s="835">
        <v>0</v>
      </c>
      <c r="N5956" s="832">
        <v>1</v>
      </c>
      <c r="O5956" s="836">
        <v>1</v>
      </c>
      <c r="P5956" s="835"/>
      <c r="Q5956" s="837"/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10</v>
      </c>
      <c r="B5957" s="832" t="s">
        <v>2982</v>
      </c>
      <c r="C5957" s="832" t="s">
        <v>3015</v>
      </c>
      <c r="D5957" s="833" t="s">
        <v>6909</v>
      </c>
      <c r="E5957" s="834" t="s">
        <v>3085</v>
      </c>
      <c r="F5957" s="832" t="s">
        <v>2984</v>
      </c>
      <c r="G5957" s="832" t="s">
        <v>3712</v>
      </c>
      <c r="H5957" s="832" t="s">
        <v>630</v>
      </c>
      <c r="I5957" s="832" t="s">
        <v>3713</v>
      </c>
      <c r="J5957" s="832" t="s">
        <v>945</v>
      </c>
      <c r="K5957" s="832" t="s">
        <v>3714</v>
      </c>
      <c r="L5957" s="835">
        <v>90.95</v>
      </c>
      <c r="M5957" s="835">
        <v>454.75</v>
      </c>
      <c r="N5957" s="832">
        <v>5</v>
      </c>
      <c r="O5957" s="836">
        <v>2</v>
      </c>
      <c r="P5957" s="835">
        <v>272.85000000000002</v>
      </c>
      <c r="Q5957" s="837">
        <v>0.60000000000000009</v>
      </c>
      <c r="R5957" s="832">
        <v>3</v>
      </c>
      <c r="S5957" s="837">
        <v>0.6</v>
      </c>
      <c r="T5957" s="836">
        <v>1</v>
      </c>
      <c r="U5957" s="838">
        <v>0.5</v>
      </c>
    </row>
    <row r="5958" spans="1:21" ht="14.4" customHeight="1" x14ac:dyDescent="0.3">
      <c r="A5958" s="831">
        <v>10</v>
      </c>
      <c r="B5958" s="832" t="s">
        <v>2982</v>
      </c>
      <c r="C5958" s="832" t="s">
        <v>3015</v>
      </c>
      <c r="D5958" s="833" t="s">
        <v>6909</v>
      </c>
      <c r="E5958" s="834" t="s">
        <v>3085</v>
      </c>
      <c r="F5958" s="832" t="s">
        <v>2984</v>
      </c>
      <c r="G5958" s="832" t="s">
        <v>3155</v>
      </c>
      <c r="H5958" s="832" t="s">
        <v>630</v>
      </c>
      <c r="I5958" s="832" t="s">
        <v>6658</v>
      </c>
      <c r="J5958" s="832" t="s">
        <v>5828</v>
      </c>
      <c r="K5958" s="832" t="s">
        <v>6659</v>
      </c>
      <c r="L5958" s="835">
        <v>0</v>
      </c>
      <c r="M5958" s="835">
        <v>0</v>
      </c>
      <c r="N5958" s="832">
        <v>1</v>
      </c>
      <c r="O5958" s="836">
        <v>1</v>
      </c>
      <c r="P5958" s="835"/>
      <c r="Q5958" s="837"/>
      <c r="R5958" s="832"/>
      <c r="S5958" s="837">
        <v>0</v>
      </c>
      <c r="T5958" s="836"/>
      <c r="U5958" s="838">
        <v>0</v>
      </c>
    </row>
    <row r="5959" spans="1:21" ht="14.4" customHeight="1" x14ac:dyDescent="0.3">
      <c r="A5959" s="831">
        <v>10</v>
      </c>
      <c r="B5959" s="832" t="s">
        <v>2982</v>
      </c>
      <c r="C5959" s="832" t="s">
        <v>3015</v>
      </c>
      <c r="D5959" s="833" t="s">
        <v>6909</v>
      </c>
      <c r="E5959" s="834" t="s">
        <v>3085</v>
      </c>
      <c r="F5959" s="832" t="s">
        <v>2984</v>
      </c>
      <c r="G5959" s="832" t="s">
        <v>4294</v>
      </c>
      <c r="H5959" s="832" t="s">
        <v>630</v>
      </c>
      <c r="I5959" s="832" t="s">
        <v>4295</v>
      </c>
      <c r="J5959" s="832" t="s">
        <v>2157</v>
      </c>
      <c r="K5959" s="832" t="s">
        <v>4296</v>
      </c>
      <c r="L5959" s="835">
        <v>0</v>
      </c>
      <c r="M5959" s="835">
        <v>0</v>
      </c>
      <c r="N5959" s="832">
        <v>3</v>
      </c>
      <c r="O5959" s="836">
        <v>2</v>
      </c>
      <c r="P5959" s="835">
        <v>0</v>
      </c>
      <c r="Q5959" s="837"/>
      <c r="R5959" s="832">
        <v>1</v>
      </c>
      <c r="S5959" s="837">
        <v>0.33333333333333331</v>
      </c>
      <c r="T5959" s="836">
        <v>1</v>
      </c>
      <c r="U5959" s="838">
        <v>0.5</v>
      </c>
    </row>
    <row r="5960" spans="1:21" ht="14.4" customHeight="1" x14ac:dyDescent="0.3">
      <c r="A5960" s="831">
        <v>10</v>
      </c>
      <c r="B5960" s="832" t="s">
        <v>2982</v>
      </c>
      <c r="C5960" s="832" t="s">
        <v>3015</v>
      </c>
      <c r="D5960" s="833" t="s">
        <v>6909</v>
      </c>
      <c r="E5960" s="834" t="s">
        <v>3085</v>
      </c>
      <c r="F5960" s="832" t="s">
        <v>2984</v>
      </c>
      <c r="G5960" s="832" t="s">
        <v>3161</v>
      </c>
      <c r="H5960" s="832" t="s">
        <v>630</v>
      </c>
      <c r="I5960" s="832" t="s">
        <v>4242</v>
      </c>
      <c r="J5960" s="832" t="s">
        <v>1177</v>
      </c>
      <c r="K5960" s="832" t="s">
        <v>4243</v>
      </c>
      <c r="L5960" s="835">
        <v>16.12</v>
      </c>
      <c r="M5960" s="835">
        <v>16.12</v>
      </c>
      <c r="N5960" s="832">
        <v>1</v>
      </c>
      <c r="O5960" s="836">
        <v>1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10</v>
      </c>
      <c r="B5961" s="832" t="s">
        <v>2982</v>
      </c>
      <c r="C5961" s="832" t="s">
        <v>3015</v>
      </c>
      <c r="D5961" s="833" t="s">
        <v>6909</v>
      </c>
      <c r="E5961" s="834" t="s">
        <v>3085</v>
      </c>
      <c r="F5961" s="832" t="s">
        <v>2984</v>
      </c>
      <c r="G5961" s="832" t="s">
        <v>3161</v>
      </c>
      <c r="H5961" s="832" t="s">
        <v>630</v>
      </c>
      <c r="I5961" s="832" t="s">
        <v>3921</v>
      </c>
      <c r="J5961" s="832" t="s">
        <v>3922</v>
      </c>
      <c r="K5961" s="832" t="s">
        <v>3923</v>
      </c>
      <c r="L5961" s="835">
        <v>64.5</v>
      </c>
      <c r="M5961" s="835">
        <v>64.5</v>
      </c>
      <c r="N5961" s="832">
        <v>1</v>
      </c>
      <c r="O5961" s="836">
        <v>0.5</v>
      </c>
      <c r="P5961" s="835"/>
      <c r="Q5961" s="837">
        <v>0</v>
      </c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10</v>
      </c>
      <c r="B5962" s="832" t="s">
        <v>2982</v>
      </c>
      <c r="C5962" s="832" t="s">
        <v>3015</v>
      </c>
      <c r="D5962" s="833" t="s">
        <v>6909</v>
      </c>
      <c r="E5962" s="834" t="s">
        <v>3085</v>
      </c>
      <c r="F5962" s="832" t="s">
        <v>2984</v>
      </c>
      <c r="G5962" s="832" t="s">
        <v>3161</v>
      </c>
      <c r="H5962" s="832" t="s">
        <v>630</v>
      </c>
      <c r="I5962" s="832" t="s">
        <v>4348</v>
      </c>
      <c r="J5962" s="832" t="s">
        <v>797</v>
      </c>
      <c r="K5962" s="832" t="s">
        <v>4349</v>
      </c>
      <c r="L5962" s="835">
        <v>0</v>
      </c>
      <c r="M5962" s="835">
        <v>0</v>
      </c>
      <c r="N5962" s="832">
        <v>1</v>
      </c>
      <c r="O5962" s="836">
        <v>1</v>
      </c>
      <c r="P5962" s="835"/>
      <c r="Q5962" s="837"/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10</v>
      </c>
      <c r="B5963" s="832" t="s">
        <v>2982</v>
      </c>
      <c r="C5963" s="832" t="s">
        <v>3015</v>
      </c>
      <c r="D5963" s="833" t="s">
        <v>6909</v>
      </c>
      <c r="E5963" s="834" t="s">
        <v>3085</v>
      </c>
      <c r="F5963" s="832" t="s">
        <v>2984</v>
      </c>
      <c r="G5963" s="832" t="s">
        <v>3370</v>
      </c>
      <c r="H5963" s="832" t="s">
        <v>630</v>
      </c>
      <c r="I5963" s="832" t="s">
        <v>3371</v>
      </c>
      <c r="J5963" s="832" t="s">
        <v>3372</v>
      </c>
      <c r="K5963" s="832" t="s">
        <v>3373</v>
      </c>
      <c r="L5963" s="835">
        <v>0</v>
      </c>
      <c r="M5963" s="835">
        <v>0</v>
      </c>
      <c r="N5963" s="832">
        <v>1</v>
      </c>
      <c r="O5963" s="836">
        <v>1</v>
      </c>
      <c r="P5963" s="835">
        <v>0</v>
      </c>
      <c r="Q5963" s="837"/>
      <c r="R5963" s="832">
        <v>1</v>
      </c>
      <c r="S5963" s="837">
        <v>1</v>
      </c>
      <c r="T5963" s="836">
        <v>1</v>
      </c>
      <c r="U5963" s="838">
        <v>1</v>
      </c>
    </row>
    <row r="5964" spans="1:21" ht="14.4" customHeight="1" x14ac:dyDescent="0.3">
      <c r="A5964" s="831">
        <v>10</v>
      </c>
      <c r="B5964" s="832" t="s">
        <v>2982</v>
      </c>
      <c r="C5964" s="832" t="s">
        <v>3015</v>
      </c>
      <c r="D5964" s="833" t="s">
        <v>6909</v>
      </c>
      <c r="E5964" s="834" t="s">
        <v>3085</v>
      </c>
      <c r="F5964" s="832" t="s">
        <v>2984</v>
      </c>
      <c r="G5964" s="832" t="s">
        <v>4206</v>
      </c>
      <c r="H5964" s="832" t="s">
        <v>630</v>
      </c>
      <c r="I5964" s="832" t="s">
        <v>6660</v>
      </c>
      <c r="J5964" s="832" t="s">
        <v>6661</v>
      </c>
      <c r="K5964" s="832" t="s">
        <v>6662</v>
      </c>
      <c r="L5964" s="835">
        <v>0</v>
      </c>
      <c r="M5964" s="835">
        <v>0</v>
      </c>
      <c r="N5964" s="832">
        <v>1</v>
      </c>
      <c r="O5964" s="836">
        <v>1</v>
      </c>
      <c r="P5964" s="835">
        <v>0</v>
      </c>
      <c r="Q5964" s="837"/>
      <c r="R5964" s="832">
        <v>1</v>
      </c>
      <c r="S5964" s="837">
        <v>1</v>
      </c>
      <c r="T5964" s="836">
        <v>1</v>
      </c>
      <c r="U5964" s="838">
        <v>1</v>
      </c>
    </row>
    <row r="5965" spans="1:21" ht="14.4" customHeight="1" x14ac:dyDescent="0.3">
      <c r="A5965" s="831">
        <v>10</v>
      </c>
      <c r="B5965" s="832" t="s">
        <v>2982</v>
      </c>
      <c r="C5965" s="832" t="s">
        <v>3015</v>
      </c>
      <c r="D5965" s="833" t="s">
        <v>6909</v>
      </c>
      <c r="E5965" s="834" t="s">
        <v>3085</v>
      </c>
      <c r="F5965" s="832" t="s">
        <v>2984</v>
      </c>
      <c r="G5965" s="832" t="s">
        <v>3175</v>
      </c>
      <c r="H5965" s="832" t="s">
        <v>630</v>
      </c>
      <c r="I5965" s="832" t="s">
        <v>4034</v>
      </c>
      <c r="J5965" s="832" t="s">
        <v>4035</v>
      </c>
      <c r="K5965" s="832" t="s">
        <v>4036</v>
      </c>
      <c r="L5965" s="835">
        <v>218.41</v>
      </c>
      <c r="M5965" s="835">
        <v>218.41</v>
      </c>
      <c r="N5965" s="832">
        <v>1</v>
      </c>
      <c r="O5965" s="836">
        <v>1</v>
      </c>
      <c r="P5965" s="835">
        <v>218.41</v>
      </c>
      <c r="Q5965" s="837">
        <v>1</v>
      </c>
      <c r="R5965" s="832">
        <v>1</v>
      </c>
      <c r="S5965" s="837">
        <v>1</v>
      </c>
      <c r="T5965" s="836">
        <v>1</v>
      </c>
      <c r="U5965" s="838">
        <v>1</v>
      </c>
    </row>
    <row r="5966" spans="1:21" ht="14.4" customHeight="1" x14ac:dyDescent="0.3">
      <c r="A5966" s="831">
        <v>10</v>
      </c>
      <c r="B5966" s="832" t="s">
        <v>2982</v>
      </c>
      <c r="C5966" s="832" t="s">
        <v>3015</v>
      </c>
      <c r="D5966" s="833" t="s">
        <v>6909</v>
      </c>
      <c r="E5966" s="834" t="s">
        <v>3085</v>
      </c>
      <c r="F5966" s="832" t="s">
        <v>2984</v>
      </c>
      <c r="G5966" s="832" t="s">
        <v>6663</v>
      </c>
      <c r="H5966" s="832" t="s">
        <v>630</v>
      </c>
      <c r="I5966" s="832" t="s">
        <v>6664</v>
      </c>
      <c r="J5966" s="832" t="s">
        <v>6665</v>
      </c>
      <c r="K5966" s="832" t="s">
        <v>6666</v>
      </c>
      <c r="L5966" s="835">
        <v>0</v>
      </c>
      <c r="M5966" s="835">
        <v>0</v>
      </c>
      <c r="N5966" s="832">
        <v>1</v>
      </c>
      <c r="O5966" s="836">
        <v>0.5</v>
      </c>
      <c r="P5966" s="835"/>
      <c r="Q5966" s="837"/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10</v>
      </c>
      <c r="B5967" s="832" t="s">
        <v>2982</v>
      </c>
      <c r="C5967" s="832" t="s">
        <v>3015</v>
      </c>
      <c r="D5967" s="833" t="s">
        <v>6909</v>
      </c>
      <c r="E5967" s="834" t="s">
        <v>3085</v>
      </c>
      <c r="F5967" s="832" t="s">
        <v>2984</v>
      </c>
      <c r="G5967" s="832" t="s">
        <v>3185</v>
      </c>
      <c r="H5967" s="832" t="s">
        <v>689</v>
      </c>
      <c r="I5967" s="832" t="s">
        <v>2938</v>
      </c>
      <c r="J5967" s="832" t="s">
        <v>2273</v>
      </c>
      <c r="K5967" s="832" t="s">
        <v>2939</v>
      </c>
      <c r="L5967" s="835">
        <v>26.3</v>
      </c>
      <c r="M5967" s="835">
        <v>26.3</v>
      </c>
      <c r="N5967" s="832">
        <v>1</v>
      </c>
      <c r="O5967" s="836">
        <v>1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10</v>
      </c>
      <c r="B5968" s="832" t="s">
        <v>2982</v>
      </c>
      <c r="C5968" s="832" t="s">
        <v>3015</v>
      </c>
      <c r="D5968" s="833" t="s">
        <v>6909</v>
      </c>
      <c r="E5968" s="834" t="s">
        <v>3085</v>
      </c>
      <c r="F5968" s="832" t="s">
        <v>2984</v>
      </c>
      <c r="G5968" s="832" t="s">
        <v>3185</v>
      </c>
      <c r="H5968" s="832" t="s">
        <v>689</v>
      </c>
      <c r="I5968" s="832" t="s">
        <v>2525</v>
      </c>
      <c r="J5968" s="832" t="s">
        <v>2273</v>
      </c>
      <c r="K5968" s="832" t="s">
        <v>2526</v>
      </c>
      <c r="L5968" s="835">
        <v>25.5</v>
      </c>
      <c r="M5968" s="835">
        <v>25.5</v>
      </c>
      <c r="N5968" s="832">
        <v>1</v>
      </c>
      <c r="O5968" s="836">
        <v>1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10</v>
      </c>
      <c r="B5969" s="832" t="s">
        <v>2982</v>
      </c>
      <c r="C5969" s="832" t="s">
        <v>3015</v>
      </c>
      <c r="D5969" s="833" t="s">
        <v>6909</v>
      </c>
      <c r="E5969" s="834" t="s">
        <v>3085</v>
      </c>
      <c r="F5969" s="832" t="s">
        <v>2984</v>
      </c>
      <c r="G5969" s="832" t="s">
        <v>6667</v>
      </c>
      <c r="H5969" s="832" t="s">
        <v>630</v>
      </c>
      <c r="I5969" s="832" t="s">
        <v>6668</v>
      </c>
      <c r="J5969" s="832" t="s">
        <v>6669</v>
      </c>
      <c r="K5969" s="832" t="s">
        <v>6670</v>
      </c>
      <c r="L5969" s="835">
        <v>72.58</v>
      </c>
      <c r="M5969" s="835">
        <v>72.58</v>
      </c>
      <c r="N5969" s="832">
        <v>1</v>
      </c>
      <c r="O5969" s="836">
        <v>0.5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10</v>
      </c>
      <c r="B5970" s="832" t="s">
        <v>2982</v>
      </c>
      <c r="C5970" s="832" t="s">
        <v>3015</v>
      </c>
      <c r="D5970" s="833" t="s">
        <v>6909</v>
      </c>
      <c r="E5970" s="834" t="s">
        <v>3085</v>
      </c>
      <c r="F5970" s="832" t="s">
        <v>2984</v>
      </c>
      <c r="G5970" s="832" t="s">
        <v>3533</v>
      </c>
      <c r="H5970" s="832" t="s">
        <v>630</v>
      </c>
      <c r="I5970" s="832" t="s">
        <v>3534</v>
      </c>
      <c r="J5970" s="832" t="s">
        <v>1072</v>
      </c>
      <c r="K5970" s="832" t="s">
        <v>3535</v>
      </c>
      <c r="L5970" s="835">
        <v>61.97</v>
      </c>
      <c r="M5970" s="835">
        <v>867.58000000000015</v>
      </c>
      <c r="N5970" s="832">
        <v>14</v>
      </c>
      <c r="O5970" s="836">
        <v>10.5</v>
      </c>
      <c r="P5970" s="835">
        <v>371.82000000000005</v>
      </c>
      <c r="Q5970" s="837">
        <v>0.42857142857142855</v>
      </c>
      <c r="R5970" s="832">
        <v>6</v>
      </c>
      <c r="S5970" s="837">
        <v>0.42857142857142855</v>
      </c>
      <c r="T5970" s="836">
        <v>4</v>
      </c>
      <c r="U5970" s="838">
        <v>0.38095238095238093</v>
      </c>
    </row>
    <row r="5971" spans="1:21" ht="14.4" customHeight="1" x14ac:dyDescent="0.3">
      <c r="A5971" s="831">
        <v>10</v>
      </c>
      <c r="B5971" s="832" t="s">
        <v>2982</v>
      </c>
      <c r="C5971" s="832" t="s">
        <v>3015</v>
      </c>
      <c r="D5971" s="833" t="s">
        <v>6909</v>
      </c>
      <c r="E5971" s="834" t="s">
        <v>3085</v>
      </c>
      <c r="F5971" s="832" t="s">
        <v>2984</v>
      </c>
      <c r="G5971" s="832" t="s">
        <v>3533</v>
      </c>
      <c r="H5971" s="832" t="s">
        <v>630</v>
      </c>
      <c r="I5971" s="832" t="s">
        <v>3998</v>
      </c>
      <c r="J5971" s="832" t="s">
        <v>1072</v>
      </c>
      <c r="K5971" s="832" t="s">
        <v>3999</v>
      </c>
      <c r="L5971" s="835">
        <v>61.97</v>
      </c>
      <c r="M5971" s="835">
        <v>185.91</v>
      </c>
      <c r="N5971" s="832">
        <v>3</v>
      </c>
      <c r="O5971" s="836">
        <v>1.5</v>
      </c>
      <c r="P5971" s="835">
        <v>123.94</v>
      </c>
      <c r="Q5971" s="837">
        <v>0.66666666666666663</v>
      </c>
      <c r="R5971" s="832">
        <v>2</v>
      </c>
      <c r="S5971" s="837">
        <v>0.66666666666666663</v>
      </c>
      <c r="T5971" s="836">
        <v>1</v>
      </c>
      <c r="U5971" s="838">
        <v>0.66666666666666663</v>
      </c>
    </row>
    <row r="5972" spans="1:21" ht="14.4" customHeight="1" x14ac:dyDescent="0.3">
      <c r="A5972" s="831">
        <v>10</v>
      </c>
      <c r="B5972" s="832" t="s">
        <v>2982</v>
      </c>
      <c r="C5972" s="832" t="s">
        <v>3015</v>
      </c>
      <c r="D5972" s="833" t="s">
        <v>6909</v>
      </c>
      <c r="E5972" s="834" t="s">
        <v>3085</v>
      </c>
      <c r="F5972" s="832" t="s">
        <v>2984</v>
      </c>
      <c r="G5972" s="832" t="s">
        <v>3515</v>
      </c>
      <c r="H5972" s="832" t="s">
        <v>630</v>
      </c>
      <c r="I5972" s="832" t="s">
        <v>6630</v>
      </c>
      <c r="J5972" s="832" t="s">
        <v>6631</v>
      </c>
      <c r="K5972" s="832" t="s">
        <v>6632</v>
      </c>
      <c r="L5972" s="835">
        <v>0</v>
      </c>
      <c r="M5972" s="835">
        <v>0</v>
      </c>
      <c r="N5972" s="832">
        <v>2</v>
      </c>
      <c r="O5972" s="836">
        <v>2</v>
      </c>
      <c r="P5972" s="835"/>
      <c r="Q5972" s="837"/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10</v>
      </c>
      <c r="B5973" s="832" t="s">
        <v>2982</v>
      </c>
      <c r="C5973" s="832" t="s">
        <v>3015</v>
      </c>
      <c r="D5973" s="833" t="s">
        <v>6909</v>
      </c>
      <c r="E5973" s="834" t="s">
        <v>3085</v>
      </c>
      <c r="F5973" s="832" t="s">
        <v>2984</v>
      </c>
      <c r="G5973" s="832" t="s">
        <v>3515</v>
      </c>
      <c r="H5973" s="832" t="s">
        <v>630</v>
      </c>
      <c r="I5973" s="832" t="s">
        <v>6633</v>
      </c>
      <c r="J5973" s="832" t="s">
        <v>6634</v>
      </c>
      <c r="K5973" s="832" t="s">
        <v>6635</v>
      </c>
      <c r="L5973" s="835">
        <v>0</v>
      </c>
      <c r="M5973" s="835">
        <v>0</v>
      </c>
      <c r="N5973" s="832">
        <v>2</v>
      </c>
      <c r="O5973" s="836">
        <v>1.5</v>
      </c>
      <c r="P5973" s="835"/>
      <c r="Q5973" s="837"/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10</v>
      </c>
      <c r="B5974" s="832" t="s">
        <v>2982</v>
      </c>
      <c r="C5974" s="832" t="s">
        <v>3015</v>
      </c>
      <c r="D5974" s="833" t="s">
        <v>6909</v>
      </c>
      <c r="E5974" s="834" t="s">
        <v>3087</v>
      </c>
      <c r="F5974" s="832" t="s">
        <v>2984</v>
      </c>
      <c r="G5974" s="832" t="s">
        <v>3716</v>
      </c>
      <c r="H5974" s="832" t="s">
        <v>689</v>
      </c>
      <c r="I5974" s="832" t="s">
        <v>2531</v>
      </c>
      <c r="J5974" s="832" t="s">
        <v>2532</v>
      </c>
      <c r="K5974" s="832" t="s">
        <v>2533</v>
      </c>
      <c r="L5974" s="835">
        <v>0</v>
      </c>
      <c r="M5974" s="835">
        <v>0</v>
      </c>
      <c r="N5974" s="832">
        <v>9</v>
      </c>
      <c r="O5974" s="836">
        <v>6</v>
      </c>
      <c r="P5974" s="835"/>
      <c r="Q5974" s="837"/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10</v>
      </c>
      <c r="B5975" s="832" t="s">
        <v>2982</v>
      </c>
      <c r="C5975" s="832" t="s">
        <v>3015</v>
      </c>
      <c r="D5975" s="833" t="s">
        <v>6909</v>
      </c>
      <c r="E5975" s="834" t="s">
        <v>3087</v>
      </c>
      <c r="F5975" s="832" t="s">
        <v>2984</v>
      </c>
      <c r="G5975" s="832" t="s">
        <v>3232</v>
      </c>
      <c r="H5975" s="832" t="s">
        <v>630</v>
      </c>
      <c r="I5975" s="832" t="s">
        <v>6671</v>
      </c>
      <c r="J5975" s="832" t="s">
        <v>3867</v>
      </c>
      <c r="K5975" s="832" t="s">
        <v>6672</v>
      </c>
      <c r="L5975" s="835">
        <v>0</v>
      </c>
      <c r="M5975" s="835">
        <v>0</v>
      </c>
      <c r="N5975" s="832">
        <v>1</v>
      </c>
      <c r="O5975" s="836">
        <v>1</v>
      </c>
      <c r="P5975" s="835"/>
      <c r="Q5975" s="837"/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10</v>
      </c>
      <c r="B5976" s="832" t="s">
        <v>2982</v>
      </c>
      <c r="C5976" s="832" t="s">
        <v>3015</v>
      </c>
      <c r="D5976" s="833" t="s">
        <v>6909</v>
      </c>
      <c r="E5976" s="834" t="s">
        <v>3087</v>
      </c>
      <c r="F5976" s="832" t="s">
        <v>2984</v>
      </c>
      <c r="G5976" s="832" t="s">
        <v>4055</v>
      </c>
      <c r="H5976" s="832" t="s">
        <v>630</v>
      </c>
      <c r="I5976" s="832" t="s">
        <v>6673</v>
      </c>
      <c r="J5976" s="832" t="s">
        <v>1491</v>
      </c>
      <c r="K5976" s="832" t="s">
        <v>2724</v>
      </c>
      <c r="L5976" s="835">
        <v>0</v>
      </c>
      <c r="M5976" s="835">
        <v>0</v>
      </c>
      <c r="N5976" s="832">
        <v>1</v>
      </c>
      <c r="O5976" s="836">
        <v>0.5</v>
      </c>
      <c r="P5976" s="835"/>
      <c r="Q5976" s="837"/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10</v>
      </c>
      <c r="B5977" s="832" t="s">
        <v>2982</v>
      </c>
      <c r="C5977" s="832" t="s">
        <v>3015</v>
      </c>
      <c r="D5977" s="833" t="s">
        <v>6909</v>
      </c>
      <c r="E5977" s="834" t="s">
        <v>3087</v>
      </c>
      <c r="F5977" s="832" t="s">
        <v>2984</v>
      </c>
      <c r="G5977" s="832" t="s">
        <v>4055</v>
      </c>
      <c r="H5977" s="832" t="s">
        <v>630</v>
      </c>
      <c r="I5977" s="832" t="s">
        <v>4180</v>
      </c>
      <c r="J5977" s="832" t="s">
        <v>863</v>
      </c>
      <c r="K5977" s="832" t="s">
        <v>4181</v>
      </c>
      <c r="L5977" s="835">
        <v>0</v>
      </c>
      <c r="M5977" s="835">
        <v>0</v>
      </c>
      <c r="N5977" s="832">
        <v>19</v>
      </c>
      <c r="O5977" s="836">
        <v>11</v>
      </c>
      <c r="P5977" s="835">
        <v>0</v>
      </c>
      <c r="Q5977" s="837"/>
      <c r="R5977" s="832">
        <v>4</v>
      </c>
      <c r="S5977" s="837">
        <v>0.21052631578947367</v>
      </c>
      <c r="T5977" s="836">
        <v>2</v>
      </c>
      <c r="U5977" s="838">
        <v>0.18181818181818182</v>
      </c>
    </row>
    <row r="5978" spans="1:21" ht="14.4" customHeight="1" x14ac:dyDescent="0.3">
      <c r="A5978" s="831">
        <v>10</v>
      </c>
      <c r="B5978" s="832" t="s">
        <v>2982</v>
      </c>
      <c r="C5978" s="832" t="s">
        <v>3015</v>
      </c>
      <c r="D5978" s="833" t="s">
        <v>6909</v>
      </c>
      <c r="E5978" s="834" t="s">
        <v>3087</v>
      </c>
      <c r="F5978" s="832" t="s">
        <v>2984</v>
      </c>
      <c r="G5978" s="832" t="s">
        <v>3249</v>
      </c>
      <c r="H5978" s="832" t="s">
        <v>630</v>
      </c>
      <c r="I5978" s="832" t="s">
        <v>3253</v>
      </c>
      <c r="J5978" s="832" t="s">
        <v>3254</v>
      </c>
      <c r="K5978" s="832" t="s">
        <v>3255</v>
      </c>
      <c r="L5978" s="835">
        <v>77.89</v>
      </c>
      <c r="M5978" s="835">
        <v>77.89</v>
      </c>
      <c r="N5978" s="832">
        <v>1</v>
      </c>
      <c r="O5978" s="836">
        <v>1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10</v>
      </c>
      <c r="B5979" s="832" t="s">
        <v>2982</v>
      </c>
      <c r="C5979" s="832" t="s">
        <v>3015</v>
      </c>
      <c r="D5979" s="833" t="s">
        <v>6909</v>
      </c>
      <c r="E5979" s="834" t="s">
        <v>3087</v>
      </c>
      <c r="F5979" s="832" t="s">
        <v>2984</v>
      </c>
      <c r="G5979" s="832" t="s">
        <v>3106</v>
      </c>
      <c r="H5979" s="832" t="s">
        <v>630</v>
      </c>
      <c r="I5979" s="832" t="s">
        <v>6192</v>
      </c>
      <c r="J5979" s="832" t="s">
        <v>1834</v>
      </c>
      <c r="K5979" s="832" t="s">
        <v>6193</v>
      </c>
      <c r="L5979" s="835">
        <v>154.36000000000001</v>
      </c>
      <c r="M5979" s="835">
        <v>308.72000000000003</v>
      </c>
      <c r="N5979" s="832">
        <v>2</v>
      </c>
      <c r="O5979" s="836">
        <v>1.5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10</v>
      </c>
      <c r="B5980" s="832" t="s">
        <v>2982</v>
      </c>
      <c r="C5980" s="832" t="s">
        <v>3015</v>
      </c>
      <c r="D5980" s="833" t="s">
        <v>6909</v>
      </c>
      <c r="E5980" s="834" t="s">
        <v>3087</v>
      </c>
      <c r="F5980" s="832" t="s">
        <v>2984</v>
      </c>
      <c r="G5980" s="832" t="s">
        <v>3106</v>
      </c>
      <c r="H5980" s="832" t="s">
        <v>630</v>
      </c>
      <c r="I5980" s="832" t="s">
        <v>4182</v>
      </c>
      <c r="J5980" s="832" t="s">
        <v>2073</v>
      </c>
      <c r="K5980" s="832" t="s">
        <v>4183</v>
      </c>
      <c r="L5980" s="835">
        <v>75.73</v>
      </c>
      <c r="M5980" s="835">
        <v>302.92</v>
      </c>
      <c r="N5980" s="832">
        <v>4</v>
      </c>
      <c r="O5980" s="836">
        <v>3.5</v>
      </c>
      <c r="P5980" s="835">
        <v>75.73</v>
      </c>
      <c r="Q5980" s="837">
        <v>0.25</v>
      </c>
      <c r="R5980" s="832">
        <v>1</v>
      </c>
      <c r="S5980" s="837">
        <v>0.25</v>
      </c>
      <c r="T5980" s="836">
        <v>1</v>
      </c>
      <c r="U5980" s="838">
        <v>0.2857142857142857</v>
      </c>
    </row>
    <row r="5981" spans="1:21" ht="14.4" customHeight="1" x14ac:dyDescent="0.3">
      <c r="A5981" s="831">
        <v>10</v>
      </c>
      <c r="B5981" s="832" t="s">
        <v>2982</v>
      </c>
      <c r="C5981" s="832" t="s">
        <v>3015</v>
      </c>
      <c r="D5981" s="833" t="s">
        <v>6909</v>
      </c>
      <c r="E5981" s="834" t="s">
        <v>3087</v>
      </c>
      <c r="F5981" s="832" t="s">
        <v>2984</v>
      </c>
      <c r="G5981" s="832" t="s">
        <v>3106</v>
      </c>
      <c r="H5981" s="832" t="s">
        <v>630</v>
      </c>
      <c r="I5981" s="832" t="s">
        <v>6396</v>
      </c>
      <c r="J5981" s="832" t="s">
        <v>2073</v>
      </c>
      <c r="K5981" s="832" t="s">
        <v>4183</v>
      </c>
      <c r="L5981" s="835">
        <v>0</v>
      </c>
      <c r="M5981" s="835">
        <v>0</v>
      </c>
      <c r="N5981" s="832">
        <v>3</v>
      </c>
      <c r="O5981" s="836">
        <v>2.5</v>
      </c>
      <c r="P5981" s="835"/>
      <c r="Q5981" s="837"/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10</v>
      </c>
      <c r="B5982" s="832" t="s">
        <v>2982</v>
      </c>
      <c r="C5982" s="832" t="s">
        <v>3015</v>
      </c>
      <c r="D5982" s="833" t="s">
        <v>6909</v>
      </c>
      <c r="E5982" s="834" t="s">
        <v>3087</v>
      </c>
      <c r="F5982" s="832" t="s">
        <v>2984</v>
      </c>
      <c r="G5982" s="832" t="s">
        <v>3106</v>
      </c>
      <c r="H5982" s="832" t="s">
        <v>630</v>
      </c>
      <c r="I5982" s="832" t="s">
        <v>4843</v>
      </c>
      <c r="J5982" s="832" t="s">
        <v>2073</v>
      </c>
      <c r="K5982" s="832" t="s">
        <v>4183</v>
      </c>
      <c r="L5982" s="835">
        <v>75.73</v>
      </c>
      <c r="M5982" s="835">
        <v>151.46</v>
      </c>
      <c r="N5982" s="832">
        <v>2</v>
      </c>
      <c r="O5982" s="836">
        <v>2</v>
      </c>
      <c r="P5982" s="835">
        <v>151.46</v>
      </c>
      <c r="Q5982" s="837">
        <v>1</v>
      </c>
      <c r="R5982" s="832">
        <v>2</v>
      </c>
      <c r="S5982" s="837">
        <v>1</v>
      </c>
      <c r="T5982" s="836">
        <v>2</v>
      </c>
      <c r="U5982" s="838">
        <v>1</v>
      </c>
    </row>
    <row r="5983" spans="1:21" ht="14.4" customHeight="1" x14ac:dyDescent="0.3">
      <c r="A5983" s="831">
        <v>10</v>
      </c>
      <c r="B5983" s="832" t="s">
        <v>2982</v>
      </c>
      <c r="C5983" s="832" t="s">
        <v>3015</v>
      </c>
      <c r="D5983" s="833" t="s">
        <v>6909</v>
      </c>
      <c r="E5983" s="834" t="s">
        <v>3087</v>
      </c>
      <c r="F5983" s="832" t="s">
        <v>2984</v>
      </c>
      <c r="G5983" s="832" t="s">
        <v>4459</v>
      </c>
      <c r="H5983" s="832" t="s">
        <v>630</v>
      </c>
      <c r="I5983" s="832" t="s">
        <v>4460</v>
      </c>
      <c r="J5983" s="832" t="s">
        <v>4461</v>
      </c>
      <c r="K5983" s="832" t="s">
        <v>3128</v>
      </c>
      <c r="L5983" s="835">
        <v>80.23</v>
      </c>
      <c r="M5983" s="835">
        <v>160.46</v>
      </c>
      <c r="N5983" s="832">
        <v>2</v>
      </c>
      <c r="O5983" s="836">
        <v>2</v>
      </c>
      <c r="P5983" s="835">
        <v>80.23</v>
      </c>
      <c r="Q5983" s="837">
        <v>0.5</v>
      </c>
      <c r="R5983" s="832">
        <v>1</v>
      </c>
      <c r="S5983" s="837">
        <v>0.5</v>
      </c>
      <c r="T5983" s="836">
        <v>1</v>
      </c>
      <c r="U5983" s="838">
        <v>0.5</v>
      </c>
    </row>
    <row r="5984" spans="1:21" ht="14.4" customHeight="1" x14ac:dyDescent="0.3">
      <c r="A5984" s="831">
        <v>10</v>
      </c>
      <c r="B5984" s="832" t="s">
        <v>2982</v>
      </c>
      <c r="C5984" s="832" t="s">
        <v>3015</v>
      </c>
      <c r="D5984" s="833" t="s">
        <v>6909</v>
      </c>
      <c r="E5984" s="834" t="s">
        <v>3087</v>
      </c>
      <c r="F5984" s="832" t="s">
        <v>2984</v>
      </c>
      <c r="G5984" s="832" t="s">
        <v>3674</v>
      </c>
      <c r="H5984" s="832" t="s">
        <v>630</v>
      </c>
      <c r="I5984" s="832" t="s">
        <v>3675</v>
      </c>
      <c r="J5984" s="832" t="s">
        <v>916</v>
      </c>
      <c r="K5984" s="832" t="s">
        <v>3676</v>
      </c>
      <c r="L5984" s="835">
        <v>0</v>
      </c>
      <c r="M5984" s="835">
        <v>0</v>
      </c>
      <c r="N5984" s="832">
        <v>10</v>
      </c>
      <c r="O5984" s="836">
        <v>7</v>
      </c>
      <c r="P5984" s="835"/>
      <c r="Q5984" s="837"/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10</v>
      </c>
      <c r="B5985" s="832" t="s">
        <v>2982</v>
      </c>
      <c r="C5985" s="832" t="s">
        <v>3015</v>
      </c>
      <c r="D5985" s="833" t="s">
        <v>6909</v>
      </c>
      <c r="E5985" s="834" t="s">
        <v>3087</v>
      </c>
      <c r="F5985" s="832" t="s">
        <v>2984</v>
      </c>
      <c r="G5985" s="832" t="s">
        <v>3674</v>
      </c>
      <c r="H5985" s="832" t="s">
        <v>630</v>
      </c>
      <c r="I5985" s="832" t="s">
        <v>6674</v>
      </c>
      <c r="J5985" s="832" t="s">
        <v>916</v>
      </c>
      <c r="K5985" s="832" t="s">
        <v>6675</v>
      </c>
      <c r="L5985" s="835">
        <v>0</v>
      </c>
      <c r="M5985" s="835">
        <v>0</v>
      </c>
      <c r="N5985" s="832">
        <v>1</v>
      </c>
      <c r="O5985" s="836">
        <v>1</v>
      </c>
      <c r="P5985" s="835"/>
      <c r="Q5985" s="837"/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10</v>
      </c>
      <c r="B5986" s="832" t="s">
        <v>2982</v>
      </c>
      <c r="C5986" s="832" t="s">
        <v>3015</v>
      </c>
      <c r="D5986" s="833" t="s">
        <v>6909</v>
      </c>
      <c r="E5986" s="834" t="s">
        <v>3087</v>
      </c>
      <c r="F5986" s="832" t="s">
        <v>2984</v>
      </c>
      <c r="G5986" s="832" t="s">
        <v>3720</v>
      </c>
      <c r="H5986" s="832" t="s">
        <v>630</v>
      </c>
      <c r="I5986" s="832" t="s">
        <v>3874</v>
      </c>
      <c r="J5986" s="832" t="s">
        <v>3875</v>
      </c>
      <c r="K5986" s="832" t="s">
        <v>3876</v>
      </c>
      <c r="L5986" s="835">
        <v>36.76</v>
      </c>
      <c r="M5986" s="835">
        <v>110.28</v>
      </c>
      <c r="N5986" s="832">
        <v>3</v>
      </c>
      <c r="O5986" s="836">
        <v>2.5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10</v>
      </c>
      <c r="B5987" s="832" t="s">
        <v>2982</v>
      </c>
      <c r="C5987" s="832" t="s">
        <v>3015</v>
      </c>
      <c r="D5987" s="833" t="s">
        <v>6909</v>
      </c>
      <c r="E5987" s="834" t="s">
        <v>3087</v>
      </c>
      <c r="F5987" s="832" t="s">
        <v>2984</v>
      </c>
      <c r="G5987" s="832" t="s">
        <v>3720</v>
      </c>
      <c r="H5987" s="832" t="s">
        <v>630</v>
      </c>
      <c r="I5987" s="832" t="s">
        <v>6676</v>
      </c>
      <c r="J5987" s="832" t="s">
        <v>3875</v>
      </c>
      <c r="K5987" s="832" t="s">
        <v>6677</v>
      </c>
      <c r="L5987" s="835">
        <v>0</v>
      </c>
      <c r="M5987" s="835">
        <v>0</v>
      </c>
      <c r="N5987" s="832">
        <v>1</v>
      </c>
      <c r="O5987" s="836">
        <v>1</v>
      </c>
      <c r="P5987" s="835"/>
      <c r="Q5987" s="837"/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10</v>
      </c>
      <c r="B5988" s="832" t="s">
        <v>2982</v>
      </c>
      <c r="C5988" s="832" t="s">
        <v>3015</v>
      </c>
      <c r="D5988" s="833" t="s">
        <v>6909</v>
      </c>
      <c r="E5988" s="834" t="s">
        <v>3087</v>
      </c>
      <c r="F5988" s="832" t="s">
        <v>2984</v>
      </c>
      <c r="G5988" s="832" t="s">
        <v>3720</v>
      </c>
      <c r="H5988" s="832" t="s">
        <v>630</v>
      </c>
      <c r="I5988" s="832" t="s">
        <v>3721</v>
      </c>
      <c r="J5988" s="832" t="s">
        <v>1674</v>
      </c>
      <c r="K5988" s="832" t="s">
        <v>3722</v>
      </c>
      <c r="L5988" s="835">
        <v>25.06</v>
      </c>
      <c r="M5988" s="835">
        <v>50.12</v>
      </c>
      <c r="N5988" s="832">
        <v>2</v>
      </c>
      <c r="O5988" s="836">
        <v>2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10</v>
      </c>
      <c r="B5989" s="832" t="s">
        <v>2982</v>
      </c>
      <c r="C5989" s="832" t="s">
        <v>3015</v>
      </c>
      <c r="D5989" s="833" t="s">
        <v>6909</v>
      </c>
      <c r="E5989" s="834" t="s">
        <v>3087</v>
      </c>
      <c r="F5989" s="832" t="s">
        <v>2984</v>
      </c>
      <c r="G5989" s="832" t="s">
        <v>3263</v>
      </c>
      <c r="H5989" s="832" t="s">
        <v>630</v>
      </c>
      <c r="I5989" s="832" t="s">
        <v>3264</v>
      </c>
      <c r="J5989" s="832" t="s">
        <v>2464</v>
      </c>
      <c r="K5989" s="832" t="s">
        <v>3265</v>
      </c>
      <c r="L5989" s="835">
        <v>42.63</v>
      </c>
      <c r="M5989" s="835">
        <v>42.63</v>
      </c>
      <c r="N5989" s="832">
        <v>1</v>
      </c>
      <c r="O5989" s="836">
        <v>1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10</v>
      </c>
      <c r="B5990" s="832" t="s">
        <v>2982</v>
      </c>
      <c r="C5990" s="832" t="s">
        <v>3015</v>
      </c>
      <c r="D5990" s="833" t="s">
        <v>6909</v>
      </c>
      <c r="E5990" s="834" t="s">
        <v>3087</v>
      </c>
      <c r="F5990" s="832" t="s">
        <v>2984</v>
      </c>
      <c r="G5990" s="832" t="s">
        <v>3263</v>
      </c>
      <c r="H5990" s="832" t="s">
        <v>630</v>
      </c>
      <c r="I5990" s="832" t="s">
        <v>3266</v>
      </c>
      <c r="J5990" s="832" t="s">
        <v>2464</v>
      </c>
      <c r="K5990" s="832" t="s">
        <v>3125</v>
      </c>
      <c r="L5990" s="835">
        <v>0</v>
      </c>
      <c r="M5990" s="835">
        <v>0</v>
      </c>
      <c r="N5990" s="832">
        <v>1</v>
      </c>
      <c r="O5990" s="836">
        <v>1</v>
      </c>
      <c r="P5990" s="835"/>
      <c r="Q5990" s="837"/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10</v>
      </c>
      <c r="B5991" s="832" t="s">
        <v>2982</v>
      </c>
      <c r="C5991" s="832" t="s">
        <v>3015</v>
      </c>
      <c r="D5991" s="833" t="s">
        <v>6909</v>
      </c>
      <c r="E5991" s="834" t="s">
        <v>3087</v>
      </c>
      <c r="F5991" s="832" t="s">
        <v>2984</v>
      </c>
      <c r="G5991" s="832" t="s">
        <v>3267</v>
      </c>
      <c r="H5991" s="832" t="s">
        <v>689</v>
      </c>
      <c r="I5991" s="832" t="s">
        <v>4972</v>
      </c>
      <c r="J5991" s="832" t="s">
        <v>1263</v>
      </c>
      <c r="K5991" s="832" t="s">
        <v>4973</v>
      </c>
      <c r="L5991" s="835">
        <v>0</v>
      </c>
      <c r="M5991" s="835">
        <v>0</v>
      </c>
      <c r="N5991" s="832">
        <v>1</v>
      </c>
      <c r="O5991" s="836">
        <v>0.5</v>
      </c>
      <c r="P5991" s="835"/>
      <c r="Q5991" s="837"/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10</v>
      </c>
      <c r="B5992" s="832" t="s">
        <v>2982</v>
      </c>
      <c r="C5992" s="832" t="s">
        <v>3015</v>
      </c>
      <c r="D5992" s="833" t="s">
        <v>6909</v>
      </c>
      <c r="E5992" s="834" t="s">
        <v>3087</v>
      </c>
      <c r="F5992" s="832" t="s">
        <v>2984</v>
      </c>
      <c r="G5992" s="832" t="s">
        <v>3267</v>
      </c>
      <c r="H5992" s="832" t="s">
        <v>689</v>
      </c>
      <c r="I5992" s="832" t="s">
        <v>2803</v>
      </c>
      <c r="J5992" s="832" t="s">
        <v>1263</v>
      </c>
      <c r="K5992" s="832" t="s">
        <v>2804</v>
      </c>
      <c r="L5992" s="835">
        <v>0</v>
      </c>
      <c r="M5992" s="835">
        <v>0</v>
      </c>
      <c r="N5992" s="832">
        <v>1</v>
      </c>
      <c r="O5992" s="836">
        <v>1</v>
      </c>
      <c r="P5992" s="835"/>
      <c r="Q5992" s="837"/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10</v>
      </c>
      <c r="B5993" s="832" t="s">
        <v>2982</v>
      </c>
      <c r="C5993" s="832" t="s">
        <v>3015</v>
      </c>
      <c r="D5993" s="833" t="s">
        <v>6909</v>
      </c>
      <c r="E5993" s="834" t="s">
        <v>3087</v>
      </c>
      <c r="F5993" s="832" t="s">
        <v>2984</v>
      </c>
      <c r="G5993" s="832" t="s">
        <v>3107</v>
      </c>
      <c r="H5993" s="832" t="s">
        <v>689</v>
      </c>
      <c r="I5993" s="832" t="s">
        <v>3284</v>
      </c>
      <c r="J5993" s="832" t="s">
        <v>3109</v>
      </c>
      <c r="K5993" s="832" t="s">
        <v>3285</v>
      </c>
      <c r="L5993" s="835">
        <v>69.16</v>
      </c>
      <c r="M5993" s="835">
        <v>69.16</v>
      </c>
      <c r="N5993" s="832">
        <v>1</v>
      </c>
      <c r="O5993" s="836">
        <v>1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10</v>
      </c>
      <c r="B5994" s="832" t="s">
        <v>2982</v>
      </c>
      <c r="C5994" s="832" t="s">
        <v>3015</v>
      </c>
      <c r="D5994" s="833" t="s">
        <v>6909</v>
      </c>
      <c r="E5994" s="834" t="s">
        <v>3087</v>
      </c>
      <c r="F5994" s="832" t="s">
        <v>2984</v>
      </c>
      <c r="G5994" s="832" t="s">
        <v>3107</v>
      </c>
      <c r="H5994" s="832" t="s">
        <v>630</v>
      </c>
      <c r="I5994" s="832" t="s">
        <v>3286</v>
      </c>
      <c r="J5994" s="832" t="s">
        <v>3287</v>
      </c>
      <c r="K5994" s="832" t="s">
        <v>3288</v>
      </c>
      <c r="L5994" s="835">
        <v>13.83</v>
      </c>
      <c r="M5994" s="835">
        <v>13.83</v>
      </c>
      <c r="N5994" s="832">
        <v>1</v>
      </c>
      <c r="O5994" s="836">
        <v>0.5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10</v>
      </c>
      <c r="B5995" s="832" t="s">
        <v>2982</v>
      </c>
      <c r="C5995" s="832" t="s">
        <v>3015</v>
      </c>
      <c r="D5995" s="833" t="s">
        <v>6909</v>
      </c>
      <c r="E5995" s="834" t="s">
        <v>3087</v>
      </c>
      <c r="F5995" s="832" t="s">
        <v>2984</v>
      </c>
      <c r="G5995" s="832" t="s">
        <v>3483</v>
      </c>
      <c r="H5995" s="832" t="s">
        <v>630</v>
      </c>
      <c r="I5995" s="832" t="s">
        <v>3484</v>
      </c>
      <c r="J5995" s="832" t="s">
        <v>1409</v>
      </c>
      <c r="K5995" s="832" t="s">
        <v>3485</v>
      </c>
      <c r="L5995" s="835">
        <v>344</v>
      </c>
      <c r="M5995" s="835">
        <v>688</v>
      </c>
      <c r="N5995" s="832">
        <v>2</v>
      </c>
      <c r="O5995" s="836">
        <v>1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" customHeight="1" x14ac:dyDescent="0.3">
      <c r="A5996" s="831">
        <v>10</v>
      </c>
      <c r="B5996" s="832" t="s">
        <v>2982</v>
      </c>
      <c r="C5996" s="832" t="s">
        <v>3015</v>
      </c>
      <c r="D5996" s="833" t="s">
        <v>6909</v>
      </c>
      <c r="E5996" s="834" t="s">
        <v>3087</v>
      </c>
      <c r="F5996" s="832" t="s">
        <v>2984</v>
      </c>
      <c r="G5996" s="832" t="s">
        <v>3293</v>
      </c>
      <c r="H5996" s="832" t="s">
        <v>630</v>
      </c>
      <c r="I5996" s="832" t="s">
        <v>6678</v>
      </c>
      <c r="J5996" s="832" t="s">
        <v>778</v>
      </c>
      <c r="K5996" s="832" t="s">
        <v>781</v>
      </c>
      <c r="L5996" s="835">
        <v>0</v>
      </c>
      <c r="M5996" s="835">
        <v>0</v>
      </c>
      <c r="N5996" s="832">
        <v>1</v>
      </c>
      <c r="O5996" s="836">
        <v>1</v>
      </c>
      <c r="P5996" s="835"/>
      <c r="Q5996" s="837"/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10</v>
      </c>
      <c r="B5997" s="832" t="s">
        <v>2982</v>
      </c>
      <c r="C5997" s="832" t="s">
        <v>3015</v>
      </c>
      <c r="D5997" s="833" t="s">
        <v>6909</v>
      </c>
      <c r="E5997" s="834" t="s">
        <v>3087</v>
      </c>
      <c r="F5997" s="832" t="s">
        <v>2984</v>
      </c>
      <c r="G5997" s="832" t="s">
        <v>6679</v>
      </c>
      <c r="H5997" s="832" t="s">
        <v>630</v>
      </c>
      <c r="I5997" s="832" t="s">
        <v>6680</v>
      </c>
      <c r="J5997" s="832" t="s">
        <v>911</v>
      </c>
      <c r="K5997" s="832" t="s">
        <v>6681</v>
      </c>
      <c r="L5997" s="835">
        <v>0</v>
      </c>
      <c r="M5997" s="835">
        <v>0</v>
      </c>
      <c r="N5997" s="832">
        <v>2</v>
      </c>
      <c r="O5997" s="836">
        <v>1.5</v>
      </c>
      <c r="P5997" s="835"/>
      <c r="Q5997" s="837"/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10</v>
      </c>
      <c r="B5998" s="832" t="s">
        <v>2982</v>
      </c>
      <c r="C5998" s="832" t="s">
        <v>3015</v>
      </c>
      <c r="D5998" s="833" t="s">
        <v>6909</v>
      </c>
      <c r="E5998" s="834" t="s">
        <v>3087</v>
      </c>
      <c r="F5998" s="832" t="s">
        <v>2984</v>
      </c>
      <c r="G5998" s="832" t="s">
        <v>6408</v>
      </c>
      <c r="H5998" s="832" t="s">
        <v>630</v>
      </c>
      <c r="I5998" s="832" t="s">
        <v>6654</v>
      </c>
      <c r="J5998" s="832" t="s">
        <v>1383</v>
      </c>
      <c r="K5998" s="832" t="s">
        <v>6655</v>
      </c>
      <c r="L5998" s="835">
        <v>0</v>
      </c>
      <c r="M5998" s="835">
        <v>0</v>
      </c>
      <c r="N5998" s="832">
        <v>3</v>
      </c>
      <c r="O5998" s="836">
        <v>2</v>
      </c>
      <c r="P5998" s="835">
        <v>0</v>
      </c>
      <c r="Q5998" s="837"/>
      <c r="R5998" s="832">
        <v>2</v>
      </c>
      <c r="S5998" s="837">
        <v>0.66666666666666663</v>
      </c>
      <c r="T5998" s="836">
        <v>1.5</v>
      </c>
      <c r="U5998" s="838">
        <v>0.75</v>
      </c>
    </row>
    <row r="5999" spans="1:21" ht="14.4" customHeight="1" x14ac:dyDescent="0.3">
      <c r="A5999" s="831">
        <v>10</v>
      </c>
      <c r="B5999" s="832" t="s">
        <v>2982</v>
      </c>
      <c r="C5999" s="832" t="s">
        <v>3015</v>
      </c>
      <c r="D5999" s="833" t="s">
        <v>6909</v>
      </c>
      <c r="E5999" s="834" t="s">
        <v>3087</v>
      </c>
      <c r="F5999" s="832" t="s">
        <v>2984</v>
      </c>
      <c r="G5999" s="832" t="s">
        <v>3540</v>
      </c>
      <c r="H5999" s="832" t="s">
        <v>630</v>
      </c>
      <c r="I5999" s="832" t="s">
        <v>6682</v>
      </c>
      <c r="J5999" s="832" t="s">
        <v>6683</v>
      </c>
      <c r="K5999" s="832" t="s">
        <v>6684</v>
      </c>
      <c r="L5999" s="835">
        <v>116.1</v>
      </c>
      <c r="M5999" s="835">
        <v>464.4</v>
      </c>
      <c r="N5999" s="832">
        <v>4</v>
      </c>
      <c r="O5999" s="836">
        <v>3</v>
      </c>
      <c r="P5999" s="835"/>
      <c r="Q5999" s="837">
        <v>0</v>
      </c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10</v>
      </c>
      <c r="B6000" s="832" t="s">
        <v>2982</v>
      </c>
      <c r="C6000" s="832" t="s">
        <v>3015</v>
      </c>
      <c r="D6000" s="833" t="s">
        <v>6909</v>
      </c>
      <c r="E6000" s="834" t="s">
        <v>3087</v>
      </c>
      <c r="F6000" s="832" t="s">
        <v>2984</v>
      </c>
      <c r="G6000" s="832" t="s">
        <v>3882</v>
      </c>
      <c r="H6000" s="832" t="s">
        <v>630</v>
      </c>
      <c r="I6000" s="832" t="s">
        <v>5054</v>
      </c>
      <c r="J6000" s="832" t="s">
        <v>1391</v>
      </c>
      <c r="K6000" s="832" t="s">
        <v>5055</v>
      </c>
      <c r="L6000" s="835">
        <v>159.16999999999999</v>
      </c>
      <c r="M6000" s="835">
        <v>318.33999999999997</v>
      </c>
      <c r="N6000" s="832">
        <v>2</v>
      </c>
      <c r="O6000" s="836">
        <v>1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10</v>
      </c>
      <c r="B6001" s="832" t="s">
        <v>2982</v>
      </c>
      <c r="C6001" s="832" t="s">
        <v>3015</v>
      </c>
      <c r="D6001" s="833" t="s">
        <v>6909</v>
      </c>
      <c r="E6001" s="834" t="s">
        <v>3087</v>
      </c>
      <c r="F6001" s="832" t="s">
        <v>2984</v>
      </c>
      <c r="G6001" s="832" t="s">
        <v>3208</v>
      </c>
      <c r="H6001" s="832" t="s">
        <v>630</v>
      </c>
      <c r="I6001" s="832" t="s">
        <v>3812</v>
      </c>
      <c r="J6001" s="832" t="s">
        <v>1595</v>
      </c>
      <c r="K6001" s="832" t="s">
        <v>3813</v>
      </c>
      <c r="L6001" s="835">
        <v>93.98</v>
      </c>
      <c r="M6001" s="835">
        <v>93.98</v>
      </c>
      <c r="N6001" s="832">
        <v>1</v>
      </c>
      <c r="O6001" s="836">
        <v>1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10</v>
      </c>
      <c r="B6002" s="832" t="s">
        <v>2982</v>
      </c>
      <c r="C6002" s="832" t="s">
        <v>3015</v>
      </c>
      <c r="D6002" s="833" t="s">
        <v>6909</v>
      </c>
      <c r="E6002" s="834" t="s">
        <v>3087</v>
      </c>
      <c r="F6002" s="832" t="s">
        <v>2984</v>
      </c>
      <c r="G6002" s="832" t="s">
        <v>4190</v>
      </c>
      <c r="H6002" s="832" t="s">
        <v>630</v>
      </c>
      <c r="I6002" s="832" t="s">
        <v>4468</v>
      </c>
      <c r="J6002" s="832" t="s">
        <v>4469</v>
      </c>
      <c r="K6002" s="832" t="s">
        <v>4470</v>
      </c>
      <c r="L6002" s="835">
        <v>0</v>
      </c>
      <c r="M6002" s="835">
        <v>0</v>
      </c>
      <c r="N6002" s="832">
        <v>1</v>
      </c>
      <c r="O6002" s="836">
        <v>0.5</v>
      </c>
      <c r="P6002" s="835"/>
      <c r="Q6002" s="837"/>
      <c r="R6002" s="832"/>
      <c r="S6002" s="837">
        <v>0</v>
      </c>
      <c r="T6002" s="836"/>
      <c r="U6002" s="838">
        <v>0</v>
      </c>
    </row>
    <row r="6003" spans="1:21" ht="14.4" customHeight="1" x14ac:dyDescent="0.3">
      <c r="A6003" s="831">
        <v>10</v>
      </c>
      <c r="B6003" s="832" t="s">
        <v>2982</v>
      </c>
      <c r="C6003" s="832" t="s">
        <v>3015</v>
      </c>
      <c r="D6003" s="833" t="s">
        <v>6909</v>
      </c>
      <c r="E6003" s="834" t="s">
        <v>3087</v>
      </c>
      <c r="F6003" s="832" t="s">
        <v>2984</v>
      </c>
      <c r="G6003" s="832" t="s">
        <v>4190</v>
      </c>
      <c r="H6003" s="832" t="s">
        <v>630</v>
      </c>
      <c r="I6003" s="832" t="s">
        <v>6685</v>
      </c>
      <c r="J6003" s="832" t="s">
        <v>6686</v>
      </c>
      <c r="K6003" s="832" t="s">
        <v>6687</v>
      </c>
      <c r="L6003" s="835">
        <v>0</v>
      </c>
      <c r="M6003" s="835">
        <v>0</v>
      </c>
      <c r="N6003" s="832">
        <v>1</v>
      </c>
      <c r="O6003" s="836">
        <v>0.5</v>
      </c>
      <c r="P6003" s="835"/>
      <c r="Q6003" s="837"/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10</v>
      </c>
      <c r="B6004" s="832" t="s">
        <v>2982</v>
      </c>
      <c r="C6004" s="832" t="s">
        <v>3015</v>
      </c>
      <c r="D6004" s="833" t="s">
        <v>6909</v>
      </c>
      <c r="E6004" s="834" t="s">
        <v>3087</v>
      </c>
      <c r="F6004" s="832" t="s">
        <v>2984</v>
      </c>
      <c r="G6004" s="832" t="s">
        <v>4190</v>
      </c>
      <c r="H6004" s="832" t="s">
        <v>630</v>
      </c>
      <c r="I6004" s="832" t="s">
        <v>6688</v>
      </c>
      <c r="J6004" s="832" t="s">
        <v>6689</v>
      </c>
      <c r="K6004" s="832" t="s">
        <v>6690</v>
      </c>
      <c r="L6004" s="835">
        <v>0</v>
      </c>
      <c r="M6004" s="835">
        <v>0</v>
      </c>
      <c r="N6004" s="832">
        <v>1</v>
      </c>
      <c r="O6004" s="836">
        <v>0.5</v>
      </c>
      <c r="P6004" s="835"/>
      <c r="Q6004" s="837"/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10</v>
      </c>
      <c r="B6005" s="832" t="s">
        <v>2982</v>
      </c>
      <c r="C6005" s="832" t="s">
        <v>3015</v>
      </c>
      <c r="D6005" s="833" t="s">
        <v>6909</v>
      </c>
      <c r="E6005" s="834" t="s">
        <v>3087</v>
      </c>
      <c r="F6005" s="832" t="s">
        <v>2984</v>
      </c>
      <c r="G6005" s="832" t="s">
        <v>4190</v>
      </c>
      <c r="H6005" s="832" t="s">
        <v>630</v>
      </c>
      <c r="I6005" s="832" t="s">
        <v>6691</v>
      </c>
      <c r="J6005" s="832" t="s">
        <v>4469</v>
      </c>
      <c r="K6005" s="832" t="s">
        <v>6692</v>
      </c>
      <c r="L6005" s="835">
        <v>0</v>
      </c>
      <c r="M6005" s="835">
        <v>0</v>
      </c>
      <c r="N6005" s="832">
        <v>1</v>
      </c>
      <c r="O6005" s="836">
        <v>0.5</v>
      </c>
      <c r="P6005" s="835"/>
      <c r="Q6005" s="837"/>
      <c r="R6005" s="832"/>
      <c r="S6005" s="837">
        <v>0</v>
      </c>
      <c r="T6005" s="836"/>
      <c r="U6005" s="838">
        <v>0</v>
      </c>
    </row>
    <row r="6006" spans="1:21" ht="14.4" customHeight="1" x14ac:dyDescent="0.3">
      <c r="A6006" s="831">
        <v>10</v>
      </c>
      <c r="B6006" s="832" t="s">
        <v>2982</v>
      </c>
      <c r="C6006" s="832" t="s">
        <v>3015</v>
      </c>
      <c r="D6006" s="833" t="s">
        <v>6909</v>
      </c>
      <c r="E6006" s="834" t="s">
        <v>3087</v>
      </c>
      <c r="F6006" s="832" t="s">
        <v>2984</v>
      </c>
      <c r="G6006" s="832" t="s">
        <v>4190</v>
      </c>
      <c r="H6006" s="832" t="s">
        <v>630</v>
      </c>
      <c r="I6006" s="832" t="s">
        <v>6693</v>
      </c>
      <c r="J6006" s="832" t="s">
        <v>6694</v>
      </c>
      <c r="K6006" s="832" t="s">
        <v>6695</v>
      </c>
      <c r="L6006" s="835">
        <v>0</v>
      </c>
      <c r="M6006" s="835">
        <v>0</v>
      </c>
      <c r="N6006" s="832">
        <v>1</v>
      </c>
      <c r="O6006" s="836">
        <v>0.5</v>
      </c>
      <c r="P6006" s="835"/>
      <c r="Q6006" s="837"/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10</v>
      </c>
      <c r="B6007" s="832" t="s">
        <v>2982</v>
      </c>
      <c r="C6007" s="832" t="s">
        <v>3015</v>
      </c>
      <c r="D6007" s="833" t="s">
        <v>6909</v>
      </c>
      <c r="E6007" s="834" t="s">
        <v>3087</v>
      </c>
      <c r="F6007" s="832" t="s">
        <v>2984</v>
      </c>
      <c r="G6007" s="832" t="s">
        <v>4190</v>
      </c>
      <c r="H6007" s="832" t="s">
        <v>630</v>
      </c>
      <c r="I6007" s="832" t="s">
        <v>6400</v>
      </c>
      <c r="J6007" s="832" t="s">
        <v>4469</v>
      </c>
      <c r="K6007" s="832" t="s">
        <v>6401</v>
      </c>
      <c r="L6007" s="835">
        <v>0</v>
      </c>
      <c r="M6007" s="835">
        <v>0</v>
      </c>
      <c r="N6007" s="832">
        <v>2</v>
      </c>
      <c r="O6007" s="836">
        <v>0.5</v>
      </c>
      <c r="P6007" s="835">
        <v>0</v>
      </c>
      <c r="Q6007" s="837"/>
      <c r="R6007" s="832">
        <v>2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10</v>
      </c>
      <c r="B6008" s="832" t="s">
        <v>2982</v>
      </c>
      <c r="C6008" s="832" t="s">
        <v>3015</v>
      </c>
      <c r="D6008" s="833" t="s">
        <v>6909</v>
      </c>
      <c r="E6008" s="834" t="s">
        <v>3087</v>
      </c>
      <c r="F6008" s="832" t="s">
        <v>2984</v>
      </c>
      <c r="G6008" s="832" t="s">
        <v>4190</v>
      </c>
      <c r="H6008" s="832" t="s">
        <v>630</v>
      </c>
      <c r="I6008" s="832" t="s">
        <v>6696</v>
      </c>
      <c r="J6008" s="832" t="s">
        <v>1781</v>
      </c>
      <c r="K6008" s="832" t="s">
        <v>6697</v>
      </c>
      <c r="L6008" s="835">
        <v>0</v>
      </c>
      <c r="M6008" s="835">
        <v>0</v>
      </c>
      <c r="N6008" s="832">
        <v>2</v>
      </c>
      <c r="O6008" s="836">
        <v>1</v>
      </c>
      <c r="P6008" s="835"/>
      <c r="Q6008" s="837"/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10</v>
      </c>
      <c r="B6009" s="832" t="s">
        <v>2982</v>
      </c>
      <c r="C6009" s="832" t="s">
        <v>3015</v>
      </c>
      <c r="D6009" s="833" t="s">
        <v>6909</v>
      </c>
      <c r="E6009" s="834" t="s">
        <v>3087</v>
      </c>
      <c r="F6009" s="832" t="s">
        <v>2984</v>
      </c>
      <c r="G6009" s="832" t="s">
        <v>3120</v>
      </c>
      <c r="H6009" s="832" t="s">
        <v>630</v>
      </c>
      <c r="I6009" s="832" t="s">
        <v>4376</v>
      </c>
      <c r="J6009" s="832" t="s">
        <v>1060</v>
      </c>
      <c r="K6009" s="832" t="s">
        <v>4377</v>
      </c>
      <c r="L6009" s="835">
        <v>0</v>
      </c>
      <c r="M6009" s="835">
        <v>0</v>
      </c>
      <c r="N6009" s="832">
        <v>3</v>
      </c>
      <c r="O6009" s="836">
        <v>3</v>
      </c>
      <c r="P6009" s="835"/>
      <c r="Q6009" s="837"/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10</v>
      </c>
      <c r="B6010" s="832" t="s">
        <v>2982</v>
      </c>
      <c r="C6010" s="832" t="s">
        <v>3015</v>
      </c>
      <c r="D6010" s="833" t="s">
        <v>6909</v>
      </c>
      <c r="E6010" s="834" t="s">
        <v>3087</v>
      </c>
      <c r="F6010" s="832" t="s">
        <v>2984</v>
      </c>
      <c r="G6010" s="832" t="s">
        <v>3120</v>
      </c>
      <c r="H6010" s="832" t="s">
        <v>630</v>
      </c>
      <c r="I6010" s="832" t="s">
        <v>3121</v>
      </c>
      <c r="J6010" s="832" t="s">
        <v>1060</v>
      </c>
      <c r="K6010" s="832" t="s">
        <v>3122</v>
      </c>
      <c r="L6010" s="835">
        <v>89.91</v>
      </c>
      <c r="M6010" s="835">
        <v>1078.9199999999998</v>
      </c>
      <c r="N6010" s="832">
        <v>12</v>
      </c>
      <c r="O6010" s="836">
        <v>8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10</v>
      </c>
      <c r="B6011" s="832" t="s">
        <v>2982</v>
      </c>
      <c r="C6011" s="832" t="s">
        <v>3015</v>
      </c>
      <c r="D6011" s="833" t="s">
        <v>6909</v>
      </c>
      <c r="E6011" s="834" t="s">
        <v>3087</v>
      </c>
      <c r="F6011" s="832" t="s">
        <v>2984</v>
      </c>
      <c r="G6011" s="832" t="s">
        <v>3887</v>
      </c>
      <c r="H6011" s="832" t="s">
        <v>630</v>
      </c>
      <c r="I6011" s="832" t="s">
        <v>3888</v>
      </c>
      <c r="J6011" s="832" t="s">
        <v>766</v>
      </c>
      <c r="K6011" s="832" t="s">
        <v>3889</v>
      </c>
      <c r="L6011" s="835">
        <v>27.28</v>
      </c>
      <c r="M6011" s="835">
        <v>27.28</v>
      </c>
      <c r="N6011" s="832">
        <v>1</v>
      </c>
      <c r="O6011" s="836">
        <v>1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10</v>
      </c>
      <c r="B6012" s="832" t="s">
        <v>2982</v>
      </c>
      <c r="C6012" s="832" t="s">
        <v>3015</v>
      </c>
      <c r="D6012" s="833" t="s">
        <v>6909</v>
      </c>
      <c r="E6012" s="834" t="s">
        <v>3087</v>
      </c>
      <c r="F6012" s="832" t="s">
        <v>2984</v>
      </c>
      <c r="G6012" s="832" t="s">
        <v>4698</v>
      </c>
      <c r="H6012" s="832" t="s">
        <v>630</v>
      </c>
      <c r="I6012" s="832" t="s">
        <v>5971</v>
      </c>
      <c r="J6012" s="832" t="s">
        <v>879</v>
      </c>
      <c r="K6012" s="832" t="s">
        <v>5972</v>
      </c>
      <c r="L6012" s="835">
        <v>0</v>
      </c>
      <c r="M6012" s="835">
        <v>0</v>
      </c>
      <c r="N6012" s="832">
        <v>1</v>
      </c>
      <c r="O6012" s="836">
        <v>0.5</v>
      </c>
      <c r="P6012" s="835"/>
      <c r="Q6012" s="837"/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10</v>
      </c>
      <c r="B6013" s="832" t="s">
        <v>2982</v>
      </c>
      <c r="C6013" s="832" t="s">
        <v>3015</v>
      </c>
      <c r="D6013" s="833" t="s">
        <v>6909</v>
      </c>
      <c r="E6013" s="834" t="s">
        <v>3087</v>
      </c>
      <c r="F6013" s="832" t="s">
        <v>2984</v>
      </c>
      <c r="G6013" s="832" t="s">
        <v>3323</v>
      </c>
      <c r="H6013" s="832" t="s">
        <v>630</v>
      </c>
      <c r="I6013" s="832" t="s">
        <v>3324</v>
      </c>
      <c r="J6013" s="832" t="s">
        <v>702</v>
      </c>
      <c r="K6013" s="832" t="s">
        <v>3325</v>
      </c>
      <c r="L6013" s="835">
        <v>0</v>
      </c>
      <c r="M6013" s="835">
        <v>0</v>
      </c>
      <c r="N6013" s="832">
        <v>7</v>
      </c>
      <c r="O6013" s="836">
        <v>4</v>
      </c>
      <c r="P6013" s="835">
        <v>0</v>
      </c>
      <c r="Q6013" s="837"/>
      <c r="R6013" s="832">
        <v>1</v>
      </c>
      <c r="S6013" s="837">
        <v>0.14285714285714285</v>
      </c>
      <c r="T6013" s="836">
        <v>0.5</v>
      </c>
      <c r="U6013" s="838">
        <v>0.125</v>
      </c>
    </row>
    <row r="6014" spans="1:21" ht="14.4" customHeight="1" x14ac:dyDescent="0.3">
      <c r="A6014" s="831">
        <v>10</v>
      </c>
      <c r="B6014" s="832" t="s">
        <v>2982</v>
      </c>
      <c r="C6014" s="832" t="s">
        <v>3015</v>
      </c>
      <c r="D6014" s="833" t="s">
        <v>6909</v>
      </c>
      <c r="E6014" s="834" t="s">
        <v>3087</v>
      </c>
      <c r="F6014" s="832" t="s">
        <v>2984</v>
      </c>
      <c r="G6014" s="832" t="s">
        <v>6698</v>
      </c>
      <c r="H6014" s="832" t="s">
        <v>630</v>
      </c>
      <c r="I6014" s="832" t="s">
        <v>6699</v>
      </c>
      <c r="J6014" s="832" t="s">
        <v>1442</v>
      </c>
      <c r="K6014" s="832" t="s">
        <v>6700</v>
      </c>
      <c r="L6014" s="835">
        <v>0</v>
      </c>
      <c r="M6014" s="835">
        <v>0</v>
      </c>
      <c r="N6014" s="832">
        <v>1</v>
      </c>
      <c r="O6014" s="836">
        <v>1</v>
      </c>
      <c r="P6014" s="835"/>
      <c r="Q6014" s="837"/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10</v>
      </c>
      <c r="B6015" s="832" t="s">
        <v>2982</v>
      </c>
      <c r="C6015" s="832" t="s">
        <v>3015</v>
      </c>
      <c r="D6015" s="833" t="s">
        <v>6909</v>
      </c>
      <c r="E6015" s="834" t="s">
        <v>3087</v>
      </c>
      <c r="F6015" s="832" t="s">
        <v>2984</v>
      </c>
      <c r="G6015" s="832" t="s">
        <v>5043</v>
      </c>
      <c r="H6015" s="832" t="s">
        <v>630</v>
      </c>
      <c r="I6015" s="832" t="s">
        <v>5044</v>
      </c>
      <c r="J6015" s="832" t="s">
        <v>828</v>
      </c>
      <c r="K6015" s="832" t="s">
        <v>5045</v>
      </c>
      <c r="L6015" s="835">
        <v>0</v>
      </c>
      <c r="M6015" s="835">
        <v>0</v>
      </c>
      <c r="N6015" s="832">
        <v>1</v>
      </c>
      <c r="O6015" s="836">
        <v>0.5</v>
      </c>
      <c r="P6015" s="835"/>
      <c r="Q6015" s="837"/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10</v>
      </c>
      <c r="B6016" s="832" t="s">
        <v>2982</v>
      </c>
      <c r="C6016" s="832" t="s">
        <v>3015</v>
      </c>
      <c r="D6016" s="833" t="s">
        <v>6909</v>
      </c>
      <c r="E6016" s="834" t="s">
        <v>3087</v>
      </c>
      <c r="F6016" s="832" t="s">
        <v>2984</v>
      </c>
      <c r="G6016" s="832" t="s">
        <v>5043</v>
      </c>
      <c r="H6016" s="832" t="s">
        <v>630</v>
      </c>
      <c r="I6016" s="832" t="s">
        <v>6701</v>
      </c>
      <c r="J6016" s="832" t="s">
        <v>828</v>
      </c>
      <c r="K6016" s="832" t="s">
        <v>6702</v>
      </c>
      <c r="L6016" s="835">
        <v>0</v>
      </c>
      <c r="M6016" s="835">
        <v>0</v>
      </c>
      <c r="N6016" s="832">
        <v>1</v>
      </c>
      <c r="O6016" s="836">
        <v>0.5</v>
      </c>
      <c r="P6016" s="835"/>
      <c r="Q6016" s="837"/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10</v>
      </c>
      <c r="B6017" s="832" t="s">
        <v>2982</v>
      </c>
      <c r="C6017" s="832" t="s">
        <v>3015</v>
      </c>
      <c r="D6017" s="833" t="s">
        <v>6909</v>
      </c>
      <c r="E6017" s="834" t="s">
        <v>3087</v>
      </c>
      <c r="F6017" s="832" t="s">
        <v>2984</v>
      </c>
      <c r="G6017" s="832" t="s">
        <v>3123</v>
      </c>
      <c r="H6017" s="832" t="s">
        <v>630</v>
      </c>
      <c r="I6017" s="832" t="s">
        <v>3494</v>
      </c>
      <c r="J6017" s="832" t="s">
        <v>1046</v>
      </c>
      <c r="K6017" s="832" t="s">
        <v>1047</v>
      </c>
      <c r="L6017" s="835">
        <v>38.81</v>
      </c>
      <c r="M6017" s="835">
        <v>38.81</v>
      </c>
      <c r="N6017" s="832">
        <v>1</v>
      </c>
      <c r="O6017" s="836">
        <v>0.5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10</v>
      </c>
      <c r="B6018" s="832" t="s">
        <v>2982</v>
      </c>
      <c r="C6018" s="832" t="s">
        <v>3015</v>
      </c>
      <c r="D6018" s="833" t="s">
        <v>6909</v>
      </c>
      <c r="E6018" s="834" t="s">
        <v>3087</v>
      </c>
      <c r="F6018" s="832" t="s">
        <v>2984</v>
      </c>
      <c r="G6018" s="832" t="s">
        <v>3123</v>
      </c>
      <c r="H6018" s="832" t="s">
        <v>630</v>
      </c>
      <c r="I6018" s="832" t="s">
        <v>3895</v>
      </c>
      <c r="J6018" s="832" t="s">
        <v>1046</v>
      </c>
      <c r="K6018" s="832" t="s">
        <v>2312</v>
      </c>
      <c r="L6018" s="835">
        <v>46.57</v>
      </c>
      <c r="M6018" s="835">
        <v>46.57</v>
      </c>
      <c r="N6018" s="832">
        <v>1</v>
      </c>
      <c r="O6018" s="836">
        <v>1</v>
      </c>
      <c r="P6018" s="835">
        <v>46.57</v>
      </c>
      <c r="Q6018" s="837">
        <v>1</v>
      </c>
      <c r="R6018" s="832">
        <v>1</v>
      </c>
      <c r="S6018" s="837">
        <v>1</v>
      </c>
      <c r="T6018" s="836">
        <v>1</v>
      </c>
      <c r="U6018" s="838">
        <v>1</v>
      </c>
    </row>
    <row r="6019" spans="1:21" ht="14.4" customHeight="1" x14ac:dyDescent="0.3">
      <c r="A6019" s="831">
        <v>10</v>
      </c>
      <c r="B6019" s="832" t="s">
        <v>2982</v>
      </c>
      <c r="C6019" s="832" t="s">
        <v>3015</v>
      </c>
      <c r="D6019" s="833" t="s">
        <v>6909</v>
      </c>
      <c r="E6019" s="834" t="s">
        <v>3087</v>
      </c>
      <c r="F6019" s="832" t="s">
        <v>2984</v>
      </c>
      <c r="G6019" s="832" t="s">
        <v>3126</v>
      </c>
      <c r="H6019" s="832" t="s">
        <v>630</v>
      </c>
      <c r="I6019" s="832" t="s">
        <v>3127</v>
      </c>
      <c r="J6019" s="832" t="s">
        <v>1056</v>
      </c>
      <c r="K6019" s="832" t="s">
        <v>3128</v>
      </c>
      <c r="L6019" s="835">
        <v>61.97</v>
      </c>
      <c r="M6019" s="835">
        <v>61.97</v>
      </c>
      <c r="N6019" s="832">
        <v>1</v>
      </c>
      <c r="O6019" s="836">
        <v>0.5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10</v>
      </c>
      <c r="B6020" s="832" t="s">
        <v>2982</v>
      </c>
      <c r="C6020" s="832" t="s">
        <v>3015</v>
      </c>
      <c r="D6020" s="833" t="s">
        <v>6909</v>
      </c>
      <c r="E6020" s="834" t="s">
        <v>3087</v>
      </c>
      <c r="F6020" s="832" t="s">
        <v>2984</v>
      </c>
      <c r="G6020" s="832" t="s">
        <v>3497</v>
      </c>
      <c r="H6020" s="832" t="s">
        <v>630</v>
      </c>
      <c r="I6020" s="832" t="s">
        <v>4240</v>
      </c>
      <c r="J6020" s="832" t="s">
        <v>3499</v>
      </c>
      <c r="K6020" s="832" t="s">
        <v>4241</v>
      </c>
      <c r="L6020" s="835">
        <v>0</v>
      </c>
      <c r="M6020" s="835">
        <v>0</v>
      </c>
      <c r="N6020" s="832">
        <v>3</v>
      </c>
      <c r="O6020" s="836">
        <v>1.5</v>
      </c>
      <c r="P6020" s="835">
        <v>0</v>
      </c>
      <c r="Q6020" s="837"/>
      <c r="R6020" s="832">
        <v>1</v>
      </c>
      <c r="S6020" s="837">
        <v>0.33333333333333331</v>
      </c>
      <c r="T6020" s="836">
        <v>0.5</v>
      </c>
      <c r="U6020" s="838">
        <v>0.33333333333333331</v>
      </c>
    </row>
    <row r="6021" spans="1:21" ht="14.4" customHeight="1" x14ac:dyDescent="0.3">
      <c r="A6021" s="831">
        <v>10</v>
      </c>
      <c r="B6021" s="832" t="s">
        <v>2982</v>
      </c>
      <c r="C6021" s="832" t="s">
        <v>3015</v>
      </c>
      <c r="D6021" s="833" t="s">
        <v>6909</v>
      </c>
      <c r="E6021" s="834" t="s">
        <v>3087</v>
      </c>
      <c r="F6021" s="832" t="s">
        <v>2984</v>
      </c>
      <c r="G6021" s="832" t="s">
        <v>3497</v>
      </c>
      <c r="H6021" s="832" t="s">
        <v>630</v>
      </c>
      <c r="I6021" s="832" t="s">
        <v>5818</v>
      </c>
      <c r="J6021" s="832" t="s">
        <v>5819</v>
      </c>
      <c r="K6021" s="832" t="s">
        <v>5820</v>
      </c>
      <c r="L6021" s="835">
        <v>0</v>
      </c>
      <c r="M6021" s="835">
        <v>0</v>
      </c>
      <c r="N6021" s="832">
        <v>1</v>
      </c>
      <c r="O6021" s="836">
        <v>0.5</v>
      </c>
      <c r="P6021" s="835">
        <v>0</v>
      </c>
      <c r="Q6021" s="837"/>
      <c r="R6021" s="832">
        <v>1</v>
      </c>
      <c r="S6021" s="837">
        <v>1</v>
      </c>
      <c r="T6021" s="836">
        <v>0.5</v>
      </c>
      <c r="U6021" s="838">
        <v>1</v>
      </c>
    </row>
    <row r="6022" spans="1:21" ht="14.4" customHeight="1" x14ac:dyDescent="0.3">
      <c r="A6022" s="831">
        <v>10</v>
      </c>
      <c r="B6022" s="832" t="s">
        <v>2982</v>
      </c>
      <c r="C6022" s="832" t="s">
        <v>3015</v>
      </c>
      <c r="D6022" s="833" t="s">
        <v>6909</v>
      </c>
      <c r="E6022" s="834" t="s">
        <v>3087</v>
      </c>
      <c r="F6022" s="832" t="s">
        <v>2984</v>
      </c>
      <c r="G6022" s="832" t="s">
        <v>6703</v>
      </c>
      <c r="H6022" s="832" t="s">
        <v>630</v>
      </c>
      <c r="I6022" s="832" t="s">
        <v>6704</v>
      </c>
      <c r="J6022" s="832" t="s">
        <v>1440</v>
      </c>
      <c r="K6022" s="832" t="s">
        <v>6705</v>
      </c>
      <c r="L6022" s="835">
        <v>0</v>
      </c>
      <c r="M6022" s="835">
        <v>0</v>
      </c>
      <c r="N6022" s="832">
        <v>1</v>
      </c>
      <c r="O6022" s="836">
        <v>0.5</v>
      </c>
      <c r="P6022" s="835"/>
      <c r="Q6022" s="837"/>
      <c r="R6022" s="832"/>
      <c r="S6022" s="837">
        <v>0</v>
      </c>
      <c r="T6022" s="836"/>
      <c r="U6022" s="838">
        <v>0</v>
      </c>
    </row>
    <row r="6023" spans="1:21" ht="14.4" customHeight="1" x14ac:dyDescent="0.3">
      <c r="A6023" s="831">
        <v>10</v>
      </c>
      <c r="B6023" s="832" t="s">
        <v>2982</v>
      </c>
      <c r="C6023" s="832" t="s">
        <v>3015</v>
      </c>
      <c r="D6023" s="833" t="s">
        <v>6909</v>
      </c>
      <c r="E6023" s="834" t="s">
        <v>3087</v>
      </c>
      <c r="F6023" s="832" t="s">
        <v>2984</v>
      </c>
      <c r="G6023" s="832" t="s">
        <v>3712</v>
      </c>
      <c r="H6023" s="832" t="s">
        <v>630</v>
      </c>
      <c r="I6023" s="832" t="s">
        <v>3713</v>
      </c>
      <c r="J6023" s="832" t="s">
        <v>945</v>
      </c>
      <c r="K6023" s="832" t="s">
        <v>3714</v>
      </c>
      <c r="L6023" s="835">
        <v>90.95</v>
      </c>
      <c r="M6023" s="835">
        <v>181.9</v>
      </c>
      <c r="N6023" s="832">
        <v>2</v>
      </c>
      <c r="O6023" s="836">
        <v>2</v>
      </c>
      <c r="P6023" s="835">
        <v>90.95</v>
      </c>
      <c r="Q6023" s="837">
        <v>0.5</v>
      </c>
      <c r="R6023" s="832">
        <v>1</v>
      </c>
      <c r="S6023" s="837">
        <v>0.5</v>
      </c>
      <c r="T6023" s="836">
        <v>1</v>
      </c>
      <c r="U6023" s="838">
        <v>0.5</v>
      </c>
    </row>
    <row r="6024" spans="1:21" ht="14.4" customHeight="1" x14ac:dyDescent="0.3">
      <c r="A6024" s="831">
        <v>10</v>
      </c>
      <c r="B6024" s="832" t="s">
        <v>2982</v>
      </c>
      <c r="C6024" s="832" t="s">
        <v>3015</v>
      </c>
      <c r="D6024" s="833" t="s">
        <v>6909</v>
      </c>
      <c r="E6024" s="834" t="s">
        <v>3087</v>
      </c>
      <c r="F6024" s="832" t="s">
        <v>2984</v>
      </c>
      <c r="G6024" s="832" t="s">
        <v>3160</v>
      </c>
      <c r="H6024" s="832" t="s">
        <v>630</v>
      </c>
      <c r="I6024" s="832" t="s">
        <v>6706</v>
      </c>
      <c r="J6024" s="832" t="s">
        <v>6707</v>
      </c>
      <c r="K6024" s="832" t="s">
        <v>6708</v>
      </c>
      <c r="L6024" s="835">
        <v>48.42</v>
      </c>
      <c r="M6024" s="835">
        <v>48.42</v>
      </c>
      <c r="N6024" s="832">
        <v>1</v>
      </c>
      <c r="O6024" s="836">
        <v>1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10</v>
      </c>
      <c r="B6025" s="832" t="s">
        <v>2982</v>
      </c>
      <c r="C6025" s="832" t="s">
        <v>3015</v>
      </c>
      <c r="D6025" s="833" t="s">
        <v>6909</v>
      </c>
      <c r="E6025" s="834" t="s">
        <v>3087</v>
      </c>
      <c r="F6025" s="832" t="s">
        <v>2984</v>
      </c>
      <c r="G6025" s="832" t="s">
        <v>4203</v>
      </c>
      <c r="H6025" s="832" t="s">
        <v>630</v>
      </c>
      <c r="I6025" s="832" t="s">
        <v>4204</v>
      </c>
      <c r="J6025" s="832" t="s">
        <v>869</v>
      </c>
      <c r="K6025" s="832" t="s">
        <v>4205</v>
      </c>
      <c r="L6025" s="835">
        <v>0</v>
      </c>
      <c r="M6025" s="835">
        <v>0</v>
      </c>
      <c r="N6025" s="832">
        <v>3</v>
      </c>
      <c r="O6025" s="836">
        <v>1.5</v>
      </c>
      <c r="P6025" s="835"/>
      <c r="Q6025" s="837"/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10</v>
      </c>
      <c r="B6026" s="832" t="s">
        <v>2982</v>
      </c>
      <c r="C6026" s="832" t="s">
        <v>3015</v>
      </c>
      <c r="D6026" s="833" t="s">
        <v>6909</v>
      </c>
      <c r="E6026" s="834" t="s">
        <v>3087</v>
      </c>
      <c r="F6026" s="832" t="s">
        <v>2984</v>
      </c>
      <c r="G6026" s="832" t="s">
        <v>4203</v>
      </c>
      <c r="H6026" s="832" t="s">
        <v>630</v>
      </c>
      <c r="I6026" s="832" t="s">
        <v>4475</v>
      </c>
      <c r="J6026" s="832" t="s">
        <v>867</v>
      </c>
      <c r="K6026" s="832" t="s">
        <v>4476</v>
      </c>
      <c r="L6026" s="835">
        <v>0</v>
      </c>
      <c r="M6026" s="835">
        <v>0</v>
      </c>
      <c r="N6026" s="832">
        <v>1</v>
      </c>
      <c r="O6026" s="836">
        <v>1</v>
      </c>
      <c r="P6026" s="835"/>
      <c r="Q6026" s="837"/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10</v>
      </c>
      <c r="B6027" s="832" t="s">
        <v>2982</v>
      </c>
      <c r="C6027" s="832" t="s">
        <v>3015</v>
      </c>
      <c r="D6027" s="833" t="s">
        <v>6909</v>
      </c>
      <c r="E6027" s="834" t="s">
        <v>3087</v>
      </c>
      <c r="F6027" s="832" t="s">
        <v>2984</v>
      </c>
      <c r="G6027" s="832" t="s">
        <v>4203</v>
      </c>
      <c r="H6027" s="832" t="s">
        <v>630</v>
      </c>
      <c r="I6027" s="832" t="s">
        <v>6709</v>
      </c>
      <c r="J6027" s="832" t="s">
        <v>1213</v>
      </c>
      <c r="K6027" s="832" t="s">
        <v>6710</v>
      </c>
      <c r="L6027" s="835">
        <v>0</v>
      </c>
      <c r="M6027" s="835">
        <v>0</v>
      </c>
      <c r="N6027" s="832">
        <v>1</v>
      </c>
      <c r="O6027" s="836">
        <v>1</v>
      </c>
      <c r="P6027" s="835"/>
      <c r="Q6027" s="837"/>
      <c r="R6027" s="832"/>
      <c r="S6027" s="837">
        <v>0</v>
      </c>
      <c r="T6027" s="836"/>
      <c r="U6027" s="838">
        <v>0</v>
      </c>
    </row>
    <row r="6028" spans="1:21" ht="14.4" customHeight="1" x14ac:dyDescent="0.3">
      <c r="A6028" s="831">
        <v>10</v>
      </c>
      <c r="B6028" s="832" t="s">
        <v>2982</v>
      </c>
      <c r="C6028" s="832" t="s">
        <v>3015</v>
      </c>
      <c r="D6028" s="833" t="s">
        <v>6909</v>
      </c>
      <c r="E6028" s="834" t="s">
        <v>3087</v>
      </c>
      <c r="F6028" s="832" t="s">
        <v>2984</v>
      </c>
      <c r="G6028" s="832" t="s">
        <v>4206</v>
      </c>
      <c r="H6028" s="832" t="s">
        <v>630</v>
      </c>
      <c r="I6028" s="832" t="s">
        <v>4207</v>
      </c>
      <c r="J6028" s="832" t="s">
        <v>888</v>
      </c>
      <c r="K6028" s="832" t="s">
        <v>4208</v>
      </c>
      <c r="L6028" s="835">
        <v>0</v>
      </c>
      <c r="M6028" s="835">
        <v>0</v>
      </c>
      <c r="N6028" s="832">
        <v>1</v>
      </c>
      <c r="O6028" s="836">
        <v>0.5</v>
      </c>
      <c r="P6028" s="835"/>
      <c r="Q6028" s="837"/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10</v>
      </c>
      <c r="B6029" s="832" t="s">
        <v>2982</v>
      </c>
      <c r="C6029" s="832" t="s">
        <v>3015</v>
      </c>
      <c r="D6029" s="833" t="s">
        <v>6909</v>
      </c>
      <c r="E6029" s="834" t="s">
        <v>3087</v>
      </c>
      <c r="F6029" s="832" t="s">
        <v>2984</v>
      </c>
      <c r="G6029" s="832" t="s">
        <v>4206</v>
      </c>
      <c r="H6029" s="832" t="s">
        <v>630</v>
      </c>
      <c r="I6029" s="832" t="s">
        <v>6660</v>
      </c>
      <c r="J6029" s="832" t="s">
        <v>6661</v>
      </c>
      <c r="K6029" s="832" t="s">
        <v>6662</v>
      </c>
      <c r="L6029" s="835">
        <v>0</v>
      </c>
      <c r="M6029" s="835">
        <v>0</v>
      </c>
      <c r="N6029" s="832">
        <v>3</v>
      </c>
      <c r="O6029" s="836">
        <v>1.5</v>
      </c>
      <c r="P6029" s="835"/>
      <c r="Q6029" s="837"/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10</v>
      </c>
      <c r="B6030" s="832" t="s">
        <v>2982</v>
      </c>
      <c r="C6030" s="832" t="s">
        <v>3015</v>
      </c>
      <c r="D6030" s="833" t="s">
        <v>6909</v>
      </c>
      <c r="E6030" s="834" t="s">
        <v>3087</v>
      </c>
      <c r="F6030" s="832" t="s">
        <v>2984</v>
      </c>
      <c r="G6030" s="832" t="s">
        <v>4206</v>
      </c>
      <c r="H6030" s="832" t="s">
        <v>630</v>
      </c>
      <c r="I6030" s="832" t="s">
        <v>6711</v>
      </c>
      <c r="J6030" s="832" t="s">
        <v>6712</v>
      </c>
      <c r="K6030" s="832" t="s">
        <v>6713</v>
      </c>
      <c r="L6030" s="835">
        <v>0</v>
      </c>
      <c r="M6030" s="835">
        <v>0</v>
      </c>
      <c r="N6030" s="832">
        <v>2</v>
      </c>
      <c r="O6030" s="836">
        <v>1</v>
      </c>
      <c r="P6030" s="835"/>
      <c r="Q6030" s="837"/>
      <c r="R6030" s="832"/>
      <c r="S6030" s="837">
        <v>0</v>
      </c>
      <c r="T6030" s="836"/>
      <c r="U6030" s="838">
        <v>0</v>
      </c>
    </row>
    <row r="6031" spans="1:21" ht="14.4" customHeight="1" x14ac:dyDescent="0.3">
      <c r="A6031" s="831">
        <v>10</v>
      </c>
      <c r="B6031" s="832" t="s">
        <v>2982</v>
      </c>
      <c r="C6031" s="832" t="s">
        <v>3015</v>
      </c>
      <c r="D6031" s="833" t="s">
        <v>6909</v>
      </c>
      <c r="E6031" s="834" t="s">
        <v>3087</v>
      </c>
      <c r="F6031" s="832" t="s">
        <v>2984</v>
      </c>
      <c r="G6031" s="832" t="s">
        <v>4206</v>
      </c>
      <c r="H6031" s="832" t="s">
        <v>630</v>
      </c>
      <c r="I6031" s="832" t="s">
        <v>6402</v>
      </c>
      <c r="J6031" s="832" t="s">
        <v>6403</v>
      </c>
      <c r="K6031" s="832" t="s">
        <v>6404</v>
      </c>
      <c r="L6031" s="835">
        <v>0</v>
      </c>
      <c r="M6031" s="835">
        <v>0</v>
      </c>
      <c r="N6031" s="832">
        <v>1</v>
      </c>
      <c r="O6031" s="836">
        <v>0.5</v>
      </c>
      <c r="P6031" s="835"/>
      <c r="Q6031" s="837"/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10</v>
      </c>
      <c r="B6032" s="832" t="s">
        <v>2982</v>
      </c>
      <c r="C6032" s="832" t="s">
        <v>3015</v>
      </c>
      <c r="D6032" s="833" t="s">
        <v>6909</v>
      </c>
      <c r="E6032" s="834" t="s">
        <v>3087</v>
      </c>
      <c r="F6032" s="832" t="s">
        <v>2984</v>
      </c>
      <c r="G6032" s="832" t="s">
        <v>4206</v>
      </c>
      <c r="H6032" s="832" t="s">
        <v>630</v>
      </c>
      <c r="I6032" s="832" t="s">
        <v>6714</v>
      </c>
      <c r="J6032" s="832" t="s">
        <v>6715</v>
      </c>
      <c r="K6032" s="832" t="s">
        <v>6401</v>
      </c>
      <c r="L6032" s="835">
        <v>0</v>
      </c>
      <c r="M6032" s="835">
        <v>0</v>
      </c>
      <c r="N6032" s="832">
        <v>3</v>
      </c>
      <c r="O6032" s="836">
        <v>1</v>
      </c>
      <c r="P6032" s="835"/>
      <c r="Q6032" s="837"/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10</v>
      </c>
      <c r="B6033" s="832" t="s">
        <v>2982</v>
      </c>
      <c r="C6033" s="832" t="s">
        <v>3015</v>
      </c>
      <c r="D6033" s="833" t="s">
        <v>6909</v>
      </c>
      <c r="E6033" s="834" t="s">
        <v>3087</v>
      </c>
      <c r="F6033" s="832" t="s">
        <v>2984</v>
      </c>
      <c r="G6033" s="832" t="s">
        <v>4206</v>
      </c>
      <c r="H6033" s="832" t="s">
        <v>630</v>
      </c>
      <c r="I6033" s="832" t="s">
        <v>6716</v>
      </c>
      <c r="J6033" s="832" t="s">
        <v>6717</v>
      </c>
      <c r="K6033" s="832" t="s">
        <v>6718</v>
      </c>
      <c r="L6033" s="835">
        <v>0</v>
      </c>
      <c r="M6033" s="835">
        <v>0</v>
      </c>
      <c r="N6033" s="832">
        <v>2</v>
      </c>
      <c r="O6033" s="836">
        <v>0.5</v>
      </c>
      <c r="P6033" s="835">
        <v>0</v>
      </c>
      <c r="Q6033" s="837"/>
      <c r="R6033" s="832">
        <v>2</v>
      </c>
      <c r="S6033" s="837">
        <v>1</v>
      </c>
      <c r="T6033" s="836">
        <v>0.5</v>
      </c>
      <c r="U6033" s="838">
        <v>1</v>
      </c>
    </row>
    <row r="6034" spans="1:21" ht="14.4" customHeight="1" x14ac:dyDescent="0.3">
      <c r="A6034" s="831">
        <v>10</v>
      </c>
      <c r="B6034" s="832" t="s">
        <v>2982</v>
      </c>
      <c r="C6034" s="832" t="s">
        <v>3015</v>
      </c>
      <c r="D6034" s="833" t="s">
        <v>6909</v>
      </c>
      <c r="E6034" s="834" t="s">
        <v>3087</v>
      </c>
      <c r="F6034" s="832" t="s">
        <v>2984</v>
      </c>
      <c r="G6034" s="832" t="s">
        <v>3943</v>
      </c>
      <c r="H6034" s="832" t="s">
        <v>630</v>
      </c>
      <c r="I6034" s="832" t="s">
        <v>3946</v>
      </c>
      <c r="J6034" s="832" t="s">
        <v>901</v>
      </c>
      <c r="K6034" s="832" t="s">
        <v>3945</v>
      </c>
      <c r="L6034" s="835">
        <v>54.55</v>
      </c>
      <c r="M6034" s="835">
        <v>163.64999999999998</v>
      </c>
      <c r="N6034" s="832">
        <v>3</v>
      </c>
      <c r="O6034" s="836">
        <v>2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10</v>
      </c>
      <c r="B6035" s="832" t="s">
        <v>2982</v>
      </c>
      <c r="C6035" s="832" t="s">
        <v>3015</v>
      </c>
      <c r="D6035" s="833" t="s">
        <v>6909</v>
      </c>
      <c r="E6035" s="834" t="s">
        <v>3087</v>
      </c>
      <c r="F6035" s="832" t="s">
        <v>2984</v>
      </c>
      <c r="G6035" s="832" t="s">
        <v>3185</v>
      </c>
      <c r="H6035" s="832" t="s">
        <v>689</v>
      </c>
      <c r="I6035" s="832" t="s">
        <v>2938</v>
      </c>
      <c r="J6035" s="832" t="s">
        <v>2273</v>
      </c>
      <c r="K6035" s="832" t="s">
        <v>2939</v>
      </c>
      <c r="L6035" s="835">
        <v>26.3</v>
      </c>
      <c r="M6035" s="835">
        <v>26.3</v>
      </c>
      <c r="N6035" s="832">
        <v>1</v>
      </c>
      <c r="O6035" s="836">
        <v>0.5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10</v>
      </c>
      <c r="B6036" s="832" t="s">
        <v>2982</v>
      </c>
      <c r="C6036" s="832" t="s">
        <v>3015</v>
      </c>
      <c r="D6036" s="833" t="s">
        <v>6909</v>
      </c>
      <c r="E6036" s="834" t="s">
        <v>3087</v>
      </c>
      <c r="F6036" s="832" t="s">
        <v>2984</v>
      </c>
      <c r="G6036" s="832" t="s">
        <v>4149</v>
      </c>
      <c r="H6036" s="832" t="s">
        <v>630</v>
      </c>
      <c r="I6036" s="832" t="s">
        <v>6719</v>
      </c>
      <c r="J6036" s="832" t="s">
        <v>905</v>
      </c>
      <c r="K6036" s="832" t="s">
        <v>6720</v>
      </c>
      <c r="L6036" s="835">
        <v>0</v>
      </c>
      <c r="M6036" s="835">
        <v>0</v>
      </c>
      <c r="N6036" s="832">
        <v>1</v>
      </c>
      <c r="O6036" s="836">
        <v>1</v>
      </c>
      <c r="P6036" s="835"/>
      <c r="Q6036" s="837"/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10</v>
      </c>
      <c r="B6037" s="832" t="s">
        <v>2982</v>
      </c>
      <c r="C6037" s="832" t="s">
        <v>3015</v>
      </c>
      <c r="D6037" s="833" t="s">
        <v>6909</v>
      </c>
      <c r="E6037" s="834" t="s">
        <v>3087</v>
      </c>
      <c r="F6037" s="832" t="s">
        <v>2984</v>
      </c>
      <c r="G6037" s="832" t="s">
        <v>3425</v>
      </c>
      <c r="H6037" s="832" t="s">
        <v>630</v>
      </c>
      <c r="I6037" s="832" t="s">
        <v>3431</v>
      </c>
      <c r="J6037" s="832" t="s">
        <v>1070</v>
      </c>
      <c r="K6037" s="832" t="s">
        <v>3432</v>
      </c>
      <c r="L6037" s="835">
        <v>60.28</v>
      </c>
      <c r="M6037" s="835">
        <v>60.28</v>
      </c>
      <c r="N6037" s="832">
        <v>1</v>
      </c>
      <c r="O6037" s="836">
        <v>1</v>
      </c>
      <c r="P6037" s="835"/>
      <c r="Q6037" s="837">
        <v>0</v>
      </c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10</v>
      </c>
      <c r="B6038" s="832" t="s">
        <v>2982</v>
      </c>
      <c r="C6038" s="832" t="s">
        <v>3015</v>
      </c>
      <c r="D6038" s="833" t="s">
        <v>6909</v>
      </c>
      <c r="E6038" s="834" t="s">
        <v>3087</v>
      </c>
      <c r="F6038" s="832" t="s">
        <v>2984</v>
      </c>
      <c r="G6038" s="832" t="s">
        <v>4162</v>
      </c>
      <c r="H6038" s="832" t="s">
        <v>630</v>
      </c>
      <c r="I6038" s="832" t="s">
        <v>4166</v>
      </c>
      <c r="J6038" s="832" t="s">
        <v>4167</v>
      </c>
      <c r="K6038" s="832" t="s">
        <v>4168</v>
      </c>
      <c r="L6038" s="835">
        <v>72.86</v>
      </c>
      <c r="M6038" s="835">
        <v>72.86</v>
      </c>
      <c r="N6038" s="832">
        <v>1</v>
      </c>
      <c r="O6038" s="836">
        <v>1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10</v>
      </c>
      <c r="B6039" s="832" t="s">
        <v>2982</v>
      </c>
      <c r="C6039" s="832" t="s">
        <v>3015</v>
      </c>
      <c r="D6039" s="833" t="s">
        <v>6909</v>
      </c>
      <c r="E6039" s="834" t="s">
        <v>3087</v>
      </c>
      <c r="F6039" s="832" t="s">
        <v>2984</v>
      </c>
      <c r="G6039" s="832" t="s">
        <v>3533</v>
      </c>
      <c r="H6039" s="832" t="s">
        <v>630</v>
      </c>
      <c r="I6039" s="832" t="s">
        <v>3534</v>
      </c>
      <c r="J6039" s="832" t="s">
        <v>1072</v>
      </c>
      <c r="K6039" s="832" t="s">
        <v>3535</v>
      </c>
      <c r="L6039" s="835">
        <v>61.97</v>
      </c>
      <c r="M6039" s="835">
        <v>61.97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10</v>
      </c>
      <c r="B6040" s="832" t="s">
        <v>2982</v>
      </c>
      <c r="C6040" s="832" t="s">
        <v>3015</v>
      </c>
      <c r="D6040" s="833" t="s">
        <v>6909</v>
      </c>
      <c r="E6040" s="834" t="s">
        <v>3087</v>
      </c>
      <c r="F6040" s="832" t="s">
        <v>2984</v>
      </c>
      <c r="G6040" s="832" t="s">
        <v>3186</v>
      </c>
      <c r="H6040" s="832" t="s">
        <v>630</v>
      </c>
      <c r="I6040" s="832" t="s">
        <v>3442</v>
      </c>
      <c r="J6040" s="832" t="s">
        <v>3443</v>
      </c>
      <c r="K6040" s="832" t="s">
        <v>3444</v>
      </c>
      <c r="L6040" s="835">
        <v>25.12</v>
      </c>
      <c r="M6040" s="835">
        <v>25.12</v>
      </c>
      <c r="N6040" s="832">
        <v>1</v>
      </c>
      <c r="O6040" s="836">
        <v>1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10</v>
      </c>
      <c r="B6041" s="832" t="s">
        <v>2982</v>
      </c>
      <c r="C6041" s="832" t="s">
        <v>3015</v>
      </c>
      <c r="D6041" s="833" t="s">
        <v>6909</v>
      </c>
      <c r="E6041" s="834" t="s">
        <v>3087</v>
      </c>
      <c r="F6041" s="832" t="s">
        <v>2984</v>
      </c>
      <c r="G6041" s="832" t="s">
        <v>6721</v>
      </c>
      <c r="H6041" s="832" t="s">
        <v>630</v>
      </c>
      <c r="I6041" s="832" t="s">
        <v>6722</v>
      </c>
      <c r="J6041" s="832" t="s">
        <v>2022</v>
      </c>
      <c r="K6041" s="832" t="s">
        <v>6723</v>
      </c>
      <c r="L6041" s="835">
        <v>0</v>
      </c>
      <c r="M6041" s="835">
        <v>0</v>
      </c>
      <c r="N6041" s="832">
        <v>1</v>
      </c>
      <c r="O6041" s="836">
        <v>1</v>
      </c>
      <c r="P6041" s="835"/>
      <c r="Q6041" s="837"/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10</v>
      </c>
      <c r="B6042" s="832" t="s">
        <v>2982</v>
      </c>
      <c r="C6042" s="832" t="s">
        <v>3015</v>
      </c>
      <c r="D6042" s="833" t="s">
        <v>6909</v>
      </c>
      <c r="E6042" s="834" t="s">
        <v>3087</v>
      </c>
      <c r="F6042" s="832" t="s">
        <v>2984</v>
      </c>
      <c r="G6042" s="832" t="s">
        <v>3456</v>
      </c>
      <c r="H6042" s="832" t="s">
        <v>630</v>
      </c>
      <c r="I6042" s="832" t="s">
        <v>3457</v>
      </c>
      <c r="J6042" s="832" t="s">
        <v>2214</v>
      </c>
      <c r="K6042" s="832" t="s">
        <v>3458</v>
      </c>
      <c r="L6042" s="835">
        <v>0</v>
      </c>
      <c r="M6042" s="835">
        <v>0</v>
      </c>
      <c r="N6042" s="832">
        <v>2</v>
      </c>
      <c r="O6042" s="836">
        <v>1.5</v>
      </c>
      <c r="P6042" s="835"/>
      <c r="Q6042" s="837"/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10</v>
      </c>
      <c r="B6043" s="832" t="s">
        <v>2982</v>
      </c>
      <c r="C6043" s="832" t="s">
        <v>3015</v>
      </c>
      <c r="D6043" s="833" t="s">
        <v>6909</v>
      </c>
      <c r="E6043" s="834" t="s">
        <v>3087</v>
      </c>
      <c r="F6043" s="832" t="s">
        <v>2985</v>
      </c>
      <c r="G6043" s="832" t="s">
        <v>3094</v>
      </c>
      <c r="H6043" s="832" t="s">
        <v>630</v>
      </c>
      <c r="I6043" s="832" t="s">
        <v>6724</v>
      </c>
      <c r="J6043" s="832" t="s">
        <v>3040</v>
      </c>
      <c r="K6043" s="832"/>
      <c r="L6043" s="835">
        <v>0</v>
      </c>
      <c r="M6043" s="835">
        <v>0</v>
      </c>
      <c r="N6043" s="832">
        <v>1</v>
      </c>
      <c r="O6043" s="836">
        <v>1</v>
      </c>
      <c r="P6043" s="835"/>
      <c r="Q6043" s="837"/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10</v>
      </c>
      <c r="B6044" s="832" t="s">
        <v>2982</v>
      </c>
      <c r="C6044" s="832" t="s">
        <v>3015</v>
      </c>
      <c r="D6044" s="833" t="s">
        <v>6909</v>
      </c>
      <c r="E6044" s="834" t="s">
        <v>3041</v>
      </c>
      <c r="F6044" s="832" t="s">
        <v>2984</v>
      </c>
      <c r="G6044" s="832" t="s">
        <v>5111</v>
      </c>
      <c r="H6044" s="832" t="s">
        <v>630</v>
      </c>
      <c r="I6044" s="832" t="s">
        <v>5112</v>
      </c>
      <c r="J6044" s="832" t="s">
        <v>1208</v>
      </c>
      <c r="K6044" s="832" t="s">
        <v>5113</v>
      </c>
      <c r="L6044" s="835">
        <v>0</v>
      </c>
      <c r="M6044" s="835">
        <v>0</v>
      </c>
      <c r="N6044" s="832">
        <v>1</v>
      </c>
      <c r="O6044" s="836">
        <v>0.5</v>
      </c>
      <c r="P6044" s="835"/>
      <c r="Q6044" s="837"/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10</v>
      </c>
      <c r="B6045" s="832" t="s">
        <v>2982</v>
      </c>
      <c r="C6045" s="832" t="s">
        <v>3015</v>
      </c>
      <c r="D6045" s="833" t="s">
        <v>6909</v>
      </c>
      <c r="E6045" s="834" t="s">
        <v>3041</v>
      </c>
      <c r="F6045" s="832" t="s">
        <v>2984</v>
      </c>
      <c r="G6045" s="832" t="s">
        <v>3249</v>
      </c>
      <c r="H6045" s="832" t="s">
        <v>630</v>
      </c>
      <c r="I6045" s="832" t="s">
        <v>3872</v>
      </c>
      <c r="J6045" s="832" t="s">
        <v>1311</v>
      </c>
      <c r="K6045" s="832" t="s">
        <v>3873</v>
      </c>
      <c r="L6045" s="835">
        <v>65.83</v>
      </c>
      <c r="M6045" s="835">
        <v>65.83</v>
      </c>
      <c r="N6045" s="832">
        <v>1</v>
      </c>
      <c r="O6045" s="836">
        <v>1</v>
      </c>
      <c r="P6045" s="835"/>
      <c r="Q6045" s="837">
        <v>0</v>
      </c>
      <c r="R6045" s="832"/>
      <c r="S6045" s="837">
        <v>0</v>
      </c>
      <c r="T6045" s="836"/>
      <c r="U6045" s="838">
        <v>0</v>
      </c>
    </row>
    <row r="6046" spans="1:21" ht="14.4" customHeight="1" x14ac:dyDescent="0.3">
      <c r="A6046" s="831">
        <v>10</v>
      </c>
      <c r="B6046" s="832" t="s">
        <v>2982</v>
      </c>
      <c r="C6046" s="832" t="s">
        <v>3015</v>
      </c>
      <c r="D6046" s="833" t="s">
        <v>6909</v>
      </c>
      <c r="E6046" s="834" t="s">
        <v>3041</v>
      </c>
      <c r="F6046" s="832" t="s">
        <v>2984</v>
      </c>
      <c r="G6046" s="832" t="s">
        <v>3106</v>
      </c>
      <c r="H6046" s="832" t="s">
        <v>630</v>
      </c>
      <c r="I6046" s="832" t="s">
        <v>6192</v>
      </c>
      <c r="J6046" s="832" t="s">
        <v>1834</v>
      </c>
      <c r="K6046" s="832" t="s">
        <v>6193</v>
      </c>
      <c r="L6046" s="835">
        <v>154.36000000000001</v>
      </c>
      <c r="M6046" s="835">
        <v>154.36000000000001</v>
      </c>
      <c r="N6046" s="832">
        <v>1</v>
      </c>
      <c r="O6046" s="836">
        <v>1</v>
      </c>
      <c r="P6046" s="835">
        <v>154.36000000000001</v>
      </c>
      <c r="Q6046" s="837">
        <v>1</v>
      </c>
      <c r="R6046" s="832">
        <v>1</v>
      </c>
      <c r="S6046" s="837">
        <v>1</v>
      </c>
      <c r="T6046" s="836">
        <v>1</v>
      </c>
      <c r="U6046" s="838">
        <v>1</v>
      </c>
    </row>
    <row r="6047" spans="1:21" ht="14.4" customHeight="1" x14ac:dyDescent="0.3">
      <c r="A6047" s="831">
        <v>10</v>
      </c>
      <c r="B6047" s="832" t="s">
        <v>2982</v>
      </c>
      <c r="C6047" s="832" t="s">
        <v>3015</v>
      </c>
      <c r="D6047" s="833" t="s">
        <v>6909</v>
      </c>
      <c r="E6047" s="834" t="s">
        <v>3041</v>
      </c>
      <c r="F6047" s="832" t="s">
        <v>2984</v>
      </c>
      <c r="G6047" s="832" t="s">
        <v>3106</v>
      </c>
      <c r="H6047" s="832" t="s">
        <v>630</v>
      </c>
      <c r="I6047" s="832" t="s">
        <v>4182</v>
      </c>
      <c r="J6047" s="832" t="s">
        <v>2073</v>
      </c>
      <c r="K6047" s="832" t="s">
        <v>4183</v>
      </c>
      <c r="L6047" s="835">
        <v>75.73</v>
      </c>
      <c r="M6047" s="835">
        <v>227.19</v>
      </c>
      <c r="N6047" s="832">
        <v>3</v>
      </c>
      <c r="O6047" s="836">
        <v>2</v>
      </c>
      <c r="P6047" s="835">
        <v>75.73</v>
      </c>
      <c r="Q6047" s="837">
        <v>0.33333333333333337</v>
      </c>
      <c r="R6047" s="832">
        <v>1</v>
      </c>
      <c r="S6047" s="837">
        <v>0.33333333333333331</v>
      </c>
      <c r="T6047" s="836">
        <v>1</v>
      </c>
      <c r="U6047" s="838">
        <v>0.5</v>
      </c>
    </row>
    <row r="6048" spans="1:21" ht="14.4" customHeight="1" x14ac:dyDescent="0.3">
      <c r="A6048" s="831">
        <v>10</v>
      </c>
      <c r="B6048" s="832" t="s">
        <v>2982</v>
      </c>
      <c r="C6048" s="832" t="s">
        <v>3015</v>
      </c>
      <c r="D6048" s="833" t="s">
        <v>6909</v>
      </c>
      <c r="E6048" s="834" t="s">
        <v>3041</v>
      </c>
      <c r="F6048" s="832" t="s">
        <v>2984</v>
      </c>
      <c r="G6048" s="832" t="s">
        <v>3106</v>
      </c>
      <c r="H6048" s="832" t="s">
        <v>689</v>
      </c>
      <c r="I6048" s="832" t="s">
        <v>2451</v>
      </c>
      <c r="J6048" s="832" t="s">
        <v>1014</v>
      </c>
      <c r="K6048" s="832" t="s">
        <v>3256</v>
      </c>
      <c r="L6048" s="835">
        <v>75.73</v>
      </c>
      <c r="M6048" s="835">
        <v>75.73</v>
      </c>
      <c r="N6048" s="832">
        <v>1</v>
      </c>
      <c r="O6048" s="836">
        <v>1</v>
      </c>
      <c r="P6048" s="835"/>
      <c r="Q6048" s="837">
        <v>0</v>
      </c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10</v>
      </c>
      <c r="B6049" s="832" t="s">
        <v>2982</v>
      </c>
      <c r="C6049" s="832" t="s">
        <v>3015</v>
      </c>
      <c r="D6049" s="833" t="s">
        <v>6909</v>
      </c>
      <c r="E6049" s="834" t="s">
        <v>3041</v>
      </c>
      <c r="F6049" s="832" t="s">
        <v>2984</v>
      </c>
      <c r="G6049" s="832" t="s">
        <v>3106</v>
      </c>
      <c r="H6049" s="832" t="s">
        <v>630</v>
      </c>
      <c r="I6049" s="832" t="s">
        <v>4843</v>
      </c>
      <c r="J6049" s="832" t="s">
        <v>2073</v>
      </c>
      <c r="K6049" s="832" t="s">
        <v>4183</v>
      </c>
      <c r="L6049" s="835">
        <v>75.73</v>
      </c>
      <c r="M6049" s="835">
        <v>151.46</v>
      </c>
      <c r="N6049" s="832">
        <v>2</v>
      </c>
      <c r="O6049" s="836">
        <v>1.5</v>
      </c>
      <c r="P6049" s="835">
        <v>151.46</v>
      </c>
      <c r="Q6049" s="837">
        <v>1</v>
      </c>
      <c r="R6049" s="832">
        <v>2</v>
      </c>
      <c r="S6049" s="837">
        <v>1</v>
      </c>
      <c r="T6049" s="836">
        <v>1.5</v>
      </c>
      <c r="U6049" s="838">
        <v>1</v>
      </c>
    </row>
    <row r="6050" spans="1:21" ht="14.4" customHeight="1" x14ac:dyDescent="0.3">
      <c r="A6050" s="831">
        <v>10</v>
      </c>
      <c r="B6050" s="832" t="s">
        <v>2982</v>
      </c>
      <c r="C6050" s="832" t="s">
        <v>3015</v>
      </c>
      <c r="D6050" s="833" t="s">
        <v>6909</v>
      </c>
      <c r="E6050" s="834" t="s">
        <v>3041</v>
      </c>
      <c r="F6050" s="832" t="s">
        <v>2984</v>
      </c>
      <c r="G6050" s="832" t="s">
        <v>3106</v>
      </c>
      <c r="H6050" s="832" t="s">
        <v>630</v>
      </c>
      <c r="I6050" s="832" t="s">
        <v>6725</v>
      </c>
      <c r="J6050" s="832" t="s">
        <v>6569</v>
      </c>
      <c r="K6050" s="832" t="s">
        <v>6726</v>
      </c>
      <c r="L6050" s="835">
        <v>0</v>
      </c>
      <c r="M6050" s="835">
        <v>0</v>
      </c>
      <c r="N6050" s="832">
        <v>1</v>
      </c>
      <c r="O6050" s="836">
        <v>0.5</v>
      </c>
      <c r="P6050" s="835"/>
      <c r="Q6050" s="837"/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10</v>
      </c>
      <c r="B6051" s="832" t="s">
        <v>2982</v>
      </c>
      <c r="C6051" s="832" t="s">
        <v>3015</v>
      </c>
      <c r="D6051" s="833" t="s">
        <v>6909</v>
      </c>
      <c r="E6051" s="834" t="s">
        <v>3041</v>
      </c>
      <c r="F6051" s="832" t="s">
        <v>2984</v>
      </c>
      <c r="G6051" s="832" t="s">
        <v>4919</v>
      </c>
      <c r="H6051" s="832" t="s">
        <v>630</v>
      </c>
      <c r="I6051" s="832" t="s">
        <v>4920</v>
      </c>
      <c r="J6051" s="832" t="s">
        <v>881</v>
      </c>
      <c r="K6051" s="832" t="s">
        <v>4921</v>
      </c>
      <c r="L6051" s="835">
        <v>57.76</v>
      </c>
      <c r="M6051" s="835">
        <v>519.84</v>
      </c>
      <c r="N6051" s="832">
        <v>9</v>
      </c>
      <c r="O6051" s="836">
        <v>8.5</v>
      </c>
      <c r="P6051" s="835">
        <v>173.28</v>
      </c>
      <c r="Q6051" s="837">
        <v>0.33333333333333331</v>
      </c>
      <c r="R6051" s="832">
        <v>3</v>
      </c>
      <c r="S6051" s="837">
        <v>0.33333333333333331</v>
      </c>
      <c r="T6051" s="836">
        <v>3</v>
      </c>
      <c r="U6051" s="838">
        <v>0.35294117647058826</v>
      </c>
    </row>
    <row r="6052" spans="1:21" ht="14.4" customHeight="1" x14ac:dyDescent="0.3">
      <c r="A6052" s="831">
        <v>10</v>
      </c>
      <c r="B6052" s="832" t="s">
        <v>2982</v>
      </c>
      <c r="C6052" s="832" t="s">
        <v>3015</v>
      </c>
      <c r="D6052" s="833" t="s">
        <v>6909</v>
      </c>
      <c r="E6052" s="834" t="s">
        <v>3041</v>
      </c>
      <c r="F6052" s="832" t="s">
        <v>2984</v>
      </c>
      <c r="G6052" s="832" t="s">
        <v>4459</v>
      </c>
      <c r="H6052" s="832" t="s">
        <v>630</v>
      </c>
      <c r="I6052" s="832" t="s">
        <v>4460</v>
      </c>
      <c r="J6052" s="832" t="s">
        <v>4461</v>
      </c>
      <c r="K6052" s="832" t="s">
        <v>3128</v>
      </c>
      <c r="L6052" s="835">
        <v>80.23</v>
      </c>
      <c r="M6052" s="835">
        <v>160.46</v>
      </c>
      <c r="N6052" s="832">
        <v>2</v>
      </c>
      <c r="O6052" s="836">
        <v>2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10</v>
      </c>
      <c r="B6053" s="832" t="s">
        <v>2982</v>
      </c>
      <c r="C6053" s="832" t="s">
        <v>3015</v>
      </c>
      <c r="D6053" s="833" t="s">
        <v>6909</v>
      </c>
      <c r="E6053" s="834" t="s">
        <v>3041</v>
      </c>
      <c r="F6053" s="832" t="s">
        <v>2984</v>
      </c>
      <c r="G6053" s="832" t="s">
        <v>3477</v>
      </c>
      <c r="H6053" s="832" t="s">
        <v>630</v>
      </c>
      <c r="I6053" s="832" t="s">
        <v>6013</v>
      </c>
      <c r="J6053" s="832" t="s">
        <v>6014</v>
      </c>
      <c r="K6053" s="832" t="s">
        <v>6015</v>
      </c>
      <c r="L6053" s="835">
        <v>56.44</v>
      </c>
      <c r="M6053" s="835">
        <v>56.44</v>
      </c>
      <c r="N6053" s="832">
        <v>1</v>
      </c>
      <c r="O6053" s="836">
        <v>0.5</v>
      </c>
      <c r="P6053" s="835">
        <v>56.44</v>
      </c>
      <c r="Q6053" s="837">
        <v>1</v>
      </c>
      <c r="R6053" s="832">
        <v>1</v>
      </c>
      <c r="S6053" s="837">
        <v>1</v>
      </c>
      <c r="T6053" s="836">
        <v>0.5</v>
      </c>
      <c r="U6053" s="838">
        <v>1</v>
      </c>
    </row>
    <row r="6054" spans="1:21" ht="14.4" customHeight="1" x14ac:dyDescent="0.3">
      <c r="A6054" s="831">
        <v>10</v>
      </c>
      <c r="B6054" s="832" t="s">
        <v>2982</v>
      </c>
      <c r="C6054" s="832" t="s">
        <v>3015</v>
      </c>
      <c r="D6054" s="833" t="s">
        <v>6909</v>
      </c>
      <c r="E6054" s="834" t="s">
        <v>3041</v>
      </c>
      <c r="F6054" s="832" t="s">
        <v>2984</v>
      </c>
      <c r="G6054" s="832" t="s">
        <v>3477</v>
      </c>
      <c r="H6054" s="832" t="s">
        <v>630</v>
      </c>
      <c r="I6054" s="832" t="s">
        <v>6727</v>
      </c>
      <c r="J6054" s="832" t="s">
        <v>6014</v>
      </c>
      <c r="K6054" s="832" t="s">
        <v>6728</v>
      </c>
      <c r="L6054" s="835">
        <v>0</v>
      </c>
      <c r="M6054" s="835">
        <v>0</v>
      </c>
      <c r="N6054" s="832">
        <v>2</v>
      </c>
      <c r="O6054" s="836">
        <v>1.5</v>
      </c>
      <c r="P6054" s="835">
        <v>0</v>
      </c>
      <c r="Q6054" s="837"/>
      <c r="R6054" s="832">
        <v>1</v>
      </c>
      <c r="S6054" s="837">
        <v>0.5</v>
      </c>
      <c r="T6054" s="836">
        <v>0.5</v>
      </c>
      <c r="U6054" s="838">
        <v>0.33333333333333331</v>
      </c>
    </row>
    <row r="6055" spans="1:21" ht="14.4" customHeight="1" x14ac:dyDescent="0.3">
      <c r="A6055" s="831">
        <v>10</v>
      </c>
      <c r="B6055" s="832" t="s">
        <v>2982</v>
      </c>
      <c r="C6055" s="832" t="s">
        <v>3015</v>
      </c>
      <c r="D6055" s="833" t="s">
        <v>6909</v>
      </c>
      <c r="E6055" s="834" t="s">
        <v>3041</v>
      </c>
      <c r="F6055" s="832" t="s">
        <v>2984</v>
      </c>
      <c r="G6055" s="832" t="s">
        <v>3720</v>
      </c>
      <c r="H6055" s="832" t="s">
        <v>630</v>
      </c>
      <c r="I6055" s="832" t="s">
        <v>3874</v>
      </c>
      <c r="J6055" s="832" t="s">
        <v>3875</v>
      </c>
      <c r="K6055" s="832" t="s">
        <v>3876</v>
      </c>
      <c r="L6055" s="835">
        <v>36.76</v>
      </c>
      <c r="M6055" s="835">
        <v>661.68</v>
      </c>
      <c r="N6055" s="832">
        <v>18</v>
      </c>
      <c r="O6055" s="836">
        <v>18</v>
      </c>
      <c r="P6055" s="835">
        <v>110.28</v>
      </c>
      <c r="Q6055" s="837">
        <v>0.16666666666666669</v>
      </c>
      <c r="R6055" s="832">
        <v>3</v>
      </c>
      <c r="S6055" s="837">
        <v>0.16666666666666666</v>
      </c>
      <c r="T6055" s="836">
        <v>3</v>
      </c>
      <c r="U6055" s="838">
        <v>0.16666666666666666</v>
      </c>
    </row>
    <row r="6056" spans="1:21" ht="14.4" customHeight="1" x14ac:dyDescent="0.3">
      <c r="A6056" s="831">
        <v>10</v>
      </c>
      <c r="B6056" s="832" t="s">
        <v>2982</v>
      </c>
      <c r="C6056" s="832" t="s">
        <v>3015</v>
      </c>
      <c r="D6056" s="833" t="s">
        <v>6909</v>
      </c>
      <c r="E6056" s="834" t="s">
        <v>3041</v>
      </c>
      <c r="F6056" s="832" t="s">
        <v>2984</v>
      </c>
      <c r="G6056" s="832" t="s">
        <v>3720</v>
      </c>
      <c r="H6056" s="832" t="s">
        <v>630</v>
      </c>
      <c r="I6056" s="832" t="s">
        <v>3721</v>
      </c>
      <c r="J6056" s="832" t="s">
        <v>1674</v>
      </c>
      <c r="K6056" s="832" t="s">
        <v>3722</v>
      </c>
      <c r="L6056" s="835">
        <v>25.06</v>
      </c>
      <c r="M6056" s="835">
        <v>75.179999999999993</v>
      </c>
      <c r="N6056" s="832">
        <v>3</v>
      </c>
      <c r="O6056" s="836">
        <v>1.5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10</v>
      </c>
      <c r="B6057" s="832" t="s">
        <v>2982</v>
      </c>
      <c r="C6057" s="832" t="s">
        <v>3015</v>
      </c>
      <c r="D6057" s="833" t="s">
        <v>6909</v>
      </c>
      <c r="E6057" s="834" t="s">
        <v>3041</v>
      </c>
      <c r="F6057" s="832" t="s">
        <v>2984</v>
      </c>
      <c r="G6057" s="832" t="s">
        <v>3263</v>
      </c>
      <c r="H6057" s="832" t="s">
        <v>630</v>
      </c>
      <c r="I6057" s="832" t="s">
        <v>2463</v>
      </c>
      <c r="J6057" s="832" t="s">
        <v>2464</v>
      </c>
      <c r="K6057" s="832" t="s">
        <v>2465</v>
      </c>
      <c r="L6057" s="835">
        <v>85.27</v>
      </c>
      <c r="M6057" s="835">
        <v>170.54</v>
      </c>
      <c r="N6057" s="832">
        <v>2</v>
      </c>
      <c r="O6057" s="836">
        <v>1.5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10</v>
      </c>
      <c r="B6058" s="832" t="s">
        <v>2982</v>
      </c>
      <c r="C6058" s="832" t="s">
        <v>3015</v>
      </c>
      <c r="D6058" s="833" t="s">
        <v>6909</v>
      </c>
      <c r="E6058" s="834" t="s">
        <v>3041</v>
      </c>
      <c r="F6058" s="832" t="s">
        <v>2984</v>
      </c>
      <c r="G6058" s="832" t="s">
        <v>3267</v>
      </c>
      <c r="H6058" s="832" t="s">
        <v>630</v>
      </c>
      <c r="I6058" s="832" t="s">
        <v>6729</v>
      </c>
      <c r="J6058" s="832" t="s">
        <v>3978</v>
      </c>
      <c r="K6058" s="832" t="s">
        <v>2798</v>
      </c>
      <c r="L6058" s="835">
        <v>0</v>
      </c>
      <c r="M6058" s="835">
        <v>0</v>
      </c>
      <c r="N6058" s="832">
        <v>1</v>
      </c>
      <c r="O6058" s="836">
        <v>1</v>
      </c>
      <c r="P6058" s="835"/>
      <c r="Q6058" s="837"/>
      <c r="R6058" s="832"/>
      <c r="S6058" s="837">
        <v>0</v>
      </c>
      <c r="T6058" s="836"/>
      <c r="U6058" s="838">
        <v>0</v>
      </c>
    </row>
    <row r="6059" spans="1:21" ht="14.4" customHeight="1" x14ac:dyDescent="0.3">
      <c r="A6059" s="831">
        <v>10</v>
      </c>
      <c r="B6059" s="832" t="s">
        <v>2982</v>
      </c>
      <c r="C6059" s="832" t="s">
        <v>3015</v>
      </c>
      <c r="D6059" s="833" t="s">
        <v>6909</v>
      </c>
      <c r="E6059" s="834" t="s">
        <v>3041</v>
      </c>
      <c r="F6059" s="832" t="s">
        <v>2984</v>
      </c>
      <c r="G6059" s="832" t="s">
        <v>4068</v>
      </c>
      <c r="H6059" s="832" t="s">
        <v>630</v>
      </c>
      <c r="I6059" s="832" t="s">
        <v>4975</v>
      </c>
      <c r="J6059" s="832" t="s">
        <v>1401</v>
      </c>
      <c r="K6059" s="832" t="s">
        <v>4976</v>
      </c>
      <c r="L6059" s="835">
        <v>0</v>
      </c>
      <c r="M6059" s="835">
        <v>0</v>
      </c>
      <c r="N6059" s="832">
        <v>1</v>
      </c>
      <c r="O6059" s="836">
        <v>1</v>
      </c>
      <c r="P6059" s="835"/>
      <c r="Q6059" s="837"/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10</v>
      </c>
      <c r="B6060" s="832" t="s">
        <v>2982</v>
      </c>
      <c r="C6060" s="832" t="s">
        <v>3015</v>
      </c>
      <c r="D6060" s="833" t="s">
        <v>6909</v>
      </c>
      <c r="E6060" s="834" t="s">
        <v>3041</v>
      </c>
      <c r="F6060" s="832" t="s">
        <v>2984</v>
      </c>
      <c r="G6060" s="832" t="s">
        <v>3107</v>
      </c>
      <c r="H6060" s="832" t="s">
        <v>689</v>
      </c>
      <c r="I6060" s="832" t="s">
        <v>3284</v>
      </c>
      <c r="J6060" s="832" t="s">
        <v>3109</v>
      </c>
      <c r="K6060" s="832" t="s">
        <v>3285</v>
      </c>
      <c r="L6060" s="835">
        <v>69.16</v>
      </c>
      <c r="M6060" s="835">
        <v>69.16</v>
      </c>
      <c r="N6060" s="832">
        <v>1</v>
      </c>
      <c r="O6060" s="836">
        <v>0.5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10</v>
      </c>
      <c r="B6061" s="832" t="s">
        <v>2982</v>
      </c>
      <c r="C6061" s="832" t="s">
        <v>3015</v>
      </c>
      <c r="D6061" s="833" t="s">
        <v>6909</v>
      </c>
      <c r="E6061" s="834" t="s">
        <v>3041</v>
      </c>
      <c r="F6061" s="832" t="s">
        <v>2984</v>
      </c>
      <c r="G6061" s="832" t="s">
        <v>3782</v>
      </c>
      <c r="H6061" s="832" t="s">
        <v>630</v>
      </c>
      <c r="I6061" s="832" t="s">
        <v>4879</v>
      </c>
      <c r="J6061" s="832" t="s">
        <v>4880</v>
      </c>
      <c r="K6061" s="832" t="s">
        <v>4881</v>
      </c>
      <c r="L6061" s="835">
        <v>0</v>
      </c>
      <c r="M6061" s="835">
        <v>0</v>
      </c>
      <c r="N6061" s="832">
        <v>1</v>
      </c>
      <c r="O6061" s="836">
        <v>1</v>
      </c>
      <c r="P6061" s="835"/>
      <c r="Q6061" s="837"/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10</v>
      </c>
      <c r="B6062" s="832" t="s">
        <v>2982</v>
      </c>
      <c r="C6062" s="832" t="s">
        <v>3015</v>
      </c>
      <c r="D6062" s="833" t="s">
        <v>6909</v>
      </c>
      <c r="E6062" s="834" t="s">
        <v>3041</v>
      </c>
      <c r="F6062" s="832" t="s">
        <v>2984</v>
      </c>
      <c r="G6062" s="832" t="s">
        <v>3782</v>
      </c>
      <c r="H6062" s="832" t="s">
        <v>630</v>
      </c>
      <c r="I6062" s="832" t="s">
        <v>4074</v>
      </c>
      <c r="J6062" s="832" t="s">
        <v>1480</v>
      </c>
      <c r="K6062" s="832" t="s">
        <v>4075</v>
      </c>
      <c r="L6062" s="835">
        <v>42.05</v>
      </c>
      <c r="M6062" s="835">
        <v>42.05</v>
      </c>
      <c r="N6062" s="832">
        <v>1</v>
      </c>
      <c r="O6062" s="836">
        <v>1</v>
      </c>
      <c r="P6062" s="835"/>
      <c r="Q6062" s="837">
        <v>0</v>
      </c>
      <c r="R6062" s="832"/>
      <c r="S6062" s="837">
        <v>0</v>
      </c>
      <c r="T6062" s="836"/>
      <c r="U6062" s="838">
        <v>0</v>
      </c>
    </row>
    <row r="6063" spans="1:21" ht="14.4" customHeight="1" x14ac:dyDescent="0.3">
      <c r="A6063" s="831">
        <v>10</v>
      </c>
      <c r="B6063" s="832" t="s">
        <v>2982</v>
      </c>
      <c r="C6063" s="832" t="s">
        <v>3015</v>
      </c>
      <c r="D6063" s="833" t="s">
        <v>6909</v>
      </c>
      <c r="E6063" s="834" t="s">
        <v>3041</v>
      </c>
      <c r="F6063" s="832" t="s">
        <v>2984</v>
      </c>
      <c r="G6063" s="832" t="s">
        <v>3648</v>
      </c>
      <c r="H6063" s="832" t="s">
        <v>630</v>
      </c>
      <c r="I6063" s="832" t="s">
        <v>4221</v>
      </c>
      <c r="J6063" s="832" t="s">
        <v>764</v>
      </c>
      <c r="K6063" s="832" t="s">
        <v>4222</v>
      </c>
      <c r="L6063" s="835">
        <v>18.809999999999999</v>
      </c>
      <c r="M6063" s="835">
        <v>56.429999999999993</v>
      </c>
      <c r="N6063" s="832">
        <v>3</v>
      </c>
      <c r="O6063" s="836">
        <v>2.5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10</v>
      </c>
      <c r="B6064" s="832" t="s">
        <v>2982</v>
      </c>
      <c r="C6064" s="832" t="s">
        <v>3015</v>
      </c>
      <c r="D6064" s="833" t="s">
        <v>6909</v>
      </c>
      <c r="E6064" s="834" t="s">
        <v>3041</v>
      </c>
      <c r="F6064" s="832" t="s">
        <v>2984</v>
      </c>
      <c r="G6064" s="832" t="s">
        <v>3882</v>
      </c>
      <c r="H6064" s="832" t="s">
        <v>630</v>
      </c>
      <c r="I6064" s="832" t="s">
        <v>3883</v>
      </c>
      <c r="J6064" s="832" t="s">
        <v>1391</v>
      </c>
      <c r="K6064" s="832" t="s">
        <v>3884</v>
      </c>
      <c r="L6064" s="835">
        <v>92.85</v>
      </c>
      <c r="M6064" s="835">
        <v>464.25</v>
      </c>
      <c r="N6064" s="832">
        <v>5</v>
      </c>
      <c r="O6064" s="836">
        <v>2.5</v>
      </c>
      <c r="P6064" s="835">
        <v>92.85</v>
      </c>
      <c r="Q6064" s="837">
        <v>0.19999999999999998</v>
      </c>
      <c r="R6064" s="832">
        <v>1</v>
      </c>
      <c r="S6064" s="837">
        <v>0.2</v>
      </c>
      <c r="T6064" s="836">
        <v>0.5</v>
      </c>
      <c r="U6064" s="838">
        <v>0.2</v>
      </c>
    </row>
    <row r="6065" spans="1:21" ht="14.4" customHeight="1" x14ac:dyDescent="0.3">
      <c r="A6065" s="831">
        <v>10</v>
      </c>
      <c r="B6065" s="832" t="s">
        <v>2982</v>
      </c>
      <c r="C6065" s="832" t="s">
        <v>3015</v>
      </c>
      <c r="D6065" s="833" t="s">
        <v>6909</v>
      </c>
      <c r="E6065" s="834" t="s">
        <v>3041</v>
      </c>
      <c r="F6065" s="832" t="s">
        <v>2984</v>
      </c>
      <c r="G6065" s="832" t="s">
        <v>3882</v>
      </c>
      <c r="H6065" s="832" t="s">
        <v>630</v>
      </c>
      <c r="I6065" s="832" t="s">
        <v>5762</v>
      </c>
      <c r="J6065" s="832" t="s">
        <v>1391</v>
      </c>
      <c r="K6065" s="832" t="s">
        <v>5763</v>
      </c>
      <c r="L6065" s="835">
        <v>119.38</v>
      </c>
      <c r="M6065" s="835">
        <v>238.76</v>
      </c>
      <c r="N6065" s="832">
        <v>2</v>
      </c>
      <c r="O6065" s="836">
        <v>2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10</v>
      </c>
      <c r="B6066" s="832" t="s">
        <v>2982</v>
      </c>
      <c r="C6066" s="832" t="s">
        <v>3015</v>
      </c>
      <c r="D6066" s="833" t="s">
        <v>6909</v>
      </c>
      <c r="E6066" s="834" t="s">
        <v>3041</v>
      </c>
      <c r="F6066" s="832" t="s">
        <v>2984</v>
      </c>
      <c r="G6066" s="832" t="s">
        <v>3882</v>
      </c>
      <c r="H6066" s="832" t="s">
        <v>630</v>
      </c>
      <c r="I6066" s="832" t="s">
        <v>6563</v>
      </c>
      <c r="J6066" s="832" t="s">
        <v>1391</v>
      </c>
      <c r="K6066" s="832" t="s">
        <v>6564</v>
      </c>
      <c r="L6066" s="835">
        <v>79.58</v>
      </c>
      <c r="M6066" s="835">
        <v>79.58</v>
      </c>
      <c r="N6066" s="832">
        <v>1</v>
      </c>
      <c r="O6066" s="836">
        <v>0.5</v>
      </c>
      <c r="P6066" s="835"/>
      <c r="Q6066" s="837">
        <v>0</v>
      </c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10</v>
      </c>
      <c r="B6067" s="832" t="s">
        <v>2982</v>
      </c>
      <c r="C6067" s="832" t="s">
        <v>3015</v>
      </c>
      <c r="D6067" s="833" t="s">
        <v>6909</v>
      </c>
      <c r="E6067" s="834" t="s">
        <v>3041</v>
      </c>
      <c r="F6067" s="832" t="s">
        <v>2984</v>
      </c>
      <c r="G6067" s="832" t="s">
        <v>3208</v>
      </c>
      <c r="H6067" s="832" t="s">
        <v>630</v>
      </c>
      <c r="I6067" s="832" t="s">
        <v>3314</v>
      </c>
      <c r="J6067" s="832" t="s">
        <v>1599</v>
      </c>
      <c r="K6067" s="832" t="s">
        <v>3315</v>
      </c>
      <c r="L6067" s="835">
        <v>46.99</v>
      </c>
      <c r="M6067" s="835">
        <v>187.96</v>
      </c>
      <c r="N6067" s="832">
        <v>4</v>
      </c>
      <c r="O6067" s="836">
        <v>4</v>
      </c>
      <c r="P6067" s="835">
        <v>93.98</v>
      </c>
      <c r="Q6067" s="837">
        <v>0.5</v>
      </c>
      <c r="R6067" s="832">
        <v>2</v>
      </c>
      <c r="S6067" s="837">
        <v>0.5</v>
      </c>
      <c r="T6067" s="836">
        <v>2</v>
      </c>
      <c r="U6067" s="838">
        <v>0.5</v>
      </c>
    </row>
    <row r="6068" spans="1:21" ht="14.4" customHeight="1" x14ac:dyDescent="0.3">
      <c r="A6068" s="831">
        <v>10</v>
      </c>
      <c r="B6068" s="832" t="s">
        <v>2982</v>
      </c>
      <c r="C6068" s="832" t="s">
        <v>3015</v>
      </c>
      <c r="D6068" s="833" t="s">
        <v>6909</v>
      </c>
      <c r="E6068" s="834" t="s">
        <v>3041</v>
      </c>
      <c r="F6068" s="832" t="s">
        <v>2984</v>
      </c>
      <c r="G6068" s="832" t="s">
        <v>3208</v>
      </c>
      <c r="H6068" s="832" t="s">
        <v>630</v>
      </c>
      <c r="I6068" s="832" t="s">
        <v>3812</v>
      </c>
      <c r="J6068" s="832" t="s">
        <v>1595</v>
      </c>
      <c r="K6068" s="832" t="s">
        <v>3813</v>
      </c>
      <c r="L6068" s="835">
        <v>93.98</v>
      </c>
      <c r="M6068" s="835">
        <v>93.98</v>
      </c>
      <c r="N6068" s="832">
        <v>1</v>
      </c>
      <c r="O6068" s="836">
        <v>1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10</v>
      </c>
      <c r="B6069" s="832" t="s">
        <v>2982</v>
      </c>
      <c r="C6069" s="832" t="s">
        <v>3015</v>
      </c>
      <c r="D6069" s="833" t="s">
        <v>6909</v>
      </c>
      <c r="E6069" s="834" t="s">
        <v>3041</v>
      </c>
      <c r="F6069" s="832" t="s">
        <v>2984</v>
      </c>
      <c r="G6069" s="832" t="s">
        <v>3208</v>
      </c>
      <c r="H6069" s="832" t="s">
        <v>630</v>
      </c>
      <c r="I6069" s="832" t="s">
        <v>3209</v>
      </c>
      <c r="J6069" s="832" t="s">
        <v>1597</v>
      </c>
      <c r="K6069" s="832" t="s">
        <v>3210</v>
      </c>
      <c r="L6069" s="835">
        <v>140.96</v>
      </c>
      <c r="M6069" s="835">
        <v>422.88</v>
      </c>
      <c r="N6069" s="832">
        <v>3</v>
      </c>
      <c r="O6069" s="836">
        <v>3</v>
      </c>
      <c r="P6069" s="835">
        <v>140.96</v>
      </c>
      <c r="Q6069" s="837">
        <v>0.33333333333333337</v>
      </c>
      <c r="R6069" s="832">
        <v>1</v>
      </c>
      <c r="S6069" s="837">
        <v>0.33333333333333331</v>
      </c>
      <c r="T6069" s="836">
        <v>1</v>
      </c>
      <c r="U6069" s="838">
        <v>0.33333333333333331</v>
      </c>
    </row>
    <row r="6070" spans="1:21" ht="14.4" customHeight="1" x14ac:dyDescent="0.3">
      <c r="A6070" s="831">
        <v>10</v>
      </c>
      <c r="B6070" s="832" t="s">
        <v>2982</v>
      </c>
      <c r="C6070" s="832" t="s">
        <v>3015</v>
      </c>
      <c r="D6070" s="833" t="s">
        <v>6909</v>
      </c>
      <c r="E6070" s="834" t="s">
        <v>3041</v>
      </c>
      <c r="F6070" s="832" t="s">
        <v>2984</v>
      </c>
      <c r="G6070" s="832" t="s">
        <v>3208</v>
      </c>
      <c r="H6070" s="832" t="s">
        <v>630</v>
      </c>
      <c r="I6070" s="832" t="s">
        <v>6730</v>
      </c>
      <c r="J6070" s="832" t="s">
        <v>1535</v>
      </c>
      <c r="K6070" s="832" t="s">
        <v>6731</v>
      </c>
      <c r="L6070" s="835">
        <v>112.77</v>
      </c>
      <c r="M6070" s="835">
        <v>112.77</v>
      </c>
      <c r="N6070" s="832">
        <v>1</v>
      </c>
      <c r="O6070" s="836">
        <v>1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10</v>
      </c>
      <c r="B6071" s="832" t="s">
        <v>2982</v>
      </c>
      <c r="C6071" s="832" t="s">
        <v>3015</v>
      </c>
      <c r="D6071" s="833" t="s">
        <v>6909</v>
      </c>
      <c r="E6071" s="834" t="s">
        <v>3041</v>
      </c>
      <c r="F6071" s="832" t="s">
        <v>2984</v>
      </c>
      <c r="G6071" s="832" t="s">
        <v>3208</v>
      </c>
      <c r="H6071" s="832" t="s">
        <v>630</v>
      </c>
      <c r="I6071" s="832" t="s">
        <v>6732</v>
      </c>
      <c r="J6071" s="832" t="s">
        <v>6733</v>
      </c>
      <c r="K6071" s="832" t="s">
        <v>6734</v>
      </c>
      <c r="L6071" s="835">
        <v>42.3</v>
      </c>
      <c r="M6071" s="835">
        <v>84.6</v>
      </c>
      <c r="N6071" s="832">
        <v>2</v>
      </c>
      <c r="O6071" s="836">
        <v>2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10</v>
      </c>
      <c r="B6072" s="832" t="s">
        <v>2982</v>
      </c>
      <c r="C6072" s="832" t="s">
        <v>3015</v>
      </c>
      <c r="D6072" s="833" t="s">
        <v>6909</v>
      </c>
      <c r="E6072" s="834" t="s">
        <v>3041</v>
      </c>
      <c r="F6072" s="832" t="s">
        <v>2984</v>
      </c>
      <c r="G6072" s="832" t="s">
        <v>3814</v>
      </c>
      <c r="H6072" s="832" t="s">
        <v>630</v>
      </c>
      <c r="I6072" s="832" t="s">
        <v>3815</v>
      </c>
      <c r="J6072" s="832" t="s">
        <v>1174</v>
      </c>
      <c r="K6072" s="832" t="s">
        <v>3816</v>
      </c>
      <c r="L6072" s="835">
        <v>0</v>
      </c>
      <c r="M6072" s="835">
        <v>0</v>
      </c>
      <c r="N6072" s="832">
        <v>7</v>
      </c>
      <c r="O6072" s="836">
        <v>6.5</v>
      </c>
      <c r="P6072" s="835">
        <v>0</v>
      </c>
      <c r="Q6072" s="837"/>
      <c r="R6072" s="832">
        <v>3</v>
      </c>
      <c r="S6072" s="837">
        <v>0.42857142857142855</v>
      </c>
      <c r="T6072" s="836">
        <v>2.5</v>
      </c>
      <c r="U6072" s="838">
        <v>0.38461538461538464</v>
      </c>
    </row>
    <row r="6073" spans="1:21" ht="14.4" customHeight="1" x14ac:dyDescent="0.3">
      <c r="A6073" s="831">
        <v>10</v>
      </c>
      <c r="B6073" s="832" t="s">
        <v>2982</v>
      </c>
      <c r="C6073" s="832" t="s">
        <v>3015</v>
      </c>
      <c r="D6073" s="833" t="s">
        <v>6909</v>
      </c>
      <c r="E6073" s="834" t="s">
        <v>3041</v>
      </c>
      <c r="F6073" s="832" t="s">
        <v>2984</v>
      </c>
      <c r="G6073" s="832" t="s">
        <v>3320</v>
      </c>
      <c r="H6073" s="832" t="s">
        <v>630</v>
      </c>
      <c r="I6073" s="832" t="s">
        <v>3321</v>
      </c>
      <c r="J6073" s="832" t="s">
        <v>2217</v>
      </c>
      <c r="K6073" s="832" t="s">
        <v>3322</v>
      </c>
      <c r="L6073" s="835">
        <v>107.27</v>
      </c>
      <c r="M6073" s="835">
        <v>214.54</v>
      </c>
      <c r="N6073" s="832">
        <v>2</v>
      </c>
      <c r="O6073" s="836">
        <v>1.5</v>
      </c>
      <c r="P6073" s="835"/>
      <c r="Q6073" s="837">
        <v>0</v>
      </c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10</v>
      </c>
      <c r="B6074" s="832" t="s">
        <v>2982</v>
      </c>
      <c r="C6074" s="832" t="s">
        <v>3015</v>
      </c>
      <c r="D6074" s="833" t="s">
        <v>6909</v>
      </c>
      <c r="E6074" s="834" t="s">
        <v>3041</v>
      </c>
      <c r="F6074" s="832" t="s">
        <v>2984</v>
      </c>
      <c r="G6074" s="832" t="s">
        <v>3320</v>
      </c>
      <c r="H6074" s="832" t="s">
        <v>630</v>
      </c>
      <c r="I6074" s="832" t="s">
        <v>6364</v>
      </c>
      <c r="J6074" s="832" t="s">
        <v>6365</v>
      </c>
      <c r="K6074" s="832" t="s">
        <v>6366</v>
      </c>
      <c r="L6074" s="835">
        <v>0</v>
      </c>
      <c r="M6074" s="835">
        <v>0</v>
      </c>
      <c r="N6074" s="832">
        <v>1</v>
      </c>
      <c r="O6074" s="836">
        <v>0.5</v>
      </c>
      <c r="P6074" s="835">
        <v>0</v>
      </c>
      <c r="Q6074" s="837"/>
      <c r="R6074" s="832">
        <v>1</v>
      </c>
      <c r="S6074" s="837">
        <v>1</v>
      </c>
      <c r="T6074" s="836">
        <v>0.5</v>
      </c>
      <c r="U6074" s="838">
        <v>1</v>
      </c>
    </row>
    <row r="6075" spans="1:21" ht="14.4" customHeight="1" x14ac:dyDescent="0.3">
      <c r="A6075" s="831">
        <v>10</v>
      </c>
      <c r="B6075" s="832" t="s">
        <v>2982</v>
      </c>
      <c r="C6075" s="832" t="s">
        <v>3015</v>
      </c>
      <c r="D6075" s="833" t="s">
        <v>6909</v>
      </c>
      <c r="E6075" s="834" t="s">
        <v>3041</v>
      </c>
      <c r="F6075" s="832" t="s">
        <v>2984</v>
      </c>
      <c r="G6075" s="832" t="s">
        <v>3530</v>
      </c>
      <c r="H6075" s="832" t="s">
        <v>630</v>
      </c>
      <c r="I6075" s="832" t="s">
        <v>6735</v>
      </c>
      <c r="J6075" s="832" t="s">
        <v>2310</v>
      </c>
      <c r="K6075" s="832" t="s">
        <v>6736</v>
      </c>
      <c r="L6075" s="835">
        <v>119.37</v>
      </c>
      <c r="M6075" s="835">
        <v>119.37</v>
      </c>
      <c r="N6075" s="832">
        <v>1</v>
      </c>
      <c r="O6075" s="836">
        <v>1</v>
      </c>
      <c r="P6075" s="835"/>
      <c r="Q6075" s="837">
        <v>0</v>
      </c>
      <c r="R6075" s="832"/>
      <c r="S6075" s="837">
        <v>0</v>
      </c>
      <c r="T6075" s="836"/>
      <c r="U6075" s="838">
        <v>0</v>
      </c>
    </row>
    <row r="6076" spans="1:21" ht="14.4" customHeight="1" x14ac:dyDescent="0.3">
      <c r="A6076" s="831">
        <v>10</v>
      </c>
      <c r="B6076" s="832" t="s">
        <v>2982</v>
      </c>
      <c r="C6076" s="832" t="s">
        <v>3015</v>
      </c>
      <c r="D6076" s="833" t="s">
        <v>6909</v>
      </c>
      <c r="E6076" s="834" t="s">
        <v>3041</v>
      </c>
      <c r="F6076" s="832" t="s">
        <v>2984</v>
      </c>
      <c r="G6076" s="832" t="s">
        <v>6387</v>
      </c>
      <c r="H6076" s="832" t="s">
        <v>630</v>
      </c>
      <c r="I6076" s="832" t="s">
        <v>6737</v>
      </c>
      <c r="J6076" s="832" t="s">
        <v>6738</v>
      </c>
      <c r="K6076" s="832" t="s">
        <v>6390</v>
      </c>
      <c r="L6076" s="835">
        <v>0</v>
      </c>
      <c r="M6076" s="835">
        <v>0</v>
      </c>
      <c r="N6076" s="832">
        <v>1</v>
      </c>
      <c r="O6076" s="836">
        <v>0.5</v>
      </c>
      <c r="P6076" s="835"/>
      <c r="Q6076" s="837"/>
      <c r="R6076" s="832"/>
      <c r="S6076" s="837">
        <v>0</v>
      </c>
      <c r="T6076" s="836"/>
      <c r="U6076" s="838">
        <v>0</v>
      </c>
    </row>
    <row r="6077" spans="1:21" ht="14.4" customHeight="1" x14ac:dyDescent="0.3">
      <c r="A6077" s="831">
        <v>10</v>
      </c>
      <c r="B6077" s="832" t="s">
        <v>2982</v>
      </c>
      <c r="C6077" s="832" t="s">
        <v>3015</v>
      </c>
      <c r="D6077" s="833" t="s">
        <v>6909</v>
      </c>
      <c r="E6077" s="834" t="s">
        <v>3041</v>
      </c>
      <c r="F6077" s="832" t="s">
        <v>2984</v>
      </c>
      <c r="G6077" s="832" t="s">
        <v>3120</v>
      </c>
      <c r="H6077" s="832" t="s">
        <v>630</v>
      </c>
      <c r="I6077" s="832" t="s">
        <v>3211</v>
      </c>
      <c r="J6077" s="832" t="s">
        <v>1034</v>
      </c>
      <c r="K6077" s="832" t="s">
        <v>3212</v>
      </c>
      <c r="L6077" s="835">
        <v>48.09</v>
      </c>
      <c r="M6077" s="835">
        <v>432.81</v>
      </c>
      <c r="N6077" s="832">
        <v>9</v>
      </c>
      <c r="O6077" s="836">
        <v>6</v>
      </c>
      <c r="P6077" s="835"/>
      <c r="Q6077" s="837">
        <v>0</v>
      </c>
      <c r="R6077" s="832"/>
      <c r="S6077" s="837">
        <v>0</v>
      </c>
      <c r="T6077" s="836"/>
      <c r="U6077" s="838">
        <v>0</v>
      </c>
    </row>
    <row r="6078" spans="1:21" ht="14.4" customHeight="1" x14ac:dyDescent="0.3">
      <c r="A6078" s="831">
        <v>10</v>
      </c>
      <c r="B6078" s="832" t="s">
        <v>2982</v>
      </c>
      <c r="C6078" s="832" t="s">
        <v>3015</v>
      </c>
      <c r="D6078" s="833" t="s">
        <v>6909</v>
      </c>
      <c r="E6078" s="834" t="s">
        <v>3041</v>
      </c>
      <c r="F6078" s="832" t="s">
        <v>2984</v>
      </c>
      <c r="G6078" s="832" t="s">
        <v>3887</v>
      </c>
      <c r="H6078" s="832" t="s">
        <v>630</v>
      </c>
      <c r="I6078" s="832" t="s">
        <v>3888</v>
      </c>
      <c r="J6078" s="832" t="s">
        <v>766</v>
      </c>
      <c r="K6078" s="832" t="s">
        <v>3889</v>
      </c>
      <c r="L6078" s="835">
        <v>27.28</v>
      </c>
      <c r="M6078" s="835">
        <v>245.52</v>
      </c>
      <c r="N6078" s="832">
        <v>9</v>
      </c>
      <c r="O6078" s="836">
        <v>7.5</v>
      </c>
      <c r="P6078" s="835"/>
      <c r="Q6078" s="837">
        <v>0</v>
      </c>
      <c r="R6078" s="832"/>
      <c r="S6078" s="837">
        <v>0</v>
      </c>
      <c r="T6078" s="836"/>
      <c r="U6078" s="838">
        <v>0</v>
      </c>
    </row>
    <row r="6079" spans="1:21" ht="14.4" customHeight="1" x14ac:dyDescent="0.3">
      <c r="A6079" s="831">
        <v>10</v>
      </c>
      <c r="B6079" s="832" t="s">
        <v>2982</v>
      </c>
      <c r="C6079" s="832" t="s">
        <v>3015</v>
      </c>
      <c r="D6079" s="833" t="s">
        <v>6909</v>
      </c>
      <c r="E6079" s="834" t="s">
        <v>3041</v>
      </c>
      <c r="F6079" s="832" t="s">
        <v>2984</v>
      </c>
      <c r="G6079" s="832" t="s">
        <v>3323</v>
      </c>
      <c r="H6079" s="832" t="s">
        <v>630</v>
      </c>
      <c r="I6079" s="832" t="s">
        <v>3324</v>
      </c>
      <c r="J6079" s="832" t="s">
        <v>702</v>
      </c>
      <c r="K6079" s="832" t="s">
        <v>3325</v>
      </c>
      <c r="L6079" s="835">
        <v>0</v>
      </c>
      <c r="M6079" s="835">
        <v>0</v>
      </c>
      <c r="N6079" s="832">
        <v>1</v>
      </c>
      <c r="O6079" s="836">
        <v>0.5</v>
      </c>
      <c r="P6079" s="835"/>
      <c r="Q6079" s="837"/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10</v>
      </c>
      <c r="B6080" s="832" t="s">
        <v>2982</v>
      </c>
      <c r="C6080" s="832" t="s">
        <v>3015</v>
      </c>
      <c r="D6080" s="833" t="s">
        <v>6909</v>
      </c>
      <c r="E6080" s="834" t="s">
        <v>3041</v>
      </c>
      <c r="F6080" s="832" t="s">
        <v>2984</v>
      </c>
      <c r="G6080" s="832" t="s">
        <v>6698</v>
      </c>
      <c r="H6080" s="832" t="s">
        <v>630</v>
      </c>
      <c r="I6080" s="832" t="s">
        <v>6739</v>
      </c>
      <c r="J6080" s="832" t="s">
        <v>1377</v>
      </c>
      <c r="K6080" s="832" t="s">
        <v>6740</v>
      </c>
      <c r="L6080" s="835">
        <v>0</v>
      </c>
      <c r="M6080" s="835">
        <v>0</v>
      </c>
      <c r="N6080" s="832">
        <v>1</v>
      </c>
      <c r="O6080" s="836">
        <v>1</v>
      </c>
      <c r="P6080" s="835"/>
      <c r="Q6080" s="837"/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10</v>
      </c>
      <c r="B6081" s="832" t="s">
        <v>2982</v>
      </c>
      <c r="C6081" s="832" t="s">
        <v>3015</v>
      </c>
      <c r="D6081" s="833" t="s">
        <v>6909</v>
      </c>
      <c r="E6081" s="834" t="s">
        <v>3041</v>
      </c>
      <c r="F6081" s="832" t="s">
        <v>2984</v>
      </c>
      <c r="G6081" s="832" t="s">
        <v>6741</v>
      </c>
      <c r="H6081" s="832" t="s">
        <v>630</v>
      </c>
      <c r="I6081" s="832" t="s">
        <v>6742</v>
      </c>
      <c r="J6081" s="832" t="s">
        <v>6743</v>
      </c>
      <c r="K6081" s="832" t="s">
        <v>6744</v>
      </c>
      <c r="L6081" s="835">
        <v>0</v>
      </c>
      <c r="M6081" s="835">
        <v>0</v>
      </c>
      <c r="N6081" s="832">
        <v>1</v>
      </c>
      <c r="O6081" s="836">
        <v>0.5</v>
      </c>
      <c r="P6081" s="835"/>
      <c r="Q6081" s="837"/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10</v>
      </c>
      <c r="B6082" s="832" t="s">
        <v>2982</v>
      </c>
      <c r="C6082" s="832" t="s">
        <v>3015</v>
      </c>
      <c r="D6082" s="833" t="s">
        <v>6909</v>
      </c>
      <c r="E6082" s="834" t="s">
        <v>3041</v>
      </c>
      <c r="F6082" s="832" t="s">
        <v>2984</v>
      </c>
      <c r="G6082" s="832" t="s">
        <v>5043</v>
      </c>
      <c r="H6082" s="832" t="s">
        <v>630</v>
      </c>
      <c r="I6082" s="832" t="s">
        <v>5044</v>
      </c>
      <c r="J6082" s="832" t="s">
        <v>828</v>
      </c>
      <c r="K6082" s="832" t="s">
        <v>5045</v>
      </c>
      <c r="L6082" s="835">
        <v>0</v>
      </c>
      <c r="M6082" s="835">
        <v>0</v>
      </c>
      <c r="N6082" s="832">
        <v>1</v>
      </c>
      <c r="O6082" s="836">
        <v>0.5</v>
      </c>
      <c r="P6082" s="835"/>
      <c r="Q6082" s="837"/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10</v>
      </c>
      <c r="B6083" s="832" t="s">
        <v>2982</v>
      </c>
      <c r="C6083" s="832" t="s">
        <v>3015</v>
      </c>
      <c r="D6083" s="833" t="s">
        <v>6909</v>
      </c>
      <c r="E6083" s="834" t="s">
        <v>3041</v>
      </c>
      <c r="F6083" s="832" t="s">
        <v>2984</v>
      </c>
      <c r="G6083" s="832" t="s">
        <v>5043</v>
      </c>
      <c r="H6083" s="832" t="s">
        <v>630</v>
      </c>
      <c r="I6083" s="832" t="s">
        <v>6701</v>
      </c>
      <c r="J6083" s="832" t="s">
        <v>828</v>
      </c>
      <c r="K6083" s="832" t="s">
        <v>6702</v>
      </c>
      <c r="L6083" s="835">
        <v>0</v>
      </c>
      <c r="M6083" s="835">
        <v>0</v>
      </c>
      <c r="N6083" s="832">
        <v>1</v>
      </c>
      <c r="O6083" s="836">
        <v>0.5</v>
      </c>
      <c r="P6083" s="835"/>
      <c r="Q6083" s="837"/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10</v>
      </c>
      <c r="B6084" s="832" t="s">
        <v>2982</v>
      </c>
      <c r="C6084" s="832" t="s">
        <v>3015</v>
      </c>
      <c r="D6084" s="833" t="s">
        <v>6909</v>
      </c>
      <c r="E6084" s="834" t="s">
        <v>3041</v>
      </c>
      <c r="F6084" s="832" t="s">
        <v>2984</v>
      </c>
      <c r="G6084" s="832" t="s">
        <v>3818</v>
      </c>
      <c r="H6084" s="832" t="s">
        <v>630</v>
      </c>
      <c r="I6084" s="832" t="s">
        <v>3819</v>
      </c>
      <c r="J6084" s="832" t="s">
        <v>3820</v>
      </c>
      <c r="K6084" s="832" t="s">
        <v>3821</v>
      </c>
      <c r="L6084" s="835">
        <v>74.64</v>
      </c>
      <c r="M6084" s="835">
        <v>74.64</v>
      </c>
      <c r="N6084" s="832">
        <v>1</v>
      </c>
      <c r="O6084" s="836">
        <v>1</v>
      </c>
      <c r="P6084" s="835">
        <v>74.64</v>
      </c>
      <c r="Q6084" s="837">
        <v>1</v>
      </c>
      <c r="R6084" s="832">
        <v>1</v>
      </c>
      <c r="S6084" s="837">
        <v>1</v>
      </c>
      <c r="T6084" s="836">
        <v>1</v>
      </c>
      <c r="U6084" s="838">
        <v>1</v>
      </c>
    </row>
    <row r="6085" spans="1:21" ht="14.4" customHeight="1" x14ac:dyDescent="0.3">
      <c r="A6085" s="831">
        <v>10</v>
      </c>
      <c r="B6085" s="832" t="s">
        <v>2982</v>
      </c>
      <c r="C6085" s="832" t="s">
        <v>3015</v>
      </c>
      <c r="D6085" s="833" t="s">
        <v>6909</v>
      </c>
      <c r="E6085" s="834" t="s">
        <v>3041</v>
      </c>
      <c r="F6085" s="832" t="s">
        <v>2984</v>
      </c>
      <c r="G6085" s="832" t="s">
        <v>3123</v>
      </c>
      <c r="H6085" s="832" t="s">
        <v>630</v>
      </c>
      <c r="I6085" s="832" t="s">
        <v>4790</v>
      </c>
      <c r="J6085" s="832" t="s">
        <v>1048</v>
      </c>
      <c r="K6085" s="832" t="s">
        <v>4791</v>
      </c>
      <c r="L6085" s="835">
        <v>23.27</v>
      </c>
      <c r="M6085" s="835">
        <v>23.27</v>
      </c>
      <c r="N6085" s="832">
        <v>1</v>
      </c>
      <c r="O6085" s="836">
        <v>1</v>
      </c>
      <c r="P6085" s="835"/>
      <c r="Q6085" s="837">
        <v>0</v>
      </c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10</v>
      </c>
      <c r="B6086" s="832" t="s">
        <v>2982</v>
      </c>
      <c r="C6086" s="832" t="s">
        <v>3015</v>
      </c>
      <c r="D6086" s="833" t="s">
        <v>6909</v>
      </c>
      <c r="E6086" s="834" t="s">
        <v>3041</v>
      </c>
      <c r="F6086" s="832" t="s">
        <v>2984</v>
      </c>
      <c r="G6086" s="832" t="s">
        <v>3123</v>
      </c>
      <c r="H6086" s="832" t="s">
        <v>630</v>
      </c>
      <c r="I6086" s="832" t="s">
        <v>3493</v>
      </c>
      <c r="J6086" s="832" t="s">
        <v>1588</v>
      </c>
      <c r="K6086" s="832" t="s">
        <v>3125</v>
      </c>
      <c r="L6086" s="835">
        <v>49.38</v>
      </c>
      <c r="M6086" s="835">
        <v>49.38</v>
      </c>
      <c r="N6086" s="832">
        <v>1</v>
      </c>
      <c r="O6086" s="836">
        <v>0.5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10</v>
      </c>
      <c r="B6087" s="832" t="s">
        <v>2982</v>
      </c>
      <c r="C6087" s="832" t="s">
        <v>3015</v>
      </c>
      <c r="D6087" s="833" t="s">
        <v>6909</v>
      </c>
      <c r="E6087" s="834" t="s">
        <v>3041</v>
      </c>
      <c r="F6087" s="832" t="s">
        <v>2984</v>
      </c>
      <c r="G6087" s="832" t="s">
        <v>3897</v>
      </c>
      <c r="H6087" s="832" t="s">
        <v>630</v>
      </c>
      <c r="I6087" s="832" t="s">
        <v>3898</v>
      </c>
      <c r="J6087" s="832" t="s">
        <v>3899</v>
      </c>
      <c r="K6087" s="832" t="s">
        <v>3900</v>
      </c>
      <c r="L6087" s="835">
        <v>0</v>
      </c>
      <c r="M6087" s="835">
        <v>0</v>
      </c>
      <c r="N6087" s="832">
        <v>3</v>
      </c>
      <c r="O6087" s="836">
        <v>3</v>
      </c>
      <c r="P6087" s="835"/>
      <c r="Q6087" s="837"/>
      <c r="R6087" s="832"/>
      <c r="S6087" s="837">
        <v>0</v>
      </c>
      <c r="T6087" s="836"/>
      <c r="U6087" s="838">
        <v>0</v>
      </c>
    </row>
    <row r="6088" spans="1:21" ht="14.4" customHeight="1" x14ac:dyDescent="0.3">
      <c r="A6088" s="831">
        <v>10</v>
      </c>
      <c r="B6088" s="832" t="s">
        <v>2982</v>
      </c>
      <c r="C6088" s="832" t="s">
        <v>3015</v>
      </c>
      <c r="D6088" s="833" t="s">
        <v>6909</v>
      </c>
      <c r="E6088" s="834" t="s">
        <v>3041</v>
      </c>
      <c r="F6088" s="832" t="s">
        <v>2984</v>
      </c>
      <c r="G6088" s="832" t="s">
        <v>4792</v>
      </c>
      <c r="H6088" s="832" t="s">
        <v>630</v>
      </c>
      <c r="I6088" s="832" t="s">
        <v>4793</v>
      </c>
      <c r="J6088" s="832" t="s">
        <v>1036</v>
      </c>
      <c r="K6088" s="832" t="s">
        <v>4794</v>
      </c>
      <c r="L6088" s="835">
        <v>69.59</v>
      </c>
      <c r="M6088" s="835">
        <v>139.18</v>
      </c>
      <c r="N6088" s="832">
        <v>2</v>
      </c>
      <c r="O6088" s="836">
        <v>2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10</v>
      </c>
      <c r="B6089" s="832" t="s">
        <v>2982</v>
      </c>
      <c r="C6089" s="832" t="s">
        <v>3015</v>
      </c>
      <c r="D6089" s="833" t="s">
        <v>6909</v>
      </c>
      <c r="E6089" s="834" t="s">
        <v>3041</v>
      </c>
      <c r="F6089" s="832" t="s">
        <v>2984</v>
      </c>
      <c r="G6089" s="832" t="s">
        <v>4111</v>
      </c>
      <c r="H6089" s="832" t="s">
        <v>630</v>
      </c>
      <c r="I6089" s="832" t="s">
        <v>6745</v>
      </c>
      <c r="J6089" s="832" t="s">
        <v>6746</v>
      </c>
      <c r="K6089" s="832" t="s">
        <v>6747</v>
      </c>
      <c r="L6089" s="835">
        <v>0</v>
      </c>
      <c r="M6089" s="835">
        <v>0</v>
      </c>
      <c r="N6089" s="832">
        <v>1</v>
      </c>
      <c r="O6089" s="836">
        <v>0.5</v>
      </c>
      <c r="P6089" s="835">
        <v>0</v>
      </c>
      <c r="Q6089" s="837"/>
      <c r="R6089" s="832">
        <v>1</v>
      </c>
      <c r="S6089" s="837">
        <v>1</v>
      </c>
      <c r="T6089" s="836">
        <v>0.5</v>
      </c>
      <c r="U6089" s="838">
        <v>1</v>
      </c>
    </row>
    <row r="6090" spans="1:21" ht="14.4" customHeight="1" x14ac:dyDescent="0.3">
      <c r="A6090" s="831">
        <v>10</v>
      </c>
      <c r="B6090" s="832" t="s">
        <v>2982</v>
      </c>
      <c r="C6090" s="832" t="s">
        <v>3015</v>
      </c>
      <c r="D6090" s="833" t="s">
        <v>6909</v>
      </c>
      <c r="E6090" s="834" t="s">
        <v>3041</v>
      </c>
      <c r="F6090" s="832" t="s">
        <v>2984</v>
      </c>
      <c r="G6090" s="832" t="s">
        <v>5209</v>
      </c>
      <c r="H6090" s="832" t="s">
        <v>689</v>
      </c>
      <c r="I6090" s="832" t="s">
        <v>5979</v>
      </c>
      <c r="J6090" s="832" t="s">
        <v>5980</v>
      </c>
      <c r="K6090" s="832" t="s">
        <v>3248</v>
      </c>
      <c r="L6090" s="835">
        <v>69.16</v>
      </c>
      <c r="M6090" s="835">
        <v>69.16</v>
      </c>
      <c r="N6090" s="832">
        <v>1</v>
      </c>
      <c r="O6090" s="836">
        <v>1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10</v>
      </c>
      <c r="B6091" s="832" t="s">
        <v>2982</v>
      </c>
      <c r="C6091" s="832" t="s">
        <v>3015</v>
      </c>
      <c r="D6091" s="833" t="s">
        <v>6909</v>
      </c>
      <c r="E6091" s="834" t="s">
        <v>3041</v>
      </c>
      <c r="F6091" s="832" t="s">
        <v>2984</v>
      </c>
      <c r="G6091" s="832" t="s">
        <v>5209</v>
      </c>
      <c r="H6091" s="832" t="s">
        <v>689</v>
      </c>
      <c r="I6091" s="832" t="s">
        <v>5981</v>
      </c>
      <c r="J6091" s="832" t="s">
        <v>5982</v>
      </c>
      <c r="K6091" s="832" t="s">
        <v>5983</v>
      </c>
      <c r="L6091" s="835">
        <v>23.51</v>
      </c>
      <c r="M6091" s="835">
        <v>23.51</v>
      </c>
      <c r="N6091" s="832">
        <v>1</v>
      </c>
      <c r="O6091" s="836">
        <v>0.5</v>
      </c>
      <c r="P6091" s="835"/>
      <c r="Q6091" s="837">
        <v>0</v>
      </c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10</v>
      </c>
      <c r="B6092" s="832" t="s">
        <v>2982</v>
      </c>
      <c r="C6092" s="832" t="s">
        <v>3015</v>
      </c>
      <c r="D6092" s="833" t="s">
        <v>6909</v>
      </c>
      <c r="E6092" s="834" t="s">
        <v>3041</v>
      </c>
      <c r="F6092" s="832" t="s">
        <v>2984</v>
      </c>
      <c r="G6092" s="832" t="s">
        <v>5209</v>
      </c>
      <c r="H6092" s="832" t="s">
        <v>689</v>
      </c>
      <c r="I6092" s="832" t="s">
        <v>5981</v>
      </c>
      <c r="J6092" s="832" t="s">
        <v>5982</v>
      </c>
      <c r="K6092" s="832" t="s">
        <v>5983</v>
      </c>
      <c r="L6092" s="835">
        <v>27.67</v>
      </c>
      <c r="M6092" s="835">
        <v>27.67</v>
      </c>
      <c r="N6092" s="832">
        <v>1</v>
      </c>
      <c r="O6092" s="836">
        <v>1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" customHeight="1" x14ac:dyDescent="0.3">
      <c r="A6093" s="831">
        <v>10</v>
      </c>
      <c r="B6093" s="832" t="s">
        <v>2982</v>
      </c>
      <c r="C6093" s="832" t="s">
        <v>3015</v>
      </c>
      <c r="D6093" s="833" t="s">
        <v>6909</v>
      </c>
      <c r="E6093" s="834" t="s">
        <v>3041</v>
      </c>
      <c r="F6093" s="832" t="s">
        <v>2984</v>
      </c>
      <c r="G6093" s="832" t="s">
        <v>3548</v>
      </c>
      <c r="H6093" s="832" t="s">
        <v>630</v>
      </c>
      <c r="I6093" s="832" t="s">
        <v>3549</v>
      </c>
      <c r="J6093" s="832" t="s">
        <v>1839</v>
      </c>
      <c r="K6093" s="832" t="s">
        <v>3550</v>
      </c>
      <c r="L6093" s="835">
        <v>38.56</v>
      </c>
      <c r="M6093" s="835">
        <v>77.12</v>
      </c>
      <c r="N6093" s="832">
        <v>2</v>
      </c>
      <c r="O6093" s="836">
        <v>1.5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10</v>
      </c>
      <c r="B6094" s="832" t="s">
        <v>2982</v>
      </c>
      <c r="C6094" s="832" t="s">
        <v>3015</v>
      </c>
      <c r="D6094" s="833" t="s">
        <v>6909</v>
      </c>
      <c r="E6094" s="834" t="s">
        <v>3041</v>
      </c>
      <c r="F6094" s="832" t="s">
        <v>2984</v>
      </c>
      <c r="G6094" s="832" t="s">
        <v>3160</v>
      </c>
      <c r="H6094" s="832" t="s">
        <v>689</v>
      </c>
      <c r="I6094" s="832" t="s">
        <v>2615</v>
      </c>
      <c r="J6094" s="832" t="s">
        <v>1110</v>
      </c>
      <c r="K6094" s="832" t="s">
        <v>2616</v>
      </c>
      <c r="L6094" s="835">
        <v>24.22</v>
      </c>
      <c r="M6094" s="835">
        <v>24.22</v>
      </c>
      <c r="N6094" s="832">
        <v>1</v>
      </c>
      <c r="O6094" s="836">
        <v>0.5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10</v>
      </c>
      <c r="B6095" s="832" t="s">
        <v>2982</v>
      </c>
      <c r="C6095" s="832" t="s">
        <v>3015</v>
      </c>
      <c r="D6095" s="833" t="s">
        <v>6909</v>
      </c>
      <c r="E6095" s="834" t="s">
        <v>3041</v>
      </c>
      <c r="F6095" s="832" t="s">
        <v>2984</v>
      </c>
      <c r="G6095" s="832" t="s">
        <v>3160</v>
      </c>
      <c r="H6095" s="832" t="s">
        <v>630</v>
      </c>
      <c r="I6095" s="832" t="s">
        <v>6748</v>
      </c>
      <c r="J6095" s="832" t="s">
        <v>1110</v>
      </c>
      <c r="K6095" s="832" t="s">
        <v>6749</v>
      </c>
      <c r="L6095" s="835">
        <v>0</v>
      </c>
      <c r="M6095" s="835">
        <v>0</v>
      </c>
      <c r="N6095" s="832">
        <v>1</v>
      </c>
      <c r="O6095" s="836">
        <v>0.5</v>
      </c>
      <c r="P6095" s="835"/>
      <c r="Q6095" s="837"/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10</v>
      </c>
      <c r="B6096" s="832" t="s">
        <v>2982</v>
      </c>
      <c r="C6096" s="832" t="s">
        <v>3015</v>
      </c>
      <c r="D6096" s="833" t="s">
        <v>6909</v>
      </c>
      <c r="E6096" s="834" t="s">
        <v>3041</v>
      </c>
      <c r="F6096" s="832" t="s">
        <v>2984</v>
      </c>
      <c r="G6096" s="832" t="s">
        <v>6623</v>
      </c>
      <c r="H6096" s="832" t="s">
        <v>630</v>
      </c>
      <c r="I6096" s="832" t="s">
        <v>6624</v>
      </c>
      <c r="J6096" s="832" t="s">
        <v>6625</v>
      </c>
      <c r="K6096" s="832" t="s">
        <v>6626</v>
      </c>
      <c r="L6096" s="835">
        <v>398.22</v>
      </c>
      <c r="M6096" s="835">
        <v>398.22</v>
      </c>
      <c r="N6096" s="832">
        <v>1</v>
      </c>
      <c r="O6096" s="836">
        <v>0.5</v>
      </c>
      <c r="P6096" s="835"/>
      <c r="Q6096" s="837">
        <v>0</v>
      </c>
      <c r="R6096" s="832"/>
      <c r="S6096" s="837">
        <v>0</v>
      </c>
      <c r="T6096" s="836"/>
      <c r="U6096" s="838">
        <v>0</v>
      </c>
    </row>
    <row r="6097" spans="1:21" ht="14.4" customHeight="1" x14ac:dyDescent="0.3">
      <c r="A6097" s="831">
        <v>10</v>
      </c>
      <c r="B6097" s="832" t="s">
        <v>2982</v>
      </c>
      <c r="C6097" s="832" t="s">
        <v>3015</v>
      </c>
      <c r="D6097" s="833" t="s">
        <v>6909</v>
      </c>
      <c r="E6097" s="834" t="s">
        <v>3041</v>
      </c>
      <c r="F6097" s="832" t="s">
        <v>2984</v>
      </c>
      <c r="G6097" s="832" t="s">
        <v>3380</v>
      </c>
      <c r="H6097" s="832" t="s">
        <v>630</v>
      </c>
      <c r="I6097" s="832" t="s">
        <v>4141</v>
      </c>
      <c r="J6097" s="832" t="s">
        <v>708</v>
      </c>
      <c r="K6097" s="832" t="s">
        <v>3382</v>
      </c>
      <c r="L6097" s="835">
        <v>108.44</v>
      </c>
      <c r="M6097" s="835">
        <v>108.44</v>
      </c>
      <c r="N6097" s="832">
        <v>1</v>
      </c>
      <c r="O6097" s="836">
        <v>1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" customHeight="1" x14ac:dyDescent="0.3">
      <c r="A6098" s="831">
        <v>10</v>
      </c>
      <c r="B6098" s="832" t="s">
        <v>2982</v>
      </c>
      <c r="C6098" s="832" t="s">
        <v>3015</v>
      </c>
      <c r="D6098" s="833" t="s">
        <v>6909</v>
      </c>
      <c r="E6098" s="834" t="s">
        <v>3041</v>
      </c>
      <c r="F6098" s="832" t="s">
        <v>2984</v>
      </c>
      <c r="G6098" s="832" t="s">
        <v>3380</v>
      </c>
      <c r="H6098" s="832" t="s">
        <v>630</v>
      </c>
      <c r="I6098" s="832" t="s">
        <v>3381</v>
      </c>
      <c r="J6098" s="832" t="s">
        <v>708</v>
      </c>
      <c r="K6098" s="832" t="s">
        <v>3382</v>
      </c>
      <c r="L6098" s="835">
        <v>52.61</v>
      </c>
      <c r="M6098" s="835">
        <v>210.44</v>
      </c>
      <c r="N6098" s="832">
        <v>4</v>
      </c>
      <c r="O6098" s="836">
        <v>3.5</v>
      </c>
      <c r="P6098" s="835">
        <v>52.61</v>
      </c>
      <c r="Q6098" s="837">
        <v>0.25</v>
      </c>
      <c r="R6098" s="832">
        <v>1</v>
      </c>
      <c r="S6098" s="837">
        <v>0.25</v>
      </c>
      <c r="T6098" s="836">
        <v>0.5</v>
      </c>
      <c r="U6098" s="838">
        <v>0.14285714285714285</v>
      </c>
    </row>
    <row r="6099" spans="1:21" ht="14.4" customHeight="1" x14ac:dyDescent="0.3">
      <c r="A6099" s="831">
        <v>10</v>
      </c>
      <c r="B6099" s="832" t="s">
        <v>2982</v>
      </c>
      <c r="C6099" s="832" t="s">
        <v>3015</v>
      </c>
      <c r="D6099" s="833" t="s">
        <v>6909</v>
      </c>
      <c r="E6099" s="834" t="s">
        <v>3041</v>
      </c>
      <c r="F6099" s="832" t="s">
        <v>2984</v>
      </c>
      <c r="G6099" s="832" t="s">
        <v>3175</v>
      </c>
      <c r="H6099" s="832" t="s">
        <v>630</v>
      </c>
      <c r="I6099" s="832" t="s">
        <v>3176</v>
      </c>
      <c r="J6099" s="832" t="s">
        <v>3177</v>
      </c>
      <c r="K6099" s="832" t="s">
        <v>3178</v>
      </c>
      <c r="L6099" s="835">
        <v>21.92</v>
      </c>
      <c r="M6099" s="835">
        <v>65.760000000000005</v>
      </c>
      <c r="N6099" s="832">
        <v>3</v>
      </c>
      <c r="O6099" s="836">
        <v>2.5</v>
      </c>
      <c r="P6099" s="835">
        <v>21.92</v>
      </c>
      <c r="Q6099" s="837">
        <v>0.33333333333333331</v>
      </c>
      <c r="R6099" s="832">
        <v>1</v>
      </c>
      <c r="S6099" s="837">
        <v>0.33333333333333331</v>
      </c>
      <c r="T6099" s="836">
        <v>0.5</v>
      </c>
      <c r="U6099" s="838">
        <v>0.2</v>
      </c>
    </row>
    <row r="6100" spans="1:21" ht="14.4" customHeight="1" x14ac:dyDescent="0.3">
      <c r="A6100" s="831">
        <v>10</v>
      </c>
      <c r="B6100" s="832" t="s">
        <v>2982</v>
      </c>
      <c r="C6100" s="832" t="s">
        <v>3015</v>
      </c>
      <c r="D6100" s="833" t="s">
        <v>6909</v>
      </c>
      <c r="E6100" s="834" t="s">
        <v>3041</v>
      </c>
      <c r="F6100" s="832" t="s">
        <v>2984</v>
      </c>
      <c r="G6100" s="832" t="s">
        <v>3175</v>
      </c>
      <c r="H6100" s="832" t="s">
        <v>630</v>
      </c>
      <c r="I6100" s="832" t="s">
        <v>3176</v>
      </c>
      <c r="J6100" s="832" t="s">
        <v>3177</v>
      </c>
      <c r="K6100" s="832" t="s">
        <v>3178</v>
      </c>
      <c r="L6100" s="835">
        <v>24.78</v>
      </c>
      <c r="M6100" s="835">
        <v>24.78</v>
      </c>
      <c r="N6100" s="832">
        <v>1</v>
      </c>
      <c r="O6100" s="836">
        <v>0.5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10</v>
      </c>
      <c r="B6101" s="832" t="s">
        <v>2982</v>
      </c>
      <c r="C6101" s="832" t="s">
        <v>3015</v>
      </c>
      <c r="D6101" s="833" t="s">
        <v>6909</v>
      </c>
      <c r="E6101" s="834" t="s">
        <v>3041</v>
      </c>
      <c r="F6101" s="832" t="s">
        <v>2984</v>
      </c>
      <c r="G6101" s="832" t="s">
        <v>3943</v>
      </c>
      <c r="H6101" s="832" t="s">
        <v>630</v>
      </c>
      <c r="I6101" s="832" t="s">
        <v>3944</v>
      </c>
      <c r="J6101" s="832" t="s">
        <v>901</v>
      </c>
      <c r="K6101" s="832" t="s">
        <v>3945</v>
      </c>
      <c r="L6101" s="835">
        <v>54.55</v>
      </c>
      <c r="M6101" s="835">
        <v>163.64999999999998</v>
      </c>
      <c r="N6101" s="832">
        <v>3</v>
      </c>
      <c r="O6101" s="836">
        <v>2.5</v>
      </c>
      <c r="P6101" s="835">
        <v>54.55</v>
      </c>
      <c r="Q6101" s="837">
        <v>0.33333333333333337</v>
      </c>
      <c r="R6101" s="832">
        <v>1</v>
      </c>
      <c r="S6101" s="837">
        <v>0.33333333333333331</v>
      </c>
      <c r="T6101" s="836">
        <v>1</v>
      </c>
      <c r="U6101" s="838">
        <v>0.4</v>
      </c>
    </row>
    <row r="6102" spans="1:21" ht="14.4" customHeight="1" x14ac:dyDescent="0.3">
      <c r="A6102" s="831">
        <v>10</v>
      </c>
      <c r="B6102" s="832" t="s">
        <v>2982</v>
      </c>
      <c r="C6102" s="832" t="s">
        <v>3015</v>
      </c>
      <c r="D6102" s="833" t="s">
        <v>6909</v>
      </c>
      <c r="E6102" s="834" t="s">
        <v>3041</v>
      </c>
      <c r="F6102" s="832" t="s">
        <v>2984</v>
      </c>
      <c r="G6102" s="832" t="s">
        <v>3185</v>
      </c>
      <c r="H6102" s="832" t="s">
        <v>689</v>
      </c>
      <c r="I6102" s="832" t="s">
        <v>2938</v>
      </c>
      <c r="J6102" s="832" t="s">
        <v>2273</v>
      </c>
      <c r="K6102" s="832" t="s">
        <v>2939</v>
      </c>
      <c r="L6102" s="835">
        <v>26.3</v>
      </c>
      <c r="M6102" s="835">
        <v>26.3</v>
      </c>
      <c r="N6102" s="832">
        <v>1</v>
      </c>
      <c r="O6102" s="836">
        <v>0.5</v>
      </c>
      <c r="P6102" s="835">
        <v>26.3</v>
      </c>
      <c r="Q6102" s="837">
        <v>1</v>
      </c>
      <c r="R6102" s="832">
        <v>1</v>
      </c>
      <c r="S6102" s="837">
        <v>1</v>
      </c>
      <c r="T6102" s="836">
        <v>0.5</v>
      </c>
      <c r="U6102" s="838">
        <v>1</v>
      </c>
    </row>
    <row r="6103" spans="1:21" ht="14.4" customHeight="1" x14ac:dyDescent="0.3">
      <c r="A6103" s="831">
        <v>10</v>
      </c>
      <c r="B6103" s="832" t="s">
        <v>2982</v>
      </c>
      <c r="C6103" s="832" t="s">
        <v>3015</v>
      </c>
      <c r="D6103" s="833" t="s">
        <v>6909</v>
      </c>
      <c r="E6103" s="834" t="s">
        <v>3041</v>
      </c>
      <c r="F6103" s="832" t="s">
        <v>2984</v>
      </c>
      <c r="G6103" s="832" t="s">
        <v>4154</v>
      </c>
      <c r="H6103" s="832" t="s">
        <v>630</v>
      </c>
      <c r="I6103" s="832" t="s">
        <v>5050</v>
      </c>
      <c r="J6103" s="832" t="s">
        <v>782</v>
      </c>
      <c r="K6103" s="832" t="s">
        <v>4842</v>
      </c>
      <c r="L6103" s="835">
        <v>0</v>
      </c>
      <c r="M6103" s="835">
        <v>0</v>
      </c>
      <c r="N6103" s="832">
        <v>1</v>
      </c>
      <c r="O6103" s="836">
        <v>0.5</v>
      </c>
      <c r="P6103" s="835"/>
      <c r="Q6103" s="837"/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10</v>
      </c>
      <c r="B6104" s="832" t="s">
        <v>2982</v>
      </c>
      <c r="C6104" s="832" t="s">
        <v>3015</v>
      </c>
      <c r="D6104" s="833" t="s">
        <v>6909</v>
      </c>
      <c r="E6104" s="834" t="s">
        <v>3041</v>
      </c>
      <c r="F6104" s="832" t="s">
        <v>2984</v>
      </c>
      <c r="G6104" s="832" t="s">
        <v>3425</v>
      </c>
      <c r="H6104" s="832" t="s">
        <v>630</v>
      </c>
      <c r="I6104" s="832" t="s">
        <v>3431</v>
      </c>
      <c r="J6104" s="832" t="s">
        <v>1070</v>
      </c>
      <c r="K6104" s="832" t="s">
        <v>3432</v>
      </c>
      <c r="L6104" s="835">
        <v>60.28</v>
      </c>
      <c r="M6104" s="835">
        <v>180.84</v>
      </c>
      <c r="N6104" s="832">
        <v>3</v>
      </c>
      <c r="O6104" s="836">
        <v>3</v>
      </c>
      <c r="P6104" s="835">
        <v>60.28</v>
      </c>
      <c r="Q6104" s="837">
        <v>0.33333333333333331</v>
      </c>
      <c r="R6104" s="832">
        <v>1</v>
      </c>
      <c r="S6104" s="837">
        <v>0.33333333333333331</v>
      </c>
      <c r="T6104" s="836">
        <v>1</v>
      </c>
      <c r="U6104" s="838">
        <v>0.33333333333333331</v>
      </c>
    </row>
    <row r="6105" spans="1:21" ht="14.4" customHeight="1" x14ac:dyDescent="0.3">
      <c r="A6105" s="831">
        <v>10</v>
      </c>
      <c r="B6105" s="832" t="s">
        <v>2982</v>
      </c>
      <c r="C6105" s="832" t="s">
        <v>3015</v>
      </c>
      <c r="D6105" s="833" t="s">
        <v>6909</v>
      </c>
      <c r="E6105" s="834" t="s">
        <v>3041</v>
      </c>
      <c r="F6105" s="832" t="s">
        <v>2984</v>
      </c>
      <c r="G6105" s="832" t="s">
        <v>3425</v>
      </c>
      <c r="H6105" s="832" t="s">
        <v>630</v>
      </c>
      <c r="I6105" s="832" t="s">
        <v>3513</v>
      </c>
      <c r="J6105" s="832" t="s">
        <v>743</v>
      </c>
      <c r="K6105" s="832" t="s">
        <v>3514</v>
      </c>
      <c r="L6105" s="835">
        <v>59.56</v>
      </c>
      <c r="M6105" s="835">
        <v>59.56</v>
      </c>
      <c r="N6105" s="832">
        <v>1</v>
      </c>
      <c r="O6105" s="836">
        <v>1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10</v>
      </c>
      <c r="B6106" s="832" t="s">
        <v>2982</v>
      </c>
      <c r="C6106" s="832" t="s">
        <v>3015</v>
      </c>
      <c r="D6106" s="833" t="s">
        <v>6909</v>
      </c>
      <c r="E6106" s="834" t="s">
        <v>3041</v>
      </c>
      <c r="F6106" s="832" t="s">
        <v>2984</v>
      </c>
      <c r="G6106" s="832" t="s">
        <v>6750</v>
      </c>
      <c r="H6106" s="832" t="s">
        <v>630</v>
      </c>
      <c r="I6106" s="832" t="s">
        <v>6751</v>
      </c>
      <c r="J6106" s="832" t="s">
        <v>6752</v>
      </c>
      <c r="K6106" s="832" t="s">
        <v>6753</v>
      </c>
      <c r="L6106" s="835">
        <v>38.56</v>
      </c>
      <c r="M6106" s="835">
        <v>38.56</v>
      </c>
      <c r="N6106" s="832">
        <v>1</v>
      </c>
      <c r="O6106" s="836">
        <v>1</v>
      </c>
      <c r="P6106" s="835">
        <v>38.56</v>
      </c>
      <c r="Q6106" s="837">
        <v>1</v>
      </c>
      <c r="R6106" s="832">
        <v>1</v>
      </c>
      <c r="S6106" s="837">
        <v>1</v>
      </c>
      <c r="T6106" s="836">
        <v>1</v>
      </c>
      <c r="U6106" s="838">
        <v>1</v>
      </c>
    </row>
    <row r="6107" spans="1:21" ht="14.4" customHeight="1" x14ac:dyDescent="0.3">
      <c r="A6107" s="831">
        <v>10</v>
      </c>
      <c r="B6107" s="832" t="s">
        <v>2982</v>
      </c>
      <c r="C6107" s="832" t="s">
        <v>3015</v>
      </c>
      <c r="D6107" s="833" t="s">
        <v>6909</v>
      </c>
      <c r="E6107" s="834" t="s">
        <v>3041</v>
      </c>
      <c r="F6107" s="832" t="s">
        <v>2984</v>
      </c>
      <c r="G6107" s="832" t="s">
        <v>3533</v>
      </c>
      <c r="H6107" s="832" t="s">
        <v>630</v>
      </c>
      <c r="I6107" s="832" t="s">
        <v>3534</v>
      </c>
      <c r="J6107" s="832" t="s">
        <v>1072</v>
      </c>
      <c r="K6107" s="832" t="s">
        <v>3535</v>
      </c>
      <c r="L6107" s="835">
        <v>61.97</v>
      </c>
      <c r="M6107" s="835">
        <v>433.79000000000008</v>
      </c>
      <c r="N6107" s="832">
        <v>7</v>
      </c>
      <c r="O6107" s="836">
        <v>4</v>
      </c>
      <c r="P6107" s="835">
        <v>61.97</v>
      </c>
      <c r="Q6107" s="837">
        <v>0.14285714285714282</v>
      </c>
      <c r="R6107" s="832">
        <v>1</v>
      </c>
      <c r="S6107" s="837">
        <v>0.14285714285714285</v>
      </c>
      <c r="T6107" s="836">
        <v>1</v>
      </c>
      <c r="U6107" s="838">
        <v>0.25</v>
      </c>
    </row>
    <row r="6108" spans="1:21" ht="14.4" customHeight="1" x14ac:dyDescent="0.3">
      <c r="A6108" s="831">
        <v>10</v>
      </c>
      <c r="B6108" s="832" t="s">
        <v>2982</v>
      </c>
      <c r="C6108" s="832" t="s">
        <v>3015</v>
      </c>
      <c r="D6108" s="833" t="s">
        <v>6909</v>
      </c>
      <c r="E6108" s="834" t="s">
        <v>3041</v>
      </c>
      <c r="F6108" s="832" t="s">
        <v>2984</v>
      </c>
      <c r="G6108" s="832" t="s">
        <v>3533</v>
      </c>
      <c r="H6108" s="832" t="s">
        <v>630</v>
      </c>
      <c r="I6108" s="832" t="s">
        <v>3998</v>
      </c>
      <c r="J6108" s="832" t="s">
        <v>1072</v>
      </c>
      <c r="K6108" s="832" t="s">
        <v>3999</v>
      </c>
      <c r="L6108" s="835">
        <v>61.97</v>
      </c>
      <c r="M6108" s="835">
        <v>247.88</v>
      </c>
      <c r="N6108" s="832">
        <v>4</v>
      </c>
      <c r="O6108" s="836">
        <v>2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10</v>
      </c>
      <c r="B6109" s="832" t="s">
        <v>2982</v>
      </c>
      <c r="C6109" s="832" t="s">
        <v>3015</v>
      </c>
      <c r="D6109" s="833" t="s">
        <v>6909</v>
      </c>
      <c r="E6109" s="834" t="s">
        <v>3041</v>
      </c>
      <c r="F6109" s="832" t="s">
        <v>2984</v>
      </c>
      <c r="G6109" s="832" t="s">
        <v>3790</v>
      </c>
      <c r="H6109" s="832" t="s">
        <v>630</v>
      </c>
      <c r="I6109" s="832" t="s">
        <v>4832</v>
      </c>
      <c r="J6109" s="832" t="s">
        <v>4833</v>
      </c>
      <c r="K6109" s="832" t="s">
        <v>4834</v>
      </c>
      <c r="L6109" s="835">
        <v>31.32</v>
      </c>
      <c r="M6109" s="835">
        <v>31.32</v>
      </c>
      <c r="N6109" s="832">
        <v>1</v>
      </c>
      <c r="O6109" s="836">
        <v>0.5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10</v>
      </c>
      <c r="B6110" s="832" t="s">
        <v>2982</v>
      </c>
      <c r="C6110" s="832" t="s">
        <v>3015</v>
      </c>
      <c r="D6110" s="833" t="s">
        <v>6909</v>
      </c>
      <c r="E6110" s="834" t="s">
        <v>3041</v>
      </c>
      <c r="F6110" s="832" t="s">
        <v>2984</v>
      </c>
      <c r="G6110" s="832" t="s">
        <v>4929</v>
      </c>
      <c r="H6110" s="832" t="s">
        <v>630</v>
      </c>
      <c r="I6110" s="832" t="s">
        <v>4930</v>
      </c>
      <c r="J6110" s="832" t="s">
        <v>4931</v>
      </c>
      <c r="K6110" s="832" t="s">
        <v>4932</v>
      </c>
      <c r="L6110" s="835">
        <v>52.47</v>
      </c>
      <c r="M6110" s="835">
        <v>52.47</v>
      </c>
      <c r="N6110" s="832">
        <v>1</v>
      </c>
      <c r="O6110" s="836">
        <v>0.5</v>
      </c>
      <c r="P6110" s="835"/>
      <c r="Q6110" s="837">
        <v>0</v>
      </c>
      <c r="R6110" s="832"/>
      <c r="S6110" s="837">
        <v>0</v>
      </c>
      <c r="T6110" s="836"/>
      <c r="U6110" s="838">
        <v>0</v>
      </c>
    </row>
    <row r="6111" spans="1:21" ht="14.4" customHeight="1" x14ac:dyDescent="0.3">
      <c r="A6111" s="831">
        <v>10</v>
      </c>
      <c r="B6111" s="832" t="s">
        <v>2982</v>
      </c>
      <c r="C6111" s="832" t="s">
        <v>3015</v>
      </c>
      <c r="D6111" s="833" t="s">
        <v>6909</v>
      </c>
      <c r="E6111" s="834" t="s">
        <v>3041</v>
      </c>
      <c r="F6111" s="832" t="s">
        <v>2984</v>
      </c>
      <c r="G6111" s="832" t="s">
        <v>6754</v>
      </c>
      <c r="H6111" s="832" t="s">
        <v>630</v>
      </c>
      <c r="I6111" s="832" t="s">
        <v>6755</v>
      </c>
      <c r="J6111" s="832" t="s">
        <v>6756</v>
      </c>
      <c r="K6111" s="832" t="s">
        <v>3207</v>
      </c>
      <c r="L6111" s="835">
        <v>44.49</v>
      </c>
      <c r="M6111" s="835">
        <v>88.98</v>
      </c>
      <c r="N6111" s="832">
        <v>2</v>
      </c>
      <c r="O6111" s="836">
        <v>2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10</v>
      </c>
      <c r="B6112" s="832" t="s">
        <v>2982</v>
      </c>
      <c r="C6112" s="832" t="s">
        <v>3015</v>
      </c>
      <c r="D6112" s="833" t="s">
        <v>6909</v>
      </c>
      <c r="E6112" s="834" t="s">
        <v>3041</v>
      </c>
      <c r="F6112" s="832" t="s">
        <v>2984</v>
      </c>
      <c r="G6112" s="832" t="s">
        <v>3515</v>
      </c>
      <c r="H6112" s="832" t="s">
        <v>630</v>
      </c>
      <c r="I6112" s="832" t="s">
        <v>6630</v>
      </c>
      <c r="J6112" s="832" t="s">
        <v>6631</v>
      </c>
      <c r="K6112" s="832" t="s">
        <v>6632</v>
      </c>
      <c r="L6112" s="835">
        <v>0</v>
      </c>
      <c r="M6112" s="835">
        <v>0</v>
      </c>
      <c r="N6112" s="832">
        <v>1</v>
      </c>
      <c r="O6112" s="836">
        <v>1</v>
      </c>
      <c r="P6112" s="835"/>
      <c r="Q6112" s="837"/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10</v>
      </c>
      <c r="B6113" s="832" t="s">
        <v>2982</v>
      </c>
      <c r="C6113" s="832" t="s">
        <v>3015</v>
      </c>
      <c r="D6113" s="833" t="s">
        <v>6909</v>
      </c>
      <c r="E6113" s="834" t="s">
        <v>3050</v>
      </c>
      <c r="F6113" s="832" t="s">
        <v>2984</v>
      </c>
      <c r="G6113" s="832" t="s">
        <v>3716</v>
      </c>
      <c r="H6113" s="832" t="s">
        <v>689</v>
      </c>
      <c r="I6113" s="832" t="s">
        <v>2531</v>
      </c>
      <c r="J6113" s="832" t="s">
        <v>2532</v>
      </c>
      <c r="K6113" s="832" t="s">
        <v>2533</v>
      </c>
      <c r="L6113" s="835">
        <v>0</v>
      </c>
      <c r="M6113" s="835">
        <v>0</v>
      </c>
      <c r="N6113" s="832">
        <v>3</v>
      </c>
      <c r="O6113" s="836">
        <v>1.5</v>
      </c>
      <c r="P6113" s="835">
        <v>0</v>
      </c>
      <c r="Q6113" s="837"/>
      <c r="R6113" s="832">
        <v>1</v>
      </c>
      <c r="S6113" s="837">
        <v>0.33333333333333331</v>
      </c>
      <c r="T6113" s="836">
        <v>0.5</v>
      </c>
      <c r="U6113" s="838">
        <v>0.33333333333333331</v>
      </c>
    </row>
    <row r="6114" spans="1:21" ht="14.4" customHeight="1" x14ac:dyDescent="0.3">
      <c r="A6114" s="831">
        <v>10</v>
      </c>
      <c r="B6114" s="832" t="s">
        <v>2982</v>
      </c>
      <c r="C6114" s="832" t="s">
        <v>3015</v>
      </c>
      <c r="D6114" s="833" t="s">
        <v>6909</v>
      </c>
      <c r="E6114" s="834" t="s">
        <v>3050</v>
      </c>
      <c r="F6114" s="832" t="s">
        <v>2984</v>
      </c>
      <c r="G6114" s="832" t="s">
        <v>3232</v>
      </c>
      <c r="H6114" s="832" t="s">
        <v>630</v>
      </c>
      <c r="I6114" s="832" t="s">
        <v>4329</v>
      </c>
      <c r="J6114" s="832" t="s">
        <v>2169</v>
      </c>
      <c r="K6114" s="832" t="s">
        <v>4330</v>
      </c>
      <c r="L6114" s="835">
        <v>0</v>
      </c>
      <c r="M6114" s="835">
        <v>0</v>
      </c>
      <c r="N6114" s="832">
        <v>3</v>
      </c>
      <c r="O6114" s="836">
        <v>1</v>
      </c>
      <c r="P6114" s="835">
        <v>0</v>
      </c>
      <c r="Q6114" s="837"/>
      <c r="R6114" s="832">
        <v>1</v>
      </c>
      <c r="S6114" s="837">
        <v>0.33333333333333331</v>
      </c>
      <c r="T6114" s="836">
        <v>0.5</v>
      </c>
      <c r="U6114" s="838">
        <v>0.5</v>
      </c>
    </row>
    <row r="6115" spans="1:21" ht="14.4" customHeight="1" x14ac:dyDescent="0.3">
      <c r="A6115" s="831">
        <v>10</v>
      </c>
      <c r="B6115" s="832" t="s">
        <v>2982</v>
      </c>
      <c r="C6115" s="832" t="s">
        <v>3015</v>
      </c>
      <c r="D6115" s="833" t="s">
        <v>6909</v>
      </c>
      <c r="E6115" s="834" t="s">
        <v>3050</v>
      </c>
      <c r="F6115" s="832" t="s">
        <v>2984</v>
      </c>
      <c r="G6115" s="832" t="s">
        <v>3249</v>
      </c>
      <c r="H6115" s="832" t="s">
        <v>630</v>
      </c>
      <c r="I6115" s="832" t="s">
        <v>3872</v>
      </c>
      <c r="J6115" s="832" t="s">
        <v>1311</v>
      </c>
      <c r="K6115" s="832" t="s">
        <v>3873</v>
      </c>
      <c r="L6115" s="835">
        <v>65.83</v>
      </c>
      <c r="M6115" s="835">
        <v>131.66</v>
      </c>
      <c r="N6115" s="832">
        <v>2</v>
      </c>
      <c r="O6115" s="836">
        <v>2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10</v>
      </c>
      <c r="B6116" s="832" t="s">
        <v>2982</v>
      </c>
      <c r="C6116" s="832" t="s">
        <v>3015</v>
      </c>
      <c r="D6116" s="833" t="s">
        <v>6909</v>
      </c>
      <c r="E6116" s="834" t="s">
        <v>3050</v>
      </c>
      <c r="F6116" s="832" t="s">
        <v>2984</v>
      </c>
      <c r="G6116" s="832" t="s">
        <v>3249</v>
      </c>
      <c r="H6116" s="832" t="s">
        <v>630</v>
      </c>
      <c r="I6116" s="832" t="s">
        <v>6757</v>
      </c>
      <c r="J6116" s="832" t="s">
        <v>1309</v>
      </c>
      <c r="K6116" s="832" t="s">
        <v>6758</v>
      </c>
      <c r="L6116" s="835">
        <v>41.43</v>
      </c>
      <c r="M6116" s="835">
        <v>165.72</v>
      </c>
      <c r="N6116" s="832">
        <v>4</v>
      </c>
      <c r="O6116" s="836">
        <v>3.5</v>
      </c>
      <c r="P6116" s="835">
        <v>41.43</v>
      </c>
      <c r="Q6116" s="837">
        <v>0.25</v>
      </c>
      <c r="R6116" s="832">
        <v>1</v>
      </c>
      <c r="S6116" s="837">
        <v>0.25</v>
      </c>
      <c r="T6116" s="836">
        <v>1</v>
      </c>
      <c r="U6116" s="838">
        <v>0.2857142857142857</v>
      </c>
    </row>
    <row r="6117" spans="1:21" ht="14.4" customHeight="1" x14ac:dyDescent="0.3">
      <c r="A6117" s="831">
        <v>10</v>
      </c>
      <c r="B6117" s="832" t="s">
        <v>2982</v>
      </c>
      <c r="C6117" s="832" t="s">
        <v>3015</v>
      </c>
      <c r="D6117" s="833" t="s">
        <v>6909</v>
      </c>
      <c r="E6117" s="834" t="s">
        <v>3050</v>
      </c>
      <c r="F6117" s="832" t="s">
        <v>2984</v>
      </c>
      <c r="G6117" s="832" t="s">
        <v>3106</v>
      </c>
      <c r="H6117" s="832" t="s">
        <v>630</v>
      </c>
      <c r="I6117" s="832" t="s">
        <v>6192</v>
      </c>
      <c r="J6117" s="832" t="s">
        <v>1834</v>
      </c>
      <c r="K6117" s="832" t="s">
        <v>6193</v>
      </c>
      <c r="L6117" s="835">
        <v>154.36000000000001</v>
      </c>
      <c r="M6117" s="835">
        <v>771.80000000000007</v>
      </c>
      <c r="N6117" s="832">
        <v>5</v>
      </c>
      <c r="O6117" s="836">
        <v>4.5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10</v>
      </c>
      <c r="B6118" s="832" t="s">
        <v>2982</v>
      </c>
      <c r="C6118" s="832" t="s">
        <v>3015</v>
      </c>
      <c r="D6118" s="833" t="s">
        <v>6909</v>
      </c>
      <c r="E6118" s="834" t="s">
        <v>3050</v>
      </c>
      <c r="F6118" s="832" t="s">
        <v>2984</v>
      </c>
      <c r="G6118" s="832" t="s">
        <v>3106</v>
      </c>
      <c r="H6118" s="832" t="s">
        <v>630</v>
      </c>
      <c r="I6118" s="832" t="s">
        <v>4182</v>
      </c>
      <c r="J6118" s="832" t="s">
        <v>2073</v>
      </c>
      <c r="K6118" s="832" t="s">
        <v>4183</v>
      </c>
      <c r="L6118" s="835">
        <v>75.73</v>
      </c>
      <c r="M6118" s="835">
        <v>7497.2699999999995</v>
      </c>
      <c r="N6118" s="832">
        <v>99</v>
      </c>
      <c r="O6118" s="836">
        <v>73.5</v>
      </c>
      <c r="P6118" s="835">
        <v>2953.4700000000003</v>
      </c>
      <c r="Q6118" s="837">
        <v>0.39393939393939398</v>
      </c>
      <c r="R6118" s="832">
        <v>39</v>
      </c>
      <c r="S6118" s="837">
        <v>0.39393939393939392</v>
      </c>
      <c r="T6118" s="836">
        <v>28</v>
      </c>
      <c r="U6118" s="838">
        <v>0.38095238095238093</v>
      </c>
    </row>
    <row r="6119" spans="1:21" ht="14.4" customHeight="1" x14ac:dyDescent="0.3">
      <c r="A6119" s="831">
        <v>10</v>
      </c>
      <c r="B6119" s="832" t="s">
        <v>2982</v>
      </c>
      <c r="C6119" s="832" t="s">
        <v>3015</v>
      </c>
      <c r="D6119" s="833" t="s">
        <v>6909</v>
      </c>
      <c r="E6119" s="834" t="s">
        <v>3050</v>
      </c>
      <c r="F6119" s="832" t="s">
        <v>2984</v>
      </c>
      <c r="G6119" s="832" t="s">
        <v>3106</v>
      </c>
      <c r="H6119" s="832" t="s">
        <v>689</v>
      </c>
      <c r="I6119" s="832" t="s">
        <v>2590</v>
      </c>
      <c r="J6119" s="832" t="s">
        <v>2591</v>
      </c>
      <c r="K6119" s="832" t="s">
        <v>2592</v>
      </c>
      <c r="L6119" s="835">
        <v>111.22</v>
      </c>
      <c r="M6119" s="835">
        <v>4560.0199999999986</v>
      </c>
      <c r="N6119" s="832">
        <v>41</v>
      </c>
      <c r="O6119" s="836">
        <v>36.5</v>
      </c>
      <c r="P6119" s="835">
        <v>1557.0800000000002</v>
      </c>
      <c r="Q6119" s="837">
        <v>0.34146341463414648</v>
      </c>
      <c r="R6119" s="832">
        <v>14</v>
      </c>
      <c r="S6119" s="837">
        <v>0.34146341463414637</v>
      </c>
      <c r="T6119" s="836">
        <v>13</v>
      </c>
      <c r="U6119" s="838">
        <v>0.35616438356164382</v>
      </c>
    </row>
    <row r="6120" spans="1:21" ht="14.4" customHeight="1" x14ac:dyDescent="0.3">
      <c r="A6120" s="831">
        <v>10</v>
      </c>
      <c r="B6120" s="832" t="s">
        <v>2982</v>
      </c>
      <c r="C6120" s="832" t="s">
        <v>3015</v>
      </c>
      <c r="D6120" s="833" t="s">
        <v>6909</v>
      </c>
      <c r="E6120" s="834" t="s">
        <v>3050</v>
      </c>
      <c r="F6120" s="832" t="s">
        <v>2984</v>
      </c>
      <c r="G6120" s="832" t="s">
        <v>3106</v>
      </c>
      <c r="H6120" s="832" t="s">
        <v>689</v>
      </c>
      <c r="I6120" s="832" t="s">
        <v>2451</v>
      </c>
      <c r="J6120" s="832" t="s">
        <v>1014</v>
      </c>
      <c r="K6120" s="832" t="s">
        <v>3256</v>
      </c>
      <c r="L6120" s="835">
        <v>75.73</v>
      </c>
      <c r="M6120" s="835">
        <v>227.19</v>
      </c>
      <c r="N6120" s="832">
        <v>3</v>
      </c>
      <c r="O6120" s="836">
        <v>3</v>
      </c>
      <c r="P6120" s="835">
        <v>151.46</v>
      </c>
      <c r="Q6120" s="837">
        <v>0.66666666666666674</v>
      </c>
      <c r="R6120" s="832">
        <v>2</v>
      </c>
      <c r="S6120" s="837">
        <v>0.66666666666666663</v>
      </c>
      <c r="T6120" s="836">
        <v>2</v>
      </c>
      <c r="U6120" s="838">
        <v>0.66666666666666663</v>
      </c>
    </row>
    <row r="6121" spans="1:21" ht="14.4" customHeight="1" x14ac:dyDescent="0.3">
      <c r="A6121" s="831">
        <v>10</v>
      </c>
      <c r="B6121" s="832" t="s">
        <v>2982</v>
      </c>
      <c r="C6121" s="832" t="s">
        <v>3015</v>
      </c>
      <c r="D6121" s="833" t="s">
        <v>6909</v>
      </c>
      <c r="E6121" s="834" t="s">
        <v>3050</v>
      </c>
      <c r="F6121" s="832" t="s">
        <v>2984</v>
      </c>
      <c r="G6121" s="832" t="s">
        <v>3106</v>
      </c>
      <c r="H6121" s="832" t="s">
        <v>630</v>
      </c>
      <c r="I6121" s="832" t="s">
        <v>6396</v>
      </c>
      <c r="J6121" s="832" t="s">
        <v>2073</v>
      </c>
      <c r="K6121" s="832" t="s">
        <v>4183</v>
      </c>
      <c r="L6121" s="835">
        <v>0</v>
      </c>
      <c r="M6121" s="835">
        <v>0</v>
      </c>
      <c r="N6121" s="832">
        <v>2</v>
      </c>
      <c r="O6121" s="836">
        <v>1.5</v>
      </c>
      <c r="P6121" s="835"/>
      <c r="Q6121" s="837"/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10</v>
      </c>
      <c r="B6122" s="832" t="s">
        <v>2982</v>
      </c>
      <c r="C6122" s="832" t="s">
        <v>3015</v>
      </c>
      <c r="D6122" s="833" t="s">
        <v>6909</v>
      </c>
      <c r="E6122" s="834" t="s">
        <v>3050</v>
      </c>
      <c r="F6122" s="832" t="s">
        <v>2984</v>
      </c>
      <c r="G6122" s="832" t="s">
        <v>3106</v>
      </c>
      <c r="H6122" s="832" t="s">
        <v>630</v>
      </c>
      <c r="I6122" s="832" t="s">
        <v>4843</v>
      </c>
      <c r="J6122" s="832" t="s">
        <v>2073</v>
      </c>
      <c r="K6122" s="832" t="s">
        <v>4183</v>
      </c>
      <c r="L6122" s="835">
        <v>75.73</v>
      </c>
      <c r="M6122" s="835">
        <v>908.76</v>
      </c>
      <c r="N6122" s="832">
        <v>12</v>
      </c>
      <c r="O6122" s="836">
        <v>6</v>
      </c>
      <c r="P6122" s="835">
        <v>302.92</v>
      </c>
      <c r="Q6122" s="837">
        <v>0.33333333333333337</v>
      </c>
      <c r="R6122" s="832">
        <v>4</v>
      </c>
      <c r="S6122" s="837">
        <v>0.33333333333333331</v>
      </c>
      <c r="T6122" s="836">
        <v>2.5</v>
      </c>
      <c r="U6122" s="838">
        <v>0.41666666666666669</v>
      </c>
    </row>
    <row r="6123" spans="1:21" ht="14.4" customHeight="1" x14ac:dyDescent="0.3">
      <c r="A6123" s="831">
        <v>10</v>
      </c>
      <c r="B6123" s="832" t="s">
        <v>2982</v>
      </c>
      <c r="C6123" s="832" t="s">
        <v>3015</v>
      </c>
      <c r="D6123" s="833" t="s">
        <v>6909</v>
      </c>
      <c r="E6123" s="834" t="s">
        <v>3050</v>
      </c>
      <c r="F6123" s="832" t="s">
        <v>2984</v>
      </c>
      <c r="G6123" s="832" t="s">
        <v>4919</v>
      </c>
      <c r="H6123" s="832" t="s">
        <v>630</v>
      </c>
      <c r="I6123" s="832" t="s">
        <v>4920</v>
      </c>
      <c r="J6123" s="832" t="s">
        <v>881</v>
      </c>
      <c r="K6123" s="832" t="s">
        <v>4921</v>
      </c>
      <c r="L6123" s="835">
        <v>57.76</v>
      </c>
      <c r="M6123" s="835">
        <v>693.12</v>
      </c>
      <c r="N6123" s="832">
        <v>12</v>
      </c>
      <c r="O6123" s="836">
        <v>8</v>
      </c>
      <c r="P6123" s="835">
        <v>173.28</v>
      </c>
      <c r="Q6123" s="837">
        <v>0.25</v>
      </c>
      <c r="R6123" s="832">
        <v>3</v>
      </c>
      <c r="S6123" s="837">
        <v>0.25</v>
      </c>
      <c r="T6123" s="836">
        <v>2.5</v>
      </c>
      <c r="U6123" s="838">
        <v>0.3125</v>
      </c>
    </row>
    <row r="6124" spans="1:21" ht="14.4" customHeight="1" x14ac:dyDescent="0.3">
      <c r="A6124" s="831">
        <v>10</v>
      </c>
      <c r="B6124" s="832" t="s">
        <v>2982</v>
      </c>
      <c r="C6124" s="832" t="s">
        <v>3015</v>
      </c>
      <c r="D6124" s="833" t="s">
        <v>6909</v>
      </c>
      <c r="E6124" s="834" t="s">
        <v>3050</v>
      </c>
      <c r="F6124" s="832" t="s">
        <v>2984</v>
      </c>
      <c r="G6124" s="832" t="s">
        <v>3674</v>
      </c>
      <c r="H6124" s="832" t="s">
        <v>630</v>
      </c>
      <c r="I6124" s="832" t="s">
        <v>6645</v>
      </c>
      <c r="J6124" s="832" t="s">
        <v>916</v>
      </c>
      <c r="K6124" s="832" t="s">
        <v>6646</v>
      </c>
      <c r="L6124" s="835">
        <v>0</v>
      </c>
      <c r="M6124" s="835">
        <v>0</v>
      </c>
      <c r="N6124" s="832">
        <v>1</v>
      </c>
      <c r="O6124" s="836"/>
      <c r="P6124" s="835"/>
      <c r="Q6124" s="837"/>
      <c r="R6124" s="832"/>
      <c r="S6124" s="837">
        <v>0</v>
      </c>
      <c r="T6124" s="836"/>
      <c r="U6124" s="838"/>
    </row>
    <row r="6125" spans="1:21" ht="14.4" customHeight="1" x14ac:dyDescent="0.3">
      <c r="A6125" s="831">
        <v>10</v>
      </c>
      <c r="B6125" s="832" t="s">
        <v>2982</v>
      </c>
      <c r="C6125" s="832" t="s">
        <v>3015</v>
      </c>
      <c r="D6125" s="833" t="s">
        <v>6909</v>
      </c>
      <c r="E6125" s="834" t="s">
        <v>3050</v>
      </c>
      <c r="F6125" s="832" t="s">
        <v>2984</v>
      </c>
      <c r="G6125" s="832" t="s">
        <v>3477</v>
      </c>
      <c r="H6125" s="832" t="s">
        <v>630</v>
      </c>
      <c r="I6125" s="832" t="s">
        <v>6013</v>
      </c>
      <c r="J6125" s="832" t="s">
        <v>6014</v>
      </c>
      <c r="K6125" s="832" t="s">
        <v>6015</v>
      </c>
      <c r="L6125" s="835">
        <v>56.44</v>
      </c>
      <c r="M6125" s="835">
        <v>1298.1200000000001</v>
      </c>
      <c r="N6125" s="832">
        <v>23</v>
      </c>
      <c r="O6125" s="836">
        <v>16</v>
      </c>
      <c r="P6125" s="835">
        <v>507.96</v>
      </c>
      <c r="Q6125" s="837">
        <v>0.39130434782608692</v>
      </c>
      <c r="R6125" s="832">
        <v>9</v>
      </c>
      <c r="S6125" s="837">
        <v>0.39130434782608697</v>
      </c>
      <c r="T6125" s="836">
        <v>5.5</v>
      </c>
      <c r="U6125" s="838">
        <v>0.34375</v>
      </c>
    </row>
    <row r="6126" spans="1:21" ht="14.4" customHeight="1" x14ac:dyDescent="0.3">
      <c r="A6126" s="831">
        <v>10</v>
      </c>
      <c r="B6126" s="832" t="s">
        <v>2982</v>
      </c>
      <c r="C6126" s="832" t="s">
        <v>3015</v>
      </c>
      <c r="D6126" s="833" t="s">
        <v>6909</v>
      </c>
      <c r="E6126" s="834" t="s">
        <v>3050</v>
      </c>
      <c r="F6126" s="832" t="s">
        <v>2984</v>
      </c>
      <c r="G6126" s="832" t="s">
        <v>3477</v>
      </c>
      <c r="H6126" s="832" t="s">
        <v>630</v>
      </c>
      <c r="I6126" s="832" t="s">
        <v>3779</v>
      </c>
      <c r="J6126" s="832" t="s">
        <v>3780</v>
      </c>
      <c r="K6126" s="832" t="s">
        <v>3781</v>
      </c>
      <c r="L6126" s="835">
        <v>43.85</v>
      </c>
      <c r="M6126" s="835">
        <v>350.80000000000007</v>
      </c>
      <c r="N6126" s="832">
        <v>8</v>
      </c>
      <c r="O6126" s="836">
        <v>4</v>
      </c>
      <c r="P6126" s="835">
        <v>43.85</v>
      </c>
      <c r="Q6126" s="837">
        <v>0.12499999999999999</v>
      </c>
      <c r="R6126" s="832">
        <v>1</v>
      </c>
      <c r="S6126" s="837">
        <v>0.125</v>
      </c>
      <c r="T6126" s="836">
        <v>1</v>
      </c>
      <c r="U6126" s="838">
        <v>0.25</v>
      </c>
    </row>
    <row r="6127" spans="1:21" ht="14.4" customHeight="1" x14ac:dyDescent="0.3">
      <c r="A6127" s="831">
        <v>10</v>
      </c>
      <c r="B6127" s="832" t="s">
        <v>2982</v>
      </c>
      <c r="C6127" s="832" t="s">
        <v>3015</v>
      </c>
      <c r="D6127" s="833" t="s">
        <v>6909</v>
      </c>
      <c r="E6127" s="834" t="s">
        <v>3050</v>
      </c>
      <c r="F6127" s="832" t="s">
        <v>2984</v>
      </c>
      <c r="G6127" s="832" t="s">
        <v>3477</v>
      </c>
      <c r="H6127" s="832" t="s">
        <v>630</v>
      </c>
      <c r="I6127" s="832" t="s">
        <v>6016</v>
      </c>
      <c r="J6127" s="832" t="s">
        <v>3780</v>
      </c>
      <c r="K6127" s="832" t="s">
        <v>6017</v>
      </c>
      <c r="L6127" s="835">
        <v>59.85</v>
      </c>
      <c r="M6127" s="835">
        <v>359.1</v>
      </c>
      <c r="N6127" s="832">
        <v>6</v>
      </c>
      <c r="O6127" s="836">
        <v>3.5</v>
      </c>
      <c r="P6127" s="835">
        <v>179.55</v>
      </c>
      <c r="Q6127" s="837">
        <v>0.5</v>
      </c>
      <c r="R6127" s="832">
        <v>3</v>
      </c>
      <c r="S6127" s="837">
        <v>0.5</v>
      </c>
      <c r="T6127" s="836">
        <v>1.5</v>
      </c>
      <c r="U6127" s="838">
        <v>0.42857142857142855</v>
      </c>
    </row>
    <row r="6128" spans="1:21" ht="14.4" customHeight="1" x14ac:dyDescent="0.3">
      <c r="A6128" s="831">
        <v>10</v>
      </c>
      <c r="B6128" s="832" t="s">
        <v>2982</v>
      </c>
      <c r="C6128" s="832" t="s">
        <v>3015</v>
      </c>
      <c r="D6128" s="833" t="s">
        <v>6909</v>
      </c>
      <c r="E6128" s="834" t="s">
        <v>3050</v>
      </c>
      <c r="F6128" s="832" t="s">
        <v>2984</v>
      </c>
      <c r="G6128" s="832" t="s">
        <v>3720</v>
      </c>
      <c r="H6128" s="832" t="s">
        <v>630</v>
      </c>
      <c r="I6128" s="832" t="s">
        <v>3874</v>
      </c>
      <c r="J6128" s="832" t="s">
        <v>3875</v>
      </c>
      <c r="K6128" s="832" t="s">
        <v>3876</v>
      </c>
      <c r="L6128" s="835">
        <v>36.76</v>
      </c>
      <c r="M6128" s="835">
        <v>735.19999999999993</v>
      </c>
      <c r="N6128" s="832">
        <v>20</v>
      </c>
      <c r="O6128" s="836">
        <v>16</v>
      </c>
      <c r="P6128" s="835">
        <v>257.32</v>
      </c>
      <c r="Q6128" s="837">
        <v>0.35000000000000003</v>
      </c>
      <c r="R6128" s="832">
        <v>7</v>
      </c>
      <c r="S6128" s="837">
        <v>0.35</v>
      </c>
      <c r="T6128" s="836">
        <v>6</v>
      </c>
      <c r="U6128" s="838">
        <v>0.375</v>
      </c>
    </row>
    <row r="6129" spans="1:21" ht="14.4" customHeight="1" x14ac:dyDescent="0.3">
      <c r="A6129" s="831">
        <v>10</v>
      </c>
      <c r="B6129" s="832" t="s">
        <v>2982</v>
      </c>
      <c r="C6129" s="832" t="s">
        <v>3015</v>
      </c>
      <c r="D6129" s="833" t="s">
        <v>6909</v>
      </c>
      <c r="E6129" s="834" t="s">
        <v>3050</v>
      </c>
      <c r="F6129" s="832" t="s">
        <v>2984</v>
      </c>
      <c r="G6129" s="832" t="s">
        <v>3720</v>
      </c>
      <c r="H6129" s="832" t="s">
        <v>630</v>
      </c>
      <c r="I6129" s="832" t="s">
        <v>6676</v>
      </c>
      <c r="J6129" s="832" t="s">
        <v>3875</v>
      </c>
      <c r="K6129" s="832" t="s">
        <v>6677</v>
      </c>
      <c r="L6129" s="835">
        <v>0</v>
      </c>
      <c r="M6129" s="835">
        <v>0</v>
      </c>
      <c r="N6129" s="832">
        <v>3</v>
      </c>
      <c r="O6129" s="836">
        <v>2</v>
      </c>
      <c r="P6129" s="835">
        <v>0</v>
      </c>
      <c r="Q6129" s="837"/>
      <c r="R6129" s="832">
        <v>2</v>
      </c>
      <c r="S6129" s="837">
        <v>0.66666666666666663</v>
      </c>
      <c r="T6129" s="836">
        <v>1</v>
      </c>
      <c r="U6129" s="838">
        <v>0.5</v>
      </c>
    </row>
    <row r="6130" spans="1:21" ht="14.4" customHeight="1" x14ac:dyDescent="0.3">
      <c r="A6130" s="831">
        <v>10</v>
      </c>
      <c r="B6130" s="832" t="s">
        <v>2982</v>
      </c>
      <c r="C6130" s="832" t="s">
        <v>3015</v>
      </c>
      <c r="D6130" s="833" t="s">
        <v>6909</v>
      </c>
      <c r="E6130" s="834" t="s">
        <v>3050</v>
      </c>
      <c r="F6130" s="832" t="s">
        <v>2984</v>
      </c>
      <c r="G6130" s="832" t="s">
        <v>4064</v>
      </c>
      <c r="H6130" s="832" t="s">
        <v>630</v>
      </c>
      <c r="I6130" s="832" t="s">
        <v>4891</v>
      </c>
      <c r="J6130" s="832" t="s">
        <v>4332</v>
      </c>
      <c r="K6130" s="832" t="s">
        <v>2462</v>
      </c>
      <c r="L6130" s="835">
        <v>170.52</v>
      </c>
      <c r="M6130" s="835">
        <v>682.08</v>
      </c>
      <c r="N6130" s="832">
        <v>4</v>
      </c>
      <c r="O6130" s="836">
        <v>2</v>
      </c>
      <c r="P6130" s="835">
        <v>341.04</v>
      </c>
      <c r="Q6130" s="837">
        <v>0.5</v>
      </c>
      <c r="R6130" s="832">
        <v>2</v>
      </c>
      <c r="S6130" s="837">
        <v>0.5</v>
      </c>
      <c r="T6130" s="836">
        <v>1</v>
      </c>
      <c r="U6130" s="838">
        <v>0.5</v>
      </c>
    </row>
    <row r="6131" spans="1:21" ht="14.4" customHeight="1" x14ac:dyDescent="0.3">
      <c r="A6131" s="831">
        <v>10</v>
      </c>
      <c r="B6131" s="832" t="s">
        <v>2982</v>
      </c>
      <c r="C6131" s="832" t="s">
        <v>3015</v>
      </c>
      <c r="D6131" s="833" t="s">
        <v>6909</v>
      </c>
      <c r="E6131" s="834" t="s">
        <v>3050</v>
      </c>
      <c r="F6131" s="832" t="s">
        <v>2984</v>
      </c>
      <c r="G6131" s="832" t="s">
        <v>4064</v>
      </c>
      <c r="H6131" s="832" t="s">
        <v>630</v>
      </c>
      <c r="I6131" s="832" t="s">
        <v>6759</v>
      </c>
      <c r="J6131" s="832" t="s">
        <v>4332</v>
      </c>
      <c r="K6131" s="832" t="s">
        <v>2621</v>
      </c>
      <c r="L6131" s="835">
        <v>0</v>
      </c>
      <c r="M6131" s="835">
        <v>0</v>
      </c>
      <c r="N6131" s="832">
        <v>1</v>
      </c>
      <c r="O6131" s="836">
        <v>0.5</v>
      </c>
      <c r="P6131" s="835">
        <v>0</v>
      </c>
      <c r="Q6131" s="837"/>
      <c r="R6131" s="832">
        <v>1</v>
      </c>
      <c r="S6131" s="837">
        <v>1</v>
      </c>
      <c r="T6131" s="836">
        <v>0.5</v>
      </c>
      <c r="U6131" s="838">
        <v>1</v>
      </c>
    </row>
    <row r="6132" spans="1:21" ht="14.4" customHeight="1" x14ac:dyDescent="0.3">
      <c r="A6132" s="831">
        <v>10</v>
      </c>
      <c r="B6132" s="832" t="s">
        <v>2982</v>
      </c>
      <c r="C6132" s="832" t="s">
        <v>3015</v>
      </c>
      <c r="D6132" s="833" t="s">
        <v>6909</v>
      </c>
      <c r="E6132" s="834" t="s">
        <v>3050</v>
      </c>
      <c r="F6132" s="832" t="s">
        <v>2984</v>
      </c>
      <c r="G6132" s="832" t="s">
        <v>4064</v>
      </c>
      <c r="H6132" s="832" t="s">
        <v>630</v>
      </c>
      <c r="I6132" s="832" t="s">
        <v>4065</v>
      </c>
      <c r="J6132" s="832" t="s">
        <v>4066</v>
      </c>
      <c r="K6132" s="832" t="s">
        <v>4067</v>
      </c>
      <c r="L6132" s="835">
        <v>102.31</v>
      </c>
      <c r="M6132" s="835">
        <v>102.31</v>
      </c>
      <c r="N6132" s="832">
        <v>1</v>
      </c>
      <c r="O6132" s="836">
        <v>1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10</v>
      </c>
      <c r="B6133" s="832" t="s">
        <v>2982</v>
      </c>
      <c r="C6133" s="832" t="s">
        <v>3015</v>
      </c>
      <c r="D6133" s="833" t="s">
        <v>6909</v>
      </c>
      <c r="E6133" s="834" t="s">
        <v>3050</v>
      </c>
      <c r="F6133" s="832" t="s">
        <v>2984</v>
      </c>
      <c r="G6133" s="832" t="s">
        <v>4064</v>
      </c>
      <c r="H6133" s="832" t="s">
        <v>630</v>
      </c>
      <c r="I6133" s="832" t="s">
        <v>4331</v>
      </c>
      <c r="J6133" s="832" t="s">
        <v>4332</v>
      </c>
      <c r="K6133" s="832" t="s">
        <v>2465</v>
      </c>
      <c r="L6133" s="835">
        <v>85.27</v>
      </c>
      <c r="M6133" s="835">
        <v>85.27</v>
      </c>
      <c r="N6133" s="832">
        <v>1</v>
      </c>
      <c r="O6133" s="836">
        <v>1</v>
      </c>
      <c r="P6133" s="835">
        <v>85.27</v>
      </c>
      <c r="Q6133" s="837">
        <v>1</v>
      </c>
      <c r="R6133" s="832">
        <v>1</v>
      </c>
      <c r="S6133" s="837">
        <v>1</v>
      </c>
      <c r="T6133" s="836">
        <v>1</v>
      </c>
      <c r="U6133" s="838">
        <v>1</v>
      </c>
    </row>
    <row r="6134" spans="1:21" ht="14.4" customHeight="1" x14ac:dyDescent="0.3">
      <c r="A6134" s="831">
        <v>10</v>
      </c>
      <c r="B6134" s="832" t="s">
        <v>2982</v>
      </c>
      <c r="C6134" s="832" t="s">
        <v>3015</v>
      </c>
      <c r="D6134" s="833" t="s">
        <v>6909</v>
      </c>
      <c r="E6134" s="834" t="s">
        <v>3050</v>
      </c>
      <c r="F6134" s="832" t="s">
        <v>2984</v>
      </c>
      <c r="G6134" s="832" t="s">
        <v>3263</v>
      </c>
      <c r="H6134" s="832" t="s">
        <v>630</v>
      </c>
      <c r="I6134" s="832" t="s">
        <v>4877</v>
      </c>
      <c r="J6134" s="832" t="s">
        <v>2464</v>
      </c>
      <c r="K6134" s="832" t="s">
        <v>4878</v>
      </c>
      <c r="L6134" s="835">
        <v>0</v>
      </c>
      <c r="M6134" s="835">
        <v>0</v>
      </c>
      <c r="N6134" s="832">
        <v>1</v>
      </c>
      <c r="O6134" s="836">
        <v>0.5</v>
      </c>
      <c r="P6134" s="835"/>
      <c r="Q6134" s="837"/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10</v>
      </c>
      <c r="B6135" s="832" t="s">
        <v>2982</v>
      </c>
      <c r="C6135" s="832" t="s">
        <v>3015</v>
      </c>
      <c r="D6135" s="833" t="s">
        <v>6909</v>
      </c>
      <c r="E6135" s="834" t="s">
        <v>3050</v>
      </c>
      <c r="F6135" s="832" t="s">
        <v>2984</v>
      </c>
      <c r="G6135" s="832" t="s">
        <v>3267</v>
      </c>
      <c r="H6135" s="832" t="s">
        <v>630</v>
      </c>
      <c r="I6135" s="832" t="s">
        <v>3977</v>
      </c>
      <c r="J6135" s="832" t="s">
        <v>3978</v>
      </c>
      <c r="K6135" s="832" t="s">
        <v>3979</v>
      </c>
      <c r="L6135" s="835">
        <v>0</v>
      </c>
      <c r="M6135" s="835">
        <v>0</v>
      </c>
      <c r="N6135" s="832">
        <v>2</v>
      </c>
      <c r="O6135" s="836">
        <v>2</v>
      </c>
      <c r="P6135" s="835"/>
      <c r="Q6135" s="837"/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10</v>
      </c>
      <c r="B6136" s="832" t="s">
        <v>2982</v>
      </c>
      <c r="C6136" s="832" t="s">
        <v>3015</v>
      </c>
      <c r="D6136" s="833" t="s">
        <v>6909</v>
      </c>
      <c r="E6136" s="834" t="s">
        <v>3050</v>
      </c>
      <c r="F6136" s="832" t="s">
        <v>2984</v>
      </c>
      <c r="G6136" s="832" t="s">
        <v>3267</v>
      </c>
      <c r="H6136" s="832" t="s">
        <v>630</v>
      </c>
      <c r="I6136" s="832" t="s">
        <v>6760</v>
      </c>
      <c r="J6136" s="832" t="s">
        <v>3978</v>
      </c>
      <c r="K6136" s="832" t="s">
        <v>2804</v>
      </c>
      <c r="L6136" s="835">
        <v>0</v>
      </c>
      <c r="M6136" s="835">
        <v>0</v>
      </c>
      <c r="N6136" s="832">
        <v>1</v>
      </c>
      <c r="O6136" s="836">
        <v>1</v>
      </c>
      <c r="P6136" s="835"/>
      <c r="Q6136" s="837"/>
      <c r="R6136" s="832"/>
      <c r="S6136" s="837">
        <v>0</v>
      </c>
      <c r="T6136" s="836"/>
      <c r="U6136" s="838">
        <v>0</v>
      </c>
    </row>
    <row r="6137" spans="1:21" ht="14.4" customHeight="1" x14ac:dyDescent="0.3">
      <c r="A6137" s="831">
        <v>10</v>
      </c>
      <c r="B6137" s="832" t="s">
        <v>2982</v>
      </c>
      <c r="C6137" s="832" t="s">
        <v>3015</v>
      </c>
      <c r="D6137" s="833" t="s">
        <v>6909</v>
      </c>
      <c r="E6137" s="834" t="s">
        <v>3050</v>
      </c>
      <c r="F6137" s="832" t="s">
        <v>2984</v>
      </c>
      <c r="G6137" s="832" t="s">
        <v>3267</v>
      </c>
      <c r="H6137" s="832" t="s">
        <v>630</v>
      </c>
      <c r="I6137" s="832" t="s">
        <v>6647</v>
      </c>
      <c r="J6137" s="832" t="s">
        <v>3978</v>
      </c>
      <c r="K6137" s="832" t="s">
        <v>3979</v>
      </c>
      <c r="L6137" s="835">
        <v>0</v>
      </c>
      <c r="M6137" s="835">
        <v>0</v>
      </c>
      <c r="N6137" s="832">
        <v>4</v>
      </c>
      <c r="O6137" s="836">
        <v>3.5</v>
      </c>
      <c r="P6137" s="835"/>
      <c r="Q6137" s="837"/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10</v>
      </c>
      <c r="B6138" s="832" t="s">
        <v>2982</v>
      </c>
      <c r="C6138" s="832" t="s">
        <v>3015</v>
      </c>
      <c r="D6138" s="833" t="s">
        <v>6909</v>
      </c>
      <c r="E6138" s="834" t="s">
        <v>3050</v>
      </c>
      <c r="F6138" s="832" t="s">
        <v>2984</v>
      </c>
      <c r="G6138" s="832" t="s">
        <v>4068</v>
      </c>
      <c r="H6138" s="832" t="s">
        <v>630</v>
      </c>
      <c r="I6138" s="832" t="s">
        <v>5100</v>
      </c>
      <c r="J6138" s="832" t="s">
        <v>1401</v>
      </c>
      <c r="K6138" s="832" t="s">
        <v>4976</v>
      </c>
      <c r="L6138" s="835">
        <v>0</v>
      </c>
      <c r="M6138" s="835">
        <v>0</v>
      </c>
      <c r="N6138" s="832">
        <v>1</v>
      </c>
      <c r="O6138" s="836">
        <v>0.5</v>
      </c>
      <c r="P6138" s="835"/>
      <c r="Q6138" s="837"/>
      <c r="R6138" s="832"/>
      <c r="S6138" s="837">
        <v>0</v>
      </c>
      <c r="T6138" s="836"/>
      <c r="U6138" s="838">
        <v>0</v>
      </c>
    </row>
    <row r="6139" spans="1:21" ht="14.4" customHeight="1" x14ac:dyDescent="0.3">
      <c r="A6139" s="831">
        <v>10</v>
      </c>
      <c r="B6139" s="832" t="s">
        <v>2982</v>
      </c>
      <c r="C6139" s="832" t="s">
        <v>3015</v>
      </c>
      <c r="D6139" s="833" t="s">
        <v>6909</v>
      </c>
      <c r="E6139" s="834" t="s">
        <v>3050</v>
      </c>
      <c r="F6139" s="832" t="s">
        <v>2984</v>
      </c>
      <c r="G6139" s="832" t="s">
        <v>3107</v>
      </c>
      <c r="H6139" s="832" t="s">
        <v>630</v>
      </c>
      <c r="I6139" s="832" t="s">
        <v>6571</v>
      </c>
      <c r="J6139" s="832" t="s">
        <v>3287</v>
      </c>
      <c r="K6139" s="832" t="s">
        <v>4334</v>
      </c>
      <c r="L6139" s="835">
        <v>23.06</v>
      </c>
      <c r="M6139" s="835">
        <v>576.5</v>
      </c>
      <c r="N6139" s="832">
        <v>25</v>
      </c>
      <c r="O6139" s="836">
        <v>17.5</v>
      </c>
      <c r="P6139" s="835">
        <v>184.48</v>
      </c>
      <c r="Q6139" s="837">
        <v>0.32</v>
      </c>
      <c r="R6139" s="832">
        <v>8</v>
      </c>
      <c r="S6139" s="837">
        <v>0.32</v>
      </c>
      <c r="T6139" s="836">
        <v>5.5</v>
      </c>
      <c r="U6139" s="838">
        <v>0.31428571428571428</v>
      </c>
    </row>
    <row r="6140" spans="1:21" ht="14.4" customHeight="1" x14ac:dyDescent="0.3">
      <c r="A6140" s="831">
        <v>10</v>
      </c>
      <c r="B6140" s="832" t="s">
        <v>2982</v>
      </c>
      <c r="C6140" s="832" t="s">
        <v>3015</v>
      </c>
      <c r="D6140" s="833" t="s">
        <v>6909</v>
      </c>
      <c r="E6140" s="834" t="s">
        <v>3050</v>
      </c>
      <c r="F6140" s="832" t="s">
        <v>2984</v>
      </c>
      <c r="G6140" s="832" t="s">
        <v>3107</v>
      </c>
      <c r="H6140" s="832" t="s">
        <v>630</v>
      </c>
      <c r="I6140" s="832" t="s">
        <v>6571</v>
      </c>
      <c r="J6140" s="832" t="s">
        <v>3287</v>
      </c>
      <c r="K6140" s="832" t="s">
        <v>4334</v>
      </c>
      <c r="L6140" s="835">
        <v>19.59</v>
      </c>
      <c r="M6140" s="835">
        <v>39.18</v>
      </c>
      <c r="N6140" s="832">
        <v>2</v>
      </c>
      <c r="O6140" s="836">
        <v>1.5</v>
      </c>
      <c r="P6140" s="835"/>
      <c r="Q6140" s="837">
        <v>0</v>
      </c>
      <c r="R6140" s="832"/>
      <c r="S6140" s="837">
        <v>0</v>
      </c>
      <c r="T6140" s="836"/>
      <c r="U6140" s="838">
        <v>0</v>
      </c>
    </row>
    <row r="6141" spans="1:21" ht="14.4" customHeight="1" x14ac:dyDescent="0.3">
      <c r="A6141" s="831">
        <v>10</v>
      </c>
      <c r="B6141" s="832" t="s">
        <v>2982</v>
      </c>
      <c r="C6141" s="832" t="s">
        <v>3015</v>
      </c>
      <c r="D6141" s="833" t="s">
        <v>6909</v>
      </c>
      <c r="E6141" s="834" t="s">
        <v>3050</v>
      </c>
      <c r="F6141" s="832" t="s">
        <v>2984</v>
      </c>
      <c r="G6141" s="832" t="s">
        <v>3107</v>
      </c>
      <c r="H6141" s="832" t="s">
        <v>630</v>
      </c>
      <c r="I6141" s="832" t="s">
        <v>5746</v>
      </c>
      <c r="J6141" s="832" t="s">
        <v>3287</v>
      </c>
      <c r="K6141" s="832" t="s">
        <v>3285</v>
      </c>
      <c r="L6141" s="835">
        <v>69.16</v>
      </c>
      <c r="M6141" s="835">
        <v>138.32</v>
      </c>
      <c r="N6141" s="832">
        <v>2</v>
      </c>
      <c r="O6141" s="836">
        <v>1.5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10</v>
      </c>
      <c r="B6142" s="832" t="s">
        <v>2982</v>
      </c>
      <c r="C6142" s="832" t="s">
        <v>3015</v>
      </c>
      <c r="D6142" s="833" t="s">
        <v>6909</v>
      </c>
      <c r="E6142" s="834" t="s">
        <v>3050</v>
      </c>
      <c r="F6142" s="832" t="s">
        <v>2984</v>
      </c>
      <c r="G6142" s="832" t="s">
        <v>3107</v>
      </c>
      <c r="H6142" s="832" t="s">
        <v>630</v>
      </c>
      <c r="I6142" s="832" t="s">
        <v>3810</v>
      </c>
      <c r="J6142" s="832" t="s">
        <v>3287</v>
      </c>
      <c r="K6142" s="832" t="s">
        <v>3811</v>
      </c>
      <c r="L6142" s="835">
        <v>34.57</v>
      </c>
      <c r="M6142" s="835">
        <v>829.68000000000006</v>
      </c>
      <c r="N6142" s="832">
        <v>24</v>
      </c>
      <c r="O6142" s="836">
        <v>16</v>
      </c>
      <c r="P6142" s="835">
        <v>276.56</v>
      </c>
      <c r="Q6142" s="837">
        <v>0.33333333333333331</v>
      </c>
      <c r="R6142" s="832">
        <v>8</v>
      </c>
      <c r="S6142" s="837">
        <v>0.33333333333333331</v>
      </c>
      <c r="T6142" s="836">
        <v>5</v>
      </c>
      <c r="U6142" s="838">
        <v>0.3125</v>
      </c>
    </row>
    <row r="6143" spans="1:21" ht="14.4" customHeight="1" x14ac:dyDescent="0.3">
      <c r="A6143" s="831">
        <v>10</v>
      </c>
      <c r="B6143" s="832" t="s">
        <v>2982</v>
      </c>
      <c r="C6143" s="832" t="s">
        <v>3015</v>
      </c>
      <c r="D6143" s="833" t="s">
        <v>6909</v>
      </c>
      <c r="E6143" s="834" t="s">
        <v>3050</v>
      </c>
      <c r="F6143" s="832" t="s">
        <v>2984</v>
      </c>
      <c r="G6143" s="832" t="s">
        <v>3107</v>
      </c>
      <c r="H6143" s="832" t="s">
        <v>630</v>
      </c>
      <c r="I6143" s="832" t="s">
        <v>3810</v>
      </c>
      <c r="J6143" s="832" t="s">
        <v>3287</v>
      </c>
      <c r="K6143" s="832" t="s">
        <v>3811</v>
      </c>
      <c r="L6143" s="835">
        <v>29.39</v>
      </c>
      <c r="M6143" s="835">
        <v>146.94999999999999</v>
      </c>
      <c r="N6143" s="832">
        <v>5</v>
      </c>
      <c r="O6143" s="836">
        <v>3</v>
      </c>
      <c r="P6143" s="835">
        <v>58.78</v>
      </c>
      <c r="Q6143" s="837">
        <v>0.4</v>
      </c>
      <c r="R6143" s="832">
        <v>2</v>
      </c>
      <c r="S6143" s="837">
        <v>0.4</v>
      </c>
      <c r="T6143" s="836">
        <v>1</v>
      </c>
      <c r="U6143" s="838">
        <v>0.33333333333333331</v>
      </c>
    </row>
    <row r="6144" spans="1:21" ht="14.4" customHeight="1" x14ac:dyDescent="0.3">
      <c r="A6144" s="831">
        <v>10</v>
      </c>
      <c r="B6144" s="832" t="s">
        <v>2982</v>
      </c>
      <c r="C6144" s="832" t="s">
        <v>3015</v>
      </c>
      <c r="D6144" s="833" t="s">
        <v>6909</v>
      </c>
      <c r="E6144" s="834" t="s">
        <v>3050</v>
      </c>
      <c r="F6144" s="832" t="s">
        <v>2984</v>
      </c>
      <c r="G6144" s="832" t="s">
        <v>3107</v>
      </c>
      <c r="H6144" s="832" t="s">
        <v>630</v>
      </c>
      <c r="I6144" s="832" t="s">
        <v>3286</v>
      </c>
      <c r="J6144" s="832" t="s">
        <v>3287</v>
      </c>
      <c r="K6144" s="832" t="s">
        <v>3288</v>
      </c>
      <c r="L6144" s="835">
        <v>13.83</v>
      </c>
      <c r="M6144" s="835">
        <v>1562.7900000000013</v>
      </c>
      <c r="N6144" s="832">
        <v>113</v>
      </c>
      <c r="O6144" s="836">
        <v>65</v>
      </c>
      <c r="P6144" s="835">
        <v>580.86</v>
      </c>
      <c r="Q6144" s="837">
        <v>0.37168141592920323</v>
      </c>
      <c r="R6144" s="832">
        <v>42</v>
      </c>
      <c r="S6144" s="837">
        <v>0.37168141592920356</v>
      </c>
      <c r="T6144" s="836">
        <v>24</v>
      </c>
      <c r="U6144" s="838">
        <v>0.36923076923076925</v>
      </c>
    </row>
    <row r="6145" spans="1:21" ht="14.4" customHeight="1" x14ac:dyDescent="0.3">
      <c r="A6145" s="831">
        <v>10</v>
      </c>
      <c r="B6145" s="832" t="s">
        <v>2982</v>
      </c>
      <c r="C6145" s="832" t="s">
        <v>3015</v>
      </c>
      <c r="D6145" s="833" t="s">
        <v>6909</v>
      </c>
      <c r="E6145" s="834" t="s">
        <v>3050</v>
      </c>
      <c r="F6145" s="832" t="s">
        <v>2984</v>
      </c>
      <c r="G6145" s="832" t="s">
        <v>3107</v>
      </c>
      <c r="H6145" s="832" t="s">
        <v>630</v>
      </c>
      <c r="I6145" s="832" t="s">
        <v>3286</v>
      </c>
      <c r="J6145" s="832" t="s">
        <v>3287</v>
      </c>
      <c r="K6145" s="832" t="s">
        <v>3288</v>
      </c>
      <c r="L6145" s="835">
        <v>11.75</v>
      </c>
      <c r="M6145" s="835">
        <v>199.75</v>
      </c>
      <c r="N6145" s="832">
        <v>17</v>
      </c>
      <c r="O6145" s="836">
        <v>10.5</v>
      </c>
      <c r="P6145" s="835">
        <v>105.75</v>
      </c>
      <c r="Q6145" s="837">
        <v>0.52941176470588236</v>
      </c>
      <c r="R6145" s="832">
        <v>9</v>
      </c>
      <c r="S6145" s="837">
        <v>0.52941176470588236</v>
      </c>
      <c r="T6145" s="836">
        <v>5</v>
      </c>
      <c r="U6145" s="838">
        <v>0.47619047619047616</v>
      </c>
    </row>
    <row r="6146" spans="1:21" ht="14.4" customHeight="1" x14ac:dyDescent="0.3">
      <c r="A6146" s="831">
        <v>10</v>
      </c>
      <c r="B6146" s="832" t="s">
        <v>2982</v>
      </c>
      <c r="C6146" s="832" t="s">
        <v>3015</v>
      </c>
      <c r="D6146" s="833" t="s">
        <v>6909</v>
      </c>
      <c r="E6146" s="834" t="s">
        <v>3050</v>
      </c>
      <c r="F6146" s="832" t="s">
        <v>2984</v>
      </c>
      <c r="G6146" s="832" t="s">
        <v>3107</v>
      </c>
      <c r="H6146" s="832" t="s">
        <v>630</v>
      </c>
      <c r="I6146" s="832" t="s">
        <v>3481</v>
      </c>
      <c r="J6146" s="832" t="s">
        <v>3287</v>
      </c>
      <c r="K6146" s="832" t="s">
        <v>3482</v>
      </c>
      <c r="L6146" s="835">
        <v>23.51</v>
      </c>
      <c r="M6146" s="835">
        <v>258.61</v>
      </c>
      <c r="N6146" s="832">
        <v>11</v>
      </c>
      <c r="O6146" s="836">
        <v>7</v>
      </c>
      <c r="P6146" s="835">
        <v>141.06</v>
      </c>
      <c r="Q6146" s="837">
        <v>0.54545454545454541</v>
      </c>
      <c r="R6146" s="832">
        <v>6</v>
      </c>
      <c r="S6146" s="837">
        <v>0.54545454545454541</v>
      </c>
      <c r="T6146" s="836">
        <v>4</v>
      </c>
      <c r="U6146" s="838">
        <v>0.5714285714285714</v>
      </c>
    </row>
    <row r="6147" spans="1:21" ht="14.4" customHeight="1" x14ac:dyDescent="0.3">
      <c r="A6147" s="831">
        <v>10</v>
      </c>
      <c r="B6147" s="832" t="s">
        <v>2982</v>
      </c>
      <c r="C6147" s="832" t="s">
        <v>3015</v>
      </c>
      <c r="D6147" s="833" t="s">
        <v>6909</v>
      </c>
      <c r="E6147" s="834" t="s">
        <v>3050</v>
      </c>
      <c r="F6147" s="832" t="s">
        <v>2984</v>
      </c>
      <c r="G6147" s="832" t="s">
        <v>3107</v>
      </c>
      <c r="H6147" s="832" t="s">
        <v>630</v>
      </c>
      <c r="I6147" s="832" t="s">
        <v>3481</v>
      </c>
      <c r="J6147" s="832" t="s">
        <v>3287</v>
      </c>
      <c r="K6147" s="832" t="s">
        <v>3482</v>
      </c>
      <c r="L6147" s="835">
        <v>27.67</v>
      </c>
      <c r="M6147" s="835">
        <v>525.73000000000025</v>
      </c>
      <c r="N6147" s="832">
        <v>19</v>
      </c>
      <c r="O6147" s="836">
        <v>10</v>
      </c>
      <c r="P6147" s="835">
        <v>221.36000000000007</v>
      </c>
      <c r="Q6147" s="837">
        <v>0.42105263157894729</v>
      </c>
      <c r="R6147" s="832">
        <v>8</v>
      </c>
      <c r="S6147" s="837">
        <v>0.42105263157894735</v>
      </c>
      <c r="T6147" s="836">
        <v>4</v>
      </c>
      <c r="U6147" s="838">
        <v>0.4</v>
      </c>
    </row>
    <row r="6148" spans="1:21" ht="14.4" customHeight="1" x14ac:dyDescent="0.3">
      <c r="A6148" s="831">
        <v>10</v>
      </c>
      <c r="B6148" s="832" t="s">
        <v>2982</v>
      </c>
      <c r="C6148" s="832" t="s">
        <v>3015</v>
      </c>
      <c r="D6148" s="833" t="s">
        <v>6909</v>
      </c>
      <c r="E6148" s="834" t="s">
        <v>3050</v>
      </c>
      <c r="F6148" s="832" t="s">
        <v>2984</v>
      </c>
      <c r="G6148" s="832" t="s">
        <v>3107</v>
      </c>
      <c r="H6148" s="832" t="s">
        <v>630</v>
      </c>
      <c r="I6148" s="832" t="s">
        <v>5752</v>
      </c>
      <c r="J6148" s="832" t="s">
        <v>3287</v>
      </c>
      <c r="K6148" s="832" t="s">
        <v>3482</v>
      </c>
      <c r="L6148" s="835">
        <v>27.67</v>
      </c>
      <c r="M6148" s="835">
        <v>27.67</v>
      </c>
      <c r="N6148" s="832">
        <v>1</v>
      </c>
      <c r="O6148" s="836">
        <v>1</v>
      </c>
      <c r="P6148" s="835"/>
      <c r="Q6148" s="837">
        <v>0</v>
      </c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10</v>
      </c>
      <c r="B6149" s="832" t="s">
        <v>2982</v>
      </c>
      <c r="C6149" s="832" t="s">
        <v>3015</v>
      </c>
      <c r="D6149" s="833" t="s">
        <v>6909</v>
      </c>
      <c r="E6149" s="834" t="s">
        <v>3050</v>
      </c>
      <c r="F6149" s="832" t="s">
        <v>2984</v>
      </c>
      <c r="G6149" s="832" t="s">
        <v>3107</v>
      </c>
      <c r="H6149" s="832" t="s">
        <v>630</v>
      </c>
      <c r="I6149" s="832" t="s">
        <v>6588</v>
      </c>
      <c r="J6149" s="832" t="s">
        <v>3287</v>
      </c>
      <c r="K6149" s="832" t="s">
        <v>6589</v>
      </c>
      <c r="L6149" s="835">
        <v>13.83</v>
      </c>
      <c r="M6149" s="835">
        <v>27.66</v>
      </c>
      <c r="N6149" s="832">
        <v>2</v>
      </c>
      <c r="O6149" s="836">
        <v>1.5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10</v>
      </c>
      <c r="B6150" s="832" t="s">
        <v>2982</v>
      </c>
      <c r="C6150" s="832" t="s">
        <v>3015</v>
      </c>
      <c r="D6150" s="833" t="s">
        <v>6909</v>
      </c>
      <c r="E6150" s="834" t="s">
        <v>3050</v>
      </c>
      <c r="F6150" s="832" t="s">
        <v>2984</v>
      </c>
      <c r="G6150" s="832" t="s">
        <v>3107</v>
      </c>
      <c r="H6150" s="832" t="s">
        <v>630</v>
      </c>
      <c r="I6150" s="832" t="s">
        <v>6588</v>
      </c>
      <c r="J6150" s="832" t="s">
        <v>3287</v>
      </c>
      <c r="K6150" s="832" t="s">
        <v>6589</v>
      </c>
      <c r="L6150" s="835">
        <v>11.75</v>
      </c>
      <c r="M6150" s="835">
        <v>11.75</v>
      </c>
      <c r="N6150" s="832">
        <v>1</v>
      </c>
      <c r="O6150" s="836">
        <v>0.5</v>
      </c>
      <c r="P6150" s="835">
        <v>11.75</v>
      </c>
      <c r="Q6150" s="837">
        <v>1</v>
      </c>
      <c r="R6150" s="832">
        <v>1</v>
      </c>
      <c r="S6150" s="837">
        <v>1</v>
      </c>
      <c r="T6150" s="836">
        <v>0.5</v>
      </c>
      <c r="U6150" s="838">
        <v>1</v>
      </c>
    </row>
    <row r="6151" spans="1:21" ht="14.4" customHeight="1" x14ac:dyDescent="0.3">
      <c r="A6151" s="831">
        <v>10</v>
      </c>
      <c r="B6151" s="832" t="s">
        <v>2982</v>
      </c>
      <c r="C6151" s="832" t="s">
        <v>3015</v>
      </c>
      <c r="D6151" s="833" t="s">
        <v>6909</v>
      </c>
      <c r="E6151" s="834" t="s">
        <v>3050</v>
      </c>
      <c r="F6151" s="832" t="s">
        <v>2984</v>
      </c>
      <c r="G6151" s="832" t="s">
        <v>3483</v>
      </c>
      <c r="H6151" s="832" t="s">
        <v>630</v>
      </c>
      <c r="I6151" s="832" t="s">
        <v>3484</v>
      </c>
      <c r="J6151" s="832" t="s">
        <v>1409</v>
      </c>
      <c r="K6151" s="832" t="s">
        <v>3485</v>
      </c>
      <c r="L6151" s="835">
        <v>344</v>
      </c>
      <c r="M6151" s="835">
        <v>4128</v>
      </c>
      <c r="N6151" s="832">
        <v>12</v>
      </c>
      <c r="O6151" s="836">
        <v>8</v>
      </c>
      <c r="P6151" s="835">
        <v>1032</v>
      </c>
      <c r="Q6151" s="837">
        <v>0.25</v>
      </c>
      <c r="R6151" s="832">
        <v>3</v>
      </c>
      <c r="S6151" s="837">
        <v>0.25</v>
      </c>
      <c r="T6151" s="836">
        <v>2</v>
      </c>
      <c r="U6151" s="838">
        <v>0.25</v>
      </c>
    </row>
    <row r="6152" spans="1:21" ht="14.4" customHeight="1" x14ac:dyDescent="0.3">
      <c r="A6152" s="831">
        <v>10</v>
      </c>
      <c r="B6152" s="832" t="s">
        <v>2982</v>
      </c>
      <c r="C6152" s="832" t="s">
        <v>3015</v>
      </c>
      <c r="D6152" s="833" t="s">
        <v>6909</v>
      </c>
      <c r="E6152" s="834" t="s">
        <v>3050</v>
      </c>
      <c r="F6152" s="832" t="s">
        <v>2984</v>
      </c>
      <c r="G6152" s="832" t="s">
        <v>3483</v>
      </c>
      <c r="H6152" s="832" t="s">
        <v>630</v>
      </c>
      <c r="I6152" s="832" t="s">
        <v>3484</v>
      </c>
      <c r="J6152" s="832" t="s">
        <v>1409</v>
      </c>
      <c r="K6152" s="832" t="s">
        <v>3485</v>
      </c>
      <c r="L6152" s="835">
        <v>236.03</v>
      </c>
      <c r="M6152" s="835">
        <v>236.03</v>
      </c>
      <c r="N6152" s="832">
        <v>1</v>
      </c>
      <c r="O6152" s="836">
        <v>1</v>
      </c>
      <c r="P6152" s="835">
        <v>236.03</v>
      </c>
      <c r="Q6152" s="837">
        <v>1</v>
      </c>
      <c r="R6152" s="832">
        <v>1</v>
      </c>
      <c r="S6152" s="837">
        <v>1</v>
      </c>
      <c r="T6152" s="836">
        <v>1</v>
      </c>
      <c r="U6152" s="838">
        <v>1</v>
      </c>
    </row>
    <row r="6153" spans="1:21" ht="14.4" customHeight="1" x14ac:dyDescent="0.3">
      <c r="A6153" s="831">
        <v>10</v>
      </c>
      <c r="B6153" s="832" t="s">
        <v>2982</v>
      </c>
      <c r="C6153" s="832" t="s">
        <v>3015</v>
      </c>
      <c r="D6153" s="833" t="s">
        <v>6909</v>
      </c>
      <c r="E6153" s="834" t="s">
        <v>3050</v>
      </c>
      <c r="F6153" s="832" t="s">
        <v>2984</v>
      </c>
      <c r="G6153" s="832" t="s">
        <v>3782</v>
      </c>
      <c r="H6153" s="832" t="s">
        <v>630</v>
      </c>
      <c r="I6153" s="832" t="s">
        <v>4979</v>
      </c>
      <c r="J6153" s="832" t="s">
        <v>1480</v>
      </c>
      <c r="K6153" s="832" t="s">
        <v>4980</v>
      </c>
      <c r="L6153" s="835">
        <v>42.05</v>
      </c>
      <c r="M6153" s="835">
        <v>42.05</v>
      </c>
      <c r="N6153" s="832">
        <v>1</v>
      </c>
      <c r="O6153" s="836">
        <v>0.5</v>
      </c>
      <c r="P6153" s="835">
        <v>42.05</v>
      </c>
      <c r="Q6153" s="837">
        <v>1</v>
      </c>
      <c r="R6153" s="832">
        <v>1</v>
      </c>
      <c r="S6153" s="837">
        <v>1</v>
      </c>
      <c r="T6153" s="836">
        <v>0.5</v>
      </c>
      <c r="U6153" s="838">
        <v>1</v>
      </c>
    </row>
    <row r="6154" spans="1:21" ht="14.4" customHeight="1" x14ac:dyDescent="0.3">
      <c r="A6154" s="831">
        <v>10</v>
      </c>
      <c r="B6154" s="832" t="s">
        <v>2982</v>
      </c>
      <c r="C6154" s="832" t="s">
        <v>3015</v>
      </c>
      <c r="D6154" s="833" t="s">
        <v>6909</v>
      </c>
      <c r="E6154" s="834" t="s">
        <v>3050</v>
      </c>
      <c r="F6154" s="832" t="s">
        <v>2984</v>
      </c>
      <c r="G6154" s="832" t="s">
        <v>3648</v>
      </c>
      <c r="H6154" s="832" t="s">
        <v>630</v>
      </c>
      <c r="I6154" s="832" t="s">
        <v>4221</v>
      </c>
      <c r="J6154" s="832" t="s">
        <v>764</v>
      </c>
      <c r="K6154" s="832" t="s">
        <v>4222</v>
      </c>
      <c r="L6154" s="835">
        <v>18.809999999999999</v>
      </c>
      <c r="M6154" s="835">
        <v>18.809999999999999</v>
      </c>
      <c r="N6154" s="832">
        <v>1</v>
      </c>
      <c r="O6154" s="836">
        <v>0.5</v>
      </c>
      <c r="P6154" s="835">
        <v>18.809999999999999</v>
      </c>
      <c r="Q6154" s="837">
        <v>1</v>
      </c>
      <c r="R6154" s="832">
        <v>1</v>
      </c>
      <c r="S6154" s="837">
        <v>1</v>
      </c>
      <c r="T6154" s="836">
        <v>0.5</v>
      </c>
      <c r="U6154" s="838">
        <v>1</v>
      </c>
    </row>
    <row r="6155" spans="1:21" ht="14.4" customHeight="1" x14ac:dyDescent="0.3">
      <c r="A6155" s="831">
        <v>10</v>
      </c>
      <c r="B6155" s="832" t="s">
        <v>2982</v>
      </c>
      <c r="C6155" s="832" t="s">
        <v>3015</v>
      </c>
      <c r="D6155" s="833" t="s">
        <v>6909</v>
      </c>
      <c r="E6155" s="834" t="s">
        <v>3050</v>
      </c>
      <c r="F6155" s="832" t="s">
        <v>2984</v>
      </c>
      <c r="G6155" s="832" t="s">
        <v>3648</v>
      </c>
      <c r="H6155" s="832" t="s">
        <v>630</v>
      </c>
      <c r="I6155" s="832" t="s">
        <v>4076</v>
      </c>
      <c r="J6155" s="832" t="s">
        <v>764</v>
      </c>
      <c r="K6155" s="832" t="s">
        <v>4077</v>
      </c>
      <c r="L6155" s="835">
        <v>18.809999999999999</v>
      </c>
      <c r="M6155" s="835">
        <v>18.809999999999999</v>
      </c>
      <c r="N6155" s="832">
        <v>1</v>
      </c>
      <c r="O6155" s="836">
        <v>0.5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10</v>
      </c>
      <c r="B6156" s="832" t="s">
        <v>2982</v>
      </c>
      <c r="C6156" s="832" t="s">
        <v>3015</v>
      </c>
      <c r="D6156" s="833" t="s">
        <v>6909</v>
      </c>
      <c r="E6156" s="834" t="s">
        <v>3050</v>
      </c>
      <c r="F6156" s="832" t="s">
        <v>2984</v>
      </c>
      <c r="G6156" s="832" t="s">
        <v>3293</v>
      </c>
      <c r="H6156" s="832" t="s">
        <v>630</v>
      </c>
      <c r="I6156" s="832" t="s">
        <v>3294</v>
      </c>
      <c r="J6156" s="832" t="s">
        <v>778</v>
      </c>
      <c r="K6156" s="832" t="s">
        <v>781</v>
      </c>
      <c r="L6156" s="835">
        <v>0</v>
      </c>
      <c r="M6156" s="835">
        <v>0</v>
      </c>
      <c r="N6156" s="832">
        <v>19</v>
      </c>
      <c r="O6156" s="836">
        <v>13</v>
      </c>
      <c r="P6156" s="835">
        <v>0</v>
      </c>
      <c r="Q6156" s="837"/>
      <c r="R6156" s="832">
        <v>7</v>
      </c>
      <c r="S6156" s="837">
        <v>0.36842105263157893</v>
      </c>
      <c r="T6156" s="836">
        <v>5</v>
      </c>
      <c r="U6156" s="838">
        <v>0.38461538461538464</v>
      </c>
    </row>
    <row r="6157" spans="1:21" ht="14.4" customHeight="1" x14ac:dyDescent="0.3">
      <c r="A6157" s="831">
        <v>10</v>
      </c>
      <c r="B6157" s="832" t="s">
        <v>2982</v>
      </c>
      <c r="C6157" s="832" t="s">
        <v>3015</v>
      </c>
      <c r="D6157" s="833" t="s">
        <v>6909</v>
      </c>
      <c r="E6157" s="834" t="s">
        <v>3050</v>
      </c>
      <c r="F6157" s="832" t="s">
        <v>2984</v>
      </c>
      <c r="G6157" s="832" t="s">
        <v>3293</v>
      </c>
      <c r="H6157" s="832" t="s">
        <v>630</v>
      </c>
      <c r="I6157" s="832" t="s">
        <v>6678</v>
      </c>
      <c r="J6157" s="832" t="s">
        <v>778</v>
      </c>
      <c r="K6157" s="832" t="s">
        <v>781</v>
      </c>
      <c r="L6157" s="835">
        <v>0</v>
      </c>
      <c r="M6157" s="835">
        <v>0</v>
      </c>
      <c r="N6157" s="832">
        <v>3</v>
      </c>
      <c r="O6157" s="836">
        <v>2</v>
      </c>
      <c r="P6157" s="835"/>
      <c r="Q6157" s="837"/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10</v>
      </c>
      <c r="B6158" s="832" t="s">
        <v>2982</v>
      </c>
      <c r="C6158" s="832" t="s">
        <v>3015</v>
      </c>
      <c r="D6158" s="833" t="s">
        <v>6909</v>
      </c>
      <c r="E6158" s="834" t="s">
        <v>3050</v>
      </c>
      <c r="F6158" s="832" t="s">
        <v>2984</v>
      </c>
      <c r="G6158" s="832" t="s">
        <v>3882</v>
      </c>
      <c r="H6158" s="832" t="s">
        <v>630</v>
      </c>
      <c r="I6158" s="832" t="s">
        <v>3883</v>
      </c>
      <c r="J6158" s="832" t="s">
        <v>1391</v>
      </c>
      <c r="K6158" s="832" t="s">
        <v>3884</v>
      </c>
      <c r="L6158" s="835">
        <v>92.85</v>
      </c>
      <c r="M6158" s="835">
        <v>371.4</v>
      </c>
      <c r="N6158" s="832">
        <v>4</v>
      </c>
      <c r="O6158" s="836">
        <v>2.5</v>
      </c>
      <c r="P6158" s="835">
        <v>92.85</v>
      </c>
      <c r="Q6158" s="837">
        <v>0.25</v>
      </c>
      <c r="R6158" s="832">
        <v>1</v>
      </c>
      <c r="S6158" s="837">
        <v>0.25</v>
      </c>
      <c r="T6158" s="836">
        <v>0.5</v>
      </c>
      <c r="U6158" s="838">
        <v>0.2</v>
      </c>
    </row>
    <row r="6159" spans="1:21" ht="14.4" customHeight="1" x14ac:dyDescent="0.3">
      <c r="A6159" s="831">
        <v>10</v>
      </c>
      <c r="B6159" s="832" t="s">
        <v>2982</v>
      </c>
      <c r="C6159" s="832" t="s">
        <v>3015</v>
      </c>
      <c r="D6159" s="833" t="s">
        <v>6909</v>
      </c>
      <c r="E6159" s="834" t="s">
        <v>3050</v>
      </c>
      <c r="F6159" s="832" t="s">
        <v>2984</v>
      </c>
      <c r="G6159" s="832" t="s">
        <v>3882</v>
      </c>
      <c r="H6159" s="832" t="s">
        <v>630</v>
      </c>
      <c r="I6159" s="832" t="s">
        <v>5762</v>
      </c>
      <c r="J6159" s="832" t="s">
        <v>1391</v>
      </c>
      <c r="K6159" s="832" t="s">
        <v>5763</v>
      </c>
      <c r="L6159" s="835">
        <v>119.38</v>
      </c>
      <c r="M6159" s="835">
        <v>238.76</v>
      </c>
      <c r="N6159" s="832">
        <v>2</v>
      </c>
      <c r="O6159" s="836">
        <v>1.5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10</v>
      </c>
      <c r="B6160" s="832" t="s">
        <v>2982</v>
      </c>
      <c r="C6160" s="832" t="s">
        <v>3015</v>
      </c>
      <c r="D6160" s="833" t="s">
        <v>6909</v>
      </c>
      <c r="E6160" s="834" t="s">
        <v>3050</v>
      </c>
      <c r="F6160" s="832" t="s">
        <v>2984</v>
      </c>
      <c r="G6160" s="832" t="s">
        <v>3882</v>
      </c>
      <c r="H6160" s="832" t="s">
        <v>630</v>
      </c>
      <c r="I6160" s="832" t="s">
        <v>6563</v>
      </c>
      <c r="J6160" s="832" t="s">
        <v>1391</v>
      </c>
      <c r="K6160" s="832" t="s">
        <v>6564</v>
      </c>
      <c r="L6160" s="835">
        <v>79.58</v>
      </c>
      <c r="M6160" s="835">
        <v>159.16</v>
      </c>
      <c r="N6160" s="832">
        <v>2</v>
      </c>
      <c r="O6160" s="836">
        <v>2</v>
      </c>
      <c r="P6160" s="835">
        <v>159.16</v>
      </c>
      <c r="Q6160" s="837">
        <v>1</v>
      </c>
      <c r="R6160" s="832">
        <v>2</v>
      </c>
      <c r="S6160" s="837">
        <v>1</v>
      </c>
      <c r="T6160" s="836">
        <v>2</v>
      </c>
      <c r="U6160" s="838">
        <v>1</v>
      </c>
    </row>
    <row r="6161" spans="1:21" ht="14.4" customHeight="1" x14ac:dyDescent="0.3">
      <c r="A6161" s="831">
        <v>10</v>
      </c>
      <c r="B6161" s="832" t="s">
        <v>2982</v>
      </c>
      <c r="C6161" s="832" t="s">
        <v>3015</v>
      </c>
      <c r="D6161" s="833" t="s">
        <v>6909</v>
      </c>
      <c r="E6161" s="834" t="s">
        <v>3050</v>
      </c>
      <c r="F6161" s="832" t="s">
        <v>2984</v>
      </c>
      <c r="G6161" s="832" t="s">
        <v>3882</v>
      </c>
      <c r="H6161" s="832" t="s">
        <v>630</v>
      </c>
      <c r="I6161" s="832" t="s">
        <v>5764</v>
      </c>
      <c r="J6161" s="832" t="s">
        <v>1391</v>
      </c>
      <c r="K6161" s="832" t="s">
        <v>5765</v>
      </c>
      <c r="L6161" s="835">
        <v>0</v>
      </c>
      <c r="M6161" s="835">
        <v>0</v>
      </c>
      <c r="N6161" s="832">
        <v>2</v>
      </c>
      <c r="O6161" s="836">
        <v>1</v>
      </c>
      <c r="P6161" s="835"/>
      <c r="Q6161" s="837"/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10</v>
      </c>
      <c r="B6162" s="832" t="s">
        <v>2982</v>
      </c>
      <c r="C6162" s="832" t="s">
        <v>3015</v>
      </c>
      <c r="D6162" s="833" t="s">
        <v>6909</v>
      </c>
      <c r="E6162" s="834" t="s">
        <v>3050</v>
      </c>
      <c r="F6162" s="832" t="s">
        <v>2984</v>
      </c>
      <c r="G6162" s="832" t="s">
        <v>3208</v>
      </c>
      <c r="H6162" s="832" t="s">
        <v>630</v>
      </c>
      <c r="I6162" s="832" t="s">
        <v>3314</v>
      </c>
      <c r="J6162" s="832" t="s">
        <v>1599</v>
      </c>
      <c r="K6162" s="832" t="s">
        <v>3315</v>
      </c>
      <c r="L6162" s="835">
        <v>46.99</v>
      </c>
      <c r="M6162" s="835">
        <v>610.87</v>
      </c>
      <c r="N6162" s="832">
        <v>13</v>
      </c>
      <c r="O6162" s="836">
        <v>10.5</v>
      </c>
      <c r="P6162" s="835">
        <v>140.97</v>
      </c>
      <c r="Q6162" s="837">
        <v>0.23076923076923075</v>
      </c>
      <c r="R6162" s="832">
        <v>3</v>
      </c>
      <c r="S6162" s="837">
        <v>0.23076923076923078</v>
      </c>
      <c r="T6162" s="836">
        <v>2.5</v>
      </c>
      <c r="U6162" s="838">
        <v>0.23809523809523808</v>
      </c>
    </row>
    <row r="6163" spans="1:21" ht="14.4" customHeight="1" x14ac:dyDescent="0.3">
      <c r="A6163" s="831">
        <v>10</v>
      </c>
      <c r="B6163" s="832" t="s">
        <v>2982</v>
      </c>
      <c r="C6163" s="832" t="s">
        <v>3015</v>
      </c>
      <c r="D6163" s="833" t="s">
        <v>6909</v>
      </c>
      <c r="E6163" s="834" t="s">
        <v>3050</v>
      </c>
      <c r="F6163" s="832" t="s">
        <v>2984</v>
      </c>
      <c r="G6163" s="832" t="s">
        <v>3208</v>
      </c>
      <c r="H6163" s="832" t="s">
        <v>630</v>
      </c>
      <c r="I6163" s="832" t="s">
        <v>3812</v>
      </c>
      <c r="J6163" s="832" t="s">
        <v>1595</v>
      </c>
      <c r="K6163" s="832" t="s">
        <v>3813</v>
      </c>
      <c r="L6163" s="835">
        <v>93.98</v>
      </c>
      <c r="M6163" s="835">
        <v>469.9</v>
      </c>
      <c r="N6163" s="832">
        <v>5</v>
      </c>
      <c r="O6163" s="836">
        <v>4.5</v>
      </c>
      <c r="P6163" s="835">
        <v>281.94</v>
      </c>
      <c r="Q6163" s="837">
        <v>0.6</v>
      </c>
      <c r="R6163" s="832">
        <v>3</v>
      </c>
      <c r="S6163" s="837">
        <v>0.6</v>
      </c>
      <c r="T6163" s="836">
        <v>3</v>
      </c>
      <c r="U6163" s="838">
        <v>0.66666666666666663</v>
      </c>
    </row>
    <row r="6164" spans="1:21" ht="14.4" customHeight="1" x14ac:dyDescent="0.3">
      <c r="A6164" s="831">
        <v>10</v>
      </c>
      <c r="B6164" s="832" t="s">
        <v>2982</v>
      </c>
      <c r="C6164" s="832" t="s">
        <v>3015</v>
      </c>
      <c r="D6164" s="833" t="s">
        <v>6909</v>
      </c>
      <c r="E6164" s="834" t="s">
        <v>3050</v>
      </c>
      <c r="F6164" s="832" t="s">
        <v>2984</v>
      </c>
      <c r="G6164" s="832" t="s">
        <v>3208</v>
      </c>
      <c r="H6164" s="832" t="s">
        <v>630</v>
      </c>
      <c r="I6164" s="832" t="s">
        <v>3885</v>
      </c>
      <c r="J6164" s="832" t="s">
        <v>1599</v>
      </c>
      <c r="K6164" s="832" t="s">
        <v>3886</v>
      </c>
      <c r="L6164" s="835">
        <v>18.79</v>
      </c>
      <c r="M6164" s="835">
        <v>18.79</v>
      </c>
      <c r="N6164" s="832">
        <v>1</v>
      </c>
      <c r="O6164" s="836">
        <v>1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10</v>
      </c>
      <c r="B6165" s="832" t="s">
        <v>2982</v>
      </c>
      <c r="C6165" s="832" t="s">
        <v>3015</v>
      </c>
      <c r="D6165" s="833" t="s">
        <v>6909</v>
      </c>
      <c r="E6165" s="834" t="s">
        <v>3050</v>
      </c>
      <c r="F6165" s="832" t="s">
        <v>2984</v>
      </c>
      <c r="G6165" s="832" t="s">
        <v>6572</v>
      </c>
      <c r="H6165" s="832" t="s">
        <v>630</v>
      </c>
      <c r="I6165" s="832" t="s">
        <v>6761</v>
      </c>
      <c r="J6165" s="832" t="s">
        <v>6574</v>
      </c>
      <c r="K6165" s="832" t="s">
        <v>6762</v>
      </c>
      <c r="L6165" s="835">
        <v>61.97</v>
      </c>
      <c r="M6165" s="835">
        <v>61.97</v>
      </c>
      <c r="N6165" s="832">
        <v>1</v>
      </c>
      <c r="O6165" s="836">
        <v>1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10</v>
      </c>
      <c r="B6166" s="832" t="s">
        <v>2982</v>
      </c>
      <c r="C6166" s="832" t="s">
        <v>3015</v>
      </c>
      <c r="D6166" s="833" t="s">
        <v>6909</v>
      </c>
      <c r="E6166" s="834" t="s">
        <v>3050</v>
      </c>
      <c r="F6166" s="832" t="s">
        <v>2984</v>
      </c>
      <c r="G6166" s="832" t="s">
        <v>3120</v>
      </c>
      <c r="H6166" s="832" t="s">
        <v>630</v>
      </c>
      <c r="I6166" s="832" t="s">
        <v>3211</v>
      </c>
      <c r="J6166" s="832" t="s">
        <v>1034</v>
      </c>
      <c r="K6166" s="832" t="s">
        <v>3212</v>
      </c>
      <c r="L6166" s="835">
        <v>48.09</v>
      </c>
      <c r="M6166" s="835">
        <v>1683.1500000000005</v>
      </c>
      <c r="N6166" s="832">
        <v>35</v>
      </c>
      <c r="O6166" s="836">
        <v>20.5</v>
      </c>
      <c r="P6166" s="835">
        <v>625.17000000000019</v>
      </c>
      <c r="Q6166" s="837">
        <v>0.37142857142857144</v>
      </c>
      <c r="R6166" s="832">
        <v>13</v>
      </c>
      <c r="S6166" s="837">
        <v>0.37142857142857144</v>
      </c>
      <c r="T6166" s="836">
        <v>6</v>
      </c>
      <c r="U6166" s="838">
        <v>0.29268292682926828</v>
      </c>
    </row>
    <row r="6167" spans="1:21" ht="14.4" customHeight="1" x14ac:dyDescent="0.3">
      <c r="A6167" s="831">
        <v>10</v>
      </c>
      <c r="B6167" s="832" t="s">
        <v>2982</v>
      </c>
      <c r="C6167" s="832" t="s">
        <v>3015</v>
      </c>
      <c r="D6167" s="833" t="s">
        <v>6909</v>
      </c>
      <c r="E6167" s="834" t="s">
        <v>3050</v>
      </c>
      <c r="F6167" s="832" t="s">
        <v>2984</v>
      </c>
      <c r="G6167" s="832" t="s">
        <v>3120</v>
      </c>
      <c r="H6167" s="832" t="s">
        <v>630</v>
      </c>
      <c r="I6167" s="832" t="s">
        <v>6763</v>
      </c>
      <c r="J6167" s="832" t="s">
        <v>1034</v>
      </c>
      <c r="K6167" s="832" t="s">
        <v>4508</v>
      </c>
      <c r="L6167" s="835">
        <v>16.09</v>
      </c>
      <c r="M6167" s="835">
        <v>16.09</v>
      </c>
      <c r="N6167" s="832">
        <v>1</v>
      </c>
      <c r="O6167" s="836">
        <v>0.5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" customHeight="1" x14ac:dyDescent="0.3">
      <c r="A6168" s="831">
        <v>10</v>
      </c>
      <c r="B6168" s="832" t="s">
        <v>2982</v>
      </c>
      <c r="C6168" s="832" t="s">
        <v>3015</v>
      </c>
      <c r="D6168" s="833" t="s">
        <v>6909</v>
      </c>
      <c r="E6168" s="834" t="s">
        <v>3050</v>
      </c>
      <c r="F6168" s="832" t="s">
        <v>2984</v>
      </c>
      <c r="G6168" s="832" t="s">
        <v>3120</v>
      </c>
      <c r="H6168" s="832" t="s">
        <v>630</v>
      </c>
      <c r="I6168" s="832" t="s">
        <v>3121</v>
      </c>
      <c r="J6168" s="832" t="s">
        <v>1060</v>
      </c>
      <c r="K6168" s="832" t="s">
        <v>3122</v>
      </c>
      <c r="L6168" s="835">
        <v>89.91</v>
      </c>
      <c r="M6168" s="835">
        <v>22657.319999999974</v>
      </c>
      <c r="N6168" s="832">
        <v>252</v>
      </c>
      <c r="O6168" s="836">
        <v>137</v>
      </c>
      <c r="P6168" s="835">
        <v>7912.0799999999917</v>
      </c>
      <c r="Q6168" s="837">
        <v>0.34920634920634924</v>
      </c>
      <c r="R6168" s="832">
        <v>88</v>
      </c>
      <c r="S6168" s="837">
        <v>0.34920634920634919</v>
      </c>
      <c r="T6168" s="836">
        <v>48</v>
      </c>
      <c r="U6168" s="838">
        <v>0.35036496350364965</v>
      </c>
    </row>
    <row r="6169" spans="1:21" ht="14.4" customHeight="1" x14ac:dyDescent="0.3">
      <c r="A6169" s="831">
        <v>10</v>
      </c>
      <c r="B6169" s="832" t="s">
        <v>2982</v>
      </c>
      <c r="C6169" s="832" t="s">
        <v>3015</v>
      </c>
      <c r="D6169" s="833" t="s">
        <v>6909</v>
      </c>
      <c r="E6169" s="834" t="s">
        <v>3050</v>
      </c>
      <c r="F6169" s="832" t="s">
        <v>2984</v>
      </c>
      <c r="G6169" s="832" t="s">
        <v>3887</v>
      </c>
      <c r="H6169" s="832" t="s">
        <v>630</v>
      </c>
      <c r="I6169" s="832" t="s">
        <v>3888</v>
      </c>
      <c r="J6169" s="832" t="s">
        <v>766</v>
      </c>
      <c r="K6169" s="832" t="s">
        <v>3889</v>
      </c>
      <c r="L6169" s="835">
        <v>27.28</v>
      </c>
      <c r="M6169" s="835">
        <v>218.24</v>
      </c>
      <c r="N6169" s="832">
        <v>8</v>
      </c>
      <c r="O6169" s="836">
        <v>6</v>
      </c>
      <c r="P6169" s="835">
        <v>54.56</v>
      </c>
      <c r="Q6169" s="837">
        <v>0.25</v>
      </c>
      <c r="R6169" s="832">
        <v>2</v>
      </c>
      <c r="S6169" s="837">
        <v>0.25</v>
      </c>
      <c r="T6169" s="836">
        <v>1.5</v>
      </c>
      <c r="U6169" s="838">
        <v>0.25</v>
      </c>
    </row>
    <row r="6170" spans="1:21" ht="14.4" customHeight="1" x14ac:dyDescent="0.3">
      <c r="A6170" s="831">
        <v>10</v>
      </c>
      <c r="B6170" s="832" t="s">
        <v>2982</v>
      </c>
      <c r="C6170" s="832" t="s">
        <v>3015</v>
      </c>
      <c r="D6170" s="833" t="s">
        <v>6909</v>
      </c>
      <c r="E6170" s="834" t="s">
        <v>3050</v>
      </c>
      <c r="F6170" s="832" t="s">
        <v>2984</v>
      </c>
      <c r="G6170" s="832" t="s">
        <v>3622</v>
      </c>
      <c r="H6170" s="832" t="s">
        <v>630</v>
      </c>
      <c r="I6170" s="832" t="s">
        <v>5777</v>
      </c>
      <c r="J6170" s="832" t="s">
        <v>5778</v>
      </c>
      <c r="K6170" s="832" t="s">
        <v>5779</v>
      </c>
      <c r="L6170" s="835">
        <v>380.21</v>
      </c>
      <c r="M6170" s="835">
        <v>380.21</v>
      </c>
      <c r="N6170" s="832">
        <v>1</v>
      </c>
      <c r="O6170" s="836">
        <v>1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10</v>
      </c>
      <c r="B6171" s="832" t="s">
        <v>2982</v>
      </c>
      <c r="C6171" s="832" t="s">
        <v>3015</v>
      </c>
      <c r="D6171" s="833" t="s">
        <v>6909</v>
      </c>
      <c r="E6171" s="834" t="s">
        <v>3050</v>
      </c>
      <c r="F6171" s="832" t="s">
        <v>2984</v>
      </c>
      <c r="G6171" s="832" t="s">
        <v>3622</v>
      </c>
      <c r="H6171" s="832" t="s">
        <v>630</v>
      </c>
      <c r="I6171" s="832" t="s">
        <v>5777</v>
      </c>
      <c r="J6171" s="832" t="s">
        <v>5778</v>
      </c>
      <c r="K6171" s="832" t="s">
        <v>5779</v>
      </c>
      <c r="L6171" s="835">
        <v>347.84</v>
      </c>
      <c r="M6171" s="835">
        <v>695.68</v>
      </c>
      <c r="N6171" s="832">
        <v>2</v>
      </c>
      <c r="O6171" s="836">
        <v>2</v>
      </c>
      <c r="P6171" s="835">
        <v>347.84</v>
      </c>
      <c r="Q6171" s="837">
        <v>0.5</v>
      </c>
      <c r="R6171" s="832">
        <v>1</v>
      </c>
      <c r="S6171" s="837">
        <v>0.5</v>
      </c>
      <c r="T6171" s="836">
        <v>1</v>
      </c>
      <c r="U6171" s="838">
        <v>0.5</v>
      </c>
    </row>
    <row r="6172" spans="1:21" ht="14.4" customHeight="1" x14ac:dyDescent="0.3">
      <c r="A6172" s="831">
        <v>10</v>
      </c>
      <c r="B6172" s="832" t="s">
        <v>2982</v>
      </c>
      <c r="C6172" s="832" t="s">
        <v>3015</v>
      </c>
      <c r="D6172" s="833" t="s">
        <v>6909</v>
      </c>
      <c r="E6172" s="834" t="s">
        <v>3050</v>
      </c>
      <c r="F6172" s="832" t="s">
        <v>2984</v>
      </c>
      <c r="G6172" s="832" t="s">
        <v>3323</v>
      </c>
      <c r="H6172" s="832" t="s">
        <v>630</v>
      </c>
      <c r="I6172" s="832" t="s">
        <v>3324</v>
      </c>
      <c r="J6172" s="832" t="s">
        <v>702</v>
      </c>
      <c r="K6172" s="832" t="s">
        <v>3325</v>
      </c>
      <c r="L6172" s="835">
        <v>0</v>
      </c>
      <c r="M6172" s="835">
        <v>0</v>
      </c>
      <c r="N6172" s="832">
        <v>1</v>
      </c>
      <c r="O6172" s="836">
        <v>0.5</v>
      </c>
      <c r="P6172" s="835"/>
      <c r="Q6172" s="837"/>
      <c r="R6172" s="832"/>
      <c r="S6172" s="837">
        <v>0</v>
      </c>
      <c r="T6172" s="836"/>
      <c r="U6172" s="838">
        <v>0</v>
      </c>
    </row>
    <row r="6173" spans="1:21" ht="14.4" customHeight="1" x14ac:dyDescent="0.3">
      <c r="A6173" s="831">
        <v>10</v>
      </c>
      <c r="B6173" s="832" t="s">
        <v>2982</v>
      </c>
      <c r="C6173" s="832" t="s">
        <v>3015</v>
      </c>
      <c r="D6173" s="833" t="s">
        <v>6909</v>
      </c>
      <c r="E6173" s="834" t="s">
        <v>3050</v>
      </c>
      <c r="F6173" s="832" t="s">
        <v>2984</v>
      </c>
      <c r="G6173" s="832" t="s">
        <v>3890</v>
      </c>
      <c r="H6173" s="832" t="s">
        <v>630</v>
      </c>
      <c r="I6173" s="832" t="s">
        <v>6551</v>
      </c>
      <c r="J6173" s="832" t="s">
        <v>1113</v>
      </c>
      <c r="K6173" s="832" t="s">
        <v>6552</v>
      </c>
      <c r="L6173" s="835">
        <v>0</v>
      </c>
      <c r="M6173" s="835">
        <v>0</v>
      </c>
      <c r="N6173" s="832">
        <v>5</v>
      </c>
      <c r="O6173" s="836">
        <v>2.5</v>
      </c>
      <c r="P6173" s="835">
        <v>0</v>
      </c>
      <c r="Q6173" s="837"/>
      <c r="R6173" s="832">
        <v>2</v>
      </c>
      <c r="S6173" s="837">
        <v>0.4</v>
      </c>
      <c r="T6173" s="836">
        <v>1</v>
      </c>
      <c r="U6173" s="838">
        <v>0.4</v>
      </c>
    </row>
    <row r="6174" spans="1:21" ht="14.4" customHeight="1" x14ac:dyDescent="0.3">
      <c r="A6174" s="831">
        <v>10</v>
      </c>
      <c r="B6174" s="832" t="s">
        <v>2982</v>
      </c>
      <c r="C6174" s="832" t="s">
        <v>3015</v>
      </c>
      <c r="D6174" s="833" t="s">
        <v>6909</v>
      </c>
      <c r="E6174" s="834" t="s">
        <v>3050</v>
      </c>
      <c r="F6174" s="832" t="s">
        <v>2984</v>
      </c>
      <c r="G6174" s="832" t="s">
        <v>3890</v>
      </c>
      <c r="H6174" s="832" t="s">
        <v>630</v>
      </c>
      <c r="I6174" s="832" t="s">
        <v>3891</v>
      </c>
      <c r="J6174" s="832" t="s">
        <v>1113</v>
      </c>
      <c r="K6174" s="832" t="s">
        <v>3892</v>
      </c>
      <c r="L6174" s="835">
        <v>0</v>
      </c>
      <c r="M6174" s="835">
        <v>0</v>
      </c>
      <c r="N6174" s="832">
        <v>10</v>
      </c>
      <c r="O6174" s="836">
        <v>6</v>
      </c>
      <c r="P6174" s="835">
        <v>0</v>
      </c>
      <c r="Q6174" s="837"/>
      <c r="R6174" s="832">
        <v>6</v>
      </c>
      <c r="S6174" s="837">
        <v>0.6</v>
      </c>
      <c r="T6174" s="836">
        <v>4</v>
      </c>
      <c r="U6174" s="838">
        <v>0.66666666666666663</v>
      </c>
    </row>
    <row r="6175" spans="1:21" ht="14.4" customHeight="1" x14ac:dyDescent="0.3">
      <c r="A6175" s="831">
        <v>10</v>
      </c>
      <c r="B6175" s="832" t="s">
        <v>2982</v>
      </c>
      <c r="C6175" s="832" t="s">
        <v>3015</v>
      </c>
      <c r="D6175" s="833" t="s">
        <v>6909</v>
      </c>
      <c r="E6175" s="834" t="s">
        <v>3050</v>
      </c>
      <c r="F6175" s="832" t="s">
        <v>2984</v>
      </c>
      <c r="G6175" s="832" t="s">
        <v>3890</v>
      </c>
      <c r="H6175" s="832" t="s">
        <v>630</v>
      </c>
      <c r="I6175" s="832" t="s">
        <v>6764</v>
      </c>
      <c r="J6175" s="832" t="s">
        <v>1113</v>
      </c>
      <c r="K6175" s="832" t="s">
        <v>6765</v>
      </c>
      <c r="L6175" s="835">
        <v>0</v>
      </c>
      <c r="M6175" s="835">
        <v>0</v>
      </c>
      <c r="N6175" s="832">
        <v>1</v>
      </c>
      <c r="O6175" s="836">
        <v>0.5</v>
      </c>
      <c r="P6175" s="835"/>
      <c r="Q6175" s="837"/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10</v>
      </c>
      <c r="B6176" s="832" t="s">
        <v>2982</v>
      </c>
      <c r="C6176" s="832" t="s">
        <v>3015</v>
      </c>
      <c r="D6176" s="833" t="s">
        <v>6909</v>
      </c>
      <c r="E6176" s="834" t="s">
        <v>3050</v>
      </c>
      <c r="F6176" s="832" t="s">
        <v>2984</v>
      </c>
      <c r="G6176" s="832" t="s">
        <v>3123</v>
      </c>
      <c r="H6176" s="832" t="s">
        <v>630</v>
      </c>
      <c r="I6176" s="832" t="s">
        <v>4790</v>
      </c>
      <c r="J6176" s="832" t="s">
        <v>1048</v>
      </c>
      <c r="K6176" s="832" t="s">
        <v>4791</v>
      </c>
      <c r="L6176" s="835">
        <v>23.27</v>
      </c>
      <c r="M6176" s="835">
        <v>23.27</v>
      </c>
      <c r="N6176" s="832">
        <v>1</v>
      </c>
      <c r="O6176" s="836">
        <v>0.5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" customHeight="1" x14ac:dyDescent="0.3">
      <c r="A6177" s="831">
        <v>10</v>
      </c>
      <c r="B6177" s="832" t="s">
        <v>2982</v>
      </c>
      <c r="C6177" s="832" t="s">
        <v>3015</v>
      </c>
      <c r="D6177" s="833" t="s">
        <v>6909</v>
      </c>
      <c r="E6177" s="834" t="s">
        <v>3050</v>
      </c>
      <c r="F6177" s="832" t="s">
        <v>2984</v>
      </c>
      <c r="G6177" s="832" t="s">
        <v>3123</v>
      </c>
      <c r="H6177" s="832" t="s">
        <v>630</v>
      </c>
      <c r="I6177" s="832" t="s">
        <v>3493</v>
      </c>
      <c r="J6177" s="832" t="s">
        <v>1588</v>
      </c>
      <c r="K6177" s="832" t="s">
        <v>3125</v>
      </c>
      <c r="L6177" s="835">
        <v>49.38</v>
      </c>
      <c r="M6177" s="835">
        <v>641.94000000000005</v>
      </c>
      <c r="N6177" s="832">
        <v>13</v>
      </c>
      <c r="O6177" s="836">
        <v>8</v>
      </c>
      <c r="P6177" s="835">
        <v>296.28000000000003</v>
      </c>
      <c r="Q6177" s="837">
        <v>0.46153846153846156</v>
      </c>
      <c r="R6177" s="832">
        <v>6</v>
      </c>
      <c r="S6177" s="837">
        <v>0.46153846153846156</v>
      </c>
      <c r="T6177" s="836">
        <v>3</v>
      </c>
      <c r="U6177" s="838">
        <v>0.375</v>
      </c>
    </row>
    <row r="6178" spans="1:21" ht="14.4" customHeight="1" x14ac:dyDescent="0.3">
      <c r="A6178" s="831">
        <v>10</v>
      </c>
      <c r="B6178" s="832" t="s">
        <v>2982</v>
      </c>
      <c r="C6178" s="832" t="s">
        <v>3015</v>
      </c>
      <c r="D6178" s="833" t="s">
        <v>6909</v>
      </c>
      <c r="E6178" s="834" t="s">
        <v>3050</v>
      </c>
      <c r="F6178" s="832" t="s">
        <v>2984</v>
      </c>
      <c r="G6178" s="832" t="s">
        <v>3123</v>
      </c>
      <c r="H6178" s="832" t="s">
        <v>630</v>
      </c>
      <c r="I6178" s="832" t="s">
        <v>4380</v>
      </c>
      <c r="J6178" s="832" t="s">
        <v>1048</v>
      </c>
      <c r="K6178" s="832" t="s">
        <v>4381</v>
      </c>
      <c r="L6178" s="835">
        <v>38.81</v>
      </c>
      <c r="M6178" s="835">
        <v>38.81</v>
      </c>
      <c r="N6178" s="832">
        <v>1</v>
      </c>
      <c r="O6178" s="836">
        <v>1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10</v>
      </c>
      <c r="B6179" s="832" t="s">
        <v>2982</v>
      </c>
      <c r="C6179" s="832" t="s">
        <v>3015</v>
      </c>
      <c r="D6179" s="833" t="s">
        <v>6909</v>
      </c>
      <c r="E6179" s="834" t="s">
        <v>3050</v>
      </c>
      <c r="F6179" s="832" t="s">
        <v>2984</v>
      </c>
      <c r="G6179" s="832" t="s">
        <v>3123</v>
      </c>
      <c r="H6179" s="832" t="s">
        <v>630</v>
      </c>
      <c r="I6179" s="832" t="s">
        <v>3124</v>
      </c>
      <c r="J6179" s="832" t="s">
        <v>1588</v>
      </c>
      <c r="K6179" s="832" t="s">
        <v>3125</v>
      </c>
      <c r="L6179" s="835">
        <v>49.38</v>
      </c>
      <c r="M6179" s="835">
        <v>49.38</v>
      </c>
      <c r="N6179" s="832">
        <v>1</v>
      </c>
      <c r="O6179" s="836">
        <v>0.5</v>
      </c>
      <c r="P6179" s="835">
        <v>49.38</v>
      </c>
      <c r="Q6179" s="837">
        <v>1</v>
      </c>
      <c r="R6179" s="832">
        <v>1</v>
      </c>
      <c r="S6179" s="837">
        <v>1</v>
      </c>
      <c r="T6179" s="836">
        <v>0.5</v>
      </c>
      <c r="U6179" s="838">
        <v>1</v>
      </c>
    </row>
    <row r="6180" spans="1:21" ht="14.4" customHeight="1" x14ac:dyDescent="0.3">
      <c r="A6180" s="831">
        <v>10</v>
      </c>
      <c r="B6180" s="832" t="s">
        <v>2982</v>
      </c>
      <c r="C6180" s="832" t="s">
        <v>3015</v>
      </c>
      <c r="D6180" s="833" t="s">
        <v>6909</v>
      </c>
      <c r="E6180" s="834" t="s">
        <v>3050</v>
      </c>
      <c r="F6180" s="832" t="s">
        <v>2984</v>
      </c>
      <c r="G6180" s="832" t="s">
        <v>3123</v>
      </c>
      <c r="H6180" s="832" t="s">
        <v>630</v>
      </c>
      <c r="I6180" s="832" t="s">
        <v>3735</v>
      </c>
      <c r="J6180" s="832" t="s">
        <v>1046</v>
      </c>
      <c r="K6180" s="832" t="s">
        <v>3736</v>
      </c>
      <c r="L6180" s="835">
        <v>23.27</v>
      </c>
      <c r="M6180" s="835">
        <v>232.70000000000002</v>
      </c>
      <c r="N6180" s="832">
        <v>10</v>
      </c>
      <c r="O6180" s="836">
        <v>7</v>
      </c>
      <c r="P6180" s="835">
        <v>69.81</v>
      </c>
      <c r="Q6180" s="837">
        <v>0.3</v>
      </c>
      <c r="R6180" s="832">
        <v>3</v>
      </c>
      <c r="S6180" s="837">
        <v>0.3</v>
      </c>
      <c r="T6180" s="836">
        <v>1.5</v>
      </c>
      <c r="U6180" s="838">
        <v>0.21428571428571427</v>
      </c>
    </row>
    <row r="6181" spans="1:21" ht="14.4" customHeight="1" x14ac:dyDescent="0.3">
      <c r="A6181" s="831">
        <v>10</v>
      </c>
      <c r="B6181" s="832" t="s">
        <v>2982</v>
      </c>
      <c r="C6181" s="832" t="s">
        <v>3015</v>
      </c>
      <c r="D6181" s="833" t="s">
        <v>6909</v>
      </c>
      <c r="E6181" s="834" t="s">
        <v>3050</v>
      </c>
      <c r="F6181" s="832" t="s">
        <v>2984</v>
      </c>
      <c r="G6181" s="832" t="s">
        <v>3123</v>
      </c>
      <c r="H6181" s="832" t="s">
        <v>630</v>
      </c>
      <c r="I6181" s="832" t="s">
        <v>4321</v>
      </c>
      <c r="J6181" s="832" t="s">
        <v>1590</v>
      </c>
      <c r="K6181" s="832" t="s">
        <v>3330</v>
      </c>
      <c r="L6181" s="835">
        <v>98.75</v>
      </c>
      <c r="M6181" s="835">
        <v>98.75</v>
      </c>
      <c r="N6181" s="832">
        <v>1</v>
      </c>
      <c r="O6181" s="836">
        <v>0.5</v>
      </c>
      <c r="P6181" s="835"/>
      <c r="Q6181" s="837">
        <v>0</v>
      </c>
      <c r="R6181" s="832"/>
      <c r="S6181" s="837">
        <v>0</v>
      </c>
      <c r="T6181" s="836"/>
      <c r="U6181" s="838">
        <v>0</v>
      </c>
    </row>
    <row r="6182" spans="1:21" ht="14.4" customHeight="1" x14ac:dyDescent="0.3">
      <c r="A6182" s="831">
        <v>10</v>
      </c>
      <c r="B6182" s="832" t="s">
        <v>2982</v>
      </c>
      <c r="C6182" s="832" t="s">
        <v>3015</v>
      </c>
      <c r="D6182" s="833" t="s">
        <v>6909</v>
      </c>
      <c r="E6182" s="834" t="s">
        <v>3050</v>
      </c>
      <c r="F6182" s="832" t="s">
        <v>2984</v>
      </c>
      <c r="G6182" s="832" t="s">
        <v>3123</v>
      </c>
      <c r="H6182" s="832" t="s">
        <v>630</v>
      </c>
      <c r="I6182" s="832" t="s">
        <v>3332</v>
      </c>
      <c r="J6182" s="832" t="s">
        <v>1588</v>
      </c>
      <c r="K6182" s="832" t="s">
        <v>3125</v>
      </c>
      <c r="L6182" s="835">
        <v>49.38</v>
      </c>
      <c r="M6182" s="835">
        <v>395.04</v>
      </c>
      <c r="N6182" s="832">
        <v>8</v>
      </c>
      <c r="O6182" s="836">
        <v>5</v>
      </c>
      <c r="P6182" s="835">
        <v>148.14000000000001</v>
      </c>
      <c r="Q6182" s="837">
        <v>0.375</v>
      </c>
      <c r="R6182" s="832">
        <v>3</v>
      </c>
      <c r="S6182" s="837">
        <v>0.375</v>
      </c>
      <c r="T6182" s="836">
        <v>2.5</v>
      </c>
      <c r="U6182" s="838">
        <v>0.5</v>
      </c>
    </row>
    <row r="6183" spans="1:21" ht="14.4" customHeight="1" x14ac:dyDescent="0.3">
      <c r="A6183" s="831">
        <v>10</v>
      </c>
      <c r="B6183" s="832" t="s">
        <v>2982</v>
      </c>
      <c r="C6183" s="832" t="s">
        <v>3015</v>
      </c>
      <c r="D6183" s="833" t="s">
        <v>6909</v>
      </c>
      <c r="E6183" s="834" t="s">
        <v>3050</v>
      </c>
      <c r="F6183" s="832" t="s">
        <v>2984</v>
      </c>
      <c r="G6183" s="832" t="s">
        <v>3123</v>
      </c>
      <c r="H6183" s="832" t="s">
        <v>630</v>
      </c>
      <c r="I6183" s="832" t="s">
        <v>3494</v>
      </c>
      <c r="J6183" s="832" t="s">
        <v>1046</v>
      </c>
      <c r="K6183" s="832" t="s">
        <v>1047</v>
      </c>
      <c r="L6183" s="835">
        <v>38.81</v>
      </c>
      <c r="M6183" s="835">
        <v>77.62</v>
      </c>
      <c r="N6183" s="832">
        <v>2</v>
      </c>
      <c r="O6183" s="836">
        <v>1.5</v>
      </c>
      <c r="P6183" s="835">
        <v>38.81</v>
      </c>
      <c r="Q6183" s="837">
        <v>0.5</v>
      </c>
      <c r="R6183" s="832">
        <v>1</v>
      </c>
      <c r="S6183" s="837">
        <v>0.5</v>
      </c>
      <c r="T6183" s="836">
        <v>1</v>
      </c>
      <c r="U6183" s="838">
        <v>0.66666666666666663</v>
      </c>
    </row>
    <row r="6184" spans="1:21" ht="14.4" customHeight="1" x14ac:dyDescent="0.3">
      <c r="A6184" s="831">
        <v>10</v>
      </c>
      <c r="B6184" s="832" t="s">
        <v>2982</v>
      </c>
      <c r="C6184" s="832" t="s">
        <v>3015</v>
      </c>
      <c r="D6184" s="833" t="s">
        <v>6909</v>
      </c>
      <c r="E6184" s="834" t="s">
        <v>3050</v>
      </c>
      <c r="F6184" s="832" t="s">
        <v>2984</v>
      </c>
      <c r="G6184" s="832" t="s">
        <v>3123</v>
      </c>
      <c r="H6184" s="832" t="s">
        <v>630</v>
      </c>
      <c r="I6184" s="832" t="s">
        <v>4108</v>
      </c>
      <c r="J6184" s="832" t="s">
        <v>1046</v>
      </c>
      <c r="K6184" s="832" t="s">
        <v>3736</v>
      </c>
      <c r="L6184" s="835">
        <v>23.27</v>
      </c>
      <c r="M6184" s="835">
        <v>511.94000000000005</v>
      </c>
      <c r="N6184" s="832">
        <v>22</v>
      </c>
      <c r="O6184" s="836">
        <v>15</v>
      </c>
      <c r="P6184" s="835">
        <v>186.16000000000003</v>
      </c>
      <c r="Q6184" s="837">
        <v>0.36363636363636365</v>
      </c>
      <c r="R6184" s="832">
        <v>8</v>
      </c>
      <c r="S6184" s="837">
        <v>0.36363636363636365</v>
      </c>
      <c r="T6184" s="836">
        <v>5.5</v>
      </c>
      <c r="U6184" s="838">
        <v>0.36666666666666664</v>
      </c>
    </row>
    <row r="6185" spans="1:21" ht="14.4" customHeight="1" x14ac:dyDescent="0.3">
      <c r="A6185" s="831">
        <v>10</v>
      </c>
      <c r="B6185" s="832" t="s">
        <v>2982</v>
      </c>
      <c r="C6185" s="832" t="s">
        <v>3015</v>
      </c>
      <c r="D6185" s="833" t="s">
        <v>6909</v>
      </c>
      <c r="E6185" s="834" t="s">
        <v>3050</v>
      </c>
      <c r="F6185" s="832" t="s">
        <v>2984</v>
      </c>
      <c r="G6185" s="832" t="s">
        <v>3123</v>
      </c>
      <c r="H6185" s="832" t="s">
        <v>630</v>
      </c>
      <c r="I6185" s="832" t="s">
        <v>3822</v>
      </c>
      <c r="J6185" s="832" t="s">
        <v>1046</v>
      </c>
      <c r="K6185" s="832" t="s">
        <v>1047</v>
      </c>
      <c r="L6185" s="835">
        <v>38.81</v>
      </c>
      <c r="M6185" s="835">
        <v>426.91</v>
      </c>
      <c r="N6185" s="832">
        <v>11</v>
      </c>
      <c r="O6185" s="836">
        <v>8</v>
      </c>
      <c r="P6185" s="835">
        <v>116.43</v>
      </c>
      <c r="Q6185" s="837">
        <v>0.27272727272727271</v>
      </c>
      <c r="R6185" s="832">
        <v>3</v>
      </c>
      <c r="S6185" s="837">
        <v>0.27272727272727271</v>
      </c>
      <c r="T6185" s="836">
        <v>2.5</v>
      </c>
      <c r="U6185" s="838">
        <v>0.3125</v>
      </c>
    </row>
    <row r="6186" spans="1:21" ht="14.4" customHeight="1" x14ac:dyDescent="0.3">
      <c r="A6186" s="831">
        <v>10</v>
      </c>
      <c r="B6186" s="832" t="s">
        <v>2982</v>
      </c>
      <c r="C6186" s="832" t="s">
        <v>3015</v>
      </c>
      <c r="D6186" s="833" t="s">
        <v>6909</v>
      </c>
      <c r="E6186" s="834" t="s">
        <v>3050</v>
      </c>
      <c r="F6186" s="832" t="s">
        <v>2984</v>
      </c>
      <c r="G6186" s="832" t="s">
        <v>3123</v>
      </c>
      <c r="H6186" s="832" t="s">
        <v>630</v>
      </c>
      <c r="I6186" s="832" t="s">
        <v>6576</v>
      </c>
      <c r="J6186" s="832" t="s">
        <v>1046</v>
      </c>
      <c r="K6186" s="832" t="s">
        <v>2312</v>
      </c>
      <c r="L6186" s="835">
        <v>46.57</v>
      </c>
      <c r="M6186" s="835">
        <v>139.71</v>
      </c>
      <c r="N6186" s="832">
        <v>3</v>
      </c>
      <c r="O6186" s="836">
        <v>3</v>
      </c>
      <c r="P6186" s="835">
        <v>139.71</v>
      </c>
      <c r="Q6186" s="837">
        <v>1</v>
      </c>
      <c r="R6186" s="832">
        <v>3</v>
      </c>
      <c r="S6186" s="837">
        <v>1</v>
      </c>
      <c r="T6186" s="836">
        <v>3</v>
      </c>
      <c r="U6186" s="838">
        <v>1</v>
      </c>
    </row>
    <row r="6187" spans="1:21" ht="14.4" customHeight="1" x14ac:dyDescent="0.3">
      <c r="A6187" s="831">
        <v>10</v>
      </c>
      <c r="B6187" s="832" t="s">
        <v>2982</v>
      </c>
      <c r="C6187" s="832" t="s">
        <v>3015</v>
      </c>
      <c r="D6187" s="833" t="s">
        <v>6909</v>
      </c>
      <c r="E6187" s="834" t="s">
        <v>3050</v>
      </c>
      <c r="F6187" s="832" t="s">
        <v>2984</v>
      </c>
      <c r="G6187" s="832" t="s">
        <v>3089</v>
      </c>
      <c r="H6187" s="832" t="s">
        <v>630</v>
      </c>
      <c r="I6187" s="832" t="s">
        <v>4701</v>
      </c>
      <c r="J6187" s="832" t="s">
        <v>4702</v>
      </c>
      <c r="K6187" s="832" t="s">
        <v>4703</v>
      </c>
      <c r="L6187" s="835">
        <v>0</v>
      </c>
      <c r="M6187" s="835">
        <v>0</v>
      </c>
      <c r="N6187" s="832">
        <v>1</v>
      </c>
      <c r="O6187" s="836">
        <v>1</v>
      </c>
      <c r="P6187" s="835">
        <v>0</v>
      </c>
      <c r="Q6187" s="837"/>
      <c r="R6187" s="832">
        <v>1</v>
      </c>
      <c r="S6187" s="837">
        <v>1</v>
      </c>
      <c r="T6187" s="836">
        <v>1</v>
      </c>
      <c r="U6187" s="838">
        <v>1</v>
      </c>
    </row>
    <row r="6188" spans="1:21" ht="14.4" customHeight="1" x14ac:dyDescent="0.3">
      <c r="A6188" s="831">
        <v>10</v>
      </c>
      <c r="B6188" s="832" t="s">
        <v>2982</v>
      </c>
      <c r="C6188" s="832" t="s">
        <v>3015</v>
      </c>
      <c r="D6188" s="833" t="s">
        <v>6909</v>
      </c>
      <c r="E6188" s="834" t="s">
        <v>3050</v>
      </c>
      <c r="F6188" s="832" t="s">
        <v>2984</v>
      </c>
      <c r="G6188" s="832" t="s">
        <v>3089</v>
      </c>
      <c r="H6188" s="832" t="s">
        <v>630</v>
      </c>
      <c r="I6188" s="832" t="s">
        <v>3090</v>
      </c>
      <c r="J6188" s="832" t="s">
        <v>1092</v>
      </c>
      <c r="K6188" s="832" t="s">
        <v>3091</v>
      </c>
      <c r="L6188" s="835">
        <v>0</v>
      </c>
      <c r="M6188" s="835">
        <v>0</v>
      </c>
      <c r="N6188" s="832">
        <v>8</v>
      </c>
      <c r="O6188" s="836">
        <v>6</v>
      </c>
      <c r="P6188" s="835">
        <v>0</v>
      </c>
      <c r="Q6188" s="837"/>
      <c r="R6188" s="832">
        <v>3</v>
      </c>
      <c r="S6188" s="837">
        <v>0.375</v>
      </c>
      <c r="T6188" s="836">
        <v>2.5</v>
      </c>
      <c r="U6188" s="838">
        <v>0.41666666666666669</v>
      </c>
    </row>
    <row r="6189" spans="1:21" ht="14.4" customHeight="1" x14ac:dyDescent="0.3">
      <c r="A6189" s="831">
        <v>10</v>
      </c>
      <c r="B6189" s="832" t="s">
        <v>2982</v>
      </c>
      <c r="C6189" s="832" t="s">
        <v>3015</v>
      </c>
      <c r="D6189" s="833" t="s">
        <v>6909</v>
      </c>
      <c r="E6189" s="834" t="s">
        <v>3050</v>
      </c>
      <c r="F6189" s="832" t="s">
        <v>2984</v>
      </c>
      <c r="G6189" s="832" t="s">
        <v>3089</v>
      </c>
      <c r="H6189" s="832" t="s">
        <v>630</v>
      </c>
      <c r="I6189" s="832" t="s">
        <v>6766</v>
      </c>
      <c r="J6189" s="832" t="s">
        <v>6767</v>
      </c>
      <c r="K6189" s="832" t="s">
        <v>6768</v>
      </c>
      <c r="L6189" s="835">
        <v>0</v>
      </c>
      <c r="M6189" s="835">
        <v>0</v>
      </c>
      <c r="N6189" s="832">
        <v>1</v>
      </c>
      <c r="O6189" s="836">
        <v>0.5</v>
      </c>
      <c r="P6189" s="835"/>
      <c r="Q6189" s="837"/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10</v>
      </c>
      <c r="B6190" s="832" t="s">
        <v>2982</v>
      </c>
      <c r="C6190" s="832" t="s">
        <v>3015</v>
      </c>
      <c r="D6190" s="833" t="s">
        <v>6909</v>
      </c>
      <c r="E6190" s="834" t="s">
        <v>3050</v>
      </c>
      <c r="F6190" s="832" t="s">
        <v>2984</v>
      </c>
      <c r="G6190" s="832" t="s">
        <v>3089</v>
      </c>
      <c r="H6190" s="832" t="s">
        <v>630</v>
      </c>
      <c r="I6190" s="832" t="s">
        <v>6769</v>
      </c>
      <c r="J6190" s="832" t="s">
        <v>1092</v>
      </c>
      <c r="K6190" s="832" t="s">
        <v>3091</v>
      </c>
      <c r="L6190" s="835">
        <v>0</v>
      </c>
      <c r="M6190" s="835">
        <v>0</v>
      </c>
      <c r="N6190" s="832">
        <v>22</v>
      </c>
      <c r="O6190" s="836">
        <v>9.5</v>
      </c>
      <c r="P6190" s="835">
        <v>0</v>
      </c>
      <c r="Q6190" s="837"/>
      <c r="R6190" s="832">
        <v>4</v>
      </c>
      <c r="S6190" s="837">
        <v>0.18181818181818182</v>
      </c>
      <c r="T6190" s="836">
        <v>3.5</v>
      </c>
      <c r="U6190" s="838">
        <v>0.36842105263157893</v>
      </c>
    </row>
    <row r="6191" spans="1:21" ht="14.4" customHeight="1" x14ac:dyDescent="0.3">
      <c r="A6191" s="831">
        <v>10</v>
      </c>
      <c r="B6191" s="832" t="s">
        <v>2982</v>
      </c>
      <c r="C6191" s="832" t="s">
        <v>3015</v>
      </c>
      <c r="D6191" s="833" t="s">
        <v>6909</v>
      </c>
      <c r="E6191" s="834" t="s">
        <v>3050</v>
      </c>
      <c r="F6191" s="832" t="s">
        <v>2984</v>
      </c>
      <c r="G6191" s="832" t="s">
        <v>6770</v>
      </c>
      <c r="H6191" s="832" t="s">
        <v>630</v>
      </c>
      <c r="I6191" s="832" t="s">
        <v>6771</v>
      </c>
      <c r="J6191" s="832" t="s">
        <v>6772</v>
      </c>
      <c r="K6191" s="832" t="s">
        <v>6773</v>
      </c>
      <c r="L6191" s="835">
        <v>0</v>
      </c>
      <c r="M6191" s="835">
        <v>0</v>
      </c>
      <c r="N6191" s="832">
        <v>1</v>
      </c>
      <c r="O6191" s="836">
        <v>0.5</v>
      </c>
      <c r="P6191" s="835"/>
      <c r="Q6191" s="837"/>
      <c r="R6191" s="832"/>
      <c r="S6191" s="837">
        <v>0</v>
      </c>
      <c r="T6191" s="836"/>
      <c r="U6191" s="838">
        <v>0</v>
      </c>
    </row>
    <row r="6192" spans="1:21" ht="14.4" customHeight="1" x14ac:dyDescent="0.3">
      <c r="A6192" s="831">
        <v>10</v>
      </c>
      <c r="B6192" s="832" t="s">
        <v>2982</v>
      </c>
      <c r="C6192" s="832" t="s">
        <v>3015</v>
      </c>
      <c r="D6192" s="833" t="s">
        <v>6909</v>
      </c>
      <c r="E6192" s="834" t="s">
        <v>3050</v>
      </c>
      <c r="F6192" s="832" t="s">
        <v>2984</v>
      </c>
      <c r="G6192" s="832" t="s">
        <v>3133</v>
      </c>
      <c r="H6192" s="832" t="s">
        <v>689</v>
      </c>
      <c r="I6192" s="832" t="s">
        <v>2538</v>
      </c>
      <c r="J6192" s="832" t="s">
        <v>2539</v>
      </c>
      <c r="K6192" s="832" t="s">
        <v>2540</v>
      </c>
      <c r="L6192" s="835">
        <v>69.16</v>
      </c>
      <c r="M6192" s="835">
        <v>69.16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10</v>
      </c>
      <c r="B6193" s="832" t="s">
        <v>2982</v>
      </c>
      <c r="C6193" s="832" t="s">
        <v>3015</v>
      </c>
      <c r="D6193" s="833" t="s">
        <v>6909</v>
      </c>
      <c r="E6193" s="834" t="s">
        <v>3050</v>
      </c>
      <c r="F6193" s="832" t="s">
        <v>2984</v>
      </c>
      <c r="G6193" s="832" t="s">
        <v>3133</v>
      </c>
      <c r="H6193" s="832" t="s">
        <v>630</v>
      </c>
      <c r="I6193" s="832" t="s">
        <v>6617</v>
      </c>
      <c r="J6193" s="832" t="s">
        <v>4116</v>
      </c>
      <c r="K6193" s="832" t="s">
        <v>6618</v>
      </c>
      <c r="L6193" s="835">
        <v>54.85</v>
      </c>
      <c r="M6193" s="835">
        <v>54.85</v>
      </c>
      <c r="N6193" s="832">
        <v>1</v>
      </c>
      <c r="O6193" s="836">
        <v>0.5</v>
      </c>
      <c r="P6193" s="835">
        <v>54.85</v>
      </c>
      <c r="Q6193" s="837">
        <v>1</v>
      </c>
      <c r="R6193" s="832">
        <v>1</v>
      </c>
      <c r="S6193" s="837">
        <v>1</v>
      </c>
      <c r="T6193" s="836">
        <v>0.5</v>
      </c>
      <c r="U6193" s="838">
        <v>1</v>
      </c>
    </row>
    <row r="6194" spans="1:21" ht="14.4" customHeight="1" x14ac:dyDescent="0.3">
      <c r="A6194" s="831">
        <v>10</v>
      </c>
      <c r="B6194" s="832" t="s">
        <v>2982</v>
      </c>
      <c r="C6194" s="832" t="s">
        <v>3015</v>
      </c>
      <c r="D6194" s="833" t="s">
        <v>6909</v>
      </c>
      <c r="E6194" s="834" t="s">
        <v>3050</v>
      </c>
      <c r="F6194" s="832" t="s">
        <v>2984</v>
      </c>
      <c r="G6194" s="832" t="s">
        <v>3985</v>
      </c>
      <c r="H6194" s="832" t="s">
        <v>689</v>
      </c>
      <c r="I6194" s="832" t="s">
        <v>2579</v>
      </c>
      <c r="J6194" s="832" t="s">
        <v>2580</v>
      </c>
      <c r="K6194" s="832" t="s">
        <v>2581</v>
      </c>
      <c r="L6194" s="835">
        <v>46.07</v>
      </c>
      <c r="M6194" s="835">
        <v>46.07</v>
      </c>
      <c r="N6194" s="832">
        <v>1</v>
      </c>
      <c r="O6194" s="836">
        <v>1</v>
      </c>
      <c r="P6194" s="835">
        <v>46.07</v>
      </c>
      <c r="Q6194" s="837">
        <v>1</v>
      </c>
      <c r="R6194" s="832">
        <v>1</v>
      </c>
      <c r="S6194" s="837">
        <v>1</v>
      </c>
      <c r="T6194" s="836">
        <v>1</v>
      </c>
      <c r="U6194" s="838">
        <v>1</v>
      </c>
    </row>
    <row r="6195" spans="1:21" ht="14.4" customHeight="1" x14ac:dyDescent="0.3">
      <c r="A6195" s="831">
        <v>10</v>
      </c>
      <c r="B6195" s="832" t="s">
        <v>2982</v>
      </c>
      <c r="C6195" s="832" t="s">
        <v>3015</v>
      </c>
      <c r="D6195" s="833" t="s">
        <v>6909</v>
      </c>
      <c r="E6195" s="834" t="s">
        <v>3050</v>
      </c>
      <c r="F6195" s="832" t="s">
        <v>2984</v>
      </c>
      <c r="G6195" s="832" t="s">
        <v>3349</v>
      </c>
      <c r="H6195" s="832" t="s">
        <v>630</v>
      </c>
      <c r="I6195" s="832" t="s">
        <v>3906</v>
      </c>
      <c r="J6195" s="832" t="s">
        <v>790</v>
      </c>
      <c r="K6195" s="832" t="s">
        <v>791</v>
      </c>
      <c r="L6195" s="835">
        <v>0</v>
      </c>
      <c r="M6195" s="835">
        <v>0</v>
      </c>
      <c r="N6195" s="832">
        <v>2</v>
      </c>
      <c r="O6195" s="836">
        <v>2</v>
      </c>
      <c r="P6195" s="835"/>
      <c r="Q6195" s="837"/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10</v>
      </c>
      <c r="B6196" s="832" t="s">
        <v>2982</v>
      </c>
      <c r="C6196" s="832" t="s">
        <v>3015</v>
      </c>
      <c r="D6196" s="833" t="s">
        <v>6909</v>
      </c>
      <c r="E6196" s="834" t="s">
        <v>3050</v>
      </c>
      <c r="F6196" s="832" t="s">
        <v>2984</v>
      </c>
      <c r="G6196" s="832" t="s">
        <v>3349</v>
      </c>
      <c r="H6196" s="832" t="s">
        <v>630</v>
      </c>
      <c r="I6196" s="832" t="s">
        <v>6774</v>
      </c>
      <c r="J6196" s="832" t="s">
        <v>790</v>
      </c>
      <c r="K6196" s="832" t="s">
        <v>6775</v>
      </c>
      <c r="L6196" s="835">
        <v>0</v>
      </c>
      <c r="M6196" s="835">
        <v>0</v>
      </c>
      <c r="N6196" s="832">
        <v>1</v>
      </c>
      <c r="O6196" s="836">
        <v>0.5</v>
      </c>
      <c r="P6196" s="835"/>
      <c r="Q6196" s="837"/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10</v>
      </c>
      <c r="B6197" s="832" t="s">
        <v>2982</v>
      </c>
      <c r="C6197" s="832" t="s">
        <v>3015</v>
      </c>
      <c r="D6197" s="833" t="s">
        <v>6909</v>
      </c>
      <c r="E6197" s="834" t="s">
        <v>3050</v>
      </c>
      <c r="F6197" s="832" t="s">
        <v>2984</v>
      </c>
      <c r="G6197" s="832" t="s">
        <v>3712</v>
      </c>
      <c r="H6197" s="832" t="s">
        <v>630</v>
      </c>
      <c r="I6197" s="832" t="s">
        <v>3713</v>
      </c>
      <c r="J6197" s="832" t="s">
        <v>945</v>
      </c>
      <c r="K6197" s="832" t="s">
        <v>3714</v>
      </c>
      <c r="L6197" s="835">
        <v>90.95</v>
      </c>
      <c r="M6197" s="835">
        <v>545.70000000000005</v>
      </c>
      <c r="N6197" s="832">
        <v>6</v>
      </c>
      <c r="O6197" s="836">
        <v>4</v>
      </c>
      <c r="P6197" s="835">
        <v>181.9</v>
      </c>
      <c r="Q6197" s="837">
        <v>0.33333333333333331</v>
      </c>
      <c r="R6197" s="832">
        <v>2</v>
      </c>
      <c r="S6197" s="837">
        <v>0.33333333333333331</v>
      </c>
      <c r="T6197" s="836">
        <v>1</v>
      </c>
      <c r="U6197" s="838">
        <v>0.25</v>
      </c>
    </row>
    <row r="6198" spans="1:21" ht="14.4" customHeight="1" x14ac:dyDescent="0.3">
      <c r="A6198" s="831">
        <v>10</v>
      </c>
      <c r="B6198" s="832" t="s">
        <v>2982</v>
      </c>
      <c r="C6198" s="832" t="s">
        <v>3015</v>
      </c>
      <c r="D6198" s="833" t="s">
        <v>6909</v>
      </c>
      <c r="E6198" s="834" t="s">
        <v>3050</v>
      </c>
      <c r="F6198" s="832" t="s">
        <v>2984</v>
      </c>
      <c r="G6198" s="832" t="s">
        <v>3548</v>
      </c>
      <c r="H6198" s="832" t="s">
        <v>630</v>
      </c>
      <c r="I6198" s="832" t="s">
        <v>6776</v>
      </c>
      <c r="J6198" s="832" t="s">
        <v>6777</v>
      </c>
      <c r="K6198" s="832" t="s">
        <v>3550</v>
      </c>
      <c r="L6198" s="835">
        <v>38.56</v>
      </c>
      <c r="M6198" s="835">
        <v>77.12</v>
      </c>
      <c r="N6198" s="832">
        <v>2</v>
      </c>
      <c r="O6198" s="836">
        <v>1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10</v>
      </c>
      <c r="B6199" s="832" t="s">
        <v>2982</v>
      </c>
      <c r="C6199" s="832" t="s">
        <v>3015</v>
      </c>
      <c r="D6199" s="833" t="s">
        <v>6909</v>
      </c>
      <c r="E6199" s="834" t="s">
        <v>3050</v>
      </c>
      <c r="F6199" s="832" t="s">
        <v>2984</v>
      </c>
      <c r="G6199" s="832" t="s">
        <v>4471</v>
      </c>
      <c r="H6199" s="832" t="s">
        <v>630</v>
      </c>
      <c r="I6199" s="832" t="s">
        <v>6778</v>
      </c>
      <c r="J6199" s="832" t="s">
        <v>5825</v>
      </c>
      <c r="K6199" s="832" t="s">
        <v>6779</v>
      </c>
      <c r="L6199" s="835">
        <v>0</v>
      </c>
      <c r="M6199" s="835">
        <v>0</v>
      </c>
      <c r="N6199" s="832">
        <v>3</v>
      </c>
      <c r="O6199" s="836">
        <v>1.5</v>
      </c>
      <c r="P6199" s="835"/>
      <c r="Q6199" s="837"/>
      <c r="R6199" s="832"/>
      <c r="S6199" s="837">
        <v>0</v>
      </c>
      <c r="T6199" s="836"/>
      <c r="U6199" s="838">
        <v>0</v>
      </c>
    </row>
    <row r="6200" spans="1:21" ht="14.4" customHeight="1" x14ac:dyDescent="0.3">
      <c r="A6200" s="831">
        <v>10</v>
      </c>
      <c r="B6200" s="832" t="s">
        <v>2982</v>
      </c>
      <c r="C6200" s="832" t="s">
        <v>3015</v>
      </c>
      <c r="D6200" s="833" t="s">
        <v>6909</v>
      </c>
      <c r="E6200" s="834" t="s">
        <v>3050</v>
      </c>
      <c r="F6200" s="832" t="s">
        <v>2984</v>
      </c>
      <c r="G6200" s="832" t="s">
        <v>4429</v>
      </c>
      <c r="H6200" s="832" t="s">
        <v>630</v>
      </c>
      <c r="I6200" s="832" t="s">
        <v>4430</v>
      </c>
      <c r="J6200" s="832" t="s">
        <v>1299</v>
      </c>
      <c r="K6200" s="832" t="s">
        <v>4431</v>
      </c>
      <c r="L6200" s="835">
        <v>69.59</v>
      </c>
      <c r="M6200" s="835">
        <v>139.18</v>
      </c>
      <c r="N6200" s="832">
        <v>2</v>
      </c>
      <c r="O6200" s="836">
        <v>1.5</v>
      </c>
      <c r="P6200" s="835">
        <v>139.18</v>
      </c>
      <c r="Q6200" s="837">
        <v>1</v>
      </c>
      <c r="R6200" s="832">
        <v>2</v>
      </c>
      <c r="S6200" s="837">
        <v>1</v>
      </c>
      <c r="T6200" s="836">
        <v>1.5</v>
      </c>
      <c r="U6200" s="838">
        <v>1</v>
      </c>
    </row>
    <row r="6201" spans="1:21" ht="14.4" customHeight="1" x14ac:dyDescent="0.3">
      <c r="A6201" s="831">
        <v>10</v>
      </c>
      <c r="B6201" s="832" t="s">
        <v>2982</v>
      </c>
      <c r="C6201" s="832" t="s">
        <v>3015</v>
      </c>
      <c r="D6201" s="833" t="s">
        <v>6909</v>
      </c>
      <c r="E6201" s="834" t="s">
        <v>3050</v>
      </c>
      <c r="F6201" s="832" t="s">
        <v>2984</v>
      </c>
      <c r="G6201" s="832" t="s">
        <v>3370</v>
      </c>
      <c r="H6201" s="832" t="s">
        <v>630</v>
      </c>
      <c r="I6201" s="832" t="s">
        <v>6780</v>
      </c>
      <c r="J6201" s="832" t="s">
        <v>3372</v>
      </c>
      <c r="K6201" s="832" t="s">
        <v>6781</v>
      </c>
      <c r="L6201" s="835">
        <v>0</v>
      </c>
      <c r="M6201" s="835">
        <v>0</v>
      </c>
      <c r="N6201" s="832">
        <v>3</v>
      </c>
      <c r="O6201" s="836">
        <v>1.5</v>
      </c>
      <c r="P6201" s="835"/>
      <c r="Q6201" s="837"/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10</v>
      </c>
      <c r="B6202" s="832" t="s">
        <v>2982</v>
      </c>
      <c r="C6202" s="832" t="s">
        <v>3015</v>
      </c>
      <c r="D6202" s="833" t="s">
        <v>6909</v>
      </c>
      <c r="E6202" s="834" t="s">
        <v>3050</v>
      </c>
      <c r="F6202" s="832" t="s">
        <v>2984</v>
      </c>
      <c r="G6202" s="832" t="s">
        <v>3370</v>
      </c>
      <c r="H6202" s="832" t="s">
        <v>630</v>
      </c>
      <c r="I6202" s="832" t="s">
        <v>3371</v>
      </c>
      <c r="J6202" s="832" t="s">
        <v>3372</v>
      </c>
      <c r="K6202" s="832" t="s">
        <v>3373</v>
      </c>
      <c r="L6202" s="835">
        <v>0</v>
      </c>
      <c r="M6202" s="835">
        <v>0</v>
      </c>
      <c r="N6202" s="832">
        <v>9</v>
      </c>
      <c r="O6202" s="836">
        <v>6.5</v>
      </c>
      <c r="P6202" s="835">
        <v>0</v>
      </c>
      <c r="Q6202" s="837"/>
      <c r="R6202" s="832">
        <v>1</v>
      </c>
      <c r="S6202" s="837">
        <v>0.1111111111111111</v>
      </c>
      <c r="T6202" s="836">
        <v>1</v>
      </c>
      <c r="U6202" s="838">
        <v>0.15384615384615385</v>
      </c>
    </row>
    <row r="6203" spans="1:21" ht="14.4" customHeight="1" x14ac:dyDescent="0.3">
      <c r="A6203" s="831">
        <v>10</v>
      </c>
      <c r="B6203" s="832" t="s">
        <v>2982</v>
      </c>
      <c r="C6203" s="832" t="s">
        <v>3015</v>
      </c>
      <c r="D6203" s="833" t="s">
        <v>6909</v>
      </c>
      <c r="E6203" s="834" t="s">
        <v>3050</v>
      </c>
      <c r="F6203" s="832" t="s">
        <v>2984</v>
      </c>
      <c r="G6203" s="832" t="s">
        <v>6782</v>
      </c>
      <c r="H6203" s="832" t="s">
        <v>630</v>
      </c>
      <c r="I6203" s="832" t="s">
        <v>6783</v>
      </c>
      <c r="J6203" s="832" t="s">
        <v>6784</v>
      </c>
      <c r="K6203" s="832" t="s">
        <v>3852</v>
      </c>
      <c r="L6203" s="835">
        <v>41.63</v>
      </c>
      <c r="M6203" s="835">
        <v>41.63</v>
      </c>
      <c r="N6203" s="832">
        <v>1</v>
      </c>
      <c r="O6203" s="836">
        <v>0.5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" customHeight="1" x14ac:dyDescent="0.3">
      <c r="A6204" s="831">
        <v>10</v>
      </c>
      <c r="B6204" s="832" t="s">
        <v>2982</v>
      </c>
      <c r="C6204" s="832" t="s">
        <v>3015</v>
      </c>
      <c r="D6204" s="833" t="s">
        <v>6909</v>
      </c>
      <c r="E6204" s="834" t="s">
        <v>3050</v>
      </c>
      <c r="F6204" s="832" t="s">
        <v>2984</v>
      </c>
      <c r="G6204" s="832" t="s">
        <v>4143</v>
      </c>
      <c r="H6204" s="832" t="s">
        <v>630</v>
      </c>
      <c r="I6204" s="832" t="s">
        <v>4144</v>
      </c>
      <c r="J6204" s="832" t="s">
        <v>4145</v>
      </c>
      <c r="K6204" s="832" t="s">
        <v>4146</v>
      </c>
      <c r="L6204" s="835">
        <v>0</v>
      </c>
      <c r="M6204" s="835">
        <v>0</v>
      </c>
      <c r="N6204" s="832">
        <v>1</v>
      </c>
      <c r="O6204" s="836">
        <v>0.5</v>
      </c>
      <c r="P6204" s="835"/>
      <c r="Q6204" s="837"/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10</v>
      </c>
      <c r="B6205" s="832" t="s">
        <v>2982</v>
      </c>
      <c r="C6205" s="832" t="s">
        <v>3015</v>
      </c>
      <c r="D6205" s="833" t="s">
        <v>6909</v>
      </c>
      <c r="E6205" s="834" t="s">
        <v>3050</v>
      </c>
      <c r="F6205" s="832" t="s">
        <v>2984</v>
      </c>
      <c r="G6205" s="832" t="s">
        <v>3185</v>
      </c>
      <c r="H6205" s="832" t="s">
        <v>689</v>
      </c>
      <c r="I6205" s="832" t="s">
        <v>2938</v>
      </c>
      <c r="J6205" s="832" t="s">
        <v>2273</v>
      </c>
      <c r="K6205" s="832" t="s">
        <v>2939</v>
      </c>
      <c r="L6205" s="835">
        <v>26.3</v>
      </c>
      <c r="M6205" s="835">
        <v>26.3</v>
      </c>
      <c r="N6205" s="832">
        <v>1</v>
      </c>
      <c r="O6205" s="836">
        <v>1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10</v>
      </c>
      <c r="B6206" s="832" t="s">
        <v>2982</v>
      </c>
      <c r="C6206" s="832" t="s">
        <v>3015</v>
      </c>
      <c r="D6206" s="833" t="s">
        <v>6909</v>
      </c>
      <c r="E6206" s="834" t="s">
        <v>3050</v>
      </c>
      <c r="F6206" s="832" t="s">
        <v>2984</v>
      </c>
      <c r="G6206" s="832" t="s">
        <v>3185</v>
      </c>
      <c r="H6206" s="832" t="s">
        <v>689</v>
      </c>
      <c r="I6206" s="832" t="s">
        <v>2938</v>
      </c>
      <c r="J6206" s="832" t="s">
        <v>2273</v>
      </c>
      <c r="K6206" s="832" t="s">
        <v>2939</v>
      </c>
      <c r="L6206" s="835">
        <v>30.5</v>
      </c>
      <c r="M6206" s="835">
        <v>30.5</v>
      </c>
      <c r="N6206" s="832">
        <v>1</v>
      </c>
      <c r="O6206" s="836">
        <v>0.5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10</v>
      </c>
      <c r="B6207" s="832" t="s">
        <v>2982</v>
      </c>
      <c r="C6207" s="832" t="s">
        <v>3015</v>
      </c>
      <c r="D6207" s="833" t="s">
        <v>6909</v>
      </c>
      <c r="E6207" s="834" t="s">
        <v>3050</v>
      </c>
      <c r="F6207" s="832" t="s">
        <v>2984</v>
      </c>
      <c r="G6207" s="832" t="s">
        <v>3185</v>
      </c>
      <c r="H6207" s="832" t="s">
        <v>689</v>
      </c>
      <c r="I6207" s="832" t="s">
        <v>2523</v>
      </c>
      <c r="J6207" s="832" t="s">
        <v>941</v>
      </c>
      <c r="K6207" s="832" t="s">
        <v>2524</v>
      </c>
      <c r="L6207" s="835">
        <v>63.75</v>
      </c>
      <c r="M6207" s="835">
        <v>63.75</v>
      </c>
      <c r="N6207" s="832">
        <v>1</v>
      </c>
      <c r="O6207" s="836">
        <v>0.5</v>
      </c>
      <c r="P6207" s="835"/>
      <c r="Q6207" s="837">
        <v>0</v>
      </c>
      <c r="R6207" s="832"/>
      <c r="S6207" s="837">
        <v>0</v>
      </c>
      <c r="T6207" s="836"/>
      <c r="U6207" s="838">
        <v>0</v>
      </c>
    </row>
    <row r="6208" spans="1:21" ht="14.4" customHeight="1" x14ac:dyDescent="0.3">
      <c r="A6208" s="831">
        <v>10</v>
      </c>
      <c r="B6208" s="832" t="s">
        <v>2982</v>
      </c>
      <c r="C6208" s="832" t="s">
        <v>3015</v>
      </c>
      <c r="D6208" s="833" t="s">
        <v>6909</v>
      </c>
      <c r="E6208" s="834" t="s">
        <v>3050</v>
      </c>
      <c r="F6208" s="832" t="s">
        <v>2984</v>
      </c>
      <c r="G6208" s="832" t="s">
        <v>3185</v>
      </c>
      <c r="H6208" s="832" t="s">
        <v>630</v>
      </c>
      <c r="I6208" s="832" t="s">
        <v>4780</v>
      </c>
      <c r="J6208" s="832" t="s">
        <v>2273</v>
      </c>
      <c r="K6208" s="832" t="s">
        <v>4781</v>
      </c>
      <c r="L6208" s="835">
        <v>26.3</v>
      </c>
      <c r="M6208" s="835">
        <v>26.3</v>
      </c>
      <c r="N6208" s="832">
        <v>1</v>
      </c>
      <c r="O6208" s="836">
        <v>0.5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10</v>
      </c>
      <c r="B6209" s="832" t="s">
        <v>2982</v>
      </c>
      <c r="C6209" s="832" t="s">
        <v>3015</v>
      </c>
      <c r="D6209" s="833" t="s">
        <v>6909</v>
      </c>
      <c r="E6209" s="834" t="s">
        <v>3050</v>
      </c>
      <c r="F6209" s="832" t="s">
        <v>2984</v>
      </c>
      <c r="G6209" s="832" t="s">
        <v>3185</v>
      </c>
      <c r="H6209" s="832" t="s">
        <v>630</v>
      </c>
      <c r="I6209" s="832" t="s">
        <v>4780</v>
      </c>
      <c r="J6209" s="832" t="s">
        <v>2273</v>
      </c>
      <c r="K6209" s="832" t="s">
        <v>4781</v>
      </c>
      <c r="L6209" s="835">
        <v>30.5</v>
      </c>
      <c r="M6209" s="835">
        <v>30.5</v>
      </c>
      <c r="N6209" s="832">
        <v>1</v>
      </c>
      <c r="O6209" s="836">
        <v>0.5</v>
      </c>
      <c r="P6209" s="835">
        <v>30.5</v>
      </c>
      <c r="Q6209" s="837">
        <v>1</v>
      </c>
      <c r="R6209" s="832">
        <v>1</v>
      </c>
      <c r="S6209" s="837">
        <v>1</v>
      </c>
      <c r="T6209" s="836">
        <v>0.5</v>
      </c>
      <c r="U6209" s="838">
        <v>1</v>
      </c>
    </row>
    <row r="6210" spans="1:21" ht="14.4" customHeight="1" x14ac:dyDescent="0.3">
      <c r="A6210" s="831">
        <v>10</v>
      </c>
      <c r="B6210" s="832" t="s">
        <v>2982</v>
      </c>
      <c r="C6210" s="832" t="s">
        <v>3015</v>
      </c>
      <c r="D6210" s="833" t="s">
        <v>6909</v>
      </c>
      <c r="E6210" s="834" t="s">
        <v>3050</v>
      </c>
      <c r="F6210" s="832" t="s">
        <v>2984</v>
      </c>
      <c r="G6210" s="832" t="s">
        <v>3425</v>
      </c>
      <c r="H6210" s="832" t="s">
        <v>630</v>
      </c>
      <c r="I6210" s="832" t="s">
        <v>3426</v>
      </c>
      <c r="J6210" s="832" t="s">
        <v>743</v>
      </c>
      <c r="K6210" s="832" t="s">
        <v>3427</v>
      </c>
      <c r="L6210" s="835">
        <v>42.54</v>
      </c>
      <c r="M6210" s="835">
        <v>127.62</v>
      </c>
      <c r="N6210" s="832">
        <v>3</v>
      </c>
      <c r="O6210" s="836">
        <v>2.5</v>
      </c>
      <c r="P6210" s="835">
        <v>85.08</v>
      </c>
      <c r="Q6210" s="837">
        <v>0.66666666666666663</v>
      </c>
      <c r="R6210" s="832">
        <v>2</v>
      </c>
      <c r="S6210" s="837">
        <v>0.66666666666666663</v>
      </c>
      <c r="T6210" s="836">
        <v>1.5</v>
      </c>
      <c r="U6210" s="838">
        <v>0.6</v>
      </c>
    </row>
    <row r="6211" spans="1:21" ht="14.4" customHeight="1" x14ac:dyDescent="0.3">
      <c r="A6211" s="831">
        <v>10</v>
      </c>
      <c r="B6211" s="832" t="s">
        <v>2982</v>
      </c>
      <c r="C6211" s="832" t="s">
        <v>3015</v>
      </c>
      <c r="D6211" s="833" t="s">
        <v>6909</v>
      </c>
      <c r="E6211" s="834" t="s">
        <v>3050</v>
      </c>
      <c r="F6211" s="832" t="s">
        <v>2984</v>
      </c>
      <c r="G6211" s="832" t="s">
        <v>3425</v>
      </c>
      <c r="H6211" s="832" t="s">
        <v>630</v>
      </c>
      <c r="I6211" s="832" t="s">
        <v>3431</v>
      </c>
      <c r="J6211" s="832" t="s">
        <v>1070</v>
      </c>
      <c r="K6211" s="832" t="s">
        <v>3432</v>
      </c>
      <c r="L6211" s="835">
        <v>60.28</v>
      </c>
      <c r="M6211" s="835">
        <v>421.95999999999992</v>
      </c>
      <c r="N6211" s="832">
        <v>7</v>
      </c>
      <c r="O6211" s="836">
        <v>5.5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10</v>
      </c>
      <c r="B6212" s="832" t="s">
        <v>2982</v>
      </c>
      <c r="C6212" s="832" t="s">
        <v>3015</v>
      </c>
      <c r="D6212" s="833" t="s">
        <v>6909</v>
      </c>
      <c r="E6212" s="834" t="s">
        <v>3050</v>
      </c>
      <c r="F6212" s="832" t="s">
        <v>2984</v>
      </c>
      <c r="G6212" s="832" t="s">
        <v>6785</v>
      </c>
      <c r="H6212" s="832" t="s">
        <v>630</v>
      </c>
      <c r="I6212" s="832" t="s">
        <v>6786</v>
      </c>
      <c r="J6212" s="832" t="s">
        <v>1520</v>
      </c>
      <c r="K6212" s="832" t="s">
        <v>6787</v>
      </c>
      <c r="L6212" s="835">
        <v>98.2</v>
      </c>
      <c r="M6212" s="835">
        <v>98.2</v>
      </c>
      <c r="N6212" s="832">
        <v>1</v>
      </c>
      <c r="O6212" s="836">
        <v>1</v>
      </c>
      <c r="P6212" s="835">
        <v>98.2</v>
      </c>
      <c r="Q6212" s="837">
        <v>1</v>
      </c>
      <c r="R6212" s="832">
        <v>1</v>
      </c>
      <c r="S6212" s="837">
        <v>1</v>
      </c>
      <c r="T6212" s="836">
        <v>1</v>
      </c>
      <c r="U6212" s="838">
        <v>1</v>
      </c>
    </row>
    <row r="6213" spans="1:21" ht="14.4" customHeight="1" x14ac:dyDescent="0.3">
      <c r="A6213" s="831">
        <v>10</v>
      </c>
      <c r="B6213" s="832" t="s">
        <v>2982</v>
      </c>
      <c r="C6213" s="832" t="s">
        <v>3015</v>
      </c>
      <c r="D6213" s="833" t="s">
        <v>6909</v>
      </c>
      <c r="E6213" s="834" t="s">
        <v>3050</v>
      </c>
      <c r="F6213" s="832" t="s">
        <v>2984</v>
      </c>
      <c r="G6213" s="832" t="s">
        <v>6785</v>
      </c>
      <c r="H6213" s="832" t="s">
        <v>630</v>
      </c>
      <c r="I6213" s="832" t="s">
        <v>6788</v>
      </c>
      <c r="J6213" s="832" t="s">
        <v>1520</v>
      </c>
      <c r="K6213" s="832" t="s">
        <v>6789</v>
      </c>
      <c r="L6213" s="835">
        <v>55.16</v>
      </c>
      <c r="M6213" s="835">
        <v>165.48</v>
      </c>
      <c r="N6213" s="832">
        <v>3</v>
      </c>
      <c r="O6213" s="836">
        <v>1.5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10</v>
      </c>
      <c r="B6214" s="832" t="s">
        <v>2982</v>
      </c>
      <c r="C6214" s="832" t="s">
        <v>3015</v>
      </c>
      <c r="D6214" s="833" t="s">
        <v>6909</v>
      </c>
      <c r="E6214" s="834" t="s">
        <v>3050</v>
      </c>
      <c r="F6214" s="832" t="s">
        <v>2984</v>
      </c>
      <c r="G6214" s="832" t="s">
        <v>3533</v>
      </c>
      <c r="H6214" s="832" t="s">
        <v>630</v>
      </c>
      <c r="I6214" s="832" t="s">
        <v>6790</v>
      </c>
      <c r="J6214" s="832" t="s">
        <v>1075</v>
      </c>
      <c r="K6214" s="832" t="s">
        <v>3535</v>
      </c>
      <c r="L6214" s="835">
        <v>61.97</v>
      </c>
      <c r="M6214" s="835">
        <v>185.91</v>
      </c>
      <c r="N6214" s="832">
        <v>3</v>
      </c>
      <c r="O6214" s="836">
        <v>2</v>
      </c>
      <c r="P6214" s="835">
        <v>61.97</v>
      </c>
      <c r="Q6214" s="837">
        <v>0.33333333333333331</v>
      </c>
      <c r="R6214" s="832">
        <v>1</v>
      </c>
      <c r="S6214" s="837">
        <v>0.33333333333333331</v>
      </c>
      <c r="T6214" s="836">
        <v>1</v>
      </c>
      <c r="U6214" s="838">
        <v>0.5</v>
      </c>
    </row>
    <row r="6215" spans="1:21" ht="14.4" customHeight="1" x14ac:dyDescent="0.3">
      <c r="A6215" s="831">
        <v>10</v>
      </c>
      <c r="B6215" s="832" t="s">
        <v>2982</v>
      </c>
      <c r="C6215" s="832" t="s">
        <v>3015</v>
      </c>
      <c r="D6215" s="833" t="s">
        <v>6909</v>
      </c>
      <c r="E6215" s="834" t="s">
        <v>3050</v>
      </c>
      <c r="F6215" s="832" t="s">
        <v>2984</v>
      </c>
      <c r="G6215" s="832" t="s">
        <v>3533</v>
      </c>
      <c r="H6215" s="832" t="s">
        <v>630</v>
      </c>
      <c r="I6215" s="832" t="s">
        <v>3534</v>
      </c>
      <c r="J6215" s="832" t="s">
        <v>1072</v>
      </c>
      <c r="K6215" s="832" t="s">
        <v>3535</v>
      </c>
      <c r="L6215" s="835">
        <v>61.97</v>
      </c>
      <c r="M6215" s="835">
        <v>1425.3100000000004</v>
      </c>
      <c r="N6215" s="832">
        <v>23</v>
      </c>
      <c r="O6215" s="836">
        <v>11.5</v>
      </c>
      <c r="P6215" s="835">
        <v>495.7600000000001</v>
      </c>
      <c r="Q6215" s="837">
        <v>0.34782608695652173</v>
      </c>
      <c r="R6215" s="832">
        <v>8</v>
      </c>
      <c r="S6215" s="837">
        <v>0.34782608695652173</v>
      </c>
      <c r="T6215" s="836">
        <v>4</v>
      </c>
      <c r="U6215" s="838">
        <v>0.34782608695652173</v>
      </c>
    </row>
    <row r="6216" spans="1:21" ht="14.4" customHeight="1" x14ac:dyDescent="0.3">
      <c r="A6216" s="831">
        <v>10</v>
      </c>
      <c r="B6216" s="832" t="s">
        <v>2982</v>
      </c>
      <c r="C6216" s="832" t="s">
        <v>3015</v>
      </c>
      <c r="D6216" s="833" t="s">
        <v>6909</v>
      </c>
      <c r="E6216" s="834" t="s">
        <v>3050</v>
      </c>
      <c r="F6216" s="832" t="s">
        <v>2984</v>
      </c>
      <c r="G6216" s="832" t="s">
        <v>3533</v>
      </c>
      <c r="H6216" s="832" t="s">
        <v>630</v>
      </c>
      <c r="I6216" s="832" t="s">
        <v>3998</v>
      </c>
      <c r="J6216" s="832" t="s">
        <v>1072</v>
      </c>
      <c r="K6216" s="832" t="s">
        <v>3999</v>
      </c>
      <c r="L6216" s="835">
        <v>61.97</v>
      </c>
      <c r="M6216" s="835">
        <v>1363.3400000000004</v>
      </c>
      <c r="N6216" s="832">
        <v>22</v>
      </c>
      <c r="O6216" s="836">
        <v>11.5</v>
      </c>
      <c r="P6216" s="835">
        <v>495.7600000000001</v>
      </c>
      <c r="Q6216" s="837">
        <v>0.36363636363636359</v>
      </c>
      <c r="R6216" s="832">
        <v>8</v>
      </c>
      <c r="S6216" s="837">
        <v>0.36363636363636365</v>
      </c>
      <c r="T6216" s="836">
        <v>4.5</v>
      </c>
      <c r="U6216" s="838">
        <v>0.39130434782608697</v>
      </c>
    </row>
    <row r="6217" spans="1:21" ht="14.4" customHeight="1" x14ac:dyDescent="0.3">
      <c r="A6217" s="831">
        <v>10</v>
      </c>
      <c r="B6217" s="832" t="s">
        <v>2982</v>
      </c>
      <c r="C6217" s="832" t="s">
        <v>3015</v>
      </c>
      <c r="D6217" s="833" t="s">
        <v>6909</v>
      </c>
      <c r="E6217" s="834" t="s">
        <v>3050</v>
      </c>
      <c r="F6217" s="832" t="s">
        <v>2984</v>
      </c>
      <c r="G6217" s="832" t="s">
        <v>3533</v>
      </c>
      <c r="H6217" s="832" t="s">
        <v>630</v>
      </c>
      <c r="I6217" s="832" t="s">
        <v>6791</v>
      </c>
      <c r="J6217" s="832" t="s">
        <v>1072</v>
      </c>
      <c r="K6217" s="832" t="s">
        <v>3999</v>
      </c>
      <c r="L6217" s="835">
        <v>61.97</v>
      </c>
      <c r="M6217" s="835">
        <v>61.97</v>
      </c>
      <c r="N6217" s="832">
        <v>1</v>
      </c>
      <c r="O6217" s="836">
        <v>0.5</v>
      </c>
      <c r="P6217" s="835">
        <v>61.97</v>
      </c>
      <c r="Q6217" s="837">
        <v>1</v>
      </c>
      <c r="R6217" s="832">
        <v>1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10</v>
      </c>
      <c r="B6218" s="832" t="s">
        <v>2982</v>
      </c>
      <c r="C6218" s="832" t="s">
        <v>3015</v>
      </c>
      <c r="D6218" s="833" t="s">
        <v>6909</v>
      </c>
      <c r="E6218" s="834" t="s">
        <v>3050</v>
      </c>
      <c r="F6218" s="832" t="s">
        <v>2984</v>
      </c>
      <c r="G6218" s="832" t="s">
        <v>3533</v>
      </c>
      <c r="H6218" s="832" t="s">
        <v>630</v>
      </c>
      <c r="I6218" s="832" t="s">
        <v>6792</v>
      </c>
      <c r="J6218" s="832" t="s">
        <v>1072</v>
      </c>
      <c r="K6218" s="832" t="s">
        <v>3535</v>
      </c>
      <c r="L6218" s="835">
        <v>61.97</v>
      </c>
      <c r="M6218" s="835">
        <v>61.97</v>
      </c>
      <c r="N6218" s="832">
        <v>1</v>
      </c>
      <c r="O6218" s="836">
        <v>0.5</v>
      </c>
      <c r="P6218" s="835">
        <v>61.97</v>
      </c>
      <c r="Q6218" s="837">
        <v>1</v>
      </c>
      <c r="R6218" s="832">
        <v>1</v>
      </c>
      <c r="S6218" s="837">
        <v>1</v>
      </c>
      <c r="T6218" s="836">
        <v>0.5</v>
      </c>
      <c r="U6218" s="838">
        <v>1</v>
      </c>
    </row>
    <row r="6219" spans="1:21" ht="14.4" customHeight="1" x14ac:dyDescent="0.3">
      <c r="A6219" s="831">
        <v>10</v>
      </c>
      <c r="B6219" s="832" t="s">
        <v>2982</v>
      </c>
      <c r="C6219" s="832" t="s">
        <v>3015</v>
      </c>
      <c r="D6219" s="833" t="s">
        <v>6909</v>
      </c>
      <c r="E6219" s="834" t="s">
        <v>3050</v>
      </c>
      <c r="F6219" s="832" t="s">
        <v>2984</v>
      </c>
      <c r="G6219" s="832" t="s">
        <v>3849</v>
      </c>
      <c r="H6219" s="832" t="s">
        <v>630</v>
      </c>
      <c r="I6219" s="832" t="s">
        <v>3850</v>
      </c>
      <c r="J6219" s="832" t="s">
        <v>3851</v>
      </c>
      <c r="K6219" s="832" t="s">
        <v>3852</v>
      </c>
      <c r="L6219" s="835">
        <v>77.13</v>
      </c>
      <c r="M6219" s="835">
        <v>231.39</v>
      </c>
      <c r="N6219" s="832">
        <v>3</v>
      </c>
      <c r="O6219" s="836">
        <v>2</v>
      </c>
      <c r="P6219" s="835">
        <v>77.13</v>
      </c>
      <c r="Q6219" s="837">
        <v>0.33333333333333331</v>
      </c>
      <c r="R6219" s="832">
        <v>1</v>
      </c>
      <c r="S6219" s="837">
        <v>0.33333333333333331</v>
      </c>
      <c r="T6219" s="836">
        <v>1</v>
      </c>
      <c r="U6219" s="838">
        <v>0.5</v>
      </c>
    </row>
    <row r="6220" spans="1:21" ht="14.4" customHeight="1" x14ac:dyDescent="0.3">
      <c r="A6220" s="831">
        <v>10</v>
      </c>
      <c r="B6220" s="832" t="s">
        <v>2982</v>
      </c>
      <c r="C6220" s="832" t="s">
        <v>3015</v>
      </c>
      <c r="D6220" s="833" t="s">
        <v>6909</v>
      </c>
      <c r="E6220" s="834" t="s">
        <v>3050</v>
      </c>
      <c r="F6220" s="832" t="s">
        <v>2984</v>
      </c>
      <c r="G6220" s="832" t="s">
        <v>3186</v>
      </c>
      <c r="H6220" s="832" t="s">
        <v>630</v>
      </c>
      <c r="I6220" s="832" t="s">
        <v>3439</v>
      </c>
      <c r="J6220" s="832" t="s">
        <v>3440</v>
      </c>
      <c r="K6220" s="832" t="s">
        <v>3441</v>
      </c>
      <c r="L6220" s="835">
        <v>25.12</v>
      </c>
      <c r="M6220" s="835">
        <v>25.12</v>
      </c>
      <c r="N6220" s="832">
        <v>1</v>
      </c>
      <c r="O6220" s="836">
        <v>0.5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10</v>
      </c>
      <c r="B6221" s="832" t="s">
        <v>2982</v>
      </c>
      <c r="C6221" s="832" t="s">
        <v>3015</v>
      </c>
      <c r="D6221" s="833" t="s">
        <v>6909</v>
      </c>
      <c r="E6221" s="834" t="s">
        <v>3050</v>
      </c>
      <c r="F6221" s="832" t="s">
        <v>2984</v>
      </c>
      <c r="G6221" s="832" t="s">
        <v>3186</v>
      </c>
      <c r="H6221" s="832" t="s">
        <v>630</v>
      </c>
      <c r="I6221" s="832" t="s">
        <v>3442</v>
      </c>
      <c r="J6221" s="832" t="s">
        <v>3443</v>
      </c>
      <c r="K6221" s="832" t="s">
        <v>3444</v>
      </c>
      <c r="L6221" s="835">
        <v>25.12</v>
      </c>
      <c r="M6221" s="835">
        <v>25.12</v>
      </c>
      <c r="N6221" s="832">
        <v>1</v>
      </c>
      <c r="O6221" s="836">
        <v>1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10</v>
      </c>
      <c r="B6222" s="832" t="s">
        <v>2982</v>
      </c>
      <c r="C6222" s="832" t="s">
        <v>3015</v>
      </c>
      <c r="D6222" s="833" t="s">
        <v>6909</v>
      </c>
      <c r="E6222" s="834" t="s">
        <v>3050</v>
      </c>
      <c r="F6222" s="832" t="s">
        <v>2984</v>
      </c>
      <c r="G6222" s="832" t="s">
        <v>4929</v>
      </c>
      <c r="H6222" s="832" t="s">
        <v>630</v>
      </c>
      <c r="I6222" s="832" t="s">
        <v>4930</v>
      </c>
      <c r="J6222" s="832" t="s">
        <v>4931</v>
      </c>
      <c r="K6222" s="832" t="s">
        <v>4932</v>
      </c>
      <c r="L6222" s="835">
        <v>52.47</v>
      </c>
      <c r="M6222" s="835">
        <v>52.47</v>
      </c>
      <c r="N6222" s="832">
        <v>1</v>
      </c>
      <c r="O6222" s="836">
        <v>0.5</v>
      </c>
      <c r="P6222" s="835"/>
      <c r="Q6222" s="837">
        <v>0</v>
      </c>
      <c r="R6222" s="832"/>
      <c r="S6222" s="837">
        <v>0</v>
      </c>
      <c r="T6222" s="836"/>
      <c r="U6222" s="838">
        <v>0</v>
      </c>
    </row>
    <row r="6223" spans="1:21" ht="14.4" customHeight="1" x14ac:dyDescent="0.3">
      <c r="A6223" s="831">
        <v>10</v>
      </c>
      <c r="B6223" s="832" t="s">
        <v>2982</v>
      </c>
      <c r="C6223" s="832" t="s">
        <v>3015</v>
      </c>
      <c r="D6223" s="833" t="s">
        <v>6909</v>
      </c>
      <c r="E6223" s="834" t="s">
        <v>3050</v>
      </c>
      <c r="F6223" s="832" t="s">
        <v>2984</v>
      </c>
      <c r="G6223" s="832" t="s">
        <v>3715</v>
      </c>
      <c r="H6223" s="832" t="s">
        <v>689</v>
      </c>
      <c r="I6223" s="832" t="s">
        <v>5942</v>
      </c>
      <c r="J6223" s="832" t="s">
        <v>5943</v>
      </c>
      <c r="K6223" s="832" t="s">
        <v>5944</v>
      </c>
      <c r="L6223" s="835">
        <v>802.45</v>
      </c>
      <c r="M6223" s="835">
        <v>802.45</v>
      </c>
      <c r="N6223" s="832">
        <v>1</v>
      </c>
      <c r="O6223" s="836">
        <v>1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10</v>
      </c>
      <c r="B6224" s="832" t="s">
        <v>2982</v>
      </c>
      <c r="C6224" s="832" t="s">
        <v>3015</v>
      </c>
      <c r="D6224" s="833" t="s">
        <v>6909</v>
      </c>
      <c r="E6224" s="834" t="s">
        <v>3046</v>
      </c>
      <c r="F6224" s="832" t="s">
        <v>2984</v>
      </c>
      <c r="G6224" s="832" t="s">
        <v>3106</v>
      </c>
      <c r="H6224" s="832" t="s">
        <v>630</v>
      </c>
      <c r="I6224" s="832" t="s">
        <v>6192</v>
      </c>
      <c r="J6224" s="832" t="s">
        <v>1834</v>
      </c>
      <c r="K6224" s="832" t="s">
        <v>6193</v>
      </c>
      <c r="L6224" s="835">
        <v>154.36000000000001</v>
      </c>
      <c r="M6224" s="835">
        <v>463.08000000000004</v>
      </c>
      <c r="N6224" s="832">
        <v>3</v>
      </c>
      <c r="O6224" s="836">
        <v>3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10</v>
      </c>
      <c r="B6225" s="832" t="s">
        <v>2982</v>
      </c>
      <c r="C6225" s="832" t="s">
        <v>3015</v>
      </c>
      <c r="D6225" s="833" t="s">
        <v>6909</v>
      </c>
      <c r="E6225" s="834" t="s">
        <v>3046</v>
      </c>
      <c r="F6225" s="832" t="s">
        <v>2984</v>
      </c>
      <c r="G6225" s="832" t="s">
        <v>3106</v>
      </c>
      <c r="H6225" s="832" t="s">
        <v>689</v>
      </c>
      <c r="I6225" s="832" t="s">
        <v>2590</v>
      </c>
      <c r="J6225" s="832" t="s">
        <v>2591</v>
      </c>
      <c r="K6225" s="832" t="s">
        <v>2592</v>
      </c>
      <c r="L6225" s="835">
        <v>111.22</v>
      </c>
      <c r="M6225" s="835">
        <v>111.22</v>
      </c>
      <c r="N6225" s="832">
        <v>1</v>
      </c>
      <c r="O6225" s="836">
        <v>1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10</v>
      </c>
      <c r="B6226" s="832" t="s">
        <v>2982</v>
      </c>
      <c r="C6226" s="832" t="s">
        <v>3015</v>
      </c>
      <c r="D6226" s="833" t="s">
        <v>6909</v>
      </c>
      <c r="E6226" s="834" t="s">
        <v>3046</v>
      </c>
      <c r="F6226" s="832" t="s">
        <v>2984</v>
      </c>
      <c r="G6226" s="832" t="s">
        <v>3106</v>
      </c>
      <c r="H6226" s="832" t="s">
        <v>689</v>
      </c>
      <c r="I6226" s="832" t="s">
        <v>2451</v>
      </c>
      <c r="J6226" s="832" t="s">
        <v>1014</v>
      </c>
      <c r="K6226" s="832" t="s">
        <v>3256</v>
      </c>
      <c r="L6226" s="835">
        <v>75.73</v>
      </c>
      <c r="M6226" s="835">
        <v>1060.22</v>
      </c>
      <c r="N6226" s="832">
        <v>14</v>
      </c>
      <c r="O6226" s="836">
        <v>10</v>
      </c>
      <c r="P6226" s="835">
        <v>75.73</v>
      </c>
      <c r="Q6226" s="837">
        <v>7.1428571428571425E-2</v>
      </c>
      <c r="R6226" s="832">
        <v>1</v>
      </c>
      <c r="S6226" s="837">
        <v>7.1428571428571425E-2</v>
      </c>
      <c r="T6226" s="836">
        <v>0.5</v>
      </c>
      <c r="U6226" s="838">
        <v>0.05</v>
      </c>
    </row>
    <row r="6227" spans="1:21" ht="14.4" customHeight="1" x14ac:dyDescent="0.3">
      <c r="A6227" s="831">
        <v>10</v>
      </c>
      <c r="B6227" s="832" t="s">
        <v>2982</v>
      </c>
      <c r="C6227" s="832" t="s">
        <v>3015</v>
      </c>
      <c r="D6227" s="833" t="s">
        <v>6909</v>
      </c>
      <c r="E6227" s="834" t="s">
        <v>3046</v>
      </c>
      <c r="F6227" s="832" t="s">
        <v>2984</v>
      </c>
      <c r="G6227" s="832" t="s">
        <v>3720</v>
      </c>
      <c r="H6227" s="832" t="s">
        <v>630</v>
      </c>
      <c r="I6227" s="832" t="s">
        <v>3874</v>
      </c>
      <c r="J6227" s="832" t="s">
        <v>3875</v>
      </c>
      <c r="K6227" s="832" t="s">
        <v>3876</v>
      </c>
      <c r="L6227" s="835">
        <v>36.76</v>
      </c>
      <c r="M6227" s="835">
        <v>220.55999999999997</v>
      </c>
      <c r="N6227" s="832">
        <v>6</v>
      </c>
      <c r="O6227" s="836">
        <v>5.5</v>
      </c>
      <c r="P6227" s="835">
        <v>36.76</v>
      </c>
      <c r="Q6227" s="837">
        <v>0.16666666666666669</v>
      </c>
      <c r="R6227" s="832">
        <v>1</v>
      </c>
      <c r="S6227" s="837">
        <v>0.16666666666666666</v>
      </c>
      <c r="T6227" s="836">
        <v>0.5</v>
      </c>
      <c r="U6227" s="838">
        <v>9.0909090909090912E-2</v>
      </c>
    </row>
    <row r="6228" spans="1:21" ht="14.4" customHeight="1" x14ac:dyDescent="0.3">
      <c r="A6228" s="831">
        <v>10</v>
      </c>
      <c r="B6228" s="832" t="s">
        <v>2982</v>
      </c>
      <c r="C6228" s="832" t="s">
        <v>3015</v>
      </c>
      <c r="D6228" s="833" t="s">
        <v>6909</v>
      </c>
      <c r="E6228" s="834" t="s">
        <v>3046</v>
      </c>
      <c r="F6228" s="832" t="s">
        <v>2984</v>
      </c>
      <c r="G6228" s="832" t="s">
        <v>3720</v>
      </c>
      <c r="H6228" s="832" t="s">
        <v>630</v>
      </c>
      <c r="I6228" s="832" t="s">
        <v>6676</v>
      </c>
      <c r="J6228" s="832" t="s">
        <v>3875</v>
      </c>
      <c r="K6228" s="832" t="s">
        <v>6677</v>
      </c>
      <c r="L6228" s="835">
        <v>0</v>
      </c>
      <c r="M6228" s="835">
        <v>0</v>
      </c>
      <c r="N6228" s="832">
        <v>1</v>
      </c>
      <c r="O6228" s="836">
        <v>1</v>
      </c>
      <c r="P6228" s="835"/>
      <c r="Q6228" s="837"/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10</v>
      </c>
      <c r="B6229" s="832" t="s">
        <v>2982</v>
      </c>
      <c r="C6229" s="832" t="s">
        <v>3015</v>
      </c>
      <c r="D6229" s="833" t="s">
        <v>6909</v>
      </c>
      <c r="E6229" s="834" t="s">
        <v>3046</v>
      </c>
      <c r="F6229" s="832" t="s">
        <v>2984</v>
      </c>
      <c r="G6229" s="832" t="s">
        <v>4064</v>
      </c>
      <c r="H6229" s="832" t="s">
        <v>630</v>
      </c>
      <c r="I6229" s="832" t="s">
        <v>4065</v>
      </c>
      <c r="J6229" s="832" t="s">
        <v>4066</v>
      </c>
      <c r="K6229" s="832" t="s">
        <v>4067</v>
      </c>
      <c r="L6229" s="835">
        <v>102.31</v>
      </c>
      <c r="M6229" s="835">
        <v>102.31</v>
      </c>
      <c r="N6229" s="832">
        <v>1</v>
      </c>
      <c r="O6229" s="836">
        <v>0.5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10</v>
      </c>
      <c r="B6230" s="832" t="s">
        <v>2982</v>
      </c>
      <c r="C6230" s="832" t="s">
        <v>3015</v>
      </c>
      <c r="D6230" s="833" t="s">
        <v>6909</v>
      </c>
      <c r="E6230" s="834" t="s">
        <v>3046</v>
      </c>
      <c r="F6230" s="832" t="s">
        <v>2984</v>
      </c>
      <c r="G6230" s="832" t="s">
        <v>3263</v>
      </c>
      <c r="H6230" s="832" t="s">
        <v>630</v>
      </c>
      <c r="I6230" s="832" t="s">
        <v>3264</v>
      </c>
      <c r="J6230" s="832" t="s">
        <v>2464</v>
      </c>
      <c r="K6230" s="832" t="s">
        <v>3265</v>
      </c>
      <c r="L6230" s="835">
        <v>42.63</v>
      </c>
      <c r="M6230" s="835">
        <v>170.52</v>
      </c>
      <c r="N6230" s="832">
        <v>4</v>
      </c>
      <c r="O6230" s="836">
        <v>3.5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10</v>
      </c>
      <c r="B6231" s="832" t="s">
        <v>2982</v>
      </c>
      <c r="C6231" s="832" t="s">
        <v>3015</v>
      </c>
      <c r="D6231" s="833" t="s">
        <v>6909</v>
      </c>
      <c r="E6231" s="834" t="s">
        <v>3046</v>
      </c>
      <c r="F6231" s="832" t="s">
        <v>2984</v>
      </c>
      <c r="G6231" s="832" t="s">
        <v>3263</v>
      </c>
      <c r="H6231" s="832" t="s">
        <v>630</v>
      </c>
      <c r="I6231" s="832" t="s">
        <v>2463</v>
      </c>
      <c r="J6231" s="832" t="s">
        <v>2464</v>
      </c>
      <c r="K6231" s="832" t="s">
        <v>2465</v>
      </c>
      <c r="L6231" s="835">
        <v>85.27</v>
      </c>
      <c r="M6231" s="835">
        <v>85.27</v>
      </c>
      <c r="N6231" s="832">
        <v>1</v>
      </c>
      <c r="O6231" s="836">
        <v>0.5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" customHeight="1" x14ac:dyDescent="0.3">
      <c r="A6232" s="831">
        <v>10</v>
      </c>
      <c r="B6232" s="832" t="s">
        <v>2982</v>
      </c>
      <c r="C6232" s="832" t="s">
        <v>3015</v>
      </c>
      <c r="D6232" s="833" t="s">
        <v>6909</v>
      </c>
      <c r="E6232" s="834" t="s">
        <v>3046</v>
      </c>
      <c r="F6232" s="832" t="s">
        <v>2984</v>
      </c>
      <c r="G6232" s="832" t="s">
        <v>3107</v>
      </c>
      <c r="H6232" s="832" t="s">
        <v>630</v>
      </c>
      <c r="I6232" s="832" t="s">
        <v>3286</v>
      </c>
      <c r="J6232" s="832" t="s">
        <v>3287</v>
      </c>
      <c r="K6232" s="832" t="s">
        <v>3288</v>
      </c>
      <c r="L6232" s="835">
        <v>13.83</v>
      </c>
      <c r="M6232" s="835">
        <v>55.32</v>
      </c>
      <c r="N6232" s="832">
        <v>4</v>
      </c>
      <c r="O6232" s="836">
        <v>3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10</v>
      </c>
      <c r="B6233" s="832" t="s">
        <v>2982</v>
      </c>
      <c r="C6233" s="832" t="s">
        <v>3015</v>
      </c>
      <c r="D6233" s="833" t="s">
        <v>6909</v>
      </c>
      <c r="E6233" s="834" t="s">
        <v>3046</v>
      </c>
      <c r="F6233" s="832" t="s">
        <v>2984</v>
      </c>
      <c r="G6233" s="832" t="s">
        <v>3107</v>
      </c>
      <c r="H6233" s="832" t="s">
        <v>630</v>
      </c>
      <c r="I6233" s="832" t="s">
        <v>6588</v>
      </c>
      <c r="J6233" s="832" t="s">
        <v>3287</v>
      </c>
      <c r="K6233" s="832" t="s">
        <v>6589</v>
      </c>
      <c r="L6233" s="835">
        <v>13.83</v>
      </c>
      <c r="M6233" s="835">
        <v>13.83</v>
      </c>
      <c r="N6233" s="832">
        <v>1</v>
      </c>
      <c r="O6233" s="836">
        <v>1</v>
      </c>
      <c r="P6233" s="835">
        <v>13.83</v>
      </c>
      <c r="Q6233" s="837">
        <v>1</v>
      </c>
      <c r="R6233" s="832">
        <v>1</v>
      </c>
      <c r="S6233" s="837">
        <v>1</v>
      </c>
      <c r="T6233" s="836">
        <v>1</v>
      </c>
      <c r="U6233" s="838">
        <v>1</v>
      </c>
    </row>
    <row r="6234" spans="1:21" ht="14.4" customHeight="1" x14ac:dyDescent="0.3">
      <c r="A6234" s="831">
        <v>10</v>
      </c>
      <c r="B6234" s="832" t="s">
        <v>2982</v>
      </c>
      <c r="C6234" s="832" t="s">
        <v>3015</v>
      </c>
      <c r="D6234" s="833" t="s">
        <v>6909</v>
      </c>
      <c r="E6234" s="834" t="s">
        <v>3046</v>
      </c>
      <c r="F6234" s="832" t="s">
        <v>2984</v>
      </c>
      <c r="G6234" s="832" t="s">
        <v>3648</v>
      </c>
      <c r="H6234" s="832" t="s">
        <v>630</v>
      </c>
      <c r="I6234" s="832" t="s">
        <v>4221</v>
      </c>
      <c r="J6234" s="832" t="s">
        <v>764</v>
      </c>
      <c r="K6234" s="832" t="s">
        <v>4222</v>
      </c>
      <c r="L6234" s="835">
        <v>18.809999999999999</v>
      </c>
      <c r="M6234" s="835">
        <v>131.66999999999999</v>
      </c>
      <c r="N6234" s="832">
        <v>7</v>
      </c>
      <c r="O6234" s="836">
        <v>5.5</v>
      </c>
      <c r="P6234" s="835">
        <v>37.619999999999997</v>
      </c>
      <c r="Q6234" s="837">
        <v>0.2857142857142857</v>
      </c>
      <c r="R6234" s="832">
        <v>2</v>
      </c>
      <c r="S6234" s="837">
        <v>0.2857142857142857</v>
      </c>
      <c r="T6234" s="836">
        <v>1.5</v>
      </c>
      <c r="U6234" s="838">
        <v>0.27272727272727271</v>
      </c>
    </row>
    <row r="6235" spans="1:21" ht="14.4" customHeight="1" x14ac:dyDescent="0.3">
      <c r="A6235" s="831">
        <v>10</v>
      </c>
      <c r="B6235" s="832" t="s">
        <v>2982</v>
      </c>
      <c r="C6235" s="832" t="s">
        <v>3015</v>
      </c>
      <c r="D6235" s="833" t="s">
        <v>6909</v>
      </c>
      <c r="E6235" s="834" t="s">
        <v>3046</v>
      </c>
      <c r="F6235" s="832" t="s">
        <v>2984</v>
      </c>
      <c r="G6235" s="832" t="s">
        <v>3648</v>
      </c>
      <c r="H6235" s="832" t="s">
        <v>630</v>
      </c>
      <c r="I6235" s="832" t="s">
        <v>5134</v>
      </c>
      <c r="J6235" s="832" t="s">
        <v>764</v>
      </c>
      <c r="K6235" s="832" t="s">
        <v>5135</v>
      </c>
      <c r="L6235" s="835">
        <v>37.61</v>
      </c>
      <c r="M6235" s="835">
        <v>37.61</v>
      </c>
      <c r="N6235" s="832">
        <v>1</v>
      </c>
      <c r="O6235" s="836">
        <v>1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10</v>
      </c>
      <c r="B6236" s="832" t="s">
        <v>2982</v>
      </c>
      <c r="C6236" s="832" t="s">
        <v>3015</v>
      </c>
      <c r="D6236" s="833" t="s">
        <v>6909</v>
      </c>
      <c r="E6236" s="834" t="s">
        <v>3046</v>
      </c>
      <c r="F6236" s="832" t="s">
        <v>2984</v>
      </c>
      <c r="G6236" s="832" t="s">
        <v>3648</v>
      </c>
      <c r="H6236" s="832" t="s">
        <v>630</v>
      </c>
      <c r="I6236" s="832" t="s">
        <v>4076</v>
      </c>
      <c r="J6236" s="832" t="s">
        <v>764</v>
      </c>
      <c r="K6236" s="832" t="s">
        <v>4077</v>
      </c>
      <c r="L6236" s="835">
        <v>18.809999999999999</v>
      </c>
      <c r="M6236" s="835">
        <v>37.619999999999997</v>
      </c>
      <c r="N6236" s="832">
        <v>2</v>
      </c>
      <c r="O6236" s="836">
        <v>1.5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10</v>
      </c>
      <c r="B6237" s="832" t="s">
        <v>2982</v>
      </c>
      <c r="C6237" s="832" t="s">
        <v>3015</v>
      </c>
      <c r="D6237" s="833" t="s">
        <v>6909</v>
      </c>
      <c r="E6237" s="834" t="s">
        <v>3046</v>
      </c>
      <c r="F6237" s="832" t="s">
        <v>2984</v>
      </c>
      <c r="G6237" s="832" t="s">
        <v>3208</v>
      </c>
      <c r="H6237" s="832" t="s">
        <v>630</v>
      </c>
      <c r="I6237" s="832" t="s">
        <v>3812</v>
      </c>
      <c r="J6237" s="832" t="s">
        <v>1595</v>
      </c>
      <c r="K6237" s="832" t="s">
        <v>3813</v>
      </c>
      <c r="L6237" s="835">
        <v>93.98</v>
      </c>
      <c r="M6237" s="835">
        <v>93.98</v>
      </c>
      <c r="N6237" s="832">
        <v>1</v>
      </c>
      <c r="O6237" s="836">
        <v>0.5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10</v>
      </c>
      <c r="B6238" s="832" t="s">
        <v>2982</v>
      </c>
      <c r="C6238" s="832" t="s">
        <v>3015</v>
      </c>
      <c r="D6238" s="833" t="s">
        <v>6909</v>
      </c>
      <c r="E6238" s="834" t="s">
        <v>3046</v>
      </c>
      <c r="F6238" s="832" t="s">
        <v>2984</v>
      </c>
      <c r="G6238" s="832" t="s">
        <v>3208</v>
      </c>
      <c r="H6238" s="832" t="s">
        <v>630</v>
      </c>
      <c r="I6238" s="832" t="s">
        <v>3209</v>
      </c>
      <c r="J6238" s="832" t="s">
        <v>1597</v>
      </c>
      <c r="K6238" s="832" t="s">
        <v>3210</v>
      </c>
      <c r="L6238" s="835">
        <v>140.96</v>
      </c>
      <c r="M6238" s="835">
        <v>140.96</v>
      </c>
      <c r="N6238" s="832">
        <v>1</v>
      </c>
      <c r="O6238" s="836">
        <v>1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10</v>
      </c>
      <c r="B6239" s="832" t="s">
        <v>2982</v>
      </c>
      <c r="C6239" s="832" t="s">
        <v>3015</v>
      </c>
      <c r="D6239" s="833" t="s">
        <v>6909</v>
      </c>
      <c r="E6239" s="834" t="s">
        <v>3046</v>
      </c>
      <c r="F6239" s="832" t="s">
        <v>2984</v>
      </c>
      <c r="G6239" s="832" t="s">
        <v>3208</v>
      </c>
      <c r="H6239" s="832" t="s">
        <v>630</v>
      </c>
      <c r="I6239" s="832" t="s">
        <v>6547</v>
      </c>
      <c r="J6239" s="832" t="s">
        <v>1597</v>
      </c>
      <c r="K6239" s="832" t="s">
        <v>6548</v>
      </c>
      <c r="L6239" s="835">
        <v>56.38</v>
      </c>
      <c r="M6239" s="835">
        <v>56.38</v>
      </c>
      <c r="N6239" s="832">
        <v>1</v>
      </c>
      <c r="O6239" s="836">
        <v>1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" customHeight="1" x14ac:dyDescent="0.3">
      <c r="A6240" s="831">
        <v>10</v>
      </c>
      <c r="B6240" s="832" t="s">
        <v>2982</v>
      </c>
      <c r="C6240" s="832" t="s">
        <v>3015</v>
      </c>
      <c r="D6240" s="833" t="s">
        <v>6909</v>
      </c>
      <c r="E6240" s="834" t="s">
        <v>3046</v>
      </c>
      <c r="F6240" s="832" t="s">
        <v>2984</v>
      </c>
      <c r="G6240" s="832" t="s">
        <v>3208</v>
      </c>
      <c r="H6240" s="832" t="s">
        <v>630</v>
      </c>
      <c r="I6240" s="832" t="s">
        <v>4337</v>
      </c>
      <c r="J6240" s="832" t="s">
        <v>1597</v>
      </c>
      <c r="K6240" s="832" t="s">
        <v>3210</v>
      </c>
      <c r="L6240" s="835">
        <v>140.96</v>
      </c>
      <c r="M6240" s="835">
        <v>140.96</v>
      </c>
      <c r="N6240" s="832">
        <v>1</v>
      </c>
      <c r="O6240" s="836">
        <v>1</v>
      </c>
      <c r="P6240" s="835"/>
      <c r="Q6240" s="837">
        <v>0</v>
      </c>
      <c r="R6240" s="832"/>
      <c r="S6240" s="837">
        <v>0</v>
      </c>
      <c r="T6240" s="836"/>
      <c r="U6240" s="838">
        <v>0</v>
      </c>
    </row>
    <row r="6241" spans="1:21" ht="14.4" customHeight="1" x14ac:dyDescent="0.3">
      <c r="A6241" s="831">
        <v>10</v>
      </c>
      <c r="B6241" s="832" t="s">
        <v>2982</v>
      </c>
      <c r="C6241" s="832" t="s">
        <v>3015</v>
      </c>
      <c r="D6241" s="833" t="s">
        <v>6909</v>
      </c>
      <c r="E6241" s="834" t="s">
        <v>3046</v>
      </c>
      <c r="F6241" s="832" t="s">
        <v>2984</v>
      </c>
      <c r="G6241" s="832" t="s">
        <v>3120</v>
      </c>
      <c r="H6241" s="832" t="s">
        <v>630</v>
      </c>
      <c r="I6241" s="832" t="s">
        <v>3121</v>
      </c>
      <c r="J6241" s="832" t="s">
        <v>1060</v>
      </c>
      <c r="K6241" s="832" t="s">
        <v>3122</v>
      </c>
      <c r="L6241" s="835">
        <v>89.91</v>
      </c>
      <c r="M6241" s="835">
        <v>719.28</v>
      </c>
      <c r="N6241" s="832">
        <v>8</v>
      </c>
      <c r="O6241" s="836">
        <v>5</v>
      </c>
      <c r="P6241" s="835">
        <v>179.82</v>
      </c>
      <c r="Q6241" s="837">
        <v>0.25</v>
      </c>
      <c r="R6241" s="832">
        <v>2</v>
      </c>
      <c r="S6241" s="837">
        <v>0.25</v>
      </c>
      <c r="T6241" s="836">
        <v>1.5</v>
      </c>
      <c r="U6241" s="838">
        <v>0.3</v>
      </c>
    </row>
    <row r="6242" spans="1:21" ht="14.4" customHeight="1" x14ac:dyDescent="0.3">
      <c r="A6242" s="831">
        <v>10</v>
      </c>
      <c r="B6242" s="832" t="s">
        <v>2982</v>
      </c>
      <c r="C6242" s="832" t="s">
        <v>3015</v>
      </c>
      <c r="D6242" s="833" t="s">
        <v>6909</v>
      </c>
      <c r="E6242" s="834" t="s">
        <v>3046</v>
      </c>
      <c r="F6242" s="832" t="s">
        <v>2984</v>
      </c>
      <c r="G6242" s="832" t="s">
        <v>5043</v>
      </c>
      <c r="H6242" s="832" t="s">
        <v>630</v>
      </c>
      <c r="I6242" s="832" t="s">
        <v>5044</v>
      </c>
      <c r="J6242" s="832" t="s">
        <v>828</v>
      </c>
      <c r="K6242" s="832" t="s">
        <v>5045</v>
      </c>
      <c r="L6242" s="835">
        <v>0</v>
      </c>
      <c r="M6242" s="835">
        <v>0</v>
      </c>
      <c r="N6242" s="832">
        <v>2</v>
      </c>
      <c r="O6242" s="836">
        <v>1.5</v>
      </c>
      <c r="P6242" s="835"/>
      <c r="Q6242" s="837"/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10</v>
      </c>
      <c r="B6243" s="832" t="s">
        <v>2982</v>
      </c>
      <c r="C6243" s="832" t="s">
        <v>3015</v>
      </c>
      <c r="D6243" s="833" t="s">
        <v>6909</v>
      </c>
      <c r="E6243" s="834" t="s">
        <v>3046</v>
      </c>
      <c r="F6243" s="832" t="s">
        <v>2984</v>
      </c>
      <c r="G6243" s="832" t="s">
        <v>3123</v>
      </c>
      <c r="H6243" s="832" t="s">
        <v>630</v>
      </c>
      <c r="I6243" s="832" t="s">
        <v>3329</v>
      </c>
      <c r="J6243" s="832" t="s">
        <v>1590</v>
      </c>
      <c r="K6243" s="832" t="s">
        <v>3330</v>
      </c>
      <c r="L6243" s="835">
        <v>98.75</v>
      </c>
      <c r="M6243" s="835">
        <v>98.75</v>
      </c>
      <c r="N6243" s="832">
        <v>1</v>
      </c>
      <c r="O6243" s="836">
        <v>1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" customHeight="1" x14ac:dyDescent="0.3">
      <c r="A6244" s="831">
        <v>10</v>
      </c>
      <c r="B6244" s="832" t="s">
        <v>2982</v>
      </c>
      <c r="C6244" s="832" t="s">
        <v>3015</v>
      </c>
      <c r="D6244" s="833" t="s">
        <v>6909</v>
      </c>
      <c r="E6244" s="834" t="s">
        <v>3046</v>
      </c>
      <c r="F6244" s="832" t="s">
        <v>2984</v>
      </c>
      <c r="G6244" s="832" t="s">
        <v>4792</v>
      </c>
      <c r="H6244" s="832" t="s">
        <v>630</v>
      </c>
      <c r="I6244" s="832" t="s">
        <v>4793</v>
      </c>
      <c r="J6244" s="832" t="s">
        <v>1036</v>
      </c>
      <c r="K6244" s="832" t="s">
        <v>4794</v>
      </c>
      <c r="L6244" s="835">
        <v>69.59</v>
      </c>
      <c r="M6244" s="835">
        <v>139.18</v>
      </c>
      <c r="N6244" s="832">
        <v>2</v>
      </c>
      <c r="O6244" s="836">
        <v>2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10</v>
      </c>
      <c r="B6245" s="832" t="s">
        <v>2982</v>
      </c>
      <c r="C6245" s="832" t="s">
        <v>3015</v>
      </c>
      <c r="D6245" s="833" t="s">
        <v>6909</v>
      </c>
      <c r="E6245" s="834" t="s">
        <v>3046</v>
      </c>
      <c r="F6245" s="832" t="s">
        <v>2984</v>
      </c>
      <c r="G6245" s="832" t="s">
        <v>3712</v>
      </c>
      <c r="H6245" s="832" t="s">
        <v>630</v>
      </c>
      <c r="I6245" s="832" t="s">
        <v>3713</v>
      </c>
      <c r="J6245" s="832" t="s">
        <v>945</v>
      </c>
      <c r="K6245" s="832" t="s">
        <v>3714</v>
      </c>
      <c r="L6245" s="835">
        <v>90.95</v>
      </c>
      <c r="M6245" s="835">
        <v>272.85000000000002</v>
      </c>
      <c r="N6245" s="832">
        <v>3</v>
      </c>
      <c r="O6245" s="836">
        <v>2.5</v>
      </c>
      <c r="P6245" s="835">
        <v>181.9</v>
      </c>
      <c r="Q6245" s="837">
        <v>0.66666666666666663</v>
      </c>
      <c r="R6245" s="832">
        <v>2</v>
      </c>
      <c r="S6245" s="837">
        <v>0.66666666666666663</v>
      </c>
      <c r="T6245" s="836">
        <v>2</v>
      </c>
      <c r="U6245" s="838">
        <v>0.8</v>
      </c>
    </row>
    <row r="6246" spans="1:21" ht="14.4" customHeight="1" x14ac:dyDescent="0.3">
      <c r="A6246" s="831">
        <v>10</v>
      </c>
      <c r="B6246" s="832" t="s">
        <v>2982</v>
      </c>
      <c r="C6246" s="832" t="s">
        <v>3015</v>
      </c>
      <c r="D6246" s="833" t="s">
        <v>6909</v>
      </c>
      <c r="E6246" s="834" t="s">
        <v>3046</v>
      </c>
      <c r="F6246" s="832" t="s">
        <v>2984</v>
      </c>
      <c r="G6246" s="832" t="s">
        <v>4471</v>
      </c>
      <c r="H6246" s="832" t="s">
        <v>630</v>
      </c>
      <c r="I6246" s="832" t="s">
        <v>6793</v>
      </c>
      <c r="J6246" s="832" t="s">
        <v>4473</v>
      </c>
      <c r="K6246" s="832" t="s">
        <v>6794</v>
      </c>
      <c r="L6246" s="835">
        <v>0</v>
      </c>
      <c r="M6246" s="835">
        <v>0</v>
      </c>
      <c r="N6246" s="832">
        <v>1</v>
      </c>
      <c r="O6246" s="836">
        <v>0.5</v>
      </c>
      <c r="P6246" s="835"/>
      <c r="Q6246" s="837"/>
      <c r="R6246" s="832"/>
      <c r="S6246" s="837">
        <v>0</v>
      </c>
      <c r="T6246" s="836"/>
      <c r="U6246" s="838">
        <v>0</v>
      </c>
    </row>
    <row r="6247" spans="1:21" ht="14.4" customHeight="1" x14ac:dyDescent="0.3">
      <c r="A6247" s="831">
        <v>10</v>
      </c>
      <c r="B6247" s="832" t="s">
        <v>2982</v>
      </c>
      <c r="C6247" s="832" t="s">
        <v>3015</v>
      </c>
      <c r="D6247" s="833" t="s">
        <v>6909</v>
      </c>
      <c r="E6247" s="834" t="s">
        <v>3046</v>
      </c>
      <c r="F6247" s="832" t="s">
        <v>2984</v>
      </c>
      <c r="G6247" s="832" t="s">
        <v>4429</v>
      </c>
      <c r="H6247" s="832" t="s">
        <v>630</v>
      </c>
      <c r="I6247" s="832" t="s">
        <v>4430</v>
      </c>
      <c r="J6247" s="832" t="s">
        <v>1299</v>
      </c>
      <c r="K6247" s="832" t="s">
        <v>4431</v>
      </c>
      <c r="L6247" s="835">
        <v>69.59</v>
      </c>
      <c r="M6247" s="835">
        <v>139.18</v>
      </c>
      <c r="N6247" s="832">
        <v>2</v>
      </c>
      <c r="O6247" s="836">
        <v>1.5</v>
      </c>
      <c r="P6247" s="835"/>
      <c r="Q6247" s="837">
        <v>0</v>
      </c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10</v>
      </c>
      <c r="B6248" s="832" t="s">
        <v>2982</v>
      </c>
      <c r="C6248" s="832" t="s">
        <v>3015</v>
      </c>
      <c r="D6248" s="833" t="s">
        <v>6909</v>
      </c>
      <c r="E6248" s="834" t="s">
        <v>3046</v>
      </c>
      <c r="F6248" s="832" t="s">
        <v>2984</v>
      </c>
      <c r="G6248" s="832" t="s">
        <v>4294</v>
      </c>
      <c r="H6248" s="832" t="s">
        <v>630</v>
      </c>
      <c r="I6248" s="832" t="s">
        <v>4295</v>
      </c>
      <c r="J6248" s="832" t="s">
        <v>2157</v>
      </c>
      <c r="K6248" s="832" t="s">
        <v>4296</v>
      </c>
      <c r="L6248" s="835">
        <v>0</v>
      </c>
      <c r="M6248" s="835">
        <v>0</v>
      </c>
      <c r="N6248" s="832">
        <v>1</v>
      </c>
      <c r="O6248" s="836">
        <v>1</v>
      </c>
      <c r="P6248" s="835"/>
      <c r="Q6248" s="837"/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10</v>
      </c>
      <c r="B6249" s="832" t="s">
        <v>2982</v>
      </c>
      <c r="C6249" s="832" t="s">
        <v>3015</v>
      </c>
      <c r="D6249" s="833" t="s">
        <v>6909</v>
      </c>
      <c r="E6249" s="834" t="s">
        <v>3046</v>
      </c>
      <c r="F6249" s="832" t="s">
        <v>2984</v>
      </c>
      <c r="G6249" s="832" t="s">
        <v>4265</v>
      </c>
      <c r="H6249" s="832" t="s">
        <v>630</v>
      </c>
      <c r="I6249" s="832" t="s">
        <v>4266</v>
      </c>
      <c r="J6249" s="832" t="s">
        <v>1399</v>
      </c>
      <c r="K6249" s="832" t="s">
        <v>4267</v>
      </c>
      <c r="L6249" s="835">
        <v>79.069999999999993</v>
      </c>
      <c r="M6249" s="835">
        <v>158.13999999999999</v>
      </c>
      <c r="N6249" s="832">
        <v>2</v>
      </c>
      <c r="O6249" s="836">
        <v>0.5</v>
      </c>
      <c r="P6249" s="835"/>
      <c r="Q6249" s="837">
        <v>0</v>
      </c>
      <c r="R6249" s="832"/>
      <c r="S6249" s="837">
        <v>0</v>
      </c>
      <c r="T6249" s="836"/>
      <c r="U6249" s="838">
        <v>0</v>
      </c>
    </row>
    <row r="6250" spans="1:21" ht="14.4" customHeight="1" x14ac:dyDescent="0.3">
      <c r="A6250" s="831">
        <v>10</v>
      </c>
      <c r="B6250" s="832" t="s">
        <v>2982</v>
      </c>
      <c r="C6250" s="832" t="s">
        <v>3015</v>
      </c>
      <c r="D6250" s="833" t="s">
        <v>6909</v>
      </c>
      <c r="E6250" s="834" t="s">
        <v>3032</v>
      </c>
      <c r="F6250" s="832" t="s">
        <v>2984</v>
      </c>
      <c r="G6250" s="832" t="s">
        <v>3232</v>
      </c>
      <c r="H6250" s="832" t="s">
        <v>630</v>
      </c>
      <c r="I6250" s="832" t="s">
        <v>4314</v>
      </c>
      <c r="J6250" s="832" t="s">
        <v>1421</v>
      </c>
      <c r="K6250" s="832" t="s">
        <v>4315</v>
      </c>
      <c r="L6250" s="835">
        <v>462.73</v>
      </c>
      <c r="M6250" s="835">
        <v>925.46</v>
      </c>
      <c r="N6250" s="832">
        <v>2</v>
      </c>
      <c r="O6250" s="836">
        <v>2</v>
      </c>
      <c r="P6250" s="835">
        <v>925.46</v>
      </c>
      <c r="Q6250" s="837">
        <v>1</v>
      </c>
      <c r="R6250" s="832">
        <v>2</v>
      </c>
      <c r="S6250" s="837">
        <v>1</v>
      </c>
      <c r="T6250" s="836">
        <v>2</v>
      </c>
      <c r="U6250" s="838">
        <v>1</v>
      </c>
    </row>
    <row r="6251" spans="1:21" ht="14.4" customHeight="1" x14ac:dyDescent="0.3">
      <c r="A6251" s="831">
        <v>10</v>
      </c>
      <c r="B6251" s="832" t="s">
        <v>2982</v>
      </c>
      <c r="C6251" s="832" t="s">
        <v>3015</v>
      </c>
      <c r="D6251" s="833" t="s">
        <v>6909</v>
      </c>
      <c r="E6251" s="834" t="s">
        <v>3032</v>
      </c>
      <c r="F6251" s="832" t="s">
        <v>2984</v>
      </c>
      <c r="G6251" s="832" t="s">
        <v>3232</v>
      </c>
      <c r="H6251" s="832" t="s">
        <v>630</v>
      </c>
      <c r="I6251" s="832" t="s">
        <v>3233</v>
      </c>
      <c r="J6251" s="832" t="s">
        <v>1419</v>
      </c>
      <c r="K6251" s="832" t="s">
        <v>3234</v>
      </c>
      <c r="L6251" s="835">
        <v>263.26</v>
      </c>
      <c r="M6251" s="835">
        <v>1053.04</v>
      </c>
      <c r="N6251" s="832">
        <v>4</v>
      </c>
      <c r="O6251" s="836">
        <v>3.5</v>
      </c>
      <c r="P6251" s="835">
        <v>526.52</v>
      </c>
      <c r="Q6251" s="837">
        <v>0.5</v>
      </c>
      <c r="R6251" s="832">
        <v>2</v>
      </c>
      <c r="S6251" s="837">
        <v>0.5</v>
      </c>
      <c r="T6251" s="836">
        <v>1.5</v>
      </c>
      <c r="U6251" s="838">
        <v>0.42857142857142855</v>
      </c>
    </row>
    <row r="6252" spans="1:21" ht="14.4" customHeight="1" x14ac:dyDescent="0.3">
      <c r="A6252" s="831">
        <v>10</v>
      </c>
      <c r="B6252" s="832" t="s">
        <v>2982</v>
      </c>
      <c r="C6252" s="832" t="s">
        <v>3015</v>
      </c>
      <c r="D6252" s="833" t="s">
        <v>6909</v>
      </c>
      <c r="E6252" s="834" t="s">
        <v>3032</v>
      </c>
      <c r="F6252" s="832" t="s">
        <v>2984</v>
      </c>
      <c r="G6252" s="832" t="s">
        <v>3106</v>
      </c>
      <c r="H6252" s="832" t="s">
        <v>689</v>
      </c>
      <c r="I6252" s="832" t="s">
        <v>2451</v>
      </c>
      <c r="J6252" s="832" t="s">
        <v>1014</v>
      </c>
      <c r="K6252" s="832" t="s">
        <v>3256</v>
      </c>
      <c r="L6252" s="835">
        <v>75.73</v>
      </c>
      <c r="M6252" s="835">
        <v>681.57</v>
      </c>
      <c r="N6252" s="832">
        <v>9</v>
      </c>
      <c r="O6252" s="836">
        <v>6</v>
      </c>
      <c r="P6252" s="835">
        <v>227.19</v>
      </c>
      <c r="Q6252" s="837">
        <v>0.33333333333333331</v>
      </c>
      <c r="R6252" s="832">
        <v>3</v>
      </c>
      <c r="S6252" s="837">
        <v>0.33333333333333331</v>
      </c>
      <c r="T6252" s="836">
        <v>1.5</v>
      </c>
      <c r="U6252" s="838">
        <v>0.25</v>
      </c>
    </row>
    <row r="6253" spans="1:21" ht="14.4" customHeight="1" x14ac:dyDescent="0.3">
      <c r="A6253" s="831">
        <v>10</v>
      </c>
      <c r="B6253" s="832" t="s">
        <v>2982</v>
      </c>
      <c r="C6253" s="832" t="s">
        <v>3015</v>
      </c>
      <c r="D6253" s="833" t="s">
        <v>6909</v>
      </c>
      <c r="E6253" s="834" t="s">
        <v>3032</v>
      </c>
      <c r="F6253" s="832" t="s">
        <v>2984</v>
      </c>
      <c r="G6253" s="832" t="s">
        <v>4919</v>
      </c>
      <c r="H6253" s="832" t="s">
        <v>630</v>
      </c>
      <c r="I6253" s="832" t="s">
        <v>4920</v>
      </c>
      <c r="J6253" s="832" t="s">
        <v>881</v>
      </c>
      <c r="K6253" s="832" t="s">
        <v>4921</v>
      </c>
      <c r="L6253" s="835">
        <v>57.76</v>
      </c>
      <c r="M6253" s="835">
        <v>57.76</v>
      </c>
      <c r="N6253" s="832">
        <v>1</v>
      </c>
      <c r="O6253" s="836">
        <v>1</v>
      </c>
      <c r="P6253" s="835">
        <v>57.76</v>
      </c>
      <c r="Q6253" s="837">
        <v>1</v>
      </c>
      <c r="R6253" s="832">
        <v>1</v>
      </c>
      <c r="S6253" s="837">
        <v>1</v>
      </c>
      <c r="T6253" s="836">
        <v>1</v>
      </c>
      <c r="U6253" s="838">
        <v>1</v>
      </c>
    </row>
    <row r="6254" spans="1:21" ht="14.4" customHeight="1" x14ac:dyDescent="0.3">
      <c r="A6254" s="831">
        <v>10</v>
      </c>
      <c r="B6254" s="832" t="s">
        <v>2982</v>
      </c>
      <c r="C6254" s="832" t="s">
        <v>3015</v>
      </c>
      <c r="D6254" s="833" t="s">
        <v>6909</v>
      </c>
      <c r="E6254" s="834" t="s">
        <v>3032</v>
      </c>
      <c r="F6254" s="832" t="s">
        <v>2984</v>
      </c>
      <c r="G6254" s="832" t="s">
        <v>4459</v>
      </c>
      <c r="H6254" s="832" t="s">
        <v>630</v>
      </c>
      <c r="I6254" s="832" t="s">
        <v>4460</v>
      </c>
      <c r="J6254" s="832" t="s">
        <v>4461</v>
      </c>
      <c r="K6254" s="832" t="s">
        <v>3128</v>
      </c>
      <c r="L6254" s="835">
        <v>80.23</v>
      </c>
      <c r="M6254" s="835">
        <v>80.23</v>
      </c>
      <c r="N6254" s="832">
        <v>1</v>
      </c>
      <c r="O6254" s="836">
        <v>0.5</v>
      </c>
      <c r="P6254" s="835">
        <v>80.23</v>
      </c>
      <c r="Q6254" s="837">
        <v>1</v>
      </c>
      <c r="R6254" s="832">
        <v>1</v>
      </c>
      <c r="S6254" s="837">
        <v>1</v>
      </c>
      <c r="T6254" s="836">
        <v>0.5</v>
      </c>
      <c r="U6254" s="838">
        <v>1</v>
      </c>
    </row>
    <row r="6255" spans="1:21" ht="14.4" customHeight="1" x14ac:dyDescent="0.3">
      <c r="A6255" s="831">
        <v>10</v>
      </c>
      <c r="B6255" s="832" t="s">
        <v>2982</v>
      </c>
      <c r="C6255" s="832" t="s">
        <v>3015</v>
      </c>
      <c r="D6255" s="833" t="s">
        <v>6909</v>
      </c>
      <c r="E6255" s="834" t="s">
        <v>3032</v>
      </c>
      <c r="F6255" s="832" t="s">
        <v>2984</v>
      </c>
      <c r="G6255" s="832" t="s">
        <v>3477</v>
      </c>
      <c r="H6255" s="832" t="s">
        <v>630</v>
      </c>
      <c r="I6255" s="832" t="s">
        <v>6585</v>
      </c>
      <c r="J6255" s="832" t="s">
        <v>3780</v>
      </c>
      <c r="K6255" s="832" t="s">
        <v>2686</v>
      </c>
      <c r="L6255" s="835">
        <v>119.7</v>
      </c>
      <c r="M6255" s="835">
        <v>119.7</v>
      </c>
      <c r="N6255" s="832">
        <v>1</v>
      </c>
      <c r="O6255" s="836">
        <v>1</v>
      </c>
      <c r="P6255" s="835">
        <v>119.7</v>
      </c>
      <c r="Q6255" s="837">
        <v>1</v>
      </c>
      <c r="R6255" s="832">
        <v>1</v>
      </c>
      <c r="S6255" s="837">
        <v>1</v>
      </c>
      <c r="T6255" s="836">
        <v>1</v>
      </c>
      <c r="U6255" s="838">
        <v>1</v>
      </c>
    </row>
    <row r="6256" spans="1:21" ht="14.4" customHeight="1" x14ac:dyDescent="0.3">
      <c r="A6256" s="831">
        <v>10</v>
      </c>
      <c r="B6256" s="832" t="s">
        <v>2982</v>
      </c>
      <c r="C6256" s="832" t="s">
        <v>3015</v>
      </c>
      <c r="D6256" s="833" t="s">
        <v>6909</v>
      </c>
      <c r="E6256" s="834" t="s">
        <v>3032</v>
      </c>
      <c r="F6256" s="832" t="s">
        <v>2984</v>
      </c>
      <c r="G6256" s="832" t="s">
        <v>3720</v>
      </c>
      <c r="H6256" s="832" t="s">
        <v>630</v>
      </c>
      <c r="I6256" s="832" t="s">
        <v>3874</v>
      </c>
      <c r="J6256" s="832" t="s">
        <v>3875</v>
      </c>
      <c r="K6256" s="832" t="s">
        <v>3876</v>
      </c>
      <c r="L6256" s="835">
        <v>36.76</v>
      </c>
      <c r="M6256" s="835">
        <v>110.28</v>
      </c>
      <c r="N6256" s="832">
        <v>3</v>
      </c>
      <c r="O6256" s="836">
        <v>3</v>
      </c>
      <c r="P6256" s="835"/>
      <c r="Q6256" s="837">
        <v>0</v>
      </c>
      <c r="R6256" s="832"/>
      <c r="S6256" s="837">
        <v>0</v>
      </c>
      <c r="T6256" s="836"/>
      <c r="U6256" s="838">
        <v>0</v>
      </c>
    </row>
    <row r="6257" spans="1:21" ht="14.4" customHeight="1" x14ac:dyDescent="0.3">
      <c r="A6257" s="831">
        <v>10</v>
      </c>
      <c r="B6257" s="832" t="s">
        <v>2982</v>
      </c>
      <c r="C6257" s="832" t="s">
        <v>3015</v>
      </c>
      <c r="D6257" s="833" t="s">
        <v>6909</v>
      </c>
      <c r="E6257" s="834" t="s">
        <v>3032</v>
      </c>
      <c r="F6257" s="832" t="s">
        <v>2984</v>
      </c>
      <c r="G6257" s="832" t="s">
        <v>3720</v>
      </c>
      <c r="H6257" s="832" t="s">
        <v>630</v>
      </c>
      <c r="I6257" s="832" t="s">
        <v>3721</v>
      </c>
      <c r="J6257" s="832" t="s">
        <v>1674</v>
      </c>
      <c r="K6257" s="832" t="s">
        <v>3722</v>
      </c>
      <c r="L6257" s="835">
        <v>25.06</v>
      </c>
      <c r="M6257" s="835">
        <v>250.59999999999997</v>
      </c>
      <c r="N6257" s="832">
        <v>10</v>
      </c>
      <c r="O6257" s="836">
        <v>5</v>
      </c>
      <c r="P6257" s="835">
        <v>100.24</v>
      </c>
      <c r="Q6257" s="837">
        <v>0.4</v>
      </c>
      <c r="R6257" s="832">
        <v>4</v>
      </c>
      <c r="S6257" s="837">
        <v>0.4</v>
      </c>
      <c r="T6257" s="836">
        <v>2</v>
      </c>
      <c r="U6257" s="838">
        <v>0.4</v>
      </c>
    </row>
    <row r="6258" spans="1:21" ht="14.4" customHeight="1" x14ac:dyDescent="0.3">
      <c r="A6258" s="831">
        <v>10</v>
      </c>
      <c r="B6258" s="832" t="s">
        <v>2982</v>
      </c>
      <c r="C6258" s="832" t="s">
        <v>3015</v>
      </c>
      <c r="D6258" s="833" t="s">
        <v>6909</v>
      </c>
      <c r="E6258" s="834" t="s">
        <v>3032</v>
      </c>
      <c r="F6258" s="832" t="s">
        <v>2984</v>
      </c>
      <c r="G6258" s="832" t="s">
        <v>4064</v>
      </c>
      <c r="H6258" s="832" t="s">
        <v>630</v>
      </c>
      <c r="I6258" s="832" t="s">
        <v>4065</v>
      </c>
      <c r="J6258" s="832" t="s">
        <v>4066</v>
      </c>
      <c r="K6258" s="832" t="s">
        <v>4067</v>
      </c>
      <c r="L6258" s="835">
        <v>102.31</v>
      </c>
      <c r="M6258" s="835">
        <v>204.62</v>
      </c>
      <c r="N6258" s="832">
        <v>2</v>
      </c>
      <c r="O6258" s="836">
        <v>1</v>
      </c>
      <c r="P6258" s="835">
        <v>204.62</v>
      </c>
      <c r="Q6258" s="837">
        <v>1</v>
      </c>
      <c r="R6258" s="832">
        <v>2</v>
      </c>
      <c r="S6258" s="837">
        <v>1</v>
      </c>
      <c r="T6258" s="836">
        <v>1</v>
      </c>
      <c r="U6258" s="838">
        <v>1</v>
      </c>
    </row>
    <row r="6259" spans="1:21" ht="14.4" customHeight="1" x14ac:dyDescent="0.3">
      <c r="A6259" s="831">
        <v>10</v>
      </c>
      <c r="B6259" s="832" t="s">
        <v>2982</v>
      </c>
      <c r="C6259" s="832" t="s">
        <v>3015</v>
      </c>
      <c r="D6259" s="833" t="s">
        <v>6909</v>
      </c>
      <c r="E6259" s="834" t="s">
        <v>3032</v>
      </c>
      <c r="F6259" s="832" t="s">
        <v>2984</v>
      </c>
      <c r="G6259" s="832" t="s">
        <v>3263</v>
      </c>
      <c r="H6259" s="832" t="s">
        <v>630</v>
      </c>
      <c r="I6259" s="832" t="s">
        <v>3264</v>
      </c>
      <c r="J6259" s="832" t="s">
        <v>2464</v>
      </c>
      <c r="K6259" s="832" t="s">
        <v>3265</v>
      </c>
      <c r="L6259" s="835">
        <v>42.63</v>
      </c>
      <c r="M6259" s="835">
        <v>127.89000000000001</v>
      </c>
      <c r="N6259" s="832">
        <v>3</v>
      </c>
      <c r="O6259" s="836">
        <v>1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10</v>
      </c>
      <c r="B6260" s="832" t="s">
        <v>2982</v>
      </c>
      <c r="C6260" s="832" t="s">
        <v>3015</v>
      </c>
      <c r="D6260" s="833" t="s">
        <v>6909</v>
      </c>
      <c r="E6260" s="834" t="s">
        <v>3032</v>
      </c>
      <c r="F6260" s="832" t="s">
        <v>2984</v>
      </c>
      <c r="G6260" s="832" t="s">
        <v>3263</v>
      </c>
      <c r="H6260" s="832" t="s">
        <v>630</v>
      </c>
      <c r="I6260" s="832" t="s">
        <v>2463</v>
      </c>
      <c r="J6260" s="832" t="s">
        <v>2464</v>
      </c>
      <c r="K6260" s="832" t="s">
        <v>2465</v>
      </c>
      <c r="L6260" s="835">
        <v>85.27</v>
      </c>
      <c r="M6260" s="835">
        <v>511.62</v>
      </c>
      <c r="N6260" s="832">
        <v>6</v>
      </c>
      <c r="O6260" s="836">
        <v>3</v>
      </c>
      <c r="P6260" s="835">
        <v>170.54</v>
      </c>
      <c r="Q6260" s="837">
        <v>0.33333333333333331</v>
      </c>
      <c r="R6260" s="832">
        <v>2</v>
      </c>
      <c r="S6260" s="837">
        <v>0.33333333333333331</v>
      </c>
      <c r="T6260" s="836">
        <v>1</v>
      </c>
      <c r="U6260" s="838">
        <v>0.33333333333333331</v>
      </c>
    </row>
    <row r="6261" spans="1:21" ht="14.4" customHeight="1" x14ac:dyDescent="0.3">
      <c r="A6261" s="831">
        <v>10</v>
      </c>
      <c r="B6261" s="832" t="s">
        <v>2982</v>
      </c>
      <c r="C6261" s="832" t="s">
        <v>3015</v>
      </c>
      <c r="D6261" s="833" t="s">
        <v>6909</v>
      </c>
      <c r="E6261" s="834" t="s">
        <v>3032</v>
      </c>
      <c r="F6261" s="832" t="s">
        <v>2984</v>
      </c>
      <c r="G6261" s="832" t="s">
        <v>3263</v>
      </c>
      <c r="H6261" s="832" t="s">
        <v>630</v>
      </c>
      <c r="I6261" s="832" t="s">
        <v>2466</v>
      </c>
      <c r="J6261" s="832" t="s">
        <v>2464</v>
      </c>
      <c r="K6261" s="832" t="s">
        <v>2462</v>
      </c>
      <c r="L6261" s="835">
        <v>170.52</v>
      </c>
      <c r="M6261" s="835">
        <v>341.04</v>
      </c>
      <c r="N6261" s="832">
        <v>2</v>
      </c>
      <c r="O6261" s="836">
        <v>1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" customHeight="1" x14ac:dyDescent="0.3">
      <c r="A6262" s="831">
        <v>10</v>
      </c>
      <c r="B6262" s="832" t="s">
        <v>2982</v>
      </c>
      <c r="C6262" s="832" t="s">
        <v>3015</v>
      </c>
      <c r="D6262" s="833" t="s">
        <v>6909</v>
      </c>
      <c r="E6262" s="834" t="s">
        <v>3032</v>
      </c>
      <c r="F6262" s="832" t="s">
        <v>2984</v>
      </c>
      <c r="G6262" s="832" t="s">
        <v>3263</v>
      </c>
      <c r="H6262" s="832" t="s">
        <v>630</v>
      </c>
      <c r="I6262" s="832" t="s">
        <v>4304</v>
      </c>
      <c r="J6262" s="832" t="s">
        <v>2464</v>
      </c>
      <c r="K6262" s="832" t="s">
        <v>3330</v>
      </c>
      <c r="L6262" s="835">
        <v>238.72</v>
      </c>
      <c r="M6262" s="835">
        <v>238.72</v>
      </c>
      <c r="N6262" s="832">
        <v>1</v>
      </c>
      <c r="O6262" s="836">
        <v>0.5</v>
      </c>
      <c r="P6262" s="835">
        <v>238.72</v>
      </c>
      <c r="Q6262" s="837">
        <v>1</v>
      </c>
      <c r="R6262" s="832">
        <v>1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10</v>
      </c>
      <c r="B6263" s="832" t="s">
        <v>2982</v>
      </c>
      <c r="C6263" s="832" t="s">
        <v>3015</v>
      </c>
      <c r="D6263" s="833" t="s">
        <v>6909</v>
      </c>
      <c r="E6263" s="834" t="s">
        <v>3032</v>
      </c>
      <c r="F6263" s="832" t="s">
        <v>2984</v>
      </c>
      <c r="G6263" s="832" t="s">
        <v>3107</v>
      </c>
      <c r="H6263" s="832" t="s">
        <v>630</v>
      </c>
      <c r="I6263" s="832" t="s">
        <v>6571</v>
      </c>
      <c r="J6263" s="832" t="s">
        <v>3287</v>
      </c>
      <c r="K6263" s="832" t="s">
        <v>4334</v>
      </c>
      <c r="L6263" s="835">
        <v>23.06</v>
      </c>
      <c r="M6263" s="835">
        <v>46.12</v>
      </c>
      <c r="N6263" s="832">
        <v>2</v>
      </c>
      <c r="O6263" s="836">
        <v>2</v>
      </c>
      <c r="P6263" s="835">
        <v>46.12</v>
      </c>
      <c r="Q6263" s="837">
        <v>1</v>
      </c>
      <c r="R6263" s="832">
        <v>2</v>
      </c>
      <c r="S6263" s="837">
        <v>1</v>
      </c>
      <c r="T6263" s="836">
        <v>2</v>
      </c>
      <c r="U6263" s="838">
        <v>1</v>
      </c>
    </row>
    <row r="6264" spans="1:21" ht="14.4" customHeight="1" x14ac:dyDescent="0.3">
      <c r="A6264" s="831">
        <v>10</v>
      </c>
      <c r="B6264" s="832" t="s">
        <v>2982</v>
      </c>
      <c r="C6264" s="832" t="s">
        <v>3015</v>
      </c>
      <c r="D6264" s="833" t="s">
        <v>6909</v>
      </c>
      <c r="E6264" s="834" t="s">
        <v>3032</v>
      </c>
      <c r="F6264" s="832" t="s">
        <v>2984</v>
      </c>
      <c r="G6264" s="832" t="s">
        <v>3107</v>
      </c>
      <c r="H6264" s="832" t="s">
        <v>630</v>
      </c>
      <c r="I6264" s="832" t="s">
        <v>3286</v>
      </c>
      <c r="J6264" s="832" t="s">
        <v>3287</v>
      </c>
      <c r="K6264" s="832" t="s">
        <v>3288</v>
      </c>
      <c r="L6264" s="835">
        <v>11.75</v>
      </c>
      <c r="M6264" s="835">
        <v>11.75</v>
      </c>
      <c r="N6264" s="832">
        <v>1</v>
      </c>
      <c r="O6264" s="836">
        <v>0.5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10</v>
      </c>
      <c r="B6265" s="832" t="s">
        <v>2982</v>
      </c>
      <c r="C6265" s="832" t="s">
        <v>3015</v>
      </c>
      <c r="D6265" s="833" t="s">
        <v>6909</v>
      </c>
      <c r="E6265" s="834" t="s">
        <v>3032</v>
      </c>
      <c r="F6265" s="832" t="s">
        <v>2984</v>
      </c>
      <c r="G6265" s="832" t="s">
        <v>3782</v>
      </c>
      <c r="H6265" s="832" t="s">
        <v>630</v>
      </c>
      <c r="I6265" s="832" t="s">
        <v>4979</v>
      </c>
      <c r="J6265" s="832" t="s">
        <v>1480</v>
      </c>
      <c r="K6265" s="832" t="s">
        <v>4980</v>
      </c>
      <c r="L6265" s="835">
        <v>42.05</v>
      </c>
      <c r="M6265" s="835">
        <v>126.14999999999999</v>
      </c>
      <c r="N6265" s="832">
        <v>3</v>
      </c>
      <c r="O6265" s="836">
        <v>2.5</v>
      </c>
      <c r="P6265" s="835">
        <v>84.1</v>
      </c>
      <c r="Q6265" s="837">
        <v>0.66666666666666663</v>
      </c>
      <c r="R6265" s="832">
        <v>2</v>
      </c>
      <c r="S6265" s="837">
        <v>0.66666666666666663</v>
      </c>
      <c r="T6265" s="836">
        <v>1.5</v>
      </c>
      <c r="U6265" s="838">
        <v>0.6</v>
      </c>
    </row>
    <row r="6266" spans="1:21" ht="14.4" customHeight="1" x14ac:dyDescent="0.3">
      <c r="A6266" s="831">
        <v>10</v>
      </c>
      <c r="B6266" s="832" t="s">
        <v>2982</v>
      </c>
      <c r="C6266" s="832" t="s">
        <v>3015</v>
      </c>
      <c r="D6266" s="833" t="s">
        <v>6909</v>
      </c>
      <c r="E6266" s="834" t="s">
        <v>3032</v>
      </c>
      <c r="F6266" s="832" t="s">
        <v>2984</v>
      </c>
      <c r="G6266" s="832" t="s">
        <v>3782</v>
      </c>
      <c r="H6266" s="832" t="s">
        <v>630</v>
      </c>
      <c r="I6266" s="832" t="s">
        <v>4074</v>
      </c>
      <c r="J6266" s="832" t="s">
        <v>1480</v>
      </c>
      <c r="K6266" s="832" t="s">
        <v>4075</v>
      </c>
      <c r="L6266" s="835">
        <v>42.05</v>
      </c>
      <c r="M6266" s="835">
        <v>126.14999999999999</v>
      </c>
      <c r="N6266" s="832">
        <v>3</v>
      </c>
      <c r="O6266" s="836">
        <v>3</v>
      </c>
      <c r="P6266" s="835">
        <v>84.1</v>
      </c>
      <c r="Q6266" s="837">
        <v>0.66666666666666663</v>
      </c>
      <c r="R6266" s="832">
        <v>2</v>
      </c>
      <c r="S6266" s="837">
        <v>0.66666666666666663</v>
      </c>
      <c r="T6266" s="836">
        <v>2</v>
      </c>
      <c r="U6266" s="838">
        <v>0.66666666666666663</v>
      </c>
    </row>
    <row r="6267" spans="1:21" ht="14.4" customHeight="1" x14ac:dyDescent="0.3">
      <c r="A6267" s="831">
        <v>10</v>
      </c>
      <c r="B6267" s="832" t="s">
        <v>2982</v>
      </c>
      <c r="C6267" s="832" t="s">
        <v>3015</v>
      </c>
      <c r="D6267" s="833" t="s">
        <v>6909</v>
      </c>
      <c r="E6267" s="834" t="s">
        <v>3032</v>
      </c>
      <c r="F6267" s="832" t="s">
        <v>2984</v>
      </c>
      <c r="G6267" s="832" t="s">
        <v>3648</v>
      </c>
      <c r="H6267" s="832" t="s">
        <v>630</v>
      </c>
      <c r="I6267" s="832" t="s">
        <v>4255</v>
      </c>
      <c r="J6267" s="832" t="s">
        <v>764</v>
      </c>
      <c r="K6267" s="832" t="s">
        <v>4256</v>
      </c>
      <c r="L6267" s="835">
        <v>37.61</v>
      </c>
      <c r="M6267" s="835">
        <v>37.61</v>
      </c>
      <c r="N6267" s="832">
        <v>1</v>
      </c>
      <c r="O6267" s="836">
        <v>0.5</v>
      </c>
      <c r="P6267" s="835">
        <v>37.61</v>
      </c>
      <c r="Q6267" s="837">
        <v>1</v>
      </c>
      <c r="R6267" s="832">
        <v>1</v>
      </c>
      <c r="S6267" s="837">
        <v>1</v>
      </c>
      <c r="T6267" s="836">
        <v>0.5</v>
      </c>
      <c r="U6267" s="838">
        <v>1</v>
      </c>
    </row>
    <row r="6268" spans="1:21" ht="14.4" customHeight="1" x14ac:dyDescent="0.3">
      <c r="A6268" s="831">
        <v>10</v>
      </c>
      <c r="B6268" s="832" t="s">
        <v>2982</v>
      </c>
      <c r="C6268" s="832" t="s">
        <v>3015</v>
      </c>
      <c r="D6268" s="833" t="s">
        <v>6909</v>
      </c>
      <c r="E6268" s="834" t="s">
        <v>3032</v>
      </c>
      <c r="F6268" s="832" t="s">
        <v>2984</v>
      </c>
      <c r="G6268" s="832" t="s">
        <v>3293</v>
      </c>
      <c r="H6268" s="832" t="s">
        <v>630</v>
      </c>
      <c r="I6268" s="832" t="s">
        <v>3294</v>
      </c>
      <c r="J6268" s="832" t="s">
        <v>778</v>
      </c>
      <c r="K6268" s="832" t="s">
        <v>781</v>
      </c>
      <c r="L6268" s="835">
        <v>0</v>
      </c>
      <c r="M6268" s="835">
        <v>0</v>
      </c>
      <c r="N6268" s="832">
        <v>4</v>
      </c>
      <c r="O6268" s="836">
        <v>2.5</v>
      </c>
      <c r="P6268" s="835">
        <v>0</v>
      </c>
      <c r="Q6268" s="837"/>
      <c r="R6268" s="832">
        <v>1</v>
      </c>
      <c r="S6268" s="837">
        <v>0.25</v>
      </c>
      <c r="T6268" s="836">
        <v>0.5</v>
      </c>
      <c r="U6268" s="838">
        <v>0.2</v>
      </c>
    </row>
    <row r="6269" spans="1:21" ht="14.4" customHeight="1" x14ac:dyDescent="0.3">
      <c r="A6269" s="831">
        <v>10</v>
      </c>
      <c r="B6269" s="832" t="s">
        <v>2982</v>
      </c>
      <c r="C6269" s="832" t="s">
        <v>3015</v>
      </c>
      <c r="D6269" s="833" t="s">
        <v>6909</v>
      </c>
      <c r="E6269" s="834" t="s">
        <v>3032</v>
      </c>
      <c r="F6269" s="832" t="s">
        <v>2984</v>
      </c>
      <c r="G6269" s="832" t="s">
        <v>3208</v>
      </c>
      <c r="H6269" s="832" t="s">
        <v>630</v>
      </c>
      <c r="I6269" s="832" t="s">
        <v>3314</v>
      </c>
      <c r="J6269" s="832" t="s">
        <v>1599</v>
      </c>
      <c r="K6269" s="832" t="s">
        <v>3315</v>
      </c>
      <c r="L6269" s="835">
        <v>46.99</v>
      </c>
      <c r="M6269" s="835">
        <v>46.99</v>
      </c>
      <c r="N6269" s="832">
        <v>1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10</v>
      </c>
      <c r="B6270" s="832" t="s">
        <v>2982</v>
      </c>
      <c r="C6270" s="832" t="s">
        <v>3015</v>
      </c>
      <c r="D6270" s="833" t="s">
        <v>6909</v>
      </c>
      <c r="E6270" s="834" t="s">
        <v>3032</v>
      </c>
      <c r="F6270" s="832" t="s">
        <v>2984</v>
      </c>
      <c r="G6270" s="832" t="s">
        <v>3208</v>
      </c>
      <c r="H6270" s="832" t="s">
        <v>630</v>
      </c>
      <c r="I6270" s="832" t="s">
        <v>3209</v>
      </c>
      <c r="J6270" s="832" t="s">
        <v>1597</v>
      </c>
      <c r="K6270" s="832" t="s">
        <v>3210</v>
      </c>
      <c r="L6270" s="835">
        <v>140.96</v>
      </c>
      <c r="M6270" s="835">
        <v>422.88</v>
      </c>
      <c r="N6270" s="832">
        <v>3</v>
      </c>
      <c r="O6270" s="836">
        <v>2.5</v>
      </c>
      <c r="P6270" s="835">
        <v>140.96</v>
      </c>
      <c r="Q6270" s="837">
        <v>0.33333333333333337</v>
      </c>
      <c r="R6270" s="832">
        <v>1</v>
      </c>
      <c r="S6270" s="837">
        <v>0.33333333333333331</v>
      </c>
      <c r="T6270" s="836">
        <v>0.5</v>
      </c>
      <c r="U6270" s="838">
        <v>0.2</v>
      </c>
    </row>
    <row r="6271" spans="1:21" ht="14.4" customHeight="1" x14ac:dyDescent="0.3">
      <c r="A6271" s="831">
        <v>10</v>
      </c>
      <c r="B6271" s="832" t="s">
        <v>2982</v>
      </c>
      <c r="C6271" s="832" t="s">
        <v>3015</v>
      </c>
      <c r="D6271" s="833" t="s">
        <v>6909</v>
      </c>
      <c r="E6271" s="834" t="s">
        <v>3032</v>
      </c>
      <c r="F6271" s="832" t="s">
        <v>2984</v>
      </c>
      <c r="G6271" s="832" t="s">
        <v>3208</v>
      </c>
      <c r="H6271" s="832" t="s">
        <v>630</v>
      </c>
      <c r="I6271" s="832" t="s">
        <v>6077</v>
      </c>
      <c r="J6271" s="832" t="s">
        <v>1795</v>
      </c>
      <c r="K6271" s="832" t="s">
        <v>6078</v>
      </c>
      <c r="L6271" s="835">
        <v>75.180000000000007</v>
      </c>
      <c r="M6271" s="835">
        <v>150.36000000000001</v>
      </c>
      <c r="N6271" s="832">
        <v>2</v>
      </c>
      <c r="O6271" s="836">
        <v>2</v>
      </c>
      <c r="P6271" s="835">
        <v>75.180000000000007</v>
      </c>
      <c r="Q6271" s="837">
        <v>0.5</v>
      </c>
      <c r="R6271" s="832">
        <v>1</v>
      </c>
      <c r="S6271" s="837">
        <v>0.5</v>
      </c>
      <c r="T6271" s="836">
        <v>1</v>
      </c>
      <c r="U6271" s="838">
        <v>0.5</v>
      </c>
    </row>
    <row r="6272" spans="1:21" ht="14.4" customHeight="1" x14ac:dyDescent="0.3">
      <c r="A6272" s="831">
        <v>10</v>
      </c>
      <c r="B6272" s="832" t="s">
        <v>2982</v>
      </c>
      <c r="C6272" s="832" t="s">
        <v>3015</v>
      </c>
      <c r="D6272" s="833" t="s">
        <v>6909</v>
      </c>
      <c r="E6272" s="834" t="s">
        <v>3032</v>
      </c>
      <c r="F6272" s="832" t="s">
        <v>2984</v>
      </c>
      <c r="G6272" s="832" t="s">
        <v>3486</v>
      </c>
      <c r="H6272" s="832" t="s">
        <v>630</v>
      </c>
      <c r="I6272" s="832" t="s">
        <v>3487</v>
      </c>
      <c r="J6272" s="832" t="s">
        <v>3488</v>
      </c>
      <c r="K6272" s="832" t="s">
        <v>3489</v>
      </c>
      <c r="L6272" s="835">
        <v>121.07</v>
      </c>
      <c r="M6272" s="835">
        <v>121.07</v>
      </c>
      <c r="N6272" s="832">
        <v>1</v>
      </c>
      <c r="O6272" s="836">
        <v>0.5</v>
      </c>
      <c r="P6272" s="835"/>
      <c r="Q6272" s="837">
        <v>0</v>
      </c>
      <c r="R6272" s="832"/>
      <c r="S6272" s="837">
        <v>0</v>
      </c>
      <c r="T6272" s="836"/>
      <c r="U6272" s="838">
        <v>0</v>
      </c>
    </row>
    <row r="6273" spans="1:21" ht="14.4" customHeight="1" x14ac:dyDescent="0.3">
      <c r="A6273" s="831">
        <v>10</v>
      </c>
      <c r="B6273" s="832" t="s">
        <v>2982</v>
      </c>
      <c r="C6273" s="832" t="s">
        <v>3015</v>
      </c>
      <c r="D6273" s="833" t="s">
        <v>6909</v>
      </c>
      <c r="E6273" s="834" t="s">
        <v>3032</v>
      </c>
      <c r="F6273" s="832" t="s">
        <v>2984</v>
      </c>
      <c r="G6273" s="832" t="s">
        <v>5036</v>
      </c>
      <c r="H6273" s="832" t="s">
        <v>630</v>
      </c>
      <c r="I6273" s="832" t="s">
        <v>6533</v>
      </c>
      <c r="J6273" s="832" t="s">
        <v>6534</v>
      </c>
      <c r="K6273" s="832" t="s">
        <v>6535</v>
      </c>
      <c r="L6273" s="835">
        <v>38.47</v>
      </c>
      <c r="M6273" s="835">
        <v>38.47</v>
      </c>
      <c r="N6273" s="832">
        <v>1</v>
      </c>
      <c r="O6273" s="836">
        <v>0.5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10</v>
      </c>
      <c r="B6274" s="832" t="s">
        <v>2982</v>
      </c>
      <c r="C6274" s="832" t="s">
        <v>3015</v>
      </c>
      <c r="D6274" s="833" t="s">
        <v>6909</v>
      </c>
      <c r="E6274" s="834" t="s">
        <v>3032</v>
      </c>
      <c r="F6274" s="832" t="s">
        <v>2984</v>
      </c>
      <c r="G6274" s="832" t="s">
        <v>3530</v>
      </c>
      <c r="H6274" s="832" t="s">
        <v>630</v>
      </c>
      <c r="I6274" s="832" t="s">
        <v>3531</v>
      </c>
      <c r="J6274" s="832" t="s">
        <v>1064</v>
      </c>
      <c r="K6274" s="832" t="s">
        <v>3532</v>
      </c>
      <c r="L6274" s="835">
        <v>0</v>
      </c>
      <c r="M6274" s="835">
        <v>0</v>
      </c>
      <c r="N6274" s="832">
        <v>1</v>
      </c>
      <c r="O6274" s="836">
        <v>1</v>
      </c>
      <c r="P6274" s="835"/>
      <c r="Q6274" s="837"/>
      <c r="R6274" s="832"/>
      <c r="S6274" s="837">
        <v>0</v>
      </c>
      <c r="T6274" s="836"/>
      <c r="U6274" s="838">
        <v>0</v>
      </c>
    </row>
    <row r="6275" spans="1:21" ht="14.4" customHeight="1" x14ac:dyDescent="0.3">
      <c r="A6275" s="831">
        <v>10</v>
      </c>
      <c r="B6275" s="832" t="s">
        <v>2982</v>
      </c>
      <c r="C6275" s="832" t="s">
        <v>3015</v>
      </c>
      <c r="D6275" s="833" t="s">
        <v>6909</v>
      </c>
      <c r="E6275" s="834" t="s">
        <v>3032</v>
      </c>
      <c r="F6275" s="832" t="s">
        <v>2984</v>
      </c>
      <c r="G6275" s="832" t="s">
        <v>3120</v>
      </c>
      <c r="H6275" s="832" t="s">
        <v>630</v>
      </c>
      <c r="I6275" s="832" t="s">
        <v>3211</v>
      </c>
      <c r="J6275" s="832" t="s">
        <v>1034</v>
      </c>
      <c r="K6275" s="832" t="s">
        <v>3212</v>
      </c>
      <c r="L6275" s="835">
        <v>48.09</v>
      </c>
      <c r="M6275" s="835">
        <v>144.27000000000001</v>
      </c>
      <c r="N6275" s="832">
        <v>3</v>
      </c>
      <c r="O6275" s="836">
        <v>2</v>
      </c>
      <c r="P6275" s="835">
        <v>144.27000000000001</v>
      </c>
      <c r="Q6275" s="837">
        <v>1</v>
      </c>
      <c r="R6275" s="832">
        <v>3</v>
      </c>
      <c r="S6275" s="837">
        <v>1</v>
      </c>
      <c r="T6275" s="836">
        <v>2</v>
      </c>
      <c r="U6275" s="838">
        <v>1</v>
      </c>
    </row>
    <row r="6276" spans="1:21" ht="14.4" customHeight="1" x14ac:dyDescent="0.3">
      <c r="A6276" s="831">
        <v>10</v>
      </c>
      <c r="B6276" s="832" t="s">
        <v>2982</v>
      </c>
      <c r="C6276" s="832" t="s">
        <v>3015</v>
      </c>
      <c r="D6276" s="833" t="s">
        <v>6909</v>
      </c>
      <c r="E6276" s="834" t="s">
        <v>3032</v>
      </c>
      <c r="F6276" s="832" t="s">
        <v>2984</v>
      </c>
      <c r="G6276" s="832" t="s">
        <v>3120</v>
      </c>
      <c r="H6276" s="832" t="s">
        <v>630</v>
      </c>
      <c r="I6276" s="832" t="s">
        <v>3121</v>
      </c>
      <c r="J6276" s="832" t="s">
        <v>1060</v>
      </c>
      <c r="K6276" s="832" t="s">
        <v>3122</v>
      </c>
      <c r="L6276" s="835">
        <v>89.91</v>
      </c>
      <c r="M6276" s="835">
        <v>269.73</v>
      </c>
      <c r="N6276" s="832">
        <v>3</v>
      </c>
      <c r="O6276" s="836">
        <v>1.5</v>
      </c>
      <c r="P6276" s="835">
        <v>89.91</v>
      </c>
      <c r="Q6276" s="837">
        <v>0.33333333333333331</v>
      </c>
      <c r="R6276" s="832">
        <v>1</v>
      </c>
      <c r="S6276" s="837">
        <v>0.33333333333333331</v>
      </c>
      <c r="T6276" s="836">
        <v>0.5</v>
      </c>
      <c r="U6276" s="838">
        <v>0.33333333333333331</v>
      </c>
    </row>
    <row r="6277" spans="1:21" ht="14.4" customHeight="1" x14ac:dyDescent="0.3">
      <c r="A6277" s="831">
        <v>10</v>
      </c>
      <c r="B6277" s="832" t="s">
        <v>2982</v>
      </c>
      <c r="C6277" s="832" t="s">
        <v>3015</v>
      </c>
      <c r="D6277" s="833" t="s">
        <v>6909</v>
      </c>
      <c r="E6277" s="834" t="s">
        <v>3032</v>
      </c>
      <c r="F6277" s="832" t="s">
        <v>2984</v>
      </c>
      <c r="G6277" s="832" t="s">
        <v>3887</v>
      </c>
      <c r="H6277" s="832" t="s">
        <v>630</v>
      </c>
      <c r="I6277" s="832" t="s">
        <v>3888</v>
      </c>
      <c r="J6277" s="832" t="s">
        <v>766</v>
      </c>
      <c r="K6277" s="832" t="s">
        <v>3889</v>
      </c>
      <c r="L6277" s="835">
        <v>27.28</v>
      </c>
      <c r="M6277" s="835">
        <v>245.52</v>
      </c>
      <c r="N6277" s="832">
        <v>9</v>
      </c>
      <c r="O6277" s="836">
        <v>6</v>
      </c>
      <c r="P6277" s="835">
        <v>81.84</v>
      </c>
      <c r="Q6277" s="837">
        <v>0.33333333333333331</v>
      </c>
      <c r="R6277" s="832">
        <v>3</v>
      </c>
      <c r="S6277" s="837">
        <v>0.33333333333333331</v>
      </c>
      <c r="T6277" s="836">
        <v>2</v>
      </c>
      <c r="U6277" s="838">
        <v>0.33333333333333331</v>
      </c>
    </row>
    <row r="6278" spans="1:21" ht="14.4" customHeight="1" x14ac:dyDescent="0.3">
      <c r="A6278" s="831">
        <v>10</v>
      </c>
      <c r="B6278" s="832" t="s">
        <v>2982</v>
      </c>
      <c r="C6278" s="832" t="s">
        <v>3015</v>
      </c>
      <c r="D6278" s="833" t="s">
        <v>6909</v>
      </c>
      <c r="E6278" s="834" t="s">
        <v>3032</v>
      </c>
      <c r="F6278" s="832" t="s">
        <v>2984</v>
      </c>
      <c r="G6278" s="832" t="s">
        <v>3123</v>
      </c>
      <c r="H6278" s="832" t="s">
        <v>630</v>
      </c>
      <c r="I6278" s="832" t="s">
        <v>3735</v>
      </c>
      <c r="J6278" s="832" t="s">
        <v>1046</v>
      </c>
      <c r="K6278" s="832" t="s">
        <v>3736</v>
      </c>
      <c r="L6278" s="835">
        <v>23.27</v>
      </c>
      <c r="M6278" s="835">
        <v>46.54</v>
      </c>
      <c r="N6278" s="832">
        <v>2</v>
      </c>
      <c r="O6278" s="836">
        <v>2</v>
      </c>
      <c r="P6278" s="835">
        <v>23.27</v>
      </c>
      <c r="Q6278" s="837">
        <v>0.5</v>
      </c>
      <c r="R6278" s="832">
        <v>1</v>
      </c>
      <c r="S6278" s="837">
        <v>0.5</v>
      </c>
      <c r="T6278" s="836">
        <v>1</v>
      </c>
      <c r="U6278" s="838">
        <v>0.5</v>
      </c>
    </row>
    <row r="6279" spans="1:21" ht="14.4" customHeight="1" x14ac:dyDescent="0.3">
      <c r="A6279" s="831">
        <v>10</v>
      </c>
      <c r="B6279" s="832" t="s">
        <v>2982</v>
      </c>
      <c r="C6279" s="832" t="s">
        <v>3015</v>
      </c>
      <c r="D6279" s="833" t="s">
        <v>6909</v>
      </c>
      <c r="E6279" s="834" t="s">
        <v>3032</v>
      </c>
      <c r="F6279" s="832" t="s">
        <v>2984</v>
      </c>
      <c r="G6279" s="832" t="s">
        <v>3123</v>
      </c>
      <c r="H6279" s="832" t="s">
        <v>630</v>
      </c>
      <c r="I6279" s="832" t="s">
        <v>3822</v>
      </c>
      <c r="J6279" s="832" t="s">
        <v>1046</v>
      </c>
      <c r="K6279" s="832" t="s">
        <v>1047</v>
      </c>
      <c r="L6279" s="835">
        <v>38.81</v>
      </c>
      <c r="M6279" s="835">
        <v>155.24</v>
      </c>
      <c r="N6279" s="832">
        <v>4</v>
      </c>
      <c r="O6279" s="836">
        <v>3</v>
      </c>
      <c r="P6279" s="835">
        <v>77.62</v>
      </c>
      <c r="Q6279" s="837">
        <v>0.5</v>
      </c>
      <c r="R6279" s="832">
        <v>2</v>
      </c>
      <c r="S6279" s="837">
        <v>0.5</v>
      </c>
      <c r="T6279" s="836">
        <v>1.5</v>
      </c>
      <c r="U6279" s="838">
        <v>0.5</v>
      </c>
    </row>
    <row r="6280" spans="1:21" ht="14.4" customHeight="1" x14ac:dyDescent="0.3">
      <c r="A6280" s="831">
        <v>10</v>
      </c>
      <c r="B6280" s="832" t="s">
        <v>2982</v>
      </c>
      <c r="C6280" s="832" t="s">
        <v>3015</v>
      </c>
      <c r="D6280" s="833" t="s">
        <v>6909</v>
      </c>
      <c r="E6280" s="834" t="s">
        <v>3032</v>
      </c>
      <c r="F6280" s="832" t="s">
        <v>2984</v>
      </c>
      <c r="G6280" s="832" t="s">
        <v>3897</v>
      </c>
      <c r="H6280" s="832" t="s">
        <v>630</v>
      </c>
      <c r="I6280" s="832" t="s">
        <v>3898</v>
      </c>
      <c r="J6280" s="832" t="s">
        <v>3899</v>
      </c>
      <c r="K6280" s="832" t="s">
        <v>3900</v>
      </c>
      <c r="L6280" s="835">
        <v>0</v>
      </c>
      <c r="M6280" s="835">
        <v>0</v>
      </c>
      <c r="N6280" s="832">
        <v>3</v>
      </c>
      <c r="O6280" s="836">
        <v>1.5</v>
      </c>
      <c r="P6280" s="835">
        <v>0</v>
      </c>
      <c r="Q6280" s="837"/>
      <c r="R6280" s="832">
        <v>1</v>
      </c>
      <c r="S6280" s="837">
        <v>0.33333333333333331</v>
      </c>
      <c r="T6280" s="836">
        <v>0.5</v>
      </c>
      <c r="U6280" s="838">
        <v>0.33333333333333331</v>
      </c>
    </row>
    <row r="6281" spans="1:21" ht="14.4" customHeight="1" x14ac:dyDescent="0.3">
      <c r="A6281" s="831">
        <v>10</v>
      </c>
      <c r="B6281" s="832" t="s">
        <v>2982</v>
      </c>
      <c r="C6281" s="832" t="s">
        <v>3015</v>
      </c>
      <c r="D6281" s="833" t="s">
        <v>6909</v>
      </c>
      <c r="E6281" s="834" t="s">
        <v>3032</v>
      </c>
      <c r="F6281" s="832" t="s">
        <v>2984</v>
      </c>
      <c r="G6281" s="832" t="s">
        <v>3897</v>
      </c>
      <c r="H6281" s="832" t="s">
        <v>630</v>
      </c>
      <c r="I6281" s="832" t="s">
        <v>6554</v>
      </c>
      <c r="J6281" s="832" t="s">
        <v>3899</v>
      </c>
      <c r="K6281" s="832" t="s">
        <v>6555</v>
      </c>
      <c r="L6281" s="835">
        <v>0</v>
      </c>
      <c r="M6281" s="835">
        <v>0</v>
      </c>
      <c r="N6281" s="832">
        <v>5</v>
      </c>
      <c r="O6281" s="836">
        <v>3</v>
      </c>
      <c r="P6281" s="835">
        <v>0</v>
      </c>
      <c r="Q6281" s="837"/>
      <c r="R6281" s="832">
        <v>3</v>
      </c>
      <c r="S6281" s="837">
        <v>0.6</v>
      </c>
      <c r="T6281" s="836">
        <v>2</v>
      </c>
      <c r="U6281" s="838">
        <v>0.66666666666666663</v>
      </c>
    </row>
    <row r="6282" spans="1:21" ht="14.4" customHeight="1" x14ac:dyDescent="0.3">
      <c r="A6282" s="831">
        <v>10</v>
      </c>
      <c r="B6282" s="832" t="s">
        <v>2982</v>
      </c>
      <c r="C6282" s="832" t="s">
        <v>3015</v>
      </c>
      <c r="D6282" s="833" t="s">
        <v>6909</v>
      </c>
      <c r="E6282" s="834" t="s">
        <v>3032</v>
      </c>
      <c r="F6282" s="832" t="s">
        <v>2984</v>
      </c>
      <c r="G6282" s="832" t="s">
        <v>3089</v>
      </c>
      <c r="H6282" s="832" t="s">
        <v>630</v>
      </c>
      <c r="I6282" s="832" t="s">
        <v>3090</v>
      </c>
      <c r="J6282" s="832" t="s">
        <v>1092</v>
      </c>
      <c r="K6282" s="832" t="s">
        <v>3091</v>
      </c>
      <c r="L6282" s="835">
        <v>0</v>
      </c>
      <c r="M6282" s="835">
        <v>0</v>
      </c>
      <c r="N6282" s="832">
        <v>1</v>
      </c>
      <c r="O6282" s="836">
        <v>0.5</v>
      </c>
      <c r="P6282" s="835"/>
      <c r="Q6282" s="837"/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10</v>
      </c>
      <c r="B6283" s="832" t="s">
        <v>2982</v>
      </c>
      <c r="C6283" s="832" t="s">
        <v>3015</v>
      </c>
      <c r="D6283" s="833" t="s">
        <v>6909</v>
      </c>
      <c r="E6283" s="834" t="s">
        <v>3032</v>
      </c>
      <c r="F6283" s="832" t="s">
        <v>2984</v>
      </c>
      <c r="G6283" s="832" t="s">
        <v>3712</v>
      </c>
      <c r="H6283" s="832" t="s">
        <v>630</v>
      </c>
      <c r="I6283" s="832" t="s">
        <v>3713</v>
      </c>
      <c r="J6283" s="832" t="s">
        <v>945</v>
      </c>
      <c r="K6283" s="832" t="s">
        <v>3714</v>
      </c>
      <c r="L6283" s="835">
        <v>90.95</v>
      </c>
      <c r="M6283" s="835">
        <v>90.95</v>
      </c>
      <c r="N6283" s="832">
        <v>1</v>
      </c>
      <c r="O6283" s="836">
        <v>1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10</v>
      </c>
      <c r="B6284" s="832" t="s">
        <v>2982</v>
      </c>
      <c r="C6284" s="832" t="s">
        <v>3015</v>
      </c>
      <c r="D6284" s="833" t="s">
        <v>6909</v>
      </c>
      <c r="E6284" s="834" t="s">
        <v>3032</v>
      </c>
      <c r="F6284" s="832" t="s">
        <v>2984</v>
      </c>
      <c r="G6284" s="832" t="s">
        <v>3216</v>
      </c>
      <c r="H6284" s="832" t="s">
        <v>630</v>
      </c>
      <c r="I6284" s="832" t="s">
        <v>3217</v>
      </c>
      <c r="J6284" s="832" t="s">
        <v>3218</v>
      </c>
      <c r="K6284" s="832" t="s">
        <v>3219</v>
      </c>
      <c r="L6284" s="835">
        <v>39.15</v>
      </c>
      <c r="M6284" s="835">
        <v>39.15</v>
      </c>
      <c r="N6284" s="832">
        <v>1</v>
      </c>
      <c r="O6284" s="836">
        <v>1</v>
      </c>
      <c r="P6284" s="835">
        <v>39.15</v>
      </c>
      <c r="Q6284" s="837">
        <v>1</v>
      </c>
      <c r="R6284" s="832">
        <v>1</v>
      </c>
      <c r="S6284" s="837">
        <v>1</v>
      </c>
      <c r="T6284" s="836">
        <v>1</v>
      </c>
      <c r="U6284" s="838">
        <v>1</v>
      </c>
    </row>
    <row r="6285" spans="1:21" ht="14.4" customHeight="1" x14ac:dyDescent="0.3">
      <c r="A6285" s="831">
        <v>10</v>
      </c>
      <c r="B6285" s="832" t="s">
        <v>2982</v>
      </c>
      <c r="C6285" s="832" t="s">
        <v>3015</v>
      </c>
      <c r="D6285" s="833" t="s">
        <v>6909</v>
      </c>
      <c r="E6285" s="834" t="s">
        <v>3032</v>
      </c>
      <c r="F6285" s="832" t="s">
        <v>2984</v>
      </c>
      <c r="G6285" s="832" t="s">
        <v>3161</v>
      </c>
      <c r="H6285" s="832" t="s">
        <v>630</v>
      </c>
      <c r="I6285" s="832" t="s">
        <v>4348</v>
      </c>
      <c r="J6285" s="832" t="s">
        <v>797</v>
      </c>
      <c r="K6285" s="832" t="s">
        <v>4349</v>
      </c>
      <c r="L6285" s="835">
        <v>0</v>
      </c>
      <c r="M6285" s="835">
        <v>0</v>
      </c>
      <c r="N6285" s="832">
        <v>1</v>
      </c>
      <c r="O6285" s="836">
        <v>1</v>
      </c>
      <c r="P6285" s="835"/>
      <c r="Q6285" s="837"/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10</v>
      </c>
      <c r="B6286" s="832" t="s">
        <v>2982</v>
      </c>
      <c r="C6286" s="832" t="s">
        <v>3015</v>
      </c>
      <c r="D6286" s="833" t="s">
        <v>6909</v>
      </c>
      <c r="E6286" s="834" t="s">
        <v>3032</v>
      </c>
      <c r="F6286" s="832" t="s">
        <v>2984</v>
      </c>
      <c r="G6286" s="832" t="s">
        <v>3425</v>
      </c>
      <c r="H6286" s="832" t="s">
        <v>630</v>
      </c>
      <c r="I6286" s="832" t="s">
        <v>3431</v>
      </c>
      <c r="J6286" s="832" t="s">
        <v>1070</v>
      </c>
      <c r="K6286" s="832" t="s">
        <v>3432</v>
      </c>
      <c r="L6286" s="835">
        <v>60.28</v>
      </c>
      <c r="M6286" s="835">
        <v>60.28</v>
      </c>
      <c r="N6286" s="832">
        <v>1</v>
      </c>
      <c r="O6286" s="836">
        <v>1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" customHeight="1" x14ac:dyDescent="0.3">
      <c r="A6287" s="831">
        <v>10</v>
      </c>
      <c r="B6287" s="832" t="s">
        <v>2982</v>
      </c>
      <c r="C6287" s="832" t="s">
        <v>3015</v>
      </c>
      <c r="D6287" s="833" t="s">
        <v>6909</v>
      </c>
      <c r="E6287" s="834" t="s">
        <v>3032</v>
      </c>
      <c r="F6287" s="832" t="s">
        <v>2984</v>
      </c>
      <c r="G6287" s="832" t="s">
        <v>3533</v>
      </c>
      <c r="H6287" s="832" t="s">
        <v>630</v>
      </c>
      <c r="I6287" s="832" t="s">
        <v>3534</v>
      </c>
      <c r="J6287" s="832" t="s">
        <v>1072</v>
      </c>
      <c r="K6287" s="832" t="s">
        <v>3535</v>
      </c>
      <c r="L6287" s="835">
        <v>61.97</v>
      </c>
      <c r="M6287" s="835">
        <v>247.88</v>
      </c>
      <c r="N6287" s="832">
        <v>4</v>
      </c>
      <c r="O6287" s="836">
        <v>3</v>
      </c>
      <c r="P6287" s="835">
        <v>61.97</v>
      </c>
      <c r="Q6287" s="837">
        <v>0.25</v>
      </c>
      <c r="R6287" s="832">
        <v>1</v>
      </c>
      <c r="S6287" s="837">
        <v>0.25</v>
      </c>
      <c r="T6287" s="836">
        <v>0.5</v>
      </c>
      <c r="U6287" s="838">
        <v>0.16666666666666666</v>
      </c>
    </row>
    <row r="6288" spans="1:21" ht="14.4" customHeight="1" x14ac:dyDescent="0.3">
      <c r="A6288" s="831">
        <v>10</v>
      </c>
      <c r="B6288" s="832" t="s">
        <v>2982</v>
      </c>
      <c r="C6288" s="832" t="s">
        <v>3015</v>
      </c>
      <c r="D6288" s="833" t="s">
        <v>6909</v>
      </c>
      <c r="E6288" s="834" t="s">
        <v>3032</v>
      </c>
      <c r="F6288" s="832" t="s">
        <v>2984</v>
      </c>
      <c r="G6288" s="832" t="s">
        <v>3533</v>
      </c>
      <c r="H6288" s="832" t="s">
        <v>630</v>
      </c>
      <c r="I6288" s="832" t="s">
        <v>3998</v>
      </c>
      <c r="J6288" s="832" t="s">
        <v>1072</v>
      </c>
      <c r="K6288" s="832" t="s">
        <v>3999</v>
      </c>
      <c r="L6288" s="835">
        <v>61.97</v>
      </c>
      <c r="M6288" s="835">
        <v>61.97</v>
      </c>
      <c r="N6288" s="832">
        <v>1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10</v>
      </c>
      <c r="B6289" s="832" t="s">
        <v>2982</v>
      </c>
      <c r="C6289" s="832" t="s">
        <v>3015</v>
      </c>
      <c r="D6289" s="833" t="s">
        <v>6909</v>
      </c>
      <c r="E6289" s="834" t="s">
        <v>3032</v>
      </c>
      <c r="F6289" s="832" t="s">
        <v>2984</v>
      </c>
      <c r="G6289" s="832" t="s">
        <v>4929</v>
      </c>
      <c r="H6289" s="832" t="s">
        <v>630</v>
      </c>
      <c r="I6289" s="832" t="s">
        <v>4930</v>
      </c>
      <c r="J6289" s="832" t="s">
        <v>4931</v>
      </c>
      <c r="K6289" s="832" t="s">
        <v>4932</v>
      </c>
      <c r="L6289" s="835">
        <v>52.47</v>
      </c>
      <c r="M6289" s="835">
        <v>52.47</v>
      </c>
      <c r="N6289" s="832">
        <v>1</v>
      </c>
      <c r="O6289" s="836">
        <v>1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10</v>
      </c>
      <c r="B6290" s="832" t="s">
        <v>2982</v>
      </c>
      <c r="C6290" s="832" t="s">
        <v>3015</v>
      </c>
      <c r="D6290" s="833" t="s">
        <v>6909</v>
      </c>
      <c r="E6290" s="834" t="s">
        <v>3032</v>
      </c>
      <c r="F6290" s="832" t="s">
        <v>2984</v>
      </c>
      <c r="G6290" s="832" t="s">
        <v>3515</v>
      </c>
      <c r="H6290" s="832" t="s">
        <v>630</v>
      </c>
      <c r="I6290" s="832" t="s">
        <v>6630</v>
      </c>
      <c r="J6290" s="832" t="s">
        <v>6631</v>
      </c>
      <c r="K6290" s="832" t="s">
        <v>6632</v>
      </c>
      <c r="L6290" s="835">
        <v>0</v>
      </c>
      <c r="M6290" s="835">
        <v>0</v>
      </c>
      <c r="N6290" s="832">
        <v>1</v>
      </c>
      <c r="O6290" s="836">
        <v>1</v>
      </c>
      <c r="P6290" s="835"/>
      <c r="Q6290" s="837"/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10</v>
      </c>
      <c r="B6291" s="832" t="s">
        <v>2982</v>
      </c>
      <c r="C6291" s="832" t="s">
        <v>3015</v>
      </c>
      <c r="D6291" s="833" t="s">
        <v>6909</v>
      </c>
      <c r="E6291" s="834" t="s">
        <v>3032</v>
      </c>
      <c r="F6291" s="832" t="s">
        <v>2984</v>
      </c>
      <c r="G6291" s="832" t="s">
        <v>3515</v>
      </c>
      <c r="H6291" s="832" t="s">
        <v>630</v>
      </c>
      <c r="I6291" s="832" t="s">
        <v>6633</v>
      </c>
      <c r="J6291" s="832" t="s">
        <v>6634</v>
      </c>
      <c r="K6291" s="832" t="s">
        <v>6635</v>
      </c>
      <c r="L6291" s="835">
        <v>0</v>
      </c>
      <c r="M6291" s="835">
        <v>0</v>
      </c>
      <c r="N6291" s="832">
        <v>3</v>
      </c>
      <c r="O6291" s="836">
        <v>2.5</v>
      </c>
      <c r="P6291" s="835"/>
      <c r="Q6291" s="837"/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10</v>
      </c>
      <c r="B6292" s="832" t="s">
        <v>2982</v>
      </c>
      <c r="C6292" s="832" t="s">
        <v>3015</v>
      </c>
      <c r="D6292" s="833" t="s">
        <v>6909</v>
      </c>
      <c r="E6292" s="834" t="s">
        <v>3033</v>
      </c>
      <c r="F6292" s="832" t="s">
        <v>2984</v>
      </c>
      <c r="G6292" s="832" t="s">
        <v>3106</v>
      </c>
      <c r="H6292" s="832" t="s">
        <v>630</v>
      </c>
      <c r="I6292" s="832" t="s">
        <v>6192</v>
      </c>
      <c r="J6292" s="832" t="s">
        <v>1834</v>
      </c>
      <c r="K6292" s="832" t="s">
        <v>6193</v>
      </c>
      <c r="L6292" s="835">
        <v>154.36000000000001</v>
      </c>
      <c r="M6292" s="835">
        <v>154.36000000000001</v>
      </c>
      <c r="N6292" s="832">
        <v>1</v>
      </c>
      <c r="O6292" s="836">
        <v>1</v>
      </c>
      <c r="P6292" s="835"/>
      <c r="Q6292" s="837">
        <v>0</v>
      </c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10</v>
      </c>
      <c r="B6293" s="832" t="s">
        <v>2982</v>
      </c>
      <c r="C6293" s="832" t="s">
        <v>3015</v>
      </c>
      <c r="D6293" s="833" t="s">
        <v>6909</v>
      </c>
      <c r="E6293" s="834" t="s">
        <v>3033</v>
      </c>
      <c r="F6293" s="832" t="s">
        <v>2984</v>
      </c>
      <c r="G6293" s="832" t="s">
        <v>3477</v>
      </c>
      <c r="H6293" s="832" t="s">
        <v>689</v>
      </c>
      <c r="I6293" s="832" t="s">
        <v>2684</v>
      </c>
      <c r="J6293" s="832" t="s">
        <v>2685</v>
      </c>
      <c r="K6293" s="832" t="s">
        <v>2686</v>
      </c>
      <c r="L6293" s="835">
        <v>70.540000000000006</v>
      </c>
      <c r="M6293" s="835">
        <v>70.540000000000006</v>
      </c>
      <c r="N6293" s="832">
        <v>1</v>
      </c>
      <c r="O6293" s="836">
        <v>1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10</v>
      </c>
      <c r="B6294" s="832" t="s">
        <v>2982</v>
      </c>
      <c r="C6294" s="832" t="s">
        <v>3015</v>
      </c>
      <c r="D6294" s="833" t="s">
        <v>6909</v>
      </c>
      <c r="E6294" s="834" t="s">
        <v>3033</v>
      </c>
      <c r="F6294" s="832" t="s">
        <v>2984</v>
      </c>
      <c r="G6294" s="832" t="s">
        <v>3107</v>
      </c>
      <c r="H6294" s="832" t="s">
        <v>630</v>
      </c>
      <c r="I6294" s="832" t="s">
        <v>3810</v>
      </c>
      <c r="J6294" s="832" t="s">
        <v>3287</v>
      </c>
      <c r="K6294" s="832" t="s">
        <v>3811</v>
      </c>
      <c r="L6294" s="835">
        <v>34.57</v>
      </c>
      <c r="M6294" s="835">
        <v>34.57</v>
      </c>
      <c r="N6294" s="832">
        <v>1</v>
      </c>
      <c r="O6294" s="836">
        <v>1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10</v>
      </c>
      <c r="B6295" s="832" t="s">
        <v>2982</v>
      </c>
      <c r="C6295" s="832" t="s">
        <v>3015</v>
      </c>
      <c r="D6295" s="833" t="s">
        <v>6909</v>
      </c>
      <c r="E6295" s="834" t="s">
        <v>3033</v>
      </c>
      <c r="F6295" s="832" t="s">
        <v>2984</v>
      </c>
      <c r="G6295" s="832" t="s">
        <v>3107</v>
      </c>
      <c r="H6295" s="832" t="s">
        <v>630</v>
      </c>
      <c r="I6295" s="832" t="s">
        <v>3286</v>
      </c>
      <c r="J6295" s="832" t="s">
        <v>3287</v>
      </c>
      <c r="K6295" s="832" t="s">
        <v>3288</v>
      </c>
      <c r="L6295" s="835">
        <v>13.83</v>
      </c>
      <c r="M6295" s="835">
        <v>13.83</v>
      </c>
      <c r="N6295" s="832">
        <v>1</v>
      </c>
      <c r="O6295" s="836">
        <v>1</v>
      </c>
      <c r="P6295" s="835"/>
      <c r="Q6295" s="837">
        <v>0</v>
      </c>
      <c r="R6295" s="832"/>
      <c r="S6295" s="837">
        <v>0</v>
      </c>
      <c r="T6295" s="836"/>
      <c r="U6295" s="838">
        <v>0</v>
      </c>
    </row>
    <row r="6296" spans="1:21" ht="14.4" customHeight="1" x14ac:dyDescent="0.3">
      <c r="A6296" s="831">
        <v>10</v>
      </c>
      <c r="B6296" s="832" t="s">
        <v>2982</v>
      </c>
      <c r="C6296" s="832" t="s">
        <v>3015</v>
      </c>
      <c r="D6296" s="833" t="s">
        <v>6909</v>
      </c>
      <c r="E6296" s="834" t="s">
        <v>3033</v>
      </c>
      <c r="F6296" s="832" t="s">
        <v>2984</v>
      </c>
      <c r="G6296" s="832" t="s">
        <v>3483</v>
      </c>
      <c r="H6296" s="832" t="s">
        <v>630</v>
      </c>
      <c r="I6296" s="832" t="s">
        <v>3484</v>
      </c>
      <c r="J6296" s="832" t="s">
        <v>1409</v>
      </c>
      <c r="K6296" s="832" t="s">
        <v>3485</v>
      </c>
      <c r="L6296" s="835">
        <v>344</v>
      </c>
      <c r="M6296" s="835">
        <v>688</v>
      </c>
      <c r="N6296" s="832">
        <v>2</v>
      </c>
      <c r="O6296" s="836">
        <v>2</v>
      </c>
      <c r="P6296" s="835"/>
      <c r="Q6296" s="837">
        <v>0</v>
      </c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10</v>
      </c>
      <c r="B6297" s="832" t="s">
        <v>2982</v>
      </c>
      <c r="C6297" s="832" t="s">
        <v>3015</v>
      </c>
      <c r="D6297" s="833" t="s">
        <v>6909</v>
      </c>
      <c r="E6297" s="834" t="s">
        <v>3033</v>
      </c>
      <c r="F6297" s="832" t="s">
        <v>2984</v>
      </c>
      <c r="G6297" s="832" t="s">
        <v>3208</v>
      </c>
      <c r="H6297" s="832" t="s">
        <v>630</v>
      </c>
      <c r="I6297" s="832" t="s">
        <v>4337</v>
      </c>
      <c r="J6297" s="832" t="s">
        <v>1597</v>
      </c>
      <c r="K6297" s="832" t="s">
        <v>3210</v>
      </c>
      <c r="L6297" s="835">
        <v>140.96</v>
      </c>
      <c r="M6297" s="835">
        <v>140.96</v>
      </c>
      <c r="N6297" s="832">
        <v>1</v>
      </c>
      <c r="O6297" s="836">
        <v>1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10</v>
      </c>
      <c r="B6298" s="832" t="s">
        <v>2982</v>
      </c>
      <c r="C6298" s="832" t="s">
        <v>3015</v>
      </c>
      <c r="D6298" s="833" t="s">
        <v>6909</v>
      </c>
      <c r="E6298" s="834" t="s">
        <v>3033</v>
      </c>
      <c r="F6298" s="832" t="s">
        <v>2984</v>
      </c>
      <c r="G6298" s="832" t="s">
        <v>5043</v>
      </c>
      <c r="H6298" s="832" t="s">
        <v>630</v>
      </c>
      <c r="I6298" s="832" t="s">
        <v>5044</v>
      </c>
      <c r="J6298" s="832" t="s">
        <v>828</v>
      </c>
      <c r="K6298" s="832" t="s">
        <v>5045</v>
      </c>
      <c r="L6298" s="835">
        <v>0</v>
      </c>
      <c r="M6298" s="835">
        <v>0</v>
      </c>
      <c r="N6298" s="832">
        <v>1</v>
      </c>
      <c r="O6298" s="836">
        <v>1</v>
      </c>
      <c r="P6298" s="835"/>
      <c r="Q6298" s="837"/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10</v>
      </c>
      <c r="B6299" s="832" t="s">
        <v>2982</v>
      </c>
      <c r="C6299" s="832" t="s">
        <v>3015</v>
      </c>
      <c r="D6299" s="833" t="s">
        <v>6909</v>
      </c>
      <c r="E6299" s="834" t="s">
        <v>3033</v>
      </c>
      <c r="F6299" s="832" t="s">
        <v>2984</v>
      </c>
      <c r="G6299" s="832" t="s">
        <v>3123</v>
      </c>
      <c r="H6299" s="832" t="s">
        <v>630</v>
      </c>
      <c r="I6299" s="832" t="s">
        <v>3332</v>
      </c>
      <c r="J6299" s="832" t="s">
        <v>1588</v>
      </c>
      <c r="K6299" s="832" t="s">
        <v>3125</v>
      </c>
      <c r="L6299" s="835">
        <v>49.38</v>
      </c>
      <c r="M6299" s="835">
        <v>49.38</v>
      </c>
      <c r="N6299" s="832">
        <v>1</v>
      </c>
      <c r="O6299" s="836">
        <v>1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10</v>
      </c>
      <c r="B6300" s="832" t="s">
        <v>2982</v>
      </c>
      <c r="C6300" s="832" t="s">
        <v>3015</v>
      </c>
      <c r="D6300" s="833" t="s">
        <v>6909</v>
      </c>
      <c r="E6300" s="834" t="s">
        <v>3033</v>
      </c>
      <c r="F6300" s="832" t="s">
        <v>2984</v>
      </c>
      <c r="G6300" s="832" t="s">
        <v>3897</v>
      </c>
      <c r="H6300" s="832" t="s">
        <v>630</v>
      </c>
      <c r="I6300" s="832" t="s">
        <v>3898</v>
      </c>
      <c r="J6300" s="832" t="s">
        <v>3899</v>
      </c>
      <c r="K6300" s="832" t="s">
        <v>3900</v>
      </c>
      <c r="L6300" s="835">
        <v>0</v>
      </c>
      <c r="M6300" s="835">
        <v>0</v>
      </c>
      <c r="N6300" s="832">
        <v>1</v>
      </c>
      <c r="O6300" s="836">
        <v>1</v>
      </c>
      <c r="P6300" s="835"/>
      <c r="Q6300" s="837"/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10</v>
      </c>
      <c r="B6301" s="832" t="s">
        <v>2982</v>
      </c>
      <c r="C6301" s="832" t="s">
        <v>3015</v>
      </c>
      <c r="D6301" s="833" t="s">
        <v>6909</v>
      </c>
      <c r="E6301" s="834" t="s">
        <v>3033</v>
      </c>
      <c r="F6301" s="832" t="s">
        <v>2984</v>
      </c>
      <c r="G6301" s="832" t="s">
        <v>4792</v>
      </c>
      <c r="H6301" s="832" t="s">
        <v>630</v>
      </c>
      <c r="I6301" s="832" t="s">
        <v>4793</v>
      </c>
      <c r="J6301" s="832" t="s">
        <v>1036</v>
      </c>
      <c r="K6301" s="832" t="s">
        <v>4794</v>
      </c>
      <c r="L6301" s="835">
        <v>69.59</v>
      </c>
      <c r="M6301" s="835">
        <v>69.59</v>
      </c>
      <c r="N6301" s="832">
        <v>1</v>
      </c>
      <c r="O6301" s="836">
        <v>1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" customHeight="1" x14ac:dyDescent="0.3">
      <c r="A6302" s="831">
        <v>10</v>
      </c>
      <c r="B6302" s="832" t="s">
        <v>2982</v>
      </c>
      <c r="C6302" s="832" t="s">
        <v>3015</v>
      </c>
      <c r="D6302" s="833" t="s">
        <v>6909</v>
      </c>
      <c r="E6302" s="834" t="s">
        <v>3033</v>
      </c>
      <c r="F6302" s="832" t="s">
        <v>2984</v>
      </c>
      <c r="G6302" s="832" t="s">
        <v>3497</v>
      </c>
      <c r="H6302" s="832" t="s">
        <v>630</v>
      </c>
      <c r="I6302" s="832" t="s">
        <v>5818</v>
      </c>
      <c r="J6302" s="832" t="s">
        <v>5819</v>
      </c>
      <c r="K6302" s="832" t="s">
        <v>5820</v>
      </c>
      <c r="L6302" s="835">
        <v>0</v>
      </c>
      <c r="M6302" s="835">
        <v>0</v>
      </c>
      <c r="N6302" s="832">
        <v>1</v>
      </c>
      <c r="O6302" s="836">
        <v>1</v>
      </c>
      <c r="P6302" s="835">
        <v>0</v>
      </c>
      <c r="Q6302" s="837"/>
      <c r="R6302" s="832">
        <v>1</v>
      </c>
      <c r="S6302" s="837">
        <v>1</v>
      </c>
      <c r="T6302" s="836">
        <v>1</v>
      </c>
      <c r="U6302" s="838">
        <v>1</v>
      </c>
    </row>
    <row r="6303" spans="1:21" ht="14.4" customHeight="1" x14ac:dyDescent="0.3">
      <c r="A6303" s="831">
        <v>10</v>
      </c>
      <c r="B6303" s="832" t="s">
        <v>2982</v>
      </c>
      <c r="C6303" s="832" t="s">
        <v>3015</v>
      </c>
      <c r="D6303" s="833" t="s">
        <v>6909</v>
      </c>
      <c r="E6303" s="834" t="s">
        <v>3033</v>
      </c>
      <c r="F6303" s="832" t="s">
        <v>2984</v>
      </c>
      <c r="G6303" s="832" t="s">
        <v>3349</v>
      </c>
      <c r="H6303" s="832" t="s">
        <v>630</v>
      </c>
      <c r="I6303" s="832" t="s">
        <v>3352</v>
      </c>
      <c r="J6303" s="832" t="s">
        <v>790</v>
      </c>
      <c r="K6303" s="832" t="s">
        <v>792</v>
      </c>
      <c r="L6303" s="835">
        <v>0</v>
      </c>
      <c r="M6303" s="835">
        <v>0</v>
      </c>
      <c r="N6303" s="832">
        <v>1</v>
      </c>
      <c r="O6303" s="836">
        <v>1</v>
      </c>
      <c r="P6303" s="835"/>
      <c r="Q6303" s="837"/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10</v>
      </c>
      <c r="B6304" s="832" t="s">
        <v>2982</v>
      </c>
      <c r="C6304" s="832" t="s">
        <v>3015</v>
      </c>
      <c r="D6304" s="833" t="s">
        <v>6909</v>
      </c>
      <c r="E6304" s="834" t="s">
        <v>3033</v>
      </c>
      <c r="F6304" s="832" t="s">
        <v>2984</v>
      </c>
      <c r="G6304" s="832" t="s">
        <v>3548</v>
      </c>
      <c r="H6304" s="832" t="s">
        <v>630</v>
      </c>
      <c r="I6304" s="832" t="s">
        <v>3549</v>
      </c>
      <c r="J6304" s="832" t="s">
        <v>1839</v>
      </c>
      <c r="K6304" s="832" t="s">
        <v>3550</v>
      </c>
      <c r="L6304" s="835">
        <v>38.56</v>
      </c>
      <c r="M6304" s="835">
        <v>38.56</v>
      </c>
      <c r="N6304" s="832">
        <v>1</v>
      </c>
      <c r="O6304" s="836">
        <v>1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10</v>
      </c>
      <c r="B6305" s="832" t="s">
        <v>2982</v>
      </c>
      <c r="C6305" s="832" t="s">
        <v>3015</v>
      </c>
      <c r="D6305" s="833" t="s">
        <v>6909</v>
      </c>
      <c r="E6305" s="834" t="s">
        <v>3033</v>
      </c>
      <c r="F6305" s="832" t="s">
        <v>2984</v>
      </c>
      <c r="G6305" s="832" t="s">
        <v>3533</v>
      </c>
      <c r="H6305" s="832" t="s">
        <v>630</v>
      </c>
      <c r="I6305" s="832" t="s">
        <v>3534</v>
      </c>
      <c r="J6305" s="832" t="s">
        <v>1072</v>
      </c>
      <c r="K6305" s="832" t="s">
        <v>3535</v>
      </c>
      <c r="L6305" s="835">
        <v>61.97</v>
      </c>
      <c r="M6305" s="835">
        <v>61.97</v>
      </c>
      <c r="N6305" s="832">
        <v>1</v>
      </c>
      <c r="O6305" s="836">
        <v>1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" customHeight="1" x14ac:dyDescent="0.3">
      <c r="A6306" s="831">
        <v>10</v>
      </c>
      <c r="B6306" s="832" t="s">
        <v>2982</v>
      </c>
      <c r="C6306" s="832" t="s">
        <v>3015</v>
      </c>
      <c r="D6306" s="833" t="s">
        <v>6909</v>
      </c>
      <c r="E6306" s="834" t="s">
        <v>3049</v>
      </c>
      <c r="F6306" s="832" t="s">
        <v>2984</v>
      </c>
      <c r="G6306" s="832" t="s">
        <v>3249</v>
      </c>
      <c r="H6306" s="832" t="s">
        <v>630</v>
      </c>
      <c r="I6306" s="832" t="s">
        <v>6643</v>
      </c>
      <c r="J6306" s="832" t="s">
        <v>3251</v>
      </c>
      <c r="K6306" s="832" t="s">
        <v>6644</v>
      </c>
      <c r="L6306" s="835">
        <v>54.53</v>
      </c>
      <c r="M6306" s="835">
        <v>109.06</v>
      </c>
      <c r="N6306" s="832">
        <v>2</v>
      </c>
      <c r="O6306" s="836">
        <v>1</v>
      </c>
      <c r="P6306" s="835">
        <v>109.06</v>
      </c>
      <c r="Q6306" s="837">
        <v>1</v>
      </c>
      <c r="R6306" s="832">
        <v>2</v>
      </c>
      <c r="S6306" s="837">
        <v>1</v>
      </c>
      <c r="T6306" s="836">
        <v>1</v>
      </c>
      <c r="U6306" s="838">
        <v>1</v>
      </c>
    </row>
    <row r="6307" spans="1:21" ht="14.4" customHeight="1" x14ac:dyDescent="0.3">
      <c r="A6307" s="831">
        <v>10</v>
      </c>
      <c r="B6307" s="832" t="s">
        <v>2982</v>
      </c>
      <c r="C6307" s="832" t="s">
        <v>3015</v>
      </c>
      <c r="D6307" s="833" t="s">
        <v>6909</v>
      </c>
      <c r="E6307" s="834" t="s">
        <v>3049</v>
      </c>
      <c r="F6307" s="832" t="s">
        <v>2984</v>
      </c>
      <c r="G6307" s="832" t="s">
        <v>3106</v>
      </c>
      <c r="H6307" s="832" t="s">
        <v>689</v>
      </c>
      <c r="I6307" s="832" t="s">
        <v>2588</v>
      </c>
      <c r="J6307" s="832" t="s">
        <v>1288</v>
      </c>
      <c r="K6307" s="832" t="s">
        <v>2589</v>
      </c>
      <c r="L6307" s="835">
        <v>154.36000000000001</v>
      </c>
      <c r="M6307" s="835">
        <v>154.36000000000001</v>
      </c>
      <c r="N6307" s="832">
        <v>1</v>
      </c>
      <c r="O6307" s="836">
        <v>1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10</v>
      </c>
      <c r="B6308" s="832" t="s">
        <v>2982</v>
      </c>
      <c r="C6308" s="832" t="s">
        <v>3015</v>
      </c>
      <c r="D6308" s="833" t="s">
        <v>6909</v>
      </c>
      <c r="E6308" s="834" t="s">
        <v>3049</v>
      </c>
      <c r="F6308" s="832" t="s">
        <v>2984</v>
      </c>
      <c r="G6308" s="832" t="s">
        <v>3106</v>
      </c>
      <c r="H6308" s="832" t="s">
        <v>689</v>
      </c>
      <c r="I6308" s="832" t="s">
        <v>2586</v>
      </c>
      <c r="J6308" s="832" t="s">
        <v>1288</v>
      </c>
      <c r="K6308" s="832" t="s">
        <v>2587</v>
      </c>
      <c r="L6308" s="835">
        <v>225.06</v>
      </c>
      <c r="M6308" s="835">
        <v>225.06</v>
      </c>
      <c r="N6308" s="832">
        <v>1</v>
      </c>
      <c r="O6308" s="836">
        <v>1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10</v>
      </c>
      <c r="B6309" s="832" t="s">
        <v>2982</v>
      </c>
      <c r="C6309" s="832" t="s">
        <v>3015</v>
      </c>
      <c r="D6309" s="833" t="s">
        <v>6909</v>
      </c>
      <c r="E6309" s="834" t="s">
        <v>3049</v>
      </c>
      <c r="F6309" s="832" t="s">
        <v>2984</v>
      </c>
      <c r="G6309" s="832" t="s">
        <v>3720</v>
      </c>
      <c r="H6309" s="832" t="s">
        <v>630</v>
      </c>
      <c r="I6309" s="832" t="s">
        <v>3874</v>
      </c>
      <c r="J6309" s="832" t="s">
        <v>3875</v>
      </c>
      <c r="K6309" s="832" t="s">
        <v>3876</v>
      </c>
      <c r="L6309" s="835">
        <v>36.76</v>
      </c>
      <c r="M6309" s="835">
        <v>110.28</v>
      </c>
      <c r="N6309" s="832">
        <v>3</v>
      </c>
      <c r="O6309" s="836">
        <v>3</v>
      </c>
      <c r="P6309" s="835"/>
      <c r="Q6309" s="837">
        <v>0</v>
      </c>
      <c r="R6309" s="832"/>
      <c r="S6309" s="837">
        <v>0</v>
      </c>
      <c r="T6309" s="836"/>
      <c r="U6309" s="838">
        <v>0</v>
      </c>
    </row>
    <row r="6310" spans="1:21" ht="14.4" customHeight="1" x14ac:dyDescent="0.3">
      <c r="A6310" s="831">
        <v>10</v>
      </c>
      <c r="B6310" s="832" t="s">
        <v>2982</v>
      </c>
      <c r="C6310" s="832" t="s">
        <v>3015</v>
      </c>
      <c r="D6310" s="833" t="s">
        <v>6909</v>
      </c>
      <c r="E6310" s="834" t="s">
        <v>3049</v>
      </c>
      <c r="F6310" s="832" t="s">
        <v>2984</v>
      </c>
      <c r="G6310" s="832" t="s">
        <v>3720</v>
      </c>
      <c r="H6310" s="832" t="s">
        <v>630</v>
      </c>
      <c r="I6310" s="832" t="s">
        <v>3721</v>
      </c>
      <c r="J6310" s="832" t="s">
        <v>1674</v>
      </c>
      <c r="K6310" s="832" t="s">
        <v>3722</v>
      </c>
      <c r="L6310" s="835">
        <v>25.06</v>
      </c>
      <c r="M6310" s="835">
        <v>125.29999999999998</v>
      </c>
      <c r="N6310" s="832">
        <v>5</v>
      </c>
      <c r="O6310" s="836">
        <v>2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10</v>
      </c>
      <c r="B6311" s="832" t="s">
        <v>2982</v>
      </c>
      <c r="C6311" s="832" t="s">
        <v>3015</v>
      </c>
      <c r="D6311" s="833" t="s">
        <v>6909</v>
      </c>
      <c r="E6311" s="834" t="s">
        <v>3049</v>
      </c>
      <c r="F6311" s="832" t="s">
        <v>2984</v>
      </c>
      <c r="G6311" s="832" t="s">
        <v>6415</v>
      </c>
      <c r="H6311" s="832" t="s">
        <v>630</v>
      </c>
      <c r="I6311" s="832" t="s">
        <v>6416</v>
      </c>
      <c r="J6311" s="832" t="s">
        <v>6417</v>
      </c>
      <c r="K6311" s="832" t="s">
        <v>6418</v>
      </c>
      <c r="L6311" s="835">
        <v>77.02</v>
      </c>
      <c r="M6311" s="835">
        <v>308.08</v>
      </c>
      <c r="N6311" s="832">
        <v>4</v>
      </c>
      <c r="O6311" s="836">
        <v>4</v>
      </c>
      <c r="P6311" s="835">
        <v>77.02</v>
      </c>
      <c r="Q6311" s="837">
        <v>0.25</v>
      </c>
      <c r="R6311" s="832">
        <v>1</v>
      </c>
      <c r="S6311" s="837">
        <v>0.25</v>
      </c>
      <c r="T6311" s="836">
        <v>1</v>
      </c>
      <c r="U6311" s="838">
        <v>0.25</v>
      </c>
    </row>
    <row r="6312" spans="1:21" ht="14.4" customHeight="1" x14ac:dyDescent="0.3">
      <c r="A6312" s="831">
        <v>10</v>
      </c>
      <c r="B6312" s="832" t="s">
        <v>2982</v>
      </c>
      <c r="C6312" s="832" t="s">
        <v>3015</v>
      </c>
      <c r="D6312" s="833" t="s">
        <v>6909</v>
      </c>
      <c r="E6312" s="834" t="s">
        <v>3049</v>
      </c>
      <c r="F6312" s="832" t="s">
        <v>2984</v>
      </c>
      <c r="G6312" s="832" t="s">
        <v>3263</v>
      </c>
      <c r="H6312" s="832" t="s">
        <v>630</v>
      </c>
      <c r="I6312" s="832" t="s">
        <v>2466</v>
      </c>
      <c r="J6312" s="832" t="s">
        <v>2464</v>
      </c>
      <c r="K6312" s="832" t="s">
        <v>2462</v>
      </c>
      <c r="L6312" s="835">
        <v>170.52</v>
      </c>
      <c r="M6312" s="835">
        <v>341.04</v>
      </c>
      <c r="N6312" s="832">
        <v>2</v>
      </c>
      <c r="O6312" s="836">
        <v>1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10</v>
      </c>
      <c r="B6313" s="832" t="s">
        <v>2982</v>
      </c>
      <c r="C6313" s="832" t="s">
        <v>3015</v>
      </c>
      <c r="D6313" s="833" t="s">
        <v>6909</v>
      </c>
      <c r="E6313" s="834" t="s">
        <v>3049</v>
      </c>
      <c r="F6313" s="832" t="s">
        <v>2984</v>
      </c>
      <c r="G6313" s="832" t="s">
        <v>5956</v>
      </c>
      <c r="H6313" s="832" t="s">
        <v>630</v>
      </c>
      <c r="I6313" s="832" t="s">
        <v>5957</v>
      </c>
      <c r="J6313" s="832" t="s">
        <v>5958</v>
      </c>
      <c r="K6313" s="832" t="s">
        <v>5959</v>
      </c>
      <c r="L6313" s="835">
        <v>213.49</v>
      </c>
      <c r="M6313" s="835">
        <v>213.49</v>
      </c>
      <c r="N6313" s="832">
        <v>1</v>
      </c>
      <c r="O6313" s="836">
        <v>1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10</v>
      </c>
      <c r="B6314" s="832" t="s">
        <v>2982</v>
      </c>
      <c r="C6314" s="832" t="s">
        <v>3015</v>
      </c>
      <c r="D6314" s="833" t="s">
        <v>6909</v>
      </c>
      <c r="E6314" s="834" t="s">
        <v>3049</v>
      </c>
      <c r="F6314" s="832" t="s">
        <v>2984</v>
      </c>
      <c r="G6314" s="832" t="s">
        <v>3107</v>
      </c>
      <c r="H6314" s="832" t="s">
        <v>689</v>
      </c>
      <c r="I6314" s="832" t="s">
        <v>3284</v>
      </c>
      <c r="J6314" s="832" t="s">
        <v>3109</v>
      </c>
      <c r="K6314" s="832" t="s">
        <v>3285</v>
      </c>
      <c r="L6314" s="835">
        <v>69.16</v>
      </c>
      <c r="M6314" s="835">
        <v>138.32</v>
      </c>
      <c r="N6314" s="832">
        <v>2</v>
      </c>
      <c r="O6314" s="836">
        <v>1.5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10</v>
      </c>
      <c r="B6315" s="832" t="s">
        <v>2982</v>
      </c>
      <c r="C6315" s="832" t="s">
        <v>3015</v>
      </c>
      <c r="D6315" s="833" t="s">
        <v>6909</v>
      </c>
      <c r="E6315" s="834" t="s">
        <v>3049</v>
      </c>
      <c r="F6315" s="832" t="s">
        <v>2984</v>
      </c>
      <c r="G6315" s="832" t="s">
        <v>3882</v>
      </c>
      <c r="H6315" s="832" t="s">
        <v>630</v>
      </c>
      <c r="I6315" s="832" t="s">
        <v>3883</v>
      </c>
      <c r="J6315" s="832" t="s">
        <v>1391</v>
      </c>
      <c r="K6315" s="832" t="s">
        <v>3884</v>
      </c>
      <c r="L6315" s="835">
        <v>92.85</v>
      </c>
      <c r="M6315" s="835">
        <v>371.4</v>
      </c>
      <c r="N6315" s="832">
        <v>4</v>
      </c>
      <c r="O6315" s="836">
        <v>4</v>
      </c>
      <c r="P6315" s="835">
        <v>278.54999999999995</v>
      </c>
      <c r="Q6315" s="837">
        <v>0.74999999999999989</v>
      </c>
      <c r="R6315" s="832">
        <v>3</v>
      </c>
      <c r="S6315" s="837">
        <v>0.75</v>
      </c>
      <c r="T6315" s="836">
        <v>3</v>
      </c>
      <c r="U6315" s="838">
        <v>0.75</v>
      </c>
    </row>
    <row r="6316" spans="1:21" ht="14.4" customHeight="1" x14ac:dyDescent="0.3">
      <c r="A6316" s="831">
        <v>10</v>
      </c>
      <c r="B6316" s="832" t="s">
        <v>2982</v>
      </c>
      <c r="C6316" s="832" t="s">
        <v>3015</v>
      </c>
      <c r="D6316" s="833" t="s">
        <v>6909</v>
      </c>
      <c r="E6316" s="834" t="s">
        <v>3049</v>
      </c>
      <c r="F6316" s="832" t="s">
        <v>2984</v>
      </c>
      <c r="G6316" s="832" t="s">
        <v>3208</v>
      </c>
      <c r="H6316" s="832" t="s">
        <v>630</v>
      </c>
      <c r="I6316" s="832" t="s">
        <v>3314</v>
      </c>
      <c r="J6316" s="832" t="s">
        <v>1599</v>
      </c>
      <c r="K6316" s="832" t="s">
        <v>3315</v>
      </c>
      <c r="L6316" s="835">
        <v>46.99</v>
      </c>
      <c r="M6316" s="835">
        <v>46.99</v>
      </c>
      <c r="N6316" s="832">
        <v>1</v>
      </c>
      <c r="O6316" s="836">
        <v>1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10</v>
      </c>
      <c r="B6317" s="832" t="s">
        <v>2982</v>
      </c>
      <c r="C6317" s="832" t="s">
        <v>3015</v>
      </c>
      <c r="D6317" s="833" t="s">
        <v>6909</v>
      </c>
      <c r="E6317" s="834" t="s">
        <v>3049</v>
      </c>
      <c r="F6317" s="832" t="s">
        <v>2984</v>
      </c>
      <c r="G6317" s="832" t="s">
        <v>3208</v>
      </c>
      <c r="H6317" s="832" t="s">
        <v>630</v>
      </c>
      <c r="I6317" s="832" t="s">
        <v>3812</v>
      </c>
      <c r="J6317" s="832" t="s">
        <v>1595</v>
      </c>
      <c r="K6317" s="832" t="s">
        <v>3813</v>
      </c>
      <c r="L6317" s="835">
        <v>93.98</v>
      </c>
      <c r="M6317" s="835">
        <v>375.92</v>
      </c>
      <c r="N6317" s="832">
        <v>4</v>
      </c>
      <c r="O6317" s="836">
        <v>4</v>
      </c>
      <c r="P6317" s="835"/>
      <c r="Q6317" s="837">
        <v>0</v>
      </c>
      <c r="R6317" s="832"/>
      <c r="S6317" s="837">
        <v>0</v>
      </c>
      <c r="T6317" s="836"/>
      <c r="U6317" s="838">
        <v>0</v>
      </c>
    </row>
    <row r="6318" spans="1:21" ht="14.4" customHeight="1" x14ac:dyDescent="0.3">
      <c r="A6318" s="831">
        <v>10</v>
      </c>
      <c r="B6318" s="832" t="s">
        <v>2982</v>
      </c>
      <c r="C6318" s="832" t="s">
        <v>3015</v>
      </c>
      <c r="D6318" s="833" t="s">
        <v>6909</v>
      </c>
      <c r="E6318" s="834" t="s">
        <v>3049</v>
      </c>
      <c r="F6318" s="832" t="s">
        <v>2984</v>
      </c>
      <c r="G6318" s="832" t="s">
        <v>3208</v>
      </c>
      <c r="H6318" s="832" t="s">
        <v>630</v>
      </c>
      <c r="I6318" s="832" t="s">
        <v>4337</v>
      </c>
      <c r="J6318" s="832" t="s">
        <v>1597</v>
      </c>
      <c r="K6318" s="832" t="s">
        <v>3210</v>
      </c>
      <c r="L6318" s="835">
        <v>140.96</v>
      </c>
      <c r="M6318" s="835">
        <v>140.96</v>
      </c>
      <c r="N6318" s="832">
        <v>1</v>
      </c>
      <c r="O6318" s="836">
        <v>1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10</v>
      </c>
      <c r="B6319" s="832" t="s">
        <v>2982</v>
      </c>
      <c r="C6319" s="832" t="s">
        <v>3015</v>
      </c>
      <c r="D6319" s="833" t="s">
        <v>6909</v>
      </c>
      <c r="E6319" s="834" t="s">
        <v>3049</v>
      </c>
      <c r="F6319" s="832" t="s">
        <v>2984</v>
      </c>
      <c r="G6319" s="832" t="s">
        <v>3814</v>
      </c>
      <c r="H6319" s="832" t="s">
        <v>630</v>
      </c>
      <c r="I6319" s="832" t="s">
        <v>3815</v>
      </c>
      <c r="J6319" s="832" t="s">
        <v>1174</v>
      </c>
      <c r="K6319" s="832" t="s">
        <v>3816</v>
      </c>
      <c r="L6319" s="835">
        <v>0</v>
      </c>
      <c r="M6319" s="835">
        <v>0</v>
      </c>
      <c r="N6319" s="832">
        <v>1</v>
      </c>
      <c r="O6319" s="836">
        <v>1</v>
      </c>
      <c r="P6319" s="835">
        <v>0</v>
      </c>
      <c r="Q6319" s="837"/>
      <c r="R6319" s="832">
        <v>1</v>
      </c>
      <c r="S6319" s="837">
        <v>1</v>
      </c>
      <c r="T6319" s="836">
        <v>1</v>
      </c>
      <c r="U6319" s="838">
        <v>1</v>
      </c>
    </row>
    <row r="6320" spans="1:21" ht="14.4" customHeight="1" x14ac:dyDescent="0.3">
      <c r="A6320" s="831">
        <v>10</v>
      </c>
      <c r="B6320" s="832" t="s">
        <v>2982</v>
      </c>
      <c r="C6320" s="832" t="s">
        <v>3015</v>
      </c>
      <c r="D6320" s="833" t="s">
        <v>6909</v>
      </c>
      <c r="E6320" s="834" t="s">
        <v>3049</v>
      </c>
      <c r="F6320" s="832" t="s">
        <v>2984</v>
      </c>
      <c r="G6320" s="832" t="s">
        <v>3383</v>
      </c>
      <c r="H6320" s="832" t="s">
        <v>689</v>
      </c>
      <c r="I6320" s="832" t="s">
        <v>2556</v>
      </c>
      <c r="J6320" s="832" t="s">
        <v>965</v>
      </c>
      <c r="K6320" s="832" t="s">
        <v>1279</v>
      </c>
      <c r="L6320" s="835">
        <v>1614.9</v>
      </c>
      <c r="M6320" s="835">
        <v>4844.7000000000007</v>
      </c>
      <c r="N6320" s="832">
        <v>3</v>
      </c>
      <c r="O6320" s="836">
        <v>1</v>
      </c>
      <c r="P6320" s="835">
        <v>4844.7000000000007</v>
      </c>
      <c r="Q6320" s="837">
        <v>1</v>
      </c>
      <c r="R6320" s="832">
        <v>3</v>
      </c>
      <c r="S6320" s="837">
        <v>1</v>
      </c>
      <c r="T6320" s="836">
        <v>1</v>
      </c>
      <c r="U6320" s="838">
        <v>1</v>
      </c>
    </row>
    <row r="6321" spans="1:21" ht="14.4" customHeight="1" x14ac:dyDescent="0.3">
      <c r="A6321" s="831">
        <v>10</v>
      </c>
      <c r="B6321" s="832" t="s">
        <v>2982</v>
      </c>
      <c r="C6321" s="832" t="s">
        <v>3015</v>
      </c>
      <c r="D6321" s="833" t="s">
        <v>6909</v>
      </c>
      <c r="E6321" s="834" t="s">
        <v>3049</v>
      </c>
      <c r="F6321" s="832" t="s">
        <v>2984</v>
      </c>
      <c r="G6321" s="832" t="s">
        <v>3175</v>
      </c>
      <c r="H6321" s="832" t="s">
        <v>630</v>
      </c>
      <c r="I6321" s="832" t="s">
        <v>3179</v>
      </c>
      <c r="J6321" s="832" t="s">
        <v>3180</v>
      </c>
      <c r="K6321" s="832" t="s">
        <v>3181</v>
      </c>
      <c r="L6321" s="835">
        <v>87.67</v>
      </c>
      <c r="M6321" s="835">
        <v>263.01</v>
      </c>
      <c r="N6321" s="832">
        <v>3</v>
      </c>
      <c r="O6321" s="836">
        <v>2.5</v>
      </c>
      <c r="P6321" s="835"/>
      <c r="Q6321" s="837">
        <v>0</v>
      </c>
      <c r="R6321" s="832"/>
      <c r="S6321" s="837">
        <v>0</v>
      </c>
      <c r="T6321" s="836"/>
      <c r="U6321" s="838">
        <v>0</v>
      </c>
    </row>
    <row r="6322" spans="1:21" ht="14.4" customHeight="1" x14ac:dyDescent="0.3">
      <c r="A6322" s="831">
        <v>10</v>
      </c>
      <c r="B6322" s="832" t="s">
        <v>2982</v>
      </c>
      <c r="C6322" s="832" t="s">
        <v>3015</v>
      </c>
      <c r="D6322" s="833" t="s">
        <v>6909</v>
      </c>
      <c r="E6322" s="834" t="s">
        <v>3049</v>
      </c>
      <c r="F6322" s="832" t="s">
        <v>2984</v>
      </c>
      <c r="G6322" s="832" t="s">
        <v>5114</v>
      </c>
      <c r="H6322" s="832" t="s">
        <v>630</v>
      </c>
      <c r="I6322" s="832" t="s">
        <v>6795</v>
      </c>
      <c r="J6322" s="832" t="s">
        <v>6796</v>
      </c>
      <c r="K6322" s="832" t="s">
        <v>6797</v>
      </c>
      <c r="L6322" s="835">
        <v>0</v>
      </c>
      <c r="M6322" s="835">
        <v>0</v>
      </c>
      <c r="N6322" s="832">
        <v>1</v>
      </c>
      <c r="O6322" s="836">
        <v>1</v>
      </c>
      <c r="P6322" s="835">
        <v>0</v>
      </c>
      <c r="Q6322" s="837"/>
      <c r="R6322" s="832">
        <v>1</v>
      </c>
      <c r="S6322" s="837">
        <v>1</v>
      </c>
      <c r="T6322" s="836">
        <v>1</v>
      </c>
      <c r="U6322" s="838">
        <v>1</v>
      </c>
    </row>
    <row r="6323" spans="1:21" ht="14.4" customHeight="1" x14ac:dyDescent="0.3">
      <c r="A6323" s="831">
        <v>10</v>
      </c>
      <c r="B6323" s="832" t="s">
        <v>2982</v>
      </c>
      <c r="C6323" s="832" t="s">
        <v>3015</v>
      </c>
      <c r="D6323" s="833" t="s">
        <v>6909</v>
      </c>
      <c r="E6323" s="834" t="s">
        <v>3049</v>
      </c>
      <c r="F6323" s="832" t="s">
        <v>2984</v>
      </c>
      <c r="G6323" s="832" t="s">
        <v>3185</v>
      </c>
      <c r="H6323" s="832" t="s">
        <v>689</v>
      </c>
      <c r="I6323" s="832" t="s">
        <v>2523</v>
      </c>
      <c r="J6323" s="832" t="s">
        <v>941</v>
      </c>
      <c r="K6323" s="832" t="s">
        <v>2524</v>
      </c>
      <c r="L6323" s="835">
        <v>63.75</v>
      </c>
      <c r="M6323" s="835">
        <v>63.75</v>
      </c>
      <c r="N6323" s="832">
        <v>1</v>
      </c>
      <c r="O6323" s="836">
        <v>1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10</v>
      </c>
      <c r="B6324" s="832" t="s">
        <v>2982</v>
      </c>
      <c r="C6324" s="832" t="s">
        <v>3015</v>
      </c>
      <c r="D6324" s="833" t="s">
        <v>6909</v>
      </c>
      <c r="E6324" s="834" t="s">
        <v>3049</v>
      </c>
      <c r="F6324" s="832" t="s">
        <v>2984</v>
      </c>
      <c r="G6324" s="832" t="s">
        <v>3533</v>
      </c>
      <c r="H6324" s="832" t="s">
        <v>630</v>
      </c>
      <c r="I6324" s="832" t="s">
        <v>3534</v>
      </c>
      <c r="J6324" s="832" t="s">
        <v>1072</v>
      </c>
      <c r="K6324" s="832" t="s">
        <v>3535</v>
      </c>
      <c r="L6324" s="835">
        <v>61.97</v>
      </c>
      <c r="M6324" s="835">
        <v>123.94</v>
      </c>
      <c r="N6324" s="832">
        <v>2</v>
      </c>
      <c r="O6324" s="836">
        <v>1.5</v>
      </c>
      <c r="P6324" s="835">
        <v>61.97</v>
      </c>
      <c r="Q6324" s="837">
        <v>0.5</v>
      </c>
      <c r="R6324" s="832">
        <v>1</v>
      </c>
      <c r="S6324" s="837">
        <v>0.5</v>
      </c>
      <c r="T6324" s="836">
        <v>0.5</v>
      </c>
      <c r="U6324" s="838">
        <v>0.33333333333333331</v>
      </c>
    </row>
    <row r="6325" spans="1:21" ht="14.4" customHeight="1" x14ac:dyDescent="0.3">
      <c r="A6325" s="831">
        <v>10</v>
      </c>
      <c r="B6325" s="832" t="s">
        <v>2982</v>
      </c>
      <c r="C6325" s="832" t="s">
        <v>3015</v>
      </c>
      <c r="D6325" s="833" t="s">
        <v>6909</v>
      </c>
      <c r="E6325" s="834" t="s">
        <v>3049</v>
      </c>
      <c r="F6325" s="832" t="s">
        <v>2984</v>
      </c>
      <c r="G6325" s="832" t="s">
        <v>3533</v>
      </c>
      <c r="H6325" s="832" t="s">
        <v>630</v>
      </c>
      <c r="I6325" s="832" t="s">
        <v>3998</v>
      </c>
      <c r="J6325" s="832" t="s">
        <v>1072</v>
      </c>
      <c r="K6325" s="832" t="s">
        <v>3999</v>
      </c>
      <c r="L6325" s="835">
        <v>61.97</v>
      </c>
      <c r="M6325" s="835">
        <v>61.97</v>
      </c>
      <c r="N6325" s="832">
        <v>1</v>
      </c>
      <c r="O6325" s="836">
        <v>0.5</v>
      </c>
      <c r="P6325" s="835">
        <v>61.97</v>
      </c>
      <c r="Q6325" s="837">
        <v>1</v>
      </c>
      <c r="R6325" s="832">
        <v>1</v>
      </c>
      <c r="S6325" s="837">
        <v>1</v>
      </c>
      <c r="T6325" s="836">
        <v>0.5</v>
      </c>
      <c r="U6325" s="838">
        <v>1</v>
      </c>
    </row>
    <row r="6326" spans="1:21" ht="14.4" customHeight="1" x14ac:dyDescent="0.3">
      <c r="A6326" s="831">
        <v>10</v>
      </c>
      <c r="B6326" s="832" t="s">
        <v>2982</v>
      </c>
      <c r="C6326" s="832" t="s">
        <v>3015</v>
      </c>
      <c r="D6326" s="833" t="s">
        <v>6909</v>
      </c>
      <c r="E6326" s="834" t="s">
        <v>3049</v>
      </c>
      <c r="F6326" s="832" t="s">
        <v>2984</v>
      </c>
      <c r="G6326" s="832" t="s">
        <v>4265</v>
      </c>
      <c r="H6326" s="832" t="s">
        <v>630</v>
      </c>
      <c r="I6326" s="832" t="s">
        <v>4266</v>
      </c>
      <c r="J6326" s="832" t="s">
        <v>1399</v>
      </c>
      <c r="K6326" s="832" t="s">
        <v>4267</v>
      </c>
      <c r="L6326" s="835">
        <v>79.069999999999993</v>
      </c>
      <c r="M6326" s="835">
        <v>79.069999999999993</v>
      </c>
      <c r="N6326" s="832">
        <v>1</v>
      </c>
      <c r="O6326" s="836">
        <v>1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10</v>
      </c>
      <c r="B6327" s="832" t="s">
        <v>2982</v>
      </c>
      <c r="C6327" s="832" t="s">
        <v>3015</v>
      </c>
      <c r="D6327" s="833" t="s">
        <v>6909</v>
      </c>
      <c r="E6327" s="834" t="s">
        <v>3049</v>
      </c>
      <c r="F6327" s="832" t="s">
        <v>2984</v>
      </c>
      <c r="G6327" s="832" t="s">
        <v>5864</v>
      </c>
      <c r="H6327" s="832" t="s">
        <v>630</v>
      </c>
      <c r="I6327" s="832" t="s">
        <v>5865</v>
      </c>
      <c r="J6327" s="832" t="s">
        <v>5866</v>
      </c>
      <c r="K6327" s="832" t="s">
        <v>5867</v>
      </c>
      <c r="L6327" s="835">
        <v>0</v>
      </c>
      <c r="M6327" s="835">
        <v>0</v>
      </c>
      <c r="N6327" s="832">
        <v>1</v>
      </c>
      <c r="O6327" s="836">
        <v>1</v>
      </c>
      <c r="P6327" s="835"/>
      <c r="Q6327" s="837"/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10</v>
      </c>
      <c r="B6328" s="832" t="s">
        <v>2982</v>
      </c>
      <c r="C6328" s="832" t="s">
        <v>3015</v>
      </c>
      <c r="D6328" s="833" t="s">
        <v>6909</v>
      </c>
      <c r="E6328" s="834" t="s">
        <v>3049</v>
      </c>
      <c r="F6328" s="832" t="s">
        <v>2984</v>
      </c>
      <c r="G6328" s="832" t="s">
        <v>4176</v>
      </c>
      <c r="H6328" s="832" t="s">
        <v>630</v>
      </c>
      <c r="I6328" s="832" t="s">
        <v>4177</v>
      </c>
      <c r="J6328" s="832" t="s">
        <v>1094</v>
      </c>
      <c r="K6328" s="832" t="s">
        <v>4178</v>
      </c>
      <c r="L6328" s="835">
        <v>0</v>
      </c>
      <c r="M6328" s="835">
        <v>0</v>
      </c>
      <c r="N6328" s="832">
        <v>1</v>
      </c>
      <c r="O6328" s="836">
        <v>1</v>
      </c>
      <c r="P6328" s="835"/>
      <c r="Q6328" s="837"/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10</v>
      </c>
      <c r="B6329" s="832" t="s">
        <v>2982</v>
      </c>
      <c r="C6329" s="832" t="s">
        <v>3015</v>
      </c>
      <c r="D6329" s="833" t="s">
        <v>6909</v>
      </c>
      <c r="E6329" s="834" t="s">
        <v>3049</v>
      </c>
      <c r="F6329" s="832" t="s">
        <v>2985</v>
      </c>
      <c r="G6329" s="832" t="s">
        <v>3094</v>
      </c>
      <c r="H6329" s="832" t="s">
        <v>630</v>
      </c>
      <c r="I6329" s="832" t="s">
        <v>3095</v>
      </c>
      <c r="J6329" s="832" t="s">
        <v>3040</v>
      </c>
      <c r="K6329" s="832"/>
      <c r="L6329" s="835">
        <v>0</v>
      </c>
      <c r="M6329" s="835">
        <v>0</v>
      </c>
      <c r="N6329" s="832">
        <v>1</v>
      </c>
      <c r="O6329" s="836">
        <v>1</v>
      </c>
      <c r="P6329" s="835"/>
      <c r="Q6329" s="837"/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10</v>
      </c>
      <c r="B6330" s="832" t="s">
        <v>2982</v>
      </c>
      <c r="C6330" s="832" t="s">
        <v>3015</v>
      </c>
      <c r="D6330" s="833" t="s">
        <v>6909</v>
      </c>
      <c r="E6330" s="834" t="s">
        <v>3049</v>
      </c>
      <c r="F6330" s="832" t="s">
        <v>2985</v>
      </c>
      <c r="G6330" s="832" t="s">
        <v>3094</v>
      </c>
      <c r="H6330" s="832" t="s">
        <v>630</v>
      </c>
      <c r="I6330" s="832" t="s">
        <v>4477</v>
      </c>
      <c r="J6330" s="832" t="s">
        <v>3040</v>
      </c>
      <c r="K6330" s="832"/>
      <c r="L6330" s="835">
        <v>0</v>
      </c>
      <c r="M6330" s="835">
        <v>0</v>
      </c>
      <c r="N6330" s="832">
        <v>1</v>
      </c>
      <c r="O6330" s="836">
        <v>1</v>
      </c>
      <c r="P6330" s="835">
        <v>0</v>
      </c>
      <c r="Q6330" s="837"/>
      <c r="R6330" s="832">
        <v>1</v>
      </c>
      <c r="S6330" s="837">
        <v>1</v>
      </c>
      <c r="T6330" s="836">
        <v>1</v>
      </c>
      <c r="U6330" s="838">
        <v>1</v>
      </c>
    </row>
    <row r="6331" spans="1:21" ht="14.4" customHeight="1" x14ac:dyDescent="0.3">
      <c r="A6331" s="831">
        <v>10</v>
      </c>
      <c r="B6331" s="832" t="s">
        <v>2982</v>
      </c>
      <c r="C6331" s="832" t="s">
        <v>3015</v>
      </c>
      <c r="D6331" s="833" t="s">
        <v>6909</v>
      </c>
      <c r="E6331" s="834" t="s">
        <v>3049</v>
      </c>
      <c r="F6331" s="832" t="s">
        <v>2986</v>
      </c>
      <c r="G6331" s="832" t="s">
        <v>3968</v>
      </c>
      <c r="H6331" s="832" t="s">
        <v>630</v>
      </c>
      <c r="I6331" s="832" t="s">
        <v>3969</v>
      </c>
      <c r="J6331" s="832" t="s">
        <v>3970</v>
      </c>
      <c r="K6331" s="832" t="s">
        <v>3971</v>
      </c>
      <c r="L6331" s="835">
        <v>500</v>
      </c>
      <c r="M6331" s="835">
        <v>1000</v>
      </c>
      <c r="N6331" s="832">
        <v>2</v>
      </c>
      <c r="O6331" s="836">
        <v>2</v>
      </c>
      <c r="P6331" s="835">
        <v>500</v>
      </c>
      <c r="Q6331" s="837">
        <v>0.5</v>
      </c>
      <c r="R6331" s="832">
        <v>1</v>
      </c>
      <c r="S6331" s="837">
        <v>0.5</v>
      </c>
      <c r="T6331" s="836">
        <v>1</v>
      </c>
      <c r="U6331" s="838">
        <v>0.5</v>
      </c>
    </row>
    <row r="6332" spans="1:21" ht="14.4" customHeight="1" x14ac:dyDescent="0.3">
      <c r="A6332" s="831">
        <v>10</v>
      </c>
      <c r="B6332" s="832" t="s">
        <v>2982</v>
      </c>
      <c r="C6332" s="832" t="s">
        <v>3017</v>
      </c>
      <c r="D6332" s="833" t="s">
        <v>630</v>
      </c>
      <c r="E6332" s="834" t="s">
        <v>3084</v>
      </c>
      <c r="F6332" s="832" t="s">
        <v>2984</v>
      </c>
      <c r="G6332" s="832" t="s">
        <v>5111</v>
      </c>
      <c r="H6332" s="832" t="s">
        <v>630</v>
      </c>
      <c r="I6332" s="832" t="s">
        <v>5112</v>
      </c>
      <c r="J6332" s="832" t="s">
        <v>1208</v>
      </c>
      <c r="K6332" s="832" t="s">
        <v>5113</v>
      </c>
      <c r="L6332" s="835">
        <v>0</v>
      </c>
      <c r="M6332" s="835">
        <v>0</v>
      </c>
      <c r="N6332" s="832">
        <v>1</v>
      </c>
      <c r="O6332" s="836">
        <v>1</v>
      </c>
      <c r="P6332" s="835"/>
      <c r="Q6332" s="837"/>
      <c r="R6332" s="832"/>
      <c r="S6332" s="837">
        <v>0</v>
      </c>
      <c r="T6332" s="836"/>
      <c r="U6332" s="838">
        <v>0</v>
      </c>
    </row>
    <row r="6333" spans="1:21" ht="14.4" customHeight="1" x14ac:dyDescent="0.3">
      <c r="A6333" s="831">
        <v>10</v>
      </c>
      <c r="B6333" s="832" t="s">
        <v>2982</v>
      </c>
      <c r="C6333" s="832" t="s">
        <v>3017</v>
      </c>
      <c r="D6333" s="833" t="s">
        <v>630</v>
      </c>
      <c r="E6333" s="834" t="s">
        <v>3084</v>
      </c>
      <c r="F6333" s="832" t="s">
        <v>2984</v>
      </c>
      <c r="G6333" s="832" t="s">
        <v>3249</v>
      </c>
      <c r="H6333" s="832" t="s">
        <v>630</v>
      </c>
      <c r="I6333" s="832" t="s">
        <v>6301</v>
      </c>
      <c r="J6333" s="832" t="s">
        <v>6302</v>
      </c>
      <c r="K6333" s="832" t="s">
        <v>6303</v>
      </c>
      <c r="L6333" s="835">
        <v>87.77</v>
      </c>
      <c r="M6333" s="835">
        <v>87.77</v>
      </c>
      <c r="N6333" s="832">
        <v>1</v>
      </c>
      <c r="O6333" s="836">
        <v>0.5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10</v>
      </c>
      <c r="B6334" s="832" t="s">
        <v>2982</v>
      </c>
      <c r="C6334" s="832" t="s">
        <v>3017</v>
      </c>
      <c r="D6334" s="833" t="s">
        <v>630</v>
      </c>
      <c r="E6334" s="834" t="s">
        <v>3084</v>
      </c>
      <c r="F6334" s="832" t="s">
        <v>2984</v>
      </c>
      <c r="G6334" s="832" t="s">
        <v>3249</v>
      </c>
      <c r="H6334" s="832" t="s">
        <v>630</v>
      </c>
      <c r="I6334" s="832" t="s">
        <v>3250</v>
      </c>
      <c r="J6334" s="832" t="s">
        <v>3251</v>
      </c>
      <c r="K6334" s="832" t="s">
        <v>3252</v>
      </c>
      <c r="L6334" s="835">
        <v>19.75</v>
      </c>
      <c r="M6334" s="835">
        <v>59.25</v>
      </c>
      <c r="N6334" s="832">
        <v>3</v>
      </c>
      <c r="O6334" s="836">
        <v>3</v>
      </c>
      <c r="P6334" s="835"/>
      <c r="Q6334" s="837">
        <v>0</v>
      </c>
      <c r="R6334" s="832"/>
      <c r="S6334" s="837">
        <v>0</v>
      </c>
      <c r="T6334" s="836"/>
      <c r="U6334" s="838">
        <v>0</v>
      </c>
    </row>
    <row r="6335" spans="1:21" ht="14.4" customHeight="1" x14ac:dyDescent="0.3">
      <c r="A6335" s="831">
        <v>10</v>
      </c>
      <c r="B6335" s="832" t="s">
        <v>2982</v>
      </c>
      <c r="C6335" s="832" t="s">
        <v>3017</v>
      </c>
      <c r="D6335" s="833" t="s">
        <v>630</v>
      </c>
      <c r="E6335" s="834" t="s">
        <v>3084</v>
      </c>
      <c r="F6335" s="832" t="s">
        <v>2984</v>
      </c>
      <c r="G6335" s="832" t="s">
        <v>3249</v>
      </c>
      <c r="H6335" s="832" t="s">
        <v>630</v>
      </c>
      <c r="I6335" s="832" t="s">
        <v>3253</v>
      </c>
      <c r="J6335" s="832" t="s">
        <v>3254</v>
      </c>
      <c r="K6335" s="832" t="s">
        <v>3255</v>
      </c>
      <c r="L6335" s="835">
        <v>77.89</v>
      </c>
      <c r="M6335" s="835">
        <v>77.89</v>
      </c>
      <c r="N6335" s="832">
        <v>1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10</v>
      </c>
      <c r="B6336" s="832" t="s">
        <v>2982</v>
      </c>
      <c r="C6336" s="832" t="s">
        <v>3017</v>
      </c>
      <c r="D6336" s="833" t="s">
        <v>630</v>
      </c>
      <c r="E6336" s="834" t="s">
        <v>3084</v>
      </c>
      <c r="F6336" s="832" t="s">
        <v>2984</v>
      </c>
      <c r="G6336" s="832" t="s">
        <v>3249</v>
      </c>
      <c r="H6336" s="832" t="s">
        <v>630</v>
      </c>
      <c r="I6336" s="832" t="s">
        <v>6643</v>
      </c>
      <c r="J6336" s="832" t="s">
        <v>3251</v>
      </c>
      <c r="K6336" s="832" t="s">
        <v>6644</v>
      </c>
      <c r="L6336" s="835">
        <v>54.53</v>
      </c>
      <c r="M6336" s="835">
        <v>54.53</v>
      </c>
      <c r="N6336" s="832">
        <v>1</v>
      </c>
      <c r="O6336" s="836">
        <v>0.5</v>
      </c>
      <c r="P6336" s="835"/>
      <c r="Q6336" s="837">
        <v>0</v>
      </c>
      <c r="R6336" s="832"/>
      <c r="S6336" s="837">
        <v>0</v>
      </c>
      <c r="T6336" s="836"/>
      <c r="U6336" s="838">
        <v>0</v>
      </c>
    </row>
    <row r="6337" spans="1:21" ht="14.4" customHeight="1" x14ac:dyDescent="0.3">
      <c r="A6337" s="831">
        <v>10</v>
      </c>
      <c r="B6337" s="832" t="s">
        <v>2982</v>
      </c>
      <c r="C6337" s="832" t="s">
        <v>3017</v>
      </c>
      <c r="D6337" s="833" t="s">
        <v>630</v>
      </c>
      <c r="E6337" s="834" t="s">
        <v>3084</v>
      </c>
      <c r="F6337" s="832" t="s">
        <v>2984</v>
      </c>
      <c r="G6337" s="832" t="s">
        <v>3249</v>
      </c>
      <c r="H6337" s="832" t="s">
        <v>630</v>
      </c>
      <c r="I6337" s="832" t="s">
        <v>6419</v>
      </c>
      <c r="J6337" s="832" t="s">
        <v>6420</v>
      </c>
      <c r="K6337" s="832" t="s">
        <v>6421</v>
      </c>
      <c r="L6337" s="835">
        <v>51.87</v>
      </c>
      <c r="M6337" s="835">
        <v>155.60999999999999</v>
      </c>
      <c r="N6337" s="832">
        <v>3</v>
      </c>
      <c r="O6337" s="836">
        <v>3</v>
      </c>
      <c r="P6337" s="835"/>
      <c r="Q6337" s="837">
        <v>0</v>
      </c>
      <c r="R6337" s="832"/>
      <c r="S6337" s="837">
        <v>0</v>
      </c>
      <c r="T6337" s="836"/>
      <c r="U6337" s="838">
        <v>0</v>
      </c>
    </row>
    <row r="6338" spans="1:21" ht="14.4" customHeight="1" x14ac:dyDescent="0.3">
      <c r="A6338" s="831">
        <v>10</v>
      </c>
      <c r="B6338" s="832" t="s">
        <v>2982</v>
      </c>
      <c r="C6338" s="832" t="s">
        <v>3017</v>
      </c>
      <c r="D6338" s="833" t="s">
        <v>630</v>
      </c>
      <c r="E6338" s="834" t="s">
        <v>3084</v>
      </c>
      <c r="F6338" s="832" t="s">
        <v>2984</v>
      </c>
      <c r="G6338" s="832" t="s">
        <v>3106</v>
      </c>
      <c r="H6338" s="832" t="s">
        <v>689</v>
      </c>
      <c r="I6338" s="832" t="s">
        <v>2588</v>
      </c>
      <c r="J6338" s="832" t="s">
        <v>1288</v>
      </c>
      <c r="K6338" s="832" t="s">
        <v>2589</v>
      </c>
      <c r="L6338" s="835">
        <v>154.36000000000001</v>
      </c>
      <c r="M6338" s="835">
        <v>154.36000000000001</v>
      </c>
      <c r="N6338" s="832">
        <v>1</v>
      </c>
      <c r="O6338" s="836">
        <v>1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10</v>
      </c>
      <c r="B6339" s="832" t="s">
        <v>2982</v>
      </c>
      <c r="C6339" s="832" t="s">
        <v>3017</v>
      </c>
      <c r="D6339" s="833" t="s">
        <v>630</v>
      </c>
      <c r="E6339" s="834" t="s">
        <v>3084</v>
      </c>
      <c r="F6339" s="832" t="s">
        <v>2984</v>
      </c>
      <c r="G6339" s="832" t="s">
        <v>3106</v>
      </c>
      <c r="H6339" s="832" t="s">
        <v>630</v>
      </c>
      <c r="I6339" s="832" t="s">
        <v>6568</v>
      </c>
      <c r="J6339" s="832" t="s">
        <v>6569</v>
      </c>
      <c r="K6339" s="832" t="s">
        <v>6570</v>
      </c>
      <c r="L6339" s="835">
        <v>149.52000000000001</v>
      </c>
      <c r="M6339" s="835">
        <v>299.04000000000002</v>
      </c>
      <c r="N6339" s="832">
        <v>2</v>
      </c>
      <c r="O6339" s="836">
        <v>2</v>
      </c>
      <c r="P6339" s="835">
        <v>299.04000000000002</v>
      </c>
      <c r="Q6339" s="837">
        <v>1</v>
      </c>
      <c r="R6339" s="832">
        <v>2</v>
      </c>
      <c r="S6339" s="837">
        <v>1</v>
      </c>
      <c r="T6339" s="836">
        <v>2</v>
      </c>
      <c r="U6339" s="838">
        <v>1</v>
      </c>
    </row>
    <row r="6340" spans="1:21" ht="14.4" customHeight="1" x14ac:dyDescent="0.3">
      <c r="A6340" s="831">
        <v>10</v>
      </c>
      <c r="B6340" s="832" t="s">
        <v>2982</v>
      </c>
      <c r="C6340" s="832" t="s">
        <v>3017</v>
      </c>
      <c r="D6340" s="833" t="s">
        <v>630</v>
      </c>
      <c r="E6340" s="834" t="s">
        <v>3084</v>
      </c>
      <c r="F6340" s="832" t="s">
        <v>2984</v>
      </c>
      <c r="G6340" s="832" t="s">
        <v>3106</v>
      </c>
      <c r="H6340" s="832" t="s">
        <v>689</v>
      </c>
      <c r="I6340" s="832" t="s">
        <v>2451</v>
      </c>
      <c r="J6340" s="832" t="s">
        <v>1014</v>
      </c>
      <c r="K6340" s="832" t="s">
        <v>3256</v>
      </c>
      <c r="L6340" s="835">
        <v>75.73</v>
      </c>
      <c r="M6340" s="835">
        <v>908.7600000000001</v>
      </c>
      <c r="N6340" s="832">
        <v>12</v>
      </c>
      <c r="O6340" s="836">
        <v>10</v>
      </c>
      <c r="P6340" s="835"/>
      <c r="Q6340" s="837">
        <v>0</v>
      </c>
      <c r="R6340" s="832"/>
      <c r="S6340" s="837">
        <v>0</v>
      </c>
      <c r="T6340" s="836"/>
      <c r="U6340" s="838">
        <v>0</v>
      </c>
    </row>
    <row r="6341" spans="1:21" ht="14.4" customHeight="1" x14ac:dyDescent="0.3">
      <c r="A6341" s="831">
        <v>10</v>
      </c>
      <c r="B6341" s="832" t="s">
        <v>2982</v>
      </c>
      <c r="C6341" s="832" t="s">
        <v>3017</v>
      </c>
      <c r="D6341" s="833" t="s">
        <v>630</v>
      </c>
      <c r="E6341" s="834" t="s">
        <v>3084</v>
      </c>
      <c r="F6341" s="832" t="s">
        <v>2984</v>
      </c>
      <c r="G6341" s="832" t="s">
        <v>4919</v>
      </c>
      <c r="H6341" s="832" t="s">
        <v>630</v>
      </c>
      <c r="I6341" s="832" t="s">
        <v>4920</v>
      </c>
      <c r="J6341" s="832" t="s">
        <v>881</v>
      </c>
      <c r="K6341" s="832" t="s">
        <v>4921</v>
      </c>
      <c r="L6341" s="835">
        <v>57.76</v>
      </c>
      <c r="M6341" s="835">
        <v>1617.28</v>
      </c>
      <c r="N6341" s="832">
        <v>28</v>
      </c>
      <c r="O6341" s="836">
        <v>21.5</v>
      </c>
      <c r="P6341" s="835">
        <v>57.76</v>
      </c>
      <c r="Q6341" s="837">
        <v>3.5714285714285712E-2</v>
      </c>
      <c r="R6341" s="832">
        <v>1</v>
      </c>
      <c r="S6341" s="837">
        <v>3.5714285714285712E-2</v>
      </c>
      <c r="T6341" s="836">
        <v>0.5</v>
      </c>
      <c r="U6341" s="838">
        <v>2.3255813953488372E-2</v>
      </c>
    </row>
    <row r="6342" spans="1:21" ht="14.4" customHeight="1" x14ac:dyDescent="0.3">
      <c r="A6342" s="831">
        <v>10</v>
      </c>
      <c r="B6342" s="832" t="s">
        <v>2982</v>
      </c>
      <c r="C6342" s="832" t="s">
        <v>3017</v>
      </c>
      <c r="D6342" s="833" t="s">
        <v>630</v>
      </c>
      <c r="E6342" s="834" t="s">
        <v>3084</v>
      </c>
      <c r="F6342" s="832" t="s">
        <v>2984</v>
      </c>
      <c r="G6342" s="832" t="s">
        <v>4459</v>
      </c>
      <c r="H6342" s="832" t="s">
        <v>630</v>
      </c>
      <c r="I6342" s="832" t="s">
        <v>4460</v>
      </c>
      <c r="J6342" s="832" t="s">
        <v>4461</v>
      </c>
      <c r="K6342" s="832" t="s">
        <v>3128</v>
      </c>
      <c r="L6342" s="835">
        <v>80.23</v>
      </c>
      <c r="M6342" s="835">
        <v>160.46</v>
      </c>
      <c r="N6342" s="832">
        <v>2</v>
      </c>
      <c r="O6342" s="836">
        <v>2</v>
      </c>
      <c r="P6342" s="835">
        <v>160.46</v>
      </c>
      <c r="Q6342" s="837">
        <v>1</v>
      </c>
      <c r="R6342" s="832">
        <v>2</v>
      </c>
      <c r="S6342" s="837">
        <v>1</v>
      </c>
      <c r="T6342" s="836">
        <v>2</v>
      </c>
      <c r="U6342" s="838">
        <v>1</v>
      </c>
    </row>
    <row r="6343" spans="1:21" ht="14.4" customHeight="1" x14ac:dyDescent="0.3">
      <c r="A6343" s="831">
        <v>10</v>
      </c>
      <c r="B6343" s="832" t="s">
        <v>2982</v>
      </c>
      <c r="C6343" s="832" t="s">
        <v>3017</v>
      </c>
      <c r="D6343" s="833" t="s">
        <v>630</v>
      </c>
      <c r="E6343" s="834" t="s">
        <v>3084</v>
      </c>
      <c r="F6343" s="832" t="s">
        <v>2984</v>
      </c>
      <c r="G6343" s="832" t="s">
        <v>3477</v>
      </c>
      <c r="H6343" s="832" t="s">
        <v>630</v>
      </c>
      <c r="I6343" s="832" t="s">
        <v>6582</v>
      </c>
      <c r="J6343" s="832" t="s">
        <v>3780</v>
      </c>
      <c r="K6343" s="832" t="s">
        <v>2686</v>
      </c>
      <c r="L6343" s="835">
        <v>119.7</v>
      </c>
      <c r="M6343" s="835">
        <v>359.1</v>
      </c>
      <c r="N6343" s="832">
        <v>3</v>
      </c>
      <c r="O6343" s="836">
        <v>2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10</v>
      </c>
      <c r="B6344" s="832" t="s">
        <v>2982</v>
      </c>
      <c r="C6344" s="832" t="s">
        <v>3017</v>
      </c>
      <c r="D6344" s="833" t="s">
        <v>630</v>
      </c>
      <c r="E6344" s="834" t="s">
        <v>3084</v>
      </c>
      <c r="F6344" s="832" t="s">
        <v>2984</v>
      </c>
      <c r="G6344" s="832" t="s">
        <v>3477</v>
      </c>
      <c r="H6344" s="832" t="s">
        <v>630</v>
      </c>
      <c r="I6344" s="832" t="s">
        <v>6013</v>
      </c>
      <c r="J6344" s="832" t="s">
        <v>6014</v>
      </c>
      <c r="K6344" s="832" t="s">
        <v>6015</v>
      </c>
      <c r="L6344" s="835">
        <v>56.44</v>
      </c>
      <c r="M6344" s="835">
        <v>790.15999999999985</v>
      </c>
      <c r="N6344" s="832">
        <v>14</v>
      </c>
      <c r="O6344" s="836">
        <v>11.5</v>
      </c>
      <c r="P6344" s="835">
        <v>169.32</v>
      </c>
      <c r="Q6344" s="837">
        <v>0.21428571428571433</v>
      </c>
      <c r="R6344" s="832">
        <v>3</v>
      </c>
      <c r="S6344" s="837">
        <v>0.21428571428571427</v>
      </c>
      <c r="T6344" s="836">
        <v>2.5</v>
      </c>
      <c r="U6344" s="838">
        <v>0.21739130434782608</v>
      </c>
    </row>
    <row r="6345" spans="1:21" ht="14.4" customHeight="1" x14ac:dyDescent="0.3">
      <c r="A6345" s="831">
        <v>10</v>
      </c>
      <c r="B6345" s="832" t="s">
        <v>2982</v>
      </c>
      <c r="C6345" s="832" t="s">
        <v>3017</v>
      </c>
      <c r="D6345" s="833" t="s">
        <v>630</v>
      </c>
      <c r="E6345" s="834" t="s">
        <v>3084</v>
      </c>
      <c r="F6345" s="832" t="s">
        <v>2984</v>
      </c>
      <c r="G6345" s="832" t="s">
        <v>3477</v>
      </c>
      <c r="H6345" s="832" t="s">
        <v>630</v>
      </c>
      <c r="I6345" s="832" t="s">
        <v>3779</v>
      </c>
      <c r="J6345" s="832" t="s">
        <v>3780</v>
      </c>
      <c r="K6345" s="832" t="s">
        <v>3781</v>
      </c>
      <c r="L6345" s="835">
        <v>43.85</v>
      </c>
      <c r="M6345" s="835">
        <v>482.35</v>
      </c>
      <c r="N6345" s="832">
        <v>11</v>
      </c>
      <c r="O6345" s="836">
        <v>10.5</v>
      </c>
      <c r="P6345" s="835">
        <v>175.4</v>
      </c>
      <c r="Q6345" s="837">
        <v>0.36363636363636365</v>
      </c>
      <c r="R6345" s="832">
        <v>4</v>
      </c>
      <c r="S6345" s="837">
        <v>0.36363636363636365</v>
      </c>
      <c r="T6345" s="836">
        <v>4</v>
      </c>
      <c r="U6345" s="838">
        <v>0.38095238095238093</v>
      </c>
    </row>
    <row r="6346" spans="1:21" ht="14.4" customHeight="1" x14ac:dyDescent="0.3">
      <c r="A6346" s="831">
        <v>10</v>
      </c>
      <c r="B6346" s="832" t="s">
        <v>2982</v>
      </c>
      <c r="C6346" s="832" t="s">
        <v>3017</v>
      </c>
      <c r="D6346" s="833" t="s">
        <v>630</v>
      </c>
      <c r="E6346" s="834" t="s">
        <v>3084</v>
      </c>
      <c r="F6346" s="832" t="s">
        <v>2984</v>
      </c>
      <c r="G6346" s="832" t="s">
        <v>3477</v>
      </c>
      <c r="H6346" s="832" t="s">
        <v>630</v>
      </c>
      <c r="I6346" s="832" t="s">
        <v>6583</v>
      </c>
      <c r="J6346" s="832" t="s">
        <v>3780</v>
      </c>
      <c r="K6346" s="832" t="s">
        <v>6584</v>
      </c>
      <c r="L6346" s="835">
        <v>70.540000000000006</v>
      </c>
      <c r="M6346" s="835">
        <v>493.78000000000003</v>
      </c>
      <c r="N6346" s="832">
        <v>7</v>
      </c>
      <c r="O6346" s="836">
        <v>5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" customHeight="1" x14ac:dyDescent="0.3">
      <c r="A6347" s="831">
        <v>10</v>
      </c>
      <c r="B6347" s="832" t="s">
        <v>2982</v>
      </c>
      <c r="C6347" s="832" t="s">
        <v>3017</v>
      </c>
      <c r="D6347" s="833" t="s">
        <v>630</v>
      </c>
      <c r="E6347" s="834" t="s">
        <v>3084</v>
      </c>
      <c r="F6347" s="832" t="s">
        <v>2984</v>
      </c>
      <c r="G6347" s="832" t="s">
        <v>3477</v>
      </c>
      <c r="H6347" s="832" t="s">
        <v>689</v>
      </c>
      <c r="I6347" s="832" t="s">
        <v>2687</v>
      </c>
      <c r="J6347" s="832" t="s">
        <v>2685</v>
      </c>
      <c r="K6347" s="832" t="s">
        <v>2688</v>
      </c>
      <c r="L6347" s="835">
        <v>70.540000000000006</v>
      </c>
      <c r="M6347" s="835">
        <v>282.16000000000003</v>
      </c>
      <c r="N6347" s="832">
        <v>4</v>
      </c>
      <c r="O6347" s="836">
        <v>3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10</v>
      </c>
      <c r="B6348" s="832" t="s">
        <v>2982</v>
      </c>
      <c r="C6348" s="832" t="s">
        <v>3017</v>
      </c>
      <c r="D6348" s="833" t="s">
        <v>630</v>
      </c>
      <c r="E6348" s="834" t="s">
        <v>3084</v>
      </c>
      <c r="F6348" s="832" t="s">
        <v>2984</v>
      </c>
      <c r="G6348" s="832" t="s">
        <v>3477</v>
      </c>
      <c r="H6348" s="832" t="s">
        <v>630</v>
      </c>
      <c r="I6348" s="832" t="s">
        <v>6585</v>
      </c>
      <c r="J6348" s="832" t="s">
        <v>3780</v>
      </c>
      <c r="K6348" s="832" t="s">
        <v>2686</v>
      </c>
      <c r="L6348" s="835">
        <v>119.7</v>
      </c>
      <c r="M6348" s="835">
        <v>598.5</v>
      </c>
      <c r="N6348" s="832">
        <v>5</v>
      </c>
      <c r="O6348" s="836">
        <v>3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10</v>
      </c>
      <c r="B6349" s="832" t="s">
        <v>2982</v>
      </c>
      <c r="C6349" s="832" t="s">
        <v>3017</v>
      </c>
      <c r="D6349" s="833" t="s">
        <v>630</v>
      </c>
      <c r="E6349" s="834" t="s">
        <v>3084</v>
      </c>
      <c r="F6349" s="832" t="s">
        <v>2984</v>
      </c>
      <c r="G6349" s="832" t="s">
        <v>3477</v>
      </c>
      <c r="H6349" s="832" t="s">
        <v>630</v>
      </c>
      <c r="I6349" s="832" t="s">
        <v>6727</v>
      </c>
      <c r="J6349" s="832" t="s">
        <v>6014</v>
      </c>
      <c r="K6349" s="832" t="s">
        <v>6728</v>
      </c>
      <c r="L6349" s="835">
        <v>0</v>
      </c>
      <c r="M6349" s="835">
        <v>0</v>
      </c>
      <c r="N6349" s="832">
        <v>1</v>
      </c>
      <c r="O6349" s="836">
        <v>1</v>
      </c>
      <c r="P6349" s="835"/>
      <c r="Q6349" s="837"/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10</v>
      </c>
      <c r="B6350" s="832" t="s">
        <v>2982</v>
      </c>
      <c r="C6350" s="832" t="s">
        <v>3017</v>
      </c>
      <c r="D6350" s="833" t="s">
        <v>630</v>
      </c>
      <c r="E6350" s="834" t="s">
        <v>3084</v>
      </c>
      <c r="F6350" s="832" t="s">
        <v>2984</v>
      </c>
      <c r="G6350" s="832" t="s">
        <v>3477</v>
      </c>
      <c r="H6350" s="832" t="s">
        <v>630</v>
      </c>
      <c r="I6350" s="832" t="s">
        <v>6016</v>
      </c>
      <c r="J6350" s="832" t="s">
        <v>3780</v>
      </c>
      <c r="K6350" s="832" t="s">
        <v>6017</v>
      </c>
      <c r="L6350" s="835">
        <v>59.85</v>
      </c>
      <c r="M6350" s="835">
        <v>239.4</v>
      </c>
      <c r="N6350" s="832">
        <v>4</v>
      </c>
      <c r="O6350" s="836">
        <v>3.5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10</v>
      </c>
      <c r="B6351" s="832" t="s">
        <v>2982</v>
      </c>
      <c r="C6351" s="832" t="s">
        <v>3017</v>
      </c>
      <c r="D6351" s="833" t="s">
        <v>630</v>
      </c>
      <c r="E6351" s="834" t="s">
        <v>3084</v>
      </c>
      <c r="F6351" s="832" t="s">
        <v>2984</v>
      </c>
      <c r="G6351" s="832" t="s">
        <v>3605</v>
      </c>
      <c r="H6351" s="832" t="s">
        <v>630</v>
      </c>
      <c r="I6351" s="832" t="s">
        <v>6798</v>
      </c>
      <c r="J6351" s="832" t="s">
        <v>6799</v>
      </c>
      <c r="K6351" s="832" t="s">
        <v>6800</v>
      </c>
      <c r="L6351" s="835">
        <v>200.23</v>
      </c>
      <c r="M6351" s="835">
        <v>200.23</v>
      </c>
      <c r="N6351" s="832">
        <v>1</v>
      </c>
      <c r="O6351" s="836">
        <v>0.5</v>
      </c>
      <c r="P6351" s="835"/>
      <c r="Q6351" s="837">
        <v>0</v>
      </c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10</v>
      </c>
      <c r="B6352" s="832" t="s">
        <v>2982</v>
      </c>
      <c r="C6352" s="832" t="s">
        <v>3017</v>
      </c>
      <c r="D6352" s="833" t="s">
        <v>630</v>
      </c>
      <c r="E6352" s="834" t="s">
        <v>3084</v>
      </c>
      <c r="F6352" s="832" t="s">
        <v>2984</v>
      </c>
      <c r="G6352" s="832" t="s">
        <v>3720</v>
      </c>
      <c r="H6352" s="832" t="s">
        <v>630</v>
      </c>
      <c r="I6352" s="832" t="s">
        <v>3874</v>
      </c>
      <c r="J6352" s="832" t="s">
        <v>3875</v>
      </c>
      <c r="K6352" s="832" t="s">
        <v>3876</v>
      </c>
      <c r="L6352" s="835">
        <v>36.76</v>
      </c>
      <c r="M6352" s="835">
        <v>404.35999999999996</v>
      </c>
      <c r="N6352" s="832">
        <v>11</v>
      </c>
      <c r="O6352" s="836">
        <v>10.5</v>
      </c>
      <c r="P6352" s="835">
        <v>73.52</v>
      </c>
      <c r="Q6352" s="837">
        <v>0.18181818181818182</v>
      </c>
      <c r="R6352" s="832">
        <v>2</v>
      </c>
      <c r="S6352" s="837">
        <v>0.18181818181818182</v>
      </c>
      <c r="T6352" s="836">
        <v>2</v>
      </c>
      <c r="U6352" s="838">
        <v>0.19047619047619047</v>
      </c>
    </row>
    <row r="6353" spans="1:21" ht="14.4" customHeight="1" x14ac:dyDescent="0.3">
      <c r="A6353" s="831">
        <v>10</v>
      </c>
      <c r="B6353" s="832" t="s">
        <v>2982</v>
      </c>
      <c r="C6353" s="832" t="s">
        <v>3017</v>
      </c>
      <c r="D6353" s="833" t="s">
        <v>630</v>
      </c>
      <c r="E6353" s="834" t="s">
        <v>3084</v>
      </c>
      <c r="F6353" s="832" t="s">
        <v>2984</v>
      </c>
      <c r="G6353" s="832" t="s">
        <v>3720</v>
      </c>
      <c r="H6353" s="832" t="s">
        <v>630</v>
      </c>
      <c r="I6353" s="832" t="s">
        <v>3721</v>
      </c>
      <c r="J6353" s="832" t="s">
        <v>1674</v>
      </c>
      <c r="K6353" s="832" t="s">
        <v>3722</v>
      </c>
      <c r="L6353" s="835">
        <v>25.06</v>
      </c>
      <c r="M6353" s="835">
        <v>125.29999999999998</v>
      </c>
      <c r="N6353" s="832">
        <v>5</v>
      </c>
      <c r="O6353" s="836">
        <v>3</v>
      </c>
      <c r="P6353" s="835"/>
      <c r="Q6353" s="837">
        <v>0</v>
      </c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10</v>
      </c>
      <c r="B6354" s="832" t="s">
        <v>2982</v>
      </c>
      <c r="C6354" s="832" t="s">
        <v>3017</v>
      </c>
      <c r="D6354" s="833" t="s">
        <v>630</v>
      </c>
      <c r="E6354" s="834" t="s">
        <v>3084</v>
      </c>
      <c r="F6354" s="832" t="s">
        <v>2984</v>
      </c>
      <c r="G6354" s="832" t="s">
        <v>3720</v>
      </c>
      <c r="H6354" s="832" t="s">
        <v>630</v>
      </c>
      <c r="I6354" s="832" t="s">
        <v>3805</v>
      </c>
      <c r="J6354" s="832" t="s">
        <v>3806</v>
      </c>
      <c r="K6354" s="832" t="s">
        <v>3722</v>
      </c>
      <c r="L6354" s="835">
        <v>25.06</v>
      </c>
      <c r="M6354" s="835">
        <v>125.29999999999998</v>
      </c>
      <c r="N6354" s="832">
        <v>5</v>
      </c>
      <c r="O6354" s="836">
        <v>3.5</v>
      </c>
      <c r="P6354" s="835">
        <v>50.12</v>
      </c>
      <c r="Q6354" s="837">
        <v>0.4</v>
      </c>
      <c r="R6354" s="832">
        <v>2</v>
      </c>
      <c r="S6354" s="837">
        <v>0.4</v>
      </c>
      <c r="T6354" s="836">
        <v>1</v>
      </c>
      <c r="U6354" s="838">
        <v>0.2857142857142857</v>
      </c>
    </row>
    <row r="6355" spans="1:21" ht="14.4" customHeight="1" x14ac:dyDescent="0.3">
      <c r="A6355" s="831">
        <v>10</v>
      </c>
      <c r="B6355" s="832" t="s">
        <v>2982</v>
      </c>
      <c r="C6355" s="832" t="s">
        <v>3017</v>
      </c>
      <c r="D6355" s="833" t="s">
        <v>630</v>
      </c>
      <c r="E6355" s="834" t="s">
        <v>3084</v>
      </c>
      <c r="F6355" s="832" t="s">
        <v>2984</v>
      </c>
      <c r="G6355" s="832" t="s">
        <v>3615</v>
      </c>
      <c r="H6355" s="832" t="s">
        <v>630</v>
      </c>
      <c r="I6355" s="832" t="s">
        <v>5890</v>
      </c>
      <c r="J6355" s="832" t="s">
        <v>5891</v>
      </c>
      <c r="K6355" s="832" t="s">
        <v>5892</v>
      </c>
      <c r="L6355" s="835">
        <v>303.82</v>
      </c>
      <c r="M6355" s="835">
        <v>607.64</v>
      </c>
      <c r="N6355" s="832">
        <v>2</v>
      </c>
      <c r="O6355" s="836">
        <v>2</v>
      </c>
      <c r="P6355" s="835">
        <v>303.82</v>
      </c>
      <c r="Q6355" s="837">
        <v>0.5</v>
      </c>
      <c r="R6355" s="832">
        <v>1</v>
      </c>
      <c r="S6355" s="837">
        <v>0.5</v>
      </c>
      <c r="T6355" s="836">
        <v>1</v>
      </c>
      <c r="U6355" s="838">
        <v>0.5</v>
      </c>
    </row>
    <row r="6356" spans="1:21" ht="14.4" customHeight="1" x14ac:dyDescent="0.3">
      <c r="A6356" s="831">
        <v>10</v>
      </c>
      <c r="B6356" s="832" t="s">
        <v>2982</v>
      </c>
      <c r="C6356" s="832" t="s">
        <v>3017</v>
      </c>
      <c r="D6356" s="833" t="s">
        <v>630</v>
      </c>
      <c r="E6356" s="834" t="s">
        <v>3084</v>
      </c>
      <c r="F6356" s="832" t="s">
        <v>2984</v>
      </c>
      <c r="G6356" s="832" t="s">
        <v>4060</v>
      </c>
      <c r="H6356" s="832" t="s">
        <v>630</v>
      </c>
      <c r="I6356" s="832" t="s">
        <v>4462</v>
      </c>
      <c r="J6356" s="832" t="s">
        <v>935</v>
      </c>
      <c r="K6356" s="832" t="s">
        <v>4463</v>
      </c>
      <c r="L6356" s="835">
        <v>0</v>
      </c>
      <c r="M6356" s="835">
        <v>0</v>
      </c>
      <c r="N6356" s="832">
        <v>1</v>
      </c>
      <c r="O6356" s="836">
        <v>1</v>
      </c>
      <c r="P6356" s="835"/>
      <c r="Q6356" s="837"/>
      <c r="R6356" s="832"/>
      <c r="S6356" s="837">
        <v>0</v>
      </c>
      <c r="T6356" s="836"/>
      <c r="U6356" s="838">
        <v>0</v>
      </c>
    </row>
    <row r="6357" spans="1:21" ht="14.4" customHeight="1" x14ac:dyDescent="0.3">
      <c r="A6357" s="831">
        <v>10</v>
      </c>
      <c r="B6357" s="832" t="s">
        <v>2982</v>
      </c>
      <c r="C6357" s="832" t="s">
        <v>3017</v>
      </c>
      <c r="D6357" s="833" t="s">
        <v>630</v>
      </c>
      <c r="E6357" s="834" t="s">
        <v>3084</v>
      </c>
      <c r="F6357" s="832" t="s">
        <v>2984</v>
      </c>
      <c r="G6357" s="832" t="s">
        <v>4064</v>
      </c>
      <c r="H6357" s="832" t="s">
        <v>630</v>
      </c>
      <c r="I6357" s="832" t="s">
        <v>4065</v>
      </c>
      <c r="J6357" s="832" t="s">
        <v>4066</v>
      </c>
      <c r="K6357" s="832" t="s">
        <v>4067</v>
      </c>
      <c r="L6357" s="835">
        <v>102.31</v>
      </c>
      <c r="M6357" s="835">
        <v>716.17000000000007</v>
      </c>
      <c r="N6357" s="832">
        <v>7</v>
      </c>
      <c r="O6357" s="836">
        <v>6.5</v>
      </c>
      <c r="P6357" s="835"/>
      <c r="Q6357" s="837">
        <v>0</v>
      </c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10</v>
      </c>
      <c r="B6358" s="832" t="s">
        <v>2982</v>
      </c>
      <c r="C6358" s="832" t="s">
        <v>3017</v>
      </c>
      <c r="D6358" s="833" t="s">
        <v>630</v>
      </c>
      <c r="E6358" s="834" t="s">
        <v>3084</v>
      </c>
      <c r="F6358" s="832" t="s">
        <v>2984</v>
      </c>
      <c r="G6358" s="832" t="s">
        <v>4064</v>
      </c>
      <c r="H6358" s="832" t="s">
        <v>630</v>
      </c>
      <c r="I6358" s="832" t="s">
        <v>4331</v>
      </c>
      <c r="J6358" s="832" t="s">
        <v>4332</v>
      </c>
      <c r="K6358" s="832" t="s">
        <v>2465</v>
      </c>
      <c r="L6358" s="835">
        <v>85.27</v>
      </c>
      <c r="M6358" s="835">
        <v>255.81</v>
      </c>
      <c r="N6358" s="832">
        <v>3</v>
      </c>
      <c r="O6358" s="836">
        <v>3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10</v>
      </c>
      <c r="B6359" s="832" t="s">
        <v>2982</v>
      </c>
      <c r="C6359" s="832" t="s">
        <v>3017</v>
      </c>
      <c r="D6359" s="833" t="s">
        <v>630</v>
      </c>
      <c r="E6359" s="834" t="s">
        <v>3084</v>
      </c>
      <c r="F6359" s="832" t="s">
        <v>2984</v>
      </c>
      <c r="G6359" s="832" t="s">
        <v>3263</v>
      </c>
      <c r="H6359" s="832" t="s">
        <v>630</v>
      </c>
      <c r="I6359" s="832" t="s">
        <v>3480</v>
      </c>
      <c r="J6359" s="832" t="s">
        <v>2464</v>
      </c>
      <c r="K6359" s="832" t="s">
        <v>2462</v>
      </c>
      <c r="L6359" s="835">
        <v>170.52</v>
      </c>
      <c r="M6359" s="835">
        <v>170.52</v>
      </c>
      <c r="N6359" s="832">
        <v>1</v>
      </c>
      <c r="O6359" s="836">
        <v>1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10</v>
      </c>
      <c r="B6360" s="832" t="s">
        <v>2982</v>
      </c>
      <c r="C6360" s="832" t="s">
        <v>3017</v>
      </c>
      <c r="D6360" s="833" t="s">
        <v>630</v>
      </c>
      <c r="E6360" s="834" t="s">
        <v>3084</v>
      </c>
      <c r="F6360" s="832" t="s">
        <v>2984</v>
      </c>
      <c r="G6360" s="832" t="s">
        <v>3263</v>
      </c>
      <c r="H6360" s="832" t="s">
        <v>630</v>
      </c>
      <c r="I6360" s="832" t="s">
        <v>3264</v>
      </c>
      <c r="J6360" s="832" t="s">
        <v>2464</v>
      </c>
      <c r="K6360" s="832" t="s">
        <v>3265</v>
      </c>
      <c r="L6360" s="835">
        <v>42.63</v>
      </c>
      <c r="M6360" s="835">
        <v>170.52</v>
      </c>
      <c r="N6360" s="832">
        <v>4</v>
      </c>
      <c r="O6360" s="836">
        <v>3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10</v>
      </c>
      <c r="B6361" s="832" t="s">
        <v>2982</v>
      </c>
      <c r="C6361" s="832" t="s">
        <v>3017</v>
      </c>
      <c r="D6361" s="833" t="s">
        <v>630</v>
      </c>
      <c r="E6361" s="834" t="s">
        <v>3084</v>
      </c>
      <c r="F6361" s="832" t="s">
        <v>2984</v>
      </c>
      <c r="G6361" s="832" t="s">
        <v>3263</v>
      </c>
      <c r="H6361" s="832" t="s">
        <v>630</v>
      </c>
      <c r="I6361" s="832" t="s">
        <v>2463</v>
      </c>
      <c r="J6361" s="832" t="s">
        <v>2464</v>
      </c>
      <c r="K6361" s="832" t="s">
        <v>2465</v>
      </c>
      <c r="L6361" s="835">
        <v>85.27</v>
      </c>
      <c r="M6361" s="835">
        <v>596.89</v>
      </c>
      <c r="N6361" s="832">
        <v>7</v>
      </c>
      <c r="O6361" s="836">
        <v>6.5</v>
      </c>
      <c r="P6361" s="835">
        <v>85.27</v>
      </c>
      <c r="Q6361" s="837">
        <v>0.14285714285714285</v>
      </c>
      <c r="R6361" s="832">
        <v>1</v>
      </c>
      <c r="S6361" s="837">
        <v>0.14285714285714285</v>
      </c>
      <c r="T6361" s="836">
        <v>1</v>
      </c>
      <c r="U6361" s="838">
        <v>0.15384615384615385</v>
      </c>
    </row>
    <row r="6362" spans="1:21" ht="14.4" customHeight="1" x14ac:dyDescent="0.3">
      <c r="A6362" s="831">
        <v>10</v>
      </c>
      <c r="B6362" s="832" t="s">
        <v>2982</v>
      </c>
      <c r="C6362" s="832" t="s">
        <v>3017</v>
      </c>
      <c r="D6362" s="833" t="s">
        <v>630</v>
      </c>
      <c r="E6362" s="834" t="s">
        <v>3084</v>
      </c>
      <c r="F6362" s="832" t="s">
        <v>2984</v>
      </c>
      <c r="G6362" s="832" t="s">
        <v>3263</v>
      </c>
      <c r="H6362" s="832" t="s">
        <v>630</v>
      </c>
      <c r="I6362" s="832" t="s">
        <v>2466</v>
      </c>
      <c r="J6362" s="832" t="s">
        <v>2464</v>
      </c>
      <c r="K6362" s="832" t="s">
        <v>2462</v>
      </c>
      <c r="L6362" s="835">
        <v>170.52</v>
      </c>
      <c r="M6362" s="835">
        <v>682.08</v>
      </c>
      <c r="N6362" s="832">
        <v>4</v>
      </c>
      <c r="O6362" s="836">
        <v>3.5</v>
      </c>
      <c r="P6362" s="835">
        <v>170.52</v>
      </c>
      <c r="Q6362" s="837">
        <v>0.25</v>
      </c>
      <c r="R6362" s="832">
        <v>1</v>
      </c>
      <c r="S6362" s="837">
        <v>0.25</v>
      </c>
      <c r="T6362" s="836">
        <v>0.5</v>
      </c>
      <c r="U6362" s="838">
        <v>0.14285714285714285</v>
      </c>
    </row>
    <row r="6363" spans="1:21" ht="14.4" customHeight="1" x14ac:dyDescent="0.3">
      <c r="A6363" s="831">
        <v>10</v>
      </c>
      <c r="B6363" s="832" t="s">
        <v>2982</v>
      </c>
      <c r="C6363" s="832" t="s">
        <v>3017</v>
      </c>
      <c r="D6363" s="833" t="s">
        <v>630</v>
      </c>
      <c r="E6363" s="834" t="s">
        <v>3084</v>
      </c>
      <c r="F6363" s="832" t="s">
        <v>2984</v>
      </c>
      <c r="G6363" s="832" t="s">
        <v>3263</v>
      </c>
      <c r="H6363" s="832" t="s">
        <v>630</v>
      </c>
      <c r="I6363" s="832" t="s">
        <v>3723</v>
      </c>
      <c r="J6363" s="832" t="s">
        <v>2464</v>
      </c>
      <c r="K6363" s="832" t="s">
        <v>3724</v>
      </c>
      <c r="L6363" s="835">
        <v>55.41</v>
      </c>
      <c r="M6363" s="835">
        <v>498.68999999999994</v>
      </c>
      <c r="N6363" s="832">
        <v>9</v>
      </c>
      <c r="O6363" s="836">
        <v>5.5</v>
      </c>
      <c r="P6363" s="835">
        <v>110.82</v>
      </c>
      <c r="Q6363" s="837">
        <v>0.22222222222222224</v>
      </c>
      <c r="R6363" s="832">
        <v>2</v>
      </c>
      <c r="S6363" s="837">
        <v>0.22222222222222221</v>
      </c>
      <c r="T6363" s="836">
        <v>1.5</v>
      </c>
      <c r="U6363" s="838">
        <v>0.27272727272727271</v>
      </c>
    </row>
    <row r="6364" spans="1:21" ht="14.4" customHeight="1" x14ac:dyDescent="0.3">
      <c r="A6364" s="831">
        <v>10</v>
      </c>
      <c r="B6364" s="832" t="s">
        <v>2982</v>
      </c>
      <c r="C6364" s="832" t="s">
        <v>3017</v>
      </c>
      <c r="D6364" s="833" t="s">
        <v>630</v>
      </c>
      <c r="E6364" s="834" t="s">
        <v>3084</v>
      </c>
      <c r="F6364" s="832" t="s">
        <v>2984</v>
      </c>
      <c r="G6364" s="832" t="s">
        <v>3267</v>
      </c>
      <c r="H6364" s="832" t="s">
        <v>689</v>
      </c>
      <c r="I6364" s="832" t="s">
        <v>2633</v>
      </c>
      <c r="J6364" s="832" t="s">
        <v>1263</v>
      </c>
      <c r="K6364" s="832" t="s">
        <v>2634</v>
      </c>
      <c r="L6364" s="835">
        <v>176.32</v>
      </c>
      <c r="M6364" s="835">
        <v>176.32</v>
      </c>
      <c r="N6364" s="832">
        <v>1</v>
      </c>
      <c r="O6364" s="836">
        <v>1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10</v>
      </c>
      <c r="B6365" s="832" t="s">
        <v>2982</v>
      </c>
      <c r="C6365" s="832" t="s">
        <v>3017</v>
      </c>
      <c r="D6365" s="833" t="s">
        <v>630</v>
      </c>
      <c r="E6365" s="834" t="s">
        <v>3084</v>
      </c>
      <c r="F6365" s="832" t="s">
        <v>2984</v>
      </c>
      <c r="G6365" s="832" t="s">
        <v>3267</v>
      </c>
      <c r="H6365" s="832" t="s">
        <v>630</v>
      </c>
      <c r="I6365" s="832" t="s">
        <v>6801</v>
      </c>
      <c r="J6365" s="832" t="s">
        <v>6802</v>
      </c>
      <c r="K6365" s="832" t="s">
        <v>3961</v>
      </c>
      <c r="L6365" s="835">
        <v>115.26</v>
      </c>
      <c r="M6365" s="835">
        <v>461.04</v>
      </c>
      <c r="N6365" s="832">
        <v>4</v>
      </c>
      <c r="O6365" s="836">
        <v>1.5</v>
      </c>
      <c r="P6365" s="835"/>
      <c r="Q6365" s="837">
        <v>0</v>
      </c>
      <c r="R6365" s="832"/>
      <c r="S6365" s="837">
        <v>0</v>
      </c>
      <c r="T6365" s="836"/>
      <c r="U6365" s="838">
        <v>0</v>
      </c>
    </row>
    <row r="6366" spans="1:21" ht="14.4" customHeight="1" x14ac:dyDescent="0.3">
      <c r="A6366" s="831">
        <v>10</v>
      </c>
      <c r="B6366" s="832" t="s">
        <v>2982</v>
      </c>
      <c r="C6366" s="832" t="s">
        <v>3017</v>
      </c>
      <c r="D6366" s="833" t="s">
        <v>630</v>
      </c>
      <c r="E6366" s="834" t="s">
        <v>3084</v>
      </c>
      <c r="F6366" s="832" t="s">
        <v>2984</v>
      </c>
      <c r="G6366" s="832" t="s">
        <v>3267</v>
      </c>
      <c r="H6366" s="832" t="s">
        <v>630</v>
      </c>
      <c r="I6366" s="832" t="s">
        <v>6801</v>
      </c>
      <c r="J6366" s="832" t="s">
        <v>6802</v>
      </c>
      <c r="K6366" s="832" t="s">
        <v>3961</v>
      </c>
      <c r="L6366" s="835">
        <v>97.96</v>
      </c>
      <c r="M6366" s="835">
        <v>195.92</v>
      </c>
      <c r="N6366" s="832">
        <v>2</v>
      </c>
      <c r="O6366" s="836">
        <v>0.5</v>
      </c>
      <c r="P6366" s="835">
        <v>195.92</v>
      </c>
      <c r="Q6366" s="837">
        <v>1</v>
      </c>
      <c r="R6366" s="832">
        <v>2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10</v>
      </c>
      <c r="B6367" s="832" t="s">
        <v>2982</v>
      </c>
      <c r="C6367" s="832" t="s">
        <v>3017</v>
      </c>
      <c r="D6367" s="833" t="s">
        <v>630</v>
      </c>
      <c r="E6367" s="834" t="s">
        <v>3084</v>
      </c>
      <c r="F6367" s="832" t="s">
        <v>2984</v>
      </c>
      <c r="G6367" s="832" t="s">
        <v>3201</v>
      </c>
      <c r="H6367" s="832" t="s">
        <v>630</v>
      </c>
      <c r="I6367" s="832" t="s">
        <v>3807</v>
      </c>
      <c r="J6367" s="832" t="s">
        <v>1364</v>
      </c>
      <c r="K6367" s="832" t="s">
        <v>2462</v>
      </c>
      <c r="L6367" s="835">
        <v>78.33</v>
      </c>
      <c r="M6367" s="835">
        <v>78.33</v>
      </c>
      <c r="N6367" s="832">
        <v>1</v>
      </c>
      <c r="O6367" s="836">
        <v>1</v>
      </c>
      <c r="P6367" s="835"/>
      <c r="Q6367" s="837">
        <v>0</v>
      </c>
      <c r="R6367" s="832"/>
      <c r="S6367" s="837">
        <v>0</v>
      </c>
      <c r="T6367" s="836"/>
      <c r="U6367" s="838">
        <v>0</v>
      </c>
    </row>
    <row r="6368" spans="1:21" ht="14.4" customHeight="1" x14ac:dyDescent="0.3">
      <c r="A6368" s="831">
        <v>10</v>
      </c>
      <c r="B6368" s="832" t="s">
        <v>2982</v>
      </c>
      <c r="C6368" s="832" t="s">
        <v>3017</v>
      </c>
      <c r="D6368" s="833" t="s">
        <v>630</v>
      </c>
      <c r="E6368" s="834" t="s">
        <v>3084</v>
      </c>
      <c r="F6368" s="832" t="s">
        <v>2984</v>
      </c>
      <c r="G6368" s="832" t="s">
        <v>3107</v>
      </c>
      <c r="H6368" s="832" t="s">
        <v>630</v>
      </c>
      <c r="I6368" s="832" t="s">
        <v>6586</v>
      </c>
      <c r="J6368" s="832" t="s">
        <v>3287</v>
      </c>
      <c r="K6368" s="832" t="s">
        <v>6587</v>
      </c>
      <c r="L6368" s="835">
        <v>0</v>
      </c>
      <c r="M6368" s="835">
        <v>0</v>
      </c>
      <c r="N6368" s="832">
        <v>2</v>
      </c>
      <c r="O6368" s="836">
        <v>1.5</v>
      </c>
      <c r="P6368" s="835"/>
      <c r="Q6368" s="837"/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10</v>
      </c>
      <c r="B6369" s="832" t="s">
        <v>2982</v>
      </c>
      <c r="C6369" s="832" t="s">
        <v>3017</v>
      </c>
      <c r="D6369" s="833" t="s">
        <v>630</v>
      </c>
      <c r="E6369" s="834" t="s">
        <v>3084</v>
      </c>
      <c r="F6369" s="832" t="s">
        <v>2984</v>
      </c>
      <c r="G6369" s="832" t="s">
        <v>3107</v>
      </c>
      <c r="H6369" s="832" t="s">
        <v>630</v>
      </c>
      <c r="I6369" s="832" t="s">
        <v>5746</v>
      </c>
      <c r="J6369" s="832" t="s">
        <v>3287</v>
      </c>
      <c r="K6369" s="832" t="s">
        <v>3285</v>
      </c>
      <c r="L6369" s="835">
        <v>69.16</v>
      </c>
      <c r="M6369" s="835">
        <v>484.11999999999989</v>
      </c>
      <c r="N6369" s="832">
        <v>7</v>
      </c>
      <c r="O6369" s="836">
        <v>5.5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10</v>
      </c>
      <c r="B6370" s="832" t="s">
        <v>2982</v>
      </c>
      <c r="C6370" s="832" t="s">
        <v>3017</v>
      </c>
      <c r="D6370" s="833" t="s">
        <v>630</v>
      </c>
      <c r="E6370" s="834" t="s">
        <v>3084</v>
      </c>
      <c r="F6370" s="832" t="s">
        <v>2984</v>
      </c>
      <c r="G6370" s="832" t="s">
        <v>3107</v>
      </c>
      <c r="H6370" s="832" t="s">
        <v>630</v>
      </c>
      <c r="I6370" s="832" t="s">
        <v>4398</v>
      </c>
      <c r="J6370" s="832" t="s">
        <v>3287</v>
      </c>
      <c r="K6370" s="832" t="s">
        <v>3110</v>
      </c>
      <c r="L6370" s="835">
        <v>207.45</v>
      </c>
      <c r="M6370" s="835">
        <v>1037.25</v>
      </c>
      <c r="N6370" s="832">
        <v>5</v>
      </c>
      <c r="O6370" s="836">
        <v>3.5</v>
      </c>
      <c r="P6370" s="835">
        <v>207.45</v>
      </c>
      <c r="Q6370" s="837">
        <v>0.19999999999999998</v>
      </c>
      <c r="R6370" s="832">
        <v>1</v>
      </c>
      <c r="S6370" s="837">
        <v>0.2</v>
      </c>
      <c r="T6370" s="836">
        <v>1</v>
      </c>
      <c r="U6370" s="838">
        <v>0.2857142857142857</v>
      </c>
    </row>
    <row r="6371" spans="1:21" ht="14.4" customHeight="1" x14ac:dyDescent="0.3">
      <c r="A6371" s="831">
        <v>10</v>
      </c>
      <c r="B6371" s="832" t="s">
        <v>2982</v>
      </c>
      <c r="C6371" s="832" t="s">
        <v>3017</v>
      </c>
      <c r="D6371" s="833" t="s">
        <v>630</v>
      </c>
      <c r="E6371" s="834" t="s">
        <v>3084</v>
      </c>
      <c r="F6371" s="832" t="s">
        <v>2984</v>
      </c>
      <c r="G6371" s="832" t="s">
        <v>3107</v>
      </c>
      <c r="H6371" s="832" t="s">
        <v>630</v>
      </c>
      <c r="I6371" s="832" t="s">
        <v>4398</v>
      </c>
      <c r="J6371" s="832" t="s">
        <v>3287</v>
      </c>
      <c r="K6371" s="832" t="s">
        <v>3110</v>
      </c>
      <c r="L6371" s="835">
        <v>176.32</v>
      </c>
      <c r="M6371" s="835">
        <v>528.96</v>
      </c>
      <c r="N6371" s="832">
        <v>3</v>
      </c>
      <c r="O6371" s="836">
        <v>2.5</v>
      </c>
      <c r="P6371" s="835">
        <v>176.32</v>
      </c>
      <c r="Q6371" s="837">
        <v>0.33333333333333331</v>
      </c>
      <c r="R6371" s="832">
        <v>1</v>
      </c>
      <c r="S6371" s="837">
        <v>0.33333333333333331</v>
      </c>
      <c r="T6371" s="836">
        <v>1</v>
      </c>
      <c r="U6371" s="838">
        <v>0.4</v>
      </c>
    </row>
    <row r="6372" spans="1:21" ht="14.4" customHeight="1" x14ac:dyDescent="0.3">
      <c r="A6372" s="831">
        <v>10</v>
      </c>
      <c r="B6372" s="832" t="s">
        <v>2982</v>
      </c>
      <c r="C6372" s="832" t="s">
        <v>3017</v>
      </c>
      <c r="D6372" s="833" t="s">
        <v>630</v>
      </c>
      <c r="E6372" s="834" t="s">
        <v>3084</v>
      </c>
      <c r="F6372" s="832" t="s">
        <v>2984</v>
      </c>
      <c r="G6372" s="832" t="s">
        <v>3107</v>
      </c>
      <c r="H6372" s="832" t="s">
        <v>630</v>
      </c>
      <c r="I6372" s="832" t="s">
        <v>5748</v>
      </c>
      <c r="J6372" s="832" t="s">
        <v>3287</v>
      </c>
      <c r="K6372" s="832" t="s">
        <v>5749</v>
      </c>
      <c r="L6372" s="835">
        <v>207.45</v>
      </c>
      <c r="M6372" s="835">
        <v>1037.25</v>
      </c>
      <c r="N6372" s="832">
        <v>5</v>
      </c>
      <c r="O6372" s="836">
        <v>3.5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10</v>
      </c>
      <c r="B6373" s="832" t="s">
        <v>2982</v>
      </c>
      <c r="C6373" s="832" t="s">
        <v>3017</v>
      </c>
      <c r="D6373" s="833" t="s">
        <v>630</v>
      </c>
      <c r="E6373" s="834" t="s">
        <v>3084</v>
      </c>
      <c r="F6373" s="832" t="s">
        <v>2984</v>
      </c>
      <c r="G6373" s="832" t="s">
        <v>3107</v>
      </c>
      <c r="H6373" s="832" t="s">
        <v>630</v>
      </c>
      <c r="I6373" s="832" t="s">
        <v>5748</v>
      </c>
      <c r="J6373" s="832" t="s">
        <v>3287</v>
      </c>
      <c r="K6373" s="832" t="s">
        <v>5749</v>
      </c>
      <c r="L6373" s="835">
        <v>176.32</v>
      </c>
      <c r="M6373" s="835">
        <v>176.32</v>
      </c>
      <c r="N6373" s="832">
        <v>1</v>
      </c>
      <c r="O6373" s="836">
        <v>0.5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10</v>
      </c>
      <c r="B6374" s="832" t="s">
        <v>2982</v>
      </c>
      <c r="C6374" s="832" t="s">
        <v>3017</v>
      </c>
      <c r="D6374" s="833" t="s">
        <v>630</v>
      </c>
      <c r="E6374" s="834" t="s">
        <v>3084</v>
      </c>
      <c r="F6374" s="832" t="s">
        <v>2984</v>
      </c>
      <c r="G6374" s="832" t="s">
        <v>3107</v>
      </c>
      <c r="H6374" s="832" t="s">
        <v>630</v>
      </c>
      <c r="I6374" s="832" t="s">
        <v>5961</v>
      </c>
      <c r="J6374" s="832" t="s">
        <v>3287</v>
      </c>
      <c r="K6374" s="832" t="s">
        <v>5962</v>
      </c>
      <c r="L6374" s="835">
        <v>138.31</v>
      </c>
      <c r="M6374" s="835">
        <v>138.31</v>
      </c>
      <c r="N6374" s="832">
        <v>1</v>
      </c>
      <c r="O6374" s="836">
        <v>0.5</v>
      </c>
      <c r="P6374" s="835"/>
      <c r="Q6374" s="837">
        <v>0</v>
      </c>
      <c r="R6374" s="832"/>
      <c r="S6374" s="837">
        <v>0</v>
      </c>
      <c r="T6374" s="836"/>
      <c r="U6374" s="838">
        <v>0</v>
      </c>
    </row>
    <row r="6375" spans="1:21" ht="14.4" customHeight="1" x14ac:dyDescent="0.3">
      <c r="A6375" s="831">
        <v>10</v>
      </c>
      <c r="B6375" s="832" t="s">
        <v>2982</v>
      </c>
      <c r="C6375" s="832" t="s">
        <v>3017</v>
      </c>
      <c r="D6375" s="833" t="s">
        <v>630</v>
      </c>
      <c r="E6375" s="834" t="s">
        <v>3084</v>
      </c>
      <c r="F6375" s="832" t="s">
        <v>2984</v>
      </c>
      <c r="G6375" s="832" t="s">
        <v>3107</v>
      </c>
      <c r="H6375" s="832" t="s">
        <v>630</v>
      </c>
      <c r="I6375" s="832" t="s">
        <v>5961</v>
      </c>
      <c r="J6375" s="832" t="s">
        <v>3287</v>
      </c>
      <c r="K6375" s="832" t="s">
        <v>5962</v>
      </c>
      <c r="L6375" s="835">
        <v>117.55</v>
      </c>
      <c r="M6375" s="835">
        <v>117.55</v>
      </c>
      <c r="N6375" s="832">
        <v>1</v>
      </c>
      <c r="O6375" s="836">
        <v>0.5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10</v>
      </c>
      <c r="B6376" s="832" t="s">
        <v>2982</v>
      </c>
      <c r="C6376" s="832" t="s">
        <v>3017</v>
      </c>
      <c r="D6376" s="833" t="s">
        <v>630</v>
      </c>
      <c r="E6376" s="834" t="s">
        <v>3084</v>
      </c>
      <c r="F6376" s="832" t="s">
        <v>2984</v>
      </c>
      <c r="G6376" s="832" t="s">
        <v>3107</v>
      </c>
      <c r="H6376" s="832" t="s">
        <v>630</v>
      </c>
      <c r="I6376" s="832" t="s">
        <v>4977</v>
      </c>
      <c r="J6376" s="832" t="s">
        <v>3287</v>
      </c>
      <c r="K6376" s="832" t="s">
        <v>4978</v>
      </c>
      <c r="L6376" s="835">
        <v>69.16</v>
      </c>
      <c r="M6376" s="835">
        <v>138.32</v>
      </c>
      <c r="N6376" s="832">
        <v>2</v>
      </c>
      <c r="O6376" s="836">
        <v>1.5</v>
      </c>
      <c r="P6376" s="835"/>
      <c r="Q6376" s="837">
        <v>0</v>
      </c>
      <c r="R6376" s="832"/>
      <c r="S6376" s="837">
        <v>0</v>
      </c>
      <c r="T6376" s="836"/>
      <c r="U6376" s="838">
        <v>0</v>
      </c>
    </row>
    <row r="6377" spans="1:21" ht="14.4" customHeight="1" x14ac:dyDescent="0.3">
      <c r="A6377" s="831">
        <v>10</v>
      </c>
      <c r="B6377" s="832" t="s">
        <v>2982</v>
      </c>
      <c r="C6377" s="832" t="s">
        <v>3017</v>
      </c>
      <c r="D6377" s="833" t="s">
        <v>630</v>
      </c>
      <c r="E6377" s="834" t="s">
        <v>3084</v>
      </c>
      <c r="F6377" s="832" t="s">
        <v>2984</v>
      </c>
      <c r="G6377" s="832" t="s">
        <v>3107</v>
      </c>
      <c r="H6377" s="832" t="s">
        <v>630</v>
      </c>
      <c r="I6377" s="832" t="s">
        <v>4335</v>
      </c>
      <c r="J6377" s="832" t="s">
        <v>3287</v>
      </c>
      <c r="K6377" s="832" t="s">
        <v>4336</v>
      </c>
      <c r="L6377" s="835">
        <v>88.16</v>
      </c>
      <c r="M6377" s="835">
        <v>88.16</v>
      </c>
      <c r="N6377" s="832">
        <v>1</v>
      </c>
      <c r="O6377" s="836">
        <v>1</v>
      </c>
      <c r="P6377" s="835"/>
      <c r="Q6377" s="837">
        <v>0</v>
      </c>
      <c r="R6377" s="832"/>
      <c r="S6377" s="837">
        <v>0</v>
      </c>
      <c r="T6377" s="836"/>
      <c r="U6377" s="838">
        <v>0</v>
      </c>
    </row>
    <row r="6378" spans="1:21" ht="14.4" customHeight="1" x14ac:dyDescent="0.3">
      <c r="A6378" s="831">
        <v>10</v>
      </c>
      <c r="B6378" s="832" t="s">
        <v>2982</v>
      </c>
      <c r="C6378" s="832" t="s">
        <v>3017</v>
      </c>
      <c r="D6378" s="833" t="s">
        <v>630</v>
      </c>
      <c r="E6378" s="834" t="s">
        <v>3084</v>
      </c>
      <c r="F6378" s="832" t="s">
        <v>2984</v>
      </c>
      <c r="G6378" s="832" t="s">
        <v>3107</v>
      </c>
      <c r="H6378" s="832" t="s">
        <v>630</v>
      </c>
      <c r="I6378" s="832" t="s">
        <v>3286</v>
      </c>
      <c r="J6378" s="832" t="s">
        <v>3287</v>
      </c>
      <c r="K6378" s="832" t="s">
        <v>3288</v>
      </c>
      <c r="L6378" s="835">
        <v>13.83</v>
      </c>
      <c r="M6378" s="835">
        <v>55.32</v>
      </c>
      <c r="N6378" s="832">
        <v>4</v>
      </c>
      <c r="O6378" s="836">
        <v>3.5</v>
      </c>
      <c r="P6378" s="835"/>
      <c r="Q6378" s="837">
        <v>0</v>
      </c>
      <c r="R6378" s="832"/>
      <c r="S6378" s="837">
        <v>0</v>
      </c>
      <c r="T6378" s="836"/>
      <c r="U6378" s="838">
        <v>0</v>
      </c>
    </row>
    <row r="6379" spans="1:21" ht="14.4" customHeight="1" x14ac:dyDescent="0.3">
      <c r="A6379" s="831">
        <v>10</v>
      </c>
      <c r="B6379" s="832" t="s">
        <v>2982</v>
      </c>
      <c r="C6379" s="832" t="s">
        <v>3017</v>
      </c>
      <c r="D6379" s="833" t="s">
        <v>630</v>
      </c>
      <c r="E6379" s="834" t="s">
        <v>3084</v>
      </c>
      <c r="F6379" s="832" t="s">
        <v>2984</v>
      </c>
      <c r="G6379" s="832" t="s">
        <v>3107</v>
      </c>
      <c r="H6379" s="832" t="s">
        <v>630</v>
      </c>
      <c r="I6379" s="832" t="s">
        <v>3286</v>
      </c>
      <c r="J6379" s="832" t="s">
        <v>3287</v>
      </c>
      <c r="K6379" s="832" t="s">
        <v>3288</v>
      </c>
      <c r="L6379" s="835">
        <v>11.75</v>
      </c>
      <c r="M6379" s="835">
        <v>35.25</v>
      </c>
      <c r="N6379" s="832">
        <v>3</v>
      </c>
      <c r="O6379" s="836">
        <v>2.5</v>
      </c>
      <c r="P6379" s="835">
        <v>11.75</v>
      </c>
      <c r="Q6379" s="837">
        <v>0.33333333333333331</v>
      </c>
      <c r="R6379" s="832">
        <v>1</v>
      </c>
      <c r="S6379" s="837">
        <v>0.33333333333333331</v>
      </c>
      <c r="T6379" s="836">
        <v>0.5</v>
      </c>
      <c r="U6379" s="838">
        <v>0.2</v>
      </c>
    </row>
    <row r="6380" spans="1:21" ht="14.4" customHeight="1" x14ac:dyDescent="0.3">
      <c r="A6380" s="831">
        <v>10</v>
      </c>
      <c r="B6380" s="832" t="s">
        <v>2982</v>
      </c>
      <c r="C6380" s="832" t="s">
        <v>3017</v>
      </c>
      <c r="D6380" s="833" t="s">
        <v>630</v>
      </c>
      <c r="E6380" s="834" t="s">
        <v>3084</v>
      </c>
      <c r="F6380" s="832" t="s">
        <v>2984</v>
      </c>
      <c r="G6380" s="832" t="s">
        <v>3107</v>
      </c>
      <c r="H6380" s="832" t="s">
        <v>630</v>
      </c>
      <c r="I6380" s="832" t="s">
        <v>3481</v>
      </c>
      <c r="J6380" s="832" t="s">
        <v>3287</v>
      </c>
      <c r="K6380" s="832" t="s">
        <v>3482</v>
      </c>
      <c r="L6380" s="835">
        <v>23.51</v>
      </c>
      <c r="M6380" s="835">
        <v>164.57000000000002</v>
      </c>
      <c r="N6380" s="832">
        <v>7</v>
      </c>
      <c r="O6380" s="836">
        <v>6</v>
      </c>
      <c r="P6380" s="835">
        <v>47.02</v>
      </c>
      <c r="Q6380" s="837">
        <v>0.2857142857142857</v>
      </c>
      <c r="R6380" s="832">
        <v>2</v>
      </c>
      <c r="S6380" s="837">
        <v>0.2857142857142857</v>
      </c>
      <c r="T6380" s="836">
        <v>1.5</v>
      </c>
      <c r="U6380" s="838">
        <v>0.25</v>
      </c>
    </row>
    <row r="6381" spans="1:21" ht="14.4" customHeight="1" x14ac:dyDescent="0.3">
      <c r="A6381" s="831">
        <v>10</v>
      </c>
      <c r="B6381" s="832" t="s">
        <v>2982</v>
      </c>
      <c r="C6381" s="832" t="s">
        <v>3017</v>
      </c>
      <c r="D6381" s="833" t="s">
        <v>630</v>
      </c>
      <c r="E6381" s="834" t="s">
        <v>3084</v>
      </c>
      <c r="F6381" s="832" t="s">
        <v>2984</v>
      </c>
      <c r="G6381" s="832" t="s">
        <v>3107</v>
      </c>
      <c r="H6381" s="832" t="s">
        <v>630</v>
      </c>
      <c r="I6381" s="832" t="s">
        <v>3481</v>
      </c>
      <c r="J6381" s="832" t="s">
        <v>3287</v>
      </c>
      <c r="K6381" s="832" t="s">
        <v>3482</v>
      </c>
      <c r="L6381" s="835">
        <v>27.67</v>
      </c>
      <c r="M6381" s="835">
        <v>387.38000000000017</v>
      </c>
      <c r="N6381" s="832">
        <v>14</v>
      </c>
      <c r="O6381" s="836">
        <v>12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10</v>
      </c>
      <c r="B6382" s="832" t="s">
        <v>2982</v>
      </c>
      <c r="C6382" s="832" t="s">
        <v>3017</v>
      </c>
      <c r="D6382" s="833" t="s">
        <v>630</v>
      </c>
      <c r="E6382" s="834" t="s">
        <v>3084</v>
      </c>
      <c r="F6382" s="832" t="s">
        <v>2984</v>
      </c>
      <c r="G6382" s="832" t="s">
        <v>3107</v>
      </c>
      <c r="H6382" s="832" t="s">
        <v>630</v>
      </c>
      <c r="I6382" s="832" t="s">
        <v>5752</v>
      </c>
      <c r="J6382" s="832" t="s">
        <v>3287</v>
      </c>
      <c r="K6382" s="832" t="s">
        <v>3482</v>
      </c>
      <c r="L6382" s="835">
        <v>27.67</v>
      </c>
      <c r="M6382" s="835">
        <v>193.69000000000005</v>
      </c>
      <c r="N6382" s="832">
        <v>7</v>
      </c>
      <c r="O6382" s="836">
        <v>6.5</v>
      </c>
      <c r="P6382" s="835"/>
      <c r="Q6382" s="837">
        <v>0</v>
      </c>
      <c r="R6382" s="832"/>
      <c r="S6382" s="837">
        <v>0</v>
      </c>
      <c r="T6382" s="836"/>
      <c r="U6382" s="838">
        <v>0</v>
      </c>
    </row>
    <row r="6383" spans="1:21" ht="14.4" customHeight="1" x14ac:dyDescent="0.3">
      <c r="A6383" s="831">
        <v>10</v>
      </c>
      <c r="B6383" s="832" t="s">
        <v>2982</v>
      </c>
      <c r="C6383" s="832" t="s">
        <v>3017</v>
      </c>
      <c r="D6383" s="833" t="s">
        <v>630</v>
      </c>
      <c r="E6383" s="834" t="s">
        <v>3084</v>
      </c>
      <c r="F6383" s="832" t="s">
        <v>2984</v>
      </c>
      <c r="G6383" s="832" t="s">
        <v>3107</v>
      </c>
      <c r="H6383" s="832" t="s">
        <v>630</v>
      </c>
      <c r="I6383" s="832" t="s">
        <v>6803</v>
      </c>
      <c r="J6383" s="832" t="s">
        <v>3287</v>
      </c>
      <c r="K6383" s="832" t="s">
        <v>6804</v>
      </c>
      <c r="L6383" s="835">
        <v>0</v>
      </c>
      <c r="M6383" s="835">
        <v>0</v>
      </c>
      <c r="N6383" s="832">
        <v>1</v>
      </c>
      <c r="O6383" s="836">
        <v>0.5</v>
      </c>
      <c r="P6383" s="835"/>
      <c r="Q6383" s="837"/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10</v>
      </c>
      <c r="B6384" s="832" t="s">
        <v>2982</v>
      </c>
      <c r="C6384" s="832" t="s">
        <v>3017</v>
      </c>
      <c r="D6384" s="833" t="s">
        <v>630</v>
      </c>
      <c r="E6384" s="834" t="s">
        <v>3084</v>
      </c>
      <c r="F6384" s="832" t="s">
        <v>2984</v>
      </c>
      <c r="G6384" s="832" t="s">
        <v>3107</v>
      </c>
      <c r="H6384" s="832" t="s">
        <v>630</v>
      </c>
      <c r="I6384" s="832" t="s">
        <v>6588</v>
      </c>
      <c r="J6384" s="832" t="s">
        <v>3287</v>
      </c>
      <c r="K6384" s="832" t="s">
        <v>6589</v>
      </c>
      <c r="L6384" s="835">
        <v>13.83</v>
      </c>
      <c r="M6384" s="835">
        <v>41.49</v>
      </c>
      <c r="N6384" s="832">
        <v>3</v>
      </c>
      <c r="O6384" s="836">
        <v>1.5</v>
      </c>
      <c r="P6384" s="835"/>
      <c r="Q6384" s="837">
        <v>0</v>
      </c>
      <c r="R6384" s="832"/>
      <c r="S6384" s="837">
        <v>0</v>
      </c>
      <c r="T6384" s="836"/>
      <c r="U6384" s="838">
        <v>0</v>
      </c>
    </row>
    <row r="6385" spans="1:21" ht="14.4" customHeight="1" x14ac:dyDescent="0.3">
      <c r="A6385" s="831">
        <v>10</v>
      </c>
      <c r="B6385" s="832" t="s">
        <v>2982</v>
      </c>
      <c r="C6385" s="832" t="s">
        <v>3017</v>
      </c>
      <c r="D6385" s="833" t="s">
        <v>630</v>
      </c>
      <c r="E6385" s="834" t="s">
        <v>3084</v>
      </c>
      <c r="F6385" s="832" t="s">
        <v>2984</v>
      </c>
      <c r="G6385" s="832" t="s">
        <v>3107</v>
      </c>
      <c r="H6385" s="832" t="s">
        <v>630</v>
      </c>
      <c r="I6385" s="832" t="s">
        <v>5753</v>
      </c>
      <c r="J6385" s="832" t="s">
        <v>5754</v>
      </c>
      <c r="K6385" s="832" t="s">
        <v>5755</v>
      </c>
      <c r="L6385" s="835">
        <v>23.51</v>
      </c>
      <c r="M6385" s="835">
        <v>23.51</v>
      </c>
      <c r="N6385" s="832">
        <v>1</v>
      </c>
      <c r="O6385" s="836">
        <v>1</v>
      </c>
      <c r="P6385" s="835"/>
      <c r="Q6385" s="837">
        <v>0</v>
      </c>
      <c r="R6385" s="832"/>
      <c r="S6385" s="837">
        <v>0</v>
      </c>
      <c r="T6385" s="836"/>
      <c r="U6385" s="838">
        <v>0</v>
      </c>
    </row>
    <row r="6386" spans="1:21" ht="14.4" customHeight="1" x14ac:dyDescent="0.3">
      <c r="A6386" s="831">
        <v>10</v>
      </c>
      <c r="B6386" s="832" t="s">
        <v>2982</v>
      </c>
      <c r="C6386" s="832" t="s">
        <v>3017</v>
      </c>
      <c r="D6386" s="833" t="s">
        <v>630</v>
      </c>
      <c r="E6386" s="834" t="s">
        <v>3084</v>
      </c>
      <c r="F6386" s="832" t="s">
        <v>2984</v>
      </c>
      <c r="G6386" s="832" t="s">
        <v>3107</v>
      </c>
      <c r="H6386" s="832" t="s">
        <v>630</v>
      </c>
      <c r="I6386" s="832" t="s">
        <v>5753</v>
      </c>
      <c r="J6386" s="832" t="s">
        <v>5754</v>
      </c>
      <c r="K6386" s="832" t="s">
        <v>5755</v>
      </c>
      <c r="L6386" s="835">
        <v>27.67</v>
      </c>
      <c r="M6386" s="835">
        <v>27.67</v>
      </c>
      <c r="N6386" s="832">
        <v>1</v>
      </c>
      <c r="O6386" s="836">
        <v>0.5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10</v>
      </c>
      <c r="B6387" s="832" t="s">
        <v>2982</v>
      </c>
      <c r="C6387" s="832" t="s">
        <v>3017</v>
      </c>
      <c r="D6387" s="833" t="s">
        <v>630</v>
      </c>
      <c r="E6387" s="834" t="s">
        <v>3084</v>
      </c>
      <c r="F6387" s="832" t="s">
        <v>2984</v>
      </c>
      <c r="G6387" s="832" t="s">
        <v>3107</v>
      </c>
      <c r="H6387" s="832" t="s">
        <v>630</v>
      </c>
      <c r="I6387" s="832" t="s">
        <v>6805</v>
      </c>
      <c r="J6387" s="832" t="s">
        <v>5754</v>
      </c>
      <c r="K6387" s="832" t="s">
        <v>6806</v>
      </c>
      <c r="L6387" s="835">
        <v>0</v>
      </c>
      <c r="M6387" s="835">
        <v>0</v>
      </c>
      <c r="N6387" s="832">
        <v>1</v>
      </c>
      <c r="O6387" s="836">
        <v>1</v>
      </c>
      <c r="P6387" s="835"/>
      <c r="Q6387" s="837"/>
      <c r="R6387" s="832"/>
      <c r="S6387" s="837">
        <v>0</v>
      </c>
      <c r="T6387" s="836"/>
      <c r="U6387" s="838">
        <v>0</v>
      </c>
    </row>
    <row r="6388" spans="1:21" ht="14.4" customHeight="1" x14ac:dyDescent="0.3">
      <c r="A6388" s="831">
        <v>10</v>
      </c>
      <c r="B6388" s="832" t="s">
        <v>2982</v>
      </c>
      <c r="C6388" s="832" t="s">
        <v>3017</v>
      </c>
      <c r="D6388" s="833" t="s">
        <v>630</v>
      </c>
      <c r="E6388" s="834" t="s">
        <v>3084</v>
      </c>
      <c r="F6388" s="832" t="s">
        <v>2984</v>
      </c>
      <c r="G6388" s="832" t="s">
        <v>3107</v>
      </c>
      <c r="H6388" s="832" t="s">
        <v>630</v>
      </c>
      <c r="I6388" s="832" t="s">
        <v>6807</v>
      </c>
      <c r="J6388" s="832" t="s">
        <v>3287</v>
      </c>
      <c r="K6388" s="832" t="s">
        <v>6808</v>
      </c>
      <c r="L6388" s="835">
        <v>69.16</v>
      </c>
      <c r="M6388" s="835">
        <v>69.16</v>
      </c>
      <c r="N6388" s="832">
        <v>1</v>
      </c>
      <c r="O6388" s="836">
        <v>1</v>
      </c>
      <c r="P6388" s="835"/>
      <c r="Q6388" s="837">
        <v>0</v>
      </c>
      <c r="R6388" s="832"/>
      <c r="S6388" s="837">
        <v>0</v>
      </c>
      <c r="T6388" s="836"/>
      <c r="U6388" s="838">
        <v>0</v>
      </c>
    </row>
    <row r="6389" spans="1:21" ht="14.4" customHeight="1" x14ac:dyDescent="0.3">
      <c r="A6389" s="831">
        <v>10</v>
      </c>
      <c r="B6389" s="832" t="s">
        <v>2982</v>
      </c>
      <c r="C6389" s="832" t="s">
        <v>3017</v>
      </c>
      <c r="D6389" s="833" t="s">
        <v>630</v>
      </c>
      <c r="E6389" s="834" t="s">
        <v>3084</v>
      </c>
      <c r="F6389" s="832" t="s">
        <v>2984</v>
      </c>
      <c r="G6389" s="832" t="s">
        <v>3107</v>
      </c>
      <c r="H6389" s="832" t="s">
        <v>630</v>
      </c>
      <c r="I6389" s="832" t="s">
        <v>6809</v>
      </c>
      <c r="J6389" s="832" t="s">
        <v>6810</v>
      </c>
      <c r="K6389" s="832" t="s">
        <v>2856</v>
      </c>
      <c r="L6389" s="835">
        <v>176.32</v>
      </c>
      <c r="M6389" s="835">
        <v>176.32</v>
      </c>
      <c r="N6389" s="832">
        <v>1</v>
      </c>
      <c r="O6389" s="836">
        <v>0.5</v>
      </c>
      <c r="P6389" s="835">
        <v>176.32</v>
      </c>
      <c r="Q6389" s="837">
        <v>1</v>
      </c>
      <c r="R6389" s="832">
        <v>1</v>
      </c>
      <c r="S6389" s="837">
        <v>1</v>
      </c>
      <c r="T6389" s="836">
        <v>0.5</v>
      </c>
      <c r="U6389" s="838">
        <v>1</v>
      </c>
    </row>
    <row r="6390" spans="1:21" ht="14.4" customHeight="1" x14ac:dyDescent="0.3">
      <c r="A6390" s="831">
        <v>10</v>
      </c>
      <c r="B6390" s="832" t="s">
        <v>2982</v>
      </c>
      <c r="C6390" s="832" t="s">
        <v>3017</v>
      </c>
      <c r="D6390" s="833" t="s">
        <v>630</v>
      </c>
      <c r="E6390" s="834" t="s">
        <v>3084</v>
      </c>
      <c r="F6390" s="832" t="s">
        <v>2984</v>
      </c>
      <c r="G6390" s="832" t="s">
        <v>3107</v>
      </c>
      <c r="H6390" s="832" t="s">
        <v>630</v>
      </c>
      <c r="I6390" s="832" t="s">
        <v>6811</v>
      </c>
      <c r="J6390" s="832" t="s">
        <v>5754</v>
      </c>
      <c r="K6390" s="832" t="s">
        <v>5817</v>
      </c>
      <c r="L6390" s="835">
        <v>97.96</v>
      </c>
      <c r="M6390" s="835">
        <v>97.96</v>
      </c>
      <c r="N6390" s="832">
        <v>1</v>
      </c>
      <c r="O6390" s="836">
        <v>1</v>
      </c>
      <c r="P6390" s="835">
        <v>97.96</v>
      </c>
      <c r="Q6390" s="837">
        <v>1</v>
      </c>
      <c r="R6390" s="832">
        <v>1</v>
      </c>
      <c r="S6390" s="837">
        <v>1</v>
      </c>
      <c r="T6390" s="836">
        <v>1</v>
      </c>
      <c r="U6390" s="838">
        <v>1</v>
      </c>
    </row>
    <row r="6391" spans="1:21" ht="14.4" customHeight="1" x14ac:dyDescent="0.3">
      <c r="A6391" s="831">
        <v>10</v>
      </c>
      <c r="B6391" s="832" t="s">
        <v>2982</v>
      </c>
      <c r="C6391" s="832" t="s">
        <v>3017</v>
      </c>
      <c r="D6391" s="833" t="s">
        <v>630</v>
      </c>
      <c r="E6391" s="834" t="s">
        <v>3084</v>
      </c>
      <c r="F6391" s="832" t="s">
        <v>2984</v>
      </c>
      <c r="G6391" s="832" t="s">
        <v>3483</v>
      </c>
      <c r="H6391" s="832" t="s">
        <v>630</v>
      </c>
      <c r="I6391" s="832" t="s">
        <v>3484</v>
      </c>
      <c r="J6391" s="832" t="s">
        <v>1409</v>
      </c>
      <c r="K6391" s="832" t="s">
        <v>3485</v>
      </c>
      <c r="L6391" s="835">
        <v>344</v>
      </c>
      <c r="M6391" s="835">
        <v>1032</v>
      </c>
      <c r="N6391" s="832">
        <v>3</v>
      </c>
      <c r="O6391" s="836">
        <v>2.5</v>
      </c>
      <c r="P6391" s="835"/>
      <c r="Q6391" s="837">
        <v>0</v>
      </c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10</v>
      </c>
      <c r="B6392" s="832" t="s">
        <v>2982</v>
      </c>
      <c r="C6392" s="832" t="s">
        <v>3017</v>
      </c>
      <c r="D6392" s="833" t="s">
        <v>630</v>
      </c>
      <c r="E6392" s="834" t="s">
        <v>3084</v>
      </c>
      <c r="F6392" s="832" t="s">
        <v>2984</v>
      </c>
      <c r="G6392" s="832" t="s">
        <v>3782</v>
      </c>
      <c r="H6392" s="832" t="s">
        <v>630</v>
      </c>
      <c r="I6392" s="832" t="s">
        <v>4979</v>
      </c>
      <c r="J6392" s="832" t="s">
        <v>1480</v>
      </c>
      <c r="K6392" s="832" t="s">
        <v>4980</v>
      </c>
      <c r="L6392" s="835">
        <v>42.05</v>
      </c>
      <c r="M6392" s="835">
        <v>378.45000000000005</v>
      </c>
      <c r="N6392" s="832">
        <v>9</v>
      </c>
      <c r="O6392" s="836">
        <v>7.5</v>
      </c>
      <c r="P6392" s="835">
        <v>42.05</v>
      </c>
      <c r="Q6392" s="837">
        <v>0.11111111111111109</v>
      </c>
      <c r="R6392" s="832">
        <v>1</v>
      </c>
      <c r="S6392" s="837">
        <v>0.1111111111111111</v>
      </c>
      <c r="T6392" s="836">
        <v>1</v>
      </c>
      <c r="U6392" s="838">
        <v>0.13333333333333333</v>
      </c>
    </row>
    <row r="6393" spans="1:21" ht="14.4" customHeight="1" x14ac:dyDescent="0.3">
      <c r="A6393" s="831">
        <v>10</v>
      </c>
      <c r="B6393" s="832" t="s">
        <v>2982</v>
      </c>
      <c r="C6393" s="832" t="s">
        <v>3017</v>
      </c>
      <c r="D6393" s="833" t="s">
        <v>630</v>
      </c>
      <c r="E6393" s="834" t="s">
        <v>3084</v>
      </c>
      <c r="F6393" s="832" t="s">
        <v>2984</v>
      </c>
      <c r="G6393" s="832" t="s">
        <v>3648</v>
      </c>
      <c r="H6393" s="832" t="s">
        <v>630</v>
      </c>
      <c r="I6393" s="832" t="s">
        <v>4221</v>
      </c>
      <c r="J6393" s="832" t="s">
        <v>764</v>
      </c>
      <c r="K6393" s="832" t="s">
        <v>4222</v>
      </c>
      <c r="L6393" s="835">
        <v>18.809999999999999</v>
      </c>
      <c r="M6393" s="835">
        <v>18.809999999999999</v>
      </c>
      <c r="N6393" s="832">
        <v>1</v>
      </c>
      <c r="O6393" s="836">
        <v>0.5</v>
      </c>
      <c r="P6393" s="835">
        <v>18.809999999999999</v>
      </c>
      <c r="Q6393" s="837">
        <v>1</v>
      </c>
      <c r="R6393" s="832">
        <v>1</v>
      </c>
      <c r="S6393" s="837">
        <v>1</v>
      </c>
      <c r="T6393" s="836">
        <v>0.5</v>
      </c>
      <c r="U6393" s="838">
        <v>1</v>
      </c>
    </row>
    <row r="6394" spans="1:21" ht="14.4" customHeight="1" x14ac:dyDescent="0.3">
      <c r="A6394" s="831">
        <v>10</v>
      </c>
      <c r="B6394" s="832" t="s">
        <v>2982</v>
      </c>
      <c r="C6394" s="832" t="s">
        <v>3017</v>
      </c>
      <c r="D6394" s="833" t="s">
        <v>630</v>
      </c>
      <c r="E6394" s="834" t="s">
        <v>3084</v>
      </c>
      <c r="F6394" s="832" t="s">
        <v>2984</v>
      </c>
      <c r="G6394" s="832" t="s">
        <v>3648</v>
      </c>
      <c r="H6394" s="832" t="s">
        <v>630</v>
      </c>
      <c r="I6394" s="832" t="s">
        <v>3649</v>
      </c>
      <c r="J6394" s="832" t="s">
        <v>1380</v>
      </c>
      <c r="K6394" s="832" t="s">
        <v>3650</v>
      </c>
      <c r="L6394" s="835">
        <v>161.52000000000001</v>
      </c>
      <c r="M6394" s="835">
        <v>161.52000000000001</v>
      </c>
      <c r="N6394" s="832">
        <v>1</v>
      </c>
      <c r="O6394" s="836">
        <v>0.5</v>
      </c>
      <c r="P6394" s="835">
        <v>161.52000000000001</v>
      </c>
      <c r="Q6394" s="837">
        <v>1</v>
      </c>
      <c r="R6394" s="832">
        <v>1</v>
      </c>
      <c r="S6394" s="837">
        <v>1</v>
      </c>
      <c r="T6394" s="836">
        <v>0.5</v>
      </c>
      <c r="U6394" s="838">
        <v>1</v>
      </c>
    </row>
    <row r="6395" spans="1:21" ht="14.4" customHeight="1" x14ac:dyDescent="0.3">
      <c r="A6395" s="831">
        <v>10</v>
      </c>
      <c r="B6395" s="832" t="s">
        <v>2982</v>
      </c>
      <c r="C6395" s="832" t="s">
        <v>3017</v>
      </c>
      <c r="D6395" s="833" t="s">
        <v>630</v>
      </c>
      <c r="E6395" s="834" t="s">
        <v>3084</v>
      </c>
      <c r="F6395" s="832" t="s">
        <v>2984</v>
      </c>
      <c r="G6395" s="832" t="s">
        <v>3648</v>
      </c>
      <c r="H6395" s="832" t="s">
        <v>630</v>
      </c>
      <c r="I6395" s="832" t="s">
        <v>4076</v>
      </c>
      <c r="J6395" s="832" t="s">
        <v>764</v>
      </c>
      <c r="K6395" s="832" t="s">
        <v>4077</v>
      </c>
      <c r="L6395" s="835">
        <v>18.809999999999999</v>
      </c>
      <c r="M6395" s="835">
        <v>37.619999999999997</v>
      </c>
      <c r="N6395" s="832">
        <v>2</v>
      </c>
      <c r="O6395" s="836">
        <v>0.5</v>
      </c>
      <c r="P6395" s="835"/>
      <c r="Q6395" s="837">
        <v>0</v>
      </c>
      <c r="R6395" s="832"/>
      <c r="S6395" s="837">
        <v>0</v>
      </c>
      <c r="T6395" s="836"/>
      <c r="U6395" s="838">
        <v>0</v>
      </c>
    </row>
    <row r="6396" spans="1:21" ht="14.4" customHeight="1" x14ac:dyDescent="0.3">
      <c r="A6396" s="831">
        <v>10</v>
      </c>
      <c r="B6396" s="832" t="s">
        <v>2982</v>
      </c>
      <c r="C6396" s="832" t="s">
        <v>3017</v>
      </c>
      <c r="D6396" s="833" t="s">
        <v>630</v>
      </c>
      <c r="E6396" s="834" t="s">
        <v>3084</v>
      </c>
      <c r="F6396" s="832" t="s">
        <v>2984</v>
      </c>
      <c r="G6396" s="832" t="s">
        <v>3680</v>
      </c>
      <c r="H6396" s="832" t="s">
        <v>630</v>
      </c>
      <c r="I6396" s="832" t="s">
        <v>6590</v>
      </c>
      <c r="J6396" s="832" t="s">
        <v>6591</v>
      </c>
      <c r="K6396" s="832" t="s">
        <v>6592</v>
      </c>
      <c r="L6396" s="835">
        <v>32.28</v>
      </c>
      <c r="M6396" s="835">
        <v>32.28</v>
      </c>
      <c r="N6396" s="832">
        <v>1</v>
      </c>
      <c r="O6396" s="836">
        <v>0.5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10</v>
      </c>
      <c r="B6397" s="832" t="s">
        <v>2982</v>
      </c>
      <c r="C6397" s="832" t="s">
        <v>3017</v>
      </c>
      <c r="D6397" s="833" t="s">
        <v>630</v>
      </c>
      <c r="E6397" s="834" t="s">
        <v>3084</v>
      </c>
      <c r="F6397" s="832" t="s">
        <v>2984</v>
      </c>
      <c r="G6397" s="832" t="s">
        <v>3680</v>
      </c>
      <c r="H6397" s="832" t="s">
        <v>630</v>
      </c>
      <c r="I6397" s="832" t="s">
        <v>6812</v>
      </c>
      <c r="J6397" s="832" t="s">
        <v>6591</v>
      </c>
      <c r="K6397" s="832" t="s">
        <v>6813</v>
      </c>
      <c r="L6397" s="835">
        <v>80.7</v>
      </c>
      <c r="M6397" s="835">
        <v>80.7</v>
      </c>
      <c r="N6397" s="832">
        <v>1</v>
      </c>
      <c r="O6397" s="836">
        <v>1</v>
      </c>
      <c r="P6397" s="835">
        <v>80.7</v>
      </c>
      <c r="Q6397" s="837">
        <v>1</v>
      </c>
      <c r="R6397" s="832">
        <v>1</v>
      </c>
      <c r="S6397" s="837">
        <v>1</v>
      </c>
      <c r="T6397" s="836">
        <v>1</v>
      </c>
      <c r="U6397" s="838">
        <v>1</v>
      </c>
    </row>
    <row r="6398" spans="1:21" ht="14.4" customHeight="1" x14ac:dyDescent="0.3">
      <c r="A6398" s="831">
        <v>10</v>
      </c>
      <c r="B6398" s="832" t="s">
        <v>2982</v>
      </c>
      <c r="C6398" s="832" t="s">
        <v>3017</v>
      </c>
      <c r="D6398" s="833" t="s">
        <v>630</v>
      </c>
      <c r="E6398" s="834" t="s">
        <v>3084</v>
      </c>
      <c r="F6398" s="832" t="s">
        <v>2984</v>
      </c>
      <c r="G6398" s="832" t="s">
        <v>3680</v>
      </c>
      <c r="H6398" s="832" t="s">
        <v>630</v>
      </c>
      <c r="I6398" s="832" t="s">
        <v>6814</v>
      </c>
      <c r="J6398" s="832" t="s">
        <v>6815</v>
      </c>
      <c r="K6398" s="832" t="s">
        <v>6653</v>
      </c>
      <c r="L6398" s="835">
        <v>0</v>
      </c>
      <c r="M6398" s="835">
        <v>0</v>
      </c>
      <c r="N6398" s="832">
        <v>2</v>
      </c>
      <c r="O6398" s="836">
        <v>2</v>
      </c>
      <c r="P6398" s="835"/>
      <c r="Q6398" s="837"/>
      <c r="R6398" s="832"/>
      <c r="S6398" s="837">
        <v>0</v>
      </c>
      <c r="T6398" s="836"/>
      <c r="U6398" s="838">
        <v>0</v>
      </c>
    </row>
    <row r="6399" spans="1:21" ht="14.4" customHeight="1" x14ac:dyDescent="0.3">
      <c r="A6399" s="831">
        <v>10</v>
      </c>
      <c r="B6399" s="832" t="s">
        <v>2982</v>
      </c>
      <c r="C6399" s="832" t="s">
        <v>3017</v>
      </c>
      <c r="D6399" s="833" t="s">
        <v>630</v>
      </c>
      <c r="E6399" s="834" t="s">
        <v>3084</v>
      </c>
      <c r="F6399" s="832" t="s">
        <v>2984</v>
      </c>
      <c r="G6399" s="832" t="s">
        <v>3293</v>
      </c>
      <c r="H6399" s="832" t="s">
        <v>630</v>
      </c>
      <c r="I6399" s="832" t="s">
        <v>3294</v>
      </c>
      <c r="J6399" s="832" t="s">
        <v>778</v>
      </c>
      <c r="K6399" s="832" t="s">
        <v>781</v>
      </c>
      <c r="L6399" s="835">
        <v>0</v>
      </c>
      <c r="M6399" s="835">
        <v>0</v>
      </c>
      <c r="N6399" s="832">
        <v>1</v>
      </c>
      <c r="O6399" s="836">
        <v>0.5</v>
      </c>
      <c r="P6399" s="835"/>
      <c r="Q6399" s="837"/>
      <c r="R6399" s="832"/>
      <c r="S6399" s="837">
        <v>0</v>
      </c>
      <c r="T6399" s="836"/>
      <c r="U6399" s="838">
        <v>0</v>
      </c>
    </row>
    <row r="6400" spans="1:21" ht="14.4" customHeight="1" x14ac:dyDescent="0.3">
      <c r="A6400" s="831">
        <v>10</v>
      </c>
      <c r="B6400" s="832" t="s">
        <v>2982</v>
      </c>
      <c r="C6400" s="832" t="s">
        <v>3017</v>
      </c>
      <c r="D6400" s="833" t="s">
        <v>630</v>
      </c>
      <c r="E6400" s="834" t="s">
        <v>3084</v>
      </c>
      <c r="F6400" s="832" t="s">
        <v>2984</v>
      </c>
      <c r="G6400" s="832" t="s">
        <v>3204</v>
      </c>
      <c r="H6400" s="832" t="s">
        <v>630</v>
      </c>
      <c r="I6400" s="832" t="s">
        <v>4223</v>
      </c>
      <c r="J6400" s="832" t="s">
        <v>4224</v>
      </c>
      <c r="K6400" s="832" t="s">
        <v>4225</v>
      </c>
      <c r="L6400" s="835">
        <v>93.49</v>
      </c>
      <c r="M6400" s="835">
        <v>186.98</v>
      </c>
      <c r="N6400" s="832">
        <v>2</v>
      </c>
      <c r="O6400" s="836">
        <v>2</v>
      </c>
      <c r="P6400" s="835"/>
      <c r="Q6400" s="837">
        <v>0</v>
      </c>
      <c r="R6400" s="832"/>
      <c r="S6400" s="837">
        <v>0</v>
      </c>
      <c r="T6400" s="836"/>
      <c r="U6400" s="838">
        <v>0</v>
      </c>
    </row>
    <row r="6401" spans="1:21" ht="14.4" customHeight="1" x14ac:dyDescent="0.3">
      <c r="A6401" s="831">
        <v>10</v>
      </c>
      <c r="B6401" s="832" t="s">
        <v>2982</v>
      </c>
      <c r="C6401" s="832" t="s">
        <v>3017</v>
      </c>
      <c r="D6401" s="833" t="s">
        <v>630</v>
      </c>
      <c r="E6401" s="834" t="s">
        <v>3084</v>
      </c>
      <c r="F6401" s="832" t="s">
        <v>2984</v>
      </c>
      <c r="G6401" s="832" t="s">
        <v>3204</v>
      </c>
      <c r="H6401" s="832" t="s">
        <v>630</v>
      </c>
      <c r="I6401" s="832" t="s">
        <v>3297</v>
      </c>
      <c r="J6401" s="832" t="s">
        <v>3298</v>
      </c>
      <c r="K6401" s="832" t="s">
        <v>3299</v>
      </c>
      <c r="L6401" s="835">
        <v>46.75</v>
      </c>
      <c r="M6401" s="835">
        <v>187</v>
      </c>
      <c r="N6401" s="832">
        <v>4</v>
      </c>
      <c r="O6401" s="836">
        <v>2.5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10</v>
      </c>
      <c r="B6402" s="832" t="s">
        <v>2982</v>
      </c>
      <c r="C6402" s="832" t="s">
        <v>3017</v>
      </c>
      <c r="D6402" s="833" t="s">
        <v>630</v>
      </c>
      <c r="E6402" s="834" t="s">
        <v>3084</v>
      </c>
      <c r="F6402" s="832" t="s">
        <v>2984</v>
      </c>
      <c r="G6402" s="832" t="s">
        <v>3204</v>
      </c>
      <c r="H6402" s="832" t="s">
        <v>630</v>
      </c>
      <c r="I6402" s="832" t="s">
        <v>3877</v>
      </c>
      <c r="J6402" s="832" t="s">
        <v>3298</v>
      </c>
      <c r="K6402" s="832" t="s">
        <v>3878</v>
      </c>
      <c r="L6402" s="835">
        <v>0</v>
      </c>
      <c r="M6402" s="835">
        <v>0</v>
      </c>
      <c r="N6402" s="832">
        <v>2</v>
      </c>
      <c r="O6402" s="836">
        <v>1.5</v>
      </c>
      <c r="P6402" s="835"/>
      <c r="Q6402" s="837"/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10</v>
      </c>
      <c r="B6403" s="832" t="s">
        <v>2982</v>
      </c>
      <c r="C6403" s="832" t="s">
        <v>3017</v>
      </c>
      <c r="D6403" s="833" t="s">
        <v>630</v>
      </c>
      <c r="E6403" s="834" t="s">
        <v>3084</v>
      </c>
      <c r="F6403" s="832" t="s">
        <v>2984</v>
      </c>
      <c r="G6403" s="832" t="s">
        <v>6598</v>
      </c>
      <c r="H6403" s="832" t="s">
        <v>630</v>
      </c>
      <c r="I6403" s="832" t="s">
        <v>6599</v>
      </c>
      <c r="J6403" s="832" t="s">
        <v>6600</v>
      </c>
      <c r="K6403" s="832" t="s">
        <v>6601</v>
      </c>
      <c r="L6403" s="835">
        <v>37.520000000000003</v>
      </c>
      <c r="M6403" s="835">
        <v>37.520000000000003</v>
      </c>
      <c r="N6403" s="832">
        <v>1</v>
      </c>
      <c r="O6403" s="836">
        <v>1</v>
      </c>
      <c r="P6403" s="835"/>
      <c r="Q6403" s="837">
        <v>0</v>
      </c>
      <c r="R6403" s="832"/>
      <c r="S6403" s="837">
        <v>0</v>
      </c>
      <c r="T6403" s="836"/>
      <c r="U6403" s="838">
        <v>0</v>
      </c>
    </row>
    <row r="6404" spans="1:21" ht="14.4" customHeight="1" x14ac:dyDescent="0.3">
      <c r="A6404" s="831">
        <v>10</v>
      </c>
      <c r="B6404" s="832" t="s">
        <v>2982</v>
      </c>
      <c r="C6404" s="832" t="s">
        <v>3017</v>
      </c>
      <c r="D6404" s="833" t="s">
        <v>630</v>
      </c>
      <c r="E6404" s="834" t="s">
        <v>3084</v>
      </c>
      <c r="F6404" s="832" t="s">
        <v>2984</v>
      </c>
      <c r="G6404" s="832" t="s">
        <v>6543</v>
      </c>
      <c r="H6404" s="832" t="s">
        <v>630</v>
      </c>
      <c r="I6404" s="832" t="s">
        <v>6544</v>
      </c>
      <c r="J6404" s="832" t="s">
        <v>6545</v>
      </c>
      <c r="K6404" s="832" t="s">
        <v>6546</v>
      </c>
      <c r="L6404" s="835">
        <v>88.31</v>
      </c>
      <c r="M6404" s="835">
        <v>176.62</v>
      </c>
      <c r="N6404" s="832">
        <v>2</v>
      </c>
      <c r="O6404" s="836">
        <v>2</v>
      </c>
      <c r="P6404" s="835"/>
      <c r="Q6404" s="837">
        <v>0</v>
      </c>
      <c r="R6404" s="832"/>
      <c r="S6404" s="837">
        <v>0</v>
      </c>
      <c r="T6404" s="836"/>
      <c r="U6404" s="838">
        <v>0</v>
      </c>
    </row>
    <row r="6405" spans="1:21" ht="14.4" customHeight="1" x14ac:dyDescent="0.3">
      <c r="A6405" s="831">
        <v>10</v>
      </c>
      <c r="B6405" s="832" t="s">
        <v>2982</v>
      </c>
      <c r="C6405" s="832" t="s">
        <v>3017</v>
      </c>
      <c r="D6405" s="833" t="s">
        <v>630</v>
      </c>
      <c r="E6405" s="834" t="s">
        <v>3084</v>
      </c>
      <c r="F6405" s="832" t="s">
        <v>2984</v>
      </c>
      <c r="G6405" s="832" t="s">
        <v>3882</v>
      </c>
      <c r="H6405" s="832" t="s">
        <v>630</v>
      </c>
      <c r="I6405" s="832" t="s">
        <v>3883</v>
      </c>
      <c r="J6405" s="832" t="s">
        <v>1391</v>
      </c>
      <c r="K6405" s="832" t="s">
        <v>3884</v>
      </c>
      <c r="L6405" s="835">
        <v>92.85</v>
      </c>
      <c r="M6405" s="835">
        <v>4085.3999999999978</v>
      </c>
      <c r="N6405" s="832">
        <v>44</v>
      </c>
      <c r="O6405" s="836">
        <v>32</v>
      </c>
      <c r="P6405" s="835">
        <v>371.4</v>
      </c>
      <c r="Q6405" s="837">
        <v>9.0909090909090953E-2</v>
      </c>
      <c r="R6405" s="832">
        <v>4</v>
      </c>
      <c r="S6405" s="837">
        <v>9.0909090909090912E-2</v>
      </c>
      <c r="T6405" s="836">
        <v>2.5</v>
      </c>
      <c r="U6405" s="838">
        <v>7.8125E-2</v>
      </c>
    </row>
    <row r="6406" spans="1:21" ht="14.4" customHeight="1" x14ac:dyDescent="0.3">
      <c r="A6406" s="831">
        <v>10</v>
      </c>
      <c r="B6406" s="832" t="s">
        <v>2982</v>
      </c>
      <c r="C6406" s="832" t="s">
        <v>3017</v>
      </c>
      <c r="D6406" s="833" t="s">
        <v>630</v>
      </c>
      <c r="E6406" s="834" t="s">
        <v>3084</v>
      </c>
      <c r="F6406" s="832" t="s">
        <v>2984</v>
      </c>
      <c r="G6406" s="832" t="s">
        <v>3882</v>
      </c>
      <c r="H6406" s="832" t="s">
        <v>630</v>
      </c>
      <c r="I6406" s="832" t="s">
        <v>5762</v>
      </c>
      <c r="J6406" s="832" t="s">
        <v>1391</v>
      </c>
      <c r="K6406" s="832" t="s">
        <v>5763</v>
      </c>
      <c r="L6406" s="835">
        <v>119.38</v>
      </c>
      <c r="M6406" s="835">
        <v>238.76</v>
      </c>
      <c r="N6406" s="832">
        <v>2</v>
      </c>
      <c r="O6406" s="836">
        <v>2</v>
      </c>
      <c r="P6406" s="835"/>
      <c r="Q6406" s="837">
        <v>0</v>
      </c>
      <c r="R6406" s="832"/>
      <c r="S6406" s="837">
        <v>0</v>
      </c>
      <c r="T6406" s="836"/>
      <c r="U6406" s="838">
        <v>0</v>
      </c>
    </row>
    <row r="6407" spans="1:21" ht="14.4" customHeight="1" x14ac:dyDescent="0.3">
      <c r="A6407" s="831">
        <v>10</v>
      </c>
      <c r="B6407" s="832" t="s">
        <v>2982</v>
      </c>
      <c r="C6407" s="832" t="s">
        <v>3017</v>
      </c>
      <c r="D6407" s="833" t="s">
        <v>630</v>
      </c>
      <c r="E6407" s="834" t="s">
        <v>3084</v>
      </c>
      <c r="F6407" s="832" t="s">
        <v>2984</v>
      </c>
      <c r="G6407" s="832" t="s">
        <v>3882</v>
      </c>
      <c r="H6407" s="832" t="s">
        <v>630</v>
      </c>
      <c r="I6407" s="832" t="s">
        <v>5054</v>
      </c>
      <c r="J6407" s="832" t="s">
        <v>1391</v>
      </c>
      <c r="K6407" s="832" t="s">
        <v>5055</v>
      </c>
      <c r="L6407" s="835">
        <v>159.16999999999999</v>
      </c>
      <c r="M6407" s="835">
        <v>159.16999999999999</v>
      </c>
      <c r="N6407" s="832">
        <v>1</v>
      </c>
      <c r="O6407" s="836">
        <v>0.5</v>
      </c>
      <c r="P6407" s="835"/>
      <c r="Q6407" s="837">
        <v>0</v>
      </c>
      <c r="R6407" s="832"/>
      <c r="S6407" s="837">
        <v>0</v>
      </c>
      <c r="T6407" s="836"/>
      <c r="U6407" s="838">
        <v>0</v>
      </c>
    </row>
    <row r="6408" spans="1:21" ht="14.4" customHeight="1" x14ac:dyDescent="0.3">
      <c r="A6408" s="831">
        <v>10</v>
      </c>
      <c r="B6408" s="832" t="s">
        <v>2982</v>
      </c>
      <c r="C6408" s="832" t="s">
        <v>3017</v>
      </c>
      <c r="D6408" s="833" t="s">
        <v>630</v>
      </c>
      <c r="E6408" s="834" t="s">
        <v>3084</v>
      </c>
      <c r="F6408" s="832" t="s">
        <v>2984</v>
      </c>
      <c r="G6408" s="832" t="s">
        <v>3882</v>
      </c>
      <c r="H6408" s="832" t="s">
        <v>630</v>
      </c>
      <c r="I6408" s="832" t="s">
        <v>6563</v>
      </c>
      <c r="J6408" s="832" t="s">
        <v>1391</v>
      </c>
      <c r="K6408" s="832" t="s">
        <v>6564</v>
      </c>
      <c r="L6408" s="835">
        <v>79.58</v>
      </c>
      <c r="M6408" s="835">
        <v>159.16</v>
      </c>
      <c r="N6408" s="832">
        <v>2</v>
      </c>
      <c r="O6408" s="836">
        <v>2</v>
      </c>
      <c r="P6408" s="835">
        <v>79.58</v>
      </c>
      <c r="Q6408" s="837">
        <v>0.5</v>
      </c>
      <c r="R6408" s="832">
        <v>1</v>
      </c>
      <c r="S6408" s="837">
        <v>0.5</v>
      </c>
      <c r="T6408" s="836">
        <v>1</v>
      </c>
      <c r="U6408" s="838">
        <v>0.5</v>
      </c>
    </row>
    <row r="6409" spans="1:21" ht="14.4" customHeight="1" x14ac:dyDescent="0.3">
      <c r="A6409" s="831">
        <v>10</v>
      </c>
      <c r="B6409" s="832" t="s">
        <v>2982</v>
      </c>
      <c r="C6409" s="832" t="s">
        <v>3017</v>
      </c>
      <c r="D6409" s="833" t="s">
        <v>630</v>
      </c>
      <c r="E6409" s="834" t="s">
        <v>3084</v>
      </c>
      <c r="F6409" s="832" t="s">
        <v>2984</v>
      </c>
      <c r="G6409" s="832" t="s">
        <v>3208</v>
      </c>
      <c r="H6409" s="832" t="s">
        <v>630</v>
      </c>
      <c r="I6409" s="832" t="s">
        <v>3314</v>
      </c>
      <c r="J6409" s="832" t="s">
        <v>1599</v>
      </c>
      <c r="K6409" s="832" t="s">
        <v>3315</v>
      </c>
      <c r="L6409" s="835">
        <v>46.99</v>
      </c>
      <c r="M6409" s="835">
        <v>281.94</v>
      </c>
      <c r="N6409" s="832">
        <v>6</v>
      </c>
      <c r="O6409" s="836">
        <v>5.5</v>
      </c>
      <c r="P6409" s="835">
        <v>93.98</v>
      </c>
      <c r="Q6409" s="837">
        <v>0.33333333333333337</v>
      </c>
      <c r="R6409" s="832">
        <v>2</v>
      </c>
      <c r="S6409" s="837">
        <v>0.33333333333333331</v>
      </c>
      <c r="T6409" s="836">
        <v>2</v>
      </c>
      <c r="U6409" s="838">
        <v>0.36363636363636365</v>
      </c>
    </row>
    <row r="6410" spans="1:21" ht="14.4" customHeight="1" x14ac:dyDescent="0.3">
      <c r="A6410" s="831">
        <v>10</v>
      </c>
      <c r="B6410" s="832" t="s">
        <v>2982</v>
      </c>
      <c r="C6410" s="832" t="s">
        <v>3017</v>
      </c>
      <c r="D6410" s="833" t="s">
        <v>630</v>
      </c>
      <c r="E6410" s="834" t="s">
        <v>3084</v>
      </c>
      <c r="F6410" s="832" t="s">
        <v>2984</v>
      </c>
      <c r="G6410" s="832" t="s">
        <v>3208</v>
      </c>
      <c r="H6410" s="832" t="s">
        <v>630</v>
      </c>
      <c r="I6410" s="832" t="s">
        <v>3812</v>
      </c>
      <c r="J6410" s="832" t="s">
        <v>1595</v>
      </c>
      <c r="K6410" s="832" t="s">
        <v>3813</v>
      </c>
      <c r="L6410" s="835">
        <v>93.98</v>
      </c>
      <c r="M6410" s="835">
        <v>93.98</v>
      </c>
      <c r="N6410" s="832">
        <v>1</v>
      </c>
      <c r="O6410" s="836">
        <v>1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10</v>
      </c>
      <c r="B6411" s="832" t="s">
        <v>2982</v>
      </c>
      <c r="C6411" s="832" t="s">
        <v>3017</v>
      </c>
      <c r="D6411" s="833" t="s">
        <v>630</v>
      </c>
      <c r="E6411" s="834" t="s">
        <v>3084</v>
      </c>
      <c r="F6411" s="832" t="s">
        <v>2984</v>
      </c>
      <c r="G6411" s="832" t="s">
        <v>3208</v>
      </c>
      <c r="H6411" s="832" t="s">
        <v>630</v>
      </c>
      <c r="I6411" s="832" t="s">
        <v>3209</v>
      </c>
      <c r="J6411" s="832" t="s">
        <v>1597</v>
      </c>
      <c r="K6411" s="832" t="s">
        <v>3210</v>
      </c>
      <c r="L6411" s="835">
        <v>140.96</v>
      </c>
      <c r="M6411" s="835">
        <v>140.96</v>
      </c>
      <c r="N6411" s="832">
        <v>1</v>
      </c>
      <c r="O6411" s="836">
        <v>1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10</v>
      </c>
      <c r="B6412" s="832" t="s">
        <v>2982</v>
      </c>
      <c r="C6412" s="832" t="s">
        <v>3017</v>
      </c>
      <c r="D6412" s="833" t="s">
        <v>630</v>
      </c>
      <c r="E6412" s="834" t="s">
        <v>3084</v>
      </c>
      <c r="F6412" s="832" t="s">
        <v>2984</v>
      </c>
      <c r="G6412" s="832" t="s">
        <v>3208</v>
      </c>
      <c r="H6412" s="832" t="s">
        <v>630</v>
      </c>
      <c r="I6412" s="832" t="s">
        <v>6547</v>
      </c>
      <c r="J6412" s="832" t="s">
        <v>1597</v>
      </c>
      <c r="K6412" s="832" t="s">
        <v>6548</v>
      </c>
      <c r="L6412" s="835">
        <v>56.38</v>
      </c>
      <c r="M6412" s="835">
        <v>112.76</v>
      </c>
      <c r="N6412" s="832">
        <v>2</v>
      </c>
      <c r="O6412" s="836">
        <v>2</v>
      </c>
      <c r="P6412" s="835"/>
      <c r="Q6412" s="837">
        <v>0</v>
      </c>
      <c r="R6412" s="832"/>
      <c r="S6412" s="837">
        <v>0</v>
      </c>
      <c r="T6412" s="836"/>
      <c r="U6412" s="838">
        <v>0</v>
      </c>
    </row>
    <row r="6413" spans="1:21" ht="14.4" customHeight="1" x14ac:dyDescent="0.3">
      <c r="A6413" s="831">
        <v>10</v>
      </c>
      <c r="B6413" s="832" t="s">
        <v>2982</v>
      </c>
      <c r="C6413" s="832" t="s">
        <v>3017</v>
      </c>
      <c r="D6413" s="833" t="s">
        <v>630</v>
      </c>
      <c r="E6413" s="834" t="s">
        <v>3084</v>
      </c>
      <c r="F6413" s="832" t="s">
        <v>2984</v>
      </c>
      <c r="G6413" s="832" t="s">
        <v>3208</v>
      </c>
      <c r="H6413" s="832" t="s">
        <v>630</v>
      </c>
      <c r="I6413" s="832" t="s">
        <v>4337</v>
      </c>
      <c r="J6413" s="832" t="s">
        <v>1597</v>
      </c>
      <c r="K6413" s="832" t="s">
        <v>3210</v>
      </c>
      <c r="L6413" s="835">
        <v>140.96</v>
      </c>
      <c r="M6413" s="835">
        <v>422.88</v>
      </c>
      <c r="N6413" s="832">
        <v>3</v>
      </c>
      <c r="O6413" s="836">
        <v>3</v>
      </c>
      <c r="P6413" s="835">
        <v>140.96</v>
      </c>
      <c r="Q6413" s="837">
        <v>0.33333333333333337</v>
      </c>
      <c r="R6413" s="832">
        <v>1</v>
      </c>
      <c r="S6413" s="837">
        <v>0.33333333333333331</v>
      </c>
      <c r="T6413" s="836">
        <v>1</v>
      </c>
      <c r="U6413" s="838">
        <v>0.33333333333333331</v>
      </c>
    </row>
    <row r="6414" spans="1:21" ht="14.4" customHeight="1" x14ac:dyDescent="0.3">
      <c r="A6414" s="831">
        <v>10</v>
      </c>
      <c r="B6414" s="832" t="s">
        <v>2982</v>
      </c>
      <c r="C6414" s="832" t="s">
        <v>3017</v>
      </c>
      <c r="D6414" s="833" t="s">
        <v>630</v>
      </c>
      <c r="E6414" s="834" t="s">
        <v>3084</v>
      </c>
      <c r="F6414" s="832" t="s">
        <v>2984</v>
      </c>
      <c r="G6414" s="832" t="s">
        <v>3208</v>
      </c>
      <c r="H6414" s="832" t="s">
        <v>630</v>
      </c>
      <c r="I6414" s="832" t="s">
        <v>6602</v>
      </c>
      <c r="J6414" s="832" t="s">
        <v>6566</v>
      </c>
      <c r="K6414" s="832" t="s">
        <v>6603</v>
      </c>
      <c r="L6414" s="835">
        <v>65.78</v>
      </c>
      <c r="M6414" s="835">
        <v>131.56</v>
      </c>
      <c r="N6414" s="832">
        <v>2</v>
      </c>
      <c r="O6414" s="836">
        <v>2</v>
      </c>
      <c r="P6414" s="835"/>
      <c r="Q6414" s="837">
        <v>0</v>
      </c>
      <c r="R6414" s="832"/>
      <c r="S6414" s="837">
        <v>0</v>
      </c>
      <c r="T6414" s="836"/>
      <c r="U6414" s="838">
        <v>0</v>
      </c>
    </row>
    <row r="6415" spans="1:21" ht="14.4" customHeight="1" x14ac:dyDescent="0.3">
      <c r="A6415" s="831">
        <v>10</v>
      </c>
      <c r="B6415" s="832" t="s">
        <v>2982</v>
      </c>
      <c r="C6415" s="832" t="s">
        <v>3017</v>
      </c>
      <c r="D6415" s="833" t="s">
        <v>630</v>
      </c>
      <c r="E6415" s="834" t="s">
        <v>3084</v>
      </c>
      <c r="F6415" s="832" t="s">
        <v>2984</v>
      </c>
      <c r="G6415" s="832" t="s">
        <v>3208</v>
      </c>
      <c r="H6415" s="832" t="s">
        <v>630</v>
      </c>
      <c r="I6415" s="832" t="s">
        <v>6604</v>
      </c>
      <c r="J6415" s="832" t="s">
        <v>6566</v>
      </c>
      <c r="K6415" s="832" t="s">
        <v>3210</v>
      </c>
      <c r="L6415" s="835">
        <v>0</v>
      </c>
      <c r="M6415" s="835">
        <v>0</v>
      </c>
      <c r="N6415" s="832">
        <v>1</v>
      </c>
      <c r="O6415" s="836">
        <v>1</v>
      </c>
      <c r="P6415" s="835"/>
      <c r="Q6415" s="837"/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10</v>
      </c>
      <c r="B6416" s="832" t="s">
        <v>2982</v>
      </c>
      <c r="C6416" s="832" t="s">
        <v>3017</v>
      </c>
      <c r="D6416" s="833" t="s">
        <v>630</v>
      </c>
      <c r="E6416" s="834" t="s">
        <v>3084</v>
      </c>
      <c r="F6416" s="832" t="s">
        <v>2984</v>
      </c>
      <c r="G6416" s="832" t="s">
        <v>3208</v>
      </c>
      <c r="H6416" s="832" t="s">
        <v>630</v>
      </c>
      <c r="I6416" s="832" t="s">
        <v>6605</v>
      </c>
      <c r="J6416" s="832" t="s">
        <v>6566</v>
      </c>
      <c r="K6416" s="832" t="s">
        <v>3813</v>
      </c>
      <c r="L6416" s="835">
        <v>93.98</v>
      </c>
      <c r="M6416" s="835">
        <v>281.94</v>
      </c>
      <c r="N6416" s="832">
        <v>3</v>
      </c>
      <c r="O6416" s="836">
        <v>3</v>
      </c>
      <c r="P6416" s="835"/>
      <c r="Q6416" s="837">
        <v>0</v>
      </c>
      <c r="R6416" s="832"/>
      <c r="S6416" s="837">
        <v>0</v>
      </c>
      <c r="T6416" s="836"/>
      <c r="U6416" s="838">
        <v>0</v>
      </c>
    </row>
    <row r="6417" spans="1:21" ht="14.4" customHeight="1" x14ac:dyDescent="0.3">
      <c r="A6417" s="831">
        <v>10</v>
      </c>
      <c r="B6417" s="832" t="s">
        <v>2982</v>
      </c>
      <c r="C6417" s="832" t="s">
        <v>3017</v>
      </c>
      <c r="D6417" s="833" t="s">
        <v>630</v>
      </c>
      <c r="E6417" s="834" t="s">
        <v>3084</v>
      </c>
      <c r="F6417" s="832" t="s">
        <v>2984</v>
      </c>
      <c r="G6417" s="832" t="s">
        <v>3208</v>
      </c>
      <c r="H6417" s="832" t="s">
        <v>630</v>
      </c>
      <c r="I6417" s="832" t="s">
        <v>6565</v>
      </c>
      <c r="J6417" s="832" t="s">
        <v>6566</v>
      </c>
      <c r="K6417" s="832" t="s">
        <v>6567</v>
      </c>
      <c r="L6417" s="835">
        <v>98.68</v>
      </c>
      <c r="M6417" s="835">
        <v>197.36</v>
      </c>
      <c r="N6417" s="832">
        <v>2</v>
      </c>
      <c r="O6417" s="836">
        <v>2</v>
      </c>
      <c r="P6417" s="835"/>
      <c r="Q6417" s="837">
        <v>0</v>
      </c>
      <c r="R6417" s="832"/>
      <c r="S6417" s="837">
        <v>0</v>
      </c>
      <c r="T6417" s="836"/>
      <c r="U6417" s="838">
        <v>0</v>
      </c>
    </row>
    <row r="6418" spans="1:21" ht="14.4" customHeight="1" x14ac:dyDescent="0.3">
      <c r="A6418" s="831">
        <v>10</v>
      </c>
      <c r="B6418" s="832" t="s">
        <v>2982</v>
      </c>
      <c r="C6418" s="832" t="s">
        <v>3017</v>
      </c>
      <c r="D6418" s="833" t="s">
        <v>630</v>
      </c>
      <c r="E6418" s="834" t="s">
        <v>3084</v>
      </c>
      <c r="F6418" s="832" t="s">
        <v>2984</v>
      </c>
      <c r="G6418" s="832" t="s">
        <v>3208</v>
      </c>
      <c r="H6418" s="832" t="s">
        <v>630</v>
      </c>
      <c r="I6418" s="832" t="s">
        <v>6606</v>
      </c>
      <c r="J6418" s="832" t="s">
        <v>6125</v>
      </c>
      <c r="K6418" s="832" t="s">
        <v>6607</v>
      </c>
      <c r="L6418" s="835">
        <v>79.33</v>
      </c>
      <c r="M6418" s="835">
        <v>158.66</v>
      </c>
      <c r="N6418" s="832">
        <v>2</v>
      </c>
      <c r="O6418" s="836">
        <v>2</v>
      </c>
      <c r="P6418" s="835"/>
      <c r="Q6418" s="837">
        <v>0</v>
      </c>
      <c r="R6418" s="832"/>
      <c r="S6418" s="837">
        <v>0</v>
      </c>
      <c r="T6418" s="836"/>
      <c r="U6418" s="838">
        <v>0</v>
      </c>
    </row>
    <row r="6419" spans="1:21" ht="14.4" customHeight="1" x14ac:dyDescent="0.3">
      <c r="A6419" s="831">
        <v>10</v>
      </c>
      <c r="B6419" s="832" t="s">
        <v>2982</v>
      </c>
      <c r="C6419" s="832" t="s">
        <v>3017</v>
      </c>
      <c r="D6419" s="833" t="s">
        <v>630</v>
      </c>
      <c r="E6419" s="834" t="s">
        <v>3084</v>
      </c>
      <c r="F6419" s="832" t="s">
        <v>2984</v>
      </c>
      <c r="G6419" s="832" t="s">
        <v>6469</v>
      </c>
      <c r="H6419" s="832" t="s">
        <v>630</v>
      </c>
      <c r="I6419" s="832" t="s">
        <v>6470</v>
      </c>
      <c r="J6419" s="832" t="s">
        <v>6471</v>
      </c>
      <c r="K6419" s="832" t="s">
        <v>6472</v>
      </c>
      <c r="L6419" s="835">
        <v>229.72</v>
      </c>
      <c r="M6419" s="835">
        <v>229.72</v>
      </c>
      <c r="N6419" s="832">
        <v>1</v>
      </c>
      <c r="O6419" s="836">
        <v>0.5</v>
      </c>
      <c r="P6419" s="835">
        <v>229.72</v>
      </c>
      <c r="Q6419" s="837">
        <v>1</v>
      </c>
      <c r="R6419" s="832">
        <v>1</v>
      </c>
      <c r="S6419" s="837">
        <v>1</v>
      </c>
      <c r="T6419" s="836">
        <v>0.5</v>
      </c>
      <c r="U6419" s="838">
        <v>1</v>
      </c>
    </row>
    <row r="6420" spans="1:21" ht="14.4" customHeight="1" x14ac:dyDescent="0.3">
      <c r="A6420" s="831">
        <v>10</v>
      </c>
      <c r="B6420" s="832" t="s">
        <v>2982</v>
      </c>
      <c r="C6420" s="832" t="s">
        <v>3017</v>
      </c>
      <c r="D6420" s="833" t="s">
        <v>630</v>
      </c>
      <c r="E6420" s="834" t="s">
        <v>3084</v>
      </c>
      <c r="F6420" s="832" t="s">
        <v>2984</v>
      </c>
      <c r="G6420" s="832" t="s">
        <v>3544</v>
      </c>
      <c r="H6420" s="832" t="s">
        <v>689</v>
      </c>
      <c r="I6420" s="832" t="s">
        <v>2784</v>
      </c>
      <c r="J6420" s="832" t="s">
        <v>1639</v>
      </c>
      <c r="K6420" s="832" t="s">
        <v>2785</v>
      </c>
      <c r="L6420" s="835">
        <v>106.75</v>
      </c>
      <c r="M6420" s="835">
        <v>640.5</v>
      </c>
      <c r="N6420" s="832">
        <v>6</v>
      </c>
      <c r="O6420" s="836">
        <v>4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10</v>
      </c>
      <c r="B6421" s="832" t="s">
        <v>2982</v>
      </c>
      <c r="C6421" s="832" t="s">
        <v>3017</v>
      </c>
      <c r="D6421" s="833" t="s">
        <v>630</v>
      </c>
      <c r="E6421" s="834" t="s">
        <v>3084</v>
      </c>
      <c r="F6421" s="832" t="s">
        <v>2984</v>
      </c>
      <c r="G6421" s="832" t="s">
        <v>3544</v>
      </c>
      <c r="H6421" s="832" t="s">
        <v>689</v>
      </c>
      <c r="I6421" s="832" t="s">
        <v>5907</v>
      </c>
      <c r="J6421" s="832" t="s">
        <v>1639</v>
      </c>
      <c r="K6421" s="832" t="s">
        <v>5908</v>
      </c>
      <c r="L6421" s="835">
        <v>0</v>
      </c>
      <c r="M6421" s="835">
        <v>0</v>
      </c>
      <c r="N6421" s="832">
        <v>1</v>
      </c>
      <c r="O6421" s="836">
        <v>0.5</v>
      </c>
      <c r="P6421" s="835"/>
      <c r="Q6421" s="837"/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10</v>
      </c>
      <c r="B6422" s="832" t="s">
        <v>2982</v>
      </c>
      <c r="C6422" s="832" t="s">
        <v>3017</v>
      </c>
      <c r="D6422" s="833" t="s">
        <v>630</v>
      </c>
      <c r="E6422" s="834" t="s">
        <v>3084</v>
      </c>
      <c r="F6422" s="832" t="s">
        <v>2984</v>
      </c>
      <c r="G6422" s="832" t="s">
        <v>3486</v>
      </c>
      <c r="H6422" s="832" t="s">
        <v>630</v>
      </c>
      <c r="I6422" s="832" t="s">
        <v>3487</v>
      </c>
      <c r="J6422" s="832" t="s">
        <v>3488</v>
      </c>
      <c r="K6422" s="832" t="s">
        <v>3489</v>
      </c>
      <c r="L6422" s="835">
        <v>121.07</v>
      </c>
      <c r="M6422" s="835">
        <v>121.07</v>
      </c>
      <c r="N6422" s="832">
        <v>1</v>
      </c>
      <c r="O6422" s="836">
        <v>0.5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" customHeight="1" x14ac:dyDescent="0.3">
      <c r="A6423" s="831">
        <v>10</v>
      </c>
      <c r="B6423" s="832" t="s">
        <v>2982</v>
      </c>
      <c r="C6423" s="832" t="s">
        <v>3017</v>
      </c>
      <c r="D6423" s="833" t="s">
        <v>630</v>
      </c>
      <c r="E6423" s="834" t="s">
        <v>3084</v>
      </c>
      <c r="F6423" s="832" t="s">
        <v>2984</v>
      </c>
      <c r="G6423" s="832" t="s">
        <v>4017</v>
      </c>
      <c r="H6423" s="832" t="s">
        <v>630</v>
      </c>
      <c r="I6423" s="832" t="s">
        <v>4018</v>
      </c>
      <c r="J6423" s="832" t="s">
        <v>1194</v>
      </c>
      <c r="K6423" s="832" t="s">
        <v>4019</v>
      </c>
      <c r="L6423" s="835">
        <v>105.63</v>
      </c>
      <c r="M6423" s="835">
        <v>1584.4499999999998</v>
      </c>
      <c r="N6423" s="832">
        <v>15</v>
      </c>
      <c r="O6423" s="836">
        <v>7.5</v>
      </c>
      <c r="P6423" s="835">
        <v>316.89</v>
      </c>
      <c r="Q6423" s="837">
        <v>0.2</v>
      </c>
      <c r="R6423" s="832">
        <v>3</v>
      </c>
      <c r="S6423" s="837">
        <v>0.2</v>
      </c>
      <c r="T6423" s="836">
        <v>1.5</v>
      </c>
      <c r="U6423" s="838">
        <v>0.2</v>
      </c>
    </row>
    <row r="6424" spans="1:21" ht="14.4" customHeight="1" x14ac:dyDescent="0.3">
      <c r="A6424" s="831">
        <v>10</v>
      </c>
      <c r="B6424" s="832" t="s">
        <v>2982</v>
      </c>
      <c r="C6424" s="832" t="s">
        <v>3017</v>
      </c>
      <c r="D6424" s="833" t="s">
        <v>630</v>
      </c>
      <c r="E6424" s="834" t="s">
        <v>3084</v>
      </c>
      <c r="F6424" s="832" t="s">
        <v>2984</v>
      </c>
      <c r="G6424" s="832" t="s">
        <v>4017</v>
      </c>
      <c r="H6424" s="832" t="s">
        <v>630</v>
      </c>
      <c r="I6424" s="832" t="s">
        <v>4449</v>
      </c>
      <c r="J6424" s="832" t="s">
        <v>1194</v>
      </c>
      <c r="K6424" s="832" t="s">
        <v>4450</v>
      </c>
      <c r="L6424" s="835">
        <v>52.19</v>
      </c>
      <c r="M6424" s="835">
        <v>208.76</v>
      </c>
      <c r="N6424" s="832">
        <v>4</v>
      </c>
      <c r="O6424" s="836">
        <v>2</v>
      </c>
      <c r="P6424" s="835"/>
      <c r="Q6424" s="837">
        <v>0</v>
      </c>
      <c r="R6424" s="832"/>
      <c r="S6424" s="837">
        <v>0</v>
      </c>
      <c r="T6424" s="836"/>
      <c r="U6424" s="838">
        <v>0</v>
      </c>
    </row>
    <row r="6425" spans="1:21" ht="14.4" customHeight="1" x14ac:dyDescent="0.3">
      <c r="A6425" s="831">
        <v>10</v>
      </c>
      <c r="B6425" s="832" t="s">
        <v>2982</v>
      </c>
      <c r="C6425" s="832" t="s">
        <v>3017</v>
      </c>
      <c r="D6425" s="833" t="s">
        <v>630</v>
      </c>
      <c r="E6425" s="834" t="s">
        <v>3084</v>
      </c>
      <c r="F6425" s="832" t="s">
        <v>2984</v>
      </c>
      <c r="G6425" s="832" t="s">
        <v>4410</v>
      </c>
      <c r="H6425" s="832" t="s">
        <v>630</v>
      </c>
      <c r="I6425" s="832" t="s">
        <v>6816</v>
      </c>
      <c r="J6425" s="832" t="s">
        <v>6817</v>
      </c>
      <c r="K6425" s="832" t="s">
        <v>6818</v>
      </c>
      <c r="L6425" s="835">
        <v>0</v>
      </c>
      <c r="M6425" s="835">
        <v>0</v>
      </c>
      <c r="N6425" s="832">
        <v>6</v>
      </c>
      <c r="O6425" s="836">
        <v>6</v>
      </c>
      <c r="P6425" s="835">
        <v>0</v>
      </c>
      <c r="Q6425" s="837"/>
      <c r="R6425" s="832">
        <v>2</v>
      </c>
      <c r="S6425" s="837">
        <v>0.33333333333333331</v>
      </c>
      <c r="T6425" s="836">
        <v>2</v>
      </c>
      <c r="U6425" s="838">
        <v>0.33333333333333331</v>
      </c>
    </row>
    <row r="6426" spans="1:21" ht="14.4" customHeight="1" x14ac:dyDescent="0.3">
      <c r="A6426" s="831">
        <v>10</v>
      </c>
      <c r="B6426" s="832" t="s">
        <v>2982</v>
      </c>
      <c r="C6426" s="832" t="s">
        <v>3017</v>
      </c>
      <c r="D6426" s="833" t="s">
        <v>630</v>
      </c>
      <c r="E6426" s="834" t="s">
        <v>3084</v>
      </c>
      <c r="F6426" s="832" t="s">
        <v>2984</v>
      </c>
      <c r="G6426" s="832" t="s">
        <v>5036</v>
      </c>
      <c r="H6426" s="832" t="s">
        <v>630</v>
      </c>
      <c r="I6426" s="832" t="s">
        <v>6475</v>
      </c>
      <c r="J6426" s="832" t="s">
        <v>5038</v>
      </c>
      <c r="K6426" s="832" t="s">
        <v>3826</v>
      </c>
      <c r="L6426" s="835">
        <v>140.72</v>
      </c>
      <c r="M6426" s="835">
        <v>703.59999999999991</v>
      </c>
      <c r="N6426" s="832">
        <v>5</v>
      </c>
      <c r="O6426" s="836">
        <v>1.5</v>
      </c>
      <c r="P6426" s="835">
        <v>422.15999999999997</v>
      </c>
      <c r="Q6426" s="837">
        <v>0.6</v>
      </c>
      <c r="R6426" s="832">
        <v>3</v>
      </c>
      <c r="S6426" s="837">
        <v>0.6</v>
      </c>
      <c r="T6426" s="836">
        <v>0.5</v>
      </c>
      <c r="U6426" s="838">
        <v>0.33333333333333331</v>
      </c>
    </row>
    <row r="6427" spans="1:21" ht="14.4" customHeight="1" x14ac:dyDescent="0.3">
      <c r="A6427" s="831">
        <v>10</v>
      </c>
      <c r="B6427" s="832" t="s">
        <v>2982</v>
      </c>
      <c r="C6427" s="832" t="s">
        <v>3017</v>
      </c>
      <c r="D6427" s="833" t="s">
        <v>630</v>
      </c>
      <c r="E6427" s="834" t="s">
        <v>3084</v>
      </c>
      <c r="F6427" s="832" t="s">
        <v>2984</v>
      </c>
      <c r="G6427" s="832" t="s">
        <v>3530</v>
      </c>
      <c r="H6427" s="832" t="s">
        <v>630</v>
      </c>
      <c r="I6427" s="832" t="s">
        <v>6127</v>
      </c>
      <c r="J6427" s="832" t="s">
        <v>1064</v>
      </c>
      <c r="K6427" s="832" t="s">
        <v>2313</v>
      </c>
      <c r="L6427" s="835">
        <v>0</v>
      </c>
      <c r="M6427" s="835">
        <v>0</v>
      </c>
      <c r="N6427" s="832">
        <v>6</v>
      </c>
      <c r="O6427" s="836">
        <v>5.5</v>
      </c>
      <c r="P6427" s="835">
        <v>0</v>
      </c>
      <c r="Q6427" s="837"/>
      <c r="R6427" s="832">
        <v>2</v>
      </c>
      <c r="S6427" s="837">
        <v>0.33333333333333331</v>
      </c>
      <c r="T6427" s="836">
        <v>1.5</v>
      </c>
      <c r="U6427" s="838">
        <v>0.27272727272727271</v>
      </c>
    </row>
    <row r="6428" spans="1:21" ht="14.4" customHeight="1" x14ac:dyDescent="0.3">
      <c r="A6428" s="831">
        <v>10</v>
      </c>
      <c r="B6428" s="832" t="s">
        <v>2982</v>
      </c>
      <c r="C6428" s="832" t="s">
        <v>3017</v>
      </c>
      <c r="D6428" s="833" t="s">
        <v>630</v>
      </c>
      <c r="E6428" s="834" t="s">
        <v>3084</v>
      </c>
      <c r="F6428" s="832" t="s">
        <v>2984</v>
      </c>
      <c r="G6428" s="832" t="s">
        <v>3530</v>
      </c>
      <c r="H6428" s="832" t="s">
        <v>630</v>
      </c>
      <c r="I6428" s="832" t="s">
        <v>3531</v>
      </c>
      <c r="J6428" s="832" t="s">
        <v>1064</v>
      </c>
      <c r="K6428" s="832" t="s">
        <v>3532</v>
      </c>
      <c r="L6428" s="835">
        <v>0</v>
      </c>
      <c r="M6428" s="835">
        <v>0</v>
      </c>
      <c r="N6428" s="832">
        <v>1</v>
      </c>
      <c r="O6428" s="836">
        <v>1</v>
      </c>
      <c r="P6428" s="835"/>
      <c r="Q6428" s="837"/>
      <c r="R6428" s="832"/>
      <c r="S6428" s="837">
        <v>0</v>
      </c>
      <c r="T6428" s="836"/>
      <c r="U6428" s="838">
        <v>0</v>
      </c>
    </row>
    <row r="6429" spans="1:21" ht="14.4" customHeight="1" x14ac:dyDescent="0.3">
      <c r="A6429" s="831">
        <v>10</v>
      </c>
      <c r="B6429" s="832" t="s">
        <v>2982</v>
      </c>
      <c r="C6429" s="832" t="s">
        <v>3017</v>
      </c>
      <c r="D6429" s="833" t="s">
        <v>630</v>
      </c>
      <c r="E6429" s="834" t="s">
        <v>3084</v>
      </c>
      <c r="F6429" s="832" t="s">
        <v>2984</v>
      </c>
      <c r="G6429" s="832" t="s">
        <v>4215</v>
      </c>
      <c r="H6429" s="832" t="s">
        <v>630</v>
      </c>
      <c r="I6429" s="832" t="s">
        <v>4277</v>
      </c>
      <c r="J6429" s="832" t="s">
        <v>4278</v>
      </c>
      <c r="K6429" s="832" t="s">
        <v>4279</v>
      </c>
      <c r="L6429" s="835">
        <v>79.64</v>
      </c>
      <c r="M6429" s="835">
        <v>159.28</v>
      </c>
      <c r="N6429" s="832">
        <v>2</v>
      </c>
      <c r="O6429" s="836">
        <v>1.5</v>
      </c>
      <c r="P6429" s="835"/>
      <c r="Q6429" s="837">
        <v>0</v>
      </c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10</v>
      </c>
      <c r="B6430" s="832" t="s">
        <v>2982</v>
      </c>
      <c r="C6430" s="832" t="s">
        <v>3017</v>
      </c>
      <c r="D6430" s="833" t="s">
        <v>630</v>
      </c>
      <c r="E6430" s="834" t="s">
        <v>3084</v>
      </c>
      <c r="F6430" s="832" t="s">
        <v>2984</v>
      </c>
      <c r="G6430" s="832" t="s">
        <v>4215</v>
      </c>
      <c r="H6430" s="832" t="s">
        <v>630</v>
      </c>
      <c r="I6430" s="832" t="s">
        <v>4280</v>
      </c>
      <c r="J6430" s="832" t="s">
        <v>4281</v>
      </c>
      <c r="K6430" s="832" t="s">
        <v>4282</v>
      </c>
      <c r="L6430" s="835">
        <v>79.64</v>
      </c>
      <c r="M6430" s="835">
        <v>79.64</v>
      </c>
      <c r="N6430" s="832">
        <v>1</v>
      </c>
      <c r="O6430" s="836">
        <v>1</v>
      </c>
      <c r="P6430" s="835"/>
      <c r="Q6430" s="837">
        <v>0</v>
      </c>
      <c r="R6430" s="832"/>
      <c r="S6430" s="837">
        <v>0</v>
      </c>
      <c r="T6430" s="836"/>
      <c r="U6430" s="838">
        <v>0</v>
      </c>
    </row>
    <row r="6431" spans="1:21" ht="14.4" customHeight="1" x14ac:dyDescent="0.3">
      <c r="A6431" s="831">
        <v>10</v>
      </c>
      <c r="B6431" s="832" t="s">
        <v>2982</v>
      </c>
      <c r="C6431" s="832" t="s">
        <v>3017</v>
      </c>
      <c r="D6431" s="833" t="s">
        <v>630</v>
      </c>
      <c r="E6431" s="834" t="s">
        <v>3084</v>
      </c>
      <c r="F6431" s="832" t="s">
        <v>2984</v>
      </c>
      <c r="G6431" s="832" t="s">
        <v>3115</v>
      </c>
      <c r="H6431" s="832" t="s">
        <v>630</v>
      </c>
      <c r="I6431" s="832" t="s">
        <v>3116</v>
      </c>
      <c r="J6431" s="832" t="s">
        <v>949</v>
      </c>
      <c r="K6431" s="832" t="s">
        <v>3117</v>
      </c>
      <c r="L6431" s="835">
        <v>34.15</v>
      </c>
      <c r="M6431" s="835">
        <v>1297.6999999999998</v>
      </c>
      <c r="N6431" s="832">
        <v>38</v>
      </c>
      <c r="O6431" s="836">
        <v>26.5</v>
      </c>
      <c r="P6431" s="835">
        <v>170.75</v>
      </c>
      <c r="Q6431" s="837">
        <v>0.13157894736842107</v>
      </c>
      <c r="R6431" s="832">
        <v>5</v>
      </c>
      <c r="S6431" s="837">
        <v>0.13157894736842105</v>
      </c>
      <c r="T6431" s="836">
        <v>3</v>
      </c>
      <c r="U6431" s="838">
        <v>0.11320754716981132</v>
      </c>
    </row>
    <row r="6432" spans="1:21" ht="14.4" customHeight="1" x14ac:dyDescent="0.3">
      <c r="A6432" s="831">
        <v>10</v>
      </c>
      <c r="B6432" s="832" t="s">
        <v>2982</v>
      </c>
      <c r="C6432" s="832" t="s">
        <v>3017</v>
      </c>
      <c r="D6432" s="833" t="s">
        <v>630</v>
      </c>
      <c r="E6432" s="834" t="s">
        <v>3084</v>
      </c>
      <c r="F6432" s="832" t="s">
        <v>2984</v>
      </c>
      <c r="G6432" s="832" t="s">
        <v>3115</v>
      </c>
      <c r="H6432" s="832" t="s">
        <v>630</v>
      </c>
      <c r="I6432" s="832" t="s">
        <v>3118</v>
      </c>
      <c r="J6432" s="832" t="s">
        <v>949</v>
      </c>
      <c r="K6432" s="832" t="s">
        <v>3117</v>
      </c>
      <c r="L6432" s="835">
        <v>34.15</v>
      </c>
      <c r="M6432" s="835">
        <v>204.9</v>
      </c>
      <c r="N6432" s="832">
        <v>6</v>
      </c>
      <c r="O6432" s="836">
        <v>5.5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10</v>
      </c>
      <c r="B6433" s="832" t="s">
        <v>2982</v>
      </c>
      <c r="C6433" s="832" t="s">
        <v>3017</v>
      </c>
      <c r="D6433" s="833" t="s">
        <v>630</v>
      </c>
      <c r="E6433" s="834" t="s">
        <v>3084</v>
      </c>
      <c r="F6433" s="832" t="s">
        <v>2984</v>
      </c>
      <c r="G6433" s="832" t="s">
        <v>3115</v>
      </c>
      <c r="H6433" s="832" t="s">
        <v>630</v>
      </c>
      <c r="I6433" s="832" t="s">
        <v>6036</v>
      </c>
      <c r="J6433" s="832" t="s">
        <v>949</v>
      </c>
      <c r="K6433" s="832" t="s">
        <v>3117</v>
      </c>
      <c r="L6433" s="835">
        <v>34.15</v>
      </c>
      <c r="M6433" s="835">
        <v>34.15</v>
      </c>
      <c r="N6433" s="832">
        <v>1</v>
      </c>
      <c r="O6433" s="836">
        <v>0.5</v>
      </c>
      <c r="P6433" s="835"/>
      <c r="Q6433" s="837">
        <v>0</v>
      </c>
      <c r="R6433" s="832"/>
      <c r="S6433" s="837">
        <v>0</v>
      </c>
      <c r="T6433" s="836"/>
      <c r="U6433" s="838">
        <v>0</v>
      </c>
    </row>
    <row r="6434" spans="1:21" ht="14.4" customHeight="1" x14ac:dyDescent="0.3">
      <c r="A6434" s="831">
        <v>10</v>
      </c>
      <c r="B6434" s="832" t="s">
        <v>2982</v>
      </c>
      <c r="C6434" s="832" t="s">
        <v>3017</v>
      </c>
      <c r="D6434" s="833" t="s">
        <v>630</v>
      </c>
      <c r="E6434" s="834" t="s">
        <v>3084</v>
      </c>
      <c r="F6434" s="832" t="s">
        <v>2984</v>
      </c>
      <c r="G6434" s="832" t="s">
        <v>3120</v>
      </c>
      <c r="H6434" s="832" t="s">
        <v>630</v>
      </c>
      <c r="I6434" s="832" t="s">
        <v>3211</v>
      </c>
      <c r="J6434" s="832" t="s">
        <v>1034</v>
      </c>
      <c r="K6434" s="832" t="s">
        <v>3212</v>
      </c>
      <c r="L6434" s="835">
        <v>48.09</v>
      </c>
      <c r="M6434" s="835">
        <v>48.09</v>
      </c>
      <c r="N6434" s="832">
        <v>1</v>
      </c>
      <c r="O6434" s="836">
        <v>1</v>
      </c>
      <c r="P6434" s="835">
        <v>48.09</v>
      </c>
      <c r="Q6434" s="837">
        <v>1</v>
      </c>
      <c r="R6434" s="832">
        <v>1</v>
      </c>
      <c r="S6434" s="837">
        <v>1</v>
      </c>
      <c r="T6434" s="836">
        <v>1</v>
      </c>
      <c r="U6434" s="838">
        <v>1</v>
      </c>
    </row>
    <row r="6435" spans="1:21" ht="14.4" customHeight="1" x14ac:dyDescent="0.3">
      <c r="A6435" s="831">
        <v>10</v>
      </c>
      <c r="B6435" s="832" t="s">
        <v>2982</v>
      </c>
      <c r="C6435" s="832" t="s">
        <v>3017</v>
      </c>
      <c r="D6435" s="833" t="s">
        <v>630</v>
      </c>
      <c r="E6435" s="834" t="s">
        <v>3084</v>
      </c>
      <c r="F6435" s="832" t="s">
        <v>2984</v>
      </c>
      <c r="G6435" s="832" t="s">
        <v>3120</v>
      </c>
      <c r="H6435" s="832" t="s">
        <v>630</v>
      </c>
      <c r="I6435" s="832" t="s">
        <v>3121</v>
      </c>
      <c r="J6435" s="832" t="s">
        <v>1060</v>
      </c>
      <c r="K6435" s="832" t="s">
        <v>3122</v>
      </c>
      <c r="L6435" s="835">
        <v>89.91</v>
      </c>
      <c r="M6435" s="835">
        <v>4675.3199999999979</v>
      </c>
      <c r="N6435" s="832">
        <v>52</v>
      </c>
      <c r="O6435" s="836">
        <v>42</v>
      </c>
      <c r="P6435" s="835">
        <v>809.18999999999983</v>
      </c>
      <c r="Q6435" s="837">
        <v>0.17307692307692313</v>
      </c>
      <c r="R6435" s="832">
        <v>9</v>
      </c>
      <c r="S6435" s="837">
        <v>0.17307692307692307</v>
      </c>
      <c r="T6435" s="836">
        <v>7</v>
      </c>
      <c r="U6435" s="838">
        <v>0.16666666666666666</v>
      </c>
    </row>
    <row r="6436" spans="1:21" ht="14.4" customHeight="1" x14ac:dyDescent="0.3">
      <c r="A6436" s="831">
        <v>10</v>
      </c>
      <c r="B6436" s="832" t="s">
        <v>2982</v>
      </c>
      <c r="C6436" s="832" t="s">
        <v>3017</v>
      </c>
      <c r="D6436" s="833" t="s">
        <v>630</v>
      </c>
      <c r="E6436" s="834" t="s">
        <v>3084</v>
      </c>
      <c r="F6436" s="832" t="s">
        <v>2984</v>
      </c>
      <c r="G6436" s="832" t="s">
        <v>3887</v>
      </c>
      <c r="H6436" s="832" t="s">
        <v>630</v>
      </c>
      <c r="I6436" s="832" t="s">
        <v>3888</v>
      </c>
      <c r="J6436" s="832" t="s">
        <v>766</v>
      </c>
      <c r="K6436" s="832" t="s">
        <v>3889</v>
      </c>
      <c r="L6436" s="835">
        <v>27.28</v>
      </c>
      <c r="M6436" s="835">
        <v>954.7999999999995</v>
      </c>
      <c r="N6436" s="832">
        <v>35</v>
      </c>
      <c r="O6436" s="836">
        <v>29</v>
      </c>
      <c r="P6436" s="835">
        <v>81.84</v>
      </c>
      <c r="Q6436" s="837">
        <v>8.5714285714285757E-2</v>
      </c>
      <c r="R6436" s="832">
        <v>3</v>
      </c>
      <c r="S6436" s="837">
        <v>8.5714285714285715E-2</v>
      </c>
      <c r="T6436" s="836">
        <v>2.5</v>
      </c>
      <c r="U6436" s="838">
        <v>8.6206896551724144E-2</v>
      </c>
    </row>
    <row r="6437" spans="1:21" ht="14.4" customHeight="1" x14ac:dyDescent="0.3">
      <c r="A6437" s="831">
        <v>10</v>
      </c>
      <c r="B6437" s="832" t="s">
        <v>2982</v>
      </c>
      <c r="C6437" s="832" t="s">
        <v>3017</v>
      </c>
      <c r="D6437" s="833" t="s">
        <v>630</v>
      </c>
      <c r="E6437" s="834" t="s">
        <v>3084</v>
      </c>
      <c r="F6437" s="832" t="s">
        <v>2984</v>
      </c>
      <c r="G6437" s="832" t="s">
        <v>4698</v>
      </c>
      <c r="H6437" s="832" t="s">
        <v>630</v>
      </c>
      <c r="I6437" s="832" t="s">
        <v>4699</v>
      </c>
      <c r="J6437" s="832" t="s">
        <v>879</v>
      </c>
      <c r="K6437" s="832" t="s">
        <v>4700</v>
      </c>
      <c r="L6437" s="835">
        <v>0</v>
      </c>
      <c r="M6437" s="835">
        <v>0</v>
      </c>
      <c r="N6437" s="832">
        <v>4</v>
      </c>
      <c r="O6437" s="836">
        <v>3</v>
      </c>
      <c r="P6437" s="835">
        <v>0</v>
      </c>
      <c r="Q6437" s="837"/>
      <c r="R6437" s="832">
        <v>3</v>
      </c>
      <c r="S6437" s="837">
        <v>0.75</v>
      </c>
      <c r="T6437" s="836">
        <v>2</v>
      </c>
      <c r="U6437" s="838">
        <v>0.66666666666666663</v>
      </c>
    </row>
    <row r="6438" spans="1:21" ht="14.4" customHeight="1" x14ac:dyDescent="0.3">
      <c r="A6438" s="831">
        <v>10</v>
      </c>
      <c r="B6438" s="832" t="s">
        <v>2982</v>
      </c>
      <c r="C6438" s="832" t="s">
        <v>3017</v>
      </c>
      <c r="D6438" s="833" t="s">
        <v>630</v>
      </c>
      <c r="E6438" s="834" t="s">
        <v>3084</v>
      </c>
      <c r="F6438" s="832" t="s">
        <v>2984</v>
      </c>
      <c r="G6438" s="832" t="s">
        <v>3622</v>
      </c>
      <c r="H6438" s="832" t="s">
        <v>630</v>
      </c>
      <c r="I6438" s="832" t="s">
        <v>5780</v>
      </c>
      <c r="J6438" s="832" t="s">
        <v>5781</v>
      </c>
      <c r="K6438" s="832" t="s">
        <v>5782</v>
      </c>
      <c r="L6438" s="835">
        <v>347.84</v>
      </c>
      <c r="M6438" s="835">
        <v>695.68</v>
      </c>
      <c r="N6438" s="832">
        <v>2</v>
      </c>
      <c r="O6438" s="836">
        <v>2</v>
      </c>
      <c r="P6438" s="835">
        <v>347.84</v>
      </c>
      <c r="Q6438" s="837">
        <v>0.5</v>
      </c>
      <c r="R6438" s="832">
        <v>1</v>
      </c>
      <c r="S6438" s="837">
        <v>0.5</v>
      </c>
      <c r="T6438" s="836">
        <v>1</v>
      </c>
      <c r="U6438" s="838">
        <v>0.5</v>
      </c>
    </row>
    <row r="6439" spans="1:21" ht="14.4" customHeight="1" x14ac:dyDescent="0.3">
      <c r="A6439" s="831">
        <v>10</v>
      </c>
      <c r="B6439" s="832" t="s">
        <v>2982</v>
      </c>
      <c r="C6439" s="832" t="s">
        <v>3017</v>
      </c>
      <c r="D6439" s="833" t="s">
        <v>630</v>
      </c>
      <c r="E6439" s="834" t="s">
        <v>3084</v>
      </c>
      <c r="F6439" s="832" t="s">
        <v>2984</v>
      </c>
      <c r="G6439" s="832" t="s">
        <v>3890</v>
      </c>
      <c r="H6439" s="832" t="s">
        <v>630</v>
      </c>
      <c r="I6439" s="832" t="s">
        <v>6551</v>
      </c>
      <c r="J6439" s="832" t="s">
        <v>1113</v>
      </c>
      <c r="K6439" s="832" t="s">
        <v>6552</v>
      </c>
      <c r="L6439" s="835">
        <v>0</v>
      </c>
      <c r="M6439" s="835">
        <v>0</v>
      </c>
      <c r="N6439" s="832">
        <v>1</v>
      </c>
      <c r="O6439" s="836">
        <v>1</v>
      </c>
      <c r="P6439" s="835"/>
      <c r="Q6439" s="837"/>
      <c r="R6439" s="832"/>
      <c r="S6439" s="837">
        <v>0</v>
      </c>
      <c r="T6439" s="836"/>
      <c r="U6439" s="838">
        <v>0</v>
      </c>
    </row>
    <row r="6440" spans="1:21" ht="14.4" customHeight="1" x14ac:dyDescent="0.3">
      <c r="A6440" s="831">
        <v>10</v>
      </c>
      <c r="B6440" s="832" t="s">
        <v>2982</v>
      </c>
      <c r="C6440" s="832" t="s">
        <v>3017</v>
      </c>
      <c r="D6440" s="833" t="s">
        <v>630</v>
      </c>
      <c r="E6440" s="834" t="s">
        <v>3084</v>
      </c>
      <c r="F6440" s="832" t="s">
        <v>2984</v>
      </c>
      <c r="G6440" s="832" t="s">
        <v>5043</v>
      </c>
      <c r="H6440" s="832" t="s">
        <v>630</v>
      </c>
      <c r="I6440" s="832" t="s">
        <v>5044</v>
      </c>
      <c r="J6440" s="832" t="s">
        <v>828</v>
      </c>
      <c r="K6440" s="832" t="s">
        <v>5045</v>
      </c>
      <c r="L6440" s="835">
        <v>0</v>
      </c>
      <c r="M6440" s="835">
        <v>0</v>
      </c>
      <c r="N6440" s="832">
        <v>8</v>
      </c>
      <c r="O6440" s="836">
        <v>7</v>
      </c>
      <c r="P6440" s="835"/>
      <c r="Q6440" s="837"/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10</v>
      </c>
      <c r="B6441" s="832" t="s">
        <v>2982</v>
      </c>
      <c r="C6441" s="832" t="s">
        <v>3017</v>
      </c>
      <c r="D6441" s="833" t="s">
        <v>630</v>
      </c>
      <c r="E6441" s="834" t="s">
        <v>3084</v>
      </c>
      <c r="F6441" s="832" t="s">
        <v>2984</v>
      </c>
      <c r="G6441" s="832" t="s">
        <v>3123</v>
      </c>
      <c r="H6441" s="832" t="s">
        <v>630</v>
      </c>
      <c r="I6441" s="832" t="s">
        <v>3646</v>
      </c>
      <c r="J6441" s="832" t="s">
        <v>1464</v>
      </c>
      <c r="K6441" s="832" t="s">
        <v>3647</v>
      </c>
      <c r="L6441" s="835">
        <v>98.75</v>
      </c>
      <c r="M6441" s="835">
        <v>395</v>
      </c>
      <c r="N6441" s="832">
        <v>4</v>
      </c>
      <c r="O6441" s="836">
        <v>2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10</v>
      </c>
      <c r="B6442" s="832" t="s">
        <v>2982</v>
      </c>
      <c r="C6442" s="832" t="s">
        <v>3017</v>
      </c>
      <c r="D6442" s="833" t="s">
        <v>630</v>
      </c>
      <c r="E6442" s="834" t="s">
        <v>3084</v>
      </c>
      <c r="F6442" s="832" t="s">
        <v>2984</v>
      </c>
      <c r="G6442" s="832" t="s">
        <v>3123</v>
      </c>
      <c r="H6442" s="832" t="s">
        <v>630</v>
      </c>
      <c r="I6442" s="832" t="s">
        <v>5918</v>
      </c>
      <c r="J6442" s="832" t="s">
        <v>1464</v>
      </c>
      <c r="K6442" s="832" t="s">
        <v>5919</v>
      </c>
      <c r="L6442" s="835">
        <v>98.75</v>
      </c>
      <c r="M6442" s="835">
        <v>296.25</v>
      </c>
      <c r="N6442" s="832">
        <v>3</v>
      </c>
      <c r="O6442" s="836">
        <v>1.5</v>
      </c>
      <c r="P6442" s="835">
        <v>98.75</v>
      </c>
      <c r="Q6442" s="837">
        <v>0.33333333333333331</v>
      </c>
      <c r="R6442" s="832">
        <v>1</v>
      </c>
      <c r="S6442" s="837">
        <v>0.33333333333333331</v>
      </c>
      <c r="T6442" s="836">
        <v>1</v>
      </c>
      <c r="U6442" s="838">
        <v>0.66666666666666663</v>
      </c>
    </row>
    <row r="6443" spans="1:21" ht="14.4" customHeight="1" x14ac:dyDescent="0.3">
      <c r="A6443" s="831">
        <v>10</v>
      </c>
      <c r="B6443" s="832" t="s">
        <v>2982</v>
      </c>
      <c r="C6443" s="832" t="s">
        <v>3017</v>
      </c>
      <c r="D6443" s="833" t="s">
        <v>630</v>
      </c>
      <c r="E6443" s="834" t="s">
        <v>3084</v>
      </c>
      <c r="F6443" s="832" t="s">
        <v>2984</v>
      </c>
      <c r="G6443" s="832" t="s">
        <v>3123</v>
      </c>
      <c r="H6443" s="832" t="s">
        <v>630</v>
      </c>
      <c r="I6443" s="832" t="s">
        <v>6819</v>
      </c>
      <c r="J6443" s="832" t="s">
        <v>6613</v>
      </c>
      <c r="K6443" s="832" t="s">
        <v>3125</v>
      </c>
      <c r="L6443" s="835">
        <v>49.38</v>
      </c>
      <c r="M6443" s="835">
        <v>49.38</v>
      </c>
      <c r="N6443" s="832">
        <v>1</v>
      </c>
      <c r="O6443" s="836">
        <v>1</v>
      </c>
      <c r="P6443" s="835"/>
      <c r="Q6443" s="837">
        <v>0</v>
      </c>
      <c r="R6443" s="832"/>
      <c r="S6443" s="837">
        <v>0</v>
      </c>
      <c r="T6443" s="836"/>
      <c r="U6443" s="838">
        <v>0</v>
      </c>
    </row>
    <row r="6444" spans="1:21" ht="14.4" customHeight="1" x14ac:dyDescent="0.3">
      <c r="A6444" s="831">
        <v>10</v>
      </c>
      <c r="B6444" s="832" t="s">
        <v>2982</v>
      </c>
      <c r="C6444" s="832" t="s">
        <v>3017</v>
      </c>
      <c r="D6444" s="833" t="s">
        <v>630</v>
      </c>
      <c r="E6444" s="834" t="s">
        <v>3084</v>
      </c>
      <c r="F6444" s="832" t="s">
        <v>2984</v>
      </c>
      <c r="G6444" s="832" t="s">
        <v>3123</v>
      </c>
      <c r="H6444" s="832" t="s">
        <v>630</v>
      </c>
      <c r="I6444" s="832" t="s">
        <v>5056</v>
      </c>
      <c r="J6444" s="832" t="s">
        <v>5057</v>
      </c>
      <c r="K6444" s="832" t="s">
        <v>3330</v>
      </c>
      <c r="L6444" s="835">
        <v>98.75</v>
      </c>
      <c r="M6444" s="835">
        <v>98.75</v>
      </c>
      <c r="N6444" s="832">
        <v>1</v>
      </c>
      <c r="O6444" s="836">
        <v>0.5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10</v>
      </c>
      <c r="B6445" s="832" t="s">
        <v>2982</v>
      </c>
      <c r="C6445" s="832" t="s">
        <v>3017</v>
      </c>
      <c r="D6445" s="833" t="s">
        <v>630</v>
      </c>
      <c r="E6445" s="834" t="s">
        <v>3084</v>
      </c>
      <c r="F6445" s="832" t="s">
        <v>2984</v>
      </c>
      <c r="G6445" s="832" t="s">
        <v>3123</v>
      </c>
      <c r="H6445" s="832" t="s">
        <v>630</v>
      </c>
      <c r="I6445" s="832" t="s">
        <v>3329</v>
      </c>
      <c r="J6445" s="832" t="s">
        <v>1590</v>
      </c>
      <c r="K6445" s="832" t="s">
        <v>3330</v>
      </c>
      <c r="L6445" s="835">
        <v>98.75</v>
      </c>
      <c r="M6445" s="835">
        <v>98.75</v>
      </c>
      <c r="N6445" s="832">
        <v>1</v>
      </c>
      <c r="O6445" s="836">
        <v>0.5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10</v>
      </c>
      <c r="B6446" s="832" t="s">
        <v>2982</v>
      </c>
      <c r="C6446" s="832" t="s">
        <v>3017</v>
      </c>
      <c r="D6446" s="833" t="s">
        <v>630</v>
      </c>
      <c r="E6446" s="834" t="s">
        <v>3084</v>
      </c>
      <c r="F6446" s="832" t="s">
        <v>2984</v>
      </c>
      <c r="G6446" s="832" t="s">
        <v>3123</v>
      </c>
      <c r="H6446" s="832" t="s">
        <v>630</v>
      </c>
      <c r="I6446" s="832" t="s">
        <v>3493</v>
      </c>
      <c r="J6446" s="832" t="s">
        <v>1588</v>
      </c>
      <c r="K6446" s="832" t="s">
        <v>3125</v>
      </c>
      <c r="L6446" s="835">
        <v>49.38</v>
      </c>
      <c r="M6446" s="835">
        <v>197.52</v>
      </c>
      <c r="N6446" s="832">
        <v>4</v>
      </c>
      <c r="O6446" s="836">
        <v>3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10</v>
      </c>
      <c r="B6447" s="832" t="s">
        <v>2982</v>
      </c>
      <c r="C6447" s="832" t="s">
        <v>3017</v>
      </c>
      <c r="D6447" s="833" t="s">
        <v>630</v>
      </c>
      <c r="E6447" s="834" t="s">
        <v>3084</v>
      </c>
      <c r="F6447" s="832" t="s">
        <v>2984</v>
      </c>
      <c r="G6447" s="832" t="s">
        <v>3123</v>
      </c>
      <c r="H6447" s="832" t="s">
        <v>630</v>
      </c>
      <c r="I6447" s="832" t="s">
        <v>4232</v>
      </c>
      <c r="J6447" s="832" t="s">
        <v>1590</v>
      </c>
      <c r="K6447" s="832" t="s">
        <v>4233</v>
      </c>
      <c r="L6447" s="835">
        <v>0</v>
      </c>
      <c r="M6447" s="835">
        <v>0</v>
      </c>
      <c r="N6447" s="832">
        <v>1</v>
      </c>
      <c r="O6447" s="836">
        <v>0.5</v>
      </c>
      <c r="P6447" s="835"/>
      <c r="Q6447" s="837"/>
      <c r="R6447" s="832"/>
      <c r="S6447" s="837">
        <v>0</v>
      </c>
      <c r="T6447" s="836"/>
      <c r="U6447" s="838">
        <v>0</v>
      </c>
    </row>
    <row r="6448" spans="1:21" ht="14.4" customHeight="1" x14ac:dyDescent="0.3">
      <c r="A6448" s="831">
        <v>10</v>
      </c>
      <c r="B6448" s="832" t="s">
        <v>2982</v>
      </c>
      <c r="C6448" s="832" t="s">
        <v>3017</v>
      </c>
      <c r="D6448" s="833" t="s">
        <v>630</v>
      </c>
      <c r="E6448" s="834" t="s">
        <v>3084</v>
      </c>
      <c r="F6448" s="832" t="s">
        <v>2984</v>
      </c>
      <c r="G6448" s="832" t="s">
        <v>3123</v>
      </c>
      <c r="H6448" s="832" t="s">
        <v>630</v>
      </c>
      <c r="I6448" s="832" t="s">
        <v>3124</v>
      </c>
      <c r="J6448" s="832" t="s">
        <v>1588</v>
      </c>
      <c r="K6448" s="832" t="s">
        <v>3125</v>
      </c>
      <c r="L6448" s="835">
        <v>49.38</v>
      </c>
      <c r="M6448" s="835">
        <v>148.14000000000001</v>
      </c>
      <c r="N6448" s="832">
        <v>3</v>
      </c>
      <c r="O6448" s="836">
        <v>2</v>
      </c>
      <c r="P6448" s="835">
        <v>49.38</v>
      </c>
      <c r="Q6448" s="837">
        <v>0.33333333333333331</v>
      </c>
      <c r="R6448" s="832">
        <v>1</v>
      </c>
      <c r="S6448" s="837">
        <v>0.33333333333333331</v>
      </c>
      <c r="T6448" s="836">
        <v>0.5</v>
      </c>
      <c r="U6448" s="838">
        <v>0.25</v>
      </c>
    </row>
    <row r="6449" spans="1:21" ht="14.4" customHeight="1" x14ac:dyDescent="0.3">
      <c r="A6449" s="831">
        <v>10</v>
      </c>
      <c r="B6449" s="832" t="s">
        <v>2982</v>
      </c>
      <c r="C6449" s="832" t="s">
        <v>3017</v>
      </c>
      <c r="D6449" s="833" t="s">
        <v>630</v>
      </c>
      <c r="E6449" s="834" t="s">
        <v>3084</v>
      </c>
      <c r="F6449" s="832" t="s">
        <v>2984</v>
      </c>
      <c r="G6449" s="832" t="s">
        <v>3123</v>
      </c>
      <c r="H6449" s="832" t="s">
        <v>630</v>
      </c>
      <c r="I6449" s="832" t="s">
        <v>3735</v>
      </c>
      <c r="J6449" s="832" t="s">
        <v>1046</v>
      </c>
      <c r="K6449" s="832" t="s">
        <v>3736</v>
      </c>
      <c r="L6449" s="835">
        <v>23.27</v>
      </c>
      <c r="M6449" s="835">
        <v>46.54</v>
      </c>
      <c r="N6449" s="832">
        <v>2</v>
      </c>
      <c r="O6449" s="836">
        <v>2</v>
      </c>
      <c r="P6449" s="835"/>
      <c r="Q6449" s="837">
        <v>0</v>
      </c>
      <c r="R6449" s="832"/>
      <c r="S6449" s="837">
        <v>0</v>
      </c>
      <c r="T6449" s="836"/>
      <c r="U6449" s="838">
        <v>0</v>
      </c>
    </row>
    <row r="6450" spans="1:21" ht="14.4" customHeight="1" x14ac:dyDescent="0.3">
      <c r="A6450" s="831">
        <v>10</v>
      </c>
      <c r="B6450" s="832" t="s">
        <v>2982</v>
      </c>
      <c r="C6450" s="832" t="s">
        <v>3017</v>
      </c>
      <c r="D6450" s="833" t="s">
        <v>630</v>
      </c>
      <c r="E6450" s="834" t="s">
        <v>3084</v>
      </c>
      <c r="F6450" s="832" t="s">
        <v>2984</v>
      </c>
      <c r="G6450" s="832" t="s">
        <v>3123</v>
      </c>
      <c r="H6450" s="832" t="s">
        <v>630</v>
      </c>
      <c r="I6450" s="832" t="s">
        <v>4321</v>
      </c>
      <c r="J6450" s="832" t="s">
        <v>1590</v>
      </c>
      <c r="K6450" s="832" t="s">
        <v>3330</v>
      </c>
      <c r="L6450" s="835">
        <v>98.75</v>
      </c>
      <c r="M6450" s="835">
        <v>98.75</v>
      </c>
      <c r="N6450" s="832">
        <v>1</v>
      </c>
      <c r="O6450" s="836">
        <v>1</v>
      </c>
      <c r="P6450" s="835"/>
      <c r="Q6450" s="837">
        <v>0</v>
      </c>
      <c r="R6450" s="832"/>
      <c r="S6450" s="837">
        <v>0</v>
      </c>
      <c r="T6450" s="836"/>
      <c r="U6450" s="838">
        <v>0</v>
      </c>
    </row>
    <row r="6451" spans="1:21" ht="14.4" customHeight="1" x14ac:dyDescent="0.3">
      <c r="A6451" s="831">
        <v>10</v>
      </c>
      <c r="B6451" s="832" t="s">
        <v>2982</v>
      </c>
      <c r="C6451" s="832" t="s">
        <v>3017</v>
      </c>
      <c r="D6451" s="833" t="s">
        <v>630</v>
      </c>
      <c r="E6451" s="834" t="s">
        <v>3084</v>
      </c>
      <c r="F6451" s="832" t="s">
        <v>2984</v>
      </c>
      <c r="G6451" s="832" t="s">
        <v>3123</v>
      </c>
      <c r="H6451" s="832" t="s">
        <v>630</v>
      </c>
      <c r="I6451" s="832" t="s">
        <v>6820</v>
      </c>
      <c r="J6451" s="832" t="s">
        <v>1464</v>
      </c>
      <c r="K6451" s="832" t="s">
        <v>3647</v>
      </c>
      <c r="L6451" s="835">
        <v>98.75</v>
      </c>
      <c r="M6451" s="835">
        <v>98.75</v>
      </c>
      <c r="N6451" s="832">
        <v>1</v>
      </c>
      <c r="O6451" s="836">
        <v>0.5</v>
      </c>
      <c r="P6451" s="835"/>
      <c r="Q6451" s="837">
        <v>0</v>
      </c>
      <c r="R6451" s="832"/>
      <c r="S6451" s="837">
        <v>0</v>
      </c>
      <c r="T6451" s="836"/>
      <c r="U6451" s="838">
        <v>0</v>
      </c>
    </row>
    <row r="6452" spans="1:21" ht="14.4" customHeight="1" x14ac:dyDescent="0.3">
      <c r="A6452" s="831">
        <v>10</v>
      </c>
      <c r="B6452" s="832" t="s">
        <v>2982</v>
      </c>
      <c r="C6452" s="832" t="s">
        <v>3017</v>
      </c>
      <c r="D6452" s="833" t="s">
        <v>630</v>
      </c>
      <c r="E6452" s="834" t="s">
        <v>3084</v>
      </c>
      <c r="F6452" s="832" t="s">
        <v>2984</v>
      </c>
      <c r="G6452" s="832" t="s">
        <v>3123</v>
      </c>
      <c r="H6452" s="832" t="s">
        <v>630</v>
      </c>
      <c r="I6452" s="832" t="s">
        <v>6821</v>
      </c>
      <c r="J6452" s="832" t="s">
        <v>5057</v>
      </c>
      <c r="K6452" s="832" t="s">
        <v>3330</v>
      </c>
      <c r="L6452" s="835">
        <v>98.75</v>
      </c>
      <c r="M6452" s="835">
        <v>98.75</v>
      </c>
      <c r="N6452" s="832">
        <v>1</v>
      </c>
      <c r="O6452" s="836">
        <v>1</v>
      </c>
      <c r="P6452" s="835"/>
      <c r="Q6452" s="837">
        <v>0</v>
      </c>
      <c r="R6452" s="832"/>
      <c r="S6452" s="837">
        <v>0</v>
      </c>
      <c r="T6452" s="836"/>
      <c r="U6452" s="838">
        <v>0</v>
      </c>
    </row>
    <row r="6453" spans="1:21" ht="14.4" customHeight="1" x14ac:dyDescent="0.3">
      <c r="A6453" s="831">
        <v>10</v>
      </c>
      <c r="B6453" s="832" t="s">
        <v>2982</v>
      </c>
      <c r="C6453" s="832" t="s">
        <v>3017</v>
      </c>
      <c r="D6453" s="833" t="s">
        <v>630</v>
      </c>
      <c r="E6453" s="834" t="s">
        <v>3084</v>
      </c>
      <c r="F6453" s="832" t="s">
        <v>2984</v>
      </c>
      <c r="G6453" s="832" t="s">
        <v>3123</v>
      </c>
      <c r="H6453" s="832" t="s">
        <v>630</v>
      </c>
      <c r="I6453" s="832" t="s">
        <v>3893</v>
      </c>
      <c r="J6453" s="832" t="s">
        <v>1046</v>
      </c>
      <c r="K6453" s="832" t="s">
        <v>3894</v>
      </c>
      <c r="L6453" s="835">
        <v>77.599999999999994</v>
      </c>
      <c r="M6453" s="835">
        <v>77.599999999999994</v>
      </c>
      <c r="N6453" s="832">
        <v>1</v>
      </c>
      <c r="O6453" s="836">
        <v>1</v>
      </c>
      <c r="P6453" s="835"/>
      <c r="Q6453" s="837">
        <v>0</v>
      </c>
      <c r="R6453" s="832"/>
      <c r="S6453" s="837">
        <v>0</v>
      </c>
      <c r="T6453" s="836"/>
      <c r="U6453" s="838">
        <v>0</v>
      </c>
    </row>
    <row r="6454" spans="1:21" ht="14.4" customHeight="1" x14ac:dyDescent="0.3">
      <c r="A6454" s="831">
        <v>10</v>
      </c>
      <c r="B6454" s="832" t="s">
        <v>2982</v>
      </c>
      <c r="C6454" s="832" t="s">
        <v>3017</v>
      </c>
      <c r="D6454" s="833" t="s">
        <v>630</v>
      </c>
      <c r="E6454" s="834" t="s">
        <v>3084</v>
      </c>
      <c r="F6454" s="832" t="s">
        <v>2984</v>
      </c>
      <c r="G6454" s="832" t="s">
        <v>3123</v>
      </c>
      <c r="H6454" s="832" t="s">
        <v>630</v>
      </c>
      <c r="I6454" s="832" t="s">
        <v>3332</v>
      </c>
      <c r="J6454" s="832" t="s">
        <v>1588</v>
      </c>
      <c r="K6454" s="832" t="s">
        <v>3125</v>
      </c>
      <c r="L6454" s="835">
        <v>49.38</v>
      </c>
      <c r="M6454" s="835">
        <v>296.28000000000003</v>
      </c>
      <c r="N6454" s="832">
        <v>6</v>
      </c>
      <c r="O6454" s="836">
        <v>6</v>
      </c>
      <c r="P6454" s="835">
        <v>49.38</v>
      </c>
      <c r="Q6454" s="837">
        <v>0.16666666666666666</v>
      </c>
      <c r="R6454" s="832">
        <v>1</v>
      </c>
      <c r="S6454" s="837">
        <v>0.16666666666666666</v>
      </c>
      <c r="T6454" s="836">
        <v>1</v>
      </c>
      <c r="U6454" s="838">
        <v>0.16666666666666666</v>
      </c>
    </row>
    <row r="6455" spans="1:21" ht="14.4" customHeight="1" x14ac:dyDescent="0.3">
      <c r="A6455" s="831">
        <v>10</v>
      </c>
      <c r="B6455" s="832" t="s">
        <v>2982</v>
      </c>
      <c r="C6455" s="832" t="s">
        <v>3017</v>
      </c>
      <c r="D6455" s="833" t="s">
        <v>630</v>
      </c>
      <c r="E6455" s="834" t="s">
        <v>3084</v>
      </c>
      <c r="F6455" s="832" t="s">
        <v>2984</v>
      </c>
      <c r="G6455" s="832" t="s">
        <v>3123</v>
      </c>
      <c r="H6455" s="832" t="s">
        <v>630</v>
      </c>
      <c r="I6455" s="832" t="s">
        <v>3895</v>
      </c>
      <c r="J6455" s="832" t="s">
        <v>1046</v>
      </c>
      <c r="K6455" s="832" t="s">
        <v>2312</v>
      </c>
      <c r="L6455" s="835">
        <v>46.57</v>
      </c>
      <c r="M6455" s="835">
        <v>139.71</v>
      </c>
      <c r="N6455" s="832">
        <v>3</v>
      </c>
      <c r="O6455" s="836">
        <v>3</v>
      </c>
      <c r="P6455" s="835"/>
      <c r="Q6455" s="837">
        <v>0</v>
      </c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10</v>
      </c>
      <c r="B6456" s="832" t="s">
        <v>2982</v>
      </c>
      <c r="C6456" s="832" t="s">
        <v>3017</v>
      </c>
      <c r="D6456" s="833" t="s">
        <v>630</v>
      </c>
      <c r="E6456" s="834" t="s">
        <v>3084</v>
      </c>
      <c r="F6456" s="832" t="s">
        <v>2984</v>
      </c>
      <c r="G6456" s="832" t="s">
        <v>3123</v>
      </c>
      <c r="H6456" s="832" t="s">
        <v>630</v>
      </c>
      <c r="I6456" s="832" t="s">
        <v>4108</v>
      </c>
      <c r="J6456" s="832" t="s">
        <v>1046</v>
      </c>
      <c r="K6456" s="832" t="s">
        <v>3736</v>
      </c>
      <c r="L6456" s="835">
        <v>23.27</v>
      </c>
      <c r="M6456" s="835">
        <v>46.54</v>
      </c>
      <c r="N6456" s="832">
        <v>2</v>
      </c>
      <c r="O6456" s="836">
        <v>2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10</v>
      </c>
      <c r="B6457" s="832" t="s">
        <v>2982</v>
      </c>
      <c r="C6457" s="832" t="s">
        <v>3017</v>
      </c>
      <c r="D6457" s="833" t="s">
        <v>630</v>
      </c>
      <c r="E6457" s="834" t="s">
        <v>3084</v>
      </c>
      <c r="F6457" s="832" t="s">
        <v>2984</v>
      </c>
      <c r="G6457" s="832" t="s">
        <v>3123</v>
      </c>
      <c r="H6457" s="832" t="s">
        <v>630</v>
      </c>
      <c r="I6457" s="832" t="s">
        <v>3896</v>
      </c>
      <c r="J6457" s="832" t="s">
        <v>1046</v>
      </c>
      <c r="K6457" s="832" t="s">
        <v>3894</v>
      </c>
      <c r="L6457" s="835">
        <v>77.599999999999994</v>
      </c>
      <c r="M6457" s="835">
        <v>310.39999999999998</v>
      </c>
      <c r="N6457" s="832">
        <v>4</v>
      </c>
      <c r="O6457" s="836">
        <v>3</v>
      </c>
      <c r="P6457" s="835">
        <v>77.599999999999994</v>
      </c>
      <c r="Q6457" s="837">
        <v>0.25</v>
      </c>
      <c r="R6457" s="832">
        <v>1</v>
      </c>
      <c r="S6457" s="837">
        <v>0.25</v>
      </c>
      <c r="T6457" s="836">
        <v>1</v>
      </c>
      <c r="U6457" s="838">
        <v>0.33333333333333331</v>
      </c>
    </row>
    <row r="6458" spans="1:21" ht="14.4" customHeight="1" x14ac:dyDescent="0.3">
      <c r="A6458" s="831">
        <v>10</v>
      </c>
      <c r="B6458" s="832" t="s">
        <v>2982</v>
      </c>
      <c r="C6458" s="832" t="s">
        <v>3017</v>
      </c>
      <c r="D6458" s="833" t="s">
        <v>630</v>
      </c>
      <c r="E6458" s="834" t="s">
        <v>3084</v>
      </c>
      <c r="F6458" s="832" t="s">
        <v>2984</v>
      </c>
      <c r="G6458" s="832" t="s">
        <v>3123</v>
      </c>
      <c r="H6458" s="832" t="s">
        <v>630</v>
      </c>
      <c r="I6458" s="832" t="s">
        <v>6612</v>
      </c>
      <c r="J6458" s="832" t="s">
        <v>6613</v>
      </c>
      <c r="K6458" s="832" t="s">
        <v>3125</v>
      </c>
      <c r="L6458" s="835">
        <v>49.38</v>
      </c>
      <c r="M6458" s="835">
        <v>98.76</v>
      </c>
      <c r="N6458" s="832">
        <v>2</v>
      </c>
      <c r="O6458" s="836">
        <v>1.5</v>
      </c>
      <c r="P6458" s="835"/>
      <c r="Q6458" s="837">
        <v>0</v>
      </c>
      <c r="R6458" s="832"/>
      <c r="S6458" s="837">
        <v>0</v>
      </c>
      <c r="T6458" s="836"/>
      <c r="U6458" s="838">
        <v>0</v>
      </c>
    </row>
    <row r="6459" spans="1:21" ht="14.4" customHeight="1" x14ac:dyDescent="0.3">
      <c r="A6459" s="831">
        <v>10</v>
      </c>
      <c r="B6459" s="832" t="s">
        <v>2982</v>
      </c>
      <c r="C6459" s="832" t="s">
        <v>3017</v>
      </c>
      <c r="D6459" s="833" t="s">
        <v>630</v>
      </c>
      <c r="E6459" s="834" t="s">
        <v>3084</v>
      </c>
      <c r="F6459" s="832" t="s">
        <v>2984</v>
      </c>
      <c r="G6459" s="832" t="s">
        <v>3123</v>
      </c>
      <c r="H6459" s="832" t="s">
        <v>630</v>
      </c>
      <c r="I6459" s="832" t="s">
        <v>6576</v>
      </c>
      <c r="J6459" s="832" t="s">
        <v>1046</v>
      </c>
      <c r="K6459" s="832" t="s">
        <v>2312</v>
      </c>
      <c r="L6459" s="835">
        <v>46.57</v>
      </c>
      <c r="M6459" s="835">
        <v>139.71</v>
      </c>
      <c r="N6459" s="832">
        <v>3</v>
      </c>
      <c r="O6459" s="836">
        <v>2.5</v>
      </c>
      <c r="P6459" s="835"/>
      <c r="Q6459" s="837">
        <v>0</v>
      </c>
      <c r="R6459" s="832"/>
      <c r="S6459" s="837">
        <v>0</v>
      </c>
      <c r="T6459" s="836"/>
      <c r="U6459" s="838">
        <v>0</v>
      </c>
    </row>
    <row r="6460" spans="1:21" ht="14.4" customHeight="1" x14ac:dyDescent="0.3">
      <c r="A6460" s="831">
        <v>10</v>
      </c>
      <c r="B6460" s="832" t="s">
        <v>2982</v>
      </c>
      <c r="C6460" s="832" t="s">
        <v>3017</v>
      </c>
      <c r="D6460" s="833" t="s">
        <v>630</v>
      </c>
      <c r="E6460" s="834" t="s">
        <v>3084</v>
      </c>
      <c r="F6460" s="832" t="s">
        <v>2984</v>
      </c>
      <c r="G6460" s="832" t="s">
        <v>3123</v>
      </c>
      <c r="H6460" s="832" t="s">
        <v>630</v>
      </c>
      <c r="I6460" s="832" t="s">
        <v>6822</v>
      </c>
      <c r="J6460" s="832" t="s">
        <v>6823</v>
      </c>
      <c r="K6460" s="832" t="s">
        <v>1465</v>
      </c>
      <c r="L6460" s="835">
        <v>49.38</v>
      </c>
      <c r="M6460" s="835">
        <v>49.38</v>
      </c>
      <c r="N6460" s="832">
        <v>1</v>
      </c>
      <c r="O6460" s="836">
        <v>1</v>
      </c>
      <c r="P6460" s="835"/>
      <c r="Q6460" s="837">
        <v>0</v>
      </c>
      <c r="R6460" s="832"/>
      <c r="S6460" s="837">
        <v>0</v>
      </c>
      <c r="T6460" s="836"/>
      <c r="U6460" s="838">
        <v>0</v>
      </c>
    </row>
    <row r="6461" spans="1:21" ht="14.4" customHeight="1" x14ac:dyDescent="0.3">
      <c r="A6461" s="831">
        <v>10</v>
      </c>
      <c r="B6461" s="832" t="s">
        <v>2982</v>
      </c>
      <c r="C6461" s="832" t="s">
        <v>3017</v>
      </c>
      <c r="D6461" s="833" t="s">
        <v>630</v>
      </c>
      <c r="E6461" s="834" t="s">
        <v>3084</v>
      </c>
      <c r="F6461" s="832" t="s">
        <v>2984</v>
      </c>
      <c r="G6461" s="832" t="s">
        <v>3897</v>
      </c>
      <c r="H6461" s="832" t="s">
        <v>630</v>
      </c>
      <c r="I6461" s="832" t="s">
        <v>3898</v>
      </c>
      <c r="J6461" s="832" t="s">
        <v>3899</v>
      </c>
      <c r="K6461" s="832" t="s">
        <v>3900</v>
      </c>
      <c r="L6461" s="835">
        <v>0</v>
      </c>
      <c r="M6461" s="835">
        <v>0</v>
      </c>
      <c r="N6461" s="832">
        <v>14</v>
      </c>
      <c r="O6461" s="836">
        <v>11</v>
      </c>
      <c r="P6461" s="835"/>
      <c r="Q6461" s="837"/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10</v>
      </c>
      <c r="B6462" s="832" t="s">
        <v>2982</v>
      </c>
      <c r="C6462" s="832" t="s">
        <v>3017</v>
      </c>
      <c r="D6462" s="833" t="s">
        <v>630</v>
      </c>
      <c r="E6462" s="834" t="s">
        <v>3084</v>
      </c>
      <c r="F6462" s="832" t="s">
        <v>2984</v>
      </c>
      <c r="G6462" s="832" t="s">
        <v>3567</v>
      </c>
      <c r="H6462" s="832" t="s">
        <v>630</v>
      </c>
      <c r="I6462" s="832" t="s">
        <v>6824</v>
      </c>
      <c r="J6462" s="832" t="s">
        <v>4417</v>
      </c>
      <c r="K6462" s="832" t="s">
        <v>6825</v>
      </c>
      <c r="L6462" s="835">
        <v>0</v>
      </c>
      <c r="M6462" s="835">
        <v>0</v>
      </c>
      <c r="N6462" s="832">
        <v>23</v>
      </c>
      <c r="O6462" s="836">
        <v>23</v>
      </c>
      <c r="P6462" s="835">
        <v>0</v>
      </c>
      <c r="Q6462" s="837"/>
      <c r="R6462" s="832">
        <v>2</v>
      </c>
      <c r="S6462" s="837">
        <v>8.6956521739130432E-2</v>
      </c>
      <c r="T6462" s="836">
        <v>2</v>
      </c>
      <c r="U6462" s="838">
        <v>8.6956521739130432E-2</v>
      </c>
    </row>
    <row r="6463" spans="1:21" ht="14.4" customHeight="1" x14ac:dyDescent="0.3">
      <c r="A6463" s="831">
        <v>10</v>
      </c>
      <c r="B6463" s="832" t="s">
        <v>2982</v>
      </c>
      <c r="C6463" s="832" t="s">
        <v>3017</v>
      </c>
      <c r="D6463" s="833" t="s">
        <v>630</v>
      </c>
      <c r="E6463" s="834" t="s">
        <v>3084</v>
      </c>
      <c r="F6463" s="832" t="s">
        <v>2984</v>
      </c>
      <c r="G6463" s="832" t="s">
        <v>3567</v>
      </c>
      <c r="H6463" s="832" t="s">
        <v>630</v>
      </c>
      <c r="I6463" s="832" t="s">
        <v>6826</v>
      </c>
      <c r="J6463" s="832" t="s">
        <v>6827</v>
      </c>
      <c r="K6463" s="832" t="s">
        <v>6828</v>
      </c>
      <c r="L6463" s="835">
        <v>0</v>
      </c>
      <c r="M6463" s="835">
        <v>0</v>
      </c>
      <c r="N6463" s="832">
        <v>2</v>
      </c>
      <c r="O6463" s="836">
        <v>2</v>
      </c>
      <c r="P6463" s="835"/>
      <c r="Q6463" s="837"/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10</v>
      </c>
      <c r="B6464" s="832" t="s">
        <v>2982</v>
      </c>
      <c r="C6464" s="832" t="s">
        <v>3017</v>
      </c>
      <c r="D6464" s="833" t="s">
        <v>630</v>
      </c>
      <c r="E6464" s="834" t="s">
        <v>3084</v>
      </c>
      <c r="F6464" s="832" t="s">
        <v>2984</v>
      </c>
      <c r="G6464" s="832" t="s">
        <v>3567</v>
      </c>
      <c r="H6464" s="832" t="s">
        <v>630</v>
      </c>
      <c r="I6464" s="832" t="s">
        <v>3568</v>
      </c>
      <c r="J6464" s="832" t="s">
        <v>3569</v>
      </c>
      <c r="K6464" s="832" t="s">
        <v>3570</v>
      </c>
      <c r="L6464" s="835">
        <v>0</v>
      </c>
      <c r="M6464" s="835">
        <v>0</v>
      </c>
      <c r="N6464" s="832">
        <v>2</v>
      </c>
      <c r="O6464" s="836">
        <v>2</v>
      </c>
      <c r="P6464" s="835"/>
      <c r="Q6464" s="837"/>
      <c r="R6464" s="832"/>
      <c r="S6464" s="837">
        <v>0</v>
      </c>
      <c r="T6464" s="836"/>
      <c r="U6464" s="838">
        <v>0</v>
      </c>
    </row>
    <row r="6465" spans="1:21" ht="14.4" customHeight="1" x14ac:dyDescent="0.3">
      <c r="A6465" s="831">
        <v>10</v>
      </c>
      <c r="B6465" s="832" t="s">
        <v>2982</v>
      </c>
      <c r="C6465" s="832" t="s">
        <v>3017</v>
      </c>
      <c r="D6465" s="833" t="s">
        <v>630</v>
      </c>
      <c r="E6465" s="834" t="s">
        <v>3084</v>
      </c>
      <c r="F6465" s="832" t="s">
        <v>2984</v>
      </c>
      <c r="G6465" s="832" t="s">
        <v>3567</v>
      </c>
      <c r="H6465" s="832" t="s">
        <v>630</v>
      </c>
      <c r="I6465" s="832" t="s">
        <v>6829</v>
      </c>
      <c r="J6465" s="832" t="s">
        <v>4417</v>
      </c>
      <c r="K6465" s="832" t="s">
        <v>6830</v>
      </c>
      <c r="L6465" s="835">
        <v>0</v>
      </c>
      <c r="M6465" s="835">
        <v>0</v>
      </c>
      <c r="N6465" s="832">
        <v>1</v>
      </c>
      <c r="O6465" s="836">
        <v>1</v>
      </c>
      <c r="P6465" s="835"/>
      <c r="Q6465" s="837"/>
      <c r="R6465" s="832"/>
      <c r="S6465" s="837">
        <v>0</v>
      </c>
      <c r="T6465" s="836"/>
      <c r="U6465" s="838">
        <v>0</v>
      </c>
    </row>
    <row r="6466" spans="1:21" ht="14.4" customHeight="1" x14ac:dyDescent="0.3">
      <c r="A6466" s="831">
        <v>10</v>
      </c>
      <c r="B6466" s="832" t="s">
        <v>2982</v>
      </c>
      <c r="C6466" s="832" t="s">
        <v>3017</v>
      </c>
      <c r="D6466" s="833" t="s">
        <v>630</v>
      </c>
      <c r="E6466" s="834" t="s">
        <v>3084</v>
      </c>
      <c r="F6466" s="832" t="s">
        <v>2984</v>
      </c>
      <c r="G6466" s="832" t="s">
        <v>3626</v>
      </c>
      <c r="H6466" s="832" t="s">
        <v>630</v>
      </c>
      <c r="I6466" s="832" t="s">
        <v>4109</v>
      </c>
      <c r="J6466" s="832" t="s">
        <v>2245</v>
      </c>
      <c r="K6466" s="832" t="s">
        <v>4110</v>
      </c>
      <c r="L6466" s="835">
        <v>16.079999999999998</v>
      </c>
      <c r="M6466" s="835">
        <v>16.079999999999998</v>
      </c>
      <c r="N6466" s="832">
        <v>1</v>
      </c>
      <c r="O6466" s="836">
        <v>0.5</v>
      </c>
      <c r="P6466" s="835">
        <v>16.079999999999998</v>
      </c>
      <c r="Q6466" s="837">
        <v>1</v>
      </c>
      <c r="R6466" s="832">
        <v>1</v>
      </c>
      <c r="S6466" s="837">
        <v>1</v>
      </c>
      <c r="T6466" s="836">
        <v>0.5</v>
      </c>
      <c r="U6466" s="838">
        <v>1</v>
      </c>
    </row>
    <row r="6467" spans="1:21" ht="14.4" customHeight="1" x14ac:dyDescent="0.3">
      <c r="A6467" s="831">
        <v>10</v>
      </c>
      <c r="B6467" s="832" t="s">
        <v>2982</v>
      </c>
      <c r="C6467" s="832" t="s">
        <v>3017</v>
      </c>
      <c r="D6467" s="833" t="s">
        <v>630</v>
      </c>
      <c r="E6467" s="834" t="s">
        <v>3084</v>
      </c>
      <c r="F6467" s="832" t="s">
        <v>2984</v>
      </c>
      <c r="G6467" s="832" t="s">
        <v>3089</v>
      </c>
      <c r="H6467" s="832" t="s">
        <v>630</v>
      </c>
      <c r="I6467" s="832" t="s">
        <v>3090</v>
      </c>
      <c r="J6467" s="832" t="s">
        <v>1092</v>
      </c>
      <c r="K6467" s="832" t="s">
        <v>3091</v>
      </c>
      <c r="L6467" s="835">
        <v>0</v>
      </c>
      <c r="M6467" s="835">
        <v>0</v>
      </c>
      <c r="N6467" s="832">
        <v>1</v>
      </c>
      <c r="O6467" s="836">
        <v>1</v>
      </c>
      <c r="P6467" s="835">
        <v>0</v>
      </c>
      <c r="Q6467" s="837"/>
      <c r="R6467" s="832">
        <v>1</v>
      </c>
      <c r="S6467" s="837">
        <v>1</v>
      </c>
      <c r="T6467" s="836">
        <v>1</v>
      </c>
      <c r="U6467" s="838">
        <v>1</v>
      </c>
    </row>
    <row r="6468" spans="1:21" ht="14.4" customHeight="1" x14ac:dyDescent="0.3">
      <c r="A6468" s="831">
        <v>10</v>
      </c>
      <c r="B6468" s="832" t="s">
        <v>2982</v>
      </c>
      <c r="C6468" s="832" t="s">
        <v>3017</v>
      </c>
      <c r="D6468" s="833" t="s">
        <v>630</v>
      </c>
      <c r="E6468" s="834" t="s">
        <v>3084</v>
      </c>
      <c r="F6468" s="832" t="s">
        <v>2984</v>
      </c>
      <c r="G6468" s="832" t="s">
        <v>3748</v>
      </c>
      <c r="H6468" s="832" t="s">
        <v>630</v>
      </c>
      <c r="I6468" s="832" t="s">
        <v>4341</v>
      </c>
      <c r="J6468" s="832" t="s">
        <v>3750</v>
      </c>
      <c r="K6468" s="832" t="s">
        <v>4342</v>
      </c>
      <c r="L6468" s="835">
        <v>38.5</v>
      </c>
      <c r="M6468" s="835">
        <v>38.5</v>
      </c>
      <c r="N6468" s="832">
        <v>1</v>
      </c>
      <c r="O6468" s="836">
        <v>1</v>
      </c>
      <c r="P6468" s="835"/>
      <c r="Q6468" s="837">
        <v>0</v>
      </c>
      <c r="R6468" s="832"/>
      <c r="S6468" s="837">
        <v>0</v>
      </c>
      <c r="T6468" s="836"/>
      <c r="U6468" s="838">
        <v>0</v>
      </c>
    </row>
    <row r="6469" spans="1:21" ht="14.4" customHeight="1" x14ac:dyDescent="0.3">
      <c r="A6469" s="831">
        <v>10</v>
      </c>
      <c r="B6469" s="832" t="s">
        <v>2982</v>
      </c>
      <c r="C6469" s="832" t="s">
        <v>3017</v>
      </c>
      <c r="D6469" s="833" t="s">
        <v>630</v>
      </c>
      <c r="E6469" s="834" t="s">
        <v>3084</v>
      </c>
      <c r="F6469" s="832" t="s">
        <v>2984</v>
      </c>
      <c r="G6469" s="832" t="s">
        <v>3126</v>
      </c>
      <c r="H6469" s="832" t="s">
        <v>630</v>
      </c>
      <c r="I6469" s="832" t="s">
        <v>3127</v>
      </c>
      <c r="J6469" s="832" t="s">
        <v>1056</v>
      </c>
      <c r="K6469" s="832" t="s">
        <v>3128</v>
      </c>
      <c r="L6469" s="835">
        <v>61.97</v>
      </c>
      <c r="M6469" s="835">
        <v>433.79</v>
      </c>
      <c r="N6469" s="832">
        <v>7</v>
      </c>
      <c r="O6469" s="836">
        <v>5</v>
      </c>
      <c r="P6469" s="835">
        <v>123.94</v>
      </c>
      <c r="Q6469" s="837">
        <v>0.2857142857142857</v>
      </c>
      <c r="R6469" s="832">
        <v>2</v>
      </c>
      <c r="S6469" s="837">
        <v>0.2857142857142857</v>
      </c>
      <c r="T6469" s="836">
        <v>1.5</v>
      </c>
      <c r="U6469" s="838">
        <v>0.3</v>
      </c>
    </row>
    <row r="6470" spans="1:21" ht="14.4" customHeight="1" x14ac:dyDescent="0.3">
      <c r="A6470" s="831">
        <v>10</v>
      </c>
      <c r="B6470" s="832" t="s">
        <v>2982</v>
      </c>
      <c r="C6470" s="832" t="s">
        <v>3017</v>
      </c>
      <c r="D6470" s="833" t="s">
        <v>630</v>
      </c>
      <c r="E6470" s="834" t="s">
        <v>3084</v>
      </c>
      <c r="F6470" s="832" t="s">
        <v>2984</v>
      </c>
      <c r="G6470" s="832" t="s">
        <v>3338</v>
      </c>
      <c r="H6470" s="832" t="s">
        <v>630</v>
      </c>
      <c r="I6470" s="832" t="s">
        <v>3339</v>
      </c>
      <c r="J6470" s="832" t="s">
        <v>2219</v>
      </c>
      <c r="K6470" s="832" t="s">
        <v>3340</v>
      </c>
      <c r="L6470" s="835">
        <v>38.56</v>
      </c>
      <c r="M6470" s="835">
        <v>38.56</v>
      </c>
      <c r="N6470" s="832">
        <v>1</v>
      </c>
      <c r="O6470" s="836">
        <v>0.5</v>
      </c>
      <c r="P6470" s="835">
        <v>38.56</v>
      </c>
      <c r="Q6470" s="837">
        <v>1</v>
      </c>
      <c r="R6470" s="832">
        <v>1</v>
      </c>
      <c r="S6470" s="837">
        <v>1</v>
      </c>
      <c r="T6470" s="836">
        <v>0.5</v>
      </c>
      <c r="U6470" s="838">
        <v>1</v>
      </c>
    </row>
    <row r="6471" spans="1:21" ht="14.4" customHeight="1" x14ac:dyDescent="0.3">
      <c r="A6471" s="831">
        <v>10</v>
      </c>
      <c r="B6471" s="832" t="s">
        <v>2982</v>
      </c>
      <c r="C6471" s="832" t="s">
        <v>3017</v>
      </c>
      <c r="D6471" s="833" t="s">
        <v>630</v>
      </c>
      <c r="E6471" s="834" t="s">
        <v>3084</v>
      </c>
      <c r="F6471" s="832" t="s">
        <v>2984</v>
      </c>
      <c r="G6471" s="832" t="s">
        <v>3338</v>
      </c>
      <c r="H6471" s="832" t="s">
        <v>630</v>
      </c>
      <c r="I6471" s="832" t="s">
        <v>4419</v>
      </c>
      <c r="J6471" s="832" t="s">
        <v>4420</v>
      </c>
      <c r="K6471" s="832" t="s">
        <v>4421</v>
      </c>
      <c r="L6471" s="835">
        <v>77.14</v>
      </c>
      <c r="M6471" s="835">
        <v>77.14</v>
      </c>
      <c r="N6471" s="832">
        <v>1</v>
      </c>
      <c r="O6471" s="836">
        <v>1</v>
      </c>
      <c r="P6471" s="835"/>
      <c r="Q6471" s="837">
        <v>0</v>
      </c>
      <c r="R6471" s="832"/>
      <c r="S6471" s="837">
        <v>0</v>
      </c>
      <c r="T6471" s="836"/>
      <c r="U6471" s="838">
        <v>0</v>
      </c>
    </row>
    <row r="6472" spans="1:21" ht="14.4" customHeight="1" x14ac:dyDescent="0.3">
      <c r="A6472" s="831">
        <v>10</v>
      </c>
      <c r="B6472" s="832" t="s">
        <v>2982</v>
      </c>
      <c r="C6472" s="832" t="s">
        <v>3017</v>
      </c>
      <c r="D6472" s="833" t="s">
        <v>630</v>
      </c>
      <c r="E6472" s="834" t="s">
        <v>3084</v>
      </c>
      <c r="F6472" s="832" t="s">
        <v>2984</v>
      </c>
      <c r="G6472" s="832" t="s">
        <v>3338</v>
      </c>
      <c r="H6472" s="832" t="s">
        <v>630</v>
      </c>
      <c r="I6472" s="832" t="s">
        <v>4283</v>
      </c>
      <c r="J6472" s="832" t="s">
        <v>2219</v>
      </c>
      <c r="K6472" s="832" t="s">
        <v>4284</v>
      </c>
      <c r="L6472" s="835">
        <v>38.56</v>
      </c>
      <c r="M6472" s="835">
        <v>539.84</v>
      </c>
      <c r="N6472" s="832">
        <v>14</v>
      </c>
      <c r="O6472" s="836">
        <v>13.5</v>
      </c>
      <c r="P6472" s="835">
        <v>38.56</v>
      </c>
      <c r="Q6472" s="837">
        <v>7.1428571428571425E-2</v>
      </c>
      <c r="R6472" s="832">
        <v>1</v>
      </c>
      <c r="S6472" s="837">
        <v>7.1428571428571425E-2</v>
      </c>
      <c r="T6472" s="836">
        <v>1</v>
      </c>
      <c r="U6472" s="838">
        <v>7.407407407407407E-2</v>
      </c>
    </row>
    <row r="6473" spans="1:21" ht="14.4" customHeight="1" x14ac:dyDescent="0.3">
      <c r="A6473" s="831">
        <v>10</v>
      </c>
      <c r="B6473" s="832" t="s">
        <v>2982</v>
      </c>
      <c r="C6473" s="832" t="s">
        <v>3017</v>
      </c>
      <c r="D6473" s="833" t="s">
        <v>630</v>
      </c>
      <c r="E6473" s="834" t="s">
        <v>3084</v>
      </c>
      <c r="F6473" s="832" t="s">
        <v>2984</v>
      </c>
      <c r="G6473" s="832" t="s">
        <v>6128</v>
      </c>
      <c r="H6473" s="832" t="s">
        <v>630</v>
      </c>
      <c r="I6473" s="832" t="s">
        <v>6129</v>
      </c>
      <c r="J6473" s="832" t="s">
        <v>6130</v>
      </c>
      <c r="K6473" s="832" t="s">
        <v>6131</v>
      </c>
      <c r="L6473" s="835">
        <v>0</v>
      </c>
      <c r="M6473" s="835">
        <v>0</v>
      </c>
      <c r="N6473" s="832">
        <v>3</v>
      </c>
      <c r="O6473" s="836">
        <v>2.5</v>
      </c>
      <c r="P6473" s="835"/>
      <c r="Q6473" s="837"/>
      <c r="R6473" s="832"/>
      <c r="S6473" s="837">
        <v>0</v>
      </c>
      <c r="T6473" s="836"/>
      <c r="U6473" s="838">
        <v>0</v>
      </c>
    </row>
    <row r="6474" spans="1:21" ht="14.4" customHeight="1" x14ac:dyDescent="0.3">
      <c r="A6474" s="831">
        <v>10</v>
      </c>
      <c r="B6474" s="832" t="s">
        <v>2982</v>
      </c>
      <c r="C6474" s="832" t="s">
        <v>3017</v>
      </c>
      <c r="D6474" s="833" t="s">
        <v>630</v>
      </c>
      <c r="E6474" s="834" t="s">
        <v>3084</v>
      </c>
      <c r="F6474" s="832" t="s">
        <v>2984</v>
      </c>
      <c r="G6474" s="832" t="s">
        <v>3213</v>
      </c>
      <c r="H6474" s="832" t="s">
        <v>630</v>
      </c>
      <c r="I6474" s="832" t="s">
        <v>3214</v>
      </c>
      <c r="J6474" s="832" t="s">
        <v>883</v>
      </c>
      <c r="K6474" s="832" t="s">
        <v>3215</v>
      </c>
      <c r="L6474" s="835">
        <v>126.59</v>
      </c>
      <c r="M6474" s="835">
        <v>506.36</v>
      </c>
      <c r="N6474" s="832">
        <v>4</v>
      </c>
      <c r="O6474" s="836">
        <v>3.5</v>
      </c>
      <c r="P6474" s="835">
        <v>126.59</v>
      </c>
      <c r="Q6474" s="837">
        <v>0.25</v>
      </c>
      <c r="R6474" s="832">
        <v>1</v>
      </c>
      <c r="S6474" s="837">
        <v>0.25</v>
      </c>
      <c r="T6474" s="836">
        <v>0.5</v>
      </c>
      <c r="U6474" s="838">
        <v>0.14285714285714285</v>
      </c>
    </row>
    <row r="6475" spans="1:21" ht="14.4" customHeight="1" x14ac:dyDescent="0.3">
      <c r="A6475" s="831">
        <v>10</v>
      </c>
      <c r="B6475" s="832" t="s">
        <v>2982</v>
      </c>
      <c r="C6475" s="832" t="s">
        <v>3017</v>
      </c>
      <c r="D6475" s="833" t="s">
        <v>630</v>
      </c>
      <c r="E6475" s="834" t="s">
        <v>3084</v>
      </c>
      <c r="F6475" s="832" t="s">
        <v>2984</v>
      </c>
      <c r="G6475" s="832" t="s">
        <v>3213</v>
      </c>
      <c r="H6475" s="832" t="s">
        <v>630</v>
      </c>
      <c r="I6475" s="832" t="s">
        <v>3214</v>
      </c>
      <c r="J6475" s="832" t="s">
        <v>883</v>
      </c>
      <c r="K6475" s="832" t="s">
        <v>3215</v>
      </c>
      <c r="L6475" s="835">
        <v>147.85</v>
      </c>
      <c r="M6475" s="835">
        <v>147.85</v>
      </c>
      <c r="N6475" s="832">
        <v>1</v>
      </c>
      <c r="O6475" s="836">
        <v>1</v>
      </c>
      <c r="P6475" s="835"/>
      <c r="Q6475" s="837">
        <v>0</v>
      </c>
      <c r="R6475" s="832"/>
      <c r="S6475" s="837">
        <v>0</v>
      </c>
      <c r="T6475" s="836"/>
      <c r="U6475" s="838">
        <v>0</v>
      </c>
    </row>
    <row r="6476" spans="1:21" ht="14.4" customHeight="1" x14ac:dyDescent="0.3">
      <c r="A6476" s="831">
        <v>10</v>
      </c>
      <c r="B6476" s="832" t="s">
        <v>2982</v>
      </c>
      <c r="C6476" s="832" t="s">
        <v>3017</v>
      </c>
      <c r="D6476" s="833" t="s">
        <v>630</v>
      </c>
      <c r="E6476" s="834" t="s">
        <v>3084</v>
      </c>
      <c r="F6476" s="832" t="s">
        <v>2984</v>
      </c>
      <c r="G6476" s="832" t="s">
        <v>3858</v>
      </c>
      <c r="H6476" s="832" t="s">
        <v>630</v>
      </c>
      <c r="I6476" s="832" t="s">
        <v>6831</v>
      </c>
      <c r="J6476" s="832" t="s">
        <v>3860</v>
      </c>
      <c r="K6476" s="832" t="s">
        <v>6832</v>
      </c>
      <c r="L6476" s="835">
        <v>17.239999999999998</v>
      </c>
      <c r="M6476" s="835">
        <v>86.199999999999989</v>
      </c>
      <c r="N6476" s="832">
        <v>5</v>
      </c>
      <c r="O6476" s="836">
        <v>3.5</v>
      </c>
      <c r="P6476" s="835">
        <v>17.239999999999998</v>
      </c>
      <c r="Q6476" s="837">
        <v>0.2</v>
      </c>
      <c r="R6476" s="832">
        <v>1</v>
      </c>
      <c r="S6476" s="837">
        <v>0.2</v>
      </c>
      <c r="T6476" s="836">
        <v>0.5</v>
      </c>
      <c r="U6476" s="838">
        <v>0.14285714285714285</v>
      </c>
    </row>
    <row r="6477" spans="1:21" ht="14.4" customHeight="1" x14ac:dyDescent="0.3">
      <c r="A6477" s="831">
        <v>10</v>
      </c>
      <c r="B6477" s="832" t="s">
        <v>2982</v>
      </c>
      <c r="C6477" s="832" t="s">
        <v>3017</v>
      </c>
      <c r="D6477" s="833" t="s">
        <v>630</v>
      </c>
      <c r="E6477" s="834" t="s">
        <v>3084</v>
      </c>
      <c r="F6477" s="832" t="s">
        <v>2984</v>
      </c>
      <c r="G6477" s="832" t="s">
        <v>3858</v>
      </c>
      <c r="H6477" s="832" t="s">
        <v>630</v>
      </c>
      <c r="I6477" s="832" t="s">
        <v>3859</v>
      </c>
      <c r="J6477" s="832" t="s">
        <v>3860</v>
      </c>
      <c r="K6477" s="832" t="s">
        <v>3861</v>
      </c>
      <c r="L6477" s="835">
        <v>57.48</v>
      </c>
      <c r="M6477" s="835">
        <v>57.48</v>
      </c>
      <c r="N6477" s="832">
        <v>1</v>
      </c>
      <c r="O6477" s="836">
        <v>0.5</v>
      </c>
      <c r="P6477" s="835"/>
      <c r="Q6477" s="837">
        <v>0</v>
      </c>
      <c r="R6477" s="832"/>
      <c r="S6477" s="837">
        <v>0</v>
      </c>
      <c r="T6477" s="836"/>
      <c r="U6477" s="838">
        <v>0</v>
      </c>
    </row>
    <row r="6478" spans="1:21" ht="14.4" customHeight="1" x14ac:dyDescent="0.3">
      <c r="A6478" s="831">
        <v>10</v>
      </c>
      <c r="B6478" s="832" t="s">
        <v>2982</v>
      </c>
      <c r="C6478" s="832" t="s">
        <v>3017</v>
      </c>
      <c r="D6478" s="833" t="s">
        <v>630</v>
      </c>
      <c r="E6478" s="834" t="s">
        <v>3084</v>
      </c>
      <c r="F6478" s="832" t="s">
        <v>2984</v>
      </c>
      <c r="G6478" s="832" t="s">
        <v>4792</v>
      </c>
      <c r="H6478" s="832" t="s">
        <v>630</v>
      </c>
      <c r="I6478" s="832" t="s">
        <v>4959</v>
      </c>
      <c r="J6478" s="832" t="s">
        <v>1036</v>
      </c>
      <c r="K6478" s="832" t="s">
        <v>4960</v>
      </c>
      <c r="L6478" s="835">
        <v>69.59</v>
      </c>
      <c r="M6478" s="835">
        <v>1600.57</v>
      </c>
      <c r="N6478" s="832">
        <v>23</v>
      </c>
      <c r="O6478" s="836">
        <v>20.5</v>
      </c>
      <c r="P6478" s="835">
        <v>208.77</v>
      </c>
      <c r="Q6478" s="837">
        <v>0.13043478260869568</v>
      </c>
      <c r="R6478" s="832">
        <v>3</v>
      </c>
      <c r="S6478" s="837">
        <v>0.13043478260869565</v>
      </c>
      <c r="T6478" s="836">
        <v>2.5</v>
      </c>
      <c r="U6478" s="838">
        <v>0.12195121951219512</v>
      </c>
    </row>
    <row r="6479" spans="1:21" ht="14.4" customHeight="1" x14ac:dyDescent="0.3">
      <c r="A6479" s="831">
        <v>10</v>
      </c>
      <c r="B6479" s="832" t="s">
        <v>2982</v>
      </c>
      <c r="C6479" s="832" t="s">
        <v>3017</v>
      </c>
      <c r="D6479" s="833" t="s">
        <v>630</v>
      </c>
      <c r="E6479" s="834" t="s">
        <v>3084</v>
      </c>
      <c r="F6479" s="832" t="s">
        <v>2984</v>
      </c>
      <c r="G6479" s="832" t="s">
        <v>4792</v>
      </c>
      <c r="H6479" s="832" t="s">
        <v>630</v>
      </c>
      <c r="I6479" s="832" t="s">
        <v>4793</v>
      </c>
      <c r="J6479" s="832" t="s">
        <v>1036</v>
      </c>
      <c r="K6479" s="832" t="s">
        <v>4794</v>
      </c>
      <c r="L6479" s="835">
        <v>69.59</v>
      </c>
      <c r="M6479" s="835">
        <v>1461.3900000000003</v>
      </c>
      <c r="N6479" s="832">
        <v>21</v>
      </c>
      <c r="O6479" s="836">
        <v>18.5</v>
      </c>
      <c r="P6479" s="835">
        <v>278.36</v>
      </c>
      <c r="Q6479" s="837">
        <v>0.19047619047619044</v>
      </c>
      <c r="R6479" s="832">
        <v>4</v>
      </c>
      <c r="S6479" s="837">
        <v>0.19047619047619047</v>
      </c>
      <c r="T6479" s="836">
        <v>3.5</v>
      </c>
      <c r="U6479" s="838">
        <v>0.1891891891891892</v>
      </c>
    </row>
    <row r="6480" spans="1:21" ht="14.4" customHeight="1" x14ac:dyDescent="0.3">
      <c r="A6480" s="831">
        <v>10</v>
      </c>
      <c r="B6480" s="832" t="s">
        <v>2982</v>
      </c>
      <c r="C6480" s="832" t="s">
        <v>3017</v>
      </c>
      <c r="D6480" s="833" t="s">
        <v>630</v>
      </c>
      <c r="E6480" s="834" t="s">
        <v>3084</v>
      </c>
      <c r="F6480" s="832" t="s">
        <v>2984</v>
      </c>
      <c r="G6480" s="832" t="s">
        <v>3129</v>
      </c>
      <c r="H6480" s="832" t="s">
        <v>630</v>
      </c>
      <c r="I6480" s="832" t="s">
        <v>3130</v>
      </c>
      <c r="J6480" s="832" t="s">
        <v>3131</v>
      </c>
      <c r="K6480" s="832" t="s">
        <v>3132</v>
      </c>
      <c r="L6480" s="835">
        <v>88.76</v>
      </c>
      <c r="M6480" s="835">
        <v>88.76</v>
      </c>
      <c r="N6480" s="832">
        <v>1</v>
      </c>
      <c r="O6480" s="836">
        <v>0.5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10</v>
      </c>
      <c r="B6481" s="832" t="s">
        <v>2982</v>
      </c>
      <c r="C6481" s="832" t="s">
        <v>3017</v>
      </c>
      <c r="D6481" s="833" t="s">
        <v>630</v>
      </c>
      <c r="E6481" s="834" t="s">
        <v>3084</v>
      </c>
      <c r="F6481" s="832" t="s">
        <v>2984</v>
      </c>
      <c r="G6481" s="832" t="s">
        <v>6833</v>
      </c>
      <c r="H6481" s="832" t="s">
        <v>630</v>
      </c>
      <c r="I6481" s="832" t="s">
        <v>6834</v>
      </c>
      <c r="J6481" s="832" t="s">
        <v>6835</v>
      </c>
      <c r="K6481" s="832" t="s">
        <v>6836</v>
      </c>
      <c r="L6481" s="835">
        <v>32.28</v>
      </c>
      <c r="M6481" s="835">
        <v>32.28</v>
      </c>
      <c r="N6481" s="832">
        <v>1</v>
      </c>
      <c r="O6481" s="836">
        <v>0.5</v>
      </c>
      <c r="P6481" s="835"/>
      <c r="Q6481" s="837">
        <v>0</v>
      </c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10</v>
      </c>
      <c r="B6482" s="832" t="s">
        <v>2982</v>
      </c>
      <c r="C6482" s="832" t="s">
        <v>3017</v>
      </c>
      <c r="D6482" s="833" t="s">
        <v>630</v>
      </c>
      <c r="E6482" s="834" t="s">
        <v>3084</v>
      </c>
      <c r="F6482" s="832" t="s">
        <v>2984</v>
      </c>
      <c r="G6482" s="832" t="s">
        <v>4234</v>
      </c>
      <c r="H6482" s="832" t="s">
        <v>630</v>
      </c>
      <c r="I6482" s="832" t="s">
        <v>5173</v>
      </c>
      <c r="J6482" s="832" t="s">
        <v>1503</v>
      </c>
      <c r="K6482" s="832" t="s">
        <v>5174</v>
      </c>
      <c r="L6482" s="835">
        <v>109.89</v>
      </c>
      <c r="M6482" s="835">
        <v>219.78</v>
      </c>
      <c r="N6482" s="832">
        <v>2</v>
      </c>
      <c r="O6482" s="836">
        <v>1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10</v>
      </c>
      <c r="B6483" s="832" t="s">
        <v>2982</v>
      </c>
      <c r="C6483" s="832" t="s">
        <v>3017</v>
      </c>
      <c r="D6483" s="833" t="s">
        <v>630</v>
      </c>
      <c r="E6483" s="834" t="s">
        <v>3084</v>
      </c>
      <c r="F6483" s="832" t="s">
        <v>2984</v>
      </c>
      <c r="G6483" s="832" t="s">
        <v>3757</v>
      </c>
      <c r="H6483" s="832" t="s">
        <v>630</v>
      </c>
      <c r="I6483" s="832" t="s">
        <v>3827</v>
      </c>
      <c r="J6483" s="832" t="s">
        <v>1395</v>
      </c>
      <c r="K6483" s="832" t="s">
        <v>3828</v>
      </c>
      <c r="L6483" s="835">
        <v>0</v>
      </c>
      <c r="M6483" s="835">
        <v>0</v>
      </c>
      <c r="N6483" s="832">
        <v>1</v>
      </c>
      <c r="O6483" s="836">
        <v>1</v>
      </c>
      <c r="P6483" s="835"/>
      <c r="Q6483" s="837"/>
      <c r="R6483" s="832"/>
      <c r="S6483" s="837">
        <v>0</v>
      </c>
      <c r="T6483" s="836"/>
      <c r="U6483" s="838">
        <v>0</v>
      </c>
    </row>
    <row r="6484" spans="1:21" ht="14.4" customHeight="1" x14ac:dyDescent="0.3">
      <c r="A6484" s="831">
        <v>10</v>
      </c>
      <c r="B6484" s="832" t="s">
        <v>2982</v>
      </c>
      <c r="C6484" s="832" t="s">
        <v>3017</v>
      </c>
      <c r="D6484" s="833" t="s">
        <v>630</v>
      </c>
      <c r="E6484" s="834" t="s">
        <v>3084</v>
      </c>
      <c r="F6484" s="832" t="s">
        <v>2984</v>
      </c>
      <c r="G6484" s="832" t="s">
        <v>3757</v>
      </c>
      <c r="H6484" s="832" t="s">
        <v>630</v>
      </c>
      <c r="I6484" s="832" t="s">
        <v>3758</v>
      </c>
      <c r="J6484" s="832" t="s">
        <v>1395</v>
      </c>
      <c r="K6484" s="832" t="s">
        <v>3759</v>
      </c>
      <c r="L6484" s="835">
        <v>0</v>
      </c>
      <c r="M6484" s="835">
        <v>0</v>
      </c>
      <c r="N6484" s="832">
        <v>3</v>
      </c>
      <c r="O6484" s="836">
        <v>1.5</v>
      </c>
      <c r="P6484" s="835">
        <v>0</v>
      </c>
      <c r="Q6484" s="837"/>
      <c r="R6484" s="832">
        <v>1</v>
      </c>
      <c r="S6484" s="837">
        <v>0.33333333333333331</v>
      </c>
      <c r="T6484" s="836">
        <v>0.5</v>
      </c>
      <c r="U6484" s="838">
        <v>0.33333333333333331</v>
      </c>
    </row>
    <row r="6485" spans="1:21" ht="14.4" customHeight="1" x14ac:dyDescent="0.3">
      <c r="A6485" s="831">
        <v>10</v>
      </c>
      <c r="B6485" s="832" t="s">
        <v>2982</v>
      </c>
      <c r="C6485" s="832" t="s">
        <v>3017</v>
      </c>
      <c r="D6485" s="833" t="s">
        <v>630</v>
      </c>
      <c r="E6485" s="834" t="s">
        <v>3084</v>
      </c>
      <c r="F6485" s="832" t="s">
        <v>2984</v>
      </c>
      <c r="G6485" s="832" t="s">
        <v>3133</v>
      </c>
      <c r="H6485" s="832" t="s">
        <v>630</v>
      </c>
      <c r="I6485" s="832" t="s">
        <v>6837</v>
      </c>
      <c r="J6485" s="832" t="s">
        <v>4116</v>
      </c>
      <c r="K6485" s="832" t="s">
        <v>6838</v>
      </c>
      <c r="L6485" s="835">
        <v>0</v>
      </c>
      <c r="M6485" s="835">
        <v>0</v>
      </c>
      <c r="N6485" s="832">
        <v>1</v>
      </c>
      <c r="O6485" s="836">
        <v>1</v>
      </c>
      <c r="P6485" s="835"/>
      <c r="Q6485" s="837"/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10</v>
      </c>
      <c r="B6486" s="832" t="s">
        <v>2982</v>
      </c>
      <c r="C6486" s="832" t="s">
        <v>3017</v>
      </c>
      <c r="D6486" s="833" t="s">
        <v>630</v>
      </c>
      <c r="E6486" s="834" t="s">
        <v>3084</v>
      </c>
      <c r="F6486" s="832" t="s">
        <v>2984</v>
      </c>
      <c r="G6486" s="832" t="s">
        <v>3133</v>
      </c>
      <c r="H6486" s="832" t="s">
        <v>630</v>
      </c>
      <c r="I6486" s="832" t="s">
        <v>4115</v>
      </c>
      <c r="J6486" s="832" t="s">
        <v>4116</v>
      </c>
      <c r="K6486" s="832" t="s">
        <v>3110</v>
      </c>
      <c r="L6486" s="835">
        <v>207.45</v>
      </c>
      <c r="M6486" s="835">
        <v>622.34999999999991</v>
      </c>
      <c r="N6486" s="832">
        <v>3</v>
      </c>
      <c r="O6486" s="836">
        <v>3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10</v>
      </c>
      <c r="B6487" s="832" t="s">
        <v>2982</v>
      </c>
      <c r="C6487" s="832" t="s">
        <v>3017</v>
      </c>
      <c r="D6487" s="833" t="s">
        <v>630</v>
      </c>
      <c r="E6487" s="834" t="s">
        <v>3084</v>
      </c>
      <c r="F6487" s="832" t="s">
        <v>2984</v>
      </c>
      <c r="G6487" s="832" t="s">
        <v>3133</v>
      </c>
      <c r="H6487" s="832" t="s">
        <v>630</v>
      </c>
      <c r="I6487" s="832" t="s">
        <v>6617</v>
      </c>
      <c r="J6487" s="832" t="s">
        <v>4116</v>
      </c>
      <c r="K6487" s="832" t="s">
        <v>6618</v>
      </c>
      <c r="L6487" s="835">
        <v>64.540000000000006</v>
      </c>
      <c r="M6487" s="835">
        <v>64.540000000000006</v>
      </c>
      <c r="N6487" s="832">
        <v>1</v>
      </c>
      <c r="O6487" s="836">
        <v>0.5</v>
      </c>
      <c r="P6487" s="835"/>
      <c r="Q6487" s="837">
        <v>0</v>
      </c>
      <c r="R6487" s="832"/>
      <c r="S6487" s="837">
        <v>0</v>
      </c>
      <c r="T6487" s="836"/>
      <c r="U6487" s="838">
        <v>0</v>
      </c>
    </row>
    <row r="6488" spans="1:21" ht="14.4" customHeight="1" x14ac:dyDescent="0.3">
      <c r="A6488" s="831">
        <v>10</v>
      </c>
      <c r="B6488" s="832" t="s">
        <v>2982</v>
      </c>
      <c r="C6488" s="832" t="s">
        <v>3017</v>
      </c>
      <c r="D6488" s="833" t="s">
        <v>630</v>
      </c>
      <c r="E6488" s="834" t="s">
        <v>3084</v>
      </c>
      <c r="F6488" s="832" t="s">
        <v>2984</v>
      </c>
      <c r="G6488" s="832" t="s">
        <v>3133</v>
      </c>
      <c r="H6488" s="832" t="s">
        <v>630</v>
      </c>
      <c r="I6488" s="832" t="s">
        <v>6839</v>
      </c>
      <c r="J6488" s="832" t="s">
        <v>6840</v>
      </c>
      <c r="K6488" s="832" t="s">
        <v>3110</v>
      </c>
      <c r="L6488" s="835">
        <v>176.32</v>
      </c>
      <c r="M6488" s="835">
        <v>176.32</v>
      </c>
      <c r="N6488" s="832">
        <v>1</v>
      </c>
      <c r="O6488" s="836">
        <v>0.5</v>
      </c>
      <c r="P6488" s="835"/>
      <c r="Q6488" s="837">
        <v>0</v>
      </c>
      <c r="R6488" s="832"/>
      <c r="S6488" s="837">
        <v>0</v>
      </c>
      <c r="T6488" s="836"/>
      <c r="U6488" s="838">
        <v>0</v>
      </c>
    </row>
    <row r="6489" spans="1:21" ht="14.4" customHeight="1" x14ac:dyDescent="0.3">
      <c r="A6489" s="831">
        <v>10</v>
      </c>
      <c r="B6489" s="832" t="s">
        <v>2982</v>
      </c>
      <c r="C6489" s="832" t="s">
        <v>3017</v>
      </c>
      <c r="D6489" s="833" t="s">
        <v>630</v>
      </c>
      <c r="E6489" s="834" t="s">
        <v>3084</v>
      </c>
      <c r="F6489" s="832" t="s">
        <v>2984</v>
      </c>
      <c r="G6489" s="832" t="s">
        <v>5209</v>
      </c>
      <c r="H6489" s="832" t="s">
        <v>689</v>
      </c>
      <c r="I6489" s="832" t="s">
        <v>5979</v>
      </c>
      <c r="J6489" s="832" t="s">
        <v>5980</v>
      </c>
      <c r="K6489" s="832" t="s">
        <v>3248</v>
      </c>
      <c r="L6489" s="835">
        <v>69.16</v>
      </c>
      <c r="M6489" s="835">
        <v>69.16</v>
      </c>
      <c r="N6489" s="832">
        <v>1</v>
      </c>
      <c r="O6489" s="836">
        <v>0.5</v>
      </c>
      <c r="P6489" s="835"/>
      <c r="Q6489" s="837">
        <v>0</v>
      </c>
      <c r="R6489" s="832"/>
      <c r="S6489" s="837">
        <v>0</v>
      </c>
      <c r="T6489" s="836"/>
      <c r="U6489" s="838">
        <v>0</v>
      </c>
    </row>
    <row r="6490" spans="1:21" ht="14.4" customHeight="1" x14ac:dyDescent="0.3">
      <c r="A6490" s="831">
        <v>10</v>
      </c>
      <c r="B6490" s="832" t="s">
        <v>2982</v>
      </c>
      <c r="C6490" s="832" t="s">
        <v>3017</v>
      </c>
      <c r="D6490" s="833" t="s">
        <v>630</v>
      </c>
      <c r="E6490" s="834" t="s">
        <v>3084</v>
      </c>
      <c r="F6490" s="832" t="s">
        <v>2984</v>
      </c>
      <c r="G6490" s="832" t="s">
        <v>5209</v>
      </c>
      <c r="H6490" s="832" t="s">
        <v>630</v>
      </c>
      <c r="I6490" s="832" t="s">
        <v>6841</v>
      </c>
      <c r="J6490" s="832" t="s">
        <v>5822</v>
      </c>
      <c r="K6490" s="832" t="s">
        <v>6842</v>
      </c>
      <c r="L6490" s="835">
        <v>138.31</v>
      </c>
      <c r="M6490" s="835">
        <v>138.31</v>
      </c>
      <c r="N6490" s="832">
        <v>1</v>
      </c>
      <c r="O6490" s="836">
        <v>0.5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10</v>
      </c>
      <c r="B6491" s="832" t="s">
        <v>2982</v>
      </c>
      <c r="C6491" s="832" t="s">
        <v>3017</v>
      </c>
      <c r="D6491" s="833" t="s">
        <v>630</v>
      </c>
      <c r="E6491" s="834" t="s">
        <v>3084</v>
      </c>
      <c r="F6491" s="832" t="s">
        <v>2984</v>
      </c>
      <c r="G6491" s="832" t="s">
        <v>5209</v>
      </c>
      <c r="H6491" s="832" t="s">
        <v>630</v>
      </c>
      <c r="I6491" s="832" t="s">
        <v>6841</v>
      </c>
      <c r="J6491" s="832" t="s">
        <v>5822</v>
      </c>
      <c r="K6491" s="832" t="s">
        <v>6842</v>
      </c>
      <c r="L6491" s="835">
        <v>117.55</v>
      </c>
      <c r="M6491" s="835">
        <v>117.55</v>
      </c>
      <c r="N6491" s="832">
        <v>1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10</v>
      </c>
      <c r="B6492" s="832" t="s">
        <v>2982</v>
      </c>
      <c r="C6492" s="832" t="s">
        <v>3017</v>
      </c>
      <c r="D6492" s="833" t="s">
        <v>630</v>
      </c>
      <c r="E6492" s="834" t="s">
        <v>3084</v>
      </c>
      <c r="F6492" s="832" t="s">
        <v>2984</v>
      </c>
      <c r="G6492" s="832" t="s">
        <v>5209</v>
      </c>
      <c r="H6492" s="832" t="s">
        <v>630</v>
      </c>
      <c r="I6492" s="832" t="s">
        <v>6843</v>
      </c>
      <c r="J6492" s="832" t="s">
        <v>5822</v>
      </c>
      <c r="K6492" s="832" t="s">
        <v>5823</v>
      </c>
      <c r="L6492" s="835">
        <v>0</v>
      </c>
      <c r="M6492" s="835">
        <v>0</v>
      </c>
      <c r="N6492" s="832">
        <v>1</v>
      </c>
      <c r="O6492" s="836">
        <v>1</v>
      </c>
      <c r="P6492" s="835"/>
      <c r="Q6492" s="837"/>
      <c r="R6492" s="832"/>
      <c r="S6492" s="837">
        <v>0</v>
      </c>
      <c r="T6492" s="836"/>
      <c r="U6492" s="838">
        <v>0</v>
      </c>
    </row>
    <row r="6493" spans="1:21" ht="14.4" customHeight="1" x14ac:dyDescent="0.3">
      <c r="A6493" s="831">
        <v>10</v>
      </c>
      <c r="B6493" s="832" t="s">
        <v>2982</v>
      </c>
      <c r="C6493" s="832" t="s">
        <v>3017</v>
      </c>
      <c r="D6493" s="833" t="s">
        <v>630</v>
      </c>
      <c r="E6493" s="834" t="s">
        <v>3084</v>
      </c>
      <c r="F6493" s="832" t="s">
        <v>2984</v>
      </c>
      <c r="G6493" s="832" t="s">
        <v>3349</v>
      </c>
      <c r="H6493" s="832" t="s">
        <v>630</v>
      </c>
      <c r="I6493" s="832" t="s">
        <v>3906</v>
      </c>
      <c r="J6493" s="832" t="s">
        <v>790</v>
      </c>
      <c r="K6493" s="832" t="s">
        <v>791</v>
      </c>
      <c r="L6493" s="835">
        <v>0</v>
      </c>
      <c r="M6493" s="835">
        <v>0</v>
      </c>
      <c r="N6493" s="832">
        <v>4</v>
      </c>
      <c r="O6493" s="836">
        <v>4</v>
      </c>
      <c r="P6493" s="835"/>
      <c r="Q6493" s="837"/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10</v>
      </c>
      <c r="B6494" s="832" t="s">
        <v>2982</v>
      </c>
      <c r="C6494" s="832" t="s">
        <v>3017</v>
      </c>
      <c r="D6494" s="833" t="s">
        <v>630</v>
      </c>
      <c r="E6494" s="834" t="s">
        <v>3084</v>
      </c>
      <c r="F6494" s="832" t="s">
        <v>2984</v>
      </c>
      <c r="G6494" s="832" t="s">
        <v>3349</v>
      </c>
      <c r="H6494" s="832" t="s">
        <v>630</v>
      </c>
      <c r="I6494" s="832" t="s">
        <v>6774</v>
      </c>
      <c r="J6494" s="832" t="s">
        <v>790</v>
      </c>
      <c r="K6494" s="832" t="s">
        <v>6775</v>
      </c>
      <c r="L6494" s="835">
        <v>0</v>
      </c>
      <c r="M6494" s="835">
        <v>0</v>
      </c>
      <c r="N6494" s="832">
        <v>2</v>
      </c>
      <c r="O6494" s="836">
        <v>2</v>
      </c>
      <c r="P6494" s="835"/>
      <c r="Q6494" s="837"/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10</v>
      </c>
      <c r="B6495" s="832" t="s">
        <v>2982</v>
      </c>
      <c r="C6495" s="832" t="s">
        <v>3017</v>
      </c>
      <c r="D6495" s="833" t="s">
        <v>630</v>
      </c>
      <c r="E6495" s="834" t="s">
        <v>3084</v>
      </c>
      <c r="F6495" s="832" t="s">
        <v>2984</v>
      </c>
      <c r="G6495" s="832" t="s">
        <v>3712</v>
      </c>
      <c r="H6495" s="832" t="s">
        <v>630</v>
      </c>
      <c r="I6495" s="832" t="s">
        <v>3713</v>
      </c>
      <c r="J6495" s="832" t="s">
        <v>945</v>
      </c>
      <c r="K6495" s="832" t="s">
        <v>3714</v>
      </c>
      <c r="L6495" s="835">
        <v>90.95</v>
      </c>
      <c r="M6495" s="835">
        <v>636.65000000000009</v>
      </c>
      <c r="N6495" s="832">
        <v>7</v>
      </c>
      <c r="O6495" s="836">
        <v>5.5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10</v>
      </c>
      <c r="B6496" s="832" t="s">
        <v>2982</v>
      </c>
      <c r="C6496" s="832" t="s">
        <v>3017</v>
      </c>
      <c r="D6496" s="833" t="s">
        <v>630</v>
      </c>
      <c r="E6496" s="834" t="s">
        <v>3084</v>
      </c>
      <c r="F6496" s="832" t="s">
        <v>2984</v>
      </c>
      <c r="G6496" s="832" t="s">
        <v>3548</v>
      </c>
      <c r="H6496" s="832" t="s">
        <v>630</v>
      </c>
      <c r="I6496" s="832" t="s">
        <v>3549</v>
      </c>
      <c r="J6496" s="832" t="s">
        <v>1839</v>
      </c>
      <c r="K6496" s="832" t="s">
        <v>3550</v>
      </c>
      <c r="L6496" s="835">
        <v>38.56</v>
      </c>
      <c r="M6496" s="835">
        <v>192.8</v>
      </c>
      <c r="N6496" s="832">
        <v>5</v>
      </c>
      <c r="O6496" s="836">
        <v>4.5</v>
      </c>
      <c r="P6496" s="835"/>
      <c r="Q6496" s="837">
        <v>0</v>
      </c>
      <c r="R6496" s="832"/>
      <c r="S6496" s="837">
        <v>0</v>
      </c>
      <c r="T6496" s="836"/>
      <c r="U6496" s="838">
        <v>0</v>
      </c>
    </row>
    <row r="6497" spans="1:21" ht="14.4" customHeight="1" x14ac:dyDescent="0.3">
      <c r="A6497" s="831">
        <v>10</v>
      </c>
      <c r="B6497" s="832" t="s">
        <v>2982</v>
      </c>
      <c r="C6497" s="832" t="s">
        <v>3017</v>
      </c>
      <c r="D6497" s="833" t="s">
        <v>630</v>
      </c>
      <c r="E6497" s="834" t="s">
        <v>3084</v>
      </c>
      <c r="F6497" s="832" t="s">
        <v>2984</v>
      </c>
      <c r="G6497" s="832" t="s">
        <v>4471</v>
      </c>
      <c r="H6497" s="832" t="s">
        <v>630</v>
      </c>
      <c r="I6497" s="832" t="s">
        <v>6844</v>
      </c>
      <c r="J6497" s="832" t="s">
        <v>4473</v>
      </c>
      <c r="K6497" s="832" t="s">
        <v>6845</v>
      </c>
      <c r="L6497" s="835">
        <v>0</v>
      </c>
      <c r="M6497" s="835">
        <v>0</v>
      </c>
      <c r="N6497" s="832">
        <v>2</v>
      </c>
      <c r="O6497" s="836">
        <v>2</v>
      </c>
      <c r="P6497" s="835"/>
      <c r="Q6497" s="837"/>
      <c r="R6497" s="832"/>
      <c r="S6497" s="837">
        <v>0</v>
      </c>
      <c r="T6497" s="836"/>
      <c r="U6497" s="838">
        <v>0</v>
      </c>
    </row>
    <row r="6498" spans="1:21" ht="14.4" customHeight="1" x14ac:dyDescent="0.3">
      <c r="A6498" s="831">
        <v>10</v>
      </c>
      <c r="B6498" s="832" t="s">
        <v>2982</v>
      </c>
      <c r="C6498" s="832" t="s">
        <v>3017</v>
      </c>
      <c r="D6498" s="833" t="s">
        <v>630</v>
      </c>
      <c r="E6498" s="834" t="s">
        <v>3084</v>
      </c>
      <c r="F6498" s="832" t="s">
        <v>2984</v>
      </c>
      <c r="G6498" s="832" t="s">
        <v>4471</v>
      </c>
      <c r="H6498" s="832" t="s">
        <v>630</v>
      </c>
      <c r="I6498" s="832" t="s">
        <v>5984</v>
      </c>
      <c r="J6498" s="832" t="s">
        <v>5985</v>
      </c>
      <c r="K6498" s="832" t="s">
        <v>5986</v>
      </c>
      <c r="L6498" s="835">
        <v>229.93</v>
      </c>
      <c r="M6498" s="835">
        <v>459.86</v>
      </c>
      <c r="N6498" s="832">
        <v>2</v>
      </c>
      <c r="O6498" s="836">
        <v>1.5</v>
      </c>
      <c r="P6498" s="835">
        <v>229.93</v>
      </c>
      <c r="Q6498" s="837">
        <v>0.5</v>
      </c>
      <c r="R6498" s="832">
        <v>1</v>
      </c>
      <c r="S6498" s="837">
        <v>0.5</v>
      </c>
      <c r="T6498" s="836">
        <v>1</v>
      </c>
      <c r="U6498" s="838">
        <v>0.66666666666666663</v>
      </c>
    </row>
    <row r="6499" spans="1:21" ht="14.4" customHeight="1" x14ac:dyDescent="0.3">
      <c r="A6499" s="831">
        <v>10</v>
      </c>
      <c r="B6499" s="832" t="s">
        <v>2982</v>
      </c>
      <c r="C6499" s="832" t="s">
        <v>3017</v>
      </c>
      <c r="D6499" s="833" t="s">
        <v>630</v>
      </c>
      <c r="E6499" s="834" t="s">
        <v>3084</v>
      </c>
      <c r="F6499" s="832" t="s">
        <v>2984</v>
      </c>
      <c r="G6499" s="832" t="s">
        <v>4471</v>
      </c>
      <c r="H6499" s="832" t="s">
        <v>630</v>
      </c>
      <c r="I6499" s="832" t="s">
        <v>5987</v>
      </c>
      <c r="J6499" s="832" t="s">
        <v>4473</v>
      </c>
      <c r="K6499" s="832" t="s">
        <v>5988</v>
      </c>
      <c r="L6499" s="835">
        <v>141.62</v>
      </c>
      <c r="M6499" s="835">
        <v>1982.6799999999994</v>
      </c>
      <c r="N6499" s="832">
        <v>14</v>
      </c>
      <c r="O6499" s="836">
        <v>12.5</v>
      </c>
      <c r="P6499" s="835">
        <v>141.62</v>
      </c>
      <c r="Q6499" s="837">
        <v>7.1428571428571452E-2</v>
      </c>
      <c r="R6499" s="832">
        <v>1</v>
      </c>
      <c r="S6499" s="837">
        <v>7.1428571428571425E-2</v>
      </c>
      <c r="T6499" s="836">
        <v>1</v>
      </c>
      <c r="U6499" s="838">
        <v>0.08</v>
      </c>
    </row>
    <row r="6500" spans="1:21" ht="14.4" customHeight="1" x14ac:dyDescent="0.3">
      <c r="A6500" s="831">
        <v>10</v>
      </c>
      <c r="B6500" s="832" t="s">
        <v>2982</v>
      </c>
      <c r="C6500" s="832" t="s">
        <v>3017</v>
      </c>
      <c r="D6500" s="833" t="s">
        <v>630</v>
      </c>
      <c r="E6500" s="834" t="s">
        <v>3084</v>
      </c>
      <c r="F6500" s="832" t="s">
        <v>2984</v>
      </c>
      <c r="G6500" s="832" t="s">
        <v>3155</v>
      </c>
      <c r="H6500" s="832" t="s">
        <v>630</v>
      </c>
      <c r="I6500" s="832" t="s">
        <v>4291</v>
      </c>
      <c r="J6500" s="832" t="s">
        <v>4292</v>
      </c>
      <c r="K6500" s="832" t="s">
        <v>4293</v>
      </c>
      <c r="L6500" s="835">
        <v>94.84</v>
      </c>
      <c r="M6500" s="835">
        <v>94.84</v>
      </c>
      <c r="N6500" s="832">
        <v>1</v>
      </c>
      <c r="O6500" s="836">
        <v>1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10</v>
      </c>
      <c r="B6501" s="832" t="s">
        <v>2982</v>
      </c>
      <c r="C6501" s="832" t="s">
        <v>3017</v>
      </c>
      <c r="D6501" s="833" t="s">
        <v>630</v>
      </c>
      <c r="E6501" s="834" t="s">
        <v>3084</v>
      </c>
      <c r="F6501" s="832" t="s">
        <v>2984</v>
      </c>
      <c r="G6501" s="832" t="s">
        <v>3837</v>
      </c>
      <c r="H6501" s="832" t="s">
        <v>689</v>
      </c>
      <c r="I6501" s="832" t="s">
        <v>5839</v>
      </c>
      <c r="J6501" s="832" t="s">
        <v>3839</v>
      </c>
      <c r="K6501" s="832" t="s">
        <v>4131</v>
      </c>
      <c r="L6501" s="835">
        <v>1472.61</v>
      </c>
      <c r="M6501" s="835">
        <v>4417.83</v>
      </c>
      <c r="N6501" s="832">
        <v>3</v>
      </c>
      <c r="O6501" s="836">
        <v>3</v>
      </c>
      <c r="P6501" s="835"/>
      <c r="Q6501" s="837">
        <v>0</v>
      </c>
      <c r="R6501" s="832"/>
      <c r="S6501" s="837">
        <v>0</v>
      </c>
      <c r="T6501" s="836"/>
      <c r="U6501" s="838">
        <v>0</v>
      </c>
    </row>
    <row r="6502" spans="1:21" ht="14.4" customHeight="1" x14ac:dyDescent="0.3">
      <c r="A6502" s="831">
        <v>10</v>
      </c>
      <c r="B6502" s="832" t="s">
        <v>2982</v>
      </c>
      <c r="C6502" s="832" t="s">
        <v>3017</v>
      </c>
      <c r="D6502" s="833" t="s">
        <v>630</v>
      </c>
      <c r="E6502" s="834" t="s">
        <v>3084</v>
      </c>
      <c r="F6502" s="832" t="s">
        <v>2984</v>
      </c>
      <c r="G6502" s="832" t="s">
        <v>3837</v>
      </c>
      <c r="H6502" s="832" t="s">
        <v>689</v>
      </c>
      <c r="I6502" s="832" t="s">
        <v>4132</v>
      </c>
      <c r="J6502" s="832" t="s">
        <v>3839</v>
      </c>
      <c r="K6502" s="832" t="s">
        <v>4030</v>
      </c>
      <c r="L6502" s="835">
        <v>1472.61</v>
      </c>
      <c r="M6502" s="835">
        <v>4417.83</v>
      </c>
      <c r="N6502" s="832">
        <v>3</v>
      </c>
      <c r="O6502" s="836">
        <v>1</v>
      </c>
      <c r="P6502" s="835">
        <v>2945.22</v>
      </c>
      <c r="Q6502" s="837">
        <v>0.66666666666666663</v>
      </c>
      <c r="R6502" s="832">
        <v>2</v>
      </c>
      <c r="S6502" s="837">
        <v>0.66666666666666663</v>
      </c>
      <c r="T6502" s="836">
        <v>0.5</v>
      </c>
      <c r="U6502" s="838">
        <v>0.5</v>
      </c>
    </row>
    <row r="6503" spans="1:21" ht="14.4" customHeight="1" x14ac:dyDescent="0.3">
      <c r="A6503" s="831">
        <v>10</v>
      </c>
      <c r="B6503" s="832" t="s">
        <v>2982</v>
      </c>
      <c r="C6503" s="832" t="s">
        <v>3017</v>
      </c>
      <c r="D6503" s="833" t="s">
        <v>630</v>
      </c>
      <c r="E6503" s="834" t="s">
        <v>3084</v>
      </c>
      <c r="F6503" s="832" t="s">
        <v>2984</v>
      </c>
      <c r="G6503" s="832" t="s">
        <v>3837</v>
      </c>
      <c r="H6503" s="832" t="s">
        <v>689</v>
      </c>
      <c r="I6503" s="832" t="s">
        <v>5923</v>
      </c>
      <c r="J6503" s="832" t="s">
        <v>3839</v>
      </c>
      <c r="K6503" s="832" t="s">
        <v>2943</v>
      </c>
      <c r="L6503" s="835">
        <v>420.75</v>
      </c>
      <c r="M6503" s="835">
        <v>420.75</v>
      </c>
      <c r="N6503" s="832">
        <v>1</v>
      </c>
      <c r="O6503" s="836">
        <v>1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10</v>
      </c>
      <c r="B6504" s="832" t="s">
        <v>2982</v>
      </c>
      <c r="C6504" s="832" t="s">
        <v>3017</v>
      </c>
      <c r="D6504" s="833" t="s">
        <v>630</v>
      </c>
      <c r="E6504" s="834" t="s">
        <v>3084</v>
      </c>
      <c r="F6504" s="832" t="s">
        <v>2984</v>
      </c>
      <c r="G6504" s="832" t="s">
        <v>3837</v>
      </c>
      <c r="H6504" s="832" t="s">
        <v>630</v>
      </c>
      <c r="I6504" s="832" t="s">
        <v>6846</v>
      </c>
      <c r="J6504" s="832" t="s">
        <v>6847</v>
      </c>
      <c r="K6504" s="832" t="s">
        <v>2943</v>
      </c>
      <c r="L6504" s="835">
        <v>420.75</v>
      </c>
      <c r="M6504" s="835">
        <v>420.75</v>
      </c>
      <c r="N6504" s="832">
        <v>1</v>
      </c>
      <c r="O6504" s="836">
        <v>1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10</v>
      </c>
      <c r="B6505" s="832" t="s">
        <v>2982</v>
      </c>
      <c r="C6505" s="832" t="s">
        <v>3017</v>
      </c>
      <c r="D6505" s="833" t="s">
        <v>630</v>
      </c>
      <c r="E6505" s="834" t="s">
        <v>3084</v>
      </c>
      <c r="F6505" s="832" t="s">
        <v>2984</v>
      </c>
      <c r="G6505" s="832" t="s">
        <v>6848</v>
      </c>
      <c r="H6505" s="832" t="s">
        <v>630</v>
      </c>
      <c r="I6505" s="832" t="s">
        <v>6849</v>
      </c>
      <c r="J6505" s="832" t="s">
        <v>6850</v>
      </c>
      <c r="K6505" s="832" t="s">
        <v>6851</v>
      </c>
      <c r="L6505" s="835">
        <v>0</v>
      </c>
      <c r="M6505" s="835">
        <v>0</v>
      </c>
      <c r="N6505" s="832">
        <v>1</v>
      </c>
      <c r="O6505" s="836">
        <v>1</v>
      </c>
      <c r="P6505" s="835"/>
      <c r="Q6505" s="837"/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10</v>
      </c>
      <c r="B6506" s="832" t="s">
        <v>2982</v>
      </c>
      <c r="C6506" s="832" t="s">
        <v>3017</v>
      </c>
      <c r="D6506" s="833" t="s">
        <v>630</v>
      </c>
      <c r="E6506" s="834" t="s">
        <v>3084</v>
      </c>
      <c r="F6506" s="832" t="s">
        <v>2984</v>
      </c>
      <c r="G6506" s="832" t="s">
        <v>3160</v>
      </c>
      <c r="H6506" s="832" t="s">
        <v>689</v>
      </c>
      <c r="I6506" s="832" t="s">
        <v>2617</v>
      </c>
      <c r="J6506" s="832" t="s">
        <v>1110</v>
      </c>
      <c r="K6506" s="832" t="s">
        <v>1620</v>
      </c>
      <c r="L6506" s="835">
        <v>48.42</v>
      </c>
      <c r="M6506" s="835">
        <v>48.42</v>
      </c>
      <c r="N6506" s="832">
        <v>1</v>
      </c>
      <c r="O6506" s="836">
        <v>1</v>
      </c>
      <c r="P6506" s="835"/>
      <c r="Q6506" s="837">
        <v>0</v>
      </c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10</v>
      </c>
      <c r="B6507" s="832" t="s">
        <v>2982</v>
      </c>
      <c r="C6507" s="832" t="s">
        <v>3017</v>
      </c>
      <c r="D6507" s="833" t="s">
        <v>630</v>
      </c>
      <c r="E6507" s="834" t="s">
        <v>3084</v>
      </c>
      <c r="F6507" s="832" t="s">
        <v>2984</v>
      </c>
      <c r="G6507" s="832" t="s">
        <v>3357</v>
      </c>
      <c r="H6507" s="832" t="s">
        <v>630</v>
      </c>
      <c r="I6507" s="832" t="s">
        <v>3358</v>
      </c>
      <c r="J6507" s="832" t="s">
        <v>3359</v>
      </c>
      <c r="K6507" s="832" t="s">
        <v>1620</v>
      </c>
      <c r="L6507" s="835">
        <v>88.1</v>
      </c>
      <c r="M6507" s="835">
        <v>176.2</v>
      </c>
      <c r="N6507" s="832">
        <v>2</v>
      </c>
      <c r="O6507" s="836">
        <v>2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10</v>
      </c>
      <c r="B6508" s="832" t="s">
        <v>2982</v>
      </c>
      <c r="C6508" s="832" t="s">
        <v>3017</v>
      </c>
      <c r="D6508" s="833" t="s">
        <v>630</v>
      </c>
      <c r="E6508" s="834" t="s">
        <v>3084</v>
      </c>
      <c r="F6508" s="832" t="s">
        <v>2984</v>
      </c>
      <c r="G6508" s="832" t="s">
        <v>3220</v>
      </c>
      <c r="H6508" s="832" t="s">
        <v>630</v>
      </c>
      <c r="I6508" s="832" t="s">
        <v>3221</v>
      </c>
      <c r="J6508" s="832" t="s">
        <v>3222</v>
      </c>
      <c r="K6508" s="832" t="s">
        <v>3223</v>
      </c>
      <c r="L6508" s="835">
        <v>168.9</v>
      </c>
      <c r="M6508" s="835">
        <v>168.9</v>
      </c>
      <c r="N6508" s="832">
        <v>1</v>
      </c>
      <c r="O6508" s="836">
        <v>1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10</v>
      </c>
      <c r="B6509" s="832" t="s">
        <v>2982</v>
      </c>
      <c r="C6509" s="832" t="s">
        <v>3017</v>
      </c>
      <c r="D6509" s="833" t="s">
        <v>630</v>
      </c>
      <c r="E6509" s="834" t="s">
        <v>3084</v>
      </c>
      <c r="F6509" s="832" t="s">
        <v>2984</v>
      </c>
      <c r="G6509" s="832" t="s">
        <v>3161</v>
      </c>
      <c r="H6509" s="832" t="s">
        <v>630</v>
      </c>
      <c r="I6509" s="832" t="s">
        <v>3360</v>
      </c>
      <c r="J6509" s="832" t="s">
        <v>1177</v>
      </c>
      <c r="K6509" s="832" t="s">
        <v>3167</v>
      </c>
      <c r="L6509" s="835">
        <v>93.71</v>
      </c>
      <c r="M6509" s="835">
        <v>187.42</v>
      </c>
      <c r="N6509" s="832">
        <v>2</v>
      </c>
      <c r="O6509" s="836">
        <v>2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10</v>
      </c>
      <c r="B6510" s="832" t="s">
        <v>2982</v>
      </c>
      <c r="C6510" s="832" t="s">
        <v>3017</v>
      </c>
      <c r="D6510" s="833" t="s">
        <v>630</v>
      </c>
      <c r="E6510" s="834" t="s">
        <v>3084</v>
      </c>
      <c r="F6510" s="832" t="s">
        <v>2984</v>
      </c>
      <c r="G6510" s="832" t="s">
        <v>3161</v>
      </c>
      <c r="H6510" s="832" t="s">
        <v>630</v>
      </c>
      <c r="I6510" s="832" t="s">
        <v>3360</v>
      </c>
      <c r="J6510" s="832" t="s">
        <v>1177</v>
      </c>
      <c r="K6510" s="832" t="s">
        <v>3167</v>
      </c>
      <c r="L6510" s="835">
        <v>32.25</v>
      </c>
      <c r="M6510" s="835">
        <v>64.5</v>
      </c>
      <c r="N6510" s="832">
        <v>2</v>
      </c>
      <c r="O6510" s="836">
        <v>2</v>
      </c>
      <c r="P6510" s="835">
        <v>32.25</v>
      </c>
      <c r="Q6510" s="837">
        <v>0.5</v>
      </c>
      <c r="R6510" s="832">
        <v>1</v>
      </c>
      <c r="S6510" s="837">
        <v>0.5</v>
      </c>
      <c r="T6510" s="836">
        <v>1</v>
      </c>
      <c r="U6510" s="838">
        <v>0.5</v>
      </c>
    </row>
    <row r="6511" spans="1:21" ht="14.4" customHeight="1" x14ac:dyDescent="0.3">
      <c r="A6511" s="831">
        <v>10</v>
      </c>
      <c r="B6511" s="832" t="s">
        <v>2982</v>
      </c>
      <c r="C6511" s="832" t="s">
        <v>3017</v>
      </c>
      <c r="D6511" s="833" t="s">
        <v>630</v>
      </c>
      <c r="E6511" s="834" t="s">
        <v>3084</v>
      </c>
      <c r="F6511" s="832" t="s">
        <v>2984</v>
      </c>
      <c r="G6511" s="832" t="s">
        <v>3161</v>
      </c>
      <c r="H6511" s="832" t="s">
        <v>630</v>
      </c>
      <c r="I6511" s="832" t="s">
        <v>3162</v>
      </c>
      <c r="J6511" s="832" t="s">
        <v>1177</v>
      </c>
      <c r="K6511" s="832" t="s">
        <v>3163</v>
      </c>
      <c r="L6511" s="835">
        <v>301.2</v>
      </c>
      <c r="M6511" s="835">
        <v>301.2</v>
      </c>
      <c r="N6511" s="832">
        <v>1</v>
      </c>
      <c r="O6511" s="836">
        <v>1</v>
      </c>
      <c r="P6511" s="835"/>
      <c r="Q6511" s="837">
        <v>0</v>
      </c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10</v>
      </c>
      <c r="B6512" s="832" t="s">
        <v>2982</v>
      </c>
      <c r="C6512" s="832" t="s">
        <v>3017</v>
      </c>
      <c r="D6512" s="833" t="s">
        <v>630</v>
      </c>
      <c r="E6512" s="834" t="s">
        <v>3084</v>
      </c>
      <c r="F6512" s="832" t="s">
        <v>2984</v>
      </c>
      <c r="G6512" s="832" t="s">
        <v>3161</v>
      </c>
      <c r="H6512" s="832" t="s">
        <v>630</v>
      </c>
      <c r="I6512" s="832" t="s">
        <v>3162</v>
      </c>
      <c r="J6512" s="832" t="s">
        <v>1177</v>
      </c>
      <c r="K6512" s="832" t="s">
        <v>3163</v>
      </c>
      <c r="L6512" s="835">
        <v>103.67</v>
      </c>
      <c r="M6512" s="835">
        <v>311.01</v>
      </c>
      <c r="N6512" s="832">
        <v>3</v>
      </c>
      <c r="O6512" s="836">
        <v>2.5</v>
      </c>
      <c r="P6512" s="835"/>
      <c r="Q6512" s="837">
        <v>0</v>
      </c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10</v>
      </c>
      <c r="B6513" s="832" t="s">
        <v>2982</v>
      </c>
      <c r="C6513" s="832" t="s">
        <v>3017</v>
      </c>
      <c r="D6513" s="833" t="s">
        <v>630</v>
      </c>
      <c r="E6513" s="834" t="s">
        <v>3084</v>
      </c>
      <c r="F6513" s="832" t="s">
        <v>2984</v>
      </c>
      <c r="G6513" s="832" t="s">
        <v>3161</v>
      </c>
      <c r="H6513" s="832" t="s">
        <v>630</v>
      </c>
      <c r="I6513" s="832" t="s">
        <v>3364</v>
      </c>
      <c r="J6513" s="832" t="s">
        <v>797</v>
      </c>
      <c r="K6513" s="832" t="s">
        <v>798</v>
      </c>
      <c r="L6513" s="835">
        <v>0</v>
      </c>
      <c r="M6513" s="835">
        <v>0</v>
      </c>
      <c r="N6513" s="832">
        <v>1</v>
      </c>
      <c r="O6513" s="836">
        <v>1</v>
      </c>
      <c r="P6513" s="835"/>
      <c r="Q6513" s="837"/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10</v>
      </c>
      <c r="B6514" s="832" t="s">
        <v>2982</v>
      </c>
      <c r="C6514" s="832" t="s">
        <v>3017</v>
      </c>
      <c r="D6514" s="833" t="s">
        <v>630</v>
      </c>
      <c r="E6514" s="834" t="s">
        <v>3084</v>
      </c>
      <c r="F6514" s="832" t="s">
        <v>2984</v>
      </c>
      <c r="G6514" s="832" t="s">
        <v>3161</v>
      </c>
      <c r="H6514" s="832" t="s">
        <v>630</v>
      </c>
      <c r="I6514" s="832" t="s">
        <v>3166</v>
      </c>
      <c r="J6514" s="832" t="s">
        <v>1177</v>
      </c>
      <c r="K6514" s="832" t="s">
        <v>3167</v>
      </c>
      <c r="L6514" s="835">
        <v>57.64</v>
      </c>
      <c r="M6514" s="835">
        <v>115.28</v>
      </c>
      <c r="N6514" s="832">
        <v>2</v>
      </c>
      <c r="O6514" s="836">
        <v>1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" customHeight="1" x14ac:dyDescent="0.3">
      <c r="A6515" s="831">
        <v>10</v>
      </c>
      <c r="B6515" s="832" t="s">
        <v>2982</v>
      </c>
      <c r="C6515" s="832" t="s">
        <v>3017</v>
      </c>
      <c r="D6515" s="833" t="s">
        <v>630</v>
      </c>
      <c r="E6515" s="834" t="s">
        <v>3084</v>
      </c>
      <c r="F6515" s="832" t="s">
        <v>2984</v>
      </c>
      <c r="G6515" s="832" t="s">
        <v>3161</v>
      </c>
      <c r="H6515" s="832" t="s">
        <v>630</v>
      </c>
      <c r="I6515" s="832" t="s">
        <v>3367</v>
      </c>
      <c r="J6515" s="832" t="s">
        <v>1177</v>
      </c>
      <c r="K6515" s="832" t="s">
        <v>3163</v>
      </c>
      <c r="L6515" s="835">
        <v>185.26</v>
      </c>
      <c r="M6515" s="835">
        <v>185.26</v>
      </c>
      <c r="N6515" s="832">
        <v>1</v>
      </c>
      <c r="O6515" s="836">
        <v>1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" customHeight="1" x14ac:dyDescent="0.3">
      <c r="A6516" s="831">
        <v>10</v>
      </c>
      <c r="B6516" s="832" t="s">
        <v>2982</v>
      </c>
      <c r="C6516" s="832" t="s">
        <v>3017</v>
      </c>
      <c r="D6516" s="833" t="s">
        <v>630</v>
      </c>
      <c r="E6516" s="834" t="s">
        <v>3084</v>
      </c>
      <c r="F6516" s="832" t="s">
        <v>2984</v>
      </c>
      <c r="G6516" s="832" t="s">
        <v>3161</v>
      </c>
      <c r="H6516" s="832" t="s">
        <v>630</v>
      </c>
      <c r="I6516" s="832" t="s">
        <v>3368</v>
      </c>
      <c r="J6516" s="832" t="s">
        <v>1177</v>
      </c>
      <c r="K6516" s="832" t="s">
        <v>3163</v>
      </c>
      <c r="L6516" s="835">
        <v>301.2</v>
      </c>
      <c r="M6516" s="835">
        <v>301.2</v>
      </c>
      <c r="N6516" s="832">
        <v>1</v>
      </c>
      <c r="O6516" s="836">
        <v>0.5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10</v>
      </c>
      <c r="B6517" s="832" t="s">
        <v>2982</v>
      </c>
      <c r="C6517" s="832" t="s">
        <v>3017</v>
      </c>
      <c r="D6517" s="833" t="s">
        <v>630</v>
      </c>
      <c r="E6517" s="834" t="s">
        <v>3084</v>
      </c>
      <c r="F6517" s="832" t="s">
        <v>2984</v>
      </c>
      <c r="G6517" s="832" t="s">
        <v>3161</v>
      </c>
      <c r="H6517" s="832" t="s">
        <v>630</v>
      </c>
      <c r="I6517" s="832" t="s">
        <v>3368</v>
      </c>
      <c r="J6517" s="832" t="s">
        <v>1177</v>
      </c>
      <c r="K6517" s="832" t="s">
        <v>3163</v>
      </c>
      <c r="L6517" s="835">
        <v>103.67</v>
      </c>
      <c r="M6517" s="835">
        <v>311.01</v>
      </c>
      <c r="N6517" s="832">
        <v>3</v>
      </c>
      <c r="O6517" s="836">
        <v>2.5</v>
      </c>
      <c r="P6517" s="835"/>
      <c r="Q6517" s="837">
        <v>0</v>
      </c>
      <c r="R6517" s="832"/>
      <c r="S6517" s="837">
        <v>0</v>
      </c>
      <c r="T6517" s="836"/>
      <c r="U6517" s="838">
        <v>0</v>
      </c>
    </row>
    <row r="6518" spans="1:21" ht="14.4" customHeight="1" x14ac:dyDescent="0.3">
      <c r="A6518" s="831">
        <v>10</v>
      </c>
      <c r="B6518" s="832" t="s">
        <v>2982</v>
      </c>
      <c r="C6518" s="832" t="s">
        <v>3017</v>
      </c>
      <c r="D6518" s="833" t="s">
        <v>630</v>
      </c>
      <c r="E6518" s="834" t="s">
        <v>3084</v>
      </c>
      <c r="F6518" s="832" t="s">
        <v>2984</v>
      </c>
      <c r="G6518" s="832" t="s">
        <v>3161</v>
      </c>
      <c r="H6518" s="832" t="s">
        <v>630</v>
      </c>
      <c r="I6518" s="832" t="s">
        <v>3168</v>
      </c>
      <c r="J6518" s="832" t="s">
        <v>1177</v>
      </c>
      <c r="K6518" s="832" t="s">
        <v>3167</v>
      </c>
      <c r="L6518" s="835">
        <v>93.71</v>
      </c>
      <c r="M6518" s="835">
        <v>93.71</v>
      </c>
      <c r="N6518" s="832">
        <v>1</v>
      </c>
      <c r="O6518" s="836">
        <v>1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10</v>
      </c>
      <c r="B6519" s="832" t="s">
        <v>2982</v>
      </c>
      <c r="C6519" s="832" t="s">
        <v>3017</v>
      </c>
      <c r="D6519" s="833" t="s">
        <v>630</v>
      </c>
      <c r="E6519" s="834" t="s">
        <v>3084</v>
      </c>
      <c r="F6519" s="832" t="s">
        <v>2984</v>
      </c>
      <c r="G6519" s="832" t="s">
        <v>3374</v>
      </c>
      <c r="H6519" s="832" t="s">
        <v>630</v>
      </c>
      <c r="I6519" s="832" t="s">
        <v>3375</v>
      </c>
      <c r="J6519" s="832" t="s">
        <v>1145</v>
      </c>
      <c r="K6519" s="832" t="s">
        <v>3101</v>
      </c>
      <c r="L6519" s="835">
        <v>69.44</v>
      </c>
      <c r="M6519" s="835">
        <v>138.88</v>
      </c>
      <c r="N6519" s="832">
        <v>2</v>
      </c>
      <c r="O6519" s="836">
        <v>1</v>
      </c>
      <c r="P6519" s="835"/>
      <c r="Q6519" s="837">
        <v>0</v>
      </c>
      <c r="R6519" s="832"/>
      <c r="S6519" s="837">
        <v>0</v>
      </c>
      <c r="T6519" s="836"/>
      <c r="U6519" s="838">
        <v>0</v>
      </c>
    </row>
    <row r="6520" spans="1:21" ht="14.4" customHeight="1" x14ac:dyDescent="0.3">
      <c r="A6520" s="831">
        <v>10</v>
      </c>
      <c r="B6520" s="832" t="s">
        <v>2982</v>
      </c>
      <c r="C6520" s="832" t="s">
        <v>3017</v>
      </c>
      <c r="D6520" s="833" t="s">
        <v>630</v>
      </c>
      <c r="E6520" s="834" t="s">
        <v>3084</v>
      </c>
      <c r="F6520" s="832" t="s">
        <v>2984</v>
      </c>
      <c r="G6520" s="832" t="s">
        <v>3765</v>
      </c>
      <c r="H6520" s="832" t="s">
        <v>630</v>
      </c>
      <c r="I6520" s="832" t="s">
        <v>3769</v>
      </c>
      <c r="J6520" s="832" t="s">
        <v>3770</v>
      </c>
      <c r="K6520" s="832" t="s">
        <v>3771</v>
      </c>
      <c r="L6520" s="835">
        <v>330.1</v>
      </c>
      <c r="M6520" s="835">
        <v>990.30000000000007</v>
      </c>
      <c r="N6520" s="832">
        <v>3</v>
      </c>
      <c r="O6520" s="836">
        <v>2</v>
      </c>
      <c r="P6520" s="835">
        <v>330.1</v>
      </c>
      <c r="Q6520" s="837">
        <v>0.33333333333333331</v>
      </c>
      <c r="R6520" s="832">
        <v>1</v>
      </c>
      <c r="S6520" s="837">
        <v>0.33333333333333331</v>
      </c>
      <c r="T6520" s="836">
        <v>0.5</v>
      </c>
      <c r="U6520" s="838">
        <v>0.25</v>
      </c>
    </row>
    <row r="6521" spans="1:21" ht="14.4" customHeight="1" x14ac:dyDescent="0.3">
      <c r="A6521" s="831">
        <v>10</v>
      </c>
      <c r="B6521" s="832" t="s">
        <v>2982</v>
      </c>
      <c r="C6521" s="832" t="s">
        <v>3017</v>
      </c>
      <c r="D6521" s="833" t="s">
        <v>630</v>
      </c>
      <c r="E6521" s="834" t="s">
        <v>3084</v>
      </c>
      <c r="F6521" s="832" t="s">
        <v>2984</v>
      </c>
      <c r="G6521" s="832" t="s">
        <v>3380</v>
      </c>
      <c r="H6521" s="832" t="s">
        <v>630</v>
      </c>
      <c r="I6521" s="832" t="s">
        <v>4141</v>
      </c>
      <c r="J6521" s="832" t="s">
        <v>708</v>
      </c>
      <c r="K6521" s="832" t="s">
        <v>3382</v>
      </c>
      <c r="L6521" s="835">
        <v>108.44</v>
      </c>
      <c r="M6521" s="835">
        <v>216.88</v>
      </c>
      <c r="N6521" s="832">
        <v>2</v>
      </c>
      <c r="O6521" s="836">
        <v>1.5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10</v>
      </c>
      <c r="B6522" s="832" t="s">
        <v>2982</v>
      </c>
      <c r="C6522" s="832" t="s">
        <v>3017</v>
      </c>
      <c r="D6522" s="833" t="s">
        <v>630</v>
      </c>
      <c r="E6522" s="834" t="s">
        <v>3084</v>
      </c>
      <c r="F6522" s="832" t="s">
        <v>2984</v>
      </c>
      <c r="G6522" s="832" t="s">
        <v>3380</v>
      </c>
      <c r="H6522" s="832" t="s">
        <v>630</v>
      </c>
      <c r="I6522" s="832" t="s">
        <v>3381</v>
      </c>
      <c r="J6522" s="832" t="s">
        <v>708</v>
      </c>
      <c r="K6522" s="832" t="s">
        <v>3382</v>
      </c>
      <c r="L6522" s="835">
        <v>52.61</v>
      </c>
      <c r="M6522" s="835">
        <v>210.44</v>
      </c>
      <c r="N6522" s="832">
        <v>4</v>
      </c>
      <c r="O6522" s="836">
        <v>3.5</v>
      </c>
      <c r="P6522" s="835">
        <v>52.61</v>
      </c>
      <c r="Q6522" s="837">
        <v>0.25</v>
      </c>
      <c r="R6522" s="832">
        <v>1</v>
      </c>
      <c r="S6522" s="837">
        <v>0.25</v>
      </c>
      <c r="T6522" s="836">
        <v>0.5</v>
      </c>
      <c r="U6522" s="838">
        <v>0.14285714285714285</v>
      </c>
    </row>
    <row r="6523" spans="1:21" ht="14.4" customHeight="1" x14ac:dyDescent="0.3">
      <c r="A6523" s="831">
        <v>10</v>
      </c>
      <c r="B6523" s="832" t="s">
        <v>2982</v>
      </c>
      <c r="C6523" s="832" t="s">
        <v>3017</v>
      </c>
      <c r="D6523" s="833" t="s">
        <v>630</v>
      </c>
      <c r="E6523" s="834" t="s">
        <v>3084</v>
      </c>
      <c r="F6523" s="832" t="s">
        <v>2984</v>
      </c>
      <c r="G6523" s="832" t="s">
        <v>3380</v>
      </c>
      <c r="H6523" s="832" t="s">
        <v>630</v>
      </c>
      <c r="I6523" s="832" t="s">
        <v>4142</v>
      </c>
      <c r="J6523" s="832" t="s">
        <v>708</v>
      </c>
      <c r="K6523" s="832" t="s">
        <v>3382</v>
      </c>
      <c r="L6523" s="835">
        <v>0</v>
      </c>
      <c r="M6523" s="835">
        <v>0</v>
      </c>
      <c r="N6523" s="832">
        <v>1</v>
      </c>
      <c r="O6523" s="836">
        <v>1</v>
      </c>
      <c r="P6523" s="835"/>
      <c r="Q6523" s="837"/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10</v>
      </c>
      <c r="B6524" s="832" t="s">
        <v>2982</v>
      </c>
      <c r="C6524" s="832" t="s">
        <v>3017</v>
      </c>
      <c r="D6524" s="833" t="s">
        <v>630</v>
      </c>
      <c r="E6524" s="834" t="s">
        <v>3084</v>
      </c>
      <c r="F6524" s="832" t="s">
        <v>2984</v>
      </c>
      <c r="G6524" s="832" t="s">
        <v>3383</v>
      </c>
      <c r="H6524" s="832" t="s">
        <v>689</v>
      </c>
      <c r="I6524" s="832" t="s">
        <v>2542</v>
      </c>
      <c r="J6524" s="832" t="s">
        <v>995</v>
      </c>
      <c r="K6524" s="832" t="s">
        <v>998</v>
      </c>
      <c r="L6524" s="835">
        <v>181.66</v>
      </c>
      <c r="M6524" s="835">
        <v>1634.94</v>
      </c>
      <c r="N6524" s="832">
        <v>9</v>
      </c>
      <c r="O6524" s="836">
        <v>2</v>
      </c>
      <c r="P6524" s="835">
        <v>1634.94</v>
      </c>
      <c r="Q6524" s="837">
        <v>1</v>
      </c>
      <c r="R6524" s="832">
        <v>9</v>
      </c>
      <c r="S6524" s="837">
        <v>1</v>
      </c>
      <c r="T6524" s="836">
        <v>2</v>
      </c>
      <c r="U6524" s="838">
        <v>1</v>
      </c>
    </row>
    <row r="6525" spans="1:21" ht="14.4" customHeight="1" x14ac:dyDescent="0.3">
      <c r="A6525" s="831">
        <v>10</v>
      </c>
      <c r="B6525" s="832" t="s">
        <v>2982</v>
      </c>
      <c r="C6525" s="832" t="s">
        <v>3017</v>
      </c>
      <c r="D6525" s="833" t="s">
        <v>630</v>
      </c>
      <c r="E6525" s="834" t="s">
        <v>3084</v>
      </c>
      <c r="F6525" s="832" t="s">
        <v>2984</v>
      </c>
      <c r="G6525" s="832" t="s">
        <v>3383</v>
      </c>
      <c r="H6525" s="832" t="s">
        <v>689</v>
      </c>
      <c r="I6525" s="832" t="s">
        <v>5848</v>
      </c>
      <c r="J6525" s="832" t="s">
        <v>5849</v>
      </c>
      <c r="K6525" s="832" t="s">
        <v>972</v>
      </c>
      <c r="L6525" s="835">
        <v>1614.9</v>
      </c>
      <c r="M6525" s="835">
        <v>3229.8</v>
      </c>
      <c r="N6525" s="832">
        <v>2</v>
      </c>
      <c r="O6525" s="836">
        <v>2</v>
      </c>
      <c r="P6525" s="835"/>
      <c r="Q6525" s="837">
        <v>0</v>
      </c>
      <c r="R6525" s="832"/>
      <c r="S6525" s="837">
        <v>0</v>
      </c>
      <c r="T6525" s="836"/>
      <c r="U6525" s="838">
        <v>0</v>
      </c>
    </row>
    <row r="6526" spans="1:21" ht="14.4" customHeight="1" x14ac:dyDescent="0.3">
      <c r="A6526" s="831">
        <v>10</v>
      </c>
      <c r="B6526" s="832" t="s">
        <v>2982</v>
      </c>
      <c r="C6526" s="832" t="s">
        <v>3017</v>
      </c>
      <c r="D6526" s="833" t="s">
        <v>630</v>
      </c>
      <c r="E6526" s="834" t="s">
        <v>3084</v>
      </c>
      <c r="F6526" s="832" t="s">
        <v>2984</v>
      </c>
      <c r="G6526" s="832" t="s">
        <v>3383</v>
      </c>
      <c r="H6526" s="832" t="s">
        <v>689</v>
      </c>
      <c r="I6526" s="832" t="s">
        <v>2787</v>
      </c>
      <c r="J6526" s="832" t="s">
        <v>1643</v>
      </c>
      <c r="K6526" s="832" t="s">
        <v>1546</v>
      </c>
      <c r="L6526" s="835">
        <v>72.27</v>
      </c>
      <c r="M6526" s="835">
        <v>19151.55</v>
      </c>
      <c r="N6526" s="832">
        <v>265</v>
      </c>
      <c r="O6526" s="836">
        <v>12</v>
      </c>
      <c r="P6526" s="835">
        <v>16622.099999999999</v>
      </c>
      <c r="Q6526" s="837">
        <v>0.86792452830188671</v>
      </c>
      <c r="R6526" s="832">
        <v>230</v>
      </c>
      <c r="S6526" s="837">
        <v>0.86792452830188682</v>
      </c>
      <c r="T6526" s="836">
        <v>9</v>
      </c>
      <c r="U6526" s="838">
        <v>0.75</v>
      </c>
    </row>
    <row r="6527" spans="1:21" ht="14.4" customHeight="1" x14ac:dyDescent="0.3">
      <c r="A6527" s="831">
        <v>10</v>
      </c>
      <c r="B6527" s="832" t="s">
        <v>2982</v>
      </c>
      <c r="C6527" s="832" t="s">
        <v>3017</v>
      </c>
      <c r="D6527" s="833" t="s">
        <v>630</v>
      </c>
      <c r="E6527" s="834" t="s">
        <v>3084</v>
      </c>
      <c r="F6527" s="832" t="s">
        <v>2984</v>
      </c>
      <c r="G6527" s="832" t="s">
        <v>3383</v>
      </c>
      <c r="H6527" s="832" t="s">
        <v>689</v>
      </c>
      <c r="I6527" s="832" t="s">
        <v>2949</v>
      </c>
      <c r="J6527" s="832" t="s">
        <v>2297</v>
      </c>
      <c r="K6527" s="832" t="s">
        <v>1546</v>
      </c>
      <c r="L6527" s="835">
        <v>72.27</v>
      </c>
      <c r="M6527" s="835">
        <v>3324.42</v>
      </c>
      <c r="N6527" s="832">
        <v>46</v>
      </c>
      <c r="O6527" s="836">
        <v>3</v>
      </c>
      <c r="P6527" s="835">
        <v>3324.42</v>
      </c>
      <c r="Q6527" s="837">
        <v>1</v>
      </c>
      <c r="R6527" s="832">
        <v>46</v>
      </c>
      <c r="S6527" s="837">
        <v>1</v>
      </c>
      <c r="T6527" s="836">
        <v>3</v>
      </c>
      <c r="U6527" s="838">
        <v>1</v>
      </c>
    </row>
    <row r="6528" spans="1:21" ht="14.4" customHeight="1" x14ac:dyDescent="0.3">
      <c r="A6528" s="831">
        <v>10</v>
      </c>
      <c r="B6528" s="832" t="s">
        <v>2982</v>
      </c>
      <c r="C6528" s="832" t="s">
        <v>3017</v>
      </c>
      <c r="D6528" s="833" t="s">
        <v>630</v>
      </c>
      <c r="E6528" s="834" t="s">
        <v>3084</v>
      </c>
      <c r="F6528" s="832" t="s">
        <v>2984</v>
      </c>
      <c r="G6528" s="832" t="s">
        <v>3383</v>
      </c>
      <c r="H6528" s="832" t="s">
        <v>689</v>
      </c>
      <c r="I6528" s="832" t="s">
        <v>2788</v>
      </c>
      <c r="J6528" s="832" t="s">
        <v>1697</v>
      </c>
      <c r="K6528" s="832" t="s">
        <v>1546</v>
      </c>
      <c r="L6528" s="835">
        <v>72.27</v>
      </c>
      <c r="M6528" s="835">
        <v>867.24</v>
      </c>
      <c r="N6528" s="832">
        <v>12</v>
      </c>
      <c r="O6528" s="836">
        <v>1</v>
      </c>
      <c r="P6528" s="835">
        <v>867.24</v>
      </c>
      <c r="Q6528" s="837">
        <v>1</v>
      </c>
      <c r="R6528" s="832">
        <v>12</v>
      </c>
      <c r="S6528" s="837">
        <v>1</v>
      </c>
      <c r="T6528" s="836">
        <v>1</v>
      </c>
      <c r="U6528" s="838">
        <v>1</v>
      </c>
    </row>
    <row r="6529" spans="1:21" ht="14.4" customHeight="1" x14ac:dyDescent="0.3">
      <c r="A6529" s="831">
        <v>10</v>
      </c>
      <c r="B6529" s="832" t="s">
        <v>2982</v>
      </c>
      <c r="C6529" s="832" t="s">
        <v>3017</v>
      </c>
      <c r="D6529" s="833" t="s">
        <v>630</v>
      </c>
      <c r="E6529" s="834" t="s">
        <v>3084</v>
      </c>
      <c r="F6529" s="832" t="s">
        <v>2984</v>
      </c>
      <c r="G6529" s="832" t="s">
        <v>3383</v>
      </c>
      <c r="H6529" s="832" t="s">
        <v>689</v>
      </c>
      <c r="I6529" s="832" t="s">
        <v>2559</v>
      </c>
      <c r="J6529" s="832" t="s">
        <v>958</v>
      </c>
      <c r="K6529" s="832" t="s">
        <v>2558</v>
      </c>
      <c r="L6529" s="835">
        <v>135.54</v>
      </c>
      <c r="M6529" s="835">
        <v>135.54</v>
      </c>
      <c r="N6529" s="832">
        <v>1</v>
      </c>
      <c r="O6529" s="836">
        <v>1</v>
      </c>
      <c r="P6529" s="835">
        <v>135.54</v>
      </c>
      <c r="Q6529" s="837">
        <v>1</v>
      </c>
      <c r="R6529" s="832">
        <v>1</v>
      </c>
      <c r="S6529" s="837">
        <v>1</v>
      </c>
      <c r="T6529" s="836">
        <v>1</v>
      </c>
      <c r="U6529" s="838">
        <v>1</v>
      </c>
    </row>
    <row r="6530" spans="1:21" ht="14.4" customHeight="1" x14ac:dyDescent="0.3">
      <c r="A6530" s="831">
        <v>10</v>
      </c>
      <c r="B6530" s="832" t="s">
        <v>2982</v>
      </c>
      <c r="C6530" s="832" t="s">
        <v>3017</v>
      </c>
      <c r="D6530" s="833" t="s">
        <v>630</v>
      </c>
      <c r="E6530" s="834" t="s">
        <v>3084</v>
      </c>
      <c r="F6530" s="832" t="s">
        <v>2984</v>
      </c>
      <c r="G6530" s="832" t="s">
        <v>3383</v>
      </c>
      <c r="H6530" s="832" t="s">
        <v>689</v>
      </c>
      <c r="I6530" s="832" t="s">
        <v>2560</v>
      </c>
      <c r="J6530" s="832" t="s">
        <v>963</v>
      </c>
      <c r="K6530" s="832" t="s">
        <v>964</v>
      </c>
      <c r="L6530" s="835">
        <v>2635.97</v>
      </c>
      <c r="M6530" s="835">
        <v>68535.22</v>
      </c>
      <c r="N6530" s="832">
        <v>26</v>
      </c>
      <c r="O6530" s="836">
        <v>18</v>
      </c>
      <c r="P6530" s="835">
        <v>15815.82</v>
      </c>
      <c r="Q6530" s="837">
        <v>0.23076923076923075</v>
      </c>
      <c r="R6530" s="832">
        <v>6</v>
      </c>
      <c r="S6530" s="837">
        <v>0.23076923076923078</v>
      </c>
      <c r="T6530" s="836">
        <v>3</v>
      </c>
      <c r="U6530" s="838">
        <v>0.16666666666666666</v>
      </c>
    </row>
    <row r="6531" spans="1:21" ht="14.4" customHeight="1" x14ac:dyDescent="0.3">
      <c r="A6531" s="831">
        <v>10</v>
      </c>
      <c r="B6531" s="832" t="s">
        <v>2982</v>
      </c>
      <c r="C6531" s="832" t="s">
        <v>3017</v>
      </c>
      <c r="D6531" s="833" t="s">
        <v>630</v>
      </c>
      <c r="E6531" s="834" t="s">
        <v>3084</v>
      </c>
      <c r="F6531" s="832" t="s">
        <v>2984</v>
      </c>
      <c r="G6531" s="832" t="s">
        <v>3383</v>
      </c>
      <c r="H6531" s="832" t="s">
        <v>689</v>
      </c>
      <c r="I6531" s="832" t="s">
        <v>6100</v>
      </c>
      <c r="J6531" s="832" t="s">
        <v>6101</v>
      </c>
      <c r="K6531" s="832" t="s">
        <v>1546</v>
      </c>
      <c r="L6531" s="835">
        <v>72.27</v>
      </c>
      <c r="M6531" s="835">
        <v>1445.3999999999999</v>
      </c>
      <c r="N6531" s="832">
        <v>20</v>
      </c>
      <c r="O6531" s="836">
        <v>2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10</v>
      </c>
      <c r="B6532" s="832" t="s">
        <v>2982</v>
      </c>
      <c r="C6532" s="832" t="s">
        <v>3017</v>
      </c>
      <c r="D6532" s="833" t="s">
        <v>630</v>
      </c>
      <c r="E6532" s="834" t="s">
        <v>3084</v>
      </c>
      <c r="F6532" s="832" t="s">
        <v>2984</v>
      </c>
      <c r="G6532" s="832" t="s">
        <v>3383</v>
      </c>
      <c r="H6532" s="832" t="s">
        <v>630</v>
      </c>
      <c r="I6532" s="832" t="s">
        <v>6852</v>
      </c>
      <c r="J6532" s="832" t="s">
        <v>6853</v>
      </c>
      <c r="K6532" s="832" t="s">
        <v>972</v>
      </c>
      <c r="L6532" s="835">
        <v>294.81</v>
      </c>
      <c r="M6532" s="835">
        <v>2063.67</v>
      </c>
      <c r="N6532" s="832">
        <v>7</v>
      </c>
      <c r="O6532" s="836">
        <v>4</v>
      </c>
      <c r="P6532" s="835"/>
      <c r="Q6532" s="837">
        <v>0</v>
      </c>
      <c r="R6532" s="832"/>
      <c r="S6532" s="837">
        <v>0</v>
      </c>
      <c r="T6532" s="836"/>
      <c r="U6532" s="838">
        <v>0</v>
      </c>
    </row>
    <row r="6533" spans="1:21" ht="14.4" customHeight="1" x14ac:dyDescent="0.3">
      <c r="A6533" s="831">
        <v>10</v>
      </c>
      <c r="B6533" s="832" t="s">
        <v>2982</v>
      </c>
      <c r="C6533" s="832" t="s">
        <v>3017</v>
      </c>
      <c r="D6533" s="833" t="s">
        <v>630</v>
      </c>
      <c r="E6533" s="834" t="s">
        <v>3084</v>
      </c>
      <c r="F6533" s="832" t="s">
        <v>2984</v>
      </c>
      <c r="G6533" s="832" t="s">
        <v>3175</v>
      </c>
      <c r="H6533" s="832" t="s">
        <v>630</v>
      </c>
      <c r="I6533" s="832" t="s">
        <v>3179</v>
      </c>
      <c r="J6533" s="832" t="s">
        <v>3180</v>
      </c>
      <c r="K6533" s="832" t="s">
        <v>3181</v>
      </c>
      <c r="L6533" s="835">
        <v>87.67</v>
      </c>
      <c r="M6533" s="835">
        <v>175.34</v>
      </c>
      <c r="N6533" s="832">
        <v>2</v>
      </c>
      <c r="O6533" s="836">
        <v>1.5</v>
      </c>
      <c r="P6533" s="835"/>
      <c r="Q6533" s="837">
        <v>0</v>
      </c>
      <c r="R6533" s="832"/>
      <c r="S6533" s="837">
        <v>0</v>
      </c>
      <c r="T6533" s="836"/>
      <c r="U6533" s="838">
        <v>0</v>
      </c>
    </row>
    <row r="6534" spans="1:21" ht="14.4" customHeight="1" x14ac:dyDescent="0.3">
      <c r="A6534" s="831">
        <v>10</v>
      </c>
      <c r="B6534" s="832" t="s">
        <v>2982</v>
      </c>
      <c r="C6534" s="832" t="s">
        <v>3017</v>
      </c>
      <c r="D6534" s="833" t="s">
        <v>630</v>
      </c>
      <c r="E6534" s="834" t="s">
        <v>3084</v>
      </c>
      <c r="F6534" s="832" t="s">
        <v>2984</v>
      </c>
      <c r="G6534" s="832" t="s">
        <v>3943</v>
      </c>
      <c r="H6534" s="832" t="s">
        <v>630</v>
      </c>
      <c r="I6534" s="832" t="s">
        <v>3946</v>
      </c>
      <c r="J6534" s="832" t="s">
        <v>901</v>
      </c>
      <c r="K6534" s="832" t="s">
        <v>3945</v>
      </c>
      <c r="L6534" s="835">
        <v>54.55</v>
      </c>
      <c r="M6534" s="835">
        <v>109.1</v>
      </c>
      <c r="N6534" s="832">
        <v>2</v>
      </c>
      <c r="O6534" s="836">
        <v>1.5</v>
      </c>
      <c r="P6534" s="835"/>
      <c r="Q6534" s="837">
        <v>0</v>
      </c>
      <c r="R6534" s="832"/>
      <c r="S6534" s="837">
        <v>0</v>
      </c>
      <c r="T6534" s="836"/>
      <c r="U6534" s="838">
        <v>0</v>
      </c>
    </row>
    <row r="6535" spans="1:21" ht="14.4" customHeight="1" x14ac:dyDescent="0.3">
      <c r="A6535" s="831">
        <v>10</v>
      </c>
      <c r="B6535" s="832" t="s">
        <v>2982</v>
      </c>
      <c r="C6535" s="832" t="s">
        <v>3017</v>
      </c>
      <c r="D6535" s="833" t="s">
        <v>630</v>
      </c>
      <c r="E6535" s="834" t="s">
        <v>3084</v>
      </c>
      <c r="F6535" s="832" t="s">
        <v>2984</v>
      </c>
      <c r="G6535" s="832" t="s">
        <v>3388</v>
      </c>
      <c r="H6535" s="832" t="s">
        <v>630</v>
      </c>
      <c r="I6535" s="832" t="s">
        <v>3394</v>
      </c>
      <c r="J6535" s="832" t="s">
        <v>1210</v>
      </c>
      <c r="K6535" s="832" t="s">
        <v>3395</v>
      </c>
      <c r="L6535" s="835">
        <v>220.09</v>
      </c>
      <c r="M6535" s="835">
        <v>220.09</v>
      </c>
      <c r="N6535" s="832">
        <v>1</v>
      </c>
      <c r="O6535" s="836">
        <v>1</v>
      </c>
      <c r="P6535" s="835">
        <v>220.09</v>
      </c>
      <c r="Q6535" s="837">
        <v>1</v>
      </c>
      <c r="R6535" s="832">
        <v>1</v>
      </c>
      <c r="S6535" s="837">
        <v>1</v>
      </c>
      <c r="T6535" s="836">
        <v>1</v>
      </c>
      <c r="U6535" s="838">
        <v>1</v>
      </c>
    </row>
    <row r="6536" spans="1:21" ht="14.4" customHeight="1" x14ac:dyDescent="0.3">
      <c r="A6536" s="831">
        <v>10</v>
      </c>
      <c r="B6536" s="832" t="s">
        <v>2982</v>
      </c>
      <c r="C6536" s="832" t="s">
        <v>3017</v>
      </c>
      <c r="D6536" s="833" t="s">
        <v>630</v>
      </c>
      <c r="E6536" s="834" t="s">
        <v>3084</v>
      </c>
      <c r="F6536" s="832" t="s">
        <v>2984</v>
      </c>
      <c r="G6536" s="832" t="s">
        <v>5119</v>
      </c>
      <c r="H6536" s="832" t="s">
        <v>630</v>
      </c>
      <c r="I6536" s="832" t="s">
        <v>6854</v>
      </c>
      <c r="J6536" s="832" t="s">
        <v>6855</v>
      </c>
      <c r="K6536" s="832" t="s">
        <v>6856</v>
      </c>
      <c r="L6536" s="835">
        <v>0</v>
      </c>
      <c r="M6536" s="835">
        <v>0</v>
      </c>
      <c r="N6536" s="832">
        <v>2</v>
      </c>
      <c r="O6536" s="836">
        <v>2</v>
      </c>
      <c r="P6536" s="835"/>
      <c r="Q6536" s="837"/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10</v>
      </c>
      <c r="B6537" s="832" t="s">
        <v>2982</v>
      </c>
      <c r="C6537" s="832" t="s">
        <v>3017</v>
      </c>
      <c r="D6537" s="833" t="s">
        <v>630</v>
      </c>
      <c r="E6537" s="834" t="s">
        <v>3084</v>
      </c>
      <c r="F6537" s="832" t="s">
        <v>2984</v>
      </c>
      <c r="G6537" s="832" t="s">
        <v>6132</v>
      </c>
      <c r="H6537" s="832" t="s">
        <v>630</v>
      </c>
      <c r="I6537" s="832" t="s">
        <v>6857</v>
      </c>
      <c r="J6537" s="832" t="s">
        <v>6858</v>
      </c>
      <c r="K6537" s="832" t="s">
        <v>6859</v>
      </c>
      <c r="L6537" s="835">
        <v>0</v>
      </c>
      <c r="M6537" s="835">
        <v>0</v>
      </c>
      <c r="N6537" s="832">
        <v>2</v>
      </c>
      <c r="O6537" s="836">
        <v>1.5</v>
      </c>
      <c r="P6537" s="835">
        <v>0</v>
      </c>
      <c r="Q6537" s="837"/>
      <c r="R6537" s="832">
        <v>1</v>
      </c>
      <c r="S6537" s="837">
        <v>0.5</v>
      </c>
      <c r="T6537" s="836">
        <v>0.5</v>
      </c>
      <c r="U6537" s="838">
        <v>0.33333333333333331</v>
      </c>
    </row>
    <row r="6538" spans="1:21" ht="14.4" customHeight="1" x14ac:dyDescent="0.3">
      <c r="A6538" s="831">
        <v>10</v>
      </c>
      <c r="B6538" s="832" t="s">
        <v>2982</v>
      </c>
      <c r="C6538" s="832" t="s">
        <v>3017</v>
      </c>
      <c r="D6538" s="833" t="s">
        <v>630</v>
      </c>
      <c r="E6538" s="834" t="s">
        <v>3084</v>
      </c>
      <c r="F6538" s="832" t="s">
        <v>2984</v>
      </c>
      <c r="G6538" s="832" t="s">
        <v>3508</v>
      </c>
      <c r="H6538" s="832" t="s">
        <v>630</v>
      </c>
      <c r="I6538" s="832" t="s">
        <v>3843</v>
      </c>
      <c r="J6538" s="832" t="s">
        <v>1366</v>
      </c>
      <c r="K6538" s="832" t="s">
        <v>3689</v>
      </c>
      <c r="L6538" s="835">
        <v>0</v>
      </c>
      <c r="M6538" s="835">
        <v>0</v>
      </c>
      <c r="N6538" s="832">
        <v>4</v>
      </c>
      <c r="O6538" s="836">
        <v>2</v>
      </c>
      <c r="P6538" s="835"/>
      <c r="Q6538" s="837"/>
      <c r="R6538" s="832"/>
      <c r="S6538" s="837">
        <v>0</v>
      </c>
      <c r="T6538" s="836"/>
      <c r="U6538" s="838">
        <v>0</v>
      </c>
    </row>
    <row r="6539" spans="1:21" ht="14.4" customHeight="1" x14ac:dyDescent="0.3">
      <c r="A6539" s="831">
        <v>10</v>
      </c>
      <c r="B6539" s="832" t="s">
        <v>2982</v>
      </c>
      <c r="C6539" s="832" t="s">
        <v>3017</v>
      </c>
      <c r="D6539" s="833" t="s">
        <v>630</v>
      </c>
      <c r="E6539" s="834" t="s">
        <v>3084</v>
      </c>
      <c r="F6539" s="832" t="s">
        <v>2984</v>
      </c>
      <c r="G6539" s="832" t="s">
        <v>3508</v>
      </c>
      <c r="H6539" s="832" t="s">
        <v>630</v>
      </c>
      <c r="I6539" s="832" t="s">
        <v>6860</v>
      </c>
      <c r="J6539" s="832" t="s">
        <v>1366</v>
      </c>
      <c r="K6539" s="832" t="s">
        <v>1367</v>
      </c>
      <c r="L6539" s="835">
        <v>0</v>
      </c>
      <c r="M6539" s="835">
        <v>0</v>
      </c>
      <c r="N6539" s="832">
        <v>1</v>
      </c>
      <c r="O6539" s="836">
        <v>0.5</v>
      </c>
      <c r="P6539" s="835"/>
      <c r="Q6539" s="837"/>
      <c r="R6539" s="832"/>
      <c r="S6539" s="837">
        <v>0</v>
      </c>
      <c r="T6539" s="836"/>
      <c r="U6539" s="838">
        <v>0</v>
      </c>
    </row>
    <row r="6540" spans="1:21" ht="14.4" customHeight="1" x14ac:dyDescent="0.3">
      <c r="A6540" s="831">
        <v>10</v>
      </c>
      <c r="B6540" s="832" t="s">
        <v>2982</v>
      </c>
      <c r="C6540" s="832" t="s">
        <v>3017</v>
      </c>
      <c r="D6540" s="833" t="s">
        <v>630</v>
      </c>
      <c r="E6540" s="834" t="s">
        <v>3084</v>
      </c>
      <c r="F6540" s="832" t="s">
        <v>2984</v>
      </c>
      <c r="G6540" s="832" t="s">
        <v>3508</v>
      </c>
      <c r="H6540" s="832" t="s">
        <v>630</v>
      </c>
      <c r="I6540" s="832" t="s">
        <v>3688</v>
      </c>
      <c r="J6540" s="832" t="s">
        <v>1366</v>
      </c>
      <c r="K6540" s="832" t="s">
        <v>3689</v>
      </c>
      <c r="L6540" s="835">
        <v>0</v>
      </c>
      <c r="M6540" s="835">
        <v>0</v>
      </c>
      <c r="N6540" s="832">
        <v>1</v>
      </c>
      <c r="O6540" s="836">
        <v>0.5</v>
      </c>
      <c r="P6540" s="835"/>
      <c r="Q6540" s="837"/>
      <c r="R6540" s="832"/>
      <c r="S6540" s="837">
        <v>0</v>
      </c>
      <c r="T6540" s="836"/>
      <c r="U6540" s="838">
        <v>0</v>
      </c>
    </row>
    <row r="6541" spans="1:21" ht="14.4" customHeight="1" x14ac:dyDescent="0.3">
      <c r="A6541" s="831">
        <v>10</v>
      </c>
      <c r="B6541" s="832" t="s">
        <v>2982</v>
      </c>
      <c r="C6541" s="832" t="s">
        <v>3017</v>
      </c>
      <c r="D6541" s="833" t="s">
        <v>630</v>
      </c>
      <c r="E6541" s="834" t="s">
        <v>3084</v>
      </c>
      <c r="F6541" s="832" t="s">
        <v>2984</v>
      </c>
      <c r="G6541" s="832" t="s">
        <v>3398</v>
      </c>
      <c r="H6541" s="832" t="s">
        <v>630</v>
      </c>
      <c r="I6541" s="832" t="s">
        <v>3399</v>
      </c>
      <c r="J6541" s="832" t="s">
        <v>3400</v>
      </c>
      <c r="K6541" s="832" t="s">
        <v>3181</v>
      </c>
      <c r="L6541" s="835">
        <v>0</v>
      </c>
      <c r="M6541" s="835">
        <v>0</v>
      </c>
      <c r="N6541" s="832">
        <v>5</v>
      </c>
      <c r="O6541" s="836">
        <v>2</v>
      </c>
      <c r="P6541" s="835">
        <v>0</v>
      </c>
      <c r="Q6541" s="837"/>
      <c r="R6541" s="832">
        <v>1</v>
      </c>
      <c r="S6541" s="837">
        <v>0.2</v>
      </c>
      <c r="T6541" s="836">
        <v>0.5</v>
      </c>
      <c r="U6541" s="838">
        <v>0.25</v>
      </c>
    </row>
    <row r="6542" spans="1:21" ht="14.4" customHeight="1" x14ac:dyDescent="0.3">
      <c r="A6542" s="831">
        <v>10</v>
      </c>
      <c r="B6542" s="832" t="s">
        <v>2982</v>
      </c>
      <c r="C6542" s="832" t="s">
        <v>3017</v>
      </c>
      <c r="D6542" s="833" t="s">
        <v>630</v>
      </c>
      <c r="E6542" s="834" t="s">
        <v>3084</v>
      </c>
      <c r="F6542" s="832" t="s">
        <v>2984</v>
      </c>
      <c r="G6542" s="832" t="s">
        <v>4432</v>
      </c>
      <c r="H6542" s="832" t="s">
        <v>630</v>
      </c>
      <c r="I6542" s="832" t="s">
        <v>4433</v>
      </c>
      <c r="J6542" s="832" t="s">
        <v>4434</v>
      </c>
      <c r="K6542" s="832" t="s">
        <v>4435</v>
      </c>
      <c r="L6542" s="835">
        <v>0</v>
      </c>
      <c r="M6542" s="835">
        <v>0</v>
      </c>
      <c r="N6542" s="832">
        <v>3</v>
      </c>
      <c r="O6542" s="836">
        <v>2</v>
      </c>
      <c r="P6542" s="835">
        <v>0</v>
      </c>
      <c r="Q6542" s="837"/>
      <c r="R6542" s="832">
        <v>3</v>
      </c>
      <c r="S6542" s="837">
        <v>1</v>
      </c>
      <c r="T6542" s="836">
        <v>2</v>
      </c>
      <c r="U6542" s="838">
        <v>1</v>
      </c>
    </row>
    <row r="6543" spans="1:21" ht="14.4" customHeight="1" x14ac:dyDescent="0.3">
      <c r="A6543" s="831">
        <v>10</v>
      </c>
      <c r="B6543" s="832" t="s">
        <v>2982</v>
      </c>
      <c r="C6543" s="832" t="s">
        <v>3017</v>
      </c>
      <c r="D6543" s="833" t="s">
        <v>630</v>
      </c>
      <c r="E6543" s="834" t="s">
        <v>3084</v>
      </c>
      <c r="F6543" s="832" t="s">
        <v>2984</v>
      </c>
      <c r="G6543" s="832" t="s">
        <v>3182</v>
      </c>
      <c r="H6543" s="832" t="s">
        <v>630</v>
      </c>
      <c r="I6543" s="832" t="s">
        <v>3422</v>
      </c>
      <c r="J6543" s="832" t="s">
        <v>1683</v>
      </c>
      <c r="K6543" s="832" t="s">
        <v>3423</v>
      </c>
      <c r="L6543" s="835">
        <v>181.04</v>
      </c>
      <c r="M6543" s="835">
        <v>181.04</v>
      </c>
      <c r="N6543" s="832">
        <v>1</v>
      </c>
      <c r="O6543" s="836">
        <v>1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10</v>
      </c>
      <c r="B6544" s="832" t="s">
        <v>2982</v>
      </c>
      <c r="C6544" s="832" t="s">
        <v>3017</v>
      </c>
      <c r="D6544" s="833" t="s">
        <v>630</v>
      </c>
      <c r="E6544" s="834" t="s">
        <v>3084</v>
      </c>
      <c r="F6544" s="832" t="s">
        <v>2984</v>
      </c>
      <c r="G6544" s="832" t="s">
        <v>3182</v>
      </c>
      <c r="H6544" s="832" t="s">
        <v>630</v>
      </c>
      <c r="I6544" s="832" t="s">
        <v>3183</v>
      </c>
      <c r="J6544" s="832" t="s">
        <v>1683</v>
      </c>
      <c r="K6544" s="832" t="s">
        <v>3184</v>
      </c>
      <c r="L6544" s="835">
        <v>0</v>
      </c>
      <c r="M6544" s="835">
        <v>0</v>
      </c>
      <c r="N6544" s="832">
        <v>1</v>
      </c>
      <c r="O6544" s="836">
        <v>1</v>
      </c>
      <c r="P6544" s="835"/>
      <c r="Q6544" s="837"/>
      <c r="R6544" s="832"/>
      <c r="S6544" s="837">
        <v>0</v>
      </c>
      <c r="T6544" s="836"/>
      <c r="U6544" s="838">
        <v>0</v>
      </c>
    </row>
    <row r="6545" spans="1:21" ht="14.4" customHeight="1" x14ac:dyDescent="0.3">
      <c r="A6545" s="831">
        <v>10</v>
      </c>
      <c r="B6545" s="832" t="s">
        <v>2982</v>
      </c>
      <c r="C6545" s="832" t="s">
        <v>3017</v>
      </c>
      <c r="D6545" s="833" t="s">
        <v>630</v>
      </c>
      <c r="E6545" s="834" t="s">
        <v>3084</v>
      </c>
      <c r="F6545" s="832" t="s">
        <v>2984</v>
      </c>
      <c r="G6545" s="832" t="s">
        <v>3182</v>
      </c>
      <c r="H6545" s="832" t="s">
        <v>630</v>
      </c>
      <c r="I6545" s="832" t="s">
        <v>3424</v>
      </c>
      <c r="J6545" s="832" t="s">
        <v>1683</v>
      </c>
      <c r="K6545" s="832" t="s">
        <v>3184</v>
      </c>
      <c r="L6545" s="835">
        <v>90.53</v>
      </c>
      <c r="M6545" s="835">
        <v>90.53</v>
      </c>
      <c r="N6545" s="832">
        <v>1</v>
      </c>
      <c r="O6545" s="836">
        <v>0.5</v>
      </c>
      <c r="P6545" s="835"/>
      <c r="Q6545" s="837">
        <v>0</v>
      </c>
      <c r="R6545" s="832"/>
      <c r="S6545" s="837">
        <v>0</v>
      </c>
      <c r="T6545" s="836"/>
      <c r="U6545" s="838">
        <v>0</v>
      </c>
    </row>
    <row r="6546" spans="1:21" ht="14.4" customHeight="1" x14ac:dyDescent="0.3">
      <c r="A6546" s="831">
        <v>10</v>
      </c>
      <c r="B6546" s="832" t="s">
        <v>2982</v>
      </c>
      <c r="C6546" s="832" t="s">
        <v>3017</v>
      </c>
      <c r="D6546" s="833" t="s">
        <v>630</v>
      </c>
      <c r="E6546" s="834" t="s">
        <v>3084</v>
      </c>
      <c r="F6546" s="832" t="s">
        <v>2984</v>
      </c>
      <c r="G6546" s="832" t="s">
        <v>3185</v>
      </c>
      <c r="H6546" s="832" t="s">
        <v>689</v>
      </c>
      <c r="I6546" s="832" t="s">
        <v>2938</v>
      </c>
      <c r="J6546" s="832" t="s">
        <v>2273</v>
      </c>
      <c r="K6546" s="832" t="s">
        <v>2939</v>
      </c>
      <c r="L6546" s="835">
        <v>26.3</v>
      </c>
      <c r="M6546" s="835">
        <v>26.3</v>
      </c>
      <c r="N6546" s="832">
        <v>1</v>
      </c>
      <c r="O6546" s="836">
        <v>0.5</v>
      </c>
      <c r="P6546" s="835"/>
      <c r="Q6546" s="837">
        <v>0</v>
      </c>
      <c r="R6546" s="832"/>
      <c r="S6546" s="837">
        <v>0</v>
      </c>
      <c r="T6546" s="836"/>
      <c r="U6546" s="838">
        <v>0</v>
      </c>
    </row>
    <row r="6547" spans="1:21" ht="14.4" customHeight="1" x14ac:dyDescent="0.3">
      <c r="A6547" s="831">
        <v>10</v>
      </c>
      <c r="B6547" s="832" t="s">
        <v>2982</v>
      </c>
      <c r="C6547" s="832" t="s">
        <v>3017</v>
      </c>
      <c r="D6547" s="833" t="s">
        <v>630</v>
      </c>
      <c r="E6547" s="834" t="s">
        <v>3084</v>
      </c>
      <c r="F6547" s="832" t="s">
        <v>2984</v>
      </c>
      <c r="G6547" s="832" t="s">
        <v>3185</v>
      </c>
      <c r="H6547" s="832" t="s">
        <v>689</v>
      </c>
      <c r="I6547" s="832" t="s">
        <v>2938</v>
      </c>
      <c r="J6547" s="832" t="s">
        <v>2273</v>
      </c>
      <c r="K6547" s="832" t="s">
        <v>2939</v>
      </c>
      <c r="L6547" s="835">
        <v>30.5</v>
      </c>
      <c r="M6547" s="835">
        <v>61</v>
      </c>
      <c r="N6547" s="832">
        <v>2</v>
      </c>
      <c r="O6547" s="836">
        <v>1</v>
      </c>
      <c r="P6547" s="835"/>
      <c r="Q6547" s="837">
        <v>0</v>
      </c>
      <c r="R6547" s="832"/>
      <c r="S6547" s="837">
        <v>0</v>
      </c>
      <c r="T6547" s="836"/>
      <c r="U6547" s="838">
        <v>0</v>
      </c>
    </row>
    <row r="6548" spans="1:21" ht="14.4" customHeight="1" x14ac:dyDescent="0.3">
      <c r="A6548" s="831">
        <v>10</v>
      </c>
      <c r="B6548" s="832" t="s">
        <v>2982</v>
      </c>
      <c r="C6548" s="832" t="s">
        <v>3017</v>
      </c>
      <c r="D6548" s="833" t="s">
        <v>630</v>
      </c>
      <c r="E6548" s="834" t="s">
        <v>3084</v>
      </c>
      <c r="F6548" s="832" t="s">
        <v>2984</v>
      </c>
      <c r="G6548" s="832" t="s">
        <v>3185</v>
      </c>
      <c r="H6548" s="832" t="s">
        <v>689</v>
      </c>
      <c r="I6548" s="832" t="s">
        <v>2523</v>
      </c>
      <c r="J6548" s="832" t="s">
        <v>941</v>
      </c>
      <c r="K6548" s="832" t="s">
        <v>2524</v>
      </c>
      <c r="L6548" s="835">
        <v>63.75</v>
      </c>
      <c r="M6548" s="835">
        <v>2550</v>
      </c>
      <c r="N6548" s="832">
        <v>40</v>
      </c>
      <c r="O6548" s="836">
        <v>30</v>
      </c>
      <c r="P6548" s="835">
        <v>255</v>
      </c>
      <c r="Q6548" s="837">
        <v>0.1</v>
      </c>
      <c r="R6548" s="832">
        <v>4</v>
      </c>
      <c r="S6548" s="837">
        <v>0.1</v>
      </c>
      <c r="T6548" s="836">
        <v>2</v>
      </c>
      <c r="U6548" s="838">
        <v>6.6666666666666666E-2</v>
      </c>
    </row>
    <row r="6549" spans="1:21" ht="14.4" customHeight="1" x14ac:dyDescent="0.3">
      <c r="A6549" s="831">
        <v>10</v>
      </c>
      <c r="B6549" s="832" t="s">
        <v>2982</v>
      </c>
      <c r="C6549" s="832" t="s">
        <v>3017</v>
      </c>
      <c r="D6549" s="833" t="s">
        <v>630</v>
      </c>
      <c r="E6549" s="834" t="s">
        <v>3084</v>
      </c>
      <c r="F6549" s="832" t="s">
        <v>2984</v>
      </c>
      <c r="G6549" s="832" t="s">
        <v>3185</v>
      </c>
      <c r="H6549" s="832" t="s">
        <v>689</v>
      </c>
      <c r="I6549" s="832" t="s">
        <v>2525</v>
      </c>
      <c r="J6549" s="832" t="s">
        <v>2273</v>
      </c>
      <c r="K6549" s="832" t="s">
        <v>2526</v>
      </c>
      <c r="L6549" s="835">
        <v>25.5</v>
      </c>
      <c r="M6549" s="835">
        <v>178.5</v>
      </c>
      <c r="N6549" s="832">
        <v>7</v>
      </c>
      <c r="O6549" s="836">
        <v>5.5</v>
      </c>
      <c r="P6549" s="835"/>
      <c r="Q6549" s="837">
        <v>0</v>
      </c>
      <c r="R6549" s="832"/>
      <c r="S6549" s="837">
        <v>0</v>
      </c>
      <c r="T6549" s="836"/>
      <c r="U6549" s="838">
        <v>0</v>
      </c>
    </row>
    <row r="6550" spans="1:21" ht="14.4" customHeight="1" x14ac:dyDescent="0.3">
      <c r="A6550" s="831">
        <v>10</v>
      </c>
      <c r="B6550" s="832" t="s">
        <v>2982</v>
      </c>
      <c r="C6550" s="832" t="s">
        <v>3017</v>
      </c>
      <c r="D6550" s="833" t="s">
        <v>630</v>
      </c>
      <c r="E6550" s="834" t="s">
        <v>3084</v>
      </c>
      <c r="F6550" s="832" t="s">
        <v>2984</v>
      </c>
      <c r="G6550" s="832" t="s">
        <v>3185</v>
      </c>
      <c r="H6550" s="832" t="s">
        <v>630</v>
      </c>
      <c r="I6550" s="832" t="s">
        <v>4780</v>
      </c>
      <c r="J6550" s="832" t="s">
        <v>2273</v>
      </c>
      <c r="K6550" s="832" t="s">
        <v>4781</v>
      </c>
      <c r="L6550" s="835">
        <v>26.3</v>
      </c>
      <c r="M6550" s="835">
        <v>78.900000000000006</v>
      </c>
      <c r="N6550" s="832">
        <v>3</v>
      </c>
      <c r="O6550" s="836">
        <v>2.5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10</v>
      </c>
      <c r="B6551" s="832" t="s">
        <v>2982</v>
      </c>
      <c r="C6551" s="832" t="s">
        <v>3017</v>
      </c>
      <c r="D6551" s="833" t="s">
        <v>630</v>
      </c>
      <c r="E6551" s="834" t="s">
        <v>3084</v>
      </c>
      <c r="F6551" s="832" t="s">
        <v>2984</v>
      </c>
      <c r="G6551" s="832" t="s">
        <v>6861</v>
      </c>
      <c r="H6551" s="832" t="s">
        <v>630</v>
      </c>
      <c r="I6551" s="832" t="s">
        <v>6862</v>
      </c>
      <c r="J6551" s="832" t="s">
        <v>6863</v>
      </c>
      <c r="K6551" s="832" t="s">
        <v>6864</v>
      </c>
      <c r="L6551" s="835">
        <v>54.13</v>
      </c>
      <c r="M6551" s="835">
        <v>216.52</v>
      </c>
      <c r="N6551" s="832">
        <v>4</v>
      </c>
      <c r="O6551" s="836">
        <v>4</v>
      </c>
      <c r="P6551" s="835"/>
      <c r="Q6551" s="837">
        <v>0</v>
      </c>
      <c r="R6551" s="832"/>
      <c r="S6551" s="837">
        <v>0</v>
      </c>
      <c r="T6551" s="836"/>
      <c r="U6551" s="838">
        <v>0</v>
      </c>
    </row>
    <row r="6552" spans="1:21" ht="14.4" customHeight="1" x14ac:dyDescent="0.3">
      <c r="A6552" s="831">
        <v>10</v>
      </c>
      <c r="B6552" s="832" t="s">
        <v>2982</v>
      </c>
      <c r="C6552" s="832" t="s">
        <v>3017</v>
      </c>
      <c r="D6552" s="833" t="s">
        <v>630</v>
      </c>
      <c r="E6552" s="834" t="s">
        <v>3084</v>
      </c>
      <c r="F6552" s="832" t="s">
        <v>2984</v>
      </c>
      <c r="G6552" s="832" t="s">
        <v>6861</v>
      </c>
      <c r="H6552" s="832" t="s">
        <v>630</v>
      </c>
      <c r="I6552" s="832" t="s">
        <v>6865</v>
      </c>
      <c r="J6552" s="832" t="s">
        <v>6866</v>
      </c>
      <c r="K6552" s="832" t="s">
        <v>6867</v>
      </c>
      <c r="L6552" s="835">
        <v>108.28</v>
      </c>
      <c r="M6552" s="835">
        <v>108.28</v>
      </c>
      <c r="N6552" s="832">
        <v>1</v>
      </c>
      <c r="O6552" s="836">
        <v>1</v>
      </c>
      <c r="P6552" s="835"/>
      <c r="Q6552" s="837">
        <v>0</v>
      </c>
      <c r="R6552" s="832"/>
      <c r="S6552" s="837">
        <v>0</v>
      </c>
      <c r="T6552" s="836"/>
      <c r="U6552" s="838">
        <v>0</v>
      </c>
    </row>
    <row r="6553" spans="1:21" ht="14.4" customHeight="1" x14ac:dyDescent="0.3">
      <c r="A6553" s="831">
        <v>10</v>
      </c>
      <c r="B6553" s="832" t="s">
        <v>2982</v>
      </c>
      <c r="C6553" s="832" t="s">
        <v>3017</v>
      </c>
      <c r="D6553" s="833" t="s">
        <v>630</v>
      </c>
      <c r="E6553" s="834" t="s">
        <v>3084</v>
      </c>
      <c r="F6553" s="832" t="s">
        <v>2984</v>
      </c>
      <c r="G6553" s="832" t="s">
        <v>3583</v>
      </c>
      <c r="H6553" s="832" t="s">
        <v>689</v>
      </c>
      <c r="I6553" s="832" t="s">
        <v>2619</v>
      </c>
      <c r="J6553" s="832" t="s">
        <v>2620</v>
      </c>
      <c r="K6553" s="832" t="s">
        <v>2621</v>
      </c>
      <c r="L6553" s="835">
        <v>0</v>
      </c>
      <c r="M6553" s="835">
        <v>0</v>
      </c>
      <c r="N6553" s="832">
        <v>1</v>
      </c>
      <c r="O6553" s="836">
        <v>0.5</v>
      </c>
      <c r="P6553" s="835"/>
      <c r="Q6553" s="837"/>
      <c r="R6553" s="832"/>
      <c r="S6553" s="837">
        <v>0</v>
      </c>
      <c r="T6553" s="836"/>
      <c r="U6553" s="838">
        <v>0</v>
      </c>
    </row>
    <row r="6554" spans="1:21" ht="14.4" customHeight="1" x14ac:dyDescent="0.3">
      <c r="A6554" s="831">
        <v>10</v>
      </c>
      <c r="B6554" s="832" t="s">
        <v>2982</v>
      </c>
      <c r="C6554" s="832" t="s">
        <v>3017</v>
      </c>
      <c r="D6554" s="833" t="s">
        <v>630</v>
      </c>
      <c r="E6554" s="834" t="s">
        <v>3084</v>
      </c>
      <c r="F6554" s="832" t="s">
        <v>2984</v>
      </c>
      <c r="G6554" s="832" t="s">
        <v>4945</v>
      </c>
      <c r="H6554" s="832" t="s">
        <v>630</v>
      </c>
      <c r="I6554" s="832" t="s">
        <v>5072</v>
      </c>
      <c r="J6554" s="832" t="s">
        <v>1044</v>
      </c>
      <c r="K6554" s="832" t="s">
        <v>5073</v>
      </c>
      <c r="L6554" s="835">
        <v>99.75</v>
      </c>
      <c r="M6554" s="835">
        <v>199.5</v>
      </c>
      <c r="N6554" s="832">
        <v>2</v>
      </c>
      <c r="O6554" s="836">
        <v>2</v>
      </c>
      <c r="P6554" s="835"/>
      <c r="Q6554" s="837">
        <v>0</v>
      </c>
      <c r="R6554" s="832"/>
      <c r="S6554" s="837">
        <v>0</v>
      </c>
      <c r="T6554" s="836"/>
      <c r="U6554" s="838">
        <v>0</v>
      </c>
    </row>
    <row r="6555" spans="1:21" ht="14.4" customHeight="1" x14ac:dyDescent="0.3">
      <c r="A6555" s="831">
        <v>10</v>
      </c>
      <c r="B6555" s="832" t="s">
        <v>2982</v>
      </c>
      <c r="C6555" s="832" t="s">
        <v>3017</v>
      </c>
      <c r="D6555" s="833" t="s">
        <v>630</v>
      </c>
      <c r="E6555" s="834" t="s">
        <v>3084</v>
      </c>
      <c r="F6555" s="832" t="s">
        <v>2984</v>
      </c>
      <c r="G6555" s="832" t="s">
        <v>3425</v>
      </c>
      <c r="H6555" s="832" t="s">
        <v>630</v>
      </c>
      <c r="I6555" s="832" t="s">
        <v>3430</v>
      </c>
      <c r="J6555" s="832" t="s">
        <v>1070</v>
      </c>
      <c r="K6555" s="832" t="s">
        <v>3427</v>
      </c>
      <c r="L6555" s="835">
        <v>42.54</v>
      </c>
      <c r="M6555" s="835">
        <v>170.16</v>
      </c>
      <c r="N6555" s="832">
        <v>4</v>
      </c>
      <c r="O6555" s="836">
        <v>3.5</v>
      </c>
      <c r="P6555" s="835">
        <v>42.54</v>
      </c>
      <c r="Q6555" s="837">
        <v>0.25</v>
      </c>
      <c r="R6555" s="832">
        <v>1</v>
      </c>
      <c r="S6555" s="837">
        <v>0.25</v>
      </c>
      <c r="T6555" s="836">
        <v>1</v>
      </c>
      <c r="U6555" s="838">
        <v>0.2857142857142857</v>
      </c>
    </row>
    <row r="6556" spans="1:21" ht="14.4" customHeight="1" x14ac:dyDescent="0.3">
      <c r="A6556" s="831">
        <v>10</v>
      </c>
      <c r="B6556" s="832" t="s">
        <v>2982</v>
      </c>
      <c r="C6556" s="832" t="s">
        <v>3017</v>
      </c>
      <c r="D6556" s="833" t="s">
        <v>630</v>
      </c>
      <c r="E6556" s="834" t="s">
        <v>3084</v>
      </c>
      <c r="F6556" s="832" t="s">
        <v>2984</v>
      </c>
      <c r="G6556" s="832" t="s">
        <v>3425</v>
      </c>
      <c r="H6556" s="832" t="s">
        <v>630</v>
      </c>
      <c r="I6556" s="832" t="s">
        <v>3431</v>
      </c>
      <c r="J6556" s="832" t="s">
        <v>1070</v>
      </c>
      <c r="K6556" s="832" t="s">
        <v>3432</v>
      </c>
      <c r="L6556" s="835">
        <v>60.28</v>
      </c>
      <c r="M6556" s="835">
        <v>60.28</v>
      </c>
      <c r="N6556" s="832">
        <v>1</v>
      </c>
      <c r="O6556" s="836">
        <v>1</v>
      </c>
      <c r="P6556" s="835">
        <v>60.28</v>
      </c>
      <c r="Q6556" s="837">
        <v>1</v>
      </c>
      <c r="R6556" s="832">
        <v>1</v>
      </c>
      <c r="S6556" s="837">
        <v>1</v>
      </c>
      <c r="T6556" s="836">
        <v>1</v>
      </c>
      <c r="U6556" s="838">
        <v>1</v>
      </c>
    </row>
    <row r="6557" spans="1:21" ht="14.4" customHeight="1" x14ac:dyDescent="0.3">
      <c r="A6557" s="831">
        <v>10</v>
      </c>
      <c r="B6557" s="832" t="s">
        <v>2982</v>
      </c>
      <c r="C6557" s="832" t="s">
        <v>3017</v>
      </c>
      <c r="D6557" s="833" t="s">
        <v>630</v>
      </c>
      <c r="E6557" s="834" t="s">
        <v>3084</v>
      </c>
      <c r="F6557" s="832" t="s">
        <v>2984</v>
      </c>
      <c r="G6557" s="832" t="s">
        <v>3228</v>
      </c>
      <c r="H6557" s="832" t="s">
        <v>630</v>
      </c>
      <c r="I6557" s="832" t="s">
        <v>3229</v>
      </c>
      <c r="J6557" s="832" t="s">
        <v>1516</v>
      </c>
      <c r="K6557" s="832" t="s">
        <v>3230</v>
      </c>
      <c r="L6557" s="835">
        <v>68.819999999999993</v>
      </c>
      <c r="M6557" s="835">
        <v>68.819999999999993</v>
      </c>
      <c r="N6557" s="832">
        <v>1</v>
      </c>
      <c r="O6557" s="836">
        <v>0.5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10</v>
      </c>
      <c r="B6558" s="832" t="s">
        <v>2982</v>
      </c>
      <c r="C6558" s="832" t="s">
        <v>3017</v>
      </c>
      <c r="D6558" s="833" t="s">
        <v>630</v>
      </c>
      <c r="E6558" s="834" t="s">
        <v>3084</v>
      </c>
      <c r="F6558" s="832" t="s">
        <v>2984</v>
      </c>
      <c r="G6558" s="832" t="s">
        <v>4162</v>
      </c>
      <c r="H6558" s="832" t="s">
        <v>630</v>
      </c>
      <c r="I6558" s="832" t="s">
        <v>4163</v>
      </c>
      <c r="J6558" s="832" t="s">
        <v>4164</v>
      </c>
      <c r="K6558" s="832" t="s">
        <v>4165</v>
      </c>
      <c r="L6558" s="835">
        <v>28.32</v>
      </c>
      <c r="M6558" s="835">
        <v>141.6</v>
      </c>
      <c r="N6558" s="832">
        <v>5</v>
      </c>
      <c r="O6558" s="836">
        <v>4.5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10</v>
      </c>
      <c r="B6559" s="832" t="s">
        <v>2982</v>
      </c>
      <c r="C6559" s="832" t="s">
        <v>3017</v>
      </c>
      <c r="D6559" s="833" t="s">
        <v>630</v>
      </c>
      <c r="E6559" s="834" t="s">
        <v>3084</v>
      </c>
      <c r="F6559" s="832" t="s">
        <v>2984</v>
      </c>
      <c r="G6559" s="832" t="s">
        <v>4162</v>
      </c>
      <c r="H6559" s="832" t="s">
        <v>630</v>
      </c>
      <c r="I6559" s="832" t="s">
        <v>4163</v>
      </c>
      <c r="J6559" s="832" t="s">
        <v>4164</v>
      </c>
      <c r="K6559" s="832" t="s">
        <v>4165</v>
      </c>
      <c r="L6559" s="835">
        <v>17.8</v>
      </c>
      <c r="M6559" s="835">
        <v>17.8</v>
      </c>
      <c r="N6559" s="832">
        <v>1</v>
      </c>
      <c r="O6559" s="836">
        <v>1</v>
      </c>
      <c r="P6559" s="835"/>
      <c r="Q6559" s="837">
        <v>0</v>
      </c>
      <c r="R6559" s="832"/>
      <c r="S6559" s="837">
        <v>0</v>
      </c>
      <c r="T6559" s="836"/>
      <c r="U6559" s="838">
        <v>0</v>
      </c>
    </row>
    <row r="6560" spans="1:21" ht="14.4" customHeight="1" x14ac:dyDescent="0.3">
      <c r="A6560" s="831">
        <v>10</v>
      </c>
      <c r="B6560" s="832" t="s">
        <v>2982</v>
      </c>
      <c r="C6560" s="832" t="s">
        <v>3017</v>
      </c>
      <c r="D6560" s="833" t="s">
        <v>630</v>
      </c>
      <c r="E6560" s="834" t="s">
        <v>3084</v>
      </c>
      <c r="F6560" s="832" t="s">
        <v>2984</v>
      </c>
      <c r="G6560" s="832" t="s">
        <v>4162</v>
      </c>
      <c r="H6560" s="832" t="s">
        <v>630</v>
      </c>
      <c r="I6560" s="832" t="s">
        <v>4166</v>
      </c>
      <c r="J6560" s="832" t="s">
        <v>4167</v>
      </c>
      <c r="K6560" s="832" t="s">
        <v>4168</v>
      </c>
      <c r="L6560" s="835">
        <v>72.86</v>
      </c>
      <c r="M6560" s="835">
        <v>145.72</v>
      </c>
      <c r="N6560" s="832">
        <v>2</v>
      </c>
      <c r="O6560" s="836">
        <v>1.5</v>
      </c>
      <c r="P6560" s="835"/>
      <c r="Q6560" s="837">
        <v>0</v>
      </c>
      <c r="R6560" s="832"/>
      <c r="S6560" s="837">
        <v>0</v>
      </c>
      <c r="T6560" s="836"/>
      <c r="U6560" s="838">
        <v>0</v>
      </c>
    </row>
    <row r="6561" spans="1:21" ht="14.4" customHeight="1" x14ac:dyDescent="0.3">
      <c r="A6561" s="831">
        <v>10</v>
      </c>
      <c r="B6561" s="832" t="s">
        <v>2982</v>
      </c>
      <c r="C6561" s="832" t="s">
        <v>3017</v>
      </c>
      <c r="D6561" s="833" t="s">
        <v>630</v>
      </c>
      <c r="E6561" s="834" t="s">
        <v>3084</v>
      </c>
      <c r="F6561" s="832" t="s">
        <v>2984</v>
      </c>
      <c r="G6561" s="832" t="s">
        <v>4162</v>
      </c>
      <c r="H6561" s="832" t="s">
        <v>630</v>
      </c>
      <c r="I6561" s="832" t="s">
        <v>4166</v>
      </c>
      <c r="J6561" s="832" t="s">
        <v>4167</v>
      </c>
      <c r="K6561" s="832" t="s">
        <v>4168</v>
      </c>
      <c r="L6561" s="835">
        <v>45.8</v>
      </c>
      <c r="M6561" s="835">
        <v>45.8</v>
      </c>
      <c r="N6561" s="832">
        <v>1</v>
      </c>
      <c r="O6561" s="836">
        <v>0.5</v>
      </c>
      <c r="P6561" s="835">
        <v>45.8</v>
      </c>
      <c r="Q6561" s="837">
        <v>1</v>
      </c>
      <c r="R6561" s="832">
        <v>1</v>
      </c>
      <c r="S6561" s="837">
        <v>1</v>
      </c>
      <c r="T6561" s="836">
        <v>0.5</v>
      </c>
      <c r="U6561" s="838">
        <v>1</v>
      </c>
    </row>
    <row r="6562" spans="1:21" ht="14.4" customHeight="1" x14ac:dyDescent="0.3">
      <c r="A6562" s="831">
        <v>10</v>
      </c>
      <c r="B6562" s="832" t="s">
        <v>2982</v>
      </c>
      <c r="C6562" s="832" t="s">
        <v>3017</v>
      </c>
      <c r="D6562" s="833" t="s">
        <v>630</v>
      </c>
      <c r="E6562" s="834" t="s">
        <v>3084</v>
      </c>
      <c r="F6562" s="832" t="s">
        <v>2984</v>
      </c>
      <c r="G6562" s="832" t="s">
        <v>5074</v>
      </c>
      <c r="H6562" s="832" t="s">
        <v>630</v>
      </c>
      <c r="I6562" s="832" t="s">
        <v>6868</v>
      </c>
      <c r="J6562" s="832" t="s">
        <v>5076</v>
      </c>
      <c r="K6562" s="832" t="s">
        <v>5626</v>
      </c>
      <c r="L6562" s="835">
        <v>77.13</v>
      </c>
      <c r="M6562" s="835">
        <v>154.26</v>
      </c>
      <c r="N6562" s="832">
        <v>2</v>
      </c>
      <c r="O6562" s="836">
        <v>2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" customHeight="1" x14ac:dyDescent="0.3">
      <c r="A6563" s="831">
        <v>10</v>
      </c>
      <c r="B6563" s="832" t="s">
        <v>2982</v>
      </c>
      <c r="C6563" s="832" t="s">
        <v>3017</v>
      </c>
      <c r="D6563" s="833" t="s">
        <v>630</v>
      </c>
      <c r="E6563" s="834" t="s">
        <v>3084</v>
      </c>
      <c r="F6563" s="832" t="s">
        <v>2984</v>
      </c>
      <c r="G6563" s="832" t="s">
        <v>3533</v>
      </c>
      <c r="H6563" s="832" t="s">
        <v>630</v>
      </c>
      <c r="I6563" s="832" t="s">
        <v>3534</v>
      </c>
      <c r="J6563" s="832" t="s">
        <v>1072</v>
      </c>
      <c r="K6563" s="832" t="s">
        <v>3535</v>
      </c>
      <c r="L6563" s="835">
        <v>61.97</v>
      </c>
      <c r="M6563" s="835">
        <v>929.5500000000003</v>
      </c>
      <c r="N6563" s="832">
        <v>15</v>
      </c>
      <c r="O6563" s="836">
        <v>11.5</v>
      </c>
      <c r="P6563" s="835">
        <v>61.97</v>
      </c>
      <c r="Q6563" s="837">
        <v>6.6666666666666638E-2</v>
      </c>
      <c r="R6563" s="832">
        <v>1</v>
      </c>
      <c r="S6563" s="837">
        <v>6.6666666666666666E-2</v>
      </c>
      <c r="T6563" s="836">
        <v>0.5</v>
      </c>
      <c r="U6563" s="838">
        <v>4.3478260869565216E-2</v>
      </c>
    </row>
    <row r="6564" spans="1:21" ht="14.4" customHeight="1" x14ac:dyDescent="0.3">
      <c r="A6564" s="831">
        <v>10</v>
      </c>
      <c r="B6564" s="832" t="s">
        <v>2982</v>
      </c>
      <c r="C6564" s="832" t="s">
        <v>3017</v>
      </c>
      <c r="D6564" s="833" t="s">
        <v>630</v>
      </c>
      <c r="E6564" s="834" t="s">
        <v>3084</v>
      </c>
      <c r="F6564" s="832" t="s">
        <v>2984</v>
      </c>
      <c r="G6564" s="832" t="s">
        <v>3533</v>
      </c>
      <c r="H6564" s="832" t="s">
        <v>630</v>
      </c>
      <c r="I6564" s="832" t="s">
        <v>3998</v>
      </c>
      <c r="J6564" s="832" t="s">
        <v>1072</v>
      </c>
      <c r="K6564" s="832" t="s">
        <v>3999</v>
      </c>
      <c r="L6564" s="835">
        <v>61.97</v>
      </c>
      <c r="M6564" s="835">
        <v>123.94</v>
      </c>
      <c r="N6564" s="832">
        <v>2</v>
      </c>
      <c r="O6564" s="836">
        <v>1</v>
      </c>
      <c r="P6564" s="835">
        <v>61.97</v>
      </c>
      <c r="Q6564" s="837">
        <v>0.5</v>
      </c>
      <c r="R6564" s="832">
        <v>1</v>
      </c>
      <c r="S6564" s="837">
        <v>0.5</v>
      </c>
      <c r="T6564" s="836">
        <v>0.5</v>
      </c>
      <c r="U6564" s="838">
        <v>0.5</v>
      </c>
    </row>
    <row r="6565" spans="1:21" ht="14.4" customHeight="1" x14ac:dyDescent="0.3">
      <c r="A6565" s="831">
        <v>10</v>
      </c>
      <c r="B6565" s="832" t="s">
        <v>2982</v>
      </c>
      <c r="C6565" s="832" t="s">
        <v>3017</v>
      </c>
      <c r="D6565" s="833" t="s">
        <v>630</v>
      </c>
      <c r="E6565" s="834" t="s">
        <v>3084</v>
      </c>
      <c r="F6565" s="832" t="s">
        <v>2984</v>
      </c>
      <c r="G6565" s="832" t="s">
        <v>3186</v>
      </c>
      <c r="H6565" s="832" t="s">
        <v>630</v>
      </c>
      <c r="I6565" s="832" t="s">
        <v>3442</v>
      </c>
      <c r="J6565" s="832" t="s">
        <v>3443</v>
      </c>
      <c r="K6565" s="832" t="s">
        <v>3444</v>
      </c>
      <c r="L6565" s="835">
        <v>25.12</v>
      </c>
      <c r="M6565" s="835">
        <v>226.08</v>
      </c>
      <c r="N6565" s="832">
        <v>9</v>
      </c>
      <c r="O6565" s="836">
        <v>9</v>
      </c>
      <c r="P6565" s="835"/>
      <c r="Q6565" s="837">
        <v>0</v>
      </c>
      <c r="R6565" s="832"/>
      <c r="S6565" s="837">
        <v>0</v>
      </c>
      <c r="T6565" s="836"/>
      <c r="U6565" s="838">
        <v>0</v>
      </c>
    </row>
    <row r="6566" spans="1:21" ht="14.4" customHeight="1" x14ac:dyDescent="0.3">
      <c r="A6566" s="831">
        <v>10</v>
      </c>
      <c r="B6566" s="832" t="s">
        <v>2982</v>
      </c>
      <c r="C6566" s="832" t="s">
        <v>3017</v>
      </c>
      <c r="D6566" s="833" t="s">
        <v>630</v>
      </c>
      <c r="E6566" s="834" t="s">
        <v>3084</v>
      </c>
      <c r="F6566" s="832" t="s">
        <v>2984</v>
      </c>
      <c r="G6566" s="832" t="s">
        <v>4929</v>
      </c>
      <c r="H6566" s="832" t="s">
        <v>630</v>
      </c>
      <c r="I6566" s="832" t="s">
        <v>4930</v>
      </c>
      <c r="J6566" s="832" t="s">
        <v>4931</v>
      </c>
      <c r="K6566" s="832" t="s">
        <v>4932</v>
      </c>
      <c r="L6566" s="835">
        <v>52.47</v>
      </c>
      <c r="M6566" s="835">
        <v>209.88</v>
      </c>
      <c r="N6566" s="832">
        <v>4</v>
      </c>
      <c r="O6566" s="836">
        <v>3.5</v>
      </c>
      <c r="P6566" s="835"/>
      <c r="Q6566" s="837">
        <v>0</v>
      </c>
      <c r="R6566" s="832"/>
      <c r="S6566" s="837">
        <v>0</v>
      </c>
      <c r="T6566" s="836"/>
      <c r="U6566" s="838">
        <v>0</v>
      </c>
    </row>
    <row r="6567" spans="1:21" ht="14.4" customHeight="1" x14ac:dyDescent="0.3">
      <c r="A6567" s="831">
        <v>10</v>
      </c>
      <c r="B6567" s="832" t="s">
        <v>2982</v>
      </c>
      <c r="C6567" s="832" t="s">
        <v>3017</v>
      </c>
      <c r="D6567" s="833" t="s">
        <v>630</v>
      </c>
      <c r="E6567" s="834" t="s">
        <v>3084</v>
      </c>
      <c r="F6567" s="832" t="s">
        <v>2984</v>
      </c>
      <c r="G6567" s="832" t="s">
        <v>6869</v>
      </c>
      <c r="H6567" s="832" t="s">
        <v>630</v>
      </c>
      <c r="I6567" s="832" t="s">
        <v>6870</v>
      </c>
      <c r="J6567" s="832" t="s">
        <v>6871</v>
      </c>
      <c r="K6567" s="832" t="s">
        <v>6872</v>
      </c>
      <c r="L6567" s="835">
        <v>0</v>
      </c>
      <c r="M6567" s="835">
        <v>0</v>
      </c>
      <c r="N6567" s="832">
        <v>1</v>
      </c>
      <c r="O6567" s="836">
        <v>1</v>
      </c>
      <c r="P6567" s="835"/>
      <c r="Q6567" s="837"/>
      <c r="R6567" s="832"/>
      <c r="S6567" s="837">
        <v>0</v>
      </c>
      <c r="T6567" s="836"/>
      <c r="U6567" s="838">
        <v>0</v>
      </c>
    </row>
    <row r="6568" spans="1:21" ht="14.4" customHeight="1" x14ac:dyDescent="0.3">
      <c r="A6568" s="831">
        <v>10</v>
      </c>
      <c r="B6568" s="832" t="s">
        <v>2982</v>
      </c>
      <c r="C6568" s="832" t="s">
        <v>3017</v>
      </c>
      <c r="D6568" s="833" t="s">
        <v>630</v>
      </c>
      <c r="E6568" s="834" t="s">
        <v>3084</v>
      </c>
      <c r="F6568" s="832" t="s">
        <v>2984</v>
      </c>
      <c r="G6568" s="832" t="s">
        <v>6754</v>
      </c>
      <c r="H6568" s="832" t="s">
        <v>630</v>
      </c>
      <c r="I6568" s="832" t="s">
        <v>6873</v>
      </c>
      <c r="J6568" s="832" t="s">
        <v>6756</v>
      </c>
      <c r="K6568" s="832" t="s">
        <v>6597</v>
      </c>
      <c r="L6568" s="835">
        <v>88.97</v>
      </c>
      <c r="M6568" s="835">
        <v>177.94</v>
      </c>
      <c r="N6568" s="832">
        <v>2</v>
      </c>
      <c r="O6568" s="836">
        <v>2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10</v>
      </c>
      <c r="B6569" s="832" t="s">
        <v>2982</v>
      </c>
      <c r="C6569" s="832" t="s">
        <v>3017</v>
      </c>
      <c r="D6569" s="833" t="s">
        <v>630</v>
      </c>
      <c r="E6569" s="834" t="s">
        <v>3084</v>
      </c>
      <c r="F6569" s="832" t="s">
        <v>2984</v>
      </c>
      <c r="G6569" s="832" t="s">
        <v>6754</v>
      </c>
      <c r="H6569" s="832" t="s">
        <v>630</v>
      </c>
      <c r="I6569" s="832" t="s">
        <v>6755</v>
      </c>
      <c r="J6569" s="832" t="s">
        <v>6756</v>
      </c>
      <c r="K6569" s="832" t="s">
        <v>3207</v>
      </c>
      <c r="L6569" s="835">
        <v>44.49</v>
      </c>
      <c r="M6569" s="835">
        <v>44.49</v>
      </c>
      <c r="N6569" s="832">
        <v>1</v>
      </c>
      <c r="O6569" s="836">
        <v>1</v>
      </c>
      <c r="P6569" s="835"/>
      <c r="Q6569" s="837">
        <v>0</v>
      </c>
      <c r="R6569" s="832"/>
      <c r="S6569" s="837">
        <v>0</v>
      </c>
      <c r="T6569" s="836"/>
      <c r="U6569" s="838">
        <v>0</v>
      </c>
    </row>
    <row r="6570" spans="1:21" ht="14.4" customHeight="1" x14ac:dyDescent="0.3">
      <c r="A6570" s="831">
        <v>10</v>
      </c>
      <c r="B6570" s="832" t="s">
        <v>2982</v>
      </c>
      <c r="C6570" s="832" t="s">
        <v>3017</v>
      </c>
      <c r="D6570" s="833" t="s">
        <v>630</v>
      </c>
      <c r="E6570" s="834" t="s">
        <v>3084</v>
      </c>
      <c r="F6570" s="832" t="s">
        <v>2984</v>
      </c>
      <c r="G6570" s="832" t="s">
        <v>6874</v>
      </c>
      <c r="H6570" s="832" t="s">
        <v>630</v>
      </c>
      <c r="I6570" s="832" t="s">
        <v>6875</v>
      </c>
      <c r="J6570" s="832" t="s">
        <v>6876</v>
      </c>
      <c r="K6570" s="832" t="s">
        <v>6877</v>
      </c>
      <c r="L6570" s="835">
        <v>0</v>
      </c>
      <c r="M6570" s="835">
        <v>0</v>
      </c>
      <c r="N6570" s="832">
        <v>1</v>
      </c>
      <c r="O6570" s="836">
        <v>1</v>
      </c>
      <c r="P6570" s="835"/>
      <c r="Q6570" s="837"/>
      <c r="R6570" s="832"/>
      <c r="S6570" s="837">
        <v>0</v>
      </c>
      <c r="T6570" s="836"/>
      <c r="U6570" s="838">
        <v>0</v>
      </c>
    </row>
    <row r="6571" spans="1:21" ht="14.4" customHeight="1" x14ac:dyDescent="0.3">
      <c r="A6571" s="831">
        <v>10</v>
      </c>
      <c r="B6571" s="832" t="s">
        <v>2982</v>
      </c>
      <c r="C6571" s="832" t="s">
        <v>3017</v>
      </c>
      <c r="D6571" s="833" t="s">
        <v>630</v>
      </c>
      <c r="E6571" s="834" t="s">
        <v>3084</v>
      </c>
      <c r="F6571" s="832" t="s">
        <v>2984</v>
      </c>
      <c r="G6571" s="832" t="s">
        <v>4265</v>
      </c>
      <c r="H6571" s="832" t="s">
        <v>630</v>
      </c>
      <c r="I6571" s="832" t="s">
        <v>4266</v>
      </c>
      <c r="J6571" s="832" t="s">
        <v>1399</v>
      </c>
      <c r="K6571" s="832" t="s">
        <v>4267</v>
      </c>
      <c r="L6571" s="835">
        <v>79.069999999999993</v>
      </c>
      <c r="M6571" s="835">
        <v>79.069999999999993</v>
      </c>
      <c r="N6571" s="832">
        <v>1</v>
      </c>
      <c r="O6571" s="836">
        <v>0.5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10</v>
      </c>
      <c r="B6572" s="832" t="s">
        <v>2982</v>
      </c>
      <c r="C6572" s="832" t="s">
        <v>3017</v>
      </c>
      <c r="D6572" s="833" t="s">
        <v>630</v>
      </c>
      <c r="E6572" s="834" t="s">
        <v>3084</v>
      </c>
      <c r="F6572" s="832" t="s">
        <v>2984</v>
      </c>
      <c r="G6572" s="832" t="s">
        <v>3515</v>
      </c>
      <c r="H6572" s="832" t="s">
        <v>630</v>
      </c>
      <c r="I6572" s="832" t="s">
        <v>6630</v>
      </c>
      <c r="J6572" s="832" t="s">
        <v>6631</v>
      </c>
      <c r="K6572" s="832" t="s">
        <v>6632</v>
      </c>
      <c r="L6572" s="835">
        <v>0</v>
      </c>
      <c r="M6572" s="835">
        <v>0</v>
      </c>
      <c r="N6572" s="832">
        <v>4</v>
      </c>
      <c r="O6572" s="836">
        <v>3.5</v>
      </c>
      <c r="P6572" s="835">
        <v>0</v>
      </c>
      <c r="Q6572" s="837"/>
      <c r="R6572" s="832">
        <v>1</v>
      </c>
      <c r="S6572" s="837">
        <v>0.25</v>
      </c>
      <c r="T6572" s="836">
        <v>1</v>
      </c>
      <c r="U6572" s="838">
        <v>0.2857142857142857</v>
      </c>
    </row>
    <row r="6573" spans="1:21" ht="14.4" customHeight="1" x14ac:dyDescent="0.3">
      <c r="A6573" s="831">
        <v>10</v>
      </c>
      <c r="B6573" s="832" t="s">
        <v>2982</v>
      </c>
      <c r="C6573" s="832" t="s">
        <v>3017</v>
      </c>
      <c r="D6573" s="833" t="s">
        <v>630</v>
      </c>
      <c r="E6573" s="834" t="s">
        <v>3084</v>
      </c>
      <c r="F6573" s="832" t="s">
        <v>2984</v>
      </c>
      <c r="G6573" s="832" t="s">
        <v>3515</v>
      </c>
      <c r="H6573" s="832" t="s">
        <v>630</v>
      </c>
      <c r="I6573" s="832" t="s">
        <v>3516</v>
      </c>
      <c r="J6573" s="832" t="s">
        <v>3517</v>
      </c>
      <c r="K6573" s="832" t="s">
        <v>3518</v>
      </c>
      <c r="L6573" s="835">
        <v>0</v>
      </c>
      <c r="M6573" s="835">
        <v>0</v>
      </c>
      <c r="N6573" s="832">
        <v>1</v>
      </c>
      <c r="O6573" s="836">
        <v>1</v>
      </c>
      <c r="P6573" s="835"/>
      <c r="Q6573" s="837"/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10</v>
      </c>
      <c r="B6574" s="832" t="s">
        <v>2982</v>
      </c>
      <c r="C6574" s="832" t="s">
        <v>3017</v>
      </c>
      <c r="D6574" s="833" t="s">
        <v>630</v>
      </c>
      <c r="E6574" s="834" t="s">
        <v>3084</v>
      </c>
      <c r="F6574" s="832" t="s">
        <v>2984</v>
      </c>
      <c r="G6574" s="832" t="s">
        <v>3515</v>
      </c>
      <c r="H6574" s="832" t="s">
        <v>630</v>
      </c>
      <c r="I6574" s="832" t="s">
        <v>6878</v>
      </c>
      <c r="J6574" s="832" t="s">
        <v>6631</v>
      </c>
      <c r="K6574" s="832" t="s">
        <v>6879</v>
      </c>
      <c r="L6574" s="835">
        <v>0</v>
      </c>
      <c r="M6574" s="835">
        <v>0</v>
      </c>
      <c r="N6574" s="832">
        <v>1</v>
      </c>
      <c r="O6574" s="836">
        <v>1</v>
      </c>
      <c r="P6574" s="835"/>
      <c r="Q6574" s="837"/>
      <c r="R6574" s="832"/>
      <c r="S6574" s="837">
        <v>0</v>
      </c>
      <c r="T6574" s="836"/>
      <c r="U6574" s="838">
        <v>0</v>
      </c>
    </row>
    <row r="6575" spans="1:21" ht="14.4" customHeight="1" x14ac:dyDescent="0.3">
      <c r="A6575" s="831">
        <v>10</v>
      </c>
      <c r="B6575" s="832" t="s">
        <v>2982</v>
      </c>
      <c r="C6575" s="832" t="s">
        <v>3017</v>
      </c>
      <c r="D6575" s="833" t="s">
        <v>630</v>
      </c>
      <c r="E6575" s="834" t="s">
        <v>3084</v>
      </c>
      <c r="F6575" s="832" t="s">
        <v>2984</v>
      </c>
      <c r="G6575" s="832" t="s">
        <v>3515</v>
      </c>
      <c r="H6575" s="832" t="s">
        <v>630</v>
      </c>
      <c r="I6575" s="832" t="s">
        <v>6633</v>
      </c>
      <c r="J6575" s="832" t="s">
        <v>6634</v>
      </c>
      <c r="K6575" s="832" t="s">
        <v>6635</v>
      </c>
      <c r="L6575" s="835">
        <v>0</v>
      </c>
      <c r="M6575" s="835">
        <v>0</v>
      </c>
      <c r="N6575" s="832">
        <v>2</v>
      </c>
      <c r="O6575" s="836">
        <v>2</v>
      </c>
      <c r="P6575" s="835"/>
      <c r="Q6575" s="837"/>
      <c r="R6575" s="832"/>
      <c r="S6575" s="837">
        <v>0</v>
      </c>
      <c r="T6575" s="836"/>
      <c r="U6575" s="838">
        <v>0</v>
      </c>
    </row>
    <row r="6576" spans="1:21" ht="14.4" customHeight="1" x14ac:dyDescent="0.3">
      <c r="A6576" s="831">
        <v>10</v>
      </c>
      <c r="B6576" s="832" t="s">
        <v>2982</v>
      </c>
      <c r="C6576" s="832" t="s">
        <v>3017</v>
      </c>
      <c r="D6576" s="833" t="s">
        <v>630</v>
      </c>
      <c r="E6576" s="834" t="s">
        <v>3084</v>
      </c>
      <c r="F6576" s="832" t="s">
        <v>2984</v>
      </c>
      <c r="G6576" s="832" t="s">
        <v>3519</v>
      </c>
      <c r="H6576" s="832" t="s">
        <v>630</v>
      </c>
      <c r="I6576" s="832" t="s">
        <v>4172</v>
      </c>
      <c r="J6576" s="832" t="s">
        <v>909</v>
      </c>
      <c r="K6576" s="832" t="s">
        <v>4173</v>
      </c>
      <c r="L6576" s="835">
        <v>569.54</v>
      </c>
      <c r="M6576" s="835">
        <v>1708.62</v>
      </c>
      <c r="N6576" s="832">
        <v>3</v>
      </c>
      <c r="O6576" s="836">
        <v>2</v>
      </c>
      <c r="P6576" s="835"/>
      <c r="Q6576" s="837">
        <v>0</v>
      </c>
      <c r="R6576" s="832"/>
      <c r="S6576" s="837">
        <v>0</v>
      </c>
      <c r="T6576" s="836"/>
      <c r="U6576" s="838">
        <v>0</v>
      </c>
    </row>
    <row r="6577" spans="1:21" ht="14.4" customHeight="1" x14ac:dyDescent="0.3">
      <c r="A6577" s="831">
        <v>10</v>
      </c>
      <c r="B6577" s="832" t="s">
        <v>2982</v>
      </c>
      <c r="C6577" s="832" t="s">
        <v>3017</v>
      </c>
      <c r="D6577" s="833" t="s">
        <v>630</v>
      </c>
      <c r="E6577" s="834" t="s">
        <v>3084</v>
      </c>
      <c r="F6577" s="832" t="s">
        <v>2984</v>
      </c>
      <c r="G6577" s="832" t="s">
        <v>6880</v>
      </c>
      <c r="H6577" s="832" t="s">
        <v>630</v>
      </c>
      <c r="I6577" s="832" t="s">
        <v>6881</v>
      </c>
      <c r="J6577" s="832" t="s">
        <v>1668</v>
      </c>
      <c r="K6577" s="832" t="s">
        <v>1669</v>
      </c>
      <c r="L6577" s="835">
        <v>0</v>
      </c>
      <c r="M6577" s="835">
        <v>0</v>
      </c>
      <c r="N6577" s="832">
        <v>1</v>
      </c>
      <c r="O6577" s="836">
        <v>0.5</v>
      </c>
      <c r="P6577" s="835">
        <v>0</v>
      </c>
      <c r="Q6577" s="837"/>
      <c r="R6577" s="832">
        <v>1</v>
      </c>
      <c r="S6577" s="837">
        <v>1</v>
      </c>
      <c r="T6577" s="836">
        <v>0.5</v>
      </c>
      <c r="U6577" s="838">
        <v>1</v>
      </c>
    </row>
    <row r="6578" spans="1:21" ht="14.4" customHeight="1" x14ac:dyDescent="0.3">
      <c r="A6578" s="831">
        <v>10</v>
      </c>
      <c r="B6578" s="832" t="s">
        <v>2982</v>
      </c>
      <c r="C6578" s="832" t="s">
        <v>3017</v>
      </c>
      <c r="D6578" s="833" t="s">
        <v>630</v>
      </c>
      <c r="E6578" s="834" t="s">
        <v>3084</v>
      </c>
      <c r="F6578" s="832" t="s">
        <v>2984</v>
      </c>
      <c r="G6578" s="832" t="s">
        <v>6136</v>
      </c>
      <c r="H6578" s="832" t="s">
        <v>630</v>
      </c>
      <c r="I6578" s="832" t="s">
        <v>6137</v>
      </c>
      <c r="J6578" s="832" t="s">
        <v>6138</v>
      </c>
      <c r="K6578" s="832" t="s">
        <v>6139</v>
      </c>
      <c r="L6578" s="835">
        <v>101.99</v>
      </c>
      <c r="M6578" s="835">
        <v>203.98</v>
      </c>
      <c r="N6578" s="832">
        <v>2</v>
      </c>
      <c r="O6578" s="836">
        <v>2</v>
      </c>
      <c r="P6578" s="835"/>
      <c r="Q6578" s="837">
        <v>0</v>
      </c>
      <c r="R6578" s="832"/>
      <c r="S6578" s="837">
        <v>0</v>
      </c>
      <c r="T6578" s="836"/>
      <c r="U6578" s="838">
        <v>0</v>
      </c>
    </row>
    <row r="6579" spans="1:21" ht="14.4" customHeight="1" x14ac:dyDescent="0.3">
      <c r="A6579" s="831">
        <v>10</v>
      </c>
      <c r="B6579" s="832" t="s">
        <v>2982</v>
      </c>
      <c r="C6579" s="832" t="s">
        <v>3017</v>
      </c>
      <c r="D6579" s="833" t="s">
        <v>630</v>
      </c>
      <c r="E6579" s="834" t="s">
        <v>3084</v>
      </c>
      <c r="F6579" s="832" t="s">
        <v>2984</v>
      </c>
      <c r="G6579" s="832" t="s">
        <v>4782</v>
      </c>
      <c r="H6579" s="832" t="s">
        <v>630</v>
      </c>
      <c r="I6579" s="832" t="s">
        <v>5951</v>
      </c>
      <c r="J6579" s="832" t="s">
        <v>5952</v>
      </c>
      <c r="K6579" s="832" t="s">
        <v>5953</v>
      </c>
      <c r="L6579" s="835">
        <v>0</v>
      </c>
      <c r="M6579" s="835">
        <v>0</v>
      </c>
      <c r="N6579" s="832">
        <v>1</v>
      </c>
      <c r="O6579" s="836">
        <v>0.5</v>
      </c>
      <c r="P6579" s="835"/>
      <c r="Q6579" s="837"/>
      <c r="R6579" s="832"/>
      <c r="S6579" s="837">
        <v>0</v>
      </c>
      <c r="T6579" s="836"/>
      <c r="U6579" s="838">
        <v>0</v>
      </c>
    </row>
    <row r="6580" spans="1:21" ht="14.4" customHeight="1" x14ac:dyDescent="0.3">
      <c r="A6580" s="831">
        <v>10</v>
      </c>
      <c r="B6580" s="832" t="s">
        <v>2982</v>
      </c>
      <c r="C6580" s="832" t="s">
        <v>3017</v>
      </c>
      <c r="D6580" s="833" t="s">
        <v>630</v>
      </c>
      <c r="E6580" s="834" t="s">
        <v>3084</v>
      </c>
      <c r="F6580" s="832" t="s">
        <v>2984</v>
      </c>
      <c r="G6580" s="832" t="s">
        <v>4782</v>
      </c>
      <c r="H6580" s="832" t="s">
        <v>630</v>
      </c>
      <c r="I6580" s="832" t="s">
        <v>4783</v>
      </c>
      <c r="J6580" s="832" t="s">
        <v>4784</v>
      </c>
      <c r="K6580" s="832" t="s">
        <v>4785</v>
      </c>
      <c r="L6580" s="835">
        <v>0</v>
      </c>
      <c r="M6580" s="835">
        <v>0</v>
      </c>
      <c r="N6580" s="832">
        <v>3</v>
      </c>
      <c r="O6580" s="836">
        <v>1.5</v>
      </c>
      <c r="P6580" s="835"/>
      <c r="Q6580" s="837"/>
      <c r="R6580" s="832"/>
      <c r="S6580" s="837">
        <v>0</v>
      </c>
      <c r="T6580" s="836"/>
      <c r="U6580" s="838">
        <v>0</v>
      </c>
    </row>
    <row r="6581" spans="1:21" ht="14.4" customHeight="1" x14ac:dyDescent="0.3">
      <c r="A6581" s="831">
        <v>10</v>
      </c>
      <c r="B6581" s="832" t="s">
        <v>2982</v>
      </c>
      <c r="C6581" s="832" t="s">
        <v>3017</v>
      </c>
      <c r="D6581" s="833" t="s">
        <v>630</v>
      </c>
      <c r="E6581" s="834" t="s">
        <v>3084</v>
      </c>
      <c r="F6581" s="832" t="s">
        <v>2984</v>
      </c>
      <c r="G6581" s="832" t="s">
        <v>3456</v>
      </c>
      <c r="H6581" s="832" t="s">
        <v>630</v>
      </c>
      <c r="I6581" s="832" t="s">
        <v>3457</v>
      </c>
      <c r="J6581" s="832" t="s">
        <v>2214</v>
      </c>
      <c r="K6581" s="832" t="s">
        <v>3458</v>
      </c>
      <c r="L6581" s="835">
        <v>0</v>
      </c>
      <c r="M6581" s="835">
        <v>0</v>
      </c>
      <c r="N6581" s="832">
        <v>9</v>
      </c>
      <c r="O6581" s="836">
        <v>7.5</v>
      </c>
      <c r="P6581" s="835"/>
      <c r="Q6581" s="837"/>
      <c r="R6581" s="832"/>
      <c r="S6581" s="837">
        <v>0</v>
      </c>
      <c r="T6581" s="836"/>
      <c r="U6581" s="838">
        <v>0</v>
      </c>
    </row>
    <row r="6582" spans="1:21" ht="14.4" customHeight="1" x14ac:dyDescent="0.3">
      <c r="A6582" s="831">
        <v>10</v>
      </c>
      <c r="B6582" s="832" t="s">
        <v>2982</v>
      </c>
      <c r="C6582" s="832" t="s">
        <v>3017</v>
      </c>
      <c r="D6582" s="833" t="s">
        <v>630</v>
      </c>
      <c r="E6582" s="834" t="s">
        <v>3084</v>
      </c>
      <c r="F6582" s="832" t="s">
        <v>2985</v>
      </c>
      <c r="G6582" s="832" t="s">
        <v>3094</v>
      </c>
      <c r="H6582" s="832" t="s">
        <v>630</v>
      </c>
      <c r="I6582" s="832" t="s">
        <v>3095</v>
      </c>
      <c r="J6582" s="832" t="s">
        <v>3040</v>
      </c>
      <c r="K6582" s="832"/>
      <c r="L6582" s="835">
        <v>0</v>
      </c>
      <c r="M6582" s="835">
        <v>0</v>
      </c>
      <c r="N6582" s="832">
        <v>25</v>
      </c>
      <c r="O6582" s="836">
        <v>24</v>
      </c>
      <c r="P6582" s="835">
        <v>0</v>
      </c>
      <c r="Q6582" s="837"/>
      <c r="R6582" s="832">
        <v>8</v>
      </c>
      <c r="S6582" s="837">
        <v>0.32</v>
      </c>
      <c r="T6582" s="836">
        <v>8</v>
      </c>
      <c r="U6582" s="838">
        <v>0.33333333333333331</v>
      </c>
    </row>
    <row r="6583" spans="1:21" ht="14.4" customHeight="1" x14ac:dyDescent="0.3">
      <c r="A6583" s="831">
        <v>10</v>
      </c>
      <c r="B6583" s="832" t="s">
        <v>2982</v>
      </c>
      <c r="C6583" s="832" t="s">
        <v>3017</v>
      </c>
      <c r="D6583" s="833" t="s">
        <v>630</v>
      </c>
      <c r="E6583" s="834" t="s">
        <v>3084</v>
      </c>
      <c r="F6583" s="832" t="s">
        <v>2985</v>
      </c>
      <c r="G6583" s="832" t="s">
        <v>3094</v>
      </c>
      <c r="H6583" s="832" t="s">
        <v>630</v>
      </c>
      <c r="I6583" s="832" t="s">
        <v>4888</v>
      </c>
      <c r="J6583" s="832" t="s">
        <v>3040</v>
      </c>
      <c r="K6583" s="832"/>
      <c r="L6583" s="835">
        <v>0</v>
      </c>
      <c r="M6583" s="835">
        <v>0</v>
      </c>
      <c r="N6583" s="832">
        <v>1</v>
      </c>
      <c r="O6583" s="836">
        <v>1</v>
      </c>
      <c r="P6583" s="835"/>
      <c r="Q6583" s="837"/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10</v>
      </c>
      <c r="B6584" s="832" t="s">
        <v>2982</v>
      </c>
      <c r="C6584" s="832" t="s">
        <v>3017</v>
      </c>
      <c r="D6584" s="833" t="s">
        <v>630</v>
      </c>
      <c r="E6584" s="834" t="s">
        <v>3084</v>
      </c>
      <c r="F6584" s="832" t="s">
        <v>2985</v>
      </c>
      <c r="G6584" s="832" t="s">
        <v>3094</v>
      </c>
      <c r="H6584" s="832" t="s">
        <v>630</v>
      </c>
      <c r="I6584" s="832" t="s">
        <v>3096</v>
      </c>
      <c r="J6584" s="832" t="s">
        <v>3040</v>
      </c>
      <c r="K6584" s="832"/>
      <c r="L6584" s="835">
        <v>0</v>
      </c>
      <c r="M6584" s="835">
        <v>0</v>
      </c>
      <c r="N6584" s="832">
        <v>1</v>
      </c>
      <c r="O6584" s="836">
        <v>1</v>
      </c>
      <c r="P6584" s="835"/>
      <c r="Q6584" s="837"/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10</v>
      </c>
      <c r="B6585" s="832" t="s">
        <v>2982</v>
      </c>
      <c r="C6585" s="832" t="s">
        <v>3017</v>
      </c>
      <c r="D6585" s="833" t="s">
        <v>630</v>
      </c>
      <c r="E6585" s="834" t="s">
        <v>3084</v>
      </c>
      <c r="F6585" s="832" t="s">
        <v>2985</v>
      </c>
      <c r="G6585" s="832" t="s">
        <v>3094</v>
      </c>
      <c r="H6585" s="832" t="s">
        <v>630</v>
      </c>
      <c r="I6585" s="832" t="s">
        <v>6882</v>
      </c>
      <c r="J6585" s="832" t="s">
        <v>3040</v>
      </c>
      <c r="K6585" s="832"/>
      <c r="L6585" s="835">
        <v>0</v>
      </c>
      <c r="M6585" s="835">
        <v>0</v>
      </c>
      <c r="N6585" s="832">
        <v>2</v>
      </c>
      <c r="O6585" s="836">
        <v>2</v>
      </c>
      <c r="P6585" s="835"/>
      <c r="Q6585" s="837"/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10</v>
      </c>
      <c r="B6586" s="832" t="s">
        <v>2982</v>
      </c>
      <c r="C6586" s="832" t="s">
        <v>3017</v>
      </c>
      <c r="D6586" s="833" t="s">
        <v>630</v>
      </c>
      <c r="E6586" s="834" t="s">
        <v>3084</v>
      </c>
      <c r="F6586" s="832" t="s">
        <v>2985</v>
      </c>
      <c r="G6586" s="832" t="s">
        <v>3094</v>
      </c>
      <c r="H6586" s="832" t="s">
        <v>630</v>
      </c>
      <c r="I6586" s="832" t="s">
        <v>6883</v>
      </c>
      <c r="J6586" s="832" t="s">
        <v>3040</v>
      </c>
      <c r="K6586" s="832"/>
      <c r="L6586" s="835">
        <v>0</v>
      </c>
      <c r="M6586" s="835">
        <v>0</v>
      </c>
      <c r="N6586" s="832">
        <v>1</v>
      </c>
      <c r="O6586" s="836">
        <v>1</v>
      </c>
      <c r="P6586" s="835"/>
      <c r="Q6586" s="837"/>
      <c r="R6586" s="832"/>
      <c r="S6586" s="837">
        <v>0</v>
      </c>
      <c r="T6586" s="836"/>
      <c r="U6586" s="838">
        <v>0</v>
      </c>
    </row>
    <row r="6587" spans="1:21" ht="14.4" customHeight="1" x14ac:dyDescent="0.3">
      <c r="A6587" s="831">
        <v>10</v>
      </c>
      <c r="B6587" s="832" t="s">
        <v>2982</v>
      </c>
      <c r="C6587" s="832" t="s">
        <v>3017</v>
      </c>
      <c r="D6587" s="833" t="s">
        <v>630</v>
      </c>
      <c r="E6587" s="834" t="s">
        <v>3084</v>
      </c>
      <c r="F6587" s="832" t="s">
        <v>2985</v>
      </c>
      <c r="G6587" s="832" t="s">
        <v>3094</v>
      </c>
      <c r="H6587" s="832" t="s">
        <v>630</v>
      </c>
      <c r="I6587" s="832" t="s">
        <v>6636</v>
      </c>
      <c r="J6587" s="832" t="s">
        <v>3040</v>
      </c>
      <c r="K6587" s="832"/>
      <c r="L6587" s="835">
        <v>0</v>
      </c>
      <c r="M6587" s="835">
        <v>0</v>
      </c>
      <c r="N6587" s="832">
        <v>1</v>
      </c>
      <c r="O6587" s="836">
        <v>1</v>
      </c>
      <c r="P6587" s="835"/>
      <c r="Q6587" s="837"/>
      <c r="R6587" s="832"/>
      <c r="S6587" s="837">
        <v>0</v>
      </c>
      <c r="T6587" s="836"/>
      <c r="U6587" s="838">
        <v>0</v>
      </c>
    </row>
    <row r="6588" spans="1:21" ht="14.4" customHeight="1" x14ac:dyDescent="0.3">
      <c r="A6588" s="831">
        <v>10</v>
      </c>
      <c r="B6588" s="832" t="s">
        <v>2982</v>
      </c>
      <c r="C6588" s="832" t="s">
        <v>3017</v>
      </c>
      <c r="D6588" s="833" t="s">
        <v>630</v>
      </c>
      <c r="E6588" s="834" t="s">
        <v>3084</v>
      </c>
      <c r="F6588" s="832" t="s">
        <v>2986</v>
      </c>
      <c r="G6588" s="832" t="s">
        <v>3968</v>
      </c>
      <c r="H6588" s="832" t="s">
        <v>630</v>
      </c>
      <c r="I6588" s="832" t="s">
        <v>6884</v>
      </c>
      <c r="J6588" s="832" t="s">
        <v>5052</v>
      </c>
      <c r="K6588" s="832" t="s">
        <v>6885</v>
      </c>
      <c r="L6588" s="835">
        <v>500</v>
      </c>
      <c r="M6588" s="835">
        <v>13000</v>
      </c>
      <c r="N6588" s="832">
        <v>26</v>
      </c>
      <c r="O6588" s="836">
        <v>26</v>
      </c>
      <c r="P6588" s="835">
        <v>1000</v>
      </c>
      <c r="Q6588" s="837">
        <v>7.6923076923076927E-2</v>
      </c>
      <c r="R6588" s="832">
        <v>2</v>
      </c>
      <c r="S6588" s="837">
        <v>7.6923076923076927E-2</v>
      </c>
      <c r="T6588" s="836">
        <v>2</v>
      </c>
      <c r="U6588" s="838">
        <v>7.6923076923076927E-2</v>
      </c>
    </row>
    <row r="6589" spans="1:21" ht="14.4" customHeight="1" x14ac:dyDescent="0.3">
      <c r="A6589" s="831">
        <v>10</v>
      </c>
      <c r="B6589" s="832" t="s">
        <v>2982</v>
      </c>
      <c r="C6589" s="832" t="s">
        <v>3017</v>
      </c>
      <c r="D6589" s="833" t="s">
        <v>630</v>
      </c>
      <c r="E6589" s="834" t="s">
        <v>3084</v>
      </c>
      <c r="F6589" s="832" t="s">
        <v>2986</v>
      </c>
      <c r="G6589" s="832" t="s">
        <v>3968</v>
      </c>
      <c r="H6589" s="832" t="s">
        <v>630</v>
      </c>
      <c r="I6589" s="832" t="s">
        <v>6886</v>
      </c>
      <c r="J6589" s="832" t="s">
        <v>5052</v>
      </c>
      <c r="K6589" s="832" t="s">
        <v>6887</v>
      </c>
      <c r="L6589" s="835">
        <v>500</v>
      </c>
      <c r="M6589" s="835">
        <v>2000</v>
      </c>
      <c r="N6589" s="832">
        <v>4</v>
      </c>
      <c r="O6589" s="836">
        <v>4</v>
      </c>
      <c r="P6589" s="835"/>
      <c r="Q6589" s="837">
        <v>0</v>
      </c>
      <c r="R6589" s="832"/>
      <c r="S6589" s="837">
        <v>0</v>
      </c>
      <c r="T6589" s="836"/>
      <c r="U6589" s="838">
        <v>0</v>
      </c>
    </row>
    <row r="6590" spans="1:21" ht="14.4" customHeight="1" x14ac:dyDescent="0.3">
      <c r="A6590" s="831">
        <v>10</v>
      </c>
      <c r="B6590" s="832" t="s">
        <v>2982</v>
      </c>
      <c r="C6590" s="832" t="s">
        <v>3017</v>
      </c>
      <c r="D6590" s="833" t="s">
        <v>630</v>
      </c>
      <c r="E6590" s="834" t="s">
        <v>3084</v>
      </c>
      <c r="F6590" s="832" t="s">
        <v>2986</v>
      </c>
      <c r="G6590" s="832" t="s">
        <v>4950</v>
      </c>
      <c r="H6590" s="832" t="s">
        <v>630</v>
      </c>
      <c r="I6590" s="832" t="s">
        <v>6888</v>
      </c>
      <c r="J6590" s="832" t="s">
        <v>6889</v>
      </c>
      <c r="K6590" s="832" t="s">
        <v>6890</v>
      </c>
      <c r="L6590" s="835">
        <v>400</v>
      </c>
      <c r="M6590" s="835">
        <v>14400</v>
      </c>
      <c r="N6590" s="832">
        <v>36</v>
      </c>
      <c r="O6590" s="836">
        <v>3</v>
      </c>
      <c r="P6590" s="835"/>
      <c r="Q6590" s="837">
        <v>0</v>
      </c>
      <c r="R6590" s="832"/>
      <c r="S6590" s="837">
        <v>0</v>
      </c>
      <c r="T6590" s="836"/>
      <c r="U6590" s="838">
        <v>0</v>
      </c>
    </row>
    <row r="6591" spans="1:21" ht="14.4" customHeight="1" x14ac:dyDescent="0.3">
      <c r="A6591" s="831">
        <v>10</v>
      </c>
      <c r="B6591" s="832" t="s">
        <v>2982</v>
      </c>
      <c r="C6591" s="832" t="s">
        <v>3017</v>
      </c>
      <c r="D6591" s="833" t="s">
        <v>630</v>
      </c>
      <c r="E6591" s="834" t="s">
        <v>3084</v>
      </c>
      <c r="F6591" s="832" t="s">
        <v>2986</v>
      </c>
      <c r="G6591" s="832" t="s">
        <v>6032</v>
      </c>
      <c r="H6591" s="832" t="s">
        <v>630</v>
      </c>
      <c r="I6591" s="832" t="s">
        <v>6033</v>
      </c>
      <c r="J6591" s="832" t="s">
        <v>6034</v>
      </c>
      <c r="K6591" s="832" t="s">
        <v>6035</v>
      </c>
      <c r="L6591" s="835">
        <v>891</v>
      </c>
      <c r="M6591" s="835">
        <v>891</v>
      </c>
      <c r="N6591" s="832">
        <v>1</v>
      </c>
      <c r="O6591" s="836">
        <v>1</v>
      </c>
      <c r="P6591" s="835">
        <v>891</v>
      </c>
      <c r="Q6591" s="837">
        <v>1</v>
      </c>
      <c r="R6591" s="832">
        <v>1</v>
      </c>
      <c r="S6591" s="837">
        <v>1</v>
      </c>
      <c r="T6591" s="836">
        <v>1</v>
      </c>
      <c r="U6591" s="838">
        <v>1</v>
      </c>
    </row>
    <row r="6592" spans="1:21" ht="14.4" customHeight="1" x14ac:dyDescent="0.3">
      <c r="A6592" s="831">
        <v>10</v>
      </c>
      <c r="B6592" s="832" t="s">
        <v>2982</v>
      </c>
      <c r="C6592" s="832" t="s">
        <v>3017</v>
      </c>
      <c r="D6592" s="833" t="s">
        <v>630</v>
      </c>
      <c r="E6592" s="834" t="s">
        <v>3084</v>
      </c>
      <c r="F6592" s="832" t="s">
        <v>2986</v>
      </c>
      <c r="G6592" s="832" t="s">
        <v>6891</v>
      </c>
      <c r="H6592" s="832" t="s">
        <v>630</v>
      </c>
      <c r="I6592" s="832" t="s">
        <v>6892</v>
      </c>
      <c r="J6592" s="832" t="s">
        <v>6893</v>
      </c>
      <c r="K6592" s="832" t="s">
        <v>6894</v>
      </c>
      <c r="L6592" s="835">
        <v>275</v>
      </c>
      <c r="M6592" s="835">
        <v>275</v>
      </c>
      <c r="N6592" s="832">
        <v>1</v>
      </c>
      <c r="O6592" s="836">
        <v>1</v>
      </c>
      <c r="P6592" s="835"/>
      <c r="Q6592" s="837">
        <v>0</v>
      </c>
      <c r="R6592" s="832"/>
      <c r="S6592" s="837">
        <v>0</v>
      </c>
      <c r="T6592" s="836"/>
      <c r="U6592" s="838">
        <v>0</v>
      </c>
    </row>
    <row r="6593" spans="1:21" ht="14.4" customHeight="1" x14ac:dyDescent="0.3">
      <c r="A6593" s="831">
        <v>10</v>
      </c>
      <c r="B6593" s="832" t="s">
        <v>2982</v>
      </c>
      <c r="C6593" s="832" t="s">
        <v>3017</v>
      </c>
      <c r="D6593" s="833" t="s">
        <v>630</v>
      </c>
      <c r="E6593" s="834" t="s">
        <v>3084</v>
      </c>
      <c r="F6593" s="832" t="s">
        <v>2986</v>
      </c>
      <c r="G6593" s="832" t="s">
        <v>6891</v>
      </c>
      <c r="H6593" s="832" t="s">
        <v>630</v>
      </c>
      <c r="I6593" s="832" t="s">
        <v>6892</v>
      </c>
      <c r="J6593" s="832" t="s">
        <v>6895</v>
      </c>
      <c r="K6593" s="832" t="s">
        <v>6896</v>
      </c>
      <c r="L6593" s="835">
        <v>275</v>
      </c>
      <c r="M6593" s="835">
        <v>275</v>
      </c>
      <c r="N6593" s="832">
        <v>1</v>
      </c>
      <c r="O6593" s="836">
        <v>1</v>
      </c>
      <c r="P6593" s="835"/>
      <c r="Q6593" s="837">
        <v>0</v>
      </c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10</v>
      </c>
      <c r="B6594" s="832" t="s">
        <v>2982</v>
      </c>
      <c r="C6594" s="832" t="s">
        <v>2993</v>
      </c>
      <c r="D6594" s="833" t="s">
        <v>6910</v>
      </c>
      <c r="E6594" s="834" t="s">
        <v>3040</v>
      </c>
      <c r="F6594" s="832" t="s">
        <v>2984</v>
      </c>
      <c r="G6594" s="832" t="s">
        <v>3263</v>
      </c>
      <c r="H6594" s="832" t="s">
        <v>630</v>
      </c>
      <c r="I6594" s="832" t="s">
        <v>2463</v>
      </c>
      <c r="J6594" s="832" t="s">
        <v>2464</v>
      </c>
      <c r="K6594" s="832" t="s">
        <v>2465</v>
      </c>
      <c r="L6594" s="835">
        <v>85.27</v>
      </c>
      <c r="M6594" s="835">
        <v>85.27</v>
      </c>
      <c r="N6594" s="832">
        <v>1</v>
      </c>
      <c r="O6594" s="836">
        <v>1</v>
      </c>
      <c r="P6594" s="835">
        <v>85.27</v>
      </c>
      <c r="Q6594" s="837">
        <v>1</v>
      </c>
      <c r="R6594" s="832">
        <v>1</v>
      </c>
      <c r="S6594" s="837">
        <v>1</v>
      </c>
      <c r="T6594" s="836">
        <v>1</v>
      </c>
      <c r="U6594" s="838">
        <v>1</v>
      </c>
    </row>
    <row r="6595" spans="1:21" ht="14.4" customHeight="1" thickBot="1" x14ac:dyDescent="0.35">
      <c r="A6595" s="839">
        <v>10</v>
      </c>
      <c r="B6595" s="840" t="s">
        <v>2982</v>
      </c>
      <c r="C6595" s="840" t="s">
        <v>3011</v>
      </c>
      <c r="D6595" s="841" t="s">
        <v>6911</v>
      </c>
      <c r="E6595" s="842" t="s">
        <v>3038</v>
      </c>
      <c r="F6595" s="840" t="s">
        <v>2984</v>
      </c>
      <c r="G6595" s="840" t="s">
        <v>3161</v>
      </c>
      <c r="H6595" s="840" t="s">
        <v>630</v>
      </c>
      <c r="I6595" s="840" t="s">
        <v>3360</v>
      </c>
      <c r="J6595" s="840" t="s">
        <v>1177</v>
      </c>
      <c r="K6595" s="840" t="s">
        <v>3167</v>
      </c>
      <c r="L6595" s="843">
        <v>32.25</v>
      </c>
      <c r="M6595" s="843">
        <v>32.25</v>
      </c>
      <c r="N6595" s="840">
        <v>1</v>
      </c>
      <c r="O6595" s="844">
        <v>1</v>
      </c>
      <c r="P6595" s="843">
        <v>32.25</v>
      </c>
      <c r="Q6595" s="845">
        <v>1</v>
      </c>
      <c r="R6595" s="840">
        <v>1</v>
      </c>
      <c r="S6595" s="845">
        <v>1</v>
      </c>
      <c r="T6595" s="844">
        <v>1</v>
      </c>
      <c r="U659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6913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3087</v>
      </c>
      <c r="B5" s="225">
        <v>5412038.9100000001</v>
      </c>
      <c r="C5" s="830">
        <v>0.38524113923134812</v>
      </c>
      <c r="D5" s="225">
        <v>8636405.9700000007</v>
      </c>
      <c r="E5" s="830">
        <v>0.61475886076865183</v>
      </c>
      <c r="F5" s="848">
        <v>14048444.880000001</v>
      </c>
    </row>
    <row r="6" spans="1:6" ht="14.4" customHeight="1" x14ac:dyDescent="0.3">
      <c r="A6" s="857" t="s">
        <v>3086</v>
      </c>
      <c r="B6" s="849">
        <v>911798.58999999962</v>
      </c>
      <c r="C6" s="837">
        <v>0.49925531010970137</v>
      </c>
      <c r="D6" s="849">
        <v>914518.66999999946</v>
      </c>
      <c r="E6" s="837">
        <v>0.50074468989029863</v>
      </c>
      <c r="F6" s="850">
        <v>1826317.2599999991</v>
      </c>
    </row>
    <row r="7" spans="1:6" ht="14.4" customHeight="1" x14ac:dyDescent="0.3">
      <c r="A7" s="857" t="s">
        <v>3043</v>
      </c>
      <c r="B7" s="849">
        <v>387978.99</v>
      </c>
      <c r="C7" s="837">
        <v>0.22410583557623137</v>
      </c>
      <c r="D7" s="849">
        <v>1343252.1000000008</v>
      </c>
      <c r="E7" s="837">
        <v>0.77589416442376857</v>
      </c>
      <c r="F7" s="850">
        <v>1731231.0900000008</v>
      </c>
    </row>
    <row r="8" spans="1:6" ht="14.4" customHeight="1" x14ac:dyDescent="0.3">
      <c r="A8" s="857" t="s">
        <v>3076</v>
      </c>
      <c r="B8" s="849">
        <v>335967.08</v>
      </c>
      <c r="C8" s="837">
        <v>0.27528700294007458</v>
      </c>
      <c r="D8" s="849">
        <v>884457.70000000042</v>
      </c>
      <c r="E8" s="837">
        <v>0.72471299705992531</v>
      </c>
      <c r="F8" s="850">
        <v>1220424.7800000005</v>
      </c>
    </row>
    <row r="9" spans="1:6" ht="14.4" customHeight="1" x14ac:dyDescent="0.3">
      <c r="A9" s="857" t="s">
        <v>3047</v>
      </c>
      <c r="B9" s="849">
        <v>281151.74000000011</v>
      </c>
      <c r="C9" s="837">
        <v>0.53841327535268824</v>
      </c>
      <c r="D9" s="849">
        <v>241034.01000000004</v>
      </c>
      <c r="E9" s="837">
        <v>0.46158672464731176</v>
      </c>
      <c r="F9" s="850">
        <v>522185.75000000012</v>
      </c>
    </row>
    <row r="10" spans="1:6" ht="14.4" customHeight="1" x14ac:dyDescent="0.3">
      <c r="A10" s="857" t="s">
        <v>3072</v>
      </c>
      <c r="B10" s="849">
        <v>238076.12000000002</v>
      </c>
      <c r="C10" s="837">
        <v>0.58098789122727912</v>
      </c>
      <c r="D10" s="849">
        <v>171701.99000000002</v>
      </c>
      <c r="E10" s="837">
        <v>0.41901210877272094</v>
      </c>
      <c r="F10" s="850">
        <v>409778.11000000004</v>
      </c>
    </row>
    <row r="11" spans="1:6" ht="14.4" customHeight="1" x14ac:dyDescent="0.3">
      <c r="A11" s="857" t="s">
        <v>3078</v>
      </c>
      <c r="B11" s="849">
        <v>236483.59</v>
      </c>
      <c r="C11" s="837">
        <v>0.22674386183347012</v>
      </c>
      <c r="D11" s="849">
        <v>806471.17</v>
      </c>
      <c r="E11" s="837">
        <v>0.77325613816652994</v>
      </c>
      <c r="F11" s="850">
        <v>1042954.76</v>
      </c>
    </row>
    <row r="12" spans="1:6" ht="14.4" customHeight="1" x14ac:dyDescent="0.3">
      <c r="A12" s="857" t="s">
        <v>3057</v>
      </c>
      <c r="B12" s="849">
        <v>174895.68999999997</v>
      </c>
      <c r="C12" s="837">
        <v>0.55288607319949434</v>
      </c>
      <c r="D12" s="849">
        <v>141436.54999999996</v>
      </c>
      <c r="E12" s="837">
        <v>0.44711392680050566</v>
      </c>
      <c r="F12" s="850">
        <v>316332.23999999993</v>
      </c>
    </row>
    <row r="13" spans="1:6" ht="14.4" customHeight="1" x14ac:dyDescent="0.3">
      <c r="A13" s="857" t="s">
        <v>3049</v>
      </c>
      <c r="B13" s="849">
        <v>164639.34000000003</v>
      </c>
      <c r="C13" s="837">
        <v>0.15525013330546161</v>
      </c>
      <c r="D13" s="849">
        <v>895838.59000000008</v>
      </c>
      <c r="E13" s="837">
        <v>0.84474986669453833</v>
      </c>
      <c r="F13" s="850">
        <v>1060477.9300000002</v>
      </c>
    </row>
    <row r="14" spans="1:6" ht="14.4" customHeight="1" x14ac:dyDescent="0.3">
      <c r="A14" s="857" t="s">
        <v>3035</v>
      </c>
      <c r="B14" s="849">
        <v>61537.759999999987</v>
      </c>
      <c r="C14" s="837">
        <v>0.23454389423507155</v>
      </c>
      <c r="D14" s="849">
        <v>200834.28000000009</v>
      </c>
      <c r="E14" s="837">
        <v>0.7654561057649284</v>
      </c>
      <c r="F14" s="850">
        <v>262372.0400000001</v>
      </c>
    </row>
    <row r="15" spans="1:6" ht="14.4" customHeight="1" x14ac:dyDescent="0.3">
      <c r="A15" s="857" t="s">
        <v>3031</v>
      </c>
      <c r="B15" s="849">
        <v>40052.779999999992</v>
      </c>
      <c r="C15" s="837">
        <v>0.42411823150843136</v>
      </c>
      <c r="D15" s="849">
        <v>54384.990000000005</v>
      </c>
      <c r="E15" s="837">
        <v>0.57588176849156869</v>
      </c>
      <c r="F15" s="850">
        <v>94437.76999999999</v>
      </c>
    </row>
    <row r="16" spans="1:6" ht="14.4" customHeight="1" x14ac:dyDescent="0.3">
      <c r="A16" s="857" t="s">
        <v>3061</v>
      </c>
      <c r="B16" s="849">
        <v>35560.29</v>
      </c>
      <c r="C16" s="837">
        <v>0.52723668256370149</v>
      </c>
      <c r="D16" s="849">
        <v>31886.25</v>
      </c>
      <c r="E16" s="837">
        <v>0.4727633174362984</v>
      </c>
      <c r="F16" s="850">
        <v>67446.540000000008</v>
      </c>
    </row>
    <row r="17" spans="1:6" ht="14.4" customHeight="1" x14ac:dyDescent="0.3">
      <c r="A17" s="857" t="s">
        <v>3084</v>
      </c>
      <c r="B17" s="849">
        <v>16236.140000000007</v>
      </c>
      <c r="C17" s="837">
        <v>0.12368811057908177</v>
      </c>
      <c r="D17" s="849">
        <v>115030.64000000004</v>
      </c>
      <c r="E17" s="837">
        <v>0.8763118894209182</v>
      </c>
      <c r="F17" s="850">
        <v>131266.78000000006</v>
      </c>
    </row>
    <row r="18" spans="1:6" ht="14.4" customHeight="1" x14ac:dyDescent="0.3">
      <c r="A18" s="857" t="s">
        <v>3055</v>
      </c>
      <c r="B18" s="849">
        <v>16149</v>
      </c>
      <c r="C18" s="837">
        <v>0.63396910828588093</v>
      </c>
      <c r="D18" s="849">
        <v>9323.8499999999967</v>
      </c>
      <c r="E18" s="837">
        <v>0.36603089171411907</v>
      </c>
      <c r="F18" s="850">
        <v>25472.85</v>
      </c>
    </row>
    <row r="19" spans="1:6" ht="14.4" customHeight="1" x14ac:dyDescent="0.3">
      <c r="A19" s="857" t="s">
        <v>3023</v>
      </c>
      <c r="B19" s="849">
        <v>13461.64</v>
      </c>
      <c r="C19" s="837">
        <v>0.39657619094614316</v>
      </c>
      <c r="D19" s="849">
        <v>20483.010000000002</v>
      </c>
      <c r="E19" s="837">
        <v>0.60342380905385684</v>
      </c>
      <c r="F19" s="850">
        <v>33944.65</v>
      </c>
    </row>
    <row r="20" spans="1:6" ht="14.4" customHeight="1" x14ac:dyDescent="0.3">
      <c r="A20" s="857" t="s">
        <v>3058</v>
      </c>
      <c r="B20" s="849">
        <v>12952.47</v>
      </c>
      <c r="C20" s="837">
        <v>5.9266605120463521E-2</v>
      </c>
      <c r="D20" s="849">
        <v>205593.36999999997</v>
      </c>
      <c r="E20" s="837">
        <v>0.94073339487953644</v>
      </c>
      <c r="F20" s="850">
        <v>218545.83999999997</v>
      </c>
    </row>
    <row r="21" spans="1:6" ht="14.4" customHeight="1" x14ac:dyDescent="0.3">
      <c r="A21" s="857" t="s">
        <v>3074</v>
      </c>
      <c r="B21" s="849">
        <v>7612.630000000001</v>
      </c>
      <c r="C21" s="837">
        <v>0.17948029994211934</v>
      </c>
      <c r="D21" s="849">
        <v>34802.22</v>
      </c>
      <c r="E21" s="837">
        <v>0.82051970005788055</v>
      </c>
      <c r="F21" s="850">
        <v>42414.850000000006</v>
      </c>
    </row>
    <row r="22" spans="1:6" ht="14.4" customHeight="1" x14ac:dyDescent="0.3">
      <c r="A22" s="857" t="s">
        <v>3036</v>
      </c>
      <c r="B22" s="849">
        <v>5103.33</v>
      </c>
      <c r="C22" s="837">
        <v>0.87376660999450406</v>
      </c>
      <c r="D22" s="849">
        <v>737.28</v>
      </c>
      <c r="E22" s="837">
        <v>0.12623339000549599</v>
      </c>
      <c r="F22" s="850">
        <v>5840.61</v>
      </c>
    </row>
    <row r="23" spans="1:6" ht="14.4" customHeight="1" x14ac:dyDescent="0.3">
      <c r="A23" s="857" t="s">
        <v>3064</v>
      </c>
      <c r="B23" s="849">
        <v>4069.74</v>
      </c>
      <c r="C23" s="837">
        <v>0.38567765144264027</v>
      </c>
      <c r="D23" s="849">
        <v>6482.4400000000005</v>
      </c>
      <c r="E23" s="837">
        <v>0.61432234855735979</v>
      </c>
      <c r="F23" s="850">
        <v>10552.18</v>
      </c>
    </row>
    <row r="24" spans="1:6" ht="14.4" customHeight="1" x14ac:dyDescent="0.3">
      <c r="A24" s="857" t="s">
        <v>3050</v>
      </c>
      <c r="B24" s="849">
        <v>3543.0199999999986</v>
      </c>
      <c r="C24" s="837">
        <v>0.37818595585613846</v>
      </c>
      <c r="D24" s="849">
        <v>5825.4400000000005</v>
      </c>
      <c r="E24" s="837">
        <v>0.62181404414386154</v>
      </c>
      <c r="F24" s="850">
        <v>9368.4599999999991</v>
      </c>
    </row>
    <row r="25" spans="1:6" ht="14.4" customHeight="1" x14ac:dyDescent="0.3">
      <c r="A25" s="857" t="s">
        <v>3053</v>
      </c>
      <c r="B25" s="849">
        <v>3494.9200000000005</v>
      </c>
      <c r="C25" s="837">
        <v>0.78802979023722619</v>
      </c>
      <c r="D25" s="849">
        <v>940.08999999999992</v>
      </c>
      <c r="E25" s="837">
        <v>0.21197020976277389</v>
      </c>
      <c r="F25" s="850">
        <v>4435.01</v>
      </c>
    </row>
    <row r="26" spans="1:6" ht="14.4" customHeight="1" x14ac:dyDescent="0.3">
      <c r="A26" s="857" t="s">
        <v>3088</v>
      </c>
      <c r="B26" s="849">
        <v>3040.88</v>
      </c>
      <c r="C26" s="837">
        <v>0.33424087176448997</v>
      </c>
      <c r="D26" s="849">
        <v>6056.99</v>
      </c>
      <c r="E26" s="837">
        <v>0.66575912823551009</v>
      </c>
      <c r="F26" s="850">
        <v>9097.869999999999</v>
      </c>
    </row>
    <row r="27" spans="1:6" ht="14.4" customHeight="1" x14ac:dyDescent="0.3">
      <c r="A27" s="857" t="s">
        <v>3070</v>
      </c>
      <c r="B27" s="849">
        <v>2830.54</v>
      </c>
      <c r="C27" s="837">
        <v>0.29046969121676403</v>
      </c>
      <c r="D27" s="849">
        <v>6914.1599999999989</v>
      </c>
      <c r="E27" s="837">
        <v>0.70953030878323597</v>
      </c>
      <c r="F27" s="850">
        <v>9744.6999999999989</v>
      </c>
    </row>
    <row r="28" spans="1:6" ht="14.4" customHeight="1" x14ac:dyDescent="0.3">
      <c r="A28" s="857" t="s">
        <v>3042</v>
      </c>
      <c r="B28" s="849">
        <v>2773.42</v>
      </c>
      <c r="C28" s="837">
        <v>0.48236495217953163</v>
      </c>
      <c r="D28" s="849">
        <v>2976.2099999999996</v>
      </c>
      <c r="E28" s="837">
        <v>0.51763504782046843</v>
      </c>
      <c r="F28" s="850">
        <v>5749.6299999999992</v>
      </c>
    </row>
    <row r="29" spans="1:6" ht="14.4" customHeight="1" x14ac:dyDescent="0.3">
      <c r="A29" s="857" t="s">
        <v>3071</v>
      </c>
      <c r="B29" s="849">
        <v>2600.6800000000003</v>
      </c>
      <c r="C29" s="837">
        <v>0.51882027179073875</v>
      </c>
      <c r="D29" s="849">
        <v>2412</v>
      </c>
      <c r="E29" s="837">
        <v>0.4811797282092613</v>
      </c>
      <c r="F29" s="850">
        <v>5012.68</v>
      </c>
    </row>
    <row r="30" spans="1:6" ht="14.4" customHeight="1" x14ac:dyDescent="0.3">
      <c r="A30" s="857" t="s">
        <v>3056</v>
      </c>
      <c r="B30" s="849">
        <v>2181.36</v>
      </c>
      <c r="C30" s="837">
        <v>0.28354980605846319</v>
      </c>
      <c r="D30" s="849">
        <v>5511.68</v>
      </c>
      <c r="E30" s="837">
        <v>0.71645019394153675</v>
      </c>
      <c r="F30" s="850">
        <v>7693.0400000000009</v>
      </c>
    </row>
    <row r="31" spans="1:6" ht="14.4" customHeight="1" x14ac:dyDescent="0.3">
      <c r="A31" s="857" t="s">
        <v>3082</v>
      </c>
      <c r="B31" s="849">
        <v>1743.56</v>
      </c>
      <c r="C31" s="837">
        <v>0.23565857106750271</v>
      </c>
      <c r="D31" s="849">
        <v>5655.1099999999988</v>
      </c>
      <c r="E31" s="837">
        <v>0.76434142893249735</v>
      </c>
      <c r="F31" s="850">
        <v>7398.6699999999983</v>
      </c>
    </row>
    <row r="32" spans="1:6" ht="14.4" customHeight="1" x14ac:dyDescent="0.3">
      <c r="A32" s="857" t="s">
        <v>3066</v>
      </c>
      <c r="B32" s="849">
        <v>1468.8400000000001</v>
      </c>
      <c r="C32" s="837">
        <v>0.21834603812627096</v>
      </c>
      <c r="D32" s="849">
        <v>5258.2800000000007</v>
      </c>
      <c r="E32" s="837">
        <v>0.78165396187372904</v>
      </c>
      <c r="F32" s="850">
        <v>6727.1200000000008</v>
      </c>
    </row>
    <row r="33" spans="1:6" ht="14.4" customHeight="1" x14ac:dyDescent="0.3">
      <c r="A33" s="857" t="s">
        <v>3024</v>
      </c>
      <c r="B33" s="849">
        <v>1292.56</v>
      </c>
      <c r="C33" s="837">
        <v>0.49033599259503735</v>
      </c>
      <c r="D33" s="849">
        <v>1343.51</v>
      </c>
      <c r="E33" s="837">
        <v>0.50966400740496276</v>
      </c>
      <c r="F33" s="850">
        <v>2636.0699999999997</v>
      </c>
    </row>
    <row r="34" spans="1:6" ht="14.4" customHeight="1" x14ac:dyDescent="0.3">
      <c r="A34" s="857" t="s">
        <v>3032</v>
      </c>
      <c r="B34" s="849">
        <v>1257.2</v>
      </c>
      <c r="C34" s="837">
        <v>0.64845236928568117</v>
      </c>
      <c r="D34" s="849">
        <v>681.57</v>
      </c>
      <c r="E34" s="837">
        <v>0.35154763071431888</v>
      </c>
      <c r="F34" s="850">
        <v>1938.77</v>
      </c>
    </row>
    <row r="35" spans="1:6" ht="14.4" customHeight="1" x14ac:dyDescent="0.3">
      <c r="A35" s="857" t="s">
        <v>3060</v>
      </c>
      <c r="B35" s="849">
        <v>1125.02</v>
      </c>
      <c r="C35" s="837">
        <v>4.1382161699485505E-2</v>
      </c>
      <c r="D35" s="849">
        <v>26061.090000000004</v>
      </c>
      <c r="E35" s="837">
        <v>0.9586178383005145</v>
      </c>
      <c r="F35" s="850">
        <v>27186.110000000004</v>
      </c>
    </row>
    <row r="36" spans="1:6" ht="14.4" customHeight="1" x14ac:dyDescent="0.3">
      <c r="A36" s="857" t="s">
        <v>3062</v>
      </c>
      <c r="B36" s="849">
        <v>1053.3</v>
      </c>
      <c r="C36" s="837">
        <v>5.8628157880235586E-2</v>
      </c>
      <c r="D36" s="849">
        <v>16912.469999999998</v>
      </c>
      <c r="E36" s="837">
        <v>0.94137184211976443</v>
      </c>
      <c r="F36" s="850">
        <v>17965.769999999997</v>
      </c>
    </row>
    <row r="37" spans="1:6" ht="14.4" customHeight="1" x14ac:dyDescent="0.3">
      <c r="A37" s="857" t="s">
        <v>3075</v>
      </c>
      <c r="B37" s="849">
        <v>959.53</v>
      </c>
      <c r="C37" s="837">
        <v>2.2257284306518799E-2</v>
      </c>
      <c r="D37" s="849">
        <v>42151.30000000001</v>
      </c>
      <c r="E37" s="837">
        <v>0.97774271569348126</v>
      </c>
      <c r="F37" s="850">
        <v>43110.830000000009</v>
      </c>
    </row>
    <row r="38" spans="1:6" ht="14.4" customHeight="1" x14ac:dyDescent="0.3">
      <c r="A38" s="857" t="s">
        <v>3083</v>
      </c>
      <c r="B38" s="849">
        <v>932.86999999999989</v>
      </c>
      <c r="C38" s="837">
        <v>0.31139573465252668</v>
      </c>
      <c r="D38" s="849">
        <v>2062.9</v>
      </c>
      <c r="E38" s="837">
        <v>0.68860426534747332</v>
      </c>
      <c r="F38" s="850">
        <v>2995.77</v>
      </c>
    </row>
    <row r="39" spans="1:6" ht="14.4" customHeight="1" x14ac:dyDescent="0.3">
      <c r="A39" s="857" t="s">
        <v>3026</v>
      </c>
      <c r="B39" s="849">
        <v>843.1</v>
      </c>
      <c r="C39" s="837">
        <v>0.11898629491270435</v>
      </c>
      <c r="D39" s="849">
        <v>6242.5899999999992</v>
      </c>
      <c r="E39" s="837">
        <v>0.8810137050872956</v>
      </c>
      <c r="F39" s="850">
        <v>7085.69</v>
      </c>
    </row>
    <row r="40" spans="1:6" ht="14.4" customHeight="1" x14ac:dyDescent="0.3">
      <c r="A40" s="857" t="s">
        <v>3065</v>
      </c>
      <c r="B40" s="849">
        <v>579.79999999999995</v>
      </c>
      <c r="C40" s="837">
        <v>6.0242466055167886E-2</v>
      </c>
      <c r="D40" s="849">
        <v>9044.64</v>
      </c>
      <c r="E40" s="837">
        <v>0.93975753394483219</v>
      </c>
      <c r="F40" s="850">
        <v>9624.4399999999987</v>
      </c>
    </row>
    <row r="41" spans="1:6" ht="14.4" customHeight="1" x14ac:dyDescent="0.3">
      <c r="A41" s="857" t="s">
        <v>3079</v>
      </c>
      <c r="B41" s="849">
        <v>577.13</v>
      </c>
      <c r="C41" s="837">
        <v>0.13955912153175765</v>
      </c>
      <c r="D41" s="849">
        <v>3558.2500000000005</v>
      </c>
      <c r="E41" s="837">
        <v>0.86044087846824246</v>
      </c>
      <c r="F41" s="850">
        <v>4135.38</v>
      </c>
    </row>
    <row r="42" spans="1:6" ht="14.4" customHeight="1" x14ac:dyDescent="0.3">
      <c r="A42" s="857" t="s">
        <v>3037</v>
      </c>
      <c r="B42" s="849">
        <v>548.49</v>
      </c>
      <c r="C42" s="837">
        <v>5.9018033915813034E-2</v>
      </c>
      <c r="D42" s="849">
        <v>8745.11</v>
      </c>
      <c r="E42" s="837">
        <v>0.94098196608418694</v>
      </c>
      <c r="F42" s="850">
        <v>9293.6</v>
      </c>
    </row>
    <row r="43" spans="1:6" ht="14.4" customHeight="1" x14ac:dyDescent="0.3">
      <c r="A43" s="857" t="s">
        <v>3077</v>
      </c>
      <c r="B43" s="849">
        <v>425.19999999999993</v>
      </c>
      <c r="C43" s="837">
        <v>6.6801478292206039E-4</v>
      </c>
      <c r="D43" s="849">
        <v>636087.66000000027</v>
      </c>
      <c r="E43" s="837">
        <v>0.999331985217078</v>
      </c>
      <c r="F43" s="850">
        <v>636512.86000000022</v>
      </c>
    </row>
    <row r="44" spans="1:6" ht="14.4" customHeight="1" x14ac:dyDescent="0.3">
      <c r="A44" s="857" t="s">
        <v>3046</v>
      </c>
      <c r="B44" s="849">
        <v>407.82000000000005</v>
      </c>
      <c r="C44" s="837">
        <v>0.25823486949583985</v>
      </c>
      <c r="D44" s="849">
        <v>1171.44</v>
      </c>
      <c r="E44" s="837">
        <v>0.74176513050416015</v>
      </c>
      <c r="F44" s="850">
        <v>1579.2600000000002</v>
      </c>
    </row>
    <row r="45" spans="1:6" ht="14.4" customHeight="1" x14ac:dyDescent="0.3">
      <c r="A45" s="857" t="s">
        <v>3039</v>
      </c>
      <c r="B45" s="849">
        <v>397.52</v>
      </c>
      <c r="C45" s="837">
        <v>0.34934835528917563</v>
      </c>
      <c r="D45" s="849">
        <v>740.37</v>
      </c>
      <c r="E45" s="837">
        <v>0.65065164471082448</v>
      </c>
      <c r="F45" s="850">
        <v>1137.8899999999999</v>
      </c>
    </row>
    <row r="46" spans="1:6" ht="14.4" customHeight="1" x14ac:dyDescent="0.3">
      <c r="A46" s="857" t="s">
        <v>3041</v>
      </c>
      <c r="B46" s="849">
        <v>381.34</v>
      </c>
      <c r="C46" s="837">
        <v>0.54704557517680652</v>
      </c>
      <c r="D46" s="849">
        <v>315.75</v>
      </c>
      <c r="E46" s="837">
        <v>0.45295442482319359</v>
      </c>
      <c r="F46" s="850">
        <v>697.08999999999992</v>
      </c>
    </row>
    <row r="47" spans="1:6" ht="14.4" customHeight="1" x14ac:dyDescent="0.3">
      <c r="A47" s="857" t="s">
        <v>3085</v>
      </c>
      <c r="B47" s="849">
        <v>368.41999999999996</v>
      </c>
      <c r="C47" s="837">
        <v>0.47670311185870479</v>
      </c>
      <c r="D47" s="849">
        <v>404.43</v>
      </c>
      <c r="E47" s="837">
        <v>0.52329688814129527</v>
      </c>
      <c r="F47" s="850">
        <v>772.84999999999991</v>
      </c>
    </row>
    <row r="48" spans="1:6" ht="14.4" customHeight="1" x14ac:dyDescent="0.3">
      <c r="A48" s="857" t="s">
        <v>3069</v>
      </c>
      <c r="B48" s="849">
        <v>359.21</v>
      </c>
      <c r="C48" s="837">
        <v>1</v>
      </c>
      <c r="D48" s="849"/>
      <c r="E48" s="837">
        <v>0</v>
      </c>
      <c r="F48" s="850">
        <v>359.21</v>
      </c>
    </row>
    <row r="49" spans="1:6" ht="14.4" customHeight="1" x14ac:dyDescent="0.3">
      <c r="A49" s="857" t="s">
        <v>3029</v>
      </c>
      <c r="B49" s="849">
        <v>308.86</v>
      </c>
      <c r="C49" s="837">
        <v>9.8412890603840814E-2</v>
      </c>
      <c r="D49" s="849">
        <v>2829.5499999999997</v>
      </c>
      <c r="E49" s="837">
        <v>0.90158710939615916</v>
      </c>
      <c r="F49" s="850">
        <v>3138.41</v>
      </c>
    </row>
    <row r="50" spans="1:6" ht="14.4" customHeight="1" x14ac:dyDescent="0.3">
      <c r="A50" s="857" t="s">
        <v>3051</v>
      </c>
      <c r="B50" s="849">
        <v>300.33</v>
      </c>
      <c r="C50" s="837">
        <v>6.9842074541932447E-2</v>
      </c>
      <c r="D50" s="849">
        <v>3999.8</v>
      </c>
      <c r="E50" s="837">
        <v>0.93015792545806752</v>
      </c>
      <c r="F50" s="850">
        <v>4300.13</v>
      </c>
    </row>
    <row r="51" spans="1:6" ht="14.4" customHeight="1" x14ac:dyDescent="0.3">
      <c r="A51" s="857" t="s">
        <v>3028</v>
      </c>
      <c r="B51" s="849">
        <v>223.66</v>
      </c>
      <c r="C51" s="837">
        <v>1</v>
      </c>
      <c r="D51" s="849"/>
      <c r="E51" s="837">
        <v>0</v>
      </c>
      <c r="F51" s="850">
        <v>223.66</v>
      </c>
    </row>
    <row r="52" spans="1:6" ht="14.4" customHeight="1" x14ac:dyDescent="0.3">
      <c r="A52" s="857" t="s">
        <v>3081</v>
      </c>
      <c r="B52" s="849">
        <v>170.54</v>
      </c>
      <c r="C52" s="837">
        <v>0.69249198034677384</v>
      </c>
      <c r="D52" s="849">
        <v>75.73</v>
      </c>
      <c r="E52" s="837">
        <v>0.30750801965322616</v>
      </c>
      <c r="F52" s="850">
        <v>246.26999999999998</v>
      </c>
    </row>
    <row r="53" spans="1:6" ht="14.4" customHeight="1" x14ac:dyDescent="0.3">
      <c r="A53" s="857" t="s">
        <v>3067</v>
      </c>
      <c r="B53" s="849">
        <v>170.54</v>
      </c>
      <c r="C53" s="837">
        <v>0.30855798805862128</v>
      </c>
      <c r="D53" s="849">
        <v>382.16</v>
      </c>
      <c r="E53" s="837">
        <v>0.69144201194137866</v>
      </c>
      <c r="F53" s="850">
        <v>552.70000000000005</v>
      </c>
    </row>
    <row r="54" spans="1:6" ht="14.4" customHeight="1" x14ac:dyDescent="0.3">
      <c r="A54" s="857" t="s">
        <v>3025</v>
      </c>
      <c r="B54" s="849">
        <v>159.73000000000002</v>
      </c>
      <c r="C54" s="837">
        <v>3.3302545904889784E-2</v>
      </c>
      <c r="D54" s="849">
        <v>4636.6000000000004</v>
      </c>
      <c r="E54" s="837">
        <v>0.96669745409511032</v>
      </c>
      <c r="F54" s="850">
        <v>4796.33</v>
      </c>
    </row>
    <row r="55" spans="1:6" ht="14.4" customHeight="1" x14ac:dyDescent="0.3">
      <c r="A55" s="857" t="s">
        <v>3034</v>
      </c>
      <c r="B55" s="849">
        <v>159.08000000000001</v>
      </c>
      <c r="C55" s="837">
        <v>9.4433706445806887E-3</v>
      </c>
      <c r="D55" s="849">
        <v>16686.599999999999</v>
      </c>
      <c r="E55" s="837">
        <v>0.99055662935541922</v>
      </c>
      <c r="F55" s="850">
        <v>16845.68</v>
      </c>
    </row>
    <row r="56" spans="1:6" ht="14.4" customHeight="1" x14ac:dyDescent="0.3">
      <c r="A56" s="857" t="s">
        <v>3033</v>
      </c>
      <c r="B56" s="849">
        <v>154.36000000000001</v>
      </c>
      <c r="C56" s="837">
        <v>0.68634948866162737</v>
      </c>
      <c r="D56" s="849">
        <v>70.540000000000006</v>
      </c>
      <c r="E56" s="837">
        <v>0.31365051133837257</v>
      </c>
      <c r="F56" s="850">
        <v>224.90000000000003</v>
      </c>
    </row>
    <row r="57" spans="1:6" ht="14.4" customHeight="1" x14ac:dyDescent="0.3">
      <c r="A57" s="857" t="s">
        <v>3068</v>
      </c>
      <c r="B57" s="849">
        <v>87.7</v>
      </c>
      <c r="C57" s="837">
        <v>5.330496884971888E-2</v>
      </c>
      <c r="D57" s="849">
        <v>1557.5500000000002</v>
      </c>
      <c r="E57" s="837">
        <v>0.94669503115028109</v>
      </c>
      <c r="F57" s="850">
        <v>1645.2500000000002</v>
      </c>
    </row>
    <row r="58" spans="1:6" ht="14.4" customHeight="1" x14ac:dyDescent="0.3">
      <c r="A58" s="857" t="s">
        <v>3040</v>
      </c>
      <c r="B58" s="849">
        <v>85.27</v>
      </c>
      <c r="C58" s="837">
        <v>1.9102087631695078E-2</v>
      </c>
      <c r="D58" s="849">
        <v>4378.6400000000003</v>
      </c>
      <c r="E58" s="837">
        <v>0.98089791236830481</v>
      </c>
      <c r="F58" s="850">
        <v>4463.9100000000008</v>
      </c>
    </row>
    <row r="59" spans="1:6" ht="14.4" customHeight="1" x14ac:dyDescent="0.3">
      <c r="A59" s="857" t="s">
        <v>3052</v>
      </c>
      <c r="B59" s="849">
        <v>36.270000000000003</v>
      </c>
      <c r="C59" s="837">
        <v>3.9895591685613499E-3</v>
      </c>
      <c r="D59" s="849">
        <v>9054.9599999999991</v>
      </c>
      <c r="E59" s="837">
        <v>0.99601044083143864</v>
      </c>
      <c r="F59" s="850">
        <v>9091.23</v>
      </c>
    </row>
    <row r="60" spans="1:6" ht="14.4" customHeight="1" x14ac:dyDescent="0.3">
      <c r="A60" s="857" t="s">
        <v>3038</v>
      </c>
      <c r="B60" s="849"/>
      <c r="C60" s="837">
        <v>0</v>
      </c>
      <c r="D60" s="849">
        <v>7679.1400000000012</v>
      </c>
      <c r="E60" s="837">
        <v>1</v>
      </c>
      <c r="F60" s="850">
        <v>7679.1400000000012</v>
      </c>
    </row>
    <row r="61" spans="1:6" ht="14.4" customHeight="1" x14ac:dyDescent="0.3">
      <c r="A61" s="857" t="s">
        <v>3044</v>
      </c>
      <c r="B61" s="849"/>
      <c r="C61" s="837">
        <v>0</v>
      </c>
      <c r="D61" s="849">
        <v>50218.030000000013</v>
      </c>
      <c r="E61" s="837">
        <v>1</v>
      </c>
      <c r="F61" s="850">
        <v>50218.030000000013</v>
      </c>
    </row>
    <row r="62" spans="1:6" ht="14.4" customHeight="1" x14ac:dyDescent="0.3">
      <c r="A62" s="857" t="s">
        <v>3030</v>
      </c>
      <c r="B62" s="849"/>
      <c r="C62" s="837">
        <v>0</v>
      </c>
      <c r="D62" s="849">
        <v>10800.36</v>
      </c>
      <c r="E62" s="837">
        <v>1</v>
      </c>
      <c r="F62" s="850">
        <v>10800.36</v>
      </c>
    </row>
    <row r="63" spans="1:6" ht="14.4" customHeight="1" x14ac:dyDescent="0.3">
      <c r="A63" s="857" t="s">
        <v>3045</v>
      </c>
      <c r="B63" s="849"/>
      <c r="C63" s="837">
        <v>0</v>
      </c>
      <c r="D63" s="849">
        <v>614.54000000000008</v>
      </c>
      <c r="E63" s="837">
        <v>1</v>
      </c>
      <c r="F63" s="850">
        <v>614.54000000000008</v>
      </c>
    </row>
    <row r="64" spans="1:6" ht="14.4" customHeight="1" x14ac:dyDescent="0.3">
      <c r="A64" s="857" t="s">
        <v>3073</v>
      </c>
      <c r="B64" s="849"/>
      <c r="C64" s="837">
        <v>0</v>
      </c>
      <c r="D64" s="849">
        <v>6805.8300000000008</v>
      </c>
      <c r="E64" s="837">
        <v>1</v>
      </c>
      <c r="F64" s="850">
        <v>6805.8300000000008</v>
      </c>
    </row>
    <row r="65" spans="1:6" ht="14.4" customHeight="1" x14ac:dyDescent="0.3">
      <c r="A65" s="857" t="s">
        <v>3059</v>
      </c>
      <c r="B65" s="849"/>
      <c r="C65" s="837">
        <v>0</v>
      </c>
      <c r="D65" s="849">
        <v>2790.33</v>
      </c>
      <c r="E65" s="837">
        <v>1</v>
      </c>
      <c r="F65" s="850">
        <v>2790.33</v>
      </c>
    </row>
    <row r="66" spans="1:6" ht="14.4" customHeight="1" x14ac:dyDescent="0.3">
      <c r="A66" s="857" t="s">
        <v>3080</v>
      </c>
      <c r="B66" s="849"/>
      <c r="C66" s="837">
        <v>0</v>
      </c>
      <c r="D66" s="849">
        <v>15608.269999999999</v>
      </c>
      <c r="E66" s="837">
        <v>1</v>
      </c>
      <c r="F66" s="850">
        <v>15608.269999999999</v>
      </c>
    </row>
    <row r="67" spans="1:6" ht="14.4" customHeight="1" thickBot="1" x14ac:dyDescent="0.35">
      <c r="A67" s="858" t="s">
        <v>3063</v>
      </c>
      <c r="B67" s="853"/>
      <c r="C67" s="854">
        <v>0</v>
      </c>
      <c r="D67" s="853">
        <v>802.48</v>
      </c>
      <c r="E67" s="854">
        <v>1</v>
      </c>
      <c r="F67" s="855">
        <v>802.48</v>
      </c>
    </row>
    <row r="68" spans="1:6" ht="14.4" customHeight="1" thickBot="1" x14ac:dyDescent="0.35">
      <c r="A68" s="771" t="s">
        <v>3</v>
      </c>
      <c r="B68" s="772">
        <v>8392807.8999999985</v>
      </c>
      <c r="C68" s="773">
        <v>0.3490669598217474</v>
      </c>
      <c r="D68" s="772">
        <v>15650739.230000002</v>
      </c>
      <c r="E68" s="773">
        <v>0.65093304017825282</v>
      </c>
      <c r="F68" s="774">
        <v>24043547.129999995</v>
      </c>
    </row>
    <row r="69" spans="1:6" ht="14.4" customHeight="1" thickBot="1" x14ac:dyDescent="0.35"/>
    <row r="70" spans="1:6" ht="14.4" customHeight="1" x14ac:dyDescent="0.3">
      <c r="A70" s="856" t="s">
        <v>6914</v>
      </c>
      <c r="B70" s="225">
        <v>5643653.1800000006</v>
      </c>
      <c r="C70" s="830">
        <v>0.39171267502203899</v>
      </c>
      <c r="D70" s="225">
        <v>8763981.6500000004</v>
      </c>
      <c r="E70" s="830">
        <v>0.6082873249779609</v>
      </c>
      <c r="F70" s="848">
        <v>14407634.830000002</v>
      </c>
    </row>
    <row r="71" spans="1:6" ht="14.4" customHeight="1" x14ac:dyDescent="0.3">
      <c r="A71" s="857" t="s">
        <v>2427</v>
      </c>
      <c r="B71" s="849">
        <v>1212849.28</v>
      </c>
      <c r="C71" s="837">
        <v>0.23339154401757523</v>
      </c>
      <c r="D71" s="849">
        <v>3983779.7799999975</v>
      </c>
      <c r="E71" s="837">
        <v>0.76660845598242477</v>
      </c>
      <c r="F71" s="850">
        <v>5196629.0599999977</v>
      </c>
    </row>
    <row r="72" spans="1:6" ht="14.4" customHeight="1" x14ac:dyDescent="0.3">
      <c r="A72" s="857" t="s">
        <v>6915</v>
      </c>
      <c r="B72" s="849">
        <v>649185.04</v>
      </c>
      <c r="C72" s="837">
        <v>0.73684206344640113</v>
      </c>
      <c r="D72" s="849">
        <v>231851.85000000003</v>
      </c>
      <c r="E72" s="837">
        <v>0.26315793655359881</v>
      </c>
      <c r="F72" s="850">
        <v>881036.89000000013</v>
      </c>
    </row>
    <row r="73" spans="1:6" ht="14.4" customHeight="1" x14ac:dyDescent="0.3">
      <c r="A73" s="857" t="s">
        <v>2422</v>
      </c>
      <c r="B73" s="849">
        <v>274747.01999999984</v>
      </c>
      <c r="C73" s="837">
        <v>0.52491963340705405</v>
      </c>
      <c r="D73" s="849">
        <v>248660.75999999983</v>
      </c>
      <c r="E73" s="837">
        <v>0.47508036659294595</v>
      </c>
      <c r="F73" s="850">
        <v>523407.77999999968</v>
      </c>
    </row>
    <row r="74" spans="1:6" ht="14.4" customHeight="1" x14ac:dyDescent="0.3">
      <c r="A74" s="857" t="s">
        <v>2411</v>
      </c>
      <c r="B74" s="849">
        <v>186517.99999999991</v>
      </c>
      <c r="C74" s="837">
        <v>0.74160737527934317</v>
      </c>
      <c r="D74" s="849">
        <v>64987.050000000017</v>
      </c>
      <c r="E74" s="837">
        <v>0.25839262472065683</v>
      </c>
      <c r="F74" s="850">
        <v>251505.04999999993</v>
      </c>
    </row>
    <row r="75" spans="1:6" ht="14.4" customHeight="1" x14ac:dyDescent="0.3">
      <c r="A75" s="857" t="s">
        <v>2396</v>
      </c>
      <c r="B75" s="849">
        <v>62518.440000000024</v>
      </c>
      <c r="C75" s="837">
        <v>0.66161616161616155</v>
      </c>
      <c r="D75" s="849">
        <v>31975.080000000016</v>
      </c>
      <c r="E75" s="837">
        <v>0.3383838383838384</v>
      </c>
      <c r="F75" s="850">
        <v>94493.520000000048</v>
      </c>
    </row>
    <row r="76" spans="1:6" ht="14.4" customHeight="1" x14ac:dyDescent="0.3">
      <c r="A76" s="857" t="s">
        <v>2429</v>
      </c>
      <c r="B76" s="849">
        <v>49372.69999999999</v>
      </c>
      <c r="C76" s="837">
        <v>1</v>
      </c>
      <c r="D76" s="849"/>
      <c r="E76" s="837">
        <v>0</v>
      </c>
      <c r="F76" s="850">
        <v>49372.69999999999</v>
      </c>
    </row>
    <row r="77" spans="1:6" ht="14.4" customHeight="1" x14ac:dyDescent="0.3">
      <c r="A77" s="857" t="s">
        <v>6916</v>
      </c>
      <c r="B77" s="849">
        <v>42734.719999999965</v>
      </c>
      <c r="C77" s="837">
        <v>0.25277870595027874</v>
      </c>
      <c r="D77" s="849">
        <v>126325.08999999992</v>
      </c>
      <c r="E77" s="837">
        <v>0.74722129404972126</v>
      </c>
      <c r="F77" s="850">
        <v>169059.80999999988</v>
      </c>
    </row>
    <row r="78" spans="1:6" ht="14.4" customHeight="1" x14ac:dyDescent="0.3">
      <c r="A78" s="857" t="s">
        <v>2409</v>
      </c>
      <c r="B78" s="849">
        <v>40917.069999999978</v>
      </c>
      <c r="C78" s="837">
        <v>0.38543917165715197</v>
      </c>
      <c r="D78" s="849">
        <v>65239.939999999981</v>
      </c>
      <c r="E78" s="837">
        <v>0.61456082834284809</v>
      </c>
      <c r="F78" s="850">
        <v>106157.00999999995</v>
      </c>
    </row>
    <row r="79" spans="1:6" ht="14.4" customHeight="1" x14ac:dyDescent="0.3">
      <c r="A79" s="857" t="s">
        <v>6917</v>
      </c>
      <c r="B79" s="849">
        <v>38524.04</v>
      </c>
      <c r="C79" s="837">
        <v>1</v>
      </c>
      <c r="D79" s="849"/>
      <c r="E79" s="837">
        <v>0</v>
      </c>
      <c r="F79" s="850">
        <v>38524.04</v>
      </c>
    </row>
    <row r="80" spans="1:6" ht="14.4" customHeight="1" x14ac:dyDescent="0.3">
      <c r="A80" s="857" t="s">
        <v>2430</v>
      </c>
      <c r="B80" s="849">
        <v>38145.89</v>
      </c>
      <c r="C80" s="837">
        <v>0.55223880597014929</v>
      </c>
      <c r="D80" s="849">
        <v>30929.1</v>
      </c>
      <c r="E80" s="837">
        <v>0.44776119402985076</v>
      </c>
      <c r="F80" s="850">
        <v>69074.989999999991</v>
      </c>
    </row>
    <row r="81" spans="1:6" ht="14.4" customHeight="1" x14ac:dyDescent="0.3">
      <c r="A81" s="857" t="s">
        <v>6918</v>
      </c>
      <c r="B81" s="849">
        <v>33201.269999999997</v>
      </c>
      <c r="C81" s="837">
        <v>0.90369116501477154</v>
      </c>
      <c r="D81" s="849">
        <v>3538.35</v>
      </c>
      <c r="E81" s="837">
        <v>9.6308834985228492E-2</v>
      </c>
      <c r="F81" s="850">
        <v>36739.619999999995</v>
      </c>
    </row>
    <row r="82" spans="1:6" ht="14.4" customHeight="1" x14ac:dyDescent="0.3">
      <c r="A82" s="857" t="s">
        <v>2375</v>
      </c>
      <c r="B82" s="849">
        <v>15926.760000000007</v>
      </c>
      <c r="C82" s="837">
        <v>0.74362606629096495</v>
      </c>
      <c r="D82" s="849">
        <v>5490.9400000000032</v>
      </c>
      <c r="E82" s="837">
        <v>0.25637393370903505</v>
      </c>
      <c r="F82" s="850">
        <v>21417.700000000012</v>
      </c>
    </row>
    <row r="83" spans="1:6" ht="14.4" customHeight="1" x14ac:dyDescent="0.3">
      <c r="A83" s="857" t="s">
        <v>6919</v>
      </c>
      <c r="B83" s="849">
        <v>15746.380000000001</v>
      </c>
      <c r="C83" s="837">
        <v>1</v>
      </c>
      <c r="D83" s="849"/>
      <c r="E83" s="837">
        <v>0</v>
      </c>
      <c r="F83" s="850">
        <v>15746.380000000001</v>
      </c>
    </row>
    <row r="84" spans="1:6" ht="14.4" customHeight="1" x14ac:dyDescent="0.3">
      <c r="A84" s="857" t="s">
        <v>2426</v>
      </c>
      <c r="B84" s="849">
        <v>12099.540000000005</v>
      </c>
      <c r="C84" s="837">
        <v>0.21013861860735339</v>
      </c>
      <c r="D84" s="849">
        <v>45479.309999999976</v>
      </c>
      <c r="E84" s="837">
        <v>0.78986138139264672</v>
      </c>
      <c r="F84" s="850">
        <v>57578.849999999977</v>
      </c>
    </row>
    <row r="85" spans="1:6" ht="14.4" customHeight="1" x14ac:dyDescent="0.3">
      <c r="A85" s="857" t="s">
        <v>2387</v>
      </c>
      <c r="B85" s="849">
        <v>11800.32</v>
      </c>
      <c r="C85" s="837">
        <v>0.12167300380228135</v>
      </c>
      <c r="D85" s="849">
        <v>85183.56</v>
      </c>
      <c r="E85" s="837">
        <v>0.87832699619771859</v>
      </c>
      <c r="F85" s="850">
        <v>96983.88</v>
      </c>
    </row>
    <row r="86" spans="1:6" ht="14.4" customHeight="1" x14ac:dyDescent="0.3">
      <c r="A86" s="857" t="s">
        <v>2379</v>
      </c>
      <c r="B86" s="849">
        <v>9118.9499999999989</v>
      </c>
      <c r="C86" s="837">
        <v>0.41933668197513757</v>
      </c>
      <c r="D86" s="849">
        <v>12627.180000000002</v>
      </c>
      <c r="E86" s="837">
        <v>0.58066331802486237</v>
      </c>
      <c r="F86" s="850">
        <v>21746.13</v>
      </c>
    </row>
    <row r="87" spans="1:6" ht="14.4" customHeight="1" x14ac:dyDescent="0.3">
      <c r="A87" s="857" t="s">
        <v>6920</v>
      </c>
      <c r="B87" s="849">
        <v>7815.33</v>
      </c>
      <c r="C87" s="837">
        <v>0.5454516903053982</v>
      </c>
      <c r="D87" s="849">
        <v>6512.8499999999995</v>
      </c>
      <c r="E87" s="837">
        <v>0.4545483096946018</v>
      </c>
      <c r="F87" s="850">
        <v>14328.18</v>
      </c>
    </row>
    <row r="88" spans="1:6" ht="14.4" customHeight="1" x14ac:dyDescent="0.3">
      <c r="A88" s="857" t="s">
        <v>2418</v>
      </c>
      <c r="B88" s="849">
        <v>6215</v>
      </c>
      <c r="C88" s="837">
        <v>7.1428571428571425E-2</v>
      </c>
      <c r="D88" s="849">
        <v>80795</v>
      </c>
      <c r="E88" s="837">
        <v>0.9285714285714286</v>
      </c>
      <c r="F88" s="850">
        <v>87010</v>
      </c>
    </row>
    <row r="89" spans="1:6" ht="14.4" customHeight="1" x14ac:dyDescent="0.3">
      <c r="A89" s="857" t="s">
        <v>2385</v>
      </c>
      <c r="B89" s="849">
        <v>5214.8600000000006</v>
      </c>
      <c r="C89" s="837">
        <v>7.9675106292348127E-2</v>
      </c>
      <c r="D89" s="849">
        <v>60236.7</v>
      </c>
      <c r="E89" s="837">
        <v>0.92032489370765191</v>
      </c>
      <c r="F89" s="850">
        <v>65451.56</v>
      </c>
    </row>
    <row r="90" spans="1:6" ht="14.4" customHeight="1" x14ac:dyDescent="0.3">
      <c r="A90" s="857" t="s">
        <v>2406</v>
      </c>
      <c r="B90" s="849">
        <v>3257.52</v>
      </c>
      <c r="C90" s="837">
        <v>1</v>
      </c>
      <c r="D90" s="849"/>
      <c r="E90" s="837">
        <v>0</v>
      </c>
      <c r="F90" s="850">
        <v>3257.52</v>
      </c>
    </row>
    <row r="91" spans="1:6" ht="14.4" customHeight="1" x14ac:dyDescent="0.3">
      <c r="A91" s="857" t="s">
        <v>2425</v>
      </c>
      <c r="B91" s="849">
        <v>3168.2300000000005</v>
      </c>
      <c r="C91" s="837">
        <v>0.14032103192248888</v>
      </c>
      <c r="D91" s="849">
        <v>19410.210000000006</v>
      </c>
      <c r="E91" s="837">
        <v>0.85967896807751121</v>
      </c>
      <c r="F91" s="850">
        <v>22578.440000000006</v>
      </c>
    </row>
    <row r="92" spans="1:6" ht="14.4" customHeight="1" x14ac:dyDescent="0.3">
      <c r="A92" s="857" t="s">
        <v>6921</v>
      </c>
      <c r="B92" s="849">
        <v>2985.4500000000003</v>
      </c>
      <c r="C92" s="837">
        <v>1</v>
      </c>
      <c r="D92" s="849"/>
      <c r="E92" s="837">
        <v>0</v>
      </c>
      <c r="F92" s="850">
        <v>2985.4500000000003</v>
      </c>
    </row>
    <row r="93" spans="1:6" ht="14.4" customHeight="1" x14ac:dyDescent="0.3">
      <c r="A93" s="857" t="s">
        <v>2373</v>
      </c>
      <c r="B93" s="849">
        <v>2609.6000000000008</v>
      </c>
      <c r="C93" s="837">
        <v>4.3114066079707872E-2</v>
      </c>
      <c r="D93" s="849">
        <v>57918.209999999955</v>
      </c>
      <c r="E93" s="837">
        <v>0.9568859339202922</v>
      </c>
      <c r="F93" s="850">
        <v>60527.809999999954</v>
      </c>
    </row>
    <row r="94" spans="1:6" ht="14.4" customHeight="1" x14ac:dyDescent="0.3">
      <c r="A94" s="857" t="s">
        <v>2371</v>
      </c>
      <c r="B94" s="849">
        <v>2594.6000000000004</v>
      </c>
      <c r="C94" s="837">
        <v>0.11496351173517537</v>
      </c>
      <c r="D94" s="849">
        <v>19974.300000000007</v>
      </c>
      <c r="E94" s="837">
        <v>0.88503648826482451</v>
      </c>
      <c r="F94" s="850">
        <v>22568.900000000009</v>
      </c>
    </row>
    <row r="95" spans="1:6" ht="14.4" customHeight="1" x14ac:dyDescent="0.3">
      <c r="A95" s="857" t="s">
        <v>6922</v>
      </c>
      <c r="B95" s="849">
        <v>2525.8200000000002</v>
      </c>
      <c r="C95" s="837">
        <v>1</v>
      </c>
      <c r="D95" s="849"/>
      <c r="E95" s="837">
        <v>0</v>
      </c>
      <c r="F95" s="850">
        <v>2525.8200000000002</v>
      </c>
    </row>
    <row r="96" spans="1:6" ht="14.4" customHeight="1" x14ac:dyDescent="0.3">
      <c r="A96" s="857" t="s">
        <v>6923</v>
      </c>
      <c r="B96" s="849">
        <v>2391.52</v>
      </c>
      <c r="C96" s="837">
        <v>0.66666666666666674</v>
      </c>
      <c r="D96" s="849">
        <v>1195.76</v>
      </c>
      <c r="E96" s="837">
        <v>0.33333333333333337</v>
      </c>
      <c r="F96" s="850">
        <v>3587.2799999999997</v>
      </c>
    </row>
    <row r="97" spans="1:6" ht="14.4" customHeight="1" x14ac:dyDescent="0.3">
      <c r="A97" s="857" t="s">
        <v>2400</v>
      </c>
      <c r="B97" s="849">
        <v>2321.5299999999993</v>
      </c>
      <c r="C97" s="837">
        <v>0.58521491213697097</v>
      </c>
      <c r="D97" s="849">
        <v>1645.44</v>
      </c>
      <c r="E97" s="837">
        <v>0.41478508786302903</v>
      </c>
      <c r="F97" s="850">
        <v>3966.9699999999993</v>
      </c>
    </row>
    <row r="98" spans="1:6" ht="14.4" customHeight="1" x14ac:dyDescent="0.3">
      <c r="A98" s="857" t="s">
        <v>6924</v>
      </c>
      <c r="B98" s="849">
        <v>2130.44</v>
      </c>
      <c r="C98" s="837">
        <v>0.13716500503800233</v>
      </c>
      <c r="D98" s="849">
        <v>13401.509999999998</v>
      </c>
      <c r="E98" s="837">
        <v>0.86283499496199767</v>
      </c>
      <c r="F98" s="850">
        <v>15531.949999999999</v>
      </c>
    </row>
    <row r="99" spans="1:6" ht="14.4" customHeight="1" x14ac:dyDescent="0.3">
      <c r="A99" s="857" t="s">
        <v>2412</v>
      </c>
      <c r="B99" s="849">
        <v>1690</v>
      </c>
      <c r="C99" s="837">
        <v>1</v>
      </c>
      <c r="D99" s="849"/>
      <c r="E99" s="837">
        <v>0</v>
      </c>
      <c r="F99" s="850">
        <v>1690</v>
      </c>
    </row>
    <row r="100" spans="1:6" ht="14.4" customHeight="1" x14ac:dyDescent="0.3">
      <c r="A100" s="857" t="s">
        <v>6925</v>
      </c>
      <c r="B100" s="849">
        <v>1090.3800000000001</v>
      </c>
      <c r="C100" s="837">
        <v>0.13863312151471927</v>
      </c>
      <c r="D100" s="849">
        <v>6774.8399999999983</v>
      </c>
      <c r="E100" s="837">
        <v>0.86136687848528071</v>
      </c>
      <c r="F100" s="850">
        <v>7865.2199999999984</v>
      </c>
    </row>
    <row r="101" spans="1:6" ht="14.4" customHeight="1" x14ac:dyDescent="0.3">
      <c r="A101" s="857" t="s">
        <v>6926</v>
      </c>
      <c r="B101" s="849">
        <v>987.49</v>
      </c>
      <c r="C101" s="837">
        <v>0.38123935897089423</v>
      </c>
      <c r="D101" s="849">
        <v>1602.7200000000003</v>
      </c>
      <c r="E101" s="837">
        <v>0.61876064102910588</v>
      </c>
      <c r="F101" s="850">
        <v>2590.21</v>
      </c>
    </row>
    <row r="102" spans="1:6" ht="14.4" customHeight="1" x14ac:dyDescent="0.3">
      <c r="A102" s="857" t="s">
        <v>6927</v>
      </c>
      <c r="B102" s="849">
        <v>921.54000000000008</v>
      </c>
      <c r="C102" s="837">
        <v>0.44642415963028098</v>
      </c>
      <c r="D102" s="849">
        <v>1142.73</v>
      </c>
      <c r="E102" s="837">
        <v>0.55357584036971907</v>
      </c>
      <c r="F102" s="850">
        <v>2064.27</v>
      </c>
    </row>
    <row r="103" spans="1:6" ht="14.4" customHeight="1" x14ac:dyDescent="0.3">
      <c r="A103" s="857" t="s">
        <v>6928</v>
      </c>
      <c r="B103" s="849">
        <v>885.83</v>
      </c>
      <c r="C103" s="837">
        <v>1</v>
      </c>
      <c r="D103" s="849"/>
      <c r="E103" s="837">
        <v>0</v>
      </c>
      <c r="F103" s="850">
        <v>885.83</v>
      </c>
    </row>
    <row r="104" spans="1:6" ht="14.4" customHeight="1" x14ac:dyDescent="0.3">
      <c r="A104" s="857" t="s">
        <v>2367</v>
      </c>
      <c r="B104" s="849">
        <v>694.71000000000015</v>
      </c>
      <c r="C104" s="837">
        <v>5.7220257343311667E-2</v>
      </c>
      <c r="D104" s="849">
        <v>11446.27</v>
      </c>
      <c r="E104" s="837">
        <v>0.94277974265668829</v>
      </c>
      <c r="F104" s="850">
        <v>12140.980000000001</v>
      </c>
    </row>
    <row r="105" spans="1:6" ht="14.4" customHeight="1" x14ac:dyDescent="0.3">
      <c r="A105" s="857" t="s">
        <v>2355</v>
      </c>
      <c r="B105" s="849">
        <v>668.54</v>
      </c>
      <c r="C105" s="837">
        <v>4.9999999999999989E-2</v>
      </c>
      <c r="D105" s="849">
        <v>12702.260000000002</v>
      </c>
      <c r="E105" s="837">
        <v>0.95</v>
      </c>
      <c r="F105" s="850">
        <v>13370.800000000003</v>
      </c>
    </row>
    <row r="106" spans="1:6" ht="14.4" customHeight="1" x14ac:dyDescent="0.3">
      <c r="A106" s="857" t="s">
        <v>6929</v>
      </c>
      <c r="B106" s="849">
        <v>661.14</v>
      </c>
      <c r="C106" s="837">
        <v>1</v>
      </c>
      <c r="D106" s="849"/>
      <c r="E106" s="837">
        <v>0</v>
      </c>
      <c r="F106" s="850">
        <v>661.14</v>
      </c>
    </row>
    <row r="107" spans="1:6" ht="14.4" customHeight="1" x14ac:dyDescent="0.3">
      <c r="A107" s="857" t="s">
        <v>6930</v>
      </c>
      <c r="B107" s="849">
        <v>588.59999999999991</v>
      </c>
      <c r="C107" s="837">
        <v>0.49973255902804303</v>
      </c>
      <c r="D107" s="849">
        <v>589.23</v>
      </c>
      <c r="E107" s="837">
        <v>0.50026744097195697</v>
      </c>
      <c r="F107" s="850">
        <v>1177.83</v>
      </c>
    </row>
    <row r="108" spans="1:6" ht="14.4" customHeight="1" x14ac:dyDescent="0.3">
      <c r="A108" s="857" t="s">
        <v>6931</v>
      </c>
      <c r="B108" s="849">
        <v>461.07000000000005</v>
      </c>
      <c r="C108" s="837">
        <v>1</v>
      </c>
      <c r="D108" s="849"/>
      <c r="E108" s="837">
        <v>0</v>
      </c>
      <c r="F108" s="850">
        <v>461.07000000000005</v>
      </c>
    </row>
    <row r="109" spans="1:6" ht="14.4" customHeight="1" x14ac:dyDescent="0.3">
      <c r="A109" s="857" t="s">
        <v>6932</v>
      </c>
      <c r="B109" s="849">
        <v>430.05</v>
      </c>
      <c r="C109" s="837">
        <v>0.25552736498731426</v>
      </c>
      <c r="D109" s="849">
        <v>1252.94</v>
      </c>
      <c r="E109" s="837">
        <v>0.74447263501268579</v>
      </c>
      <c r="F109" s="850">
        <v>1682.99</v>
      </c>
    </row>
    <row r="110" spans="1:6" ht="14.4" customHeight="1" x14ac:dyDescent="0.3">
      <c r="A110" s="857" t="s">
        <v>2359</v>
      </c>
      <c r="B110" s="849">
        <v>423.9</v>
      </c>
      <c r="C110" s="837">
        <v>6.3930270127787259E-4</v>
      </c>
      <c r="D110" s="849">
        <v>662642.2799999998</v>
      </c>
      <c r="E110" s="837">
        <v>0.99936069729872212</v>
      </c>
      <c r="F110" s="850">
        <v>663066.17999999982</v>
      </c>
    </row>
    <row r="111" spans="1:6" ht="14.4" customHeight="1" x14ac:dyDescent="0.3">
      <c r="A111" s="857" t="s">
        <v>2380</v>
      </c>
      <c r="B111" s="849">
        <v>398.93999999999994</v>
      </c>
      <c r="C111" s="837">
        <v>1</v>
      </c>
      <c r="D111" s="849"/>
      <c r="E111" s="837">
        <v>0</v>
      </c>
      <c r="F111" s="850">
        <v>398.93999999999994</v>
      </c>
    </row>
    <row r="112" spans="1:6" ht="14.4" customHeight="1" x14ac:dyDescent="0.3">
      <c r="A112" s="857" t="s">
        <v>6933</v>
      </c>
      <c r="B112" s="849">
        <v>394.18</v>
      </c>
      <c r="C112" s="837">
        <v>0.39662319890525632</v>
      </c>
      <c r="D112" s="849">
        <v>599.66000000000008</v>
      </c>
      <c r="E112" s="837">
        <v>0.60337680109474356</v>
      </c>
      <c r="F112" s="850">
        <v>993.84000000000015</v>
      </c>
    </row>
    <row r="113" spans="1:6" ht="14.4" customHeight="1" x14ac:dyDescent="0.3">
      <c r="A113" s="857" t="s">
        <v>6934</v>
      </c>
      <c r="B113" s="849">
        <v>393.18</v>
      </c>
      <c r="C113" s="837">
        <v>0.62757178656366219</v>
      </c>
      <c r="D113" s="849">
        <v>233.33</v>
      </c>
      <c r="E113" s="837">
        <v>0.37242821343633781</v>
      </c>
      <c r="F113" s="850">
        <v>626.51</v>
      </c>
    </row>
    <row r="114" spans="1:6" ht="14.4" customHeight="1" x14ac:dyDescent="0.3">
      <c r="A114" s="857" t="s">
        <v>6935</v>
      </c>
      <c r="B114" s="849">
        <v>362.34000000000003</v>
      </c>
      <c r="C114" s="837">
        <v>0.25001379995584011</v>
      </c>
      <c r="D114" s="849">
        <v>1086.94</v>
      </c>
      <c r="E114" s="837">
        <v>0.74998620004415983</v>
      </c>
      <c r="F114" s="850">
        <v>1449.2800000000002</v>
      </c>
    </row>
    <row r="115" spans="1:6" ht="14.4" customHeight="1" x14ac:dyDescent="0.3">
      <c r="A115" s="857" t="s">
        <v>6936</v>
      </c>
      <c r="B115" s="849">
        <v>359.21</v>
      </c>
      <c r="C115" s="837">
        <v>0.34946686383624548</v>
      </c>
      <c r="D115" s="849">
        <v>668.67</v>
      </c>
      <c r="E115" s="837">
        <v>0.65053313616375452</v>
      </c>
      <c r="F115" s="850">
        <v>1027.8799999999999</v>
      </c>
    </row>
    <row r="116" spans="1:6" ht="14.4" customHeight="1" x14ac:dyDescent="0.3">
      <c r="A116" s="857" t="s">
        <v>6937</v>
      </c>
      <c r="B116" s="849">
        <v>300.33</v>
      </c>
      <c r="C116" s="837">
        <v>1</v>
      </c>
      <c r="D116" s="849"/>
      <c r="E116" s="837">
        <v>0</v>
      </c>
      <c r="F116" s="850">
        <v>300.33</v>
      </c>
    </row>
    <row r="117" spans="1:6" ht="14.4" customHeight="1" x14ac:dyDescent="0.3">
      <c r="A117" s="857" t="s">
        <v>6938</v>
      </c>
      <c r="B117" s="849">
        <v>223.66</v>
      </c>
      <c r="C117" s="837">
        <v>1</v>
      </c>
      <c r="D117" s="849"/>
      <c r="E117" s="837">
        <v>0</v>
      </c>
      <c r="F117" s="850">
        <v>223.66</v>
      </c>
    </row>
    <row r="118" spans="1:6" ht="14.4" customHeight="1" x14ac:dyDescent="0.3">
      <c r="A118" s="857" t="s">
        <v>6939</v>
      </c>
      <c r="B118" s="849">
        <v>105.32</v>
      </c>
      <c r="C118" s="837">
        <v>0.5</v>
      </c>
      <c r="D118" s="849">
        <v>105.32</v>
      </c>
      <c r="E118" s="837">
        <v>0.5</v>
      </c>
      <c r="F118" s="850">
        <v>210.64</v>
      </c>
    </row>
    <row r="119" spans="1:6" ht="14.4" customHeight="1" x14ac:dyDescent="0.3">
      <c r="A119" s="857" t="s">
        <v>6940</v>
      </c>
      <c r="B119" s="849">
        <v>92.37</v>
      </c>
      <c r="C119" s="837">
        <v>0.77058480020021691</v>
      </c>
      <c r="D119" s="849">
        <v>27.5</v>
      </c>
      <c r="E119" s="837">
        <v>0.22941519979978309</v>
      </c>
      <c r="F119" s="850">
        <v>119.87</v>
      </c>
    </row>
    <row r="120" spans="1:6" ht="14.4" customHeight="1" x14ac:dyDescent="0.3">
      <c r="A120" s="857" t="s">
        <v>6941</v>
      </c>
      <c r="B120" s="849">
        <v>77.489999999999995</v>
      </c>
      <c r="C120" s="837">
        <v>0.20380306138551363</v>
      </c>
      <c r="D120" s="849">
        <v>302.73</v>
      </c>
      <c r="E120" s="837">
        <v>0.79619693861448637</v>
      </c>
      <c r="F120" s="850">
        <v>380.22</v>
      </c>
    </row>
    <row r="121" spans="1:6" ht="14.4" customHeight="1" x14ac:dyDescent="0.3">
      <c r="A121" s="857" t="s">
        <v>6942</v>
      </c>
      <c r="B121" s="849">
        <v>72.58</v>
      </c>
      <c r="C121" s="837">
        <v>1</v>
      </c>
      <c r="D121" s="849"/>
      <c r="E121" s="837">
        <v>0</v>
      </c>
      <c r="F121" s="850">
        <v>72.58</v>
      </c>
    </row>
    <row r="122" spans="1:6" ht="14.4" customHeight="1" x14ac:dyDescent="0.3">
      <c r="A122" s="857" t="s">
        <v>2419</v>
      </c>
      <c r="B122" s="849">
        <v>63.75</v>
      </c>
      <c r="C122" s="837">
        <v>1.5220700152207001E-3</v>
      </c>
      <c r="D122" s="849">
        <v>41820</v>
      </c>
      <c r="E122" s="837">
        <v>0.99847792998477924</v>
      </c>
      <c r="F122" s="850">
        <v>41883.75</v>
      </c>
    </row>
    <row r="123" spans="1:6" ht="14.4" customHeight="1" x14ac:dyDescent="0.3">
      <c r="A123" s="857" t="s">
        <v>2353</v>
      </c>
      <c r="B123" s="849">
        <v>56.45</v>
      </c>
      <c r="C123" s="837">
        <v>0.20557174071376547</v>
      </c>
      <c r="D123" s="849">
        <v>218.15</v>
      </c>
      <c r="E123" s="837">
        <v>0.79442825928623451</v>
      </c>
      <c r="F123" s="850">
        <v>274.60000000000002</v>
      </c>
    </row>
    <row r="124" spans="1:6" ht="14.4" customHeight="1" x14ac:dyDescent="0.3">
      <c r="A124" s="857" t="s">
        <v>2398</v>
      </c>
      <c r="B124" s="849">
        <v>48.42</v>
      </c>
      <c r="C124" s="837">
        <v>2.7777459068118446E-2</v>
      </c>
      <c r="D124" s="849">
        <v>1694.7200000000005</v>
      </c>
      <c r="E124" s="837">
        <v>0.97222254093188154</v>
      </c>
      <c r="F124" s="850">
        <v>1743.1400000000006</v>
      </c>
    </row>
    <row r="125" spans="1:6" ht="14.4" customHeight="1" x14ac:dyDescent="0.3">
      <c r="A125" s="857" t="s">
        <v>2351</v>
      </c>
      <c r="B125" s="849">
        <v>41.63</v>
      </c>
      <c r="C125" s="837">
        <v>1</v>
      </c>
      <c r="D125" s="849"/>
      <c r="E125" s="837">
        <v>0</v>
      </c>
      <c r="F125" s="850">
        <v>41.63</v>
      </c>
    </row>
    <row r="126" spans="1:6" ht="14.4" customHeight="1" x14ac:dyDescent="0.3">
      <c r="A126" s="857" t="s">
        <v>2421</v>
      </c>
      <c r="B126" s="849">
        <v>26.3</v>
      </c>
      <c r="C126" s="837">
        <v>2.8252229025674095E-2</v>
      </c>
      <c r="D126" s="849">
        <v>904.59999999999957</v>
      </c>
      <c r="E126" s="837">
        <v>0.97174777097432596</v>
      </c>
      <c r="F126" s="850">
        <v>930.89999999999952</v>
      </c>
    </row>
    <row r="127" spans="1:6" ht="14.4" customHeight="1" x14ac:dyDescent="0.3">
      <c r="A127" s="857" t="s">
        <v>6943</v>
      </c>
      <c r="B127" s="849">
        <v>0</v>
      </c>
      <c r="C127" s="837"/>
      <c r="D127" s="849"/>
      <c r="E127" s="837"/>
      <c r="F127" s="850">
        <v>0</v>
      </c>
    </row>
    <row r="128" spans="1:6" ht="14.4" customHeight="1" x14ac:dyDescent="0.3">
      <c r="A128" s="857" t="s">
        <v>2362</v>
      </c>
      <c r="B128" s="849"/>
      <c r="C128" s="837">
        <v>0</v>
      </c>
      <c r="D128" s="849">
        <v>2970.79</v>
      </c>
      <c r="E128" s="837">
        <v>1</v>
      </c>
      <c r="F128" s="850">
        <v>2970.79</v>
      </c>
    </row>
    <row r="129" spans="1:6" ht="14.4" customHeight="1" x14ac:dyDescent="0.3">
      <c r="A129" s="857" t="s">
        <v>2358</v>
      </c>
      <c r="B129" s="849"/>
      <c r="C129" s="837">
        <v>0</v>
      </c>
      <c r="D129" s="849">
        <v>542459.14999999991</v>
      </c>
      <c r="E129" s="837">
        <v>1</v>
      </c>
      <c r="F129" s="850">
        <v>542459.14999999991</v>
      </c>
    </row>
    <row r="130" spans="1:6" ht="14.4" customHeight="1" x14ac:dyDescent="0.3">
      <c r="A130" s="857" t="s">
        <v>2365</v>
      </c>
      <c r="B130" s="849">
        <v>0</v>
      </c>
      <c r="C130" s="837">
        <v>0</v>
      </c>
      <c r="D130" s="849">
        <v>170.04</v>
      </c>
      <c r="E130" s="837">
        <v>1</v>
      </c>
      <c r="F130" s="850">
        <v>170.04</v>
      </c>
    </row>
    <row r="131" spans="1:6" ht="14.4" customHeight="1" x14ac:dyDescent="0.3">
      <c r="A131" s="857" t="s">
        <v>6944</v>
      </c>
      <c r="B131" s="849"/>
      <c r="C131" s="837">
        <v>0</v>
      </c>
      <c r="D131" s="849">
        <v>1506.3</v>
      </c>
      <c r="E131" s="837">
        <v>1</v>
      </c>
      <c r="F131" s="850">
        <v>1506.3</v>
      </c>
    </row>
    <row r="132" spans="1:6" ht="14.4" customHeight="1" x14ac:dyDescent="0.3">
      <c r="A132" s="857" t="s">
        <v>2370</v>
      </c>
      <c r="B132" s="849">
        <v>0</v>
      </c>
      <c r="C132" s="837">
        <v>0</v>
      </c>
      <c r="D132" s="849">
        <v>1143.7</v>
      </c>
      <c r="E132" s="837">
        <v>1</v>
      </c>
      <c r="F132" s="850">
        <v>1143.7</v>
      </c>
    </row>
    <row r="133" spans="1:6" ht="14.4" customHeight="1" x14ac:dyDescent="0.3">
      <c r="A133" s="857" t="s">
        <v>2356</v>
      </c>
      <c r="B133" s="849">
        <v>0</v>
      </c>
      <c r="C133" s="837"/>
      <c r="D133" s="849">
        <v>0</v>
      </c>
      <c r="E133" s="837"/>
      <c r="F133" s="850">
        <v>0</v>
      </c>
    </row>
    <row r="134" spans="1:6" ht="14.4" customHeight="1" x14ac:dyDescent="0.3">
      <c r="A134" s="857" t="s">
        <v>2413</v>
      </c>
      <c r="B134" s="849"/>
      <c r="C134" s="837">
        <v>0</v>
      </c>
      <c r="D134" s="849">
        <v>9.4</v>
      </c>
      <c r="E134" s="837">
        <v>1</v>
      </c>
      <c r="F134" s="850">
        <v>9.4</v>
      </c>
    </row>
    <row r="135" spans="1:6" ht="14.4" customHeight="1" x14ac:dyDescent="0.3">
      <c r="A135" s="857" t="s">
        <v>2424</v>
      </c>
      <c r="B135" s="849">
        <v>0</v>
      </c>
      <c r="C135" s="837"/>
      <c r="D135" s="849">
        <v>0</v>
      </c>
      <c r="E135" s="837"/>
      <c r="F135" s="850">
        <v>0</v>
      </c>
    </row>
    <row r="136" spans="1:6" ht="14.4" customHeight="1" x14ac:dyDescent="0.3">
      <c r="A136" s="857" t="s">
        <v>6945</v>
      </c>
      <c r="B136" s="849">
        <v>0</v>
      </c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6946</v>
      </c>
      <c r="B137" s="849">
        <v>0</v>
      </c>
      <c r="C137" s="837">
        <v>0</v>
      </c>
      <c r="D137" s="849">
        <v>2113.8900000000003</v>
      </c>
      <c r="E137" s="837">
        <v>1</v>
      </c>
      <c r="F137" s="850">
        <v>2113.8900000000003</v>
      </c>
    </row>
    <row r="138" spans="1:6" ht="14.4" customHeight="1" x14ac:dyDescent="0.3">
      <c r="A138" s="857" t="s">
        <v>2415</v>
      </c>
      <c r="B138" s="849"/>
      <c r="C138" s="837">
        <v>0</v>
      </c>
      <c r="D138" s="849">
        <v>259.69</v>
      </c>
      <c r="E138" s="837">
        <v>1</v>
      </c>
      <c r="F138" s="850">
        <v>259.69</v>
      </c>
    </row>
    <row r="139" spans="1:6" ht="14.4" customHeight="1" x14ac:dyDescent="0.3">
      <c r="A139" s="857" t="s">
        <v>6947</v>
      </c>
      <c r="B139" s="849"/>
      <c r="C139" s="837">
        <v>0</v>
      </c>
      <c r="D139" s="849">
        <v>4634.97</v>
      </c>
      <c r="E139" s="837">
        <v>1</v>
      </c>
      <c r="F139" s="850">
        <v>4634.97</v>
      </c>
    </row>
    <row r="140" spans="1:6" ht="14.4" customHeight="1" x14ac:dyDescent="0.3">
      <c r="A140" s="857" t="s">
        <v>2416</v>
      </c>
      <c r="B140" s="849"/>
      <c r="C140" s="837">
        <v>0</v>
      </c>
      <c r="D140" s="849">
        <v>6270.92</v>
      </c>
      <c r="E140" s="837">
        <v>1</v>
      </c>
      <c r="F140" s="850">
        <v>6270.92</v>
      </c>
    </row>
    <row r="141" spans="1:6" ht="14.4" customHeight="1" x14ac:dyDescent="0.3">
      <c r="A141" s="857" t="s">
        <v>6948</v>
      </c>
      <c r="B141" s="849"/>
      <c r="C141" s="837">
        <v>0</v>
      </c>
      <c r="D141" s="849">
        <v>702.94999999999993</v>
      </c>
      <c r="E141" s="837">
        <v>1</v>
      </c>
      <c r="F141" s="850">
        <v>702.94999999999993</v>
      </c>
    </row>
    <row r="142" spans="1:6" ht="14.4" customHeight="1" x14ac:dyDescent="0.3">
      <c r="A142" s="857" t="s">
        <v>2366</v>
      </c>
      <c r="B142" s="849"/>
      <c r="C142" s="837"/>
      <c r="D142" s="849">
        <v>0</v>
      </c>
      <c r="E142" s="837"/>
      <c r="F142" s="850">
        <v>0</v>
      </c>
    </row>
    <row r="143" spans="1:6" ht="14.4" customHeight="1" x14ac:dyDescent="0.3">
      <c r="A143" s="857" t="s">
        <v>6949</v>
      </c>
      <c r="B143" s="849"/>
      <c r="C143" s="837">
        <v>0</v>
      </c>
      <c r="D143" s="849">
        <v>107.14</v>
      </c>
      <c r="E143" s="837">
        <v>1</v>
      </c>
      <c r="F143" s="850">
        <v>107.14</v>
      </c>
    </row>
    <row r="144" spans="1:6" ht="14.4" customHeight="1" x14ac:dyDescent="0.3">
      <c r="A144" s="857" t="s">
        <v>6950</v>
      </c>
      <c r="B144" s="849"/>
      <c r="C144" s="837">
        <v>0</v>
      </c>
      <c r="D144" s="849">
        <v>323.57</v>
      </c>
      <c r="E144" s="837">
        <v>1</v>
      </c>
      <c r="F144" s="850">
        <v>323.57</v>
      </c>
    </row>
    <row r="145" spans="1:6" ht="14.4" customHeight="1" x14ac:dyDescent="0.3">
      <c r="A145" s="857" t="s">
        <v>2423</v>
      </c>
      <c r="B145" s="849">
        <v>0</v>
      </c>
      <c r="C145" s="837"/>
      <c r="D145" s="849">
        <v>0</v>
      </c>
      <c r="E145" s="837"/>
      <c r="F145" s="850">
        <v>0</v>
      </c>
    </row>
    <row r="146" spans="1:6" ht="14.4" customHeight="1" x14ac:dyDescent="0.3">
      <c r="A146" s="857" t="s">
        <v>6951</v>
      </c>
      <c r="B146" s="849"/>
      <c r="C146" s="837">
        <v>0</v>
      </c>
      <c r="D146" s="849">
        <v>207.6</v>
      </c>
      <c r="E146" s="837">
        <v>1</v>
      </c>
      <c r="F146" s="850">
        <v>207.6</v>
      </c>
    </row>
    <row r="147" spans="1:6" ht="14.4" customHeight="1" x14ac:dyDescent="0.3">
      <c r="A147" s="857" t="s">
        <v>6952</v>
      </c>
      <c r="B147" s="849"/>
      <c r="C147" s="837">
        <v>0</v>
      </c>
      <c r="D147" s="849">
        <v>4269.72</v>
      </c>
      <c r="E147" s="837">
        <v>1</v>
      </c>
      <c r="F147" s="850">
        <v>4269.72</v>
      </c>
    </row>
    <row r="148" spans="1:6" ht="14.4" customHeight="1" x14ac:dyDescent="0.3">
      <c r="A148" s="857" t="s">
        <v>6953</v>
      </c>
      <c r="B148" s="849">
        <v>0</v>
      </c>
      <c r="C148" s="837"/>
      <c r="D148" s="849"/>
      <c r="E148" s="837"/>
      <c r="F148" s="850">
        <v>0</v>
      </c>
    </row>
    <row r="149" spans="1:6" ht="14.4" customHeight="1" x14ac:dyDescent="0.3">
      <c r="A149" s="857" t="s">
        <v>2369</v>
      </c>
      <c r="B149" s="849"/>
      <c r="C149" s="837">
        <v>0</v>
      </c>
      <c r="D149" s="849">
        <v>333.68</v>
      </c>
      <c r="E149" s="837">
        <v>1</v>
      </c>
      <c r="F149" s="850">
        <v>333.68</v>
      </c>
    </row>
    <row r="150" spans="1:6" ht="14.4" customHeight="1" x14ac:dyDescent="0.3">
      <c r="A150" s="857" t="s">
        <v>6954</v>
      </c>
      <c r="B150" s="849"/>
      <c r="C150" s="837">
        <v>0</v>
      </c>
      <c r="D150" s="849">
        <v>32.25</v>
      </c>
      <c r="E150" s="837">
        <v>1</v>
      </c>
      <c r="F150" s="850">
        <v>32.25</v>
      </c>
    </row>
    <row r="151" spans="1:6" ht="14.4" customHeight="1" x14ac:dyDescent="0.3">
      <c r="A151" s="857" t="s">
        <v>2363</v>
      </c>
      <c r="B151" s="849"/>
      <c r="C151" s="837">
        <v>0</v>
      </c>
      <c r="D151" s="849">
        <v>24911.230000000003</v>
      </c>
      <c r="E151" s="837">
        <v>1</v>
      </c>
      <c r="F151" s="850">
        <v>24911.230000000003</v>
      </c>
    </row>
    <row r="152" spans="1:6" ht="14.4" customHeight="1" x14ac:dyDescent="0.3">
      <c r="A152" s="857" t="s">
        <v>2360</v>
      </c>
      <c r="B152" s="849"/>
      <c r="C152" s="837">
        <v>0</v>
      </c>
      <c r="D152" s="849">
        <v>2818.64</v>
      </c>
      <c r="E152" s="837">
        <v>1</v>
      </c>
      <c r="F152" s="850">
        <v>2818.64</v>
      </c>
    </row>
    <row r="153" spans="1:6" ht="14.4" customHeight="1" x14ac:dyDescent="0.3">
      <c r="A153" s="857" t="s">
        <v>2386</v>
      </c>
      <c r="B153" s="849"/>
      <c r="C153" s="837">
        <v>0</v>
      </c>
      <c r="D153" s="849">
        <v>10325.280000000001</v>
      </c>
      <c r="E153" s="837">
        <v>1</v>
      </c>
      <c r="F153" s="850">
        <v>10325.280000000001</v>
      </c>
    </row>
    <row r="154" spans="1:6" ht="14.4" customHeight="1" x14ac:dyDescent="0.3">
      <c r="A154" s="857" t="s">
        <v>2361</v>
      </c>
      <c r="B154" s="849"/>
      <c r="C154" s="837">
        <v>0</v>
      </c>
      <c r="D154" s="849">
        <v>41145.919999999998</v>
      </c>
      <c r="E154" s="837">
        <v>1</v>
      </c>
      <c r="F154" s="850">
        <v>41145.919999999998</v>
      </c>
    </row>
    <row r="155" spans="1:6" ht="14.4" customHeight="1" x14ac:dyDescent="0.3">
      <c r="A155" s="857" t="s">
        <v>2407</v>
      </c>
      <c r="B155" s="849"/>
      <c r="C155" s="837"/>
      <c r="D155" s="849">
        <v>0</v>
      </c>
      <c r="E155" s="837"/>
      <c r="F155" s="850">
        <v>0</v>
      </c>
    </row>
    <row r="156" spans="1:6" ht="14.4" customHeight="1" x14ac:dyDescent="0.3">
      <c r="A156" s="857" t="s">
        <v>6955</v>
      </c>
      <c r="B156" s="849"/>
      <c r="C156" s="837">
        <v>0</v>
      </c>
      <c r="D156" s="849">
        <v>32145</v>
      </c>
      <c r="E156" s="837">
        <v>1</v>
      </c>
      <c r="F156" s="850">
        <v>32145</v>
      </c>
    </row>
    <row r="157" spans="1:6" ht="14.4" customHeight="1" x14ac:dyDescent="0.3">
      <c r="A157" s="857" t="s">
        <v>2428</v>
      </c>
      <c r="B157" s="849"/>
      <c r="C157" s="837">
        <v>0</v>
      </c>
      <c r="D157" s="849">
        <v>83564.510000000038</v>
      </c>
      <c r="E157" s="837">
        <v>1</v>
      </c>
      <c r="F157" s="850">
        <v>83564.510000000038</v>
      </c>
    </row>
    <row r="158" spans="1:6" ht="14.4" customHeight="1" x14ac:dyDescent="0.3">
      <c r="A158" s="857" t="s">
        <v>2420</v>
      </c>
      <c r="B158" s="849"/>
      <c r="C158" s="837">
        <v>0</v>
      </c>
      <c r="D158" s="849">
        <v>98777.41</v>
      </c>
      <c r="E158" s="837">
        <v>1</v>
      </c>
      <c r="F158" s="850">
        <v>98777.41</v>
      </c>
    </row>
    <row r="159" spans="1:6" ht="14.4" customHeight="1" x14ac:dyDescent="0.3">
      <c r="A159" s="857" t="s">
        <v>6956</v>
      </c>
      <c r="B159" s="849">
        <v>0</v>
      </c>
      <c r="C159" s="837"/>
      <c r="D159" s="849"/>
      <c r="E159" s="837"/>
      <c r="F159" s="850">
        <v>0</v>
      </c>
    </row>
    <row r="160" spans="1:6" ht="14.4" customHeight="1" x14ac:dyDescent="0.3">
      <c r="A160" s="857" t="s">
        <v>2354</v>
      </c>
      <c r="B160" s="849"/>
      <c r="C160" s="837">
        <v>0</v>
      </c>
      <c r="D160" s="849">
        <v>6016.86</v>
      </c>
      <c r="E160" s="837">
        <v>1</v>
      </c>
      <c r="F160" s="850">
        <v>6016.86</v>
      </c>
    </row>
    <row r="161" spans="1:6" ht="14.4" customHeight="1" x14ac:dyDescent="0.3">
      <c r="A161" s="857" t="s">
        <v>6957</v>
      </c>
      <c r="B161" s="849"/>
      <c r="C161" s="837">
        <v>0</v>
      </c>
      <c r="D161" s="849">
        <v>327.49</v>
      </c>
      <c r="E161" s="837">
        <v>1</v>
      </c>
      <c r="F161" s="850">
        <v>327.49</v>
      </c>
    </row>
    <row r="162" spans="1:6" ht="14.4" customHeight="1" x14ac:dyDescent="0.3">
      <c r="A162" s="857" t="s">
        <v>2390</v>
      </c>
      <c r="B162" s="849"/>
      <c r="C162" s="837">
        <v>0</v>
      </c>
      <c r="D162" s="849">
        <v>1019.4000000000001</v>
      </c>
      <c r="E162" s="837">
        <v>1</v>
      </c>
      <c r="F162" s="850">
        <v>1019.4000000000001</v>
      </c>
    </row>
    <row r="163" spans="1:6" ht="14.4" customHeight="1" x14ac:dyDescent="0.3">
      <c r="A163" s="857" t="s">
        <v>2410</v>
      </c>
      <c r="B163" s="849">
        <v>0</v>
      </c>
      <c r="C163" s="837">
        <v>0</v>
      </c>
      <c r="D163" s="849">
        <v>73002.34</v>
      </c>
      <c r="E163" s="837">
        <v>1</v>
      </c>
      <c r="F163" s="850">
        <v>73002.34</v>
      </c>
    </row>
    <row r="164" spans="1:6" ht="14.4" customHeight="1" x14ac:dyDescent="0.3">
      <c r="A164" s="857" t="s">
        <v>6958</v>
      </c>
      <c r="B164" s="849"/>
      <c r="C164" s="837">
        <v>0</v>
      </c>
      <c r="D164" s="849">
        <v>590.81999999999994</v>
      </c>
      <c r="E164" s="837">
        <v>1</v>
      </c>
      <c r="F164" s="850">
        <v>590.81999999999994</v>
      </c>
    </row>
    <row r="165" spans="1:6" ht="14.4" customHeight="1" thickBot="1" x14ac:dyDescent="0.35">
      <c r="A165" s="858" t="s">
        <v>2368</v>
      </c>
      <c r="B165" s="853"/>
      <c r="C165" s="854">
        <v>0</v>
      </c>
      <c r="D165" s="853">
        <v>1624.0600000000002</v>
      </c>
      <c r="E165" s="854">
        <v>1</v>
      </c>
      <c r="F165" s="855">
        <v>1624.0600000000002</v>
      </c>
    </row>
    <row r="166" spans="1:6" ht="14.4" customHeight="1" thickBot="1" x14ac:dyDescent="0.35">
      <c r="A166" s="771" t="s">
        <v>3</v>
      </c>
      <c r="B166" s="772">
        <v>8392807.9000000004</v>
      </c>
      <c r="C166" s="773">
        <v>0.34906695982174746</v>
      </c>
      <c r="D166" s="772">
        <v>15650739.229999997</v>
      </c>
      <c r="E166" s="773">
        <v>0.6509330401782526</v>
      </c>
      <c r="F166" s="774">
        <v>24043547.129999995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{9E9DC066-9859-476C-A310-8A8BADA67E49}</x14:id>
        </ext>
      </extLst>
    </cfRule>
  </conditionalFormatting>
  <conditionalFormatting sqref="F70:F1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{FDE7119B-0FD3-4F54-A700-5C739DE2240D}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9DC066-9859-476C-A310-8A8BADA67E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F5:F67</xm:sqref>
        </x14:conditionalFormatting>
        <x14:conditionalFormatting xmlns:xm="http://schemas.microsoft.com/office/excel/2006/main">
          <x14:cfRule type="dataBar" id="{FDE7119B-0FD3-4F54-A700-5C739DE224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F70:F165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7021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5098</v>
      </c>
      <c r="G3" s="47">
        <f>SUBTOTAL(9,G6:G1048576)</f>
        <v>8392807.9000000022</v>
      </c>
      <c r="H3" s="48">
        <f>IF(M3=0,0,G3/M3)</f>
        <v>0.3490669598217474</v>
      </c>
      <c r="I3" s="47">
        <f>SUBTOTAL(9,I6:I1048576)</f>
        <v>34521</v>
      </c>
      <c r="J3" s="47">
        <f>SUBTOTAL(9,J6:J1048576)</f>
        <v>15650739.230000006</v>
      </c>
      <c r="K3" s="48">
        <f>IF(M3=0,0,J3/M3)</f>
        <v>0.65093304017825271</v>
      </c>
      <c r="L3" s="47">
        <f>SUBTOTAL(9,L6:L1048576)</f>
        <v>39619</v>
      </c>
      <c r="M3" s="49">
        <f>SUBTOTAL(9,M6:M1048576)</f>
        <v>24043547.130000006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3023</v>
      </c>
      <c r="B6" s="825" t="s">
        <v>2565</v>
      </c>
      <c r="C6" s="825" t="s">
        <v>4799</v>
      </c>
      <c r="D6" s="825" t="s">
        <v>1162</v>
      </c>
      <c r="E6" s="825" t="s">
        <v>2567</v>
      </c>
      <c r="F6" s="225"/>
      <c r="G6" s="225"/>
      <c r="H6" s="830">
        <v>0</v>
      </c>
      <c r="I6" s="225">
        <v>3</v>
      </c>
      <c r="J6" s="225">
        <v>1472.67</v>
      </c>
      <c r="K6" s="830">
        <v>1</v>
      </c>
      <c r="L6" s="225">
        <v>3</v>
      </c>
      <c r="M6" s="848">
        <v>1472.67</v>
      </c>
    </row>
    <row r="7" spans="1:13" ht="14.4" customHeight="1" x14ac:dyDescent="0.3">
      <c r="A7" s="831" t="s">
        <v>3023</v>
      </c>
      <c r="B7" s="832" t="s">
        <v>2571</v>
      </c>
      <c r="C7" s="832" t="s">
        <v>2572</v>
      </c>
      <c r="D7" s="832" t="s">
        <v>804</v>
      </c>
      <c r="E7" s="832" t="s">
        <v>2573</v>
      </c>
      <c r="F7" s="849"/>
      <c r="G7" s="849"/>
      <c r="H7" s="837"/>
      <c r="I7" s="849">
        <v>2</v>
      </c>
      <c r="J7" s="849">
        <v>0</v>
      </c>
      <c r="K7" s="837"/>
      <c r="L7" s="849">
        <v>2</v>
      </c>
      <c r="M7" s="850">
        <v>0</v>
      </c>
    </row>
    <row r="8" spans="1:13" ht="14.4" customHeight="1" x14ac:dyDescent="0.3">
      <c r="A8" s="831" t="s">
        <v>3023</v>
      </c>
      <c r="B8" s="832" t="s">
        <v>2574</v>
      </c>
      <c r="C8" s="832" t="s">
        <v>4970</v>
      </c>
      <c r="D8" s="832" t="s">
        <v>2576</v>
      </c>
      <c r="E8" s="832" t="s">
        <v>3419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" customHeight="1" x14ac:dyDescent="0.3">
      <c r="A9" s="831" t="s">
        <v>3023</v>
      </c>
      <c r="B9" s="832" t="s">
        <v>2436</v>
      </c>
      <c r="C9" s="832" t="s">
        <v>2673</v>
      </c>
      <c r="D9" s="832" t="s">
        <v>2438</v>
      </c>
      <c r="E9" s="832" t="s">
        <v>2674</v>
      </c>
      <c r="F9" s="849"/>
      <c r="G9" s="849"/>
      <c r="H9" s="837">
        <v>0</v>
      </c>
      <c r="I9" s="849">
        <v>2</v>
      </c>
      <c r="J9" s="849">
        <v>438.36</v>
      </c>
      <c r="K9" s="837">
        <v>1</v>
      </c>
      <c r="L9" s="849">
        <v>2</v>
      </c>
      <c r="M9" s="850">
        <v>438.36</v>
      </c>
    </row>
    <row r="10" spans="1:13" ht="14.4" customHeight="1" x14ac:dyDescent="0.3">
      <c r="A10" s="831" t="s">
        <v>3023</v>
      </c>
      <c r="B10" s="832" t="s">
        <v>2444</v>
      </c>
      <c r="C10" s="832" t="s">
        <v>2588</v>
      </c>
      <c r="D10" s="832" t="s">
        <v>1288</v>
      </c>
      <c r="E10" s="832" t="s">
        <v>2589</v>
      </c>
      <c r="F10" s="849"/>
      <c r="G10" s="849"/>
      <c r="H10" s="837">
        <v>0</v>
      </c>
      <c r="I10" s="849">
        <v>6</v>
      </c>
      <c r="J10" s="849">
        <v>926.16000000000008</v>
      </c>
      <c r="K10" s="837">
        <v>1</v>
      </c>
      <c r="L10" s="849">
        <v>6</v>
      </c>
      <c r="M10" s="850">
        <v>926.16000000000008</v>
      </c>
    </row>
    <row r="11" spans="1:13" ht="14.4" customHeight="1" x14ac:dyDescent="0.3">
      <c r="A11" s="831" t="s">
        <v>3023</v>
      </c>
      <c r="B11" s="832" t="s">
        <v>2444</v>
      </c>
      <c r="C11" s="832" t="s">
        <v>2448</v>
      </c>
      <c r="D11" s="832" t="s">
        <v>2449</v>
      </c>
      <c r="E11" s="832" t="s">
        <v>2450</v>
      </c>
      <c r="F11" s="849"/>
      <c r="G11" s="849"/>
      <c r="H11" s="837">
        <v>0</v>
      </c>
      <c r="I11" s="849">
        <v>2</v>
      </c>
      <c r="J11" s="849">
        <v>299.04000000000002</v>
      </c>
      <c r="K11" s="837">
        <v>1</v>
      </c>
      <c r="L11" s="849">
        <v>2</v>
      </c>
      <c r="M11" s="850">
        <v>299.04000000000002</v>
      </c>
    </row>
    <row r="12" spans="1:13" ht="14.4" customHeight="1" x14ac:dyDescent="0.3">
      <c r="A12" s="831" t="s">
        <v>3023</v>
      </c>
      <c r="B12" s="832" t="s">
        <v>2444</v>
      </c>
      <c r="C12" s="832" t="s">
        <v>2451</v>
      </c>
      <c r="D12" s="832" t="s">
        <v>1014</v>
      </c>
      <c r="E12" s="832" t="s">
        <v>2452</v>
      </c>
      <c r="F12" s="849"/>
      <c r="G12" s="849"/>
      <c r="H12" s="837">
        <v>0</v>
      </c>
      <c r="I12" s="849">
        <v>8</v>
      </c>
      <c r="J12" s="849">
        <v>605.84</v>
      </c>
      <c r="K12" s="837">
        <v>1</v>
      </c>
      <c r="L12" s="849">
        <v>8</v>
      </c>
      <c r="M12" s="850">
        <v>605.84</v>
      </c>
    </row>
    <row r="13" spans="1:13" ht="14.4" customHeight="1" x14ac:dyDescent="0.3">
      <c r="A13" s="831" t="s">
        <v>3023</v>
      </c>
      <c r="B13" s="832" t="s">
        <v>2444</v>
      </c>
      <c r="C13" s="832" t="s">
        <v>2586</v>
      </c>
      <c r="D13" s="832" t="s">
        <v>1288</v>
      </c>
      <c r="E13" s="832" t="s">
        <v>2587</v>
      </c>
      <c r="F13" s="849"/>
      <c r="G13" s="849"/>
      <c r="H13" s="837">
        <v>0</v>
      </c>
      <c r="I13" s="849">
        <v>2</v>
      </c>
      <c r="J13" s="849">
        <v>450.12</v>
      </c>
      <c r="K13" s="837">
        <v>1</v>
      </c>
      <c r="L13" s="849">
        <v>2</v>
      </c>
      <c r="M13" s="850">
        <v>450.12</v>
      </c>
    </row>
    <row r="14" spans="1:13" ht="14.4" customHeight="1" x14ac:dyDescent="0.3">
      <c r="A14" s="831" t="s">
        <v>3023</v>
      </c>
      <c r="B14" s="832" t="s">
        <v>2457</v>
      </c>
      <c r="C14" s="832" t="s">
        <v>2463</v>
      </c>
      <c r="D14" s="832" t="s">
        <v>2464</v>
      </c>
      <c r="E14" s="832" t="s">
        <v>2465</v>
      </c>
      <c r="F14" s="849">
        <v>1</v>
      </c>
      <c r="G14" s="849">
        <v>85.27</v>
      </c>
      <c r="H14" s="837">
        <v>1</v>
      </c>
      <c r="I14" s="849"/>
      <c r="J14" s="849"/>
      <c r="K14" s="837">
        <v>0</v>
      </c>
      <c r="L14" s="849">
        <v>1</v>
      </c>
      <c r="M14" s="850">
        <v>85.27</v>
      </c>
    </row>
    <row r="15" spans="1:13" ht="14.4" customHeight="1" x14ac:dyDescent="0.3">
      <c r="A15" s="831" t="s">
        <v>3023</v>
      </c>
      <c r="B15" s="832" t="s">
        <v>2457</v>
      </c>
      <c r="C15" s="832" t="s">
        <v>3266</v>
      </c>
      <c r="D15" s="832" t="s">
        <v>2464</v>
      </c>
      <c r="E15" s="832" t="s">
        <v>3125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3023</v>
      </c>
      <c r="B16" s="832" t="s">
        <v>2457</v>
      </c>
      <c r="C16" s="832" t="s">
        <v>2466</v>
      </c>
      <c r="D16" s="832" t="s">
        <v>2464</v>
      </c>
      <c r="E16" s="832" t="s">
        <v>2462</v>
      </c>
      <c r="F16" s="849">
        <v>2</v>
      </c>
      <c r="G16" s="849">
        <v>341.04</v>
      </c>
      <c r="H16" s="837">
        <v>1</v>
      </c>
      <c r="I16" s="849"/>
      <c r="J16" s="849"/>
      <c r="K16" s="837">
        <v>0</v>
      </c>
      <c r="L16" s="849">
        <v>2</v>
      </c>
      <c r="M16" s="850">
        <v>341.04</v>
      </c>
    </row>
    <row r="17" spans="1:13" ht="14.4" customHeight="1" x14ac:dyDescent="0.3">
      <c r="A17" s="831" t="s">
        <v>3023</v>
      </c>
      <c r="B17" s="832" t="s">
        <v>2457</v>
      </c>
      <c r="C17" s="832" t="s">
        <v>4304</v>
      </c>
      <c r="D17" s="832" t="s">
        <v>2464</v>
      </c>
      <c r="E17" s="832" t="s">
        <v>3330</v>
      </c>
      <c r="F17" s="849">
        <v>3</v>
      </c>
      <c r="G17" s="849">
        <v>716.16</v>
      </c>
      <c r="H17" s="837">
        <v>1</v>
      </c>
      <c r="I17" s="849"/>
      <c r="J17" s="849"/>
      <c r="K17" s="837">
        <v>0</v>
      </c>
      <c r="L17" s="849">
        <v>3</v>
      </c>
      <c r="M17" s="850">
        <v>716.16</v>
      </c>
    </row>
    <row r="18" spans="1:13" ht="14.4" customHeight="1" x14ac:dyDescent="0.3">
      <c r="A18" s="831" t="s">
        <v>3023</v>
      </c>
      <c r="B18" s="832" t="s">
        <v>2457</v>
      </c>
      <c r="C18" s="832" t="s">
        <v>2766</v>
      </c>
      <c r="D18" s="832" t="s">
        <v>2459</v>
      </c>
      <c r="E18" s="832" t="s">
        <v>2465</v>
      </c>
      <c r="F18" s="849"/>
      <c r="G18" s="849"/>
      <c r="H18" s="837">
        <v>0</v>
      </c>
      <c r="I18" s="849">
        <v>2</v>
      </c>
      <c r="J18" s="849">
        <v>170.54</v>
      </c>
      <c r="K18" s="837">
        <v>1</v>
      </c>
      <c r="L18" s="849">
        <v>2</v>
      </c>
      <c r="M18" s="850">
        <v>170.54</v>
      </c>
    </row>
    <row r="19" spans="1:13" ht="14.4" customHeight="1" x14ac:dyDescent="0.3">
      <c r="A19" s="831" t="s">
        <v>3023</v>
      </c>
      <c r="B19" s="832" t="s">
        <v>2457</v>
      </c>
      <c r="C19" s="832" t="s">
        <v>2461</v>
      </c>
      <c r="D19" s="832" t="s">
        <v>2459</v>
      </c>
      <c r="E19" s="832" t="s">
        <v>2462</v>
      </c>
      <c r="F19" s="849"/>
      <c r="G19" s="849"/>
      <c r="H19" s="837">
        <v>0</v>
      </c>
      <c r="I19" s="849">
        <v>4</v>
      </c>
      <c r="J19" s="849">
        <v>682.08</v>
      </c>
      <c r="K19" s="837">
        <v>1</v>
      </c>
      <c r="L19" s="849">
        <v>4</v>
      </c>
      <c r="M19" s="850">
        <v>682.08</v>
      </c>
    </row>
    <row r="20" spans="1:13" ht="14.4" customHeight="1" x14ac:dyDescent="0.3">
      <c r="A20" s="831" t="s">
        <v>3023</v>
      </c>
      <c r="B20" s="832" t="s">
        <v>2457</v>
      </c>
      <c r="C20" s="832" t="s">
        <v>2458</v>
      </c>
      <c r="D20" s="832" t="s">
        <v>2459</v>
      </c>
      <c r="E20" s="832" t="s">
        <v>2460</v>
      </c>
      <c r="F20" s="849"/>
      <c r="G20" s="849"/>
      <c r="H20" s="837">
        <v>0</v>
      </c>
      <c r="I20" s="849">
        <v>1</v>
      </c>
      <c r="J20" s="849">
        <v>272.83</v>
      </c>
      <c r="K20" s="837">
        <v>1</v>
      </c>
      <c r="L20" s="849">
        <v>1</v>
      </c>
      <c r="M20" s="850">
        <v>272.83</v>
      </c>
    </row>
    <row r="21" spans="1:13" ht="14.4" customHeight="1" x14ac:dyDescent="0.3">
      <c r="A21" s="831" t="s">
        <v>3023</v>
      </c>
      <c r="B21" s="832" t="s">
        <v>2683</v>
      </c>
      <c r="C21" s="832" t="s">
        <v>2687</v>
      </c>
      <c r="D21" s="832" t="s">
        <v>2685</v>
      </c>
      <c r="E21" s="832" t="s">
        <v>2688</v>
      </c>
      <c r="F21" s="849"/>
      <c r="G21" s="849"/>
      <c r="H21" s="837">
        <v>0</v>
      </c>
      <c r="I21" s="849">
        <v>2</v>
      </c>
      <c r="J21" s="849">
        <v>141.08000000000001</v>
      </c>
      <c r="K21" s="837">
        <v>1</v>
      </c>
      <c r="L21" s="849">
        <v>2</v>
      </c>
      <c r="M21" s="850">
        <v>141.08000000000001</v>
      </c>
    </row>
    <row r="22" spans="1:13" ht="14.4" customHeight="1" x14ac:dyDescent="0.3">
      <c r="A22" s="831" t="s">
        <v>3023</v>
      </c>
      <c r="B22" s="832" t="s">
        <v>2600</v>
      </c>
      <c r="C22" s="832" t="s">
        <v>4989</v>
      </c>
      <c r="D22" s="832" t="s">
        <v>3336</v>
      </c>
      <c r="E22" s="832" t="s">
        <v>4021</v>
      </c>
      <c r="F22" s="849">
        <v>1</v>
      </c>
      <c r="G22" s="849">
        <v>132.97999999999999</v>
      </c>
      <c r="H22" s="837">
        <v>1</v>
      </c>
      <c r="I22" s="849"/>
      <c r="J22" s="849"/>
      <c r="K22" s="837">
        <v>0</v>
      </c>
      <c r="L22" s="849">
        <v>1</v>
      </c>
      <c r="M22" s="850">
        <v>132.97999999999999</v>
      </c>
    </row>
    <row r="23" spans="1:13" ht="14.4" customHeight="1" x14ac:dyDescent="0.3">
      <c r="A23" s="831" t="s">
        <v>3023</v>
      </c>
      <c r="B23" s="832" t="s">
        <v>2483</v>
      </c>
      <c r="C23" s="832" t="s">
        <v>4983</v>
      </c>
      <c r="D23" s="832" t="s">
        <v>3982</v>
      </c>
      <c r="E23" s="832" t="s">
        <v>4984</v>
      </c>
      <c r="F23" s="849">
        <v>1</v>
      </c>
      <c r="G23" s="849">
        <v>136.04</v>
      </c>
      <c r="H23" s="837">
        <v>1</v>
      </c>
      <c r="I23" s="849"/>
      <c r="J23" s="849"/>
      <c r="K23" s="837">
        <v>0</v>
      </c>
      <c r="L23" s="849">
        <v>1</v>
      </c>
      <c r="M23" s="850">
        <v>136.04</v>
      </c>
    </row>
    <row r="24" spans="1:13" ht="14.4" customHeight="1" x14ac:dyDescent="0.3">
      <c r="A24" s="831" t="s">
        <v>3023</v>
      </c>
      <c r="B24" s="832" t="s">
        <v>2693</v>
      </c>
      <c r="C24" s="832" t="s">
        <v>3743</v>
      </c>
      <c r="D24" s="832" t="s">
        <v>3604</v>
      </c>
      <c r="E24" s="832" t="s">
        <v>2773</v>
      </c>
      <c r="F24" s="849">
        <v>1</v>
      </c>
      <c r="G24" s="849">
        <v>159.08000000000001</v>
      </c>
      <c r="H24" s="837">
        <v>1</v>
      </c>
      <c r="I24" s="849"/>
      <c r="J24" s="849"/>
      <c r="K24" s="837">
        <v>0</v>
      </c>
      <c r="L24" s="849">
        <v>1</v>
      </c>
      <c r="M24" s="850">
        <v>159.08000000000001</v>
      </c>
    </row>
    <row r="25" spans="1:13" ht="14.4" customHeight="1" x14ac:dyDescent="0.3">
      <c r="A25" s="831" t="s">
        <v>3023</v>
      </c>
      <c r="B25" s="832" t="s">
        <v>2693</v>
      </c>
      <c r="C25" s="832" t="s">
        <v>3744</v>
      </c>
      <c r="D25" s="832" t="s">
        <v>3604</v>
      </c>
      <c r="E25" s="832" t="s">
        <v>2696</v>
      </c>
      <c r="F25" s="849">
        <v>3</v>
      </c>
      <c r="G25" s="849">
        <v>954.48</v>
      </c>
      <c r="H25" s="837">
        <v>1</v>
      </c>
      <c r="I25" s="849"/>
      <c r="J25" s="849"/>
      <c r="K25" s="837">
        <v>0</v>
      </c>
      <c r="L25" s="849">
        <v>3</v>
      </c>
      <c r="M25" s="850">
        <v>954.48</v>
      </c>
    </row>
    <row r="26" spans="1:13" ht="14.4" customHeight="1" x14ac:dyDescent="0.3">
      <c r="A26" s="831" t="s">
        <v>3023</v>
      </c>
      <c r="B26" s="832" t="s">
        <v>2693</v>
      </c>
      <c r="C26" s="832" t="s">
        <v>2694</v>
      </c>
      <c r="D26" s="832" t="s">
        <v>2695</v>
      </c>
      <c r="E26" s="832" t="s">
        <v>2696</v>
      </c>
      <c r="F26" s="849"/>
      <c r="G26" s="849"/>
      <c r="H26" s="837">
        <v>0</v>
      </c>
      <c r="I26" s="849">
        <v>4</v>
      </c>
      <c r="J26" s="849">
        <v>1272.6400000000001</v>
      </c>
      <c r="K26" s="837">
        <v>1</v>
      </c>
      <c r="L26" s="849">
        <v>4</v>
      </c>
      <c r="M26" s="850">
        <v>1272.6400000000001</v>
      </c>
    </row>
    <row r="27" spans="1:13" ht="14.4" customHeight="1" x14ac:dyDescent="0.3">
      <c r="A27" s="831" t="s">
        <v>3023</v>
      </c>
      <c r="B27" s="832" t="s">
        <v>2693</v>
      </c>
      <c r="C27" s="832" t="s">
        <v>2772</v>
      </c>
      <c r="D27" s="832" t="s">
        <v>2695</v>
      </c>
      <c r="E27" s="832" t="s">
        <v>2773</v>
      </c>
      <c r="F27" s="849"/>
      <c r="G27" s="849"/>
      <c r="H27" s="837">
        <v>0</v>
      </c>
      <c r="I27" s="849">
        <v>4</v>
      </c>
      <c r="J27" s="849">
        <v>636.32000000000005</v>
      </c>
      <c r="K27" s="837">
        <v>1</v>
      </c>
      <c r="L27" s="849">
        <v>4</v>
      </c>
      <c r="M27" s="850">
        <v>636.32000000000005</v>
      </c>
    </row>
    <row r="28" spans="1:13" ht="14.4" customHeight="1" x14ac:dyDescent="0.3">
      <c r="A28" s="831" t="s">
        <v>3023</v>
      </c>
      <c r="B28" s="832" t="s">
        <v>2614</v>
      </c>
      <c r="C28" s="832" t="s">
        <v>2617</v>
      </c>
      <c r="D28" s="832" t="s">
        <v>1110</v>
      </c>
      <c r="E28" s="832" t="s">
        <v>1620</v>
      </c>
      <c r="F28" s="849"/>
      <c r="G28" s="849"/>
      <c r="H28" s="837">
        <v>0</v>
      </c>
      <c r="I28" s="849">
        <v>2</v>
      </c>
      <c r="J28" s="849">
        <v>96.84</v>
      </c>
      <c r="K28" s="837">
        <v>1</v>
      </c>
      <c r="L28" s="849">
        <v>2</v>
      </c>
      <c r="M28" s="850">
        <v>96.84</v>
      </c>
    </row>
    <row r="29" spans="1:13" ht="14.4" customHeight="1" x14ac:dyDescent="0.3">
      <c r="A29" s="831" t="s">
        <v>3023</v>
      </c>
      <c r="B29" s="832" t="s">
        <v>2496</v>
      </c>
      <c r="C29" s="832" t="s">
        <v>2619</v>
      </c>
      <c r="D29" s="832" t="s">
        <v>2620</v>
      </c>
      <c r="E29" s="832" t="s">
        <v>2621</v>
      </c>
      <c r="F29" s="849"/>
      <c r="G29" s="849"/>
      <c r="H29" s="837"/>
      <c r="I29" s="849">
        <v>5</v>
      </c>
      <c r="J29" s="849">
        <v>0</v>
      </c>
      <c r="K29" s="837"/>
      <c r="L29" s="849">
        <v>5</v>
      </c>
      <c r="M29" s="850">
        <v>0</v>
      </c>
    </row>
    <row r="30" spans="1:13" ht="14.4" customHeight="1" x14ac:dyDescent="0.3">
      <c r="A30" s="831" t="s">
        <v>3023</v>
      </c>
      <c r="B30" s="832" t="s">
        <v>6959</v>
      </c>
      <c r="C30" s="832" t="s">
        <v>4298</v>
      </c>
      <c r="D30" s="832" t="s">
        <v>4299</v>
      </c>
      <c r="E30" s="832" t="s">
        <v>4300</v>
      </c>
      <c r="F30" s="849"/>
      <c r="G30" s="849"/>
      <c r="H30" s="837">
        <v>0</v>
      </c>
      <c r="I30" s="849">
        <v>6</v>
      </c>
      <c r="J30" s="849">
        <v>724.62</v>
      </c>
      <c r="K30" s="837">
        <v>1</v>
      </c>
      <c r="L30" s="849">
        <v>6</v>
      </c>
      <c r="M30" s="850">
        <v>724.62</v>
      </c>
    </row>
    <row r="31" spans="1:13" ht="14.4" customHeight="1" x14ac:dyDescent="0.3">
      <c r="A31" s="831" t="s">
        <v>3023</v>
      </c>
      <c r="B31" s="832" t="s">
        <v>6959</v>
      </c>
      <c r="C31" s="832" t="s">
        <v>5725</v>
      </c>
      <c r="D31" s="832" t="s">
        <v>5726</v>
      </c>
      <c r="E31" s="832" t="s">
        <v>5727</v>
      </c>
      <c r="F31" s="849">
        <v>6</v>
      </c>
      <c r="G31" s="849">
        <v>362.34000000000003</v>
      </c>
      <c r="H31" s="837">
        <v>1</v>
      </c>
      <c r="I31" s="849"/>
      <c r="J31" s="849"/>
      <c r="K31" s="837">
        <v>0</v>
      </c>
      <c r="L31" s="849">
        <v>6</v>
      </c>
      <c r="M31" s="850">
        <v>362.34000000000003</v>
      </c>
    </row>
    <row r="32" spans="1:13" ht="14.4" customHeight="1" x14ac:dyDescent="0.3">
      <c r="A32" s="831" t="s">
        <v>3023</v>
      </c>
      <c r="B32" s="832" t="s">
        <v>6959</v>
      </c>
      <c r="C32" s="832" t="s">
        <v>5728</v>
      </c>
      <c r="D32" s="832" t="s">
        <v>4299</v>
      </c>
      <c r="E32" s="832" t="s">
        <v>5727</v>
      </c>
      <c r="F32" s="849"/>
      <c r="G32" s="849"/>
      <c r="H32" s="837">
        <v>0</v>
      </c>
      <c r="I32" s="849">
        <v>2</v>
      </c>
      <c r="J32" s="849">
        <v>120.78</v>
      </c>
      <c r="K32" s="837">
        <v>1</v>
      </c>
      <c r="L32" s="849">
        <v>2</v>
      </c>
      <c r="M32" s="850">
        <v>120.78</v>
      </c>
    </row>
    <row r="33" spans="1:13" ht="14.4" customHeight="1" x14ac:dyDescent="0.3">
      <c r="A33" s="831" t="s">
        <v>3023</v>
      </c>
      <c r="B33" s="832" t="s">
        <v>2504</v>
      </c>
      <c r="C33" s="832" t="s">
        <v>2699</v>
      </c>
      <c r="D33" s="832" t="s">
        <v>2700</v>
      </c>
      <c r="E33" s="832" t="s">
        <v>2701</v>
      </c>
      <c r="F33" s="849"/>
      <c r="G33" s="849"/>
      <c r="H33" s="837">
        <v>0</v>
      </c>
      <c r="I33" s="849">
        <v>3</v>
      </c>
      <c r="J33" s="849">
        <v>1098.93</v>
      </c>
      <c r="K33" s="837">
        <v>1</v>
      </c>
      <c r="L33" s="849">
        <v>3</v>
      </c>
      <c r="M33" s="850">
        <v>1098.93</v>
      </c>
    </row>
    <row r="34" spans="1:13" ht="14.4" customHeight="1" x14ac:dyDescent="0.3">
      <c r="A34" s="831" t="s">
        <v>3023</v>
      </c>
      <c r="B34" s="832" t="s">
        <v>2504</v>
      </c>
      <c r="C34" s="832" t="s">
        <v>4990</v>
      </c>
      <c r="D34" s="832" t="s">
        <v>1503</v>
      </c>
      <c r="E34" s="832" t="s">
        <v>4991</v>
      </c>
      <c r="F34" s="849">
        <v>2</v>
      </c>
      <c r="G34" s="849">
        <v>0</v>
      </c>
      <c r="H34" s="837"/>
      <c r="I34" s="849"/>
      <c r="J34" s="849"/>
      <c r="K34" s="837"/>
      <c r="L34" s="849">
        <v>2</v>
      </c>
      <c r="M34" s="850">
        <v>0</v>
      </c>
    </row>
    <row r="35" spans="1:13" ht="14.4" customHeight="1" x14ac:dyDescent="0.3">
      <c r="A35" s="831" t="s">
        <v>3023</v>
      </c>
      <c r="B35" s="832" t="s">
        <v>2504</v>
      </c>
      <c r="C35" s="832" t="s">
        <v>5175</v>
      </c>
      <c r="D35" s="832" t="s">
        <v>1503</v>
      </c>
      <c r="E35" s="832" t="s">
        <v>5176</v>
      </c>
      <c r="F35" s="849">
        <v>2</v>
      </c>
      <c r="G35" s="849">
        <v>366.32</v>
      </c>
      <c r="H35" s="837">
        <v>1</v>
      </c>
      <c r="I35" s="849"/>
      <c r="J35" s="849"/>
      <c r="K35" s="837">
        <v>0</v>
      </c>
      <c r="L35" s="849">
        <v>2</v>
      </c>
      <c r="M35" s="850">
        <v>366.32</v>
      </c>
    </row>
    <row r="36" spans="1:13" ht="14.4" customHeight="1" x14ac:dyDescent="0.3">
      <c r="A36" s="831" t="s">
        <v>3023</v>
      </c>
      <c r="B36" s="832" t="s">
        <v>2504</v>
      </c>
      <c r="C36" s="832" t="s">
        <v>2505</v>
      </c>
      <c r="D36" s="832" t="s">
        <v>760</v>
      </c>
      <c r="E36" s="832" t="s">
        <v>2506</v>
      </c>
      <c r="F36" s="849"/>
      <c r="G36" s="849"/>
      <c r="H36" s="837">
        <v>0</v>
      </c>
      <c r="I36" s="849">
        <v>9</v>
      </c>
      <c r="J36" s="849">
        <v>570.06000000000006</v>
      </c>
      <c r="K36" s="837">
        <v>1</v>
      </c>
      <c r="L36" s="849">
        <v>9</v>
      </c>
      <c r="M36" s="850">
        <v>570.06000000000006</v>
      </c>
    </row>
    <row r="37" spans="1:13" ht="14.4" customHeight="1" x14ac:dyDescent="0.3">
      <c r="A37" s="831" t="s">
        <v>3023</v>
      </c>
      <c r="B37" s="832" t="s">
        <v>2504</v>
      </c>
      <c r="C37" s="832" t="s">
        <v>2781</v>
      </c>
      <c r="D37" s="832" t="s">
        <v>2782</v>
      </c>
      <c r="E37" s="832" t="s">
        <v>2783</v>
      </c>
      <c r="F37" s="849"/>
      <c r="G37" s="849"/>
      <c r="H37" s="837">
        <v>0</v>
      </c>
      <c r="I37" s="849">
        <v>2</v>
      </c>
      <c r="J37" s="849">
        <v>439.56</v>
      </c>
      <c r="K37" s="837">
        <v>1</v>
      </c>
      <c r="L37" s="849">
        <v>2</v>
      </c>
      <c r="M37" s="850">
        <v>439.56</v>
      </c>
    </row>
    <row r="38" spans="1:13" ht="14.4" customHeight="1" x14ac:dyDescent="0.3">
      <c r="A38" s="831" t="s">
        <v>3023</v>
      </c>
      <c r="B38" s="832" t="s">
        <v>2504</v>
      </c>
      <c r="C38" s="832" t="s">
        <v>4235</v>
      </c>
      <c r="D38" s="832" t="s">
        <v>4236</v>
      </c>
      <c r="E38" s="832" t="s">
        <v>4237</v>
      </c>
      <c r="F38" s="849">
        <v>1</v>
      </c>
      <c r="G38" s="849">
        <v>0</v>
      </c>
      <c r="H38" s="837"/>
      <c r="I38" s="849"/>
      <c r="J38" s="849"/>
      <c r="K38" s="837"/>
      <c r="L38" s="849">
        <v>1</v>
      </c>
      <c r="M38" s="850">
        <v>0</v>
      </c>
    </row>
    <row r="39" spans="1:13" ht="14.4" customHeight="1" x14ac:dyDescent="0.3">
      <c r="A39" s="831" t="s">
        <v>3023</v>
      </c>
      <c r="B39" s="832" t="s">
        <v>2504</v>
      </c>
      <c r="C39" s="832" t="s">
        <v>4238</v>
      </c>
      <c r="D39" s="832" t="s">
        <v>4236</v>
      </c>
      <c r="E39" s="832" t="s">
        <v>4239</v>
      </c>
      <c r="F39" s="849">
        <v>7</v>
      </c>
      <c r="G39" s="849">
        <v>384.65000000000003</v>
      </c>
      <c r="H39" s="837">
        <v>1</v>
      </c>
      <c r="I39" s="849"/>
      <c r="J39" s="849"/>
      <c r="K39" s="837">
        <v>0</v>
      </c>
      <c r="L39" s="849">
        <v>7</v>
      </c>
      <c r="M39" s="850">
        <v>384.65000000000003</v>
      </c>
    </row>
    <row r="40" spans="1:13" ht="14.4" customHeight="1" x14ac:dyDescent="0.3">
      <c r="A40" s="831" t="s">
        <v>3023</v>
      </c>
      <c r="B40" s="832" t="s">
        <v>2504</v>
      </c>
      <c r="C40" s="832" t="s">
        <v>5722</v>
      </c>
      <c r="D40" s="832" t="s">
        <v>5723</v>
      </c>
      <c r="E40" s="832" t="s">
        <v>5724</v>
      </c>
      <c r="F40" s="849">
        <v>1</v>
      </c>
      <c r="G40" s="849">
        <v>219.78</v>
      </c>
      <c r="H40" s="837">
        <v>1</v>
      </c>
      <c r="I40" s="849"/>
      <c r="J40" s="849"/>
      <c r="K40" s="837">
        <v>0</v>
      </c>
      <c r="L40" s="849">
        <v>1</v>
      </c>
      <c r="M40" s="850">
        <v>219.78</v>
      </c>
    </row>
    <row r="41" spans="1:13" ht="14.4" customHeight="1" x14ac:dyDescent="0.3">
      <c r="A41" s="831" t="s">
        <v>3023</v>
      </c>
      <c r="B41" s="832" t="s">
        <v>2507</v>
      </c>
      <c r="C41" s="832" t="s">
        <v>5191</v>
      </c>
      <c r="D41" s="832" t="s">
        <v>2509</v>
      </c>
      <c r="E41" s="832" t="s">
        <v>5192</v>
      </c>
      <c r="F41" s="849"/>
      <c r="G41" s="849"/>
      <c r="H41" s="837">
        <v>0</v>
      </c>
      <c r="I41" s="849">
        <v>2</v>
      </c>
      <c r="J41" s="849">
        <v>1033.42</v>
      </c>
      <c r="K41" s="837">
        <v>1</v>
      </c>
      <c r="L41" s="849">
        <v>2</v>
      </c>
      <c r="M41" s="850">
        <v>1033.42</v>
      </c>
    </row>
    <row r="42" spans="1:13" ht="14.4" customHeight="1" x14ac:dyDescent="0.3">
      <c r="A42" s="831" t="s">
        <v>3023</v>
      </c>
      <c r="B42" s="832" t="s">
        <v>2507</v>
      </c>
      <c r="C42" s="832" t="s">
        <v>2704</v>
      </c>
      <c r="D42" s="832" t="s">
        <v>2509</v>
      </c>
      <c r="E42" s="832" t="s">
        <v>2705</v>
      </c>
      <c r="F42" s="849"/>
      <c r="G42" s="849"/>
      <c r="H42" s="837">
        <v>0</v>
      </c>
      <c r="I42" s="849">
        <v>9</v>
      </c>
      <c r="J42" s="849">
        <v>498.33</v>
      </c>
      <c r="K42" s="837">
        <v>1</v>
      </c>
      <c r="L42" s="849">
        <v>9</v>
      </c>
      <c r="M42" s="850">
        <v>498.33</v>
      </c>
    </row>
    <row r="43" spans="1:13" ht="14.4" customHeight="1" x14ac:dyDescent="0.3">
      <c r="A43" s="831" t="s">
        <v>3023</v>
      </c>
      <c r="B43" s="832" t="s">
        <v>2507</v>
      </c>
      <c r="C43" s="832" t="s">
        <v>2923</v>
      </c>
      <c r="D43" s="832" t="s">
        <v>2509</v>
      </c>
      <c r="E43" s="832" t="s">
        <v>2924</v>
      </c>
      <c r="F43" s="849"/>
      <c r="G43" s="849"/>
      <c r="H43" s="837">
        <v>0</v>
      </c>
      <c r="I43" s="849">
        <v>4</v>
      </c>
      <c r="J43" s="849">
        <v>442.92</v>
      </c>
      <c r="K43" s="837">
        <v>1</v>
      </c>
      <c r="L43" s="849">
        <v>4</v>
      </c>
      <c r="M43" s="850">
        <v>442.92</v>
      </c>
    </row>
    <row r="44" spans="1:13" ht="14.4" customHeight="1" x14ac:dyDescent="0.3">
      <c r="A44" s="831" t="s">
        <v>3023</v>
      </c>
      <c r="B44" s="832" t="s">
        <v>2511</v>
      </c>
      <c r="C44" s="832" t="s">
        <v>2927</v>
      </c>
      <c r="D44" s="832" t="s">
        <v>2926</v>
      </c>
      <c r="E44" s="832" t="s">
        <v>2928</v>
      </c>
      <c r="F44" s="849"/>
      <c r="G44" s="849"/>
      <c r="H44" s="837">
        <v>0</v>
      </c>
      <c r="I44" s="849">
        <v>2</v>
      </c>
      <c r="J44" s="849">
        <v>2341.86</v>
      </c>
      <c r="K44" s="837">
        <v>1</v>
      </c>
      <c r="L44" s="849">
        <v>2</v>
      </c>
      <c r="M44" s="850">
        <v>2341.86</v>
      </c>
    </row>
    <row r="45" spans="1:13" ht="14.4" customHeight="1" x14ac:dyDescent="0.3">
      <c r="A45" s="831" t="s">
        <v>3023</v>
      </c>
      <c r="B45" s="832" t="s">
        <v>2511</v>
      </c>
      <c r="C45" s="832" t="s">
        <v>3830</v>
      </c>
      <c r="D45" s="832" t="s">
        <v>3831</v>
      </c>
      <c r="E45" s="832" t="s">
        <v>2514</v>
      </c>
      <c r="F45" s="849">
        <v>4</v>
      </c>
      <c r="G45" s="849">
        <v>1170.96</v>
      </c>
      <c r="H45" s="837">
        <v>1</v>
      </c>
      <c r="I45" s="849"/>
      <c r="J45" s="849"/>
      <c r="K45" s="837">
        <v>0</v>
      </c>
      <c r="L45" s="849">
        <v>4</v>
      </c>
      <c r="M45" s="850">
        <v>1170.96</v>
      </c>
    </row>
    <row r="46" spans="1:13" ht="14.4" customHeight="1" x14ac:dyDescent="0.3">
      <c r="A46" s="831" t="s">
        <v>3023</v>
      </c>
      <c r="B46" s="832" t="s">
        <v>2511</v>
      </c>
      <c r="C46" s="832" t="s">
        <v>5195</v>
      </c>
      <c r="D46" s="832" t="s">
        <v>3831</v>
      </c>
      <c r="E46" s="832" t="s">
        <v>2928</v>
      </c>
      <c r="F46" s="849">
        <v>1</v>
      </c>
      <c r="G46" s="849">
        <v>1170.93</v>
      </c>
      <c r="H46" s="837">
        <v>1</v>
      </c>
      <c r="I46" s="849"/>
      <c r="J46" s="849"/>
      <c r="K46" s="837">
        <v>0</v>
      </c>
      <c r="L46" s="849">
        <v>1</v>
      </c>
      <c r="M46" s="850">
        <v>1170.93</v>
      </c>
    </row>
    <row r="47" spans="1:13" ht="14.4" customHeight="1" x14ac:dyDescent="0.3">
      <c r="A47" s="831" t="s">
        <v>3023</v>
      </c>
      <c r="B47" s="832" t="s">
        <v>2511</v>
      </c>
      <c r="C47" s="832" t="s">
        <v>2925</v>
      </c>
      <c r="D47" s="832" t="s">
        <v>2926</v>
      </c>
      <c r="E47" s="832" t="s">
        <v>2514</v>
      </c>
      <c r="F47" s="849"/>
      <c r="G47" s="849"/>
      <c r="H47" s="837">
        <v>0</v>
      </c>
      <c r="I47" s="849">
        <v>4</v>
      </c>
      <c r="J47" s="849">
        <v>1170.96</v>
      </c>
      <c r="K47" s="837">
        <v>1</v>
      </c>
      <c r="L47" s="849">
        <v>4</v>
      </c>
      <c r="M47" s="850">
        <v>1170.96</v>
      </c>
    </row>
    <row r="48" spans="1:13" ht="14.4" customHeight="1" x14ac:dyDescent="0.3">
      <c r="A48" s="831" t="s">
        <v>3023</v>
      </c>
      <c r="B48" s="832" t="s">
        <v>2511</v>
      </c>
      <c r="C48" s="832" t="s">
        <v>5208</v>
      </c>
      <c r="D48" s="832" t="s">
        <v>2926</v>
      </c>
      <c r="E48" s="832" t="s">
        <v>5199</v>
      </c>
      <c r="F48" s="849"/>
      <c r="G48" s="849"/>
      <c r="H48" s="837">
        <v>0</v>
      </c>
      <c r="I48" s="849">
        <v>2</v>
      </c>
      <c r="J48" s="849">
        <v>2341.86</v>
      </c>
      <c r="K48" s="837">
        <v>1</v>
      </c>
      <c r="L48" s="849">
        <v>2</v>
      </c>
      <c r="M48" s="850">
        <v>2341.86</v>
      </c>
    </row>
    <row r="49" spans="1:13" ht="14.4" customHeight="1" x14ac:dyDescent="0.3">
      <c r="A49" s="831" t="s">
        <v>3023</v>
      </c>
      <c r="B49" s="832" t="s">
        <v>2629</v>
      </c>
      <c r="C49" s="832" t="s">
        <v>2630</v>
      </c>
      <c r="D49" s="832" t="s">
        <v>2631</v>
      </c>
      <c r="E49" s="832" t="s">
        <v>2632</v>
      </c>
      <c r="F49" s="849"/>
      <c r="G49" s="849"/>
      <c r="H49" s="837">
        <v>0</v>
      </c>
      <c r="I49" s="849">
        <v>2</v>
      </c>
      <c r="J49" s="849">
        <v>245.92</v>
      </c>
      <c r="K49" s="837">
        <v>1</v>
      </c>
      <c r="L49" s="849">
        <v>2</v>
      </c>
      <c r="M49" s="850">
        <v>245.92</v>
      </c>
    </row>
    <row r="50" spans="1:13" ht="14.4" customHeight="1" x14ac:dyDescent="0.3">
      <c r="A50" s="831" t="s">
        <v>3023</v>
      </c>
      <c r="B50" s="832" t="s">
        <v>2522</v>
      </c>
      <c r="C50" s="832" t="s">
        <v>2523</v>
      </c>
      <c r="D50" s="832" t="s">
        <v>941</v>
      </c>
      <c r="E50" s="832" t="s">
        <v>2524</v>
      </c>
      <c r="F50" s="849"/>
      <c r="G50" s="849"/>
      <c r="H50" s="837">
        <v>0</v>
      </c>
      <c r="I50" s="849">
        <v>1</v>
      </c>
      <c r="J50" s="849">
        <v>63.75</v>
      </c>
      <c r="K50" s="837">
        <v>1</v>
      </c>
      <c r="L50" s="849">
        <v>1</v>
      </c>
      <c r="M50" s="850">
        <v>63.75</v>
      </c>
    </row>
    <row r="51" spans="1:13" ht="14.4" customHeight="1" x14ac:dyDescent="0.3">
      <c r="A51" s="831" t="s">
        <v>3023</v>
      </c>
      <c r="B51" s="832" t="s">
        <v>2721</v>
      </c>
      <c r="C51" s="832" t="s">
        <v>2722</v>
      </c>
      <c r="D51" s="832" t="s">
        <v>2723</v>
      </c>
      <c r="E51" s="832" t="s">
        <v>2724</v>
      </c>
      <c r="F51" s="849"/>
      <c r="G51" s="849"/>
      <c r="H51" s="837"/>
      <c r="I51" s="849">
        <v>1</v>
      </c>
      <c r="J51" s="849">
        <v>0</v>
      </c>
      <c r="K51" s="837"/>
      <c r="L51" s="849">
        <v>1</v>
      </c>
      <c r="M51" s="850">
        <v>0</v>
      </c>
    </row>
    <row r="52" spans="1:13" ht="14.4" customHeight="1" x14ac:dyDescent="0.3">
      <c r="A52" s="831" t="s">
        <v>3023</v>
      </c>
      <c r="B52" s="832" t="s">
        <v>2534</v>
      </c>
      <c r="C52" s="832" t="s">
        <v>4972</v>
      </c>
      <c r="D52" s="832" t="s">
        <v>1263</v>
      </c>
      <c r="E52" s="832" t="s">
        <v>4973</v>
      </c>
      <c r="F52" s="849"/>
      <c r="G52" s="849"/>
      <c r="H52" s="837"/>
      <c r="I52" s="849">
        <v>3</v>
      </c>
      <c r="J52" s="849">
        <v>0</v>
      </c>
      <c r="K52" s="837"/>
      <c r="L52" s="849">
        <v>3</v>
      </c>
      <c r="M52" s="850">
        <v>0</v>
      </c>
    </row>
    <row r="53" spans="1:13" ht="14.4" customHeight="1" x14ac:dyDescent="0.3">
      <c r="A53" s="831" t="s">
        <v>3023</v>
      </c>
      <c r="B53" s="832" t="s">
        <v>2534</v>
      </c>
      <c r="C53" s="832" t="s">
        <v>2535</v>
      </c>
      <c r="D53" s="832" t="s">
        <v>953</v>
      </c>
      <c r="E53" s="832" t="s">
        <v>2536</v>
      </c>
      <c r="F53" s="849"/>
      <c r="G53" s="849"/>
      <c r="H53" s="837"/>
      <c r="I53" s="849">
        <v>1</v>
      </c>
      <c r="J53" s="849">
        <v>0</v>
      </c>
      <c r="K53" s="837"/>
      <c r="L53" s="849">
        <v>1</v>
      </c>
      <c r="M53" s="850">
        <v>0</v>
      </c>
    </row>
    <row r="54" spans="1:13" ht="14.4" customHeight="1" x14ac:dyDescent="0.3">
      <c r="A54" s="831" t="s">
        <v>3023</v>
      </c>
      <c r="B54" s="832" t="s">
        <v>2534</v>
      </c>
      <c r="C54" s="832" t="s">
        <v>2803</v>
      </c>
      <c r="D54" s="832" t="s">
        <v>1263</v>
      </c>
      <c r="E54" s="832" t="s">
        <v>2804</v>
      </c>
      <c r="F54" s="849"/>
      <c r="G54" s="849"/>
      <c r="H54" s="837"/>
      <c r="I54" s="849">
        <v>1</v>
      </c>
      <c r="J54" s="849">
        <v>0</v>
      </c>
      <c r="K54" s="837"/>
      <c r="L54" s="849">
        <v>1</v>
      </c>
      <c r="M54" s="850">
        <v>0</v>
      </c>
    </row>
    <row r="55" spans="1:13" ht="14.4" customHeight="1" x14ac:dyDescent="0.3">
      <c r="A55" s="831" t="s">
        <v>3023</v>
      </c>
      <c r="B55" s="832" t="s">
        <v>6960</v>
      </c>
      <c r="C55" s="832" t="s">
        <v>4269</v>
      </c>
      <c r="D55" s="832" t="s">
        <v>3109</v>
      </c>
      <c r="E55" s="832" t="s">
        <v>4270</v>
      </c>
      <c r="F55" s="849"/>
      <c r="G55" s="849"/>
      <c r="H55" s="837">
        <v>0</v>
      </c>
      <c r="I55" s="849">
        <v>1</v>
      </c>
      <c r="J55" s="849">
        <v>115.26</v>
      </c>
      <c r="K55" s="837">
        <v>1</v>
      </c>
      <c r="L55" s="849">
        <v>1</v>
      </c>
      <c r="M55" s="850">
        <v>115.26</v>
      </c>
    </row>
    <row r="56" spans="1:13" ht="14.4" customHeight="1" x14ac:dyDescent="0.3">
      <c r="A56" s="831" t="s">
        <v>3023</v>
      </c>
      <c r="B56" s="832" t="s">
        <v>2541</v>
      </c>
      <c r="C56" s="832" t="s">
        <v>2738</v>
      </c>
      <c r="D56" s="832" t="s">
        <v>2739</v>
      </c>
      <c r="E56" s="832" t="s">
        <v>2740</v>
      </c>
      <c r="F56" s="849"/>
      <c r="G56" s="849"/>
      <c r="H56" s="837">
        <v>0</v>
      </c>
      <c r="I56" s="849">
        <v>3</v>
      </c>
      <c r="J56" s="849">
        <v>254.67000000000002</v>
      </c>
      <c r="K56" s="837">
        <v>1</v>
      </c>
      <c r="L56" s="849">
        <v>3</v>
      </c>
      <c r="M56" s="850">
        <v>254.67000000000002</v>
      </c>
    </row>
    <row r="57" spans="1:13" ht="14.4" customHeight="1" x14ac:dyDescent="0.3">
      <c r="A57" s="831" t="s">
        <v>3023</v>
      </c>
      <c r="B57" s="832" t="s">
        <v>2541</v>
      </c>
      <c r="C57" s="832" t="s">
        <v>2948</v>
      </c>
      <c r="D57" s="832" t="s">
        <v>2302</v>
      </c>
      <c r="E57" s="832" t="s">
        <v>2740</v>
      </c>
      <c r="F57" s="849"/>
      <c r="G57" s="849"/>
      <c r="H57" s="837">
        <v>0</v>
      </c>
      <c r="I57" s="849">
        <v>3</v>
      </c>
      <c r="J57" s="849">
        <v>254.67000000000002</v>
      </c>
      <c r="K57" s="837">
        <v>1</v>
      </c>
      <c r="L57" s="849">
        <v>3</v>
      </c>
      <c r="M57" s="850">
        <v>254.67000000000002</v>
      </c>
    </row>
    <row r="58" spans="1:13" ht="14.4" customHeight="1" x14ac:dyDescent="0.3">
      <c r="A58" s="831" t="s">
        <v>3023</v>
      </c>
      <c r="B58" s="832" t="s">
        <v>2541</v>
      </c>
      <c r="C58" s="832" t="s">
        <v>4965</v>
      </c>
      <c r="D58" s="832" t="s">
        <v>4966</v>
      </c>
      <c r="E58" s="832" t="s">
        <v>2740</v>
      </c>
      <c r="F58" s="849"/>
      <c r="G58" s="849"/>
      <c r="H58" s="837">
        <v>0</v>
      </c>
      <c r="I58" s="849">
        <v>3</v>
      </c>
      <c r="J58" s="849">
        <v>254.67000000000002</v>
      </c>
      <c r="K58" s="837">
        <v>1</v>
      </c>
      <c r="L58" s="849">
        <v>3</v>
      </c>
      <c r="M58" s="850">
        <v>254.67000000000002</v>
      </c>
    </row>
    <row r="59" spans="1:13" ht="14.4" customHeight="1" x14ac:dyDescent="0.3">
      <c r="A59" s="831" t="s">
        <v>3023</v>
      </c>
      <c r="B59" s="832" t="s">
        <v>2541</v>
      </c>
      <c r="C59" s="832" t="s">
        <v>2859</v>
      </c>
      <c r="D59" s="832" t="s">
        <v>2058</v>
      </c>
      <c r="E59" s="832" t="s">
        <v>2740</v>
      </c>
      <c r="F59" s="849"/>
      <c r="G59" s="849"/>
      <c r="H59" s="837">
        <v>0</v>
      </c>
      <c r="I59" s="849">
        <v>3</v>
      </c>
      <c r="J59" s="849">
        <v>254.67000000000002</v>
      </c>
      <c r="K59" s="837">
        <v>1</v>
      </c>
      <c r="L59" s="849">
        <v>3</v>
      </c>
      <c r="M59" s="850">
        <v>254.67000000000002</v>
      </c>
    </row>
    <row r="60" spans="1:13" ht="14.4" customHeight="1" x14ac:dyDescent="0.3">
      <c r="A60" s="831" t="s">
        <v>3023</v>
      </c>
      <c r="B60" s="832" t="s">
        <v>2541</v>
      </c>
      <c r="C60" s="832" t="s">
        <v>2736</v>
      </c>
      <c r="D60" s="832" t="s">
        <v>1550</v>
      </c>
      <c r="E60" s="832" t="s">
        <v>972</v>
      </c>
      <c r="F60" s="849">
        <v>27</v>
      </c>
      <c r="G60" s="849">
        <v>5707.5299999999988</v>
      </c>
      <c r="H60" s="837">
        <v>1</v>
      </c>
      <c r="I60" s="849"/>
      <c r="J60" s="849"/>
      <c r="K60" s="837">
        <v>0</v>
      </c>
      <c r="L60" s="849">
        <v>27</v>
      </c>
      <c r="M60" s="850">
        <v>5707.5299999999988</v>
      </c>
    </row>
    <row r="61" spans="1:13" ht="14.4" customHeight="1" x14ac:dyDescent="0.3">
      <c r="A61" s="831" t="s">
        <v>3023</v>
      </c>
      <c r="B61" s="832" t="s">
        <v>2541</v>
      </c>
      <c r="C61" s="832" t="s">
        <v>2860</v>
      </c>
      <c r="D61" s="832" t="s">
        <v>2060</v>
      </c>
      <c r="E61" s="832" t="s">
        <v>1281</v>
      </c>
      <c r="F61" s="849"/>
      <c r="G61" s="849"/>
      <c r="H61" s="837">
        <v>0</v>
      </c>
      <c r="I61" s="849">
        <v>6</v>
      </c>
      <c r="J61" s="849">
        <v>791.58</v>
      </c>
      <c r="K61" s="837">
        <v>1</v>
      </c>
      <c r="L61" s="849">
        <v>6</v>
      </c>
      <c r="M61" s="850">
        <v>791.58</v>
      </c>
    </row>
    <row r="62" spans="1:13" ht="14.4" customHeight="1" x14ac:dyDescent="0.3">
      <c r="A62" s="831" t="s">
        <v>3023</v>
      </c>
      <c r="B62" s="832" t="s">
        <v>2541</v>
      </c>
      <c r="C62" s="832" t="s">
        <v>5001</v>
      </c>
      <c r="D62" s="832" t="s">
        <v>3938</v>
      </c>
      <c r="E62" s="832" t="s">
        <v>2300</v>
      </c>
      <c r="F62" s="849">
        <v>1</v>
      </c>
      <c r="G62" s="849">
        <v>777.04</v>
      </c>
      <c r="H62" s="837">
        <v>1</v>
      </c>
      <c r="I62" s="849"/>
      <c r="J62" s="849"/>
      <c r="K62" s="837">
        <v>0</v>
      </c>
      <c r="L62" s="849">
        <v>1</v>
      </c>
      <c r="M62" s="850">
        <v>777.04</v>
      </c>
    </row>
    <row r="63" spans="1:13" ht="14.4" customHeight="1" x14ac:dyDescent="0.3">
      <c r="A63" s="831" t="s">
        <v>3023</v>
      </c>
      <c r="B63" s="832" t="s">
        <v>2541</v>
      </c>
      <c r="C63" s="832" t="s">
        <v>5000</v>
      </c>
      <c r="D63" s="832" t="s">
        <v>2061</v>
      </c>
      <c r="E63" s="832" t="s">
        <v>2300</v>
      </c>
      <c r="F63" s="849">
        <v>1</v>
      </c>
      <c r="G63" s="849">
        <v>777.04</v>
      </c>
      <c r="H63" s="837">
        <v>1</v>
      </c>
      <c r="I63" s="849"/>
      <c r="J63" s="849"/>
      <c r="K63" s="837">
        <v>0</v>
      </c>
      <c r="L63" s="849">
        <v>1</v>
      </c>
      <c r="M63" s="850">
        <v>777.04</v>
      </c>
    </row>
    <row r="64" spans="1:13" ht="14.4" customHeight="1" x14ac:dyDescent="0.3">
      <c r="A64" s="831" t="s">
        <v>3024</v>
      </c>
      <c r="B64" s="832" t="s">
        <v>2444</v>
      </c>
      <c r="C64" s="832" t="s">
        <v>2448</v>
      </c>
      <c r="D64" s="832" t="s">
        <v>2449</v>
      </c>
      <c r="E64" s="832" t="s">
        <v>2450</v>
      </c>
      <c r="F64" s="849"/>
      <c r="G64" s="849"/>
      <c r="H64" s="837">
        <v>0</v>
      </c>
      <c r="I64" s="849">
        <v>1</v>
      </c>
      <c r="J64" s="849">
        <v>149.52000000000001</v>
      </c>
      <c r="K64" s="837">
        <v>1</v>
      </c>
      <c r="L64" s="849">
        <v>1</v>
      </c>
      <c r="M64" s="850">
        <v>149.52000000000001</v>
      </c>
    </row>
    <row r="65" spans="1:13" ht="14.4" customHeight="1" x14ac:dyDescent="0.3">
      <c r="A65" s="831" t="s">
        <v>3024</v>
      </c>
      <c r="B65" s="832" t="s">
        <v>2444</v>
      </c>
      <c r="C65" s="832" t="s">
        <v>2451</v>
      </c>
      <c r="D65" s="832" t="s">
        <v>1014</v>
      </c>
      <c r="E65" s="832" t="s">
        <v>2452</v>
      </c>
      <c r="F65" s="849"/>
      <c r="G65" s="849"/>
      <c r="H65" s="837">
        <v>0</v>
      </c>
      <c r="I65" s="849">
        <v>3</v>
      </c>
      <c r="J65" s="849">
        <v>227.19</v>
      </c>
      <c r="K65" s="837">
        <v>1</v>
      </c>
      <c r="L65" s="849">
        <v>3</v>
      </c>
      <c r="M65" s="850">
        <v>227.19</v>
      </c>
    </row>
    <row r="66" spans="1:13" ht="14.4" customHeight="1" x14ac:dyDescent="0.3">
      <c r="A66" s="831" t="s">
        <v>3024</v>
      </c>
      <c r="B66" s="832" t="s">
        <v>2457</v>
      </c>
      <c r="C66" s="832" t="s">
        <v>4304</v>
      </c>
      <c r="D66" s="832" t="s">
        <v>2464</v>
      </c>
      <c r="E66" s="832" t="s">
        <v>3330</v>
      </c>
      <c r="F66" s="849">
        <v>1</v>
      </c>
      <c r="G66" s="849">
        <v>238.72</v>
      </c>
      <c r="H66" s="837">
        <v>1</v>
      </c>
      <c r="I66" s="849"/>
      <c r="J66" s="849"/>
      <c r="K66" s="837">
        <v>0</v>
      </c>
      <c r="L66" s="849">
        <v>1</v>
      </c>
      <c r="M66" s="850">
        <v>238.72</v>
      </c>
    </row>
    <row r="67" spans="1:13" ht="14.4" customHeight="1" x14ac:dyDescent="0.3">
      <c r="A67" s="831" t="s">
        <v>3024</v>
      </c>
      <c r="B67" s="832" t="s">
        <v>2457</v>
      </c>
      <c r="C67" s="832" t="s">
        <v>2461</v>
      </c>
      <c r="D67" s="832" t="s">
        <v>2459</v>
      </c>
      <c r="E67" s="832" t="s">
        <v>2462</v>
      </c>
      <c r="F67" s="849"/>
      <c r="G67" s="849"/>
      <c r="H67" s="837">
        <v>0</v>
      </c>
      <c r="I67" s="849">
        <v>1</v>
      </c>
      <c r="J67" s="849">
        <v>170.52</v>
      </c>
      <c r="K67" s="837">
        <v>1</v>
      </c>
      <c r="L67" s="849">
        <v>1</v>
      </c>
      <c r="M67" s="850">
        <v>170.52</v>
      </c>
    </row>
    <row r="68" spans="1:13" ht="14.4" customHeight="1" x14ac:dyDescent="0.3">
      <c r="A68" s="831" t="s">
        <v>3024</v>
      </c>
      <c r="B68" s="832" t="s">
        <v>2483</v>
      </c>
      <c r="C68" s="832" t="s">
        <v>2770</v>
      </c>
      <c r="D68" s="832" t="s">
        <v>1704</v>
      </c>
      <c r="E68" s="832" t="s">
        <v>2771</v>
      </c>
      <c r="F68" s="849"/>
      <c r="G68" s="849"/>
      <c r="H68" s="837">
        <v>0</v>
      </c>
      <c r="I68" s="849">
        <v>4</v>
      </c>
      <c r="J68" s="849">
        <v>692.48</v>
      </c>
      <c r="K68" s="837">
        <v>1</v>
      </c>
      <c r="L68" s="849">
        <v>4</v>
      </c>
      <c r="M68" s="850">
        <v>692.48</v>
      </c>
    </row>
    <row r="69" spans="1:13" ht="14.4" customHeight="1" x14ac:dyDescent="0.3">
      <c r="A69" s="831" t="s">
        <v>3024</v>
      </c>
      <c r="B69" s="832" t="s">
        <v>2511</v>
      </c>
      <c r="C69" s="832" t="s">
        <v>5108</v>
      </c>
      <c r="D69" s="832" t="s">
        <v>2926</v>
      </c>
      <c r="E69" s="832" t="s">
        <v>5109</v>
      </c>
      <c r="F69" s="849">
        <v>1</v>
      </c>
      <c r="G69" s="849">
        <v>351.28</v>
      </c>
      <c r="H69" s="837">
        <v>1</v>
      </c>
      <c r="I69" s="849"/>
      <c r="J69" s="849"/>
      <c r="K69" s="837">
        <v>0</v>
      </c>
      <c r="L69" s="849">
        <v>1</v>
      </c>
      <c r="M69" s="850">
        <v>351.28</v>
      </c>
    </row>
    <row r="70" spans="1:13" ht="14.4" customHeight="1" x14ac:dyDescent="0.3">
      <c r="A70" s="831" t="s">
        <v>3024</v>
      </c>
      <c r="B70" s="832" t="s">
        <v>2511</v>
      </c>
      <c r="C70" s="832" t="s">
        <v>5110</v>
      </c>
      <c r="D70" s="832" t="s">
        <v>2926</v>
      </c>
      <c r="E70" s="832" t="s">
        <v>4041</v>
      </c>
      <c r="F70" s="849">
        <v>1</v>
      </c>
      <c r="G70" s="849">
        <v>702.56</v>
      </c>
      <c r="H70" s="837">
        <v>1</v>
      </c>
      <c r="I70" s="849"/>
      <c r="J70" s="849"/>
      <c r="K70" s="837">
        <v>0</v>
      </c>
      <c r="L70" s="849">
        <v>1</v>
      </c>
      <c r="M70" s="850">
        <v>702.56</v>
      </c>
    </row>
    <row r="71" spans="1:13" ht="14.4" customHeight="1" x14ac:dyDescent="0.3">
      <c r="A71" s="831" t="s">
        <v>3024</v>
      </c>
      <c r="B71" s="832" t="s">
        <v>6961</v>
      </c>
      <c r="C71" s="832" t="s">
        <v>5105</v>
      </c>
      <c r="D71" s="832" t="s">
        <v>5106</v>
      </c>
      <c r="E71" s="832" t="s">
        <v>5107</v>
      </c>
      <c r="F71" s="849"/>
      <c r="G71" s="849"/>
      <c r="H71" s="837">
        <v>0</v>
      </c>
      <c r="I71" s="849">
        <v>1</v>
      </c>
      <c r="J71" s="849">
        <v>103.8</v>
      </c>
      <c r="K71" s="837">
        <v>1</v>
      </c>
      <c r="L71" s="849">
        <v>1</v>
      </c>
      <c r="M71" s="850">
        <v>103.8</v>
      </c>
    </row>
    <row r="72" spans="1:13" ht="14.4" customHeight="1" x14ac:dyDescent="0.3">
      <c r="A72" s="831" t="s">
        <v>3025</v>
      </c>
      <c r="B72" s="832" t="s">
        <v>2561</v>
      </c>
      <c r="C72" s="832" t="s">
        <v>3173</v>
      </c>
      <c r="D72" s="832" t="s">
        <v>3171</v>
      </c>
      <c r="E72" s="832" t="s">
        <v>3174</v>
      </c>
      <c r="F72" s="849"/>
      <c r="G72" s="849"/>
      <c r="H72" s="837">
        <v>0</v>
      </c>
      <c r="I72" s="849">
        <v>4</v>
      </c>
      <c r="J72" s="849">
        <v>2674.16</v>
      </c>
      <c r="K72" s="837">
        <v>1</v>
      </c>
      <c r="L72" s="849">
        <v>4</v>
      </c>
      <c r="M72" s="850">
        <v>2674.16</v>
      </c>
    </row>
    <row r="73" spans="1:13" ht="14.4" customHeight="1" x14ac:dyDescent="0.3">
      <c r="A73" s="831" t="s">
        <v>3025</v>
      </c>
      <c r="B73" s="832" t="s">
        <v>6962</v>
      </c>
      <c r="C73" s="832" t="s">
        <v>3099</v>
      </c>
      <c r="D73" s="832" t="s">
        <v>3100</v>
      </c>
      <c r="E73" s="832" t="s">
        <v>3101</v>
      </c>
      <c r="F73" s="849">
        <v>1</v>
      </c>
      <c r="G73" s="849">
        <v>36.86</v>
      </c>
      <c r="H73" s="837">
        <v>1</v>
      </c>
      <c r="I73" s="849"/>
      <c r="J73" s="849"/>
      <c r="K73" s="837">
        <v>0</v>
      </c>
      <c r="L73" s="849">
        <v>1</v>
      </c>
      <c r="M73" s="850">
        <v>36.86</v>
      </c>
    </row>
    <row r="74" spans="1:13" ht="14.4" customHeight="1" x14ac:dyDescent="0.3">
      <c r="A74" s="831" t="s">
        <v>3025</v>
      </c>
      <c r="B74" s="832" t="s">
        <v>6962</v>
      </c>
      <c r="C74" s="832" t="s">
        <v>3102</v>
      </c>
      <c r="D74" s="832" t="s">
        <v>3100</v>
      </c>
      <c r="E74" s="832" t="s">
        <v>3103</v>
      </c>
      <c r="F74" s="849">
        <v>1</v>
      </c>
      <c r="G74" s="849">
        <v>122.87</v>
      </c>
      <c r="H74" s="837">
        <v>1</v>
      </c>
      <c r="I74" s="849"/>
      <c r="J74" s="849"/>
      <c r="K74" s="837">
        <v>0</v>
      </c>
      <c r="L74" s="849">
        <v>1</v>
      </c>
      <c r="M74" s="850">
        <v>122.87</v>
      </c>
    </row>
    <row r="75" spans="1:13" ht="14.4" customHeight="1" x14ac:dyDescent="0.3">
      <c r="A75" s="831" t="s">
        <v>3025</v>
      </c>
      <c r="B75" s="832" t="s">
        <v>6962</v>
      </c>
      <c r="C75" s="832" t="s">
        <v>3104</v>
      </c>
      <c r="D75" s="832" t="s">
        <v>2083</v>
      </c>
      <c r="E75" s="832" t="s">
        <v>3105</v>
      </c>
      <c r="F75" s="849"/>
      <c r="G75" s="849"/>
      <c r="H75" s="837">
        <v>0</v>
      </c>
      <c r="I75" s="849">
        <v>1</v>
      </c>
      <c r="J75" s="849">
        <v>110.59</v>
      </c>
      <c r="K75" s="837">
        <v>1</v>
      </c>
      <c r="L75" s="849">
        <v>1</v>
      </c>
      <c r="M75" s="850">
        <v>110.59</v>
      </c>
    </row>
    <row r="76" spans="1:13" ht="14.4" customHeight="1" x14ac:dyDescent="0.3">
      <c r="A76" s="831" t="s">
        <v>3025</v>
      </c>
      <c r="B76" s="832" t="s">
        <v>2444</v>
      </c>
      <c r="C76" s="832" t="s">
        <v>2588</v>
      </c>
      <c r="D76" s="832" t="s">
        <v>1288</v>
      </c>
      <c r="E76" s="832" t="s">
        <v>2589</v>
      </c>
      <c r="F76" s="849"/>
      <c r="G76" s="849"/>
      <c r="H76" s="837">
        <v>0</v>
      </c>
      <c r="I76" s="849">
        <v>2</v>
      </c>
      <c r="J76" s="849">
        <v>308.72000000000003</v>
      </c>
      <c r="K76" s="837">
        <v>1</v>
      </c>
      <c r="L76" s="849">
        <v>2</v>
      </c>
      <c r="M76" s="850">
        <v>308.72000000000003</v>
      </c>
    </row>
    <row r="77" spans="1:13" ht="14.4" customHeight="1" x14ac:dyDescent="0.3">
      <c r="A77" s="831" t="s">
        <v>3025</v>
      </c>
      <c r="B77" s="832" t="s">
        <v>2614</v>
      </c>
      <c r="C77" s="832" t="s">
        <v>2615</v>
      </c>
      <c r="D77" s="832" t="s">
        <v>1110</v>
      </c>
      <c r="E77" s="832" t="s">
        <v>2616</v>
      </c>
      <c r="F77" s="849"/>
      <c r="G77" s="849"/>
      <c r="H77" s="837">
        <v>0</v>
      </c>
      <c r="I77" s="849">
        <v>1</v>
      </c>
      <c r="J77" s="849">
        <v>24.22</v>
      </c>
      <c r="K77" s="837">
        <v>1</v>
      </c>
      <c r="L77" s="849">
        <v>1</v>
      </c>
      <c r="M77" s="850">
        <v>24.22</v>
      </c>
    </row>
    <row r="78" spans="1:13" ht="14.4" customHeight="1" x14ac:dyDescent="0.3">
      <c r="A78" s="831" t="s">
        <v>3025</v>
      </c>
      <c r="B78" s="832" t="s">
        <v>2614</v>
      </c>
      <c r="C78" s="832" t="s">
        <v>2617</v>
      </c>
      <c r="D78" s="832" t="s">
        <v>1110</v>
      </c>
      <c r="E78" s="832" t="s">
        <v>1620</v>
      </c>
      <c r="F78" s="849"/>
      <c r="G78" s="849"/>
      <c r="H78" s="837">
        <v>0</v>
      </c>
      <c r="I78" s="849">
        <v>5</v>
      </c>
      <c r="J78" s="849">
        <v>242.10000000000002</v>
      </c>
      <c r="K78" s="837">
        <v>1</v>
      </c>
      <c r="L78" s="849">
        <v>5</v>
      </c>
      <c r="M78" s="850">
        <v>242.10000000000002</v>
      </c>
    </row>
    <row r="79" spans="1:13" ht="14.4" customHeight="1" x14ac:dyDescent="0.3">
      <c r="A79" s="831" t="s">
        <v>3025</v>
      </c>
      <c r="B79" s="832" t="s">
        <v>2493</v>
      </c>
      <c r="C79" s="832" t="s">
        <v>2774</v>
      </c>
      <c r="D79" s="832" t="s">
        <v>1619</v>
      </c>
      <c r="E79" s="832" t="s">
        <v>1620</v>
      </c>
      <c r="F79" s="849"/>
      <c r="G79" s="849"/>
      <c r="H79" s="837">
        <v>0</v>
      </c>
      <c r="I79" s="849">
        <v>1</v>
      </c>
      <c r="J79" s="849">
        <v>25.71</v>
      </c>
      <c r="K79" s="837">
        <v>1</v>
      </c>
      <c r="L79" s="849">
        <v>1</v>
      </c>
      <c r="M79" s="850">
        <v>25.71</v>
      </c>
    </row>
    <row r="80" spans="1:13" ht="14.4" customHeight="1" x14ac:dyDescent="0.3">
      <c r="A80" s="831" t="s">
        <v>3025</v>
      </c>
      <c r="B80" s="832" t="s">
        <v>2709</v>
      </c>
      <c r="C80" s="832" t="s">
        <v>2710</v>
      </c>
      <c r="D80" s="832" t="s">
        <v>2711</v>
      </c>
      <c r="E80" s="832" t="s">
        <v>2712</v>
      </c>
      <c r="F80" s="849"/>
      <c r="G80" s="849"/>
      <c r="H80" s="837">
        <v>0</v>
      </c>
      <c r="I80" s="849">
        <v>4</v>
      </c>
      <c r="J80" s="849">
        <v>565</v>
      </c>
      <c r="K80" s="837">
        <v>1</v>
      </c>
      <c r="L80" s="849">
        <v>4</v>
      </c>
      <c r="M80" s="850">
        <v>565</v>
      </c>
    </row>
    <row r="81" spans="1:13" ht="14.4" customHeight="1" x14ac:dyDescent="0.3">
      <c r="A81" s="831" t="s">
        <v>3025</v>
      </c>
      <c r="B81" s="832" t="s">
        <v>2522</v>
      </c>
      <c r="C81" s="832" t="s">
        <v>2523</v>
      </c>
      <c r="D81" s="832" t="s">
        <v>941</v>
      </c>
      <c r="E81" s="832" t="s">
        <v>2524</v>
      </c>
      <c r="F81" s="849"/>
      <c r="G81" s="849"/>
      <c r="H81" s="837">
        <v>0</v>
      </c>
      <c r="I81" s="849">
        <v>1</v>
      </c>
      <c r="J81" s="849">
        <v>63.75</v>
      </c>
      <c r="K81" s="837">
        <v>1</v>
      </c>
      <c r="L81" s="849">
        <v>1</v>
      </c>
      <c r="M81" s="850">
        <v>63.75</v>
      </c>
    </row>
    <row r="82" spans="1:13" ht="14.4" customHeight="1" x14ac:dyDescent="0.3">
      <c r="A82" s="831" t="s">
        <v>3025</v>
      </c>
      <c r="B82" s="832" t="s">
        <v>6960</v>
      </c>
      <c r="C82" s="832" t="s">
        <v>3108</v>
      </c>
      <c r="D82" s="832" t="s">
        <v>3109</v>
      </c>
      <c r="E82" s="832" t="s">
        <v>3110</v>
      </c>
      <c r="F82" s="849"/>
      <c r="G82" s="849"/>
      <c r="H82" s="837">
        <v>0</v>
      </c>
      <c r="I82" s="849">
        <v>3</v>
      </c>
      <c r="J82" s="849">
        <v>622.34999999999991</v>
      </c>
      <c r="K82" s="837">
        <v>1</v>
      </c>
      <c r="L82" s="849">
        <v>3</v>
      </c>
      <c r="M82" s="850">
        <v>622.34999999999991</v>
      </c>
    </row>
    <row r="83" spans="1:13" ht="14.4" customHeight="1" x14ac:dyDescent="0.3">
      <c r="A83" s="831" t="s">
        <v>3026</v>
      </c>
      <c r="B83" s="832" t="s">
        <v>2444</v>
      </c>
      <c r="C83" s="832" t="s">
        <v>2588</v>
      </c>
      <c r="D83" s="832" t="s">
        <v>1288</v>
      </c>
      <c r="E83" s="832" t="s">
        <v>2589</v>
      </c>
      <c r="F83" s="849"/>
      <c r="G83" s="849"/>
      <c r="H83" s="837">
        <v>0</v>
      </c>
      <c r="I83" s="849">
        <v>5</v>
      </c>
      <c r="J83" s="849">
        <v>771.80000000000007</v>
      </c>
      <c r="K83" s="837">
        <v>1</v>
      </c>
      <c r="L83" s="849">
        <v>5</v>
      </c>
      <c r="M83" s="850">
        <v>771.80000000000007</v>
      </c>
    </row>
    <row r="84" spans="1:13" ht="14.4" customHeight="1" x14ac:dyDescent="0.3">
      <c r="A84" s="831" t="s">
        <v>3026</v>
      </c>
      <c r="B84" s="832" t="s">
        <v>2444</v>
      </c>
      <c r="C84" s="832" t="s">
        <v>2590</v>
      </c>
      <c r="D84" s="832" t="s">
        <v>2591</v>
      </c>
      <c r="E84" s="832" t="s">
        <v>2592</v>
      </c>
      <c r="F84" s="849"/>
      <c r="G84" s="849"/>
      <c r="H84" s="837">
        <v>0</v>
      </c>
      <c r="I84" s="849">
        <v>3</v>
      </c>
      <c r="J84" s="849">
        <v>333.65999999999997</v>
      </c>
      <c r="K84" s="837">
        <v>1</v>
      </c>
      <c r="L84" s="849">
        <v>3</v>
      </c>
      <c r="M84" s="850">
        <v>333.65999999999997</v>
      </c>
    </row>
    <row r="85" spans="1:13" ht="14.4" customHeight="1" x14ac:dyDescent="0.3">
      <c r="A85" s="831" t="s">
        <v>3026</v>
      </c>
      <c r="B85" s="832" t="s">
        <v>2444</v>
      </c>
      <c r="C85" s="832" t="s">
        <v>2448</v>
      </c>
      <c r="D85" s="832" t="s">
        <v>2449</v>
      </c>
      <c r="E85" s="832" t="s">
        <v>2450</v>
      </c>
      <c r="F85" s="849"/>
      <c r="G85" s="849"/>
      <c r="H85" s="837">
        <v>0</v>
      </c>
      <c r="I85" s="849">
        <v>1</v>
      </c>
      <c r="J85" s="849">
        <v>149.52000000000001</v>
      </c>
      <c r="K85" s="837">
        <v>1</v>
      </c>
      <c r="L85" s="849">
        <v>1</v>
      </c>
      <c r="M85" s="850">
        <v>149.52000000000001</v>
      </c>
    </row>
    <row r="86" spans="1:13" ht="14.4" customHeight="1" x14ac:dyDescent="0.3">
      <c r="A86" s="831" t="s">
        <v>3026</v>
      </c>
      <c r="B86" s="832" t="s">
        <v>2444</v>
      </c>
      <c r="C86" s="832" t="s">
        <v>2451</v>
      </c>
      <c r="D86" s="832" t="s">
        <v>1014</v>
      </c>
      <c r="E86" s="832" t="s">
        <v>2452</v>
      </c>
      <c r="F86" s="849"/>
      <c r="G86" s="849"/>
      <c r="H86" s="837">
        <v>0</v>
      </c>
      <c r="I86" s="849">
        <v>1</v>
      </c>
      <c r="J86" s="849">
        <v>75.73</v>
      </c>
      <c r="K86" s="837">
        <v>1</v>
      </c>
      <c r="L86" s="849">
        <v>1</v>
      </c>
      <c r="M86" s="850">
        <v>75.73</v>
      </c>
    </row>
    <row r="87" spans="1:13" ht="14.4" customHeight="1" x14ac:dyDescent="0.3">
      <c r="A87" s="831" t="s">
        <v>3026</v>
      </c>
      <c r="B87" s="832" t="s">
        <v>2457</v>
      </c>
      <c r="C87" s="832" t="s">
        <v>2463</v>
      </c>
      <c r="D87" s="832" t="s">
        <v>2464</v>
      </c>
      <c r="E87" s="832" t="s">
        <v>2465</v>
      </c>
      <c r="F87" s="849">
        <v>1</v>
      </c>
      <c r="G87" s="849">
        <v>85.27</v>
      </c>
      <c r="H87" s="837">
        <v>1</v>
      </c>
      <c r="I87" s="849"/>
      <c r="J87" s="849"/>
      <c r="K87" s="837">
        <v>0</v>
      </c>
      <c r="L87" s="849">
        <v>1</v>
      </c>
      <c r="M87" s="850">
        <v>85.27</v>
      </c>
    </row>
    <row r="88" spans="1:13" ht="14.4" customHeight="1" x14ac:dyDescent="0.3">
      <c r="A88" s="831" t="s">
        <v>3026</v>
      </c>
      <c r="B88" s="832" t="s">
        <v>2683</v>
      </c>
      <c r="C88" s="832" t="s">
        <v>2687</v>
      </c>
      <c r="D88" s="832" t="s">
        <v>2685</v>
      </c>
      <c r="E88" s="832" t="s">
        <v>2688</v>
      </c>
      <c r="F88" s="849"/>
      <c r="G88" s="849"/>
      <c r="H88" s="837">
        <v>0</v>
      </c>
      <c r="I88" s="849">
        <v>4</v>
      </c>
      <c r="J88" s="849">
        <v>282.16000000000003</v>
      </c>
      <c r="K88" s="837">
        <v>1</v>
      </c>
      <c r="L88" s="849">
        <v>4</v>
      </c>
      <c r="M88" s="850">
        <v>282.16000000000003</v>
      </c>
    </row>
    <row r="89" spans="1:13" ht="14.4" customHeight="1" x14ac:dyDescent="0.3">
      <c r="A89" s="831" t="s">
        <v>3026</v>
      </c>
      <c r="B89" s="832" t="s">
        <v>6963</v>
      </c>
      <c r="C89" s="832" t="s">
        <v>4387</v>
      </c>
      <c r="D89" s="832" t="s">
        <v>3960</v>
      </c>
      <c r="E89" s="832" t="s">
        <v>4324</v>
      </c>
      <c r="F89" s="849"/>
      <c r="G89" s="849"/>
      <c r="H89" s="837"/>
      <c r="I89" s="849">
        <v>1</v>
      </c>
      <c r="J89" s="849">
        <v>0</v>
      </c>
      <c r="K89" s="837"/>
      <c r="L89" s="849">
        <v>1</v>
      </c>
      <c r="M89" s="850">
        <v>0</v>
      </c>
    </row>
    <row r="90" spans="1:13" ht="14.4" customHeight="1" x14ac:dyDescent="0.3">
      <c r="A90" s="831" t="s">
        <v>3026</v>
      </c>
      <c r="B90" s="832" t="s">
        <v>6963</v>
      </c>
      <c r="C90" s="832" t="s">
        <v>3959</v>
      </c>
      <c r="D90" s="832" t="s">
        <v>3960</v>
      </c>
      <c r="E90" s="832" t="s">
        <v>3961</v>
      </c>
      <c r="F90" s="849"/>
      <c r="G90" s="849"/>
      <c r="H90" s="837"/>
      <c r="I90" s="849">
        <v>1</v>
      </c>
      <c r="J90" s="849">
        <v>0</v>
      </c>
      <c r="K90" s="837"/>
      <c r="L90" s="849">
        <v>1</v>
      </c>
      <c r="M90" s="850">
        <v>0</v>
      </c>
    </row>
    <row r="91" spans="1:13" ht="14.4" customHeight="1" x14ac:dyDescent="0.3">
      <c r="A91" s="831" t="s">
        <v>3026</v>
      </c>
      <c r="B91" s="832" t="s">
        <v>2709</v>
      </c>
      <c r="C91" s="832" t="s">
        <v>2710</v>
      </c>
      <c r="D91" s="832" t="s">
        <v>2711</v>
      </c>
      <c r="E91" s="832" t="s">
        <v>2712</v>
      </c>
      <c r="F91" s="849"/>
      <c r="G91" s="849"/>
      <c r="H91" s="837">
        <v>0</v>
      </c>
      <c r="I91" s="849">
        <v>4</v>
      </c>
      <c r="J91" s="849">
        <v>565</v>
      </c>
      <c r="K91" s="837">
        <v>1</v>
      </c>
      <c r="L91" s="849">
        <v>4</v>
      </c>
      <c r="M91" s="850">
        <v>565</v>
      </c>
    </row>
    <row r="92" spans="1:13" ht="14.4" customHeight="1" x14ac:dyDescent="0.3">
      <c r="A92" s="831" t="s">
        <v>3026</v>
      </c>
      <c r="B92" s="832" t="s">
        <v>2522</v>
      </c>
      <c r="C92" s="832" t="s">
        <v>2523</v>
      </c>
      <c r="D92" s="832" t="s">
        <v>941</v>
      </c>
      <c r="E92" s="832" t="s">
        <v>2524</v>
      </c>
      <c r="F92" s="849"/>
      <c r="G92" s="849"/>
      <c r="H92" s="837">
        <v>0</v>
      </c>
      <c r="I92" s="849">
        <v>1</v>
      </c>
      <c r="J92" s="849">
        <v>63.75</v>
      </c>
      <c r="K92" s="837">
        <v>1</v>
      </c>
      <c r="L92" s="849">
        <v>1</v>
      </c>
      <c r="M92" s="850">
        <v>63.75</v>
      </c>
    </row>
    <row r="93" spans="1:13" ht="14.4" customHeight="1" x14ac:dyDescent="0.3">
      <c r="A93" s="831" t="s">
        <v>3026</v>
      </c>
      <c r="B93" s="832" t="s">
        <v>2937</v>
      </c>
      <c r="C93" s="832" t="s">
        <v>2938</v>
      </c>
      <c r="D93" s="832" t="s">
        <v>2273</v>
      </c>
      <c r="E93" s="832" t="s">
        <v>2939</v>
      </c>
      <c r="F93" s="849"/>
      <c r="G93" s="849"/>
      <c r="H93" s="837">
        <v>0</v>
      </c>
      <c r="I93" s="849">
        <v>1</v>
      </c>
      <c r="J93" s="849">
        <v>30.5</v>
      </c>
      <c r="K93" s="837">
        <v>1</v>
      </c>
      <c r="L93" s="849">
        <v>1</v>
      </c>
      <c r="M93" s="850">
        <v>30.5</v>
      </c>
    </row>
    <row r="94" spans="1:13" ht="14.4" customHeight="1" x14ac:dyDescent="0.3">
      <c r="A94" s="831" t="s">
        <v>3026</v>
      </c>
      <c r="B94" s="832" t="s">
        <v>2537</v>
      </c>
      <c r="C94" s="832" t="s">
        <v>5118</v>
      </c>
      <c r="D94" s="832" t="s">
        <v>4116</v>
      </c>
      <c r="E94" s="832" t="s">
        <v>4270</v>
      </c>
      <c r="F94" s="849">
        <v>1</v>
      </c>
      <c r="G94" s="849">
        <v>97.96</v>
      </c>
      <c r="H94" s="837">
        <v>1</v>
      </c>
      <c r="I94" s="849"/>
      <c r="J94" s="849"/>
      <c r="K94" s="837">
        <v>0</v>
      </c>
      <c r="L94" s="849">
        <v>1</v>
      </c>
      <c r="M94" s="850">
        <v>97.96</v>
      </c>
    </row>
    <row r="95" spans="1:13" ht="14.4" customHeight="1" x14ac:dyDescent="0.3">
      <c r="A95" s="831" t="s">
        <v>3026</v>
      </c>
      <c r="B95" s="832" t="s">
        <v>6960</v>
      </c>
      <c r="C95" s="832" t="s">
        <v>3284</v>
      </c>
      <c r="D95" s="832" t="s">
        <v>3109</v>
      </c>
      <c r="E95" s="832" t="s">
        <v>3285</v>
      </c>
      <c r="F95" s="849"/>
      <c r="G95" s="849"/>
      <c r="H95" s="837">
        <v>0</v>
      </c>
      <c r="I95" s="849">
        <v>1</v>
      </c>
      <c r="J95" s="849">
        <v>58.77</v>
      </c>
      <c r="K95" s="837">
        <v>1</v>
      </c>
      <c r="L95" s="849">
        <v>1</v>
      </c>
      <c r="M95" s="850">
        <v>58.77</v>
      </c>
    </row>
    <row r="96" spans="1:13" ht="14.4" customHeight="1" x14ac:dyDescent="0.3">
      <c r="A96" s="831" t="s">
        <v>3026</v>
      </c>
      <c r="B96" s="832" t="s">
        <v>2541</v>
      </c>
      <c r="C96" s="832" t="s">
        <v>2637</v>
      </c>
      <c r="D96" s="832" t="s">
        <v>1283</v>
      </c>
      <c r="E96" s="832" t="s">
        <v>1281</v>
      </c>
      <c r="F96" s="849"/>
      <c r="G96" s="849"/>
      <c r="H96" s="837">
        <v>0</v>
      </c>
      <c r="I96" s="849">
        <v>30</v>
      </c>
      <c r="J96" s="849">
        <v>3911.7</v>
      </c>
      <c r="K96" s="837">
        <v>1</v>
      </c>
      <c r="L96" s="849">
        <v>30</v>
      </c>
      <c r="M96" s="850">
        <v>3911.7</v>
      </c>
    </row>
    <row r="97" spans="1:13" ht="14.4" customHeight="1" x14ac:dyDescent="0.3">
      <c r="A97" s="831" t="s">
        <v>3026</v>
      </c>
      <c r="B97" s="832" t="s">
        <v>2717</v>
      </c>
      <c r="C97" s="832" t="s">
        <v>2718</v>
      </c>
      <c r="D97" s="832" t="s">
        <v>2719</v>
      </c>
      <c r="E97" s="832" t="s">
        <v>2720</v>
      </c>
      <c r="F97" s="849">
        <v>1</v>
      </c>
      <c r="G97" s="849">
        <v>659.87</v>
      </c>
      <c r="H97" s="837">
        <v>1</v>
      </c>
      <c r="I97" s="849"/>
      <c r="J97" s="849"/>
      <c r="K97" s="837">
        <v>0</v>
      </c>
      <c r="L97" s="849">
        <v>1</v>
      </c>
      <c r="M97" s="850">
        <v>659.87</v>
      </c>
    </row>
    <row r="98" spans="1:13" ht="14.4" customHeight="1" x14ac:dyDescent="0.3">
      <c r="A98" s="831" t="s">
        <v>3028</v>
      </c>
      <c r="B98" s="832" t="s">
        <v>6964</v>
      </c>
      <c r="C98" s="832" t="s">
        <v>3199</v>
      </c>
      <c r="D98" s="832" t="s">
        <v>3200</v>
      </c>
      <c r="E98" s="832" t="s">
        <v>2540</v>
      </c>
      <c r="F98" s="849">
        <v>1</v>
      </c>
      <c r="G98" s="849">
        <v>223.66</v>
      </c>
      <c r="H98" s="837">
        <v>1</v>
      </c>
      <c r="I98" s="849"/>
      <c r="J98" s="849"/>
      <c r="K98" s="837">
        <v>0</v>
      </c>
      <c r="L98" s="849">
        <v>1</v>
      </c>
      <c r="M98" s="850">
        <v>223.66</v>
      </c>
    </row>
    <row r="99" spans="1:13" ht="14.4" customHeight="1" x14ac:dyDescent="0.3">
      <c r="A99" s="831" t="s">
        <v>3029</v>
      </c>
      <c r="B99" s="832" t="s">
        <v>2444</v>
      </c>
      <c r="C99" s="832" t="s">
        <v>2445</v>
      </c>
      <c r="D99" s="832" t="s">
        <v>2446</v>
      </c>
      <c r="E99" s="832" t="s">
        <v>2447</v>
      </c>
      <c r="F99" s="849"/>
      <c r="G99" s="849"/>
      <c r="H99" s="837">
        <v>0</v>
      </c>
      <c r="I99" s="849">
        <v>1</v>
      </c>
      <c r="J99" s="849">
        <v>66.08</v>
      </c>
      <c r="K99" s="837">
        <v>1</v>
      </c>
      <c r="L99" s="849">
        <v>1</v>
      </c>
      <c r="M99" s="850">
        <v>66.08</v>
      </c>
    </row>
    <row r="100" spans="1:13" ht="14.4" customHeight="1" x14ac:dyDescent="0.3">
      <c r="A100" s="831" t="s">
        <v>3029</v>
      </c>
      <c r="B100" s="832" t="s">
        <v>2457</v>
      </c>
      <c r="C100" s="832" t="s">
        <v>2463</v>
      </c>
      <c r="D100" s="832" t="s">
        <v>2464</v>
      </c>
      <c r="E100" s="832" t="s">
        <v>2465</v>
      </c>
      <c r="F100" s="849">
        <v>2</v>
      </c>
      <c r="G100" s="849">
        <v>170.54</v>
      </c>
      <c r="H100" s="837">
        <v>1</v>
      </c>
      <c r="I100" s="849"/>
      <c r="J100" s="849"/>
      <c r="K100" s="837">
        <v>0</v>
      </c>
      <c r="L100" s="849">
        <v>2</v>
      </c>
      <c r="M100" s="850">
        <v>170.54</v>
      </c>
    </row>
    <row r="101" spans="1:13" ht="14.4" customHeight="1" x14ac:dyDescent="0.3">
      <c r="A101" s="831" t="s">
        <v>3029</v>
      </c>
      <c r="B101" s="832" t="s">
        <v>2522</v>
      </c>
      <c r="C101" s="832" t="s">
        <v>2523</v>
      </c>
      <c r="D101" s="832" t="s">
        <v>941</v>
      </c>
      <c r="E101" s="832" t="s">
        <v>2524</v>
      </c>
      <c r="F101" s="849"/>
      <c r="G101" s="849"/>
      <c r="H101" s="837">
        <v>0</v>
      </c>
      <c r="I101" s="849">
        <v>2</v>
      </c>
      <c r="J101" s="849">
        <v>127.5</v>
      </c>
      <c r="K101" s="837">
        <v>1</v>
      </c>
      <c r="L101" s="849">
        <v>2</v>
      </c>
      <c r="M101" s="850">
        <v>127.5</v>
      </c>
    </row>
    <row r="102" spans="1:13" ht="14.4" customHeight="1" x14ac:dyDescent="0.3">
      <c r="A102" s="831" t="s">
        <v>3029</v>
      </c>
      <c r="B102" s="832" t="s">
        <v>6965</v>
      </c>
      <c r="C102" s="832" t="s">
        <v>6395</v>
      </c>
      <c r="D102" s="832" t="s">
        <v>5211</v>
      </c>
      <c r="E102" s="832" t="s">
        <v>3248</v>
      </c>
      <c r="F102" s="849">
        <v>2</v>
      </c>
      <c r="G102" s="849">
        <v>138.32</v>
      </c>
      <c r="H102" s="837">
        <v>1</v>
      </c>
      <c r="I102" s="849"/>
      <c r="J102" s="849"/>
      <c r="K102" s="837">
        <v>0</v>
      </c>
      <c r="L102" s="849">
        <v>2</v>
      </c>
      <c r="M102" s="850">
        <v>138.32</v>
      </c>
    </row>
    <row r="103" spans="1:13" ht="14.4" customHeight="1" x14ac:dyDescent="0.3">
      <c r="A103" s="831" t="s">
        <v>3029</v>
      </c>
      <c r="B103" s="832" t="s">
        <v>2541</v>
      </c>
      <c r="C103" s="832" t="s">
        <v>2560</v>
      </c>
      <c r="D103" s="832" t="s">
        <v>963</v>
      </c>
      <c r="E103" s="832" t="s">
        <v>964</v>
      </c>
      <c r="F103" s="849"/>
      <c r="G103" s="849"/>
      <c r="H103" s="837">
        <v>0</v>
      </c>
      <c r="I103" s="849">
        <v>1</v>
      </c>
      <c r="J103" s="849">
        <v>2635.97</v>
      </c>
      <c r="K103" s="837">
        <v>1</v>
      </c>
      <c r="L103" s="849">
        <v>1</v>
      </c>
      <c r="M103" s="850">
        <v>2635.97</v>
      </c>
    </row>
    <row r="104" spans="1:13" ht="14.4" customHeight="1" x14ac:dyDescent="0.3">
      <c r="A104" s="831" t="s">
        <v>3030</v>
      </c>
      <c r="B104" s="832" t="s">
        <v>2444</v>
      </c>
      <c r="C104" s="832" t="s">
        <v>2588</v>
      </c>
      <c r="D104" s="832" t="s">
        <v>1288</v>
      </c>
      <c r="E104" s="832" t="s">
        <v>2589</v>
      </c>
      <c r="F104" s="849"/>
      <c r="G104" s="849"/>
      <c r="H104" s="837">
        <v>0</v>
      </c>
      <c r="I104" s="849">
        <v>3</v>
      </c>
      <c r="J104" s="849">
        <v>463.08000000000004</v>
      </c>
      <c r="K104" s="837">
        <v>1</v>
      </c>
      <c r="L104" s="849">
        <v>3</v>
      </c>
      <c r="M104" s="850">
        <v>463.08000000000004</v>
      </c>
    </row>
    <row r="105" spans="1:13" ht="14.4" customHeight="1" x14ac:dyDescent="0.3">
      <c r="A105" s="831" t="s">
        <v>3030</v>
      </c>
      <c r="B105" s="832" t="s">
        <v>2444</v>
      </c>
      <c r="C105" s="832" t="s">
        <v>2590</v>
      </c>
      <c r="D105" s="832" t="s">
        <v>2591</v>
      </c>
      <c r="E105" s="832" t="s">
        <v>2592</v>
      </c>
      <c r="F105" s="849"/>
      <c r="G105" s="849"/>
      <c r="H105" s="837">
        <v>0</v>
      </c>
      <c r="I105" s="849">
        <v>1</v>
      </c>
      <c r="J105" s="849">
        <v>111.22</v>
      </c>
      <c r="K105" s="837">
        <v>1</v>
      </c>
      <c r="L105" s="849">
        <v>1</v>
      </c>
      <c r="M105" s="850">
        <v>111.22</v>
      </c>
    </row>
    <row r="106" spans="1:13" ht="14.4" customHeight="1" x14ac:dyDescent="0.3">
      <c r="A106" s="831" t="s">
        <v>3030</v>
      </c>
      <c r="B106" s="832" t="s">
        <v>2444</v>
      </c>
      <c r="C106" s="832" t="s">
        <v>2448</v>
      </c>
      <c r="D106" s="832" t="s">
        <v>2449</v>
      </c>
      <c r="E106" s="832" t="s">
        <v>2450</v>
      </c>
      <c r="F106" s="849"/>
      <c r="G106" s="849"/>
      <c r="H106" s="837">
        <v>0</v>
      </c>
      <c r="I106" s="849">
        <v>1</v>
      </c>
      <c r="J106" s="849">
        <v>149.52000000000001</v>
      </c>
      <c r="K106" s="837">
        <v>1</v>
      </c>
      <c r="L106" s="849">
        <v>1</v>
      </c>
      <c r="M106" s="850">
        <v>149.52000000000001</v>
      </c>
    </row>
    <row r="107" spans="1:13" ht="14.4" customHeight="1" x14ac:dyDescent="0.3">
      <c r="A107" s="831" t="s">
        <v>3030</v>
      </c>
      <c r="B107" s="832" t="s">
        <v>2444</v>
      </c>
      <c r="C107" s="832" t="s">
        <v>2586</v>
      </c>
      <c r="D107" s="832" t="s">
        <v>1288</v>
      </c>
      <c r="E107" s="832" t="s">
        <v>2587</v>
      </c>
      <c r="F107" s="849"/>
      <c r="G107" s="849"/>
      <c r="H107" s="837">
        <v>0</v>
      </c>
      <c r="I107" s="849">
        <v>1</v>
      </c>
      <c r="J107" s="849">
        <v>225.06</v>
      </c>
      <c r="K107" s="837">
        <v>1</v>
      </c>
      <c r="L107" s="849">
        <v>1</v>
      </c>
      <c r="M107" s="850">
        <v>225.06</v>
      </c>
    </row>
    <row r="108" spans="1:13" ht="14.4" customHeight="1" x14ac:dyDescent="0.3">
      <c r="A108" s="831" t="s">
        <v>3030</v>
      </c>
      <c r="B108" s="832" t="s">
        <v>2457</v>
      </c>
      <c r="C108" s="832" t="s">
        <v>2461</v>
      </c>
      <c r="D108" s="832" t="s">
        <v>2459</v>
      </c>
      <c r="E108" s="832" t="s">
        <v>2462</v>
      </c>
      <c r="F108" s="849"/>
      <c r="G108" s="849"/>
      <c r="H108" s="837">
        <v>0</v>
      </c>
      <c r="I108" s="849">
        <v>2</v>
      </c>
      <c r="J108" s="849">
        <v>341.04</v>
      </c>
      <c r="K108" s="837">
        <v>1</v>
      </c>
      <c r="L108" s="849">
        <v>2</v>
      </c>
      <c r="M108" s="850">
        <v>341.04</v>
      </c>
    </row>
    <row r="109" spans="1:13" ht="14.4" customHeight="1" x14ac:dyDescent="0.3">
      <c r="A109" s="831" t="s">
        <v>3030</v>
      </c>
      <c r="B109" s="832" t="s">
        <v>2534</v>
      </c>
      <c r="C109" s="832" t="s">
        <v>2797</v>
      </c>
      <c r="D109" s="832" t="s">
        <v>1263</v>
      </c>
      <c r="E109" s="832" t="s">
        <v>2798</v>
      </c>
      <c r="F109" s="849"/>
      <c r="G109" s="849"/>
      <c r="H109" s="837">
        <v>0</v>
      </c>
      <c r="I109" s="849">
        <v>2</v>
      </c>
      <c r="J109" s="849">
        <v>138.32</v>
      </c>
      <c r="K109" s="837">
        <v>1</v>
      </c>
      <c r="L109" s="849">
        <v>2</v>
      </c>
      <c r="M109" s="850">
        <v>138.32</v>
      </c>
    </row>
    <row r="110" spans="1:13" ht="14.4" customHeight="1" x14ac:dyDescent="0.3">
      <c r="A110" s="831" t="s">
        <v>3030</v>
      </c>
      <c r="B110" s="832" t="s">
        <v>2541</v>
      </c>
      <c r="C110" s="832" t="s">
        <v>2542</v>
      </c>
      <c r="D110" s="832" t="s">
        <v>995</v>
      </c>
      <c r="E110" s="832" t="s">
        <v>998</v>
      </c>
      <c r="F110" s="849"/>
      <c r="G110" s="849"/>
      <c r="H110" s="837">
        <v>0</v>
      </c>
      <c r="I110" s="849">
        <v>42</v>
      </c>
      <c r="J110" s="849">
        <v>7629.72</v>
      </c>
      <c r="K110" s="837">
        <v>1</v>
      </c>
      <c r="L110" s="849">
        <v>42</v>
      </c>
      <c r="M110" s="850">
        <v>7629.72</v>
      </c>
    </row>
    <row r="111" spans="1:13" ht="14.4" customHeight="1" x14ac:dyDescent="0.3">
      <c r="A111" s="831" t="s">
        <v>3030</v>
      </c>
      <c r="B111" s="832" t="s">
        <v>2541</v>
      </c>
      <c r="C111" s="832" t="s">
        <v>2742</v>
      </c>
      <c r="D111" s="832" t="s">
        <v>1559</v>
      </c>
      <c r="E111" s="832" t="s">
        <v>1281</v>
      </c>
      <c r="F111" s="849"/>
      <c r="G111" s="849"/>
      <c r="H111" s="837">
        <v>0</v>
      </c>
      <c r="I111" s="849">
        <v>6</v>
      </c>
      <c r="J111" s="849">
        <v>950.40000000000009</v>
      </c>
      <c r="K111" s="837">
        <v>1</v>
      </c>
      <c r="L111" s="849">
        <v>6</v>
      </c>
      <c r="M111" s="850">
        <v>950.40000000000009</v>
      </c>
    </row>
    <row r="112" spans="1:13" ht="14.4" customHeight="1" x14ac:dyDescent="0.3">
      <c r="A112" s="831" t="s">
        <v>3030</v>
      </c>
      <c r="B112" s="832" t="s">
        <v>2541</v>
      </c>
      <c r="C112" s="832" t="s">
        <v>2741</v>
      </c>
      <c r="D112" s="832" t="s">
        <v>1558</v>
      </c>
      <c r="E112" s="832" t="s">
        <v>1281</v>
      </c>
      <c r="F112" s="849"/>
      <c r="G112" s="849"/>
      <c r="H112" s="837">
        <v>0</v>
      </c>
      <c r="I112" s="849">
        <v>5</v>
      </c>
      <c r="J112" s="849">
        <v>792</v>
      </c>
      <c r="K112" s="837">
        <v>1</v>
      </c>
      <c r="L112" s="849">
        <v>5</v>
      </c>
      <c r="M112" s="850">
        <v>792</v>
      </c>
    </row>
    <row r="113" spans="1:13" ht="14.4" customHeight="1" x14ac:dyDescent="0.3">
      <c r="A113" s="831" t="s">
        <v>3031</v>
      </c>
      <c r="B113" s="832" t="s">
        <v>6966</v>
      </c>
      <c r="C113" s="832" t="s">
        <v>3354</v>
      </c>
      <c r="D113" s="832" t="s">
        <v>3355</v>
      </c>
      <c r="E113" s="832" t="s">
        <v>3356</v>
      </c>
      <c r="F113" s="849">
        <v>1</v>
      </c>
      <c r="G113" s="849">
        <v>229.65</v>
      </c>
      <c r="H113" s="837">
        <v>1</v>
      </c>
      <c r="I113" s="849"/>
      <c r="J113" s="849"/>
      <c r="K113" s="837">
        <v>0</v>
      </c>
      <c r="L113" s="849">
        <v>1</v>
      </c>
      <c r="M113" s="850">
        <v>229.65</v>
      </c>
    </row>
    <row r="114" spans="1:13" ht="14.4" customHeight="1" x14ac:dyDescent="0.3">
      <c r="A114" s="831" t="s">
        <v>3031</v>
      </c>
      <c r="B114" s="832" t="s">
        <v>6967</v>
      </c>
      <c r="C114" s="832" t="s">
        <v>3261</v>
      </c>
      <c r="D114" s="832" t="s">
        <v>3262</v>
      </c>
      <c r="E114" s="832" t="s">
        <v>2632</v>
      </c>
      <c r="F114" s="849">
        <v>3</v>
      </c>
      <c r="G114" s="849">
        <v>92.37</v>
      </c>
      <c r="H114" s="837">
        <v>1</v>
      </c>
      <c r="I114" s="849"/>
      <c r="J114" s="849"/>
      <c r="K114" s="837">
        <v>0</v>
      </c>
      <c r="L114" s="849">
        <v>3</v>
      </c>
      <c r="M114" s="850">
        <v>92.37</v>
      </c>
    </row>
    <row r="115" spans="1:13" ht="14.4" customHeight="1" x14ac:dyDescent="0.3">
      <c r="A115" s="831" t="s">
        <v>3031</v>
      </c>
      <c r="B115" s="832" t="s">
        <v>6962</v>
      </c>
      <c r="C115" s="832" t="s">
        <v>3102</v>
      </c>
      <c r="D115" s="832" t="s">
        <v>3100</v>
      </c>
      <c r="E115" s="832" t="s">
        <v>3103</v>
      </c>
      <c r="F115" s="849">
        <v>1</v>
      </c>
      <c r="G115" s="849">
        <v>122.87</v>
      </c>
      <c r="H115" s="837">
        <v>1</v>
      </c>
      <c r="I115" s="849"/>
      <c r="J115" s="849"/>
      <c r="K115" s="837">
        <v>0</v>
      </c>
      <c r="L115" s="849">
        <v>1</v>
      </c>
      <c r="M115" s="850">
        <v>122.87</v>
      </c>
    </row>
    <row r="116" spans="1:13" ht="14.4" customHeight="1" x14ac:dyDescent="0.3">
      <c r="A116" s="831" t="s">
        <v>3031</v>
      </c>
      <c r="B116" s="832" t="s">
        <v>6962</v>
      </c>
      <c r="C116" s="832" t="s">
        <v>3104</v>
      </c>
      <c r="D116" s="832" t="s">
        <v>2083</v>
      </c>
      <c r="E116" s="832" t="s">
        <v>3105</v>
      </c>
      <c r="F116" s="849"/>
      <c r="G116" s="849"/>
      <c r="H116" s="837">
        <v>0</v>
      </c>
      <c r="I116" s="849">
        <v>3</v>
      </c>
      <c r="J116" s="849">
        <v>331.77</v>
      </c>
      <c r="K116" s="837">
        <v>1</v>
      </c>
      <c r="L116" s="849">
        <v>3</v>
      </c>
      <c r="M116" s="850">
        <v>331.77</v>
      </c>
    </row>
    <row r="117" spans="1:13" ht="14.4" customHeight="1" x14ac:dyDescent="0.3">
      <c r="A117" s="831" t="s">
        <v>3031</v>
      </c>
      <c r="B117" s="832" t="s">
        <v>6962</v>
      </c>
      <c r="C117" s="832" t="s">
        <v>3242</v>
      </c>
      <c r="D117" s="832" t="s">
        <v>3243</v>
      </c>
      <c r="E117" s="832" t="s">
        <v>3244</v>
      </c>
      <c r="F117" s="849"/>
      <c r="G117" s="849"/>
      <c r="H117" s="837">
        <v>0</v>
      </c>
      <c r="I117" s="849">
        <v>2</v>
      </c>
      <c r="J117" s="849">
        <v>442.32</v>
      </c>
      <c r="K117" s="837">
        <v>1</v>
      </c>
      <c r="L117" s="849">
        <v>2</v>
      </c>
      <c r="M117" s="850">
        <v>442.32</v>
      </c>
    </row>
    <row r="118" spans="1:13" ht="14.4" customHeight="1" x14ac:dyDescent="0.3">
      <c r="A118" s="831" t="s">
        <v>3031</v>
      </c>
      <c r="B118" s="832" t="s">
        <v>6962</v>
      </c>
      <c r="C118" s="832" t="s">
        <v>3245</v>
      </c>
      <c r="D118" s="832" t="s">
        <v>2083</v>
      </c>
      <c r="E118" s="832" t="s">
        <v>3101</v>
      </c>
      <c r="F118" s="849"/>
      <c r="G118" s="849"/>
      <c r="H118" s="837">
        <v>0</v>
      </c>
      <c r="I118" s="849">
        <v>1</v>
      </c>
      <c r="J118" s="849">
        <v>36.86</v>
      </c>
      <c r="K118" s="837">
        <v>1</v>
      </c>
      <c r="L118" s="849">
        <v>1</v>
      </c>
      <c r="M118" s="850">
        <v>36.86</v>
      </c>
    </row>
    <row r="119" spans="1:13" ht="14.4" customHeight="1" x14ac:dyDescent="0.3">
      <c r="A119" s="831" t="s">
        <v>3031</v>
      </c>
      <c r="B119" s="832" t="s">
        <v>6962</v>
      </c>
      <c r="C119" s="832" t="s">
        <v>3246</v>
      </c>
      <c r="D119" s="832" t="s">
        <v>3247</v>
      </c>
      <c r="E119" s="832" t="s">
        <v>3248</v>
      </c>
      <c r="F119" s="849">
        <v>2</v>
      </c>
      <c r="G119" s="849">
        <v>147.46</v>
      </c>
      <c r="H119" s="837">
        <v>1</v>
      </c>
      <c r="I119" s="849"/>
      <c r="J119" s="849"/>
      <c r="K119" s="837">
        <v>0</v>
      </c>
      <c r="L119" s="849">
        <v>2</v>
      </c>
      <c r="M119" s="850">
        <v>147.46</v>
      </c>
    </row>
    <row r="120" spans="1:13" ht="14.4" customHeight="1" x14ac:dyDescent="0.3">
      <c r="A120" s="831" t="s">
        <v>3031</v>
      </c>
      <c r="B120" s="832" t="s">
        <v>6968</v>
      </c>
      <c r="C120" s="832" t="s">
        <v>3377</v>
      </c>
      <c r="D120" s="832" t="s">
        <v>3378</v>
      </c>
      <c r="E120" s="832" t="s">
        <v>3379</v>
      </c>
      <c r="F120" s="849">
        <v>1</v>
      </c>
      <c r="G120" s="849">
        <v>143.09</v>
      </c>
      <c r="H120" s="837">
        <v>1</v>
      </c>
      <c r="I120" s="849"/>
      <c r="J120" s="849"/>
      <c r="K120" s="837">
        <v>0</v>
      </c>
      <c r="L120" s="849">
        <v>1</v>
      </c>
      <c r="M120" s="850">
        <v>143.09</v>
      </c>
    </row>
    <row r="121" spans="1:13" ht="14.4" customHeight="1" x14ac:dyDescent="0.3">
      <c r="A121" s="831" t="s">
        <v>3031</v>
      </c>
      <c r="B121" s="832" t="s">
        <v>2574</v>
      </c>
      <c r="C121" s="832" t="s">
        <v>3412</v>
      </c>
      <c r="D121" s="832" t="s">
        <v>3413</v>
      </c>
      <c r="E121" s="832" t="s">
        <v>3414</v>
      </c>
      <c r="F121" s="849">
        <v>8</v>
      </c>
      <c r="G121" s="849">
        <v>373.4</v>
      </c>
      <c r="H121" s="837">
        <v>1</v>
      </c>
      <c r="I121" s="849"/>
      <c r="J121" s="849"/>
      <c r="K121" s="837">
        <v>0</v>
      </c>
      <c r="L121" s="849">
        <v>8</v>
      </c>
      <c r="M121" s="850">
        <v>373.4</v>
      </c>
    </row>
    <row r="122" spans="1:13" ht="14.4" customHeight="1" x14ac:dyDescent="0.3">
      <c r="A122" s="831" t="s">
        <v>3031</v>
      </c>
      <c r="B122" s="832" t="s">
        <v>2574</v>
      </c>
      <c r="C122" s="832" t="s">
        <v>3415</v>
      </c>
      <c r="D122" s="832" t="s">
        <v>3416</v>
      </c>
      <c r="E122" s="832" t="s">
        <v>3105</v>
      </c>
      <c r="F122" s="849">
        <v>1</v>
      </c>
      <c r="G122" s="849">
        <v>144.81</v>
      </c>
      <c r="H122" s="837">
        <v>1</v>
      </c>
      <c r="I122" s="849"/>
      <c r="J122" s="849"/>
      <c r="K122" s="837">
        <v>0</v>
      </c>
      <c r="L122" s="849">
        <v>1</v>
      </c>
      <c r="M122" s="850">
        <v>144.81</v>
      </c>
    </row>
    <row r="123" spans="1:13" ht="14.4" customHeight="1" x14ac:dyDescent="0.3">
      <c r="A123" s="831" t="s">
        <v>3031</v>
      </c>
      <c r="B123" s="832" t="s">
        <v>2574</v>
      </c>
      <c r="C123" s="832" t="s">
        <v>3402</v>
      </c>
      <c r="D123" s="832" t="s">
        <v>2576</v>
      </c>
      <c r="E123" s="832" t="s">
        <v>3403</v>
      </c>
      <c r="F123" s="849"/>
      <c r="G123" s="849"/>
      <c r="H123" s="837">
        <v>0</v>
      </c>
      <c r="I123" s="849">
        <v>136</v>
      </c>
      <c r="J123" s="849">
        <v>1409.67</v>
      </c>
      <c r="K123" s="837">
        <v>1</v>
      </c>
      <c r="L123" s="849">
        <v>136</v>
      </c>
      <c r="M123" s="850">
        <v>1409.67</v>
      </c>
    </row>
    <row r="124" spans="1:13" ht="14.4" customHeight="1" x14ac:dyDescent="0.3">
      <c r="A124" s="831" t="s">
        <v>3031</v>
      </c>
      <c r="B124" s="832" t="s">
        <v>2574</v>
      </c>
      <c r="C124" s="832" t="s">
        <v>3404</v>
      </c>
      <c r="D124" s="832" t="s">
        <v>2576</v>
      </c>
      <c r="E124" s="832" t="s">
        <v>3405</v>
      </c>
      <c r="F124" s="849"/>
      <c r="G124" s="849"/>
      <c r="H124" s="837"/>
      <c r="I124" s="849">
        <v>48</v>
      </c>
      <c r="J124" s="849">
        <v>0</v>
      </c>
      <c r="K124" s="837"/>
      <c r="L124" s="849">
        <v>48</v>
      </c>
      <c r="M124" s="850">
        <v>0</v>
      </c>
    </row>
    <row r="125" spans="1:13" ht="14.4" customHeight="1" x14ac:dyDescent="0.3">
      <c r="A125" s="831" t="s">
        <v>3031</v>
      </c>
      <c r="B125" s="832" t="s">
        <v>2574</v>
      </c>
      <c r="C125" s="832" t="s">
        <v>2575</v>
      </c>
      <c r="D125" s="832" t="s">
        <v>2576</v>
      </c>
      <c r="E125" s="832" t="s">
        <v>2577</v>
      </c>
      <c r="F125" s="849"/>
      <c r="G125" s="849"/>
      <c r="H125" s="837">
        <v>0</v>
      </c>
      <c r="I125" s="849">
        <v>97</v>
      </c>
      <c r="J125" s="849">
        <v>1547.2400000000002</v>
      </c>
      <c r="K125" s="837">
        <v>1</v>
      </c>
      <c r="L125" s="849">
        <v>97</v>
      </c>
      <c r="M125" s="850">
        <v>1547.2400000000002</v>
      </c>
    </row>
    <row r="126" spans="1:13" ht="14.4" customHeight="1" x14ac:dyDescent="0.3">
      <c r="A126" s="831" t="s">
        <v>3031</v>
      </c>
      <c r="B126" s="832" t="s">
        <v>2574</v>
      </c>
      <c r="C126" s="832" t="s">
        <v>3406</v>
      </c>
      <c r="D126" s="832" t="s">
        <v>2576</v>
      </c>
      <c r="E126" s="832" t="s">
        <v>3407</v>
      </c>
      <c r="F126" s="849"/>
      <c r="G126" s="849"/>
      <c r="H126" s="837"/>
      <c r="I126" s="849">
        <v>4</v>
      </c>
      <c r="J126" s="849">
        <v>0</v>
      </c>
      <c r="K126" s="837"/>
      <c r="L126" s="849">
        <v>4</v>
      </c>
      <c r="M126" s="850">
        <v>0</v>
      </c>
    </row>
    <row r="127" spans="1:13" ht="14.4" customHeight="1" x14ac:dyDescent="0.3">
      <c r="A127" s="831" t="s">
        <v>3031</v>
      </c>
      <c r="B127" s="832" t="s">
        <v>2574</v>
      </c>
      <c r="C127" s="832" t="s">
        <v>3408</v>
      </c>
      <c r="D127" s="832" t="s">
        <v>2576</v>
      </c>
      <c r="E127" s="832" t="s">
        <v>3101</v>
      </c>
      <c r="F127" s="849"/>
      <c r="G127" s="849"/>
      <c r="H127" s="837">
        <v>0</v>
      </c>
      <c r="I127" s="849">
        <v>32</v>
      </c>
      <c r="J127" s="849">
        <v>1540.08</v>
      </c>
      <c r="K127" s="837">
        <v>1</v>
      </c>
      <c r="L127" s="849">
        <v>32</v>
      </c>
      <c r="M127" s="850">
        <v>1540.08</v>
      </c>
    </row>
    <row r="128" spans="1:13" ht="14.4" customHeight="1" x14ac:dyDescent="0.3">
      <c r="A128" s="831" t="s">
        <v>3031</v>
      </c>
      <c r="B128" s="832" t="s">
        <v>2574</v>
      </c>
      <c r="C128" s="832" t="s">
        <v>3409</v>
      </c>
      <c r="D128" s="832" t="s">
        <v>2576</v>
      </c>
      <c r="E128" s="832" t="s">
        <v>3410</v>
      </c>
      <c r="F128" s="849"/>
      <c r="G128" s="849"/>
      <c r="H128" s="837"/>
      <c r="I128" s="849">
        <v>4</v>
      </c>
      <c r="J128" s="849">
        <v>0</v>
      </c>
      <c r="K128" s="837"/>
      <c r="L128" s="849">
        <v>4</v>
      </c>
      <c r="M128" s="850">
        <v>0</v>
      </c>
    </row>
    <row r="129" spans="1:13" ht="14.4" customHeight="1" x14ac:dyDescent="0.3">
      <c r="A129" s="831" t="s">
        <v>3031</v>
      </c>
      <c r="B129" s="832" t="s">
        <v>2574</v>
      </c>
      <c r="C129" s="832" t="s">
        <v>3411</v>
      </c>
      <c r="D129" s="832" t="s">
        <v>2576</v>
      </c>
      <c r="E129" s="832" t="s">
        <v>3103</v>
      </c>
      <c r="F129" s="849"/>
      <c r="G129" s="849"/>
      <c r="H129" s="837">
        <v>0</v>
      </c>
      <c r="I129" s="849">
        <v>6</v>
      </c>
      <c r="J129" s="849">
        <v>953.94</v>
      </c>
      <c r="K129" s="837">
        <v>1</v>
      </c>
      <c r="L129" s="849">
        <v>6</v>
      </c>
      <c r="M129" s="850">
        <v>953.94</v>
      </c>
    </row>
    <row r="130" spans="1:13" ht="14.4" customHeight="1" x14ac:dyDescent="0.3">
      <c r="A130" s="831" t="s">
        <v>3031</v>
      </c>
      <c r="B130" s="832" t="s">
        <v>2574</v>
      </c>
      <c r="C130" s="832" t="s">
        <v>6372</v>
      </c>
      <c r="D130" s="832" t="s">
        <v>3418</v>
      </c>
      <c r="E130" s="832" t="s">
        <v>3414</v>
      </c>
      <c r="F130" s="849">
        <v>2</v>
      </c>
      <c r="G130" s="849">
        <v>0</v>
      </c>
      <c r="H130" s="837"/>
      <c r="I130" s="849"/>
      <c r="J130" s="849"/>
      <c r="K130" s="837"/>
      <c r="L130" s="849">
        <v>2</v>
      </c>
      <c r="M130" s="850">
        <v>0</v>
      </c>
    </row>
    <row r="131" spans="1:13" ht="14.4" customHeight="1" x14ac:dyDescent="0.3">
      <c r="A131" s="831" t="s">
        <v>3031</v>
      </c>
      <c r="B131" s="832" t="s">
        <v>2574</v>
      </c>
      <c r="C131" s="832" t="s">
        <v>3417</v>
      </c>
      <c r="D131" s="832" t="s">
        <v>3418</v>
      </c>
      <c r="E131" s="832" t="s">
        <v>3419</v>
      </c>
      <c r="F131" s="849">
        <v>1</v>
      </c>
      <c r="G131" s="849">
        <v>15.61</v>
      </c>
      <c r="H131" s="837">
        <v>1</v>
      </c>
      <c r="I131" s="849"/>
      <c r="J131" s="849"/>
      <c r="K131" s="837">
        <v>0</v>
      </c>
      <c r="L131" s="849">
        <v>1</v>
      </c>
      <c r="M131" s="850">
        <v>15.61</v>
      </c>
    </row>
    <row r="132" spans="1:13" ht="14.4" customHeight="1" x14ac:dyDescent="0.3">
      <c r="A132" s="831" t="s">
        <v>3031</v>
      </c>
      <c r="B132" s="832" t="s">
        <v>2821</v>
      </c>
      <c r="C132" s="832" t="s">
        <v>3342</v>
      </c>
      <c r="D132" s="832" t="s">
        <v>3343</v>
      </c>
      <c r="E132" s="832" t="s">
        <v>3344</v>
      </c>
      <c r="F132" s="849"/>
      <c r="G132" s="849"/>
      <c r="H132" s="837">
        <v>0</v>
      </c>
      <c r="I132" s="849">
        <v>16</v>
      </c>
      <c r="J132" s="849">
        <v>221.44</v>
      </c>
      <c r="K132" s="837">
        <v>1</v>
      </c>
      <c r="L132" s="849">
        <v>16</v>
      </c>
      <c r="M132" s="850">
        <v>221.44</v>
      </c>
    </row>
    <row r="133" spans="1:13" ht="14.4" customHeight="1" x14ac:dyDescent="0.3">
      <c r="A133" s="831" t="s">
        <v>3031</v>
      </c>
      <c r="B133" s="832" t="s">
        <v>2821</v>
      </c>
      <c r="C133" s="832" t="s">
        <v>2822</v>
      </c>
      <c r="D133" s="832" t="s">
        <v>1962</v>
      </c>
      <c r="E133" s="832" t="s">
        <v>2823</v>
      </c>
      <c r="F133" s="849"/>
      <c r="G133" s="849"/>
      <c r="H133" s="837">
        <v>0</v>
      </c>
      <c r="I133" s="849">
        <v>3</v>
      </c>
      <c r="J133" s="849">
        <v>134.07999999999998</v>
      </c>
      <c r="K133" s="837">
        <v>1</v>
      </c>
      <c r="L133" s="849">
        <v>3</v>
      </c>
      <c r="M133" s="850">
        <v>134.07999999999998</v>
      </c>
    </row>
    <row r="134" spans="1:13" ht="14.4" customHeight="1" x14ac:dyDescent="0.3">
      <c r="A134" s="831" t="s">
        <v>3031</v>
      </c>
      <c r="B134" s="832" t="s">
        <v>2821</v>
      </c>
      <c r="C134" s="832" t="s">
        <v>3345</v>
      </c>
      <c r="D134" s="832" t="s">
        <v>1962</v>
      </c>
      <c r="E134" s="832" t="s">
        <v>3346</v>
      </c>
      <c r="F134" s="849"/>
      <c r="G134" s="849"/>
      <c r="H134" s="837">
        <v>0</v>
      </c>
      <c r="I134" s="849">
        <v>7</v>
      </c>
      <c r="J134" s="849">
        <v>941.43000000000006</v>
      </c>
      <c r="K134" s="837">
        <v>1</v>
      </c>
      <c r="L134" s="849">
        <v>7</v>
      </c>
      <c r="M134" s="850">
        <v>941.43000000000006</v>
      </c>
    </row>
    <row r="135" spans="1:13" ht="14.4" customHeight="1" x14ac:dyDescent="0.3">
      <c r="A135" s="831" t="s">
        <v>3031</v>
      </c>
      <c r="B135" s="832" t="s">
        <v>2821</v>
      </c>
      <c r="C135" s="832" t="s">
        <v>6367</v>
      </c>
      <c r="D135" s="832" t="s">
        <v>3343</v>
      </c>
      <c r="E135" s="832" t="s">
        <v>6368</v>
      </c>
      <c r="F135" s="849"/>
      <c r="G135" s="849"/>
      <c r="H135" s="837"/>
      <c r="I135" s="849">
        <v>2</v>
      </c>
      <c r="J135" s="849">
        <v>0</v>
      </c>
      <c r="K135" s="837"/>
      <c r="L135" s="849">
        <v>2</v>
      </c>
      <c r="M135" s="850">
        <v>0</v>
      </c>
    </row>
    <row r="136" spans="1:13" ht="14.4" customHeight="1" x14ac:dyDescent="0.3">
      <c r="A136" s="831" t="s">
        <v>3031</v>
      </c>
      <c r="B136" s="832" t="s">
        <v>2821</v>
      </c>
      <c r="C136" s="832" t="s">
        <v>3347</v>
      </c>
      <c r="D136" s="832" t="s">
        <v>1962</v>
      </c>
      <c r="E136" s="832" t="s">
        <v>3348</v>
      </c>
      <c r="F136" s="849"/>
      <c r="G136" s="849"/>
      <c r="H136" s="837">
        <v>0</v>
      </c>
      <c r="I136" s="849">
        <v>7</v>
      </c>
      <c r="J136" s="849">
        <v>327.10999999999996</v>
      </c>
      <c r="K136" s="837">
        <v>1</v>
      </c>
      <c r="L136" s="849">
        <v>7</v>
      </c>
      <c r="M136" s="850">
        <v>327.10999999999996</v>
      </c>
    </row>
    <row r="137" spans="1:13" ht="14.4" customHeight="1" x14ac:dyDescent="0.3">
      <c r="A137" s="831" t="s">
        <v>3031</v>
      </c>
      <c r="B137" s="832" t="s">
        <v>2578</v>
      </c>
      <c r="C137" s="832" t="s">
        <v>2579</v>
      </c>
      <c r="D137" s="832" t="s">
        <v>2580</v>
      </c>
      <c r="E137" s="832" t="s">
        <v>2581</v>
      </c>
      <c r="F137" s="849"/>
      <c r="G137" s="849"/>
      <c r="H137" s="837">
        <v>0</v>
      </c>
      <c r="I137" s="849">
        <v>1</v>
      </c>
      <c r="J137" s="849">
        <v>46.07</v>
      </c>
      <c r="K137" s="837">
        <v>1</v>
      </c>
      <c r="L137" s="849">
        <v>1</v>
      </c>
      <c r="M137" s="850">
        <v>46.07</v>
      </c>
    </row>
    <row r="138" spans="1:13" ht="14.4" customHeight="1" x14ac:dyDescent="0.3">
      <c r="A138" s="831" t="s">
        <v>3031</v>
      </c>
      <c r="B138" s="832" t="s">
        <v>2444</v>
      </c>
      <c r="C138" s="832" t="s">
        <v>2588</v>
      </c>
      <c r="D138" s="832" t="s">
        <v>1288</v>
      </c>
      <c r="E138" s="832" t="s">
        <v>2589</v>
      </c>
      <c r="F138" s="849"/>
      <c r="G138" s="849"/>
      <c r="H138" s="837">
        <v>0</v>
      </c>
      <c r="I138" s="849">
        <v>1</v>
      </c>
      <c r="J138" s="849">
        <v>154.36000000000001</v>
      </c>
      <c r="K138" s="837">
        <v>1</v>
      </c>
      <c r="L138" s="849">
        <v>1</v>
      </c>
      <c r="M138" s="850">
        <v>154.36000000000001</v>
      </c>
    </row>
    <row r="139" spans="1:13" ht="14.4" customHeight="1" x14ac:dyDescent="0.3">
      <c r="A139" s="831" t="s">
        <v>3031</v>
      </c>
      <c r="B139" s="832" t="s">
        <v>2444</v>
      </c>
      <c r="C139" s="832" t="s">
        <v>2590</v>
      </c>
      <c r="D139" s="832" t="s">
        <v>2591</v>
      </c>
      <c r="E139" s="832" t="s">
        <v>2592</v>
      </c>
      <c r="F139" s="849"/>
      <c r="G139" s="849"/>
      <c r="H139" s="837">
        <v>0</v>
      </c>
      <c r="I139" s="849">
        <v>3</v>
      </c>
      <c r="J139" s="849">
        <v>333.65999999999997</v>
      </c>
      <c r="K139" s="837">
        <v>1</v>
      </c>
      <c r="L139" s="849">
        <v>3</v>
      </c>
      <c r="M139" s="850">
        <v>333.65999999999997</v>
      </c>
    </row>
    <row r="140" spans="1:13" ht="14.4" customHeight="1" x14ac:dyDescent="0.3">
      <c r="A140" s="831" t="s">
        <v>3031</v>
      </c>
      <c r="B140" s="832" t="s">
        <v>2444</v>
      </c>
      <c r="C140" s="832" t="s">
        <v>2448</v>
      </c>
      <c r="D140" s="832" t="s">
        <v>2449</v>
      </c>
      <c r="E140" s="832" t="s">
        <v>2450</v>
      </c>
      <c r="F140" s="849"/>
      <c r="G140" s="849"/>
      <c r="H140" s="837">
        <v>0</v>
      </c>
      <c r="I140" s="849">
        <v>2</v>
      </c>
      <c r="J140" s="849">
        <v>299.04000000000002</v>
      </c>
      <c r="K140" s="837">
        <v>1</v>
      </c>
      <c r="L140" s="849">
        <v>2</v>
      </c>
      <c r="M140" s="850">
        <v>299.04000000000002</v>
      </c>
    </row>
    <row r="141" spans="1:13" ht="14.4" customHeight="1" x14ac:dyDescent="0.3">
      <c r="A141" s="831" t="s">
        <v>3031</v>
      </c>
      <c r="B141" s="832" t="s">
        <v>2444</v>
      </c>
      <c r="C141" s="832" t="s">
        <v>2451</v>
      </c>
      <c r="D141" s="832" t="s">
        <v>1014</v>
      </c>
      <c r="E141" s="832" t="s">
        <v>2452</v>
      </c>
      <c r="F141" s="849"/>
      <c r="G141" s="849"/>
      <c r="H141" s="837">
        <v>0</v>
      </c>
      <c r="I141" s="849">
        <v>5</v>
      </c>
      <c r="J141" s="849">
        <v>378.65</v>
      </c>
      <c r="K141" s="837">
        <v>1</v>
      </c>
      <c r="L141" s="849">
        <v>5</v>
      </c>
      <c r="M141" s="850">
        <v>378.65</v>
      </c>
    </row>
    <row r="142" spans="1:13" ht="14.4" customHeight="1" x14ac:dyDescent="0.3">
      <c r="A142" s="831" t="s">
        <v>3031</v>
      </c>
      <c r="B142" s="832" t="s">
        <v>2444</v>
      </c>
      <c r="C142" s="832" t="s">
        <v>2586</v>
      </c>
      <c r="D142" s="832" t="s">
        <v>1288</v>
      </c>
      <c r="E142" s="832" t="s">
        <v>2587</v>
      </c>
      <c r="F142" s="849"/>
      <c r="G142" s="849"/>
      <c r="H142" s="837">
        <v>0</v>
      </c>
      <c r="I142" s="849">
        <v>1</v>
      </c>
      <c r="J142" s="849">
        <v>225.06</v>
      </c>
      <c r="K142" s="837">
        <v>1</v>
      </c>
      <c r="L142" s="849">
        <v>1</v>
      </c>
      <c r="M142" s="850">
        <v>225.06</v>
      </c>
    </row>
    <row r="143" spans="1:13" ht="14.4" customHeight="1" x14ac:dyDescent="0.3">
      <c r="A143" s="831" t="s">
        <v>3031</v>
      </c>
      <c r="B143" s="832" t="s">
        <v>2457</v>
      </c>
      <c r="C143" s="832" t="s">
        <v>3266</v>
      </c>
      <c r="D143" s="832" t="s">
        <v>2464</v>
      </c>
      <c r="E143" s="832" t="s">
        <v>3125</v>
      </c>
      <c r="F143" s="849">
        <v>1</v>
      </c>
      <c r="G143" s="849">
        <v>0</v>
      </c>
      <c r="H143" s="837"/>
      <c r="I143" s="849"/>
      <c r="J143" s="849"/>
      <c r="K143" s="837"/>
      <c r="L143" s="849">
        <v>1</v>
      </c>
      <c r="M143" s="850">
        <v>0</v>
      </c>
    </row>
    <row r="144" spans="1:13" ht="14.4" customHeight="1" x14ac:dyDescent="0.3">
      <c r="A144" s="831" t="s">
        <v>3031</v>
      </c>
      <c r="B144" s="832" t="s">
        <v>2457</v>
      </c>
      <c r="C144" s="832" t="s">
        <v>2766</v>
      </c>
      <c r="D144" s="832" t="s">
        <v>2459</v>
      </c>
      <c r="E144" s="832" t="s">
        <v>2465</v>
      </c>
      <c r="F144" s="849"/>
      <c r="G144" s="849"/>
      <c r="H144" s="837">
        <v>0</v>
      </c>
      <c r="I144" s="849">
        <v>1</v>
      </c>
      <c r="J144" s="849">
        <v>85.27</v>
      </c>
      <c r="K144" s="837">
        <v>1</v>
      </c>
      <c r="L144" s="849">
        <v>1</v>
      </c>
      <c r="M144" s="850">
        <v>85.27</v>
      </c>
    </row>
    <row r="145" spans="1:13" ht="14.4" customHeight="1" x14ac:dyDescent="0.3">
      <c r="A145" s="831" t="s">
        <v>3031</v>
      </c>
      <c r="B145" s="832" t="s">
        <v>2610</v>
      </c>
      <c r="C145" s="832" t="s">
        <v>2611</v>
      </c>
      <c r="D145" s="832" t="s">
        <v>2612</v>
      </c>
      <c r="E145" s="832" t="s">
        <v>2613</v>
      </c>
      <c r="F145" s="849">
        <v>36</v>
      </c>
      <c r="G145" s="849">
        <v>37114.92</v>
      </c>
      <c r="H145" s="837">
        <v>1</v>
      </c>
      <c r="I145" s="849"/>
      <c r="J145" s="849"/>
      <c r="K145" s="837">
        <v>0</v>
      </c>
      <c r="L145" s="849">
        <v>36</v>
      </c>
      <c r="M145" s="850">
        <v>37114.92</v>
      </c>
    </row>
    <row r="146" spans="1:13" ht="14.4" customHeight="1" x14ac:dyDescent="0.3">
      <c r="A146" s="831" t="s">
        <v>3031</v>
      </c>
      <c r="B146" s="832" t="s">
        <v>2610</v>
      </c>
      <c r="C146" s="832" t="s">
        <v>6374</v>
      </c>
      <c r="D146" s="832" t="s">
        <v>6375</v>
      </c>
      <c r="E146" s="832" t="s">
        <v>2613</v>
      </c>
      <c r="F146" s="849"/>
      <c r="G146" s="849"/>
      <c r="H146" s="837">
        <v>0</v>
      </c>
      <c r="I146" s="849">
        <v>30</v>
      </c>
      <c r="J146" s="849">
        <v>30929.1</v>
      </c>
      <c r="K146" s="837">
        <v>1</v>
      </c>
      <c r="L146" s="849">
        <v>30</v>
      </c>
      <c r="M146" s="850">
        <v>30929.1</v>
      </c>
    </row>
    <row r="147" spans="1:13" ht="14.4" customHeight="1" x14ac:dyDescent="0.3">
      <c r="A147" s="831" t="s">
        <v>3031</v>
      </c>
      <c r="B147" s="832" t="s">
        <v>2614</v>
      </c>
      <c r="C147" s="832" t="s">
        <v>2617</v>
      </c>
      <c r="D147" s="832" t="s">
        <v>1110</v>
      </c>
      <c r="E147" s="832" t="s">
        <v>1620</v>
      </c>
      <c r="F147" s="849"/>
      <c r="G147" s="849"/>
      <c r="H147" s="837">
        <v>0</v>
      </c>
      <c r="I147" s="849">
        <v>2</v>
      </c>
      <c r="J147" s="849">
        <v>96.84</v>
      </c>
      <c r="K147" s="837">
        <v>1</v>
      </c>
      <c r="L147" s="849">
        <v>2</v>
      </c>
      <c r="M147" s="850">
        <v>96.84</v>
      </c>
    </row>
    <row r="148" spans="1:13" ht="14.4" customHeight="1" x14ac:dyDescent="0.3">
      <c r="A148" s="831" t="s">
        <v>3031</v>
      </c>
      <c r="B148" s="832" t="s">
        <v>2493</v>
      </c>
      <c r="C148" s="832" t="s">
        <v>3239</v>
      </c>
      <c r="D148" s="832" t="s">
        <v>1862</v>
      </c>
      <c r="E148" s="832" t="s">
        <v>2495</v>
      </c>
      <c r="F148" s="849">
        <v>1</v>
      </c>
      <c r="G148" s="849">
        <v>0</v>
      </c>
      <c r="H148" s="837"/>
      <c r="I148" s="849"/>
      <c r="J148" s="849"/>
      <c r="K148" s="837"/>
      <c r="L148" s="849">
        <v>1</v>
      </c>
      <c r="M148" s="850">
        <v>0</v>
      </c>
    </row>
    <row r="149" spans="1:13" ht="14.4" customHeight="1" x14ac:dyDescent="0.3">
      <c r="A149" s="831" t="s">
        <v>3031</v>
      </c>
      <c r="B149" s="832" t="s">
        <v>2493</v>
      </c>
      <c r="C149" s="832" t="s">
        <v>3240</v>
      </c>
      <c r="D149" s="832" t="s">
        <v>1862</v>
      </c>
      <c r="E149" s="832" t="s">
        <v>1859</v>
      </c>
      <c r="F149" s="849">
        <v>18</v>
      </c>
      <c r="G149" s="849">
        <v>1305.9000000000001</v>
      </c>
      <c r="H149" s="837">
        <v>1</v>
      </c>
      <c r="I149" s="849"/>
      <c r="J149" s="849"/>
      <c r="K149" s="837">
        <v>0</v>
      </c>
      <c r="L149" s="849">
        <v>18</v>
      </c>
      <c r="M149" s="850">
        <v>1305.9000000000001</v>
      </c>
    </row>
    <row r="150" spans="1:13" ht="14.4" customHeight="1" x14ac:dyDescent="0.3">
      <c r="A150" s="831" t="s">
        <v>3031</v>
      </c>
      <c r="B150" s="832" t="s">
        <v>2493</v>
      </c>
      <c r="C150" s="832" t="s">
        <v>2618</v>
      </c>
      <c r="D150" s="832" t="s">
        <v>860</v>
      </c>
      <c r="E150" s="832" t="s">
        <v>2495</v>
      </c>
      <c r="F150" s="849">
        <v>10</v>
      </c>
      <c r="G150" s="849">
        <v>362.70000000000005</v>
      </c>
      <c r="H150" s="837">
        <v>1</v>
      </c>
      <c r="I150" s="849"/>
      <c r="J150" s="849"/>
      <c r="K150" s="837">
        <v>0</v>
      </c>
      <c r="L150" s="849">
        <v>10</v>
      </c>
      <c r="M150" s="850">
        <v>362.70000000000005</v>
      </c>
    </row>
    <row r="151" spans="1:13" ht="14.4" customHeight="1" x14ac:dyDescent="0.3">
      <c r="A151" s="831" t="s">
        <v>3031</v>
      </c>
      <c r="B151" s="832" t="s">
        <v>2493</v>
      </c>
      <c r="C151" s="832" t="s">
        <v>2837</v>
      </c>
      <c r="D151" s="832" t="s">
        <v>1619</v>
      </c>
      <c r="E151" s="832" t="s">
        <v>1859</v>
      </c>
      <c r="F151" s="849"/>
      <c r="G151" s="849"/>
      <c r="H151" s="837">
        <v>0</v>
      </c>
      <c r="I151" s="849">
        <v>13</v>
      </c>
      <c r="J151" s="849">
        <v>1114.0999999999999</v>
      </c>
      <c r="K151" s="837">
        <v>1</v>
      </c>
      <c r="L151" s="849">
        <v>13</v>
      </c>
      <c r="M151" s="850">
        <v>1114.0999999999999</v>
      </c>
    </row>
    <row r="152" spans="1:13" ht="14.4" customHeight="1" x14ac:dyDescent="0.3">
      <c r="A152" s="831" t="s">
        <v>3031</v>
      </c>
      <c r="B152" s="832" t="s">
        <v>2534</v>
      </c>
      <c r="C152" s="832" t="s">
        <v>2727</v>
      </c>
      <c r="D152" s="832" t="s">
        <v>1263</v>
      </c>
      <c r="E152" s="832" t="s">
        <v>2728</v>
      </c>
      <c r="F152" s="849"/>
      <c r="G152" s="849"/>
      <c r="H152" s="837">
        <v>0</v>
      </c>
      <c r="I152" s="849">
        <v>2</v>
      </c>
      <c r="J152" s="849">
        <v>276.62</v>
      </c>
      <c r="K152" s="837">
        <v>1</v>
      </c>
      <c r="L152" s="849">
        <v>2</v>
      </c>
      <c r="M152" s="850">
        <v>276.62</v>
      </c>
    </row>
    <row r="153" spans="1:13" ht="14.4" customHeight="1" x14ac:dyDescent="0.3">
      <c r="A153" s="831" t="s">
        <v>3031</v>
      </c>
      <c r="B153" s="832" t="s">
        <v>2534</v>
      </c>
      <c r="C153" s="832" t="s">
        <v>2633</v>
      </c>
      <c r="D153" s="832" t="s">
        <v>1263</v>
      </c>
      <c r="E153" s="832" t="s">
        <v>2634</v>
      </c>
      <c r="F153" s="849"/>
      <c r="G153" s="849"/>
      <c r="H153" s="837">
        <v>0</v>
      </c>
      <c r="I153" s="849">
        <v>2</v>
      </c>
      <c r="J153" s="849">
        <v>383.77</v>
      </c>
      <c r="K153" s="837">
        <v>1</v>
      </c>
      <c r="L153" s="849">
        <v>2</v>
      </c>
      <c r="M153" s="850">
        <v>383.77</v>
      </c>
    </row>
    <row r="154" spans="1:13" ht="14.4" customHeight="1" x14ac:dyDescent="0.3">
      <c r="A154" s="831" t="s">
        <v>3031</v>
      </c>
      <c r="B154" s="832" t="s">
        <v>2534</v>
      </c>
      <c r="C154" s="832" t="s">
        <v>3977</v>
      </c>
      <c r="D154" s="832" t="s">
        <v>3978</v>
      </c>
      <c r="E154" s="832" t="s">
        <v>3979</v>
      </c>
      <c r="F154" s="849">
        <v>1</v>
      </c>
      <c r="G154" s="849">
        <v>0</v>
      </c>
      <c r="H154" s="837"/>
      <c r="I154" s="849"/>
      <c r="J154" s="849"/>
      <c r="K154" s="837"/>
      <c r="L154" s="849">
        <v>1</v>
      </c>
      <c r="M154" s="850">
        <v>0</v>
      </c>
    </row>
    <row r="155" spans="1:13" ht="14.4" customHeight="1" x14ac:dyDescent="0.3">
      <c r="A155" s="831" t="s">
        <v>3031</v>
      </c>
      <c r="B155" s="832" t="s">
        <v>6960</v>
      </c>
      <c r="C155" s="832" t="s">
        <v>3284</v>
      </c>
      <c r="D155" s="832" t="s">
        <v>3109</v>
      </c>
      <c r="E155" s="832" t="s">
        <v>3285</v>
      </c>
      <c r="F155" s="849"/>
      <c r="G155" s="849"/>
      <c r="H155" s="837">
        <v>0</v>
      </c>
      <c r="I155" s="849">
        <v>2</v>
      </c>
      <c r="J155" s="849">
        <v>127.93</v>
      </c>
      <c r="K155" s="837">
        <v>1</v>
      </c>
      <c r="L155" s="849">
        <v>2</v>
      </c>
      <c r="M155" s="850">
        <v>127.93</v>
      </c>
    </row>
    <row r="156" spans="1:13" ht="14.4" customHeight="1" x14ac:dyDescent="0.3">
      <c r="A156" s="831" t="s">
        <v>3031</v>
      </c>
      <c r="B156" s="832" t="s">
        <v>6960</v>
      </c>
      <c r="C156" s="832" t="s">
        <v>3108</v>
      </c>
      <c r="D156" s="832" t="s">
        <v>3109</v>
      </c>
      <c r="E156" s="832" t="s">
        <v>3110</v>
      </c>
      <c r="F156" s="849"/>
      <c r="G156" s="849"/>
      <c r="H156" s="837">
        <v>0</v>
      </c>
      <c r="I156" s="849">
        <v>2</v>
      </c>
      <c r="J156" s="849">
        <v>383.77</v>
      </c>
      <c r="K156" s="837">
        <v>1</v>
      </c>
      <c r="L156" s="849">
        <v>2</v>
      </c>
      <c r="M156" s="850">
        <v>383.77</v>
      </c>
    </row>
    <row r="157" spans="1:13" ht="14.4" customHeight="1" x14ac:dyDescent="0.3">
      <c r="A157" s="831" t="s">
        <v>3031</v>
      </c>
      <c r="B157" s="832" t="s">
        <v>2541</v>
      </c>
      <c r="C157" s="832" t="s">
        <v>2947</v>
      </c>
      <c r="D157" s="832" t="s">
        <v>2301</v>
      </c>
      <c r="E157" s="832" t="s">
        <v>1552</v>
      </c>
      <c r="F157" s="849"/>
      <c r="G157" s="849"/>
      <c r="H157" s="837">
        <v>0</v>
      </c>
      <c r="I157" s="849">
        <v>1</v>
      </c>
      <c r="J157" s="849">
        <v>129.51</v>
      </c>
      <c r="K157" s="837">
        <v>1</v>
      </c>
      <c r="L157" s="849">
        <v>1</v>
      </c>
      <c r="M157" s="850">
        <v>129.51</v>
      </c>
    </row>
    <row r="158" spans="1:13" ht="14.4" customHeight="1" x14ac:dyDescent="0.3">
      <c r="A158" s="831" t="s">
        <v>3031</v>
      </c>
      <c r="B158" s="832" t="s">
        <v>2541</v>
      </c>
      <c r="C158" s="832" t="s">
        <v>3384</v>
      </c>
      <c r="D158" s="832" t="s">
        <v>3385</v>
      </c>
      <c r="E158" s="832" t="s">
        <v>1552</v>
      </c>
      <c r="F158" s="849"/>
      <c r="G158" s="849"/>
      <c r="H158" s="837">
        <v>0</v>
      </c>
      <c r="I158" s="849">
        <v>5</v>
      </c>
      <c r="J158" s="849">
        <v>636.70000000000005</v>
      </c>
      <c r="K158" s="837">
        <v>1</v>
      </c>
      <c r="L158" s="849">
        <v>5</v>
      </c>
      <c r="M158" s="850">
        <v>636.70000000000005</v>
      </c>
    </row>
    <row r="159" spans="1:13" ht="14.4" customHeight="1" x14ac:dyDescent="0.3">
      <c r="A159" s="831" t="s">
        <v>3031</v>
      </c>
      <c r="B159" s="832" t="s">
        <v>2541</v>
      </c>
      <c r="C159" s="832" t="s">
        <v>3386</v>
      </c>
      <c r="D159" s="832" t="s">
        <v>3387</v>
      </c>
      <c r="E159" s="832" t="s">
        <v>1552</v>
      </c>
      <c r="F159" s="849"/>
      <c r="G159" s="849"/>
      <c r="H159" s="837">
        <v>0</v>
      </c>
      <c r="I159" s="849">
        <v>6</v>
      </c>
      <c r="J159" s="849">
        <v>764.04000000000008</v>
      </c>
      <c r="K159" s="837">
        <v>1</v>
      </c>
      <c r="L159" s="849">
        <v>6</v>
      </c>
      <c r="M159" s="850">
        <v>764.04000000000008</v>
      </c>
    </row>
    <row r="160" spans="1:13" ht="14.4" customHeight="1" x14ac:dyDescent="0.3">
      <c r="A160" s="831" t="s">
        <v>3031</v>
      </c>
      <c r="B160" s="832" t="s">
        <v>2541</v>
      </c>
      <c r="C160" s="832" t="s">
        <v>2737</v>
      </c>
      <c r="D160" s="832" t="s">
        <v>1551</v>
      </c>
      <c r="E160" s="832" t="s">
        <v>1552</v>
      </c>
      <c r="F160" s="849"/>
      <c r="G160" s="849"/>
      <c r="H160" s="837">
        <v>0</v>
      </c>
      <c r="I160" s="849">
        <v>2</v>
      </c>
      <c r="J160" s="849">
        <v>254.68</v>
      </c>
      <c r="K160" s="837">
        <v>1</v>
      </c>
      <c r="L160" s="849">
        <v>2</v>
      </c>
      <c r="M160" s="850">
        <v>254.68</v>
      </c>
    </row>
    <row r="161" spans="1:13" ht="14.4" customHeight="1" x14ac:dyDescent="0.3">
      <c r="A161" s="831" t="s">
        <v>3031</v>
      </c>
      <c r="B161" s="832" t="s">
        <v>2541</v>
      </c>
      <c r="C161" s="832" t="s">
        <v>2738</v>
      </c>
      <c r="D161" s="832" t="s">
        <v>2739</v>
      </c>
      <c r="E161" s="832" t="s">
        <v>2740</v>
      </c>
      <c r="F161" s="849"/>
      <c r="G161" s="849"/>
      <c r="H161" s="837">
        <v>0</v>
      </c>
      <c r="I161" s="849">
        <v>4</v>
      </c>
      <c r="J161" s="849">
        <v>339.56</v>
      </c>
      <c r="K161" s="837">
        <v>1</v>
      </c>
      <c r="L161" s="849">
        <v>4</v>
      </c>
      <c r="M161" s="850">
        <v>339.56</v>
      </c>
    </row>
    <row r="162" spans="1:13" ht="14.4" customHeight="1" x14ac:dyDescent="0.3">
      <c r="A162" s="831" t="s">
        <v>3031</v>
      </c>
      <c r="B162" s="832" t="s">
        <v>2541</v>
      </c>
      <c r="C162" s="832" t="s">
        <v>2859</v>
      </c>
      <c r="D162" s="832" t="s">
        <v>2058</v>
      </c>
      <c r="E162" s="832" t="s">
        <v>2740</v>
      </c>
      <c r="F162" s="849"/>
      <c r="G162" s="849"/>
      <c r="H162" s="837">
        <v>0</v>
      </c>
      <c r="I162" s="849">
        <v>44</v>
      </c>
      <c r="J162" s="849">
        <v>3735.1600000000003</v>
      </c>
      <c r="K162" s="837">
        <v>1</v>
      </c>
      <c r="L162" s="849">
        <v>44</v>
      </c>
      <c r="M162" s="850">
        <v>3735.1600000000003</v>
      </c>
    </row>
    <row r="163" spans="1:13" ht="14.4" customHeight="1" x14ac:dyDescent="0.3">
      <c r="A163" s="831" t="s">
        <v>3031</v>
      </c>
      <c r="B163" s="832" t="s">
        <v>2541</v>
      </c>
      <c r="C163" s="832" t="s">
        <v>2787</v>
      </c>
      <c r="D163" s="832" t="s">
        <v>1643</v>
      </c>
      <c r="E163" s="832" t="s">
        <v>1546</v>
      </c>
      <c r="F163" s="849"/>
      <c r="G163" s="849"/>
      <c r="H163" s="837">
        <v>0</v>
      </c>
      <c r="I163" s="849">
        <v>20</v>
      </c>
      <c r="J163" s="849">
        <v>1445.3999999999999</v>
      </c>
      <c r="K163" s="837">
        <v>1</v>
      </c>
      <c r="L163" s="849">
        <v>20</v>
      </c>
      <c r="M163" s="850">
        <v>1445.3999999999999</v>
      </c>
    </row>
    <row r="164" spans="1:13" ht="14.4" customHeight="1" x14ac:dyDescent="0.3">
      <c r="A164" s="831" t="s">
        <v>3031</v>
      </c>
      <c r="B164" s="832" t="s">
        <v>2541</v>
      </c>
      <c r="C164" s="832" t="s">
        <v>2639</v>
      </c>
      <c r="D164" s="832" t="s">
        <v>1280</v>
      </c>
      <c r="E164" s="832" t="s">
        <v>1281</v>
      </c>
      <c r="F164" s="849"/>
      <c r="G164" s="849"/>
      <c r="H164" s="837">
        <v>0</v>
      </c>
      <c r="I164" s="849">
        <v>12</v>
      </c>
      <c r="J164" s="849">
        <v>2866.6799999999994</v>
      </c>
      <c r="K164" s="837">
        <v>1</v>
      </c>
      <c r="L164" s="849">
        <v>12</v>
      </c>
      <c r="M164" s="850">
        <v>2866.6799999999994</v>
      </c>
    </row>
    <row r="165" spans="1:13" ht="14.4" customHeight="1" x14ac:dyDescent="0.3">
      <c r="A165" s="831" t="s">
        <v>3031</v>
      </c>
      <c r="B165" s="832" t="s">
        <v>2541</v>
      </c>
      <c r="C165" s="832" t="s">
        <v>2861</v>
      </c>
      <c r="D165" s="832" t="s">
        <v>2057</v>
      </c>
      <c r="E165" s="832" t="s">
        <v>1552</v>
      </c>
      <c r="F165" s="849"/>
      <c r="G165" s="849"/>
      <c r="H165" s="837">
        <v>0</v>
      </c>
      <c r="I165" s="849">
        <v>5</v>
      </c>
      <c r="J165" s="849">
        <v>647.54999999999995</v>
      </c>
      <c r="K165" s="837">
        <v>1</v>
      </c>
      <c r="L165" s="849">
        <v>5</v>
      </c>
      <c r="M165" s="850">
        <v>647.54999999999995</v>
      </c>
    </row>
    <row r="166" spans="1:13" ht="14.4" customHeight="1" x14ac:dyDescent="0.3">
      <c r="A166" s="831" t="s">
        <v>3031</v>
      </c>
      <c r="B166" s="832" t="s">
        <v>2541</v>
      </c>
      <c r="C166" s="832" t="s">
        <v>2743</v>
      </c>
      <c r="D166" s="832" t="s">
        <v>1555</v>
      </c>
      <c r="E166" s="832" t="s">
        <v>1552</v>
      </c>
      <c r="F166" s="849"/>
      <c r="G166" s="849"/>
      <c r="H166" s="837">
        <v>0</v>
      </c>
      <c r="I166" s="849">
        <v>4</v>
      </c>
      <c r="J166" s="849">
        <v>518.04</v>
      </c>
      <c r="K166" s="837">
        <v>1</v>
      </c>
      <c r="L166" s="849">
        <v>4</v>
      </c>
      <c r="M166" s="850">
        <v>518.04</v>
      </c>
    </row>
    <row r="167" spans="1:13" ht="14.4" customHeight="1" x14ac:dyDescent="0.3">
      <c r="A167" s="831" t="s">
        <v>3031</v>
      </c>
      <c r="B167" s="832" t="s">
        <v>6969</v>
      </c>
      <c r="C167" s="832" t="s">
        <v>3453</v>
      </c>
      <c r="D167" s="832" t="s">
        <v>3454</v>
      </c>
      <c r="E167" s="832" t="s">
        <v>6970</v>
      </c>
      <c r="F167" s="849"/>
      <c r="G167" s="849"/>
      <c r="H167" s="837">
        <v>0</v>
      </c>
      <c r="I167" s="849">
        <v>1</v>
      </c>
      <c r="J167" s="849">
        <v>327.49</v>
      </c>
      <c r="K167" s="837">
        <v>1</v>
      </c>
      <c r="L167" s="849">
        <v>1</v>
      </c>
      <c r="M167" s="850">
        <v>327.49</v>
      </c>
    </row>
    <row r="168" spans="1:13" ht="14.4" customHeight="1" x14ac:dyDescent="0.3">
      <c r="A168" s="831" t="s">
        <v>3032</v>
      </c>
      <c r="B168" s="832" t="s">
        <v>2444</v>
      </c>
      <c r="C168" s="832" t="s">
        <v>2451</v>
      </c>
      <c r="D168" s="832" t="s">
        <v>1014</v>
      </c>
      <c r="E168" s="832" t="s">
        <v>2452</v>
      </c>
      <c r="F168" s="849"/>
      <c r="G168" s="849"/>
      <c r="H168" s="837">
        <v>0</v>
      </c>
      <c r="I168" s="849">
        <v>9</v>
      </c>
      <c r="J168" s="849">
        <v>681.57</v>
      </c>
      <c r="K168" s="837">
        <v>1</v>
      </c>
      <c r="L168" s="849">
        <v>9</v>
      </c>
      <c r="M168" s="850">
        <v>681.57</v>
      </c>
    </row>
    <row r="169" spans="1:13" ht="14.4" customHeight="1" x14ac:dyDescent="0.3">
      <c r="A169" s="831" t="s">
        <v>3032</v>
      </c>
      <c r="B169" s="832" t="s">
        <v>2457</v>
      </c>
      <c r="C169" s="832" t="s">
        <v>2463</v>
      </c>
      <c r="D169" s="832" t="s">
        <v>2464</v>
      </c>
      <c r="E169" s="832" t="s">
        <v>2465</v>
      </c>
      <c r="F169" s="849">
        <v>6</v>
      </c>
      <c r="G169" s="849">
        <v>511.62</v>
      </c>
      <c r="H169" s="837">
        <v>1</v>
      </c>
      <c r="I169" s="849"/>
      <c r="J169" s="849"/>
      <c r="K169" s="837">
        <v>0</v>
      </c>
      <c r="L169" s="849">
        <v>6</v>
      </c>
      <c r="M169" s="850">
        <v>511.62</v>
      </c>
    </row>
    <row r="170" spans="1:13" ht="14.4" customHeight="1" x14ac:dyDescent="0.3">
      <c r="A170" s="831" t="s">
        <v>3032</v>
      </c>
      <c r="B170" s="832" t="s">
        <v>2457</v>
      </c>
      <c r="C170" s="832" t="s">
        <v>2466</v>
      </c>
      <c r="D170" s="832" t="s">
        <v>2464</v>
      </c>
      <c r="E170" s="832" t="s">
        <v>2462</v>
      </c>
      <c r="F170" s="849">
        <v>2</v>
      </c>
      <c r="G170" s="849">
        <v>341.04</v>
      </c>
      <c r="H170" s="837">
        <v>1</v>
      </c>
      <c r="I170" s="849"/>
      <c r="J170" s="849"/>
      <c r="K170" s="837">
        <v>0</v>
      </c>
      <c r="L170" s="849">
        <v>2</v>
      </c>
      <c r="M170" s="850">
        <v>341.04</v>
      </c>
    </row>
    <row r="171" spans="1:13" ht="14.4" customHeight="1" x14ac:dyDescent="0.3">
      <c r="A171" s="831" t="s">
        <v>3032</v>
      </c>
      <c r="B171" s="832" t="s">
        <v>2457</v>
      </c>
      <c r="C171" s="832" t="s">
        <v>4304</v>
      </c>
      <c r="D171" s="832" t="s">
        <v>2464</v>
      </c>
      <c r="E171" s="832" t="s">
        <v>3330</v>
      </c>
      <c r="F171" s="849">
        <v>1</v>
      </c>
      <c r="G171" s="849">
        <v>238.72</v>
      </c>
      <c r="H171" s="837">
        <v>1</v>
      </c>
      <c r="I171" s="849"/>
      <c r="J171" s="849"/>
      <c r="K171" s="837">
        <v>0</v>
      </c>
      <c r="L171" s="849">
        <v>1</v>
      </c>
      <c r="M171" s="850">
        <v>238.72</v>
      </c>
    </row>
    <row r="172" spans="1:13" ht="14.4" customHeight="1" x14ac:dyDescent="0.3">
      <c r="A172" s="831" t="s">
        <v>3032</v>
      </c>
      <c r="B172" s="832" t="s">
        <v>2683</v>
      </c>
      <c r="C172" s="832" t="s">
        <v>6585</v>
      </c>
      <c r="D172" s="832" t="s">
        <v>3780</v>
      </c>
      <c r="E172" s="832" t="s">
        <v>2686</v>
      </c>
      <c r="F172" s="849">
        <v>1</v>
      </c>
      <c r="G172" s="849">
        <v>119.7</v>
      </c>
      <c r="H172" s="837">
        <v>1</v>
      </c>
      <c r="I172" s="849"/>
      <c r="J172" s="849"/>
      <c r="K172" s="837">
        <v>0</v>
      </c>
      <c r="L172" s="849">
        <v>1</v>
      </c>
      <c r="M172" s="850">
        <v>119.7</v>
      </c>
    </row>
    <row r="173" spans="1:13" ht="14.4" customHeight="1" x14ac:dyDescent="0.3">
      <c r="A173" s="831" t="s">
        <v>3032</v>
      </c>
      <c r="B173" s="832" t="s">
        <v>6960</v>
      </c>
      <c r="C173" s="832" t="s">
        <v>6571</v>
      </c>
      <c r="D173" s="832" t="s">
        <v>3287</v>
      </c>
      <c r="E173" s="832" t="s">
        <v>4334</v>
      </c>
      <c r="F173" s="849">
        <v>2</v>
      </c>
      <c r="G173" s="849">
        <v>46.12</v>
      </c>
      <c r="H173" s="837">
        <v>1</v>
      </c>
      <c r="I173" s="849"/>
      <c r="J173" s="849"/>
      <c r="K173" s="837">
        <v>0</v>
      </c>
      <c r="L173" s="849">
        <v>2</v>
      </c>
      <c r="M173" s="850">
        <v>46.12</v>
      </c>
    </row>
    <row r="174" spans="1:13" ht="14.4" customHeight="1" x14ac:dyDescent="0.3">
      <c r="A174" s="831" t="s">
        <v>3033</v>
      </c>
      <c r="B174" s="832" t="s">
        <v>2444</v>
      </c>
      <c r="C174" s="832" t="s">
        <v>6192</v>
      </c>
      <c r="D174" s="832" t="s">
        <v>1834</v>
      </c>
      <c r="E174" s="832" t="s">
        <v>6193</v>
      </c>
      <c r="F174" s="849">
        <v>1</v>
      </c>
      <c r="G174" s="849">
        <v>154.36000000000001</v>
      </c>
      <c r="H174" s="837">
        <v>1</v>
      </c>
      <c r="I174" s="849"/>
      <c r="J174" s="849"/>
      <c r="K174" s="837">
        <v>0</v>
      </c>
      <c r="L174" s="849">
        <v>1</v>
      </c>
      <c r="M174" s="850">
        <v>154.36000000000001</v>
      </c>
    </row>
    <row r="175" spans="1:13" ht="14.4" customHeight="1" x14ac:dyDescent="0.3">
      <c r="A175" s="831" t="s">
        <v>3033</v>
      </c>
      <c r="B175" s="832" t="s">
        <v>2683</v>
      </c>
      <c r="C175" s="832" t="s">
        <v>2684</v>
      </c>
      <c r="D175" s="832" t="s">
        <v>2685</v>
      </c>
      <c r="E175" s="832" t="s">
        <v>2686</v>
      </c>
      <c r="F175" s="849"/>
      <c r="G175" s="849"/>
      <c r="H175" s="837">
        <v>0</v>
      </c>
      <c r="I175" s="849">
        <v>1</v>
      </c>
      <c r="J175" s="849">
        <v>70.540000000000006</v>
      </c>
      <c r="K175" s="837">
        <v>1</v>
      </c>
      <c r="L175" s="849">
        <v>1</v>
      </c>
      <c r="M175" s="850">
        <v>70.540000000000006</v>
      </c>
    </row>
    <row r="176" spans="1:13" ht="14.4" customHeight="1" x14ac:dyDescent="0.3">
      <c r="A176" s="831" t="s">
        <v>3034</v>
      </c>
      <c r="B176" s="832" t="s">
        <v>2578</v>
      </c>
      <c r="C176" s="832" t="s">
        <v>3986</v>
      </c>
      <c r="D176" s="832" t="s">
        <v>2580</v>
      </c>
      <c r="E176" s="832" t="s">
        <v>3987</v>
      </c>
      <c r="F176" s="849"/>
      <c r="G176" s="849"/>
      <c r="H176" s="837"/>
      <c r="I176" s="849">
        <v>1</v>
      </c>
      <c r="J176" s="849">
        <v>0</v>
      </c>
      <c r="K176" s="837"/>
      <c r="L176" s="849">
        <v>1</v>
      </c>
      <c r="M176" s="850">
        <v>0</v>
      </c>
    </row>
    <row r="177" spans="1:13" ht="14.4" customHeight="1" x14ac:dyDescent="0.3">
      <c r="A177" s="831" t="s">
        <v>3034</v>
      </c>
      <c r="B177" s="832" t="s">
        <v>2444</v>
      </c>
      <c r="C177" s="832" t="s">
        <v>2448</v>
      </c>
      <c r="D177" s="832" t="s">
        <v>2449</v>
      </c>
      <c r="E177" s="832" t="s">
        <v>2450</v>
      </c>
      <c r="F177" s="849"/>
      <c r="G177" s="849"/>
      <c r="H177" s="837">
        <v>0</v>
      </c>
      <c r="I177" s="849">
        <v>2</v>
      </c>
      <c r="J177" s="849">
        <v>299.04000000000002</v>
      </c>
      <c r="K177" s="837">
        <v>1</v>
      </c>
      <c r="L177" s="849">
        <v>2</v>
      </c>
      <c r="M177" s="850">
        <v>299.04000000000002</v>
      </c>
    </row>
    <row r="178" spans="1:13" ht="14.4" customHeight="1" x14ac:dyDescent="0.3">
      <c r="A178" s="831" t="s">
        <v>3034</v>
      </c>
      <c r="B178" s="832" t="s">
        <v>2444</v>
      </c>
      <c r="C178" s="832" t="s">
        <v>2451</v>
      </c>
      <c r="D178" s="832" t="s">
        <v>1014</v>
      </c>
      <c r="E178" s="832" t="s">
        <v>2452</v>
      </c>
      <c r="F178" s="849"/>
      <c r="G178" s="849"/>
      <c r="H178" s="837">
        <v>0</v>
      </c>
      <c r="I178" s="849">
        <v>3</v>
      </c>
      <c r="J178" s="849">
        <v>227.19</v>
      </c>
      <c r="K178" s="837">
        <v>1</v>
      </c>
      <c r="L178" s="849">
        <v>3</v>
      </c>
      <c r="M178" s="850">
        <v>227.19</v>
      </c>
    </row>
    <row r="179" spans="1:13" ht="14.4" customHeight="1" x14ac:dyDescent="0.3">
      <c r="A179" s="831" t="s">
        <v>3034</v>
      </c>
      <c r="B179" s="832" t="s">
        <v>2444</v>
      </c>
      <c r="C179" s="832" t="s">
        <v>2586</v>
      </c>
      <c r="D179" s="832" t="s">
        <v>1288</v>
      </c>
      <c r="E179" s="832" t="s">
        <v>2587</v>
      </c>
      <c r="F179" s="849"/>
      <c r="G179" s="849"/>
      <c r="H179" s="837">
        <v>0</v>
      </c>
      <c r="I179" s="849">
        <v>1</v>
      </c>
      <c r="J179" s="849">
        <v>225.06</v>
      </c>
      <c r="K179" s="837">
        <v>1</v>
      </c>
      <c r="L179" s="849">
        <v>1</v>
      </c>
      <c r="M179" s="850">
        <v>225.06</v>
      </c>
    </row>
    <row r="180" spans="1:13" ht="14.4" customHeight="1" x14ac:dyDescent="0.3">
      <c r="A180" s="831" t="s">
        <v>3034</v>
      </c>
      <c r="B180" s="832" t="s">
        <v>2457</v>
      </c>
      <c r="C180" s="832" t="s">
        <v>2766</v>
      </c>
      <c r="D180" s="832" t="s">
        <v>2459</v>
      </c>
      <c r="E180" s="832" t="s">
        <v>2465</v>
      </c>
      <c r="F180" s="849"/>
      <c r="G180" s="849"/>
      <c r="H180" s="837">
        <v>0</v>
      </c>
      <c r="I180" s="849">
        <v>3</v>
      </c>
      <c r="J180" s="849">
        <v>255.81</v>
      </c>
      <c r="K180" s="837">
        <v>1</v>
      </c>
      <c r="L180" s="849">
        <v>3</v>
      </c>
      <c r="M180" s="850">
        <v>255.81</v>
      </c>
    </row>
    <row r="181" spans="1:13" ht="14.4" customHeight="1" x14ac:dyDescent="0.3">
      <c r="A181" s="831" t="s">
        <v>3034</v>
      </c>
      <c r="B181" s="832" t="s">
        <v>2457</v>
      </c>
      <c r="C181" s="832" t="s">
        <v>2461</v>
      </c>
      <c r="D181" s="832" t="s">
        <v>2459</v>
      </c>
      <c r="E181" s="832" t="s">
        <v>2462</v>
      </c>
      <c r="F181" s="849"/>
      <c r="G181" s="849"/>
      <c r="H181" s="837">
        <v>0</v>
      </c>
      <c r="I181" s="849">
        <v>1</v>
      </c>
      <c r="J181" s="849">
        <v>170.52</v>
      </c>
      <c r="K181" s="837">
        <v>1</v>
      </c>
      <c r="L181" s="849">
        <v>1</v>
      </c>
      <c r="M181" s="850">
        <v>170.52</v>
      </c>
    </row>
    <row r="182" spans="1:13" ht="14.4" customHeight="1" x14ac:dyDescent="0.3">
      <c r="A182" s="831" t="s">
        <v>3034</v>
      </c>
      <c r="B182" s="832" t="s">
        <v>2457</v>
      </c>
      <c r="C182" s="832" t="s">
        <v>2458</v>
      </c>
      <c r="D182" s="832" t="s">
        <v>2459</v>
      </c>
      <c r="E182" s="832" t="s">
        <v>2460</v>
      </c>
      <c r="F182" s="849"/>
      <c r="G182" s="849"/>
      <c r="H182" s="837">
        <v>0</v>
      </c>
      <c r="I182" s="849">
        <v>1</v>
      </c>
      <c r="J182" s="849">
        <v>272.83</v>
      </c>
      <c r="K182" s="837">
        <v>1</v>
      </c>
      <c r="L182" s="849">
        <v>1</v>
      </c>
      <c r="M182" s="850">
        <v>272.83</v>
      </c>
    </row>
    <row r="183" spans="1:13" ht="14.4" customHeight="1" x14ac:dyDescent="0.3">
      <c r="A183" s="831" t="s">
        <v>3034</v>
      </c>
      <c r="B183" s="832" t="s">
        <v>2693</v>
      </c>
      <c r="C183" s="832" t="s">
        <v>3743</v>
      </c>
      <c r="D183" s="832" t="s">
        <v>3604</v>
      </c>
      <c r="E183" s="832" t="s">
        <v>2773</v>
      </c>
      <c r="F183" s="849">
        <v>1</v>
      </c>
      <c r="G183" s="849">
        <v>159.08000000000001</v>
      </c>
      <c r="H183" s="837">
        <v>1</v>
      </c>
      <c r="I183" s="849"/>
      <c r="J183" s="849"/>
      <c r="K183" s="837">
        <v>0</v>
      </c>
      <c r="L183" s="849">
        <v>1</v>
      </c>
      <c r="M183" s="850">
        <v>159.08000000000001</v>
      </c>
    </row>
    <row r="184" spans="1:13" ht="14.4" customHeight="1" x14ac:dyDescent="0.3">
      <c r="A184" s="831" t="s">
        <v>3034</v>
      </c>
      <c r="B184" s="832" t="s">
        <v>2496</v>
      </c>
      <c r="C184" s="832" t="s">
        <v>2619</v>
      </c>
      <c r="D184" s="832" t="s">
        <v>2620</v>
      </c>
      <c r="E184" s="832" t="s">
        <v>2621</v>
      </c>
      <c r="F184" s="849"/>
      <c r="G184" s="849"/>
      <c r="H184" s="837"/>
      <c r="I184" s="849">
        <v>4</v>
      </c>
      <c r="J184" s="849">
        <v>0</v>
      </c>
      <c r="K184" s="837"/>
      <c r="L184" s="849">
        <v>4</v>
      </c>
      <c r="M184" s="850">
        <v>0</v>
      </c>
    </row>
    <row r="185" spans="1:13" ht="14.4" customHeight="1" x14ac:dyDescent="0.3">
      <c r="A185" s="831" t="s">
        <v>3034</v>
      </c>
      <c r="B185" s="832" t="s">
        <v>2629</v>
      </c>
      <c r="C185" s="832" t="s">
        <v>2630</v>
      </c>
      <c r="D185" s="832" t="s">
        <v>2631</v>
      </c>
      <c r="E185" s="832" t="s">
        <v>2632</v>
      </c>
      <c r="F185" s="849"/>
      <c r="G185" s="849"/>
      <c r="H185" s="837">
        <v>0</v>
      </c>
      <c r="I185" s="849">
        <v>2</v>
      </c>
      <c r="J185" s="849">
        <v>245.92</v>
      </c>
      <c r="K185" s="837">
        <v>1</v>
      </c>
      <c r="L185" s="849">
        <v>2</v>
      </c>
      <c r="M185" s="850">
        <v>245.92</v>
      </c>
    </row>
    <row r="186" spans="1:13" ht="14.4" customHeight="1" x14ac:dyDescent="0.3">
      <c r="A186" s="831" t="s">
        <v>3034</v>
      </c>
      <c r="B186" s="832" t="s">
        <v>2522</v>
      </c>
      <c r="C186" s="832" t="s">
        <v>2523</v>
      </c>
      <c r="D186" s="832" t="s">
        <v>941</v>
      </c>
      <c r="E186" s="832" t="s">
        <v>2524</v>
      </c>
      <c r="F186" s="849"/>
      <c r="G186" s="849"/>
      <c r="H186" s="837">
        <v>0</v>
      </c>
      <c r="I186" s="849">
        <v>1</v>
      </c>
      <c r="J186" s="849">
        <v>63.75</v>
      </c>
      <c r="K186" s="837">
        <v>1</v>
      </c>
      <c r="L186" s="849">
        <v>1</v>
      </c>
      <c r="M186" s="850">
        <v>63.75</v>
      </c>
    </row>
    <row r="187" spans="1:13" ht="14.4" customHeight="1" x14ac:dyDescent="0.3">
      <c r="A187" s="831" t="s">
        <v>3034</v>
      </c>
      <c r="B187" s="832" t="s">
        <v>2527</v>
      </c>
      <c r="C187" s="832" t="s">
        <v>3545</v>
      </c>
      <c r="D187" s="832" t="s">
        <v>3546</v>
      </c>
      <c r="E187" s="832" t="s">
        <v>3547</v>
      </c>
      <c r="F187" s="849"/>
      <c r="G187" s="849"/>
      <c r="H187" s="837">
        <v>0</v>
      </c>
      <c r="I187" s="849">
        <v>2</v>
      </c>
      <c r="J187" s="849">
        <v>409.44</v>
      </c>
      <c r="K187" s="837">
        <v>1</v>
      </c>
      <c r="L187" s="849">
        <v>2</v>
      </c>
      <c r="M187" s="850">
        <v>409.44</v>
      </c>
    </row>
    <row r="188" spans="1:13" ht="14.4" customHeight="1" x14ac:dyDescent="0.3">
      <c r="A188" s="831" t="s">
        <v>3034</v>
      </c>
      <c r="B188" s="832" t="s">
        <v>2937</v>
      </c>
      <c r="C188" s="832" t="s">
        <v>2938</v>
      </c>
      <c r="D188" s="832" t="s">
        <v>2273</v>
      </c>
      <c r="E188" s="832" t="s">
        <v>2939</v>
      </c>
      <c r="F188" s="849"/>
      <c r="G188" s="849"/>
      <c r="H188" s="837">
        <v>0</v>
      </c>
      <c r="I188" s="849">
        <v>1</v>
      </c>
      <c r="J188" s="849">
        <v>26.3</v>
      </c>
      <c r="K188" s="837">
        <v>1</v>
      </c>
      <c r="L188" s="849">
        <v>1</v>
      </c>
      <c r="M188" s="850">
        <v>26.3</v>
      </c>
    </row>
    <row r="189" spans="1:13" ht="14.4" customHeight="1" x14ac:dyDescent="0.3">
      <c r="A189" s="831" t="s">
        <v>3034</v>
      </c>
      <c r="B189" s="832" t="s">
        <v>2534</v>
      </c>
      <c r="C189" s="832" t="s">
        <v>2535</v>
      </c>
      <c r="D189" s="832" t="s">
        <v>953</v>
      </c>
      <c r="E189" s="832" t="s">
        <v>2536</v>
      </c>
      <c r="F189" s="849"/>
      <c r="G189" s="849"/>
      <c r="H189" s="837"/>
      <c r="I189" s="849">
        <v>3</v>
      </c>
      <c r="J189" s="849">
        <v>0</v>
      </c>
      <c r="K189" s="837"/>
      <c r="L189" s="849">
        <v>3</v>
      </c>
      <c r="M189" s="850">
        <v>0</v>
      </c>
    </row>
    <row r="190" spans="1:13" ht="14.4" customHeight="1" x14ac:dyDescent="0.3">
      <c r="A190" s="831" t="s">
        <v>3034</v>
      </c>
      <c r="B190" s="832" t="s">
        <v>2534</v>
      </c>
      <c r="C190" s="832" t="s">
        <v>2803</v>
      </c>
      <c r="D190" s="832" t="s">
        <v>1263</v>
      </c>
      <c r="E190" s="832" t="s">
        <v>2804</v>
      </c>
      <c r="F190" s="849"/>
      <c r="G190" s="849"/>
      <c r="H190" s="837"/>
      <c r="I190" s="849">
        <v>1</v>
      </c>
      <c r="J190" s="849">
        <v>0</v>
      </c>
      <c r="K190" s="837"/>
      <c r="L190" s="849">
        <v>1</v>
      </c>
      <c r="M190" s="850">
        <v>0</v>
      </c>
    </row>
    <row r="191" spans="1:13" ht="14.4" customHeight="1" x14ac:dyDescent="0.3">
      <c r="A191" s="831" t="s">
        <v>3034</v>
      </c>
      <c r="B191" s="832" t="s">
        <v>2534</v>
      </c>
      <c r="C191" s="832" t="s">
        <v>2797</v>
      </c>
      <c r="D191" s="832" t="s">
        <v>1263</v>
      </c>
      <c r="E191" s="832" t="s">
        <v>2798</v>
      </c>
      <c r="F191" s="849"/>
      <c r="G191" s="849"/>
      <c r="H191" s="837">
        <v>0</v>
      </c>
      <c r="I191" s="849">
        <v>2</v>
      </c>
      <c r="J191" s="849">
        <v>127.93</v>
      </c>
      <c r="K191" s="837">
        <v>1</v>
      </c>
      <c r="L191" s="849">
        <v>2</v>
      </c>
      <c r="M191" s="850">
        <v>127.93</v>
      </c>
    </row>
    <row r="192" spans="1:13" ht="14.4" customHeight="1" x14ac:dyDescent="0.3">
      <c r="A192" s="831" t="s">
        <v>3034</v>
      </c>
      <c r="B192" s="832" t="s">
        <v>6960</v>
      </c>
      <c r="C192" s="832" t="s">
        <v>3108</v>
      </c>
      <c r="D192" s="832" t="s">
        <v>3109</v>
      </c>
      <c r="E192" s="832" t="s">
        <v>3110</v>
      </c>
      <c r="F192" s="849"/>
      <c r="G192" s="849"/>
      <c r="H192" s="837">
        <v>0</v>
      </c>
      <c r="I192" s="849">
        <v>2</v>
      </c>
      <c r="J192" s="849">
        <v>414.9</v>
      </c>
      <c r="K192" s="837">
        <v>1</v>
      </c>
      <c r="L192" s="849">
        <v>2</v>
      </c>
      <c r="M192" s="850">
        <v>414.9</v>
      </c>
    </row>
    <row r="193" spans="1:13" ht="14.4" customHeight="1" x14ac:dyDescent="0.3">
      <c r="A193" s="831" t="s">
        <v>3034</v>
      </c>
      <c r="B193" s="832" t="s">
        <v>2541</v>
      </c>
      <c r="C193" s="832" t="s">
        <v>5848</v>
      </c>
      <c r="D193" s="832" t="s">
        <v>5849</v>
      </c>
      <c r="E193" s="832" t="s">
        <v>972</v>
      </c>
      <c r="F193" s="849"/>
      <c r="G193" s="849"/>
      <c r="H193" s="837">
        <v>0</v>
      </c>
      <c r="I193" s="849">
        <v>2</v>
      </c>
      <c r="J193" s="849">
        <v>3229.8</v>
      </c>
      <c r="K193" s="837">
        <v>1</v>
      </c>
      <c r="L193" s="849">
        <v>2</v>
      </c>
      <c r="M193" s="850">
        <v>3229.8</v>
      </c>
    </row>
    <row r="194" spans="1:13" ht="14.4" customHeight="1" x14ac:dyDescent="0.3">
      <c r="A194" s="831" t="s">
        <v>3034</v>
      </c>
      <c r="B194" s="832" t="s">
        <v>2541</v>
      </c>
      <c r="C194" s="832" t="s">
        <v>2738</v>
      </c>
      <c r="D194" s="832" t="s">
        <v>2739</v>
      </c>
      <c r="E194" s="832" t="s">
        <v>2740</v>
      </c>
      <c r="F194" s="849"/>
      <c r="G194" s="849"/>
      <c r="H194" s="837">
        <v>0</v>
      </c>
      <c r="I194" s="849">
        <v>8</v>
      </c>
      <c r="J194" s="849">
        <v>679.12</v>
      </c>
      <c r="K194" s="837">
        <v>1</v>
      </c>
      <c r="L194" s="849">
        <v>8</v>
      </c>
      <c r="M194" s="850">
        <v>679.12</v>
      </c>
    </row>
    <row r="195" spans="1:13" ht="14.4" customHeight="1" x14ac:dyDescent="0.3">
      <c r="A195" s="831" t="s">
        <v>3034</v>
      </c>
      <c r="B195" s="832" t="s">
        <v>2541</v>
      </c>
      <c r="C195" s="832" t="s">
        <v>2787</v>
      </c>
      <c r="D195" s="832" t="s">
        <v>1643</v>
      </c>
      <c r="E195" s="832" t="s">
        <v>1546</v>
      </c>
      <c r="F195" s="849"/>
      <c r="G195" s="849"/>
      <c r="H195" s="837">
        <v>0</v>
      </c>
      <c r="I195" s="849">
        <v>30</v>
      </c>
      <c r="J195" s="849">
        <v>2168.1</v>
      </c>
      <c r="K195" s="837">
        <v>1</v>
      </c>
      <c r="L195" s="849">
        <v>30</v>
      </c>
      <c r="M195" s="850">
        <v>2168.1</v>
      </c>
    </row>
    <row r="196" spans="1:13" ht="14.4" customHeight="1" x14ac:dyDescent="0.3">
      <c r="A196" s="831" t="s">
        <v>3034</v>
      </c>
      <c r="B196" s="832" t="s">
        <v>2541</v>
      </c>
      <c r="C196" s="832" t="s">
        <v>2639</v>
      </c>
      <c r="D196" s="832" t="s">
        <v>1280</v>
      </c>
      <c r="E196" s="832" t="s">
        <v>1281</v>
      </c>
      <c r="F196" s="849"/>
      <c r="G196" s="849"/>
      <c r="H196" s="837">
        <v>0</v>
      </c>
      <c r="I196" s="849">
        <v>8</v>
      </c>
      <c r="J196" s="849">
        <v>1911.12</v>
      </c>
      <c r="K196" s="837">
        <v>1</v>
      </c>
      <c r="L196" s="849">
        <v>8</v>
      </c>
      <c r="M196" s="850">
        <v>1911.12</v>
      </c>
    </row>
    <row r="197" spans="1:13" ht="14.4" customHeight="1" x14ac:dyDescent="0.3">
      <c r="A197" s="831" t="s">
        <v>3034</v>
      </c>
      <c r="B197" s="832" t="s">
        <v>2541</v>
      </c>
      <c r="C197" s="832" t="s">
        <v>2557</v>
      </c>
      <c r="D197" s="832" t="s">
        <v>956</v>
      </c>
      <c r="E197" s="832" t="s">
        <v>2558</v>
      </c>
      <c r="F197" s="849"/>
      <c r="G197" s="849"/>
      <c r="H197" s="837">
        <v>0</v>
      </c>
      <c r="I197" s="849">
        <v>5</v>
      </c>
      <c r="J197" s="849">
        <v>677.69999999999993</v>
      </c>
      <c r="K197" s="837">
        <v>1</v>
      </c>
      <c r="L197" s="849">
        <v>5</v>
      </c>
      <c r="M197" s="850">
        <v>677.69999999999993</v>
      </c>
    </row>
    <row r="198" spans="1:13" ht="14.4" customHeight="1" x14ac:dyDescent="0.3">
      <c r="A198" s="831" t="s">
        <v>3034</v>
      </c>
      <c r="B198" s="832" t="s">
        <v>2541</v>
      </c>
      <c r="C198" s="832" t="s">
        <v>2638</v>
      </c>
      <c r="D198" s="832" t="s">
        <v>1282</v>
      </c>
      <c r="E198" s="832" t="s">
        <v>1281</v>
      </c>
      <c r="F198" s="849"/>
      <c r="G198" s="849"/>
      <c r="H198" s="837">
        <v>0</v>
      </c>
      <c r="I198" s="849">
        <v>5</v>
      </c>
      <c r="J198" s="849">
        <v>1194.4499999999998</v>
      </c>
      <c r="K198" s="837">
        <v>1</v>
      </c>
      <c r="L198" s="849">
        <v>5</v>
      </c>
      <c r="M198" s="850">
        <v>1194.4499999999998</v>
      </c>
    </row>
    <row r="199" spans="1:13" ht="14.4" customHeight="1" x14ac:dyDescent="0.3">
      <c r="A199" s="831" t="s">
        <v>3034</v>
      </c>
      <c r="B199" s="832" t="s">
        <v>2541</v>
      </c>
      <c r="C199" s="832" t="s">
        <v>5102</v>
      </c>
      <c r="D199" s="832" t="s">
        <v>5103</v>
      </c>
      <c r="E199" s="832" t="s">
        <v>1281</v>
      </c>
      <c r="F199" s="849"/>
      <c r="G199" s="849"/>
      <c r="H199" s="837">
        <v>0</v>
      </c>
      <c r="I199" s="849">
        <v>2</v>
      </c>
      <c r="J199" s="849">
        <v>263.86</v>
      </c>
      <c r="K199" s="837">
        <v>1</v>
      </c>
      <c r="L199" s="849">
        <v>2</v>
      </c>
      <c r="M199" s="850">
        <v>263.86</v>
      </c>
    </row>
    <row r="200" spans="1:13" ht="14.4" customHeight="1" x14ac:dyDescent="0.3">
      <c r="A200" s="831" t="s">
        <v>3034</v>
      </c>
      <c r="B200" s="832" t="s">
        <v>2541</v>
      </c>
      <c r="C200" s="832" t="s">
        <v>5101</v>
      </c>
      <c r="D200" s="832" t="s">
        <v>4943</v>
      </c>
      <c r="E200" s="832" t="s">
        <v>1281</v>
      </c>
      <c r="F200" s="849"/>
      <c r="G200" s="849"/>
      <c r="H200" s="837">
        <v>0</v>
      </c>
      <c r="I200" s="849">
        <v>3</v>
      </c>
      <c r="J200" s="849">
        <v>395.79</v>
      </c>
      <c r="K200" s="837">
        <v>1</v>
      </c>
      <c r="L200" s="849">
        <v>3</v>
      </c>
      <c r="M200" s="850">
        <v>395.79</v>
      </c>
    </row>
    <row r="201" spans="1:13" ht="14.4" customHeight="1" x14ac:dyDescent="0.3">
      <c r="A201" s="831" t="s">
        <v>3034</v>
      </c>
      <c r="B201" s="832" t="s">
        <v>2541</v>
      </c>
      <c r="C201" s="832" t="s">
        <v>2560</v>
      </c>
      <c r="D201" s="832" t="s">
        <v>963</v>
      </c>
      <c r="E201" s="832" t="s">
        <v>964</v>
      </c>
      <c r="F201" s="849"/>
      <c r="G201" s="849"/>
      <c r="H201" s="837">
        <v>0</v>
      </c>
      <c r="I201" s="849">
        <v>1</v>
      </c>
      <c r="J201" s="849">
        <v>2635.97</v>
      </c>
      <c r="K201" s="837">
        <v>1</v>
      </c>
      <c r="L201" s="849">
        <v>1</v>
      </c>
      <c r="M201" s="850">
        <v>2635.97</v>
      </c>
    </row>
    <row r="202" spans="1:13" ht="14.4" customHeight="1" x14ac:dyDescent="0.3">
      <c r="A202" s="831" t="s">
        <v>3034</v>
      </c>
      <c r="B202" s="832" t="s">
        <v>2541</v>
      </c>
      <c r="C202" s="832" t="s">
        <v>2741</v>
      </c>
      <c r="D202" s="832" t="s">
        <v>1558</v>
      </c>
      <c r="E202" s="832" t="s">
        <v>1281</v>
      </c>
      <c r="F202" s="849"/>
      <c r="G202" s="849"/>
      <c r="H202" s="837">
        <v>0</v>
      </c>
      <c r="I202" s="849">
        <v>5</v>
      </c>
      <c r="J202" s="849">
        <v>792</v>
      </c>
      <c r="K202" s="837">
        <v>1</v>
      </c>
      <c r="L202" s="849">
        <v>5</v>
      </c>
      <c r="M202" s="850">
        <v>792</v>
      </c>
    </row>
    <row r="203" spans="1:13" ht="14.4" customHeight="1" x14ac:dyDescent="0.3">
      <c r="A203" s="831" t="s">
        <v>3035</v>
      </c>
      <c r="B203" s="832" t="s">
        <v>2640</v>
      </c>
      <c r="C203" s="832" t="s">
        <v>2641</v>
      </c>
      <c r="D203" s="832" t="s">
        <v>1385</v>
      </c>
      <c r="E203" s="832" t="s">
        <v>2642</v>
      </c>
      <c r="F203" s="849"/>
      <c r="G203" s="849"/>
      <c r="H203" s="837"/>
      <c r="I203" s="849">
        <v>2</v>
      </c>
      <c r="J203" s="849">
        <v>0</v>
      </c>
      <c r="K203" s="837"/>
      <c r="L203" s="849">
        <v>2</v>
      </c>
      <c r="M203" s="850">
        <v>0</v>
      </c>
    </row>
    <row r="204" spans="1:13" ht="14.4" customHeight="1" x14ac:dyDescent="0.3">
      <c r="A204" s="831" t="s">
        <v>3035</v>
      </c>
      <c r="B204" s="832" t="s">
        <v>2640</v>
      </c>
      <c r="C204" s="832" t="s">
        <v>2875</v>
      </c>
      <c r="D204" s="832" t="s">
        <v>1385</v>
      </c>
      <c r="E204" s="832" t="s">
        <v>2642</v>
      </c>
      <c r="F204" s="849"/>
      <c r="G204" s="849"/>
      <c r="H204" s="837"/>
      <c r="I204" s="849">
        <v>2</v>
      </c>
      <c r="J204" s="849">
        <v>0</v>
      </c>
      <c r="K204" s="837"/>
      <c r="L204" s="849">
        <v>2</v>
      </c>
      <c r="M204" s="850">
        <v>0</v>
      </c>
    </row>
    <row r="205" spans="1:13" ht="14.4" customHeight="1" x14ac:dyDescent="0.3">
      <c r="A205" s="831" t="s">
        <v>3035</v>
      </c>
      <c r="B205" s="832" t="s">
        <v>2809</v>
      </c>
      <c r="C205" s="832" t="s">
        <v>2810</v>
      </c>
      <c r="D205" s="832" t="s">
        <v>2811</v>
      </c>
      <c r="E205" s="832" t="s">
        <v>2812</v>
      </c>
      <c r="F205" s="849"/>
      <c r="G205" s="849"/>
      <c r="H205" s="837">
        <v>0</v>
      </c>
      <c r="I205" s="849">
        <v>1</v>
      </c>
      <c r="J205" s="849">
        <v>93.75</v>
      </c>
      <c r="K205" s="837">
        <v>1</v>
      </c>
      <c r="L205" s="849">
        <v>1</v>
      </c>
      <c r="M205" s="850">
        <v>93.75</v>
      </c>
    </row>
    <row r="206" spans="1:13" ht="14.4" customHeight="1" x14ac:dyDescent="0.3">
      <c r="A206" s="831" t="s">
        <v>3035</v>
      </c>
      <c r="B206" s="832" t="s">
        <v>2809</v>
      </c>
      <c r="C206" s="832" t="s">
        <v>2815</v>
      </c>
      <c r="D206" s="832" t="s">
        <v>2816</v>
      </c>
      <c r="E206" s="832" t="s">
        <v>2817</v>
      </c>
      <c r="F206" s="849"/>
      <c r="G206" s="849"/>
      <c r="H206" s="837">
        <v>0</v>
      </c>
      <c r="I206" s="849">
        <v>1</v>
      </c>
      <c r="J206" s="849">
        <v>120.61</v>
      </c>
      <c r="K206" s="837">
        <v>1</v>
      </c>
      <c r="L206" s="849">
        <v>1</v>
      </c>
      <c r="M206" s="850">
        <v>120.61</v>
      </c>
    </row>
    <row r="207" spans="1:13" ht="14.4" customHeight="1" x14ac:dyDescent="0.3">
      <c r="A207" s="831" t="s">
        <v>3035</v>
      </c>
      <c r="B207" s="832" t="s">
        <v>2444</v>
      </c>
      <c r="C207" s="832" t="s">
        <v>2586</v>
      </c>
      <c r="D207" s="832" t="s">
        <v>1288</v>
      </c>
      <c r="E207" s="832" t="s">
        <v>2587</v>
      </c>
      <c r="F207" s="849"/>
      <c r="G207" s="849"/>
      <c r="H207" s="837">
        <v>0</v>
      </c>
      <c r="I207" s="849">
        <v>1</v>
      </c>
      <c r="J207" s="849">
        <v>225.06</v>
      </c>
      <c r="K207" s="837">
        <v>1</v>
      </c>
      <c r="L207" s="849">
        <v>1</v>
      </c>
      <c r="M207" s="850">
        <v>225.06</v>
      </c>
    </row>
    <row r="208" spans="1:13" ht="14.4" customHeight="1" x14ac:dyDescent="0.3">
      <c r="A208" s="831" t="s">
        <v>3035</v>
      </c>
      <c r="B208" s="832" t="s">
        <v>2915</v>
      </c>
      <c r="C208" s="832" t="s">
        <v>2916</v>
      </c>
      <c r="D208" s="832" t="s">
        <v>2917</v>
      </c>
      <c r="E208" s="832" t="s">
        <v>2918</v>
      </c>
      <c r="F208" s="849">
        <v>14</v>
      </c>
      <c r="G208" s="849">
        <v>3257.52</v>
      </c>
      <c r="H208" s="837">
        <v>1</v>
      </c>
      <c r="I208" s="849"/>
      <c r="J208" s="849"/>
      <c r="K208" s="837">
        <v>0</v>
      </c>
      <c r="L208" s="849">
        <v>14</v>
      </c>
      <c r="M208" s="850">
        <v>3257.52</v>
      </c>
    </row>
    <row r="209" spans="1:13" ht="14.4" customHeight="1" x14ac:dyDescent="0.3">
      <c r="A209" s="831" t="s">
        <v>3035</v>
      </c>
      <c r="B209" s="832" t="s">
        <v>2504</v>
      </c>
      <c r="C209" s="832" t="s">
        <v>5182</v>
      </c>
      <c r="D209" s="832" t="s">
        <v>5183</v>
      </c>
      <c r="E209" s="832" t="s">
        <v>6971</v>
      </c>
      <c r="F209" s="849">
        <v>5</v>
      </c>
      <c r="G209" s="849">
        <v>1098.9000000000001</v>
      </c>
      <c r="H209" s="837">
        <v>1</v>
      </c>
      <c r="I209" s="849"/>
      <c r="J209" s="849"/>
      <c r="K209" s="837">
        <v>0</v>
      </c>
      <c r="L209" s="849">
        <v>5</v>
      </c>
      <c r="M209" s="850">
        <v>1098.9000000000001</v>
      </c>
    </row>
    <row r="210" spans="1:13" ht="14.4" customHeight="1" x14ac:dyDescent="0.3">
      <c r="A210" s="831" t="s">
        <v>3035</v>
      </c>
      <c r="B210" s="832" t="s">
        <v>2504</v>
      </c>
      <c r="C210" s="832" t="s">
        <v>5168</v>
      </c>
      <c r="D210" s="832" t="s">
        <v>1503</v>
      </c>
      <c r="E210" s="832" t="s">
        <v>1504</v>
      </c>
      <c r="F210" s="849">
        <v>2</v>
      </c>
      <c r="G210" s="849">
        <v>109.9</v>
      </c>
      <c r="H210" s="837">
        <v>1</v>
      </c>
      <c r="I210" s="849"/>
      <c r="J210" s="849"/>
      <c r="K210" s="837">
        <v>0</v>
      </c>
      <c r="L210" s="849">
        <v>2</v>
      </c>
      <c r="M210" s="850">
        <v>109.9</v>
      </c>
    </row>
    <row r="211" spans="1:13" ht="14.4" customHeight="1" x14ac:dyDescent="0.3">
      <c r="A211" s="831" t="s">
        <v>3035</v>
      </c>
      <c r="B211" s="832" t="s">
        <v>2504</v>
      </c>
      <c r="C211" s="832" t="s">
        <v>5169</v>
      </c>
      <c r="D211" s="832" t="s">
        <v>1503</v>
      </c>
      <c r="E211" s="832" t="s">
        <v>5170</v>
      </c>
      <c r="F211" s="849">
        <v>6</v>
      </c>
      <c r="G211" s="849">
        <v>659.34</v>
      </c>
      <c r="H211" s="837">
        <v>1</v>
      </c>
      <c r="I211" s="849"/>
      <c r="J211" s="849"/>
      <c r="K211" s="837">
        <v>0</v>
      </c>
      <c r="L211" s="849">
        <v>6</v>
      </c>
      <c r="M211" s="850">
        <v>659.34</v>
      </c>
    </row>
    <row r="212" spans="1:13" ht="14.4" customHeight="1" x14ac:dyDescent="0.3">
      <c r="A212" s="831" t="s">
        <v>3035</v>
      </c>
      <c r="B212" s="832" t="s">
        <v>2504</v>
      </c>
      <c r="C212" s="832" t="s">
        <v>5185</v>
      </c>
      <c r="D212" s="832" t="s">
        <v>1503</v>
      </c>
      <c r="E212" s="832" t="s">
        <v>5186</v>
      </c>
      <c r="F212" s="849">
        <v>4</v>
      </c>
      <c r="G212" s="849">
        <v>732.64</v>
      </c>
      <c r="H212" s="837">
        <v>1</v>
      </c>
      <c r="I212" s="849"/>
      <c r="J212" s="849"/>
      <c r="K212" s="837">
        <v>0</v>
      </c>
      <c r="L212" s="849">
        <v>4</v>
      </c>
      <c r="M212" s="850">
        <v>732.64</v>
      </c>
    </row>
    <row r="213" spans="1:13" ht="14.4" customHeight="1" x14ac:dyDescent="0.3">
      <c r="A213" s="831" t="s">
        <v>3035</v>
      </c>
      <c r="B213" s="832" t="s">
        <v>2504</v>
      </c>
      <c r="C213" s="832" t="s">
        <v>2699</v>
      </c>
      <c r="D213" s="832" t="s">
        <v>2700</v>
      </c>
      <c r="E213" s="832" t="s">
        <v>2701</v>
      </c>
      <c r="F213" s="849"/>
      <c r="G213" s="849"/>
      <c r="H213" s="837">
        <v>0</v>
      </c>
      <c r="I213" s="849">
        <v>25</v>
      </c>
      <c r="J213" s="849">
        <v>9157.7500000000018</v>
      </c>
      <c r="K213" s="837">
        <v>1</v>
      </c>
      <c r="L213" s="849">
        <v>25</v>
      </c>
      <c r="M213" s="850">
        <v>9157.7500000000018</v>
      </c>
    </row>
    <row r="214" spans="1:13" ht="14.4" customHeight="1" x14ac:dyDescent="0.3">
      <c r="A214" s="831" t="s">
        <v>3035</v>
      </c>
      <c r="B214" s="832" t="s">
        <v>2504</v>
      </c>
      <c r="C214" s="832" t="s">
        <v>2702</v>
      </c>
      <c r="D214" s="832" t="s">
        <v>1503</v>
      </c>
      <c r="E214" s="832" t="s">
        <v>2703</v>
      </c>
      <c r="F214" s="849">
        <v>20</v>
      </c>
      <c r="G214" s="849">
        <v>1099</v>
      </c>
      <c r="H214" s="837">
        <v>1</v>
      </c>
      <c r="I214" s="849"/>
      <c r="J214" s="849"/>
      <c r="K214" s="837">
        <v>0</v>
      </c>
      <c r="L214" s="849">
        <v>20</v>
      </c>
      <c r="M214" s="850">
        <v>1099</v>
      </c>
    </row>
    <row r="215" spans="1:13" ht="14.4" customHeight="1" x14ac:dyDescent="0.3">
      <c r="A215" s="831" t="s">
        <v>3035</v>
      </c>
      <c r="B215" s="832" t="s">
        <v>2504</v>
      </c>
      <c r="C215" s="832" t="s">
        <v>5171</v>
      </c>
      <c r="D215" s="832" t="s">
        <v>1503</v>
      </c>
      <c r="E215" s="832" t="s">
        <v>5172</v>
      </c>
      <c r="F215" s="849">
        <v>4</v>
      </c>
      <c r="G215" s="849">
        <v>0</v>
      </c>
      <c r="H215" s="837"/>
      <c r="I215" s="849"/>
      <c r="J215" s="849"/>
      <c r="K215" s="837"/>
      <c r="L215" s="849">
        <v>4</v>
      </c>
      <c r="M215" s="850">
        <v>0</v>
      </c>
    </row>
    <row r="216" spans="1:13" ht="14.4" customHeight="1" x14ac:dyDescent="0.3">
      <c r="A216" s="831" t="s">
        <v>3035</v>
      </c>
      <c r="B216" s="832" t="s">
        <v>2504</v>
      </c>
      <c r="C216" s="832" t="s">
        <v>5173</v>
      </c>
      <c r="D216" s="832" t="s">
        <v>1503</v>
      </c>
      <c r="E216" s="832" t="s">
        <v>5174</v>
      </c>
      <c r="F216" s="849">
        <v>57</v>
      </c>
      <c r="G216" s="849">
        <v>6263.73</v>
      </c>
      <c r="H216" s="837">
        <v>1</v>
      </c>
      <c r="I216" s="849"/>
      <c r="J216" s="849"/>
      <c r="K216" s="837">
        <v>0</v>
      </c>
      <c r="L216" s="849">
        <v>57</v>
      </c>
      <c r="M216" s="850">
        <v>6263.73</v>
      </c>
    </row>
    <row r="217" spans="1:13" ht="14.4" customHeight="1" x14ac:dyDescent="0.3">
      <c r="A217" s="831" t="s">
        <v>3035</v>
      </c>
      <c r="B217" s="832" t="s">
        <v>2504</v>
      </c>
      <c r="C217" s="832" t="s">
        <v>4990</v>
      </c>
      <c r="D217" s="832" t="s">
        <v>1503</v>
      </c>
      <c r="E217" s="832" t="s">
        <v>4991</v>
      </c>
      <c r="F217" s="849">
        <v>7</v>
      </c>
      <c r="G217" s="849">
        <v>0</v>
      </c>
      <c r="H217" s="837"/>
      <c r="I217" s="849"/>
      <c r="J217" s="849"/>
      <c r="K217" s="837"/>
      <c r="L217" s="849">
        <v>7</v>
      </c>
      <c r="M217" s="850">
        <v>0</v>
      </c>
    </row>
    <row r="218" spans="1:13" ht="14.4" customHeight="1" x14ac:dyDescent="0.3">
      <c r="A218" s="831" t="s">
        <v>3035</v>
      </c>
      <c r="B218" s="832" t="s">
        <v>2504</v>
      </c>
      <c r="C218" s="832" t="s">
        <v>5175</v>
      </c>
      <c r="D218" s="832" t="s">
        <v>1503</v>
      </c>
      <c r="E218" s="832" t="s">
        <v>5176</v>
      </c>
      <c r="F218" s="849">
        <v>12</v>
      </c>
      <c r="G218" s="849">
        <v>2197.92</v>
      </c>
      <c r="H218" s="837">
        <v>1</v>
      </c>
      <c r="I218" s="849"/>
      <c r="J218" s="849"/>
      <c r="K218" s="837">
        <v>0</v>
      </c>
      <c r="L218" s="849">
        <v>12</v>
      </c>
      <c r="M218" s="850">
        <v>2197.92</v>
      </c>
    </row>
    <row r="219" spans="1:13" ht="14.4" customHeight="1" x14ac:dyDescent="0.3">
      <c r="A219" s="831" t="s">
        <v>3035</v>
      </c>
      <c r="B219" s="832" t="s">
        <v>2504</v>
      </c>
      <c r="C219" s="832" t="s">
        <v>5177</v>
      </c>
      <c r="D219" s="832" t="s">
        <v>1503</v>
      </c>
      <c r="E219" s="832" t="s">
        <v>5178</v>
      </c>
      <c r="F219" s="849">
        <v>3</v>
      </c>
      <c r="G219" s="849">
        <v>0</v>
      </c>
      <c r="H219" s="837"/>
      <c r="I219" s="849"/>
      <c r="J219" s="849"/>
      <c r="K219" s="837"/>
      <c r="L219" s="849">
        <v>3</v>
      </c>
      <c r="M219" s="850">
        <v>0</v>
      </c>
    </row>
    <row r="220" spans="1:13" ht="14.4" customHeight="1" x14ac:dyDescent="0.3">
      <c r="A220" s="831" t="s">
        <v>3035</v>
      </c>
      <c r="B220" s="832" t="s">
        <v>2504</v>
      </c>
      <c r="C220" s="832" t="s">
        <v>2505</v>
      </c>
      <c r="D220" s="832" t="s">
        <v>760</v>
      </c>
      <c r="E220" s="832" t="s">
        <v>2506</v>
      </c>
      <c r="F220" s="849"/>
      <c r="G220" s="849"/>
      <c r="H220" s="837">
        <v>0</v>
      </c>
      <c r="I220" s="849">
        <v>85</v>
      </c>
      <c r="J220" s="849">
        <v>5383.9000000000005</v>
      </c>
      <c r="K220" s="837">
        <v>1</v>
      </c>
      <c r="L220" s="849">
        <v>85</v>
      </c>
      <c r="M220" s="850">
        <v>5383.9000000000005</v>
      </c>
    </row>
    <row r="221" spans="1:13" ht="14.4" customHeight="1" x14ac:dyDescent="0.3">
      <c r="A221" s="831" t="s">
        <v>3035</v>
      </c>
      <c r="B221" s="832" t="s">
        <v>2504</v>
      </c>
      <c r="C221" s="832" t="s">
        <v>2781</v>
      </c>
      <c r="D221" s="832" t="s">
        <v>2782</v>
      </c>
      <c r="E221" s="832" t="s">
        <v>2783</v>
      </c>
      <c r="F221" s="849"/>
      <c r="G221" s="849"/>
      <c r="H221" s="837">
        <v>0</v>
      </c>
      <c r="I221" s="849">
        <v>12</v>
      </c>
      <c r="J221" s="849">
        <v>2637.3600000000006</v>
      </c>
      <c r="K221" s="837">
        <v>1</v>
      </c>
      <c r="L221" s="849">
        <v>12</v>
      </c>
      <c r="M221" s="850">
        <v>2637.3600000000006</v>
      </c>
    </row>
    <row r="222" spans="1:13" ht="14.4" customHeight="1" x14ac:dyDescent="0.3">
      <c r="A222" s="831" t="s">
        <v>3035</v>
      </c>
      <c r="B222" s="832" t="s">
        <v>2504</v>
      </c>
      <c r="C222" s="832" t="s">
        <v>5179</v>
      </c>
      <c r="D222" s="832" t="s">
        <v>5180</v>
      </c>
      <c r="E222" s="832" t="s">
        <v>5181</v>
      </c>
      <c r="F222" s="849">
        <v>1</v>
      </c>
      <c r="G222" s="849">
        <v>0</v>
      </c>
      <c r="H222" s="837"/>
      <c r="I222" s="849"/>
      <c r="J222" s="849"/>
      <c r="K222" s="837"/>
      <c r="L222" s="849">
        <v>1</v>
      </c>
      <c r="M222" s="850">
        <v>0</v>
      </c>
    </row>
    <row r="223" spans="1:13" ht="14.4" customHeight="1" x14ac:dyDescent="0.3">
      <c r="A223" s="831" t="s">
        <v>3035</v>
      </c>
      <c r="B223" s="832" t="s">
        <v>2504</v>
      </c>
      <c r="C223" s="832" t="s">
        <v>5187</v>
      </c>
      <c r="D223" s="832" t="s">
        <v>5183</v>
      </c>
      <c r="E223" s="832" t="s">
        <v>5188</v>
      </c>
      <c r="F223" s="849">
        <v>3</v>
      </c>
      <c r="G223" s="849">
        <v>109.92</v>
      </c>
      <c r="H223" s="837">
        <v>1</v>
      </c>
      <c r="I223" s="849"/>
      <c r="J223" s="849"/>
      <c r="K223" s="837">
        <v>0</v>
      </c>
      <c r="L223" s="849">
        <v>3</v>
      </c>
      <c r="M223" s="850">
        <v>109.92</v>
      </c>
    </row>
    <row r="224" spans="1:13" ht="14.4" customHeight="1" x14ac:dyDescent="0.3">
      <c r="A224" s="831" t="s">
        <v>3035</v>
      </c>
      <c r="B224" s="832" t="s">
        <v>2504</v>
      </c>
      <c r="C224" s="832" t="s">
        <v>5189</v>
      </c>
      <c r="D224" s="832" t="s">
        <v>5180</v>
      </c>
      <c r="E224" s="832" t="s">
        <v>5190</v>
      </c>
      <c r="F224" s="849">
        <v>6</v>
      </c>
      <c r="G224" s="849">
        <v>1098.96</v>
      </c>
      <c r="H224" s="837">
        <v>1</v>
      </c>
      <c r="I224" s="849"/>
      <c r="J224" s="849"/>
      <c r="K224" s="837">
        <v>0</v>
      </c>
      <c r="L224" s="849">
        <v>6</v>
      </c>
      <c r="M224" s="850">
        <v>1098.96</v>
      </c>
    </row>
    <row r="225" spans="1:13" ht="14.4" customHeight="1" x14ac:dyDescent="0.3">
      <c r="A225" s="831" t="s">
        <v>3035</v>
      </c>
      <c r="B225" s="832" t="s">
        <v>2507</v>
      </c>
      <c r="C225" s="832" t="s">
        <v>2921</v>
      </c>
      <c r="D225" s="832" t="s">
        <v>2509</v>
      </c>
      <c r="E225" s="832" t="s">
        <v>2922</v>
      </c>
      <c r="F225" s="849"/>
      <c r="G225" s="849"/>
      <c r="H225" s="837">
        <v>0</v>
      </c>
      <c r="I225" s="849">
        <v>5</v>
      </c>
      <c r="J225" s="849">
        <v>1107.2</v>
      </c>
      <c r="K225" s="837">
        <v>1</v>
      </c>
      <c r="L225" s="849">
        <v>5</v>
      </c>
      <c r="M225" s="850">
        <v>1107.2</v>
      </c>
    </row>
    <row r="226" spans="1:13" ht="14.4" customHeight="1" x14ac:dyDescent="0.3">
      <c r="A226" s="831" t="s">
        <v>3035</v>
      </c>
      <c r="B226" s="832" t="s">
        <v>2507</v>
      </c>
      <c r="C226" s="832" t="s">
        <v>5191</v>
      </c>
      <c r="D226" s="832" t="s">
        <v>2509</v>
      </c>
      <c r="E226" s="832" t="s">
        <v>5192</v>
      </c>
      <c r="F226" s="849"/>
      <c r="G226" s="849"/>
      <c r="H226" s="837">
        <v>0</v>
      </c>
      <c r="I226" s="849">
        <v>9</v>
      </c>
      <c r="J226" s="849">
        <v>4650.3900000000003</v>
      </c>
      <c r="K226" s="837">
        <v>1</v>
      </c>
      <c r="L226" s="849">
        <v>9</v>
      </c>
      <c r="M226" s="850">
        <v>4650.3900000000003</v>
      </c>
    </row>
    <row r="227" spans="1:13" ht="14.4" customHeight="1" x14ac:dyDescent="0.3">
      <c r="A227" s="831" t="s">
        <v>3035</v>
      </c>
      <c r="B227" s="832" t="s">
        <v>2507</v>
      </c>
      <c r="C227" s="832" t="s">
        <v>2704</v>
      </c>
      <c r="D227" s="832" t="s">
        <v>2509</v>
      </c>
      <c r="E227" s="832" t="s">
        <v>2705</v>
      </c>
      <c r="F227" s="849"/>
      <c r="G227" s="849"/>
      <c r="H227" s="837">
        <v>0</v>
      </c>
      <c r="I227" s="849">
        <v>79</v>
      </c>
      <c r="J227" s="849">
        <v>4374.2299999999996</v>
      </c>
      <c r="K227" s="837">
        <v>1</v>
      </c>
      <c r="L227" s="849">
        <v>79</v>
      </c>
      <c r="M227" s="850">
        <v>4374.2299999999996</v>
      </c>
    </row>
    <row r="228" spans="1:13" ht="14.4" customHeight="1" x14ac:dyDescent="0.3">
      <c r="A228" s="831" t="s">
        <v>3035</v>
      </c>
      <c r="B228" s="832" t="s">
        <v>2507</v>
      </c>
      <c r="C228" s="832" t="s">
        <v>2923</v>
      </c>
      <c r="D228" s="832" t="s">
        <v>2509</v>
      </c>
      <c r="E228" s="832" t="s">
        <v>2924</v>
      </c>
      <c r="F228" s="849"/>
      <c r="G228" s="849"/>
      <c r="H228" s="837">
        <v>0</v>
      </c>
      <c r="I228" s="849">
        <v>54</v>
      </c>
      <c r="J228" s="849">
        <v>5979.42</v>
      </c>
      <c r="K228" s="837">
        <v>1</v>
      </c>
      <c r="L228" s="849">
        <v>54</v>
      </c>
      <c r="M228" s="850">
        <v>5979.42</v>
      </c>
    </row>
    <row r="229" spans="1:13" ht="14.4" customHeight="1" x14ac:dyDescent="0.3">
      <c r="A229" s="831" t="s">
        <v>3035</v>
      </c>
      <c r="B229" s="832" t="s">
        <v>2507</v>
      </c>
      <c r="C229" s="832" t="s">
        <v>5193</v>
      </c>
      <c r="D229" s="832" t="s">
        <v>2509</v>
      </c>
      <c r="E229" s="832" t="s">
        <v>5194</v>
      </c>
      <c r="F229" s="849">
        <v>6</v>
      </c>
      <c r="G229" s="849">
        <v>0</v>
      </c>
      <c r="H229" s="837"/>
      <c r="I229" s="849"/>
      <c r="J229" s="849"/>
      <c r="K229" s="837"/>
      <c r="L229" s="849">
        <v>6</v>
      </c>
      <c r="M229" s="850">
        <v>0</v>
      </c>
    </row>
    <row r="230" spans="1:13" ht="14.4" customHeight="1" x14ac:dyDescent="0.3">
      <c r="A230" s="831" t="s">
        <v>3035</v>
      </c>
      <c r="B230" s="832" t="s">
        <v>2507</v>
      </c>
      <c r="C230" s="832" t="s">
        <v>2508</v>
      </c>
      <c r="D230" s="832" t="s">
        <v>2509</v>
      </c>
      <c r="E230" s="832" t="s">
        <v>2510</v>
      </c>
      <c r="F230" s="849"/>
      <c r="G230" s="849"/>
      <c r="H230" s="837">
        <v>0</v>
      </c>
      <c r="I230" s="849">
        <v>38</v>
      </c>
      <c r="J230" s="849">
        <v>420.66</v>
      </c>
      <c r="K230" s="837">
        <v>1</v>
      </c>
      <c r="L230" s="849">
        <v>38</v>
      </c>
      <c r="M230" s="850">
        <v>420.66</v>
      </c>
    </row>
    <row r="231" spans="1:13" ht="14.4" customHeight="1" x14ac:dyDescent="0.3">
      <c r="A231" s="831" t="s">
        <v>3035</v>
      </c>
      <c r="B231" s="832" t="s">
        <v>6972</v>
      </c>
      <c r="C231" s="832" t="s">
        <v>5271</v>
      </c>
      <c r="D231" s="832" t="s">
        <v>4443</v>
      </c>
      <c r="E231" s="832" t="s">
        <v>5270</v>
      </c>
      <c r="F231" s="849">
        <v>27</v>
      </c>
      <c r="G231" s="849">
        <v>0</v>
      </c>
      <c r="H231" s="837"/>
      <c r="I231" s="849"/>
      <c r="J231" s="849"/>
      <c r="K231" s="837"/>
      <c r="L231" s="849">
        <v>27</v>
      </c>
      <c r="M231" s="850">
        <v>0</v>
      </c>
    </row>
    <row r="232" spans="1:13" ht="14.4" customHeight="1" x14ac:dyDescent="0.3">
      <c r="A232" s="831" t="s">
        <v>3035</v>
      </c>
      <c r="B232" s="832" t="s">
        <v>6972</v>
      </c>
      <c r="C232" s="832" t="s">
        <v>5269</v>
      </c>
      <c r="D232" s="832" t="s">
        <v>4443</v>
      </c>
      <c r="E232" s="832" t="s">
        <v>5270</v>
      </c>
      <c r="F232" s="849">
        <v>18</v>
      </c>
      <c r="G232" s="849">
        <v>0</v>
      </c>
      <c r="H232" s="837"/>
      <c r="I232" s="849"/>
      <c r="J232" s="849"/>
      <c r="K232" s="837"/>
      <c r="L232" s="849">
        <v>18</v>
      </c>
      <c r="M232" s="850">
        <v>0</v>
      </c>
    </row>
    <row r="233" spans="1:13" ht="14.4" customHeight="1" x14ac:dyDescent="0.3">
      <c r="A233" s="831" t="s">
        <v>3035</v>
      </c>
      <c r="B233" s="832" t="s">
        <v>6973</v>
      </c>
      <c r="C233" s="832" t="s">
        <v>5151</v>
      </c>
      <c r="D233" s="832" t="s">
        <v>5152</v>
      </c>
      <c r="E233" s="832" t="s">
        <v>5153</v>
      </c>
      <c r="F233" s="849"/>
      <c r="G233" s="849"/>
      <c r="H233" s="837">
        <v>0</v>
      </c>
      <c r="I233" s="849">
        <v>1</v>
      </c>
      <c r="J233" s="849">
        <v>483.4</v>
      </c>
      <c r="K233" s="837">
        <v>1</v>
      </c>
      <c r="L233" s="849">
        <v>1</v>
      </c>
      <c r="M233" s="850">
        <v>483.4</v>
      </c>
    </row>
    <row r="234" spans="1:13" ht="14.4" customHeight="1" x14ac:dyDescent="0.3">
      <c r="A234" s="831" t="s">
        <v>3035</v>
      </c>
      <c r="B234" s="832" t="s">
        <v>2511</v>
      </c>
      <c r="C234" s="832" t="s">
        <v>2927</v>
      </c>
      <c r="D234" s="832" t="s">
        <v>2926</v>
      </c>
      <c r="E234" s="832" t="s">
        <v>2928</v>
      </c>
      <c r="F234" s="849"/>
      <c r="G234" s="849"/>
      <c r="H234" s="837">
        <v>0</v>
      </c>
      <c r="I234" s="849">
        <v>9</v>
      </c>
      <c r="J234" s="849">
        <v>10538.369999999999</v>
      </c>
      <c r="K234" s="837">
        <v>1</v>
      </c>
      <c r="L234" s="849">
        <v>9</v>
      </c>
      <c r="M234" s="850">
        <v>10538.369999999999</v>
      </c>
    </row>
    <row r="235" spans="1:13" ht="14.4" customHeight="1" x14ac:dyDescent="0.3">
      <c r="A235" s="831" t="s">
        <v>3035</v>
      </c>
      <c r="B235" s="832" t="s">
        <v>2511</v>
      </c>
      <c r="C235" s="832" t="s">
        <v>3830</v>
      </c>
      <c r="D235" s="832" t="s">
        <v>3831</v>
      </c>
      <c r="E235" s="832" t="s">
        <v>2514</v>
      </c>
      <c r="F235" s="849">
        <v>24</v>
      </c>
      <c r="G235" s="849">
        <v>7025.76</v>
      </c>
      <c r="H235" s="837">
        <v>0.92307692307692313</v>
      </c>
      <c r="I235" s="849">
        <v>2</v>
      </c>
      <c r="J235" s="849">
        <v>585.48</v>
      </c>
      <c r="K235" s="837">
        <v>7.6923076923076927E-2</v>
      </c>
      <c r="L235" s="849">
        <v>26</v>
      </c>
      <c r="M235" s="850">
        <v>7611.24</v>
      </c>
    </row>
    <row r="236" spans="1:13" ht="14.4" customHeight="1" x14ac:dyDescent="0.3">
      <c r="A236" s="831" t="s">
        <v>3035</v>
      </c>
      <c r="B236" s="832" t="s">
        <v>2511</v>
      </c>
      <c r="C236" s="832" t="s">
        <v>5195</v>
      </c>
      <c r="D236" s="832" t="s">
        <v>3831</v>
      </c>
      <c r="E236" s="832" t="s">
        <v>2928</v>
      </c>
      <c r="F236" s="849">
        <v>10</v>
      </c>
      <c r="G236" s="849">
        <v>11709.300000000001</v>
      </c>
      <c r="H236" s="837">
        <v>1</v>
      </c>
      <c r="I236" s="849"/>
      <c r="J236" s="849"/>
      <c r="K236" s="837">
        <v>0</v>
      </c>
      <c r="L236" s="849">
        <v>10</v>
      </c>
      <c r="M236" s="850">
        <v>11709.300000000001</v>
      </c>
    </row>
    <row r="237" spans="1:13" ht="14.4" customHeight="1" x14ac:dyDescent="0.3">
      <c r="A237" s="831" t="s">
        <v>3035</v>
      </c>
      <c r="B237" s="832" t="s">
        <v>2511</v>
      </c>
      <c r="C237" s="832" t="s">
        <v>2512</v>
      </c>
      <c r="D237" s="832" t="s">
        <v>2513</v>
      </c>
      <c r="E237" s="832" t="s">
        <v>2514</v>
      </c>
      <c r="F237" s="849">
        <v>6</v>
      </c>
      <c r="G237" s="849">
        <v>1756.44</v>
      </c>
      <c r="H237" s="837">
        <v>1</v>
      </c>
      <c r="I237" s="849"/>
      <c r="J237" s="849"/>
      <c r="K237" s="837">
        <v>0</v>
      </c>
      <c r="L237" s="849">
        <v>6</v>
      </c>
      <c r="M237" s="850">
        <v>1756.44</v>
      </c>
    </row>
    <row r="238" spans="1:13" ht="14.4" customHeight="1" x14ac:dyDescent="0.3">
      <c r="A238" s="831" t="s">
        <v>3035</v>
      </c>
      <c r="B238" s="832" t="s">
        <v>2511</v>
      </c>
      <c r="C238" s="832" t="s">
        <v>5196</v>
      </c>
      <c r="D238" s="832" t="s">
        <v>2513</v>
      </c>
      <c r="E238" s="832" t="s">
        <v>4041</v>
      </c>
      <c r="F238" s="849">
        <v>2</v>
      </c>
      <c r="G238" s="849">
        <v>0</v>
      </c>
      <c r="H238" s="837"/>
      <c r="I238" s="849"/>
      <c r="J238" s="849"/>
      <c r="K238" s="837"/>
      <c r="L238" s="849">
        <v>2</v>
      </c>
      <c r="M238" s="850">
        <v>0</v>
      </c>
    </row>
    <row r="239" spans="1:13" ht="14.4" customHeight="1" x14ac:dyDescent="0.3">
      <c r="A239" s="831" t="s">
        <v>3035</v>
      </c>
      <c r="B239" s="832" t="s">
        <v>2511</v>
      </c>
      <c r="C239" s="832" t="s">
        <v>5197</v>
      </c>
      <c r="D239" s="832" t="s">
        <v>2513</v>
      </c>
      <c r="E239" s="832" t="s">
        <v>2928</v>
      </c>
      <c r="F239" s="849">
        <v>9</v>
      </c>
      <c r="G239" s="849">
        <v>10538.37</v>
      </c>
      <c r="H239" s="837">
        <v>1</v>
      </c>
      <c r="I239" s="849"/>
      <c r="J239" s="849"/>
      <c r="K239" s="837">
        <v>0</v>
      </c>
      <c r="L239" s="849">
        <v>9</v>
      </c>
      <c r="M239" s="850">
        <v>10538.37</v>
      </c>
    </row>
    <row r="240" spans="1:13" ht="14.4" customHeight="1" x14ac:dyDescent="0.3">
      <c r="A240" s="831" t="s">
        <v>3035</v>
      </c>
      <c r="B240" s="832" t="s">
        <v>2511</v>
      </c>
      <c r="C240" s="832" t="s">
        <v>5198</v>
      </c>
      <c r="D240" s="832" t="s">
        <v>2513</v>
      </c>
      <c r="E240" s="832" t="s">
        <v>5199</v>
      </c>
      <c r="F240" s="849">
        <v>6</v>
      </c>
      <c r="G240" s="849">
        <v>7025.58</v>
      </c>
      <c r="H240" s="837">
        <v>1</v>
      </c>
      <c r="I240" s="849"/>
      <c r="J240" s="849"/>
      <c r="K240" s="837">
        <v>0</v>
      </c>
      <c r="L240" s="849">
        <v>6</v>
      </c>
      <c r="M240" s="850">
        <v>7025.58</v>
      </c>
    </row>
    <row r="241" spans="1:13" ht="14.4" customHeight="1" x14ac:dyDescent="0.3">
      <c r="A241" s="831" t="s">
        <v>3035</v>
      </c>
      <c r="B241" s="832" t="s">
        <v>2511</v>
      </c>
      <c r="C241" s="832" t="s">
        <v>2925</v>
      </c>
      <c r="D241" s="832" t="s">
        <v>2926</v>
      </c>
      <c r="E241" s="832" t="s">
        <v>2514</v>
      </c>
      <c r="F241" s="849"/>
      <c r="G241" s="849"/>
      <c r="H241" s="837">
        <v>0</v>
      </c>
      <c r="I241" s="849">
        <v>18</v>
      </c>
      <c r="J241" s="849">
        <v>5269.3200000000006</v>
      </c>
      <c r="K241" s="837">
        <v>1</v>
      </c>
      <c r="L241" s="849">
        <v>18</v>
      </c>
      <c r="M241" s="850">
        <v>5269.3200000000006</v>
      </c>
    </row>
    <row r="242" spans="1:13" ht="14.4" customHeight="1" x14ac:dyDescent="0.3">
      <c r="A242" s="831" t="s">
        <v>3035</v>
      </c>
      <c r="B242" s="832" t="s">
        <v>2511</v>
      </c>
      <c r="C242" s="832" t="s">
        <v>5202</v>
      </c>
      <c r="D242" s="832" t="s">
        <v>5203</v>
      </c>
      <c r="E242" s="832" t="s">
        <v>5204</v>
      </c>
      <c r="F242" s="849">
        <v>2</v>
      </c>
      <c r="G242" s="849">
        <v>2295.02</v>
      </c>
      <c r="H242" s="837">
        <v>1</v>
      </c>
      <c r="I242" s="849"/>
      <c r="J242" s="849"/>
      <c r="K242" s="837">
        <v>0</v>
      </c>
      <c r="L242" s="849">
        <v>2</v>
      </c>
      <c r="M242" s="850">
        <v>2295.02</v>
      </c>
    </row>
    <row r="243" spans="1:13" ht="14.4" customHeight="1" x14ac:dyDescent="0.3">
      <c r="A243" s="831" t="s">
        <v>3035</v>
      </c>
      <c r="B243" s="832" t="s">
        <v>2511</v>
      </c>
      <c r="C243" s="832" t="s">
        <v>5205</v>
      </c>
      <c r="D243" s="832" t="s">
        <v>3831</v>
      </c>
      <c r="E243" s="832" t="s">
        <v>5109</v>
      </c>
      <c r="F243" s="849">
        <v>3</v>
      </c>
      <c r="G243" s="849">
        <v>0</v>
      </c>
      <c r="H243" s="837"/>
      <c r="I243" s="849"/>
      <c r="J243" s="849"/>
      <c r="K243" s="837"/>
      <c r="L243" s="849">
        <v>3</v>
      </c>
      <c r="M243" s="850">
        <v>0</v>
      </c>
    </row>
    <row r="244" spans="1:13" ht="14.4" customHeight="1" x14ac:dyDescent="0.3">
      <c r="A244" s="831" t="s">
        <v>3035</v>
      </c>
      <c r="B244" s="832" t="s">
        <v>2511</v>
      </c>
      <c r="C244" s="832" t="s">
        <v>5206</v>
      </c>
      <c r="D244" s="832" t="s">
        <v>5207</v>
      </c>
      <c r="E244" s="832" t="s">
        <v>2514</v>
      </c>
      <c r="F244" s="849">
        <v>4</v>
      </c>
      <c r="G244" s="849">
        <v>1170.96</v>
      </c>
      <c r="H244" s="837">
        <v>1</v>
      </c>
      <c r="I244" s="849"/>
      <c r="J244" s="849"/>
      <c r="K244" s="837">
        <v>0</v>
      </c>
      <c r="L244" s="849">
        <v>4</v>
      </c>
      <c r="M244" s="850">
        <v>1170.96</v>
      </c>
    </row>
    <row r="245" spans="1:13" ht="14.4" customHeight="1" x14ac:dyDescent="0.3">
      <c r="A245" s="831" t="s">
        <v>3035</v>
      </c>
      <c r="B245" s="832" t="s">
        <v>2511</v>
      </c>
      <c r="C245" s="832" t="s">
        <v>5208</v>
      </c>
      <c r="D245" s="832" t="s">
        <v>2926</v>
      </c>
      <c r="E245" s="832" t="s">
        <v>5199</v>
      </c>
      <c r="F245" s="849"/>
      <c r="G245" s="849"/>
      <c r="H245" s="837">
        <v>0</v>
      </c>
      <c r="I245" s="849">
        <v>4</v>
      </c>
      <c r="J245" s="849">
        <v>4683.72</v>
      </c>
      <c r="K245" s="837">
        <v>1</v>
      </c>
      <c r="L245" s="849">
        <v>4</v>
      </c>
      <c r="M245" s="850">
        <v>4683.72</v>
      </c>
    </row>
    <row r="246" spans="1:13" ht="14.4" customHeight="1" x14ac:dyDescent="0.3">
      <c r="A246" s="831" t="s">
        <v>3035</v>
      </c>
      <c r="B246" s="832" t="s">
        <v>6974</v>
      </c>
      <c r="C246" s="832" t="s">
        <v>5222</v>
      </c>
      <c r="D246" s="832" t="s">
        <v>5223</v>
      </c>
      <c r="E246" s="832" t="s">
        <v>5224</v>
      </c>
      <c r="F246" s="849"/>
      <c r="G246" s="849"/>
      <c r="H246" s="837">
        <v>0</v>
      </c>
      <c r="I246" s="849">
        <v>2</v>
      </c>
      <c r="J246" s="849">
        <v>1195.76</v>
      </c>
      <c r="K246" s="837">
        <v>1</v>
      </c>
      <c r="L246" s="849">
        <v>2</v>
      </c>
      <c r="M246" s="850">
        <v>1195.76</v>
      </c>
    </row>
    <row r="247" spans="1:13" ht="14.4" customHeight="1" x14ac:dyDescent="0.3">
      <c r="A247" s="831" t="s">
        <v>3035</v>
      </c>
      <c r="B247" s="832" t="s">
        <v>6963</v>
      </c>
      <c r="C247" s="832" t="s">
        <v>5255</v>
      </c>
      <c r="D247" s="832" t="s">
        <v>5256</v>
      </c>
      <c r="E247" s="832" t="s">
        <v>3742</v>
      </c>
      <c r="F247" s="849">
        <v>1</v>
      </c>
      <c r="G247" s="849">
        <v>0</v>
      </c>
      <c r="H247" s="837"/>
      <c r="I247" s="849"/>
      <c r="J247" s="849"/>
      <c r="K247" s="837"/>
      <c r="L247" s="849">
        <v>1</v>
      </c>
      <c r="M247" s="850">
        <v>0</v>
      </c>
    </row>
    <row r="248" spans="1:13" ht="14.4" customHeight="1" x14ac:dyDescent="0.3">
      <c r="A248" s="831" t="s">
        <v>3035</v>
      </c>
      <c r="B248" s="832" t="s">
        <v>6963</v>
      </c>
      <c r="C248" s="832" t="s">
        <v>3959</v>
      </c>
      <c r="D248" s="832" t="s">
        <v>3960</v>
      </c>
      <c r="E248" s="832" t="s">
        <v>3961</v>
      </c>
      <c r="F248" s="849"/>
      <c r="G248" s="849"/>
      <c r="H248" s="837"/>
      <c r="I248" s="849">
        <v>4</v>
      </c>
      <c r="J248" s="849">
        <v>0</v>
      </c>
      <c r="K248" s="837"/>
      <c r="L248" s="849">
        <v>4</v>
      </c>
      <c r="M248" s="850">
        <v>0</v>
      </c>
    </row>
    <row r="249" spans="1:13" ht="14.4" customHeight="1" x14ac:dyDescent="0.3">
      <c r="A249" s="831" t="s">
        <v>3035</v>
      </c>
      <c r="B249" s="832" t="s">
        <v>2541</v>
      </c>
      <c r="C249" s="832" t="s">
        <v>2738</v>
      </c>
      <c r="D249" s="832" t="s">
        <v>2739</v>
      </c>
      <c r="E249" s="832" t="s">
        <v>2740</v>
      </c>
      <c r="F249" s="849"/>
      <c r="G249" s="849"/>
      <c r="H249" s="837">
        <v>0</v>
      </c>
      <c r="I249" s="849">
        <v>19</v>
      </c>
      <c r="J249" s="849">
        <v>1612.91</v>
      </c>
      <c r="K249" s="837">
        <v>1</v>
      </c>
      <c r="L249" s="849">
        <v>19</v>
      </c>
      <c r="M249" s="850">
        <v>1612.91</v>
      </c>
    </row>
    <row r="250" spans="1:13" ht="14.4" customHeight="1" x14ac:dyDescent="0.3">
      <c r="A250" s="831" t="s">
        <v>3035</v>
      </c>
      <c r="B250" s="832" t="s">
        <v>2541</v>
      </c>
      <c r="C250" s="832" t="s">
        <v>2948</v>
      </c>
      <c r="D250" s="832" t="s">
        <v>2302</v>
      </c>
      <c r="E250" s="832" t="s">
        <v>2740</v>
      </c>
      <c r="F250" s="849"/>
      <c r="G250" s="849"/>
      <c r="H250" s="837">
        <v>0</v>
      </c>
      <c r="I250" s="849">
        <v>19</v>
      </c>
      <c r="J250" s="849">
        <v>1612.9099999999999</v>
      </c>
      <c r="K250" s="837">
        <v>1</v>
      </c>
      <c r="L250" s="849">
        <v>19</v>
      </c>
      <c r="M250" s="850">
        <v>1612.9099999999999</v>
      </c>
    </row>
    <row r="251" spans="1:13" ht="14.4" customHeight="1" x14ac:dyDescent="0.3">
      <c r="A251" s="831" t="s">
        <v>3035</v>
      </c>
      <c r="B251" s="832" t="s">
        <v>2541</v>
      </c>
      <c r="C251" s="832" t="s">
        <v>4965</v>
      </c>
      <c r="D251" s="832" t="s">
        <v>4966</v>
      </c>
      <c r="E251" s="832" t="s">
        <v>2740</v>
      </c>
      <c r="F251" s="849"/>
      <c r="G251" s="849"/>
      <c r="H251" s="837">
        <v>0</v>
      </c>
      <c r="I251" s="849">
        <v>19</v>
      </c>
      <c r="J251" s="849">
        <v>1612.9099999999999</v>
      </c>
      <c r="K251" s="837">
        <v>1</v>
      </c>
      <c r="L251" s="849">
        <v>19</v>
      </c>
      <c r="M251" s="850">
        <v>1612.9099999999999</v>
      </c>
    </row>
    <row r="252" spans="1:13" ht="14.4" customHeight="1" x14ac:dyDescent="0.3">
      <c r="A252" s="831" t="s">
        <v>3035</v>
      </c>
      <c r="B252" s="832" t="s">
        <v>2541</v>
      </c>
      <c r="C252" s="832" t="s">
        <v>2859</v>
      </c>
      <c r="D252" s="832" t="s">
        <v>2058</v>
      </c>
      <c r="E252" s="832" t="s">
        <v>2740</v>
      </c>
      <c r="F252" s="849"/>
      <c r="G252" s="849"/>
      <c r="H252" s="837">
        <v>0</v>
      </c>
      <c r="I252" s="849">
        <v>19</v>
      </c>
      <c r="J252" s="849">
        <v>1612.91</v>
      </c>
      <c r="K252" s="837">
        <v>1</v>
      </c>
      <c r="L252" s="849">
        <v>19</v>
      </c>
      <c r="M252" s="850">
        <v>1612.91</v>
      </c>
    </row>
    <row r="253" spans="1:13" ht="14.4" customHeight="1" x14ac:dyDescent="0.3">
      <c r="A253" s="831" t="s">
        <v>3035</v>
      </c>
      <c r="B253" s="832" t="s">
        <v>2541</v>
      </c>
      <c r="C253" s="832" t="s">
        <v>2787</v>
      </c>
      <c r="D253" s="832" t="s">
        <v>1643</v>
      </c>
      <c r="E253" s="832" t="s">
        <v>1546</v>
      </c>
      <c r="F253" s="849"/>
      <c r="G253" s="849"/>
      <c r="H253" s="837">
        <v>0</v>
      </c>
      <c r="I253" s="849">
        <v>265</v>
      </c>
      <c r="J253" s="849">
        <v>19151.55</v>
      </c>
      <c r="K253" s="837">
        <v>1</v>
      </c>
      <c r="L253" s="849">
        <v>265</v>
      </c>
      <c r="M253" s="850">
        <v>19151.55</v>
      </c>
    </row>
    <row r="254" spans="1:13" ht="14.4" customHeight="1" x14ac:dyDescent="0.3">
      <c r="A254" s="831" t="s">
        <v>3035</v>
      </c>
      <c r="B254" s="832" t="s">
        <v>2541</v>
      </c>
      <c r="C254" s="832" t="s">
        <v>2788</v>
      </c>
      <c r="D254" s="832" t="s">
        <v>1697</v>
      </c>
      <c r="E254" s="832" t="s">
        <v>1546</v>
      </c>
      <c r="F254" s="849"/>
      <c r="G254" s="849"/>
      <c r="H254" s="837">
        <v>0</v>
      </c>
      <c r="I254" s="849">
        <v>70</v>
      </c>
      <c r="J254" s="849">
        <v>5058.8999999999996</v>
      </c>
      <c r="K254" s="837">
        <v>1</v>
      </c>
      <c r="L254" s="849">
        <v>70</v>
      </c>
      <c r="M254" s="850">
        <v>5058.8999999999996</v>
      </c>
    </row>
    <row r="255" spans="1:13" ht="14.4" customHeight="1" x14ac:dyDescent="0.3">
      <c r="A255" s="831" t="s">
        <v>3035</v>
      </c>
      <c r="B255" s="832" t="s">
        <v>2541</v>
      </c>
      <c r="C255" s="832" t="s">
        <v>3933</v>
      </c>
      <c r="D255" s="832" t="s">
        <v>3934</v>
      </c>
      <c r="E255" s="832" t="s">
        <v>1546</v>
      </c>
      <c r="F255" s="849"/>
      <c r="G255" s="849"/>
      <c r="H255" s="837">
        <v>0</v>
      </c>
      <c r="I255" s="849">
        <v>70</v>
      </c>
      <c r="J255" s="849">
        <v>5058.8999999999996</v>
      </c>
      <c r="K255" s="837">
        <v>1</v>
      </c>
      <c r="L255" s="849">
        <v>70</v>
      </c>
      <c r="M255" s="850">
        <v>5058.8999999999996</v>
      </c>
    </row>
    <row r="256" spans="1:13" ht="14.4" customHeight="1" x14ac:dyDescent="0.3">
      <c r="A256" s="831" t="s">
        <v>3035</v>
      </c>
      <c r="B256" s="832" t="s">
        <v>2541</v>
      </c>
      <c r="C256" s="832" t="s">
        <v>2950</v>
      </c>
      <c r="D256" s="832" t="s">
        <v>2298</v>
      </c>
      <c r="E256" s="832" t="s">
        <v>1546</v>
      </c>
      <c r="F256" s="849"/>
      <c r="G256" s="849"/>
      <c r="H256" s="837">
        <v>0</v>
      </c>
      <c r="I256" s="849">
        <v>190</v>
      </c>
      <c r="J256" s="849">
        <v>13731.3</v>
      </c>
      <c r="K256" s="837">
        <v>1</v>
      </c>
      <c r="L256" s="849">
        <v>190</v>
      </c>
      <c r="M256" s="850">
        <v>13731.3</v>
      </c>
    </row>
    <row r="257" spans="1:13" ht="14.4" customHeight="1" x14ac:dyDescent="0.3">
      <c r="A257" s="831" t="s">
        <v>3035</v>
      </c>
      <c r="B257" s="832" t="s">
        <v>2541</v>
      </c>
      <c r="C257" s="832" t="s">
        <v>2639</v>
      </c>
      <c r="D257" s="832" t="s">
        <v>1280</v>
      </c>
      <c r="E257" s="832" t="s">
        <v>1281</v>
      </c>
      <c r="F257" s="849"/>
      <c r="G257" s="849"/>
      <c r="H257" s="837">
        <v>0</v>
      </c>
      <c r="I257" s="849">
        <v>10</v>
      </c>
      <c r="J257" s="849">
        <v>2388.8999999999996</v>
      </c>
      <c r="K257" s="837">
        <v>1</v>
      </c>
      <c r="L257" s="849">
        <v>10</v>
      </c>
      <c r="M257" s="850">
        <v>2388.8999999999996</v>
      </c>
    </row>
    <row r="258" spans="1:13" ht="14.4" customHeight="1" x14ac:dyDescent="0.3">
      <c r="A258" s="831" t="s">
        <v>3035</v>
      </c>
      <c r="B258" s="832" t="s">
        <v>2541</v>
      </c>
      <c r="C258" s="832" t="s">
        <v>2557</v>
      </c>
      <c r="D258" s="832" t="s">
        <v>956</v>
      </c>
      <c r="E258" s="832" t="s">
        <v>2558</v>
      </c>
      <c r="F258" s="849">
        <v>15</v>
      </c>
      <c r="G258" s="849">
        <v>2033.1</v>
      </c>
      <c r="H258" s="837">
        <v>0.6</v>
      </c>
      <c r="I258" s="849">
        <v>10</v>
      </c>
      <c r="J258" s="849">
        <v>1355.3999999999999</v>
      </c>
      <c r="K258" s="837">
        <v>0.39999999999999997</v>
      </c>
      <c r="L258" s="849">
        <v>25</v>
      </c>
      <c r="M258" s="850">
        <v>3388.5</v>
      </c>
    </row>
    <row r="259" spans="1:13" ht="14.4" customHeight="1" x14ac:dyDescent="0.3">
      <c r="A259" s="831" t="s">
        <v>3035</v>
      </c>
      <c r="B259" s="832" t="s">
        <v>2541</v>
      </c>
      <c r="C259" s="832" t="s">
        <v>2559</v>
      </c>
      <c r="D259" s="832" t="s">
        <v>958</v>
      </c>
      <c r="E259" s="832" t="s">
        <v>2558</v>
      </c>
      <c r="F259" s="849">
        <v>10</v>
      </c>
      <c r="G259" s="849">
        <v>1355.3999999999999</v>
      </c>
      <c r="H259" s="837">
        <v>0.5</v>
      </c>
      <c r="I259" s="849">
        <v>10</v>
      </c>
      <c r="J259" s="849">
        <v>1355.3999999999999</v>
      </c>
      <c r="K259" s="837">
        <v>0.5</v>
      </c>
      <c r="L259" s="849">
        <v>20</v>
      </c>
      <c r="M259" s="850">
        <v>2710.7999999999997</v>
      </c>
    </row>
    <row r="260" spans="1:13" ht="14.4" customHeight="1" x14ac:dyDescent="0.3">
      <c r="A260" s="831" t="s">
        <v>3035</v>
      </c>
      <c r="B260" s="832" t="s">
        <v>2541</v>
      </c>
      <c r="C260" s="832" t="s">
        <v>2638</v>
      </c>
      <c r="D260" s="832" t="s">
        <v>1282</v>
      </c>
      <c r="E260" s="832" t="s">
        <v>1281</v>
      </c>
      <c r="F260" s="849"/>
      <c r="G260" s="849"/>
      <c r="H260" s="837">
        <v>0</v>
      </c>
      <c r="I260" s="849">
        <v>10</v>
      </c>
      <c r="J260" s="849">
        <v>2388.8999999999996</v>
      </c>
      <c r="K260" s="837">
        <v>1</v>
      </c>
      <c r="L260" s="849">
        <v>10</v>
      </c>
      <c r="M260" s="850">
        <v>2388.8999999999996</v>
      </c>
    </row>
    <row r="261" spans="1:13" ht="14.4" customHeight="1" x14ac:dyDescent="0.3">
      <c r="A261" s="831" t="s">
        <v>3035</v>
      </c>
      <c r="B261" s="832" t="s">
        <v>2541</v>
      </c>
      <c r="C261" s="832" t="s">
        <v>2560</v>
      </c>
      <c r="D261" s="832" t="s">
        <v>963</v>
      </c>
      <c r="E261" s="832" t="s">
        <v>964</v>
      </c>
      <c r="F261" s="849"/>
      <c r="G261" s="849"/>
      <c r="H261" s="837">
        <v>0</v>
      </c>
      <c r="I261" s="849">
        <v>33</v>
      </c>
      <c r="J261" s="849">
        <v>86987.00999999998</v>
      </c>
      <c r="K261" s="837">
        <v>1</v>
      </c>
      <c r="L261" s="849">
        <v>33</v>
      </c>
      <c r="M261" s="850">
        <v>86987.00999999998</v>
      </c>
    </row>
    <row r="262" spans="1:13" ht="14.4" customHeight="1" x14ac:dyDescent="0.3">
      <c r="A262" s="831" t="s">
        <v>3036</v>
      </c>
      <c r="B262" s="832" t="s">
        <v>6975</v>
      </c>
      <c r="C262" s="832" t="s">
        <v>5760</v>
      </c>
      <c r="D262" s="832" t="s">
        <v>3542</v>
      </c>
      <c r="E262" s="832" t="s">
        <v>5761</v>
      </c>
      <c r="F262" s="849">
        <v>1</v>
      </c>
      <c r="G262" s="849">
        <v>2130.44</v>
      </c>
      <c r="H262" s="837">
        <v>1</v>
      </c>
      <c r="I262" s="849"/>
      <c r="J262" s="849"/>
      <c r="K262" s="837">
        <v>0</v>
      </c>
      <c r="L262" s="849">
        <v>1</v>
      </c>
      <c r="M262" s="850">
        <v>2130.44</v>
      </c>
    </row>
    <row r="263" spans="1:13" ht="14.4" customHeight="1" x14ac:dyDescent="0.3">
      <c r="A263" s="831" t="s">
        <v>3036</v>
      </c>
      <c r="B263" s="832" t="s">
        <v>6976</v>
      </c>
      <c r="C263" s="832" t="s">
        <v>6526</v>
      </c>
      <c r="D263" s="832" t="s">
        <v>3741</v>
      </c>
      <c r="E263" s="832" t="s">
        <v>6527</v>
      </c>
      <c r="F263" s="849"/>
      <c r="G263" s="849"/>
      <c r="H263" s="837">
        <v>0</v>
      </c>
      <c r="I263" s="849">
        <v>1</v>
      </c>
      <c r="J263" s="849">
        <v>278.63</v>
      </c>
      <c r="K263" s="837">
        <v>1</v>
      </c>
      <c r="L263" s="849">
        <v>1</v>
      </c>
      <c r="M263" s="850">
        <v>278.63</v>
      </c>
    </row>
    <row r="264" spans="1:13" ht="14.4" customHeight="1" x14ac:dyDescent="0.3">
      <c r="A264" s="831" t="s">
        <v>3036</v>
      </c>
      <c r="B264" s="832" t="s">
        <v>2444</v>
      </c>
      <c r="C264" s="832" t="s">
        <v>6525</v>
      </c>
      <c r="D264" s="832" t="s">
        <v>2073</v>
      </c>
      <c r="E264" s="832" t="s">
        <v>6977</v>
      </c>
      <c r="F264" s="849">
        <v>1</v>
      </c>
      <c r="G264" s="849">
        <v>0</v>
      </c>
      <c r="H264" s="837"/>
      <c r="I264" s="849"/>
      <c r="J264" s="849"/>
      <c r="K264" s="837"/>
      <c r="L264" s="849">
        <v>1</v>
      </c>
      <c r="M264" s="850">
        <v>0</v>
      </c>
    </row>
    <row r="265" spans="1:13" ht="14.4" customHeight="1" x14ac:dyDescent="0.3">
      <c r="A265" s="831" t="s">
        <v>3036</v>
      </c>
      <c r="B265" s="832" t="s">
        <v>2444</v>
      </c>
      <c r="C265" s="832" t="s">
        <v>2681</v>
      </c>
      <c r="D265" s="832" t="s">
        <v>1568</v>
      </c>
      <c r="E265" s="832" t="s">
        <v>2682</v>
      </c>
      <c r="F265" s="849"/>
      <c r="G265" s="849"/>
      <c r="H265" s="837">
        <v>0</v>
      </c>
      <c r="I265" s="849">
        <v>1</v>
      </c>
      <c r="J265" s="849">
        <v>80.28</v>
      </c>
      <c r="K265" s="837">
        <v>1</v>
      </c>
      <c r="L265" s="849">
        <v>1</v>
      </c>
      <c r="M265" s="850">
        <v>80.28</v>
      </c>
    </row>
    <row r="266" spans="1:13" ht="14.4" customHeight="1" x14ac:dyDescent="0.3">
      <c r="A266" s="831" t="s">
        <v>3036</v>
      </c>
      <c r="B266" s="832" t="s">
        <v>2457</v>
      </c>
      <c r="C266" s="832" t="s">
        <v>2461</v>
      </c>
      <c r="D266" s="832" t="s">
        <v>2459</v>
      </c>
      <c r="E266" s="832" t="s">
        <v>2462</v>
      </c>
      <c r="F266" s="849"/>
      <c r="G266" s="849"/>
      <c r="H266" s="837">
        <v>0</v>
      </c>
      <c r="I266" s="849">
        <v>1</v>
      </c>
      <c r="J266" s="849">
        <v>170.52</v>
      </c>
      <c r="K266" s="837">
        <v>1</v>
      </c>
      <c r="L266" s="849">
        <v>1</v>
      </c>
      <c r="M266" s="850">
        <v>170.52</v>
      </c>
    </row>
    <row r="267" spans="1:13" ht="14.4" customHeight="1" x14ac:dyDescent="0.3">
      <c r="A267" s="831" t="s">
        <v>3036</v>
      </c>
      <c r="B267" s="832" t="s">
        <v>2522</v>
      </c>
      <c r="C267" s="832" t="s">
        <v>2523</v>
      </c>
      <c r="D267" s="832" t="s">
        <v>941</v>
      </c>
      <c r="E267" s="832" t="s">
        <v>2524</v>
      </c>
      <c r="F267" s="849"/>
      <c r="G267" s="849"/>
      <c r="H267" s="837">
        <v>0</v>
      </c>
      <c r="I267" s="849">
        <v>1</v>
      </c>
      <c r="J267" s="849">
        <v>63.75</v>
      </c>
      <c r="K267" s="837">
        <v>1</v>
      </c>
      <c r="L267" s="849">
        <v>1</v>
      </c>
      <c r="M267" s="850">
        <v>63.75</v>
      </c>
    </row>
    <row r="268" spans="1:13" ht="14.4" customHeight="1" x14ac:dyDescent="0.3">
      <c r="A268" s="831" t="s">
        <v>3036</v>
      </c>
      <c r="B268" s="832" t="s">
        <v>2937</v>
      </c>
      <c r="C268" s="832" t="s">
        <v>2938</v>
      </c>
      <c r="D268" s="832" t="s">
        <v>2273</v>
      </c>
      <c r="E268" s="832" t="s">
        <v>2939</v>
      </c>
      <c r="F268" s="849"/>
      <c r="G268" s="849"/>
      <c r="H268" s="837">
        <v>0</v>
      </c>
      <c r="I268" s="849">
        <v>5</v>
      </c>
      <c r="J268" s="849">
        <v>144.1</v>
      </c>
      <c r="K268" s="837">
        <v>1</v>
      </c>
      <c r="L268" s="849">
        <v>5</v>
      </c>
      <c r="M268" s="850">
        <v>144.1</v>
      </c>
    </row>
    <row r="269" spans="1:13" ht="14.4" customHeight="1" x14ac:dyDescent="0.3">
      <c r="A269" s="831" t="s">
        <v>3036</v>
      </c>
      <c r="B269" s="832" t="s">
        <v>2940</v>
      </c>
      <c r="C269" s="832" t="s">
        <v>5832</v>
      </c>
      <c r="D269" s="832" t="s">
        <v>4962</v>
      </c>
      <c r="E269" s="832" t="s">
        <v>3976</v>
      </c>
      <c r="F269" s="849">
        <v>2</v>
      </c>
      <c r="G269" s="849">
        <v>2945.22</v>
      </c>
      <c r="H269" s="837">
        <v>1</v>
      </c>
      <c r="I269" s="849"/>
      <c r="J269" s="849"/>
      <c r="K269" s="837">
        <v>0</v>
      </c>
      <c r="L269" s="849">
        <v>2</v>
      </c>
      <c r="M269" s="850">
        <v>2945.22</v>
      </c>
    </row>
    <row r="270" spans="1:13" ht="14.4" customHeight="1" x14ac:dyDescent="0.3">
      <c r="A270" s="831" t="s">
        <v>3036</v>
      </c>
      <c r="B270" s="832" t="s">
        <v>6960</v>
      </c>
      <c r="C270" s="832" t="s">
        <v>5752</v>
      </c>
      <c r="D270" s="832" t="s">
        <v>3287</v>
      </c>
      <c r="E270" s="832" t="s">
        <v>3482</v>
      </c>
      <c r="F270" s="849">
        <v>1</v>
      </c>
      <c r="G270" s="849">
        <v>27.67</v>
      </c>
      <c r="H270" s="837">
        <v>1</v>
      </c>
      <c r="I270" s="849"/>
      <c r="J270" s="849"/>
      <c r="K270" s="837">
        <v>0</v>
      </c>
      <c r="L270" s="849">
        <v>1</v>
      </c>
      <c r="M270" s="850">
        <v>27.67</v>
      </c>
    </row>
    <row r="271" spans="1:13" ht="14.4" customHeight="1" x14ac:dyDescent="0.3">
      <c r="A271" s="831" t="s">
        <v>3037</v>
      </c>
      <c r="B271" s="832" t="s">
        <v>2444</v>
      </c>
      <c r="C271" s="832" t="s">
        <v>2588</v>
      </c>
      <c r="D271" s="832" t="s">
        <v>1288</v>
      </c>
      <c r="E271" s="832" t="s">
        <v>2589</v>
      </c>
      <c r="F271" s="849"/>
      <c r="G271" s="849"/>
      <c r="H271" s="837">
        <v>0</v>
      </c>
      <c r="I271" s="849">
        <v>1</v>
      </c>
      <c r="J271" s="849">
        <v>154.36000000000001</v>
      </c>
      <c r="K271" s="837">
        <v>1</v>
      </c>
      <c r="L271" s="849">
        <v>1</v>
      </c>
      <c r="M271" s="850">
        <v>154.36000000000001</v>
      </c>
    </row>
    <row r="272" spans="1:13" ht="14.4" customHeight="1" x14ac:dyDescent="0.3">
      <c r="A272" s="831" t="s">
        <v>3037</v>
      </c>
      <c r="B272" s="832" t="s">
        <v>2444</v>
      </c>
      <c r="C272" s="832" t="s">
        <v>2590</v>
      </c>
      <c r="D272" s="832" t="s">
        <v>2591</v>
      </c>
      <c r="E272" s="832" t="s">
        <v>2592</v>
      </c>
      <c r="F272" s="849"/>
      <c r="G272" s="849"/>
      <c r="H272" s="837">
        <v>0</v>
      </c>
      <c r="I272" s="849">
        <v>1</v>
      </c>
      <c r="J272" s="849">
        <v>111.22</v>
      </c>
      <c r="K272" s="837">
        <v>1</v>
      </c>
      <c r="L272" s="849">
        <v>1</v>
      </c>
      <c r="M272" s="850">
        <v>111.22</v>
      </c>
    </row>
    <row r="273" spans="1:13" ht="14.4" customHeight="1" x14ac:dyDescent="0.3">
      <c r="A273" s="831" t="s">
        <v>3037</v>
      </c>
      <c r="B273" s="832" t="s">
        <v>2444</v>
      </c>
      <c r="C273" s="832" t="s">
        <v>2448</v>
      </c>
      <c r="D273" s="832" t="s">
        <v>2449</v>
      </c>
      <c r="E273" s="832" t="s">
        <v>2450</v>
      </c>
      <c r="F273" s="849"/>
      <c r="G273" s="849"/>
      <c r="H273" s="837">
        <v>0</v>
      </c>
      <c r="I273" s="849">
        <v>3</v>
      </c>
      <c r="J273" s="849">
        <v>448.56000000000006</v>
      </c>
      <c r="K273" s="837">
        <v>1</v>
      </c>
      <c r="L273" s="849">
        <v>3</v>
      </c>
      <c r="M273" s="850">
        <v>448.56000000000006</v>
      </c>
    </row>
    <row r="274" spans="1:13" ht="14.4" customHeight="1" x14ac:dyDescent="0.3">
      <c r="A274" s="831" t="s">
        <v>3037</v>
      </c>
      <c r="B274" s="832" t="s">
        <v>2444</v>
      </c>
      <c r="C274" s="832" t="s">
        <v>2451</v>
      </c>
      <c r="D274" s="832" t="s">
        <v>1014</v>
      </c>
      <c r="E274" s="832" t="s">
        <v>2452</v>
      </c>
      <c r="F274" s="849"/>
      <c r="G274" s="849"/>
      <c r="H274" s="837">
        <v>0</v>
      </c>
      <c r="I274" s="849">
        <v>15</v>
      </c>
      <c r="J274" s="849">
        <v>1135.95</v>
      </c>
      <c r="K274" s="837">
        <v>1</v>
      </c>
      <c r="L274" s="849">
        <v>15</v>
      </c>
      <c r="M274" s="850">
        <v>1135.95</v>
      </c>
    </row>
    <row r="275" spans="1:13" ht="14.4" customHeight="1" x14ac:dyDescent="0.3">
      <c r="A275" s="831" t="s">
        <v>3037</v>
      </c>
      <c r="B275" s="832" t="s">
        <v>2457</v>
      </c>
      <c r="C275" s="832" t="s">
        <v>3480</v>
      </c>
      <c r="D275" s="832" t="s">
        <v>2464</v>
      </c>
      <c r="E275" s="832" t="s">
        <v>2462</v>
      </c>
      <c r="F275" s="849">
        <v>2</v>
      </c>
      <c r="G275" s="849">
        <v>341.04</v>
      </c>
      <c r="H275" s="837">
        <v>1</v>
      </c>
      <c r="I275" s="849"/>
      <c r="J275" s="849"/>
      <c r="K275" s="837">
        <v>0</v>
      </c>
      <c r="L275" s="849">
        <v>2</v>
      </c>
      <c r="M275" s="850">
        <v>341.04</v>
      </c>
    </row>
    <row r="276" spans="1:13" ht="14.4" customHeight="1" x14ac:dyDescent="0.3">
      <c r="A276" s="831" t="s">
        <v>3037</v>
      </c>
      <c r="B276" s="832" t="s">
        <v>2457</v>
      </c>
      <c r="C276" s="832" t="s">
        <v>2766</v>
      </c>
      <c r="D276" s="832" t="s">
        <v>2459</v>
      </c>
      <c r="E276" s="832" t="s">
        <v>2465</v>
      </c>
      <c r="F276" s="849"/>
      <c r="G276" s="849"/>
      <c r="H276" s="837">
        <v>0</v>
      </c>
      <c r="I276" s="849">
        <v>1</v>
      </c>
      <c r="J276" s="849">
        <v>85.27</v>
      </c>
      <c r="K276" s="837">
        <v>1</v>
      </c>
      <c r="L276" s="849">
        <v>1</v>
      </c>
      <c r="M276" s="850">
        <v>85.27</v>
      </c>
    </row>
    <row r="277" spans="1:13" ht="14.4" customHeight="1" x14ac:dyDescent="0.3">
      <c r="A277" s="831" t="s">
        <v>3037</v>
      </c>
      <c r="B277" s="832" t="s">
        <v>2683</v>
      </c>
      <c r="C277" s="832" t="s">
        <v>3478</v>
      </c>
      <c r="D277" s="832" t="s">
        <v>2685</v>
      </c>
      <c r="E277" s="832" t="s">
        <v>3479</v>
      </c>
      <c r="F277" s="849"/>
      <c r="G277" s="849"/>
      <c r="H277" s="837">
        <v>0</v>
      </c>
      <c r="I277" s="849">
        <v>2</v>
      </c>
      <c r="J277" s="849">
        <v>282.18</v>
      </c>
      <c r="K277" s="837">
        <v>1</v>
      </c>
      <c r="L277" s="849">
        <v>2</v>
      </c>
      <c r="M277" s="850">
        <v>282.18</v>
      </c>
    </row>
    <row r="278" spans="1:13" ht="14.4" customHeight="1" x14ac:dyDescent="0.3">
      <c r="A278" s="831" t="s">
        <v>3037</v>
      </c>
      <c r="B278" s="832" t="s">
        <v>2504</v>
      </c>
      <c r="C278" s="832" t="s">
        <v>2699</v>
      </c>
      <c r="D278" s="832" t="s">
        <v>2700</v>
      </c>
      <c r="E278" s="832" t="s">
        <v>2701</v>
      </c>
      <c r="F278" s="849"/>
      <c r="G278" s="849"/>
      <c r="H278" s="837">
        <v>0</v>
      </c>
      <c r="I278" s="849">
        <v>1</v>
      </c>
      <c r="J278" s="849">
        <v>366.31</v>
      </c>
      <c r="K278" s="837">
        <v>1</v>
      </c>
      <c r="L278" s="849">
        <v>1</v>
      </c>
      <c r="M278" s="850">
        <v>366.31</v>
      </c>
    </row>
    <row r="279" spans="1:13" ht="14.4" customHeight="1" x14ac:dyDescent="0.3">
      <c r="A279" s="831" t="s">
        <v>3037</v>
      </c>
      <c r="B279" s="832" t="s">
        <v>2504</v>
      </c>
      <c r="C279" s="832" t="s">
        <v>2505</v>
      </c>
      <c r="D279" s="832" t="s">
        <v>760</v>
      </c>
      <c r="E279" s="832" t="s">
        <v>2506</v>
      </c>
      <c r="F279" s="849"/>
      <c r="G279" s="849"/>
      <c r="H279" s="837">
        <v>0</v>
      </c>
      <c r="I279" s="849">
        <v>1</v>
      </c>
      <c r="J279" s="849">
        <v>63.34</v>
      </c>
      <c r="K279" s="837">
        <v>1</v>
      </c>
      <c r="L279" s="849">
        <v>1</v>
      </c>
      <c r="M279" s="850">
        <v>63.34</v>
      </c>
    </row>
    <row r="280" spans="1:13" ht="14.4" customHeight="1" x14ac:dyDescent="0.3">
      <c r="A280" s="831" t="s">
        <v>3037</v>
      </c>
      <c r="B280" s="832" t="s">
        <v>2522</v>
      </c>
      <c r="C280" s="832" t="s">
        <v>2523</v>
      </c>
      <c r="D280" s="832" t="s">
        <v>941</v>
      </c>
      <c r="E280" s="832" t="s">
        <v>2524</v>
      </c>
      <c r="F280" s="849"/>
      <c r="G280" s="849"/>
      <c r="H280" s="837">
        <v>0</v>
      </c>
      <c r="I280" s="849">
        <v>3</v>
      </c>
      <c r="J280" s="849">
        <v>191.25</v>
      </c>
      <c r="K280" s="837">
        <v>1</v>
      </c>
      <c r="L280" s="849">
        <v>3</v>
      </c>
      <c r="M280" s="850">
        <v>191.25</v>
      </c>
    </row>
    <row r="281" spans="1:13" ht="14.4" customHeight="1" x14ac:dyDescent="0.3">
      <c r="A281" s="831" t="s">
        <v>3037</v>
      </c>
      <c r="B281" s="832" t="s">
        <v>2522</v>
      </c>
      <c r="C281" s="832" t="s">
        <v>2525</v>
      </c>
      <c r="D281" s="832" t="s">
        <v>2273</v>
      </c>
      <c r="E281" s="832" t="s">
        <v>2526</v>
      </c>
      <c r="F281" s="849"/>
      <c r="G281" s="849"/>
      <c r="H281" s="837">
        <v>0</v>
      </c>
      <c r="I281" s="849">
        <v>3</v>
      </c>
      <c r="J281" s="849">
        <v>76.5</v>
      </c>
      <c r="K281" s="837">
        <v>1</v>
      </c>
      <c r="L281" s="849">
        <v>3</v>
      </c>
      <c r="M281" s="850">
        <v>76.5</v>
      </c>
    </row>
    <row r="282" spans="1:13" ht="14.4" customHeight="1" x14ac:dyDescent="0.3">
      <c r="A282" s="831" t="s">
        <v>3037</v>
      </c>
      <c r="B282" s="832" t="s">
        <v>6978</v>
      </c>
      <c r="C282" s="832" t="s">
        <v>3520</v>
      </c>
      <c r="D282" s="832" t="s">
        <v>3521</v>
      </c>
      <c r="E282" s="832" t="s">
        <v>6979</v>
      </c>
      <c r="F282" s="849"/>
      <c r="G282" s="849"/>
      <c r="H282" s="837">
        <v>0</v>
      </c>
      <c r="I282" s="849">
        <v>2</v>
      </c>
      <c r="J282" s="849">
        <v>1415.34</v>
      </c>
      <c r="K282" s="837">
        <v>1</v>
      </c>
      <c r="L282" s="849">
        <v>2</v>
      </c>
      <c r="M282" s="850">
        <v>1415.34</v>
      </c>
    </row>
    <row r="283" spans="1:13" ht="14.4" customHeight="1" x14ac:dyDescent="0.3">
      <c r="A283" s="831" t="s">
        <v>3037</v>
      </c>
      <c r="B283" s="832" t="s">
        <v>2527</v>
      </c>
      <c r="C283" s="832" t="s">
        <v>2528</v>
      </c>
      <c r="D283" s="832" t="s">
        <v>784</v>
      </c>
      <c r="E283" s="832" t="s">
        <v>2529</v>
      </c>
      <c r="F283" s="849"/>
      <c r="G283" s="849"/>
      <c r="H283" s="837">
        <v>0</v>
      </c>
      <c r="I283" s="849">
        <v>2</v>
      </c>
      <c r="J283" s="849">
        <v>240.3</v>
      </c>
      <c r="K283" s="837">
        <v>1</v>
      </c>
      <c r="L283" s="849">
        <v>2</v>
      </c>
      <c r="M283" s="850">
        <v>240.3</v>
      </c>
    </row>
    <row r="284" spans="1:13" ht="14.4" customHeight="1" x14ac:dyDescent="0.3">
      <c r="A284" s="831" t="s">
        <v>3037</v>
      </c>
      <c r="B284" s="832" t="s">
        <v>2537</v>
      </c>
      <c r="C284" s="832" t="s">
        <v>2538</v>
      </c>
      <c r="D284" s="832" t="s">
        <v>2539</v>
      </c>
      <c r="E284" s="832" t="s">
        <v>2540</v>
      </c>
      <c r="F284" s="849"/>
      <c r="G284" s="849"/>
      <c r="H284" s="837">
        <v>0</v>
      </c>
      <c r="I284" s="849">
        <v>2</v>
      </c>
      <c r="J284" s="849">
        <v>117.54</v>
      </c>
      <c r="K284" s="837">
        <v>1</v>
      </c>
      <c r="L284" s="849">
        <v>2</v>
      </c>
      <c r="M284" s="850">
        <v>117.54</v>
      </c>
    </row>
    <row r="285" spans="1:13" ht="14.4" customHeight="1" x14ac:dyDescent="0.3">
      <c r="A285" s="831" t="s">
        <v>3037</v>
      </c>
      <c r="B285" s="832" t="s">
        <v>2537</v>
      </c>
      <c r="C285" s="832" t="s">
        <v>2855</v>
      </c>
      <c r="D285" s="832" t="s">
        <v>2539</v>
      </c>
      <c r="E285" s="832" t="s">
        <v>2856</v>
      </c>
      <c r="F285" s="849"/>
      <c r="G285" s="849"/>
      <c r="H285" s="837">
        <v>0</v>
      </c>
      <c r="I285" s="849">
        <v>7</v>
      </c>
      <c r="J285" s="849">
        <v>1421.02</v>
      </c>
      <c r="K285" s="837">
        <v>1</v>
      </c>
      <c r="L285" s="849">
        <v>7</v>
      </c>
      <c r="M285" s="850">
        <v>1421.02</v>
      </c>
    </row>
    <row r="286" spans="1:13" ht="14.4" customHeight="1" x14ac:dyDescent="0.3">
      <c r="A286" s="831" t="s">
        <v>3037</v>
      </c>
      <c r="B286" s="832" t="s">
        <v>2537</v>
      </c>
      <c r="C286" s="832" t="s">
        <v>4115</v>
      </c>
      <c r="D286" s="832" t="s">
        <v>4116</v>
      </c>
      <c r="E286" s="832" t="s">
        <v>3110</v>
      </c>
      <c r="F286" s="849">
        <v>1</v>
      </c>
      <c r="G286" s="849">
        <v>207.45</v>
      </c>
      <c r="H286" s="837">
        <v>1</v>
      </c>
      <c r="I286" s="849"/>
      <c r="J286" s="849"/>
      <c r="K286" s="837">
        <v>0</v>
      </c>
      <c r="L286" s="849">
        <v>1</v>
      </c>
      <c r="M286" s="850">
        <v>207.45</v>
      </c>
    </row>
    <row r="287" spans="1:13" ht="14.4" customHeight="1" x14ac:dyDescent="0.3">
      <c r="A287" s="831" t="s">
        <v>3037</v>
      </c>
      <c r="B287" s="832" t="s">
        <v>2541</v>
      </c>
      <c r="C287" s="832" t="s">
        <v>2560</v>
      </c>
      <c r="D287" s="832" t="s">
        <v>963</v>
      </c>
      <c r="E287" s="832" t="s">
        <v>964</v>
      </c>
      <c r="F287" s="849"/>
      <c r="G287" s="849"/>
      <c r="H287" s="837">
        <v>0</v>
      </c>
      <c r="I287" s="849">
        <v>1</v>
      </c>
      <c r="J287" s="849">
        <v>2635.97</v>
      </c>
      <c r="K287" s="837">
        <v>1</v>
      </c>
      <c r="L287" s="849">
        <v>1</v>
      </c>
      <c r="M287" s="850">
        <v>2635.97</v>
      </c>
    </row>
    <row r="288" spans="1:13" ht="14.4" customHeight="1" x14ac:dyDescent="0.3">
      <c r="A288" s="831" t="s">
        <v>3038</v>
      </c>
      <c r="B288" s="832" t="s">
        <v>2665</v>
      </c>
      <c r="C288" s="832" t="s">
        <v>2666</v>
      </c>
      <c r="D288" s="832" t="s">
        <v>1411</v>
      </c>
      <c r="E288" s="832" t="s">
        <v>2667</v>
      </c>
      <c r="F288" s="849"/>
      <c r="G288" s="849"/>
      <c r="H288" s="837">
        <v>0</v>
      </c>
      <c r="I288" s="849">
        <v>1</v>
      </c>
      <c r="J288" s="849">
        <v>42.51</v>
      </c>
      <c r="K288" s="837">
        <v>1</v>
      </c>
      <c r="L288" s="849">
        <v>1</v>
      </c>
      <c r="M288" s="850">
        <v>42.51</v>
      </c>
    </row>
    <row r="289" spans="1:13" ht="14.4" customHeight="1" x14ac:dyDescent="0.3">
      <c r="A289" s="831" t="s">
        <v>3038</v>
      </c>
      <c r="B289" s="832" t="s">
        <v>2436</v>
      </c>
      <c r="C289" s="832" t="s">
        <v>2437</v>
      </c>
      <c r="D289" s="832" t="s">
        <v>2438</v>
      </c>
      <c r="E289" s="832" t="s">
        <v>2439</v>
      </c>
      <c r="F289" s="849"/>
      <c r="G289" s="849"/>
      <c r="H289" s="837">
        <v>0</v>
      </c>
      <c r="I289" s="849">
        <v>1</v>
      </c>
      <c r="J289" s="849">
        <v>32.869999999999997</v>
      </c>
      <c r="K289" s="837">
        <v>1</v>
      </c>
      <c r="L289" s="849">
        <v>1</v>
      </c>
      <c r="M289" s="850">
        <v>32.869999999999997</v>
      </c>
    </row>
    <row r="290" spans="1:13" ht="14.4" customHeight="1" x14ac:dyDescent="0.3">
      <c r="A290" s="831" t="s">
        <v>3038</v>
      </c>
      <c r="B290" s="832" t="s">
        <v>2436</v>
      </c>
      <c r="C290" s="832" t="s">
        <v>2673</v>
      </c>
      <c r="D290" s="832" t="s">
        <v>2438</v>
      </c>
      <c r="E290" s="832" t="s">
        <v>2674</v>
      </c>
      <c r="F290" s="849"/>
      <c r="G290" s="849"/>
      <c r="H290" s="837">
        <v>0</v>
      </c>
      <c r="I290" s="849">
        <v>1</v>
      </c>
      <c r="J290" s="849">
        <v>219.18</v>
      </c>
      <c r="K290" s="837">
        <v>1</v>
      </c>
      <c r="L290" s="849">
        <v>1</v>
      </c>
      <c r="M290" s="850">
        <v>219.18</v>
      </c>
    </row>
    <row r="291" spans="1:13" ht="14.4" customHeight="1" x14ac:dyDescent="0.3">
      <c r="A291" s="831" t="s">
        <v>3038</v>
      </c>
      <c r="B291" s="832" t="s">
        <v>2444</v>
      </c>
      <c r="C291" s="832" t="s">
        <v>2448</v>
      </c>
      <c r="D291" s="832" t="s">
        <v>2449</v>
      </c>
      <c r="E291" s="832" t="s">
        <v>2450</v>
      </c>
      <c r="F291" s="849"/>
      <c r="G291" s="849"/>
      <c r="H291" s="837">
        <v>0</v>
      </c>
      <c r="I291" s="849">
        <v>1</v>
      </c>
      <c r="J291" s="849">
        <v>149.52000000000001</v>
      </c>
      <c r="K291" s="837">
        <v>1</v>
      </c>
      <c r="L291" s="849">
        <v>1</v>
      </c>
      <c r="M291" s="850">
        <v>149.52000000000001</v>
      </c>
    </row>
    <row r="292" spans="1:13" ht="14.4" customHeight="1" x14ac:dyDescent="0.3">
      <c r="A292" s="831" t="s">
        <v>3038</v>
      </c>
      <c r="B292" s="832" t="s">
        <v>2457</v>
      </c>
      <c r="C292" s="832" t="s">
        <v>2461</v>
      </c>
      <c r="D292" s="832" t="s">
        <v>2459</v>
      </c>
      <c r="E292" s="832" t="s">
        <v>2462</v>
      </c>
      <c r="F292" s="849"/>
      <c r="G292" s="849"/>
      <c r="H292" s="837">
        <v>0</v>
      </c>
      <c r="I292" s="849">
        <v>1</v>
      </c>
      <c r="J292" s="849">
        <v>170.52</v>
      </c>
      <c r="K292" s="837">
        <v>1</v>
      </c>
      <c r="L292" s="849">
        <v>1</v>
      </c>
      <c r="M292" s="850">
        <v>170.52</v>
      </c>
    </row>
    <row r="293" spans="1:13" ht="14.4" customHeight="1" x14ac:dyDescent="0.3">
      <c r="A293" s="831" t="s">
        <v>3038</v>
      </c>
      <c r="B293" s="832" t="s">
        <v>2693</v>
      </c>
      <c r="C293" s="832" t="s">
        <v>2694</v>
      </c>
      <c r="D293" s="832" t="s">
        <v>2695</v>
      </c>
      <c r="E293" s="832" t="s">
        <v>2696</v>
      </c>
      <c r="F293" s="849"/>
      <c r="G293" s="849"/>
      <c r="H293" s="837">
        <v>0</v>
      </c>
      <c r="I293" s="849">
        <v>13</v>
      </c>
      <c r="J293" s="849">
        <v>4136.08</v>
      </c>
      <c r="K293" s="837">
        <v>1</v>
      </c>
      <c r="L293" s="849">
        <v>13</v>
      </c>
      <c r="M293" s="850">
        <v>4136.08</v>
      </c>
    </row>
    <row r="294" spans="1:13" ht="14.4" customHeight="1" x14ac:dyDescent="0.3">
      <c r="A294" s="831" t="s">
        <v>3038</v>
      </c>
      <c r="B294" s="832" t="s">
        <v>2541</v>
      </c>
      <c r="C294" s="832" t="s">
        <v>3841</v>
      </c>
      <c r="D294" s="832" t="s">
        <v>3842</v>
      </c>
      <c r="E294" s="832" t="s">
        <v>3582</v>
      </c>
      <c r="F294" s="849"/>
      <c r="G294" s="849"/>
      <c r="H294" s="837">
        <v>0</v>
      </c>
      <c r="I294" s="849">
        <v>7</v>
      </c>
      <c r="J294" s="849">
        <v>1359.82</v>
      </c>
      <c r="K294" s="837">
        <v>1</v>
      </c>
      <c r="L294" s="849">
        <v>7</v>
      </c>
      <c r="M294" s="850">
        <v>1359.82</v>
      </c>
    </row>
    <row r="295" spans="1:13" ht="14.4" customHeight="1" x14ac:dyDescent="0.3">
      <c r="A295" s="831" t="s">
        <v>3038</v>
      </c>
      <c r="B295" s="832" t="s">
        <v>2541</v>
      </c>
      <c r="C295" s="832" t="s">
        <v>3937</v>
      </c>
      <c r="D295" s="832" t="s">
        <v>3938</v>
      </c>
      <c r="E295" s="832" t="s">
        <v>1281</v>
      </c>
      <c r="F295" s="849"/>
      <c r="G295" s="849"/>
      <c r="H295" s="837">
        <v>0</v>
      </c>
      <c r="I295" s="849">
        <v>6</v>
      </c>
      <c r="J295" s="849">
        <v>777.06</v>
      </c>
      <c r="K295" s="837">
        <v>1</v>
      </c>
      <c r="L295" s="849">
        <v>6</v>
      </c>
      <c r="M295" s="850">
        <v>777.06</v>
      </c>
    </row>
    <row r="296" spans="1:13" ht="14.4" customHeight="1" x14ac:dyDescent="0.3">
      <c r="A296" s="831" t="s">
        <v>3038</v>
      </c>
      <c r="B296" s="832" t="s">
        <v>2541</v>
      </c>
      <c r="C296" s="832" t="s">
        <v>2860</v>
      </c>
      <c r="D296" s="832" t="s">
        <v>2060</v>
      </c>
      <c r="E296" s="832" t="s">
        <v>1281</v>
      </c>
      <c r="F296" s="849"/>
      <c r="G296" s="849"/>
      <c r="H296" s="837">
        <v>0</v>
      </c>
      <c r="I296" s="849">
        <v>6</v>
      </c>
      <c r="J296" s="849">
        <v>791.58</v>
      </c>
      <c r="K296" s="837">
        <v>1</v>
      </c>
      <c r="L296" s="849">
        <v>6</v>
      </c>
      <c r="M296" s="850">
        <v>791.58</v>
      </c>
    </row>
    <row r="297" spans="1:13" ht="14.4" customHeight="1" x14ac:dyDescent="0.3">
      <c r="A297" s="831" t="s">
        <v>3039</v>
      </c>
      <c r="B297" s="832" t="s">
        <v>6980</v>
      </c>
      <c r="C297" s="832" t="s">
        <v>6556</v>
      </c>
      <c r="D297" s="832" t="s">
        <v>4048</v>
      </c>
      <c r="E297" s="832" t="s">
        <v>6557</v>
      </c>
      <c r="F297" s="849"/>
      <c r="G297" s="849"/>
      <c r="H297" s="837">
        <v>0</v>
      </c>
      <c r="I297" s="849">
        <v>2</v>
      </c>
      <c r="J297" s="849">
        <v>115.28</v>
      </c>
      <c r="K297" s="837">
        <v>1</v>
      </c>
      <c r="L297" s="849">
        <v>2</v>
      </c>
      <c r="M297" s="850">
        <v>115.28</v>
      </c>
    </row>
    <row r="298" spans="1:13" ht="14.4" customHeight="1" x14ac:dyDescent="0.3">
      <c r="A298" s="831" t="s">
        <v>3039</v>
      </c>
      <c r="B298" s="832" t="s">
        <v>2444</v>
      </c>
      <c r="C298" s="832" t="s">
        <v>2588</v>
      </c>
      <c r="D298" s="832" t="s">
        <v>1288</v>
      </c>
      <c r="E298" s="832" t="s">
        <v>2589</v>
      </c>
      <c r="F298" s="849"/>
      <c r="G298" s="849"/>
      <c r="H298" s="837">
        <v>0</v>
      </c>
      <c r="I298" s="849">
        <v>1</v>
      </c>
      <c r="J298" s="849">
        <v>154.36000000000001</v>
      </c>
      <c r="K298" s="837">
        <v>1</v>
      </c>
      <c r="L298" s="849">
        <v>1</v>
      </c>
      <c r="M298" s="850">
        <v>154.36000000000001</v>
      </c>
    </row>
    <row r="299" spans="1:13" ht="14.4" customHeight="1" x14ac:dyDescent="0.3">
      <c r="A299" s="831" t="s">
        <v>3039</v>
      </c>
      <c r="B299" s="832" t="s">
        <v>2444</v>
      </c>
      <c r="C299" s="832" t="s">
        <v>2448</v>
      </c>
      <c r="D299" s="832" t="s">
        <v>2449</v>
      </c>
      <c r="E299" s="832" t="s">
        <v>2450</v>
      </c>
      <c r="F299" s="849"/>
      <c r="G299" s="849"/>
      <c r="H299" s="837">
        <v>0</v>
      </c>
      <c r="I299" s="849">
        <v>1</v>
      </c>
      <c r="J299" s="849">
        <v>149.52000000000001</v>
      </c>
      <c r="K299" s="837">
        <v>1</v>
      </c>
      <c r="L299" s="849">
        <v>1</v>
      </c>
      <c r="M299" s="850">
        <v>149.52000000000001</v>
      </c>
    </row>
    <row r="300" spans="1:13" ht="14.4" customHeight="1" x14ac:dyDescent="0.3">
      <c r="A300" s="831" t="s">
        <v>3039</v>
      </c>
      <c r="B300" s="832" t="s">
        <v>2444</v>
      </c>
      <c r="C300" s="832" t="s">
        <v>2451</v>
      </c>
      <c r="D300" s="832" t="s">
        <v>1014</v>
      </c>
      <c r="E300" s="832" t="s">
        <v>2452</v>
      </c>
      <c r="F300" s="849"/>
      <c r="G300" s="849"/>
      <c r="H300" s="837">
        <v>0</v>
      </c>
      <c r="I300" s="849">
        <v>1</v>
      </c>
      <c r="J300" s="849">
        <v>75.73</v>
      </c>
      <c r="K300" s="837">
        <v>1</v>
      </c>
      <c r="L300" s="849">
        <v>1</v>
      </c>
      <c r="M300" s="850">
        <v>75.73</v>
      </c>
    </row>
    <row r="301" spans="1:13" ht="14.4" customHeight="1" x14ac:dyDescent="0.3">
      <c r="A301" s="831" t="s">
        <v>3039</v>
      </c>
      <c r="B301" s="832" t="s">
        <v>2457</v>
      </c>
      <c r="C301" s="832" t="s">
        <v>2463</v>
      </c>
      <c r="D301" s="832" t="s">
        <v>2464</v>
      </c>
      <c r="E301" s="832" t="s">
        <v>2465</v>
      </c>
      <c r="F301" s="849">
        <v>4</v>
      </c>
      <c r="G301" s="849">
        <v>341.08</v>
      </c>
      <c r="H301" s="837">
        <v>1</v>
      </c>
      <c r="I301" s="849"/>
      <c r="J301" s="849"/>
      <c r="K301" s="837">
        <v>0</v>
      </c>
      <c r="L301" s="849">
        <v>4</v>
      </c>
      <c r="M301" s="850">
        <v>341.08</v>
      </c>
    </row>
    <row r="302" spans="1:13" ht="14.4" customHeight="1" x14ac:dyDescent="0.3">
      <c r="A302" s="831" t="s">
        <v>3039</v>
      </c>
      <c r="B302" s="832" t="s">
        <v>2683</v>
      </c>
      <c r="C302" s="832" t="s">
        <v>6013</v>
      </c>
      <c r="D302" s="832" t="s">
        <v>6014</v>
      </c>
      <c r="E302" s="832" t="s">
        <v>6015</v>
      </c>
      <c r="F302" s="849">
        <v>1</v>
      </c>
      <c r="G302" s="849">
        <v>56.44</v>
      </c>
      <c r="H302" s="837">
        <v>1</v>
      </c>
      <c r="I302" s="849"/>
      <c r="J302" s="849"/>
      <c r="K302" s="837">
        <v>0</v>
      </c>
      <c r="L302" s="849">
        <v>1</v>
      </c>
      <c r="M302" s="850">
        <v>56.44</v>
      </c>
    </row>
    <row r="303" spans="1:13" ht="14.4" customHeight="1" x14ac:dyDescent="0.3">
      <c r="A303" s="831" t="s">
        <v>3039</v>
      </c>
      <c r="B303" s="832" t="s">
        <v>2683</v>
      </c>
      <c r="C303" s="832" t="s">
        <v>2687</v>
      </c>
      <c r="D303" s="832" t="s">
        <v>2685</v>
      </c>
      <c r="E303" s="832" t="s">
        <v>2688</v>
      </c>
      <c r="F303" s="849"/>
      <c r="G303" s="849"/>
      <c r="H303" s="837">
        <v>0</v>
      </c>
      <c r="I303" s="849">
        <v>2</v>
      </c>
      <c r="J303" s="849">
        <v>141.08000000000001</v>
      </c>
      <c r="K303" s="837">
        <v>1</v>
      </c>
      <c r="L303" s="849">
        <v>2</v>
      </c>
      <c r="M303" s="850">
        <v>141.08000000000001</v>
      </c>
    </row>
    <row r="304" spans="1:13" ht="14.4" customHeight="1" x14ac:dyDescent="0.3">
      <c r="A304" s="831" t="s">
        <v>3039</v>
      </c>
      <c r="B304" s="832" t="s">
        <v>2522</v>
      </c>
      <c r="C304" s="832" t="s">
        <v>2525</v>
      </c>
      <c r="D304" s="832" t="s">
        <v>2273</v>
      </c>
      <c r="E304" s="832" t="s">
        <v>2526</v>
      </c>
      <c r="F304" s="849"/>
      <c r="G304" s="849"/>
      <c r="H304" s="837">
        <v>0</v>
      </c>
      <c r="I304" s="849">
        <v>1</v>
      </c>
      <c r="J304" s="849">
        <v>25.5</v>
      </c>
      <c r="K304" s="837">
        <v>1</v>
      </c>
      <c r="L304" s="849">
        <v>1</v>
      </c>
      <c r="M304" s="850">
        <v>25.5</v>
      </c>
    </row>
    <row r="305" spans="1:13" ht="14.4" customHeight="1" x14ac:dyDescent="0.3">
      <c r="A305" s="831" t="s">
        <v>3039</v>
      </c>
      <c r="B305" s="832" t="s">
        <v>2937</v>
      </c>
      <c r="C305" s="832" t="s">
        <v>2938</v>
      </c>
      <c r="D305" s="832" t="s">
        <v>2273</v>
      </c>
      <c r="E305" s="832" t="s">
        <v>2939</v>
      </c>
      <c r="F305" s="849"/>
      <c r="G305" s="849"/>
      <c r="H305" s="837">
        <v>0</v>
      </c>
      <c r="I305" s="849">
        <v>3</v>
      </c>
      <c r="J305" s="849">
        <v>78.900000000000006</v>
      </c>
      <c r="K305" s="837">
        <v>1</v>
      </c>
      <c r="L305" s="849">
        <v>3</v>
      </c>
      <c r="M305" s="850">
        <v>78.900000000000006</v>
      </c>
    </row>
    <row r="306" spans="1:13" ht="14.4" customHeight="1" x14ac:dyDescent="0.3">
      <c r="A306" s="831" t="s">
        <v>3039</v>
      </c>
      <c r="B306" s="832" t="s">
        <v>2534</v>
      </c>
      <c r="C306" s="832" t="s">
        <v>2803</v>
      </c>
      <c r="D306" s="832" t="s">
        <v>1263</v>
      </c>
      <c r="E306" s="832" t="s">
        <v>2804</v>
      </c>
      <c r="F306" s="849"/>
      <c r="G306" s="849"/>
      <c r="H306" s="837"/>
      <c r="I306" s="849">
        <v>2</v>
      </c>
      <c r="J306" s="849">
        <v>0</v>
      </c>
      <c r="K306" s="837"/>
      <c r="L306" s="849">
        <v>2</v>
      </c>
      <c r="M306" s="850">
        <v>0</v>
      </c>
    </row>
    <row r="307" spans="1:13" ht="14.4" customHeight="1" x14ac:dyDescent="0.3">
      <c r="A307" s="831" t="s">
        <v>3040</v>
      </c>
      <c r="B307" s="832" t="s">
        <v>2444</v>
      </c>
      <c r="C307" s="832" t="s">
        <v>2588</v>
      </c>
      <c r="D307" s="832" t="s">
        <v>1288</v>
      </c>
      <c r="E307" s="832" t="s">
        <v>2589</v>
      </c>
      <c r="F307" s="849"/>
      <c r="G307" s="849"/>
      <c r="H307" s="837">
        <v>0</v>
      </c>
      <c r="I307" s="849">
        <v>1</v>
      </c>
      <c r="J307" s="849">
        <v>154.36000000000001</v>
      </c>
      <c r="K307" s="837">
        <v>1</v>
      </c>
      <c r="L307" s="849">
        <v>1</v>
      </c>
      <c r="M307" s="850">
        <v>154.36000000000001</v>
      </c>
    </row>
    <row r="308" spans="1:13" ht="14.4" customHeight="1" x14ac:dyDescent="0.3">
      <c r="A308" s="831" t="s">
        <v>3040</v>
      </c>
      <c r="B308" s="832" t="s">
        <v>2444</v>
      </c>
      <c r="C308" s="832" t="s">
        <v>2451</v>
      </c>
      <c r="D308" s="832" t="s">
        <v>1014</v>
      </c>
      <c r="E308" s="832" t="s">
        <v>2452</v>
      </c>
      <c r="F308" s="849"/>
      <c r="G308" s="849"/>
      <c r="H308" s="837">
        <v>0</v>
      </c>
      <c r="I308" s="849">
        <v>4</v>
      </c>
      <c r="J308" s="849">
        <v>302.92</v>
      </c>
      <c r="K308" s="837">
        <v>1</v>
      </c>
      <c r="L308" s="849">
        <v>4</v>
      </c>
      <c r="M308" s="850">
        <v>302.92</v>
      </c>
    </row>
    <row r="309" spans="1:13" ht="14.4" customHeight="1" x14ac:dyDescent="0.3">
      <c r="A309" s="831" t="s">
        <v>3040</v>
      </c>
      <c r="B309" s="832" t="s">
        <v>2444</v>
      </c>
      <c r="C309" s="832" t="s">
        <v>2586</v>
      </c>
      <c r="D309" s="832" t="s">
        <v>1288</v>
      </c>
      <c r="E309" s="832" t="s">
        <v>2587</v>
      </c>
      <c r="F309" s="849"/>
      <c r="G309" s="849"/>
      <c r="H309" s="837">
        <v>0</v>
      </c>
      <c r="I309" s="849">
        <v>1</v>
      </c>
      <c r="J309" s="849">
        <v>225.06</v>
      </c>
      <c r="K309" s="837">
        <v>1</v>
      </c>
      <c r="L309" s="849">
        <v>1</v>
      </c>
      <c r="M309" s="850">
        <v>225.06</v>
      </c>
    </row>
    <row r="310" spans="1:13" ht="14.4" customHeight="1" x14ac:dyDescent="0.3">
      <c r="A310" s="831" t="s">
        <v>3040</v>
      </c>
      <c r="B310" s="832" t="s">
        <v>2457</v>
      </c>
      <c r="C310" s="832" t="s">
        <v>2463</v>
      </c>
      <c r="D310" s="832" t="s">
        <v>2464</v>
      </c>
      <c r="E310" s="832" t="s">
        <v>2465</v>
      </c>
      <c r="F310" s="849">
        <v>1</v>
      </c>
      <c r="G310" s="849">
        <v>85.27</v>
      </c>
      <c r="H310" s="837">
        <v>1</v>
      </c>
      <c r="I310" s="849"/>
      <c r="J310" s="849"/>
      <c r="K310" s="837">
        <v>0</v>
      </c>
      <c r="L310" s="849">
        <v>1</v>
      </c>
      <c r="M310" s="850">
        <v>85.27</v>
      </c>
    </row>
    <row r="311" spans="1:13" ht="14.4" customHeight="1" x14ac:dyDescent="0.3">
      <c r="A311" s="831" t="s">
        <v>3040</v>
      </c>
      <c r="B311" s="832" t="s">
        <v>2541</v>
      </c>
      <c r="C311" s="832" t="s">
        <v>2542</v>
      </c>
      <c r="D311" s="832" t="s">
        <v>995</v>
      </c>
      <c r="E311" s="832" t="s">
        <v>998</v>
      </c>
      <c r="F311" s="849"/>
      <c r="G311" s="849"/>
      <c r="H311" s="837">
        <v>0</v>
      </c>
      <c r="I311" s="849">
        <v>15</v>
      </c>
      <c r="J311" s="849">
        <v>2724.9</v>
      </c>
      <c r="K311" s="837">
        <v>1</v>
      </c>
      <c r="L311" s="849">
        <v>15</v>
      </c>
      <c r="M311" s="850">
        <v>2724.9</v>
      </c>
    </row>
    <row r="312" spans="1:13" ht="14.4" customHeight="1" x14ac:dyDescent="0.3">
      <c r="A312" s="831" t="s">
        <v>3040</v>
      </c>
      <c r="B312" s="832" t="s">
        <v>2541</v>
      </c>
      <c r="C312" s="832" t="s">
        <v>6191</v>
      </c>
      <c r="D312" s="832" t="s">
        <v>3938</v>
      </c>
      <c r="E312" s="832" t="s">
        <v>1546</v>
      </c>
      <c r="F312" s="849"/>
      <c r="G312" s="849"/>
      <c r="H312" s="837">
        <v>0</v>
      </c>
      <c r="I312" s="849">
        <v>30</v>
      </c>
      <c r="J312" s="849">
        <v>971.40000000000009</v>
      </c>
      <c r="K312" s="837">
        <v>1</v>
      </c>
      <c r="L312" s="849">
        <v>30</v>
      </c>
      <c r="M312" s="850">
        <v>971.40000000000009</v>
      </c>
    </row>
    <row r="313" spans="1:13" ht="14.4" customHeight="1" x14ac:dyDescent="0.3">
      <c r="A313" s="831" t="s">
        <v>3041</v>
      </c>
      <c r="B313" s="832" t="s">
        <v>2640</v>
      </c>
      <c r="C313" s="832" t="s">
        <v>6745</v>
      </c>
      <c r="D313" s="832" t="s">
        <v>6746</v>
      </c>
      <c r="E313" s="832" t="s">
        <v>6747</v>
      </c>
      <c r="F313" s="849">
        <v>1</v>
      </c>
      <c r="G313" s="849">
        <v>0</v>
      </c>
      <c r="H313" s="837"/>
      <c r="I313" s="849"/>
      <c r="J313" s="849"/>
      <c r="K313" s="837"/>
      <c r="L313" s="849">
        <v>1</v>
      </c>
      <c r="M313" s="850">
        <v>0</v>
      </c>
    </row>
    <row r="314" spans="1:13" ht="14.4" customHeight="1" x14ac:dyDescent="0.3">
      <c r="A314" s="831" t="s">
        <v>3041</v>
      </c>
      <c r="B314" s="832" t="s">
        <v>2444</v>
      </c>
      <c r="C314" s="832" t="s">
        <v>6192</v>
      </c>
      <c r="D314" s="832" t="s">
        <v>1834</v>
      </c>
      <c r="E314" s="832" t="s">
        <v>6193</v>
      </c>
      <c r="F314" s="849">
        <v>1</v>
      </c>
      <c r="G314" s="849">
        <v>154.36000000000001</v>
      </c>
      <c r="H314" s="837">
        <v>1</v>
      </c>
      <c r="I314" s="849"/>
      <c r="J314" s="849"/>
      <c r="K314" s="837">
        <v>0</v>
      </c>
      <c r="L314" s="849">
        <v>1</v>
      </c>
      <c r="M314" s="850">
        <v>154.36000000000001</v>
      </c>
    </row>
    <row r="315" spans="1:13" ht="14.4" customHeight="1" x14ac:dyDescent="0.3">
      <c r="A315" s="831" t="s">
        <v>3041</v>
      </c>
      <c r="B315" s="832" t="s">
        <v>2444</v>
      </c>
      <c r="C315" s="832" t="s">
        <v>2451</v>
      </c>
      <c r="D315" s="832" t="s">
        <v>1014</v>
      </c>
      <c r="E315" s="832" t="s">
        <v>2452</v>
      </c>
      <c r="F315" s="849"/>
      <c r="G315" s="849"/>
      <c r="H315" s="837">
        <v>0</v>
      </c>
      <c r="I315" s="849">
        <v>1</v>
      </c>
      <c r="J315" s="849">
        <v>75.73</v>
      </c>
      <c r="K315" s="837">
        <v>1</v>
      </c>
      <c r="L315" s="849">
        <v>1</v>
      </c>
      <c r="M315" s="850">
        <v>75.73</v>
      </c>
    </row>
    <row r="316" spans="1:13" ht="14.4" customHeight="1" x14ac:dyDescent="0.3">
      <c r="A316" s="831" t="s">
        <v>3041</v>
      </c>
      <c r="B316" s="832" t="s">
        <v>2444</v>
      </c>
      <c r="C316" s="832" t="s">
        <v>6725</v>
      </c>
      <c r="D316" s="832" t="s">
        <v>6569</v>
      </c>
      <c r="E316" s="832" t="s">
        <v>6726</v>
      </c>
      <c r="F316" s="849">
        <v>1</v>
      </c>
      <c r="G316" s="849">
        <v>0</v>
      </c>
      <c r="H316" s="837"/>
      <c r="I316" s="849"/>
      <c r="J316" s="849"/>
      <c r="K316" s="837"/>
      <c r="L316" s="849">
        <v>1</v>
      </c>
      <c r="M316" s="850">
        <v>0</v>
      </c>
    </row>
    <row r="317" spans="1:13" ht="14.4" customHeight="1" x14ac:dyDescent="0.3">
      <c r="A317" s="831" t="s">
        <v>3041</v>
      </c>
      <c r="B317" s="832" t="s">
        <v>2457</v>
      </c>
      <c r="C317" s="832" t="s">
        <v>2463</v>
      </c>
      <c r="D317" s="832" t="s">
        <v>2464</v>
      </c>
      <c r="E317" s="832" t="s">
        <v>2465</v>
      </c>
      <c r="F317" s="849">
        <v>2</v>
      </c>
      <c r="G317" s="849">
        <v>170.54</v>
      </c>
      <c r="H317" s="837">
        <v>1</v>
      </c>
      <c r="I317" s="849"/>
      <c r="J317" s="849"/>
      <c r="K317" s="837">
        <v>0</v>
      </c>
      <c r="L317" s="849">
        <v>2</v>
      </c>
      <c r="M317" s="850">
        <v>170.54</v>
      </c>
    </row>
    <row r="318" spans="1:13" ht="14.4" customHeight="1" x14ac:dyDescent="0.3">
      <c r="A318" s="831" t="s">
        <v>3041</v>
      </c>
      <c r="B318" s="832" t="s">
        <v>2683</v>
      </c>
      <c r="C318" s="832" t="s">
        <v>6013</v>
      </c>
      <c r="D318" s="832" t="s">
        <v>6014</v>
      </c>
      <c r="E318" s="832" t="s">
        <v>6015</v>
      </c>
      <c r="F318" s="849">
        <v>1</v>
      </c>
      <c r="G318" s="849">
        <v>56.44</v>
      </c>
      <c r="H318" s="837">
        <v>1</v>
      </c>
      <c r="I318" s="849"/>
      <c r="J318" s="849"/>
      <c r="K318" s="837">
        <v>0</v>
      </c>
      <c r="L318" s="849">
        <v>1</v>
      </c>
      <c r="M318" s="850">
        <v>56.44</v>
      </c>
    </row>
    <row r="319" spans="1:13" ht="14.4" customHeight="1" x14ac:dyDescent="0.3">
      <c r="A319" s="831" t="s">
        <v>3041</v>
      </c>
      <c r="B319" s="832" t="s">
        <v>2683</v>
      </c>
      <c r="C319" s="832" t="s">
        <v>6727</v>
      </c>
      <c r="D319" s="832" t="s">
        <v>6014</v>
      </c>
      <c r="E319" s="832" t="s">
        <v>6728</v>
      </c>
      <c r="F319" s="849">
        <v>2</v>
      </c>
      <c r="G319" s="849">
        <v>0</v>
      </c>
      <c r="H319" s="837"/>
      <c r="I319" s="849"/>
      <c r="J319" s="849"/>
      <c r="K319" s="837"/>
      <c r="L319" s="849">
        <v>2</v>
      </c>
      <c r="M319" s="850">
        <v>0</v>
      </c>
    </row>
    <row r="320" spans="1:13" ht="14.4" customHeight="1" x14ac:dyDescent="0.3">
      <c r="A320" s="831" t="s">
        <v>3041</v>
      </c>
      <c r="B320" s="832" t="s">
        <v>2614</v>
      </c>
      <c r="C320" s="832" t="s">
        <v>2615</v>
      </c>
      <c r="D320" s="832" t="s">
        <v>1110</v>
      </c>
      <c r="E320" s="832" t="s">
        <v>2616</v>
      </c>
      <c r="F320" s="849"/>
      <c r="G320" s="849"/>
      <c r="H320" s="837">
        <v>0</v>
      </c>
      <c r="I320" s="849">
        <v>1</v>
      </c>
      <c r="J320" s="849">
        <v>24.22</v>
      </c>
      <c r="K320" s="837">
        <v>1</v>
      </c>
      <c r="L320" s="849">
        <v>1</v>
      </c>
      <c r="M320" s="850">
        <v>24.22</v>
      </c>
    </row>
    <row r="321" spans="1:13" ht="14.4" customHeight="1" x14ac:dyDescent="0.3">
      <c r="A321" s="831" t="s">
        <v>3041</v>
      </c>
      <c r="B321" s="832" t="s">
        <v>2937</v>
      </c>
      <c r="C321" s="832" t="s">
        <v>2938</v>
      </c>
      <c r="D321" s="832" t="s">
        <v>2273</v>
      </c>
      <c r="E321" s="832" t="s">
        <v>2939</v>
      </c>
      <c r="F321" s="849"/>
      <c r="G321" s="849"/>
      <c r="H321" s="837">
        <v>0</v>
      </c>
      <c r="I321" s="849">
        <v>1</v>
      </c>
      <c r="J321" s="849">
        <v>26.3</v>
      </c>
      <c r="K321" s="837">
        <v>1</v>
      </c>
      <c r="L321" s="849">
        <v>1</v>
      </c>
      <c r="M321" s="850">
        <v>26.3</v>
      </c>
    </row>
    <row r="322" spans="1:13" ht="14.4" customHeight="1" x14ac:dyDescent="0.3">
      <c r="A322" s="831" t="s">
        <v>3041</v>
      </c>
      <c r="B322" s="832" t="s">
        <v>2534</v>
      </c>
      <c r="C322" s="832" t="s">
        <v>6729</v>
      </c>
      <c r="D322" s="832" t="s">
        <v>3978</v>
      </c>
      <c r="E322" s="832" t="s">
        <v>2798</v>
      </c>
      <c r="F322" s="849">
        <v>1</v>
      </c>
      <c r="G322" s="849">
        <v>0</v>
      </c>
      <c r="H322" s="837"/>
      <c r="I322" s="849"/>
      <c r="J322" s="849"/>
      <c r="K322" s="837"/>
      <c r="L322" s="849">
        <v>1</v>
      </c>
      <c r="M322" s="850">
        <v>0</v>
      </c>
    </row>
    <row r="323" spans="1:13" ht="14.4" customHeight="1" x14ac:dyDescent="0.3">
      <c r="A323" s="831" t="s">
        <v>3041</v>
      </c>
      <c r="B323" s="832" t="s">
        <v>6965</v>
      </c>
      <c r="C323" s="832" t="s">
        <v>5981</v>
      </c>
      <c r="D323" s="832" t="s">
        <v>5982</v>
      </c>
      <c r="E323" s="832" t="s">
        <v>5983</v>
      </c>
      <c r="F323" s="849"/>
      <c r="G323" s="849"/>
      <c r="H323" s="837">
        <v>0</v>
      </c>
      <c r="I323" s="849">
        <v>2</v>
      </c>
      <c r="J323" s="849">
        <v>51.180000000000007</v>
      </c>
      <c r="K323" s="837">
        <v>1</v>
      </c>
      <c r="L323" s="849">
        <v>2</v>
      </c>
      <c r="M323" s="850">
        <v>51.180000000000007</v>
      </c>
    </row>
    <row r="324" spans="1:13" ht="14.4" customHeight="1" x14ac:dyDescent="0.3">
      <c r="A324" s="831" t="s">
        <v>3041</v>
      </c>
      <c r="B324" s="832" t="s">
        <v>6965</v>
      </c>
      <c r="C324" s="832" t="s">
        <v>5979</v>
      </c>
      <c r="D324" s="832" t="s">
        <v>5980</v>
      </c>
      <c r="E324" s="832" t="s">
        <v>3248</v>
      </c>
      <c r="F324" s="849"/>
      <c r="G324" s="849"/>
      <c r="H324" s="837">
        <v>0</v>
      </c>
      <c r="I324" s="849">
        <v>1</v>
      </c>
      <c r="J324" s="849">
        <v>69.16</v>
      </c>
      <c r="K324" s="837">
        <v>1</v>
      </c>
      <c r="L324" s="849">
        <v>1</v>
      </c>
      <c r="M324" s="850">
        <v>69.16</v>
      </c>
    </row>
    <row r="325" spans="1:13" ht="14.4" customHeight="1" x14ac:dyDescent="0.3">
      <c r="A325" s="831" t="s">
        <v>3041</v>
      </c>
      <c r="B325" s="832" t="s">
        <v>6960</v>
      </c>
      <c r="C325" s="832" t="s">
        <v>3284</v>
      </c>
      <c r="D325" s="832" t="s">
        <v>3109</v>
      </c>
      <c r="E325" s="832" t="s">
        <v>3285</v>
      </c>
      <c r="F325" s="849"/>
      <c r="G325" s="849"/>
      <c r="H325" s="837">
        <v>0</v>
      </c>
      <c r="I325" s="849">
        <v>1</v>
      </c>
      <c r="J325" s="849">
        <v>69.16</v>
      </c>
      <c r="K325" s="837">
        <v>1</v>
      </c>
      <c r="L325" s="849">
        <v>1</v>
      </c>
      <c r="M325" s="850">
        <v>69.16</v>
      </c>
    </row>
    <row r="326" spans="1:13" ht="14.4" customHeight="1" x14ac:dyDescent="0.3">
      <c r="A326" s="831" t="s">
        <v>3042</v>
      </c>
      <c r="B326" s="832" t="s">
        <v>6981</v>
      </c>
      <c r="C326" s="832" t="s">
        <v>6189</v>
      </c>
      <c r="D326" s="832" t="s">
        <v>4051</v>
      </c>
      <c r="E326" s="832" t="s">
        <v>6190</v>
      </c>
      <c r="F326" s="849"/>
      <c r="G326" s="849"/>
      <c r="H326" s="837">
        <v>0</v>
      </c>
      <c r="I326" s="849">
        <v>1</v>
      </c>
      <c r="J326" s="849">
        <v>38.04</v>
      </c>
      <c r="K326" s="837">
        <v>1</v>
      </c>
      <c r="L326" s="849">
        <v>1</v>
      </c>
      <c r="M326" s="850">
        <v>38.04</v>
      </c>
    </row>
    <row r="327" spans="1:13" ht="14.4" customHeight="1" x14ac:dyDescent="0.3">
      <c r="A327" s="831" t="s">
        <v>3042</v>
      </c>
      <c r="B327" s="832" t="s">
        <v>2574</v>
      </c>
      <c r="C327" s="832" t="s">
        <v>2575</v>
      </c>
      <c r="D327" s="832" t="s">
        <v>2576</v>
      </c>
      <c r="E327" s="832" t="s">
        <v>2577</v>
      </c>
      <c r="F327" s="849"/>
      <c r="G327" s="849"/>
      <c r="H327" s="837">
        <v>0</v>
      </c>
      <c r="I327" s="849">
        <v>3</v>
      </c>
      <c r="J327" s="849">
        <v>47.7</v>
      </c>
      <c r="K327" s="837">
        <v>1</v>
      </c>
      <c r="L327" s="849">
        <v>3</v>
      </c>
      <c r="M327" s="850">
        <v>47.7</v>
      </c>
    </row>
    <row r="328" spans="1:13" ht="14.4" customHeight="1" x14ac:dyDescent="0.3">
      <c r="A328" s="831" t="s">
        <v>3042</v>
      </c>
      <c r="B328" s="832" t="s">
        <v>2574</v>
      </c>
      <c r="C328" s="832" t="s">
        <v>3408</v>
      </c>
      <c r="D328" s="832" t="s">
        <v>2576</v>
      </c>
      <c r="E328" s="832" t="s">
        <v>3101</v>
      </c>
      <c r="F328" s="849"/>
      <c r="G328" s="849"/>
      <c r="H328" s="837">
        <v>0</v>
      </c>
      <c r="I328" s="849">
        <v>6</v>
      </c>
      <c r="J328" s="849">
        <v>287.91000000000003</v>
      </c>
      <c r="K328" s="837">
        <v>1</v>
      </c>
      <c r="L328" s="849">
        <v>6</v>
      </c>
      <c r="M328" s="850">
        <v>287.91000000000003</v>
      </c>
    </row>
    <row r="329" spans="1:13" ht="14.4" customHeight="1" x14ac:dyDescent="0.3">
      <c r="A329" s="831" t="s">
        <v>3042</v>
      </c>
      <c r="B329" s="832" t="s">
        <v>2444</v>
      </c>
      <c r="C329" s="832" t="s">
        <v>2588</v>
      </c>
      <c r="D329" s="832" t="s">
        <v>1288</v>
      </c>
      <c r="E329" s="832" t="s">
        <v>2589</v>
      </c>
      <c r="F329" s="849"/>
      <c r="G329" s="849"/>
      <c r="H329" s="837">
        <v>0</v>
      </c>
      <c r="I329" s="849">
        <v>2</v>
      </c>
      <c r="J329" s="849">
        <v>308.72000000000003</v>
      </c>
      <c r="K329" s="837">
        <v>1</v>
      </c>
      <c r="L329" s="849">
        <v>2</v>
      </c>
      <c r="M329" s="850">
        <v>308.72000000000003</v>
      </c>
    </row>
    <row r="330" spans="1:13" ht="14.4" customHeight="1" x14ac:dyDescent="0.3">
      <c r="A330" s="831" t="s">
        <v>3042</v>
      </c>
      <c r="B330" s="832" t="s">
        <v>2444</v>
      </c>
      <c r="C330" s="832" t="s">
        <v>2590</v>
      </c>
      <c r="D330" s="832" t="s">
        <v>2591</v>
      </c>
      <c r="E330" s="832" t="s">
        <v>2592</v>
      </c>
      <c r="F330" s="849"/>
      <c r="G330" s="849"/>
      <c r="H330" s="837">
        <v>0</v>
      </c>
      <c r="I330" s="849">
        <v>1</v>
      </c>
      <c r="J330" s="849">
        <v>111.22</v>
      </c>
      <c r="K330" s="837">
        <v>1</v>
      </c>
      <c r="L330" s="849">
        <v>1</v>
      </c>
      <c r="M330" s="850">
        <v>111.22</v>
      </c>
    </row>
    <row r="331" spans="1:13" ht="14.4" customHeight="1" x14ac:dyDescent="0.3">
      <c r="A331" s="831" t="s">
        <v>3042</v>
      </c>
      <c r="B331" s="832" t="s">
        <v>2444</v>
      </c>
      <c r="C331" s="832" t="s">
        <v>2451</v>
      </c>
      <c r="D331" s="832" t="s">
        <v>1014</v>
      </c>
      <c r="E331" s="832" t="s">
        <v>2452</v>
      </c>
      <c r="F331" s="849"/>
      <c r="G331" s="849"/>
      <c r="H331" s="837">
        <v>0</v>
      </c>
      <c r="I331" s="849">
        <v>6</v>
      </c>
      <c r="J331" s="849">
        <v>454.38</v>
      </c>
      <c r="K331" s="837">
        <v>1</v>
      </c>
      <c r="L331" s="849">
        <v>6</v>
      </c>
      <c r="M331" s="850">
        <v>454.38</v>
      </c>
    </row>
    <row r="332" spans="1:13" ht="14.4" customHeight="1" x14ac:dyDescent="0.3">
      <c r="A332" s="831" t="s">
        <v>3042</v>
      </c>
      <c r="B332" s="832" t="s">
        <v>2457</v>
      </c>
      <c r="C332" s="832" t="s">
        <v>2766</v>
      </c>
      <c r="D332" s="832" t="s">
        <v>2459</v>
      </c>
      <c r="E332" s="832" t="s">
        <v>2465</v>
      </c>
      <c r="F332" s="849"/>
      <c r="G332" s="849"/>
      <c r="H332" s="837">
        <v>0</v>
      </c>
      <c r="I332" s="849">
        <v>1</v>
      </c>
      <c r="J332" s="849">
        <v>85.27</v>
      </c>
      <c r="K332" s="837">
        <v>1</v>
      </c>
      <c r="L332" s="849">
        <v>1</v>
      </c>
      <c r="M332" s="850">
        <v>85.27</v>
      </c>
    </row>
    <row r="333" spans="1:13" ht="14.4" customHeight="1" x14ac:dyDescent="0.3">
      <c r="A333" s="831" t="s">
        <v>3042</v>
      </c>
      <c r="B333" s="832" t="s">
        <v>2496</v>
      </c>
      <c r="C333" s="832" t="s">
        <v>2619</v>
      </c>
      <c r="D333" s="832" t="s">
        <v>2620</v>
      </c>
      <c r="E333" s="832" t="s">
        <v>2621</v>
      </c>
      <c r="F333" s="849"/>
      <c r="G333" s="849"/>
      <c r="H333" s="837"/>
      <c r="I333" s="849">
        <v>1</v>
      </c>
      <c r="J333" s="849">
        <v>0</v>
      </c>
      <c r="K333" s="837"/>
      <c r="L333" s="849">
        <v>1</v>
      </c>
      <c r="M333" s="850">
        <v>0</v>
      </c>
    </row>
    <row r="334" spans="1:13" ht="14.4" customHeight="1" x14ac:dyDescent="0.3">
      <c r="A334" s="831" t="s">
        <v>3042</v>
      </c>
      <c r="B334" s="832" t="s">
        <v>6959</v>
      </c>
      <c r="C334" s="832" t="s">
        <v>4298</v>
      </c>
      <c r="D334" s="832" t="s">
        <v>4299</v>
      </c>
      <c r="E334" s="832" t="s">
        <v>4300</v>
      </c>
      <c r="F334" s="849"/>
      <c r="G334" s="849"/>
      <c r="H334" s="837">
        <v>0</v>
      </c>
      <c r="I334" s="849">
        <v>2</v>
      </c>
      <c r="J334" s="849">
        <v>241.54</v>
      </c>
      <c r="K334" s="837">
        <v>1</v>
      </c>
      <c r="L334" s="849">
        <v>2</v>
      </c>
      <c r="M334" s="850">
        <v>241.54</v>
      </c>
    </row>
    <row r="335" spans="1:13" ht="14.4" customHeight="1" x14ac:dyDescent="0.3">
      <c r="A335" s="831" t="s">
        <v>3042</v>
      </c>
      <c r="B335" s="832" t="s">
        <v>2709</v>
      </c>
      <c r="C335" s="832" t="s">
        <v>2710</v>
      </c>
      <c r="D335" s="832" t="s">
        <v>2711</v>
      </c>
      <c r="E335" s="832" t="s">
        <v>2712</v>
      </c>
      <c r="F335" s="849"/>
      <c r="G335" s="849"/>
      <c r="H335" s="837">
        <v>0</v>
      </c>
      <c r="I335" s="849">
        <v>1</v>
      </c>
      <c r="J335" s="849">
        <v>141.25</v>
      </c>
      <c r="K335" s="837">
        <v>1</v>
      </c>
      <c r="L335" s="849">
        <v>1</v>
      </c>
      <c r="M335" s="850">
        <v>141.25</v>
      </c>
    </row>
    <row r="336" spans="1:13" ht="14.4" customHeight="1" x14ac:dyDescent="0.3">
      <c r="A336" s="831" t="s">
        <v>3042</v>
      </c>
      <c r="B336" s="832" t="s">
        <v>2522</v>
      </c>
      <c r="C336" s="832" t="s">
        <v>2523</v>
      </c>
      <c r="D336" s="832" t="s">
        <v>941</v>
      </c>
      <c r="E336" s="832" t="s">
        <v>2524</v>
      </c>
      <c r="F336" s="849"/>
      <c r="G336" s="849"/>
      <c r="H336" s="837">
        <v>0</v>
      </c>
      <c r="I336" s="849">
        <v>7</v>
      </c>
      <c r="J336" s="849">
        <v>446.25</v>
      </c>
      <c r="K336" s="837">
        <v>1</v>
      </c>
      <c r="L336" s="849">
        <v>7</v>
      </c>
      <c r="M336" s="850">
        <v>446.25</v>
      </c>
    </row>
    <row r="337" spans="1:13" ht="14.4" customHeight="1" x14ac:dyDescent="0.3">
      <c r="A337" s="831" t="s">
        <v>3042</v>
      </c>
      <c r="B337" s="832" t="s">
        <v>2527</v>
      </c>
      <c r="C337" s="832" t="s">
        <v>2528</v>
      </c>
      <c r="D337" s="832" t="s">
        <v>784</v>
      </c>
      <c r="E337" s="832" t="s">
        <v>2529</v>
      </c>
      <c r="F337" s="849"/>
      <c r="G337" s="849"/>
      <c r="H337" s="837">
        <v>0</v>
      </c>
      <c r="I337" s="849">
        <v>1</v>
      </c>
      <c r="J337" s="849">
        <v>120.15</v>
      </c>
      <c r="K337" s="837">
        <v>1</v>
      </c>
      <c r="L337" s="849">
        <v>1</v>
      </c>
      <c r="M337" s="850">
        <v>120.15</v>
      </c>
    </row>
    <row r="338" spans="1:13" ht="14.4" customHeight="1" x14ac:dyDescent="0.3">
      <c r="A338" s="831" t="s">
        <v>3042</v>
      </c>
      <c r="B338" s="832" t="s">
        <v>6982</v>
      </c>
      <c r="C338" s="832" t="s">
        <v>4288</v>
      </c>
      <c r="D338" s="832" t="s">
        <v>4289</v>
      </c>
      <c r="E338" s="832" t="s">
        <v>4290</v>
      </c>
      <c r="F338" s="849">
        <v>1</v>
      </c>
      <c r="G338" s="849">
        <v>303.82</v>
      </c>
      <c r="H338" s="837">
        <v>1</v>
      </c>
      <c r="I338" s="849"/>
      <c r="J338" s="849"/>
      <c r="K338" s="837">
        <v>0</v>
      </c>
      <c r="L338" s="849">
        <v>1</v>
      </c>
      <c r="M338" s="850">
        <v>303.82</v>
      </c>
    </row>
    <row r="339" spans="1:13" ht="14.4" customHeight="1" x14ac:dyDescent="0.3">
      <c r="A339" s="831" t="s">
        <v>3042</v>
      </c>
      <c r="B339" s="832" t="s">
        <v>6960</v>
      </c>
      <c r="C339" s="832" t="s">
        <v>3284</v>
      </c>
      <c r="D339" s="832" t="s">
        <v>3109</v>
      </c>
      <c r="E339" s="832" t="s">
        <v>3285</v>
      </c>
      <c r="F339" s="849"/>
      <c r="G339" s="849"/>
      <c r="H339" s="837">
        <v>0</v>
      </c>
      <c r="I339" s="849">
        <v>1</v>
      </c>
      <c r="J339" s="849">
        <v>69.16</v>
      </c>
      <c r="K339" s="837">
        <v>1</v>
      </c>
      <c r="L339" s="849">
        <v>1</v>
      </c>
      <c r="M339" s="850">
        <v>69.16</v>
      </c>
    </row>
    <row r="340" spans="1:13" ht="14.4" customHeight="1" x14ac:dyDescent="0.3">
      <c r="A340" s="831" t="s">
        <v>3042</v>
      </c>
      <c r="B340" s="832" t="s">
        <v>6960</v>
      </c>
      <c r="C340" s="832" t="s">
        <v>4269</v>
      </c>
      <c r="D340" s="832" t="s">
        <v>3109</v>
      </c>
      <c r="E340" s="832" t="s">
        <v>4270</v>
      </c>
      <c r="F340" s="849"/>
      <c r="G340" s="849"/>
      <c r="H340" s="837">
        <v>0</v>
      </c>
      <c r="I340" s="849">
        <v>1</v>
      </c>
      <c r="J340" s="849">
        <v>115.26</v>
      </c>
      <c r="K340" s="837">
        <v>1</v>
      </c>
      <c r="L340" s="849">
        <v>1</v>
      </c>
      <c r="M340" s="850">
        <v>115.26</v>
      </c>
    </row>
    <row r="341" spans="1:13" ht="14.4" customHeight="1" x14ac:dyDescent="0.3">
      <c r="A341" s="831" t="s">
        <v>3042</v>
      </c>
      <c r="B341" s="832" t="s">
        <v>2541</v>
      </c>
      <c r="C341" s="832" t="s">
        <v>3386</v>
      </c>
      <c r="D341" s="832" t="s">
        <v>3387</v>
      </c>
      <c r="E341" s="832" t="s">
        <v>1552</v>
      </c>
      <c r="F341" s="849"/>
      <c r="G341" s="849"/>
      <c r="H341" s="837">
        <v>0</v>
      </c>
      <c r="I341" s="849">
        <v>4</v>
      </c>
      <c r="J341" s="849">
        <v>509.36</v>
      </c>
      <c r="K341" s="837">
        <v>1</v>
      </c>
      <c r="L341" s="849">
        <v>4</v>
      </c>
      <c r="M341" s="850">
        <v>509.36</v>
      </c>
    </row>
    <row r="342" spans="1:13" ht="14.4" customHeight="1" x14ac:dyDescent="0.3">
      <c r="A342" s="831" t="s">
        <v>3042</v>
      </c>
      <c r="B342" s="832" t="s">
        <v>2541</v>
      </c>
      <c r="C342" s="832" t="s">
        <v>4944</v>
      </c>
      <c r="D342" s="832" t="s">
        <v>963</v>
      </c>
      <c r="E342" s="832" t="s">
        <v>1552</v>
      </c>
      <c r="F342" s="849">
        <v>5</v>
      </c>
      <c r="G342" s="849">
        <v>2469.6</v>
      </c>
      <c r="H342" s="837">
        <v>1</v>
      </c>
      <c r="I342" s="849"/>
      <c r="J342" s="849"/>
      <c r="K342" s="837">
        <v>0</v>
      </c>
      <c r="L342" s="849">
        <v>5</v>
      </c>
      <c r="M342" s="850">
        <v>2469.6</v>
      </c>
    </row>
    <row r="343" spans="1:13" ht="14.4" customHeight="1" x14ac:dyDescent="0.3">
      <c r="A343" s="831" t="s">
        <v>3043</v>
      </c>
      <c r="B343" s="832" t="s">
        <v>2868</v>
      </c>
      <c r="C343" s="832" t="s">
        <v>6230</v>
      </c>
      <c r="D343" s="832" t="s">
        <v>6231</v>
      </c>
      <c r="E343" s="832" t="s">
        <v>6232</v>
      </c>
      <c r="F343" s="849">
        <v>1</v>
      </c>
      <c r="G343" s="849">
        <v>56.45</v>
      </c>
      <c r="H343" s="837">
        <v>1</v>
      </c>
      <c r="I343" s="849"/>
      <c r="J343" s="849"/>
      <c r="K343" s="837">
        <v>0</v>
      </c>
      <c r="L343" s="849">
        <v>1</v>
      </c>
      <c r="M343" s="850">
        <v>56.45</v>
      </c>
    </row>
    <row r="344" spans="1:13" ht="14.4" customHeight="1" x14ac:dyDescent="0.3">
      <c r="A344" s="831" t="s">
        <v>3043</v>
      </c>
      <c r="B344" s="832" t="s">
        <v>2868</v>
      </c>
      <c r="C344" s="832" t="s">
        <v>2869</v>
      </c>
      <c r="D344" s="832" t="s">
        <v>2870</v>
      </c>
      <c r="E344" s="832" t="s">
        <v>2871</v>
      </c>
      <c r="F344" s="849"/>
      <c r="G344" s="849"/>
      <c r="H344" s="837">
        <v>0</v>
      </c>
      <c r="I344" s="849">
        <v>1</v>
      </c>
      <c r="J344" s="849">
        <v>102.93</v>
      </c>
      <c r="K344" s="837">
        <v>1</v>
      </c>
      <c r="L344" s="849">
        <v>1</v>
      </c>
      <c r="M344" s="850">
        <v>102.93</v>
      </c>
    </row>
    <row r="345" spans="1:13" ht="14.4" customHeight="1" x14ac:dyDescent="0.3">
      <c r="A345" s="831" t="s">
        <v>3043</v>
      </c>
      <c r="B345" s="832" t="s">
        <v>2565</v>
      </c>
      <c r="C345" s="832" t="s">
        <v>4799</v>
      </c>
      <c r="D345" s="832" t="s">
        <v>1162</v>
      </c>
      <c r="E345" s="832" t="s">
        <v>2567</v>
      </c>
      <c r="F345" s="849"/>
      <c r="G345" s="849"/>
      <c r="H345" s="837">
        <v>0</v>
      </c>
      <c r="I345" s="849">
        <v>1</v>
      </c>
      <c r="J345" s="849">
        <v>490.89</v>
      </c>
      <c r="K345" s="837">
        <v>1</v>
      </c>
      <c r="L345" s="849">
        <v>1</v>
      </c>
      <c r="M345" s="850">
        <v>490.89</v>
      </c>
    </row>
    <row r="346" spans="1:13" ht="14.4" customHeight="1" x14ac:dyDescent="0.3">
      <c r="A346" s="831" t="s">
        <v>3043</v>
      </c>
      <c r="B346" s="832" t="s">
        <v>2444</v>
      </c>
      <c r="C346" s="832" t="s">
        <v>2588</v>
      </c>
      <c r="D346" s="832" t="s">
        <v>1288</v>
      </c>
      <c r="E346" s="832" t="s">
        <v>2589</v>
      </c>
      <c r="F346" s="849"/>
      <c r="G346" s="849"/>
      <c r="H346" s="837">
        <v>0</v>
      </c>
      <c r="I346" s="849">
        <v>3</v>
      </c>
      <c r="J346" s="849">
        <v>463.08000000000004</v>
      </c>
      <c r="K346" s="837">
        <v>1</v>
      </c>
      <c r="L346" s="849">
        <v>3</v>
      </c>
      <c r="M346" s="850">
        <v>463.08000000000004</v>
      </c>
    </row>
    <row r="347" spans="1:13" ht="14.4" customHeight="1" x14ac:dyDescent="0.3">
      <c r="A347" s="831" t="s">
        <v>3043</v>
      </c>
      <c r="B347" s="832" t="s">
        <v>2444</v>
      </c>
      <c r="C347" s="832" t="s">
        <v>2451</v>
      </c>
      <c r="D347" s="832" t="s">
        <v>1014</v>
      </c>
      <c r="E347" s="832" t="s">
        <v>2452</v>
      </c>
      <c r="F347" s="849"/>
      <c r="G347" s="849"/>
      <c r="H347" s="837">
        <v>0</v>
      </c>
      <c r="I347" s="849">
        <v>1</v>
      </c>
      <c r="J347" s="849">
        <v>75.73</v>
      </c>
      <c r="K347" s="837">
        <v>1</v>
      </c>
      <c r="L347" s="849">
        <v>1</v>
      </c>
      <c r="M347" s="850">
        <v>75.73</v>
      </c>
    </row>
    <row r="348" spans="1:13" ht="14.4" customHeight="1" x14ac:dyDescent="0.3">
      <c r="A348" s="831" t="s">
        <v>3043</v>
      </c>
      <c r="B348" s="832" t="s">
        <v>2444</v>
      </c>
      <c r="C348" s="832" t="s">
        <v>2586</v>
      </c>
      <c r="D348" s="832" t="s">
        <v>1288</v>
      </c>
      <c r="E348" s="832" t="s">
        <v>2587</v>
      </c>
      <c r="F348" s="849"/>
      <c r="G348" s="849"/>
      <c r="H348" s="837">
        <v>0</v>
      </c>
      <c r="I348" s="849">
        <v>1</v>
      </c>
      <c r="J348" s="849">
        <v>225.06</v>
      </c>
      <c r="K348" s="837">
        <v>1</v>
      </c>
      <c r="L348" s="849">
        <v>1</v>
      </c>
      <c r="M348" s="850">
        <v>225.06</v>
      </c>
    </row>
    <row r="349" spans="1:13" ht="14.4" customHeight="1" x14ac:dyDescent="0.3">
      <c r="A349" s="831" t="s">
        <v>3043</v>
      </c>
      <c r="B349" s="832" t="s">
        <v>2693</v>
      </c>
      <c r="C349" s="832" t="s">
        <v>3743</v>
      </c>
      <c r="D349" s="832" t="s">
        <v>3604</v>
      </c>
      <c r="E349" s="832" t="s">
        <v>2773</v>
      </c>
      <c r="F349" s="849">
        <v>15</v>
      </c>
      <c r="G349" s="849">
        <v>2386.2000000000003</v>
      </c>
      <c r="H349" s="837">
        <v>1</v>
      </c>
      <c r="I349" s="849"/>
      <c r="J349" s="849"/>
      <c r="K349" s="837">
        <v>0</v>
      </c>
      <c r="L349" s="849">
        <v>15</v>
      </c>
      <c r="M349" s="850">
        <v>2386.2000000000003</v>
      </c>
    </row>
    <row r="350" spans="1:13" ht="14.4" customHeight="1" x14ac:dyDescent="0.3">
      <c r="A350" s="831" t="s">
        <v>3043</v>
      </c>
      <c r="B350" s="832" t="s">
        <v>2693</v>
      </c>
      <c r="C350" s="832" t="s">
        <v>3744</v>
      </c>
      <c r="D350" s="832" t="s">
        <v>3604</v>
      </c>
      <c r="E350" s="832" t="s">
        <v>2696</v>
      </c>
      <c r="F350" s="849">
        <v>59</v>
      </c>
      <c r="G350" s="849">
        <v>18771.439999999999</v>
      </c>
      <c r="H350" s="837">
        <v>1</v>
      </c>
      <c r="I350" s="849"/>
      <c r="J350" s="849"/>
      <c r="K350" s="837">
        <v>0</v>
      </c>
      <c r="L350" s="849">
        <v>59</v>
      </c>
      <c r="M350" s="850">
        <v>18771.439999999999</v>
      </c>
    </row>
    <row r="351" spans="1:13" ht="14.4" customHeight="1" x14ac:dyDescent="0.3">
      <c r="A351" s="831" t="s">
        <v>3043</v>
      </c>
      <c r="B351" s="832" t="s">
        <v>2693</v>
      </c>
      <c r="C351" s="832" t="s">
        <v>6194</v>
      </c>
      <c r="D351" s="832" t="s">
        <v>3604</v>
      </c>
      <c r="E351" s="832" t="s">
        <v>2696</v>
      </c>
      <c r="F351" s="849">
        <v>44</v>
      </c>
      <c r="G351" s="849">
        <v>13999.039999999999</v>
      </c>
      <c r="H351" s="837">
        <v>1</v>
      </c>
      <c r="I351" s="849"/>
      <c r="J351" s="849"/>
      <c r="K351" s="837">
        <v>0</v>
      </c>
      <c r="L351" s="849">
        <v>44</v>
      </c>
      <c r="M351" s="850">
        <v>13999.039999999999</v>
      </c>
    </row>
    <row r="352" spans="1:13" ht="14.4" customHeight="1" x14ac:dyDescent="0.3">
      <c r="A352" s="831" t="s">
        <v>3043</v>
      </c>
      <c r="B352" s="832" t="s">
        <v>2693</v>
      </c>
      <c r="C352" s="832" t="s">
        <v>4397</v>
      </c>
      <c r="D352" s="832" t="s">
        <v>3604</v>
      </c>
      <c r="E352" s="832" t="s">
        <v>2773</v>
      </c>
      <c r="F352" s="849">
        <v>6</v>
      </c>
      <c r="G352" s="849">
        <v>954.48000000000013</v>
      </c>
      <c r="H352" s="837">
        <v>1</v>
      </c>
      <c r="I352" s="849"/>
      <c r="J352" s="849"/>
      <c r="K352" s="837">
        <v>0</v>
      </c>
      <c r="L352" s="849">
        <v>6</v>
      </c>
      <c r="M352" s="850">
        <v>954.48000000000013</v>
      </c>
    </row>
    <row r="353" spans="1:13" ht="14.4" customHeight="1" x14ac:dyDescent="0.3">
      <c r="A353" s="831" t="s">
        <v>3043</v>
      </c>
      <c r="B353" s="832" t="s">
        <v>2693</v>
      </c>
      <c r="C353" s="832" t="s">
        <v>6195</v>
      </c>
      <c r="D353" s="832" t="s">
        <v>3604</v>
      </c>
      <c r="E353" s="832" t="s">
        <v>2773</v>
      </c>
      <c r="F353" s="849">
        <v>2</v>
      </c>
      <c r="G353" s="849">
        <v>318.16000000000003</v>
      </c>
      <c r="H353" s="837">
        <v>1</v>
      </c>
      <c r="I353" s="849"/>
      <c r="J353" s="849"/>
      <c r="K353" s="837">
        <v>0</v>
      </c>
      <c r="L353" s="849">
        <v>2</v>
      </c>
      <c r="M353" s="850">
        <v>318.16000000000003</v>
      </c>
    </row>
    <row r="354" spans="1:13" ht="14.4" customHeight="1" x14ac:dyDescent="0.3">
      <c r="A354" s="831" t="s">
        <v>3043</v>
      </c>
      <c r="B354" s="832" t="s">
        <v>2693</v>
      </c>
      <c r="C354" s="832" t="s">
        <v>3603</v>
      </c>
      <c r="D354" s="832" t="s">
        <v>3604</v>
      </c>
      <c r="E354" s="832" t="s">
        <v>2696</v>
      </c>
      <c r="F354" s="849">
        <v>8</v>
      </c>
      <c r="G354" s="849">
        <v>2545.2800000000002</v>
      </c>
      <c r="H354" s="837">
        <v>1</v>
      </c>
      <c r="I354" s="849"/>
      <c r="J354" s="849"/>
      <c r="K354" s="837">
        <v>0</v>
      </c>
      <c r="L354" s="849">
        <v>8</v>
      </c>
      <c r="M354" s="850">
        <v>2545.2800000000002</v>
      </c>
    </row>
    <row r="355" spans="1:13" ht="14.4" customHeight="1" x14ac:dyDescent="0.3">
      <c r="A355" s="831" t="s">
        <v>3043</v>
      </c>
      <c r="B355" s="832" t="s">
        <v>2693</v>
      </c>
      <c r="C355" s="832" t="s">
        <v>6196</v>
      </c>
      <c r="D355" s="832" t="s">
        <v>3604</v>
      </c>
      <c r="E355" s="832" t="s">
        <v>2696</v>
      </c>
      <c r="F355" s="849">
        <v>20</v>
      </c>
      <c r="G355" s="849">
        <v>6363.2</v>
      </c>
      <c r="H355" s="837">
        <v>1</v>
      </c>
      <c r="I355" s="849"/>
      <c r="J355" s="849"/>
      <c r="K355" s="837">
        <v>0</v>
      </c>
      <c r="L355" s="849">
        <v>20</v>
      </c>
      <c r="M355" s="850">
        <v>6363.2</v>
      </c>
    </row>
    <row r="356" spans="1:13" ht="14.4" customHeight="1" x14ac:dyDescent="0.3">
      <c r="A356" s="831" t="s">
        <v>3043</v>
      </c>
      <c r="B356" s="832" t="s">
        <v>2693</v>
      </c>
      <c r="C356" s="832" t="s">
        <v>2694</v>
      </c>
      <c r="D356" s="832" t="s">
        <v>2695</v>
      </c>
      <c r="E356" s="832" t="s">
        <v>2696</v>
      </c>
      <c r="F356" s="849"/>
      <c r="G356" s="849"/>
      <c r="H356" s="837">
        <v>0</v>
      </c>
      <c r="I356" s="849">
        <v>51</v>
      </c>
      <c r="J356" s="849">
        <v>16226.160000000002</v>
      </c>
      <c r="K356" s="837">
        <v>1</v>
      </c>
      <c r="L356" s="849">
        <v>51</v>
      </c>
      <c r="M356" s="850">
        <v>16226.160000000002</v>
      </c>
    </row>
    <row r="357" spans="1:13" ht="14.4" customHeight="1" x14ac:dyDescent="0.3">
      <c r="A357" s="831" t="s">
        <v>3043</v>
      </c>
      <c r="B357" s="832" t="s">
        <v>2693</v>
      </c>
      <c r="C357" s="832" t="s">
        <v>2772</v>
      </c>
      <c r="D357" s="832" t="s">
        <v>2695</v>
      </c>
      <c r="E357" s="832" t="s">
        <v>2773</v>
      </c>
      <c r="F357" s="849"/>
      <c r="G357" s="849"/>
      <c r="H357" s="837">
        <v>0</v>
      </c>
      <c r="I357" s="849">
        <v>21</v>
      </c>
      <c r="J357" s="849">
        <v>3340.68</v>
      </c>
      <c r="K357" s="837">
        <v>1</v>
      </c>
      <c r="L357" s="849">
        <v>21</v>
      </c>
      <c r="M357" s="850">
        <v>3340.68</v>
      </c>
    </row>
    <row r="358" spans="1:13" ht="14.4" customHeight="1" x14ac:dyDescent="0.3">
      <c r="A358" s="831" t="s">
        <v>3043</v>
      </c>
      <c r="B358" s="832" t="s">
        <v>2629</v>
      </c>
      <c r="C358" s="832" t="s">
        <v>2630</v>
      </c>
      <c r="D358" s="832" t="s">
        <v>2631</v>
      </c>
      <c r="E358" s="832" t="s">
        <v>2632</v>
      </c>
      <c r="F358" s="849"/>
      <c r="G358" s="849"/>
      <c r="H358" s="837">
        <v>0</v>
      </c>
      <c r="I358" s="849">
        <v>15</v>
      </c>
      <c r="J358" s="849">
        <v>1844.4</v>
      </c>
      <c r="K358" s="837">
        <v>1</v>
      </c>
      <c r="L358" s="849">
        <v>15</v>
      </c>
      <c r="M358" s="850">
        <v>1844.4</v>
      </c>
    </row>
    <row r="359" spans="1:13" ht="14.4" customHeight="1" x14ac:dyDescent="0.3">
      <c r="A359" s="831" t="s">
        <v>3043</v>
      </c>
      <c r="B359" s="832" t="s">
        <v>2629</v>
      </c>
      <c r="C359" s="832" t="s">
        <v>4865</v>
      </c>
      <c r="D359" s="832" t="s">
        <v>2631</v>
      </c>
      <c r="E359" s="832" t="s">
        <v>4866</v>
      </c>
      <c r="F359" s="849"/>
      <c r="G359" s="849"/>
      <c r="H359" s="837">
        <v>0</v>
      </c>
      <c r="I359" s="849">
        <v>2</v>
      </c>
      <c r="J359" s="849">
        <v>491.82</v>
      </c>
      <c r="K359" s="837">
        <v>1</v>
      </c>
      <c r="L359" s="849">
        <v>2</v>
      </c>
      <c r="M359" s="850">
        <v>491.82</v>
      </c>
    </row>
    <row r="360" spans="1:13" ht="14.4" customHeight="1" x14ac:dyDescent="0.3">
      <c r="A360" s="831" t="s">
        <v>3043</v>
      </c>
      <c r="B360" s="832" t="s">
        <v>6978</v>
      </c>
      <c r="C360" s="832" t="s">
        <v>3520</v>
      </c>
      <c r="D360" s="832" t="s">
        <v>3521</v>
      </c>
      <c r="E360" s="832" t="s">
        <v>6979</v>
      </c>
      <c r="F360" s="849"/>
      <c r="G360" s="849"/>
      <c r="H360" s="837">
        <v>0</v>
      </c>
      <c r="I360" s="849">
        <v>2</v>
      </c>
      <c r="J360" s="849">
        <v>1415.34</v>
      </c>
      <c r="K360" s="837">
        <v>1</v>
      </c>
      <c r="L360" s="849">
        <v>2</v>
      </c>
      <c r="M360" s="850">
        <v>1415.34</v>
      </c>
    </row>
    <row r="361" spans="1:13" ht="14.4" customHeight="1" x14ac:dyDescent="0.3">
      <c r="A361" s="831" t="s">
        <v>3043</v>
      </c>
      <c r="B361" s="832" t="s">
        <v>2541</v>
      </c>
      <c r="C361" s="832" t="s">
        <v>6261</v>
      </c>
      <c r="D361" s="832" t="s">
        <v>6262</v>
      </c>
      <c r="E361" s="832" t="s">
        <v>6263</v>
      </c>
      <c r="F361" s="849">
        <v>15</v>
      </c>
      <c r="G361" s="849">
        <v>13130.25</v>
      </c>
      <c r="H361" s="837">
        <v>1</v>
      </c>
      <c r="I361" s="849"/>
      <c r="J361" s="849"/>
      <c r="K361" s="837">
        <v>0</v>
      </c>
      <c r="L361" s="849">
        <v>15</v>
      </c>
      <c r="M361" s="850">
        <v>13130.25</v>
      </c>
    </row>
    <row r="362" spans="1:13" ht="14.4" customHeight="1" x14ac:dyDescent="0.3">
      <c r="A362" s="831" t="s">
        <v>3043</v>
      </c>
      <c r="B362" s="832" t="s">
        <v>2541</v>
      </c>
      <c r="C362" s="832" t="s">
        <v>2542</v>
      </c>
      <c r="D362" s="832" t="s">
        <v>995</v>
      </c>
      <c r="E362" s="832" t="s">
        <v>998</v>
      </c>
      <c r="F362" s="849"/>
      <c r="G362" s="849"/>
      <c r="H362" s="837">
        <v>0</v>
      </c>
      <c r="I362" s="849">
        <v>869</v>
      </c>
      <c r="J362" s="849">
        <v>157862.54</v>
      </c>
      <c r="K362" s="837">
        <v>1</v>
      </c>
      <c r="L362" s="849">
        <v>869</v>
      </c>
      <c r="M362" s="850">
        <v>157862.54</v>
      </c>
    </row>
    <row r="363" spans="1:13" ht="14.4" customHeight="1" x14ac:dyDescent="0.3">
      <c r="A363" s="831" t="s">
        <v>3043</v>
      </c>
      <c r="B363" s="832" t="s">
        <v>2541</v>
      </c>
      <c r="C363" s="832" t="s">
        <v>3924</v>
      </c>
      <c r="D363" s="832" t="s">
        <v>3925</v>
      </c>
      <c r="E363" s="832" t="s">
        <v>972</v>
      </c>
      <c r="F363" s="849"/>
      <c r="G363" s="849"/>
      <c r="H363" s="837">
        <v>0</v>
      </c>
      <c r="I363" s="849">
        <v>92</v>
      </c>
      <c r="J363" s="849">
        <v>148570.79999999999</v>
      </c>
      <c r="K363" s="837">
        <v>1</v>
      </c>
      <c r="L363" s="849">
        <v>92</v>
      </c>
      <c r="M363" s="850">
        <v>148570.79999999999</v>
      </c>
    </row>
    <row r="364" spans="1:13" ht="14.4" customHeight="1" x14ac:dyDescent="0.3">
      <c r="A364" s="831" t="s">
        <v>3043</v>
      </c>
      <c r="B364" s="832" t="s">
        <v>2541</v>
      </c>
      <c r="C364" s="832" t="s">
        <v>6233</v>
      </c>
      <c r="D364" s="832" t="s">
        <v>1283</v>
      </c>
      <c r="E364" s="832" t="s">
        <v>1546</v>
      </c>
      <c r="F364" s="849"/>
      <c r="G364" s="849"/>
      <c r="H364" s="837">
        <v>0</v>
      </c>
      <c r="I364" s="849">
        <v>152</v>
      </c>
      <c r="J364" s="849">
        <v>4955.2000000000007</v>
      </c>
      <c r="K364" s="837">
        <v>1</v>
      </c>
      <c r="L364" s="849">
        <v>152</v>
      </c>
      <c r="M364" s="850">
        <v>4955.2000000000007</v>
      </c>
    </row>
    <row r="365" spans="1:13" ht="14.4" customHeight="1" x14ac:dyDescent="0.3">
      <c r="A365" s="831" t="s">
        <v>3043</v>
      </c>
      <c r="B365" s="832" t="s">
        <v>2541</v>
      </c>
      <c r="C365" s="832" t="s">
        <v>3926</v>
      </c>
      <c r="D365" s="832" t="s">
        <v>3927</v>
      </c>
      <c r="E365" s="832" t="s">
        <v>1546</v>
      </c>
      <c r="F365" s="849"/>
      <c r="G365" s="849"/>
      <c r="H365" s="837">
        <v>0</v>
      </c>
      <c r="I365" s="849">
        <v>122</v>
      </c>
      <c r="J365" s="849">
        <v>3950.36</v>
      </c>
      <c r="K365" s="837">
        <v>1</v>
      </c>
      <c r="L365" s="849">
        <v>122</v>
      </c>
      <c r="M365" s="850">
        <v>3950.36</v>
      </c>
    </row>
    <row r="366" spans="1:13" ht="14.4" customHeight="1" x14ac:dyDescent="0.3">
      <c r="A366" s="831" t="s">
        <v>3043</v>
      </c>
      <c r="B366" s="832" t="s">
        <v>2541</v>
      </c>
      <c r="C366" s="832" t="s">
        <v>6098</v>
      </c>
      <c r="D366" s="832" t="s">
        <v>6099</v>
      </c>
      <c r="E366" s="832" t="s">
        <v>1546</v>
      </c>
      <c r="F366" s="849"/>
      <c r="G366" s="849"/>
      <c r="H366" s="837">
        <v>0</v>
      </c>
      <c r="I366" s="849">
        <v>122</v>
      </c>
      <c r="J366" s="849">
        <v>3950.36</v>
      </c>
      <c r="K366" s="837">
        <v>1</v>
      </c>
      <c r="L366" s="849">
        <v>122</v>
      </c>
      <c r="M366" s="850">
        <v>3950.36</v>
      </c>
    </row>
    <row r="367" spans="1:13" ht="14.4" customHeight="1" x14ac:dyDescent="0.3">
      <c r="A367" s="831" t="s">
        <v>3043</v>
      </c>
      <c r="B367" s="832" t="s">
        <v>2541</v>
      </c>
      <c r="C367" s="832" t="s">
        <v>3928</v>
      </c>
      <c r="D367" s="832" t="s">
        <v>3929</v>
      </c>
      <c r="E367" s="832" t="s">
        <v>1546</v>
      </c>
      <c r="F367" s="849"/>
      <c r="G367" s="849"/>
      <c r="H367" s="837">
        <v>0</v>
      </c>
      <c r="I367" s="849">
        <v>40</v>
      </c>
      <c r="J367" s="849">
        <v>1295.2</v>
      </c>
      <c r="K367" s="837">
        <v>1</v>
      </c>
      <c r="L367" s="849">
        <v>40</v>
      </c>
      <c r="M367" s="850">
        <v>1295.2</v>
      </c>
    </row>
    <row r="368" spans="1:13" ht="14.4" customHeight="1" x14ac:dyDescent="0.3">
      <c r="A368" s="831" t="s">
        <v>3043</v>
      </c>
      <c r="B368" s="832" t="s">
        <v>2541</v>
      </c>
      <c r="C368" s="832" t="s">
        <v>3580</v>
      </c>
      <c r="D368" s="832" t="s">
        <v>3581</v>
      </c>
      <c r="E368" s="832" t="s">
        <v>3582</v>
      </c>
      <c r="F368" s="849"/>
      <c r="G368" s="849"/>
      <c r="H368" s="837">
        <v>0</v>
      </c>
      <c r="I368" s="849">
        <v>10</v>
      </c>
      <c r="J368" s="849">
        <v>1942.6</v>
      </c>
      <c r="K368" s="837">
        <v>1</v>
      </c>
      <c r="L368" s="849">
        <v>10</v>
      </c>
      <c r="M368" s="850">
        <v>1942.6</v>
      </c>
    </row>
    <row r="369" spans="1:13" ht="14.4" customHeight="1" x14ac:dyDescent="0.3">
      <c r="A369" s="831" t="s">
        <v>3043</v>
      </c>
      <c r="B369" s="832" t="s">
        <v>2541</v>
      </c>
      <c r="C369" s="832" t="s">
        <v>6234</v>
      </c>
      <c r="D369" s="832" t="s">
        <v>6235</v>
      </c>
      <c r="E369" s="832" t="s">
        <v>1546</v>
      </c>
      <c r="F369" s="849"/>
      <c r="G369" s="849"/>
      <c r="H369" s="837">
        <v>0</v>
      </c>
      <c r="I369" s="849">
        <v>60</v>
      </c>
      <c r="J369" s="849">
        <v>1317.6000000000001</v>
      </c>
      <c r="K369" s="837">
        <v>1</v>
      </c>
      <c r="L369" s="849">
        <v>60</v>
      </c>
      <c r="M369" s="850">
        <v>1317.6000000000001</v>
      </c>
    </row>
    <row r="370" spans="1:13" ht="14.4" customHeight="1" x14ac:dyDescent="0.3">
      <c r="A370" s="831" t="s">
        <v>3043</v>
      </c>
      <c r="B370" s="832" t="s">
        <v>2541</v>
      </c>
      <c r="C370" s="832" t="s">
        <v>2733</v>
      </c>
      <c r="D370" s="832" t="s">
        <v>1547</v>
      </c>
      <c r="E370" s="832" t="s">
        <v>1546</v>
      </c>
      <c r="F370" s="849"/>
      <c r="G370" s="849"/>
      <c r="H370" s="837">
        <v>0</v>
      </c>
      <c r="I370" s="849">
        <v>40</v>
      </c>
      <c r="J370" s="849">
        <v>1784</v>
      </c>
      <c r="K370" s="837">
        <v>1</v>
      </c>
      <c r="L370" s="849">
        <v>40</v>
      </c>
      <c r="M370" s="850">
        <v>1784</v>
      </c>
    </row>
    <row r="371" spans="1:13" ht="14.4" customHeight="1" x14ac:dyDescent="0.3">
      <c r="A371" s="831" t="s">
        <v>3043</v>
      </c>
      <c r="B371" s="832" t="s">
        <v>2541</v>
      </c>
      <c r="C371" s="832" t="s">
        <v>2734</v>
      </c>
      <c r="D371" s="832" t="s">
        <v>1553</v>
      </c>
      <c r="E371" s="832" t="s">
        <v>1552</v>
      </c>
      <c r="F371" s="849"/>
      <c r="G371" s="849"/>
      <c r="H371" s="837">
        <v>0</v>
      </c>
      <c r="I371" s="849">
        <v>46</v>
      </c>
      <c r="J371" s="849">
        <v>5957.46</v>
      </c>
      <c r="K371" s="837">
        <v>1</v>
      </c>
      <c r="L371" s="849">
        <v>46</v>
      </c>
      <c r="M371" s="850">
        <v>5957.46</v>
      </c>
    </row>
    <row r="372" spans="1:13" ht="14.4" customHeight="1" x14ac:dyDescent="0.3">
      <c r="A372" s="831" t="s">
        <v>3043</v>
      </c>
      <c r="B372" s="832" t="s">
        <v>2541</v>
      </c>
      <c r="C372" s="832" t="s">
        <v>2947</v>
      </c>
      <c r="D372" s="832" t="s">
        <v>2301</v>
      </c>
      <c r="E372" s="832" t="s">
        <v>1552</v>
      </c>
      <c r="F372" s="849"/>
      <c r="G372" s="849"/>
      <c r="H372" s="837">
        <v>0</v>
      </c>
      <c r="I372" s="849">
        <v>50</v>
      </c>
      <c r="J372" s="849">
        <v>6475.5</v>
      </c>
      <c r="K372" s="837">
        <v>1</v>
      </c>
      <c r="L372" s="849">
        <v>50</v>
      </c>
      <c r="M372" s="850">
        <v>6475.5</v>
      </c>
    </row>
    <row r="373" spans="1:13" ht="14.4" customHeight="1" x14ac:dyDescent="0.3">
      <c r="A373" s="831" t="s">
        <v>3043</v>
      </c>
      <c r="B373" s="832" t="s">
        <v>2541</v>
      </c>
      <c r="C373" s="832" t="s">
        <v>6240</v>
      </c>
      <c r="D373" s="832" t="s">
        <v>6241</v>
      </c>
      <c r="E373" s="832" t="s">
        <v>2858</v>
      </c>
      <c r="F373" s="849"/>
      <c r="G373" s="849"/>
      <c r="H373" s="837">
        <v>0</v>
      </c>
      <c r="I373" s="849">
        <v>200</v>
      </c>
      <c r="J373" s="849">
        <v>15834</v>
      </c>
      <c r="K373" s="837">
        <v>1</v>
      </c>
      <c r="L373" s="849">
        <v>200</v>
      </c>
      <c r="M373" s="850">
        <v>15834</v>
      </c>
    </row>
    <row r="374" spans="1:13" ht="14.4" customHeight="1" x14ac:dyDescent="0.3">
      <c r="A374" s="831" t="s">
        <v>3043</v>
      </c>
      <c r="B374" s="832" t="s">
        <v>2541</v>
      </c>
      <c r="C374" s="832" t="s">
        <v>6236</v>
      </c>
      <c r="D374" s="832" t="s">
        <v>1282</v>
      </c>
      <c r="E374" s="832" t="s">
        <v>1546</v>
      </c>
      <c r="F374" s="849"/>
      <c r="G374" s="849"/>
      <c r="H374" s="837">
        <v>0</v>
      </c>
      <c r="I374" s="849">
        <v>29</v>
      </c>
      <c r="J374" s="849">
        <v>1731.88</v>
      </c>
      <c r="K374" s="837">
        <v>1</v>
      </c>
      <c r="L374" s="849">
        <v>29</v>
      </c>
      <c r="M374" s="850">
        <v>1731.88</v>
      </c>
    </row>
    <row r="375" spans="1:13" ht="14.4" customHeight="1" x14ac:dyDescent="0.3">
      <c r="A375" s="831" t="s">
        <v>3043</v>
      </c>
      <c r="B375" s="832" t="s">
        <v>2541</v>
      </c>
      <c r="C375" s="832" t="s">
        <v>6237</v>
      </c>
      <c r="D375" s="832" t="s">
        <v>1280</v>
      </c>
      <c r="E375" s="832" t="s">
        <v>1546</v>
      </c>
      <c r="F375" s="849"/>
      <c r="G375" s="849"/>
      <c r="H375" s="837">
        <v>0</v>
      </c>
      <c r="I375" s="849">
        <v>24</v>
      </c>
      <c r="J375" s="849">
        <v>1433.28</v>
      </c>
      <c r="K375" s="837">
        <v>1</v>
      </c>
      <c r="L375" s="849">
        <v>24</v>
      </c>
      <c r="M375" s="850">
        <v>1433.28</v>
      </c>
    </row>
    <row r="376" spans="1:13" ht="14.4" customHeight="1" x14ac:dyDescent="0.3">
      <c r="A376" s="831" t="s">
        <v>3043</v>
      </c>
      <c r="B376" s="832" t="s">
        <v>2541</v>
      </c>
      <c r="C376" s="832" t="s">
        <v>5049</v>
      </c>
      <c r="D376" s="832" t="s">
        <v>1560</v>
      </c>
      <c r="E376" s="832" t="s">
        <v>2858</v>
      </c>
      <c r="F376" s="849"/>
      <c r="G376" s="849"/>
      <c r="H376" s="837">
        <v>0</v>
      </c>
      <c r="I376" s="849">
        <v>359</v>
      </c>
      <c r="J376" s="849">
        <v>52374.51</v>
      </c>
      <c r="K376" s="837">
        <v>1</v>
      </c>
      <c r="L376" s="849">
        <v>359</v>
      </c>
      <c r="M376" s="850">
        <v>52374.51</v>
      </c>
    </row>
    <row r="377" spans="1:13" ht="14.4" customHeight="1" x14ac:dyDescent="0.3">
      <c r="A377" s="831" t="s">
        <v>3043</v>
      </c>
      <c r="B377" s="832" t="s">
        <v>2541</v>
      </c>
      <c r="C377" s="832" t="s">
        <v>6238</v>
      </c>
      <c r="D377" s="832" t="s">
        <v>6239</v>
      </c>
      <c r="E377" s="832" t="s">
        <v>2858</v>
      </c>
      <c r="F377" s="849"/>
      <c r="G377" s="849"/>
      <c r="H377" s="837">
        <v>0</v>
      </c>
      <c r="I377" s="849">
        <v>280</v>
      </c>
      <c r="J377" s="849">
        <v>28862.400000000001</v>
      </c>
      <c r="K377" s="837">
        <v>1</v>
      </c>
      <c r="L377" s="849">
        <v>280</v>
      </c>
      <c r="M377" s="850">
        <v>28862.400000000001</v>
      </c>
    </row>
    <row r="378" spans="1:13" ht="14.4" customHeight="1" x14ac:dyDescent="0.3">
      <c r="A378" s="831" t="s">
        <v>3043</v>
      </c>
      <c r="B378" s="832" t="s">
        <v>2541</v>
      </c>
      <c r="C378" s="832" t="s">
        <v>2737</v>
      </c>
      <c r="D378" s="832" t="s">
        <v>1551</v>
      </c>
      <c r="E378" s="832" t="s">
        <v>1552</v>
      </c>
      <c r="F378" s="849"/>
      <c r="G378" s="849"/>
      <c r="H378" s="837">
        <v>0</v>
      </c>
      <c r="I378" s="849">
        <v>5</v>
      </c>
      <c r="J378" s="849">
        <v>636.70000000000005</v>
      </c>
      <c r="K378" s="837">
        <v>1</v>
      </c>
      <c r="L378" s="849">
        <v>5</v>
      </c>
      <c r="M378" s="850">
        <v>636.70000000000005</v>
      </c>
    </row>
    <row r="379" spans="1:13" ht="14.4" customHeight="1" x14ac:dyDescent="0.3">
      <c r="A379" s="831" t="s">
        <v>3043</v>
      </c>
      <c r="B379" s="832" t="s">
        <v>2541</v>
      </c>
      <c r="C379" s="832" t="s">
        <v>5848</v>
      </c>
      <c r="D379" s="832" t="s">
        <v>5849</v>
      </c>
      <c r="E379" s="832" t="s">
        <v>972</v>
      </c>
      <c r="F379" s="849"/>
      <c r="G379" s="849"/>
      <c r="H379" s="837">
        <v>0</v>
      </c>
      <c r="I379" s="849">
        <v>10</v>
      </c>
      <c r="J379" s="849">
        <v>16149</v>
      </c>
      <c r="K379" s="837">
        <v>1</v>
      </c>
      <c r="L379" s="849">
        <v>10</v>
      </c>
      <c r="M379" s="850">
        <v>16149</v>
      </c>
    </row>
    <row r="380" spans="1:13" ht="14.4" customHeight="1" x14ac:dyDescent="0.3">
      <c r="A380" s="831" t="s">
        <v>3043</v>
      </c>
      <c r="B380" s="832" t="s">
        <v>2541</v>
      </c>
      <c r="C380" s="832" t="s">
        <v>2735</v>
      </c>
      <c r="D380" s="832" t="s">
        <v>1554</v>
      </c>
      <c r="E380" s="832" t="s">
        <v>1552</v>
      </c>
      <c r="F380" s="849"/>
      <c r="G380" s="849"/>
      <c r="H380" s="837">
        <v>0</v>
      </c>
      <c r="I380" s="849">
        <v>102</v>
      </c>
      <c r="J380" s="849">
        <v>13210.019999999999</v>
      </c>
      <c r="K380" s="837">
        <v>1</v>
      </c>
      <c r="L380" s="849">
        <v>102</v>
      </c>
      <c r="M380" s="850">
        <v>13210.019999999999</v>
      </c>
    </row>
    <row r="381" spans="1:13" ht="14.4" customHeight="1" x14ac:dyDescent="0.3">
      <c r="A381" s="831" t="s">
        <v>3043</v>
      </c>
      <c r="B381" s="832" t="s">
        <v>2541</v>
      </c>
      <c r="C381" s="832" t="s">
        <v>6245</v>
      </c>
      <c r="D381" s="832" t="s">
        <v>6246</v>
      </c>
      <c r="E381" s="832" t="s">
        <v>1552</v>
      </c>
      <c r="F381" s="849"/>
      <c r="G381" s="849"/>
      <c r="H381" s="837">
        <v>0</v>
      </c>
      <c r="I381" s="849">
        <v>86</v>
      </c>
      <c r="J381" s="849">
        <v>11137.86</v>
      </c>
      <c r="K381" s="837">
        <v>1</v>
      </c>
      <c r="L381" s="849">
        <v>86</v>
      </c>
      <c r="M381" s="850">
        <v>11137.86</v>
      </c>
    </row>
    <row r="382" spans="1:13" ht="14.4" customHeight="1" x14ac:dyDescent="0.3">
      <c r="A382" s="831" t="s">
        <v>3043</v>
      </c>
      <c r="B382" s="832" t="s">
        <v>2541</v>
      </c>
      <c r="C382" s="832" t="s">
        <v>2738</v>
      </c>
      <c r="D382" s="832" t="s">
        <v>2739</v>
      </c>
      <c r="E382" s="832" t="s">
        <v>2740</v>
      </c>
      <c r="F382" s="849"/>
      <c r="G382" s="849"/>
      <c r="H382" s="837">
        <v>0</v>
      </c>
      <c r="I382" s="849">
        <v>20</v>
      </c>
      <c r="J382" s="849">
        <v>1697.8</v>
      </c>
      <c r="K382" s="837">
        <v>1</v>
      </c>
      <c r="L382" s="849">
        <v>20</v>
      </c>
      <c r="M382" s="850">
        <v>1697.8</v>
      </c>
    </row>
    <row r="383" spans="1:13" ht="14.4" customHeight="1" x14ac:dyDescent="0.3">
      <c r="A383" s="831" t="s">
        <v>3043</v>
      </c>
      <c r="B383" s="832" t="s">
        <v>2541</v>
      </c>
      <c r="C383" s="832" t="s">
        <v>2555</v>
      </c>
      <c r="D383" s="832" t="s">
        <v>986</v>
      </c>
      <c r="E383" s="832" t="s">
        <v>2552</v>
      </c>
      <c r="F383" s="849"/>
      <c r="G383" s="849"/>
      <c r="H383" s="837">
        <v>0</v>
      </c>
      <c r="I383" s="849">
        <v>42</v>
      </c>
      <c r="J383" s="849">
        <v>13637.4</v>
      </c>
      <c r="K383" s="837">
        <v>1</v>
      </c>
      <c r="L383" s="849">
        <v>42</v>
      </c>
      <c r="M383" s="850">
        <v>13637.4</v>
      </c>
    </row>
    <row r="384" spans="1:13" ht="14.4" customHeight="1" x14ac:dyDescent="0.3">
      <c r="A384" s="831" t="s">
        <v>3043</v>
      </c>
      <c r="B384" s="832" t="s">
        <v>2541</v>
      </c>
      <c r="C384" s="832" t="s">
        <v>2948</v>
      </c>
      <c r="D384" s="832" t="s">
        <v>2302</v>
      </c>
      <c r="E384" s="832" t="s">
        <v>2740</v>
      </c>
      <c r="F384" s="849"/>
      <c r="G384" s="849"/>
      <c r="H384" s="837">
        <v>0</v>
      </c>
      <c r="I384" s="849">
        <v>66</v>
      </c>
      <c r="J384" s="849">
        <v>5602.74</v>
      </c>
      <c r="K384" s="837">
        <v>1</v>
      </c>
      <c r="L384" s="849">
        <v>66</v>
      </c>
      <c r="M384" s="850">
        <v>5602.74</v>
      </c>
    </row>
    <row r="385" spans="1:13" ht="14.4" customHeight="1" x14ac:dyDescent="0.3">
      <c r="A385" s="831" t="s">
        <v>3043</v>
      </c>
      <c r="B385" s="832" t="s">
        <v>2541</v>
      </c>
      <c r="C385" s="832" t="s">
        <v>3930</v>
      </c>
      <c r="D385" s="832" t="s">
        <v>3931</v>
      </c>
      <c r="E385" s="832" t="s">
        <v>1279</v>
      </c>
      <c r="F385" s="849">
        <v>152</v>
      </c>
      <c r="G385" s="849">
        <v>245464.8</v>
      </c>
      <c r="H385" s="837">
        <v>1</v>
      </c>
      <c r="I385" s="849"/>
      <c r="J385" s="849"/>
      <c r="K385" s="837">
        <v>0</v>
      </c>
      <c r="L385" s="849">
        <v>152</v>
      </c>
      <c r="M385" s="850">
        <v>245464.8</v>
      </c>
    </row>
    <row r="386" spans="1:13" ht="14.4" customHeight="1" x14ac:dyDescent="0.3">
      <c r="A386" s="831" t="s">
        <v>3043</v>
      </c>
      <c r="B386" s="832" t="s">
        <v>2541</v>
      </c>
      <c r="C386" s="832" t="s">
        <v>4965</v>
      </c>
      <c r="D386" s="832" t="s">
        <v>4966</v>
      </c>
      <c r="E386" s="832" t="s">
        <v>2740</v>
      </c>
      <c r="F386" s="849"/>
      <c r="G386" s="849"/>
      <c r="H386" s="837">
        <v>0</v>
      </c>
      <c r="I386" s="849">
        <v>22</v>
      </c>
      <c r="J386" s="849">
        <v>1867.5800000000002</v>
      </c>
      <c r="K386" s="837">
        <v>1</v>
      </c>
      <c r="L386" s="849">
        <v>22</v>
      </c>
      <c r="M386" s="850">
        <v>1867.5800000000002</v>
      </c>
    </row>
    <row r="387" spans="1:13" ht="14.4" customHeight="1" x14ac:dyDescent="0.3">
      <c r="A387" s="831" t="s">
        <v>3043</v>
      </c>
      <c r="B387" s="832" t="s">
        <v>2541</v>
      </c>
      <c r="C387" s="832" t="s">
        <v>2859</v>
      </c>
      <c r="D387" s="832" t="s">
        <v>2058</v>
      </c>
      <c r="E387" s="832" t="s">
        <v>2740</v>
      </c>
      <c r="F387" s="849"/>
      <c r="G387" s="849"/>
      <c r="H387" s="837">
        <v>0</v>
      </c>
      <c r="I387" s="849">
        <v>112</v>
      </c>
      <c r="J387" s="849">
        <v>9507.68</v>
      </c>
      <c r="K387" s="837">
        <v>1</v>
      </c>
      <c r="L387" s="849">
        <v>112</v>
      </c>
      <c r="M387" s="850">
        <v>9507.68</v>
      </c>
    </row>
    <row r="388" spans="1:13" ht="14.4" customHeight="1" x14ac:dyDescent="0.3">
      <c r="A388" s="831" t="s">
        <v>3043</v>
      </c>
      <c r="B388" s="832" t="s">
        <v>2541</v>
      </c>
      <c r="C388" s="832" t="s">
        <v>2556</v>
      </c>
      <c r="D388" s="832" t="s">
        <v>965</v>
      </c>
      <c r="E388" s="832" t="s">
        <v>1279</v>
      </c>
      <c r="F388" s="849"/>
      <c r="G388" s="849"/>
      <c r="H388" s="837">
        <v>0</v>
      </c>
      <c r="I388" s="849">
        <v>128</v>
      </c>
      <c r="J388" s="849">
        <v>206707.20000000001</v>
      </c>
      <c r="K388" s="837">
        <v>1</v>
      </c>
      <c r="L388" s="849">
        <v>128</v>
      </c>
      <c r="M388" s="850">
        <v>206707.20000000001</v>
      </c>
    </row>
    <row r="389" spans="1:13" ht="14.4" customHeight="1" x14ac:dyDescent="0.3">
      <c r="A389" s="831" t="s">
        <v>3043</v>
      </c>
      <c r="B389" s="832" t="s">
        <v>2541</v>
      </c>
      <c r="C389" s="832" t="s">
        <v>3841</v>
      </c>
      <c r="D389" s="832" t="s">
        <v>3842</v>
      </c>
      <c r="E389" s="832" t="s">
        <v>3582</v>
      </c>
      <c r="F389" s="849"/>
      <c r="G389" s="849"/>
      <c r="H389" s="837">
        <v>0</v>
      </c>
      <c r="I389" s="849">
        <v>6</v>
      </c>
      <c r="J389" s="849">
        <v>1165.56</v>
      </c>
      <c r="K389" s="837">
        <v>1</v>
      </c>
      <c r="L389" s="849">
        <v>6</v>
      </c>
      <c r="M389" s="850">
        <v>1165.56</v>
      </c>
    </row>
    <row r="390" spans="1:13" ht="14.4" customHeight="1" x14ac:dyDescent="0.3">
      <c r="A390" s="831" t="s">
        <v>3043</v>
      </c>
      <c r="B390" s="832" t="s">
        <v>2541</v>
      </c>
      <c r="C390" s="832" t="s">
        <v>2736</v>
      </c>
      <c r="D390" s="832" t="s">
        <v>1550</v>
      </c>
      <c r="E390" s="832" t="s">
        <v>972</v>
      </c>
      <c r="F390" s="849">
        <v>147</v>
      </c>
      <c r="G390" s="849">
        <v>31074.329999999994</v>
      </c>
      <c r="H390" s="837">
        <v>1</v>
      </c>
      <c r="I390" s="849"/>
      <c r="J390" s="849"/>
      <c r="K390" s="837">
        <v>0</v>
      </c>
      <c r="L390" s="849">
        <v>147</v>
      </c>
      <c r="M390" s="850">
        <v>31074.329999999994</v>
      </c>
    </row>
    <row r="391" spans="1:13" ht="14.4" customHeight="1" x14ac:dyDescent="0.3">
      <c r="A391" s="831" t="s">
        <v>3043</v>
      </c>
      <c r="B391" s="832" t="s">
        <v>2541</v>
      </c>
      <c r="C391" s="832" t="s">
        <v>2787</v>
      </c>
      <c r="D391" s="832" t="s">
        <v>1643</v>
      </c>
      <c r="E391" s="832" t="s">
        <v>1546</v>
      </c>
      <c r="F391" s="849"/>
      <c r="G391" s="849"/>
      <c r="H391" s="837">
        <v>0</v>
      </c>
      <c r="I391" s="849">
        <v>1422</v>
      </c>
      <c r="J391" s="849">
        <v>102767.94000000002</v>
      </c>
      <c r="K391" s="837">
        <v>1</v>
      </c>
      <c r="L391" s="849">
        <v>1422</v>
      </c>
      <c r="M391" s="850">
        <v>102767.94000000002</v>
      </c>
    </row>
    <row r="392" spans="1:13" ht="14.4" customHeight="1" x14ac:dyDescent="0.3">
      <c r="A392" s="831" t="s">
        <v>3043</v>
      </c>
      <c r="B392" s="832" t="s">
        <v>2541</v>
      </c>
      <c r="C392" s="832" t="s">
        <v>2788</v>
      </c>
      <c r="D392" s="832" t="s">
        <v>1697</v>
      </c>
      <c r="E392" s="832" t="s">
        <v>1546</v>
      </c>
      <c r="F392" s="849"/>
      <c r="G392" s="849"/>
      <c r="H392" s="837">
        <v>0</v>
      </c>
      <c r="I392" s="849">
        <v>887</v>
      </c>
      <c r="J392" s="849">
        <v>64103.489999999991</v>
      </c>
      <c r="K392" s="837">
        <v>1</v>
      </c>
      <c r="L392" s="849">
        <v>887</v>
      </c>
      <c r="M392" s="850">
        <v>64103.489999999991</v>
      </c>
    </row>
    <row r="393" spans="1:13" ht="14.4" customHeight="1" x14ac:dyDescent="0.3">
      <c r="A393" s="831" t="s">
        <v>3043</v>
      </c>
      <c r="B393" s="832" t="s">
        <v>2541</v>
      </c>
      <c r="C393" s="832" t="s">
        <v>3937</v>
      </c>
      <c r="D393" s="832" t="s">
        <v>3938</v>
      </c>
      <c r="E393" s="832" t="s">
        <v>1281</v>
      </c>
      <c r="F393" s="849"/>
      <c r="G393" s="849"/>
      <c r="H393" s="837">
        <v>0</v>
      </c>
      <c r="I393" s="849">
        <v>61</v>
      </c>
      <c r="J393" s="849">
        <v>7900.1099999999988</v>
      </c>
      <c r="K393" s="837">
        <v>1</v>
      </c>
      <c r="L393" s="849">
        <v>61</v>
      </c>
      <c r="M393" s="850">
        <v>7900.1099999999988</v>
      </c>
    </row>
    <row r="394" spans="1:13" ht="14.4" customHeight="1" x14ac:dyDescent="0.3">
      <c r="A394" s="831" t="s">
        <v>3043</v>
      </c>
      <c r="B394" s="832" t="s">
        <v>2541</v>
      </c>
      <c r="C394" s="832" t="s">
        <v>3932</v>
      </c>
      <c r="D394" s="832" t="s">
        <v>2061</v>
      </c>
      <c r="E394" s="832" t="s">
        <v>1281</v>
      </c>
      <c r="F394" s="849"/>
      <c r="G394" s="849"/>
      <c r="H394" s="837">
        <v>0</v>
      </c>
      <c r="I394" s="849">
        <v>32</v>
      </c>
      <c r="J394" s="849">
        <v>4144.32</v>
      </c>
      <c r="K394" s="837">
        <v>1</v>
      </c>
      <c r="L394" s="849">
        <v>32</v>
      </c>
      <c r="M394" s="850">
        <v>4144.32</v>
      </c>
    </row>
    <row r="395" spans="1:13" ht="14.4" customHeight="1" x14ac:dyDescent="0.3">
      <c r="A395" s="831" t="s">
        <v>3043</v>
      </c>
      <c r="B395" s="832" t="s">
        <v>2541</v>
      </c>
      <c r="C395" s="832" t="s">
        <v>6242</v>
      </c>
      <c r="D395" s="832" t="s">
        <v>6243</v>
      </c>
      <c r="E395" s="832" t="s">
        <v>6244</v>
      </c>
      <c r="F395" s="849">
        <v>60</v>
      </c>
      <c r="G395" s="849">
        <v>2137.1999999999998</v>
      </c>
      <c r="H395" s="837">
        <v>1</v>
      </c>
      <c r="I395" s="849"/>
      <c r="J395" s="849"/>
      <c r="K395" s="837">
        <v>0</v>
      </c>
      <c r="L395" s="849">
        <v>60</v>
      </c>
      <c r="M395" s="850">
        <v>2137.1999999999998</v>
      </c>
    </row>
    <row r="396" spans="1:13" ht="14.4" customHeight="1" x14ac:dyDescent="0.3">
      <c r="A396" s="831" t="s">
        <v>3043</v>
      </c>
      <c r="B396" s="832" t="s">
        <v>2541</v>
      </c>
      <c r="C396" s="832" t="s">
        <v>2949</v>
      </c>
      <c r="D396" s="832" t="s">
        <v>2297</v>
      </c>
      <c r="E396" s="832" t="s">
        <v>1546</v>
      </c>
      <c r="F396" s="849"/>
      <c r="G396" s="849"/>
      <c r="H396" s="837">
        <v>0</v>
      </c>
      <c r="I396" s="849">
        <v>506</v>
      </c>
      <c r="J396" s="849">
        <v>36568.619999999995</v>
      </c>
      <c r="K396" s="837">
        <v>1</v>
      </c>
      <c r="L396" s="849">
        <v>506</v>
      </c>
      <c r="M396" s="850">
        <v>36568.619999999995</v>
      </c>
    </row>
    <row r="397" spans="1:13" ht="14.4" customHeight="1" x14ac:dyDescent="0.3">
      <c r="A397" s="831" t="s">
        <v>3043</v>
      </c>
      <c r="B397" s="832" t="s">
        <v>2541</v>
      </c>
      <c r="C397" s="832" t="s">
        <v>2636</v>
      </c>
      <c r="D397" s="832" t="s">
        <v>1284</v>
      </c>
      <c r="E397" s="832" t="s">
        <v>1281</v>
      </c>
      <c r="F397" s="849"/>
      <c r="G397" s="849"/>
      <c r="H397" s="837">
        <v>0</v>
      </c>
      <c r="I397" s="849">
        <v>151</v>
      </c>
      <c r="J397" s="849">
        <v>19556.009999999998</v>
      </c>
      <c r="K397" s="837">
        <v>1</v>
      </c>
      <c r="L397" s="849">
        <v>151</v>
      </c>
      <c r="M397" s="850">
        <v>19556.009999999998</v>
      </c>
    </row>
    <row r="398" spans="1:13" ht="14.4" customHeight="1" x14ac:dyDescent="0.3">
      <c r="A398" s="831" t="s">
        <v>3043</v>
      </c>
      <c r="B398" s="832" t="s">
        <v>2541</v>
      </c>
      <c r="C398" s="832" t="s">
        <v>2637</v>
      </c>
      <c r="D398" s="832" t="s">
        <v>1283</v>
      </c>
      <c r="E398" s="832" t="s">
        <v>1281</v>
      </c>
      <c r="F398" s="849"/>
      <c r="G398" s="849"/>
      <c r="H398" s="837">
        <v>0</v>
      </c>
      <c r="I398" s="849">
        <v>543</v>
      </c>
      <c r="J398" s="849">
        <v>70801.76999999999</v>
      </c>
      <c r="K398" s="837">
        <v>1</v>
      </c>
      <c r="L398" s="849">
        <v>543</v>
      </c>
      <c r="M398" s="850">
        <v>70801.76999999999</v>
      </c>
    </row>
    <row r="399" spans="1:13" ht="14.4" customHeight="1" x14ac:dyDescent="0.3">
      <c r="A399" s="831" t="s">
        <v>3043</v>
      </c>
      <c r="B399" s="832" t="s">
        <v>2541</v>
      </c>
      <c r="C399" s="832" t="s">
        <v>3933</v>
      </c>
      <c r="D399" s="832" t="s">
        <v>3934</v>
      </c>
      <c r="E399" s="832" t="s">
        <v>1546</v>
      </c>
      <c r="F399" s="849"/>
      <c r="G399" s="849"/>
      <c r="H399" s="837">
        <v>0</v>
      </c>
      <c r="I399" s="849">
        <v>732</v>
      </c>
      <c r="J399" s="849">
        <v>52901.64</v>
      </c>
      <c r="K399" s="837">
        <v>1</v>
      </c>
      <c r="L399" s="849">
        <v>732</v>
      </c>
      <c r="M399" s="850">
        <v>52901.64</v>
      </c>
    </row>
    <row r="400" spans="1:13" ht="14.4" customHeight="1" x14ac:dyDescent="0.3">
      <c r="A400" s="831" t="s">
        <v>3043</v>
      </c>
      <c r="B400" s="832" t="s">
        <v>2541</v>
      </c>
      <c r="C400" s="832" t="s">
        <v>2950</v>
      </c>
      <c r="D400" s="832" t="s">
        <v>2298</v>
      </c>
      <c r="E400" s="832" t="s">
        <v>1546</v>
      </c>
      <c r="F400" s="849"/>
      <c r="G400" s="849"/>
      <c r="H400" s="837">
        <v>0</v>
      </c>
      <c r="I400" s="849">
        <v>811</v>
      </c>
      <c r="J400" s="849">
        <v>58610.97</v>
      </c>
      <c r="K400" s="837">
        <v>1</v>
      </c>
      <c r="L400" s="849">
        <v>811</v>
      </c>
      <c r="M400" s="850">
        <v>58610.97</v>
      </c>
    </row>
    <row r="401" spans="1:13" ht="14.4" customHeight="1" x14ac:dyDescent="0.3">
      <c r="A401" s="831" t="s">
        <v>3043</v>
      </c>
      <c r="B401" s="832" t="s">
        <v>2541</v>
      </c>
      <c r="C401" s="832" t="s">
        <v>2639</v>
      </c>
      <c r="D401" s="832" t="s">
        <v>1280</v>
      </c>
      <c r="E401" s="832" t="s">
        <v>1281</v>
      </c>
      <c r="F401" s="849"/>
      <c r="G401" s="849"/>
      <c r="H401" s="837">
        <v>0</v>
      </c>
      <c r="I401" s="849">
        <v>188</v>
      </c>
      <c r="J401" s="849">
        <v>44911.319999999992</v>
      </c>
      <c r="K401" s="837">
        <v>1</v>
      </c>
      <c r="L401" s="849">
        <v>188</v>
      </c>
      <c r="M401" s="850">
        <v>44911.319999999992</v>
      </c>
    </row>
    <row r="402" spans="1:13" ht="14.4" customHeight="1" x14ac:dyDescent="0.3">
      <c r="A402" s="831" t="s">
        <v>3043</v>
      </c>
      <c r="B402" s="832" t="s">
        <v>2541</v>
      </c>
      <c r="C402" s="832" t="s">
        <v>2557</v>
      </c>
      <c r="D402" s="832" t="s">
        <v>956</v>
      </c>
      <c r="E402" s="832" t="s">
        <v>2558</v>
      </c>
      <c r="F402" s="849">
        <v>113</v>
      </c>
      <c r="G402" s="849">
        <v>15316.02</v>
      </c>
      <c r="H402" s="837">
        <v>0.81294964028776973</v>
      </c>
      <c r="I402" s="849">
        <v>26</v>
      </c>
      <c r="J402" s="849">
        <v>3524.04</v>
      </c>
      <c r="K402" s="837">
        <v>0.18705035971223019</v>
      </c>
      <c r="L402" s="849">
        <v>139</v>
      </c>
      <c r="M402" s="850">
        <v>18840.060000000001</v>
      </c>
    </row>
    <row r="403" spans="1:13" ht="14.4" customHeight="1" x14ac:dyDescent="0.3">
      <c r="A403" s="831" t="s">
        <v>3043</v>
      </c>
      <c r="B403" s="832" t="s">
        <v>2541</v>
      </c>
      <c r="C403" s="832" t="s">
        <v>2559</v>
      </c>
      <c r="D403" s="832" t="s">
        <v>958</v>
      </c>
      <c r="E403" s="832" t="s">
        <v>2558</v>
      </c>
      <c r="F403" s="849">
        <v>26</v>
      </c>
      <c r="G403" s="849">
        <v>3524.0399999999995</v>
      </c>
      <c r="H403" s="837">
        <v>0.53061224489795922</v>
      </c>
      <c r="I403" s="849">
        <v>23</v>
      </c>
      <c r="J403" s="849">
        <v>3117.4199999999996</v>
      </c>
      <c r="K403" s="837">
        <v>0.46938775510204084</v>
      </c>
      <c r="L403" s="849">
        <v>49</v>
      </c>
      <c r="M403" s="850">
        <v>6641.4599999999991</v>
      </c>
    </row>
    <row r="404" spans="1:13" ht="14.4" customHeight="1" x14ac:dyDescent="0.3">
      <c r="A404" s="831" t="s">
        <v>3043</v>
      </c>
      <c r="B404" s="832" t="s">
        <v>2541</v>
      </c>
      <c r="C404" s="832" t="s">
        <v>2638</v>
      </c>
      <c r="D404" s="832" t="s">
        <v>1282</v>
      </c>
      <c r="E404" s="832" t="s">
        <v>1281</v>
      </c>
      <c r="F404" s="849"/>
      <c r="G404" s="849"/>
      <c r="H404" s="837">
        <v>0</v>
      </c>
      <c r="I404" s="849">
        <v>118</v>
      </c>
      <c r="J404" s="849">
        <v>28189.019999999997</v>
      </c>
      <c r="K404" s="837">
        <v>1</v>
      </c>
      <c r="L404" s="849">
        <v>118</v>
      </c>
      <c r="M404" s="850">
        <v>28189.019999999997</v>
      </c>
    </row>
    <row r="405" spans="1:13" ht="14.4" customHeight="1" x14ac:dyDescent="0.3">
      <c r="A405" s="831" t="s">
        <v>3043</v>
      </c>
      <c r="B405" s="832" t="s">
        <v>2541</v>
      </c>
      <c r="C405" s="832" t="s">
        <v>5080</v>
      </c>
      <c r="D405" s="832" t="s">
        <v>3991</v>
      </c>
      <c r="E405" s="832" t="s">
        <v>1281</v>
      </c>
      <c r="F405" s="849"/>
      <c r="G405" s="849"/>
      <c r="H405" s="837">
        <v>0</v>
      </c>
      <c r="I405" s="849">
        <v>65</v>
      </c>
      <c r="J405" s="849">
        <v>8602.1</v>
      </c>
      <c r="K405" s="837">
        <v>1</v>
      </c>
      <c r="L405" s="849">
        <v>65</v>
      </c>
      <c r="M405" s="850">
        <v>8602.1</v>
      </c>
    </row>
    <row r="406" spans="1:13" ht="14.4" customHeight="1" x14ac:dyDescent="0.3">
      <c r="A406" s="831" t="s">
        <v>3043</v>
      </c>
      <c r="B406" s="832" t="s">
        <v>2541</v>
      </c>
      <c r="C406" s="832" t="s">
        <v>3988</v>
      </c>
      <c r="D406" s="832" t="s">
        <v>3989</v>
      </c>
      <c r="E406" s="832" t="s">
        <v>1281</v>
      </c>
      <c r="F406" s="849"/>
      <c r="G406" s="849"/>
      <c r="H406" s="837">
        <v>0</v>
      </c>
      <c r="I406" s="849">
        <v>10</v>
      </c>
      <c r="J406" s="849">
        <v>1323.4</v>
      </c>
      <c r="K406" s="837">
        <v>1</v>
      </c>
      <c r="L406" s="849">
        <v>10</v>
      </c>
      <c r="M406" s="850">
        <v>1323.4</v>
      </c>
    </row>
    <row r="407" spans="1:13" ht="14.4" customHeight="1" x14ac:dyDescent="0.3">
      <c r="A407" s="831" t="s">
        <v>3043</v>
      </c>
      <c r="B407" s="832" t="s">
        <v>2541</v>
      </c>
      <c r="C407" s="832" t="s">
        <v>5102</v>
      </c>
      <c r="D407" s="832" t="s">
        <v>5103</v>
      </c>
      <c r="E407" s="832" t="s">
        <v>1281</v>
      </c>
      <c r="F407" s="849"/>
      <c r="G407" s="849"/>
      <c r="H407" s="837">
        <v>0</v>
      </c>
      <c r="I407" s="849">
        <v>18</v>
      </c>
      <c r="J407" s="849">
        <v>2374.7400000000002</v>
      </c>
      <c r="K407" s="837">
        <v>1</v>
      </c>
      <c r="L407" s="849">
        <v>18</v>
      </c>
      <c r="M407" s="850">
        <v>2374.7400000000002</v>
      </c>
    </row>
    <row r="408" spans="1:13" ht="14.4" customHeight="1" x14ac:dyDescent="0.3">
      <c r="A408" s="831" t="s">
        <v>3043</v>
      </c>
      <c r="B408" s="832" t="s">
        <v>2541</v>
      </c>
      <c r="C408" s="832" t="s">
        <v>3935</v>
      </c>
      <c r="D408" s="832" t="s">
        <v>3936</v>
      </c>
      <c r="E408" s="832" t="s">
        <v>1552</v>
      </c>
      <c r="F408" s="849"/>
      <c r="G408" s="849"/>
      <c r="H408" s="837">
        <v>0</v>
      </c>
      <c r="I408" s="849">
        <v>127</v>
      </c>
      <c r="J408" s="849">
        <v>16447.769999999997</v>
      </c>
      <c r="K408" s="837">
        <v>1</v>
      </c>
      <c r="L408" s="849">
        <v>127</v>
      </c>
      <c r="M408" s="850">
        <v>16447.769999999997</v>
      </c>
    </row>
    <row r="409" spans="1:13" ht="14.4" customHeight="1" x14ac:dyDescent="0.3">
      <c r="A409" s="831" t="s">
        <v>3043</v>
      </c>
      <c r="B409" s="832" t="s">
        <v>2541</v>
      </c>
      <c r="C409" s="832" t="s">
        <v>5101</v>
      </c>
      <c r="D409" s="832" t="s">
        <v>4943</v>
      </c>
      <c r="E409" s="832" t="s">
        <v>1281</v>
      </c>
      <c r="F409" s="849"/>
      <c r="G409" s="849"/>
      <c r="H409" s="837">
        <v>0</v>
      </c>
      <c r="I409" s="849">
        <v>58</v>
      </c>
      <c r="J409" s="849">
        <v>7651.9400000000005</v>
      </c>
      <c r="K409" s="837">
        <v>1</v>
      </c>
      <c r="L409" s="849">
        <v>58</v>
      </c>
      <c r="M409" s="850">
        <v>7651.9400000000005</v>
      </c>
    </row>
    <row r="410" spans="1:13" ht="14.4" customHeight="1" x14ac:dyDescent="0.3">
      <c r="A410" s="831" t="s">
        <v>3043</v>
      </c>
      <c r="B410" s="832" t="s">
        <v>2541</v>
      </c>
      <c r="C410" s="832" t="s">
        <v>2560</v>
      </c>
      <c r="D410" s="832" t="s">
        <v>963</v>
      </c>
      <c r="E410" s="832" t="s">
        <v>964</v>
      </c>
      <c r="F410" s="849"/>
      <c r="G410" s="849"/>
      <c r="H410" s="837">
        <v>0</v>
      </c>
      <c r="I410" s="849">
        <v>7</v>
      </c>
      <c r="J410" s="849">
        <v>18451.79</v>
      </c>
      <c r="K410" s="837">
        <v>1</v>
      </c>
      <c r="L410" s="849">
        <v>7</v>
      </c>
      <c r="M410" s="850">
        <v>18451.79</v>
      </c>
    </row>
    <row r="411" spans="1:13" ht="14.4" customHeight="1" x14ac:dyDescent="0.3">
      <c r="A411" s="831" t="s">
        <v>3043</v>
      </c>
      <c r="B411" s="832" t="s">
        <v>2541</v>
      </c>
      <c r="C411" s="832" t="s">
        <v>4944</v>
      </c>
      <c r="D411" s="832" t="s">
        <v>963</v>
      </c>
      <c r="E411" s="832" t="s">
        <v>1552</v>
      </c>
      <c r="F411" s="849">
        <v>20</v>
      </c>
      <c r="G411" s="849">
        <v>9878.4</v>
      </c>
      <c r="H411" s="837">
        <v>1</v>
      </c>
      <c r="I411" s="849"/>
      <c r="J411" s="849"/>
      <c r="K411" s="837">
        <v>0</v>
      </c>
      <c r="L411" s="849">
        <v>20</v>
      </c>
      <c r="M411" s="850">
        <v>9878.4</v>
      </c>
    </row>
    <row r="412" spans="1:13" ht="14.4" customHeight="1" x14ac:dyDescent="0.3">
      <c r="A412" s="831" t="s">
        <v>3043</v>
      </c>
      <c r="B412" s="832" t="s">
        <v>2541</v>
      </c>
      <c r="C412" s="832" t="s">
        <v>2861</v>
      </c>
      <c r="D412" s="832" t="s">
        <v>2057</v>
      </c>
      <c r="E412" s="832" t="s">
        <v>1552</v>
      </c>
      <c r="F412" s="849"/>
      <c r="G412" s="849"/>
      <c r="H412" s="837">
        <v>0</v>
      </c>
      <c r="I412" s="849">
        <v>5</v>
      </c>
      <c r="J412" s="849">
        <v>647.54999999999995</v>
      </c>
      <c r="K412" s="837">
        <v>1</v>
      </c>
      <c r="L412" s="849">
        <v>5</v>
      </c>
      <c r="M412" s="850">
        <v>647.54999999999995</v>
      </c>
    </row>
    <row r="413" spans="1:13" ht="14.4" customHeight="1" x14ac:dyDescent="0.3">
      <c r="A413" s="831" t="s">
        <v>3043</v>
      </c>
      <c r="B413" s="832" t="s">
        <v>2541</v>
      </c>
      <c r="C413" s="832" t="s">
        <v>2862</v>
      </c>
      <c r="D413" s="832" t="s">
        <v>2863</v>
      </c>
      <c r="E413" s="832" t="s">
        <v>1552</v>
      </c>
      <c r="F413" s="849"/>
      <c r="G413" s="849"/>
      <c r="H413" s="837">
        <v>0</v>
      </c>
      <c r="I413" s="849">
        <v>27</v>
      </c>
      <c r="J413" s="849">
        <v>3438.1800000000003</v>
      </c>
      <c r="K413" s="837">
        <v>1</v>
      </c>
      <c r="L413" s="849">
        <v>27</v>
      </c>
      <c r="M413" s="850">
        <v>3438.1800000000003</v>
      </c>
    </row>
    <row r="414" spans="1:13" ht="14.4" customHeight="1" x14ac:dyDescent="0.3">
      <c r="A414" s="831" t="s">
        <v>3043</v>
      </c>
      <c r="B414" s="832" t="s">
        <v>2541</v>
      </c>
      <c r="C414" s="832" t="s">
        <v>6191</v>
      </c>
      <c r="D414" s="832" t="s">
        <v>3938</v>
      </c>
      <c r="E414" s="832" t="s">
        <v>1546</v>
      </c>
      <c r="F414" s="849"/>
      <c r="G414" s="849"/>
      <c r="H414" s="837">
        <v>0</v>
      </c>
      <c r="I414" s="849">
        <v>310</v>
      </c>
      <c r="J414" s="849">
        <v>10037.800000000001</v>
      </c>
      <c r="K414" s="837">
        <v>1</v>
      </c>
      <c r="L414" s="849">
        <v>310</v>
      </c>
      <c r="M414" s="850">
        <v>10037.800000000001</v>
      </c>
    </row>
    <row r="415" spans="1:13" ht="14.4" customHeight="1" x14ac:dyDescent="0.3">
      <c r="A415" s="831" t="s">
        <v>3043</v>
      </c>
      <c r="B415" s="832" t="s">
        <v>2541</v>
      </c>
      <c r="C415" s="832" t="s">
        <v>2864</v>
      </c>
      <c r="D415" s="832" t="s">
        <v>2061</v>
      </c>
      <c r="E415" s="832" t="s">
        <v>1546</v>
      </c>
      <c r="F415" s="849"/>
      <c r="G415" s="849"/>
      <c r="H415" s="837">
        <v>0</v>
      </c>
      <c r="I415" s="849">
        <v>192</v>
      </c>
      <c r="J415" s="849">
        <v>6216.9600000000009</v>
      </c>
      <c r="K415" s="837">
        <v>1</v>
      </c>
      <c r="L415" s="849">
        <v>192</v>
      </c>
      <c r="M415" s="850">
        <v>6216.9600000000009</v>
      </c>
    </row>
    <row r="416" spans="1:13" ht="14.4" customHeight="1" x14ac:dyDescent="0.3">
      <c r="A416" s="831" t="s">
        <v>3043</v>
      </c>
      <c r="B416" s="832" t="s">
        <v>2541</v>
      </c>
      <c r="C416" s="832" t="s">
        <v>6247</v>
      </c>
      <c r="D416" s="832" t="s">
        <v>6248</v>
      </c>
      <c r="E416" s="832" t="s">
        <v>1281</v>
      </c>
      <c r="F416" s="849">
        <v>4</v>
      </c>
      <c r="G416" s="849">
        <v>955.56</v>
      </c>
      <c r="H416" s="837">
        <v>1</v>
      </c>
      <c r="I416" s="849"/>
      <c r="J416" s="849"/>
      <c r="K416" s="837">
        <v>0</v>
      </c>
      <c r="L416" s="849">
        <v>4</v>
      </c>
      <c r="M416" s="850">
        <v>955.56</v>
      </c>
    </row>
    <row r="417" spans="1:13" ht="14.4" customHeight="1" x14ac:dyDescent="0.3">
      <c r="A417" s="831" t="s">
        <v>3043</v>
      </c>
      <c r="B417" s="832" t="s">
        <v>2541</v>
      </c>
      <c r="C417" s="832" t="s">
        <v>6274</v>
      </c>
      <c r="D417" s="832" t="s">
        <v>6275</v>
      </c>
      <c r="E417" s="832" t="s">
        <v>6276</v>
      </c>
      <c r="F417" s="849"/>
      <c r="G417" s="849"/>
      <c r="H417" s="837">
        <v>0</v>
      </c>
      <c r="I417" s="849">
        <v>2</v>
      </c>
      <c r="J417" s="849">
        <v>423.88</v>
      </c>
      <c r="K417" s="837">
        <v>1</v>
      </c>
      <c r="L417" s="849">
        <v>2</v>
      </c>
      <c r="M417" s="850">
        <v>423.88</v>
      </c>
    </row>
    <row r="418" spans="1:13" ht="14.4" customHeight="1" x14ac:dyDescent="0.3">
      <c r="A418" s="831" t="s">
        <v>3043</v>
      </c>
      <c r="B418" s="832" t="s">
        <v>2541</v>
      </c>
      <c r="C418" s="832" t="s">
        <v>4800</v>
      </c>
      <c r="D418" s="832" t="s">
        <v>997</v>
      </c>
      <c r="E418" s="832" t="s">
        <v>998</v>
      </c>
      <c r="F418" s="849">
        <v>30</v>
      </c>
      <c r="G418" s="849">
        <v>2919</v>
      </c>
      <c r="H418" s="837">
        <v>1</v>
      </c>
      <c r="I418" s="849"/>
      <c r="J418" s="849"/>
      <c r="K418" s="837">
        <v>0</v>
      </c>
      <c r="L418" s="849">
        <v>30</v>
      </c>
      <c r="M418" s="850">
        <v>2919</v>
      </c>
    </row>
    <row r="419" spans="1:13" ht="14.4" customHeight="1" x14ac:dyDescent="0.3">
      <c r="A419" s="831" t="s">
        <v>3043</v>
      </c>
      <c r="B419" s="832" t="s">
        <v>2541</v>
      </c>
      <c r="C419" s="832" t="s">
        <v>2743</v>
      </c>
      <c r="D419" s="832" t="s">
        <v>1555</v>
      </c>
      <c r="E419" s="832" t="s">
        <v>1552</v>
      </c>
      <c r="F419" s="849"/>
      <c r="G419" s="849"/>
      <c r="H419" s="837">
        <v>0</v>
      </c>
      <c r="I419" s="849">
        <v>70</v>
      </c>
      <c r="J419" s="849">
        <v>9065.6999999999989</v>
      </c>
      <c r="K419" s="837">
        <v>1</v>
      </c>
      <c r="L419" s="849">
        <v>70</v>
      </c>
      <c r="M419" s="850">
        <v>9065.6999999999989</v>
      </c>
    </row>
    <row r="420" spans="1:13" ht="14.4" customHeight="1" x14ac:dyDescent="0.3">
      <c r="A420" s="831" t="s">
        <v>3043</v>
      </c>
      <c r="B420" s="832" t="s">
        <v>2541</v>
      </c>
      <c r="C420" s="832" t="s">
        <v>6259</v>
      </c>
      <c r="D420" s="832" t="s">
        <v>6260</v>
      </c>
      <c r="E420" s="832" t="s">
        <v>1281</v>
      </c>
      <c r="F420" s="849"/>
      <c r="G420" s="849"/>
      <c r="H420" s="837">
        <v>0</v>
      </c>
      <c r="I420" s="849">
        <v>1</v>
      </c>
      <c r="J420" s="849">
        <v>132.34</v>
      </c>
      <c r="K420" s="837">
        <v>1</v>
      </c>
      <c r="L420" s="849">
        <v>1</v>
      </c>
      <c r="M420" s="850">
        <v>132.34</v>
      </c>
    </row>
    <row r="421" spans="1:13" ht="14.4" customHeight="1" x14ac:dyDescent="0.3">
      <c r="A421" s="831" t="s">
        <v>3043</v>
      </c>
      <c r="B421" s="832" t="s">
        <v>2541</v>
      </c>
      <c r="C421" s="832" t="s">
        <v>6252</v>
      </c>
      <c r="D421" s="832" t="s">
        <v>6253</v>
      </c>
      <c r="E421" s="832" t="s">
        <v>1281</v>
      </c>
      <c r="F421" s="849">
        <v>3</v>
      </c>
      <c r="G421" s="849">
        <v>397.02</v>
      </c>
      <c r="H421" s="837">
        <v>1</v>
      </c>
      <c r="I421" s="849"/>
      <c r="J421" s="849"/>
      <c r="K421" s="837">
        <v>0</v>
      </c>
      <c r="L421" s="849">
        <v>3</v>
      </c>
      <c r="M421" s="850">
        <v>397.02</v>
      </c>
    </row>
    <row r="422" spans="1:13" ht="14.4" customHeight="1" x14ac:dyDescent="0.3">
      <c r="A422" s="831" t="s">
        <v>3043</v>
      </c>
      <c r="B422" s="832" t="s">
        <v>2541</v>
      </c>
      <c r="C422" s="832" t="s">
        <v>6256</v>
      </c>
      <c r="D422" s="832" t="s">
        <v>1284</v>
      </c>
      <c r="E422" s="832" t="s">
        <v>1546</v>
      </c>
      <c r="F422" s="849"/>
      <c r="G422" s="849"/>
      <c r="H422" s="837">
        <v>0</v>
      </c>
      <c r="I422" s="849">
        <v>30</v>
      </c>
      <c r="J422" s="849">
        <v>971.40000000000009</v>
      </c>
      <c r="K422" s="837">
        <v>1</v>
      </c>
      <c r="L422" s="849">
        <v>30</v>
      </c>
      <c r="M422" s="850">
        <v>971.40000000000009</v>
      </c>
    </row>
    <row r="423" spans="1:13" ht="14.4" customHeight="1" x14ac:dyDescent="0.3">
      <c r="A423" s="831" t="s">
        <v>3043</v>
      </c>
      <c r="B423" s="832" t="s">
        <v>2541</v>
      </c>
      <c r="C423" s="832" t="s">
        <v>2741</v>
      </c>
      <c r="D423" s="832" t="s">
        <v>1558</v>
      </c>
      <c r="E423" s="832" t="s">
        <v>1281</v>
      </c>
      <c r="F423" s="849"/>
      <c r="G423" s="849"/>
      <c r="H423" s="837">
        <v>0</v>
      </c>
      <c r="I423" s="849">
        <v>84</v>
      </c>
      <c r="J423" s="849">
        <v>13305.6</v>
      </c>
      <c r="K423" s="837">
        <v>1</v>
      </c>
      <c r="L423" s="849">
        <v>84</v>
      </c>
      <c r="M423" s="850">
        <v>13305.6</v>
      </c>
    </row>
    <row r="424" spans="1:13" ht="14.4" customHeight="1" x14ac:dyDescent="0.3">
      <c r="A424" s="831" t="s">
        <v>3043</v>
      </c>
      <c r="B424" s="832" t="s">
        <v>2541</v>
      </c>
      <c r="C424" s="832" t="s">
        <v>6268</v>
      </c>
      <c r="D424" s="832" t="s">
        <v>6269</v>
      </c>
      <c r="E424" s="832" t="s">
        <v>2740</v>
      </c>
      <c r="F424" s="849">
        <v>7</v>
      </c>
      <c r="G424" s="849">
        <v>1005.13</v>
      </c>
      <c r="H424" s="837">
        <v>1</v>
      </c>
      <c r="I424" s="849"/>
      <c r="J424" s="849"/>
      <c r="K424" s="837">
        <v>0</v>
      </c>
      <c r="L424" s="849">
        <v>7</v>
      </c>
      <c r="M424" s="850">
        <v>1005.13</v>
      </c>
    </row>
    <row r="425" spans="1:13" ht="14.4" customHeight="1" x14ac:dyDescent="0.3">
      <c r="A425" s="831" t="s">
        <v>3043</v>
      </c>
      <c r="B425" s="832" t="s">
        <v>2541</v>
      </c>
      <c r="C425" s="832" t="s">
        <v>6264</v>
      </c>
      <c r="D425" s="832" t="s">
        <v>6265</v>
      </c>
      <c r="E425" s="832" t="s">
        <v>1281</v>
      </c>
      <c r="F425" s="849">
        <v>5</v>
      </c>
      <c r="G425" s="849">
        <v>863.34999999999991</v>
      </c>
      <c r="H425" s="837">
        <v>1</v>
      </c>
      <c r="I425" s="849"/>
      <c r="J425" s="849"/>
      <c r="K425" s="837">
        <v>0</v>
      </c>
      <c r="L425" s="849">
        <v>5</v>
      </c>
      <c r="M425" s="850">
        <v>863.34999999999991</v>
      </c>
    </row>
    <row r="426" spans="1:13" ht="14.4" customHeight="1" x14ac:dyDescent="0.3">
      <c r="A426" s="831" t="s">
        <v>3043</v>
      </c>
      <c r="B426" s="832" t="s">
        <v>2541</v>
      </c>
      <c r="C426" s="832" t="s">
        <v>6257</v>
      </c>
      <c r="D426" s="832" t="s">
        <v>6258</v>
      </c>
      <c r="E426" s="832" t="s">
        <v>1546</v>
      </c>
      <c r="F426" s="849"/>
      <c r="G426" s="849"/>
      <c r="H426" s="837">
        <v>0</v>
      </c>
      <c r="I426" s="849">
        <v>4</v>
      </c>
      <c r="J426" s="849">
        <v>132.36000000000001</v>
      </c>
      <c r="K426" s="837">
        <v>1</v>
      </c>
      <c r="L426" s="849">
        <v>4</v>
      </c>
      <c r="M426" s="850">
        <v>132.36000000000001</v>
      </c>
    </row>
    <row r="427" spans="1:13" ht="14.4" customHeight="1" x14ac:dyDescent="0.3">
      <c r="A427" s="831" t="s">
        <v>3043</v>
      </c>
      <c r="B427" s="832" t="s">
        <v>2541</v>
      </c>
      <c r="C427" s="832" t="s">
        <v>6266</v>
      </c>
      <c r="D427" s="832" t="s">
        <v>6267</v>
      </c>
      <c r="E427" s="832" t="s">
        <v>1546</v>
      </c>
      <c r="F427" s="849">
        <v>4</v>
      </c>
      <c r="G427" s="849">
        <v>172.68</v>
      </c>
      <c r="H427" s="837">
        <v>1</v>
      </c>
      <c r="I427" s="849"/>
      <c r="J427" s="849"/>
      <c r="K427" s="837">
        <v>0</v>
      </c>
      <c r="L427" s="849">
        <v>4</v>
      </c>
      <c r="M427" s="850">
        <v>172.68</v>
      </c>
    </row>
    <row r="428" spans="1:13" ht="14.4" customHeight="1" x14ac:dyDescent="0.3">
      <c r="A428" s="831" t="s">
        <v>3043</v>
      </c>
      <c r="B428" s="832" t="s">
        <v>2541</v>
      </c>
      <c r="C428" s="832" t="s">
        <v>2860</v>
      </c>
      <c r="D428" s="832" t="s">
        <v>2060</v>
      </c>
      <c r="E428" s="832" t="s">
        <v>1281</v>
      </c>
      <c r="F428" s="849"/>
      <c r="G428" s="849"/>
      <c r="H428" s="837">
        <v>0</v>
      </c>
      <c r="I428" s="849">
        <v>20</v>
      </c>
      <c r="J428" s="849">
        <v>2638.6000000000004</v>
      </c>
      <c r="K428" s="837">
        <v>1</v>
      </c>
      <c r="L428" s="849">
        <v>20</v>
      </c>
      <c r="M428" s="850">
        <v>2638.6000000000004</v>
      </c>
    </row>
    <row r="429" spans="1:13" ht="14.4" customHeight="1" x14ac:dyDescent="0.3">
      <c r="A429" s="831" t="s">
        <v>3043</v>
      </c>
      <c r="B429" s="832" t="s">
        <v>2541</v>
      </c>
      <c r="C429" s="832" t="s">
        <v>6270</v>
      </c>
      <c r="D429" s="832" t="s">
        <v>6271</v>
      </c>
      <c r="E429" s="832" t="s">
        <v>6263</v>
      </c>
      <c r="F429" s="849">
        <v>14</v>
      </c>
      <c r="G429" s="849">
        <v>12254.9</v>
      </c>
      <c r="H429" s="837">
        <v>1</v>
      </c>
      <c r="I429" s="849"/>
      <c r="J429" s="849"/>
      <c r="K429" s="837">
        <v>0</v>
      </c>
      <c r="L429" s="849">
        <v>14</v>
      </c>
      <c r="M429" s="850">
        <v>12254.9</v>
      </c>
    </row>
    <row r="430" spans="1:13" ht="14.4" customHeight="1" x14ac:dyDescent="0.3">
      <c r="A430" s="831" t="s">
        <v>3043</v>
      </c>
      <c r="B430" s="832" t="s">
        <v>2541</v>
      </c>
      <c r="C430" s="832" t="s">
        <v>6272</v>
      </c>
      <c r="D430" s="832" t="s">
        <v>6273</v>
      </c>
      <c r="E430" s="832" t="s">
        <v>1561</v>
      </c>
      <c r="F430" s="849">
        <v>4</v>
      </c>
      <c r="G430" s="849">
        <v>3359.72</v>
      </c>
      <c r="H430" s="837">
        <v>1</v>
      </c>
      <c r="I430" s="849"/>
      <c r="J430" s="849"/>
      <c r="K430" s="837">
        <v>0</v>
      </c>
      <c r="L430" s="849">
        <v>4</v>
      </c>
      <c r="M430" s="850">
        <v>3359.72</v>
      </c>
    </row>
    <row r="431" spans="1:13" ht="14.4" customHeight="1" x14ac:dyDescent="0.3">
      <c r="A431" s="831" t="s">
        <v>3043</v>
      </c>
      <c r="B431" s="832" t="s">
        <v>2541</v>
      </c>
      <c r="C431" s="832" t="s">
        <v>6277</v>
      </c>
      <c r="D431" s="832" t="s">
        <v>6278</v>
      </c>
      <c r="E431" s="832" t="s">
        <v>1281</v>
      </c>
      <c r="F431" s="849">
        <v>1</v>
      </c>
      <c r="G431" s="849">
        <v>132.34</v>
      </c>
      <c r="H431" s="837">
        <v>1</v>
      </c>
      <c r="I431" s="849"/>
      <c r="J431" s="849"/>
      <c r="K431" s="837">
        <v>0</v>
      </c>
      <c r="L431" s="849">
        <v>1</v>
      </c>
      <c r="M431" s="850">
        <v>132.34</v>
      </c>
    </row>
    <row r="432" spans="1:13" ht="14.4" customHeight="1" x14ac:dyDescent="0.3">
      <c r="A432" s="831" t="s">
        <v>3044</v>
      </c>
      <c r="B432" s="832" t="s">
        <v>2565</v>
      </c>
      <c r="C432" s="832" t="s">
        <v>3579</v>
      </c>
      <c r="D432" s="832" t="s">
        <v>1162</v>
      </c>
      <c r="E432" s="832" t="s">
        <v>2754</v>
      </c>
      <c r="F432" s="849"/>
      <c r="G432" s="849"/>
      <c r="H432" s="837">
        <v>0</v>
      </c>
      <c r="I432" s="849">
        <v>9</v>
      </c>
      <c r="J432" s="849">
        <v>3313.44</v>
      </c>
      <c r="K432" s="837">
        <v>1</v>
      </c>
      <c r="L432" s="849">
        <v>9</v>
      </c>
      <c r="M432" s="850">
        <v>3313.44</v>
      </c>
    </row>
    <row r="433" spans="1:13" ht="14.4" customHeight="1" x14ac:dyDescent="0.3">
      <c r="A433" s="831" t="s">
        <v>3044</v>
      </c>
      <c r="B433" s="832" t="s">
        <v>2565</v>
      </c>
      <c r="C433" s="832" t="s">
        <v>2753</v>
      </c>
      <c r="D433" s="832" t="s">
        <v>1162</v>
      </c>
      <c r="E433" s="832" t="s">
        <v>2754</v>
      </c>
      <c r="F433" s="849"/>
      <c r="G433" s="849"/>
      <c r="H433" s="837">
        <v>0</v>
      </c>
      <c r="I433" s="849">
        <v>1</v>
      </c>
      <c r="J433" s="849">
        <v>368.16</v>
      </c>
      <c r="K433" s="837">
        <v>1</v>
      </c>
      <c r="L433" s="849">
        <v>1</v>
      </c>
      <c r="M433" s="850">
        <v>368.16</v>
      </c>
    </row>
    <row r="434" spans="1:13" ht="14.4" customHeight="1" x14ac:dyDescent="0.3">
      <c r="A434" s="831" t="s">
        <v>3044</v>
      </c>
      <c r="B434" s="832" t="s">
        <v>2665</v>
      </c>
      <c r="C434" s="832" t="s">
        <v>2666</v>
      </c>
      <c r="D434" s="832" t="s">
        <v>1411</v>
      </c>
      <c r="E434" s="832" t="s">
        <v>2667</v>
      </c>
      <c r="F434" s="849"/>
      <c r="G434" s="849"/>
      <c r="H434" s="837">
        <v>0</v>
      </c>
      <c r="I434" s="849">
        <v>1</v>
      </c>
      <c r="J434" s="849">
        <v>42.51</v>
      </c>
      <c r="K434" s="837">
        <v>1</v>
      </c>
      <c r="L434" s="849">
        <v>1</v>
      </c>
      <c r="M434" s="850">
        <v>42.51</v>
      </c>
    </row>
    <row r="435" spans="1:13" ht="14.4" customHeight="1" x14ac:dyDescent="0.3">
      <c r="A435" s="831" t="s">
        <v>3044</v>
      </c>
      <c r="B435" s="832" t="s">
        <v>2665</v>
      </c>
      <c r="C435" s="832" t="s">
        <v>2819</v>
      </c>
      <c r="D435" s="832" t="s">
        <v>1411</v>
      </c>
      <c r="E435" s="832" t="s">
        <v>2820</v>
      </c>
      <c r="F435" s="849"/>
      <c r="G435" s="849"/>
      <c r="H435" s="837">
        <v>0</v>
      </c>
      <c r="I435" s="849">
        <v>1</v>
      </c>
      <c r="J435" s="849">
        <v>85.02</v>
      </c>
      <c r="K435" s="837">
        <v>1</v>
      </c>
      <c r="L435" s="849">
        <v>1</v>
      </c>
      <c r="M435" s="850">
        <v>85.02</v>
      </c>
    </row>
    <row r="436" spans="1:13" ht="14.4" customHeight="1" x14ac:dyDescent="0.3">
      <c r="A436" s="831" t="s">
        <v>3044</v>
      </c>
      <c r="B436" s="832" t="s">
        <v>6981</v>
      </c>
      <c r="C436" s="832" t="s">
        <v>6166</v>
      </c>
      <c r="D436" s="832" t="s">
        <v>4051</v>
      </c>
      <c r="E436" s="832" t="s">
        <v>6167</v>
      </c>
      <c r="F436" s="849"/>
      <c r="G436" s="849"/>
      <c r="H436" s="837">
        <v>0</v>
      </c>
      <c r="I436" s="849">
        <v>1</v>
      </c>
      <c r="J436" s="849">
        <v>58.52</v>
      </c>
      <c r="K436" s="837">
        <v>1</v>
      </c>
      <c r="L436" s="849">
        <v>1</v>
      </c>
      <c r="M436" s="850">
        <v>58.52</v>
      </c>
    </row>
    <row r="437" spans="1:13" ht="14.4" customHeight="1" x14ac:dyDescent="0.3">
      <c r="A437" s="831" t="s">
        <v>3044</v>
      </c>
      <c r="B437" s="832" t="s">
        <v>6962</v>
      </c>
      <c r="C437" s="832" t="s">
        <v>6156</v>
      </c>
      <c r="D437" s="832" t="s">
        <v>3243</v>
      </c>
      <c r="E437" s="832" t="s">
        <v>3248</v>
      </c>
      <c r="F437" s="849"/>
      <c r="G437" s="849"/>
      <c r="H437" s="837">
        <v>0</v>
      </c>
      <c r="I437" s="849">
        <v>3</v>
      </c>
      <c r="J437" s="849">
        <v>221.19</v>
      </c>
      <c r="K437" s="837">
        <v>1</v>
      </c>
      <c r="L437" s="849">
        <v>3</v>
      </c>
      <c r="M437" s="850">
        <v>221.19</v>
      </c>
    </row>
    <row r="438" spans="1:13" ht="14.4" customHeight="1" x14ac:dyDescent="0.3">
      <c r="A438" s="831" t="s">
        <v>3044</v>
      </c>
      <c r="B438" s="832" t="s">
        <v>2574</v>
      </c>
      <c r="C438" s="832" t="s">
        <v>6171</v>
      </c>
      <c r="D438" s="832" t="s">
        <v>2576</v>
      </c>
      <c r="E438" s="832" t="s">
        <v>3248</v>
      </c>
      <c r="F438" s="849"/>
      <c r="G438" s="849"/>
      <c r="H438" s="837">
        <v>0</v>
      </c>
      <c r="I438" s="849">
        <v>16</v>
      </c>
      <c r="J438" s="849">
        <v>1537.64</v>
      </c>
      <c r="K438" s="837">
        <v>1</v>
      </c>
      <c r="L438" s="849">
        <v>16</v>
      </c>
      <c r="M438" s="850">
        <v>1537.64</v>
      </c>
    </row>
    <row r="439" spans="1:13" ht="14.4" customHeight="1" x14ac:dyDescent="0.3">
      <c r="A439" s="831" t="s">
        <v>3044</v>
      </c>
      <c r="B439" s="832" t="s">
        <v>2574</v>
      </c>
      <c r="C439" s="832" t="s">
        <v>3402</v>
      </c>
      <c r="D439" s="832" t="s">
        <v>2576</v>
      </c>
      <c r="E439" s="832" t="s">
        <v>3403</v>
      </c>
      <c r="F439" s="849"/>
      <c r="G439" s="849"/>
      <c r="H439" s="837">
        <v>0</v>
      </c>
      <c r="I439" s="849">
        <v>3</v>
      </c>
      <c r="J439" s="849">
        <v>31.23</v>
      </c>
      <c r="K439" s="837">
        <v>1</v>
      </c>
      <c r="L439" s="849">
        <v>3</v>
      </c>
      <c r="M439" s="850">
        <v>31.23</v>
      </c>
    </row>
    <row r="440" spans="1:13" ht="14.4" customHeight="1" x14ac:dyDescent="0.3">
      <c r="A440" s="831" t="s">
        <v>3044</v>
      </c>
      <c r="B440" s="832" t="s">
        <v>2574</v>
      </c>
      <c r="C440" s="832" t="s">
        <v>2575</v>
      </c>
      <c r="D440" s="832" t="s">
        <v>2576</v>
      </c>
      <c r="E440" s="832" t="s">
        <v>2577</v>
      </c>
      <c r="F440" s="849"/>
      <c r="G440" s="849"/>
      <c r="H440" s="837">
        <v>0</v>
      </c>
      <c r="I440" s="849">
        <v>12</v>
      </c>
      <c r="J440" s="849">
        <v>191.94000000000003</v>
      </c>
      <c r="K440" s="837">
        <v>1</v>
      </c>
      <c r="L440" s="849">
        <v>12</v>
      </c>
      <c r="M440" s="850">
        <v>191.94000000000003</v>
      </c>
    </row>
    <row r="441" spans="1:13" ht="14.4" customHeight="1" x14ac:dyDescent="0.3">
      <c r="A441" s="831" t="s">
        <v>3044</v>
      </c>
      <c r="B441" s="832" t="s">
        <v>2574</v>
      </c>
      <c r="C441" s="832" t="s">
        <v>6172</v>
      </c>
      <c r="D441" s="832" t="s">
        <v>2576</v>
      </c>
      <c r="E441" s="832" t="s">
        <v>3307</v>
      </c>
      <c r="F441" s="849"/>
      <c r="G441" s="849"/>
      <c r="H441" s="837"/>
      <c r="I441" s="849">
        <v>3</v>
      </c>
      <c r="J441" s="849">
        <v>0</v>
      </c>
      <c r="K441" s="837"/>
      <c r="L441" s="849">
        <v>3</v>
      </c>
      <c r="M441" s="850">
        <v>0</v>
      </c>
    </row>
    <row r="442" spans="1:13" ht="14.4" customHeight="1" x14ac:dyDescent="0.3">
      <c r="A442" s="831" t="s">
        <v>3044</v>
      </c>
      <c r="B442" s="832" t="s">
        <v>2574</v>
      </c>
      <c r="C442" s="832" t="s">
        <v>3408</v>
      </c>
      <c r="D442" s="832" t="s">
        <v>2576</v>
      </c>
      <c r="E442" s="832" t="s">
        <v>3101</v>
      </c>
      <c r="F442" s="849"/>
      <c r="G442" s="849"/>
      <c r="H442" s="837">
        <v>0</v>
      </c>
      <c r="I442" s="849">
        <v>27</v>
      </c>
      <c r="J442" s="849">
        <v>1299.3000000000002</v>
      </c>
      <c r="K442" s="837">
        <v>1</v>
      </c>
      <c r="L442" s="849">
        <v>27</v>
      </c>
      <c r="M442" s="850">
        <v>1299.3000000000002</v>
      </c>
    </row>
    <row r="443" spans="1:13" ht="14.4" customHeight="1" x14ac:dyDescent="0.3">
      <c r="A443" s="831" t="s">
        <v>3044</v>
      </c>
      <c r="B443" s="832" t="s">
        <v>2574</v>
      </c>
      <c r="C443" s="832" t="s">
        <v>3409</v>
      </c>
      <c r="D443" s="832" t="s">
        <v>2576</v>
      </c>
      <c r="E443" s="832" t="s">
        <v>3410</v>
      </c>
      <c r="F443" s="849"/>
      <c r="G443" s="849"/>
      <c r="H443" s="837"/>
      <c r="I443" s="849">
        <v>2</v>
      </c>
      <c r="J443" s="849">
        <v>0</v>
      </c>
      <c r="K443" s="837"/>
      <c r="L443" s="849">
        <v>2</v>
      </c>
      <c r="M443" s="850">
        <v>0</v>
      </c>
    </row>
    <row r="444" spans="1:13" ht="14.4" customHeight="1" x14ac:dyDescent="0.3">
      <c r="A444" s="831" t="s">
        <v>3044</v>
      </c>
      <c r="B444" s="832" t="s">
        <v>2574</v>
      </c>
      <c r="C444" s="832" t="s">
        <v>3411</v>
      </c>
      <c r="D444" s="832" t="s">
        <v>2576</v>
      </c>
      <c r="E444" s="832" t="s">
        <v>3103</v>
      </c>
      <c r="F444" s="849"/>
      <c r="G444" s="849"/>
      <c r="H444" s="837">
        <v>0</v>
      </c>
      <c r="I444" s="849">
        <v>5</v>
      </c>
      <c r="J444" s="849">
        <v>794.95</v>
      </c>
      <c r="K444" s="837">
        <v>1</v>
      </c>
      <c r="L444" s="849">
        <v>5</v>
      </c>
      <c r="M444" s="850">
        <v>794.95</v>
      </c>
    </row>
    <row r="445" spans="1:13" ht="14.4" customHeight="1" x14ac:dyDescent="0.3">
      <c r="A445" s="831" t="s">
        <v>3044</v>
      </c>
      <c r="B445" s="832" t="s">
        <v>2436</v>
      </c>
      <c r="C445" s="832" t="s">
        <v>2437</v>
      </c>
      <c r="D445" s="832" t="s">
        <v>2438</v>
      </c>
      <c r="E445" s="832" t="s">
        <v>2439</v>
      </c>
      <c r="F445" s="849"/>
      <c r="G445" s="849"/>
      <c r="H445" s="837">
        <v>0</v>
      </c>
      <c r="I445" s="849">
        <v>3</v>
      </c>
      <c r="J445" s="849">
        <v>98.609999999999985</v>
      </c>
      <c r="K445" s="837">
        <v>1</v>
      </c>
      <c r="L445" s="849">
        <v>3</v>
      </c>
      <c r="M445" s="850">
        <v>98.609999999999985</v>
      </c>
    </row>
    <row r="446" spans="1:13" ht="14.4" customHeight="1" x14ac:dyDescent="0.3">
      <c r="A446" s="831" t="s">
        <v>3044</v>
      </c>
      <c r="B446" s="832" t="s">
        <v>2534</v>
      </c>
      <c r="C446" s="832" t="s">
        <v>2535</v>
      </c>
      <c r="D446" s="832" t="s">
        <v>953</v>
      </c>
      <c r="E446" s="832" t="s">
        <v>2536</v>
      </c>
      <c r="F446" s="849"/>
      <c r="G446" s="849"/>
      <c r="H446" s="837"/>
      <c r="I446" s="849">
        <v>1</v>
      </c>
      <c r="J446" s="849">
        <v>0</v>
      </c>
      <c r="K446" s="837"/>
      <c r="L446" s="849">
        <v>1</v>
      </c>
      <c r="M446" s="850">
        <v>0</v>
      </c>
    </row>
    <row r="447" spans="1:13" ht="14.4" customHeight="1" x14ac:dyDescent="0.3">
      <c r="A447" s="831" t="s">
        <v>3044</v>
      </c>
      <c r="B447" s="832" t="s">
        <v>2541</v>
      </c>
      <c r="C447" s="832" t="s">
        <v>2560</v>
      </c>
      <c r="D447" s="832" t="s">
        <v>963</v>
      </c>
      <c r="E447" s="832" t="s">
        <v>964</v>
      </c>
      <c r="F447" s="849"/>
      <c r="G447" s="849"/>
      <c r="H447" s="837">
        <v>0</v>
      </c>
      <c r="I447" s="849">
        <v>16</v>
      </c>
      <c r="J447" s="849">
        <v>42175.520000000004</v>
      </c>
      <c r="K447" s="837">
        <v>1</v>
      </c>
      <c r="L447" s="849">
        <v>16</v>
      </c>
      <c r="M447" s="850">
        <v>42175.520000000004</v>
      </c>
    </row>
    <row r="448" spans="1:13" ht="14.4" customHeight="1" x14ac:dyDescent="0.3">
      <c r="A448" s="831" t="s">
        <v>3045</v>
      </c>
      <c r="B448" s="832" t="s">
        <v>2444</v>
      </c>
      <c r="C448" s="832" t="s">
        <v>2588</v>
      </c>
      <c r="D448" s="832" t="s">
        <v>1288</v>
      </c>
      <c r="E448" s="832" t="s">
        <v>2589</v>
      </c>
      <c r="F448" s="849"/>
      <c r="G448" s="849"/>
      <c r="H448" s="837">
        <v>0</v>
      </c>
      <c r="I448" s="849">
        <v>3</v>
      </c>
      <c r="J448" s="849">
        <v>463.08000000000004</v>
      </c>
      <c r="K448" s="837">
        <v>1</v>
      </c>
      <c r="L448" s="849">
        <v>3</v>
      </c>
      <c r="M448" s="850">
        <v>463.08000000000004</v>
      </c>
    </row>
    <row r="449" spans="1:13" ht="14.4" customHeight="1" x14ac:dyDescent="0.3">
      <c r="A449" s="831" t="s">
        <v>3045</v>
      </c>
      <c r="B449" s="832" t="s">
        <v>2444</v>
      </c>
      <c r="C449" s="832" t="s">
        <v>2451</v>
      </c>
      <c r="D449" s="832" t="s">
        <v>1014</v>
      </c>
      <c r="E449" s="832" t="s">
        <v>2452</v>
      </c>
      <c r="F449" s="849"/>
      <c r="G449" s="849"/>
      <c r="H449" s="837">
        <v>0</v>
      </c>
      <c r="I449" s="849">
        <v>2</v>
      </c>
      <c r="J449" s="849">
        <v>151.46</v>
      </c>
      <c r="K449" s="837">
        <v>1</v>
      </c>
      <c r="L449" s="849">
        <v>2</v>
      </c>
      <c r="M449" s="850">
        <v>151.46</v>
      </c>
    </row>
    <row r="450" spans="1:13" ht="14.4" customHeight="1" x14ac:dyDescent="0.3">
      <c r="A450" s="831" t="s">
        <v>3045</v>
      </c>
      <c r="B450" s="832" t="s">
        <v>2534</v>
      </c>
      <c r="C450" s="832" t="s">
        <v>2535</v>
      </c>
      <c r="D450" s="832" t="s">
        <v>953</v>
      </c>
      <c r="E450" s="832" t="s">
        <v>2536</v>
      </c>
      <c r="F450" s="849"/>
      <c r="G450" s="849"/>
      <c r="H450" s="837"/>
      <c r="I450" s="849">
        <v>1</v>
      </c>
      <c r="J450" s="849">
        <v>0</v>
      </c>
      <c r="K450" s="837"/>
      <c r="L450" s="849">
        <v>1</v>
      </c>
      <c r="M450" s="850">
        <v>0</v>
      </c>
    </row>
    <row r="451" spans="1:13" ht="14.4" customHeight="1" x14ac:dyDescent="0.3">
      <c r="A451" s="831" t="s">
        <v>3046</v>
      </c>
      <c r="B451" s="832" t="s">
        <v>2444</v>
      </c>
      <c r="C451" s="832" t="s">
        <v>6192</v>
      </c>
      <c r="D451" s="832" t="s">
        <v>1834</v>
      </c>
      <c r="E451" s="832" t="s">
        <v>6193</v>
      </c>
      <c r="F451" s="849">
        <v>2</v>
      </c>
      <c r="G451" s="849">
        <v>308.72000000000003</v>
      </c>
      <c r="H451" s="837">
        <v>1</v>
      </c>
      <c r="I451" s="849"/>
      <c r="J451" s="849"/>
      <c r="K451" s="837">
        <v>0</v>
      </c>
      <c r="L451" s="849">
        <v>2</v>
      </c>
      <c r="M451" s="850">
        <v>308.72000000000003</v>
      </c>
    </row>
    <row r="452" spans="1:13" ht="14.4" customHeight="1" x14ac:dyDescent="0.3">
      <c r="A452" s="831" t="s">
        <v>3046</v>
      </c>
      <c r="B452" s="832" t="s">
        <v>2444</v>
      </c>
      <c r="C452" s="832" t="s">
        <v>2590</v>
      </c>
      <c r="D452" s="832" t="s">
        <v>2591</v>
      </c>
      <c r="E452" s="832" t="s">
        <v>2592</v>
      </c>
      <c r="F452" s="849"/>
      <c r="G452" s="849"/>
      <c r="H452" s="837">
        <v>0</v>
      </c>
      <c r="I452" s="849">
        <v>1</v>
      </c>
      <c r="J452" s="849">
        <v>111.22</v>
      </c>
      <c r="K452" s="837">
        <v>1</v>
      </c>
      <c r="L452" s="849">
        <v>1</v>
      </c>
      <c r="M452" s="850">
        <v>111.22</v>
      </c>
    </row>
    <row r="453" spans="1:13" ht="14.4" customHeight="1" x14ac:dyDescent="0.3">
      <c r="A453" s="831" t="s">
        <v>3046</v>
      </c>
      <c r="B453" s="832" t="s">
        <v>2444</v>
      </c>
      <c r="C453" s="832" t="s">
        <v>2451</v>
      </c>
      <c r="D453" s="832" t="s">
        <v>1014</v>
      </c>
      <c r="E453" s="832" t="s">
        <v>2452</v>
      </c>
      <c r="F453" s="849"/>
      <c r="G453" s="849"/>
      <c r="H453" s="837">
        <v>0</v>
      </c>
      <c r="I453" s="849">
        <v>14</v>
      </c>
      <c r="J453" s="849">
        <v>1060.22</v>
      </c>
      <c r="K453" s="837">
        <v>1</v>
      </c>
      <c r="L453" s="849">
        <v>14</v>
      </c>
      <c r="M453" s="850">
        <v>1060.22</v>
      </c>
    </row>
    <row r="454" spans="1:13" ht="14.4" customHeight="1" x14ac:dyDescent="0.3">
      <c r="A454" s="831" t="s">
        <v>3046</v>
      </c>
      <c r="B454" s="832" t="s">
        <v>2457</v>
      </c>
      <c r="C454" s="832" t="s">
        <v>2463</v>
      </c>
      <c r="D454" s="832" t="s">
        <v>2464</v>
      </c>
      <c r="E454" s="832" t="s">
        <v>2465</v>
      </c>
      <c r="F454" s="849">
        <v>1</v>
      </c>
      <c r="G454" s="849">
        <v>85.27</v>
      </c>
      <c r="H454" s="837">
        <v>1</v>
      </c>
      <c r="I454" s="849"/>
      <c r="J454" s="849"/>
      <c r="K454" s="837">
        <v>0</v>
      </c>
      <c r="L454" s="849">
        <v>1</v>
      </c>
      <c r="M454" s="850">
        <v>85.27</v>
      </c>
    </row>
    <row r="455" spans="1:13" ht="14.4" customHeight="1" x14ac:dyDescent="0.3">
      <c r="A455" s="831" t="s">
        <v>3046</v>
      </c>
      <c r="B455" s="832" t="s">
        <v>6960</v>
      </c>
      <c r="C455" s="832" t="s">
        <v>6588</v>
      </c>
      <c r="D455" s="832" t="s">
        <v>3287</v>
      </c>
      <c r="E455" s="832" t="s">
        <v>6589</v>
      </c>
      <c r="F455" s="849">
        <v>1</v>
      </c>
      <c r="G455" s="849">
        <v>13.83</v>
      </c>
      <c r="H455" s="837">
        <v>1</v>
      </c>
      <c r="I455" s="849"/>
      <c r="J455" s="849"/>
      <c r="K455" s="837">
        <v>0</v>
      </c>
      <c r="L455" s="849">
        <v>1</v>
      </c>
      <c r="M455" s="850">
        <v>13.83</v>
      </c>
    </row>
    <row r="456" spans="1:13" ht="14.4" customHeight="1" x14ac:dyDescent="0.3">
      <c r="A456" s="831" t="s">
        <v>3047</v>
      </c>
      <c r="B456" s="832" t="s">
        <v>2436</v>
      </c>
      <c r="C456" s="832" t="s">
        <v>2673</v>
      </c>
      <c r="D456" s="832" t="s">
        <v>2438</v>
      </c>
      <c r="E456" s="832" t="s">
        <v>2674</v>
      </c>
      <c r="F456" s="849"/>
      <c r="G456" s="849"/>
      <c r="H456" s="837">
        <v>0</v>
      </c>
      <c r="I456" s="849">
        <v>1</v>
      </c>
      <c r="J456" s="849">
        <v>219.18</v>
      </c>
      <c r="K456" s="837">
        <v>1</v>
      </c>
      <c r="L456" s="849">
        <v>1</v>
      </c>
      <c r="M456" s="850">
        <v>219.18</v>
      </c>
    </row>
    <row r="457" spans="1:13" ht="14.4" customHeight="1" x14ac:dyDescent="0.3">
      <c r="A457" s="831" t="s">
        <v>3047</v>
      </c>
      <c r="B457" s="832" t="s">
        <v>2578</v>
      </c>
      <c r="C457" s="832" t="s">
        <v>4509</v>
      </c>
      <c r="D457" s="832" t="s">
        <v>2680</v>
      </c>
      <c r="E457" s="832" t="s">
        <v>4510</v>
      </c>
      <c r="F457" s="849"/>
      <c r="G457" s="849"/>
      <c r="H457" s="837">
        <v>0</v>
      </c>
      <c r="I457" s="849">
        <v>2</v>
      </c>
      <c r="J457" s="849">
        <v>204.01</v>
      </c>
      <c r="K457" s="837">
        <v>1</v>
      </c>
      <c r="L457" s="849">
        <v>2</v>
      </c>
      <c r="M457" s="850">
        <v>204.01</v>
      </c>
    </row>
    <row r="458" spans="1:13" ht="14.4" customHeight="1" x14ac:dyDescent="0.3">
      <c r="A458" s="831" t="s">
        <v>3047</v>
      </c>
      <c r="B458" s="832" t="s">
        <v>2444</v>
      </c>
      <c r="C458" s="832" t="s">
        <v>4056</v>
      </c>
      <c r="D458" s="832" t="s">
        <v>1834</v>
      </c>
      <c r="E458" s="832" t="s">
        <v>2589</v>
      </c>
      <c r="F458" s="849">
        <v>1</v>
      </c>
      <c r="G458" s="849">
        <v>154.36000000000001</v>
      </c>
      <c r="H458" s="837">
        <v>1</v>
      </c>
      <c r="I458" s="849"/>
      <c r="J458" s="849"/>
      <c r="K458" s="837">
        <v>0</v>
      </c>
      <c r="L458" s="849">
        <v>1</v>
      </c>
      <c r="M458" s="850">
        <v>154.36000000000001</v>
      </c>
    </row>
    <row r="459" spans="1:13" ht="14.4" customHeight="1" x14ac:dyDescent="0.3">
      <c r="A459" s="831" t="s">
        <v>3047</v>
      </c>
      <c r="B459" s="832" t="s">
        <v>2444</v>
      </c>
      <c r="C459" s="832" t="s">
        <v>2588</v>
      </c>
      <c r="D459" s="832" t="s">
        <v>1288</v>
      </c>
      <c r="E459" s="832" t="s">
        <v>2589</v>
      </c>
      <c r="F459" s="849"/>
      <c r="G459" s="849"/>
      <c r="H459" s="837">
        <v>0</v>
      </c>
      <c r="I459" s="849">
        <v>2</v>
      </c>
      <c r="J459" s="849">
        <v>308.72000000000003</v>
      </c>
      <c r="K459" s="837">
        <v>1</v>
      </c>
      <c r="L459" s="849">
        <v>2</v>
      </c>
      <c r="M459" s="850">
        <v>308.72000000000003</v>
      </c>
    </row>
    <row r="460" spans="1:13" ht="14.4" customHeight="1" x14ac:dyDescent="0.3">
      <c r="A460" s="831" t="s">
        <v>3047</v>
      </c>
      <c r="B460" s="832" t="s">
        <v>2683</v>
      </c>
      <c r="C460" s="832" t="s">
        <v>5738</v>
      </c>
      <c r="D460" s="832" t="s">
        <v>5737</v>
      </c>
      <c r="E460" s="832" t="s">
        <v>2686</v>
      </c>
      <c r="F460" s="849">
        <v>10</v>
      </c>
      <c r="G460" s="849">
        <v>705.40000000000009</v>
      </c>
      <c r="H460" s="837">
        <v>1</v>
      </c>
      <c r="I460" s="849"/>
      <c r="J460" s="849"/>
      <c r="K460" s="837">
        <v>0</v>
      </c>
      <c r="L460" s="849">
        <v>10</v>
      </c>
      <c r="M460" s="850">
        <v>705.40000000000009</v>
      </c>
    </row>
    <row r="461" spans="1:13" ht="14.4" customHeight="1" x14ac:dyDescent="0.3">
      <c r="A461" s="831" t="s">
        <v>3047</v>
      </c>
      <c r="B461" s="832" t="s">
        <v>2683</v>
      </c>
      <c r="C461" s="832" t="s">
        <v>6013</v>
      </c>
      <c r="D461" s="832" t="s">
        <v>6014</v>
      </c>
      <c r="E461" s="832" t="s">
        <v>6015</v>
      </c>
      <c r="F461" s="849">
        <v>18</v>
      </c>
      <c r="G461" s="849">
        <v>1015.9200000000001</v>
      </c>
      <c r="H461" s="837">
        <v>1</v>
      </c>
      <c r="I461" s="849"/>
      <c r="J461" s="849"/>
      <c r="K461" s="837">
        <v>0</v>
      </c>
      <c r="L461" s="849">
        <v>18</v>
      </c>
      <c r="M461" s="850">
        <v>1015.9200000000001</v>
      </c>
    </row>
    <row r="462" spans="1:13" ht="14.4" customHeight="1" x14ac:dyDescent="0.3">
      <c r="A462" s="831" t="s">
        <v>3047</v>
      </c>
      <c r="B462" s="832" t="s">
        <v>2683</v>
      </c>
      <c r="C462" s="832" t="s">
        <v>3779</v>
      </c>
      <c r="D462" s="832" t="s">
        <v>3780</v>
      </c>
      <c r="E462" s="832" t="s">
        <v>3781</v>
      </c>
      <c r="F462" s="849">
        <v>5</v>
      </c>
      <c r="G462" s="849">
        <v>219.25</v>
      </c>
      <c r="H462" s="837">
        <v>1</v>
      </c>
      <c r="I462" s="849"/>
      <c r="J462" s="849"/>
      <c r="K462" s="837">
        <v>0</v>
      </c>
      <c r="L462" s="849">
        <v>5</v>
      </c>
      <c r="M462" s="850">
        <v>219.25</v>
      </c>
    </row>
    <row r="463" spans="1:13" ht="14.4" customHeight="1" x14ac:dyDescent="0.3">
      <c r="A463" s="831" t="s">
        <v>3047</v>
      </c>
      <c r="B463" s="832" t="s">
        <v>2683</v>
      </c>
      <c r="C463" s="832" t="s">
        <v>6016</v>
      </c>
      <c r="D463" s="832" t="s">
        <v>3780</v>
      </c>
      <c r="E463" s="832" t="s">
        <v>6017</v>
      </c>
      <c r="F463" s="849">
        <v>10</v>
      </c>
      <c r="G463" s="849">
        <v>598.5</v>
      </c>
      <c r="H463" s="837">
        <v>1</v>
      </c>
      <c r="I463" s="849"/>
      <c r="J463" s="849"/>
      <c r="K463" s="837">
        <v>0</v>
      </c>
      <c r="L463" s="849">
        <v>10</v>
      </c>
      <c r="M463" s="850">
        <v>598.5</v>
      </c>
    </row>
    <row r="464" spans="1:13" ht="14.4" customHeight="1" x14ac:dyDescent="0.3">
      <c r="A464" s="831" t="s">
        <v>3047</v>
      </c>
      <c r="B464" s="832" t="s">
        <v>2683</v>
      </c>
      <c r="C464" s="832" t="s">
        <v>3478</v>
      </c>
      <c r="D464" s="832" t="s">
        <v>2685</v>
      </c>
      <c r="E464" s="832" t="s">
        <v>3479</v>
      </c>
      <c r="F464" s="849"/>
      <c r="G464" s="849"/>
      <c r="H464" s="837">
        <v>0</v>
      </c>
      <c r="I464" s="849">
        <v>30</v>
      </c>
      <c r="J464" s="849">
        <v>4232.7000000000007</v>
      </c>
      <c r="K464" s="837">
        <v>1</v>
      </c>
      <c r="L464" s="849">
        <v>30</v>
      </c>
      <c r="M464" s="850">
        <v>4232.7000000000007</v>
      </c>
    </row>
    <row r="465" spans="1:13" ht="14.4" customHeight="1" x14ac:dyDescent="0.3">
      <c r="A465" s="831" t="s">
        <v>3047</v>
      </c>
      <c r="B465" s="832" t="s">
        <v>2683</v>
      </c>
      <c r="C465" s="832" t="s">
        <v>5736</v>
      </c>
      <c r="D465" s="832" t="s">
        <v>5737</v>
      </c>
      <c r="E465" s="832" t="s">
        <v>3479</v>
      </c>
      <c r="F465" s="849">
        <v>10</v>
      </c>
      <c r="G465" s="849">
        <v>0</v>
      </c>
      <c r="H465" s="837"/>
      <c r="I465" s="849"/>
      <c r="J465" s="849"/>
      <c r="K465" s="837"/>
      <c r="L465" s="849">
        <v>10</v>
      </c>
      <c r="M465" s="850">
        <v>0</v>
      </c>
    </row>
    <row r="466" spans="1:13" ht="14.4" customHeight="1" x14ac:dyDescent="0.3">
      <c r="A466" s="831" t="s">
        <v>3047</v>
      </c>
      <c r="B466" s="832" t="s">
        <v>6983</v>
      </c>
      <c r="C466" s="832" t="s">
        <v>5803</v>
      </c>
      <c r="D466" s="832" t="s">
        <v>5804</v>
      </c>
      <c r="E466" s="832" t="s">
        <v>6984</v>
      </c>
      <c r="F466" s="849">
        <v>11</v>
      </c>
      <c r="G466" s="849">
        <v>1090.3800000000001</v>
      </c>
      <c r="H466" s="837">
        <v>1</v>
      </c>
      <c r="I466" s="849"/>
      <c r="J466" s="849"/>
      <c r="K466" s="837">
        <v>0</v>
      </c>
      <c r="L466" s="849">
        <v>11</v>
      </c>
      <c r="M466" s="850">
        <v>1090.3800000000001</v>
      </c>
    </row>
    <row r="467" spans="1:13" ht="14.4" customHeight="1" x14ac:dyDescent="0.3">
      <c r="A467" s="831" t="s">
        <v>3047</v>
      </c>
      <c r="B467" s="832" t="s">
        <v>6983</v>
      </c>
      <c r="C467" s="832" t="s">
        <v>5798</v>
      </c>
      <c r="D467" s="832" t="s">
        <v>5799</v>
      </c>
      <c r="E467" s="832" t="s">
        <v>5800</v>
      </c>
      <c r="F467" s="849"/>
      <c r="G467" s="849"/>
      <c r="H467" s="837">
        <v>0</v>
      </c>
      <c r="I467" s="849">
        <v>11</v>
      </c>
      <c r="J467" s="849">
        <v>1071.51</v>
      </c>
      <c r="K467" s="837">
        <v>1</v>
      </c>
      <c r="L467" s="849">
        <v>11</v>
      </c>
      <c r="M467" s="850">
        <v>1071.51</v>
      </c>
    </row>
    <row r="468" spans="1:13" ht="14.4" customHeight="1" x14ac:dyDescent="0.3">
      <c r="A468" s="831" t="s">
        <v>3047</v>
      </c>
      <c r="B468" s="832" t="s">
        <v>2709</v>
      </c>
      <c r="C468" s="832" t="s">
        <v>5827</v>
      </c>
      <c r="D468" s="832" t="s">
        <v>5828</v>
      </c>
      <c r="E468" s="832" t="s">
        <v>4128</v>
      </c>
      <c r="F468" s="849">
        <v>14</v>
      </c>
      <c r="G468" s="849">
        <v>1977.5</v>
      </c>
      <c r="H468" s="837">
        <v>1</v>
      </c>
      <c r="I468" s="849"/>
      <c r="J468" s="849"/>
      <c r="K468" s="837">
        <v>0</v>
      </c>
      <c r="L468" s="849">
        <v>14</v>
      </c>
      <c r="M468" s="850">
        <v>1977.5</v>
      </c>
    </row>
    <row r="469" spans="1:13" ht="14.4" customHeight="1" x14ac:dyDescent="0.3">
      <c r="A469" s="831" t="s">
        <v>3047</v>
      </c>
      <c r="B469" s="832" t="s">
        <v>2709</v>
      </c>
      <c r="C469" s="832" t="s">
        <v>2710</v>
      </c>
      <c r="D469" s="832" t="s">
        <v>2711</v>
      </c>
      <c r="E469" s="832" t="s">
        <v>2712</v>
      </c>
      <c r="F469" s="849"/>
      <c r="G469" s="849"/>
      <c r="H469" s="837">
        <v>0</v>
      </c>
      <c r="I469" s="849">
        <v>9</v>
      </c>
      <c r="J469" s="849">
        <v>1271.25</v>
      </c>
      <c r="K469" s="837">
        <v>1</v>
      </c>
      <c r="L469" s="849">
        <v>9</v>
      </c>
      <c r="M469" s="850">
        <v>1271.25</v>
      </c>
    </row>
    <row r="470" spans="1:13" ht="14.4" customHeight="1" x14ac:dyDescent="0.3">
      <c r="A470" s="831" t="s">
        <v>3047</v>
      </c>
      <c r="B470" s="832" t="s">
        <v>2709</v>
      </c>
      <c r="C470" s="832" t="s">
        <v>5829</v>
      </c>
      <c r="D470" s="832" t="s">
        <v>5828</v>
      </c>
      <c r="E470" s="832" t="s">
        <v>5830</v>
      </c>
      <c r="F470" s="849">
        <v>3</v>
      </c>
      <c r="G470" s="849">
        <v>0</v>
      </c>
      <c r="H470" s="837"/>
      <c r="I470" s="849"/>
      <c r="J470" s="849"/>
      <c r="K470" s="837"/>
      <c r="L470" s="849">
        <v>3</v>
      </c>
      <c r="M470" s="850">
        <v>0</v>
      </c>
    </row>
    <row r="471" spans="1:13" ht="14.4" customHeight="1" x14ac:dyDescent="0.3">
      <c r="A471" s="831" t="s">
        <v>3047</v>
      </c>
      <c r="B471" s="832" t="s">
        <v>2522</v>
      </c>
      <c r="C471" s="832" t="s">
        <v>2523</v>
      </c>
      <c r="D471" s="832" t="s">
        <v>941</v>
      </c>
      <c r="E471" s="832" t="s">
        <v>2524</v>
      </c>
      <c r="F471" s="849"/>
      <c r="G471" s="849"/>
      <c r="H471" s="837">
        <v>0</v>
      </c>
      <c r="I471" s="849">
        <v>59</v>
      </c>
      <c r="J471" s="849">
        <v>3761.25</v>
      </c>
      <c r="K471" s="837">
        <v>1</v>
      </c>
      <c r="L471" s="849">
        <v>59</v>
      </c>
      <c r="M471" s="850">
        <v>3761.25</v>
      </c>
    </row>
    <row r="472" spans="1:13" ht="14.4" customHeight="1" x14ac:dyDescent="0.3">
      <c r="A472" s="831" t="s">
        <v>3047</v>
      </c>
      <c r="B472" s="832" t="s">
        <v>2522</v>
      </c>
      <c r="C472" s="832" t="s">
        <v>2525</v>
      </c>
      <c r="D472" s="832" t="s">
        <v>2273</v>
      </c>
      <c r="E472" s="832" t="s">
        <v>2526</v>
      </c>
      <c r="F472" s="849"/>
      <c r="G472" s="849"/>
      <c r="H472" s="837">
        <v>0</v>
      </c>
      <c r="I472" s="849">
        <v>2</v>
      </c>
      <c r="J472" s="849">
        <v>51</v>
      </c>
      <c r="K472" s="837">
        <v>1</v>
      </c>
      <c r="L472" s="849">
        <v>2</v>
      </c>
      <c r="M472" s="850">
        <v>51</v>
      </c>
    </row>
    <row r="473" spans="1:13" ht="14.4" customHeight="1" x14ac:dyDescent="0.3">
      <c r="A473" s="831" t="s">
        <v>3047</v>
      </c>
      <c r="B473" s="832" t="s">
        <v>6978</v>
      </c>
      <c r="C473" s="832" t="s">
        <v>5662</v>
      </c>
      <c r="D473" s="832" t="s">
        <v>5663</v>
      </c>
      <c r="E473" s="832" t="s">
        <v>6985</v>
      </c>
      <c r="F473" s="849">
        <v>2</v>
      </c>
      <c r="G473" s="849">
        <v>1674.72</v>
      </c>
      <c r="H473" s="837">
        <v>1</v>
      </c>
      <c r="I473" s="849"/>
      <c r="J473" s="849"/>
      <c r="K473" s="837">
        <v>0</v>
      </c>
      <c r="L473" s="849">
        <v>2</v>
      </c>
      <c r="M473" s="850">
        <v>1674.72</v>
      </c>
    </row>
    <row r="474" spans="1:13" ht="14.4" customHeight="1" x14ac:dyDescent="0.3">
      <c r="A474" s="831" t="s">
        <v>3047</v>
      </c>
      <c r="B474" s="832" t="s">
        <v>6978</v>
      </c>
      <c r="C474" s="832" t="s">
        <v>5870</v>
      </c>
      <c r="D474" s="832" t="s">
        <v>5663</v>
      </c>
      <c r="E474" s="832" t="s">
        <v>6979</v>
      </c>
      <c r="F474" s="849">
        <v>30</v>
      </c>
      <c r="G474" s="849">
        <v>21230.1</v>
      </c>
      <c r="H474" s="837">
        <v>1</v>
      </c>
      <c r="I474" s="849"/>
      <c r="J474" s="849"/>
      <c r="K474" s="837">
        <v>0</v>
      </c>
      <c r="L474" s="849">
        <v>30</v>
      </c>
      <c r="M474" s="850">
        <v>21230.1</v>
      </c>
    </row>
    <row r="475" spans="1:13" ht="14.4" customHeight="1" x14ac:dyDescent="0.3">
      <c r="A475" s="831" t="s">
        <v>3047</v>
      </c>
      <c r="B475" s="832" t="s">
        <v>6978</v>
      </c>
      <c r="C475" s="832" t="s">
        <v>5871</v>
      </c>
      <c r="D475" s="832" t="s">
        <v>5663</v>
      </c>
      <c r="E475" s="832" t="s">
        <v>6986</v>
      </c>
      <c r="F475" s="849">
        <v>4</v>
      </c>
      <c r="G475" s="849">
        <v>0</v>
      </c>
      <c r="H475" s="837"/>
      <c r="I475" s="849"/>
      <c r="J475" s="849"/>
      <c r="K475" s="837"/>
      <c r="L475" s="849">
        <v>4</v>
      </c>
      <c r="M475" s="850">
        <v>0</v>
      </c>
    </row>
    <row r="476" spans="1:13" ht="14.4" customHeight="1" x14ac:dyDescent="0.3">
      <c r="A476" s="831" t="s">
        <v>3047</v>
      </c>
      <c r="B476" s="832" t="s">
        <v>2713</v>
      </c>
      <c r="C476" s="832" t="s">
        <v>5873</v>
      </c>
      <c r="D476" s="832" t="s">
        <v>5874</v>
      </c>
      <c r="E476" s="832" t="s">
        <v>5875</v>
      </c>
      <c r="F476" s="849"/>
      <c r="G476" s="849"/>
      <c r="H476" s="837">
        <v>0</v>
      </c>
      <c r="I476" s="849">
        <v>5</v>
      </c>
      <c r="J476" s="849">
        <v>3454.55</v>
      </c>
      <c r="K476" s="837">
        <v>1</v>
      </c>
      <c r="L476" s="849">
        <v>5</v>
      </c>
      <c r="M476" s="850">
        <v>3454.55</v>
      </c>
    </row>
    <row r="477" spans="1:13" ht="14.4" customHeight="1" x14ac:dyDescent="0.3">
      <c r="A477" s="831" t="s">
        <v>3047</v>
      </c>
      <c r="B477" s="832" t="s">
        <v>2527</v>
      </c>
      <c r="C477" s="832" t="s">
        <v>2784</v>
      </c>
      <c r="D477" s="832" t="s">
        <v>1639</v>
      </c>
      <c r="E477" s="832" t="s">
        <v>2785</v>
      </c>
      <c r="F477" s="849"/>
      <c r="G477" s="849"/>
      <c r="H477" s="837">
        <v>0</v>
      </c>
      <c r="I477" s="849">
        <v>19</v>
      </c>
      <c r="J477" s="849">
        <v>2028.25</v>
      </c>
      <c r="K477" s="837">
        <v>1</v>
      </c>
      <c r="L477" s="849">
        <v>19</v>
      </c>
      <c r="M477" s="850">
        <v>2028.25</v>
      </c>
    </row>
    <row r="478" spans="1:13" ht="14.4" customHeight="1" x14ac:dyDescent="0.3">
      <c r="A478" s="831" t="s">
        <v>3047</v>
      </c>
      <c r="B478" s="832" t="s">
        <v>2527</v>
      </c>
      <c r="C478" s="832" t="s">
        <v>5907</v>
      </c>
      <c r="D478" s="832" t="s">
        <v>1639</v>
      </c>
      <c r="E478" s="832" t="s">
        <v>5908</v>
      </c>
      <c r="F478" s="849"/>
      <c r="G478" s="849"/>
      <c r="H478" s="837"/>
      <c r="I478" s="849">
        <v>1</v>
      </c>
      <c r="J478" s="849">
        <v>0</v>
      </c>
      <c r="K478" s="837"/>
      <c r="L478" s="849">
        <v>1</v>
      </c>
      <c r="M478" s="850">
        <v>0</v>
      </c>
    </row>
    <row r="479" spans="1:13" ht="14.4" customHeight="1" x14ac:dyDescent="0.3">
      <c r="A479" s="831" t="s">
        <v>3047</v>
      </c>
      <c r="B479" s="832" t="s">
        <v>2527</v>
      </c>
      <c r="C479" s="832" t="s">
        <v>3545</v>
      </c>
      <c r="D479" s="832" t="s">
        <v>3546</v>
      </c>
      <c r="E479" s="832" t="s">
        <v>3547</v>
      </c>
      <c r="F479" s="849"/>
      <c r="G479" s="849"/>
      <c r="H479" s="837">
        <v>0</v>
      </c>
      <c r="I479" s="849">
        <v>34</v>
      </c>
      <c r="J479" s="849">
        <v>4706.4699999999993</v>
      </c>
      <c r="K479" s="837">
        <v>1</v>
      </c>
      <c r="L479" s="849">
        <v>34</v>
      </c>
      <c r="M479" s="850">
        <v>4706.4699999999993</v>
      </c>
    </row>
    <row r="480" spans="1:13" ht="14.4" customHeight="1" x14ac:dyDescent="0.3">
      <c r="A480" s="831" t="s">
        <v>3047</v>
      </c>
      <c r="B480" s="832" t="s">
        <v>2527</v>
      </c>
      <c r="C480" s="832" t="s">
        <v>4088</v>
      </c>
      <c r="D480" s="832" t="s">
        <v>4089</v>
      </c>
      <c r="E480" s="832" t="s">
        <v>4090</v>
      </c>
      <c r="F480" s="849"/>
      <c r="G480" s="849"/>
      <c r="H480" s="837">
        <v>0</v>
      </c>
      <c r="I480" s="849">
        <v>6</v>
      </c>
      <c r="J480" s="849">
        <v>1822.92</v>
      </c>
      <c r="K480" s="837">
        <v>1</v>
      </c>
      <c r="L480" s="849">
        <v>6</v>
      </c>
      <c r="M480" s="850">
        <v>1822.92</v>
      </c>
    </row>
    <row r="481" spans="1:13" ht="14.4" customHeight="1" x14ac:dyDescent="0.3">
      <c r="A481" s="831" t="s">
        <v>3047</v>
      </c>
      <c r="B481" s="832" t="s">
        <v>2527</v>
      </c>
      <c r="C481" s="832" t="s">
        <v>2528</v>
      </c>
      <c r="D481" s="832" t="s">
        <v>784</v>
      </c>
      <c r="E481" s="832" t="s">
        <v>2529</v>
      </c>
      <c r="F481" s="849"/>
      <c r="G481" s="849"/>
      <c r="H481" s="837">
        <v>0</v>
      </c>
      <c r="I481" s="849">
        <v>29</v>
      </c>
      <c r="J481" s="849">
        <v>3484.3500000000004</v>
      </c>
      <c r="K481" s="837">
        <v>1</v>
      </c>
      <c r="L481" s="849">
        <v>29</v>
      </c>
      <c r="M481" s="850">
        <v>3484.3500000000004</v>
      </c>
    </row>
    <row r="482" spans="1:13" ht="14.4" customHeight="1" x14ac:dyDescent="0.3">
      <c r="A482" s="831" t="s">
        <v>3047</v>
      </c>
      <c r="B482" s="832" t="s">
        <v>2527</v>
      </c>
      <c r="C482" s="832" t="s">
        <v>5066</v>
      </c>
      <c r="D482" s="832" t="s">
        <v>5067</v>
      </c>
      <c r="E482" s="832" t="s">
        <v>5068</v>
      </c>
      <c r="F482" s="849"/>
      <c r="G482" s="849"/>
      <c r="H482" s="837">
        <v>0</v>
      </c>
      <c r="I482" s="849">
        <v>3</v>
      </c>
      <c r="J482" s="849">
        <v>640.47</v>
      </c>
      <c r="K482" s="837">
        <v>1</v>
      </c>
      <c r="L482" s="849">
        <v>3</v>
      </c>
      <c r="M482" s="850">
        <v>640.47</v>
      </c>
    </row>
    <row r="483" spans="1:13" ht="14.4" customHeight="1" x14ac:dyDescent="0.3">
      <c r="A483" s="831" t="s">
        <v>3047</v>
      </c>
      <c r="B483" s="832" t="s">
        <v>2527</v>
      </c>
      <c r="C483" s="832" t="s">
        <v>5774</v>
      </c>
      <c r="D483" s="832" t="s">
        <v>5775</v>
      </c>
      <c r="E483" s="832" t="s">
        <v>5776</v>
      </c>
      <c r="F483" s="849"/>
      <c r="G483" s="849"/>
      <c r="H483" s="837">
        <v>0</v>
      </c>
      <c r="I483" s="849">
        <v>2</v>
      </c>
      <c r="J483" s="849">
        <v>1215.3</v>
      </c>
      <c r="K483" s="837">
        <v>1</v>
      </c>
      <c r="L483" s="849">
        <v>2</v>
      </c>
      <c r="M483" s="850">
        <v>1215.3</v>
      </c>
    </row>
    <row r="484" spans="1:13" ht="14.4" customHeight="1" x14ac:dyDescent="0.3">
      <c r="A484" s="831" t="s">
        <v>3047</v>
      </c>
      <c r="B484" s="832" t="s">
        <v>2940</v>
      </c>
      <c r="C484" s="832" t="s">
        <v>5831</v>
      </c>
      <c r="D484" s="832" t="s">
        <v>4029</v>
      </c>
      <c r="E484" s="832" t="s">
        <v>4030</v>
      </c>
      <c r="F484" s="849">
        <v>11</v>
      </c>
      <c r="G484" s="849">
        <v>16198.71</v>
      </c>
      <c r="H484" s="837">
        <v>1</v>
      </c>
      <c r="I484" s="849"/>
      <c r="J484" s="849"/>
      <c r="K484" s="837">
        <v>0</v>
      </c>
      <c r="L484" s="849">
        <v>11</v>
      </c>
      <c r="M484" s="850">
        <v>16198.71</v>
      </c>
    </row>
    <row r="485" spans="1:13" ht="14.4" customHeight="1" x14ac:dyDescent="0.3">
      <c r="A485" s="831" t="s">
        <v>3047</v>
      </c>
      <c r="B485" s="832" t="s">
        <v>2940</v>
      </c>
      <c r="C485" s="832" t="s">
        <v>4129</v>
      </c>
      <c r="D485" s="832" t="s">
        <v>4130</v>
      </c>
      <c r="E485" s="832" t="s">
        <v>4131</v>
      </c>
      <c r="F485" s="849">
        <v>5</v>
      </c>
      <c r="G485" s="849">
        <v>7363.0499999999993</v>
      </c>
      <c r="H485" s="837">
        <v>1</v>
      </c>
      <c r="I485" s="849"/>
      <c r="J485" s="849"/>
      <c r="K485" s="837">
        <v>0</v>
      </c>
      <c r="L485" s="849">
        <v>5</v>
      </c>
      <c r="M485" s="850">
        <v>7363.0499999999993</v>
      </c>
    </row>
    <row r="486" spans="1:13" ht="14.4" customHeight="1" x14ac:dyDescent="0.3">
      <c r="A486" s="831" t="s">
        <v>3047</v>
      </c>
      <c r="B486" s="832" t="s">
        <v>2940</v>
      </c>
      <c r="C486" s="832" t="s">
        <v>5832</v>
      </c>
      <c r="D486" s="832" t="s">
        <v>4962</v>
      </c>
      <c r="E486" s="832" t="s">
        <v>3976</v>
      </c>
      <c r="F486" s="849">
        <v>30</v>
      </c>
      <c r="G486" s="849">
        <v>44178.3</v>
      </c>
      <c r="H486" s="837">
        <v>1</v>
      </c>
      <c r="I486" s="849"/>
      <c r="J486" s="849"/>
      <c r="K486" s="837">
        <v>0</v>
      </c>
      <c r="L486" s="849">
        <v>30</v>
      </c>
      <c r="M486" s="850">
        <v>44178.3</v>
      </c>
    </row>
    <row r="487" spans="1:13" ht="14.4" customHeight="1" x14ac:dyDescent="0.3">
      <c r="A487" s="831" t="s">
        <v>3047</v>
      </c>
      <c r="B487" s="832" t="s">
        <v>2940</v>
      </c>
      <c r="C487" s="832" t="s">
        <v>5840</v>
      </c>
      <c r="D487" s="832" t="s">
        <v>4029</v>
      </c>
      <c r="E487" s="832" t="s">
        <v>2943</v>
      </c>
      <c r="F487" s="849">
        <v>1</v>
      </c>
      <c r="G487" s="849">
        <v>420.75</v>
      </c>
      <c r="H487" s="837">
        <v>1</v>
      </c>
      <c r="I487" s="849"/>
      <c r="J487" s="849"/>
      <c r="K487" s="837">
        <v>0</v>
      </c>
      <c r="L487" s="849">
        <v>1</v>
      </c>
      <c r="M487" s="850">
        <v>420.75</v>
      </c>
    </row>
    <row r="488" spans="1:13" ht="14.4" customHeight="1" x14ac:dyDescent="0.3">
      <c r="A488" s="831" t="s">
        <v>3047</v>
      </c>
      <c r="B488" s="832" t="s">
        <v>2940</v>
      </c>
      <c r="C488" s="832" t="s">
        <v>5847</v>
      </c>
      <c r="D488" s="832" t="s">
        <v>4962</v>
      </c>
      <c r="E488" s="832" t="s">
        <v>5836</v>
      </c>
      <c r="F488" s="849">
        <v>1</v>
      </c>
      <c r="G488" s="849">
        <v>420.75</v>
      </c>
      <c r="H488" s="837">
        <v>1</v>
      </c>
      <c r="I488" s="849"/>
      <c r="J488" s="849"/>
      <c r="K488" s="837">
        <v>0</v>
      </c>
      <c r="L488" s="849">
        <v>1</v>
      </c>
      <c r="M488" s="850">
        <v>420.75</v>
      </c>
    </row>
    <row r="489" spans="1:13" ht="14.4" customHeight="1" x14ac:dyDescent="0.3">
      <c r="A489" s="831" t="s">
        <v>3047</v>
      </c>
      <c r="B489" s="832" t="s">
        <v>2940</v>
      </c>
      <c r="C489" s="832" t="s">
        <v>5835</v>
      </c>
      <c r="D489" s="832" t="s">
        <v>4962</v>
      </c>
      <c r="E489" s="832" t="s">
        <v>5836</v>
      </c>
      <c r="F489" s="849">
        <v>1</v>
      </c>
      <c r="G489" s="849">
        <v>420.75</v>
      </c>
      <c r="H489" s="837">
        <v>1</v>
      </c>
      <c r="I489" s="849"/>
      <c r="J489" s="849"/>
      <c r="K489" s="837">
        <v>0</v>
      </c>
      <c r="L489" s="849">
        <v>1</v>
      </c>
      <c r="M489" s="850">
        <v>420.75</v>
      </c>
    </row>
    <row r="490" spans="1:13" ht="14.4" customHeight="1" x14ac:dyDescent="0.3">
      <c r="A490" s="831" t="s">
        <v>3047</v>
      </c>
      <c r="B490" s="832" t="s">
        <v>2940</v>
      </c>
      <c r="C490" s="832" t="s">
        <v>5833</v>
      </c>
      <c r="D490" s="832" t="s">
        <v>4962</v>
      </c>
      <c r="E490" s="832" t="s">
        <v>3976</v>
      </c>
      <c r="F490" s="849">
        <v>4</v>
      </c>
      <c r="G490" s="849">
        <v>5890.44</v>
      </c>
      <c r="H490" s="837">
        <v>1</v>
      </c>
      <c r="I490" s="849"/>
      <c r="J490" s="849"/>
      <c r="K490" s="837">
        <v>0</v>
      </c>
      <c r="L490" s="849">
        <v>4</v>
      </c>
      <c r="M490" s="850">
        <v>5890.44</v>
      </c>
    </row>
    <row r="491" spans="1:13" ht="14.4" customHeight="1" x14ac:dyDescent="0.3">
      <c r="A491" s="831" t="s">
        <v>3047</v>
      </c>
      <c r="B491" s="832" t="s">
        <v>2940</v>
      </c>
      <c r="C491" s="832" t="s">
        <v>5834</v>
      </c>
      <c r="D491" s="832" t="s">
        <v>4029</v>
      </c>
      <c r="E491" s="832" t="s">
        <v>4030</v>
      </c>
      <c r="F491" s="849">
        <v>80</v>
      </c>
      <c r="G491" s="849">
        <v>117808.80000000003</v>
      </c>
      <c r="H491" s="837">
        <v>1</v>
      </c>
      <c r="I491" s="849"/>
      <c r="J491" s="849"/>
      <c r="K491" s="837">
        <v>0</v>
      </c>
      <c r="L491" s="849">
        <v>80</v>
      </c>
      <c r="M491" s="850">
        <v>117808.80000000003</v>
      </c>
    </row>
    <row r="492" spans="1:13" ht="14.4" customHeight="1" x14ac:dyDescent="0.3">
      <c r="A492" s="831" t="s">
        <v>3047</v>
      </c>
      <c r="B492" s="832" t="s">
        <v>2940</v>
      </c>
      <c r="C492" s="832" t="s">
        <v>5838</v>
      </c>
      <c r="D492" s="832" t="s">
        <v>3839</v>
      </c>
      <c r="E492" s="832" t="s">
        <v>3976</v>
      </c>
      <c r="F492" s="849"/>
      <c r="G492" s="849"/>
      <c r="H492" s="837">
        <v>0</v>
      </c>
      <c r="I492" s="849">
        <v>9</v>
      </c>
      <c r="J492" s="849">
        <v>13253.49</v>
      </c>
      <c r="K492" s="837">
        <v>1</v>
      </c>
      <c r="L492" s="849">
        <v>9</v>
      </c>
      <c r="M492" s="850">
        <v>13253.49</v>
      </c>
    </row>
    <row r="493" spans="1:13" ht="14.4" customHeight="1" x14ac:dyDescent="0.3">
      <c r="A493" s="831" t="s">
        <v>3047</v>
      </c>
      <c r="B493" s="832" t="s">
        <v>2940</v>
      </c>
      <c r="C493" s="832" t="s">
        <v>5837</v>
      </c>
      <c r="D493" s="832" t="s">
        <v>4029</v>
      </c>
      <c r="E493" s="832" t="s">
        <v>2943</v>
      </c>
      <c r="F493" s="849">
        <v>3</v>
      </c>
      <c r="G493" s="849">
        <v>1262.25</v>
      </c>
      <c r="H493" s="837">
        <v>1</v>
      </c>
      <c r="I493" s="849"/>
      <c r="J493" s="849"/>
      <c r="K493" s="837">
        <v>0</v>
      </c>
      <c r="L493" s="849">
        <v>3</v>
      </c>
      <c r="M493" s="850">
        <v>1262.25</v>
      </c>
    </row>
    <row r="494" spans="1:13" ht="14.4" customHeight="1" x14ac:dyDescent="0.3">
      <c r="A494" s="831" t="s">
        <v>3047</v>
      </c>
      <c r="B494" s="832" t="s">
        <v>2940</v>
      </c>
      <c r="C494" s="832" t="s">
        <v>5843</v>
      </c>
      <c r="D494" s="832" t="s">
        <v>4427</v>
      </c>
      <c r="E494" s="832" t="s">
        <v>5844</v>
      </c>
      <c r="F494" s="849">
        <v>5</v>
      </c>
      <c r="G494" s="849">
        <v>0</v>
      </c>
      <c r="H494" s="837"/>
      <c r="I494" s="849"/>
      <c r="J494" s="849"/>
      <c r="K494" s="837"/>
      <c r="L494" s="849">
        <v>5</v>
      </c>
      <c r="M494" s="850">
        <v>0</v>
      </c>
    </row>
    <row r="495" spans="1:13" ht="14.4" customHeight="1" x14ac:dyDescent="0.3">
      <c r="A495" s="831" t="s">
        <v>3047</v>
      </c>
      <c r="B495" s="832" t="s">
        <v>2940</v>
      </c>
      <c r="C495" s="832" t="s">
        <v>4132</v>
      </c>
      <c r="D495" s="832" t="s">
        <v>3839</v>
      </c>
      <c r="E495" s="832" t="s">
        <v>4030</v>
      </c>
      <c r="F495" s="849"/>
      <c r="G495" s="849"/>
      <c r="H495" s="837">
        <v>0</v>
      </c>
      <c r="I495" s="849">
        <v>11</v>
      </c>
      <c r="J495" s="849">
        <v>16198.71</v>
      </c>
      <c r="K495" s="837">
        <v>1</v>
      </c>
      <c r="L495" s="849">
        <v>11</v>
      </c>
      <c r="M495" s="850">
        <v>16198.71</v>
      </c>
    </row>
    <row r="496" spans="1:13" ht="14.4" customHeight="1" x14ac:dyDescent="0.3">
      <c r="A496" s="831" t="s">
        <v>3047</v>
      </c>
      <c r="B496" s="832" t="s">
        <v>2940</v>
      </c>
      <c r="C496" s="832" t="s">
        <v>5839</v>
      </c>
      <c r="D496" s="832" t="s">
        <v>3839</v>
      </c>
      <c r="E496" s="832" t="s">
        <v>4131</v>
      </c>
      <c r="F496" s="849"/>
      <c r="G496" s="849"/>
      <c r="H496" s="837">
        <v>0</v>
      </c>
      <c r="I496" s="849">
        <v>2</v>
      </c>
      <c r="J496" s="849">
        <v>2945.22</v>
      </c>
      <c r="K496" s="837">
        <v>1</v>
      </c>
      <c r="L496" s="849">
        <v>2</v>
      </c>
      <c r="M496" s="850">
        <v>2945.22</v>
      </c>
    </row>
    <row r="497" spans="1:13" ht="14.4" customHeight="1" x14ac:dyDescent="0.3">
      <c r="A497" s="831" t="s">
        <v>3047</v>
      </c>
      <c r="B497" s="832" t="s">
        <v>2940</v>
      </c>
      <c r="C497" s="832" t="s">
        <v>5841</v>
      </c>
      <c r="D497" s="832" t="s">
        <v>4029</v>
      </c>
      <c r="E497" s="832" t="s">
        <v>4030</v>
      </c>
      <c r="F497" s="849">
        <v>8</v>
      </c>
      <c r="G497" s="849">
        <v>11780.88</v>
      </c>
      <c r="H497" s="837">
        <v>1</v>
      </c>
      <c r="I497" s="849"/>
      <c r="J497" s="849"/>
      <c r="K497" s="837">
        <v>0</v>
      </c>
      <c r="L497" s="849">
        <v>8</v>
      </c>
      <c r="M497" s="850">
        <v>11780.88</v>
      </c>
    </row>
    <row r="498" spans="1:13" ht="14.4" customHeight="1" x14ac:dyDescent="0.3">
      <c r="A498" s="831" t="s">
        <v>3047</v>
      </c>
      <c r="B498" s="832" t="s">
        <v>2940</v>
      </c>
      <c r="C498" s="832" t="s">
        <v>5842</v>
      </c>
      <c r="D498" s="832" t="s">
        <v>4962</v>
      </c>
      <c r="E498" s="832" t="s">
        <v>3976</v>
      </c>
      <c r="F498" s="849">
        <v>1</v>
      </c>
      <c r="G498" s="849">
        <v>1472.61</v>
      </c>
      <c r="H498" s="837">
        <v>1</v>
      </c>
      <c r="I498" s="849"/>
      <c r="J498" s="849"/>
      <c r="K498" s="837">
        <v>0</v>
      </c>
      <c r="L498" s="849">
        <v>1</v>
      </c>
      <c r="M498" s="850">
        <v>1472.61</v>
      </c>
    </row>
    <row r="499" spans="1:13" ht="14.4" customHeight="1" x14ac:dyDescent="0.3">
      <c r="A499" s="831" t="s">
        <v>3047</v>
      </c>
      <c r="B499" s="832" t="s">
        <v>2940</v>
      </c>
      <c r="C499" s="832" t="s">
        <v>6026</v>
      </c>
      <c r="D499" s="832" t="s">
        <v>4962</v>
      </c>
      <c r="E499" s="832" t="s">
        <v>5836</v>
      </c>
      <c r="F499" s="849">
        <v>1</v>
      </c>
      <c r="G499" s="849">
        <v>420.75</v>
      </c>
      <c r="H499" s="837">
        <v>1</v>
      </c>
      <c r="I499" s="849"/>
      <c r="J499" s="849"/>
      <c r="K499" s="837">
        <v>0</v>
      </c>
      <c r="L499" s="849">
        <v>1</v>
      </c>
      <c r="M499" s="850">
        <v>420.75</v>
      </c>
    </row>
    <row r="500" spans="1:13" ht="14.4" customHeight="1" x14ac:dyDescent="0.3">
      <c r="A500" s="831" t="s">
        <v>3047</v>
      </c>
      <c r="B500" s="832" t="s">
        <v>2940</v>
      </c>
      <c r="C500" s="832" t="s">
        <v>5845</v>
      </c>
      <c r="D500" s="832" t="s">
        <v>4130</v>
      </c>
      <c r="E500" s="832" t="s">
        <v>5846</v>
      </c>
      <c r="F500" s="849">
        <v>2</v>
      </c>
      <c r="G500" s="849">
        <v>841.5</v>
      </c>
      <c r="H500" s="837">
        <v>1</v>
      </c>
      <c r="I500" s="849"/>
      <c r="J500" s="849"/>
      <c r="K500" s="837">
        <v>0</v>
      </c>
      <c r="L500" s="849">
        <v>2</v>
      </c>
      <c r="M500" s="850">
        <v>841.5</v>
      </c>
    </row>
    <row r="501" spans="1:13" ht="14.4" customHeight="1" x14ac:dyDescent="0.3">
      <c r="A501" s="831" t="s">
        <v>3047</v>
      </c>
      <c r="B501" s="832" t="s">
        <v>2721</v>
      </c>
      <c r="C501" s="832" t="s">
        <v>5729</v>
      </c>
      <c r="D501" s="832" t="s">
        <v>5730</v>
      </c>
      <c r="E501" s="832" t="s">
        <v>5731</v>
      </c>
      <c r="F501" s="849">
        <v>1</v>
      </c>
      <c r="G501" s="849">
        <v>0</v>
      </c>
      <c r="H501" s="837"/>
      <c r="I501" s="849"/>
      <c r="J501" s="849"/>
      <c r="K501" s="837"/>
      <c r="L501" s="849">
        <v>1</v>
      </c>
      <c r="M501" s="850">
        <v>0</v>
      </c>
    </row>
    <row r="502" spans="1:13" ht="14.4" customHeight="1" x14ac:dyDescent="0.3">
      <c r="A502" s="831" t="s">
        <v>3047</v>
      </c>
      <c r="B502" s="832" t="s">
        <v>2534</v>
      </c>
      <c r="C502" s="832" t="s">
        <v>5742</v>
      </c>
      <c r="D502" s="832" t="s">
        <v>3978</v>
      </c>
      <c r="E502" s="832" t="s">
        <v>2634</v>
      </c>
      <c r="F502" s="849">
        <v>8</v>
      </c>
      <c r="G502" s="849">
        <v>1566.2099999999998</v>
      </c>
      <c r="H502" s="837">
        <v>1</v>
      </c>
      <c r="I502" s="849"/>
      <c r="J502" s="849"/>
      <c r="K502" s="837">
        <v>0</v>
      </c>
      <c r="L502" s="849">
        <v>8</v>
      </c>
      <c r="M502" s="850">
        <v>1566.2099999999998</v>
      </c>
    </row>
    <row r="503" spans="1:13" ht="14.4" customHeight="1" x14ac:dyDescent="0.3">
      <c r="A503" s="831" t="s">
        <v>3047</v>
      </c>
      <c r="B503" s="832" t="s">
        <v>2534</v>
      </c>
      <c r="C503" s="832" t="s">
        <v>2727</v>
      </c>
      <c r="D503" s="832" t="s">
        <v>1263</v>
      </c>
      <c r="E503" s="832" t="s">
        <v>2728</v>
      </c>
      <c r="F503" s="849"/>
      <c r="G503" s="849"/>
      <c r="H503" s="837">
        <v>0</v>
      </c>
      <c r="I503" s="849">
        <v>1</v>
      </c>
      <c r="J503" s="849">
        <v>138.31</v>
      </c>
      <c r="K503" s="837">
        <v>1</v>
      </c>
      <c r="L503" s="849">
        <v>1</v>
      </c>
      <c r="M503" s="850">
        <v>138.31</v>
      </c>
    </row>
    <row r="504" spans="1:13" ht="14.4" customHeight="1" x14ac:dyDescent="0.3">
      <c r="A504" s="831" t="s">
        <v>3047</v>
      </c>
      <c r="B504" s="832" t="s">
        <v>2534</v>
      </c>
      <c r="C504" s="832" t="s">
        <v>2535</v>
      </c>
      <c r="D504" s="832" t="s">
        <v>953</v>
      </c>
      <c r="E504" s="832" t="s">
        <v>2536</v>
      </c>
      <c r="F504" s="849"/>
      <c r="G504" s="849"/>
      <c r="H504" s="837"/>
      <c r="I504" s="849">
        <v>5</v>
      </c>
      <c r="J504" s="849">
        <v>0</v>
      </c>
      <c r="K504" s="837"/>
      <c r="L504" s="849">
        <v>5</v>
      </c>
      <c r="M504" s="850">
        <v>0</v>
      </c>
    </row>
    <row r="505" spans="1:13" ht="14.4" customHeight="1" x14ac:dyDescent="0.3">
      <c r="A505" s="831" t="s">
        <v>3047</v>
      </c>
      <c r="B505" s="832" t="s">
        <v>2534</v>
      </c>
      <c r="C505" s="832" t="s">
        <v>2633</v>
      </c>
      <c r="D505" s="832" t="s">
        <v>1263</v>
      </c>
      <c r="E505" s="832" t="s">
        <v>2634</v>
      </c>
      <c r="F505" s="849"/>
      <c r="G505" s="849"/>
      <c r="H505" s="837">
        <v>0</v>
      </c>
      <c r="I505" s="849">
        <v>33</v>
      </c>
      <c r="J505" s="849">
        <v>6534.55</v>
      </c>
      <c r="K505" s="837">
        <v>1</v>
      </c>
      <c r="L505" s="849">
        <v>33</v>
      </c>
      <c r="M505" s="850">
        <v>6534.55</v>
      </c>
    </row>
    <row r="506" spans="1:13" ht="14.4" customHeight="1" x14ac:dyDescent="0.3">
      <c r="A506" s="831" t="s">
        <v>3047</v>
      </c>
      <c r="B506" s="832" t="s">
        <v>2534</v>
      </c>
      <c r="C506" s="832" t="s">
        <v>5743</v>
      </c>
      <c r="D506" s="832" t="s">
        <v>3978</v>
      </c>
      <c r="E506" s="832" t="s">
        <v>2728</v>
      </c>
      <c r="F506" s="849">
        <v>1</v>
      </c>
      <c r="G506" s="849">
        <v>0</v>
      </c>
      <c r="H506" s="837"/>
      <c r="I506" s="849"/>
      <c r="J506" s="849"/>
      <c r="K506" s="837"/>
      <c r="L506" s="849">
        <v>1</v>
      </c>
      <c r="M506" s="850">
        <v>0</v>
      </c>
    </row>
    <row r="507" spans="1:13" ht="14.4" customHeight="1" x14ac:dyDescent="0.3">
      <c r="A507" s="831" t="s">
        <v>3047</v>
      </c>
      <c r="B507" s="832" t="s">
        <v>2534</v>
      </c>
      <c r="C507" s="832" t="s">
        <v>3977</v>
      </c>
      <c r="D507" s="832" t="s">
        <v>3978</v>
      </c>
      <c r="E507" s="832" t="s">
        <v>3979</v>
      </c>
      <c r="F507" s="849">
        <v>1</v>
      </c>
      <c r="G507" s="849">
        <v>0</v>
      </c>
      <c r="H507" s="837"/>
      <c r="I507" s="849"/>
      <c r="J507" s="849"/>
      <c r="K507" s="837"/>
      <c r="L507" s="849">
        <v>1</v>
      </c>
      <c r="M507" s="850">
        <v>0</v>
      </c>
    </row>
    <row r="508" spans="1:13" ht="14.4" customHeight="1" x14ac:dyDescent="0.3">
      <c r="A508" s="831" t="s">
        <v>3047</v>
      </c>
      <c r="B508" s="832" t="s">
        <v>2534</v>
      </c>
      <c r="C508" s="832" t="s">
        <v>5745</v>
      </c>
      <c r="D508" s="832" t="s">
        <v>1263</v>
      </c>
      <c r="E508" s="832" t="s">
        <v>3742</v>
      </c>
      <c r="F508" s="849">
        <v>1</v>
      </c>
      <c r="G508" s="849">
        <v>0</v>
      </c>
      <c r="H508" s="837"/>
      <c r="I508" s="849"/>
      <c r="J508" s="849"/>
      <c r="K508" s="837"/>
      <c r="L508" s="849">
        <v>1</v>
      </c>
      <c r="M508" s="850">
        <v>0</v>
      </c>
    </row>
    <row r="509" spans="1:13" ht="14.4" customHeight="1" x14ac:dyDescent="0.3">
      <c r="A509" s="831" t="s">
        <v>3047</v>
      </c>
      <c r="B509" s="832" t="s">
        <v>2534</v>
      </c>
      <c r="C509" s="832" t="s">
        <v>5744</v>
      </c>
      <c r="D509" s="832" t="s">
        <v>3978</v>
      </c>
      <c r="E509" s="832" t="s">
        <v>3961</v>
      </c>
      <c r="F509" s="849">
        <v>1</v>
      </c>
      <c r="G509" s="849">
        <v>115.26</v>
      </c>
      <c r="H509" s="837">
        <v>1</v>
      </c>
      <c r="I509" s="849"/>
      <c r="J509" s="849"/>
      <c r="K509" s="837">
        <v>0</v>
      </c>
      <c r="L509" s="849">
        <v>1</v>
      </c>
      <c r="M509" s="850">
        <v>115.26</v>
      </c>
    </row>
    <row r="510" spans="1:13" ht="14.4" customHeight="1" x14ac:dyDescent="0.3">
      <c r="A510" s="831" t="s">
        <v>3047</v>
      </c>
      <c r="B510" s="832" t="s">
        <v>2537</v>
      </c>
      <c r="C510" s="832" t="s">
        <v>2538</v>
      </c>
      <c r="D510" s="832" t="s">
        <v>2539</v>
      </c>
      <c r="E510" s="832" t="s">
        <v>2540</v>
      </c>
      <c r="F510" s="849"/>
      <c r="G510" s="849"/>
      <c r="H510" s="837">
        <v>0</v>
      </c>
      <c r="I510" s="849">
        <v>1</v>
      </c>
      <c r="J510" s="849">
        <v>69.16</v>
      </c>
      <c r="K510" s="837">
        <v>1</v>
      </c>
      <c r="L510" s="849">
        <v>1</v>
      </c>
      <c r="M510" s="850">
        <v>69.16</v>
      </c>
    </row>
    <row r="511" spans="1:13" ht="14.4" customHeight="1" x14ac:dyDescent="0.3">
      <c r="A511" s="831" t="s">
        <v>3047</v>
      </c>
      <c r="B511" s="832" t="s">
        <v>2537</v>
      </c>
      <c r="C511" s="832" t="s">
        <v>2855</v>
      </c>
      <c r="D511" s="832" t="s">
        <v>2539</v>
      </c>
      <c r="E511" s="832" t="s">
        <v>2856</v>
      </c>
      <c r="F511" s="849"/>
      <c r="G511" s="849"/>
      <c r="H511" s="837">
        <v>0</v>
      </c>
      <c r="I511" s="849">
        <v>100</v>
      </c>
      <c r="J511" s="849">
        <v>19904.489999999998</v>
      </c>
      <c r="K511" s="837">
        <v>1</v>
      </c>
      <c r="L511" s="849">
        <v>100</v>
      </c>
      <c r="M511" s="850">
        <v>19904.489999999998</v>
      </c>
    </row>
    <row r="512" spans="1:13" ht="14.4" customHeight="1" x14ac:dyDescent="0.3">
      <c r="A512" s="831" t="s">
        <v>3047</v>
      </c>
      <c r="B512" s="832" t="s">
        <v>2537</v>
      </c>
      <c r="C512" s="832" t="s">
        <v>5118</v>
      </c>
      <c r="D512" s="832" t="s">
        <v>4116</v>
      </c>
      <c r="E512" s="832" t="s">
        <v>4270</v>
      </c>
      <c r="F512" s="849">
        <v>8</v>
      </c>
      <c r="G512" s="849">
        <v>904.78000000000009</v>
      </c>
      <c r="H512" s="837">
        <v>1</v>
      </c>
      <c r="I512" s="849"/>
      <c r="J512" s="849"/>
      <c r="K512" s="837">
        <v>0</v>
      </c>
      <c r="L512" s="849">
        <v>8</v>
      </c>
      <c r="M512" s="850">
        <v>904.78000000000009</v>
      </c>
    </row>
    <row r="513" spans="1:13" ht="14.4" customHeight="1" x14ac:dyDescent="0.3">
      <c r="A513" s="831" t="s">
        <v>3047</v>
      </c>
      <c r="B513" s="832" t="s">
        <v>2537</v>
      </c>
      <c r="C513" s="832" t="s">
        <v>4115</v>
      </c>
      <c r="D513" s="832" t="s">
        <v>4116</v>
      </c>
      <c r="E513" s="832" t="s">
        <v>3110</v>
      </c>
      <c r="F513" s="849">
        <v>24</v>
      </c>
      <c r="G513" s="849">
        <v>4823.1500000000005</v>
      </c>
      <c r="H513" s="837">
        <v>1</v>
      </c>
      <c r="I513" s="849"/>
      <c r="J513" s="849"/>
      <c r="K513" s="837">
        <v>0</v>
      </c>
      <c r="L513" s="849">
        <v>24</v>
      </c>
      <c r="M513" s="850">
        <v>4823.1500000000005</v>
      </c>
    </row>
    <row r="514" spans="1:13" ht="14.4" customHeight="1" x14ac:dyDescent="0.3">
      <c r="A514" s="831" t="s">
        <v>3047</v>
      </c>
      <c r="B514" s="832" t="s">
        <v>2537</v>
      </c>
      <c r="C514" s="832" t="s">
        <v>5814</v>
      </c>
      <c r="D514" s="832" t="s">
        <v>3135</v>
      </c>
      <c r="E514" s="832" t="s">
        <v>5815</v>
      </c>
      <c r="F514" s="849">
        <v>3</v>
      </c>
      <c r="G514" s="849">
        <v>591.22</v>
      </c>
      <c r="H514" s="837">
        <v>1</v>
      </c>
      <c r="I514" s="849"/>
      <c r="J514" s="849"/>
      <c r="K514" s="837">
        <v>0</v>
      </c>
      <c r="L514" s="849">
        <v>3</v>
      </c>
      <c r="M514" s="850">
        <v>591.22</v>
      </c>
    </row>
    <row r="515" spans="1:13" ht="14.4" customHeight="1" x14ac:dyDescent="0.3">
      <c r="A515" s="831" t="s">
        <v>3047</v>
      </c>
      <c r="B515" s="832" t="s">
        <v>2537</v>
      </c>
      <c r="C515" s="832" t="s">
        <v>5816</v>
      </c>
      <c r="D515" s="832" t="s">
        <v>3135</v>
      </c>
      <c r="E515" s="832" t="s">
        <v>5817</v>
      </c>
      <c r="F515" s="849">
        <v>1</v>
      </c>
      <c r="G515" s="849">
        <v>115.26</v>
      </c>
      <c r="H515" s="837">
        <v>1</v>
      </c>
      <c r="I515" s="849"/>
      <c r="J515" s="849"/>
      <c r="K515" s="837">
        <v>0</v>
      </c>
      <c r="L515" s="849">
        <v>1</v>
      </c>
      <c r="M515" s="850">
        <v>115.26</v>
      </c>
    </row>
    <row r="516" spans="1:13" ht="14.4" customHeight="1" x14ac:dyDescent="0.3">
      <c r="A516" s="831" t="s">
        <v>3047</v>
      </c>
      <c r="B516" s="832" t="s">
        <v>6965</v>
      </c>
      <c r="C516" s="832" t="s">
        <v>5821</v>
      </c>
      <c r="D516" s="832" t="s">
        <v>5822</v>
      </c>
      <c r="E516" s="832" t="s">
        <v>5823</v>
      </c>
      <c r="F516" s="849">
        <v>1</v>
      </c>
      <c r="G516" s="849">
        <v>0</v>
      </c>
      <c r="H516" s="837"/>
      <c r="I516" s="849"/>
      <c r="J516" s="849"/>
      <c r="K516" s="837"/>
      <c r="L516" s="849">
        <v>1</v>
      </c>
      <c r="M516" s="850">
        <v>0</v>
      </c>
    </row>
    <row r="517" spans="1:13" ht="14.4" customHeight="1" x14ac:dyDescent="0.3">
      <c r="A517" s="831" t="s">
        <v>3047</v>
      </c>
      <c r="B517" s="832" t="s">
        <v>6987</v>
      </c>
      <c r="C517" s="832" t="s">
        <v>4104</v>
      </c>
      <c r="D517" s="832" t="s">
        <v>4105</v>
      </c>
      <c r="E517" s="832" t="s">
        <v>4106</v>
      </c>
      <c r="F517" s="849"/>
      <c r="G517" s="849"/>
      <c r="H517" s="837">
        <v>0</v>
      </c>
      <c r="I517" s="849">
        <v>14</v>
      </c>
      <c r="J517" s="849">
        <v>954.66000000000008</v>
      </c>
      <c r="K517" s="837">
        <v>1</v>
      </c>
      <c r="L517" s="849">
        <v>14</v>
      </c>
      <c r="M517" s="850">
        <v>954.66000000000008</v>
      </c>
    </row>
    <row r="518" spans="1:13" ht="14.4" customHeight="1" x14ac:dyDescent="0.3">
      <c r="A518" s="831" t="s">
        <v>3047</v>
      </c>
      <c r="B518" s="832" t="s">
        <v>6987</v>
      </c>
      <c r="C518" s="832" t="s">
        <v>6022</v>
      </c>
      <c r="D518" s="832" t="s">
        <v>5793</v>
      </c>
      <c r="E518" s="832" t="s">
        <v>6023</v>
      </c>
      <c r="F518" s="849">
        <v>3</v>
      </c>
      <c r="G518" s="849">
        <v>0</v>
      </c>
      <c r="H518" s="837"/>
      <c r="I518" s="849"/>
      <c r="J518" s="849"/>
      <c r="K518" s="837"/>
      <c r="L518" s="849">
        <v>3</v>
      </c>
      <c r="M518" s="850">
        <v>0</v>
      </c>
    </row>
    <row r="519" spans="1:13" ht="14.4" customHeight="1" x14ac:dyDescent="0.3">
      <c r="A519" s="831" t="s">
        <v>3047</v>
      </c>
      <c r="B519" s="832" t="s">
        <v>6960</v>
      </c>
      <c r="C519" s="832" t="s">
        <v>4269</v>
      </c>
      <c r="D519" s="832" t="s">
        <v>3109</v>
      </c>
      <c r="E519" s="832" t="s">
        <v>4270</v>
      </c>
      <c r="F519" s="849"/>
      <c r="G519" s="849"/>
      <c r="H519" s="837">
        <v>0</v>
      </c>
      <c r="I519" s="849">
        <v>2</v>
      </c>
      <c r="J519" s="849">
        <v>230.52</v>
      </c>
      <c r="K519" s="837">
        <v>1</v>
      </c>
      <c r="L519" s="849">
        <v>2</v>
      </c>
      <c r="M519" s="850">
        <v>230.52</v>
      </c>
    </row>
    <row r="520" spans="1:13" ht="14.4" customHeight="1" x14ac:dyDescent="0.3">
      <c r="A520" s="831" t="s">
        <v>3047</v>
      </c>
      <c r="B520" s="832" t="s">
        <v>6960</v>
      </c>
      <c r="C520" s="832" t="s">
        <v>3108</v>
      </c>
      <c r="D520" s="832" t="s">
        <v>3109</v>
      </c>
      <c r="E520" s="832" t="s">
        <v>3110</v>
      </c>
      <c r="F520" s="849"/>
      <c r="G520" s="849"/>
      <c r="H520" s="837">
        <v>0</v>
      </c>
      <c r="I520" s="849">
        <v>64</v>
      </c>
      <c r="J520" s="849">
        <v>12934.369999999997</v>
      </c>
      <c r="K520" s="837">
        <v>1</v>
      </c>
      <c r="L520" s="849">
        <v>64</v>
      </c>
      <c r="M520" s="850">
        <v>12934.369999999997</v>
      </c>
    </row>
    <row r="521" spans="1:13" ht="14.4" customHeight="1" x14ac:dyDescent="0.3">
      <c r="A521" s="831" t="s">
        <v>3047</v>
      </c>
      <c r="B521" s="832" t="s">
        <v>6960</v>
      </c>
      <c r="C521" s="832" t="s">
        <v>5746</v>
      </c>
      <c r="D521" s="832" t="s">
        <v>3287</v>
      </c>
      <c r="E521" s="832" t="s">
        <v>3285</v>
      </c>
      <c r="F521" s="849">
        <v>1</v>
      </c>
      <c r="G521" s="849">
        <v>69.16</v>
      </c>
      <c r="H521" s="837">
        <v>1</v>
      </c>
      <c r="I521" s="849"/>
      <c r="J521" s="849"/>
      <c r="K521" s="837">
        <v>0</v>
      </c>
      <c r="L521" s="849">
        <v>1</v>
      </c>
      <c r="M521" s="850">
        <v>69.16</v>
      </c>
    </row>
    <row r="522" spans="1:13" ht="14.4" customHeight="1" x14ac:dyDescent="0.3">
      <c r="A522" s="831" t="s">
        <v>3047</v>
      </c>
      <c r="B522" s="832" t="s">
        <v>6960</v>
      </c>
      <c r="C522" s="832" t="s">
        <v>5747</v>
      </c>
      <c r="D522" s="832" t="s">
        <v>3287</v>
      </c>
      <c r="E522" s="832" t="s">
        <v>4270</v>
      </c>
      <c r="F522" s="849">
        <v>2</v>
      </c>
      <c r="G522" s="849">
        <v>230.52</v>
      </c>
      <c r="H522" s="837">
        <v>1</v>
      </c>
      <c r="I522" s="849"/>
      <c r="J522" s="849"/>
      <c r="K522" s="837">
        <v>0</v>
      </c>
      <c r="L522" s="849">
        <v>2</v>
      </c>
      <c r="M522" s="850">
        <v>230.52</v>
      </c>
    </row>
    <row r="523" spans="1:13" ht="14.4" customHeight="1" x14ac:dyDescent="0.3">
      <c r="A523" s="831" t="s">
        <v>3047</v>
      </c>
      <c r="B523" s="832" t="s">
        <v>6960</v>
      </c>
      <c r="C523" s="832" t="s">
        <v>4398</v>
      </c>
      <c r="D523" s="832" t="s">
        <v>3287</v>
      </c>
      <c r="E523" s="832" t="s">
        <v>3110</v>
      </c>
      <c r="F523" s="849">
        <v>32</v>
      </c>
      <c r="G523" s="849">
        <v>6451.62</v>
      </c>
      <c r="H523" s="837">
        <v>1</v>
      </c>
      <c r="I523" s="849"/>
      <c r="J523" s="849"/>
      <c r="K523" s="837">
        <v>0</v>
      </c>
      <c r="L523" s="849">
        <v>32</v>
      </c>
      <c r="M523" s="850">
        <v>6451.62</v>
      </c>
    </row>
    <row r="524" spans="1:13" ht="14.4" customHeight="1" x14ac:dyDescent="0.3">
      <c r="A524" s="831" t="s">
        <v>3047</v>
      </c>
      <c r="B524" s="832" t="s">
        <v>6960</v>
      </c>
      <c r="C524" s="832" t="s">
        <v>5748</v>
      </c>
      <c r="D524" s="832" t="s">
        <v>3287</v>
      </c>
      <c r="E524" s="832" t="s">
        <v>5749</v>
      </c>
      <c r="F524" s="849">
        <v>14</v>
      </c>
      <c r="G524" s="849">
        <v>2717.52</v>
      </c>
      <c r="H524" s="837">
        <v>1</v>
      </c>
      <c r="I524" s="849"/>
      <c r="J524" s="849"/>
      <c r="K524" s="837">
        <v>0</v>
      </c>
      <c r="L524" s="849">
        <v>14</v>
      </c>
      <c r="M524" s="850">
        <v>2717.52</v>
      </c>
    </row>
    <row r="525" spans="1:13" ht="14.4" customHeight="1" x14ac:dyDescent="0.3">
      <c r="A525" s="831" t="s">
        <v>3047</v>
      </c>
      <c r="B525" s="832" t="s">
        <v>6960</v>
      </c>
      <c r="C525" s="832" t="s">
        <v>5752</v>
      </c>
      <c r="D525" s="832" t="s">
        <v>3287</v>
      </c>
      <c r="E525" s="832" t="s">
        <v>3482</v>
      </c>
      <c r="F525" s="849">
        <v>11</v>
      </c>
      <c r="G525" s="849">
        <v>304.37</v>
      </c>
      <c r="H525" s="837">
        <v>1</v>
      </c>
      <c r="I525" s="849"/>
      <c r="J525" s="849"/>
      <c r="K525" s="837">
        <v>0</v>
      </c>
      <c r="L525" s="849">
        <v>11</v>
      </c>
      <c r="M525" s="850">
        <v>304.37</v>
      </c>
    </row>
    <row r="526" spans="1:13" ht="14.4" customHeight="1" x14ac:dyDescent="0.3">
      <c r="A526" s="831" t="s">
        <v>3047</v>
      </c>
      <c r="B526" s="832" t="s">
        <v>6960</v>
      </c>
      <c r="C526" s="832" t="s">
        <v>5753</v>
      </c>
      <c r="D526" s="832" t="s">
        <v>5754</v>
      </c>
      <c r="E526" s="832" t="s">
        <v>5755</v>
      </c>
      <c r="F526" s="849">
        <v>2</v>
      </c>
      <c r="G526" s="849">
        <v>47.02</v>
      </c>
      <c r="H526" s="837">
        <v>1</v>
      </c>
      <c r="I526" s="849"/>
      <c r="J526" s="849"/>
      <c r="K526" s="837">
        <v>0</v>
      </c>
      <c r="L526" s="849">
        <v>2</v>
      </c>
      <c r="M526" s="850">
        <v>47.02</v>
      </c>
    </row>
    <row r="527" spans="1:13" ht="14.4" customHeight="1" x14ac:dyDescent="0.3">
      <c r="A527" s="831" t="s">
        <v>3047</v>
      </c>
      <c r="B527" s="832" t="s">
        <v>2541</v>
      </c>
      <c r="C527" s="832" t="s">
        <v>3924</v>
      </c>
      <c r="D527" s="832" t="s">
        <v>3925</v>
      </c>
      <c r="E527" s="832" t="s">
        <v>972</v>
      </c>
      <c r="F527" s="849"/>
      <c r="G527" s="849"/>
      <c r="H527" s="837">
        <v>0</v>
      </c>
      <c r="I527" s="849">
        <v>41</v>
      </c>
      <c r="J527" s="849">
        <v>66210.899999999994</v>
      </c>
      <c r="K527" s="837">
        <v>1</v>
      </c>
      <c r="L527" s="849">
        <v>41</v>
      </c>
      <c r="M527" s="850">
        <v>66210.899999999994</v>
      </c>
    </row>
    <row r="528" spans="1:13" ht="14.4" customHeight="1" x14ac:dyDescent="0.3">
      <c r="A528" s="831" t="s">
        <v>3047</v>
      </c>
      <c r="B528" s="832" t="s">
        <v>2541</v>
      </c>
      <c r="C528" s="832" t="s">
        <v>5848</v>
      </c>
      <c r="D528" s="832" t="s">
        <v>5849</v>
      </c>
      <c r="E528" s="832" t="s">
        <v>972</v>
      </c>
      <c r="F528" s="849"/>
      <c r="G528" s="849"/>
      <c r="H528" s="837">
        <v>0</v>
      </c>
      <c r="I528" s="849">
        <v>31</v>
      </c>
      <c r="J528" s="849">
        <v>50061.9</v>
      </c>
      <c r="K528" s="837">
        <v>1</v>
      </c>
      <c r="L528" s="849">
        <v>31</v>
      </c>
      <c r="M528" s="850">
        <v>50061.9</v>
      </c>
    </row>
    <row r="529" spans="1:13" ht="14.4" customHeight="1" x14ac:dyDescent="0.3">
      <c r="A529" s="831" t="s">
        <v>3047</v>
      </c>
      <c r="B529" s="832" t="s">
        <v>2541</v>
      </c>
      <c r="C529" s="832" t="s">
        <v>2555</v>
      </c>
      <c r="D529" s="832" t="s">
        <v>986</v>
      </c>
      <c r="E529" s="832" t="s">
        <v>2552</v>
      </c>
      <c r="F529" s="849"/>
      <c r="G529" s="849"/>
      <c r="H529" s="837">
        <v>0</v>
      </c>
      <c r="I529" s="849">
        <v>33</v>
      </c>
      <c r="J529" s="849">
        <v>10715.1</v>
      </c>
      <c r="K529" s="837">
        <v>1</v>
      </c>
      <c r="L529" s="849">
        <v>33</v>
      </c>
      <c r="M529" s="850">
        <v>10715.1</v>
      </c>
    </row>
    <row r="530" spans="1:13" ht="14.4" customHeight="1" x14ac:dyDescent="0.3">
      <c r="A530" s="831" t="s">
        <v>3047</v>
      </c>
      <c r="B530" s="832" t="s">
        <v>2541</v>
      </c>
      <c r="C530" s="832" t="s">
        <v>2556</v>
      </c>
      <c r="D530" s="832" t="s">
        <v>965</v>
      </c>
      <c r="E530" s="832" t="s">
        <v>1279</v>
      </c>
      <c r="F530" s="849"/>
      <c r="G530" s="849"/>
      <c r="H530" s="837">
        <v>0</v>
      </c>
      <c r="I530" s="849">
        <v>5</v>
      </c>
      <c r="J530" s="849">
        <v>8074.5</v>
      </c>
      <c r="K530" s="837">
        <v>1</v>
      </c>
      <c r="L530" s="849">
        <v>5</v>
      </c>
      <c r="M530" s="850">
        <v>8074.5</v>
      </c>
    </row>
    <row r="531" spans="1:13" ht="14.4" customHeight="1" x14ac:dyDescent="0.3">
      <c r="A531" s="831" t="s">
        <v>3047</v>
      </c>
      <c r="B531" s="832" t="s">
        <v>2541</v>
      </c>
      <c r="C531" s="832" t="s">
        <v>2950</v>
      </c>
      <c r="D531" s="832" t="s">
        <v>2298</v>
      </c>
      <c r="E531" s="832" t="s">
        <v>1546</v>
      </c>
      <c r="F531" s="849"/>
      <c r="G531" s="849"/>
      <c r="H531" s="837">
        <v>0</v>
      </c>
      <c r="I531" s="849">
        <v>60</v>
      </c>
      <c r="J531" s="849">
        <v>4336.2</v>
      </c>
      <c r="K531" s="837">
        <v>1</v>
      </c>
      <c r="L531" s="849">
        <v>60</v>
      </c>
      <c r="M531" s="850">
        <v>4336.2</v>
      </c>
    </row>
    <row r="532" spans="1:13" ht="14.4" customHeight="1" x14ac:dyDescent="0.3">
      <c r="A532" s="831" t="s">
        <v>3047</v>
      </c>
      <c r="B532" s="832" t="s">
        <v>2541</v>
      </c>
      <c r="C532" s="832" t="s">
        <v>4944</v>
      </c>
      <c r="D532" s="832" t="s">
        <v>963</v>
      </c>
      <c r="E532" s="832" t="s">
        <v>1552</v>
      </c>
      <c r="F532" s="849">
        <v>10</v>
      </c>
      <c r="G532" s="849">
        <v>4939.2</v>
      </c>
      <c r="H532" s="837">
        <v>1</v>
      </c>
      <c r="I532" s="849"/>
      <c r="J532" s="849"/>
      <c r="K532" s="837">
        <v>0</v>
      </c>
      <c r="L532" s="849">
        <v>10</v>
      </c>
      <c r="M532" s="850">
        <v>4939.2</v>
      </c>
    </row>
    <row r="533" spans="1:13" ht="14.4" customHeight="1" x14ac:dyDescent="0.3">
      <c r="A533" s="831" t="s">
        <v>3047</v>
      </c>
      <c r="B533" s="832" t="s">
        <v>2541</v>
      </c>
      <c r="C533" s="832" t="s">
        <v>3693</v>
      </c>
      <c r="D533" s="832" t="s">
        <v>986</v>
      </c>
      <c r="E533" s="832" t="s">
        <v>2552</v>
      </c>
      <c r="F533" s="849">
        <v>10</v>
      </c>
      <c r="G533" s="849">
        <v>3192</v>
      </c>
      <c r="H533" s="837">
        <v>1</v>
      </c>
      <c r="I533" s="849"/>
      <c r="J533" s="849"/>
      <c r="K533" s="837">
        <v>0</v>
      </c>
      <c r="L533" s="849">
        <v>10</v>
      </c>
      <c r="M533" s="850">
        <v>3192</v>
      </c>
    </row>
    <row r="534" spans="1:13" ht="14.4" customHeight="1" x14ac:dyDescent="0.3">
      <c r="A534" s="831" t="s">
        <v>3047</v>
      </c>
      <c r="B534" s="832" t="s">
        <v>2717</v>
      </c>
      <c r="C534" s="832" t="s">
        <v>2718</v>
      </c>
      <c r="D534" s="832" t="s">
        <v>2719</v>
      </c>
      <c r="E534" s="832" t="s">
        <v>2720</v>
      </c>
      <c r="F534" s="849">
        <v>11</v>
      </c>
      <c r="G534" s="849">
        <v>7258.57</v>
      </c>
      <c r="H534" s="837">
        <v>1</v>
      </c>
      <c r="I534" s="849"/>
      <c r="J534" s="849"/>
      <c r="K534" s="837">
        <v>0</v>
      </c>
      <c r="L534" s="849">
        <v>11</v>
      </c>
      <c r="M534" s="850">
        <v>7258.57</v>
      </c>
    </row>
    <row r="535" spans="1:13" ht="14.4" customHeight="1" x14ac:dyDescent="0.3">
      <c r="A535" s="831" t="s">
        <v>3047</v>
      </c>
      <c r="B535" s="832" t="s">
        <v>2717</v>
      </c>
      <c r="C535" s="832" t="s">
        <v>5876</v>
      </c>
      <c r="D535" s="832" t="s">
        <v>2719</v>
      </c>
      <c r="E535" s="832" t="s">
        <v>5877</v>
      </c>
      <c r="F535" s="849">
        <v>8</v>
      </c>
      <c r="G535" s="849">
        <v>10113.68</v>
      </c>
      <c r="H535" s="837">
        <v>1</v>
      </c>
      <c r="I535" s="849"/>
      <c r="J535" s="849"/>
      <c r="K535" s="837">
        <v>0</v>
      </c>
      <c r="L535" s="849">
        <v>8</v>
      </c>
      <c r="M535" s="850">
        <v>10113.68</v>
      </c>
    </row>
    <row r="536" spans="1:13" ht="14.4" customHeight="1" x14ac:dyDescent="0.3">
      <c r="A536" s="831" t="s">
        <v>3047</v>
      </c>
      <c r="B536" s="832" t="s">
        <v>2717</v>
      </c>
      <c r="C536" s="832" t="s">
        <v>4311</v>
      </c>
      <c r="D536" s="832" t="s">
        <v>2719</v>
      </c>
      <c r="E536" s="832" t="s">
        <v>4312</v>
      </c>
      <c r="F536" s="849">
        <v>1</v>
      </c>
      <c r="G536" s="849">
        <v>566.53</v>
      </c>
      <c r="H536" s="837">
        <v>1</v>
      </c>
      <c r="I536" s="849"/>
      <c r="J536" s="849"/>
      <c r="K536" s="837">
        <v>0</v>
      </c>
      <c r="L536" s="849">
        <v>1</v>
      </c>
      <c r="M536" s="850">
        <v>566.53</v>
      </c>
    </row>
    <row r="537" spans="1:13" ht="14.4" customHeight="1" x14ac:dyDescent="0.3">
      <c r="A537" s="831" t="s">
        <v>3049</v>
      </c>
      <c r="B537" s="832" t="s">
        <v>6975</v>
      </c>
      <c r="C537" s="832" t="s">
        <v>3725</v>
      </c>
      <c r="D537" s="832" t="s">
        <v>3726</v>
      </c>
      <c r="E537" s="832" t="s">
        <v>3543</v>
      </c>
      <c r="F537" s="849"/>
      <c r="G537" s="849"/>
      <c r="H537" s="837">
        <v>0</v>
      </c>
      <c r="I537" s="849">
        <v>3</v>
      </c>
      <c r="J537" s="849">
        <v>3195.66</v>
      </c>
      <c r="K537" s="837">
        <v>1</v>
      </c>
      <c r="L537" s="849">
        <v>3</v>
      </c>
      <c r="M537" s="850">
        <v>3195.66</v>
      </c>
    </row>
    <row r="538" spans="1:13" ht="14.4" customHeight="1" x14ac:dyDescent="0.3">
      <c r="A538" s="831" t="s">
        <v>3049</v>
      </c>
      <c r="B538" s="832" t="s">
        <v>6975</v>
      </c>
      <c r="C538" s="832" t="s">
        <v>5969</v>
      </c>
      <c r="D538" s="832" t="s">
        <v>3726</v>
      </c>
      <c r="E538" s="832" t="s">
        <v>5970</v>
      </c>
      <c r="F538" s="849"/>
      <c r="G538" s="849"/>
      <c r="H538" s="837">
        <v>0</v>
      </c>
      <c r="I538" s="849">
        <v>4</v>
      </c>
      <c r="J538" s="849">
        <v>4169.6000000000004</v>
      </c>
      <c r="K538" s="837">
        <v>1</v>
      </c>
      <c r="L538" s="849">
        <v>4</v>
      </c>
      <c r="M538" s="850">
        <v>4169.6000000000004</v>
      </c>
    </row>
    <row r="539" spans="1:13" ht="14.4" customHeight="1" x14ac:dyDescent="0.3">
      <c r="A539" s="831" t="s">
        <v>3049</v>
      </c>
      <c r="B539" s="832" t="s">
        <v>2578</v>
      </c>
      <c r="C539" s="832" t="s">
        <v>4422</v>
      </c>
      <c r="D539" s="832" t="s">
        <v>2580</v>
      </c>
      <c r="E539" s="832" t="s">
        <v>4423</v>
      </c>
      <c r="F539" s="849"/>
      <c r="G539" s="849"/>
      <c r="H539" s="837">
        <v>0</v>
      </c>
      <c r="I539" s="849">
        <v>1</v>
      </c>
      <c r="J539" s="849">
        <v>88.51</v>
      </c>
      <c r="K539" s="837">
        <v>1</v>
      </c>
      <c r="L539" s="849">
        <v>1</v>
      </c>
      <c r="M539" s="850">
        <v>88.51</v>
      </c>
    </row>
    <row r="540" spans="1:13" ht="14.4" customHeight="1" x14ac:dyDescent="0.3">
      <c r="A540" s="831" t="s">
        <v>3049</v>
      </c>
      <c r="B540" s="832" t="s">
        <v>2578</v>
      </c>
      <c r="C540" s="832" t="s">
        <v>4424</v>
      </c>
      <c r="D540" s="832" t="s">
        <v>2680</v>
      </c>
      <c r="E540" s="832" t="s">
        <v>4425</v>
      </c>
      <c r="F540" s="849"/>
      <c r="G540" s="849"/>
      <c r="H540" s="837">
        <v>0</v>
      </c>
      <c r="I540" s="849">
        <v>2</v>
      </c>
      <c r="J540" s="849">
        <v>163.21</v>
      </c>
      <c r="K540" s="837">
        <v>1</v>
      </c>
      <c r="L540" s="849">
        <v>2</v>
      </c>
      <c r="M540" s="850">
        <v>163.21</v>
      </c>
    </row>
    <row r="541" spans="1:13" ht="14.4" customHeight="1" x14ac:dyDescent="0.3">
      <c r="A541" s="831" t="s">
        <v>3049</v>
      </c>
      <c r="B541" s="832" t="s">
        <v>2444</v>
      </c>
      <c r="C541" s="832" t="s">
        <v>2588</v>
      </c>
      <c r="D541" s="832" t="s">
        <v>1288</v>
      </c>
      <c r="E541" s="832" t="s">
        <v>2589</v>
      </c>
      <c r="F541" s="849"/>
      <c r="G541" s="849"/>
      <c r="H541" s="837">
        <v>0</v>
      </c>
      <c r="I541" s="849">
        <v>3</v>
      </c>
      <c r="J541" s="849">
        <v>463.08000000000004</v>
      </c>
      <c r="K541" s="837">
        <v>1</v>
      </c>
      <c r="L541" s="849">
        <v>3</v>
      </c>
      <c r="M541" s="850">
        <v>463.08000000000004</v>
      </c>
    </row>
    <row r="542" spans="1:13" ht="14.4" customHeight="1" x14ac:dyDescent="0.3">
      <c r="A542" s="831" t="s">
        <v>3049</v>
      </c>
      <c r="B542" s="832" t="s">
        <v>2444</v>
      </c>
      <c r="C542" s="832" t="s">
        <v>2451</v>
      </c>
      <c r="D542" s="832" t="s">
        <v>1014</v>
      </c>
      <c r="E542" s="832" t="s">
        <v>2452</v>
      </c>
      <c r="F542" s="849"/>
      <c r="G542" s="849"/>
      <c r="H542" s="837">
        <v>0</v>
      </c>
      <c r="I542" s="849">
        <v>4</v>
      </c>
      <c r="J542" s="849">
        <v>302.92</v>
      </c>
      <c r="K542" s="837">
        <v>1</v>
      </c>
      <c r="L542" s="849">
        <v>4</v>
      </c>
      <c r="M542" s="850">
        <v>302.92</v>
      </c>
    </row>
    <row r="543" spans="1:13" ht="14.4" customHeight="1" x14ac:dyDescent="0.3">
      <c r="A543" s="831" t="s">
        <v>3049</v>
      </c>
      <c r="B543" s="832" t="s">
        <v>2444</v>
      </c>
      <c r="C543" s="832" t="s">
        <v>2586</v>
      </c>
      <c r="D543" s="832" t="s">
        <v>1288</v>
      </c>
      <c r="E543" s="832" t="s">
        <v>2587</v>
      </c>
      <c r="F543" s="849"/>
      <c r="G543" s="849"/>
      <c r="H543" s="837">
        <v>0</v>
      </c>
      <c r="I543" s="849">
        <v>1</v>
      </c>
      <c r="J543" s="849">
        <v>225.06</v>
      </c>
      <c r="K543" s="837">
        <v>1</v>
      </c>
      <c r="L543" s="849">
        <v>1</v>
      </c>
      <c r="M543" s="850">
        <v>225.06</v>
      </c>
    </row>
    <row r="544" spans="1:13" ht="14.4" customHeight="1" x14ac:dyDescent="0.3">
      <c r="A544" s="831" t="s">
        <v>3049</v>
      </c>
      <c r="B544" s="832" t="s">
        <v>2457</v>
      </c>
      <c r="C544" s="832" t="s">
        <v>2466</v>
      </c>
      <c r="D544" s="832" t="s">
        <v>2464</v>
      </c>
      <c r="E544" s="832" t="s">
        <v>2462</v>
      </c>
      <c r="F544" s="849">
        <v>2</v>
      </c>
      <c r="G544" s="849">
        <v>341.04</v>
      </c>
      <c r="H544" s="837">
        <v>1</v>
      </c>
      <c r="I544" s="849"/>
      <c r="J544" s="849"/>
      <c r="K544" s="837">
        <v>0</v>
      </c>
      <c r="L544" s="849">
        <v>2</v>
      </c>
      <c r="M544" s="850">
        <v>341.04</v>
      </c>
    </row>
    <row r="545" spans="1:13" ht="14.4" customHeight="1" x14ac:dyDescent="0.3">
      <c r="A545" s="831" t="s">
        <v>3049</v>
      </c>
      <c r="B545" s="832" t="s">
        <v>6988</v>
      </c>
      <c r="C545" s="832" t="s">
        <v>5911</v>
      </c>
      <c r="D545" s="832" t="s">
        <v>4318</v>
      </c>
      <c r="E545" s="832" t="s">
        <v>4909</v>
      </c>
      <c r="F545" s="849"/>
      <c r="G545" s="849"/>
      <c r="H545" s="837">
        <v>0</v>
      </c>
      <c r="I545" s="849">
        <v>13</v>
      </c>
      <c r="J545" s="849">
        <v>5644.4699999999993</v>
      </c>
      <c r="K545" s="837">
        <v>1</v>
      </c>
      <c r="L545" s="849">
        <v>13</v>
      </c>
      <c r="M545" s="850">
        <v>5644.4699999999993</v>
      </c>
    </row>
    <row r="546" spans="1:13" ht="14.4" customHeight="1" x14ac:dyDescent="0.3">
      <c r="A546" s="831" t="s">
        <v>3049</v>
      </c>
      <c r="B546" s="832" t="s">
        <v>6988</v>
      </c>
      <c r="C546" s="832" t="s">
        <v>4317</v>
      </c>
      <c r="D546" s="832" t="s">
        <v>4318</v>
      </c>
      <c r="E546" s="832" t="s">
        <v>4319</v>
      </c>
      <c r="F546" s="849">
        <v>7</v>
      </c>
      <c r="G546" s="849">
        <v>6078.59</v>
      </c>
      <c r="H546" s="837">
        <v>1</v>
      </c>
      <c r="I546" s="849"/>
      <c r="J546" s="849"/>
      <c r="K546" s="837">
        <v>0</v>
      </c>
      <c r="L546" s="849">
        <v>7</v>
      </c>
      <c r="M546" s="850">
        <v>6078.59</v>
      </c>
    </row>
    <row r="547" spans="1:13" ht="14.4" customHeight="1" x14ac:dyDescent="0.3">
      <c r="A547" s="831" t="s">
        <v>3049</v>
      </c>
      <c r="B547" s="832" t="s">
        <v>2693</v>
      </c>
      <c r="C547" s="832" t="s">
        <v>4397</v>
      </c>
      <c r="D547" s="832" t="s">
        <v>3604</v>
      </c>
      <c r="E547" s="832" t="s">
        <v>2773</v>
      </c>
      <c r="F547" s="849">
        <v>2</v>
      </c>
      <c r="G547" s="849">
        <v>318.16000000000003</v>
      </c>
      <c r="H547" s="837">
        <v>1</v>
      </c>
      <c r="I547" s="849"/>
      <c r="J547" s="849"/>
      <c r="K547" s="837">
        <v>0</v>
      </c>
      <c r="L547" s="849">
        <v>2</v>
      </c>
      <c r="M547" s="850">
        <v>318.16000000000003</v>
      </c>
    </row>
    <row r="548" spans="1:13" ht="14.4" customHeight="1" x14ac:dyDescent="0.3">
      <c r="A548" s="831" t="s">
        <v>3049</v>
      </c>
      <c r="B548" s="832" t="s">
        <v>6983</v>
      </c>
      <c r="C548" s="832" t="s">
        <v>5798</v>
      </c>
      <c r="D548" s="832" t="s">
        <v>5799</v>
      </c>
      <c r="E548" s="832" t="s">
        <v>5800</v>
      </c>
      <c r="F548" s="849"/>
      <c r="G548" s="849"/>
      <c r="H548" s="837">
        <v>0</v>
      </c>
      <c r="I548" s="849">
        <v>36</v>
      </c>
      <c r="J548" s="849">
        <v>3607.3999999999996</v>
      </c>
      <c r="K548" s="837">
        <v>1</v>
      </c>
      <c r="L548" s="849">
        <v>36</v>
      </c>
      <c r="M548" s="850">
        <v>3607.3999999999996</v>
      </c>
    </row>
    <row r="549" spans="1:13" ht="14.4" customHeight="1" x14ac:dyDescent="0.3">
      <c r="A549" s="831" t="s">
        <v>3049</v>
      </c>
      <c r="B549" s="832" t="s">
        <v>2709</v>
      </c>
      <c r="C549" s="832" t="s">
        <v>5827</v>
      </c>
      <c r="D549" s="832" t="s">
        <v>5828</v>
      </c>
      <c r="E549" s="832" t="s">
        <v>4128</v>
      </c>
      <c r="F549" s="849">
        <v>17</v>
      </c>
      <c r="G549" s="849">
        <v>2401.25</v>
      </c>
      <c r="H549" s="837">
        <v>1</v>
      </c>
      <c r="I549" s="849"/>
      <c r="J549" s="849"/>
      <c r="K549" s="837">
        <v>0</v>
      </c>
      <c r="L549" s="849">
        <v>17</v>
      </c>
      <c r="M549" s="850">
        <v>2401.25</v>
      </c>
    </row>
    <row r="550" spans="1:13" ht="14.4" customHeight="1" x14ac:dyDescent="0.3">
      <c r="A550" s="831" t="s">
        <v>3049</v>
      </c>
      <c r="B550" s="832" t="s">
        <v>2709</v>
      </c>
      <c r="C550" s="832" t="s">
        <v>2710</v>
      </c>
      <c r="D550" s="832" t="s">
        <v>2711</v>
      </c>
      <c r="E550" s="832" t="s">
        <v>2712</v>
      </c>
      <c r="F550" s="849"/>
      <c r="G550" s="849"/>
      <c r="H550" s="837">
        <v>0</v>
      </c>
      <c r="I550" s="849">
        <v>71</v>
      </c>
      <c r="J550" s="849">
        <v>10028.75</v>
      </c>
      <c r="K550" s="837">
        <v>1</v>
      </c>
      <c r="L550" s="849">
        <v>71</v>
      </c>
      <c r="M550" s="850">
        <v>10028.75</v>
      </c>
    </row>
    <row r="551" spans="1:13" ht="14.4" customHeight="1" x14ac:dyDescent="0.3">
      <c r="A551" s="831" t="s">
        <v>3049</v>
      </c>
      <c r="B551" s="832" t="s">
        <v>2709</v>
      </c>
      <c r="C551" s="832" t="s">
        <v>5992</v>
      </c>
      <c r="D551" s="832" t="s">
        <v>5993</v>
      </c>
      <c r="E551" s="832" t="s">
        <v>6989</v>
      </c>
      <c r="F551" s="849">
        <v>1</v>
      </c>
      <c r="G551" s="849">
        <v>141.25</v>
      </c>
      <c r="H551" s="837">
        <v>1</v>
      </c>
      <c r="I551" s="849"/>
      <c r="J551" s="849"/>
      <c r="K551" s="837">
        <v>0</v>
      </c>
      <c r="L551" s="849">
        <v>1</v>
      </c>
      <c r="M551" s="850">
        <v>141.25</v>
      </c>
    </row>
    <row r="552" spans="1:13" ht="14.4" customHeight="1" x14ac:dyDescent="0.3">
      <c r="A552" s="831" t="s">
        <v>3049</v>
      </c>
      <c r="B552" s="832" t="s">
        <v>2522</v>
      </c>
      <c r="C552" s="832" t="s">
        <v>2523</v>
      </c>
      <c r="D552" s="832" t="s">
        <v>941</v>
      </c>
      <c r="E552" s="832" t="s">
        <v>2524</v>
      </c>
      <c r="F552" s="849"/>
      <c r="G552" s="849"/>
      <c r="H552" s="837">
        <v>0</v>
      </c>
      <c r="I552" s="849">
        <v>239</v>
      </c>
      <c r="J552" s="849">
        <v>15236.25</v>
      </c>
      <c r="K552" s="837">
        <v>1</v>
      </c>
      <c r="L552" s="849">
        <v>239</v>
      </c>
      <c r="M552" s="850">
        <v>15236.25</v>
      </c>
    </row>
    <row r="553" spans="1:13" ht="14.4" customHeight="1" x14ac:dyDescent="0.3">
      <c r="A553" s="831" t="s">
        <v>3049</v>
      </c>
      <c r="B553" s="832" t="s">
        <v>2522</v>
      </c>
      <c r="C553" s="832" t="s">
        <v>2525</v>
      </c>
      <c r="D553" s="832" t="s">
        <v>2273</v>
      </c>
      <c r="E553" s="832" t="s">
        <v>2526</v>
      </c>
      <c r="F553" s="849"/>
      <c r="G553" s="849"/>
      <c r="H553" s="837">
        <v>0</v>
      </c>
      <c r="I553" s="849">
        <v>2</v>
      </c>
      <c r="J553" s="849">
        <v>51</v>
      </c>
      <c r="K553" s="837">
        <v>1</v>
      </c>
      <c r="L553" s="849">
        <v>2</v>
      </c>
      <c r="M553" s="850">
        <v>51</v>
      </c>
    </row>
    <row r="554" spans="1:13" ht="14.4" customHeight="1" x14ac:dyDescent="0.3">
      <c r="A554" s="831" t="s">
        <v>3049</v>
      </c>
      <c r="B554" s="832" t="s">
        <v>6978</v>
      </c>
      <c r="C554" s="832" t="s">
        <v>5870</v>
      </c>
      <c r="D554" s="832" t="s">
        <v>5663</v>
      </c>
      <c r="E554" s="832" t="s">
        <v>6979</v>
      </c>
      <c r="F554" s="849">
        <v>7</v>
      </c>
      <c r="G554" s="849">
        <v>4953.6899999999996</v>
      </c>
      <c r="H554" s="837">
        <v>1</v>
      </c>
      <c r="I554" s="849"/>
      <c r="J554" s="849"/>
      <c r="K554" s="837">
        <v>0</v>
      </c>
      <c r="L554" s="849">
        <v>7</v>
      </c>
      <c r="M554" s="850">
        <v>4953.6899999999996</v>
      </c>
    </row>
    <row r="555" spans="1:13" ht="14.4" customHeight="1" x14ac:dyDescent="0.3">
      <c r="A555" s="831" t="s">
        <v>3049</v>
      </c>
      <c r="B555" s="832" t="s">
        <v>2713</v>
      </c>
      <c r="C555" s="832" t="s">
        <v>2714</v>
      </c>
      <c r="D555" s="832" t="s">
        <v>2715</v>
      </c>
      <c r="E555" s="832" t="s">
        <v>2716</v>
      </c>
      <c r="F555" s="849"/>
      <c r="G555" s="849"/>
      <c r="H555" s="837">
        <v>0</v>
      </c>
      <c r="I555" s="849">
        <v>11</v>
      </c>
      <c r="J555" s="849">
        <v>8827.2800000000007</v>
      </c>
      <c r="K555" s="837">
        <v>1</v>
      </c>
      <c r="L555" s="849">
        <v>11</v>
      </c>
      <c r="M555" s="850">
        <v>8827.2800000000007</v>
      </c>
    </row>
    <row r="556" spans="1:13" ht="14.4" customHeight="1" x14ac:dyDescent="0.3">
      <c r="A556" s="831" t="s">
        <v>3049</v>
      </c>
      <c r="B556" s="832" t="s">
        <v>2713</v>
      </c>
      <c r="C556" s="832" t="s">
        <v>5873</v>
      </c>
      <c r="D556" s="832" t="s">
        <v>5874</v>
      </c>
      <c r="E556" s="832" t="s">
        <v>5875</v>
      </c>
      <c r="F556" s="849"/>
      <c r="G556" s="849"/>
      <c r="H556" s="837">
        <v>0</v>
      </c>
      <c r="I556" s="849">
        <v>2</v>
      </c>
      <c r="J556" s="849">
        <v>1381.82</v>
      </c>
      <c r="K556" s="837">
        <v>1</v>
      </c>
      <c r="L556" s="849">
        <v>2</v>
      </c>
      <c r="M556" s="850">
        <v>1381.82</v>
      </c>
    </row>
    <row r="557" spans="1:13" ht="14.4" customHeight="1" x14ac:dyDescent="0.3">
      <c r="A557" s="831" t="s">
        <v>3049</v>
      </c>
      <c r="B557" s="832" t="s">
        <v>2527</v>
      </c>
      <c r="C557" s="832" t="s">
        <v>2784</v>
      </c>
      <c r="D557" s="832" t="s">
        <v>1639</v>
      </c>
      <c r="E557" s="832" t="s">
        <v>2785</v>
      </c>
      <c r="F557" s="849"/>
      <c r="G557" s="849"/>
      <c r="H557" s="837">
        <v>0</v>
      </c>
      <c r="I557" s="849">
        <v>8</v>
      </c>
      <c r="J557" s="849">
        <v>854</v>
      </c>
      <c r="K557" s="837">
        <v>1</v>
      </c>
      <c r="L557" s="849">
        <v>8</v>
      </c>
      <c r="M557" s="850">
        <v>854</v>
      </c>
    </row>
    <row r="558" spans="1:13" ht="14.4" customHeight="1" x14ac:dyDescent="0.3">
      <c r="A558" s="831" t="s">
        <v>3049</v>
      </c>
      <c r="B558" s="832" t="s">
        <v>2527</v>
      </c>
      <c r="C558" s="832" t="s">
        <v>3545</v>
      </c>
      <c r="D558" s="832" t="s">
        <v>3546</v>
      </c>
      <c r="E558" s="832" t="s">
        <v>3547</v>
      </c>
      <c r="F558" s="849"/>
      <c r="G558" s="849"/>
      <c r="H558" s="837">
        <v>0</v>
      </c>
      <c r="I558" s="849">
        <v>175</v>
      </c>
      <c r="J558" s="849">
        <v>24192.400000000001</v>
      </c>
      <c r="K558" s="837">
        <v>1</v>
      </c>
      <c r="L558" s="849">
        <v>175</v>
      </c>
      <c r="M558" s="850">
        <v>24192.400000000001</v>
      </c>
    </row>
    <row r="559" spans="1:13" ht="14.4" customHeight="1" x14ac:dyDescent="0.3">
      <c r="A559" s="831" t="s">
        <v>3049</v>
      </c>
      <c r="B559" s="832" t="s">
        <v>2527</v>
      </c>
      <c r="C559" s="832" t="s">
        <v>2528</v>
      </c>
      <c r="D559" s="832" t="s">
        <v>784</v>
      </c>
      <c r="E559" s="832" t="s">
        <v>2529</v>
      </c>
      <c r="F559" s="849"/>
      <c r="G559" s="849"/>
      <c r="H559" s="837">
        <v>0</v>
      </c>
      <c r="I559" s="849">
        <v>103</v>
      </c>
      <c r="J559" s="849">
        <v>12375.45</v>
      </c>
      <c r="K559" s="837">
        <v>1</v>
      </c>
      <c r="L559" s="849">
        <v>103</v>
      </c>
      <c r="M559" s="850">
        <v>12375.45</v>
      </c>
    </row>
    <row r="560" spans="1:13" ht="14.4" customHeight="1" x14ac:dyDescent="0.3">
      <c r="A560" s="831" t="s">
        <v>3049</v>
      </c>
      <c r="B560" s="832" t="s">
        <v>2527</v>
      </c>
      <c r="C560" s="832" t="s">
        <v>5066</v>
      </c>
      <c r="D560" s="832" t="s">
        <v>5067</v>
      </c>
      <c r="E560" s="832" t="s">
        <v>5068</v>
      </c>
      <c r="F560" s="849"/>
      <c r="G560" s="849"/>
      <c r="H560" s="837">
        <v>0</v>
      </c>
      <c r="I560" s="849">
        <v>7</v>
      </c>
      <c r="J560" s="849">
        <v>1494.43</v>
      </c>
      <c r="K560" s="837">
        <v>1</v>
      </c>
      <c r="L560" s="849">
        <v>7</v>
      </c>
      <c r="M560" s="850">
        <v>1494.43</v>
      </c>
    </row>
    <row r="561" spans="1:13" ht="14.4" customHeight="1" x14ac:dyDescent="0.3">
      <c r="A561" s="831" t="s">
        <v>3049</v>
      </c>
      <c r="B561" s="832" t="s">
        <v>6982</v>
      </c>
      <c r="C561" s="832" t="s">
        <v>4288</v>
      </c>
      <c r="D561" s="832" t="s">
        <v>4289</v>
      </c>
      <c r="E561" s="832" t="s">
        <v>4290</v>
      </c>
      <c r="F561" s="849">
        <v>17</v>
      </c>
      <c r="G561" s="849">
        <v>5455.6799999999994</v>
      </c>
      <c r="H561" s="837">
        <v>1</v>
      </c>
      <c r="I561" s="849"/>
      <c r="J561" s="849"/>
      <c r="K561" s="837">
        <v>0</v>
      </c>
      <c r="L561" s="849">
        <v>17</v>
      </c>
      <c r="M561" s="850">
        <v>5455.6799999999994</v>
      </c>
    </row>
    <row r="562" spans="1:13" ht="14.4" customHeight="1" x14ac:dyDescent="0.3">
      <c r="A562" s="831" t="s">
        <v>3049</v>
      </c>
      <c r="B562" s="832" t="s">
        <v>2940</v>
      </c>
      <c r="C562" s="832" t="s">
        <v>5831</v>
      </c>
      <c r="D562" s="832" t="s">
        <v>4029</v>
      </c>
      <c r="E562" s="832" t="s">
        <v>4030</v>
      </c>
      <c r="F562" s="849">
        <v>5</v>
      </c>
      <c r="G562" s="849">
        <v>7363.0499999999993</v>
      </c>
      <c r="H562" s="837">
        <v>1</v>
      </c>
      <c r="I562" s="849"/>
      <c r="J562" s="849"/>
      <c r="K562" s="837">
        <v>0</v>
      </c>
      <c r="L562" s="849">
        <v>5</v>
      </c>
      <c r="M562" s="850">
        <v>7363.0499999999993</v>
      </c>
    </row>
    <row r="563" spans="1:13" ht="14.4" customHeight="1" x14ac:dyDescent="0.3">
      <c r="A563" s="831" t="s">
        <v>3049</v>
      </c>
      <c r="B563" s="832" t="s">
        <v>2940</v>
      </c>
      <c r="C563" s="832" t="s">
        <v>4129</v>
      </c>
      <c r="D563" s="832" t="s">
        <v>4130</v>
      </c>
      <c r="E563" s="832" t="s">
        <v>4131</v>
      </c>
      <c r="F563" s="849">
        <v>19</v>
      </c>
      <c r="G563" s="849">
        <v>27979.589999999997</v>
      </c>
      <c r="H563" s="837">
        <v>1</v>
      </c>
      <c r="I563" s="849"/>
      <c r="J563" s="849"/>
      <c r="K563" s="837">
        <v>0</v>
      </c>
      <c r="L563" s="849">
        <v>19</v>
      </c>
      <c r="M563" s="850">
        <v>27979.589999999997</v>
      </c>
    </row>
    <row r="564" spans="1:13" ht="14.4" customHeight="1" x14ac:dyDescent="0.3">
      <c r="A564" s="831" t="s">
        <v>3049</v>
      </c>
      <c r="B564" s="832" t="s">
        <v>2940</v>
      </c>
      <c r="C564" s="832" t="s">
        <v>5840</v>
      </c>
      <c r="D564" s="832" t="s">
        <v>4029</v>
      </c>
      <c r="E564" s="832" t="s">
        <v>2943</v>
      </c>
      <c r="F564" s="849">
        <v>2</v>
      </c>
      <c r="G564" s="849">
        <v>841.5</v>
      </c>
      <c r="H564" s="837">
        <v>1</v>
      </c>
      <c r="I564" s="849"/>
      <c r="J564" s="849"/>
      <c r="K564" s="837">
        <v>0</v>
      </c>
      <c r="L564" s="849">
        <v>2</v>
      </c>
      <c r="M564" s="850">
        <v>841.5</v>
      </c>
    </row>
    <row r="565" spans="1:13" ht="14.4" customHeight="1" x14ac:dyDescent="0.3">
      <c r="A565" s="831" t="s">
        <v>3049</v>
      </c>
      <c r="B565" s="832" t="s">
        <v>2940</v>
      </c>
      <c r="C565" s="832" t="s">
        <v>5997</v>
      </c>
      <c r="D565" s="832" t="s">
        <v>2942</v>
      </c>
      <c r="E565" s="832" t="s">
        <v>4131</v>
      </c>
      <c r="F565" s="849">
        <v>1</v>
      </c>
      <c r="G565" s="849">
        <v>1472.61</v>
      </c>
      <c r="H565" s="837">
        <v>1</v>
      </c>
      <c r="I565" s="849"/>
      <c r="J565" s="849"/>
      <c r="K565" s="837">
        <v>0</v>
      </c>
      <c r="L565" s="849">
        <v>1</v>
      </c>
      <c r="M565" s="850">
        <v>1472.61</v>
      </c>
    </row>
    <row r="566" spans="1:13" ht="14.4" customHeight="1" x14ac:dyDescent="0.3">
      <c r="A566" s="831" t="s">
        <v>3049</v>
      </c>
      <c r="B566" s="832" t="s">
        <v>2940</v>
      </c>
      <c r="C566" s="832" t="s">
        <v>5995</v>
      </c>
      <c r="D566" s="832" t="s">
        <v>2942</v>
      </c>
      <c r="E566" s="832" t="s">
        <v>4030</v>
      </c>
      <c r="F566" s="849">
        <v>1</v>
      </c>
      <c r="G566" s="849">
        <v>1472.61</v>
      </c>
      <c r="H566" s="837">
        <v>1</v>
      </c>
      <c r="I566" s="849"/>
      <c r="J566" s="849"/>
      <c r="K566" s="837">
        <v>0</v>
      </c>
      <c r="L566" s="849">
        <v>1</v>
      </c>
      <c r="M566" s="850">
        <v>1472.61</v>
      </c>
    </row>
    <row r="567" spans="1:13" ht="14.4" customHeight="1" x14ac:dyDescent="0.3">
      <c r="A567" s="831" t="s">
        <v>3049</v>
      </c>
      <c r="B567" s="832" t="s">
        <v>2940</v>
      </c>
      <c r="C567" s="832" t="s">
        <v>5834</v>
      </c>
      <c r="D567" s="832" t="s">
        <v>4029</v>
      </c>
      <c r="E567" s="832" t="s">
        <v>4030</v>
      </c>
      <c r="F567" s="849">
        <v>3</v>
      </c>
      <c r="G567" s="849">
        <v>4417.83</v>
      </c>
      <c r="H567" s="837">
        <v>1</v>
      </c>
      <c r="I567" s="849"/>
      <c r="J567" s="849"/>
      <c r="K567" s="837">
        <v>0</v>
      </c>
      <c r="L567" s="849">
        <v>3</v>
      </c>
      <c r="M567" s="850">
        <v>4417.83</v>
      </c>
    </row>
    <row r="568" spans="1:13" ht="14.4" customHeight="1" x14ac:dyDescent="0.3">
      <c r="A568" s="831" t="s">
        <v>3049</v>
      </c>
      <c r="B568" s="832" t="s">
        <v>2940</v>
      </c>
      <c r="C568" s="832" t="s">
        <v>5838</v>
      </c>
      <c r="D568" s="832" t="s">
        <v>3839</v>
      </c>
      <c r="E568" s="832" t="s">
        <v>3976</v>
      </c>
      <c r="F568" s="849"/>
      <c r="G568" s="849"/>
      <c r="H568" s="837">
        <v>0</v>
      </c>
      <c r="I568" s="849">
        <v>7</v>
      </c>
      <c r="J568" s="849">
        <v>10308.27</v>
      </c>
      <c r="K568" s="837">
        <v>1</v>
      </c>
      <c r="L568" s="849">
        <v>7</v>
      </c>
      <c r="M568" s="850">
        <v>10308.27</v>
      </c>
    </row>
    <row r="569" spans="1:13" ht="14.4" customHeight="1" x14ac:dyDescent="0.3">
      <c r="A569" s="831" t="s">
        <v>3049</v>
      </c>
      <c r="B569" s="832" t="s">
        <v>2940</v>
      </c>
      <c r="C569" s="832" t="s">
        <v>4132</v>
      </c>
      <c r="D569" s="832" t="s">
        <v>3839</v>
      </c>
      <c r="E569" s="832" t="s">
        <v>4030</v>
      </c>
      <c r="F569" s="849"/>
      <c r="G569" s="849"/>
      <c r="H569" s="837">
        <v>0</v>
      </c>
      <c r="I569" s="849">
        <v>57</v>
      </c>
      <c r="J569" s="849">
        <v>83938.770000000019</v>
      </c>
      <c r="K569" s="837">
        <v>1</v>
      </c>
      <c r="L569" s="849">
        <v>57</v>
      </c>
      <c r="M569" s="850">
        <v>83938.770000000019</v>
      </c>
    </row>
    <row r="570" spans="1:13" ht="14.4" customHeight="1" x14ac:dyDescent="0.3">
      <c r="A570" s="831" t="s">
        <v>3049</v>
      </c>
      <c r="B570" s="832" t="s">
        <v>2940</v>
      </c>
      <c r="C570" s="832" t="s">
        <v>5839</v>
      </c>
      <c r="D570" s="832" t="s">
        <v>3839</v>
      </c>
      <c r="E570" s="832" t="s">
        <v>4131</v>
      </c>
      <c r="F570" s="849"/>
      <c r="G570" s="849"/>
      <c r="H570" s="837">
        <v>0</v>
      </c>
      <c r="I570" s="849">
        <v>23</v>
      </c>
      <c r="J570" s="849">
        <v>33870.03</v>
      </c>
      <c r="K570" s="837">
        <v>1</v>
      </c>
      <c r="L570" s="849">
        <v>23</v>
      </c>
      <c r="M570" s="850">
        <v>33870.03</v>
      </c>
    </row>
    <row r="571" spans="1:13" ht="14.4" customHeight="1" x14ac:dyDescent="0.3">
      <c r="A571" s="831" t="s">
        <v>3049</v>
      </c>
      <c r="B571" s="832" t="s">
        <v>2940</v>
      </c>
      <c r="C571" s="832" t="s">
        <v>5996</v>
      </c>
      <c r="D571" s="832" t="s">
        <v>3839</v>
      </c>
      <c r="E571" s="832" t="s">
        <v>5836</v>
      </c>
      <c r="F571" s="849"/>
      <c r="G571" s="849"/>
      <c r="H571" s="837">
        <v>0</v>
      </c>
      <c r="I571" s="849">
        <v>2</v>
      </c>
      <c r="J571" s="849">
        <v>841.5</v>
      </c>
      <c r="K571" s="837">
        <v>1</v>
      </c>
      <c r="L571" s="849">
        <v>2</v>
      </c>
      <c r="M571" s="850">
        <v>841.5</v>
      </c>
    </row>
    <row r="572" spans="1:13" ht="14.4" customHeight="1" x14ac:dyDescent="0.3">
      <c r="A572" s="831" t="s">
        <v>3049</v>
      </c>
      <c r="B572" s="832" t="s">
        <v>2940</v>
      </c>
      <c r="C572" s="832" t="s">
        <v>5845</v>
      </c>
      <c r="D572" s="832" t="s">
        <v>4130</v>
      </c>
      <c r="E572" s="832" t="s">
        <v>5846</v>
      </c>
      <c r="F572" s="849">
        <v>1</v>
      </c>
      <c r="G572" s="849">
        <v>420.75</v>
      </c>
      <c r="H572" s="837">
        <v>1</v>
      </c>
      <c r="I572" s="849"/>
      <c r="J572" s="849"/>
      <c r="K572" s="837">
        <v>0</v>
      </c>
      <c r="L572" s="849">
        <v>1</v>
      </c>
      <c r="M572" s="850">
        <v>420.75</v>
      </c>
    </row>
    <row r="573" spans="1:13" ht="14.4" customHeight="1" x14ac:dyDescent="0.3">
      <c r="A573" s="831" t="s">
        <v>3049</v>
      </c>
      <c r="B573" s="832" t="s">
        <v>2534</v>
      </c>
      <c r="C573" s="832" t="s">
        <v>2727</v>
      </c>
      <c r="D573" s="832" t="s">
        <v>1263</v>
      </c>
      <c r="E573" s="832" t="s">
        <v>2728</v>
      </c>
      <c r="F573" s="849"/>
      <c r="G573" s="849"/>
      <c r="H573" s="837">
        <v>0</v>
      </c>
      <c r="I573" s="849">
        <v>3</v>
      </c>
      <c r="J573" s="849">
        <v>414.93</v>
      </c>
      <c r="K573" s="837">
        <v>1</v>
      </c>
      <c r="L573" s="849">
        <v>3</v>
      </c>
      <c r="M573" s="850">
        <v>414.93</v>
      </c>
    </row>
    <row r="574" spans="1:13" ht="14.4" customHeight="1" x14ac:dyDescent="0.3">
      <c r="A574" s="831" t="s">
        <v>3049</v>
      </c>
      <c r="B574" s="832" t="s">
        <v>2534</v>
      </c>
      <c r="C574" s="832" t="s">
        <v>2535</v>
      </c>
      <c r="D574" s="832" t="s">
        <v>953</v>
      </c>
      <c r="E574" s="832" t="s">
        <v>2536</v>
      </c>
      <c r="F574" s="849"/>
      <c r="G574" s="849"/>
      <c r="H574" s="837"/>
      <c r="I574" s="849">
        <v>8</v>
      </c>
      <c r="J574" s="849">
        <v>0</v>
      </c>
      <c r="K574" s="837"/>
      <c r="L574" s="849">
        <v>8</v>
      </c>
      <c r="M574" s="850">
        <v>0</v>
      </c>
    </row>
    <row r="575" spans="1:13" ht="14.4" customHeight="1" x14ac:dyDescent="0.3">
      <c r="A575" s="831" t="s">
        <v>3049</v>
      </c>
      <c r="B575" s="832" t="s">
        <v>2534</v>
      </c>
      <c r="C575" s="832" t="s">
        <v>2633</v>
      </c>
      <c r="D575" s="832" t="s">
        <v>1263</v>
      </c>
      <c r="E575" s="832" t="s">
        <v>2634</v>
      </c>
      <c r="F575" s="849"/>
      <c r="G575" s="849"/>
      <c r="H575" s="837">
        <v>0</v>
      </c>
      <c r="I575" s="849">
        <v>13</v>
      </c>
      <c r="J575" s="849">
        <v>2478.9399999999996</v>
      </c>
      <c r="K575" s="837">
        <v>1</v>
      </c>
      <c r="L575" s="849">
        <v>13</v>
      </c>
      <c r="M575" s="850">
        <v>2478.9399999999996</v>
      </c>
    </row>
    <row r="576" spans="1:13" ht="14.4" customHeight="1" x14ac:dyDescent="0.3">
      <c r="A576" s="831" t="s">
        <v>3049</v>
      </c>
      <c r="B576" s="832" t="s">
        <v>2537</v>
      </c>
      <c r="C576" s="832" t="s">
        <v>2855</v>
      </c>
      <c r="D576" s="832" t="s">
        <v>2539</v>
      </c>
      <c r="E576" s="832" t="s">
        <v>2856</v>
      </c>
      <c r="F576" s="849"/>
      <c r="G576" s="849"/>
      <c r="H576" s="837">
        <v>0</v>
      </c>
      <c r="I576" s="849">
        <v>57</v>
      </c>
      <c r="J576" s="849">
        <v>11451.09</v>
      </c>
      <c r="K576" s="837">
        <v>1</v>
      </c>
      <c r="L576" s="849">
        <v>57</v>
      </c>
      <c r="M576" s="850">
        <v>11451.09</v>
      </c>
    </row>
    <row r="577" spans="1:13" ht="14.4" customHeight="1" x14ac:dyDescent="0.3">
      <c r="A577" s="831" t="s">
        <v>3049</v>
      </c>
      <c r="B577" s="832" t="s">
        <v>2537</v>
      </c>
      <c r="C577" s="832" t="s">
        <v>5978</v>
      </c>
      <c r="D577" s="832" t="s">
        <v>3135</v>
      </c>
      <c r="E577" s="832" t="s">
        <v>2856</v>
      </c>
      <c r="F577" s="849">
        <v>1</v>
      </c>
      <c r="G577" s="849">
        <v>176.32</v>
      </c>
      <c r="H577" s="837">
        <v>1</v>
      </c>
      <c r="I577" s="849"/>
      <c r="J577" s="849"/>
      <c r="K577" s="837">
        <v>0</v>
      </c>
      <c r="L577" s="849">
        <v>1</v>
      </c>
      <c r="M577" s="850">
        <v>176.32</v>
      </c>
    </row>
    <row r="578" spans="1:13" ht="14.4" customHeight="1" x14ac:dyDescent="0.3">
      <c r="A578" s="831" t="s">
        <v>3049</v>
      </c>
      <c r="B578" s="832" t="s">
        <v>2537</v>
      </c>
      <c r="C578" s="832" t="s">
        <v>4115</v>
      </c>
      <c r="D578" s="832" t="s">
        <v>4116</v>
      </c>
      <c r="E578" s="832" t="s">
        <v>3110</v>
      </c>
      <c r="F578" s="849">
        <v>10</v>
      </c>
      <c r="G578" s="849">
        <v>2012.2399999999998</v>
      </c>
      <c r="H578" s="837">
        <v>1</v>
      </c>
      <c r="I578" s="849"/>
      <c r="J578" s="849"/>
      <c r="K578" s="837">
        <v>0</v>
      </c>
      <c r="L578" s="849">
        <v>10</v>
      </c>
      <c r="M578" s="850">
        <v>2012.2399999999998</v>
      </c>
    </row>
    <row r="579" spans="1:13" ht="14.4" customHeight="1" x14ac:dyDescent="0.3">
      <c r="A579" s="831" t="s">
        <v>3049</v>
      </c>
      <c r="B579" s="832" t="s">
        <v>2537</v>
      </c>
      <c r="C579" s="832" t="s">
        <v>5814</v>
      </c>
      <c r="D579" s="832" t="s">
        <v>3135</v>
      </c>
      <c r="E579" s="832" t="s">
        <v>5815</v>
      </c>
      <c r="F579" s="849">
        <v>2</v>
      </c>
      <c r="G579" s="849">
        <v>414.9</v>
      </c>
      <c r="H579" s="837">
        <v>1</v>
      </c>
      <c r="I579" s="849"/>
      <c r="J579" s="849"/>
      <c r="K579" s="837">
        <v>0</v>
      </c>
      <c r="L579" s="849">
        <v>2</v>
      </c>
      <c r="M579" s="850">
        <v>414.9</v>
      </c>
    </row>
    <row r="580" spans="1:13" ht="14.4" customHeight="1" x14ac:dyDescent="0.3">
      <c r="A580" s="831" t="s">
        <v>3049</v>
      </c>
      <c r="B580" s="832" t="s">
        <v>6965</v>
      </c>
      <c r="C580" s="832" t="s">
        <v>5981</v>
      </c>
      <c r="D580" s="832" t="s">
        <v>5982</v>
      </c>
      <c r="E580" s="832" t="s">
        <v>5983</v>
      </c>
      <c r="F580" s="849"/>
      <c r="G580" s="849"/>
      <c r="H580" s="837">
        <v>0</v>
      </c>
      <c r="I580" s="849">
        <v>13</v>
      </c>
      <c r="J580" s="849">
        <v>351.39000000000004</v>
      </c>
      <c r="K580" s="837">
        <v>1</v>
      </c>
      <c r="L580" s="849">
        <v>13</v>
      </c>
      <c r="M580" s="850">
        <v>351.39000000000004</v>
      </c>
    </row>
    <row r="581" spans="1:13" ht="14.4" customHeight="1" x14ac:dyDescent="0.3">
      <c r="A581" s="831" t="s">
        <v>3049</v>
      </c>
      <c r="B581" s="832" t="s">
        <v>6965</v>
      </c>
      <c r="C581" s="832" t="s">
        <v>5979</v>
      </c>
      <c r="D581" s="832" t="s">
        <v>5980</v>
      </c>
      <c r="E581" s="832" t="s">
        <v>3248</v>
      </c>
      <c r="F581" s="849"/>
      <c r="G581" s="849"/>
      <c r="H581" s="837">
        <v>0</v>
      </c>
      <c r="I581" s="849">
        <v>1</v>
      </c>
      <c r="J581" s="849">
        <v>58.77</v>
      </c>
      <c r="K581" s="837">
        <v>1</v>
      </c>
      <c r="L581" s="849">
        <v>1</v>
      </c>
      <c r="M581" s="850">
        <v>58.77</v>
      </c>
    </row>
    <row r="582" spans="1:13" ht="14.4" customHeight="1" x14ac:dyDescent="0.3">
      <c r="A582" s="831" t="s">
        <v>3049</v>
      </c>
      <c r="B582" s="832" t="s">
        <v>6987</v>
      </c>
      <c r="C582" s="832" t="s">
        <v>4104</v>
      </c>
      <c r="D582" s="832" t="s">
        <v>4105</v>
      </c>
      <c r="E582" s="832" t="s">
        <v>4106</v>
      </c>
      <c r="F582" s="849"/>
      <c r="G582" s="849"/>
      <c r="H582" s="837">
        <v>0</v>
      </c>
      <c r="I582" s="849">
        <v>7</v>
      </c>
      <c r="J582" s="849">
        <v>477.33</v>
      </c>
      <c r="K582" s="837">
        <v>1</v>
      </c>
      <c r="L582" s="849">
        <v>7</v>
      </c>
      <c r="M582" s="850">
        <v>477.33</v>
      </c>
    </row>
    <row r="583" spans="1:13" ht="14.4" customHeight="1" x14ac:dyDescent="0.3">
      <c r="A583" s="831" t="s">
        <v>3049</v>
      </c>
      <c r="B583" s="832" t="s">
        <v>6960</v>
      </c>
      <c r="C583" s="832" t="s">
        <v>3284</v>
      </c>
      <c r="D583" s="832" t="s">
        <v>3109</v>
      </c>
      <c r="E583" s="832" t="s">
        <v>3285</v>
      </c>
      <c r="F583" s="849"/>
      <c r="G583" s="849"/>
      <c r="H583" s="837">
        <v>0</v>
      </c>
      <c r="I583" s="849">
        <v>3</v>
      </c>
      <c r="J583" s="849">
        <v>207.48</v>
      </c>
      <c r="K583" s="837">
        <v>1</v>
      </c>
      <c r="L583" s="849">
        <v>3</v>
      </c>
      <c r="M583" s="850">
        <v>207.48</v>
      </c>
    </row>
    <row r="584" spans="1:13" ht="14.4" customHeight="1" x14ac:dyDescent="0.3">
      <c r="A584" s="831" t="s">
        <v>3049</v>
      </c>
      <c r="B584" s="832" t="s">
        <v>6960</v>
      </c>
      <c r="C584" s="832" t="s">
        <v>4269</v>
      </c>
      <c r="D584" s="832" t="s">
        <v>3109</v>
      </c>
      <c r="E584" s="832" t="s">
        <v>4270</v>
      </c>
      <c r="F584" s="849"/>
      <c r="G584" s="849"/>
      <c r="H584" s="837">
        <v>0</v>
      </c>
      <c r="I584" s="849">
        <v>2</v>
      </c>
      <c r="J584" s="849">
        <v>230.52</v>
      </c>
      <c r="K584" s="837">
        <v>1</v>
      </c>
      <c r="L584" s="849">
        <v>2</v>
      </c>
      <c r="M584" s="850">
        <v>230.52</v>
      </c>
    </row>
    <row r="585" spans="1:13" ht="14.4" customHeight="1" x14ac:dyDescent="0.3">
      <c r="A585" s="831" t="s">
        <v>3049</v>
      </c>
      <c r="B585" s="832" t="s">
        <v>6960</v>
      </c>
      <c r="C585" s="832" t="s">
        <v>3108</v>
      </c>
      <c r="D585" s="832" t="s">
        <v>3109</v>
      </c>
      <c r="E585" s="832" t="s">
        <v>3110</v>
      </c>
      <c r="F585" s="849"/>
      <c r="G585" s="849"/>
      <c r="H585" s="837">
        <v>0</v>
      </c>
      <c r="I585" s="849">
        <v>221</v>
      </c>
      <c r="J585" s="849">
        <v>44009.779999999984</v>
      </c>
      <c r="K585" s="837">
        <v>1</v>
      </c>
      <c r="L585" s="849">
        <v>221</v>
      </c>
      <c r="M585" s="850">
        <v>44009.779999999984</v>
      </c>
    </row>
    <row r="586" spans="1:13" ht="14.4" customHeight="1" x14ac:dyDescent="0.3">
      <c r="A586" s="831" t="s">
        <v>3049</v>
      </c>
      <c r="B586" s="832" t="s">
        <v>6960</v>
      </c>
      <c r="C586" s="832" t="s">
        <v>5747</v>
      </c>
      <c r="D586" s="832" t="s">
        <v>3287</v>
      </c>
      <c r="E586" s="832" t="s">
        <v>4270</v>
      </c>
      <c r="F586" s="849">
        <v>1</v>
      </c>
      <c r="G586" s="849">
        <v>97.96</v>
      </c>
      <c r="H586" s="837">
        <v>1</v>
      </c>
      <c r="I586" s="849"/>
      <c r="J586" s="849"/>
      <c r="K586" s="837">
        <v>0</v>
      </c>
      <c r="L586" s="849">
        <v>1</v>
      </c>
      <c r="M586" s="850">
        <v>97.96</v>
      </c>
    </row>
    <row r="587" spans="1:13" ht="14.4" customHeight="1" x14ac:dyDescent="0.3">
      <c r="A587" s="831" t="s">
        <v>3049</v>
      </c>
      <c r="B587" s="832" t="s">
        <v>6960</v>
      </c>
      <c r="C587" s="832" t="s">
        <v>4398</v>
      </c>
      <c r="D587" s="832" t="s">
        <v>3287</v>
      </c>
      <c r="E587" s="832" t="s">
        <v>3110</v>
      </c>
      <c r="F587" s="849">
        <v>98</v>
      </c>
      <c r="G587" s="849">
        <v>19676.37</v>
      </c>
      <c r="H587" s="837">
        <v>1</v>
      </c>
      <c r="I587" s="849"/>
      <c r="J587" s="849"/>
      <c r="K587" s="837">
        <v>0</v>
      </c>
      <c r="L587" s="849">
        <v>98</v>
      </c>
      <c r="M587" s="850">
        <v>19676.37</v>
      </c>
    </row>
    <row r="588" spans="1:13" ht="14.4" customHeight="1" x14ac:dyDescent="0.3">
      <c r="A588" s="831" t="s">
        <v>3049</v>
      </c>
      <c r="B588" s="832" t="s">
        <v>6960</v>
      </c>
      <c r="C588" s="832" t="s">
        <v>5961</v>
      </c>
      <c r="D588" s="832" t="s">
        <v>3287</v>
      </c>
      <c r="E588" s="832" t="s">
        <v>5962</v>
      </c>
      <c r="F588" s="849">
        <v>1</v>
      </c>
      <c r="G588" s="849">
        <v>138.31</v>
      </c>
      <c r="H588" s="837">
        <v>1</v>
      </c>
      <c r="I588" s="849"/>
      <c r="J588" s="849"/>
      <c r="K588" s="837">
        <v>0</v>
      </c>
      <c r="L588" s="849">
        <v>1</v>
      </c>
      <c r="M588" s="850">
        <v>138.31</v>
      </c>
    </row>
    <row r="589" spans="1:13" ht="14.4" customHeight="1" x14ac:dyDescent="0.3">
      <c r="A589" s="831" t="s">
        <v>3049</v>
      </c>
      <c r="B589" s="832" t="s">
        <v>6960</v>
      </c>
      <c r="C589" s="832" t="s">
        <v>5752</v>
      </c>
      <c r="D589" s="832" t="s">
        <v>3287</v>
      </c>
      <c r="E589" s="832" t="s">
        <v>3482</v>
      </c>
      <c r="F589" s="849">
        <v>2</v>
      </c>
      <c r="G589" s="849">
        <v>55.34</v>
      </c>
      <c r="H589" s="837">
        <v>1</v>
      </c>
      <c r="I589" s="849"/>
      <c r="J589" s="849"/>
      <c r="K589" s="837">
        <v>0</v>
      </c>
      <c r="L589" s="849">
        <v>2</v>
      </c>
      <c r="M589" s="850">
        <v>55.34</v>
      </c>
    </row>
    <row r="590" spans="1:13" ht="14.4" customHeight="1" x14ac:dyDescent="0.3">
      <c r="A590" s="831" t="s">
        <v>3049</v>
      </c>
      <c r="B590" s="832" t="s">
        <v>6960</v>
      </c>
      <c r="C590" s="832" t="s">
        <v>5963</v>
      </c>
      <c r="D590" s="832" t="s">
        <v>5754</v>
      </c>
      <c r="E590" s="832" t="s">
        <v>2856</v>
      </c>
      <c r="F590" s="849">
        <v>5</v>
      </c>
      <c r="G590" s="849">
        <v>1006.1199999999999</v>
      </c>
      <c r="H590" s="837">
        <v>1</v>
      </c>
      <c r="I590" s="849"/>
      <c r="J590" s="849"/>
      <c r="K590" s="837">
        <v>0</v>
      </c>
      <c r="L590" s="849">
        <v>5</v>
      </c>
      <c r="M590" s="850">
        <v>1006.1199999999999</v>
      </c>
    </row>
    <row r="591" spans="1:13" ht="14.4" customHeight="1" x14ac:dyDescent="0.3">
      <c r="A591" s="831" t="s">
        <v>3049</v>
      </c>
      <c r="B591" s="832" t="s">
        <v>6960</v>
      </c>
      <c r="C591" s="832" t="s">
        <v>5964</v>
      </c>
      <c r="D591" s="832" t="s">
        <v>5965</v>
      </c>
      <c r="E591" s="832" t="s">
        <v>6990</v>
      </c>
      <c r="F591" s="849">
        <v>12</v>
      </c>
      <c r="G591" s="849">
        <v>290.44000000000005</v>
      </c>
      <c r="H591" s="837">
        <v>1</v>
      </c>
      <c r="I591" s="849"/>
      <c r="J591" s="849"/>
      <c r="K591" s="837">
        <v>0</v>
      </c>
      <c r="L591" s="849">
        <v>12</v>
      </c>
      <c r="M591" s="850">
        <v>290.44000000000005</v>
      </c>
    </row>
    <row r="592" spans="1:13" ht="14.4" customHeight="1" x14ac:dyDescent="0.3">
      <c r="A592" s="831" t="s">
        <v>3049</v>
      </c>
      <c r="B592" s="832" t="s">
        <v>6960</v>
      </c>
      <c r="C592" s="832" t="s">
        <v>5967</v>
      </c>
      <c r="D592" s="832" t="s">
        <v>5965</v>
      </c>
      <c r="E592" s="832" t="s">
        <v>5968</v>
      </c>
      <c r="F592" s="849">
        <v>3</v>
      </c>
      <c r="G592" s="849">
        <v>0</v>
      </c>
      <c r="H592" s="837"/>
      <c r="I592" s="849"/>
      <c r="J592" s="849"/>
      <c r="K592" s="837"/>
      <c r="L592" s="849">
        <v>3</v>
      </c>
      <c r="M592" s="850">
        <v>0</v>
      </c>
    </row>
    <row r="593" spans="1:13" ht="14.4" customHeight="1" x14ac:dyDescent="0.3">
      <c r="A593" s="831" t="s">
        <v>3049</v>
      </c>
      <c r="B593" s="832" t="s">
        <v>2541</v>
      </c>
      <c r="C593" s="832" t="s">
        <v>3924</v>
      </c>
      <c r="D593" s="832" t="s">
        <v>3925</v>
      </c>
      <c r="E593" s="832" t="s">
        <v>972</v>
      </c>
      <c r="F593" s="849"/>
      <c r="G593" s="849"/>
      <c r="H593" s="837">
        <v>0</v>
      </c>
      <c r="I593" s="849">
        <v>241</v>
      </c>
      <c r="J593" s="849">
        <v>389190.9</v>
      </c>
      <c r="K593" s="837">
        <v>1</v>
      </c>
      <c r="L593" s="849">
        <v>241</v>
      </c>
      <c r="M593" s="850">
        <v>389190.9</v>
      </c>
    </row>
    <row r="594" spans="1:13" ht="14.4" customHeight="1" x14ac:dyDescent="0.3">
      <c r="A594" s="831" t="s">
        <v>3049</v>
      </c>
      <c r="B594" s="832" t="s">
        <v>2541</v>
      </c>
      <c r="C594" s="832" t="s">
        <v>3926</v>
      </c>
      <c r="D594" s="832" t="s">
        <v>3927</v>
      </c>
      <c r="E594" s="832" t="s">
        <v>1546</v>
      </c>
      <c r="F594" s="849"/>
      <c r="G594" s="849"/>
      <c r="H594" s="837">
        <v>0</v>
      </c>
      <c r="I594" s="849">
        <v>10</v>
      </c>
      <c r="J594" s="849">
        <v>323.8</v>
      </c>
      <c r="K594" s="837">
        <v>1</v>
      </c>
      <c r="L594" s="849">
        <v>10</v>
      </c>
      <c r="M594" s="850">
        <v>323.8</v>
      </c>
    </row>
    <row r="595" spans="1:13" ht="14.4" customHeight="1" x14ac:dyDescent="0.3">
      <c r="A595" s="831" t="s">
        <v>3049</v>
      </c>
      <c r="B595" s="832" t="s">
        <v>2541</v>
      </c>
      <c r="C595" s="832" t="s">
        <v>3928</v>
      </c>
      <c r="D595" s="832" t="s">
        <v>3929</v>
      </c>
      <c r="E595" s="832" t="s">
        <v>1546</v>
      </c>
      <c r="F595" s="849"/>
      <c r="G595" s="849"/>
      <c r="H595" s="837">
        <v>0</v>
      </c>
      <c r="I595" s="849">
        <v>3</v>
      </c>
      <c r="J595" s="849">
        <v>97.140000000000015</v>
      </c>
      <c r="K595" s="837">
        <v>1</v>
      </c>
      <c r="L595" s="849">
        <v>3</v>
      </c>
      <c r="M595" s="850">
        <v>97.140000000000015</v>
      </c>
    </row>
    <row r="596" spans="1:13" ht="14.4" customHeight="1" x14ac:dyDescent="0.3">
      <c r="A596" s="831" t="s">
        <v>3049</v>
      </c>
      <c r="B596" s="832" t="s">
        <v>2541</v>
      </c>
      <c r="C596" s="832" t="s">
        <v>2555</v>
      </c>
      <c r="D596" s="832" t="s">
        <v>986</v>
      </c>
      <c r="E596" s="832" t="s">
        <v>2552</v>
      </c>
      <c r="F596" s="849"/>
      <c r="G596" s="849"/>
      <c r="H596" s="837">
        <v>0</v>
      </c>
      <c r="I596" s="849">
        <v>175</v>
      </c>
      <c r="J596" s="849">
        <v>56822.5</v>
      </c>
      <c r="K596" s="837">
        <v>1</v>
      </c>
      <c r="L596" s="849">
        <v>175</v>
      </c>
      <c r="M596" s="850">
        <v>56822.5</v>
      </c>
    </row>
    <row r="597" spans="1:13" ht="14.4" customHeight="1" x14ac:dyDescent="0.3">
      <c r="A597" s="831" t="s">
        <v>3049</v>
      </c>
      <c r="B597" s="832" t="s">
        <v>2541</v>
      </c>
      <c r="C597" s="832" t="s">
        <v>3930</v>
      </c>
      <c r="D597" s="832" t="s">
        <v>3931</v>
      </c>
      <c r="E597" s="832" t="s">
        <v>1279</v>
      </c>
      <c r="F597" s="849">
        <v>25</v>
      </c>
      <c r="G597" s="849">
        <v>40372.5</v>
      </c>
      <c r="H597" s="837">
        <v>1</v>
      </c>
      <c r="I597" s="849"/>
      <c r="J597" s="849"/>
      <c r="K597" s="837">
        <v>0</v>
      </c>
      <c r="L597" s="849">
        <v>25</v>
      </c>
      <c r="M597" s="850">
        <v>40372.5</v>
      </c>
    </row>
    <row r="598" spans="1:13" ht="14.4" customHeight="1" x14ac:dyDescent="0.3">
      <c r="A598" s="831" t="s">
        <v>3049</v>
      </c>
      <c r="B598" s="832" t="s">
        <v>2541</v>
      </c>
      <c r="C598" s="832" t="s">
        <v>2556</v>
      </c>
      <c r="D598" s="832" t="s">
        <v>965</v>
      </c>
      <c r="E598" s="832" t="s">
        <v>1279</v>
      </c>
      <c r="F598" s="849"/>
      <c r="G598" s="849"/>
      <c r="H598" s="837">
        <v>0</v>
      </c>
      <c r="I598" s="849">
        <v>101</v>
      </c>
      <c r="J598" s="849">
        <v>163104.9</v>
      </c>
      <c r="K598" s="837">
        <v>1</v>
      </c>
      <c r="L598" s="849">
        <v>101</v>
      </c>
      <c r="M598" s="850">
        <v>163104.9</v>
      </c>
    </row>
    <row r="599" spans="1:13" ht="14.4" customHeight="1" x14ac:dyDescent="0.3">
      <c r="A599" s="831" t="s">
        <v>3049</v>
      </c>
      <c r="B599" s="832" t="s">
        <v>2541</v>
      </c>
      <c r="C599" s="832" t="s">
        <v>3841</v>
      </c>
      <c r="D599" s="832" t="s">
        <v>3842</v>
      </c>
      <c r="E599" s="832" t="s">
        <v>3582</v>
      </c>
      <c r="F599" s="849"/>
      <c r="G599" s="849"/>
      <c r="H599" s="837">
        <v>0</v>
      </c>
      <c r="I599" s="849">
        <v>3</v>
      </c>
      <c r="J599" s="849">
        <v>582.78</v>
      </c>
      <c r="K599" s="837">
        <v>1</v>
      </c>
      <c r="L599" s="849">
        <v>3</v>
      </c>
      <c r="M599" s="850">
        <v>582.78</v>
      </c>
    </row>
    <row r="600" spans="1:13" ht="14.4" customHeight="1" x14ac:dyDescent="0.3">
      <c r="A600" s="831" t="s">
        <v>3049</v>
      </c>
      <c r="B600" s="832" t="s">
        <v>2541</v>
      </c>
      <c r="C600" s="832" t="s">
        <v>3937</v>
      </c>
      <c r="D600" s="832" t="s">
        <v>3938</v>
      </c>
      <c r="E600" s="832" t="s">
        <v>1281</v>
      </c>
      <c r="F600" s="849"/>
      <c r="G600" s="849"/>
      <c r="H600" s="837">
        <v>0</v>
      </c>
      <c r="I600" s="849">
        <v>2</v>
      </c>
      <c r="J600" s="849">
        <v>259.02</v>
      </c>
      <c r="K600" s="837">
        <v>1</v>
      </c>
      <c r="L600" s="849">
        <v>2</v>
      </c>
      <c r="M600" s="850">
        <v>259.02</v>
      </c>
    </row>
    <row r="601" spans="1:13" ht="14.4" customHeight="1" x14ac:dyDescent="0.3">
      <c r="A601" s="831" t="s">
        <v>3049</v>
      </c>
      <c r="B601" s="832" t="s">
        <v>2541</v>
      </c>
      <c r="C601" s="832" t="s">
        <v>3932</v>
      </c>
      <c r="D601" s="832" t="s">
        <v>2061</v>
      </c>
      <c r="E601" s="832" t="s">
        <v>1281</v>
      </c>
      <c r="F601" s="849"/>
      <c r="G601" s="849"/>
      <c r="H601" s="837">
        <v>0</v>
      </c>
      <c r="I601" s="849">
        <v>1</v>
      </c>
      <c r="J601" s="849">
        <v>129.51</v>
      </c>
      <c r="K601" s="837">
        <v>1</v>
      </c>
      <c r="L601" s="849">
        <v>1</v>
      </c>
      <c r="M601" s="850">
        <v>129.51</v>
      </c>
    </row>
    <row r="602" spans="1:13" ht="14.4" customHeight="1" x14ac:dyDescent="0.3">
      <c r="A602" s="831" t="s">
        <v>3049</v>
      </c>
      <c r="B602" s="832" t="s">
        <v>2541</v>
      </c>
      <c r="C602" s="832" t="s">
        <v>2636</v>
      </c>
      <c r="D602" s="832" t="s">
        <v>1284</v>
      </c>
      <c r="E602" s="832" t="s">
        <v>1281</v>
      </c>
      <c r="F602" s="849"/>
      <c r="G602" s="849"/>
      <c r="H602" s="837">
        <v>0</v>
      </c>
      <c r="I602" s="849">
        <v>2</v>
      </c>
      <c r="J602" s="849">
        <v>259.02</v>
      </c>
      <c r="K602" s="837">
        <v>1</v>
      </c>
      <c r="L602" s="849">
        <v>2</v>
      </c>
      <c r="M602" s="850">
        <v>259.02</v>
      </c>
    </row>
    <row r="603" spans="1:13" ht="14.4" customHeight="1" x14ac:dyDescent="0.3">
      <c r="A603" s="831" t="s">
        <v>3049</v>
      </c>
      <c r="B603" s="832" t="s">
        <v>2541</v>
      </c>
      <c r="C603" s="832" t="s">
        <v>3933</v>
      </c>
      <c r="D603" s="832" t="s">
        <v>3934</v>
      </c>
      <c r="E603" s="832" t="s">
        <v>1546</v>
      </c>
      <c r="F603" s="849"/>
      <c r="G603" s="849"/>
      <c r="H603" s="837">
        <v>0</v>
      </c>
      <c r="I603" s="849">
        <v>4</v>
      </c>
      <c r="J603" s="849">
        <v>289.08</v>
      </c>
      <c r="K603" s="837">
        <v>1</v>
      </c>
      <c r="L603" s="849">
        <v>4</v>
      </c>
      <c r="M603" s="850">
        <v>289.08</v>
      </c>
    </row>
    <row r="604" spans="1:13" ht="14.4" customHeight="1" x14ac:dyDescent="0.3">
      <c r="A604" s="831" t="s">
        <v>3049</v>
      </c>
      <c r="B604" s="832" t="s">
        <v>2541</v>
      </c>
      <c r="C604" s="832" t="s">
        <v>2950</v>
      </c>
      <c r="D604" s="832" t="s">
        <v>2298</v>
      </c>
      <c r="E604" s="832" t="s">
        <v>1546</v>
      </c>
      <c r="F604" s="849"/>
      <c r="G604" s="849"/>
      <c r="H604" s="837">
        <v>0</v>
      </c>
      <c r="I604" s="849">
        <v>25</v>
      </c>
      <c r="J604" s="849">
        <v>1806.7499999999998</v>
      </c>
      <c r="K604" s="837">
        <v>1</v>
      </c>
      <c r="L604" s="849">
        <v>25</v>
      </c>
      <c r="M604" s="850">
        <v>1806.7499999999998</v>
      </c>
    </row>
    <row r="605" spans="1:13" ht="14.4" customHeight="1" x14ac:dyDescent="0.3">
      <c r="A605" s="831" t="s">
        <v>3049</v>
      </c>
      <c r="B605" s="832" t="s">
        <v>2541</v>
      </c>
      <c r="C605" s="832" t="s">
        <v>2557</v>
      </c>
      <c r="D605" s="832" t="s">
        <v>956</v>
      </c>
      <c r="E605" s="832" t="s">
        <v>2558</v>
      </c>
      <c r="F605" s="849">
        <v>6</v>
      </c>
      <c r="G605" s="849">
        <v>813.2399999999999</v>
      </c>
      <c r="H605" s="837">
        <v>0.2857142857142857</v>
      </c>
      <c r="I605" s="849">
        <v>15</v>
      </c>
      <c r="J605" s="849">
        <v>2033.1</v>
      </c>
      <c r="K605" s="837">
        <v>0.7142857142857143</v>
      </c>
      <c r="L605" s="849">
        <v>21</v>
      </c>
      <c r="M605" s="850">
        <v>2846.3399999999997</v>
      </c>
    </row>
    <row r="606" spans="1:13" ht="14.4" customHeight="1" x14ac:dyDescent="0.3">
      <c r="A606" s="831" t="s">
        <v>3049</v>
      </c>
      <c r="B606" s="832" t="s">
        <v>2541</v>
      </c>
      <c r="C606" s="832" t="s">
        <v>2559</v>
      </c>
      <c r="D606" s="832" t="s">
        <v>958</v>
      </c>
      <c r="E606" s="832" t="s">
        <v>2558</v>
      </c>
      <c r="F606" s="849">
        <v>1</v>
      </c>
      <c r="G606" s="849">
        <v>135.54</v>
      </c>
      <c r="H606" s="837">
        <v>1</v>
      </c>
      <c r="I606" s="849"/>
      <c r="J606" s="849"/>
      <c r="K606" s="837">
        <v>0</v>
      </c>
      <c r="L606" s="849">
        <v>1</v>
      </c>
      <c r="M606" s="850">
        <v>135.54</v>
      </c>
    </row>
    <row r="607" spans="1:13" ht="14.4" customHeight="1" x14ac:dyDescent="0.3">
      <c r="A607" s="831" t="s">
        <v>3049</v>
      </c>
      <c r="B607" s="832" t="s">
        <v>2717</v>
      </c>
      <c r="C607" s="832" t="s">
        <v>2718</v>
      </c>
      <c r="D607" s="832" t="s">
        <v>2719</v>
      </c>
      <c r="E607" s="832" t="s">
        <v>2720</v>
      </c>
      <c r="F607" s="849">
        <v>23</v>
      </c>
      <c r="G607" s="849">
        <v>15177.009999999998</v>
      </c>
      <c r="H607" s="837">
        <v>1</v>
      </c>
      <c r="I607" s="849"/>
      <c r="J607" s="849"/>
      <c r="K607" s="837">
        <v>0</v>
      </c>
      <c r="L607" s="849">
        <v>23</v>
      </c>
      <c r="M607" s="850">
        <v>15177.009999999998</v>
      </c>
    </row>
    <row r="608" spans="1:13" ht="14.4" customHeight="1" x14ac:dyDescent="0.3">
      <c r="A608" s="831" t="s">
        <v>3049</v>
      </c>
      <c r="B608" s="832" t="s">
        <v>2717</v>
      </c>
      <c r="C608" s="832" t="s">
        <v>5876</v>
      </c>
      <c r="D608" s="832" t="s">
        <v>2719</v>
      </c>
      <c r="E608" s="832" t="s">
        <v>5877</v>
      </c>
      <c r="F608" s="849">
        <v>6</v>
      </c>
      <c r="G608" s="849">
        <v>7585.26</v>
      </c>
      <c r="H608" s="837">
        <v>1</v>
      </c>
      <c r="I608" s="849"/>
      <c r="J608" s="849"/>
      <c r="K608" s="837">
        <v>0</v>
      </c>
      <c r="L608" s="849">
        <v>6</v>
      </c>
      <c r="M608" s="850">
        <v>7585.26</v>
      </c>
    </row>
    <row r="609" spans="1:13" ht="14.4" customHeight="1" x14ac:dyDescent="0.3">
      <c r="A609" s="831" t="s">
        <v>3049</v>
      </c>
      <c r="B609" s="832" t="s">
        <v>2717</v>
      </c>
      <c r="C609" s="832" t="s">
        <v>4311</v>
      </c>
      <c r="D609" s="832" t="s">
        <v>2719</v>
      </c>
      <c r="E609" s="832" t="s">
        <v>4312</v>
      </c>
      <c r="F609" s="849">
        <v>23</v>
      </c>
      <c r="G609" s="849">
        <v>13030.189999999999</v>
      </c>
      <c r="H609" s="837">
        <v>1</v>
      </c>
      <c r="I609" s="849"/>
      <c r="J609" s="849"/>
      <c r="K609" s="837">
        <v>0</v>
      </c>
      <c r="L609" s="849">
        <v>23</v>
      </c>
      <c r="M609" s="850">
        <v>13030.189999999999</v>
      </c>
    </row>
    <row r="610" spans="1:13" ht="14.4" customHeight="1" x14ac:dyDescent="0.3">
      <c r="A610" s="831" t="s">
        <v>3050</v>
      </c>
      <c r="B610" s="832" t="s">
        <v>2865</v>
      </c>
      <c r="C610" s="832" t="s">
        <v>6783</v>
      </c>
      <c r="D610" s="832" t="s">
        <v>6784</v>
      </c>
      <c r="E610" s="832" t="s">
        <v>3852</v>
      </c>
      <c r="F610" s="849">
        <v>1</v>
      </c>
      <c r="G610" s="849">
        <v>41.63</v>
      </c>
      <c r="H610" s="837">
        <v>1</v>
      </c>
      <c r="I610" s="849"/>
      <c r="J610" s="849"/>
      <c r="K610" s="837">
        <v>0</v>
      </c>
      <c r="L610" s="849">
        <v>1</v>
      </c>
      <c r="M610" s="850">
        <v>41.63</v>
      </c>
    </row>
    <row r="611" spans="1:13" ht="14.4" customHeight="1" x14ac:dyDescent="0.3">
      <c r="A611" s="831" t="s">
        <v>3050</v>
      </c>
      <c r="B611" s="832" t="s">
        <v>2578</v>
      </c>
      <c r="C611" s="832" t="s">
        <v>2579</v>
      </c>
      <c r="D611" s="832" t="s">
        <v>2580</v>
      </c>
      <c r="E611" s="832" t="s">
        <v>2581</v>
      </c>
      <c r="F611" s="849"/>
      <c r="G611" s="849"/>
      <c r="H611" s="837">
        <v>0</v>
      </c>
      <c r="I611" s="849">
        <v>1</v>
      </c>
      <c r="J611" s="849">
        <v>46.07</v>
      </c>
      <c r="K611" s="837">
        <v>1</v>
      </c>
      <c r="L611" s="849">
        <v>1</v>
      </c>
      <c r="M611" s="850">
        <v>46.07</v>
      </c>
    </row>
    <row r="612" spans="1:13" ht="14.4" customHeight="1" x14ac:dyDescent="0.3">
      <c r="A612" s="831" t="s">
        <v>3050</v>
      </c>
      <c r="B612" s="832" t="s">
        <v>2444</v>
      </c>
      <c r="C612" s="832" t="s">
        <v>6192</v>
      </c>
      <c r="D612" s="832" t="s">
        <v>1834</v>
      </c>
      <c r="E612" s="832" t="s">
        <v>6193</v>
      </c>
      <c r="F612" s="849">
        <v>4</v>
      </c>
      <c r="G612" s="849">
        <v>617.44000000000005</v>
      </c>
      <c r="H612" s="837">
        <v>1</v>
      </c>
      <c r="I612" s="849"/>
      <c r="J612" s="849"/>
      <c r="K612" s="837">
        <v>0</v>
      </c>
      <c r="L612" s="849">
        <v>4</v>
      </c>
      <c r="M612" s="850">
        <v>617.44000000000005</v>
      </c>
    </row>
    <row r="613" spans="1:13" ht="14.4" customHeight="1" x14ac:dyDescent="0.3">
      <c r="A613" s="831" t="s">
        <v>3050</v>
      </c>
      <c r="B613" s="832" t="s">
        <v>2444</v>
      </c>
      <c r="C613" s="832" t="s">
        <v>2590</v>
      </c>
      <c r="D613" s="832" t="s">
        <v>2591</v>
      </c>
      <c r="E613" s="832" t="s">
        <v>2592</v>
      </c>
      <c r="F613" s="849"/>
      <c r="G613" s="849"/>
      <c r="H613" s="837">
        <v>0</v>
      </c>
      <c r="I613" s="849">
        <v>41</v>
      </c>
      <c r="J613" s="849">
        <v>4560.0200000000004</v>
      </c>
      <c r="K613" s="837">
        <v>1</v>
      </c>
      <c r="L613" s="849">
        <v>41</v>
      </c>
      <c r="M613" s="850">
        <v>4560.0200000000004</v>
      </c>
    </row>
    <row r="614" spans="1:13" ht="14.4" customHeight="1" x14ac:dyDescent="0.3">
      <c r="A614" s="831" t="s">
        <v>3050</v>
      </c>
      <c r="B614" s="832" t="s">
        <v>2444</v>
      </c>
      <c r="C614" s="832" t="s">
        <v>2451</v>
      </c>
      <c r="D614" s="832" t="s">
        <v>1014</v>
      </c>
      <c r="E614" s="832" t="s">
        <v>2452</v>
      </c>
      <c r="F614" s="849"/>
      <c r="G614" s="849"/>
      <c r="H614" s="837">
        <v>0</v>
      </c>
      <c r="I614" s="849">
        <v>3</v>
      </c>
      <c r="J614" s="849">
        <v>227.19</v>
      </c>
      <c r="K614" s="837">
        <v>1</v>
      </c>
      <c r="L614" s="849">
        <v>3</v>
      </c>
      <c r="M614" s="850">
        <v>227.19</v>
      </c>
    </row>
    <row r="615" spans="1:13" ht="14.4" customHeight="1" x14ac:dyDescent="0.3">
      <c r="A615" s="831" t="s">
        <v>3050</v>
      </c>
      <c r="B615" s="832" t="s">
        <v>2683</v>
      </c>
      <c r="C615" s="832" t="s">
        <v>6013</v>
      </c>
      <c r="D615" s="832" t="s">
        <v>6014</v>
      </c>
      <c r="E615" s="832" t="s">
        <v>6015</v>
      </c>
      <c r="F615" s="849">
        <v>23</v>
      </c>
      <c r="G615" s="849">
        <v>1298.1199999999999</v>
      </c>
      <c r="H615" s="837">
        <v>1</v>
      </c>
      <c r="I615" s="849"/>
      <c r="J615" s="849"/>
      <c r="K615" s="837">
        <v>0</v>
      </c>
      <c r="L615" s="849">
        <v>23</v>
      </c>
      <c r="M615" s="850">
        <v>1298.1199999999999</v>
      </c>
    </row>
    <row r="616" spans="1:13" ht="14.4" customHeight="1" x14ac:dyDescent="0.3">
      <c r="A616" s="831" t="s">
        <v>3050</v>
      </c>
      <c r="B616" s="832" t="s">
        <v>2683</v>
      </c>
      <c r="C616" s="832" t="s">
        <v>3779</v>
      </c>
      <c r="D616" s="832" t="s">
        <v>3780</v>
      </c>
      <c r="E616" s="832" t="s">
        <v>3781</v>
      </c>
      <c r="F616" s="849">
        <v>8</v>
      </c>
      <c r="G616" s="849">
        <v>350.80000000000007</v>
      </c>
      <c r="H616" s="837">
        <v>1</v>
      </c>
      <c r="I616" s="849"/>
      <c r="J616" s="849"/>
      <c r="K616" s="837">
        <v>0</v>
      </c>
      <c r="L616" s="849">
        <v>8</v>
      </c>
      <c r="M616" s="850">
        <v>350.80000000000007</v>
      </c>
    </row>
    <row r="617" spans="1:13" ht="14.4" customHeight="1" x14ac:dyDescent="0.3">
      <c r="A617" s="831" t="s">
        <v>3050</v>
      </c>
      <c r="B617" s="832" t="s">
        <v>2683</v>
      </c>
      <c r="C617" s="832" t="s">
        <v>6016</v>
      </c>
      <c r="D617" s="832" t="s">
        <v>3780</v>
      </c>
      <c r="E617" s="832" t="s">
        <v>6017</v>
      </c>
      <c r="F617" s="849">
        <v>6</v>
      </c>
      <c r="G617" s="849">
        <v>359.1</v>
      </c>
      <c r="H617" s="837">
        <v>1</v>
      </c>
      <c r="I617" s="849"/>
      <c r="J617" s="849"/>
      <c r="K617" s="837">
        <v>0</v>
      </c>
      <c r="L617" s="849">
        <v>6</v>
      </c>
      <c r="M617" s="850">
        <v>359.1</v>
      </c>
    </row>
    <row r="618" spans="1:13" ht="14.4" customHeight="1" x14ac:dyDescent="0.3">
      <c r="A618" s="831" t="s">
        <v>3050</v>
      </c>
      <c r="B618" s="832" t="s">
        <v>2522</v>
      </c>
      <c r="C618" s="832" t="s">
        <v>2523</v>
      </c>
      <c r="D618" s="832" t="s">
        <v>941</v>
      </c>
      <c r="E618" s="832" t="s">
        <v>2524</v>
      </c>
      <c r="F618" s="849"/>
      <c r="G618" s="849"/>
      <c r="H618" s="837">
        <v>0</v>
      </c>
      <c r="I618" s="849">
        <v>1</v>
      </c>
      <c r="J618" s="849">
        <v>63.75</v>
      </c>
      <c r="K618" s="837">
        <v>1</v>
      </c>
      <c r="L618" s="849">
        <v>1</v>
      </c>
      <c r="M618" s="850">
        <v>63.75</v>
      </c>
    </row>
    <row r="619" spans="1:13" ht="14.4" customHeight="1" x14ac:dyDescent="0.3">
      <c r="A619" s="831" t="s">
        <v>3050</v>
      </c>
      <c r="B619" s="832" t="s">
        <v>2713</v>
      </c>
      <c r="C619" s="832" t="s">
        <v>5942</v>
      </c>
      <c r="D619" s="832" t="s">
        <v>5943</v>
      </c>
      <c r="E619" s="832" t="s">
        <v>5944</v>
      </c>
      <c r="F619" s="849"/>
      <c r="G619" s="849"/>
      <c r="H619" s="837">
        <v>0</v>
      </c>
      <c r="I619" s="849">
        <v>1</v>
      </c>
      <c r="J619" s="849">
        <v>802.45</v>
      </c>
      <c r="K619" s="837">
        <v>1</v>
      </c>
      <c r="L619" s="849">
        <v>1</v>
      </c>
      <c r="M619" s="850">
        <v>802.45</v>
      </c>
    </row>
    <row r="620" spans="1:13" ht="14.4" customHeight="1" x14ac:dyDescent="0.3">
      <c r="A620" s="831" t="s">
        <v>3050</v>
      </c>
      <c r="B620" s="832" t="s">
        <v>2937</v>
      </c>
      <c r="C620" s="832" t="s">
        <v>2938</v>
      </c>
      <c r="D620" s="832" t="s">
        <v>2273</v>
      </c>
      <c r="E620" s="832" t="s">
        <v>2939</v>
      </c>
      <c r="F620" s="849"/>
      <c r="G620" s="849"/>
      <c r="H620" s="837">
        <v>0</v>
      </c>
      <c r="I620" s="849">
        <v>2</v>
      </c>
      <c r="J620" s="849">
        <v>56.8</v>
      </c>
      <c r="K620" s="837">
        <v>1</v>
      </c>
      <c r="L620" s="849">
        <v>2</v>
      </c>
      <c r="M620" s="850">
        <v>56.8</v>
      </c>
    </row>
    <row r="621" spans="1:13" ht="14.4" customHeight="1" x14ac:dyDescent="0.3">
      <c r="A621" s="831" t="s">
        <v>3050</v>
      </c>
      <c r="B621" s="832" t="s">
        <v>2530</v>
      </c>
      <c r="C621" s="832" t="s">
        <v>2531</v>
      </c>
      <c r="D621" s="832" t="s">
        <v>2532</v>
      </c>
      <c r="E621" s="832" t="s">
        <v>2533</v>
      </c>
      <c r="F621" s="849"/>
      <c r="G621" s="849"/>
      <c r="H621" s="837"/>
      <c r="I621" s="849">
        <v>3</v>
      </c>
      <c r="J621" s="849">
        <v>0</v>
      </c>
      <c r="K621" s="837"/>
      <c r="L621" s="849">
        <v>3</v>
      </c>
      <c r="M621" s="850">
        <v>0</v>
      </c>
    </row>
    <row r="622" spans="1:13" ht="14.4" customHeight="1" x14ac:dyDescent="0.3">
      <c r="A622" s="831" t="s">
        <v>3050</v>
      </c>
      <c r="B622" s="832" t="s">
        <v>2534</v>
      </c>
      <c r="C622" s="832" t="s">
        <v>3977</v>
      </c>
      <c r="D622" s="832" t="s">
        <v>3978</v>
      </c>
      <c r="E622" s="832" t="s">
        <v>3979</v>
      </c>
      <c r="F622" s="849">
        <v>2</v>
      </c>
      <c r="G622" s="849">
        <v>0</v>
      </c>
      <c r="H622" s="837"/>
      <c r="I622" s="849"/>
      <c r="J622" s="849"/>
      <c r="K622" s="837"/>
      <c r="L622" s="849">
        <v>2</v>
      </c>
      <c r="M622" s="850">
        <v>0</v>
      </c>
    </row>
    <row r="623" spans="1:13" ht="14.4" customHeight="1" x14ac:dyDescent="0.3">
      <c r="A623" s="831" t="s">
        <v>3050</v>
      </c>
      <c r="B623" s="832" t="s">
        <v>2534</v>
      </c>
      <c r="C623" s="832" t="s">
        <v>6760</v>
      </c>
      <c r="D623" s="832" t="s">
        <v>3978</v>
      </c>
      <c r="E623" s="832" t="s">
        <v>2804</v>
      </c>
      <c r="F623" s="849">
        <v>1</v>
      </c>
      <c r="G623" s="849">
        <v>0</v>
      </c>
      <c r="H623" s="837"/>
      <c r="I623" s="849"/>
      <c r="J623" s="849"/>
      <c r="K623" s="837"/>
      <c r="L623" s="849">
        <v>1</v>
      </c>
      <c r="M623" s="850">
        <v>0</v>
      </c>
    </row>
    <row r="624" spans="1:13" ht="14.4" customHeight="1" x14ac:dyDescent="0.3">
      <c r="A624" s="831" t="s">
        <v>3050</v>
      </c>
      <c r="B624" s="832" t="s">
        <v>2534</v>
      </c>
      <c r="C624" s="832" t="s">
        <v>6647</v>
      </c>
      <c r="D624" s="832" t="s">
        <v>3978</v>
      </c>
      <c r="E624" s="832" t="s">
        <v>3979</v>
      </c>
      <c r="F624" s="849">
        <v>4</v>
      </c>
      <c r="G624" s="849">
        <v>0</v>
      </c>
      <c r="H624" s="837"/>
      <c r="I624" s="849"/>
      <c r="J624" s="849"/>
      <c r="K624" s="837"/>
      <c r="L624" s="849">
        <v>4</v>
      </c>
      <c r="M624" s="850">
        <v>0</v>
      </c>
    </row>
    <row r="625" spans="1:13" ht="14.4" customHeight="1" x14ac:dyDescent="0.3">
      <c r="A625" s="831" t="s">
        <v>3050</v>
      </c>
      <c r="B625" s="832" t="s">
        <v>2537</v>
      </c>
      <c r="C625" s="832" t="s">
        <v>2538</v>
      </c>
      <c r="D625" s="832" t="s">
        <v>2539</v>
      </c>
      <c r="E625" s="832" t="s">
        <v>2540</v>
      </c>
      <c r="F625" s="849"/>
      <c r="G625" s="849"/>
      <c r="H625" s="837">
        <v>0</v>
      </c>
      <c r="I625" s="849">
        <v>1</v>
      </c>
      <c r="J625" s="849">
        <v>69.16</v>
      </c>
      <c r="K625" s="837">
        <v>1</v>
      </c>
      <c r="L625" s="849">
        <v>1</v>
      </c>
      <c r="M625" s="850">
        <v>69.16</v>
      </c>
    </row>
    <row r="626" spans="1:13" ht="14.4" customHeight="1" x14ac:dyDescent="0.3">
      <c r="A626" s="831" t="s">
        <v>3050</v>
      </c>
      <c r="B626" s="832" t="s">
        <v>2537</v>
      </c>
      <c r="C626" s="832" t="s">
        <v>6617</v>
      </c>
      <c r="D626" s="832" t="s">
        <v>4116</v>
      </c>
      <c r="E626" s="832" t="s">
        <v>6618</v>
      </c>
      <c r="F626" s="849">
        <v>1</v>
      </c>
      <c r="G626" s="849">
        <v>54.85</v>
      </c>
      <c r="H626" s="837">
        <v>1</v>
      </c>
      <c r="I626" s="849"/>
      <c r="J626" s="849"/>
      <c r="K626" s="837">
        <v>0</v>
      </c>
      <c r="L626" s="849">
        <v>1</v>
      </c>
      <c r="M626" s="850">
        <v>54.85</v>
      </c>
    </row>
    <row r="627" spans="1:13" ht="14.4" customHeight="1" x14ac:dyDescent="0.3">
      <c r="A627" s="831" t="s">
        <v>3050</v>
      </c>
      <c r="B627" s="832" t="s">
        <v>6960</v>
      </c>
      <c r="C627" s="832" t="s">
        <v>6571</v>
      </c>
      <c r="D627" s="832" t="s">
        <v>3287</v>
      </c>
      <c r="E627" s="832" t="s">
        <v>4334</v>
      </c>
      <c r="F627" s="849">
        <v>27</v>
      </c>
      <c r="G627" s="849">
        <v>615.67999999999995</v>
      </c>
      <c r="H627" s="837">
        <v>1</v>
      </c>
      <c r="I627" s="849"/>
      <c r="J627" s="849"/>
      <c r="K627" s="837">
        <v>0</v>
      </c>
      <c r="L627" s="849">
        <v>27</v>
      </c>
      <c r="M627" s="850">
        <v>615.67999999999995</v>
      </c>
    </row>
    <row r="628" spans="1:13" ht="14.4" customHeight="1" x14ac:dyDescent="0.3">
      <c r="A628" s="831" t="s">
        <v>3050</v>
      </c>
      <c r="B628" s="832" t="s">
        <v>6960</v>
      </c>
      <c r="C628" s="832" t="s">
        <v>5746</v>
      </c>
      <c r="D628" s="832" t="s">
        <v>3287</v>
      </c>
      <c r="E628" s="832" t="s">
        <v>3285</v>
      </c>
      <c r="F628" s="849">
        <v>2</v>
      </c>
      <c r="G628" s="849">
        <v>138.32</v>
      </c>
      <c r="H628" s="837">
        <v>1</v>
      </c>
      <c r="I628" s="849"/>
      <c r="J628" s="849"/>
      <c r="K628" s="837">
        <v>0</v>
      </c>
      <c r="L628" s="849">
        <v>2</v>
      </c>
      <c r="M628" s="850">
        <v>138.32</v>
      </c>
    </row>
    <row r="629" spans="1:13" ht="14.4" customHeight="1" x14ac:dyDescent="0.3">
      <c r="A629" s="831" t="s">
        <v>3050</v>
      </c>
      <c r="B629" s="832" t="s">
        <v>6960</v>
      </c>
      <c r="C629" s="832" t="s">
        <v>5752</v>
      </c>
      <c r="D629" s="832" t="s">
        <v>3287</v>
      </c>
      <c r="E629" s="832" t="s">
        <v>3482</v>
      </c>
      <c r="F629" s="849">
        <v>1</v>
      </c>
      <c r="G629" s="849">
        <v>27.67</v>
      </c>
      <c r="H629" s="837">
        <v>1</v>
      </c>
      <c r="I629" s="849"/>
      <c r="J629" s="849"/>
      <c r="K629" s="837">
        <v>0</v>
      </c>
      <c r="L629" s="849">
        <v>1</v>
      </c>
      <c r="M629" s="850">
        <v>27.67</v>
      </c>
    </row>
    <row r="630" spans="1:13" ht="14.4" customHeight="1" x14ac:dyDescent="0.3">
      <c r="A630" s="831" t="s">
        <v>3050</v>
      </c>
      <c r="B630" s="832" t="s">
        <v>6960</v>
      </c>
      <c r="C630" s="832" t="s">
        <v>6588</v>
      </c>
      <c r="D630" s="832" t="s">
        <v>3287</v>
      </c>
      <c r="E630" s="832" t="s">
        <v>6589</v>
      </c>
      <c r="F630" s="849">
        <v>3</v>
      </c>
      <c r="G630" s="849">
        <v>39.409999999999997</v>
      </c>
      <c r="H630" s="837">
        <v>1</v>
      </c>
      <c r="I630" s="849"/>
      <c r="J630" s="849"/>
      <c r="K630" s="837">
        <v>0</v>
      </c>
      <c r="L630" s="849">
        <v>3</v>
      </c>
      <c r="M630" s="850">
        <v>39.409999999999997</v>
      </c>
    </row>
    <row r="631" spans="1:13" ht="14.4" customHeight="1" x14ac:dyDescent="0.3">
      <c r="A631" s="831" t="s">
        <v>3051</v>
      </c>
      <c r="B631" s="832" t="s">
        <v>2809</v>
      </c>
      <c r="C631" s="832" t="s">
        <v>2815</v>
      </c>
      <c r="D631" s="832" t="s">
        <v>2816</v>
      </c>
      <c r="E631" s="832" t="s">
        <v>2817</v>
      </c>
      <c r="F631" s="849"/>
      <c r="G631" s="849"/>
      <c r="H631" s="837">
        <v>0</v>
      </c>
      <c r="I631" s="849">
        <v>1</v>
      </c>
      <c r="J631" s="849">
        <v>120.61</v>
      </c>
      <c r="K631" s="837">
        <v>1</v>
      </c>
      <c r="L631" s="849">
        <v>1</v>
      </c>
      <c r="M631" s="850">
        <v>120.61</v>
      </c>
    </row>
    <row r="632" spans="1:13" ht="14.4" customHeight="1" x14ac:dyDescent="0.3">
      <c r="A632" s="831" t="s">
        <v>3051</v>
      </c>
      <c r="B632" s="832" t="s">
        <v>2809</v>
      </c>
      <c r="C632" s="832" t="s">
        <v>4806</v>
      </c>
      <c r="D632" s="832" t="s">
        <v>2816</v>
      </c>
      <c r="E632" s="832" t="s">
        <v>3103</v>
      </c>
      <c r="F632" s="849"/>
      <c r="G632" s="849"/>
      <c r="H632" s="837">
        <v>0</v>
      </c>
      <c r="I632" s="849">
        <v>1</v>
      </c>
      <c r="J632" s="849">
        <v>184.74</v>
      </c>
      <c r="K632" s="837">
        <v>1</v>
      </c>
      <c r="L632" s="849">
        <v>1</v>
      </c>
      <c r="M632" s="850">
        <v>184.74</v>
      </c>
    </row>
    <row r="633" spans="1:13" ht="14.4" customHeight="1" x14ac:dyDescent="0.3">
      <c r="A633" s="831" t="s">
        <v>3051</v>
      </c>
      <c r="B633" s="832" t="s">
        <v>2565</v>
      </c>
      <c r="C633" s="832" t="s">
        <v>3579</v>
      </c>
      <c r="D633" s="832" t="s">
        <v>1162</v>
      </c>
      <c r="E633" s="832" t="s">
        <v>2754</v>
      </c>
      <c r="F633" s="849"/>
      <c r="G633" s="849"/>
      <c r="H633" s="837">
        <v>0</v>
      </c>
      <c r="I633" s="849">
        <v>2</v>
      </c>
      <c r="J633" s="849">
        <v>736.32</v>
      </c>
      <c r="K633" s="837">
        <v>1</v>
      </c>
      <c r="L633" s="849">
        <v>2</v>
      </c>
      <c r="M633" s="850">
        <v>736.32</v>
      </c>
    </row>
    <row r="634" spans="1:13" ht="14.4" customHeight="1" x14ac:dyDescent="0.3">
      <c r="A634" s="831" t="s">
        <v>3051</v>
      </c>
      <c r="B634" s="832" t="s">
        <v>6991</v>
      </c>
      <c r="C634" s="832" t="s">
        <v>3572</v>
      </c>
      <c r="D634" s="832" t="s">
        <v>3573</v>
      </c>
      <c r="E634" s="832" t="s">
        <v>3574</v>
      </c>
      <c r="F634" s="849">
        <v>1</v>
      </c>
      <c r="G634" s="849">
        <v>300.33</v>
      </c>
      <c r="H634" s="837">
        <v>1</v>
      </c>
      <c r="I634" s="849"/>
      <c r="J634" s="849"/>
      <c r="K634" s="837">
        <v>0</v>
      </c>
      <c r="L634" s="849">
        <v>1</v>
      </c>
      <c r="M634" s="850">
        <v>300.33</v>
      </c>
    </row>
    <row r="635" spans="1:13" ht="14.4" customHeight="1" x14ac:dyDescent="0.3">
      <c r="A635" s="831" t="s">
        <v>3051</v>
      </c>
      <c r="B635" s="832" t="s">
        <v>2444</v>
      </c>
      <c r="C635" s="832" t="s">
        <v>2588</v>
      </c>
      <c r="D635" s="832" t="s">
        <v>1288</v>
      </c>
      <c r="E635" s="832" t="s">
        <v>2589</v>
      </c>
      <c r="F635" s="849"/>
      <c r="G635" s="849"/>
      <c r="H635" s="837">
        <v>0</v>
      </c>
      <c r="I635" s="849">
        <v>1</v>
      </c>
      <c r="J635" s="849">
        <v>154.36000000000001</v>
      </c>
      <c r="K635" s="837">
        <v>1</v>
      </c>
      <c r="L635" s="849">
        <v>1</v>
      </c>
      <c r="M635" s="850">
        <v>154.36000000000001</v>
      </c>
    </row>
    <row r="636" spans="1:13" ht="14.4" customHeight="1" x14ac:dyDescent="0.3">
      <c r="A636" s="831" t="s">
        <v>3051</v>
      </c>
      <c r="B636" s="832" t="s">
        <v>2444</v>
      </c>
      <c r="C636" s="832" t="s">
        <v>2590</v>
      </c>
      <c r="D636" s="832" t="s">
        <v>2591</v>
      </c>
      <c r="E636" s="832" t="s">
        <v>2592</v>
      </c>
      <c r="F636" s="849"/>
      <c r="G636" s="849"/>
      <c r="H636" s="837">
        <v>0</v>
      </c>
      <c r="I636" s="849">
        <v>1</v>
      </c>
      <c r="J636" s="849">
        <v>111.22</v>
      </c>
      <c r="K636" s="837">
        <v>1</v>
      </c>
      <c r="L636" s="849">
        <v>1</v>
      </c>
      <c r="M636" s="850">
        <v>111.22</v>
      </c>
    </row>
    <row r="637" spans="1:13" ht="14.4" customHeight="1" x14ac:dyDescent="0.3">
      <c r="A637" s="831" t="s">
        <v>3051</v>
      </c>
      <c r="B637" s="832" t="s">
        <v>2496</v>
      </c>
      <c r="C637" s="832" t="s">
        <v>2619</v>
      </c>
      <c r="D637" s="832" t="s">
        <v>2620</v>
      </c>
      <c r="E637" s="832" t="s">
        <v>2621</v>
      </c>
      <c r="F637" s="849"/>
      <c r="G637" s="849"/>
      <c r="H637" s="837"/>
      <c r="I637" s="849">
        <v>2</v>
      </c>
      <c r="J637" s="849">
        <v>0</v>
      </c>
      <c r="K637" s="837"/>
      <c r="L637" s="849">
        <v>2</v>
      </c>
      <c r="M637" s="850">
        <v>0</v>
      </c>
    </row>
    <row r="638" spans="1:13" ht="14.4" customHeight="1" x14ac:dyDescent="0.3">
      <c r="A638" s="831" t="s">
        <v>3051</v>
      </c>
      <c r="B638" s="832" t="s">
        <v>2504</v>
      </c>
      <c r="C638" s="832" t="s">
        <v>2699</v>
      </c>
      <c r="D638" s="832" t="s">
        <v>2700</v>
      </c>
      <c r="E638" s="832" t="s">
        <v>2701</v>
      </c>
      <c r="F638" s="849"/>
      <c r="G638" s="849"/>
      <c r="H638" s="837">
        <v>0</v>
      </c>
      <c r="I638" s="849">
        <v>1</v>
      </c>
      <c r="J638" s="849">
        <v>366.31</v>
      </c>
      <c r="K638" s="837">
        <v>1</v>
      </c>
      <c r="L638" s="849">
        <v>1</v>
      </c>
      <c r="M638" s="850">
        <v>366.31</v>
      </c>
    </row>
    <row r="639" spans="1:13" ht="14.4" customHeight="1" x14ac:dyDescent="0.3">
      <c r="A639" s="831" t="s">
        <v>3051</v>
      </c>
      <c r="B639" s="832" t="s">
        <v>6961</v>
      </c>
      <c r="C639" s="832" t="s">
        <v>5105</v>
      </c>
      <c r="D639" s="832" t="s">
        <v>5106</v>
      </c>
      <c r="E639" s="832" t="s">
        <v>5107</v>
      </c>
      <c r="F639" s="849"/>
      <c r="G639" s="849"/>
      <c r="H639" s="837">
        <v>0</v>
      </c>
      <c r="I639" s="849">
        <v>1</v>
      </c>
      <c r="J639" s="849">
        <v>103.8</v>
      </c>
      <c r="K639" s="837">
        <v>1</v>
      </c>
      <c r="L639" s="849">
        <v>1</v>
      </c>
      <c r="M639" s="850">
        <v>103.8</v>
      </c>
    </row>
    <row r="640" spans="1:13" ht="14.4" customHeight="1" x14ac:dyDescent="0.3">
      <c r="A640" s="831" t="s">
        <v>3051</v>
      </c>
      <c r="B640" s="832" t="s">
        <v>6992</v>
      </c>
      <c r="C640" s="832" t="s">
        <v>3589</v>
      </c>
      <c r="D640" s="832" t="s">
        <v>3590</v>
      </c>
      <c r="E640" s="832" t="s">
        <v>6993</v>
      </c>
      <c r="F640" s="849">
        <v>1</v>
      </c>
      <c r="G640" s="849">
        <v>0</v>
      </c>
      <c r="H640" s="837"/>
      <c r="I640" s="849"/>
      <c r="J640" s="849"/>
      <c r="K640" s="837"/>
      <c r="L640" s="849">
        <v>1</v>
      </c>
      <c r="M640" s="850">
        <v>0</v>
      </c>
    </row>
    <row r="641" spans="1:13" ht="14.4" customHeight="1" x14ac:dyDescent="0.3">
      <c r="A641" s="831" t="s">
        <v>3051</v>
      </c>
      <c r="B641" s="832" t="s">
        <v>2541</v>
      </c>
      <c r="C641" s="832" t="s">
        <v>3580</v>
      </c>
      <c r="D641" s="832" t="s">
        <v>3581</v>
      </c>
      <c r="E641" s="832" t="s">
        <v>3582</v>
      </c>
      <c r="F641" s="849"/>
      <c r="G641" s="849"/>
      <c r="H641" s="837">
        <v>0</v>
      </c>
      <c r="I641" s="849">
        <v>4</v>
      </c>
      <c r="J641" s="849">
        <v>777.04</v>
      </c>
      <c r="K641" s="837">
        <v>1</v>
      </c>
      <c r="L641" s="849">
        <v>4</v>
      </c>
      <c r="M641" s="850">
        <v>777.04</v>
      </c>
    </row>
    <row r="642" spans="1:13" ht="14.4" customHeight="1" x14ac:dyDescent="0.3">
      <c r="A642" s="831" t="s">
        <v>3051</v>
      </c>
      <c r="B642" s="832" t="s">
        <v>2541</v>
      </c>
      <c r="C642" s="832" t="s">
        <v>2787</v>
      </c>
      <c r="D642" s="832" t="s">
        <v>1643</v>
      </c>
      <c r="E642" s="832" t="s">
        <v>1546</v>
      </c>
      <c r="F642" s="849"/>
      <c r="G642" s="849"/>
      <c r="H642" s="837">
        <v>0</v>
      </c>
      <c r="I642" s="849">
        <v>20</v>
      </c>
      <c r="J642" s="849">
        <v>1445.3999999999999</v>
      </c>
      <c r="K642" s="837">
        <v>1</v>
      </c>
      <c r="L642" s="849">
        <v>20</v>
      </c>
      <c r="M642" s="850">
        <v>1445.3999999999999</v>
      </c>
    </row>
    <row r="643" spans="1:13" ht="14.4" customHeight="1" x14ac:dyDescent="0.3">
      <c r="A643" s="831" t="s">
        <v>3052</v>
      </c>
      <c r="B643" s="832" t="s">
        <v>2809</v>
      </c>
      <c r="C643" s="832" t="s">
        <v>2815</v>
      </c>
      <c r="D643" s="832" t="s">
        <v>2816</v>
      </c>
      <c r="E643" s="832" t="s">
        <v>2817</v>
      </c>
      <c r="F643" s="849"/>
      <c r="G643" s="849"/>
      <c r="H643" s="837">
        <v>0</v>
      </c>
      <c r="I643" s="849">
        <v>1</v>
      </c>
      <c r="J643" s="849">
        <v>120.61</v>
      </c>
      <c r="K643" s="837">
        <v>1</v>
      </c>
      <c r="L643" s="849">
        <v>1</v>
      </c>
      <c r="M643" s="850">
        <v>120.61</v>
      </c>
    </row>
    <row r="644" spans="1:13" ht="14.4" customHeight="1" x14ac:dyDescent="0.3">
      <c r="A644" s="831" t="s">
        <v>3052</v>
      </c>
      <c r="B644" s="832" t="s">
        <v>2809</v>
      </c>
      <c r="C644" s="832" t="s">
        <v>4806</v>
      </c>
      <c r="D644" s="832" t="s">
        <v>2816</v>
      </c>
      <c r="E644" s="832" t="s">
        <v>3103</v>
      </c>
      <c r="F644" s="849"/>
      <c r="G644" s="849"/>
      <c r="H644" s="837">
        <v>0</v>
      </c>
      <c r="I644" s="849">
        <v>1</v>
      </c>
      <c r="J644" s="849">
        <v>184.74</v>
      </c>
      <c r="K644" s="837">
        <v>1</v>
      </c>
      <c r="L644" s="849">
        <v>1</v>
      </c>
      <c r="M644" s="850">
        <v>184.74</v>
      </c>
    </row>
    <row r="645" spans="1:13" ht="14.4" customHeight="1" x14ac:dyDescent="0.3">
      <c r="A645" s="831" t="s">
        <v>3052</v>
      </c>
      <c r="B645" s="832" t="s">
        <v>2565</v>
      </c>
      <c r="C645" s="832" t="s">
        <v>4799</v>
      </c>
      <c r="D645" s="832" t="s">
        <v>1162</v>
      </c>
      <c r="E645" s="832" t="s">
        <v>2567</v>
      </c>
      <c r="F645" s="849"/>
      <c r="G645" s="849"/>
      <c r="H645" s="837">
        <v>0</v>
      </c>
      <c r="I645" s="849">
        <v>3</v>
      </c>
      <c r="J645" s="849">
        <v>1472.67</v>
      </c>
      <c r="K645" s="837">
        <v>1</v>
      </c>
      <c r="L645" s="849">
        <v>3</v>
      </c>
      <c r="M645" s="850">
        <v>1472.67</v>
      </c>
    </row>
    <row r="646" spans="1:13" ht="14.4" customHeight="1" x14ac:dyDescent="0.3">
      <c r="A646" s="831" t="s">
        <v>3052</v>
      </c>
      <c r="B646" s="832" t="s">
        <v>2565</v>
      </c>
      <c r="C646" s="832" t="s">
        <v>4831</v>
      </c>
      <c r="D646" s="832" t="s">
        <v>1162</v>
      </c>
      <c r="E646" s="832" t="s">
        <v>2756</v>
      </c>
      <c r="F646" s="849"/>
      <c r="G646" s="849"/>
      <c r="H646" s="837">
        <v>0</v>
      </c>
      <c r="I646" s="849">
        <v>2</v>
      </c>
      <c r="J646" s="849">
        <v>1472.66</v>
      </c>
      <c r="K646" s="837">
        <v>1</v>
      </c>
      <c r="L646" s="849">
        <v>2</v>
      </c>
      <c r="M646" s="850">
        <v>1472.66</v>
      </c>
    </row>
    <row r="647" spans="1:13" ht="14.4" customHeight="1" x14ac:dyDescent="0.3">
      <c r="A647" s="831" t="s">
        <v>3052</v>
      </c>
      <c r="B647" s="832" t="s">
        <v>2565</v>
      </c>
      <c r="C647" s="832" t="s">
        <v>2757</v>
      </c>
      <c r="D647" s="832" t="s">
        <v>1162</v>
      </c>
      <c r="E647" s="832" t="s">
        <v>2758</v>
      </c>
      <c r="F647" s="849"/>
      <c r="G647" s="849"/>
      <c r="H647" s="837">
        <v>0</v>
      </c>
      <c r="I647" s="849">
        <v>1</v>
      </c>
      <c r="J647" s="849">
        <v>923.74</v>
      </c>
      <c r="K647" s="837">
        <v>1</v>
      </c>
      <c r="L647" s="849">
        <v>1</v>
      </c>
      <c r="M647" s="850">
        <v>923.74</v>
      </c>
    </row>
    <row r="648" spans="1:13" ht="14.4" customHeight="1" x14ac:dyDescent="0.3">
      <c r="A648" s="831" t="s">
        <v>3052</v>
      </c>
      <c r="B648" s="832" t="s">
        <v>2761</v>
      </c>
      <c r="C648" s="832" t="s">
        <v>5093</v>
      </c>
      <c r="D648" s="832" t="s">
        <v>1641</v>
      </c>
      <c r="E648" s="832" t="s">
        <v>5094</v>
      </c>
      <c r="F648" s="849"/>
      <c r="G648" s="849"/>
      <c r="H648" s="837">
        <v>0</v>
      </c>
      <c r="I648" s="849">
        <v>1</v>
      </c>
      <c r="J648" s="849">
        <v>333.68</v>
      </c>
      <c r="K648" s="837">
        <v>1</v>
      </c>
      <c r="L648" s="849">
        <v>1</v>
      </c>
      <c r="M648" s="850">
        <v>333.68</v>
      </c>
    </row>
    <row r="649" spans="1:13" ht="14.4" customHeight="1" x14ac:dyDescent="0.3">
      <c r="A649" s="831" t="s">
        <v>3052</v>
      </c>
      <c r="B649" s="832" t="s">
        <v>2444</v>
      </c>
      <c r="C649" s="832" t="s">
        <v>2588</v>
      </c>
      <c r="D649" s="832" t="s">
        <v>1288</v>
      </c>
      <c r="E649" s="832" t="s">
        <v>2589</v>
      </c>
      <c r="F649" s="849"/>
      <c r="G649" s="849"/>
      <c r="H649" s="837">
        <v>0</v>
      </c>
      <c r="I649" s="849">
        <v>4</v>
      </c>
      <c r="J649" s="849">
        <v>617.44000000000005</v>
      </c>
      <c r="K649" s="837">
        <v>1</v>
      </c>
      <c r="L649" s="849">
        <v>4</v>
      </c>
      <c r="M649" s="850">
        <v>617.44000000000005</v>
      </c>
    </row>
    <row r="650" spans="1:13" ht="14.4" customHeight="1" x14ac:dyDescent="0.3">
      <c r="A650" s="831" t="s">
        <v>3052</v>
      </c>
      <c r="B650" s="832" t="s">
        <v>2444</v>
      </c>
      <c r="C650" s="832" t="s">
        <v>2448</v>
      </c>
      <c r="D650" s="832" t="s">
        <v>2449</v>
      </c>
      <c r="E650" s="832" t="s">
        <v>2450</v>
      </c>
      <c r="F650" s="849"/>
      <c r="G650" s="849"/>
      <c r="H650" s="837">
        <v>0</v>
      </c>
      <c r="I650" s="849">
        <v>2</v>
      </c>
      <c r="J650" s="849">
        <v>299.04000000000002</v>
      </c>
      <c r="K650" s="837">
        <v>1</v>
      </c>
      <c r="L650" s="849">
        <v>2</v>
      </c>
      <c r="M650" s="850">
        <v>299.04000000000002</v>
      </c>
    </row>
    <row r="651" spans="1:13" ht="14.4" customHeight="1" x14ac:dyDescent="0.3">
      <c r="A651" s="831" t="s">
        <v>3052</v>
      </c>
      <c r="B651" s="832" t="s">
        <v>2444</v>
      </c>
      <c r="C651" s="832" t="s">
        <v>2451</v>
      </c>
      <c r="D651" s="832" t="s">
        <v>1014</v>
      </c>
      <c r="E651" s="832" t="s">
        <v>2452</v>
      </c>
      <c r="F651" s="849"/>
      <c r="G651" s="849"/>
      <c r="H651" s="837">
        <v>0</v>
      </c>
      <c r="I651" s="849">
        <v>12</v>
      </c>
      <c r="J651" s="849">
        <v>908.7600000000001</v>
      </c>
      <c r="K651" s="837">
        <v>1</v>
      </c>
      <c r="L651" s="849">
        <v>12</v>
      </c>
      <c r="M651" s="850">
        <v>908.7600000000001</v>
      </c>
    </row>
    <row r="652" spans="1:13" ht="14.4" customHeight="1" x14ac:dyDescent="0.3">
      <c r="A652" s="831" t="s">
        <v>3052</v>
      </c>
      <c r="B652" s="832" t="s">
        <v>2444</v>
      </c>
      <c r="C652" s="832" t="s">
        <v>2586</v>
      </c>
      <c r="D652" s="832" t="s">
        <v>1288</v>
      </c>
      <c r="E652" s="832" t="s">
        <v>2587</v>
      </c>
      <c r="F652" s="849"/>
      <c r="G652" s="849"/>
      <c r="H652" s="837">
        <v>0</v>
      </c>
      <c r="I652" s="849">
        <v>4</v>
      </c>
      <c r="J652" s="849">
        <v>900.24</v>
      </c>
      <c r="K652" s="837">
        <v>1</v>
      </c>
      <c r="L652" s="849">
        <v>4</v>
      </c>
      <c r="M652" s="850">
        <v>900.24</v>
      </c>
    </row>
    <row r="653" spans="1:13" ht="14.4" customHeight="1" x14ac:dyDescent="0.3">
      <c r="A653" s="831" t="s">
        <v>3052</v>
      </c>
      <c r="B653" s="832" t="s">
        <v>2493</v>
      </c>
      <c r="C653" s="832" t="s">
        <v>2618</v>
      </c>
      <c r="D653" s="832" t="s">
        <v>860</v>
      </c>
      <c r="E653" s="832" t="s">
        <v>2495</v>
      </c>
      <c r="F653" s="849">
        <v>1</v>
      </c>
      <c r="G653" s="849">
        <v>36.270000000000003</v>
      </c>
      <c r="H653" s="837">
        <v>1</v>
      </c>
      <c r="I653" s="849"/>
      <c r="J653" s="849"/>
      <c r="K653" s="837">
        <v>0</v>
      </c>
      <c r="L653" s="849">
        <v>1</v>
      </c>
      <c r="M653" s="850">
        <v>36.270000000000003</v>
      </c>
    </row>
    <row r="654" spans="1:13" ht="14.4" customHeight="1" x14ac:dyDescent="0.3">
      <c r="A654" s="831" t="s">
        <v>3052</v>
      </c>
      <c r="B654" s="832" t="s">
        <v>2496</v>
      </c>
      <c r="C654" s="832" t="s">
        <v>2619</v>
      </c>
      <c r="D654" s="832" t="s">
        <v>2620</v>
      </c>
      <c r="E654" s="832" t="s">
        <v>2621</v>
      </c>
      <c r="F654" s="849"/>
      <c r="G654" s="849"/>
      <c r="H654" s="837"/>
      <c r="I654" s="849">
        <v>1</v>
      </c>
      <c r="J654" s="849">
        <v>0</v>
      </c>
      <c r="K654" s="837"/>
      <c r="L654" s="849">
        <v>1</v>
      </c>
      <c r="M654" s="850">
        <v>0</v>
      </c>
    </row>
    <row r="655" spans="1:13" ht="14.4" customHeight="1" x14ac:dyDescent="0.3">
      <c r="A655" s="831" t="s">
        <v>3052</v>
      </c>
      <c r="B655" s="832" t="s">
        <v>2504</v>
      </c>
      <c r="C655" s="832" t="s">
        <v>2505</v>
      </c>
      <c r="D655" s="832" t="s">
        <v>760</v>
      </c>
      <c r="E655" s="832" t="s">
        <v>2506</v>
      </c>
      <c r="F655" s="849"/>
      <c r="G655" s="849"/>
      <c r="H655" s="837">
        <v>0</v>
      </c>
      <c r="I655" s="849">
        <v>1</v>
      </c>
      <c r="J655" s="849">
        <v>63.34</v>
      </c>
      <c r="K655" s="837">
        <v>1</v>
      </c>
      <c r="L655" s="849">
        <v>1</v>
      </c>
      <c r="M655" s="850">
        <v>63.34</v>
      </c>
    </row>
    <row r="656" spans="1:13" ht="14.4" customHeight="1" x14ac:dyDescent="0.3">
      <c r="A656" s="831" t="s">
        <v>3052</v>
      </c>
      <c r="B656" s="832" t="s">
        <v>6963</v>
      </c>
      <c r="C656" s="832" t="s">
        <v>4387</v>
      </c>
      <c r="D656" s="832" t="s">
        <v>3960</v>
      </c>
      <c r="E656" s="832" t="s">
        <v>4324</v>
      </c>
      <c r="F656" s="849"/>
      <c r="G656" s="849"/>
      <c r="H656" s="837"/>
      <c r="I656" s="849">
        <v>1</v>
      </c>
      <c r="J656" s="849">
        <v>0</v>
      </c>
      <c r="K656" s="837"/>
      <c r="L656" s="849">
        <v>1</v>
      </c>
      <c r="M656" s="850">
        <v>0</v>
      </c>
    </row>
    <row r="657" spans="1:13" ht="14.4" customHeight="1" x14ac:dyDescent="0.3">
      <c r="A657" s="831" t="s">
        <v>3052</v>
      </c>
      <c r="B657" s="832" t="s">
        <v>2522</v>
      </c>
      <c r="C657" s="832" t="s">
        <v>2523</v>
      </c>
      <c r="D657" s="832" t="s">
        <v>941</v>
      </c>
      <c r="E657" s="832" t="s">
        <v>2524</v>
      </c>
      <c r="F657" s="849"/>
      <c r="G657" s="849"/>
      <c r="H657" s="837">
        <v>0</v>
      </c>
      <c r="I657" s="849">
        <v>2</v>
      </c>
      <c r="J657" s="849">
        <v>127.5</v>
      </c>
      <c r="K657" s="837">
        <v>1</v>
      </c>
      <c r="L657" s="849">
        <v>2</v>
      </c>
      <c r="M657" s="850">
        <v>127.5</v>
      </c>
    </row>
    <row r="658" spans="1:13" ht="14.4" customHeight="1" x14ac:dyDescent="0.3">
      <c r="A658" s="831" t="s">
        <v>3052</v>
      </c>
      <c r="B658" s="832" t="s">
        <v>2534</v>
      </c>
      <c r="C658" s="832" t="s">
        <v>2633</v>
      </c>
      <c r="D658" s="832" t="s">
        <v>1263</v>
      </c>
      <c r="E658" s="832" t="s">
        <v>2634</v>
      </c>
      <c r="F658" s="849"/>
      <c r="G658" s="849"/>
      <c r="H658" s="837">
        <v>0</v>
      </c>
      <c r="I658" s="849">
        <v>3</v>
      </c>
      <c r="J658" s="849">
        <v>622.34999999999991</v>
      </c>
      <c r="K658" s="837">
        <v>1</v>
      </c>
      <c r="L658" s="849">
        <v>3</v>
      </c>
      <c r="M658" s="850">
        <v>622.34999999999991</v>
      </c>
    </row>
    <row r="659" spans="1:13" ht="14.4" customHeight="1" x14ac:dyDescent="0.3">
      <c r="A659" s="831" t="s">
        <v>3052</v>
      </c>
      <c r="B659" s="832" t="s">
        <v>2537</v>
      </c>
      <c r="C659" s="832" t="s">
        <v>2538</v>
      </c>
      <c r="D659" s="832" t="s">
        <v>2539</v>
      </c>
      <c r="E659" s="832" t="s">
        <v>2540</v>
      </c>
      <c r="F659" s="849"/>
      <c r="G659" s="849"/>
      <c r="H659" s="837">
        <v>0</v>
      </c>
      <c r="I659" s="849">
        <v>1</v>
      </c>
      <c r="J659" s="849">
        <v>69.16</v>
      </c>
      <c r="K659" s="837">
        <v>1</v>
      </c>
      <c r="L659" s="849">
        <v>1</v>
      </c>
      <c r="M659" s="850">
        <v>69.16</v>
      </c>
    </row>
    <row r="660" spans="1:13" ht="14.4" customHeight="1" x14ac:dyDescent="0.3">
      <c r="A660" s="831" t="s">
        <v>3052</v>
      </c>
      <c r="B660" s="832" t="s">
        <v>6960</v>
      </c>
      <c r="C660" s="832" t="s">
        <v>4333</v>
      </c>
      <c r="D660" s="832" t="s">
        <v>3109</v>
      </c>
      <c r="E660" s="832" t="s">
        <v>4334</v>
      </c>
      <c r="F660" s="849"/>
      <c r="G660" s="849"/>
      <c r="H660" s="837">
        <v>0</v>
      </c>
      <c r="I660" s="849">
        <v>1</v>
      </c>
      <c r="J660" s="849">
        <v>23.06</v>
      </c>
      <c r="K660" s="837">
        <v>1</v>
      </c>
      <c r="L660" s="849">
        <v>1</v>
      </c>
      <c r="M660" s="850">
        <v>23.06</v>
      </c>
    </row>
    <row r="661" spans="1:13" ht="14.4" customHeight="1" x14ac:dyDescent="0.3">
      <c r="A661" s="831" t="s">
        <v>3052</v>
      </c>
      <c r="B661" s="832" t="s">
        <v>6960</v>
      </c>
      <c r="C661" s="832" t="s">
        <v>3108</v>
      </c>
      <c r="D661" s="832" t="s">
        <v>3109</v>
      </c>
      <c r="E661" s="832" t="s">
        <v>3110</v>
      </c>
      <c r="F661" s="849"/>
      <c r="G661" s="849"/>
      <c r="H661" s="837">
        <v>0</v>
      </c>
      <c r="I661" s="849">
        <v>3</v>
      </c>
      <c r="J661" s="849">
        <v>528.96</v>
      </c>
      <c r="K661" s="837">
        <v>1</v>
      </c>
      <c r="L661" s="849">
        <v>3</v>
      </c>
      <c r="M661" s="850">
        <v>528.96</v>
      </c>
    </row>
    <row r="662" spans="1:13" ht="14.4" customHeight="1" x14ac:dyDescent="0.3">
      <c r="A662" s="831" t="s">
        <v>3052</v>
      </c>
      <c r="B662" s="832" t="s">
        <v>2541</v>
      </c>
      <c r="C662" s="832" t="s">
        <v>2948</v>
      </c>
      <c r="D662" s="832" t="s">
        <v>2302</v>
      </c>
      <c r="E662" s="832" t="s">
        <v>2740</v>
      </c>
      <c r="F662" s="849"/>
      <c r="G662" s="849"/>
      <c r="H662" s="837">
        <v>0</v>
      </c>
      <c r="I662" s="849">
        <v>2</v>
      </c>
      <c r="J662" s="849">
        <v>169.78</v>
      </c>
      <c r="K662" s="837">
        <v>1</v>
      </c>
      <c r="L662" s="849">
        <v>2</v>
      </c>
      <c r="M662" s="850">
        <v>169.78</v>
      </c>
    </row>
    <row r="663" spans="1:13" ht="14.4" customHeight="1" x14ac:dyDescent="0.3">
      <c r="A663" s="831" t="s">
        <v>3052</v>
      </c>
      <c r="B663" s="832" t="s">
        <v>2541</v>
      </c>
      <c r="C663" s="832" t="s">
        <v>2859</v>
      </c>
      <c r="D663" s="832" t="s">
        <v>2058</v>
      </c>
      <c r="E663" s="832" t="s">
        <v>2740</v>
      </c>
      <c r="F663" s="849"/>
      <c r="G663" s="849"/>
      <c r="H663" s="837">
        <v>0</v>
      </c>
      <c r="I663" s="849">
        <v>1</v>
      </c>
      <c r="J663" s="849">
        <v>84.89</v>
      </c>
      <c r="K663" s="837">
        <v>1</v>
      </c>
      <c r="L663" s="849">
        <v>1</v>
      </c>
      <c r="M663" s="850">
        <v>84.89</v>
      </c>
    </row>
    <row r="664" spans="1:13" ht="14.4" customHeight="1" x14ac:dyDescent="0.3">
      <c r="A664" s="831" t="s">
        <v>3052</v>
      </c>
      <c r="B664" s="832" t="s">
        <v>2541</v>
      </c>
      <c r="C664" s="832" t="s">
        <v>5080</v>
      </c>
      <c r="D664" s="832" t="s">
        <v>3991</v>
      </c>
      <c r="E664" s="832" t="s">
        <v>1281</v>
      </c>
      <c r="F664" s="849"/>
      <c r="G664" s="849"/>
      <c r="H664" s="837">
        <v>0</v>
      </c>
      <c r="I664" s="849">
        <v>1</v>
      </c>
      <c r="J664" s="849">
        <v>132.34</v>
      </c>
      <c r="K664" s="837">
        <v>1</v>
      </c>
      <c r="L664" s="849">
        <v>1</v>
      </c>
      <c r="M664" s="850">
        <v>132.34</v>
      </c>
    </row>
    <row r="665" spans="1:13" ht="14.4" customHeight="1" x14ac:dyDescent="0.3">
      <c r="A665" s="831" t="s">
        <v>3053</v>
      </c>
      <c r="B665" s="832" t="s">
        <v>6966</v>
      </c>
      <c r="C665" s="832" t="s">
        <v>3629</v>
      </c>
      <c r="D665" s="832" t="s">
        <v>3630</v>
      </c>
      <c r="E665" s="832" t="s">
        <v>3631</v>
      </c>
      <c r="F665" s="849">
        <v>2</v>
      </c>
      <c r="G665" s="849">
        <v>918.6</v>
      </c>
      <c r="H665" s="837">
        <v>1</v>
      </c>
      <c r="I665" s="849"/>
      <c r="J665" s="849"/>
      <c r="K665" s="837">
        <v>0</v>
      </c>
      <c r="L665" s="849">
        <v>2</v>
      </c>
      <c r="M665" s="850">
        <v>918.6</v>
      </c>
    </row>
    <row r="666" spans="1:13" ht="14.4" customHeight="1" x14ac:dyDescent="0.3">
      <c r="A666" s="831" t="s">
        <v>3053</v>
      </c>
      <c r="B666" s="832" t="s">
        <v>6966</v>
      </c>
      <c r="C666" s="832" t="s">
        <v>3632</v>
      </c>
      <c r="D666" s="832" t="s">
        <v>3630</v>
      </c>
      <c r="E666" s="832" t="s">
        <v>3633</v>
      </c>
      <c r="F666" s="849">
        <v>4</v>
      </c>
      <c r="G666" s="849">
        <v>1837.2</v>
      </c>
      <c r="H666" s="837">
        <v>1</v>
      </c>
      <c r="I666" s="849"/>
      <c r="J666" s="849"/>
      <c r="K666" s="837">
        <v>0</v>
      </c>
      <c r="L666" s="849">
        <v>4</v>
      </c>
      <c r="M666" s="850">
        <v>1837.2</v>
      </c>
    </row>
    <row r="667" spans="1:13" ht="14.4" customHeight="1" x14ac:dyDescent="0.3">
      <c r="A667" s="831" t="s">
        <v>3053</v>
      </c>
      <c r="B667" s="832" t="s">
        <v>6994</v>
      </c>
      <c r="C667" s="832" t="s">
        <v>3613</v>
      </c>
      <c r="D667" s="832" t="s">
        <v>3614</v>
      </c>
      <c r="E667" s="832" t="s">
        <v>3110</v>
      </c>
      <c r="F667" s="849">
        <v>1</v>
      </c>
      <c r="G667" s="849">
        <v>105.32</v>
      </c>
      <c r="H667" s="837">
        <v>0.5</v>
      </c>
      <c r="I667" s="849">
        <v>1</v>
      </c>
      <c r="J667" s="849">
        <v>105.32</v>
      </c>
      <c r="K667" s="837">
        <v>0.5</v>
      </c>
      <c r="L667" s="849">
        <v>2</v>
      </c>
      <c r="M667" s="850">
        <v>210.64</v>
      </c>
    </row>
    <row r="668" spans="1:13" ht="14.4" customHeight="1" x14ac:dyDescent="0.3">
      <c r="A668" s="831" t="s">
        <v>3053</v>
      </c>
      <c r="B668" s="832" t="s">
        <v>2457</v>
      </c>
      <c r="C668" s="832" t="s">
        <v>2463</v>
      </c>
      <c r="D668" s="832" t="s">
        <v>2464</v>
      </c>
      <c r="E668" s="832" t="s">
        <v>2465</v>
      </c>
      <c r="F668" s="849">
        <v>2</v>
      </c>
      <c r="G668" s="849">
        <v>170.54</v>
      </c>
      <c r="H668" s="837">
        <v>1</v>
      </c>
      <c r="I668" s="849"/>
      <c r="J668" s="849"/>
      <c r="K668" s="837">
        <v>0</v>
      </c>
      <c r="L668" s="849">
        <v>2</v>
      </c>
      <c r="M668" s="850">
        <v>170.54</v>
      </c>
    </row>
    <row r="669" spans="1:13" ht="14.4" customHeight="1" x14ac:dyDescent="0.3">
      <c r="A669" s="831" t="s">
        <v>3053</v>
      </c>
      <c r="B669" s="832" t="s">
        <v>2693</v>
      </c>
      <c r="C669" s="832" t="s">
        <v>3603</v>
      </c>
      <c r="D669" s="832" t="s">
        <v>3604</v>
      </c>
      <c r="E669" s="832" t="s">
        <v>2696</v>
      </c>
      <c r="F669" s="849">
        <v>1</v>
      </c>
      <c r="G669" s="849">
        <v>318.16000000000003</v>
      </c>
      <c r="H669" s="837">
        <v>1</v>
      </c>
      <c r="I669" s="849"/>
      <c r="J669" s="849"/>
      <c r="K669" s="837">
        <v>0</v>
      </c>
      <c r="L669" s="849">
        <v>1</v>
      </c>
      <c r="M669" s="850">
        <v>318.16000000000003</v>
      </c>
    </row>
    <row r="670" spans="1:13" ht="14.4" customHeight="1" x14ac:dyDescent="0.3">
      <c r="A670" s="831" t="s">
        <v>3053</v>
      </c>
      <c r="B670" s="832" t="s">
        <v>2493</v>
      </c>
      <c r="C670" s="832" t="s">
        <v>3240</v>
      </c>
      <c r="D670" s="832" t="s">
        <v>1862</v>
      </c>
      <c r="E670" s="832" t="s">
        <v>1859</v>
      </c>
      <c r="F670" s="849">
        <v>2</v>
      </c>
      <c r="G670" s="849">
        <v>145.1</v>
      </c>
      <c r="H670" s="837">
        <v>1</v>
      </c>
      <c r="I670" s="849"/>
      <c r="J670" s="849"/>
      <c r="K670" s="837">
        <v>0</v>
      </c>
      <c r="L670" s="849">
        <v>2</v>
      </c>
      <c r="M670" s="850">
        <v>145.1</v>
      </c>
    </row>
    <row r="671" spans="1:13" ht="14.4" customHeight="1" x14ac:dyDescent="0.3">
      <c r="A671" s="831" t="s">
        <v>3053</v>
      </c>
      <c r="B671" s="832" t="s">
        <v>2493</v>
      </c>
      <c r="C671" s="832" t="s">
        <v>3593</v>
      </c>
      <c r="D671" s="832" t="s">
        <v>860</v>
      </c>
      <c r="E671" s="832" t="s">
        <v>1859</v>
      </c>
      <c r="F671" s="849">
        <v>1</v>
      </c>
      <c r="G671" s="849">
        <v>0</v>
      </c>
      <c r="H671" s="837"/>
      <c r="I671" s="849"/>
      <c r="J671" s="849"/>
      <c r="K671" s="837"/>
      <c r="L671" s="849">
        <v>1</v>
      </c>
      <c r="M671" s="850">
        <v>0</v>
      </c>
    </row>
    <row r="672" spans="1:13" ht="14.4" customHeight="1" x14ac:dyDescent="0.3">
      <c r="A672" s="831" t="s">
        <v>3053</v>
      </c>
      <c r="B672" s="832" t="s">
        <v>2493</v>
      </c>
      <c r="C672" s="832" t="s">
        <v>2837</v>
      </c>
      <c r="D672" s="832" t="s">
        <v>1619</v>
      </c>
      <c r="E672" s="832" t="s">
        <v>1859</v>
      </c>
      <c r="F672" s="849"/>
      <c r="G672" s="849"/>
      <c r="H672" s="837">
        <v>0</v>
      </c>
      <c r="I672" s="849">
        <v>2</v>
      </c>
      <c r="J672" s="849">
        <v>171.4</v>
      </c>
      <c r="K672" s="837">
        <v>1</v>
      </c>
      <c r="L672" s="849">
        <v>2</v>
      </c>
      <c r="M672" s="850">
        <v>171.4</v>
      </c>
    </row>
    <row r="673" spans="1:13" ht="14.4" customHeight="1" x14ac:dyDescent="0.3">
      <c r="A673" s="831" t="s">
        <v>3053</v>
      </c>
      <c r="B673" s="832" t="s">
        <v>2853</v>
      </c>
      <c r="C673" s="832" t="s">
        <v>2854</v>
      </c>
      <c r="D673" s="832" t="s">
        <v>1890</v>
      </c>
      <c r="E673" s="832" t="s">
        <v>2798</v>
      </c>
      <c r="F673" s="849"/>
      <c r="G673" s="849"/>
      <c r="H673" s="837">
        <v>0</v>
      </c>
      <c r="I673" s="849">
        <v>4</v>
      </c>
      <c r="J673" s="849">
        <v>217.12</v>
      </c>
      <c r="K673" s="837">
        <v>1</v>
      </c>
      <c r="L673" s="849">
        <v>4</v>
      </c>
      <c r="M673" s="850">
        <v>217.12</v>
      </c>
    </row>
    <row r="674" spans="1:13" ht="14.4" customHeight="1" x14ac:dyDescent="0.3">
      <c r="A674" s="831" t="s">
        <v>3053</v>
      </c>
      <c r="B674" s="832" t="s">
        <v>2522</v>
      </c>
      <c r="C674" s="832" t="s">
        <v>2523</v>
      </c>
      <c r="D674" s="832" t="s">
        <v>941</v>
      </c>
      <c r="E674" s="832" t="s">
        <v>2524</v>
      </c>
      <c r="F674" s="849"/>
      <c r="G674" s="849"/>
      <c r="H674" s="837">
        <v>0</v>
      </c>
      <c r="I674" s="849">
        <v>7</v>
      </c>
      <c r="J674" s="849">
        <v>446.25</v>
      </c>
      <c r="K674" s="837">
        <v>1</v>
      </c>
      <c r="L674" s="849">
        <v>7</v>
      </c>
      <c r="M674" s="850">
        <v>446.25</v>
      </c>
    </row>
    <row r="675" spans="1:13" ht="14.4" customHeight="1" x14ac:dyDescent="0.3">
      <c r="A675" s="831" t="s">
        <v>3055</v>
      </c>
      <c r="B675" s="832" t="s">
        <v>2444</v>
      </c>
      <c r="C675" s="832" t="s">
        <v>2451</v>
      </c>
      <c r="D675" s="832" t="s">
        <v>1014</v>
      </c>
      <c r="E675" s="832" t="s">
        <v>2452</v>
      </c>
      <c r="F675" s="849"/>
      <c r="G675" s="849"/>
      <c r="H675" s="837">
        <v>0</v>
      </c>
      <c r="I675" s="849">
        <v>7</v>
      </c>
      <c r="J675" s="849">
        <v>530.11</v>
      </c>
      <c r="K675" s="837">
        <v>1</v>
      </c>
      <c r="L675" s="849">
        <v>7</v>
      </c>
      <c r="M675" s="850">
        <v>530.11</v>
      </c>
    </row>
    <row r="676" spans="1:13" ht="14.4" customHeight="1" x14ac:dyDescent="0.3">
      <c r="A676" s="831" t="s">
        <v>3055</v>
      </c>
      <c r="B676" s="832" t="s">
        <v>2504</v>
      </c>
      <c r="C676" s="832" t="s">
        <v>2505</v>
      </c>
      <c r="D676" s="832" t="s">
        <v>760</v>
      </c>
      <c r="E676" s="832" t="s">
        <v>2506</v>
      </c>
      <c r="F676" s="849"/>
      <c r="G676" s="849"/>
      <c r="H676" s="837">
        <v>0</v>
      </c>
      <c r="I676" s="849">
        <v>2</v>
      </c>
      <c r="J676" s="849">
        <v>126.68</v>
      </c>
      <c r="K676" s="837">
        <v>1</v>
      </c>
      <c r="L676" s="849">
        <v>2</v>
      </c>
      <c r="M676" s="850">
        <v>126.68</v>
      </c>
    </row>
    <row r="677" spans="1:13" ht="14.4" customHeight="1" x14ac:dyDescent="0.3">
      <c r="A677" s="831" t="s">
        <v>3055</v>
      </c>
      <c r="B677" s="832" t="s">
        <v>2522</v>
      </c>
      <c r="C677" s="832" t="s">
        <v>2523</v>
      </c>
      <c r="D677" s="832" t="s">
        <v>941</v>
      </c>
      <c r="E677" s="832" t="s">
        <v>2524</v>
      </c>
      <c r="F677" s="849"/>
      <c r="G677" s="849"/>
      <c r="H677" s="837">
        <v>0</v>
      </c>
      <c r="I677" s="849">
        <v>3</v>
      </c>
      <c r="J677" s="849">
        <v>191.25</v>
      </c>
      <c r="K677" s="837">
        <v>1</v>
      </c>
      <c r="L677" s="849">
        <v>3</v>
      </c>
      <c r="M677" s="850">
        <v>191.25</v>
      </c>
    </row>
    <row r="678" spans="1:13" ht="14.4" customHeight="1" x14ac:dyDescent="0.3">
      <c r="A678" s="831" t="s">
        <v>3055</v>
      </c>
      <c r="B678" s="832" t="s">
        <v>2527</v>
      </c>
      <c r="C678" s="832" t="s">
        <v>2528</v>
      </c>
      <c r="D678" s="832" t="s">
        <v>784</v>
      </c>
      <c r="E678" s="832" t="s">
        <v>2529</v>
      </c>
      <c r="F678" s="849"/>
      <c r="G678" s="849"/>
      <c r="H678" s="837">
        <v>0</v>
      </c>
      <c r="I678" s="849">
        <v>3</v>
      </c>
      <c r="J678" s="849">
        <v>360.45000000000005</v>
      </c>
      <c r="K678" s="837">
        <v>1</v>
      </c>
      <c r="L678" s="849">
        <v>3</v>
      </c>
      <c r="M678" s="850">
        <v>360.45000000000005</v>
      </c>
    </row>
    <row r="679" spans="1:13" ht="14.4" customHeight="1" x14ac:dyDescent="0.3">
      <c r="A679" s="831" t="s">
        <v>3055</v>
      </c>
      <c r="B679" s="832" t="s">
        <v>6960</v>
      </c>
      <c r="C679" s="832" t="s">
        <v>3108</v>
      </c>
      <c r="D679" s="832" t="s">
        <v>3109</v>
      </c>
      <c r="E679" s="832" t="s">
        <v>3110</v>
      </c>
      <c r="F679" s="849"/>
      <c r="G679" s="849"/>
      <c r="H679" s="837">
        <v>0</v>
      </c>
      <c r="I679" s="849">
        <v>1</v>
      </c>
      <c r="J679" s="849">
        <v>207.45</v>
      </c>
      <c r="K679" s="837">
        <v>1</v>
      </c>
      <c r="L679" s="849">
        <v>1</v>
      </c>
      <c r="M679" s="850">
        <v>207.45</v>
      </c>
    </row>
    <row r="680" spans="1:13" ht="14.4" customHeight="1" x14ac:dyDescent="0.3">
      <c r="A680" s="831" t="s">
        <v>3055</v>
      </c>
      <c r="B680" s="832" t="s">
        <v>2541</v>
      </c>
      <c r="C680" s="832" t="s">
        <v>3930</v>
      </c>
      <c r="D680" s="832" t="s">
        <v>3931</v>
      </c>
      <c r="E680" s="832" t="s">
        <v>1279</v>
      </c>
      <c r="F680" s="849">
        <v>10</v>
      </c>
      <c r="G680" s="849">
        <v>16149</v>
      </c>
      <c r="H680" s="837">
        <v>1</v>
      </c>
      <c r="I680" s="849"/>
      <c r="J680" s="849"/>
      <c r="K680" s="837">
        <v>0</v>
      </c>
      <c r="L680" s="849">
        <v>10</v>
      </c>
      <c r="M680" s="850">
        <v>16149</v>
      </c>
    </row>
    <row r="681" spans="1:13" ht="14.4" customHeight="1" x14ac:dyDescent="0.3">
      <c r="A681" s="831" t="s">
        <v>3055</v>
      </c>
      <c r="B681" s="832" t="s">
        <v>2541</v>
      </c>
      <c r="C681" s="832" t="s">
        <v>2560</v>
      </c>
      <c r="D681" s="832" t="s">
        <v>963</v>
      </c>
      <c r="E681" s="832" t="s">
        <v>964</v>
      </c>
      <c r="F681" s="849"/>
      <c r="G681" s="849"/>
      <c r="H681" s="837">
        <v>0</v>
      </c>
      <c r="I681" s="849">
        <v>3</v>
      </c>
      <c r="J681" s="849">
        <v>7907.91</v>
      </c>
      <c r="K681" s="837">
        <v>1</v>
      </c>
      <c r="L681" s="849">
        <v>3</v>
      </c>
      <c r="M681" s="850">
        <v>7907.91</v>
      </c>
    </row>
    <row r="682" spans="1:13" ht="14.4" customHeight="1" x14ac:dyDescent="0.3">
      <c r="A682" s="831" t="s">
        <v>3056</v>
      </c>
      <c r="B682" s="832" t="s">
        <v>2574</v>
      </c>
      <c r="C682" s="832" t="s">
        <v>3402</v>
      </c>
      <c r="D682" s="832" t="s">
        <v>2576</v>
      </c>
      <c r="E682" s="832" t="s">
        <v>3403</v>
      </c>
      <c r="F682" s="849"/>
      <c r="G682" s="849"/>
      <c r="H682" s="837">
        <v>0</v>
      </c>
      <c r="I682" s="849">
        <v>1</v>
      </c>
      <c r="J682" s="849">
        <v>10.34</v>
      </c>
      <c r="K682" s="837">
        <v>1</v>
      </c>
      <c r="L682" s="849">
        <v>1</v>
      </c>
      <c r="M682" s="850">
        <v>10.34</v>
      </c>
    </row>
    <row r="683" spans="1:13" ht="14.4" customHeight="1" x14ac:dyDescent="0.3">
      <c r="A683" s="831" t="s">
        <v>3056</v>
      </c>
      <c r="B683" s="832" t="s">
        <v>2578</v>
      </c>
      <c r="C683" s="832" t="s">
        <v>2579</v>
      </c>
      <c r="D683" s="832" t="s">
        <v>2580</v>
      </c>
      <c r="E683" s="832" t="s">
        <v>2581</v>
      </c>
      <c r="F683" s="849"/>
      <c r="G683" s="849"/>
      <c r="H683" s="837">
        <v>0</v>
      </c>
      <c r="I683" s="849">
        <v>1</v>
      </c>
      <c r="J683" s="849">
        <v>49.08</v>
      </c>
      <c r="K683" s="837">
        <v>1</v>
      </c>
      <c r="L683" s="849">
        <v>1</v>
      </c>
      <c r="M683" s="850">
        <v>49.08</v>
      </c>
    </row>
    <row r="684" spans="1:13" ht="14.4" customHeight="1" x14ac:dyDescent="0.3">
      <c r="A684" s="831" t="s">
        <v>3056</v>
      </c>
      <c r="B684" s="832" t="s">
        <v>2444</v>
      </c>
      <c r="C684" s="832" t="s">
        <v>2588</v>
      </c>
      <c r="D684" s="832" t="s">
        <v>1288</v>
      </c>
      <c r="E684" s="832" t="s">
        <v>2589</v>
      </c>
      <c r="F684" s="849"/>
      <c r="G684" s="849"/>
      <c r="H684" s="837">
        <v>0</v>
      </c>
      <c r="I684" s="849">
        <v>3</v>
      </c>
      <c r="J684" s="849">
        <v>463.08000000000004</v>
      </c>
      <c r="K684" s="837">
        <v>1</v>
      </c>
      <c r="L684" s="849">
        <v>3</v>
      </c>
      <c r="M684" s="850">
        <v>463.08000000000004</v>
      </c>
    </row>
    <row r="685" spans="1:13" ht="14.4" customHeight="1" x14ac:dyDescent="0.3">
      <c r="A685" s="831" t="s">
        <v>3056</v>
      </c>
      <c r="B685" s="832" t="s">
        <v>2444</v>
      </c>
      <c r="C685" s="832" t="s">
        <v>2590</v>
      </c>
      <c r="D685" s="832" t="s">
        <v>2591</v>
      </c>
      <c r="E685" s="832" t="s">
        <v>2592</v>
      </c>
      <c r="F685" s="849"/>
      <c r="G685" s="849"/>
      <c r="H685" s="837">
        <v>0</v>
      </c>
      <c r="I685" s="849">
        <v>3</v>
      </c>
      <c r="J685" s="849">
        <v>333.65999999999997</v>
      </c>
      <c r="K685" s="837">
        <v>1</v>
      </c>
      <c r="L685" s="849">
        <v>3</v>
      </c>
      <c r="M685" s="850">
        <v>333.65999999999997</v>
      </c>
    </row>
    <row r="686" spans="1:13" ht="14.4" customHeight="1" x14ac:dyDescent="0.3">
      <c r="A686" s="831" t="s">
        <v>3056</v>
      </c>
      <c r="B686" s="832" t="s">
        <v>2444</v>
      </c>
      <c r="C686" s="832" t="s">
        <v>2451</v>
      </c>
      <c r="D686" s="832" t="s">
        <v>1014</v>
      </c>
      <c r="E686" s="832" t="s">
        <v>2452</v>
      </c>
      <c r="F686" s="849"/>
      <c r="G686" s="849"/>
      <c r="H686" s="837">
        <v>0</v>
      </c>
      <c r="I686" s="849">
        <v>12</v>
      </c>
      <c r="J686" s="849">
        <v>908.7600000000001</v>
      </c>
      <c r="K686" s="837">
        <v>1</v>
      </c>
      <c r="L686" s="849">
        <v>12</v>
      </c>
      <c r="M686" s="850">
        <v>908.7600000000001</v>
      </c>
    </row>
    <row r="687" spans="1:13" ht="14.4" customHeight="1" x14ac:dyDescent="0.3">
      <c r="A687" s="831" t="s">
        <v>3056</v>
      </c>
      <c r="B687" s="832" t="s">
        <v>2444</v>
      </c>
      <c r="C687" s="832" t="s">
        <v>2586</v>
      </c>
      <c r="D687" s="832" t="s">
        <v>1288</v>
      </c>
      <c r="E687" s="832" t="s">
        <v>2587</v>
      </c>
      <c r="F687" s="849"/>
      <c r="G687" s="849"/>
      <c r="H687" s="837">
        <v>0</v>
      </c>
      <c r="I687" s="849">
        <v>3</v>
      </c>
      <c r="J687" s="849">
        <v>675.18000000000006</v>
      </c>
      <c r="K687" s="837">
        <v>1</v>
      </c>
      <c r="L687" s="849">
        <v>3</v>
      </c>
      <c r="M687" s="850">
        <v>675.18000000000006</v>
      </c>
    </row>
    <row r="688" spans="1:13" ht="14.4" customHeight="1" x14ac:dyDescent="0.3">
      <c r="A688" s="831" t="s">
        <v>3056</v>
      </c>
      <c r="B688" s="832" t="s">
        <v>2457</v>
      </c>
      <c r="C688" s="832" t="s">
        <v>2463</v>
      </c>
      <c r="D688" s="832" t="s">
        <v>2464</v>
      </c>
      <c r="E688" s="832" t="s">
        <v>2465</v>
      </c>
      <c r="F688" s="849">
        <v>1</v>
      </c>
      <c r="G688" s="849">
        <v>85.27</v>
      </c>
      <c r="H688" s="837">
        <v>1</v>
      </c>
      <c r="I688" s="849"/>
      <c r="J688" s="849"/>
      <c r="K688" s="837">
        <v>0</v>
      </c>
      <c r="L688" s="849">
        <v>1</v>
      </c>
      <c r="M688" s="850">
        <v>85.27</v>
      </c>
    </row>
    <row r="689" spans="1:13" ht="14.4" customHeight="1" x14ac:dyDescent="0.3">
      <c r="A689" s="831" t="s">
        <v>3056</v>
      </c>
      <c r="B689" s="832" t="s">
        <v>2457</v>
      </c>
      <c r="C689" s="832" t="s">
        <v>2466</v>
      </c>
      <c r="D689" s="832" t="s">
        <v>2464</v>
      </c>
      <c r="E689" s="832" t="s">
        <v>2462</v>
      </c>
      <c r="F689" s="849">
        <v>3</v>
      </c>
      <c r="G689" s="849">
        <v>511.56000000000006</v>
      </c>
      <c r="H689" s="837">
        <v>1</v>
      </c>
      <c r="I689" s="849"/>
      <c r="J689" s="849"/>
      <c r="K689" s="837">
        <v>0</v>
      </c>
      <c r="L689" s="849">
        <v>3</v>
      </c>
      <c r="M689" s="850">
        <v>511.56000000000006</v>
      </c>
    </row>
    <row r="690" spans="1:13" ht="14.4" customHeight="1" x14ac:dyDescent="0.3">
      <c r="A690" s="831" t="s">
        <v>3056</v>
      </c>
      <c r="B690" s="832" t="s">
        <v>2457</v>
      </c>
      <c r="C690" s="832" t="s">
        <v>4304</v>
      </c>
      <c r="D690" s="832" t="s">
        <v>2464</v>
      </c>
      <c r="E690" s="832" t="s">
        <v>3330</v>
      </c>
      <c r="F690" s="849">
        <v>3</v>
      </c>
      <c r="G690" s="849">
        <v>716.16</v>
      </c>
      <c r="H690" s="837">
        <v>1</v>
      </c>
      <c r="I690" s="849"/>
      <c r="J690" s="849"/>
      <c r="K690" s="837">
        <v>0</v>
      </c>
      <c r="L690" s="849">
        <v>3</v>
      </c>
      <c r="M690" s="850">
        <v>716.16</v>
      </c>
    </row>
    <row r="691" spans="1:13" ht="14.4" customHeight="1" x14ac:dyDescent="0.3">
      <c r="A691" s="831" t="s">
        <v>3056</v>
      </c>
      <c r="B691" s="832" t="s">
        <v>6988</v>
      </c>
      <c r="C691" s="832" t="s">
        <v>4317</v>
      </c>
      <c r="D691" s="832" t="s">
        <v>4318</v>
      </c>
      <c r="E691" s="832" t="s">
        <v>4319</v>
      </c>
      <c r="F691" s="849">
        <v>1</v>
      </c>
      <c r="G691" s="849">
        <v>868.37</v>
      </c>
      <c r="H691" s="837">
        <v>1</v>
      </c>
      <c r="I691" s="849"/>
      <c r="J691" s="849"/>
      <c r="K691" s="837">
        <v>0</v>
      </c>
      <c r="L691" s="849">
        <v>1</v>
      </c>
      <c r="M691" s="850">
        <v>868.37</v>
      </c>
    </row>
    <row r="692" spans="1:13" ht="14.4" customHeight="1" x14ac:dyDescent="0.3">
      <c r="A692" s="831" t="s">
        <v>3056</v>
      </c>
      <c r="B692" s="832" t="s">
        <v>2496</v>
      </c>
      <c r="C692" s="832" t="s">
        <v>2619</v>
      </c>
      <c r="D692" s="832" t="s">
        <v>2620</v>
      </c>
      <c r="E692" s="832" t="s">
        <v>2621</v>
      </c>
      <c r="F692" s="849"/>
      <c r="G692" s="849"/>
      <c r="H692" s="837"/>
      <c r="I692" s="849">
        <v>1</v>
      </c>
      <c r="J692" s="849">
        <v>0</v>
      </c>
      <c r="K692" s="837"/>
      <c r="L692" s="849">
        <v>1</v>
      </c>
      <c r="M692" s="850">
        <v>0</v>
      </c>
    </row>
    <row r="693" spans="1:13" ht="14.4" customHeight="1" x14ac:dyDescent="0.3">
      <c r="A693" s="831" t="s">
        <v>3056</v>
      </c>
      <c r="B693" s="832" t="s">
        <v>2507</v>
      </c>
      <c r="C693" s="832" t="s">
        <v>2704</v>
      </c>
      <c r="D693" s="832" t="s">
        <v>2509</v>
      </c>
      <c r="E693" s="832" t="s">
        <v>2705</v>
      </c>
      <c r="F693" s="849"/>
      <c r="G693" s="849"/>
      <c r="H693" s="837">
        <v>0</v>
      </c>
      <c r="I693" s="849">
        <v>2</v>
      </c>
      <c r="J693" s="849">
        <v>110.74</v>
      </c>
      <c r="K693" s="837">
        <v>1</v>
      </c>
      <c r="L693" s="849">
        <v>2</v>
      </c>
      <c r="M693" s="850">
        <v>110.74</v>
      </c>
    </row>
    <row r="694" spans="1:13" ht="14.4" customHeight="1" x14ac:dyDescent="0.3">
      <c r="A694" s="831" t="s">
        <v>3056</v>
      </c>
      <c r="B694" s="832" t="s">
        <v>2507</v>
      </c>
      <c r="C694" s="832" t="s">
        <v>2923</v>
      </c>
      <c r="D694" s="832" t="s">
        <v>2509</v>
      </c>
      <c r="E694" s="832" t="s">
        <v>2924</v>
      </c>
      <c r="F694" s="849"/>
      <c r="G694" s="849"/>
      <c r="H694" s="837">
        <v>0</v>
      </c>
      <c r="I694" s="849">
        <v>1</v>
      </c>
      <c r="J694" s="849">
        <v>110.73</v>
      </c>
      <c r="K694" s="837">
        <v>1</v>
      </c>
      <c r="L694" s="849">
        <v>1</v>
      </c>
      <c r="M694" s="850">
        <v>110.73</v>
      </c>
    </row>
    <row r="695" spans="1:13" ht="14.4" customHeight="1" x14ac:dyDescent="0.3">
      <c r="A695" s="831" t="s">
        <v>3056</v>
      </c>
      <c r="B695" s="832" t="s">
        <v>6963</v>
      </c>
      <c r="C695" s="832" t="s">
        <v>4322</v>
      </c>
      <c r="D695" s="832" t="s">
        <v>4323</v>
      </c>
      <c r="E695" s="832" t="s">
        <v>4324</v>
      </c>
      <c r="F695" s="849">
        <v>1</v>
      </c>
      <c r="G695" s="849">
        <v>0</v>
      </c>
      <c r="H695" s="837"/>
      <c r="I695" s="849"/>
      <c r="J695" s="849"/>
      <c r="K695" s="837"/>
      <c r="L695" s="849">
        <v>1</v>
      </c>
      <c r="M695" s="850">
        <v>0</v>
      </c>
    </row>
    <row r="696" spans="1:13" ht="14.4" customHeight="1" x14ac:dyDescent="0.3">
      <c r="A696" s="831" t="s">
        <v>3056</v>
      </c>
      <c r="B696" s="832" t="s">
        <v>2522</v>
      </c>
      <c r="C696" s="832" t="s">
        <v>2523</v>
      </c>
      <c r="D696" s="832" t="s">
        <v>941</v>
      </c>
      <c r="E696" s="832" t="s">
        <v>2524</v>
      </c>
      <c r="F696" s="849"/>
      <c r="G696" s="849"/>
      <c r="H696" s="837">
        <v>0</v>
      </c>
      <c r="I696" s="849">
        <v>1</v>
      </c>
      <c r="J696" s="849">
        <v>63.75</v>
      </c>
      <c r="K696" s="837">
        <v>1</v>
      </c>
      <c r="L696" s="849">
        <v>1</v>
      </c>
      <c r="M696" s="850">
        <v>63.75</v>
      </c>
    </row>
    <row r="697" spans="1:13" ht="14.4" customHeight="1" x14ac:dyDescent="0.3">
      <c r="A697" s="831" t="s">
        <v>3056</v>
      </c>
      <c r="B697" s="832" t="s">
        <v>2937</v>
      </c>
      <c r="C697" s="832" t="s">
        <v>2938</v>
      </c>
      <c r="D697" s="832" t="s">
        <v>2273</v>
      </c>
      <c r="E697" s="832" t="s">
        <v>2939</v>
      </c>
      <c r="F697" s="849"/>
      <c r="G697" s="849"/>
      <c r="H697" s="837">
        <v>0</v>
      </c>
      <c r="I697" s="849">
        <v>4</v>
      </c>
      <c r="J697" s="849">
        <v>109.39999999999999</v>
      </c>
      <c r="K697" s="837">
        <v>1</v>
      </c>
      <c r="L697" s="849">
        <v>4</v>
      </c>
      <c r="M697" s="850">
        <v>109.39999999999999</v>
      </c>
    </row>
    <row r="698" spans="1:13" ht="14.4" customHeight="1" x14ac:dyDescent="0.3">
      <c r="A698" s="831" t="s">
        <v>3056</v>
      </c>
      <c r="B698" s="832" t="s">
        <v>2530</v>
      </c>
      <c r="C698" s="832" t="s">
        <v>6405</v>
      </c>
      <c r="D698" s="832" t="s">
        <v>6406</v>
      </c>
      <c r="E698" s="832" t="s">
        <v>6407</v>
      </c>
      <c r="F698" s="849">
        <v>1</v>
      </c>
      <c r="G698" s="849">
        <v>0</v>
      </c>
      <c r="H698" s="837"/>
      <c r="I698" s="849"/>
      <c r="J698" s="849"/>
      <c r="K698" s="837"/>
      <c r="L698" s="849">
        <v>1</v>
      </c>
      <c r="M698" s="850">
        <v>0</v>
      </c>
    </row>
    <row r="699" spans="1:13" ht="14.4" customHeight="1" x14ac:dyDescent="0.3">
      <c r="A699" s="831" t="s">
        <v>3056</v>
      </c>
      <c r="B699" s="832" t="s">
        <v>2534</v>
      </c>
      <c r="C699" s="832" t="s">
        <v>2797</v>
      </c>
      <c r="D699" s="832" t="s">
        <v>1263</v>
      </c>
      <c r="E699" s="832" t="s">
        <v>2798</v>
      </c>
      <c r="F699" s="849"/>
      <c r="G699" s="849"/>
      <c r="H699" s="837">
        <v>0</v>
      </c>
      <c r="I699" s="849">
        <v>1</v>
      </c>
      <c r="J699" s="849">
        <v>69.16</v>
      </c>
      <c r="K699" s="837">
        <v>1</v>
      </c>
      <c r="L699" s="849">
        <v>1</v>
      </c>
      <c r="M699" s="850">
        <v>69.16</v>
      </c>
    </row>
    <row r="700" spans="1:13" ht="14.4" customHeight="1" x14ac:dyDescent="0.3">
      <c r="A700" s="831" t="s">
        <v>3056</v>
      </c>
      <c r="B700" s="832" t="s">
        <v>2541</v>
      </c>
      <c r="C700" s="832" t="s">
        <v>2637</v>
      </c>
      <c r="D700" s="832" t="s">
        <v>1283</v>
      </c>
      <c r="E700" s="832" t="s">
        <v>1281</v>
      </c>
      <c r="F700" s="849"/>
      <c r="G700" s="849"/>
      <c r="H700" s="837">
        <v>0</v>
      </c>
      <c r="I700" s="849">
        <v>20</v>
      </c>
      <c r="J700" s="849">
        <v>2607.7999999999997</v>
      </c>
      <c r="K700" s="837">
        <v>1</v>
      </c>
      <c r="L700" s="849">
        <v>20</v>
      </c>
      <c r="M700" s="850">
        <v>2607.7999999999997</v>
      </c>
    </row>
    <row r="701" spans="1:13" ht="14.4" customHeight="1" x14ac:dyDescent="0.3">
      <c r="A701" s="831" t="s">
        <v>3057</v>
      </c>
      <c r="B701" s="832" t="s">
        <v>2868</v>
      </c>
      <c r="C701" s="832" t="s">
        <v>5639</v>
      </c>
      <c r="D701" s="832" t="s">
        <v>2870</v>
      </c>
      <c r="E701" s="832" t="s">
        <v>5640</v>
      </c>
      <c r="F701" s="849"/>
      <c r="G701" s="849"/>
      <c r="H701" s="837">
        <v>0</v>
      </c>
      <c r="I701" s="849">
        <v>2</v>
      </c>
      <c r="J701" s="849">
        <v>57.62</v>
      </c>
      <c r="K701" s="837">
        <v>1</v>
      </c>
      <c r="L701" s="849">
        <v>2</v>
      </c>
      <c r="M701" s="850">
        <v>57.62</v>
      </c>
    </row>
    <row r="702" spans="1:13" ht="14.4" customHeight="1" x14ac:dyDescent="0.3">
      <c r="A702" s="831" t="s">
        <v>3057</v>
      </c>
      <c r="B702" s="832" t="s">
        <v>2436</v>
      </c>
      <c r="C702" s="832" t="s">
        <v>5625</v>
      </c>
      <c r="D702" s="832" t="s">
        <v>2438</v>
      </c>
      <c r="E702" s="832" t="s">
        <v>5626</v>
      </c>
      <c r="F702" s="849">
        <v>4</v>
      </c>
      <c r="G702" s="849">
        <v>0</v>
      </c>
      <c r="H702" s="837"/>
      <c r="I702" s="849"/>
      <c r="J702" s="849"/>
      <c r="K702" s="837"/>
      <c r="L702" s="849">
        <v>4</v>
      </c>
      <c r="M702" s="850">
        <v>0</v>
      </c>
    </row>
    <row r="703" spans="1:13" ht="14.4" customHeight="1" x14ac:dyDescent="0.3">
      <c r="A703" s="831" t="s">
        <v>3057</v>
      </c>
      <c r="B703" s="832" t="s">
        <v>2444</v>
      </c>
      <c r="C703" s="832" t="s">
        <v>2586</v>
      </c>
      <c r="D703" s="832" t="s">
        <v>1288</v>
      </c>
      <c r="E703" s="832" t="s">
        <v>2587</v>
      </c>
      <c r="F703" s="849"/>
      <c r="G703" s="849"/>
      <c r="H703" s="837">
        <v>0</v>
      </c>
      <c r="I703" s="849">
        <v>1</v>
      </c>
      <c r="J703" s="849">
        <v>225.06</v>
      </c>
      <c r="K703" s="837">
        <v>1</v>
      </c>
      <c r="L703" s="849">
        <v>1</v>
      </c>
      <c r="M703" s="850">
        <v>225.06</v>
      </c>
    </row>
    <row r="704" spans="1:13" ht="14.4" customHeight="1" x14ac:dyDescent="0.3">
      <c r="A704" s="831" t="s">
        <v>3057</v>
      </c>
      <c r="B704" s="832" t="s">
        <v>2614</v>
      </c>
      <c r="C704" s="832" t="s">
        <v>2617</v>
      </c>
      <c r="D704" s="832" t="s">
        <v>1110</v>
      </c>
      <c r="E704" s="832" t="s">
        <v>1620</v>
      </c>
      <c r="F704" s="849"/>
      <c r="G704" s="849"/>
      <c r="H704" s="837">
        <v>0</v>
      </c>
      <c r="I704" s="849">
        <v>18</v>
      </c>
      <c r="J704" s="849">
        <v>871.56000000000006</v>
      </c>
      <c r="K704" s="837">
        <v>1</v>
      </c>
      <c r="L704" s="849">
        <v>18</v>
      </c>
      <c r="M704" s="850">
        <v>871.56000000000006</v>
      </c>
    </row>
    <row r="705" spans="1:13" ht="14.4" customHeight="1" x14ac:dyDescent="0.3">
      <c r="A705" s="831" t="s">
        <v>3057</v>
      </c>
      <c r="B705" s="832" t="s">
        <v>6995</v>
      </c>
      <c r="C705" s="832" t="s">
        <v>5603</v>
      </c>
      <c r="D705" s="832" t="s">
        <v>5166</v>
      </c>
      <c r="E705" s="832" t="s">
        <v>5604</v>
      </c>
      <c r="F705" s="849">
        <v>6</v>
      </c>
      <c r="G705" s="849">
        <v>0</v>
      </c>
      <c r="H705" s="837"/>
      <c r="I705" s="849"/>
      <c r="J705" s="849"/>
      <c r="K705" s="837"/>
      <c r="L705" s="849">
        <v>6</v>
      </c>
      <c r="M705" s="850">
        <v>0</v>
      </c>
    </row>
    <row r="706" spans="1:13" ht="14.4" customHeight="1" x14ac:dyDescent="0.3">
      <c r="A706" s="831" t="s">
        <v>3057</v>
      </c>
      <c r="B706" s="832" t="s">
        <v>2504</v>
      </c>
      <c r="C706" s="832" t="s">
        <v>5182</v>
      </c>
      <c r="D706" s="832" t="s">
        <v>5183</v>
      </c>
      <c r="E706" s="832" t="s">
        <v>6971</v>
      </c>
      <c r="F706" s="849">
        <v>1</v>
      </c>
      <c r="G706" s="849">
        <v>219.78</v>
      </c>
      <c r="H706" s="837">
        <v>1</v>
      </c>
      <c r="I706" s="849"/>
      <c r="J706" s="849"/>
      <c r="K706" s="837">
        <v>0</v>
      </c>
      <c r="L706" s="849">
        <v>1</v>
      </c>
      <c r="M706" s="850">
        <v>219.78</v>
      </c>
    </row>
    <row r="707" spans="1:13" ht="14.4" customHeight="1" x14ac:dyDescent="0.3">
      <c r="A707" s="831" t="s">
        <v>3057</v>
      </c>
      <c r="B707" s="832" t="s">
        <v>2504</v>
      </c>
      <c r="C707" s="832" t="s">
        <v>5168</v>
      </c>
      <c r="D707" s="832" t="s">
        <v>1503</v>
      </c>
      <c r="E707" s="832" t="s">
        <v>1504</v>
      </c>
      <c r="F707" s="849">
        <v>7</v>
      </c>
      <c r="G707" s="849">
        <v>384.65</v>
      </c>
      <c r="H707" s="837">
        <v>1</v>
      </c>
      <c r="I707" s="849"/>
      <c r="J707" s="849"/>
      <c r="K707" s="837">
        <v>0</v>
      </c>
      <c r="L707" s="849">
        <v>7</v>
      </c>
      <c r="M707" s="850">
        <v>384.65</v>
      </c>
    </row>
    <row r="708" spans="1:13" ht="14.4" customHeight="1" x14ac:dyDescent="0.3">
      <c r="A708" s="831" t="s">
        <v>3057</v>
      </c>
      <c r="B708" s="832" t="s">
        <v>2504</v>
      </c>
      <c r="C708" s="832" t="s">
        <v>5169</v>
      </c>
      <c r="D708" s="832" t="s">
        <v>1503</v>
      </c>
      <c r="E708" s="832" t="s">
        <v>5170</v>
      </c>
      <c r="F708" s="849">
        <v>16</v>
      </c>
      <c r="G708" s="849">
        <v>1758.24</v>
      </c>
      <c r="H708" s="837">
        <v>1</v>
      </c>
      <c r="I708" s="849"/>
      <c r="J708" s="849"/>
      <c r="K708" s="837">
        <v>0</v>
      </c>
      <c r="L708" s="849">
        <v>16</v>
      </c>
      <c r="M708" s="850">
        <v>1758.24</v>
      </c>
    </row>
    <row r="709" spans="1:13" ht="14.4" customHeight="1" x14ac:dyDescent="0.3">
      <c r="A709" s="831" t="s">
        <v>3057</v>
      </c>
      <c r="B709" s="832" t="s">
        <v>2504</v>
      </c>
      <c r="C709" s="832" t="s">
        <v>5185</v>
      </c>
      <c r="D709" s="832" t="s">
        <v>1503</v>
      </c>
      <c r="E709" s="832" t="s">
        <v>5186</v>
      </c>
      <c r="F709" s="849">
        <v>9</v>
      </c>
      <c r="G709" s="849">
        <v>1648.44</v>
      </c>
      <c r="H709" s="837">
        <v>1</v>
      </c>
      <c r="I709" s="849"/>
      <c r="J709" s="849"/>
      <c r="K709" s="837">
        <v>0</v>
      </c>
      <c r="L709" s="849">
        <v>9</v>
      </c>
      <c r="M709" s="850">
        <v>1648.44</v>
      </c>
    </row>
    <row r="710" spans="1:13" ht="14.4" customHeight="1" x14ac:dyDescent="0.3">
      <c r="A710" s="831" t="s">
        <v>3057</v>
      </c>
      <c r="B710" s="832" t="s">
        <v>2504</v>
      </c>
      <c r="C710" s="832" t="s">
        <v>2699</v>
      </c>
      <c r="D710" s="832" t="s">
        <v>2700</v>
      </c>
      <c r="E710" s="832" t="s">
        <v>2701</v>
      </c>
      <c r="F710" s="849"/>
      <c r="G710" s="849"/>
      <c r="H710" s="837">
        <v>0</v>
      </c>
      <c r="I710" s="849">
        <v>68</v>
      </c>
      <c r="J710" s="849">
        <v>24909.08</v>
      </c>
      <c r="K710" s="837">
        <v>1</v>
      </c>
      <c r="L710" s="849">
        <v>68</v>
      </c>
      <c r="M710" s="850">
        <v>24909.08</v>
      </c>
    </row>
    <row r="711" spans="1:13" ht="14.4" customHeight="1" x14ac:dyDescent="0.3">
      <c r="A711" s="831" t="s">
        <v>3057</v>
      </c>
      <c r="B711" s="832" t="s">
        <v>2504</v>
      </c>
      <c r="C711" s="832" t="s">
        <v>2702</v>
      </c>
      <c r="D711" s="832" t="s">
        <v>1503</v>
      </c>
      <c r="E711" s="832" t="s">
        <v>2703</v>
      </c>
      <c r="F711" s="849">
        <v>40</v>
      </c>
      <c r="G711" s="849">
        <v>2198</v>
      </c>
      <c r="H711" s="837">
        <v>1</v>
      </c>
      <c r="I711" s="849"/>
      <c r="J711" s="849"/>
      <c r="K711" s="837">
        <v>0</v>
      </c>
      <c r="L711" s="849">
        <v>40</v>
      </c>
      <c r="M711" s="850">
        <v>2198</v>
      </c>
    </row>
    <row r="712" spans="1:13" ht="14.4" customHeight="1" x14ac:dyDescent="0.3">
      <c r="A712" s="831" t="s">
        <v>3057</v>
      </c>
      <c r="B712" s="832" t="s">
        <v>2504</v>
      </c>
      <c r="C712" s="832" t="s">
        <v>5171</v>
      </c>
      <c r="D712" s="832" t="s">
        <v>1503</v>
      </c>
      <c r="E712" s="832" t="s">
        <v>5172</v>
      </c>
      <c r="F712" s="849">
        <v>2</v>
      </c>
      <c r="G712" s="849">
        <v>0</v>
      </c>
      <c r="H712" s="837"/>
      <c r="I712" s="849"/>
      <c r="J712" s="849"/>
      <c r="K712" s="837"/>
      <c r="L712" s="849">
        <v>2</v>
      </c>
      <c r="M712" s="850">
        <v>0</v>
      </c>
    </row>
    <row r="713" spans="1:13" ht="14.4" customHeight="1" x14ac:dyDescent="0.3">
      <c r="A713" s="831" t="s">
        <v>3057</v>
      </c>
      <c r="B713" s="832" t="s">
        <v>2504</v>
      </c>
      <c r="C713" s="832" t="s">
        <v>5173</v>
      </c>
      <c r="D713" s="832" t="s">
        <v>1503</v>
      </c>
      <c r="E713" s="832" t="s">
        <v>5174</v>
      </c>
      <c r="F713" s="849">
        <v>80</v>
      </c>
      <c r="G713" s="849">
        <v>8791.2000000000007</v>
      </c>
      <c r="H713" s="837">
        <v>1</v>
      </c>
      <c r="I713" s="849"/>
      <c r="J713" s="849"/>
      <c r="K713" s="837">
        <v>0</v>
      </c>
      <c r="L713" s="849">
        <v>80</v>
      </c>
      <c r="M713" s="850">
        <v>8791.2000000000007</v>
      </c>
    </row>
    <row r="714" spans="1:13" ht="14.4" customHeight="1" x14ac:dyDescent="0.3">
      <c r="A714" s="831" t="s">
        <v>3057</v>
      </c>
      <c r="B714" s="832" t="s">
        <v>2504</v>
      </c>
      <c r="C714" s="832" t="s">
        <v>4990</v>
      </c>
      <c r="D714" s="832" t="s">
        <v>1503</v>
      </c>
      <c r="E714" s="832" t="s">
        <v>4991</v>
      </c>
      <c r="F714" s="849">
        <v>8</v>
      </c>
      <c r="G714" s="849">
        <v>0</v>
      </c>
      <c r="H714" s="837"/>
      <c r="I714" s="849"/>
      <c r="J714" s="849"/>
      <c r="K714" s="837"/>
      <c r="L714" s="849">
        <v>8</v>
      </c>
      <c r="M714" s="850">
        <v>0</v>
      </c>
    </row>
    <row r="715" spans="1:13" ht="14.4" customHeight="1" x14ac:dyDescent="0.3">
      <c r="A715" s="831" t="s">
        <v>3057</v>
      </c>
      <c r="B715" s="832" t="s">
        <v>2504</v>
      </c>
      <c r="C715" s="832" t="s">
        <v>5175</v>
      </c>
      <c r="D715" s="832" t="s">
        <v>1503</v>
      </c>
      <c r="E715" s="832" t="s">
        <v>5176</v>
      </c>
      <c r="F715" s="849">
        <v>47</v>
      </c>
      <c r="G715" s="849">
        <v>8608.52</v>
      </c>
      <c r="H715" s="837">
        <v>1</v>
      </c>
      <c r="I715" s="849"/>
      <c r="J715" s="849"/>
      <c r="K715" s="837">
        <v>0</v>
      </c>
      <c r="L715" s="849">
        <v>47</v>
      </c>
      <c r="M715" s="850">
        <v>8608.52</v>
      </c>
    </row>
    <row r="716" spans="1:13" ht="14.4" customHeight="1" x14ac:dyDescent="0.3">
      <c r="A716" s="831" t="s">
        <v>3057</v>
      </c>
      <c r="B716" s="832" t="s">
        <v>2504</v>
      </c>
      <c r="C716" s="832" t="s">
        <v>2505</v>
      </c>
      <c r="D716" s="832" t="s">
        <v>760</v>
      </c>
      <c r="E716" s="832" t="s">
        <v>2506</v>
      </c>
      <c r="F716" s="849"/>
      <c r="G716" s="849"/>
      <c r="H716" s="837">
        <v>0</v>
      </c>
      <c r="I716" s="849">
        <v>151</v>
      </c>
      <c r="J716" s="849">
        <v>9564.34</v>
      </c>
      <c r="K716" s="837">
        <v>1</v>
      </c>
      <c r="L716" s="849">
        <v>151</v>
      </c>
      <c r="M716" s="850">
        <v>9564.34</v>
      </c>
    </row>
    <row r="717" spans="1:13" ht="14.4" customHeight="1" x14ac:dyDescent="0.3">
      <c r="A717" s="831" t="s">
        <v>3057</v>
      </c>
      <c r="B717" s="832" t="s">
        <v>2504</v>
      </c>
      <c r="C717" s="832" t="s">
        <v>2781</v>
      </c>
      <c r="D717" s="832" t="s">
        <v>2782</v>
      </c>
      <c r="E717" s="832" t="s">
        <v>2783</v>
      </c>
      <c r="F717" s="849"/>
      <c r="G717" s="849"/>
      <c r="H717" s="837">
        <v>0</v>
      </c>
      <c r="I717" s="849">
        <v>40</v>
      </c>
      <c r="J717" s="849">
        <v>8791.2000000000007</v>
      </c>
      <c r="K717" s="837">
        <v>1</v>
      </c>
      <c r="L717" s="849">
        <v>40</v>
      </c>
      <c r="M717" s="850">
        <v>8791.2000000000007</v>
      </c>
    </row>
    <row r="718" spans="1:13" ht="14.4" customHeight="1" x14ac:dyDescent="0.3">
      <c r="A718" s="831" t="s">
        <v>3057</v>
      </c>
      <c r="B718" s="832" t="s">
        <v>2504</v>
      </c>
      <c r="C718" s="832" t="s">
        <v>2840</v>
      </c>
      <c r="D718" s="832" t="s">
        <v>2700</v>
      </c>
      <c r="E718" s="832" t="s">
        <v>2841</v>
      </c>
      <c r="F718" s="849"/>
      <c r="G718" s="849"/>
      <c r="H718" s="837">
        <v>0</v>
      </c>
      <c r="I718" s="849">
        <v>4</v>
      </c>
      <c r="J718" s="849">
        <v>439.56</v>
      </c>
      <c r="K718" s="837">
        <v>1</v>
      </c>
      <c r="L718" s="849">
        <v>4</v>
      </c>
      <c r="M718" s="850">
        <v>439.56</v>
      </c>
    </row>
    <row r="719" spans="1:13" ht="14.4" customHeight="1" x14ac:dyDescent="0.3">
      <c r="A719" s="831" t="s">
        <v>3057</v>
      </c>
      <c r="B719" s="832" t="s">
        <v>2504</v>
      </c>
      <c r="C719" s="832" t="s">
        <v>5609</v>
      </c>
      <c r="D719" s="832" t="s">
        <v>5180</v>
      </c>
      <c r="E719" s="832" t="s">
        <v>5610</v>
      </c>
      <c r="F719" s="849">
        <v>12</v>
      </c>
      <c r="G719" s="849">
        <v>2197.92</v>
      </c>
      <c r="H719" s="837">
        <v>1</v>
      </c>
      <c r="I719" s="849"/>
      <c r="J719" s="849"/>
      <c r="K719" s="837">
        <v>0</v>
      </c>
      <c r="L719" s="849">
        <v>12</v>
      </c>
      <c r="M719" s="850">
        <v>2197.92</v>
      </c>
    </row>
    <row r="720" spans="1:13" ht="14.4" customHeight="1" x14ac:dyDescent="0.3">
      <c r="A720" s="831" t="s">
        <v>3057</v>
      </c>
      <c r="B720" s="832" t="s">
        <v>2504</v>
      </c>
      <c r="C720" s="832" t="s">
        <v>4238</v>
      </c>
      <c r="D720" s="832" t="s">
        <v>4236</v>
      </c>
      <c r="E720" s="832" t="s">
        <v>4239</v>
      </c>
      <c r="F720" s="849">
        <v>6</v>
      </c>
      <c r="G720" s="849">
        <v>329.70000000000005</v>
      </c>
      <c r="H720" s="837">
        <v>1</v>
      </c>
      <c r="I720" s="849"/>
      <c r="J720" s="849"/>
      <c r="K720" s="837">
        <v>0</v>
      </c>
      <c r="L720" s="849">
        <v>6</v>
      </c>
      <c r="M720" s="850">
        <v>329.70000000000005</v>
      </c>
    </row>
    <row r="721" spans="1:13" ht="14.4" customHeight="1" x14ac:dyDescent="0.3">
      <c r="A721" s="831" t="s">
        <v>3057</v>
      </c>
      <c r="B721" s="832" t="s">
        <v>2504</v>
      </c>
      <c r="C721" s="832" t="s">
        <v>5611</v>
      </c>
      <c r="D721" s="832" t="s">
        <v>5612</v>
      </c>
      <c r="E721" s="832" t="s">
        <v>5613</v>
      </c>
      <c r="F721" s="849">
        <v>2</v>
      </c>
      <c r="G721" s="849">
        <v>219.78</v>
      </c>
      <c r="H721" s="837">
        <v>1</v>
      </c>
      <c r="I721" s="849"/>
      <c r="J721" s="849"/>
      <c r="K721" s="837">
        <v>0</v>
      </c>
      <c r="L721" s="849">
        <v>2</v>
      </c>
      <c r="M721" s="850">
        <v>219.78</v>
      </c>
    </row>
    <row r="722" spans="1:13" ht="14.4" customHeight="1" x14ac:dyDescent="0.3">
      <c r="A722" s="831" t="s">
        <v>3057</v>
      </c>
      <c r="B722" s="832" t="s">
        <v>2507</v>
      </c>
      <c r="C722" s="832" t="s">
        <v>2921</v>
      </c>
      <c r="D722" s="832" t="s">
        <v>2509</v>
      </c>
      <c r="E722" s="832" t="s">
        <v>2922</v>
      </c>
      <c r="F722" s="849"/>
      <c r="G722" s="849"/>
      <c r="H722" s="837">
        <v>0</v>
      </c>
      <c r="I722" s="849">
        <v>21</v>
      </c>
      <c r="J722" s="849">
        <v>4650.24</v>
      </c>
      <c r="K722" s="837">
        <v>1</v>
      </c>
      <c r="L722" s="849">
        <v>21</v>
      </c>
      <c r="M722" s="850">
        <v>4650.24</v>
      </c>
    </row>
    <row r="723" spans="1:13" ht="14.4" customHeight="1" x14ac:dyDescent="0.3">
      <c r="A723" s="831" t="s">
        <v>3057</v>
      </c>
      <c r="B723" s="832" t="s">
        <v>2507</v>
      </c>
      <c r="C723" s="832" t="s">
        <v>5191</v>
      </c>
      <c r="D723" s="832" t="s">
        <v>2509</v>
      </c>
      <c r="E723" s="832" t="s">
        <v>5192</v>
      </c>
      <c r="F723" s="849"/>
      <c r="G723" s="849"/>
      <c r="H723" s="837">
        <v>0</v>
      </c>
      <c r="I723" s="849">
        <v>61</v>
      </c>
      <c r="J723" s="849">
        <v>31519.31</v>
      </c>
      <c r="K723" s="837">
        <v>1</v>
      </c>
      <c r="L723" s="849">
        <v>61</v>
      </c>
      <c r="M723" s="850">
        <v>31519.31</v>
      </c>
    </row>
    <row r="724" spans="1:13" ht="14.4" customHeight="1" x14ac:dyDescent="0.3">
      <c r="A724" s="831" t="s">
        <v>3057</v>
      </c>
      <c r="B724" s="832" t="s">
        <v>2507</v>
      </c>
      <c r="C724" s="832" t="s">
        <v>2704</v>
      </c>
      <c r="D724" s="832" t="s">
        <v>2509</v>
      </c>
      <c r="E724" s="832" t="s">
        <v>2705</v>
      </c>
      <c r="F724" s="849"/>
      <c r="G724" s="849"/>
      <c r="H724" s="837">
        <v>0</v>
      </c>
      <c r="I724" s="849">
        <v>85</v>
      </c>
      <c r="J724" s="849">
        <v>4706.45</v>
      </c>
      <c r="K724" s="837">
        <v>1</v>
      </c>
      <c r="L724" s="849">
        <v>85</v>
      </c>
      <c r="M724" s="850">
        <v>4706.45</v>
      </c>
    </row>
    <row r="725" spans="1:13" ht="14.4" customHeight="1" x14ac:dyDescent="0.3">
      <c r="A725" s="831" t="s">
        <v>3057</v>
      </c>
      <c r="B725" s="832" t="s">
        <v>2507</v>
      </c>
      <c r="C725" s="832" t="s">
        <v>2923</v>
      </c>
      <c r="D725" s="832" t="s">
        <v>2509</v>
      </c>
      <c r="E725" s="832" t="s">
        <v>2924</v>
      </c>
      <c r="F725" s="849"/>
      <c r="G725" s="849"/>
      <c r="H725" s="837">
        <v>0</v>
      </c>
      <c r="I725" s="849">
        <v>120</v>
      </c>
      <c r="J725" s="849">
        <v>13287.6</v>
      </c>
      <c r="K725" s="837">
        <v>1</v>
      </c>
      <c r="L725" s="849">
        <v>120</v>
      </c>
      <c r="M725" s="850">
        <v>13287.6</v>
      </c>
    </row>
    <row r="726" spans="1:13" ht="14.4" customHeight="1" x14ac:dyDescent="0.3">
      <c r="A726" s="831" t="s">
        <v>3057</v>
      </c>
      <c r="B726" s="832" t="s">
        <v>2507</v>
      </c>
      <c r="C726" s="832" t="s">
        <v>5614</v>
      </c>
      <c r="D726" s="832" t="s">
        <v>2509</v>
      </c>
      <c r="E726" s="832" t="s">
        <v>1859</v>
      </c>
      <c r="F726" s="849">
        <v>11</v>
      </c>
      <c r="G726" s="849">
        <v>0</v>
      </c>
      <c r="H726" s="837"/>
      <c r="I726" s="849"/>
      <c r="J726" s="849"/>
      <c r="K726" s="837"/>
      <c r="L726" s="849">
        <v>11</v>
      </c>
      <c r="M726" s="850">
        <v>0</v>
      </c>
    </row>
    <row r="727" spans="1:13" ht="14.4" customHeight="1" x14ac:dyDescent="0.3">
      <c r="A727" s="831" t="s">
        <v>3057</v>
      </c>
      <c r="B727" s="832" t="s">
        <v>2507</v>
      </c>
      <c r="C727" s="832" t="s">
        <v>2508</v>
      </c>
      <c r="D727" s="832" t="s">
        <v>2509</v>
      </c>
      <c r="E727" s="832" t="s">
        <v>2510</v>
      </c>
      <c r="F727" s="849"/>
      <c r="G727" s="849"/>
      <c r="H727" s="837">
        <v>0</v>
      </c>
      <c r="I727" s="849">
        <v>10</v>
      </c>
      <c r="J727" s="849">
        <v>110.7</v>
      </c>
      <c r="K727" s="837">
        <v>1</v>
      </c>
      <c r="L727" s="849">
        <v>10</v>
      </c>
      <c r="M727" s="850">
        <v>110.7</v>
      </c>
    </row>
    <row r="728" spans="1:13" ht="14.4" customHeight="1" x14ac:dyDescent="0.3">
      <c r="A728" s="831" t="s">
        <v>3057</v>
      </c>
      <c r="B728" s="832" t="s">
        <v>6972</v>
      </c>
      <c r="C728" s="832" t="s">
        <v>5268</v>
      </c>
      <c r="D728" s="832" t="s">
        <v>4443</v>
      </c>
      <c r="E728" s="832" t="s">
        <v>5266</v>
      </c>
      <c r="F728" s="849">
        <v>13</v>
      </c>
      <c r="G728" s="849">
        <v>0</v>
      </c>
      <c r="H728" s="837"/>
      <c r="I728" s="849"/>
      <c r="J728" s="849"/>
      <c r="K728" s="837"/>
      <c r="L728" s="849">
        <v>13</v>
      </c>
      <c r="M728" s="850">
        <v>0</v>
      </c>
    </row>
    <row r="729" spans="1:13" ht="14.4" customHeight="1" x14ac:dyDescent="0.3">
      <c r="A729" s="831" t="s">
        <v>3057</v>
      </c>
      <c r="B729" s="832" t="s">
        <v>6972</v>
      </c>
      <c r="C729" s="832" t="s">
        <v>5271</v>
      </c>
      <c r="D729" s="832" t="s">
        <v>4443</v>
      </c>
      <c r="E729" s="832" t="s">
        <v>5270</v>
      </c>
      <c r="F729" s="849">
        <v>10</v>
      </c>
      <c r="G729" s="849">
        <v>0</v>
      </c>
      <c r="H729" s="837"/>
      <c r="I729" s="849"/>
      <c r="J729" s="849"/>
      <c r="K729" s="837"/>
      <c r="L729" s="849">
        <v>10</v>
      </c>
      <c r="M729" s="850">
        <v>0</v>
      </c>
    </row>
    <row r="730" spans="1:13" ht="14.4" customHeight="1" x14ac:dyDescent="0.3">
      <c r="A730" s="831" t="s">
        <v>3057</v>
      </c>
      <c r="B730" s="832" t="s">
        <v>6972</v>
      </c>
      <c r="C730" s="832" t="s">
        <v>5269</v>
      </c>
      <c r="D730" s="832" t="s">
        <v>4443</v>
      </c>
      <c r="E730" s="832" t="s">
        <v>5270</v>
      </c>
      <c r="F730" s="849">
        <v>3</v>
      </c>
      <c r="G730" s="849">
        <v>0</v>
      </c>
      <c r="H730" s="837"/>
      <c r="I730" s="849"/>
      <c r="J730" s="849"/>
      <c r="K730" s="837"/>
      <c r="L730" s="849">
        <v>3</v>
      </c>
      <c r="M730" s="850">
        <v>0</v>
      </c>
    </row>
    <row r="731" spans="1:13" ht="14.4" customHeight="1" x14ac:dyDescent="0.3">
      <c r="A731" s="831" t="s">
        <v>3057</v>
      </c>
      <c r="B731" s="832" t="s">
        <v>6972</v>
      </c>
      <c r="C731" s="832" t="s">
        <v>5665</v>
      </c>
      <c r="D731" s="832" t="s">
        <v>4443</v>
      </c>
      <c r="E731" s="832" t="s">
        <v>5666</v>
      </c>
      <c r="F731" s="849">
        <v>30</v>
      </c>
      <c r="G731" s="849">
        <v>0</v>
      </c>
      <c r="H731" s="837"/>
      <c r="I731" s="849"/>
      <c r="J731" s="849"/>
      <c r="K731" s="837"/>
      <c r="L731" s="849">
        <v>30</v>
      </c>
      <c r="M731" s="850">
        <v>0</v>
      </c>
    </row>
    <row r="732" spans="1:13" ht="14.4" customHeight="1" x14ac:dyDescent="0.3">
      <c r="A732" s="831" t="s">
        <v>3057</v>
      </c>
      <c r="B732" s="832" t="s">
        <v>6973</v>
      </c>
      <c r="C732" s="832" t="s">
        <v>5597</v>
      </c>
      <c r="D732" s="832" t="s">
        <v>5149</v>
      </c>
      <c r="E732" s="832" t="s">
        <v>5598</v>
      </c>
      <c r="F732" s="849"/>
      <c r="G732" s="849"/>
      <c r="H732" s="837">
        <v>0</v>
      </c>
      <c r="I732" s="849">
        <v>1</v>
      </c>
      <c r="J732" s="849">
        <v>107.42</v>
      </c>
      <c r="K732" s="837">
        <v>1</v>
      </c>
      <c r="L732" s="849">
        <v>1</v>
      </c>
      <c r="M732" s="850">
        <v>107.42</v>
      </c>
    </row>
    <row r="733" spans="1:13" ht="14.4" customHeight="1" x14ac:dyDescent="0.3">
      <c r="A733" s="831" t="s">
        <v>3057</v>
      </c>
      <c r="B733" s="832" t="s">
        <v>2511</v>
      </c>
      <c r="C733" s="832" t="s">
        <v>2927</v>
      </c>
      <c r="D733" s="832" t="s">
        <v>2926</v>
      </c>
      <c r="E733" s="832" t="s">
        <v>2928</v>
      </c>
      <c r="F733" s="849"/>
      <c r="G733" s="849"/>
      <c r="H733" s="837">
        <v>0</v>
      </c>
      <c r="I733" s="849">
        <v>14</v>
      </c>
      <c r="J733" s="849">
        <v>16393.02</v>
      </c>
      <c r="K733" s="837">
        <v>1</v>
      </c>
      <c r="L733" s="849">
        <v>14</v>
      </c>
      <c r="M733" s="850">
        <v>16393.02</v>
      </c>
    </row>
    <row r="734" spans="1:13" ht="14.4" customHeight="1" x14ac:dyDescent="0.3">
      <c r="A734" s="831" t="s">
        <v>3057</v>
      </c>
      <c r="B734" s="832" t="s">
        <v>2511</v>
      </c>
      <c r="C734" s="832" t="s">
        <v>3830</v>
      </c>
      <c r="D734" s="832" t="s">
        <v>3831</v>
      </c>
      <c r="E734" s="832" t="s">
        <v>2514</v>
      </c>
      <c r="F734" s="849">
        <v>23</v>
      </c>
      <c r="G734" s="849">
        <v>6733.0199999999995</v>
      </c>
      <c r="H734" s="837">
        <v>1</v>
      </c>
      <c r="I734" s="849"/>
      <c r="J734" s="849"/>
      <c r="K734" s="837">
        <v>0</v>
      </c>
      <c r="L734" s="849">
        <v>23</v>
      </c>
      <c r="M734" s="850">
        <v>6733.0199999999995</v>
      </c>
    </row>
    <row r="735" spans="1:13" ht="14.4" customHeight="1" x14ac:dyDescent="0.3">
      <c r="A735" s="831" t="s">
        <v>3057</v>
      </c>
      <c r="B735" s="832" t="s">
        <v>2511</v>
      </c>
      <c r="C735" s="832" t="s">
        <v>3832</v>
      </c>
      <c r="D735" s="832" t="s">
        <v>3831</v>
      </c>
      <c r="E735" s="832" t="s">
        <v>2613</v>
      </c>
      <c r="F735" s="849">
        <v>29</v>
      </c>
      <c r="G735" s="849">
        <v>16978.34</v>
      </c>
      <c r="H735" s="837">
        <v>1</v>
      </c>
      <c r="I735" s="849"/>
      <c r="J735" s="849"/>
      <c r="K735" s="837">
        <v>0</v>
      </c>
      <c r="L735" s="849">
        <v>29</v>
      </c>
      <c r="M735" s="850">
        <v>16978.34</v>
      </c>
    </row>
    <row r="736" spans="1:13" ht="14.4" customHeight="1" x14ac:dyDescent="0.3">
      <c r="A736" s="831" t="s">
        <v>3057</v>
      </c>
      <c r="B736" s="832" t="s">
        <v>2511</v>
      </c>
      <c r="C736" s="832" t="s">
        <v>5195</v>
      </c>
      <c r="D736" s="832" t="s">
        <v>3831</v>
      </c>
      <c r="E736" s="832" t="s">
        <v>2928</v>
      </c>
      <c r="F736" s="849">
        <v>20</v>
      </c>
      <c r="G736" s="849">
        <v>23418.6</v>
      </c>
      <c r="H736" s="837">
        <v>0.90909090909090906</v>
      </c>
      <c r="I736" s="849">
        <v>2</v>
      </c>
      <c r="J736" s="849">
        <v>2341.86</v>
      </c>
      <c r="K736" s="837">
        <v>9.0909090909090912E-2</v>
      </c>
      <c r="L736" s="849">
        <v>22</v>
      </c>
      <c r="M736" s="850">
        <v>25760.46</v>
      </c>
    </row>
    <row r="737" spans="1:13" ht="14.4" customHeight="1" x14ac:dyDescent="0.3">
      <c r="A737" s="831" t="s">
        <v>3057</v>
      </c>
      <c r="B737" s="832" t="s">
        <v>2511</v>
      </c>
      <c r="C737" s="832" t="s">
        <v>2512</v>
      </c>
      <c r="D737" s="832" t="s">
        <v>2513</v>
      </c>
      <c r="E737" s="832" t="s">
        <v>2514</v>
      </c>
      <c r="F737" s="849">
        <v>54</v>
      </c>
      <c r="G737" s="849">
        <v>15807.96</v>
      </c>
      <c r="H737" s="837">
        <v>1</v>
      </c>
      <c r="I737" s="849"/>
      <c r="J737" s="849"/>
      <c r="K737" s="837">
        <v>0</v>
      </c>
      <c r="L737" s="849">
        <v>54</v>
      </c>
      <c r="M737" s="850">
        <v>15807.96</v>
      </c>
    </row>
    <row r="738" spans="1:13" ht="14.4" customHeight="1" x14ac:dyDescent="0.3">
      <c r="A738" s="831" t="s">
        <v>3057</v>
      </c>
      <c r="B738" s="832" t="s">
        <v>2511</v>
      </c>
      <c r="C738" s="832" t="s">
        <v>5619</v>
      </c>
      <c r="D738" s="832" t="s">
        <v>2513</v>
      </c>
      <c r="E738" s="832" t="s">
        <v>2613</v>
      </c>
      <c r="F738" s="849">
        <v>26</v>
      </c>
      <c r="G738" s="849">
        <v>15221.960000000001</v>
      </c>
      <c r="H738" s="837">
        <v>1</v>
      </c>
      <c r="I738" s="849"/>
      <c r="J738" s="849"/>
      <c r="K738" s="837">
        <v>0</v>
      </c>
      <c r="L738" s="849">
        <v>26</v>
      </c>
      <c r="M738" s="850">
        <v>15221.960000000001</v>
      </c>
    </row>
    <row r="739" spans="1:13" ht="14.4" customHeight="1" x14ac:dyDescent="0.3">
      <c r="A739" s="831" t="s">
        <v>3057</v>
      </c>
      <c r="B739" s="832" t="s">
        <v>2511</v>
      </c>
      <c r="C739" s="832" t="s">
        <v>5196</v>
      </c>
      <c r="D739" s="832" t="s">
        <v>2513</v>
      </c>
      <c r="E739" s="832" t="s">
        <v>4041</v>
      </c>
      <c r="F739" s="849">
        <v>2</v>
      </c>
      <c r="G739" s="849">
        <v>0</v>
      </c>
      <c r="H739" s="837"/>
      <c r="I739" s="849"/>
      <c r="J739" s="849"/>
      <c r="K739" s="837"/>
      <c r="L739" s="849">
        <v>2</v>
      </c>
      <c r="M739" s="850">
        <v>0</v>
      </c>
    </row>
    <row r="740" spans="1:13" ht="14.4" customHeight="1" x14ac:dyDescent="0.3">
      <c r="A740" s="831" t="s">
        <v>3057</v>
      </c>
      <c r="B740" s="832" t="s">
        <v>2511</v>
      </c>
      <c r="C740" s="832" t="s">
        <v>5197</v>
      </c>
      <c r="D740" s="832" t="s">
        <v>2513</v>
      </c>
      <c r="E740" s="832" t="s">
        <v>2928</v>
      </c>
      <c r="F740" s="849">
        <v>21</v>
      </c>
      <c r="G740" s="849">
        <v>24589.530000000002</v>
      </c>
      <c r="H740" s="837">
        <v>1</v>
      </c>
      <c r="I740" s="849"/>
      <c r="J740" s="849"/>
      <c r="K740" s="837">
        <v>0</v>
      </c>
      <c r="L740" s="849">
        <v>21</v>
      </c>
      <c r="M740" s="850">
        <v>24589.530000000002</v>
      </c>
    </row>
    <row r="741" spans="1:13" ht="14.4" customHeight="1" x14ac:dyDescent="0.3">
      <c r="A741" s="831" t="s">
        <v>3057</v>
      </c>
      <c r="B741" s="832" t="s">
        <v>2511</v>
      </c>
      <c r="C741" s="832" t="s">
        <v>5198</v>
      </c>
      <c r="D741" s="832" t="s">
        <v>2513</v>
      </c>
      <c r="E741" s="832" t="s">
        <v>5199</v>
      </c>
      <c r="F741" s="849">
        <v>11</v>
      </c>
      <c r="G741" s="849">
        <v>12880.230000000001</v>
      </c>
      <c r="H741" s="837">
        <v>1</v>
      </c>
      <c r="I741" s="849"/>
      <c r="J741" s="849"/>
      <c r="K741" s="837">
        <v>0</v>
      </c>
      <c r="L741" s="849">
        <v>11</v>
      </c>
      <c r="M741" s="850">
        <v>12880.230000000001</v>
      </c>
    </row>
    <row r="742" spans="1:13" ht="14.4" customHeight="1" x14ac:dyDescent="0.3">
      <c r="A742" s="831" t="s">
        <v>3057</v>
      </c>
      <c r="B742" s="832" t="s">
        <v>2511</v>
      </c>
      <c r="C742" s="832" t="s">
        <v>5200</v>
      </c>
      <c r="D742" s="832" t="s">
        <v>2513</v>
      </c>
      <c r="E742" s="832" t="s">
        <v>6996</v>
      </c>
      <c r="F742" s="849">
        <v>1</v>
      </c>
      <c r="G742" s="849">
        <v>702.56</v>
      </c>
      <c r="H742" s="837">
        <v>1</v>
      </c>
      <c r="I742" s="849"/>
      <c r="J742" s="849"/>
      <c r="K742" s="837">
        <v>0</v>
      </c>
      <c r="L742" s="849">
        <v>1</v>
      </c>
      <c r="M742" s="850">
        <v>702.56</v>
      </c>
    </row>
    <row r="743" spans="1:13" ht="14.4" customHeight="1" x14ac:dyDescent="0.3">
      <c r="A743" s="831" t="s">
        <v>3057</v>
      </c>
      <c r="B743" s="832" t="s">
        <v>2511</v>
      </c>
      <c r="C743" s="832" t="s">
        <v>5617</v>
      </c>
      <c r="D743" s="832" t="s">
        <v>2513</v>
      </c>
      <c r="E743" s="832" t="s">
        <v>5618</v>
      </c>
      <c r="F743" s="849">
        <v>1</v>
      </c>
      <c r="G743" s="849">
        <v>0</v>
      </c>
      <c r="H743" s="837"/>
      <c r="I743" s="849"/>
      <c r="J743" s="849"/>
      <c r="K743" s="837"/>
      <c r="L743" s="849">
        <v>1</v>
      </c>
      <c r="M743" s="850">
        <v>0</v>
      </c>
    </row>
    <row r="744" spans="1:13" ht="14.4" customHeight="1" x14ac:dyDescent="0.3">
      <c r="A744" s="831" t="s">
        <v>3057</v>
      </c>
      <c r="B744" s="832" t="s">
        <v>2511</v>
      </c>
      <c r="C744" s="832" t="s">
        <v>5615</v>
      </c>
      <c r="D744" s="832" t="s">
        <v>2926</v>
      </c>
      <c r="E744" s="832" t="s">
        <v>5616</v>
      </c>
      <c r="F744" s="849"/>
      <c r="G744" s="849"/>
      <c r="H744" s="837">
        <v>0</v>
      </c>
      <c r="I744" s="849">
        <v>2</v>
      </c>
      <c r="J744" s="849">
        <v>4683.72</v>
      </c>
      <c r="K744" s="837">
        <v>1</v>
      </c>
      <c r="L744" s="849">
        <v>2</v>
      </c>
      <c r="M744" s="850">
        <v>4683.72</v>
      </c>
    </row>
    <row r="745" spans="1:13" ht="14.4" customHeight="1" x14ac:dyDescent="0.3">
      <c r="A745" s="831" t="s">
        <v>3057</v>
      </c>
      <c r="B745" s="832" t="s">
        <v>2511</v>
      </c>
      <c r="C745" s="832" t="s">
        <v>2925</v>
      </c>
      <c r="D745" s="832" t="s">
        <v>2926</v>
      </c>
      <c r="E745" s="832" t="s">
        <v>2514</v>
      </c>
      <c r="F745" s="849">
        <v>4</v>
      </c>
      <c r="G745" s="849">
        <v>1170.96</v>
      </c>
      <c r="H745" s="837">
        <v>0.11428571428571427</v>
      </c>
      <c r="I745" s="849">
        <v>31</v>
      </c>
      <c r="J745" s="849">
        <v>9074.94</v>
      </c>
      <c r="K745" s="837">
        <v>0.88571428571428568</v>
      </c>
      <c r="L745" s="849">
        <v>35</v>
      </c>
      <c r="M745" s="850">
        <v>10245.900000000001</v>
      </c>
    </row>
    <row r="746" spans="1:13" ht="14.4" customHeight="1" x14ac:dyDescent="0.3">
      <c r="A746" s="831" t="s">
        <v>3057</v>
      </c>
      <c r="B746" s="832" t="s">
        <v>2511</v>
      </c>
      <c r="C746" s="832" t="s">
        <v>5202</v>
      </c>
      <c r="D746" s="832" t="s">
        <v>5203</v>
      </c>
      <c r="E746" s="832" t="s">
        <v>5204</v>
      </c>
      <c r="F746" s="849">
        <v>3</v>
      </c>
      <c r="G746" s="849">
        <v>3442.5299999999997</v>
      </c>
      <c r="H746" s="837">
        <v>1</v>
      </c>
      <c r="I746" s="849"/>
      <c r="J746" s="849"/>
      <c r="K746" s="837">
        <v>0</v>
      </c>
      <c r="L746" s="849">
        <v>3</v>
      </c>
      <c r="M746" s="850">
        <v>3442.5299999999997</v>
      </c>
    </row>
    <row r="747" spans="1:13" ht="14.4" customHeight="1" x14ac:dyDescent="0.3">
      <c r="A747" s="831" t="s">
        <v>3057</v>
      </c>
      <c r="B747" s="832" t="s">
        <v>2511</v>
      </c>
      <c r="C747" s="832" t="s">
        <v>5205</v>
      </c>
      <c r="D747" s="832" t="s">
        <v>3831</v>
      </c>
      <c r="E747" s="832" t="s">
        <v>5109</v>
      </c>
      <c r="F747" s="849">
        <v>8</v>
      </c>
      <c r="G747" s="849">
        <v>0</v>
      </c>
      <c r="H747" s="837"/>
      <c r="I747" s="849"/>
      <c r="J747" s="849"/>
      <c r="K747" s="837"/>
      <c r="L747" s="849">
        <v>8</v>
      </c>
      <c r="M747" s="850">
        <v>0</v>
      </c>
    </row>
    <row r="748" spans="1:13" ht="14.4" customHeight="1" x14ac:dyDescent="0.3">
      <c r="A748" s="831" t="s">
        <v>3057</v>
      </c>
      <c r="B748" s="832" t="s">
        <v>2511</v>
      </c>
      <c r="C748" s="832" t="s">
        <v>5620</v>
      </c>
      <c r="D748" s="832" t="s">
        <v>3831</v>
      </c>
      <c r="E748" s="832" t="s">
        <v>5199</v>
      </c>
      <c r="F748" s="849">
        <v>12</v>
      </c>
      <c r="G748" s="849">
        <v>14051.16</v>
      </c>
      <c r="H748" s="837">
        <v>1</v>
      </c>
      <c r="I748" s="849"/>
      <c r="J748" s="849"/>
      <c r="K748" s="837">
        <v>0</v>
      </c>
      <c r="L748" s="849">
        <v>12</v>
      </c>
      <c r="M748" s="850">
        <v>14051.16</v>
      </c>
    </row>
    <row r="749" spans="1:13" ht="14.4" customHeight="1" x14ac:dyDescent="0.3">
      <c r="A749" s="831" t="s">
        <v>3057</v>
      </c>
      <c r="B749" s="832" t="s">
        <v>2511</v>
      </c>
      <c r="C749" s="832" t="s">
        <v>5621</v>
      </c>
      <c r="D749" s="832" t="s">
        <v>5203</v>
      </c>
      <c r="E749" s="832" t="s">
        <v>5622</v>
      </c>
      <c r="F749" s="849">
        <v>3</v>
      </c>
      <c r="G749" s="849">
        <v>983.58</v>
      </c>
      <c r="H749" s="837">
        <v>1</v>
      </c>
      <c r="I749" s="849"/>
      <c r="J749" s="849"/>
      <c r="K749" s="837">
        <v>0</v>
      </c>
      <c r="L749" s="849">
        <v>3</v>
      </c>
      <c r="M749" s="850">
        <v>983.58</v>
      </c>
    </row>
    <row r="750" spans="1:13" ht="14.4" customHeight="1" x14ac:dyDescent="0.3">
      <c r="A750" s="831" t="s">
        <v>3057</v>
      </c>
      <c r="B750" s="832" t="s">
        <v>2511</v>
      </c>
      <c r="C750" s="832" t="s">
        <v>5623</v>
      </c>
      <c r="D750" s="832" t="s">
        <v>5203</v>
      </c>
      <c r="E750" s="832" t="s">
        <v>5624</v>
      </c>
      <c r="F750" s="849">
        <v>5</v>
      </c>
      <c r="G750" s="849">
        <v>3278.55</v>
      </c>
      <c r="H750" s="837">
        <v>1</v>
      </c>
      <c r="I750" s="849"/>
      <c r="J750" s="849"/>
      <c r="K750" s="837">
        <v>0</v>
      </c>
      <c r="L750" s="849">
        <v>5</v>
      </c>
      <c r="M750" s="850">
        <v>3278.55</v>
      </c>
    </row>
    <row r="751" spans="1:13" ht="14.4" customHeight="1" x14ac:dyDescent="0.3">
      <c r="A751" s="831" t="s">
        <v>3057</v>
      </c>
      <c r="B751" s="832" t="s">
        <v>2511</v>
      </c>
      <c r="C751" s="832" t="s">
        <v>5208</v>
      </c>
      <c r="D751" s="832" t="s">
        <v>2926</v>
      </c>
      <c r="E751" s="832" t="s">
        <v>5199</v>
      </c>
      <c r="F751" s="849"/>
      <c r="G751" s="849"/>
      <c r="H751" s="837">
        <v>0</v>
      </c>
      <c r="I751" s="849">
        <v>4</v>
      </c>
      <c r="J751" s="849">
        <v>4683.72</v>
      </c>
      <c r="K751" s="837">
        <v>1</v>
      </c>
      <c r="L751" s="849">
        <v>4</v>
      </c>
      <c r="M751" s="850">
        <v>4683.72</v>
      </c>
    </row>
    <row r="752" spans="1:13" ht="14.4" customHeight="1" x14ac:dyDescent="0.3">
      <c r="A752" s="831" t="s">
        <v>3057</v>
      </c>
      <c r="B752" s="832" t="s">
        <v>6974</v>
      </c>
      <c r="C752" s="832" t="s">
        <v>5641</v>
      </c>
      <c r="D752" s="832" t="s">
        <v>5642</v>
      </c>
      <c r="E752" s="832" t="s">
        <v>5224</v>
      </c>
      <c r="F752" s="849">
        <v>4</v>
      </c>
      <c r="G752" s="849">
        <v>2391.52</v>
      </c>
      <c r="H752" s="837">
        <v>1</v>
      </c>
      <c r="I752" s="849"/>
      <c r="J752" s="849"/>
      <c r="K752" s="837">
        <v>0</v>
      </c>
      <c r="L752" s="849">
        <v>4</v>
      </c>
      <c r="M752" s="850">
        <v>2391.52</v>
      </c>
    </row>
    <row r="753" spans="1:13" ht="14.4" customHeight="1" x14ac:dyDescent="0.3">
      <c r="A753" s="831" t="s">
        <v>3057</v>
      </c>
      <c r="B753" s="832" t="s">
        <v>2842</v>
      </c>
      <c r="C753" s="832" t="s">
        <v>5644</v>
      </c>
      <c r="D753" s="832" t="s">
        <v>2844</v>
      </c>
      <c r="E753" s="832" t="s">
        <v>5645</v>
      </c>
      <c r="F753" s="849">
        <v>5</v>
      </c>
      <c r="G753" s="849">
        <v>1690</v>
      </c>
      <c r="H753" s="837">
        <v>1</v>
      </c>
      <c r="I753" s="849"/>
      <c r="J753" s="849"/>
      <c r="K753" s="837">
        <v>0</v>
      </c>
      <c r="L753" s="849">
        <v>5</v>
      </c>
      <c r="M753" s="850">
        <v>1690</v>
      </c>
    </row>
    <row r="754" spans="1:13" ht="14.4" customHeight="1" x14ac:dyDescent="0.3">
      <c r="A754" s="831" t="s">
        <v>3057</v>
      </c>
      <c r="B754" s="832" t="s">
        <v>6997</v>
      </c>
      <c r="C754" s="832" t="s">
        <v>5631</v>
      </c>
      <c r="D754" s="832" t="s">
        <v>5632</v>
      </c>
      <c r="E754" s="832" t="s">
        <v>5633</v>
      </c>
      <c r="F754" s="849">
        <v>1</v>
      </c>
      <c r="G754" s="849">
        <v>161.06</v>
      </c>
      <c r="H754" s="837">
        <v>1</v>
      </c>
      <c r="I754" s="849"/>
      <c r="J754" s="849"/>
      <c r="K754" s="837">
        <v>0</v>
      </c>
      <c r="L754" s="849">
        <v>1</v>
      </c>
      <c r="M754" s="850">
        <v>161.06</v>
      </c>
    </row>
    <row r="755" spans="1:13" ht="14.4" customHeight="1" x14ac:dyDescent="0.3">
      <c r="A755" s="831" t="s">
        <v>3057</v>
      </c>
      <c r="B755" s="832" t="s">
        <v>6978</v>
      </c>
      <c r="C755" s="832" t="s">
        <v>5662</v>
      </c>
      <c r="D755" s="832" t="s">
        <v>5663</v>
      </c>
      <c r="E755" s="832" t="s">
        <v>6985</v>
      </c>
      <c r="F755" s="849">
        <v>3</v>
      </c>
      <c r="G755" s="849">
        <v>2512.08</v>
      </c>
      <c r="H755" s="837">
        <v>1</v>
      </c>
      <c r="I755" s="849"/>
      <c r="J755" s="849"/>
      <c r="K755" s="837">
        <v>0</v>
      </c>
      <c r="L755" s="849">
        <v>3</v>
      </c>
      <c r="M755" s="850">
        <v>2512.08</v>
      </c>
    </row>
    <row r="756" spans="1:13" ht="14.4" customHeight="1" x14ac:dyDescent="0.3">
      <c r="A756" s="831" t="s">
        <v>3057</v>
      </c>
      <c r="B756" s="832" t="s">
        <v>6998</v>
      </c>
      <c r="C756" s="832" t="s">
        <v>5653</v>
      </c>
      <c r="D756" s="832" t="s">
        <v>5654</v>
      </c>
      <c r="E756" s="832" t="s">
        <v>5655</v>
      </c>
      <c r="F756" s="849">
        <v>3</v>
      </c>
      <c r="G756" s="849">
        <v>2525.8200000000002</v>
      </c>
      <c r="H756" s="837">
        <v>1</v>
      </c>
      <c r="I756" s="849"/>
      <c r="J756" s="849"/>
      <c r="K756" s="837">
        <v>0</v>
      </c>
      <c r="L756" s="849">
        <v>3</v>
      </c>
      <c r="M756" s="850">
        <v>2525.8200000000002</v>
      </c>
    </row>
    <row r="757" spans="1:13" ht="14.4" customHeight="1" x14ac:dyDescent="0.3">
      <c r="A757" s="831" t="s">
        <v>3057</v>
      </c>
      <c r="B757" s="832" t="s">
        <v>2530</v>
      </c>
      <c r="C757" s="832" t="s">
        <v>5592</v>
      </c>
      <c r="D757" s="832" t="s">
        <v>5593</v>
      </c>
      <c r="E757" s="832" t="s">
        <v>5594</v>
      </c>
      <c r="F757" s="849">
        <v>1</v>
      </c>
      <c r="G757" s="849">
        <v>0</v>
      </c>
      <c r="H757" s="837"/>
      <c r="I757" s="849"/>
      <c r="J757" s="849"/>
      <c r="K757" s="837"/>
      <c r="L757" s="849">
        <v>1</v>
      </c>
      <c r="M757" s="850">
        <v>0</v>
      </c>
    </row>
    <row r="758" spans="1:13" ht="14.4" customHeight="1" x14ac:dyDescent="0.3">
      <c r="A758" s="831" t="s">
        <v>3057</v>
      </c>
      <c r="B758" s="832" t="s">
        <v>2541</v>
      </c>
      <c r="C758" s="832" t="s">
        <v>2734</v>
      </c>
      <c r="D758" s="832" t="s">
        <v>1553</v>
      </c>
      <c r="E758" s="832" t="s">
        <v>1552</v>
      </c>
      <c r="F758" s="849"/>
      <c r="G758" s="849"/>
      <c r="H758" s="837">
        <v>0</v>
      </c>
      <c r="I758" s="849">
        <v>1</v>
      </c>
      <c r="J758" s="849">
        <v>129.51</v>
      </c>
      <c r="K758" s="837">
        <v>1</v>
      </c>
      <c r="L758" s="849">
        <v>1</v>
      </c>
      <c r="M758" s="850">
        <v>129.51</v>
      </c>
    </row>
    <row r="759" spans="1:13" ht="14.4" customHeight="1" x14ac:dyDescent="0.3">
      <c r="A759" s="831" t="s">
        <v>3057</v>
      </c>
      <c r="B759" s="832" t="s">
        <v>2541</v>
      </c>
      <c r="C759" s="832" t="s">
        <v>2948</v>
      </c>
      <c r="D759" s="832" t="s">
        <v>2302</v>
      </c>
      <c r="E759" s="832" t="s">
        <v>2740</v>
      </c>
      <c r="F759" s="849"/>
      <c r="G759" s="849"/>
      <c r="H759" s="837">
        <v>0</v>
      </c>
      <c r="I759" s="849">
        <v>1</v>
      </c>
      <c r="J759" s="849">
        <v>84.89</v>
      </c>
      <c r="K759" s="837">
        <v>1</v>
      </c>
      <c r="L759" s="849">
        <v>1</v>
      </c>
      <c r="M759" s="850">
        <v>84.89</v>
      </c>
    </row>
    <row r="760" spans="1:13" ht="14.4" customHeight="1" x14ac:dyDescent="0.3">
      <c r="A760" s="831" t="s">
        <v>3057</v>
      </c>
      <c r="B760" s="832" t="s">
        <v>2541</v>
      </c>
      <c r="C760" s="832" t="s">
        <v>4965</v>
      </c>
      <c r="D760" s="832" t="s">
        <v>4966</v>
      </c>
      <c r="E760" s="832" t="s">
        <v>2740</v>
      </c>
      <c r="F760" s="849"/>
      <c r="G760" s="849"/>
      <c r="H760" s="837">
        <v>0</v>
      </c>
      <c r="I760" s="849">
        <v>1</v>
      </c>
      <c r="J760" s="849">
        <v>84.89</v>
      </c>
      <c r="K760" s="837">
        <v>1</v>
      </c>
      <c r="L760" s="849">
        <v>1</v>
      </c>
      <c r="M760" s="850">
        <v>84.89</v>
      </c>
    </row>
    <row r="761" spans="1:13" ht="14.4" customHeight="1" x14ac:dyDescent="0.3">
      <c r="A761" s="831" t="s">
        <v>3057</v>
      </c>
      <c r="B761" s="832" t="s">
        <v>2541</v>
      </c>
      <c r="C761" s="832" t="s">
        <v>2859</v>
      </c>
      <c r="D761" s="832" t="s">
        <v>2058</v>
      </c>
      <c r="E761" s="832" t="s">
        <v>2740</v>
      </c>
      <c r="F761" s="849"/>
      <c r="G761" s="849"/>
      <c r="H761" s="837">
        <v>0</v>
      </c>
      <c r="I761" s="849">
        <v>1</v>
      </c>
      <c r="J761" s="849">
        <v>84.89</v>
      </c>
      <c r="K761" s="837">
        <v>1</v>
      </c>
      <c r="L761" s="849">
        <v>1</v>
      </c>
      <c r="M761" s="850">
        <v>84.89</v>
      </c>
    </row>
    <row r="762" spans="1:13" ht="14.4" customHeight="1" x14ac:dyDescent="0.3">
      <c r="A762" s="831" t="s">
        <v>3057</v>
      </c>
      <c r="B762" s="832" t="s">
        <v>6999</v>
      </c>
      <c r="C762" s="832" t="s">
        <v>3667</v>
      </c>
      <c r="D762" s="832" t="s">
        <v>3668</v>
      </c>
      <c r="E762" s="832" t="s">
        <v>3669</v>
      </c>
      <c r="F762" s="849"/>
      <c r="G762" s="849"/>
      <c r="H762" s="837">
        <v>0</v>
      </c>
      <c r="I762" s="849">
        <v>3</v>
      </c>
      <c r="J762" s="849">
        <v>4634.97</v>
      </c>
      <c r="K762" s="837">
        <v>1</v>
      </c>
      <c r="L762" s="849">
        <v>3</v>
      </c>
      <c r="M762" s="850">
        <v>4634.97</v>
      </c>
    </row>
    <row r="763" spans="1:13" ht="14.4" customHeight="1" x14ac:dyDescent="0.3">
      <c r="A763" s="831" t="s">
        <v>3058</v>
      </c>
      <c r="B763" s="832" t="s">
        <v>2561</v>
      </c>
      <c r="C763" s="832" t="s">
        <v>3173</v>
      </c>
      <c r="D763" s="832" t="s">
        <v>3171</v>
      </c>
      <c r="E763" s="832" t="s">
        <v>3174</v>
      </c>
      <c r="F763" s="849"/>
      <c r="G763" s="849"/>
      <c r="H763" s="837">
        <v>0</v>
      </c>
      <c r="I763" s="849">
        <v>2</v>
      </c>
      <c r="J763" s="849">
        <v>1337.08</v>
      </c>
      <c r="K763" s="837">
        <v>1</v>
      </c>
      <c r="L763" s="849">
        <v>2</v>
      </c>
      <c r="M763" s="850">
        <v>1337.08</v>
      </c>
    </row>
    <row r="764" spans="1:13" ht="14.4" customHeight="1" x14ac:dyDescent="0.3">
      <c r="A764" s="831" t="s">
        <v>3058</v>
      </c>
      <c r="B764" s="832" t="s">
        <v>2805</v>
      </c>
      <c r="C764" s="832" t="s">
        <v>4817</v>
      </c>
      <c r="D764" s="832" t="s">
        <v>2873</v>
      </c>
      <c r="E764" s="832" t="s">
        <v>4818</v>
      </c>
      <c r="F764" s="849"/>
      <c r="G764" s="849"/>
      <c r="H764" s="837">
        <v>0</v>
      </c>
      <c r="I764" s="849">
        <v>7</v>
      </c>
      <c r="J764" s="849">
        <v>4679.78</v>
      </c>
      <c r="K764" s="837">
        <v>1</v>
      </c>
      <c r="L764" s="849">
        <v>7</v>
      </c>
      <c r="M764" s="850">
        <v>4679.78</v>
      </c>
    </row>
    <row r="765" spans="1:13" ht="14.4" customHeight="1" x14ac:dyDescent="0.3">
      <c r="A765" s="831" t="s">
        <v>3058</v>
      </c>
      <c r="B765" s="832" t="s">
        <v>2805</v>
      </c>
      <c r="C765" s="832" t="s">
        <v>2872</v>
      </c>
      <c r="D765" s="832" t="s">
        <v>2873</v>
      </c>
      <c r="E765" s="832" t="s">
        <v>2874</v>
      </c>
      <c r="F765" s="849"/>
      <c r="G765" s="849"/>
      <c r="H765" s="837">
        <v>0</v>
      </c>
      <c r="I765" s="849">
        <v>4</v>
      </c>
      <c r="J765" s="849">
        <v>2674.16</v>
      </c>
      <c r="K765" s="837">
        <v>1</v>
      </c>
      <c r="L765" s="849">
        <v>4</v>
      </c>
      <c r="M765" s="850">
        <v>2674.16</v>
      </c>
    </row>
    <row r="766" spans="1:13" ht="14.4" customHeight="1" x14ac:dyDescent="0.3">
      <c r="A766" s="831" t="s">
        <v>3058</v>
      </c>
      <c r="B766" s="832" t="s">
        <v>2805</v>
      </c>
      <c r="C766" s="832" t="s">
        <v>6084</v>
      </c>
      <c r="D766" s="832" t="s">
        <v>6085</v>
      </c>
      <c r="E766" s="832" t="s">
        <v>4818</v>
      </c>
      <c r="F766" s="849">
        <v>1</v>
      </c>
      <c r="G766" s="849">
        <v>668.54</v>
      </c>
      <c r="H766" s="837">
        <v>1</v>
      </c>
      <c r="I766" s="849"/>
      <c r="J766" s="849"/>
      <c r="K766" s="837">
        <v>0</v>
      </c>
      <c r="L766" s="849">
        <v>1</v>
      </c>
      <c r="M766" s="850">
        <v>668.54</v>
      </c>
    </row>
    <row r="767" spans="1:13" ht="14.4" customHeight="1" x14ac:dyDescent="0.3">
      <c r="A767" s="831" t="s">
        <v>3058</v>
      </c>
      <c r="B767" s="832" t="s">
        <v>2640</v>
      </c>
      <c r="C767" s="832" t="s">
        <v>2641</v>
      </c>
      <c r="D767" s="832" t="s">
        <v>1385</v>
      </c>
      <c r="E767" s="832" t="s">
        <v>2642</v>
      </c>
      <c r="F767" s="849"/>
      <c r="G767" s="849"/>
      <c r="H767" s="837"/>
      <c r="I767" s="849">
        <v>1</v>
      </c>
      <c r="J767" s="849">
        <v>0</v>
      </c>
      <c r="K767" s="837"/>
      <c r="L767" s="849">
        <v>1</v>
      </c>
      <c r="M767" s="850">
        <v>0</v>
      </c>
    </row>
    <row r="768" spans="1:13" ht="14.4" customHeight="1" x14ac:dyDescent="0.3">
      <c r="A768" s="831" t="s">
        <v>3058</v>
      </c>
      <c r="B768" s="832" t="s">
        <v>2640</v>
      </c>
      <c r="C768" s="832" t="s">
        <v>6092</v>
      </c>
      <c r="D768" s="832" t="s">
        <v>1385</v>
      </c>
      <c r="E768" s="832" t="s">
        <v>6093</v>
      </c>
      <c r="F768" s="849"/>
      <c r="G768" s="849"/>
      <c r="H768" s="837"/>
      <c r="I768" s="849">
        <v>1</v>
      </c>
      <c r="J768" s="849">
        <v>0</v>
      </c>
      <c r="K768" s="837"/>
      <c r="L768" s="849">
        <v>1</v>
      </c>
      <c r="M768" s="850">
        <v>0</v>
      </c>
    </row>
    <row r="769" spans="1:13" ht="14.4" customHeight="1" x14ac:dyDescent="0.3">
      <c r="A769" s="831" t="s">
        <v>3058</v>
      </c>
      <c r="B769" s="832" t="s">
        <v>2809</v>
      </c>
      <c r="C769" s="832" t="s">
        <v>2810</v>
      </c>
      <c r="D769" s="832" t="s">
        <v>2811</v>
      </c>
      <c r="E769" s="832" t="s">
        <v>2812</v>
      </c>
      <c r="F769" s="849"/>
      <c r="G769" s="849"/>
      <c r="H769" s="837">
        <v>0</v>
      </c>
      <c r="I769" s="849">
        <v>5</v>
      </c>
      <c r="J769" s="849">
        <v>468.75</v>
      </c>
      <c r="K769" s="837">
        <v>1</v>
      </c>
      <c r="L769" s="849">
        <v>5</v>
      </c>
      <c r="M769" s="850">
        <v>468.75</v>
      </c>
    </row>
    <row r="770" spans="1:13" ht="14.4" customHeight="1" x14ac:dyDescent="0.3">
      <c r="A770" s="831" t="s">
        <v>3058</v>
      </c>
      <c r="B770" s="832" t="s">
        <v>2809</v>
      </c>
      <c r="C770" s="832" t="s">
        <v>2813</v>
      </c>
      <c r="D770" s="832" t="s">
        <v>2811</v>
      </c>
      <c r="E770" s="832" t="s">
        <v>2814</v>
      </c>
      <c r="F770" s="849"/>
      <c r="G770" s="849"/>
      <c r="H770" s="837">
        <v>0</v>
      </c>
      <c r="I770" s="849">
        <v>1</v>
      </c>
      <c r="J770" s="849">
        <v>184.74</v>
      </c>
      <c r="K770" s="837">
        <v>1</v>
      </c>
      <c r="L770" s="849">
        <v>1</v>
      </c>
      <c r="M770" s="850">
        <v>184.74</v>
      </c>
    </row>
    <row r="771" spans="1:13" ht="14.4" customHeight="1" x14ac:dyDescent="0.3">
      <c r="A771" s="831" t="s">
        <v>3058</v>
      </c>
      <c r="B771" s="832" t="s">
        <v>2809</v>
      </c>
      <c r="C771" s="832" t="s">
        <v>2815</v>
      </c>
      <c r="D771" s="832" t="s">
        <v>2816</v>
      </c>
      <c r="E771" s="832" t="s">
        <v>2817</v>
      </c>
      <c r="F771" s="849"/>
      <c r="G771" s="849"/>
      <c r="H771" s="837">
        <v>0</v>
      </c>
      <c r="I771" s="849">
        <v>6</v>
      </c>
      <c r="J771" s="849">
        <v>723.66</v>
      </c>
      <c r="K771" s="837">
        <v>1</v>
      </c>
      <c r="L771" s="849">
        <v>6</v>
      </c>
      <c r="M771" s="850">
        <v>723.66</v>
      </c>
    </row>
    <row r="772" spans="1:13" ht="14.4" customHeight="1" x14ac:dyDescent="0.3">
      <c r="A772" s="831" t="s">
        <v>3058</v>
      </c>
      <c r="B772" s="832" t="s">
        <v>2809</v>
      </c>
      <c r="C772" s="832" t="s">
        <v>4806</v>
      </c>
      <c r="D772" s="832" t="s">
        <v>2816</v>
      </c>
      <c r="E772" s="832" t="s">
        <v>3103</v>
      </c>
      <c r="F772" s="849"/>
      <c r="G772" s="849"/>
      <c r="H772" s="837">
        <v>0</v>
      </c>
      <c r="I772" s="849">
        <v>2</v>
      </c>
      <c r="J772" s="849">
        <v>369.48</v>
      </c>
      <c r="K772" s="837">
        <v>1</v>
      </c>
      <c r="L772" s="849">
        <v>2</v>
      </c>
      <c r="M772" s="850">
        <v>369.48</v>
      </c>
    </row>
    <row r="773" spans="1:13" ht="14.4" customHeight="1" x14ac:dyDescent="0.3">
      <c r="A773" s="831" t="s">
        <v>3058</v>
      </c>
      <c r="B773" s="832" t="s">
        <v>2565</v>
      </c>
      <c r="C773" s="832" t="s">
        <v>4831</v>
      </c>
      <c r="D773" s="832" t="s">
        <v>1162</v>
      </c>
      <c r="E773" s="832" t="s">
        <v>2756</v>
      </c>
      <c r="F773" s="849"/>
      <c r="G773" s="849"/>
      <c r="H773" s="837">
        <v>0</v>
      </c>
      <c r="I773" s="849">
        <v>2</v>
      </c>
      <c r="J773" s="849">
        <v>1472.66</v>
      </c>
      <c r="K773" s="837">
        <v>1</v>
      </c>
      <c r="L773" s="849">
        <v>2</v>
      </c>
      <c r="M773" s="850">
        <v>1472.66</v>
      </c>
    </row>
    <row r="774" spans="1:13" ht="14.4" customHeight="1" x14ac:dyDescent="0.3">
      <c r="A774" s="831" t="s">
        <v>3058</v>
      </c>
      <c r="B774" s="832" t="s">
        <v>2565</v>
      </c>
      <c r="C774" s="832" t="s">
        <v>2757</v>
      </c>
      <c r="D774" s="832" t="s">
        <v>1162</v>
      </c>
      <c r="E774" s="832" t="s">
        <v>2758</v>
      </c>
      <c r="F774" s="849"/>
      <c r="G774" s="849"/>
      <c r="H774" s="837">
        <v>0</v>
      </c>
      <c r="I774" s="849">
        <v>2</v>
      </c>
      <c r="J774" s="849">
        <v>1847.48</v>
      </c>
      <c r="K774" s="837">
        <v>1</v>
      </c>
      <c r="L774" s="849">
        <v>2</v>
      </c>
      <c r="M774" s="850">
        <v>1847.48</v>
      </c>
    </row>
    <row r="775" spans="1:13" ht="14.4" customHeight="1" x14ac:dyDescent="0.3">
      <c r="A775" s="831" t="s">
        <v>3058</v>
      </c>
      <c r="B775" s="832" t="s">
        <v>2574</v>
      </c>
      <c r="C775" s="832" t="s">
        <v>2575</v>
      </c>
      <c r="D775" s="832" t="s">
        <v>2576</v>
      </c>
      <c r="E775" s="832" t="s">
        <v>2577</v>
      </c>
      <c r="F775" s="849"/>
      <c r="G775" s="849"/>
      <c r="H775" s="837">
        <v>0</v>
      </c>
      <c r="I775" s="849">
        <v>3</v>
      </c>
      <c r="J775" s="849">
        <v>48.269999999999996</v>
      </c>
      <c r="K775" s="837">
        <v>1</v>
      </c>
      <c r="L775" s="849">
        <v>3</v>
      </c>
      <c r="M775" s="850">
        <v>48.269999999999996</v>
      </c>
    </row>
    <row r="776" spans="1:13" ht="14.4" customHeight="1" x14ac:dyDescent="0.3">
      <c r="A776" s="831" t="s">
        <v>3058</v>
      </c>
      <c r="B776" s="832" t="s">
        <v>2578</v>
      </c>
      <c r="C776" s="832" t="s">
        <v>2679</v>
      </c>
      <c r="D776" s="832" t="s">
        <v>2680</v>
      </c>
      <c r="E776" s="832" t="s">
        <v>2581</v>
      </c>
      <c r="F776" s="849"/>
      <c r="G776" s="849"/>
      <c r="H776" s="837">
        <v>0</v>
      </c>
      <c r="I776" s="849">
        <v>3</v>
      </c>
      <c r="J776" s="849">
        <v>141.22</v>
      </c>
      <c r="K776" s="837">
        <v>1</v>
      </c>
      <c r="L776" s="849">
        <v>3</v>
      </c>
      <c r="M776" s="850">
        <v>141.22</v>
      </c>
    </row>
    <row r="777" spans="1:13" ht="14.4" customHeight="1" x14ac:dyDescent="0.3">
      <c r="A777" s="831" t="s">
        <v>3058</v>
      </c>
      <c r="B777" s="832" t="s">
        <v>2444</v>
      </c>
      <c r="C777" s="832" t="s">
        <v>2588</v>
      </c>
      <c r="D777" s="832" t="s">
        <v>1288</v>
      </c>
      <c r="E777" s="832" t="s">
        <v>2589</v>
      </c>
      <c r="F777" s="849"/>
      <c r="G777" s="849"/>
      <c r="H777" s="837">
        <v>0</v>
      </c>
      <c r="I777" s="849">
        <v>22</v>
      </c>
      <c r="J777" s="849">
        <v>3395.9200000000005</v>
      </c>
      <c r="K777" s="837">
        <v>1</v>
      </c>
      <c r="L777" s="849">
        <v>22</v>
      </c>
      <c r="M777" s="850">
        <v>3395.9200000000005</v>
      </c>
    </row>
    <row r="778" spans="1:13" ht="14.4" customHeight="1" x14ac:dyDescent="0.3">
      <c r="A778" s="831" t="s">
        <v>3058</v>
      </c>
      <c r="B778" s="832" t="s">
        <v>2444</v>
      </c>
      <c r="C778" s="832" t="s">
        <v>2445</v>
      </c>
      <c r="D778" s="832" t="s">
        <v>2446</v>
      </c>
      <c r="E778" s="832" t="s">
        <v>2447</v>
      </c>
      <c r="F778" s="849"/>
      <c r="G778" s="849"/>
      <c r="H778" s="837">
        <v>0</v>
      </c>
      <c r="I778" s="849">
        <v>1</v>
      </c>
      <c r="J778" s="849">
        <v>66.08</v>
      </c>
      <c r="K778" s="837">
        <v>1</v>
      </c>
      <c r="L778" s="849">
        <v>1</v>
      </c>
      <c r="M778" s="850">
        <v>66.08</v>
      </c>
    </row>
    <row r="779" spans="1:13" ht="14.4" customHeight="1" x14ac:dyDescent="0.3">
      <c r="A779" s="831" t="s">
        <v>3058</v>
      </c>
      <c r="B779" s="832" t="s">
        <v>2444</v>
      </c>
      <c r="C779" s="832" t="s">
        <v>2586</v>
      </c>
      <c r="D779" s="832" t="s">
        <v>1288</v>
      </c>
      <c r="E779" s="832" t="s">
        <v>2587</v>
      </c>
      <c r="F779" s="849"/>
      <c r="G779" s="849"/>
      <c r="H779" s="837">
        <v>0</v>
      </c>
      <c r="I779" s="849">
        <v>1</v>
      </c>
      <c r="J779" s="849">
        <v>225.06</v>
      </c>
      <c r="K779" s="837">
        <v>1</v>
      </c>
      <c r="L779" s="849">
        <v>1</v>
      </c>
      <c r="M779" s="850">
        <v>225.06</v>
      </c>
    </row>
    <row r="780" spans="1:13" ht="14.4" customHeight="1" x14ac:dyDescent="0.3">
      <c r="A780" s="831" t="s">
        <v>3058</v>
      </c>
      <c r="B780" s="832" t="s">
        <v>2457</v>
      </c>
      <c r="C780" s="832" t="s">
        <v>2766</v>
      </c>
      <c r="D780" s="832" t="s">
        <v>2459</v>
      </c>
      <c r="E780" s="832" t="s">
        <v>2465</v>
      </c>
      <c r="F780" s="849"/>
      <c r="G780" s="849"/>
      <c r="H780" s="837">
        <v>0</v>
      </c>
      <c r="I780" s="849">
        <v>2</v>
      </c>
      <c r="J780" s="849">
        <v>170.54</v>
      </c>
      <c r="K780" s="837">
        <v>1</v>
      </c>
      <c r="L780" s="849">
        <v>2</v>
      </c>
      <c r="M780" s="850">
        <v>170.54</v>
      </c>
    </row>
    <row r="781" spans="1:13" ht="14.4" customHeight="1" x14ac:dyDescent="0.3">
      <c r="A781" s="831" t="s">
        <v>3058</v>
      </c>
      <c r="B781" s="832" t="s">
        <v>2457</v>
      </c>
      <c r="C781" s="832" t="s">
        <v>2461</v>
      </c>
      <c r="D781" s="832" t="s">
        <v>2459</v>
      </c>
      <c r="E781" s="832" t="s">
        <v>2462</v>
      </c>
      <c r="F781" s="849"/>
      <c r="G781" s="849"/>
      <c r="H781" s="837">
        <v>0</v>
      </c>
      <c r="I781" s="849">
        <v>2</v>
      </c>
      <c r="J781" s="849">
        <v>341.04</v>
      </c>
      <c r="K781" s="837">
        <v>1</v>
      </c>
      <c r="L781" s="849">
        <v>2</v>
      </c>
      <c r="M781" s="850">
        <v>341.04</v>
      </c>
    </row>
    <row r="782" spans="1:13" ht="14.4" customHeight="1" x14ac:dyDescent="0.3">
      <c r="A782" s="831" t="s">
        <v>3058</v>
      </c>
      <c r="B782" s="832" t="s">
        <v>2600</v>
      </c>
      <c r="C782" s="832" t="s">
        <v>4989</v>
      </c>
      <c r="D782" s="832" t="s">
        <v>3336</v>
      </c>
      <c r="E782" s="832" t="s">
        <v>4021</v>
      </c>
      <c r="F782" s="849">
        <v>2</v>
      </c>
      <c r="G782" s="849">
        <v>265.95999999999998</v>
      </c>
      <c r="H782" s="837">
        <v>1</v>
      </c>
      <c r="I782" s="849"/>
      <c r="J782" s="849"/>
      <c r="K782" s="837">
        <v>0</v>
      </c>
      <c r="L782" s="849">
        <v>2</v>
      </c>
      <c r="M782" s="850">
        <v>265.95999999999998</v>
      </c>
    </row>
    <row r="783" spans="1:13" ht="14.4" customHeight="1" x14ac:dyDescent="0.3">
      <c r="A783" s="831" t="s">
        <v>3058</v>
      </c>
      <c r="B783" s="832" t="s">
        <v>2483</v>
      </c>
      <c r="C783" s="832" t="s">
        <v>2608</v>
      </c>
      <c r="D783" s="832" t="s">
        <v>1704</v>
      </c>
      <c r="E783" s="832" t="s">
        <v>2609</v>
      </c>
      <c r="F783" s="849"/>
      <c r="G783" s="849"/>
      <c r="H783" s="837">
        <v>0</v>
      </c>
      <c r="I783" s="849">
        <v>10</v>
      </c>
      <c r="J783" s="849">
        <v>32318.1</v>
      </c>
      <c r="K783" s="837">
        <v>1</v>
      </c>
      <c r="L783" s="849">
        <v>10</v>
      </c>
      <c r="M783" s="850">
        <v>32318.1</v>
      </c>
    </row>
    <row r="784" spans="1:13" ht="14.4" customHeight="1" x14ac:dyDescent="0.3">
      <c r="A784" s="831" t="s">
        <v>3058</v>
      </c>
      <c r="B784" s="832" t="s">
        <v>2829</v>
      </c>
      <c r="C784" s="832" t="s">
        <v>2830</v>
      </c>
      <c r="D784" s="832" t="s">
        <v>2831</v>
      </c>
      <c r="E784" s="832" t="s">
        <v>2462</v>
      </c>
      <c r="F784" s="849"/>
      <c r="G784" s="849"/>
      <c r="H784" s="837">
        <v>0</v>
      </c>
      <c r="I784" s="849">
        <v>2</v>
      </c>
      <c r="J784" s="849">
        <v>679.6</v>
      </c>
      <c r="K784" s="837">
        <v>1</v>
      </c>
      <c r="L784" s="849">
        <v>2</v>
      </c>
      <c r="M784" s="850">
        <v>679.6</v>
      </c>
    </row>
    <row r="785" spans="1:13" ht="14.4" customHeight="1" x14ac:dyDescent="0.3">
      <c r="A785" s="831" t="s">
        <v>3058</v>
      </c>
      <c r="B785" s="832" t="s">
        <v>2493</v>
      </c>
      <c r="C785" s="832" t="s">
        <v>3240</v>
      </c>
      <c r="D785" s="832" t="s">
        <v>1862</v>
      </c>
      <c r="E785" s="832" t="s">
        <v>1859</v>
      </c>
      <c r="F785" s="849">
        <v>3</v>
      </c>
      <c r="G785" s="849">
        <v>217.64999999999998</v>
      </c>
      <c r="H785" s="837">
        <v>1</v>
      </c>
      <c r="I785" s="849"/>
      <c r="J785" s="849"/>
      <c r="K785" s="837">
        <v>0</v>
      </c>
      <c r="L785" s="849">
        <v>3</v>
      </c>
      <c r="M785" s="850">
        <v>217.64999999999998</v>
      </c>
    </row>
    <row r="786" spans="1:13" ht="14.4" customHeight="1" x14ac:dyDescent="0.3">
      <c r="A786" s="831" t="s">
        <v>3058</v>
      </c>
      <c r="B786" s="832" t="s">
        <v>2493</v>
      </c>
      <c r="C786" s="832" t="s">
        <v>2837</v>
      </c>
      <c r="D786" s="832" t="s">
        <v>1619</v>
      </c>
      <c r="E786" s="832" t="s">
        <v>1859</v>
      </c>
      <c r="F786" s="849"/>
      <c r="G786" s="849"/>
      <c r="H786" s="837">
        <v>0</v>
      </c>
      <c r="I786" s="849">
        <v>1</v>
      </c>
      <c r="J786" s="849">
        <v>85.7</v>
      </c>
      <c r="K786" s="837">
        <v>1</v>
      </c>
      <c r="L786" s="849">
        <v>1</v>
      </c>
      <c r="M786" s="850">
        <v>85.7</v>
      </c>
    </row>
    <row r="787" spans="1:13" ht="14.4" customHeight="1" x14ac:dyDescent="0.3">
      <c r="A787" s="831" t="s">
        <v>3058</v>
      </c>
      <c r="B787" s="832" t="s">
        <v>2493</v>
      </c>
      <c r="C787" s="832" t="s">
        <v>2774</v>
      </c>
      <c r="D787" s="832" t="s">
        <v>1619</v>
      </c>
      <c r="E787" s="832" t="s">
        <v>1620</v>
      </c>
      <c r="F787" s="849"/>
      <c r="G787" s="849"/>
      <c r="H787" s="837">
        <v>0</v>
      </c>
      <c r="I787" s="849">
        <v>2</v>
      </c>
      <c r="J787" s="849">
        <v>51.42</v>
      </c>
      <c r="K787" s="837">
        <v>1</v>
      </c>
      <c r="L787" s="849">
        <v>2</v>
      </c>
      <c r="M787" s="850">
        <v>51.42</v>
      </c>
    </row>
    <row r="788" spans="1:13" ht="14.4" customHeight="1" x14ac:dyDescent="0.3">
      <c r="A788" s="831" t="s">
        <v>3058</v>
      </c>
      <c r="B788" s="832" t="s">
        <v>2504</v>
      </c>
      <c r="C788" s="832" t="s">
        <v>2699</v>
      </c>
      <c r="D788" s="832" t="s">
        <v>2700</v>
      </c>
      <c r="E788" s="832" t="s">
        <v>2701</v>
      </c>
      <c r="F788" s="849"/>
      <c r="G788" s="849"/>
      <c r="H788" s="837">
        <v>0</v>
      </c>
      <c r="I788" s="849">
        <v>1</v>
      </c>
      <c r="J788" s="849">
        <v>366.31</v>
      </c>
      <c r="K788" s="837">
        <v>1</v>
      </c>
      <c r="L788" s="849">
        <v>1</v>
      </c>
      <c r="M788" s="850">
        <v>366.31</v>
      </c>
    </row>
    <row r="789" spans="1:13" ht="14.4" customHeight="1" x14ac:dyDescent="0.3">
      <c r="A789" s="831" t="s">
        <v>3058</v>
      </c>
      <c r="B789" s="832" t="s">
        <v>2504</v>
      </c>
      <c r="C789" s="832" t="s">
        <v>2840</v>
      </c>
      <c r="D789" s="832" t="s">
        <v>2700</v>
      </c>
      <c r="E789" s="832" t="s">
        <v>2841</v>
      </c>
      <c r="F789" s="849"/>
      <c r="G789" s="849"/>
      <c r="H789" s="837">
        <v>0</v>
      </c>
      <c r="I789" s="849">
        <v>4</v>
      </c>
      <c r="J789" s="849">
        <v>439.56</v>
      </c>
      <c r="K789" s="837">
        <v>1</v>
      </c>
      <c r="L789" s="849">
        <v>4</v>
      </c>
      <c r="M789" s="850">
        <v>439.56</v>
      </c>
    </row>
    <row r="790" spans="1:13" ht="14.4" customHeight="1" x14ac:dyDescent="0.3">
      <c r="A790" s="831" t="s">
        <v>3058</v>
      </c>
      <c r="B790" s="832" t="s">
        <v>2629</v>
      </c>
      <c r="C790" s="832" t="s">
        <v>2630</v>
      </c>
      <c r="D790" s="832" t="s">
        <v>2631</v>
      </c>
      <c r="E790" s="832" t="s">
        <v>2632</v>
      </c>
      <c r="F790" s="849"/>
      <c r="G790" s="849"/>
      <c r="H790" s="837">
        <v>0</v>
      </c>
      <c r="I790" s="849">
        <v>11</v>
      </c>
      <c r="J790" s="849">
        <v>1352.56</v>
      </c>
      <c r="K790" s="837">
        <v>1</v>
      </c>
      <c r="L790" s="849">
        <v>11</v>
      </c>
      <c r="M790" s="850">
        <v>1352.56</v>
      </c>
    </row>
    <row r="791" spans="1:13" ht="14.4" customHeight="1" x14ac:dyDescent="0.3">
      <c r="A791" s="831" t="s">
        <v>3058</v>
      </c>
      <c r="B791" s="832" t="s">
        <v>7000</v>
      </c>
      <c r="C791" s="832" t="s">
        <v>6073</v>
      </c>
      <c r="D791" s="832" t="s">
        <v>6074</v>
      </c>
      <c r="E791" s="832" t="s">
        <v>5836</v>
      </c>
      <c r="F791" s="849"/>
      <c r="G791" s="849"/>
      <c r="H791" s="837">
        <v>0</v>
      </c>
      <c r="I791" s="849">
        <v>12</v>
      </c>
      <c r="J791" s="849">
        <v>1347.2400000000002</v>
      </c>
      <c r="K791" s="837">
        <v>1</v>
      </c>
      <c r="L791" s="849">
        <v>12</v>
      </c>
      <c r="M791" s="850">
        <v>1347.2400000000002</v>
      </c>
    </row>
    <row r="792" spans="1:13" ht="14.4" customHeight="1" x14ac:dyDescent="0.3">
      <c r="A792" s="831" t="s">
        <v>3058</v>
      </c>
      <c r="B792" s="832" t="s">
        <v>7000</v>
      </c>
      <c r="C792" s="832" t="s">
        <v>6075</v>
      </c>
      <c r="D792" s="832" t="s">
        <v>6076</v>
      </c>
      <c r="E792" s="832" t="s">
        <v>2798</v>
      </c>
      <c r="F792" s="849"/>
      <c r="G792" s="849"/>
      <c r="H792" s="837">
        <v>0</v>
      </c>
      <c r="I792" s="849">
        <v>3</v>
      </c>
      <c r="J792" s="849">
        <v>255.48</v>
      </c>
      <c r="K792" s="837">
        <v>1</v>
      </c>
      <c r="L792" s="849">
        <v>3</v>
      </c>
      <c r="M792" s="850">
        <v>255.48</v>
      </c>
    </row>
    <row r="793" spans="1:13" ht="14.4" customHeight="1" x14ac:dyDescent="0.3">
      <c r="A793" s="831" t="s">
        <v>3058</v>
      </c>
      <c r="B793" s="832" t="s">
        <v>2940</v>
      </c>
      <c r="C793" s="832" t="s">
        <v>4132</v>
      </c>
      <c r="D793" s="832" t="s">
        <v>3839</v>
      </c>
      <c r="E793" s="832" t="s">
        <v>4030</v>
      </c>
      <c r="F793" s="849"/>
      <c r="G793" s="849"/>
      <c r="H793" s="837">
        <v>0</v>
      </c>
      <c r="I793" s="849">
        <v>1</v>
      </c>
      <c r="J793" s="849">
        <v>1472.61</v>
      </c>
      <c r="K793" s="837">
        <v>1</v>
      </c>
      <c r="L793" s="849">
        <v>1</v>
      </c>
      <c r="M793" s="850">
        <v>1472.61</v>
      </c>
    </row>
    <row r="794" spans="1:13" ht="14.4" customHeight="1" x14ac:dyDescent="0.3">
      <c r="A794" s="831" t="s">
        <v>3058</v>
      </c>
      <c r="B794" s="832" t="s">
        <v>2721</v>
      </c>
      <c r="C794" s="832" t="s">
        <v>2725</v>
      </c>
      <c r="D794" s="832" t="s">
        <v>1339</v>
      </c>
      <c r="E794" s="832" t="s">
        <v>2724</v>
      </c>
      <c r="F794" s="849"/>
      <c r="G794" s="849"/>
      <c r="H794" s="837"/>
      <c r="I794" s="849">
        <v>1</v>
      </c>
      <c r="J794" s="849">
        <v>0</v>
      </c>
      <c r="K794" s="837"/>
      <c r="L794" s="849">
        <v>1</v>
      </c>
      <c r="M794" s="850">
        <v>0</v>
      </c>
    </row>
    <row r="795" spans="1:13" ht="14.4" customHeight="1" x14ac:dyDescent="0.3">
      <c r="A795" s="831" t="s">
        <v>3058</v>
      </c>
      <c r="B795" s="832" t="s">
        <v>6960</v>
      </c>
      <c r="C795" s="832" t="s">
        <v>4269</v>
      </c>
      <c r="D795" s="832" t="s">
        <v>3109</v>
      </c>
      <c r="E795" s="832" t="s">
        <v>4270</v>
      </c>
      <c r="F795" s="849"/>
      <c r="G795" s="849"/>
      <c r="H795" s="837">
        <v>0</v>
      </c>
      <c r="I795" s="849">
        <v>1</v>
      </c>
      <c r="J795" s="849">
        <v>115.26</v>
      </c>
      <c r="K795" s="837">
        <v>1</v>
      </c>
      <c r="L795" s="849">
        <v>1</v>
      </c>
      <c r="M795" s="850">
        <v>115.26</v>
      </c>
    </row>
    <row r="796" spans="1:13" ht="14.4" customHeight="1" x14ac:dyDescent="0.3">
      <c r="A796" s="831" t="s">
        <v>3058</v>
      </c>
      <c r="B796" s="832" t="s">
        <v>2541</v>
      </c>
      <c r="C796" s="832" t="s">
        <v>2542</v>
      </c>
      <c r="D796" s="832" t="s">
        <v>995</v>
      </c>
      <c r="E796" s="832" t="s">
        <v>998</v>
      </c>
      <c r="F796" s="849"/>
      <c r="G796" s="849"/>
      <c r="H796" s="837">
        <v>0</v>
      </c>
      <c r="I796" s="849">
        <v>101</v>
      </c>
      <c r="J796" s="849">
        <v>18347.659999999996</v>
      </c>
      <c r="K796" s="837">
        <v>1</v>
      </c>
      <c r="L796" s="849">
        <v>101</v>
      </c>
      <c r="M796" s="850">
        <v>18347.659999999996</v>
      </c>
    </row>
    <row r="797" spans="1:13" ht="14.4" customHeight="1" x14ac:dyDescent="0.3">
      <c r="A797" s="831" t="s">
        <v>3058</v>
      </c>
      <c r="B797" s="832" t="s">
        <v>2541</v>
      </c>
      <c r="C797" s="832" t="s">
        <v>6098</v>
      </c>
      <c r="D797" s="832" t="s">
        <v>6099</v>
      </c>
      <c r="E797" s="832" t="s">
        <v>1546</v>
      </c>
      <c r="F797" s="849"/>
      <c r="G797" s="849"/>
      <c r="H797" s="837">
        <v>0</v>
      </c>
      <c r="I797" s="849">
        <v>10</v>
      </c>
      <c r="J797" s="849">
        <v>323.8</v>
      </c>
      <c r="K797" s="837">
        <v>1</v>
      </c>
      <c r="L797" s="849">
        <v>10</v>
      </c>
      <c r="M797" s="850">
        <v>323.8</v>
      </c>
    </row>
    <row r="798" spans="1:13" ht="14.4" customHeight="1" x14ac:dyDescent="0.3">
      <c r="A798" s="831" t="s">
        <v>3058</v>
      </c>
      <c r="B798" s="832" t="s">
        <v>2541</v>
      </c>
      <c r="C798" s="832" t="s">
        <v>5049</v>
      </c>
      <c r="D798" s="832" t="s">
        <v>1560</v>
      </c>
      <c r="E798" s="832" t="s">
        <v>2858</v>
      </c>
      <c r="F798" s="849"/>
      <c r="G798" s="849"/>
      <c r="H798" s="837">
        <v>0</v>
      </c>
      <c r="I798" s="849">
        <v>65</v>
      </c>
      <c r="J798" s="849">
        <v>9482.8499999999985</v>
      </c>
      <c r="K798" s="837">
        <v>1</v>
      </c>
      <c r="L798" s="849">
        <v>65</v>
      </c>
      <c r="M798" s="850">
        <v>9482.8499999999985</v>
      </c>
    </row>
    <row r="799" spans="1:13" ht="14.4" customHeight="1" x14ac:dyDescent="0.3">
      <c r="A799" s="831" t="s">
        <v>3058</v>
      </c>
      <c r="B799" s="832" t="s">
        <v>2541</v>
      </c>
      <c r="C799" s="832" t="s">
        <v>3841</v>
      </c>
      <c r="D799" s="832" t="s">
        <v>3842</v>
      </c>
      <c r="E799" s="832" t="s">
        <v>3582</v>
      </c>
      <c r="F799" s="849"/>
      <c r="G799" s="849"/>
      <c r="H799" s="837">
        <v>0</v>
      </c>
      <c r="I799" s="849">
        <v>3</v>
      </c>
      <c r="J799" s="849">
        <v>582.78</v>
      </c>
      <c r="K799" s="837">
        <v>1</v>
      </c>
      <c r="L799" s="849">
        <v>3</v>
      </c>
      <c r="M799" s="850">
        <v>582.78</v>
      </c>
    </row>
    <row r="800" spans="1:13" ht="14.4" customHeight="1" x14ac:dyDescent="0.3">
      <c r="A800" s="831" t="s">
        <v>3058</v>
      </c>
      <c r="B800" s="832" t="s">
        <v>2541</v>
      </c>
      <c r="C800" s="832" t="s">
        <v>2787</v>
      </c>
      <c r="D800" s="832" t="s">
        <v>1643</v>
      </c>
      <c r="E800" s="832" t="s">
        <v>1546</v>
      </c>
      <c r="F800" s="849"/>
      <c r="G800" s="849"/>
      <c r="H800" s="837">
        <v>0</v>
      </c>
      <c r="I800" s="849">
        <v>391</v>
      </c>
      <c r="J800" s="849">
        <v>28257.57</v>
      </c>
      <c r="K800" s="837">
        <v>1</v>
      </c>
      <c r="L800" s="849">
        <v>391</v>
      </c>
      <c r="M800" s="850">
        <v>28257.57</v>
      </c>
    </row>
    <row r="801" spans="1:13" ht="14.4" customHeight="1" x14ac:dyDescent="0.3">
      <c r="A801" s="831" t="s">
        <v>3058</v>
      </c>
      <c r="B801" s="832" t="s">
        <v>2541</v>
      </c>
      <c r="C801" s="832" t="s">
        <v>2637</v>
      </c>
      <c r="D801" s="832" t="s">
        <v>1283</v>
      </c>
      <c r="E801" s="832" t="s">
        <v>1281</v>
      </c>
      <c r="F801" s="849"/>
      <c r="G801" s="849"/>
      <c r="H801" s="837">
        <v>0</v>
      </c>
      <c r="I801" s="849">
        <v>2</v>
      </c>
      <c r="J801" s="849">
        <v>260.77999999999997</v>
      </c>
      <c r="K801" s="837">
        <v>1</v>
      </c>
      <c r="L801" s="849">
        <v>2</v>
      </c>
      <c r="M801" s="850">
        <v>260.77999999999997</v>
      </c>
    </row>
    <row r="802" spans="1:13" ht="14.4" customHeight="1" x14ac:dyDescent="0.3">
      <c r="A802" s="831" t="s">
        <v>3058</v>
      </c>
      <c r="B802" s="832" t="s">
        <v>2541</v>
      </c>
      <c r="C802" s="832" t="s">
        <v>3935</v>
      </c>
      <c r="D802" s="832" t="s">
        <v>3936</v>
      </c>
      <c r="E802" s="832" t="s">
        <v>1552</v>
      </c>
      <c r="F802" s="849"/>
      <c r="G802" s="849"/>
      <c r="H802" s="837">
        <v>0</v>
      </c>
      <c r="I802" s="849">
        <v>40</v>
      </c>
      <c r="J802" s="849">
        <v>5180.3999999999996</v>
      </c>
      <c r="K802" s="837">
        <v>1</v>
      </c>
      <c r="L802" s="849">
        <v>40</v>
      </c>
      <c r="M802" s="850">
        <v>5180.3999999999996</v>
      </c>
    </row>
    <row r="803" spans="1:13" ht="14.4" customHeight="1" x14ac:dyDescent="0.3">
      <c r="A803" s="831" t="s">
        <v>3058</v>
      </c>
      <c r="B803" s="832" t="s">
        <v>2541</v>
      </c>
      <c r="C803" s="832" t="s">
        <v>6100</v>
      </c>
      <c r="D803" s="832" t="s">
        <v>6101</v>
      </c>
      <c r="E803" s="832" t="s">
        <v>1546</v>
      </c>
      <c r="F803" s="849"/>
      <c r="G803" s="849"/>
      <c r="H803" s="837">
        <v>0</v>
      </c>
      <c r="I803" s="849">
        <v>211</v>
      </c>
      <c r="J803" s="849">
        <v>15248.97</v>
      </c>
      <c r="K803" s="837">
        <v>1</v>
      </c>
      <c r="L803" s="849">
        <v>211</v>
      </c>
      <c r="M803" s="850">
        <v>15248.97</v>
      </c>
    </row>
    <row r="804" spans="1:13" ht="14.4" customHeight="1" x14ac:dyDescent="0.3">
      <c r="A804" s="831" t="s">
        <v>3058</v>
      </c>
      <c r="B804" s="832" t="s">
        <v>2541</v>
      </c>
      <c r="C804" s="832" t="s">
        <v>2860</v>
      </c>
      <c r="D804" s="832" t="s">
        <v>2060</v>
      </c>
      <c r="E804" s="832" t="s">
        <v>1281</v>
      </c>
      <c r="F804" s="849"/>
      <c r="G804" s="849"/>
      <c r="H804" s="837">
        <v>0</v>
      </c>
      <c r="I804" s="849">
        <v>12</v>
      </c>
      <c r="J804" s="849">
        <v>1583.1599999999999</v>
      </c>
      <c r="K804" s="837">
        <v>1</v>
      </c>
      <c r="L804" s="849">
        <v>12</v>
      </c>
      <c r="M804" s="850">
        <v>1583.1599999999999</v>
      </c>
    </row>
    <row r="805" spans="1:13" ht="14.4" customHeight="1" x14ac:dyDescent="0.3">
      <c r="A805" s="831" t="s">
        <v>3058</v>
      </c>
      <c r="B805" s="832" t="s">
        <v>2746</v>
      </c>
      <c r="C805" s="832" t="s">
        <v>2747</v>
      </c>
      <c r="D805" s="832" t="s">
        <v>2748</v>
      </c>
      <c r="E805" s="832" t="s">
        <v>2749</v>
      </c>
      <c r="F805" s="849"/>
      <c r="G805" s="849"/>
      <c r="H805" s="837">
        <v>0</v>
      </c>
      <c r="I805" s="849">
        <v>9</v>
      </c>
      <c r="J805" s="849">
        <v>69695.64</v>
      </c>
      <c r="K805" s="837">
        <v>1</v>
      </c>
      <c r="L805" s="849">
        <v>9</v>
      </c>
      <c r="M805" s="850">
        <v>69695.64</v>
      </c>
    </row>
    <row r="806" spans="1:13" ht="14.4" customHeight="1" x14ac:dyDescent="0.3">
      <c r="A806" s="831" t="s">
        <v>3058</v>
      </c>
      <c r="B806" s="832" t="s">
        <v>2746</v>
      </c>
      <c r="C806" s="832" t="s">
        <v>6113</v>
      </c>
      <c r="D806" s="832" t="s">
        <v>2748</v>
      </c>
      <c r="E806" s="832" t="s">
        <v>6114</v>
      </c>
      <c r="F806" s="849">
        <v>1</v>
      </c>
      <c r="G806" s="849">
        <v>11800.32</v>
      </c>
      <c r="H806" s="837">
        <v>1</v>
      </c>
      <c r="I806" s="849"/>
      <c r="J806" s="849"/>
      <c r="K806" s="837">
        <v>0</v>
      </c>
      <c r="L806" s="849">
        <v>1</v>
      </c>
      <c r="M806" s="850">
        <v>11800.32</v>
      </c>
    </row>
    <row r="807" spans="1:13" ht="14.4" customHeight="1" x14ac:dyDescent="0.3">
      <c r="A807" s="831" t="s">
        <v>3059</v>
      </c>
      <c r="B807" s="832" t="s">
        <v>2444</v>
      </c>
      <c r="C807" s="832" t="s">
        <v>2588</v>
      </c>
      <c r="D807" s="832" t="s">
        <v>1288</v>
      </c>
      <c r="E807" s="832" t="s">
        <v>2589</v>
      </c>
      <c r="F807" s="849"/>
      <c r="G807" s="849"/>
      <c r="H807" s="837">
        <v>0</v>
      </c>
      <c r="I807" s="849">
        <v>1</v>
      </c>
      <c r="J807" s="849">
        <v>154.36000000000001</v>
      </c>
      <c r="K807" s="837">
        <v>1</v>
      </c>
      <c r="L807" s="849">
        <v>1</v>
      </c>
      <c r="M807" s="850">
        <v>154.36000000000001</v>
      </c>
    </row>
    <row r="808" spans="1:13" ht="14.4" customHeight="1" x14ac:dyDescent="0.3">
      <c r="A808" s="831" t="s">
        <v>3059</v>
      </c>
      <c r="B808" s="832" t="s">
        <v>2541</v>
      </c>
      <c r="C808" s="832" t="s">
        <v>2560</v>
      </c>
      <c r="D808" s="832" t="s">
        <v>963</v>
      </c>
      <c r="E808" s="832" t="s">
        <v>964</v>
      </c>
      <c r="F808" s="849"/>
      <c r="G808" s="849"/>
      <c r="H808" s="837">
        <v>0</v>
      </c>
      <c r="I808" s="849">
        <v>1</v>
      </c>
      <c r="J808" s="849">
        <v>2635.97</v>
      </c>
      <c r="K808" s="837">
        <v>1</v>
      </c>
      <c r="L808" s="849">
        <v>1</v>
      </c>
      <c r="M808" s="850">
        <v>2635.97</v>
      </c>
    </row>
    <row r="809" spans="1:13" ht="14.4" customHeight="1" x14ac:dyDescent="0.3">
      <c r="A809" s="831" t="s">
        <v>3060</v>
      </c>
      <c r="B809" s="832" t="s">
        <v>2561</v>
      </c>
      <c r="C809" s="832" t="s">
        <v>3173</v>
      </c>
      <c r="D809" s="832" t="s">
        <v>3171</v>
      </c>
      <c r="E809" s="832" t="s">
        <v>3174</v>
      </c>
      <c r="F809" s="849"/>
      <c r="G809" s="849"/>
      <c r="H809" s="837">
        <v>0</v>
      </c>
      <c r="I809" s="849">
        <v>2</v>
      </c>
      <c r="J809" s="849">
        <v>1337.08</v>
      </c>
      <c r="K809" s="837">
        <v>1</v>
      </c>
      <c r="L809" s="849">
        <v>2</v>
      </c>
      <c r="M809" s="850">
        <v>1337.08</v>
      </c>
    </row>
    <row r="810" spans="1:13" ht="14.4" customHeight="1" x14ac:dyDescent="0.3">
      <c r="A810" s="831" t="s">
        <v>3060</v>
      </c>
      <c r="B810" s="832" t="s">
        <v>2805</v>
      </c>
      <c r="C810" s="832" t="s">
        <v>2872</v>
      </c>
      <c r="D810" s="832" t="s">
        <v>2873</v>
      </c>
      <c r="E810" s="832" t="s">
        <v>2874</v>
      </c>
      <c r="F810" s="849"/>
      <c r="G810" s="849"/>
      <c r="H810" s="837">
        <v>0</v>
      </c>
      <c r="I810" s="849">
        <v>1</v>
      </c>
      <c r="J810" s="849">
        <v>668.54</v>
      </c>
      <c r="K810" s="837">
        <v>1</v>
      </c>
      <c r="L810" s="849">
        <v>1</v>
      </c>
      <c r="M810" s="850">
        <v>668.54</v>
      </c>
    </row>
    <row r="811" spans="1:13" ht="14.4" customHeight="1" x14ac:dyDescent="0.3">
      <c r="A811" s="831" t="s">
        <v>3060</v>
      </c>
      <c r="B811" s="832" t="s">
        <v>2565</v>
      </c>
      <c r="C811" s="832" t="s">
        <v>3579</v>
      </c>
      <c r="D811" s="832" t="s">
        <v>1162</v>
      </c>
      <c r="E811" s="832" t="s">
        <v>2754</v>
      </c>
      <c r="F811" s="849"/>
      <c r="G811" s="849"/>
      <c r="H811" s="837">
        <v>0</v>
      </c>
      <c r="I811" s="849">
        <v>1</v>
      </c>
      <c r="J811" s="849">
        <v>368.16</v>
      </c>
      <c r="K811" s="837">
        <v>1</v>
      </c>
      <c r="L811" s="849">
        <v>1</v>
      </c>
      <c r="M811" s="850">
        <v>368.16</v>
      </c>
    </row>
    <row r="812" spans="1:13" ht="14.4" customHeight="1" x14ac:dyDescent="0.3">
      <c r="A812" s="831" t="s">
        <v>3060</v>
      </c>
      <c r="B812" s="832" t="s">
        <v>2565</v>
      </c>
      <c r="C812" s="832" t="s">
        <v>4799</v>
      </c>
      <c r="D812" s="832" t="s">
        <v>1162</v>
      </c>
      <c r="E812" s="832" t="s">
        <v>2567</v>
      </c>
      <c r="F812" s="849"/>
      <c r="G812" s="849"/>
      <c r="H812" s="837">
        <v>0</v>
      </c>
      <c r="I812" s="849">
        <v>1</v>
      </c>
      <c r="J812" s="849">
        <v>490.89</v>
      </c>
      <c r="K812" s="837">
        <v>1</v>
      </c>
      <c r="L812" s="849">
        <v>1</v>
      </c>
      <c r="M812" s="850">
        <v>490.89</v>
      </c>
    </row>
    <row r="813" spans="1:13" ht="14.4" customHeight="1" x14ac:dyDescent="0.3">
      <c r="A813" s="831" t="s">
        <v>3060</v>
      </c>
      <c r="B813" s="832" t="s">
        <v>6975</v>
      </c>
      <c r="C813" s="832" t="s">
        <v>6120</v>
      </c>
      <c r="D813" s="832" t="s">
        <v>3726</v>
      </c>
      <c r="E813" s="832" t="s">
        <v>6121</v>
      </c>
      <c r="F813" s="849"/>
      <c r="G813" s="849"/>
      <c r="H813" s="837">
        <v>0</v>
      </c>
      <c r="I813" s="849">
        <v>1</v>
      </c>
      <c r="J813" s="849">
        <v>1775.37</v>
      </c>
      <c r="K813" s="837">
        <v>1</v>
      </c>
      <c r="L813" s="849">
        <v>1</v>
      </c>
      <c r="M813" s="850">
        <v>1775.37</v>
      </c>
    </row>
    <row r="814" spans="1:13" ht="14.4" customHeight="1" x14ac:dyDescent="0.3">
      <c r="A814" s="831" t="s">
        <v>3060</v>
      </c>
      <c r="B814" s="832" t="s">
        <v>2444</v>
      </c>
      <c r="C814" s="832" t="s">
        <v>2588</v>
      </c>
      <c r="D814" s="832" t="s">
        <v>1288</v>
      </c>
      <c r="E814" s="832" t="s">
        <v>2589</v>
      </c>
      <c r="F814" s="849"/>
      <c r="G814" s="849"/>
      <c r="H814" s="837">
        <v>0</v>
      </c>
      <c r="I814" s="849">
        <v>2</v>
      </c>
      <c r="J814" s="849">
        <v>308.72000000000003</v>
      </c>
      <c r="K814" s="837">
        <v>1</v>
      </c>
      <c r="L814" s="849">
        <v>2</v>
      </c>
      <c r="M814" s="850">
        <v>308.72000000000003</v>
      </c>
    </row>
    <row r="815" spans="1:13" ht="14.4" customHeight="1" x14ac:dyDescent="0.3">
      <c r="A815" s="831" t="s">
        <v>3060</v>
      </c>
      <c r="B815" s="832" t="s">
        <v>2444</v>
      </c>
      <c r="C815" s="832" t="s">
        <v>2445</v>
      </c>
      <c r="D815" s="832" t="s">
        <v>2446</v>
      </c>
      <c r="E815" s="832" t="s">
        <v>2447</v>
      </c>
      <c r="F815" s="849"/>
      <c r="G815" s="849"/>
      <c r="H815" s="837">
        <v>0</v>
      </c>
      <c r="I815" s="849">
        <v>2</v>
      </c>
      <c r="J815" s="849">
        <v>132.16</v>
      </c>
      <c r="K815" s="837">
        <v>1</v>
      </c>
      <c r="L815" s="849">
        <v>2</v>
      </c>
      <c r="M815" s="850">
        <v>132.16</v>
      </c>
    </row>
    <row r="816" spans="1:13" ht="14.4" customHeight="1" x14ac:dyDescent="0.3">
      <c r="A816" s="831" t="s">
        <v>3060</v>
      </c>
      <c r="B816" s="832" t="s">
        <v>2444</v>
      </c>
      <c r="C816" s="832" t="s">
        <v>2590</v>
      </c>
      <c r="D816" s="832" t="s">
        <v>2591</v>
      </c>
      <c r="E816" s="832" t="s">
        <v>2592</v>
      </c>
      <c r="F816" s="849"/>
      <c r="G816" s="849"/>
      <c r="H816" s="837">
        <v>0</v>
      </c>
      <c r="I816" s="849">
        <v>2</v>
      </c>
      <c r="J816" s="849">
        <v>222.44</v>
      </c>
      <c r="K816" s="837">
        <v>1</v>
      </c>
      <c r="L816" s="849">
        <v>2</v>
      </c>
      <c r="M816" s="850">
        <v>222.44</v>
      </c>
    </row>
    <row r="817" spans="1:13" ht="14.4" customHeight="1" x14ac:dyDescent="0.3">
      <c r="A817" s="831" t="s">
        <v>3060</v>
      </c>
      <c r="B817" s="832" t="s">
        <v>2444</v>
      </c>
      <c r="C817" s="832" t="s">
        <v>2451</v>
      </c>
      <c r="D817" s="832" t="s">
        <v>1014</v>
      </c>
      <c r="E817" s="832" t="s">
        <v>2452</v>
      </c>
      <c r="F817" s="849"/>
      <c r="G817" s="849"/>
      <c r="H817" s="837">
        <v>0</v>
      </c>
      <c r="I817" s="849">
        <v>2</v>
      </c>
      <c r="J817" s="849">
        <v>151.46</v>
      </c>
      <c r="K817" s="837">
        <v>1</v>
      </c>
      <c r="L817" s="849">
        <v>2</v>
      </c>
      <c r="M817" s="850">
        <v>151.46</v>
      </c>
    </row>
    <row r="818" spans="1:13" ht="14.4" customHeight="1" x14ac:dyDescent="0.3">
      <c r="A818" s="831" t="s">
        <v>3060</v>
      </c>
      <c r="B818" s="832" t="s">
        <v>2457</v>
      </c>
      <c r="C818" s="832" t="s">
        <v>2463</v>
      </c>
      <c r="D818" s="832" t="s">
        <v>2464</v>
      </c>
      <c r="E818" s="832" t="s">
        <v>2465</v>
      </c>
      <c r="F818" s="849">
        <v>2</v>
      </c>
      <c r="G818" s="849">
        <v>170.54</v>
      </c>
      <c r="H818" s="837">
        <v>1</v>
      </c>
      <c r="I818" s="849"/>
      <c r="J818" s="849"/>
      <c r="K818" s="837">
        <v>0</v>
      </c>
      <c r="L818" s="849">
        <v>2</v>
      </c>
      <c r="M818" s="850">
        <v>170.54</v>
      </c>
    </row>
    <row r="819" spans="1:13" ht="14.4" customHeight="1" x14ac:dyDescent="0.3">
      <c r="A819" s="831" t="s">
        <v>3060</v>
      </c>
      <c r="B819" s="832" t="s">
        <v>2693</v>
      </c>
      <c r="C819" s="832" t="s">
        <v>3744</v>
      </c>
      <c r="D819" s="832" t="s">
        <v>3604</v>
      </c>
      <c r="E819" s="832" t="s">
        <v>2696</v>
      </c>
      <c r="F819" s="849">
        <v>3</v>
      </c>
      <c r="G819" s="849">
        <v>954.48</v>
      </c>
      <c r="H819" s="837">
        <v>1</v>
      </c>
      <c r="I819" s="849"/>
      <c r="J819" s="849"/>
      <c r="K819" s="837">
        <v>0</v>
      </c>
      <c r="L819" s="849">
        <v>3</v>
      </c>
      <c r="M819" s="850">
        <v>954.48</v>
      </c>
    </row>
    <row r="820" spans="1:13" ht="14.4" customHeight="1" x14ac:dyDescent="0.3">
      <c r="A820" s="831" t="s">
        <v>3060</v>
      </c>
      <c r="B820" s="832" t="s">
        <v>2493</v>
      </c>
      <c r="C820" s="832" t="s">
        <v>2774</v>
      </c>
      <c r="D820" s="832" t="s">
        <v>1619</v>
      </c>
      <c r="E820" s="832" t="s">
        <v>1620</v>
      </c>
      <c r="F820" s="849"/>
      <c r="G820" s="849"/>
      <c r="H820" s="837">
        <v>0</v>
      </c>
      <c r="I820" s="849">
        <v>1</v>
      </c>
      <c r="J820" s="849">
        <v>25.71</v>
      </c>
      <c r="K820" s="837">
        <v>1</v>
      </c>
      <c r="L820" s="849">
        <v>1</v>
      </c>
      <c r="M820" s="850">
        <v>25.71</v>
      </c>
    </row>
    <row r="821" spans="1:13" ht="14.4" customHeight="1" x14ac:dyDescent="0.3">
      <c r="A821" s="831" t="s">
        <v>3060</v>
      </c>
      <c r="B821" s="832" t="s">
        <v>6963</v>
      </c>
      <c r="C821" s="832" t="s">
        <v>4387</v>
      </c>
      <c r="D821" s="832" t="s">
        <v>3960</v>
      </c>
      <c r="E821" s="832" t="s">
        <v>4324</v>
      </c>
      <c r="F821" s="849"/>
      <c r="G821" s="849"/>
      <c r="H821" s="837"/>
      <c r="I821" s="849">
        <v>1</v>
      </c>
      <c r="J821" s="849">
        <v>0</v>
      </c>
      <c r="K821" s="837"/>
      <c r="L821" s="849">
        <v>1</v>
      </c>
      <c r="M821" s="850">
        <v>0</v>
      </c>
    </row>
    <row r="822" spans="1:13" ht="14.4" customHeight="1" x14ac:dyDescent="0.3">
      <c r="A822" s="831" t="s">
        <v>3060</v>
      </c>
      <c r="B822" s="832" t="s">
        <v>2629</v>
      </c>
      <c r="C822" s="832" t="s">
        <v>2630</v>
      </c>
      <c r="D822" s="832" t="s">
        <v>2631</v>
      </c>
      <c r="E822" s="832" t="s">
        <v>2632</v>
      </c>
      <c r="F822" s="849"/>
      <c r="G822" s="849"/>
      <c r="H822" s="837">
        <v>0</v>
      </c>
      <c r="I822" s="849">
        <v>4</v>
      </c>
      <c r="J822" s="849">
        <v>491.84</v>
      </c>
      <c r="K822" s="837">
        <v>1</v>
      </c>
      <c r="L822" s="849">
        <v>4</v>
      </c>
      <c r="M822" s="850">
        <v>491.84</v>
      </c>
    </row>
    <row r="823" spans="1:13" ht="14.4" customHeight="1" x14ac:dyDescent="0.3">
      <c r="A823" s="831" t="s">
        <v>3060</v>
      </c>
      <c r="B823" s="832" t="s">
        <v>2940</v>
      </c>
      <c r="C823" s="832" t="s">
        <v>5923</v>
      </c>
      <c r="D823" s="832" t="s">
        <v>3839</v>
      </c>
      <c r="E823" s="832" t="s">
        <v>2943</v>
      </c>
      <c r="F823" s="849"/>
      <c r="G823" s="849"/>
      <c r="H823" s="837">
        <v>0</v>
      </c>
      <c r="I823" s="849">
        <v>4</v>
      </c>
      <c r="J823" s="849">
        <v>1683</v>
      </c>
      <c r="K823" s="837">
        <v>1</v>
      </c>
      <c r="L823" s="849">
        <v>4</v>
      </c>
      <c r="M823" s="850">
        <v>1683</v>
      </c>
    </row>
    <row r="824" spans="1:13" ht="14.4" customHeight="1" x14ac:dyDescent="0.3">
      <c r="A824" s="831" t="s">
        <v>3060</v>
      </c>
      <c r="B824" s="832" t="s">
        <v>2721</v>
      </c>
      <c r="C824" s="832" t="s">
        <v>6118</v>
      </c>
      <c r="D824" s="832" t="s">
        <v>1491</v>
      </c>
      <c r="E824" s="832" t="s">
        <v>6119</v>
      </c>
      <c r="F824" s="849">
        <v>1</v>
      </c>
      <c r="G824" s="849">
        <v>0</v>
      </c>
      <c r="H824" s="837"/>
      <c r="I824" s="849"/>
      <c r="J824" s="849"/>
      <c r="K824" s="837"/>
      <c r="L824" s="849">
        <v>1</v>
      </c>
      <c r="M824" s="850">
        <v>0</v>
      </c>
    </row>
    <row r="825" spans="1:13" ht="14.4" customHeight="1" x14ac:dyDescent="0.3">
      <c r="A825" s="831" t="s">
        <v>3060</v>
      </c>
      <c r="B825" s="832" t="s">
        <v>2534</v>
      </c>
      <c r="C825" s="832" t="s">
        <v>4972</v>
      </c>
      <c r="D825" s="832" t="s">
        <v>1263</v>
      </c>
      <c r="E825" s="832" t="s">
        <v>4973</v>
      </c>
      <c r="F825" s="849"/>
      <c r="G825" s="849"/>
      <c r="H825" s="837"/>
      <c r="I825" s="849">
        <v>2</v>
      </c>
      <c r="J825" s="849">
        <v>0</v>
      </c>
      <c r="K825" s="837"/>
      <c r="L825" s="849">
        <v>2</v>
      </c>
      <c r="M825" s="850">
        <v>0</v>
      </c>
    </row>
    <row r="826" spans="1:13" ht="14.4" customHeight="1" x14ac:dyDescent="0.3">
      <c r="A826" s="831" t="s">
        <v>3060</v>
      </c>
      <c r="B826" s="832" t="s">
        <v>2534</v>
      </c>
      <c r="C826" s="832" t="s">
        <v>3977</v>
      </c>
      <c r="D826" s="832" t="s">
        <v>3978</v>
      </c>
      <c r="E826" s="832" t="s">
        <v>3979</v>
      </c>
      <c r="F826" s="849">
        <v>1</v>
      </c>
      <c r="G826" s="849">
        <v>0</v>
      </c>
      <c r="H826" s="837"/>
      <c r="I826" s="849"/>
      <c r="J826" s="849"/>
      <c r="K826" s="837"/>
      <c r="L826" s="849">
        <v>1</v>
      </c>
      <c r="M826" s="850">
        <v>0</v>
      </c>
    </row>
    <row r="827" spans="1:13" ht="14.4" customHeight="1" x14ac:dyDescent="0.3">
      <c r="A827" s="831" t="s">
        <v>3060</v>
      </c>
      <c r="B827" s="832" t="s">
        <v>2534</v>
      </c>
      <c r="C827" s="832" t="s">
        <v>3677</v>
      </c>
      <c r="D827" s="832" t="s">
        <v>3678</v>
      </c>
      <c r="E827" s="832" t="s">
        <v>3679</v>
      </c>
      <c r="F827" s="849"/>
      <c r="G827" s="849"/>
      <c r="H827" s="837"/>
      <c r="I827" s="849">
        <v>1</v>
      </c>
      <c r="J827" s="849">
        <v>0</v>
      </c>
      <c r="K827" s="837"/>
      <c r="L827" s="849">
        <v>1</v>
      </c>
      <c r="M827" s="850">
        <v>0</v>
      </c>
    </row>
    <row r="828" spans="1:13" ht="14.4" customHeight="1" x14ac:dyDescent="0.3">
      <c r="A828" s="831" t="s">
        <v>3060</v>
      </c>
      <c r="B828" s="832" t="s">
        <v>2541</v>
      </c>
      <c r="C828" s="832" t="s">
        <v>5049</v>
      </c>
      <c r="D828" s="832" t="s">
        <v>1560</v>
      </c>
      <c r="E828" s="832" t="s">
        <v>2858</v>
      </c>
      <c r="F828" s="849"/>
      <c r="G828" s="849"/>
      <c r="H828" s="837">
        <v>0</v>
      </c>
      <c r="I828" s="849">
        <v>20</v>
      </c>
      <c r="J828" s="849">
        <v>2917.7999999999997</v>
      </c>
      <c r="K828" s="837">
        <v>1</v>
      </c>
      <c r="L828" s="849">
        <v>20</v>
      </c>
      <c r="M828" s="850">
        <v>2917.7999999999997</v>
      </c>
    </row>
    <row r="829" spans="1:13" ht="14.4" customHeight="1" x14ac:dyDescent="0.3">
      <c r="A829" s="831" t="s">
        <v>3060</v>
      </c>
      <c r="B829" s="832" t="s">
        <v>2746</v>
      </c>
      <c r="C829" s="832" t="s">
        <v>2747</v>
      </c>
      <c r="D829" s="832" t="s">
        <v>2748</v>
      </c>
      <c r="E829" s="832" t="s">
        <v>2749</v>
      </c>
      <c r="F829" s="849"/>
      <c r="G829" s="849"/>
      <c r="H829" s="837">
        <v>0</v>
      </c>
      <c r="I829" s="849">
        <v>2</v>
      </c>
      <c r="J829" s="849">
        <v>15487.92</v>
      </c>
      <c r="K829" s="837">
        <v>1</v>
      </c>
      <c r="L829" s="849">
        <v>2</v>
      </c>
      <c r="M829" s="850">
        <v>15487.92</v>
      </c>
    </row>
    <row r="830" spans="1:13" ht="14.4" customHeight="1" x14ac:dyDescent="0.3">
      <c r="A830" s="831" t="s">
        <v>3061</v>
      </c>
      <c r="B830" s="832" t="s">
        <v>2565</v>
      </c>
      <c r="C830" s="832" t="s">
        <v>4799</v>
      </c>
      <c r="D830" s="832" t="s">
        <v>1162</v>
      </c>
      <c r="E830" s="832" t="s">
        <v>2567</v>
      </c>
      <c r="F830" s="849"/>
      <c r="G830" s="849"/>
      <c r="H830" s="837">
        <v>0</v>
      </c>
      <c r="I830" s="849">
        <v>2</v>
      </c>
      <c r="J830" s="849">
        <v>981.78</v>
      </c>
      <c r="K830" s="837">
        <v>1</v>
      </c>
      <c r="L830" s="849">
        <v>2</v>
      </c>
      <c r="M830" s="850">
        <v>981.78</v>
      </c>
    </row>
    <row r="831" spans="1:13" ht="14.4" customHeight="1" x14ac:dyDescent="0.3">
      <c r="A831" s="831" t="s">
        <v>3061</v>
      </c>
      <c r="B831" s="832" t="s">
        <v>2578</v>
      </c>
      <c r="C831" s="832" t="s">
        <v>4325</v>
      </c>
      <c r="D831" s="832" t="s">
        <v>2580</v>
      </c>
      <c r="E831" s="832" t="s">
        <v>4326</v>
      </c>
      <c r="F831" s="849">
        <v>3</v>
      </c>
      <c r="G831" s="849">
        <v>242.24</v>
      </c>
      <c r="H831" s="837">
        <v>1</v>
      </c>
      <c r="I831" s="849"/>
      <c r="J831" s="849"/>
      <c r="K831" s="837">
        <v>0</v>
      </c>
      <c r="L831" s="849">
        <v>3</v>
      </c>
      <c r="M831" s="850">
        <v>242.24</v>
      </c>
    </row>
    <row r="832" spans="1:13" ht="14.4" customHeight="1" x14ac:dyDescent="0.3">
      <c r="A832" s="831" t="s">
        <v>3061</v>
      </c>
      <c r="B832" s="832" t="s">
        <v>2444</v>
      </c>
      <c r="C832" s="832" t="s">
        <v>2588</v>
      </c>
      <c r="D832" s="832" t="s">
        <v>1288</v>
      </c>
      <c r="E832" s="832" t="s">
        <v>2589</v>
      </c>
      <c r="F832" s="849"/>
      <c r="G832" s="849"/>
      <c r="H832" s="837">
        <v>0</v>
      </c>
      <c r="I832" s="849">
        <v>3</v>
      </c>
      <c r="J832" s="849">
        <v>463.08000000000004</v>
      </c>
      <c r="K832" s="837">
        <v>1</v>
      </c>
      <c r="L832" s="849">
        <v>3</v>
      </c>
      <c r="M832" s="850">
        <v>463.08000000000004</v>
      </c>
    </row>
    <row r="833" spans="1:13" ht="14.4" customHeight="1" x14ac:dyDescent="0.3">
      <c r="A833" s="831" t="s">
        <v>3061</v>
      </c>
      <c r="B833" s="832" t="s">
        <v>2444</v>
      </c>
      <c r="C833" s="832" t="s">
        <v>2451</v>
      </c>
      <c r="D833" s="832" t="s">
        <v>1014</v>
      </c>
      <c r="E833" s="832" t="s">
        <v>2452</v>
      </c>
      <c r="F833" s="849"/>
      <c r="G833" s="849"/>
      <c r="H833" s="837">
        <v>0</v>
      </c>
      <c r="I833" s="849">
        <v>2</v>
      </c>
      <c r="J833" s="849">
        <v>151.46</v>
      </c>
      <c r="K833" s="837">
        <v>1</v>
      </c>
      <c r="L833" s="849">
        <v>2</v>
      </c>
      <c r="M833" s="850">
        <v>151.46</v>
      </c>
    </row>
    <row r="834" spans="1:13" ht="14.4" customHeight="1" x14ac:dyDescent="0.3">
      <c r="A834" s="831" t="s">
        <v>3061</v>
      </c>
      <c r="B834" s="832" t="s">
        <v>2444</v>
      </c>
      <c r="C834" s="832" t="s">
        <v>2586</v>
      </c>
      <c r="D834" s="832" t="s">
        <v>1288</v>
      </c>
      <c r="E834" s="832" t="s">
        <v>2587</v>
      </c>
      <c r="F834" s="849"/>
      <c r="G834" s="849"/>
      <c r="H834" s="837">
        <v>0</v>
      </c>
      <c r="I834" s="849">
        <v>3</v>
      </c>
      <c r="J834" s="849">
        <v>675.18000000000006</v>
      </c>
      <c r="K834" s="837">
        <v>1</v>
      </c>
      <c r="L834" s="849">
        <v>3</v>
      </c>
      <c r="M834" s="850">
        <v>675.18000000000006</v>
      </c>
    </row>
    <row r="835" spans="1:13" ht="14.4" customHeight="1" x14ac:dyDescent="0.3">
      <c r="A835" s="831" t="s">
        <v>3061</v>
      </c>
      <c r="B835" s="832" t="s">
        <v>2457</v>
      </c>
      <c r="C835" s="832" t="s">
        <v>3480</v>
      </c>
      <c r="D835" s="832" t="s">
        <v>2464</v>
      </c>
      <c r="E835" s="832" t="s">
        <v>2462</v>
      </c>
      <c r="F835" s="849">
        <v>2</v>
      </c>
      <c r="G835" s="849">
        <v>341.04</v>
      </c>
      <c r="H835" s="837">
        <v>1</v>
      </c>
      <c r="I835" s="849"/>
      <c r="J835" s="849"/>
      <c r="K835" s="837">
        <v>0</v>
      </c>
      <c r="L835" s="849">
        <v>2</v>
      </c>
      <c r="M835" s="850">
        <v>341.04</v>
      </c>
    </row>
    <row r="836" spans="1:13" ht="14.4" customHeight="1" x14ac:dyDescent="0.3">
      <c r="A836" s="831" t="s">
        <v>3061</v>
      </c>
      <c r="B836" s="832" t="s">
        <v>2457</v>
      </c>
      <c r="C836" s="832" t="s">
        <v>3266</v>
      </c>
      <c r="D836" s="832" t="s">
        <v>2464</v>
      </c>
      <c r="E836" s="832" t="s">
        <v>3125</v>
      </c>
      <c r="F836" s="849">
        <v>1</v>
      </c>
      <c r="G836" s="849">
        <v>0</v>
      </c>
      <c r="H836" s="837"/>
      <c r="I836" s="849"/>
      <c r="J836" s="849"/>
      <c r="K836" s="837"/>
      <c r="L836" s="849">
        <v>1</v>
      </c>
      <c r="M836" s="850">
        <v>0</v>
      </c>
    </row>
    <row r="837" spans="1:13" ht="14.4" customHeight="1" x14ac:dyDescent="0.3">
      <c r="A837" s="831" t="s">
        <v>3061</v>
      </c>
      <c r="B837" s="832" t="s">
        <v>2457</v>
      </c>
      <c r="C837" s="832" t="s">
        <v>4304</v>
      </c>
      <c r="D837" s="832" t="s">
        <v>2464</v>
      </c>
      <c r="E837" s="832" t="s">
        <v>3330</v>
      </c>
      <c r="F837" s="849">
        <v>1</v>
      </c>
      <c r="G837" s="849">
        <v>238.72</v>
      </c>
      <c r="H837" s="837">
        <v>1</v>
      </c>
      <c r="I837" s="849"/>
      <c r="J837" s="849"/>
      <c r="K837" s="837">
        <v>0</v>
      </c>
      <c r="L837" s="849">
        <v>1</v>
      </c>
      <c r="M837" s="850">
        <v>238.72</v>
      </c>
    </row>
    <row r="838" spans="1:13" ht="14.4" customHeight="1" x14ac:dyDescent="0.3">
      <c r="A838" s="831" t="s">
        <v>3061</v>
      </c>
      <c r="B838" s="832" t="s">
        <v>2693</v>
      </c>
      <c r="C838" s="832" t="s">
        <v>3743</v>
      </c>
      <c r="D838" s="832" t="s">
        <v>3604</v>
      </c>
      <c r="E838" s="832" t="s">
        <v>2773</v>
      </c>
      <c r="F838" s="849">
        <v>1</v>
      </c>
      <c r="G838" s="849">
        <v>159.08000000000001</v>
      </c>
      <c r="H838" s="837">
        <v>1</v>
      </c>
      <c r="I838" s="849"/>
      <c r="J838" s="849"/>
      <c r="K838" s="837">
        <v>0</v>
      </c>
      <c r="L838" s="849">
        <v>1</v>
      </c>
      <c r="M838" s="850">
        <v>159.08000000000001</v>
      </c>
    </row>
    <row r="839" spans="1:13" ht="14.4" customHeight="1" x14ac:dyDescent="0.3">
      <c r="A839" s="831" t="s">
        <v>3061</v>
      </c>
      <c r="B839" s="832" t="s">
        <v>2693</v>
      </c>
      <c r="C839" s="832" t="s">
        <v>3744</v>
      </c>
      <c r="D839" s="832" t="s">
        <v>3604</v>
      </c>
      <c r="E839" s="832" t="s">
        <v>2696</v>
      </c>
      <c r="F839" s="849">
        <v>1</v>
      </c>
      <c r="G839" s="849">
        <v>318.16000000000003</v>
      </c>
      <c r="H839" s="837">
        <v>1</v>
      </c>
      <c r="I839" s="849"/>
      <c r="J839" s="849"/>
      <c r="K839" s="837">
        <v>0</v>
      </c>
      <c r="L839" s="849">
        <v>1</v>
      </c>
      <c r="M839" s="850">
        <v>318.16000000000003</v>
      </c>
    </row>
    <row r="840" spans="1:13" ht="14.4" customHeight="1" x14ac:dyDescent="0.3">
      <c r="A840" s="831" t="s">
        <v>3061</v>
      </c>
      <c r="B840" s="832" t="s">
        <v>2522</v>
      </c>
      <c r="C840" s="832" t="s">
        <v>2523</v>
      </c>
      <c r="D840" s="832" t="s">
        <v>941</v>
      </c>
      <c r="E840" s="832" t="s">
        <v>2524</v>
      </c>
      <c r="F840" s="849"/>
      <c r="G840" s="849"/>
      <c r="H840" s="837">
        <v>0</v>
      </c>
      <c r="I840" s="849">
        <v>2</v>
      </c>
      <c r="J840" s="849">
        <v>127.5</v>
      </c>
      <c r="K840" s="837">
        <v>1</v>
      </c>
      <c r="L840" s="849">
        <v>2</v>
      </c>
      <c r="M840" s="850">
        <v>127.5</v>
      </c>
    </row>
    <row r="841" spans="1:13" ht="14.4" customHeight="1" x14ac:dyDescent="0.3">
      <c r="A841" s="831" t="s">
        <v>3061</v>
      </c>
      <c r="B841" s="832" t="s">
        <v>2527</v>
      </c>
      <c r="C841" s="832" t="s">
        <v>2528</v>
      </c>
      <c r="D841" s="832" t="s">
        <v>784</v>
      </c>
      <c r="E841" s="832" t="s">
        <v>2529</v>
      </c>
      <c r="F841" s="849"/>
      <c r="G841" s="849"/>
      <c r="H841" s="837">
        <v>0</v>
      </c>
      <c r="I841" s="849">
        <v>1</v>
      </c>
      <c r="J841" s="849">
        <v>120.15</v>
      </c>
      <c r="K841" s="837">
        <v>1</v>
      </c>
      <c r="L841" s="849">
        <v>1</v>
      </c>
      <c r="M841" s="850">
        <v>120.15</v>
      </c>
    </row>
    <row r="842" spans="1:13" ht="14.4" customHeight="1" x14ac:dyDescent="0.3">
      <c r="A842" s="831" t="s">
        <v>3061</v>
      </c>
      <c r="B842" s="832" t="s">
        <v>2527</v>
      </c>
      <c r="C842" s="832" t="s">
        <v>5066</v>
      </c>
      <c r="D842" s="832" t="s">
        <v>5067</v>
      </c>
      <c r="E842" s="832" t="s">
        <v>5068</v>
      </c>
      <c r="F842" s="849"/>
      <c r="G842" s="849"/>
      <c r="H842" s="837">
        <v>0</v>
      </c>
      <c r="I842" s="849">
        <v>1</v>
      </c>
      <c r="J842" s="849">
        <v>213.49</v>
      </c>
      <c r="K842" s="837">
        <v>1</v>
      </c>
      <c r="L842" s="849">
        <v>1</v>
      </c>
      <c r="M842" s="850">
        <v>213.49</v>
      </c>
    </row>
    <row r="843" spans="1:13" ht="14.4" customHeight="1" x14ac:dyDescent="0.3">
      <c r="A843" s="831" t="s">
        <v>3061</v>
      </c>
      <c r="B843" s="832" t="s">
        <v>6982</v>
      </c>
      <c r="C843" s="832" t="s">
        <v>4327</v>
      </c>
      <c r="D843" s="832" t="s">
        <v>4289</v>
      </c>
      <c r="E843" s="832" t="s">
        <v>4328</v>
      </c>
      <c r="F843" s="849">
        <v>1</v>
      </c>
      <c r="G843" s="849">
        <v>607.65</v>
      </c>
      <c r="H843" s="837">
        <v>1</v>
      </c>
      <c r="I843" s="849"/>
      <c r="J843" s="849"/>
      <c r="K843" s="837">
        <v>0</v>
      </c>
      <c r="L843" s="849">
        <v>1</v>
      </c>
      <c r="M843" s="850">
        <v>607.65</v>
      </c>
    </row>
    <row r="844" spans="1:13" ht="14.4" customHeight="1" x14ac:dyDescent="0.3">
      <c r="A844" s="831" t="s">
        <v>3061</v>
      </c>
      <c r="B844" s="832" t="s">
        <v>6960</v>
      </c>
      <c r="C844" s="832" t="s">
        <v>4333</v>
      </c>
      <c r="D844" s="832" t="s">
        <v>3109</v>
      </c>
      <c r="E844" s="832" t="s">
        <v>4334</v>
      </c>
      <c r="F844" s="849"/>
      <c r="G844" s="849"/>
      <c r="H844" s="837">
        <v>0</v>
      </c>
      <c r="I844" s="849">
        <v>2</v>
      </c>
      <c r="J844" s="849">
        <v>46.12</v>
      </c>
      <c r="K844" s="837">
        <v>1</v>
      </c>
      <c r="L844" s="849">
        <v>2</v>
      </c>
      <c r="M844" s="850">
        <v>46.12</v>
      </c>
    </row>
    <row r="845" spans="1:13" ht="14.4" customHeight="1" x14ac:dyDescent="0.3">
      <c r="A845" s="831" t="s">
        <v>3061</v>
      </c>
      <c r="B845" s="832" t="s">
        <v>6960</v>
      </c>
      <c r="C845" s="832" t="s">
        <v>3284</v>
      </c>
      <c r="D845" s="832" t="s">
        <v>3109</v>
      </c>
      <c r="E845" s="832" t="s">
        <v>3285</v>
      </c>
      <c r="F845" s="849"/>
      <c r="G845" s="849"/>
      <c r="H845" s="837">
        <v>0</v>
      </c>
      <c r="I845" s="849">
        <v>1</v>
      </c>
      <c r="J845" s="849">
        <v>58.77</v>
      </c>
      <c r="K845" s="837">
        <v>1</v>
      </c>
      <c r="L845" s="849">
        <v>1</v>
      </c>
      <c r="M845" s="850">
        <v>58.77</v>
      </c>
    </row>
    <row r="846" spans="1:13" ht="14.4" customHeight="1" x14ac:dyDescent="0.3">
      <c r="A846" s="831" t="s">
        <v>3061</v>
      </c>
      <c r="B846" s="832" t="s">
        <v>2541</v>
      </c>
      <c r="C846" s="832" t="s">
        <v>2542</v>
      </c>
      <c r="D846" s="832" t="s">
        <v>995</v>
      </c>
      <c r="E846" s="832" t="s">
        <v>998</v>
      </c>
      <c r="F846" s="849"/>
      <c r="G846" s="849"/>
      <c r="H846" s="837">
        <v>0</v>
      </c>
      <c r="I846" s="849">
        <v>80</v>
      </c>
      <c r="J846" s="849">
        <v>14532.8</v>
      </c>
      <c r="K846" s="837">
        <v>1</v>
      </c>
      <c r="L846" s="849">
        <v>80</v>
      </c>
      <c r="M846" s="850">
        <v>14532.8</v>
      </c>
    </row>
    <row r="847" spans="1:13" ht="14.4" customHeight="1" x14ac:dyDescent="0.3">
      <c r="A847" s="831" t="s">
        <v>3061</v>
      </c>
      <c r="B847" s="832" t="s">
        <v>2541</v>
      </c>
      <c r="C847" s="832" t="s">
        <v>6354</v>
      </c>
      <c r="D847" s="832" t="s">
        <v>6355</v>
      </c>
      <c r="E847" s="832" t="s">
        <v>1546</v>
      </c>
      <c r="F847" s="849"/>
      <c r="G847" s="849"/>
      <c r="H847" s="837">
        <v>0</v>
      </c>
      <c r="I847" s="849">
        <v>20</v>
      </c>
      <c r="J847" s="849">
        <v>439.20000000000005</v>
      </c>
      <c r="K847" s="837">
        <v>1</v>
      </c>
      <c r="L847" s="849">
        <v>20</v>
      </c>
      <c r="M847" s="850">
        <v>439.20000000000005</v>
      </c>
    </row>
    <row r="848" spans="1:13" ht="14.4" customHeight="1" x14ac:dyDescent="0.3">
      <c r="A848" s="831" t="s">
        <v>3061</v>
      </c>
      <c r="B848" s="832" t="s">
        <v>2541</v>
      </c>
      <c r="C848" s="832" t="s">
        <v>2734</v>
      </c>
      <c r="D848" s="832" t="s">
        <v>1553</v>
      </c>
      <c r="E848" s="832" t="s">
        <v>1552</v>
      </c>
      <c r="F848" s="849"/>
      <c r="G848" s="849"/>
      <c r="H848" s="837">
        <v>0</v>
      </c>
      <c r="I848" s="849">
        <v>5</v>
      </c>
      <c r="J848" s="849">
        <v>647.54999999999995</v>
      </c>
      <c r="K848" s="837">
        <v>1</v>
      </c>
      <c r="L848" s="849">
        <v>5</v>
      </c>
      <c r="M848" s="850">
        <v>647.54999999999995</v>
      </c>
    </row>
    <row r="849" spans="1:13" ht="14.4" customHeight="1" x14ac:dyDescent="0.3">
      <c r="A849" s="831" t="s">
        <v>3061</v>
      </c>
      <c r="B849" s="832" t="s">
        <v>2541</v>
      </c>
      <c r="C849" s="832" t="s">
        <v>5049</v>
      </c>
      <c r="D849" s="832" t="s">
        <v>1560</v>
      </c>
      <c r="E849" s="832" t="s">
        <v>2858</v>
      </c>
      <c r="F849" s="849"/>
      <c r="G849" s="849"/>
      <c r="H849" s="837">
        <v>0</v>
      </c>
      <c r="I849" s="849">
        <v>11</v>
      </c>
      <c r="J849" s="849">
        <v>1604.79</v>
      </c>
      <c r="K849" s="837">
        <v>1</v>
      </c>
      <c r="L849" s="849">
        <v>11</v>
      </c>
      <c r="M849" s="850">
        <v>1604.79</v>
      </c>
    </row>
    <row r="850" spans="1:13" ht="14.4" customHeight="1" x14ac:dyDescent="0.3">
      <c r="A850" s="831" t="s">
        <v>3061</v>
      </c>
      <c r="B850" s="832" t="s">
        <v>2541</v>
      </c>
      <c r="C850" s="832" t="s">
        <v>2555</v>
      </c>
      <c r="D850" s="832" t="s">
        <v>986</v>
      </c>
      <c r="E850" s="832" t="s">
        <v>2552</v>
      </c>
      <c r="F850" s="849"/>
      <c r="G850" s="849"/>
      <c r="H850" s="837">
        <v>0</v>
      </c>
      <c r="I850" s="849">
        <v>5</v>
      </c>
      <c r="J850" s="849">
        <v>1623.5</v>
      </c>
      <c r="K850" s="837">
        <v>1</v>
      </c>
      <c r="L850" s="849">
        <v>5</v>
      </c>
      <c r="M850" s="850">
        <v>1623.5</v>
      </c>
    </row>
    <row r="851" spans="1:13" ht="14.4" customHeight="1" x14ac:dyDescent="0.3">
      <c r="A851" s="831" t="s">
        <v>3061</v>
      </c>
      <c r="B851" s="832" t="s">
        <v>2541</v>
      </c>
      <c r="C851" s="832" t="s">
        <v>2948</v>
      </c>
      <c r="D851" s="832" t="s">
        <v>2302</v>
      </c>
      <c r="E851" s="832" t="s">
        <v>2740</v>
      </c>
      <c r="F851" s="849"/>
      <c r="G851" s="849"/>
      <c r="H851" s="837">
        <v>0</v>
      </c>
      <c r="I851" s="849">
        <v>3</v>
      </c>
      <c r="J851" s="849">
        <v>254.67000000000002</v>
      </c>
      <c r="K851" s="837">
        <v>1</v>
      </c>
      <c r="L851" s="849">
        <v>3</v>
      </c>
      <c r="M851" s="850">
        <v>254.67000000000002</v>
      </c>
    </row>
    <row r="852" spans="1:13" ht="14.4" customHeight="1" x14ac:dyDescent="0.3">
      <c r="A852" s="831" t="s">
        <v>3061</v>
      </c>
      <c r="B852" s="832" t="s">
        <v>2541</v>
      </c>
      <c r="C852" s="832" t="s">
        <v>3930</v>
      </c>
      <c r="D852" s="832" t="s">
        <v>3931</v>
      </c>
      <c r="E852" s="832" t="s">
        <v>1279</v>
      </c>
      <c r="F852" s="849">
        <v>20</v>
      </c>
      <c r="G852" s="849">
        <v>32298</v>
      </c>
      <c r="H852" s="837">
        <v>1</v>
      </c>
      <c r="I852" s="849"/>
      <c r="J852" s="849"/>
      <c r="K852" s="837">
        <v>0</v>
      </c>
      <c r="L852" s="849">
        <v>20</v>
      </c>
      <c r="M852" s="850">
        <v>32298</v>
      </c>
    </row>
    <row r="853" spans="1:13" ht="14.4" customHeight="1" x14ac:dyDescent="0.3">
      <c r="A853" s="831" t="s">
        <v>3061</v>
      </c>
      <c r="B853" s="832" t="s">
        <v>2541</v>
      </c>
      <c r="C853" s="832" t="s">
        <v>2787</v>
      </c>
      <c r="D853" s="832" t="s">
        <v>1643</v>
      </c>
      <c r="E853" s="832" t="s">
        <v>1546</v>
      </c>
      <c r="F853" s="849"/>
      <c r="G853" s="849"/>
      <c r="H853" s="837">
        <v>0</v>
      </c>
      <c r="I853" s="849">
        <v>45</v>
      </c>
      <c r="J853" s="849">
        <v>3252.1499999999996</v>
      </c>
      <c r="K853" s="837">
        <v>1</v>
      </c>
      <c r="L853" s="849">
        <v>45</v>
      </c>
      <c r="M853" s="850">
        <v>3252.1499999999996</v>
      </c>
    </row>
    <row r="854" spans="1:13" ht="14.4" customHeight="1" x14ac:dyDescent="0.3">
      <c r="A854" s="831" t="s">
        <v>3061</v>
      </c>
      <c r="B854" s="832" t="s">
        <v>2541</v>
      </c>
      <c r="C854" s="832" t="s">
        <v>3932</v>
      </c>
      <c r="D854" s="832" t="s">
        <v>2061</v>
      </c>
      <c r="E854" s="832" t="s">
        <v>1281</v>
      </c>
      <c r="F854" s="849"/>
      <c r="G854" s="849"/>
      <c r="H854" s="837">
        <v>0</v>
      </c>
      <c r="I854" s="849">
        <v>2</v>
      </c>
      <c r="J854" s="849">
        <v>259.02</v>
      </c>
      <c r="K854" s="837">
        <v>1</v>
      </c>
      <c r="L854" s="849">
        <v>2</v>
      </c>
      <c r="M854" s="850">
        <v>259.02</v>
      </c>
    </row>
    <row r="855" spans="1:13" ht="14.4" customHeight="1" x14ac:dyDescent="0.3">
      <c r="A855" s="831" t="s">
        <v>3061</v>
      </c>
      <c r="B855" s="832" t="s">
        <v>2541</v>
      </c>
      <c r="C855" s="832" t="s">
        <v>2636</v>
      </c>
      <c r="D855" s="832" t="s">
        <v>1284</v>
      </c>
      <c r="E855" s="832" t="s">
        <v>1281</v>
      </c>
      <c r="F855" s="849"/>
      <c r="G855" s="849"/>
      <c r="H855" s="837">
        <v>0</v>
      </c>
      <c r="I855" s="849">
        <v>9</v>
      </c>
      <c r="J855" s="849">
        <v>1165.5899999999999</v>
      </c>
      <c r="K855" s="837">
        <v>1</v>
      </c>
      <c r="L855" s="849">
        <v>9</v>
      </c>
      <c r="M855" s="850">
        <v>1165.5899999999999</v>
      </c>
    </row>
    <row r="856" spans="1:13" ht="14.4" customHeight="1" x14ac:dyDescent="0.3">
      <c r="A856" s="831" t="s">
        <v>3061</v>
      </c>
      <c r="B856" s="832" t="s">
        <v>2541</v>
      </c>
      <c r="C856" s="832" t="s">
        <v>2637</v>
      </c>
      <c r="D856" s="832" t="s">
        <v>1283</v>
      </c>
      <c r="E856" s="832" t="s">
        <v>1281</v>
      </c>
      <c r="F856" s="849"/>
      <c r="G856" s="849"/>
      <c r="H856" s="837">
        <v>0</v>
      </c>
      <c r="I856" s="849">
        <v>7</v>
      </c>
      <c r="J856" s="849">
        <v>912.7299999999999</v>
      </c>
      <c r="K856" s="837">
        <v>1</v>
      </c>
      <c r="L856" s="849">
        <v>7</v>
      </c>
      <c r="M856" s="850">
        <v>912.7299999999999</v>
      </c>
    </row>
    <row r="857" spans="1:13" ht="14.4" customHeight="1" x14ac:dyDescent="0.3">
      <c r="A857" s="831" t="s">
        <v>3061</v>
      </c>
      <c r="B857" s="832" t="s">
        <v>2541</v>
      </c>
      <c r="C857" s="832" t="s">
        <v>2950</v>
      </c>
      <c r="D857" s="832" t="s">
        <v>2298</v>
      </c>
      <c r="E857" s="832" t="s">
        <v>1546</v>
      </c>
      <c r="F857" s="849"/>
      <c r="G857" s="849"/>
      <c r="H857" s="837">
        <v>0</v>
      </c>
      <c r="I857" s="849">
        <v>15</v>
      </c>
      <c r="J857" s="849">
        <v>1084.05</v>
      </c>
      <c r="K857" s="837">
        <v>1</v>
      </c>
      <c r="L857" s="849">
        <v>15</v>
      </c>
      <c r="M857" s="850">
        <v>1084.05</v>
      </c>
    </row>
    <row r="858" spans="1:13" ht="14.4" customHeight="1" x14ac:dyDescent="0.3">
      <c r="A858" s="831" t="s">
        <v>3061</v>
      </c>
      <c r="B858" s="832" t="s">
        <v>2541</v>
      </c>
      <c r="C858" s="832" t="s">
        <v>2557</v>
      </c>
      <c r="D858" s="832" t="s">
        <v>956</v>
      </c>
      <c r="E858" s="832" t="s">
        <v>2558</v>
      </c>
      <c r="F858" s="849">
        <v>10</v>
      </c>
      <c r="G858" s="849">
        <v>1355.3999999999999</v>
      </c>
      <c r="H858" s="837">
        <v>1</v>
      </c>
      <c r="I858" s="849"/>
      <c r="J858" s="849"/>
      <c r="K858" s="837">
        <v>0</v>
      </c>
      <c r="L858" s="849">
        <v>10</v>
      </c>
      <c r="M858" s="850">
        <v>1355.3999999999999</v>
      </c>
    </row>
    <row r="859" spans="1:13" ht="14.4" customHeight="1" x14ac:dyDescent="0.3">
      <c r="A859" s="831" t="s">
        <v>3061</v>
      </c>
      <c r="B859" s="832" t="s">
        <v>2541</v>
      </c>
      <c r="C859" s="832" t="s">
        <v>2560</v>
      </c>
      <c r="D859" s="832" t="s">
        <v>963</v>
      </c>
      <c r="E859" s="832" t="s">
        <v>964</v>
      </c>
      <c r="F859" s="849"/>
      <c r="G859" s="849"/>
      <c r="H859" s="837">
        <v>0</v>
      </c>
      <c r="I859" s="849">
        <v>1</v>
      </c>
      <c r="J859" s="849">
        <v>2635.97</v>
      </c>
      <c r="K859" s="837">
        <v>1</v>
      </c>
      <c r="L859" s="849">
        <v>1</v>
      </c>
      <c r="M859" s="850">
        <v>2635.97</v>
      </c>
    </row>
    <row r="860" spans="1:13" ht="14.4" customHeight="1" x14ac:dyDescent="0.3">
      <c r="A860" s="831" t="s">
        <v>3061</v>
      </c>
      <c r="B860" s="832" t="s">
        <v>2541</v>
      </c>
      <c r="C860" s="832" t="s">
        <v>2862</v>
      </c>
      <c r="D860" s="832" t="s">
        <v>2863</v>
      </c>
      <c r="E860" s="832" t="s">
        <v>1552</v>
      </c>
      <c r="F860" s="849"/>
      <c r="G860" s="849"/>
      <c r="H860" s="837">
        <v>0</v>
      </c>
      <c r="I860" s="849">
        <v>5</v>
      </c>
      <c r="J860" s="849">
        <v>636.70000000000005</v>
      </c>
      <c r="K860" s="837">
        <v>1</v>
      </c>
      <c r="L860" s="849">
        <v>5</v>
      </c>
      <c r="M860" s="850">
        <v>636.70000000000005</v>
      </c>
    </row>
    <row r="861" spans="1:13" ht="14.4" customHeight="1" x14ac:dyDescent="0.3">
      <c r="A861" s="831" t="s">
        <v>3062</v>
      </c>
      <c r="B861" s="832" t="s">
        <v>2805</v>
      </c>
      <c r="C861" s="832" t="s">
        <v>4817</v>
      </c>
      <c r="D861" s="832" t="s">
        <v>2873</v>
      </c>
      <c r="E861" s="832" t="s">
        <v>4818</v>
      </c>
      <c r="F861" s="849"/>
      <c r="G861" s="849"/>
      <c r="H861" s="837">
        <v>0</v>
      </c>
      <c r="I861" s="849">
        <v>2</v>
      </c>
      <c r="J861" s="849">
        <v>1337.08</v>
      </c>
      <c r="K861" s="837">
        <v>1</v>
      </c>
      <c r="L861" s="849">
        <v>2</v>
      </c>
      <c r="M861" s="850">
        <v>1337.08</v>
      </c>
    </row>
    <row r="862" spans="1:13" ht="14.4" customHeight="1" x14ac:dyDescent="0.3">
      <c r="A862" s="831" t="s">
        <v>3062</v>
      </c>
      <c r="B862" s="832" t="s">
        <v>2805</v>
      </c>
      <c r="C862" s="832" t="s">
        <v>2872</v>
      </c>
      <c r="D862" s="832" t="s">
        <v>2873</v>
      </c>
      <c r="E862" s="832" t="s">
        <v>2874</v>
      </c>
      <c r="F862" s="849"/>
      <c r="G862" s="849"/>
      <c r="H862" s="837">
        <v>0</v>
      </c>
      <c r="I862" s="849">
        <v>4</v>
      </c>
      <c r="J862" s="849">
        <v>2674.16</v>
      </c>
      <c r="K862" s="837">
        <v>1</v>
      </c>
      <c r="L862" s="849">
        <v>4</v>
      </c>
      <c r="M862" s="850">
        <v>2674.16</v>
      </c>
    </row>
    <row r="863" spans="1:13" ht="14.4" customHeight="1" x14ac:dyDescent="0.3">
      <c r="A863" s="831" t="s">
        <v>3062</v>
      </c>
      <c r="B863" s="832" t="s">
        <v>2809</v>
      </c>
      <c r="C863" s="832" t="s">
        <v>2810</v>
      </c>
      <c r="D863" s="832" t="s">
        <v>2811</v>
      </c>
      <c r="E863" s="832" t="s">
        <v>2812</v>
      </c>
      <c r="F863" s="849"/>
      <c r="G863" s="849"/>
      <c r="H863" s="837">
        <v>0</v>
      </c>
      <c r="I863" s="849">
        <v>1</v>
      </c>
      <c r="J863" s="849">
        <v>93.75</v>
      </c>
      <c r="K863" s="837">
        <v>1</v>
      </c>
      <c r="L863" s="849">
        <v>1</v>
      </c>
      <c r="M863" s="850">
        <v>93.75</v>
      </c>
    </row>
    <row r="864" spans="1:13" ht="14.4" customHeight="1" x14ac:dyDescent="0.3">
      <c r="A864" s="831" t="s">
        <v>3062</v>
      </c>
      <c r="B864" s="832" t="s">
        <v>2809</v>
      </c>
      <c r="C864" s="832" t="s">
        <v>2815</v>
      </c>
      <c r="D864" s="832" t="s">
        <v>2816</v>
      </c>
      <c r="E864" s="832" t="s">
        <v>2817</v>
      </c>
      <c r="F864" s="849"/>
      <c r="G864" s="849"/>
      <c r="H864" s="837">
        <v>0</v>
      </c>
      <c r="I864" s="849">
        <v>1</v>
      </c>
      <c r="J864" s="849">
        <v>120.61</v>
      </c>
      <c r="K864" s="837">
        <v>1</v>
      </c>
      <c r="L864" s="849">
        <v>1</v>
      </c>
      <c r="M864" s="850">
        <v>120.61</v>
      </c>
    </row>
    <row r="865" spans="1:13" ht="14.4" customHeight="1" x14ac:dyDescent="0.3">
      <c r="A865" s="831" t="s">
        <v>3062</v>
      </c>
      <c r="B865" s="832" t="s">
        <v>2809</v>
      </c>
      <c r="C865" s="832" t="s">
        <v>4806</v>
      </c>
      <c r="D865" s="832" t="s">
        <v>2816</v>
      </c>
      <c r="E865" s="832" t="s">
        <v>3103</v>
      </c>
      <c r="F865" s="849"/>
      <c r="G865" s="849"/>
      <c r="H865" s="837">
        <v>0</v>
      </c>
      <c r="I865" s="849">
        <v>1</v>
      </c>
      <c r="J865" s="849">
        <v>184.74</v>
      </c>
      <c r="K865" s="837">
        <v>1</v>
      </c>
      <c r="L865" s="849">
        <v>1</v>
      </c>
      <c r="M865" s="850">
        <v>184.74</v>
      </c>
    </row>
    <row r="866" spans="1:13" ht="14.4" customHeight="1" x14ac:dyDescent="0.3">
      <c r="A866" s="831" t="s">
        <v>3062</v>
      </c>
      <c r="B866" s="832" t="s">
        <v>2565</v>
      </c>
      <c r="C866" s="832" t="s">
        <v>3579</v>
      </c>
      <c r="D866" s="832" t="s">
        <v>1162</v>
      </c>
      <c r="E866" s="832" t="s">
        <v>2754</v>
      </c>
      <c r="F866" s="849"/>
      <c r="G866" s="849"/>
      <c r="H866" s="837">
        <v>0</v>
      </c>
      <c r="I866" s="849">
        <v>2</v>
      </c>
      <c r="J866" s="849">
        <v>736.32</v>
      </c>
      <c r="K866" s="837">
        <v>1</v>
      </c>
      <c r="L866" s="849">
        <v>2</v>
      </c>
      <c r="M866" s="850">
        <v>736.32</v>
      </c>
    </row>
    <row r="867" spans="1:13" ht="14.4" customHeight="1" x14ac:dyDescent="0.3">
      <c r="A867" s="831" t="s">
        <v>3062</v>
      </c>
      <c r="B867" s="832" t="s">
        <v>2565</v>
      </c>
      <c r="C867" s="832" t="s">
        <v>4799</v>
      </c>
      <c r="D867" s="832" t="s">
        <v>1162</v>
      </c>
      <c r="E867" s="832" t="s">
        <v>2567</v>
      </c>
      <c r="F867" s="849"/>
      <c r="G867" s="849"/>
      <c r="H867" s="837">
        <v>0</v>
      </c>
      <c r="I867" s="849">
        <v>2</v>
      </c>
      <c r="J867" s="849">
        <v>981.78</v>
      </c>
      <c r="K867" s="837">
        <v>1</v>
      </c>
      <c r="L867" s="849">
        <v>2</v>
      </c>
      <c r="M867" s="850">
        <v>981.78</v>
      </c>
    </row>
    <row r="868" spans="1:13" ht="14.4" customHeight="1" x14ac:dyDescent="0.3">
      <c r="A868" s="831" t="s">
        <v>3062</v>
      </c>
      <c r="B868" s="832" t="s">
        <v>2565</v>
      </c>
      <c r="C868" s="832" t="s">
        <v>4861</v>
      </c>
      <c r="D868" s="832" t="s">
        <v>1162</v>
      </c>
      <c r="E868" s="832" t="s">
        <v>4862</v>
      </c>
      <c r="F868" s="849"/>
      <c r="G868" s="849"/>
      <c r="H868" s="837">
        <v>0</v>
      </c>
      <c r="I868" s="849">
        <v>1</v>
      </c>
      <c r="J868" s="849">
        <v>1154.68</v>
      </c>
      <c r="K868" s="837">
        <v>1</v>
      </c>
      <c r="L868" s="849">
        <v>1</v>
      </c>
      <c r="M868" s="850">
        <v>1154.68</v>
      </c>
    </row>
    <row r="869" spans="1:13" ht="14.4" customHeight="1" x14ac:dyDescent="0.3">
      <c r="A869" s="831" t="s">
        <v>3062</v>
      </c>
      <c r="B869" s="832" t="s">
        <v>6981</v>
      </c>
      <c r="C869" s="832" t="s">
        <v>6144</v>
      </c>
      <c r="D869" s="832" t="s">
        <v>6145</v>
      </c>
      <c r="E869" s="832" t="s">
        <v>2495</v>
      </c>
      <c r="F869" s="849"/>
      <c r="G869" s="849"/>
      <c r="H869" s="837">
        <v>0</v>
      </c>
      <c r="I869" s="849">
        <v>2</v>
      </c>
      <c r="J869" s="849">
        <v>109.98</v>
      </c>
      <c r="K869" s="837">
        <v>1</v>
      </c>
      <c r="L869" s="849">
        <v>2</v>
      </c>
      <c r="M869" s="850">
        <v>109.98</v>
      </c>
    </row>
    <row r="870" spans="1:13" ht="14.4" customHeight="1" x14ac:dyDescent="0.3">
      <c r="A870" s="831" t="s">
        <v>3062</v>
      </c>
      <c r="B870" s="832" t="s">
        <v>7001</v>
      </c>
      <c r="C870" s="832" t="s">
        <v>6146</v>
      </c>
      <c r="D870" s="832" t="s">
        <v>3696</v>
      </c>
      <c r="E870" s="832" t="s">
        <v>6147</v>
      </c>
      <c r="F870" s="849"/>
      <c r="G870" s="849"/>
      <c r="H870" s="837">
        <v>0</v>
      </c>
      <c r="I870" s="849">
        <v>1</v>
      </c>
      <c r="J870" s="849">
        <v>93.46</v>
      </c>
      <c r="K870" s="837">
        <v>1</v>
      </c>
      <c r="L870" s="849">
        <v>1</v>
      </c>
      <c r="M870" s="850">
        <v>93.46</v>
      </c>
    </row>
    <row r="871" spans="1:13" ht="14.4" customHeight="1" x14ac:dyDescent="0.3">
      <c r="A871" s="831" t="s">
        <v>3062</v>
      </c>
      <c r="B871" s="832" t="s">
        <v>7001</v>
      </c>
      <c r="C871" s="832" t="s">
        <v>3695</v>
      </c>
      <c r="D871" s="832" t="s">
        <v>3696</v>
      </c>
      <c r="E871" s="832" t="s">
        <v>3697</v>
      </c>
      <c r="F871" s="849"/>
      <c r="G871" s="849"/>
      <c r="H871" s="837">
        <v>0</v>
      </c>
      <c r="I871" s="849">
        <v>2</v>
      </c>
      <c r="J871" s="849">
        <v>575.21</v>
      </c>
      <c r="K871" s="837">
        <v>1</v>
      </c>
      <c r="L871" s="849">
        <v>2</v>
      </c>
      <c r="M871" s="850">
        <v>575.21</v>
      </c>
    </row>
    <row r="872" spans="1:13" ht="14.4" customHeight="1" x14ac:dyDescent="0.3">
      <c r="A872" s="831" t="s">
        <v>3062</v>
      </c>
      <c r="B872" s="832" t="s">
        <v>2444</v>
      </c>
      <c r="C872" s="832" t="s">
        <v>2588</v>
      </c>
      <c r="D872" s="832" t="s">
        <v>1288</v>
      </c>
      <c r="E872" s="832" t="s">
        <v>2589</v>
      </c>
      <c r="F872" s="849"/>
      <c r="G872" s="849"/>
      <c r="H872" s="837">
        <v>0</v>
      </c>
      <c r="I872" s="849">
        <v>2</v>
      </c>
      <c r="J872" s="849">
        <v>308.72000000000003</v>
      </c>
      <c r="K872" s="837">
        <v>1</v>
      </c>
      <c r="L872" s="849">
        <v>2</v>
      </c>
      <c r="M872" s="850">
        <v>308.72000000000003</v>
      </c>
    </row>
    <row r="873" spans="1:13" ht="14.4" customHeight="1" x14ac:dyDescent="0.3">
      <c r="A873" s="831" t="s">
        <v>3062</v>
      </c>
      <c r="B873" s="832" t="s">
        <v>2444</v>
      </c>
      <c r="C873" s="832" t="s">
        <v>2451</v>
      </c>
      <c r="D873" s="832" t="s">
        <v>1014</v>
      </c>
      <c r="E873" s="832" t="s">
        <v>2452</v>
      </c>
      <c r="F873" s="849"/>
      <c r="G873" s="849"/>
      <c r="H873" s="837">
        <v>0</v>
      </c>
      <c r="I873" s="849">
        <v>2</v>
      </c>
      <c r="J873" s="849">
        <v>151.46</v>
      </c>
      <c r="K873" s="837">
        <v>1</v>
      </c>
      <c r="L873" s="849">
        <v>2</v>
      </c>
      <c r="M873" s="850">
        <v>151.46</v>
      </c>
    </row>
    <row r="874" spans="1:13" ht="14.4" customHeight="1" x14ac:dyDescent="0.3">
      <c r="A874" s="831" t="s">
        <v>3062</v>
      </c>
      <c r="B874" s="832" t="s">
        <v>2483</v>
      </c>
      <c r="C874" s="832" t="s">
        <v>2608</v>
      </c>
      <c r="D874" s="832" t="s">
        <v>1704</v>
      </c>
      <c r="E874" s="832" t="s">
        <v>2609</v>
      </c>
      <c r="F874" s="849"/>
      <c r="G874" s="849"/>
      <c r="H874" s="837">
        <v>0</v>
      </c>
      <c r="I874" s="849">
        <v>1</v>
      </c>
      <c r="J874" s="849">
        <v>3231.81</v>
      </c>
      <c r="K874" s="837">
        <v>1</v>
      </c>
      <c r="L874" s="849">
        <v>1</v>
      </c>
      <c r="M874" s="850">
        <v>3231.81</v>
      </c>
    </row>
    <row r="875" spans="1:13" ht="14.4" customHeight="1" x14ac:dyDescent="0.3">
      <c r="A875" s="831" t="s">
        <v>3062</v>
      </c>
      <c r="B875" s="832" t="s">
        <v>2829</v>
      </c>
      <c r="C875" s="832" t="s">
        <v>2830</v>
      </c>
      <c r="D875" s="832" t="s">
        <v>2831</v>
      </c>
      <c r="E875" s="832" t="s">
        <v>2462</v>
      </c>
      <c r="F875" s="849"/>
      <c r="G875" s="849"/>
      <c r="H875" s="837">
        <v>0</v>
      </c>
      <c r="I875" s="849">
        <v>1</v>
      </c>
      <c r="J875" s="849">
        <v>339.8</v>
      </c>
      <c r="K875" s="837">
        <v>1</v>
      </c>
      <c r="L875" s="849">
        <v>1</v>
      </c>
      <c r="M875" s="850">
        <v>339.8</v>
      </c>
    </row>
    <row r="876" spans="1:13" ht="14.4" customHeight="1" x14ac:dyDescent="0.3">
      <c r="A876" s="831" t="s">
        <v>3062</v>
      </c>
      <c r="B876" s="832" t="s">
        <v>2614</v>
      </c>
      <c r="C876" s="832" t="s">
        <v>2617</v>
      </c>
      <c r="D876" s="832" t="s">
        <v>1110</v>
      </c>
      <c r="E876" s="832" t="s">
        <v>1620</v>
      </c>
      <c r="F876" s="849"/>
      <c r="G876" s="849"/>
      <c r="H876" s="837">
        <v>0</v>
      </c>
      <c r="I876" s="849">
        <v>3</v>
      </c>
      <c r="J876" s="849">
        <v>145.26</v>
      </c>
      <c r="K876" s="837">
        <v>1</v>
      </c>
      <c r="L876" s="849">
        <v>3</v>
      </c>
      <c r="M876" s="850">
        <v>145.26</v>
      </c>
    </row>
    <row r="877" spans="1:13" ht="14.4" customHeight="1" x14ac:dyDescent="0.3">
      <c r="A877" s="831" t="s">
        <v>3062</v>
      </c>
      <c r="B877" s="832" t="s">
        <v>2493</v>
      </c>
      <c r="C877" s="832" t="s">
        <v>2837</v>
      </c>
      <c r="D877" s="832" t="s">
        <v>1619</v>
      </c>
      <c r="E877" s="832" t="s">
        <v>1859</v>
      </c>
      <c r="F877" s="849"/>
      <c r="G877" s="849"/>
      <c r="H877" s="837">
        <v>0</v>
      </c>
      <c r="I877" s="849">
        <v>1</v>
      </c>
      <c r="J877" s="849">
        <v>85.7</v>
      </c>
      <c r="K877" s="837">
        <v>1</v>
      </c>
      <c r="L877" s="849">
        <v>1</v>
      </c>
      <c r="M877" s="850">
        <v>85.7</v>
      </c>
    </row>
    <row r="878" spans="1:13" ht="14.4" customHeight="1" x14ac:dyDescent="0.3">
      <c r="A878" s="831" t="s">
        <v>3062</v>
      </c>
      <c r="B878" s="832" t="s">
        <v>2853</v>
      </c>
      <c r="C878" s="832" t="s">
        <v>2854</v>
      </c>
      <c r="D878" s="832" t="s">
        <v>1890</v>
      </c>
      <c r="E878" s="832" t="s">
        <v>2798</v>
      </c>
      <c r="F878" s="849"/>
      <c r="G878" s="849"/>
      <c r="H878" s="837">
        <v>0</v>
      </c>
      <c r="I878" s="849">
        <v>1</v>
      </c>
      <c r="J878" s="849">
        <v>42.57</v>
      </c>
      <c r="K878" s="837">
        <v>1</v>
      </c>
      <c r="L878" s="849">
        <v>1</v>
      </c>
      <c r="M878" s="850">
        <v>42.57</v>
      </c>
    </row>
    <row r="879" spans="1:13" ht="14.4" customHeight="1" x14ac:dyDescent="0.3">
      <c r="A879" s="831" t="s">
        <v>3062</v>
      </c>
      <c r="B879" s="832" t="s">
        <v>2629</v>
      </c>
      <c r="C879" s="832" t="s">
        <v>2630</v>
      </c>
      <c r="D879" s="832" t="s">
        <v>2631</v>
      </c>
      <c r="E879" s="832" t="s">
        <v>2632</v>
      </c>
      <c r="F879" s="849"/>
      <c r="G879" s="849"/>
      <c r="H879" s="837">
        <v>0</v>
      </c>
      <c r="I879" s="849">
        <v>3</v>
      </c>
      <c r="J879" s="849">
        <v>368.88</v>
      </c>
      <c r="K879" s="837">
        <v>1</v>
      </c>
      <c r="L879" s="849">
        <v>3</v>
      </c>
      <c r="M879" s="850">
        <v>368.88</v>
      </c>
    </row>
    <row r="880" spans="1:13" ht="14.4" customHeight="1" x14ac:dyDescent="0.3">
      <c r="A880" s="831" t="s">
        <v>3062</v>
      </c>
      <c r="B880" s="832" t="s">
        <v>2629</v>
      </c>
      <c r="C880" s="832" t="s">
        <v>4865</v>
      </c>
      <c r="D880" s="832" t="s">
        <v>2631</v>
      </c>
      <c r="E880" s="832" t="s">
        <v>4866</v>
      </c>
      <c r="F880" s="849"/>
      <c r="G880" s="849"/>
      <c r="H880" s="837">
        <v>0</v>
      </c>
      <c r="I880" s="849">
        <v>2</v>
      </c>
      <c r="J880" s="849">
        <v>491.82</v>
      </c>
      <c r="K880" s="837">
        <v>1</v>
      </c>
      <c r="L880" s="849">
        <v>2</v>
      </c>
      <c r="M880" s="850">
        <v>491.82</v>
      </c>
    </row>
    <row r="881" spans="1:13" ht="14.4" customHeight="1" x14ac:dyDescent="0.3">
      <c r="A881" s="831" t="s">
        <v>3062</v>
      </c>
      <c r="B881" s="832" t="s">
        <v>2522</v>
      </c>
      <c r="C881" s="832" t="s">
        <v>2523</v>
      </c>
      <c r="D881" s="832" t="s">
        <v>941</v>
      </c>
      <c r="E881" s="832" t="s">
        <v>2524</v>
      </c>
      <c r="F881" s="849"/>
      <c r="G881" s="849"/>
      <c r="H881" s="837">
        <v>0</v>
      </c>
      <c r="I881" s="849">
        <v>1</v>
      </c>
      <c r="J881" s="849">
        <v>63.75</v>
      </c>
      <c r="K881" s="837">
        <v>1</v>
      </c>
      <c r="L881" s="849">
        <v>1</v>
      </c>
      <c r="M881" s="850">
        <v>63.75</v>
      </c>
    </row>
    <row r="882" spans="1:13" ht="14.4" customHeight="1" x14ac:dyDescent="0.3">
      <c r="A882" s="831" t="s">
        <v>3062</v>
      </c>
      <c r="B882" s="832" t="s">
        <v>6960</v>
      </c>
      <c r="C882" s="832" t="s">
        <v>4269</v>
      </c>
      <c r="D882" s="832" t="s">
        <v>3109</v>
      </c>
      <c r="E882" s="832" t="s">
        <v>4270</v>
      </c>
      <c r="F882" s="849"/>
      <c r="G882" s="849"/>
      <c r="H882" s="837">
        <v>0</v>
      </c>
      <c r="I882" s="849">
        <v>1</v>
      </c>
      <c r="J882" s="849">
        <v>115.26</v>
      </c>
      <c r="K882" s="837">
        <v>1</v>
      </c>
      <c r="L882" s="849">
        <v>1</v>
      </c>
      <c r="M882" s="850">
        <v>115.26</v>
      </c>
    </row>
    <row r="883" spans="1:13" ht="14.4" customHeight="1" x14ac:dyDescent="0.3">
      <c r="A883" s="831" t="s">
        <v>3062</v>
      </c>
      <c r="B883" s="832" t="s">
        <v>6960</v>
      </c>
      <c r="C883" s="832" t="s">
        <v>4398</v>
      </c>
      <c r="D883" s="832" t="s">
        <v>3287</v>
      </c>
      <c r="E883" s="832" t="s">
        <v>3110</v>
      </c>
      <c r="F883" s="849">
        <v>2</v>
      </c>
      <c r="G883" s="849">
        <v>414.9</v>
      </c>
      <c r="H883" s="837">
        <v>1</v>
      </c>
      <c r="I883" s="849"/>
      <c r="J883" s="849"/>
      <c r="K883" s="837">
        <v>0</v>
      </c>
      <c r="L883" s="849">
        <v>2</v>
      </c>
      <c r="M883" s="850">
        <v>414.9</v>
      </c>
    </row>
    <row r="884" spans="1:13" ht="14.4" customHeight="1" x14ac:dyDescent="0.3">
      <c r="A884" s="831" t="s">
        <v>3062</v>
      </c>
      <c r="B884" s="832" t="s">
        <v>2541</v>
      </c>
      <c r="C884" s="832" t="s">
        <v>2859</v>
      </c>
      <c r="D884" s="832" t="s">
        <v>2058</v>
      </c>
      <c r="E884" s="832" t="s">
        <v>2740</v>
      </c>
      <c r="F884" s="849"/>
      <c r="G884" s="849"/>
      <c r="H884" s="837">
        <v>0</v>
      </c>
      <c r="I884" s="849">
        <v>6</v>
      </c>
      <c r="J884" s="849">
        <v>509.34000000000003</v>
      </c>
      <c r="K884" s="837">
        <v>1</v>
      </c>
      <c r="L884" s="849">
        <v>6</v>
      </c>
      <c r="M884" s="850">
        <v>509.34000000000003</v>
      </c>
    </row>
    <row r="885" spans="1:13" ht="14.4" customHeight="1" x14ac:dyDescent="0.3">
      <c r="A885" s="831" t="s">
        <v>3062</v>
      </c>
      <c r="B885" s="832" t="s">
        <v>2541</v>
      </c>
      <c r="C885" s="832" t="s">
        <v>2637</v>
      </c>
      <c r="D885" s="832" t="s">
        <v>1283</v>
      </c>
      <c r="E885" s="832" t="s">
        <v>1281</v>
      </c>
      <c r="F885" s="849"/>
      <c r="G885" s="849"/>
      <c r="H885" s="837">
        <v>0</v>
      </c>
      <c r="I885" s="849">
        <v>20</v>
      </c>
      <c r="J885" s="849">
        <v>2607.7999999999997</v>
      </c>
      <c r="K885" s="837">
        <v>1</v>
      </c>
      <c r="L885" s="849">
        <v>20</v>
      </c>
      <c r="M885" s="850">
        <v>2607.7999999999997</v>
      </c>
    </row>
    <row r="886" spans="1:13" ht="14.4" customHeight="1" x14ac:dyDescent="0.3">
      <c r="A886" s="831" t="s">
        <v>3062</v>
      </c>
      <c r="B886" s="832" t="s">
        <v>2541</v>
      </c>
      <c r="C886" s="832" t="s">
        <v>3935</v>
      </c>
      <c r="D886" s="832" t="s">
        <v>3936</v>
      </c>
      <c r="E886" s="832" t="s">
        <v>1552</v>
      </c>
      <c r="F886" s="849"/>
      <c r="G886" s="849"/>
      <c r="H886" s="837">
        <v>0</v>
      </c>
      <c r="I886" s="849">
        <v>3</v>
      </c>
      <c r="J886" s="849">
        <v>388.53</v>
      </c>
      <c r="K886" s="837">
        <v>1</v>
      </c>
      <c r="L886" s="849">
        <v>3</v>
      </c>
      <c r="M886" s="850">
        <v>388.53</v>
      </c>
    </row>
    <row r="887" spans="1:13" ht="14.4" customHeight="1" x14ac:dyDescent="0.3">
      <c r="A887" s="831" t="s">
        <v>3062</v>
      </c>
      <c r="B887" s="832" t="s">
        <v>2541</v>
      </c>
      <c r="C887" s="832" t="s">
        <v>3693</v>
      </c>
      <c r="D887" s="832" t="s">
        <v>986</v>
      </c>
      <c r="E887" s="832" t="s">
        <v>2552</v>
      </c>
      <c r="F887" s="849">
        <v>2</v>
      </c>
      <c r="G887" s="849">
        <v>638.4</v>
      </c>
      <c r="H887" s="837">
        <v>1</v>
      </c>
      <c r="I887" s="849"/>
      <c r="J887" s="849"/>
      <c r="K887" s="837">
        <v>0</v>
      </c>
      <c r="L887" s="849">
        <v>2</v>
      </c>
      <c r="M887" s="850">
        <v>638.4</v>
      </c>
    </row>
    <row r="888" spans="1:13" ht="14.4" customHeight="1" x14ac:dyDescent="0.3">
      <c r="A888" s="831" t="s">
        <v>3063</v>
      </c>
      <c r="B888" s="832" t="s">
        <v>2713</v>
      </c>
      <c r="C888" s="832" t="s">
        <v>2714</v>
      </c>
      <c r="D888" s="832" t="s">
        <v>2715</v>
      </c>
      <c r="E888" s="832" t="s">
        <v>2716</v>
      </c>
      <c r="F888" s="849"/>
      <c r="G888" s="849"/>
      <c r="H888" s="837">
        <v>0</v>
      </c>
      <c r="I888" s="849">
        <v>1</v>
      </c>
      <c r="J888" s="849">
        <v>802.48</v>
      </c>
      <c r="K888" s="837">
        <v>1</v>
      </c>
      <c r="L888" s="849">
        <v>1</v>
      </c>
      <c r="M888" s="850">
        <v>802.48</v>
      </c>
    </row>
    <row r="889" spans="1:13" ht="14.4" customHeight="1" x14ac:dyDescent="0.3">
      <c r="A889" s="831" t="s">
        <v>3064</v>
      </c>
      <c r="B889" s="832" t="s">
        <v>2565</v>
      </c>
      <c r="C889" s="832" t="s">
        <v>3579</v>
      </c>
      <c r="D889" s="832" t="s">
        <v>1162</v>
      </c>
      <c r="E889" s="832" t="s">
        <v>2754</v>
      </c>
      <c r="F889" s="849"/>
      <c r="G889" s="849"/>
      <c r="H889" s="837">
        <v>0</v>
      </c>
      <c r="I889" s="849">
        <v>1</v>
      </c>
      <c r="J889" s="849">
        <v>368.16</v>
      </c>
      <c r="K889" s="837">
        <v>1</v>
      </c>
      <c r="L889" s="849">
        <v>1</v>
      </c>
      <c r="M889" s="850">
        <v>368.16</v>
      </c>
    </row>
    <row r="890" spans="1:13" ht="14.4" customHeight="1" x14ac:dyDescent="0.3">
      <c r="A890" s="831" t="s">
        <v>3064</v>
      </c>
      <c r="B890" s="832" t="s">
        <v>6975</v>
      </c>
      <c r="C890" s="832" t="s">
        <v>3725</v>
      </c>
      <c r="D890" s="832" t="s">
        <v>3726</v>
      </c>
      <c r="E890" s="832" t="s">
        <v>3543</v>
      </c>
      <c r="F890" s="849"/>
      <c r="G890" s="849"/>
      <c r="H890" s="837">
        <v>0</v>
      </c>
      <c r="I890" s="849">
        <v>1</v>
      </c>
      <c r="J890" s="849">
        <v>1065.22</v>
      </c>
      <c r="K890" s="837">
        <v>1</v>
      </c>
      <c r="L890" s="849">
        <v>1</v>
      </c>
      <c r="M890" s="850">
        <v>1065.22</v>
      </c>
    </row>
    <row r="891" spans="1:13" ht="14.4" customHeight="1" x14ac:dyDescent="0.3">
      <c r="A891" s="831" t="s">
        <v>3064</v>
      </c>
      <c r="B891" s="832" t="s">
        <v>2578</v>
      </c>
      <c r="C891" s="832" t="s">
        <v>2579</v>
      </c>
      <c r="D891" s="832" t="s">
        <v>2580</v>
      </c>
      <c r="E891" s="832" t="s">
        <v>2581</v>
      </c>
      <c r="F891" s="849"/>
      <c r="G891" s="849"/>
      <c r="H891" s="837">
        <v>0</v>
      </c>
      <c r="I891" s="849">
        <v>1</v>
      </c>
      <c r="J891" s="849">
        <v>46.07</v>
      </c>
      <c r="K891" s="837">
        <v>1</v>
      </c>
      <c r="L891" s="849">
        <v>1</v>
      </c>
      <c r="M891" s="850">
        <v>46.07</v>
      </c>
    </row>
    <row r="892" spans="1:13" ht="14.4" customHeight="1" x14ac:dyDescent="0.3">
      <c r="A892" s="831" t="s">
        <v>3064</v>
      </c>
      <c r="B892" s="832" t="s">
        <v>2444</v>
      </c>
      <c r="C892" s="832" t="s">
        <v>2588</v>
      </c>
      <c r="D892" s="832" t="s">
        <v>1288</v>
      </c>
      <c r="E892" s="832" t="s">
        <v>2589</v>
      </c>
      <c r="F892" s="849"/>
      <c r="G892" s="849"/>
      <c r="H892" s="837">
        <v>0</v>
      </c>
      <c r="I892" s="849">
        <v>2</v>
      </c>
      <c r="J892" s="849">
        <v>308.72000000000003</v>
      </c>
      <c r="K892" s="837">
        <v>1</v>
      </c>
      <c r="L892" s="849">
        <v>2</v>
      </c>
      <c r="M892" s="850">
        <v>308.72000000000003</v>
      </c>
    </row>
    <row r="893" spans="1:13" ht="14.4" customHeight="1" x14ac:dyDescent="0.3">
      <c r="A893" s="831" t="s">
        <v>3064</v>
      </c>
      <c r="B893" s="832" t="s">
        <v>2444</v>
      </c>
      <c r="C893" s="832" t="s">
        <v>2445</v>
      </c>
      <c r="D893" s="832" t="s">
        <v>2446</v>
      </c>
      <c r="E893" s="832" t="s">
        <v>2447</v>
      </c>
      <c r="F893" s="849"/>
      <c r="G893" s="849"/>
      <c r="H893" s="837">
        <v>0</v>
      </c>
      <c r="I893" s="849">
        <v>1</v>
      </c>
      <c r="J893" s="849">
        <v>66.08</v>
      </c>
      <c r="K893" s="837">
        <v>1</v>
      </c>
      <c r="L893" s="849">
        <v>1</v>
      </c>
      <c r="M893" s="850">
        <v>66.08</v>
      </c>
    </row>
    <row r="894" spans="1:13" ht="14.4" customHeight="1" x14ac:dyDescent="0.3">
      <c r="A894" s="831" t="s">
        <v>3064</v>
      </c>
      <c r="B894" s="832" t="s">
        <v>2444</v>
      </c>
      <c r="C894" s="832" t="s">
        <v>2451</v>
      </c>
      <c r="D894" s="832" t="s">
        <v>1014</v>
      </c>
      <c r="E894" s="832" t="s">
        <v>2452</v>
      </c>
      <c r="F894" s="849"/>
      <c r="G894" s="849"/>
      <c r="H894" s="837">
        <v>0</v>
      </c>
      <c r="I894" s="849">
        <v>9</v>
      </c>
      <c r="J894" s="849">
        <v>681.57</v>
      </c>
      <c r="K894" s="837">
        <v>1</v>
      </c>
      <c r="L894" s="849">
        <v>9</v>
      </c>
      <c r="M894" s="850">
        <v>681.57</v>
      </c>
    </row>
    <row r="895" spans="1:13" ht="14.4" customHeight="1" x14ac:dyDescent="0.3">
      <c r="A895" s="831" t="s">
        <v>3064</v>
      </c>
      <c r="B895" s="832" t="s">
        <v>2457</v>
      </c>
      <c r="C895" s="832" t="s">
        <v>3480</v>
      </c>
      <c r="D895" s="832" t="s">
        <v>2464</v>
      </c>
      <c r="E895" s="832" t="s">
        <v>2462</v>
      </c>
      <c r="F895" s="849">
        <v>1</v>
      </c>
      <c r="G895" s="849">
        <v>170.52</v>
      </c>
      <c r="H895" s="837">
        <v>1</v>
      </c>
      <c r="I895" s="849"/>
      <c r="J895" s="849"/>
      <c r="K895" s="837">
        <v>0</v>
      </c>
      <c r="L895" s="849">
        <v>1</v>
      </c>
      <c r="M895" s="850">
        <v>170.52</v>
      </c>
    </row>
    <row r="896" spans="1:13" ht="14.4" customHeight="1" x14ac:dyDescent="0.3">
      <c r="A896" s="831" t="s">
        <v>3064</v>
      </c>
      <c r="B896" s="832" t="s">
        <v>2457</v>
      </c>
      <c r="C896" s="832" t="s">
        <v>2766</v>
      </c>
      <c r="D896" s="832" t="s">
        <v>2459</v>
      </c>
      <c r="E896" s="832" t="s">
        <v>2465</v>
      </c>
      <c r="F896" s="849"/>
      <c r="G896" s="849"/>
      <c r="H896" s="837">
        <v>0</v>
      </c>
      <c r="I896" s="849">
        <v>1</v>
      </c>
      <c r="J896" s="849">
        <v>85.27</v>
      </c>
      <c r="K896" s="837">
        <v>1</v>
      </c>
      <c r="L896" s="849">
        <v>1</v>
      </c>
      <c r="M896" s="850">
        <v>85.27</v>
      </c>
    </row>
    <row r="897" spans="1:13" ht="14.4" customHeight="1" x14ac:dyDescent="0.3">
      <c r="A897" s="831" t="s">
        <v>3064</v>
      </c>
      <c r="B897" s="832" t="s">
        <v>2693</v>
      </c>
      <c r="C897" s="832" t="s">
        <v>2694</v>
      </c>
      <c r="D897" s="832" t="s">
        <v>2695</v>
      </c>
      <c r="E897" s="832" t="s">
        <v>2696</v>
      </c>
      <c r="F897" s="849"/>
      <c r="G897" s="849"/>
      <c r="H897" s="837">
        <v>0</v>
      </c>
      <c r="I897" s="849">
        <v>2</v>
      </c>
      <c r="J897" s="849">
        <v>636.32000000000005</v>
      </c>
      <c r="K897" s="837">
        <v>1</v>
      </c>
      <c r="L897" s="849">
        <v>2</v>
      </c>
      <c r="M897" s="850">
        <v>636.32000000000005</v>
      </c>
    </row>
    <row r="898" spans="1:13" ht="14.4" customHeight="1" x14ac:dyDescent="0.3">
      <c r="A898" s="831" t="s">
        <v>3064</v>
      </c>
      <c r="B898" s="832" t="s">
        <v>2693</v>
      </c>
      <c r="C898" s="832" t="s">
        <v>2772</v>
      </c>
      <c r="D898" s="832" t="s">
        <v>2695</v>
      </c>
      <c r="E898" s="832" t="s">
        <v>2773</v>
      </c>
      <c r="F898" s="849"/>
      <c r="G898" s="849"/>
      <c r="H898" s="837">
        <v>0</v>
      </c>
      <c r="I898" s="849">
        <v>3</v>
      </c>
      <c r="J898" s="849">
        <v>477.24</v>
      </c>
      <c r="K898" s="837">
        <v>1</v>
      </c>
      <c r="L898" s="849">
        <v>3</v>
      </c>
      <c r="M898" s="850">
        <v>477.24</v>
      </c>
    </row>
    <row r="899" spans="1:13" ht="14.4" customHeight="1" x14ac:dyDescent="0.3">
      <c r="A899" s="831" t="s">
        <v>3064</v>
      </c>
      <c r="B899" s="832" t="s">
        <v>2504</v>
      </c>
      <c r="C899" s="832" t="s">
        <v>2505</v>
      </c>
      <c r="D899" s="832" t="s">
        <v>760</v>
      </c>
      <c r="E899" s="832" t="s">
        <v>2506</v>
      </c>
      <c r="F899" s="849"/>
      <c r="G899" s="849"/>
      <c r="H899" s="837">
        <v>0</v>
      </c>
      <c r="I899" s="849">
        <v>1</v>
      </c>
      <c r="J899" s="849">
        <v>63.34</v>
      </c>
      <c r="K899" s="837">
        <v>1</v>
      </c>
      <c r="L899" s="849">
        <v>1</v>
      </c>
      <c r="M899" s="850">
        <v>63.34</v>
      </c>
    </row>
    <row r="900" spans="1:13" ht="14.4" customHeight="1" x14ac:dyDescent="0.3">
      <c r="A900" s="831" t="s">
        <v>3064</v>
      </c>
      <c r="B900" s="832" t="s">
        <v>2504</v>
      </c>
      <c r="C900" s="832" t="s">
        <v>2840</v>
      </c>
      <c r="D900" s="832" t="s">
        <v>2700</v>
      </c>
      <c r="E900" s="832" t="s">
        <v>2841</v>
      </c>
      <c r="F900" s="849"/>
      <c r="G900" s="849"/>
      <c r="H900" s="837">
        <v>0</v>
      </c>
      <c r="I900" s="849">
        <v>1</v>
      </c>
      <c r="J900" s="849">
        <v>109.89</v>
      </c>
      <c r="K900" s="837">
        <v>1</v>
      </c>
      <c r="L900" s="849">
        <v>1</v>
      </c>
      <c r="M900" s="850">
        <v>109.89</v>
      </c>
    </row>
    <row r="901" spans="1:13" ht="14.4" customHeight="1" x14ac:dyDescent="0.3">
      <c r="A901" s="831" t="s">
        <v>3064</v>
      </c>
      <c r="B901" s="832" t="s">
        <v>2530</v>
      </c>
      <c r="C901" s="832" t="s">
        <v>2531</v>
      </c>
      <c r="D901" s="832" t="s">
        <v>2532</v>
      </c>
      <c r="E901" s="832" t="s">
        <v>2533</v>
      </c>
      <c r="F901" s="849"/>
      <c r="G901" s="849"/>
      <c r="H901" s="837"/>
      <c r="I901" s="849">
        <v>1</v>
      </c>
      <c r="J901" s="849">
        <v>0</v>
      </c>
      <c r="K901" s="837"/>
      <c r="L901" s="849">
        <v>1</v>
      </c>
      <c r="M901" s="850">
        <v>0</v>
      </c>
    </row>
    <row r="902" spans="1:13" ht="14.4" customHeight="1" x14ac:dyDescent="0.3">
      <c r="A902" s="831" t="s">
        <v>3064</v>
      </c>
      <c r="B902" s="832" t="s">
        <v>2541</v>
      </c>
      <c r="C902" s="832" t="s">
        <v>6242</v>
      </c>
      <c r="D902" s="832" t="s">
        <v>6243</v>
      </c>
      <c r="E902" s="832" t="s">
        <v>6244</v>
      </c>
      <c r="F902" s="849">
        <v>60</v>
      </c>
      <c r="G902" s="849">
        <v>2137.1999999999998</v>
      </c>
      <c r="H902" s="837">
        <v>1</v>
      </c>
      <c r="I902" s="849"/>
      <c r="J902" s="849"/>
      <c r="K902" s="837">
        <v>0</v>
      </c>
      <c r="L902" s="849">
        <v>60</v>
      </c>
      <c r="M902" s="850">
        <v>2137.1999999999998</v>
      </c>
    </row>
    <row r="903" spans="1:13" ht="14.4" customHeight="1" x14ac:dyDescent="0.3">
      <c r="A903" s="831" t="s">
        <v>3064</v>
      </c>
      <c r="B903" s="832" t="s">
        <v>2541</v>
      </c>
      <c r="C903" s="832" t="s">
        <v>2639</v>
      </c>
      <c r="D903" s="832" t="s">
        <v>1280</v>
      </c>
      <c r="E903" s="832" t="s">
        <v>1281</v>
      </c>
      <c r="F903" s="849"/>
      <c r="G903" s="849"/>
      <c r="H903" s="837">
        <v>0</v>
      </c>
      <c r="I903" s="849">
        <v>4</v>
      </c>
      <c r="J903" s="849">
        <v>955.56</v>
      </c>
      <c r="K903" s="837">
        <v>1</v>
      </c>
      <c r="L903" s="849">
        <v>4</v>
      </c>
      <c r="M903" s="850">
        <v>955.56</v>
      </c>
    </row>
    <row r="904" spans="1:13" ht="14.4" customHeight="1" x14ac:dyDescent="0.3">
      <c r="A904" s="831" t="s">
        <v>3064</v>
      </c>
      <c r="B904" s="832" t="s">
        <v>2541</v>
      </c>
      <c r="C904" s="832" t="s">
        <v>2557</v>
      </c>
      <c r="D904" s="832" t="s">
        <v>956</v>
      </c>
      <c r="E904" s="832" t="s">
        <v>2558</v>
      </c>
      <c r="F904" s="849">
        <v>6</v>
      </c>
      <c r="G904" s="849">
        <v>813.2399999999999</v>
      </c>
      <c r="H904" s="837">
        <v>1</v>
      </c>
      <c r="I904" s="849"/>
      <c r="J904" s="849"/>
      <c r="K904" s="837">
        <v>0</v>
      </c>
      <c r="L904" s="849">
        <v>6</v>
      </c>
      <c r="M904" s="850">
        <v>813.2399999999999</v>
      </c>
    </row>
    <row r="905" spans="1:13" ht="14.4" customHeight="1" x14ac:dyDescent="0.3">
      <c r="A905" s="831" t="s">
        <v>3064</v>
      </c>
      <c r="B905" s="832" t="s">
        <v>2541</v>
      </c>
      <c r="C905" s="832" t="s">
        <v>2559</v>
      </c>
      <c r="D905" s="832" t="s">
        <v>958</v>
      </c>
      <c r="E905" s="832" t="s">
        <v>2558</v>
      </c>
      <c r="F905" s="849">
        <v>7</v>
      </c>
      <c r="G905" s="849">
        <v>948.78</v>
      </c>
      <c r="H905" s="837">
        <v>1</v>
      </c>
      <c r="I905" s="849"/>
      <c r="J905" s="849"/>
      <c r="K905" s="837">
        <v>0</v>
      </c>
      <c r="L905" s="849">
        <v>7</v>
      </c>
      <c r="M905" s="850">
        <v>948.78</v>
      </c>
    </row>
    <row r="906" spans="1:13" ht="14.4" customHeight="1" x14ac:dyDescent="0.3">
      <c r="A906" s="831" t="s">
        <v>3064</v>
      </c>
      <c r="B906" s="832" t="s">
        <v>2541</v>
      </c>
      <c r="C906" s="832" t="s">
        <v>6191</v>
      </c>
      <c r="D906" s="832" t="s">
        <v>3938</v>
      </c>
      <c r="E906" s="832" t="s">
        <v>1546</v>
      </c>
      <c r="F906" s="849"/>
      <c r="G906" s="849"/>
      <c r="H906" s="837">
        <v>0</v>
      </c>
      <c r="I906" s="849">
        <v>50</v>
      </c>
      <c r="J906" s="849">
        <v>1619.0000000000002</v>
      </c>
      <c r="K906" s="837">
        <v>1</v>
      </c>
      <c r="L906" s="849">
        <v>50</v>
      </c>
      <c r="M906" s="850">
        <v>1619.0000000000002</v>
      </c>
    </row>
    <row r="907" spans="1:13" ht="14.4" customHeight="1" x14ac:dyDescent="0.3">
      <c r="A907" s="831" t="s">
        <v>3065</v>
      </c>
      <c r="B907" s="832" t="s">
        <v>2565</v>
      </c>
      <c r="C907" s="832" t="s">
        <v>4799</v>
      </c>
      <c r="D907" s="832" t="s">
        <v>1162</v>
      </c>
      <c r="E907" s="832" t="s">
        <v>2567</v>
      </c>
      <c r="F907" s="849"/>
      <c r="G907" s="849"/>
      <c r="H907" s="837">
        <v>0</v>
      </c>
      <c r="I907" s="849">
        <v>3</v>
      </c>
      <c r="J907" s="849">
        <v>1472.67</v>
      </c>
      <c r="K907" s="837">
        <v>1</v>
      </c>
      <c r="L907" s="849">
        <v>3</v>
      </c>
      <c r="M907" s="850">
        <v>1472.67</v>
      </c>
    </row>
    <row r="908" spans="1:13" ht="14.4" customHeight="1" x14ac:dyDescent="0.3">
      <c r="A908" s="831" t="s">
        <v>3065</v>
      </c>
      <c r="B908" s="832" t="s">
        <v>2571</v>
      </c>
      <c r="C908" s="832" t="s">
        <v>2759</v>
      </c>
      <c r="D908" s="832" t="s">
        <v>804</v>
      </c>
      <c r="E908" s="832" t="s">
        <v>2760</v>
      </c>
      <c r="F908" s="849"/>
      <c r="G908" s="849"/>
      <c r="H908" s="837"/>
      <c r="I908" s="849">
        <v>1</v>
      </c>
      <c r="J908" s="849">
        <v>0</v>
      </c>
      <c r="K908" s="837"/>
      <c r="L908" s="849">
        <v>1</v>
      </c>
      <c r="M908" s="850">
        <v>0</v>
      </c>
    </row>
    <row r="909" spans="1:13" ht="14.4" customHeight="1" x14ac:dyDescent="0.3">
      <c r="A909" s="831" t="s">
        <v>3065</v>
      </c>
      <c r="B909" s="832" t="s">
        <v>2571</v>
      </c>
      <c r="C909" s="832" t="s">
        <v>2572</v>
      </c>
      <c r="D909" s="832" t="s">
        <v>804</v>
      </c>
      <c r="E909" s="832" t="s">
        <v>2573</v>
      </c>
      <c r="F909" s="849"/>
      <c r="G909" s="849"/>
      <c r="H909" s="837"/>
      <c r="I909" s="849">
        <v>1</v>
      </c>
      <c r="J909" s="849">
        <v>0</v>
      </c>
      <c r="K909" s="837"/>
      <c r="L909" s="849">
        <v>1</v>
      </c>
      <c r="M909" s="850">
        <v>0</v>
      </c>
    </row>
    <row r="910" spans="1:13" ht="14.4" customHeight="1" x14ac:dyDescent="0.3">
      <c r="A910" s="831" t="s">
        <v>3065</v>
      </c>
      <c r="B910" s="832" t="s">
        <v>2444</v>
      </c>
      <c r="C910" s="832" t="s">
        <v>2588</v>
      </c>
      <c r="D910" s="832" t="s">
        <v>1288</v>
      </c>
      <c r="E910" s="832" t="s">
        <v>2589</v>
      </c>
      <c r="F910" s="849"/>
      <c r="G910" s="849"/>
      <c r="H910" s="837">
        <v>0</v>
      </c>
      <c r="I910" s="849">
        <v>1</v>
      </c>
      <c r="J910" s="849">
        <v>154.36000000000001</v>
      </c>
      <c r="K910" s="837">
        <v>1</v>
      </c>
      <c r="L910" s="849">
        <v>1</v>
      </c>
      <c r="M910" s="850">
        <v>154.36000000000001</v>
      </c>
    </row>
    <row r="911" spans="1:13" ht="14.4" customHeight="1" x14ac:dyDescent="0.3">
      <c r="A911" s="831" t="s">
        <v>3065</v>
      </c>
      <c r="B911" s="832" t="s">
        <v>2444</v>
      </c>
      <c r="C911" s="832" t="s">
        <v>2590</v>
      </c>
      <c r="D911" s="832" t="s">
        <v>2591</v>
      </c>
      <c r="E911" s="832" t="s">
        <v>2592</v>
      </c>
      <c r="F911" s="849"/>
      <c r="G911" s="849"/>
      <c r="H911" s="837">
        <v>0</v>
      </c>
      <c r="I911" s="849">
        <v>1</v>
      </c>
      <c r="J911" s="849">
        <v>111.22</v>
      </c>
      <c r="K911" s="837">
        <v>1</v>
      </c>
      <c r="L911" s="849">
        <v>1</v>
      </c>
      <c r="M911" s="850">
        <v>111.22</v>
      </c>
    </row>
    <row r="912" spans="1:13" ht="14.4" customHeight="1" x14ac:dyDescent="0.3">
      <c r="A912" s="831" t="s">
        <v>3065</v>
      </c>
      <c r="B912" s="832" t="s">
        <v>2444</v>
      </c>
      <c r="C912" s="832" t="s">
        <v>2448</v>
      </c>
      <c r="D912" s="832" t="s">
        <v>2449</v>
      </c>
      <c r="E912" s="832" t="s">
        <v>2450</v>
      </c>
      <c r="F912" s="849"/>
      <c r="G912" s="849"/>
      <c r="H912" s="837">
        <v>0</v>
      </c>
      <c r="I912" s="849">
        <v>2</v>
      </c>
      <c r="J912" s="849">
        <v>299.04000000000002</v>
      </c>
      <c r="K912" s="837">
        <v>1</v>
      </c>
      <c r="L912" s="849">
        <v>2</v>
      </c>
      <c r="M912" s="850">
        <v>299.04000000000002</v>
      </c>
    </row>
    <row r="913" spans="1:13" ht="14.4" customHeight="1" x14ac:dyDescent="0.3">
      <c r="A913" s="831" t="s">
        <v>3065</v>
      </c>
      <c r="B913" s="832" t="s">
        <v>2444</v>
      </c>
      <c r="C913" s="832" t="s">
        <v>2451</v>
      </c>
      <c r="D913" s="832" t="s">
        <v>1014</v>
      </c>
      <c r="E913" s="832" t="s">
        <v>2452</v>
      </c>
      <c r="F913" s="849"/>
      <c r="G913" s="849"/>
      <c r="H913" s="837">
        <v>0</v>
      </c>
      <c r="I913" s="849">
        <v>12</v>
      </c>
      <c r="J913" s="849">
        <v>908.76</v>
      </c>
      <c r="K913" s="837">
        <v>1</v>
      </c>
      <c r="L913" s="849">
        <v>12</v>
      </c>
      <c r="M913" s="850">
        <v>908.76</v>
      </c>
    </row>
    <row r="914" spans="1:13" ht="14.4" customHeight="1" x14ac:dyDescent="0.3">
      <c r="A914" s="831" t="s">
        <v>3065</v>
      </c>
      <c r="B914" s="832" t="s">
        <v>2457</v>
      </c>
      <c r="C914" s="832" t="s">
        <v>2463</v>
      </c>
      <c r="D914" s="832" t="s">
        <v>2464</v>
      </c>
      <c r="E914" s="832" t="s">
        <v>2465</v>
      </c>
      <c r="F914" s="849">
        <v>4</v>
      </c>
      <c r="G914" s="849">
        <v>341.08</v>
      </c>
      <c r="H914" s="837">
        <v>1</v>
      </c>
      <c r="I914" s="849"/>
      <c r="J914" s="849"/>
      <c r="K914" s="837">
        <v>0</v>
      </c>
      <c r="L914" s="849">
        <v>4</v>
      </c>
      <c r="M914" s="850">
        <v>341.08</v>
      </c>
    </row>
    <row r="915" spans="1:13" ht="14.4" customHeight="1" x14ac:dyDescent="0.3">
      <c r="A915" s="831" t="s">
        <v>3065</v>
      </c>
      <c r="B915" s="832" t="s">
        <v>2457</v>
      </c>
      <c r="C915" s="832" t="s">
        <v>4304</v>
      </c>
      <c r="D915" s="832" t="s">
        <v>2464</v>
      </c>
      <c r="E915" s="832" t="s">
        <v>3330</v>
      </c>
      <c r="F915" s="849">
        <v>1</v>
      </c>
      <c r="G915" s="849">
        <v>238.72</v>
      </c>
      <c r="H915" s="837">
        <v>1</v>
      </c>
      <c r="I915" s="849"/>
      <c r="J915" s="849"/>
      <c r="K915" s="837">
        <v>0</v>
      </c>
      <c r="L915" s="849">
        <v>1</v>
      </c>
      <c r="M915" s="850">
        <v>238.72</v>
      </c>
    </row>
    <row r="916" spans="1:13" ht="14.4" customHeight="1" x14ac:dyDescent="0.3">
      <c r="A916" s="831" t="s">
        <v>3065</v>
      </c>
      <c r="B916" s="832" t="s">
        <v>2457</v>
      </c>
      <c r="C916" s="832" t="s">
        <v>2461</v>
      </c>
      <c r="D916" s="832" t="s">
        <v>2459</v>
      </c>
      <c r="E916" s="832" t="s">
        <v>2462</v>
      </c>
      <c r="F916" s="849"/>
      <c r="G916" s="849"/>
      <c r="H916" s="837">
        <v>0</v>
      </c>
      <c r="I916" s="849">
        <v>1</v>
      </c>
      <c r="J916" s="849">
        <v>170.52</v>
      </c>
      <c r="K916" s="837">
        <v>1</v>
      </c>
      <c r="L916" s="849">
        <v>1</v>
      </c>
      <c r="M916" s="850">
        <v>170.52</v>
      </c>
    </row>
    <row r="917" spans="1:13" ht="14.4" customHeight="1" x14ac:dyDescent="0.3">
      <c r="A917" s="831" t="s">
        <v>3065</v>
      </c>
      <c r="B917" s="832" t="s">
        <v>2683</v>
      </c>
      <c r="C917" s="832" t="s">
        <v>2684</v>
      </c>
      <c r="D917" s="832" t="s">
        <v>2685</v>
      </c>
      <c r="E917" s="832" t="s">
        <v>2686</v>
      </c>
      <c r="F917" s="849"/>
      <c r="G917" s="849"/>
      <c r="H917" s="837">
        <v>0</v>
      </c>
      <c r="I917" s="849">
        <v>1</v>
      </c>
      <c r="J917" s="849">
        <v>70.540000000000006</v>
      </c>
      <c r="K917" s="837">
        <v>1</v>
      </c>
      <c r="L917" s="849">
        <v>1</v>
      </c>
      <c r="M917" s="850">
        <v>70.540000000000006</v>
      </c>
    </row>
    <row r="918" spans="1:13" ht="14.4" customHeight="1" x14ac:dyDescent="0.3">
      <c r="A918" s="831" t="s">
        <v>3065</v>
      </c>
      <c r="B918" s="832" t="s">
        <v>2483</v>
      </c>
      <c r="C918" s="832" t="s">
        <v>2608</v>
      </c>
      <c r="D918" s="832" t="s">
        <v>1704</v>
      </c>
      <c r="E918" s="832" t="s">
        <v>2609</v>
      </c>
      <c r="F918" s="849"/>
      <c r="G918" s="849"/>
      <c r="H918" s="837">
        <v>0</v>
      </c>
      <c r="I918" s="849">
        <v>1</v>
      </c>
      <c r="J918" s="849">
        <v>3231.81</v>
      </c>
      <c r="K918" s="837">
        <v>1</v>
      </c>
      <c r="L918" s="849">
        <v>1</v>
      </c>
      <c r="M918" s="850">
        <v>3231.81</v>
      </c>
    </row>
    <row r="919" spans="1:13" ht="14.4" customHeight="1" x14ac:dyDescent="0.3">
      <c r="A919" s="831" t="s">
        <v>3065</v>
      </c>
      <c r="B919" s="832" t="s">
        <v>2511</v>
      </c>
      <c r="C919" s="832" t="s">
        <v>2925</v>
      </c>
      <c r="D919" s="832" t="s">
        <v>2926</v>
      </c>
      <c r="E919" s="832" t="s">
        <v>2514</v>
      </c>
      <c r="F919" s="849"/>
      <c r="G919" s="849"/>
      <c r="H919" s="837">
        <v>0</v>
      </c>
      <c r="I919" s="849">
        <v>2</v>
      </c>
      <c r="J919" s="849">
        <v>585.48</v>
      </c>
      <c r="K919" s="837">
        <v>1</v>
      </c>
      <c r="L919" s="849">
        <v>2</v>
      </c>
      <c r="M919" s="850">
        <v>585.48</v>
      </c>
    </row>
    <row r="920" spans="1:13" ht="14.4" customHeight="1" x14ac:dyDescent="0.3">
      <c r="A920" s="831" t="s">
        <v>3065</v>
      </c>
      <c r="B920" s="832" t="s">
        <v>6963</v>
      </c>
      <c r="C920" s="832" t="s">
        <v>4387</v>
      </c>
      <c r="D920" s="832" t="s">
        <v>3960</v>
      </c>
      <c r="E920" s="832" t="s">
        <v>4324</v>
      </c>
      <c r="F920" s="849"/>
      <c r="G920" s="849"/>
      <c r="H920" s="837"/>
      <c r="I920" s="849">
        <v>1</v>
      </c>
      <c r="J920" s="849">
        <v>0</v>
      </c>
      <c r="K920" s="837"/>
      <c r="L920" s="849">
        <v>1</v>
      </c>
      <c r="M920" s="850">
        <v>0</v>
      </c>
    </row>
    <row r="921" spans="1:13" ht="14.4" customHeight="1" x14ac:dyDescent="0.3">
      <c r="A921" s="831" t="s">
        <v>3065</v>
      </c>
      <c r="B921" s="832" t="s">
        <v>6963</v>
      </c>
      <c r="C921" s="832" t="s">
        <v>3959</v>
      </c>
      <c r="D921" s="832" t="s">
        <v>3960</v>
      </c>
      <c r="E921" s="832" t="s">
        <v>3961</v>
      </c>
      <c r="F921" s="849"/>
      <c r="G921" s="849"/>
      <c r="H921" s="837"/>
      <c r="I921" s="849">
        <v>6</v>
      </c>
      <c r="J921" s="849">
        <v>0</v>
      </c>
      <c r="K921" s="837"/>
      <c r="L921" s="849">
        <v>6</v>
      </c>
      <c r="M921" s="850">
        <v>0</v>
      </c>
    </row>
    <row r="922" spans="1:13" ht="14.4" customHeight="1" x14ac:dyDescent="0.3">
      <c r="A922" s="831" t="s">
        <v>3065</v>
      </c>
      <c r="B922" s="832" t="s">
        <v>2522</v>
      </c>
      <c r="C922" s="832" t="s">
        <v>2523</v>
      </c>
      <c r="D922" s="832" t="s">
        <v>941</v>
      </c>
      <c r="E922" s="832" t="s">
        <v>2524</v>
      </c>
      <c r="F922" s="849"/>
      <c r="G922" s="849"/>
      <c r="H922" s="837">
        <v>0</v>
      </c>
      <c r="I922" s="849">
        <v>1</v>
      </c>
      <c r="J922" s="849">
        <v>63.75</v>
      </c>
      <c r="K922" s="837">
        <v>1</v>
      </c>
      <c r="L922" s="849">
        <v>1</v>
      </c>
      <c r="M922" s="850">
        <v>63.75</v>
      </c>
    </row>
    <row r="923" spans="1:13" ht="14.4" customHeight="1" x14ac:dyDescent="0.3">
      <c r="A923" s="831" t="s">
        <v>3065</v>
      </c>
      <c r="B923" s="832" t="s">
        <v>2522</v>
      </c>
      <c r="C923" s="832" t="s">
        <v>2525</v>
      </c>
      <c r="D923" s="832" t="s">
        <v>2273</v>
      </c>
      <c r="E923" s="832" t="s">
        <v>2526</v>
      </c>
      <c r="F923" s="849"/>
      <c r="G923" s="849"/>
      <c r="H923" s="837">
        <v>0</v>
      </c>
      <c r="I923" s="849">
        <v>1</v>
      </c>
      <c r="J923" s="849">
        <v>25.5</v>
      </c>
      <c r="K923" s="837">
        <v>1</v>
      </c>
      <c r="L923" s="849">
        <v>1</v>
      </c>
      <c r="M923" s="850">
        <v>25.5</v>
      </c>
    </row>
    <row r="924" spans="1:13" ht="14.4" customHeight="1" x14ac:dyDescent="0.3">
      <c r="A924" s="831" t="s">
        <v>3065</v>
      </c>
      <c r="B924" s="832" t="s">
        <v>2527</v>
      </c>
      <c r="C924" s="832" t="s">
        <v>2784</v>
      </c>
      <c r="D924" s="832" t="s">
        <v>1639</v>
      </c>
      <c r="E924" s="832" t="s">
        <v>2785</v>
      </c>
      <c r="F924" s="849"/>
      <c r="G924" s="849"/>
      <c r="H924" s="837">
        <v>0</v>
      </c>
      <c r="I924" s="849">
        <v>1</v>
      </c>
      <c r="J924" s="849">
        <v>106.75</v>
      </c>
      <c r="K924" s="837">
        <v>1</v>
      </c>
      <c r="L924" s="849">
        <v>1</v>
      </c>
      <c r="M924" s="850">
        <v>106.75</v>
      </c>
    </row>
    <row r="925" spans="1:13" ht="14.4" customHeight="1" x14ac:dyDescent="0.3">
      <c r="A925" s="831" t="s">
        <v>3065</v>
      </c>
      <c r="B925" s="832" t="s">
        <v>2527</v>
      </c>
      <c r="C925" s="832" t="s">
        <v>2528</v>
      </c>
      <c r="D925" s="832" t="s">
        <v>784</v>
      </c>
      <c r="E925" s="832" t="s">
        <v>2529</v>
      </c>
      <c r="F925" s="849"/>
      <c r="G925" s="849"/>
      <c r="H925" s="837">
        <v>0</v>
      </c>
      <c r="I925" s="849">
        <v>1</v>
      </c>
      <c r="J925" s="849">
        <v>120.15</v>
      </c>
      <c r="K925" s="837">
        <v>1</v>
      </c>
      <c r="L925" s="849">
        <v>1</v>
      </c>
      <c r="M925" s="850">
        <v>120.15</v>
      </c>
    </row>
    <row r="926" spans="1:13" ht="14.4" customHeight="1" x14ac:dyDescent="0.3">
      <c r="A926" s="831" t="s">
        <v>3065</v>
      </c>
      <c r="B926" s="832" t="s">
        <v>6960</v>
      </c>
      <c r="C926" s="832" t="s">
        <v>4333</v>
      </c>
      <c r="D926" s="832" t="s">
        <v>3109</v>
      </c>
      <c r="E926" s="832" t="s">
        <v>4334</v>
      </c>
      <c r="F926" s="849"/>
      <c r="G926" s="849"/>
      <c r="H926" s="837">
        <v>0</v>
      </c>
      <c r="I926" s="849">
        <v>5</v>
      </c>
      <c r="J926" s="849">
        <v>104.88999999999999</v>
      </c>
      <c r="K926" s="837">
        <v>1</v>
      </c>
      <c r="L926" s="849">
        <v>5</v>
      </c>
      <c r="M926" s="850">
        <v>104.88999999999999</v>
      </c>
    </row>
    <row r="927" spans="1:13" ht="14.4" customHeight="1" x14ac:dyDescent="0.3">
      <c r="A927" s="831" t="s">
        <v>3065</v>
      </c>
      <c r="B927" s="832" t="s">
        <v>6960</v>
      </c>
      <c r="C927" s="832" t="s">
        <v>3284</v>
      </c>
      <c r="D927" s="832" t="s">
        <v>3109</v>
      </c>
      <c r="E927" s="832" t="s">
        <v>3285</v>
      </c>
      <c r="F927" s="849"/>
      <c r="G927" s="849"/>
      <c r="H927" s="837">
        <v>0</v>
      </c>
      <c r="I927" s="849">
        <v>3</v>
      </c>
      <c r="J927" s="849">
        <v>176.31</v>
      </c>
      <c r="K927" s="837">
        <v>1</v>
      </c>
      <c r="L927" s="849">
        <v>3</v>
      </c>
      <c r="M927" s="850">
        <v>176.31</v>
      </c>
    </row>
    <row r="928" spans="1:13" ht="14.4" customHeight="1" x14ac:dyDescent="0.3">
      <c r="A928" s="831" t="s">
        <v>3065</v>
      </c>
      <c r="B928" s="832" t="s">
        <v>6960</v>
      </c>
      <c r="C928" s="832" t="s">
        <v>4269</v>
      </c>
      <c r="D928" s="832" t="s">
        <v>3109</v>
      </c>
      <c r="E928" s="832" t="s">
        <v>4270</v>
      </c>
      <c r="F928" s="849"/>
      <c r="G928" s="849"/>
      <c r="H928" s="837">
        <v>0</v>
      </c>
      <c r="I928" s="849">
        <v>1</v>
      </c>
      <c r="J928" s="849">
        <v>115.26</v>
      </c>
      <c r="K928" s="837">
        <v>1</v>
      </c>
      <c r="L928" s="849">
        <v>1</v>
      </c>
      <c r="M928" s="850">
        <v>115.26</v>
      </c>
    </row>
    <row r="929" spans="1:13" ht="14.4" customHeight="1" x14ac:dyDescent="0.3">
      <c r="A929" s="831" t="s">
        <v>3065</v>
      </c>
      <c r="B929" s="832" t="s">
        <v>6960</v>
      </c>
      <c r="C929" s="832" t="s">
        <v>3108</v>
      </c>
      <c r="D929" s="832" t="s">
        <v>3109</v>
      </c>
      <c r="E929" s="832" t="s">
        <v>3110</v>
      </c>
      <c r="F929" s="849"/>
      <c r="G929" s="849"/>
      <c r="H929" s="837">
        <v>0</v>
      </c>
      <c r="I929" s="849">
        <v>7</v>
      </c>
      <c r="J929" s="849">
        <v>1327.63</v>
      </c>
      <c r="K929" s="837">
        <v>1</v>
      </c>
      <c r="L929" s="849">
        <v>7</v>
      </c>
      <c r="M929" s="850">
        <v>1327.63</v>
      </c>
    </row>
    <row r="930" spans="1:13" ht="14.4" customHeight="1" x14ac:dyDescent="0.3">
      <c r="A930" s="831" t="s">
        <v>3066</v>
      </c>
      <c r="B930" s="832" t="s">
        <v>2868</v>
      </c>
      <c r="C930" s="832" t="s">
        <v>3764</v>
      </c>
      <c r="D930" s="832" t="s">
        <v>2870</v>
      </c>
      <c r="E930" s="832" t="s">
        <v>2871</v>
      </c>
      <c r="F930" s="849"/>
      <c r="G930" s="849"/>
      <c r="H930" s="837">
        <v>0</v>
      </c>
      <c r="I930" s="849">
        <v>1</v>
      </c>
      <c r="J930" s="849">
        <v>57.6</v>
      </c>
      <c r="K930" s="837">
        <v>1</v>
      </c>
      <c r="L930" s="849">
        <v>1</v>
      </c>
      <c r="M930" s="850">
        <v>57.6</v>
      </c>
    </row>
    <row r="931" spans="1:13" ht="14.4" customHeight="1" x14ac:dyDescent="0.3">
      <c r="A931" s="831" t="s">
        <v>3066</v>
      </c>
      <c r="B931" s="832" t="s">
        <v>6976</v>
      </c>
      <c r="C931" s="832" t="s">
        <v>3740</v>
      </c>
      <c r="D931" s="832" t="s">
        <v>3741</v>
      </c>
      <c r="E931" s="832" t="s">
        <v>3742</v>
      </c>
      <c r="F931" s="849">
        <v>1</v>
      </c>
      <c r="G931" s="849">
        <v>196.2</v>
      </c>
      <c r="H931" s="837">
        <v>0.55817923186344232</v>
      </c>
      <c r="I931" s="849">
        <v>1</v>
      </c>
      <c r="J931" s="849">
        <v>155.30000000000001</v>
      </c>
      <c r="K931" s="837">
        <v>0.44182076813655763</v>
      </c>
      <c r="L931" s="849">
        <v>2</v>
      </c>
      <c r="M931" s="850">
        <v>351.5</v>
      </c>
    </row>
    <row r="932" spans="1:13" ht="14.4" customHeight="1" x14ac:dyDescent="0.3">
      <c r="A932" s="831" t="s">
        <v>3066</v>
      </c>
      <c r="B932" s="832" t="s">
        <v>2683</v>
      </c>
      <c r="C932" s="832" t="s">
        <v>2684</v>
      </c>
      <c r="D932" s="832" t="s">
        <v>2685</v>
      </c>
      <c r="E932" s="832" t="s">
        <v>2686</v>
      </c>
      <c r="F932" s="849"/>
      <c r="G932" s="849"/>
      <c r="H932" s="837">
        <v>0</v>
      </c>
      <c r="I932" s="849">
        <v>3</v>
      </c>
      <c r="J932" s="849">
        <v>211.62</v>
      </c>
      <c r="K932" s="837">
        <v>1</v>
      </c>
      <c r="L932" s="849">
        <v>3</v>
      </c>
      <c r="M932" s="850">
        <v>211.62</v>
      </c>
    </row>
    <row r="933" spans="1:13" ht="14.4" customHeight="1" x14ac:dyDescent="0.3">
      <c r="A933" s="831" t="s">
        <v>3066</v>
      </c>
      <c r="B933" s="832" t="s">
        <v>2693</v>
      </c>
      <c r="C933" s="832" t="s">
        <v>3743</v>
      </c>
      <c r="D933" s="832" t="s">
        <v>3604</v>
      </c>
      <c r="E933" s="832" t="s">
        <v>2773</v>
      </c>
      <c r="F933" s="849">
        <v>2</v>
      </c>
      <c r="G933" s="849">
        <v>318.16000000000003</v>
      </c>
      <c r="H933" s="837">
        <v>1</v>
      </c>
      <c r="I933" s="849"/>
      <c r="J933" s="849"/>
      <c r="K933" s="837">
        <v>0</v>
      </c>
      <c r="L933" s="849">
        <v>2</v>
      </c>
      <c r="M933" s="850">
        <v>318.16000000000003</v>
      </c>
    </row>
    <row r="934" spans="1:13" ht="14.4" customHeight="1" x14ac:dyDescent="0.3">
      <c r="A934" s="831" t="s">
        <v>3066</v>
      </c>
      <c r="B934" s="832" t="s">
        <v>2693</v>
      </c>
      <c r="C934" s="832" t="s">
        <v>3744</v>
      </c>
      <c r="D934" s="832" t="s">
        <v>3604</v>
      </c>
      <c r="E934" s="832" t="s">
        <v>2696</v>
      </c>
      <c r="F934" s="849">
        <v>3</v>
      </c>
      <c r="G934" s="849">
        <v>954.48</v>
      </c>
      <c r="H934" s="837">
        <v>1</v>
      </c>
      <c r="I934" s="849"/>
      <c r="J934" s="849"/>
      <c r="K934" s="837">
        <v>0</v>
      </c>
      <c r="L934" s="849">
        <v>3</v>
      </c>
      <c r="M934" s="850">
        <v>954.48</v>
      </c>
    </row>
    <row r="935" spans="1:13" ht="14.4" customHeight="1" x14ac:dyDescent="0.3">
      <c r="A935" s="831" t="s">
        <v>3066</v>
      </c>
      <c r="B935" s="832" t="s">
        <v>2693</v>
      </c>
      <c r="C935" s="832" t="s">
        <v>2694</v>
      </c>
      <c r="D935" s="832" t="s">
        <v>2695</v>
      </c>
      <c r="E935" s="832" t="s">
        <v>2696</v>
      </c>
      <c r="F935" s="849"/>
      <c r="G935" s="849"/>
      <c r="H935" s="837">
        <v>0</v>
      </c>
      <c r="I935" s="849">
        <v>10</v>
      </c>
      <c r="J935" s="849">
        <v>3181.6000000000004</v>
      </c>
      <c r="K935" s="837">
        <v>1</v>
      </c>
      <c r="L935" s="849">
        <v>10</v>
      </c>
      <c r="M935" s="850">
        <v>3181.6000000000004</v>
      </c>
    </row>
    <row r="936" spans="1:13" ht="14.4" customHeight="1" x14ac:dyDescent="0.3">
      <c r="A936" s="831" t="s">
        <v>3066</v>
      </c>
      <c r="B936" s="832" t="s">
        <v>2541</v>
      </c>
      <c r="C936" s="832" t="s">
        <v>3772</v>
      </c>
      <c r="D936" s="832" t="s">
        <v>3773</v>
      </c>
      <c r="E936" s="832" t="s">
        <v>1699</v>
      </c>
      <c r="F936" s="849"/>
      <c r="G936" s="849"/>
      <c r="H936" s="837">
        <v>0</v>
      </c>
      <c r="I936" s="849">
        <v>2</v>
      </c>
      <c r="J936" s="849">
        <v>1652.16</v>
      </c>
      <c r="K936" s="837">
        <v>1</v>
      </c>
      <c r="L936" s="849">
        <v>2</v>
      </c>
      <c r="M936" s="850">
        <v>1652.16</v>
      </c>
    </row>
    <row r="937" spans="1:13" ht="14.4" customHeight="1" x14ac:dyDescent="0.3">
      <c r="A937" s="831" t="s">
        <v>3067</v>
      </c>
      <c r="B937" s="832" t="s">
        <v>2457</v>
      </c>
      <c r="C937" s="832" t="s">
        <v>2766</v>
      </c>
      <c r="D937" s="832" t="s">
        <v>2459</v>
      </c>
      <c r="E937" s="832" t="s">
        <v>2465</v>
      </c>
      <c r="F937" s="849"/>
      <c r="G937" s="849"/>
      <c r="H937" s="837">
        <v>0</v>
      </c>
      <c r="I937" s="849">
        <v>2</v>
      </c>
      <c r="J937" s="849">
        <v>170.54</v>
      </c>
      <c r="K937" s="837">
        <v>1</v>
      </c>
      <c r="L937" s="849">
        <v>2</v>
      </c>
      <c r="M937" s="850">
        <v>170.54</v>
      </c>
    </row>
    <row r="938" spans="1:13" ht="14.4" customHeight="1" x14ac:dyDescent="0.3">
      <c r="A938" s="831" t="s">
        <v>3067</v>
      </c>
      <c r="B938" s="832" t="s">
        <v>2457</v>
      </c>
      <c r="C938" s="832" t="s">
        <v>6560</v>
      </c>
      <c r="D938" s="832" t="s">
        <v>6561</v>
      </c>
      <c r="E938" s="832" t="s">
        <v>6562</v>
      </c>
      <c r="F938" s="849">
        <v>2</v>
      </c>
      <c r="G938" s="849">
        <v>170.54</v>
      </c>
      <c r="H938" s="837">
        <v>1</v>
      </c>
      <c r="I938" s="849"/>
      <c r="J938" s="849"/>
      <c r="K938" s="837">
        <v>0</v>
      </c>
      <c r="L938" s="849">
        <v>2</v>
      </c>
      <c r="M938" s="850">
        <v>170.54</v>
      </c>
    </row>
    <row r="939" spans="1:13" ht="14.4" customHeight="1" x14ac:dyDescent="0.3">
      <c r="A939" s="831" t="s">
        <v>3067</v>
      </c>
      <c r="B939" s="832" t="s">
        <v>2683</v>
      </c>
      <c r="C939" s="832" t="s">
        <v>2684</v>
      </c>
      <c r="D939" s="832" t="s">
        <v>2685</v>
      </c>
      <c r="E939" s="832" t="s">
        <v>2686</v>
      </c>
      <c r="F939" s="849"/>
      <c r="G939" s="849"/>
      <c r="H939" s="837">
        <v>0</v>
      </c>
      <c r="I939" s="849">
        <v>1</v>
      </c>
      <c r="J939" s="849">
        <v>70.540000000000006</v>
      </c>
      <c r="K939" s="837">
        <v>1</v>
      </c>
      <c r="L939" s="849">
        <v>1</v>
      </c>
      <c r="M939" s="850">
        <v>70.540000000000006</v>
      </c>
    </row>
    <row r="940" spans="1:13" ht="14.4" customHeight="1" x14ac:dyDescent="0.3">
      <c r="A940" s="831" t="s">
        <v>3067</v>
      </c>
      <c r="B940" s="832" t="s">
        <v>2683</v>
      </c>
      <c r="C940" s="832" t="s">
        <v>2687</v>
      </c>
      <c r="D940" s="832" t="s">
        <v>2685</v>
      </c>
      <c r="E940" s="832" t="s">
        <v>2688</v>
      </c>
      <c r="F940" s="849"/>
      <c r="G940" s="849"/>
      <c r="H940" s="837">
        <v>0</v>
      </c>
      <c r="I940" s="849">
        <v>2</v>
      </c>
      <c r="J940" s="849">
        <v>141.08000000000001</v>
      </c>
      <c r="K940" s="837">
        <v>1</v>
      </c>
      <c r="L940" s="849">
        <v>2</v>
      </c>
      <c r="M940" s="850">
        <v>141.08000000000001</v>
      </c>
    </row>
    <row r="941" spans="1:13" ht="14.4" customHeight="1" x14ac:dyDescent="0.3">
      <c r="A941" s="831" t="s">
        <v>3068</v>
      </c>
      <c r="B941" s="832" t="s">
        <v>2444</v>
      </c>
      <c r="C941" s="832" t="s">
        <v>2445</v>
      </c>
      <c r="D941" s="832" t="s">
        <v>2446</v>
      </c>
      <c r="E941" s="832" t="s">
        <v>2447</v>
      </c>
      <c r="F941" s="849"/>
      <c r="G941" s="849"/>
      <c r="H941" s="837">
        <v>0</v>
      </c>
      <c r="I941" s="849">
        <v>1</v>
      </c>
      <c r="J941" s="849">
        <v>66.08</v>
      </c>
      <c r="K941" s="837">
        <v>1</v>
      </c>
      <c r="L941" s="849">
        <v>1</v>
      </c>
      <c r="M941" s="850">
        <v>66.08</v>
      </c>
    </row>
    <row r="942" spans="1:13" ht="14.4" customHeight="1" x14ac:dyDescent="0.3">
      <c r="A942" s="831" t="s">
        <v>3068</v>
      </c>
      <c r="B942" s="832" t="s">
        <v>2444</v>
      </c>
      <c r="C942" s="832" t="s">
        <v>2590</v>
      </c>
      <c r="D942" s="832" t="s">
        <v>2591</v>
      </c>
      <c r="E942" s="832" t="s">
        <v>2592</v>
      </c>
      <c r="F942" s="849"/>
      <c r="G942" s="849"/>
      <c r="H942" s="837">
        <v>0</v>
      </c>
      <c r="I942" s="849">
        <v>1</v>
      </c>
      <c r="J942" s="849">
        <v>111.22</v>
      </c>
      <c r="K942" s="837">
        <v>1</v>
      </c>
      <c r="L942" s="849">
        <v>1</v>
      </c>
      <c r="M942" s="850">
        <v>111.22</v>
      </c>
    </row>
    <row r="943" spans="1:13" ht="14.4" customHeight="1" x14ac:dyDescent="0.3">
      <c r="A943" s="831" t="s">
        <v>3068</v>
      </c>
      <c r="B943" s="832" t="s">
        <v>2444</v>
      </c>
      <c r="C943" s="832" t="s">
        <v>2451</v>
      </c>
      <c r="D943" s="832" t="s">
        <v>1014</v>
      </c>
      <c r="E943" s="832" t="s">
        <v>2452</v>
      </c>
      <c r="F943" s="849"/>
      <c r="G943" s="849"/>
      <c r="H943" s="837">
        <v>0</v>
      </c>
      <c r="I943" s="849">
        <v>8</v>
      </c>
      <c r="J943" s="849">
        <v>605.84</v>
      </c>
      <c r="K943" s="837">
        <v>1</v>
      </c>
      <c r="L943" s="849">
        <v>8</v>
      </c>
      <c r="M943" s="850">
        <v>605.84</v>
      </c>
    </row>
    <row r="944" spans="1:13" ht="14.4" customHeight="1" x14ac:dyDescent="0.3">
      <c r="A944" s="831" t="s">
        <v>3068</v>
      </c>
      <c r="B944" s="832" t="s">
        <v>2457</v>
      </c>
      <c r="C944" s="832" t="s">
        <v>4375</v>
      </c>
      <c r="D944" s="832" t="s">
        <v>2464</v>
      </c>
      <c r="E944" s="832" t="s">
        <v>7002</v>
      </c>
      <c r="F944" s="849">
        <v>1</v>
      </c>
      <c r="G944" s="849">
        <v>0</v>
      </c>
      <c r="H944" s="837"/>
      <c r="I944" s="849"/>
      <c r="J944" s="849"/>
      <c r="K944" s="837"/>
      <c r="L944" s="849">
        <v>1</v>
      </c>
      <c r="M944" s="850">
        <v>0</v>
      </c>
    </row>
    <row r="945" spans="1:13" ht="14.4" customHeight="1" x14ac:dyDescent="0.3">
      <c r="A945" s="831" t="s">
        <v>3068</v>
      </c>
      <c r="B945" s="832" t="s">
        <v>2457</v>
      </c>
      <c r="C945" s="832" t="s">
        <v>2461</v>
      </c>
      <c r="D945" s="832" t="s">
        <v>2459</v>
      </c>
      <c r="E945" s="832" t="s">
        <v>2462</v>
      </c>
      <c r="F945" s="849"/>
      <c r="G945" s="849"/>
      <c r="H945" s="837">
        <v>0</v>
      </c>
      <c r="I945" s="849">
        <v>2</v>
      </c>
      <c r="J945" s="849">
        <v>341.04</v>
      </c>
      <c r="K945" s="837">
        <v>1</v>
      </c>
      <c r="L945" s="849">
        <v>2</v>
      </c>
      <c r="M945" s="850">
        <v>341.04</v>
      </c>
    </row>
    <row r="946" spans="1:13" ht="14.4" customHeight="1" x14ac:dyDescent="0.3">
      <c r="A946" s="831" t="s">
        <v>3068</v>
      </c>
      <c r="B946" s="832" t="s">
        <v>2683</v>
      </c>
      <c r="C946" s="832" t="s">
        <v>3779</v>
      </c>
      <c r="D946" s="832" t="s">
        <v>3780</v>
      </c>
      <c r="E946" s="832" t="s">
        <v>3781</v>
      </c>
      <c r="F946" s="849">
        <v>2</v>
      </c>
      <c r="G946" s="849">
        <v>87.7</v>
      </c>
      <c r="H946" s="837">
        <v>1</v>
      </c>
      <c r="I946" s="849"/>
      <c r="J946" s="849"/>
      <c r="K946" s="837">
        <v>0</v>
      </c>
      <c r="L946" s="849">
        <v>2</v>
      </c>
      <c r="M946" s="850">
        <v>87.7</v>
      </c>
    </row>
    <row r="947" spans="1:13" ht="14.4" customHeight="1" x14ac:dyDescent="0.3">
      <c r="A947" s="831" t="s">
        <v>3068</v>
      </c>
      <c r="B947" s="832" t="s">
        <v>2614</v>
      </c>
      <c r="C947" s="832" t="s">
        <v>2617</v>
      </c>
      <c r="D947" s="832" t="s">
        <v>1110</v>
      </c>
      <c r="E947" s="832" t="s">
        <v>1620</v>
      </c>
      <c r="F947" s="849"/>
      <c r="G947" s="849"/>
      <c r="H947" s="837">
        <v>0</v>
      </c>
      <c r="I947" s="849">
        <v>1</v>
      </c>
      <c r="J947" s="849">
        <v>48.42</v>
      </c>
      <c r="K947" s="837">
        <v>1</v>
      </c>
      <c r="L947" s="849">
        <v>1</v>
      </c>
      <c r="M947" s="850">
        <v>48.42</v>
      </c>
    </row>
    <row r="948" spans="1:13" ht="14.4" customHeight="1" x14ac:dyDescent="0.3">
      <c r="A948" s="831" t="s">
        <v>3068</v>
      </c>
      <c r="B948" s="832" t="s">
        <v>2493</v>
      </c>
      <c r="C948" s="832" t="s">
        <v>2837</v>
      </c>
      <c r="D948" s="832" t="s">
        <v>1619</v>
      </c>
      <c r="E948" s="832" t="s">
        <v>1859</v>
      </c>
      <c r="F948" s="849"/>
      <c r="G948" s="849"/>
      <c r="H948" s="837">
        <v>0</v>
      </c>
      <c r="I948" s="849">
        <v>1</v>
      </c>
      <c r="J948" s="849">
        <v>85.7</v>
      </c>
      <c r="K948" s="837">
        <v>1</v>
      </c>
      <c r="L948" s="849">
        <v>1</v>
      </c>
      <c r="M948" s="850">
        <v>85.7</v>
      </c>
    </row>
    <row r="949" spans="1:13" ht="14.4" customHeight="1" x14ac:dyDescent="0.3">
      <c r="A949" s="831" t="s">
        <v>3068</v>
      </c>
      <c r="B949" s="832" t="s">
        <v>6963</v>
      </c>
      <c r="C949" s="832" t="s">
        <v>4387</v>
      </c>
      <c r="D949" s="832" t="s">
        <v>3960</v>
      </c>
      <c r="E949" s="832" t="s">
        <v>4324</v>
      </c>
      <c r="F949" s="849"/>
      <c r="G949" s="849"/>
      <c r="H949" s="837"/>
      <c r="I949" s="849">
        <v>1</v>
      </c>
      <c r="J949" s="849">
        <v>0</v>
      </c>
      <c r="K949" s="837"/>
      <c r="L949" s="849">
        <v>1</v>
      </c>
      <c r="M949" s="850">
        <v>0</v>
      </c>
    </row>
    <row r="950" spans="1:13" ht="14.4" customHeight="1" x14ac:dyDescent="0.3">
      <c r="A950" s="831" t="s">
        <v>3068</v>
      </c>
      <c r="B950" s="832" t="s">
        <v>2709</v>
      </c>
      <c r="C950" s="832" t="s">
        <v>2710</v>
      </c>
      <c r="D950" s="832" t="s">
        <v>2711</v>
      </c>
      <c r="E950" s="832" t="s">
        <v>2712</v>
      </c>
      <c r="F950" s="849"/>
      <c r="G950" s="849"/>
      <c r="H950" s="837">
        <v>0</v>
      </c>
      <c r="I950" s="849">
        <v>1</v>
      </c>
      <c r="J950" s="849">
        <v>141.25</v>
      </c>
      <c r="K950" s="837">
        <v>1</v>
      </c>
      <c r="L950" s="849">
        <v>1</v>
      </c>
      <c r="M950" s="850">
        <v>141.25</v>
      </c>
    </row>
    <row r="951" spans="1:13" ht="14.4" customHeight="1" x14ac:dyDescent="0.3">
      <c r="A951" s="831" t="s">
        <v>3068</v>
      </c>
      <c r="B951" s="832" t="s">
        <v>2522</v>
      </c>
      <c r="C951" s="832" t="s">
        <v>2523</v>
      </c>
      <c r="D951" s="832" t="s">
        <v>941</v>
      </c>
      <c r="E951" s="832" t="s">
        <v>2524</v>
      </c>
      <c r="F951" s="849"/>
      <c r="G951" s="849"/>
      <c r="H951" s="837">
        <v>0</v>
      </c>
      <c r="I951" s="849">
        <v>2</v>
      </c>
      <c r="J951" s="849">
        <v>127.5</v>
      </c>
      <c r="K951" s="837">
        <v>1</v>
      </c>
      <c r="L951" s="849">
        <v>2</v>
      </c>
      <c r="M951" s="850">
        <v>127.5</v>
      </c>
    </row>
    <row r="952" spans="1:13" ht="14.4" customHeight="1" x14ac:dyDescent="0.3">
      <c r="A952" s="831" t="s">
        <v>3068</v>
      </c>
      <c r="B952" s="832" t="s">
        <v>2937</v>
      </c>
      <c r="C952" s="832" t="s">
        <v>2938</v>
      </c>
      <c r="D952" s="832" t="s">
        <v>2273</v>
      </c>
      <c r="E952" s="832" t="s">
        <v>2939</v>
      </c>
      <c r="F952" s="849"/>
      <c r="G952" s="849"/>
      <c r="H952" s="837">
        <v>0</v>
      </c>
      <c r="I952" s="849">
        <v>1</v>
      </c>
      <c r="J952" s="849">
        <v>30.5</v>
      </c>
      <c r="K952" s="837">
        <v>1</v>
      </c>
      <c r="L952" s="849">
        <v>1</v>
      </c>
      <c r="M952" s="850">
        <v>30.5</v>
      </c>
    </row>
    <row r="953" spans="1:13" ht="14.4" customHeight="1" x14ac:dyDescent="0.3">
      <c r="A953" s="831" t="s">
        <v>3069</v>
      </c>
      <c r="B953" s="832" t="s">
        <v>7001</v>
      </c>
      <c r="C953" s="832" t="s">
        <v>3798</v>
      </c>
      <c r="D953" s="832" t="s">
        <v>3799</v>
      </c>
      <c r="E953" s="832" t="s">
        <v>3800</v>
      </c>
      <c r="F953" s="849">
        <v>1</v>
      </c>
      <c r="G953" s="849">
        <v>359.21</v>
      </c>
      <c r="H953" s="837">
        <v>1</v>
      </c>
      <c r="I953" s="849"/>
      <c r="J953" s="849"/>
      <c r="K953" s="837">
        <v>0</v>
      </c>
      <c r="L953" s="849">
        <v>1</v>
      </c>
      <c r="M953" s="850">
        <v>359.21</v>
      </c>
    </row>
    <row r="954" spans="1:13" ht="14.4" customHeight="1" x14ac:dyDescent="0.3">
      <c r="A954" s="831" t="s">
        <v>3070</v>
      </c>
      <c r="B954" s="832" t="s">
        <v>2444</v>
      </c>
      <c r="C954" s="832" t="s">
        <v>2588</v>
      </c>
      <c r="D954" s="832" t="s">
        <v>1288</v>
      </c>
      <c r="E954" s="832" t="s">
        <v>2589</v>
      </c>
      <c r="F954" s="849"/>
      <c r="G954" s="849"/>
      <c r="H954" s="837">
        <v>0</v>
      </c>
      <c r="I954" s="849">
        <v>1</v>
      </c>
      <c r="J954" s="849">
        <v>154.36000000000001</v>
      </c>
      <c r="K954" s="837">
        <v>1</v>
      </c>
      <c r="L954" s="849">
        <v>1</v>
      </c>
      <c r="M954" s="850">
        <v>154.36000000000001</v>
      </c>
    </row>
    <row r="955" spans="1:13" ht="14.4" customHeight="1" x14ac:dyDescent="0.3">
      <c r="A955" s="831" t="s">
        <v>3070</v>
      </c>
      <c r="B955" s="832" t="s">
        <v>2444</v>
      </c>
      <c r="C955" s="832" t="s">
        <v>2451</v>
      </c>
      <c r="D955" s="832" t="s">
        <v>1014</v>
      </c>
      <c r="E955" s="832" t="s">
        <v>2452</v>
      </c>
      <c r="F955" s="849"/>
      <c r="G955" s="849"/>
      <c r="H955" s="837">
        <v>0</v>
      </c>
      <c r="I955" s="849">
        <v>9</v>
      </c>
      <c r="J955" s="849">
        <v>681.57</v>
      </c>
      <c r="K955" s="837">
        <v>1</v>
      </c>
      <c r="L955" s="849">
        <v>9</v>
      </c>
      <c r="M955" s="850">
        <v>681.57</v>
      </c>
    </row>
    <row r="956" spans="1:13" ht="14.4" customHeight="1" x14ac:dyDescent="0.3">
      <c r="A956" s="831" t="s">
        <v>3070</v>
      </c>
      <c r="B956" s="832" t="s">
        <v>2457</v>
      </c>
      <c r="C956" s="832" t="s">
        <v>2466</v>
      </c>
      <c r="D956" s="832" t="s">
        <v>2464</v>
      </c>
      <c r="E956" s="832" t="s">
        <v>2462</v>
      </c>
      <c r="F956" s="849">
        <v>1</v>
      </c>
      <c r="G956" s="849">
        <v>170.52</v>
      </c>
      <c r="H956" s="837">
        <v>1</v>
      </c>
      <c r="I956" s="849"/>
      <c r="J956" s="849"/>
      <c r="K956" s="837">
        <v>0</v>
      </c>
      <c r="L956" s="849">
        <v>1</v>
      </c>
      <c r="M956" s="850">
        <v>170.52</v>
      </c>
    </row>
    <row r="957" spans="1:13" ht="14.4" customHeight="1" x14ac:dyDescent="0.3">
      <c r="A957" s="831" t="s">
        <v>3070</v>
      </c>
      <c r="B957" s="832" t="s">
        <v>2457</v>
      </c>
      <c r="C957" s="832" t="s">
        <v>2766</v>
      </c>
      <c r="D957" s="832" t="s">
        <v>2459</v>
      </c>
      <c r="E957" s="832" t="s">
        <v>2465</v>
      </c>
      <c r="F957" s="849"/>
      <c r="G957" s="849"/>
      <c r="H957" s="837">
        <v>0</v>
      </c>
      <c r="I957" s="849">
        <v>1</v>
      </c>
      <c r="J957" s="849">
        <v>85.27</v>
      </c>
      <c r="K957" s="837">
        <v>1</v>
      </c>
      <c r="L957" s="849">
        <v>1</v>
      </c>
      <c r="M957" s="850">
        <v>85.27</v>
      </c>
    </row>
    <row r="958" spans="1:13" ht="14.4" customHeight="1" x14ac:dyDescent="0.3">
      <c r="A958" s="831" t="s">
        <v>3070</v>
      </c>
      <c r="B958" s="832" t="s">
        <v>2693</v>
      </c>
      <c r="C958" s="832" t="s">
        <v>3743</v>
      </c>
      <c r="D958" s="832" t="s">
        <v>3604</v>
      </c>
      <c r="E958" s="832" t="s">
        <v>2773</v>
      </c>
      <c r="F958" s="849">
        <v>2</v>
      </c>
      <c r="G958" s="849">
        <v>318.16000000000003</v>
      </c>
      <c r="H958" s="837">
        <v>1</v>
      </c>
      <c r="I958" s="849"/>
      <c r="J958" s="849"/>
      <c r="K958" s="837">
        <v>0</v>
      </c>
      <c r="L958" s="849">
        <v>2</v>
      </c>
      <c r="M958" s="850">
        <v>318.16000000000003</v>
      </c>
    </row>
    <row r="959" spans="1:13" ht="14.4" customHeight="1" x14ac:dyDescent="0.3">
      <c r="A959" s="831" t="s">
        <v>3070</v>
      </c>
      <c r="B959" s="832" t="s">
        <v>2511</v>
      </c>
      <c r="C959" s="832" t="s">
        <v>3830</v>
      </c>
      <c r="D959" s="832" t="s">
        <v>3831</v>
      </c>
      <c r="E959" s="832" t="s">
        <v>2514</v>
      </c>
      <c r="F959" s="849">
        <v>2</v>
      </c>
      <c r="G959" s="849">
        <v>585.48</v>
      </c>
      <c r="H959" s="837">
        <v>1</v>
      </c>
      <c r="I959" s="849"/>
      <c r="J959" s="849"/>
      <c r="K959" s="837">
        <v>0</v>
      </c>
      <c r="L959" s="849">
        <v>2</v>
      </c>
      <c r="M959" s="850">
        <v>585.48</v>
      </c>
    </row>
    <row r="960" spans="1:13" ht="14.4" customHeight="1" x14ac:dyDescent="0.3">
      <c r="A960" s="831" t="s">
        <v>3070</v>
      </c>
      <c r="B960" s="832" t="s">
        <v>2511</v>
      </c>
      <c r="C960" s="832" t="s">
        <v>3832</v>
      </c>
      <c r="D960" s="832" t="s">
        <v>3831</v>
      </c>
      <c r="E960" s="832" t="s">
        <v>2613</v>
      </c>
      <c r="F960" s="849">
        <v>3</v>
      </c>
      <c r="G960" s="849">
        <v>1756.38</v>
      </c>
      <c r="H960" s="837">
        <v>1</v>
      </c>
      <c r="I960" s="849"/>
      <c r="J960" s="849"/>
      <c r="K960" s="837">
        <v>0</v>
      </c>
      <c r="L960" s="849">
        <v>3</v>
      </c>
      <c r="M960" s="850">
        <v>1756.38</v>
      </c>
    </row>
    <row r="961" spans="1:13" ht="14.4" customHeight="1" x14ac:dyDescent="0.3">
      <c r="A961" s="831" t="s">
        <v>3070</v>
      </c>
      <c r="B961" s="832" t="s">
        <v>2709</v>
      </c>
      <c r="C961" s="832" t="s">
        <v>2710</v>
      </c>
      <c r="D961" s="832" t="s">
        <v>2711</v>
      </c>
      <c r="E961" s="832" t="s">
        <v>2712</v>
      </c>
      <c r="F961" s="849"/>
      <c r="G961" s="849"/>
      <c r="H961" s="837">
        <v>0</v>
      </c>
      <c r="I961" s="849">
        <v>1</v>
      </c>
      <c r="J961" s="849">
        <v>141.25</v>
      </c>
      <c r="K961" s="837">
        <v>1</v>
      </c>
      <c r="L961" s="849">
        <v>1</v>
      </c>
      <c r="M961" s="850">
        <v>141.25</v>
      </c>
    </row>
    <row r="962" spans="1:13" ht="14.4" customHeight="1" x14ac:dyDescent="0.3">
      <c r="A962" s="831" t="s">
        <v>3070</v>
      </c>
      <c r="B962" s="832" t="s">
        <v>2522</v>
      </c>
      <c r="C962" s="832" t="s">
        <v>2523</v>
      </c>
      <c r="D962" s="832" t="s">
        <v>941</v>
      </c>
      <c r="E962" s="832" t="s">
        <v>2524</v>
      </c>
      <c r="F962" s="849"/>
      <c r="G962" s="849"/>
      <c r="H962" s="837">
        <v>0</v>
      </c>
      <c r="I962" s="849">
        <v>3</v>
      </c>
      <c r="J962" s="849">
        <v>191.25</v>
      </c>
      <c r="K962" s="837">
        <v>1</v>
      </c>
      <c r="L962" s="849">
        <v>3</v>
      </c>
      <c r="M962" s="850">
        <v>191.25</v>
      </c>
    </row>
    <row r="963" spans="1:13" ht="14.4" customHeight="1" x14ac:dyDescent="0.3">
      <c r="A963" s="831" t="s">
        <v>3070</v>
      </c>
      <c r="B963" s="832" t="s">
        <v>2534</v>
      </c>
      <c r="C963" s="832" t="s">
        <v>4972</v>
      </c>
      <c r="D963" s="832" t="s">
        <v>1263</v>
      </c>
      <c r="E963" s="832" t="s">
        <v>4973</v>
      </c>
      <c r="F963" s="849"/>
      <c r="G963" s="849"/>
      <c r="H963" s="837"/>
      <c r="I963" s="849">
        <v>1</v>
      </c>
      <c r="J963" s="849">
        <v>0</v>
      </c>
      <c r="K963" s="837"/>
      <c r="L963" s="849">
        <v>1</v>
      </c>
      <c r="M963" s="850">
        <v>0</v>
      </c>
    </row>
    <row r="964" spans="1:13" ht="14.4" customHeight="1" x14ac:dyDescent="0.3">
      <c r="A964" s="831" t="s">
        <v>3070</v>
      </c>
      <c r="B964" s="832" t="s">
        <v>2534</v>
      </c>
      <c r="C964" s="832" t="s">
        <v>2535</v>
      </c>
      <c r="D964" s="832" t="s">
        <v>953</v>
      </c>
      <c r="E964" s="832" t="s">
        <v>2536</v>
      </c>
      <c r="F964" s="849"/>
      <c r="G964" s="849"/>
      <c r="H964" s="837"/>
      <c r="I964" s="849">
        <v>1</v>
      </c>
      <c r="J964" s="849">
        <v>0</v>
      </c>
      <c r="K964" s="837"/>
      <c r="L964" s="849">
        <v>1</v>
      </c>
      <c r="M964" s="850">
        <v>0</v>
      </c>
    </row>
    <row r="965" spans="1:13" ht="14.4" customHeight="1" x14ac:dyDescent="0.3">
      <c r="A965" s="831" t="s">
        <v>3070</v>
      </c>
      <c r="B965" s="832" t="s">
        <v>2541</v>
      </c>
      <c r="C965" s="832" t="s">
        <v>3841</v>
      </c>
      <c r="D965" s="832" t="s">
        <v>3842</v>
      </c>
      <c r="E965" s="832" t="s">
        <v>3582</v>
      </c>
      <c r="F965" s="849"/>
      <c r="G965" s="849"/>
      <c r="H965" s="837">
        <v>0</v>
      </c>
      <c r="I965" s="849">
        <v>2</v>
      </c>
      <c r="J965" s="849">
        <v>388.52</v>
      </c>
      <c r="K965" s="837">
        <v>1</v>
      </c>
      <c r="L965" s="849">
        <v>2</v>
      </c>
      <c r="M965" s="850">
        <v>388.52</v>
      </c>
    </row>
    <row r="966" spans="1:13" ht="14.4" customHeight="1" x14ac:dyDescent="0.3">
      <c r="A966" s="831" t="s">
        <v>3070</v>
      </c>
      <c r="B966" s="832" t="s">
        <v>2541</v>
      </c>
      <c r="C966" s="832" t="s">
        <v>2560</v>
      </c>
      <c r="D966" s="832" t="s">
        <v>963</v>
      </c>
      <c r="E966" s="832" t="s">
        <v>964</v>
      </c>
      <c r="F966" s="849"/>
      <c r="G966" s="849"/>
      <c r="H966" s="837">
        <v>0</v>
      </c>
      <c r="I966" s="849">
        <v>2</v>
      </c>
      <c r="J966" s="849">
        <v>5271.94</v>
      </c>
      <c r="K966" s="837">
        <v>1</v>
      </c>
      <c r="L966" s="849">
        <v>2</v>
      </c>
      <c r="M966" s="850">
        <v>5271.94</v>
      </c>
    </row>
    <row r="967" spans="1:13" ht="14.4" customHeight="1" x14ac:dyDescent="0.3">
      <c r="A967" s="831" t="s">
        <v>3071</v>
      </c>
      <c r="B967" s="832" t="s">
        <v>7003</v>
      </c>
      <c r="C967" s="832" t="s">
        <v>4893</v>
      </c>
      <c r="D967" s="832" t="s">
        <v>4894</v>
      </c>
      <c r="E967" s="832" t="s">
        <v>3167</v>
      </c>
      <c r="F967" s="849"/>
      <c r="G967" s="849"/>
      <c r="H967" s="837">
        <v>0</v>
      </c>
      <c r="I967" s="849">
        <v>1</v>
      </c>
      <c r="J967" s="849">
        <v>32.25</v>
      </c>
      <c r="K967" s="837">
        <v>1</v>
      </c>
      <c r="L967" s="849">
        <v>1</v>
      </c>
      <c r="M967" s="850">
        <v>32.25</v>
      </c>
    </row>
    <row r="968" spans="1:13" ht="14.4" customHeight="1" x14ac:dyDescent="0.3">
      <c r="A968" s="831" t="s">
        <v>3071</v>
      </c>
      <c r="B968" s="832" t="s">
        <v>2574</v>
      </c>
      <c r="C968" s="832" t="s">
        <v>2575</v>
      </c>
      <c r="D968" s="832" t="s">
        <v>2576</v>
      </c>
      <c r="E968" s="832" t="s">
        <v>2577</v>
      </c>
      <c r="F968" s="849"/>
      <c r="G968" s="849"/>
      <c r="H968" s="837">
        <v>0</v>
      </c>
      <c r="I968" s="849">
        <v>2</v>
      </c>
      <c r="J968" s="849">
        <v>31.8</v>
      </c>
      <c r="K968" s="837">
        <v>1</v>
      </c>
      <c r="L968" s="849">
        <v>2</v>
      </c>
      <c r="M968" s="850">
        <v>31.8</v>
      </c>
    </row>
    <row r="969" spans="1:13" ht="14.4" customHeight="1" x14ac:dyDescent="0.3">
      <c r="A969" s="831" t="s">
        <v>3071</v>
      </c>
      <c r="B969" s="832" t="s">
        <v>2436</v>
      </c>
      <c r="C969" s="832" t="s">
        <v>4911</v>
      </c>
      <c r="D969" s="832" t="s">
        <v>2438</v>
      </c>
      <c r="E969" s="832" t="s">
        <v>4912</v>
      </c>
      <c r="F969" s="849"/>
      <c r="G969" s="849"/>
      <c r="H969" s="837">
        <v>0</v>
      </c>
      <c r="I969" s="849">
        <v>1</v>
      </c>
      <c r="J969" s="849">
        <v>135.5</v>
      </c>
      <c r="K969" s="837">
        <v>1</v>
      </c>
      <c r="L969" s="849">
        <v>1</v>
      </c>
      <c r="M969" s="850">
        <v>135.5</v>
      </c>
    </row>
    <row r="970" spans="1:13" ht="14.4" customHeight="1" x14ac:dyDescent="0.3">
      <c r="A970" s="831" t="s">
        <v>3071</v>
      </c>
      <c r="B970" s="832" t="s">
        <v>2444</v>
      </c>
      <c r="C970" s="832" t="s">
        <v>2588</v>
      </c>
      <c r="D970" s="832" t="s">
        <v>1288</v>
      </c>
      <c r="E970" s="832" t="s">
        <v>2589</v>
      </c>
      <c r="F970" s="849"/>
      <c r="G970" s="849"/>
      <c r="H970" s="837">
        <v>0</v>
      </c>
      <c r="I970" s="849">
        <v>2</v>
      </c>
      <c r="J970" s="849">
        <v>308.72000000000003</v>
      </c>
      <c r="K970" s="837">
        <v>1</v>
      </c>
      <c r="L970" s="849">
        <v>2</v>
      </c>
      <c r="M970" s="850">
        <v>308.72000000000003</v>
      </c>
    </row>
    <row r="971" spans="1:13" ht="14.4" customHeight="1" x14ac:dyDescent="0.3">
      <c r="A971" s="831" t="s">
        <v>3071</v>
      </c>
      <c r="B971" s="832" t="s">
        <v>2444</v>
      </c>
      <c r="C971" s="832" t="s">
        <v>2590</v>
      </c>
      <c r="D971" s="832" t="s">
        <v>2591</v>
      </c>
      <c r="E971" s="832" t="s">
        <v>2592</v>
      </c>
      <c r="F971" s="849"/>
      <c r="G971" s="849"/>
      <c r="H971" s="837">
        <v>0</v>
      </c>
      <c r="I971" s="849">
        <v>1</v>
      </c>
      <c r="J971" s="849">
        <v>111.22</v>
      </c>
      <c r="K971" s="837">
        <v>1</v>
      </c>
      <c r="L971" s="849">
        <v>1</v>
      </c>
      <c r="M971" s="850">
        <v>111.22</v>
      </c>
    </row>
    <row r="972" spans="1:13" ht="14.4" customHeight="1" x14ac:dyDescent="0.3">
      <c r="A972" s="831" t="s">
        <v>3071</v>
      </c>
      <c r="B972" s="832" t="s">
        <v>2444</v>
      </c>
      <c r="C972" s="832" t="s">
        <v>4889</v>
      </c>
      <c r="D972" s="832" t="s">
        <v>1014</v>
      </c>
      <c r="E972" s="832" t="s">
        <v>7004</v>
      </c>
      <c r="F972" s="849">
        <v>1</v>
      </c>
      <c r="G972" s="849">
        <v>0</v>
      </c>
      <c r="H972" s="837"/>
      <c r="I972" s="849"/>
      <c r="J972" s="849"/>
      <c r="K972" s="837"/>
      <c r="L972" s="849">
        <v>1</v>
      </c>
      <c r="M972" s="850">
        <v>0</v>
      </c>
    </row>
    <row r="973" spans="1:13" ht="14.4" customHeight="1" x14ac:dyDescent="0.3">
      <c r="A973" s="831" t="s">
        <v>3071</v>
      </c>
      <c r="B973" s="832" t="s">
        <v>2444</v>
      </c>
      <c r="C973" s="832" t="s">
        <v>2451</v>
      </c>
      <c r="D973" s="832" t="s">
        <v>1014</v>
      </c>
      <c r="E973" s="832" t="s">
        <v>2452</v>
      </c>
      <c r="F973" s="849"/>
      <c r="G973" s="849"/>
      <c r="H973" s="837">
        <v>0</v>
      </c>
      <c r="I973" s="849">
        <v>3</v>
      </c>
      <c r="J973" s="849">
        <v>227.19</v>
      </c>
      <c r="K973" s="837">
        <v>1</v>
      </c>
      <c r="L973" s="849">
        <v>3</v>
      </c>
      <c r="M973" s="850">
        <v>227.19</v>
      </c>
    </row>
    <row r="974" spans="1:13" ht="14.4" customHeight="1" x14ac:dyDescent="0.3">
      <c r="A974" s="831" t="s">
        <v>3071</v>
      </c>
      <c r="B974" s="832" t="s">
        <v>2693</v>
      </c>
      <c r="C974" s="832" t="s">
        <v>2772</v>
      </c>
      <c r="D974" s="832" t="s">
        <v>2695</v>
      </c>
      <c r="E974" s="832" t="s">
        <v>2773</v>
      </c>
      <c r="F974" s="849"/>
      <c r="G974" s="849"/>
      <c r="H974" s="837">
        <v>0</v>
      </c>
      <c r="I974" s="849">
        <v>2</v>
      </c>
      <c r="J974" s="849">
        <v>318.16000000000003</v>
      </c>
      <c r="K974" s="837">
        <v>1</v>
      </c>
      <c r="L974" s="849">
        <v>2</v>
      </c>
      <c r="M974" s="850">
        <v>318.16000000000003</v>
      </c>
    </row>
    <row r="975" spans="1:13" ht="14.4" customHeight="1" x14ac:dyDescent="0.3">
      <c r="A975" s="831" t="s">
        <v>3071</v>
      </c>
      <c r="B975" s="832" t="s">
        <v>2504</v>
      </c>
      <c r="C975" s="832" t="s">
        <v>2781</v>
      </c>
      <c r="D975" s="832" t="s">
        <v>2782</v>
      </c>
      <c r="E975" s="832" t="s">
        <v>2783</v>
      </c>
      <c r="F975" s="849"/>
      <c r="G975" s="849"/>
      <c r="H975" s="837">
        <v>0</v>
      </c>
      <c r="I975" s="849">
        <v>1</v>
      </c>
      <c r="J975" s="849">
        <v>219.78</v>
      </c>
      <c r="K975" s="837">
        <v>1</v>
      </c>
      <c r="L975" s="849">
        <v>1</v>
      </c>
      <c r="M975" s="850">
        <v>219.78</v>
      </c>
    </row>
    <row r="976" spans="1:13" ht="14.4" customHeight="1" x14ac:dyDescent="0.3">
      <c r="A976" s="831" t="s">
        <v>3071</v>
      </c>
      <c r="B976" s="832" t="s">
        <v>2534</v>
      </c>
      <c r="C976" s="832" t="s">
        <v>3977</v>
      </c>
      <c r="D976" s="832" t="s">
        <v>3978</v>
      </c>
      <c r="E976" s="832" t="s">
        <v>3979</v>
      </c>
      <c r="F976" s="849">
        <v>1</v>
      </c>
      <c r="G976" s="849">
        <v>0</v>
      </c>
      <c r="H976" s="837"/>
      <c r="I976" s="849"/>
      <c r="J976" s="849"/>
      <c r="K976" s="837"/>
      <c r="L976" s="849">
        <v>1</v>
      </c>
      <c r="M976" s="850">
        <v>0</v>
      </c>
    </row>
    <row r="977" spans="1:13" ht="14.4" customHeight="1" x14ac:dyDescent="0.3">
      <c r="A977" s="831" t="s">
        <v>3071</v>
      </c>
      <c r="B977" s="832" t="s">
        <v>6960</v>
      </c>
      <c r="C977" s="832" t="s">
        <v>3856</v>
      </c>
      <c r="D977" s="832" t="s">
        <v>3287</v>
      </c>
      <c r="E977" s="832" t="s">
        <v>3857</v>
      </c>
      <c r="F977" s="849">
        <v>1</v>
      </c>
      <c r="G977" s="849">
        <v>0</v>
      </c>
      <c r="H977" s="837"/>
      <c r="I977" s="849"/>
      <c r="J977" s="849"/>
      <c r="K977" s="837"/>
      <c r="L977" s="849">
        <v>1</v>
      </c>
      <c r="M977" s="850">
        <v>0</v>
      </c>
    </row>
    <row r="978" spans="1:13" ht="14.4" customHeight="1" x14ac:dyDescent="0.3">
      <c r="A978" s="831" t="s">
        <v>3071</v>
      </c>
      <c r="B978" s="832" t="s">
        <v>2541</v>
      </c>
      <c r="C978" s="832" t="s">
        <v>2734</v>
      </c>
      <c r="D978" s="832" t="s">
        <v>1553</v>
      </c>
      <c r="E978" s="832" t="s">
        <v>1552</v>
      </c>
      <c r="F978" s="849"/>
      <c r="G978" s="849"/>
      <c r="H978" s="837">
        <v>0</v>
      </c>
      <c r="I978" s="849">
        <v>4</v>
      </c>
      <c r="J978" s="849">
        <v>518.04</v>
      </c>
      <c r="K978" s="837">
        <v>1</v>
      </c>
      <c r="L978" s="849">
        <v>4</v>
      </c>
      <c r="M978" s="850">
        <v>518.04</v>
      </c>
    </row>
    <row r="979" spans="1:13" ht="14.4" customHeight="1" x14ac:dyDescent="0.3">
      <c r="A979" s="831" t="s">
        <v>3071</v>
      </c>
      <c r="B979" s="832" t="s">
        <v>2541</v>
      </c>
      <c r="C979" s="832" t="s">
        <v>2948</v>
      </c>
      <c r="D979" s="832" t="s">
        <v>2302</v>
      </c>
      <c r="E979" s="832" t="s">
        <v>2740</v>
      </c>
      <c r="F979" s="849"/>
      <c r="G979" s="849"/>
      <c r="H979" s="837">
        <v>0</v>
      </c>
      <c r="I979" s="849">
        <v>6</v>
      </c>
      <c r="J979" s="849">
        <v>509.34000000000003</v>
      </c>
      <c r="K979" s="837">
        <v>1</v>
      </c>
      <c r="L979" s="849">
        <v>6</v>
      </c>
      <c r="M979" s="850">
        <v>509.34000000000003</v>
      </c>
    </row>
    <row r="980" spans="1:13" ht="14.4" customHeight="1" x14ac:dyDescent="0.3">
      <c r="A980" s="831" t="s">
        <v>3071</v>
      </c>
      <c r="B980" s="832" t="s">
        <v>2541</v>
      </c>
      <c r="C980" s="832" t="s">
        <v>3863</v>
      </c>
      <c r="D980" s="832" t="s">
        <v>1283</v>
      </c>
      <c r="E980" s="832" t="s">
        <v>2300</v>
      </c>
      <c r="F980" s="849">
        <v>2</v>
      </c>
      <c r="G980" s="849">
        <v>1564.66</v>
      </c>
      <c r="H980" s="837">
        <v>1</v>
      </c>
      <c r="I980" s="849"/>
      <c r="J980" s="849"/>
      <c r="K980" s="837">
        <v>0</v>
      </c>
      <c r="L980" s="849">
        <v>2</v>
      </c>
      <c r="M980" s="850">
        <v>1564.66</v>
      </c>
    </row>
    <row r="981" spans="1:13" ht="14.4" customHeight="1" x14ac:dyDescent="0.3">
      <c r="A981" s="831" t="s">
        <v>3071</v>
      </c>
      <c r="B981" s="832" t="s">
        <v>2541</v>
      </c>
      <c r="C981" s="832" t="s">
        <v>3864</v>
      </c>
      <c r="D981" s="832" t="s">
        <v>3865</v>
      </c>
      <c r="E981" s="832" t="s">
        <v>1281</v>
      </c>
      <c r="F981" s="849">
        <v>6</v>
      </c>
      <c r="G981" s="849">
        <v>1036.02</v>
      </c>
      <c r="H981" s="837">
        <v>1</v>
      </c>
      <c r="I981" s="849"/>
      <c r="J981" s="849"/>
      <c r="K981" s="837">
        <v>0</v>
      </c>
      <c r="L981" s="849">
        <v>6</v>
      </c>
      <c r="M981" s="850">
        <v>1036.02</v>
      </c>
    </row>
    <row r="982" spans="1:13" ht="14.4" customHeight="1" x14ac:dyDescent="0.3">
      <c r="A982" s="831" t="s">
        <v>3072</v>
      </c>
      <c r="B982" s="832" t="s">
        <v>6980</v>
      </c>
      <c r="C982" s="832" t="s">
        <v>6304</v>
      </c>
      <c r="D982" s="832" t="s">
        <v>4048</v>
      </c>
      <c r="E982" s="832" t="s">
        <v>6305</v>
      </c>
      <c r="F982" s="849"/>
      <c r="G982" s="849"/>
      <c r="H982" s="837">
        <v>0</v>
      </c>
      <c r="I982" s="849">
        <v>3</v>
      </c>
      <c r="J982" s="849">
        <v>48.36</v>
      </c>
      <c r="K982" s="837">
        <v>1</v>
      </c>
      <c r="L982" s="849">
        <v>3</v>
      </c>
      <c r="M982" s="850">
        <v>48.36</v>
      </c>
    </row>
    <row r="983" spans="1:13" ht="14.4" customHeight="1" x14ac:dyDescent="0.3">
      <c r="A983" s="831" t="s">
        <v>3072</v>
      </c>
      <c r="B983" s="832" t="s">
        <v>6976</v>
      </c>
      <c r="C983" s="832" t="s">
        <v>3740</v>
      </c>
      <c r="D983" s="832" t="s">
        <v>3741</v>
      </c>
      <c r="E983" s="832" t="s">
        <v>3742</v>
      </c>
      <c r="F983" s="849">
        <v>2</v>
      </c>
      <c r="G983" s="849">
        <v>392.4</v>
      </c>
      <c r="H983" s="837">
        <v>0.71645061164871271</v>
      </c>
      <c r="I983" s="849">
        <v>1</v>
      </c>
      <c r="J983" s="849">
        <v>155.30000000000001</v>
      </c>
      <c r="K983" s="837">
        <v>0.28354938835128718</v>
      </c>
      <c r="L983" s="849">
        <v>3</v>
      </c>
      <c r="M983" s="850">
        <v>547.70000000000005</v>
      </c>
    </row>
    <row r="984" spans="1:13" ht="14.4" customHeight="1" x14ac:dyDescent="0.3">
      <c r="A984" s="831" t="s">
        <v>3072</v>
      </c>
      <c r="B984" s="832" t="s">
        <v>7005</v>
      </c>
      <c r="C984" s="832" t="s">
        <v>3948</v>
      </c>
      <c r="D984" s="832" t="s">
        <v>3949</v>
      </c>
      <c r="E984" s="832" t="s">
        <v>2634</v>
      </c>
      <c r="F984" s="849"/>
      <c r="G984" s="849"/>
      <c r="H984" s="837">
        <v>0</v>
      </c>
      <c r="I984" s="849">
        <v>1</v>
      </c>
      <c r="J984" s="849">
        <v>279.52999999999997</v>
      </c>
      <c r="K984" s="837">
        <v>1</v>
      </c>
      <c r="L984" s="849">
        <v>1</v>
      </c>
      <c r="M984" s="850">
        <v>279.52999999999997</v>
      </c>
    </row>
    <row r="985" spans="1:13" ht="14.4" customHeight="1" x14ac:dyDescent="0.3">
      <c r="A985" s="831" t="s">
        <v>3072</v>
      </c>
      <c r="B985" s="832" t="s">
        <v>2444</v>
      </c>
      <c r="C985" s="832" t="s">
        <v>2445</v>
      </c>
      <c r="D985" s="832" t="s">
        <v>2446</v>
      </c>
      <c r="E985" s="832" t="s">
        <v>2447</v>
      </c>
      <c r="F985" s="849"/>
      <c r="G985" s="849"/>
      <c r="H985" s="837">
        <v>0</v>
      </c>
      <c r="I985" s="849">
        <v>1</v>
      </c>
      <c r="J985" s="849">
        <v>66.08</v>
      </c>
      <c r="K985" s="837">
        <v>1</v>
      </c>
      <c r="L985" s="849">
        <v>1</v>
      </c>
      <c r="M985" s="850">
        <v>66.08</v>
      </c>
    </row>
    <row r="986" spans="1:13" ht="14.4" customHeight="1" x14ac:dyDescent="0.3">
      <c r="A986" s="831" t="s">
        <v>3072</v>
      </c>
      <c r="B986" s="832" t="s">
        <v>2444</v>
      </c>
      <c r="C986" s="832" t="s">
        <v>2590</v>
      </c>
      <c r="D986" s="832" t="s">
        <v>2591</v>
      </c>
      <c r="E986" s="832" t="s">
        <v>2592</v>
      </c>
      <c r="F986" s="849"/>
      <c r="G986" s="849"/>
      <c r="H986" s="837">
        <v>0</v>
      </c>
      <c r="I986" s="849">
        <v>1</v>
      </c>
      <c r="J986" s="849">
        <v>111.22</v>
      </c>
      <c r="K986" s="837">
        <v>1</v>
      </c>
      <c r="L986" s="849">
        <v>1</v>
      </c>
      <c r="M986" s="850">
        <v>111.22</v>
      </c>
    </row>
    <row r="987" spans="1:13" ht="14.4" customHeight="1" x14ac:dyDescent="0.3">
      <c r="A987" s="831" t="s">
        <v>3072</v>
      </c>
      <c r="B987" s="832" t="s">
        <v>2444</v>
      </c>
      <c r="C987" s="832" t="s">
        <v>2448</v>
      </c>
      <c r="D987" s="832" t="s">
        <v>2449</v>
      </c>
      <c r="E987" s="832" t="s">
        <v>2450</v>
      </c>
      <c r="F987" s="849"/>
      <c r="G987" s="849"/>
      <c r="H987" s="837">
        <v>0</v>
      </c>
      <c r="I987" s="849">
        <v>2</v>
      </c>
      <c r="J987" s="849">
        <v>299.04000000000002</v>
      </c>
      <c r="K987" s="837">
        <v>1</v>
      </c>
      <c r="L987" s="849">
        <v>2</v>
      </c>
      <c r="M987" s="850">
        <v>299.04000000000002</v>
      </c>
    </row>
    <row r="988" spans="1:13" ht="14.4" customHeight="1" x14ac:dyDescent="0.3">
      <c r="A988" s="831" t="s">
        <v>3072</v>
      </c>
      <c r="B988" s="832" t="s">
        <v>2444</v>
      </c>
      <c r="C988" s="832" t="s">
        <v>2451</v>
      </c>
      <c r="D988" s="832" t="s">
        <v>1014</v>
      </c>
      <c r="E988" s="832" t="s">
        <v>2452</v>
      </c>
      <c r="F988" s="849"/>
      <c r="G988" s="849"/>
      <c r="H988" s="837">
        <v>0</v>
      </c>
      <c r="I988" s="849">
        <v>18</v>
      </c>
      <c r="J988" s="849">
        <v>1363.14</v>
      </c>
      <c r="K988" s="837">
        <v>1</v>
      </c>
      <c r="L988" s="849">
        <v>18</v>
      </c>
      <c r="M988" s="850">
        <v>1363.14</v>
      </c>
    </row>
    <row r="989" spans="1:13" ht="14.4" customHeight="1" x14ac:dyDescent="0.3">
      <c r="A989" s="831" t="s">
        <v>3072</v>
      </c>
      <c r="B989" s="832" t="s">
        <v>2444</v>
      </c>
      <c r="C989" s="832" t="s">
        <v>2586</v>
      </c>
      <c r="D989" s="832" t="s">
        <v>1288</v>
      </c>
      <c r="E989" s="832" t="s">
        <v>2587</v>
      </c>
      <c r="F989" s="849"/>
      <c r="G989" s="849"/>
      <c r="H989" s="837">
        <v>0</v>
      </c>
      <c r="I989" s="849">
        <v>2</v>
      </c>
      <c r="J989" s="849">
        <v>450.12</v>
      </c>
      <c r="K989" s="837">
        <v>1</v>
      </c>
      <c r="L989" s="849">
        <v>2</v>
      </c>
      <c r="M989" s="850">
        <v>450.12</v>
      </c>
    </row>
    <row r="990" spans="1:13" ht="14.4" customHeight="1" x14ac:dyDescent="0.3">
      <c r="A990" s="831" t="s">
        <v>3072</v>
      </c>
      <c r="B990" s="832" t="s">
        <v>2457</v>
      </c>
      <c r="C990" s="832" t="s">
        <v>3480</v>
      </c>
      <c r="D990" s="832" t="s">
        <v>2464</v>
      </c>
      <c r="E990" s="832" t="s">
        <v>2462</v>
      </c>
      <c r="F990" s="849">
        <v>2</v>
      </c>
      <c r="G990" s="849">
        <v>341.04</v>
      </c>
      <c r="H990" s="837">
        <v>1</v>
      </c>
      <c r="I990" s="849"/>
      <c r="J990" s="849"/>
      <c r="K990" s="837">
        <v>0</v>
      </c>
      <c r="L990" s="849">
        <v>2</v>
      </c>
      <c r="M990" s="850">
        <v>341.04</v>
      </c>
    </row>
    <row r="991" spans="1:13" ht="14.4" customHeight="1" x14ac:dyDescent="0.3">
      <c r="A991" s="831" t="s">
        <v>3072</v>
      </c>
      <c r="B991" s="832" t="s">
        <v>2457</v>
      </c>
      <c r="C991" s="832" t="s">
        <v>2461</v>
      </c>
      <c r="D991" s="832" t="s">
        <v>2459</v>
      </c>
      <c r="E991" s="832" t="s">
        <v>2462</v>
      </c>
      <c r="F991" s="849"/>
      <c r="G991" s="849"/>
      <c r="H991" s="837">
        <v>0</v>
      </c>
      <c r="I991" s="849">
        <v>2</v>
      </c>
      <c r="J991" s="849">
        <v>341.04</v>
      </c>
      <c r="K991" s="837">
        <v>1</v>
      </c>
      <c r="L991" s="849">
        <v>2</v>
      </c>
      <c r="M991" s="850">
        <v>341.04</v>
      </c>
    </row>
    <row r="992" spans="1:13" ht="14.4" customHeight="1" x14ac:dyDescent="0.3">
      <c r="A992" s="831" t="s">
        <v>3072</v>
      </c>
      <c r="B992" s="832" t="s">
        <v>2683</v>
      </c>
      <c r="C992" s="832" t="s">
        <v>3478</v>
      </c>
      <c r="D992" s="832" t="s">
        <v>2685</v>
      </c>
      <c r="E992" s="832" t="s">
        <v>3479</v>
      </c>
      <c r="F992" s="849"/>
      <c r="G992" s="849"/>
      <c r="H992" s="837">
        <v>0</v>
      </c>
      <c r="I992" s="849">
        <v>1</v>
      </c>
      <c r="J992" s="849">
        <v>141.09</v>
      </c>
      <c r="K992" s="837">
        <v>1</v>
      </c>
      <c r="L992" s="849">
        <v>1</v>
      </c>
      <c r="M992" s="850">
        <v>141.09</v>
      </c>
    </row>
    <row r="993" spans="1:13" ht="14.4" customHeight="1" x14ac:dyDescent="0.3">
      <c r="A993" s="831" t="s">
        <v>3072</v>
      </c>
      <c r="B993" s="832" t="s">
        <v>2693</v>
      </c>
      <c r="C993" s="832" t="s">
        <v>2694</v>
      </c>
      <c r="D993" s="832" t="s">
        <v>2695</v>
      </c>
      <c r="E993" s="832" t="s">
        <v>2696</v>
      </c>
      <c r="F993" s="849"/>
      <c r="G993" s="849"/>
      <c r="H993" s="837">
        <v>0</v>
      </c>
      <c r="I993" s="849">
        <v>2</v>
      </c>
      <c r="J993" s="849">
        <v>636.32000000000005</v>
      </c>
      <c r="K993" s="837">
        <v>1</v>
      </c>
      <c r="L993" s="849">
        <v>2</v>
      </c>
      <c r="M993" s="850">
        <v>636.32000000000005</v>
      </c>
    </row>
    <row r="994" spans="1:13" ht="14.4" customHeight="1" x14ac:dyDescent="0.3">
      <c r="A994" s="831" t="s">
        <v>3072</v>
      </c>
      <c r="B994" s="832" t="s">
        <v>2614</v>
      </c>
      <c r="C994" s="832" t="s">
        <v>2617</v>
      </c>
      <c r="D994" s="832" t="s">
        <v>1110</v>
      </c>
      <c r="E994" s="832" t="s">
        <v>1620</v>
      </c>
      <c r="F994" s="849"/>
      <c r="G994" s="849"/>
      <c r="H994" s="837">
        <v>0</v>
      </c>
      <c r="I994" s="849">
        <v>1</v>
      </c>
      <c r="J994" s="849">
        <v>48.42</v>
      </c>
      <c r="K994" s="837">
        <v>1</v>
      </c>
      <c r="L994" s="849">
        <v>1</v>
      </c>
      <c r="M994" s="850">
        <v>48.42</v>
      </c>
    </row>
    <row r="995" spans="1:13" ht="14.4" customHeight="1" x14ac:dyDescent="0.3">
      <c r="A995" s="831" t="s">
        <v>3072</v>
      </c>
      <c r="B995" s="832" t="s">
        <v>2493</v>
      </c>
      <c r="C995" s="832" t="s">
        <v>2618</v>
      </c>
      <c r="D995" s="832" t="s">
        <v>860</v>
      </c>
      <c r="E995" s="832" t="s">
        <v>2495</v>
      </c>
      <c r="F995" s="849">
        <v>1</v>
      </c>
      <c r="G995" s="849">
        <v>36.270000000000003</v>
      </c>
      <c r="H995" s="837">
        <v>1</v>
      </c>
      <c r="I995" s="849"/>
      <c r="J995" s="849"/>
      <c r="K995" s="837">
        <v>0</v>
      </c>
      <c r="L995" s="849">
        <v>1</v>
      </c>
      <c r="M995" s="850">
        <v>36.270000000000003</v>
      </c>
    </row>
    <row r="996" spans="1:13" ht="14.4" customHeight="1" x14ac:dyDescent="0.3">
      <c r="A996" s="831" t="s">
        <v>3072</v>
      </c>
      <c r="B996" s="832" t="s">
        <v>2496</v>
      </c>
      <c r="C996" s="832" t="s">
        <v>2619</v>
      </c>
      <c r="D996" s="832" t="s">
        <v>2620</v>
      </c>
      <c r="E996" s="832" t="s">
        <v>2621</v>
      </c>
      <c r="F996" s="849"/>
      <c r="G996" s="849"/>
      <c r="H996" s="837"/>
      <c r="I996" s="849">
        <v>3</v>
      </c>
      <c r="J996" s="849">
        <v>0</v>
      </c>
      <c r="K996" s="837"/>
      <c r="L996" s="849">
        <v>3</v>
      </c>
      <c r="M996" s="850">
        <v>0</v>
      </c>
    </row>
    <row r="997" spans="1:13" ht="14.4" customHeight="1" x14ac:dyDescent="0.3">
      <c r="A997" s="831" t="s">
        <v>3072</v>
      </c>
      <c r="B997" s="832" t="s">
        <v>6963</v>
      </c>
      <c r="C997" s="832" t="s">
        <v>3959</v>
      </c>
      <c r="D997" s="832" t="s">
        <v>3960</v>
      </c>
      <c r="E997" s="832" t="s">
        <v>3961</v>
      </c>
      <c r="F997" s="849"/>
      <c r="G997" s="849"/>
      <c r="H997" s="837"/>
      <c r="I997" s="849">
        <v>1</v>
      </c>
      <c r="J997" s="849">
        <v>0</v>
      </c>
      <c r="K997" s="837"/>
      <c r="L997" s="849">
        <v>1</v>
      </c>
      <c r="M997" s="850">
        <v>0</v>
      </c>
    </row>
    <row r="998" spans="1:13" ht="14.4" customHeight="1" x14ac:dyDescent="0.3">
      <c r="A998" s="831" t="s">
        <v>3072</v>
      </c>
      <c r="B998" s="832" t="s">
        <v>2709</v>
      </c>
      <c r="C998" s="832" t="s">
        <v>2710</v>
      </c>
      <c r="D998" s="832" t="s">
        <v>2711</v>
      </c>
      <c r="E998" s="832" t="s">
        <v>2712</v>
      </c>
      <c r="F998" s="849"/>
      <c r="G998" s="849"/>
      <c r="H998" s="837">
        <v>0</v>
      </c>
      <c r="I998" s="849">
        <v>2</v>
      </c>
      <c r="J998" s="849">
        <v>282.5</v>
      </c>
      <c r="K998" s="837">
        <v>1</v>
      </c>
      <c r="L998" s="849">
        <v>2</v>
      </c>
      <c r="M998" s="850">
        <v>282.5</v>
      </c>
    </row>
    <row r="999" spans="1:13" ht="14.4" customHeight="1" x14ac:dyDescent="0.3">
      <c r="A999" s="831" t="s">
        <v>3072</v>
      </c>
      <c r="B999" s="832" t="s">
        <v>2522</v>
      </c>
      <c r="C999" s="832" t="s">
        <v>2523</v>
      </c>
      <c r="D999" s="832" t="s">
        <v>941</v>
      </c>
      <c r="E999" s="832" t="s">
        <v>2524</v>
      </c>
      <c r="F999" s="849"/>
      <c r="G999" s="849"/>
      <c r="H999" s="837">
        <v>0</v>
      </c>
      <c r="I999" s="849">
        <v>5</v>
      </c>
      <c r="J999" s="849">
        <v>318.75</v>
      </c>
      <c r="K999" s="837">
        <v>1</v>
      </c>
      <c r="L999" s="849">
        <v>5</v>
      </c>
      <c r="M999" s="850">
        <v>318.75</v>
      </c>
    </row>
    <row r="1000" spans="1:13" ht="14.4" customHeight="1" x14ac:dyDescent="0.3">
      <c r="A1000" s="831" t="s">
        <v>3072</v>
      </c>
      <c r="B1000" s="832" t="s">
        <v>2522</v>
      </c>
      <c r="C1000" s="832" t="s">
        <v>2525</v>
      </c>
      <c r="D1000" s="832" t="s">
        <v>2273</v>
      </c>
      <c r="E1000" s="832" t="s">
        <v>2526</v>
      </c>
      <c r="F1000" s="849"/>
      <c r="G1000" s="849"/>
      <c r="H1000" s="837">
        <v>0</v>
      </c>
      <c r="I1000" s="849">
        <v>2</v>
      </c>
      <c r="J1000" s="849">
        <v>51</v>
      </c>
      <c r="K1000" s="837">
        <v>1</v>
      </c>
      <c r="L1000" s="849">
        <v>2</v>
      </c>
      <c r="M1000" s="850">
        <v>51</v>
      </c>
    </row>
    <row r="1001" spans="1:13" ht="14.4" customHeight="1" x14ac:dyDescent="0.3">
      <c r="A1001" s="831" t="s">
        <v>3072</v>
      </c>
      <c r="B1001" s="832" t="s">
        <v>2527</v>
      </c>
      <c r="C1001" s="832" t="s">
        <v>2784</v>
      </c>
      <c r="D1001" s="832" t="s">
        <v>1639</v>
      </c>
      <c r="E1001" s="832" t="s">
        <v>2785</v>
      </c>
      <c r="F1001" s="849"/>
      <c r="G1001" s="849"/>
      <c r="H1001" s="837">
        <v>0</v>
      </c>
      <c r="I1001" s="849">
        <v>2</v>
      </c>
      <c r="J1001" s="849">
        <v>213.5</v>
      </c>
      <c r="K1001" s="837">
        <v>1</v>
      </c>
      <c r="L1001" s="849">
        <v>2</v>
      </c>
      <c r="M1001" s="850">
        <v>213.5</v>
      </c>
    </row>
    <row r="1002" spans="1:13" ht="14.4" customHeight="1" x14ac:dyDescent="0.3">
      <c r="A1002" s="831" t="s">
        <v>3072</v>
      </c>
      <c r="B1002" s="832" t="s">
        <v>2527</v>
      </c>
      <c r="C1002" s="832" t="s">
        <v>3545</v>
      </c>
      <c r="D1002" s="832" t="s">
        <v>3546</v>
      </c>
      <c r="E1002" s="832" t="s">
        <v>3547</v>
      </c>
      <c r="F1002" s="849"/>
      <c r="G1002" s="849"/>
      <c r="H1002" s="837">
        <v>0</v>
      </c>
      <c r="I1002" s="849">
        <v>3</v>
      </c>
      <c r="J1002" s="849">
        <v>396.03</v>
      </c>
      <c r="K1002" s="837">
        <v>1</v>
      </c>
      <c r="L1002" s="849">
        <v>3</v>
      </c>
      <c r="M1002" s="850">
        <v>396.03</v>
      </c>
    </row>
    <row r="1003" spans="1:13" ht="14.4" customHeight="1" x14ac:dyDescent="0.3">
      <c r="A1003" s="831" t="s">
        <v>3072</v>
      </c>
      <c r="B1003" s="832" t="s">
        <v>2527</v>
      </c>
      <c r="C1003" s="832" t="s">
        <v>2528</v>
      </c>
      <c r="D1003" s="832" t="s">
        <v>784</v>
      </c>
      <c r="E1003" s="832" t="s">
        <v>2529</v>
      </c>
      <c r="F1003" s="849"/>
      <c r="G1003" s="849"/>
      <c r="H1003" s="837">
        <v>0</v>
      </c>
      <c r="I1003" s="849">
        <v>1</v>
      </c>
      <c r="J1003" s="849">
        <v>120.15</v>
      </c>
      <c r="K1003" s="837">
        <v>1</v>
      </c>
      <c r="L1003" s="849">
        <v>1</v>
      </c>
      <c r="M1003" s="850">
        <v>120.15</v>
      </c>
    </row>
    <row r="1004" spans="1:13" ht="14.4" customHeight="1" x14ac:dyDescent="0.3">
      <c r="A1004" s="831" t="s">
        <v>3072</v>
      </c>
      <c r="B1004" s="832" t="s">
        <v>2534</v>
      </c>
      <c r="C1004" s="832" t="s">
        <v>2535</v>
      </c>
      <c r="D1004" s="832" t="s">
        <v>953</v>
      </c>
      <c r="E1004" s="832" t="s">
        <v>2536</v>
      </c>
      <c r="F1004" s="849"/>
      <c r="G1004" s="849"/>
      <c r="H1004" s="837"/>
      <c r="I1004" s="849">
        <v>2</v>
      </c>
      <c r="J1004" s="849">
        <v>0</v>
      </c>
      <c r="K1004" s="837"/>
      <c r="L1004" s="849">
        <v>2</v>
      </c>
      <c r="M1004" s="850">
        <v>0</v>
      </c>
    </row>
    <row r="1005" spans="1:13" ht="14.4" customHeight="1" x14ac:dyDescent="0.3">
      <c r="A1005" s="831" t="s">
        <v>3072</v>
      </c>
      <c r="B1005" s="832" t="s">
        <v>2534</v>
      </c>
      <c r="C1005" s="832" t="s">
        <v>2803</v>
      </c>
      <c r="D1005" s="832" t="s">
        <v>1263</v>
      </c>
      <c r="E1005" s="832" t="s">
        <v>2804</v>
      </c>
      <c r="F1005" s="849"/>
      <c r="G1005" s="849"/>
      <c r="H1005" s="837"/>
      <c r="I1005" s="849">
        <v>3</v>
      </c>
      <c r="J1005" s="849">
        <v>0</v>
      </c>
      <c r="K1005" s="837"/>
      <c r="L1005" s="849">
        <v>3</v>
      </c>
      <c r="M1005" s="850">
        <v>0</v>
      </c>
    </row>
    <row r="1006" spans="1:13" ht="14.4" customHeight="1" x14ac:dyDescent="0.3">
      <c r="A1006" s="831" t="s">
        <v>3072</v>
      </c>
      <c r="B1006" s="832" t="s">
        <v>2537</v>
      </c>
      <c r="C1006" s="832" t="s">
        <v>2538</v>
      </c>
      <c r="D1006" s="832" t="s">
        <v>2539</v>
      </c>
      <c r="E1006" s="832" t="s">
        <v>2540</v>
      </c>
      <c r="F1006" s="849"/>
      <c r="G1006" s="849"/>
      <c r="H1006" s="837">
        <v>0</v>
      </c>
      <c r="I1006" s="849">
        <v>2</v>
      </c>
      <c r="J1006" s="849">
        <v>127.93</v>
      </c>
      <c r="K1006" s="837">
        <v>1</v>
      </c>
      <c r="L1006" s="849">
        <v>2</v>
      </c>
      <c r="M1006" s="850">
        <v>127.93</v>
      </c>
    </row>
    <row r="1007" spans="1:13" ht="14.4" customHeight="1" x14ac:dyDescent="0.3">
      <c r="A1007" s="831" t="s">
        <v>3072</v>
      </c>
      <c r="B1007" s="832" t="s">
        <v>6960</v>
      </c>
      <c r="C1007" s="832" t="s">
        <v>3284</v>
      </c>
      <c r="D1007" s="832" t="s">
        <v>3109</v>
      </c>
      <c r="E1007" s="832" t="s">
        <v>3285</v>
      </c>
      <c r="F1007" s="849"/>
      <c r="G1007" s="849"/>
      <c r="H1007" s="837">
        <v>0</v>
      </c>
      <c r="I1007" s="849">
        <v>1</v>
      </c>
      <c r="J1007" s="849">
        <v>69.16</v>
      </c>
      <c r="K1007" s="837">
        <v>1</v>
      </c>
      <c r="L1007" s="849">
        <v>1</v>
      </c>
      <c r="M1007" s="850">
        <v>69.16</v>
      </c>
    </row>
    <row r="1008" spans="1:13" ht="14.4" customHeight="1" x14ac:dyDescent="0.3">
      <c r="A1008" s="831" t="s">
        <v>3072</v>
      </c>
      <c r="B1008" s="832" t="s">
        <v>6960</v>
      </c>
      <c r="C1008" s="832" t="s">
        <v>3108</v>
      </c>
      <c r="D1008" s="832" t="s">
        <v>3109</v>
      </c>
      <c r="E1008" s="832" t="s">
        <v>3110</v>
      </c>
      <c r="F1008" s="849"/>
      <c r="G1008" s="849"/>
      <c r="H1008" s="837">
        <v>0</v>
      </c>
      <c r="I1008" s="849">
        <v>3</v>
      </c>
      <c r="J1008" s="849">
        <v>591.22</v>
      </c>
      <c r="K1008" s="837">
        <v>1</v>
      </c>
      <c r="L1008" s="849">
        <v>3</v>
      </c>
      <c r="M1008" s="850">
        <v>591.22</v>
      </c>
    </row>
    <row r="1009" spans="1:13" ht="14.4" customHeight="1" x14ac:dyDescent="0.3">
      <c r="A1009" s="831" t="s">
        <v>3072</v>
      </c>
      <c r="B1009" s="832" t="s">
        <v>2541</v>
      </c>
      <c r="C1009" s="832" t="s">
        <v>2542</v>
      </c>
      <c r="D1009" s="832" t="s">
        <v>995</v>
      </c>
      <c r="E1009" s="832" t="s">
        <v>998</v>
      </c>
      <c r="F1009" s="849"/>
      <c r="G1009" s="849"/>
      <c r="H1009" s="837">
        <v>0</v>
      </c>
      <c r="I1009" s="849">
        <v>345</v>
      </c>
      <c r="J1009" s="849">
        <v>62672.7</v>
      </c>
      <c r="K1009" s="837">
        <v>1</v>
      </c>
      <c r="L1009" s="849">
        <v>345</v>
      </c>
      <c r="M1009" s="850">
        <v>62672.7</v>
      </c>
    </row>
    <row r="1010" spans="1:13" ht="14.4" customHeight="1" x14ac:dyDescent="0.3">
      <c r="A1010" s="831" t="s">
        <v>3072</v>
      </c>
      <c r="B1010" s="832" t="s">
        <v>2541</v>
      </c>
      <c r="C1010" s="832" t="s">
        <v>3924</v>
      </c>
      <c r="D1010" s="832" t="s">
        <v>3925</v>
      </c>
      <c r="E1010" s="832" t="s">
        <v>972</v>
      </c>
      <c r="F1010" s="849"/>
      <c r="G1010" s="849"/>
      <c r="H1010" s="837">
        <v>0</v>
      </c>
      <c r="I1010" s="849">
        <v>10</v>
      </c>
      <c r="J1010" s="849">
        <v>16149</v>
      </c>
      <c r="K1010" s="837">
        <v>1</v>
      </c>
      <c r="L1010" s="849">
        <v>10</v>
      </c>
      <c r="M1010" s="850">
        <v>16149</v>
      </c>
    </row>
    <row r="1011" spans="1:13" ht="14.4" customHeight="1" x14ac:dyDescent="0.3">
      <c r="A1011" s="831" t="s">
        <v>3072</v>
      </c>
      <c r="B1011" s="832" t="s">
        <v>2541</v>
      </c>
      <c r="C1011" s="832" t="s">
        <v>3926</v>
      </c>
      <c r="D1011" s="832" t="s">
        <v>3927</v>
      </c>
      <c r="E1011" s="832" t="s">
        <v>1546</v>
      </c>
      <c r="F1011" s="849"/>
      <c r="G1011" s="849"/>
      <c r="H1011" s="837">
        <v>0</v>
      </c>
      <c r="I1011" s="849">
        <v>16</v>
      </c>
      <c r="J1011" s="849">
        <v>518.08000000000004</v>
      </c>
      <c r="K1011" s="837">
        <v>1</v>
      </c>
      <c r="L1011" s="849">
        <v>16</v>
      </c>
      <c r="M1011" s="850">
        <v>518.08000000000004</v>
      </c>
    </row>
    <row r="1012" spans="1:13" ht="14.4" customHeight="1" x14ac:dyDescent="0.3">
      <c r="A1012" s="831" t="s">
        <v>3072</v>
      </c>
      <c r="B1012" s="832" t="s">
        <v>2541</v>
      </c>
      <c r="C1012" s="832" t="s">
        <v>3928</v>
      </c>
      <c r="D1012" s="832" t="s">
        <v>3929</v>
      </c>
      <c r="E1012" s="832" t="s">
        <v>1546</v>
      </c>
      <c r="F1012" s="849"/>
      <c r="G1012" s="849"/>
      <c r="H1012" s="837">
        <v>0</v>
      </c>
      <c r="I1012" s="849">
        <v>12</v>
      </c>
      <c r="J1012" s="849">
        <v>388.56000000000006</v>
      </c>
      <c r="K1012" s="837">
        <v>1</v>
      </c>
      <c r="L1012" s="849">
        <v>12</v>
      </c>
      <c r="M1012" s="850">
        <v>388.56000000000006</v>
      </c>
    </row>
    <row r="1013" spans="1:13" ht="14.4" customHeight="1" x14ac:dyDescent="0.3">
      <c r="A1013" s="831" t="s">
        <v>3072</v>
      </c>
      <c r="B1013" s="832" t="s">
        <v>2541</v>
      </c>
      <c r="C1013" s="832" t="s">
        <v>2947</v>
      </c>
      <c r="D1013" s="832" t="s">
        <v>2301</v>
      </c>
      <c r="E1013" s="832" t="s">
        <v>1552</v>
      </c>
      <c r="F1013" s="849"/>
      <c r="G1013" s="849"/>
      <c r="H1013" s="837">
        <v>0</v>
      </c>
      <c r="I1013" s="849">
        <v>5</v>
      </c>
      <c r="J1013" s="849">
        <v>647.54999999999995</v>
      </c>
      <c r="K1013" s="837">
        <v>1</v>
      </c>
      <c r="L1013" s="849">
        <v>5</v>
      </c>
      <c r="M1013" s="850">
        <v>647.54999999999995</v>
      </c>
    </row>
    <row r="1014" spans="1:13" ht="14.4" customHeight="1" x14ac:dyDescent="0.3">
      <c r="A1014" s="831" t="s">
        <v>3072</v>
      </c>
      <c r="B1014" s="832" t="s">
        <v>2541</v>
      </c>
      <c r="C1014" s="832" t="s">
        <v>6245</v>
      </c>
      <c r="D1014" s="832" t="s">
        <v>6246</v>
      </c>
      <c r="E1014" s="832" t="s">
        <v>1552</v>
      </c>
      <c r="F1014" s="849"/>
      <c r="G1014" s="849"/>
      <c r="H1014" s="837">
        <v>0</v>
      </c>
      <c r="I1014" s="849">
        <v>5</v>
      </c>
      <c r="J1014" s="849">
        <v>647.54999999999995</v>
      </c>
      <c r="K1014" s="837">
        <v>1</v>
      </c>
      <c r="L1014" s="849">
        <v>5</v>
      </c>
      <c r="M1014" s="850">
        <v>647.54999999999995</v>
      </c>
    </row>
    <row r="1015" spans="1:13" ht="14.4" customHeight="1" x14ac:dyDescent="0.3">
      <c r="A1015" s="831" t="s">
        <v>3072</v>
      </c>
      <c r="B1015" s="832" t="s">
        <v>2541</v>
      </c>
      <c r="C1015" s="832" t="s">
        <v>2738</v>
      </c>
      <c r="D1015" s="832" t="s">
        <v>2739</v>
      </c>
      <c r="E1015" s="832" t="s">
        <v>2740</v>
      </c>
      <c r="F1015" s="849"/>
      <c r="G1015" s="849"/>
      <c r="H1015" s="837">
        <v>0</v>
      </c>
      <c r="I1015" s="849">
        <v>1</v>
      </c>
      <c r="J1015" s="849">
        <v>84.89</v>
      </c>
      <c r="K1015" s="837">
        <v>1</v>
      </c>
      <c r="L1015" s="849">
        <v>1</v>
      </c>
      <c r="M1015" s="850">
        <v>84.89</v>
      </c>
    </row>
    <row r="1016" spans="1:13" ht="14.4" customHeight="1" x14ac:dyDescent="0.3">
      <c r="A1016" s="831" t="s">
        <v>3072</v>
      </c>
      <c r="B1016" s="832" t="s">
        <v>2541</v>
      </c>
      <c r="C1016" s="832" t="s">
        <v>2555</v>
      </c>
      <c r="D1016" s="832" t="s">
        <v>986</v>
      </c>
      <c r="E1016" s="832" t="s">
        <v>2552</v>
      </c>
      <c r="F1016" s="849"/>
      <c r="G1016" s="849"/>
      <c r="H1016" s="837">
        <v>0</v>
      </c>
      <c r="I1016" s="849">
        <v>14</v>
      </c>
      <c r="J1016" s="849">
        <v>4545.8</v>
      </c>
      <c r="K1016" s="837">
        <v>1</v>
      </c>
      <c r="L1016" s="849">
        <v>14</v>
      </c>
      <c r="M1016" s="850">
        <v>4545.8</v>
      </c>
    </row>
    <row r="1017" spans="1:13" ht="14.4" customHeight="1" x14ac:dyDescent="0.3">
      <c r="A1017" s="831" t="s">
        <v>3072</v>
      </c>
      <c r="B1017" s="832" t="s">
        <v>2541</v>
      </c>
      <c r="C1017" s="832" t="s">
        <v>3930</v>
      </c>
      <c r="D1017" s="832" t="s">
        <v>3931</v>
      </c>
      <c r="E1017" s="832" t="s">
        <v>1279</v>
      </c>
      <c r="F1017" s="849">
        <v>141</v>
      </c>
      <c r="G1017" s="849">
        <v>227700.90000000002</v>
      </c>
      <c r="H1017" s="837">
        <v>1</v>
      </c>
      <c r="I1017" s="849"/>
      <c r="J1017" s="849"/>
      <c r="K1017" s="837">
        <v>0</v>
      </c>
      <c r="L1017" s="849">
        <v>141</v>
      </c>
      <c r="M1017" s="850">
        <v>227700.90000000002</v>
      </c>
    </row>
    <row r="1018" spans="1:13" ht="14.4" customHeight="1" x14ac:dyDescent="0.3">
      <c r="A1018" s="831" t="s">
        <v>3072</v>
      </c>
      <c r="B1018" s="832" t="s">
        <v>2541</v>
      </c>
      <c r="C1018" s="832" t="s">
        <v>2556</v>
      </c>
      <c r="D1018" s="832" t="s">
        <v>965</v>
      </c>
      <c r="E1018" s="832" t="s">
        <v>1279</v>
      </c>
      <c r="F1018" s="849"/>
      <c r="G1018" s="849"/>
      <c r="H1018" s="837">
        <v>0</v>
      </c>
      <c r="I1018" s="849">
        <v>18</v>
      </c>
      <c r="J1018" s="849">
        <v>29068.2</v>
      </c>
      <c r="K1018" s="837">
        <v>1</v>
      </c>
      <c r="L1018" s="849">
        <v>18</v>
      </c>
      <c r="M1018" s="850">
        <v>29068.2</v>
      </c>
    </row>
    <row r="1019" spans="1:13" ht="14.4" customHeight="1" x14ac:dyDescent="0.3">
      <c r="A1019" s="831" t="s">
        <v>3072</v>
      </c>
      <c r="B1019" s="832" t="s">
        <v>2541</v>
      </c>
      <c r="C1019" s="832" t="s">
        <v>3841</v>
      </c>
      <c r="D1019" s="832" t="s">
        <v>3842</v>
      </c>
      <c r="E1019" s="832" t="s">
        <v>3582</v>
      </c>
      <c r="F1019" s="849"/>
      <c r="G1019" s="849"/>
      <c r="H1019" s="837">
        <v>0</v>
      </c>
      <c r="I1019" s="849">
        <v>7</v>
      </c>
      <c r="J1019" s="849">
        <v>1359.82</v>
      </c>
      <c r="K1019" s="837">
        <v>1</v>
      </c>
      <c r="L1019" s="849">
        <v>7</v>
      </c>
      <c r="M1019" s="850">
        <v>1359.82</v>
      </c>
    </row>
    <row r="1020" spans="1:13" ht="14.4" customHeight="1" x14ac:dyDescent="0.3">
      <c r="A1020" s="831" t="s">
        <v>3072</v>
      </c>
      <c r="B1020" s="832" t="s">
        <v>2541</v>
      </c>
      <c r="C1020" s="832" t="s">
        <v>2787</v>
      </c>
      <c r="D1020" s="832" t="s">
        <v>1643</v>
      </c>
      <c r="E1020" s="832" t="s">
        <v>1546</v>
      </c>
      <c r="F1020" s="849"/>
      <c r="G1020" s="849"/>
      <c r="H1020" s="837">
        <v>0</v>
      </c>
      <c r="I1020" s="849">
        <v>252</v>
      </c>
      <c r="J1020" s="849">
        <v>18212.039999999997</v>
      </c>
      <c r="K1020" s="837">
        <v>1</v>
      </c>
      <c r="L1020" s="849">
        <v>252</v>
      </c>
      <c r="M1020" s="850">
        <v>18212.039999999997</v>
      </c>
    </row>
    <row r="1021" spans="1:13" ht="14.4" customHeight="1" x14ac:dyDescent="0.3">
      <c r="A1021" s="831" t="s">
        <v>3072</v>
      </c>
      <c r="B1021" s="832" t="s">
        <v>2541</v>
      </c>
      <c r="C1021" s="832" t="s">
        <v>2788</v>
      </c>
      <c r="D1021" s="832" t="s">
        <v>1697</v>
      </c>
      <c r="E1021" s="832" t="s">
        <v>1546</v>
      </c>
      <c r="F1021" s="849"/>
      <c r="G1021" s="849"/>
      <c r="H1021" s="837">
        <v>0</v>
      </c>
      <c r="I1021" s="849">
        <v>38</v>
      </c>
      <c r="J1021" s="849">
        <v>2746.2599999999998</v>
      </c>
      <c r="K1021" s="837">
        <v>1</v>
      </c>
      <c r="L1021" s="849">
        <v>38</v>
      </c>
      <c r="M1021" s="850">
        <v>2746.2599999999998</v>
      </c>
    </row>
    <row r="1022" spans="1:13" ht="14.4" customHeight="1" x14ac:dyDescent="0.3">
      <c r="A1022" s="831" t="s">
        <v>3072</v>
      </c>
      <c r="B1022" s="832" t="s">
        <v>2541</v>
      </c>
      <c r="C1022" s="832" t="s">
        <v>3937</v>
      </c>
      <c r="D1022" s="832" t="s">
        <v>3938</v>
      </c>
      <c r="E1022" s="832" t="s">
        <v>1281</v>
      </c>
      <c r="F1022" s="849"/>
      <c r="G1022" s="849"/>
      <c r="H1022" s="837">
        <v>0</v>
      </c>
      <c r="I1022" s="849">
        <v>11</v>
      </c>
      <c r="J1022" s="849">
        <v>1424.61</v>
      </c>
      <c r="K1022" s="837">
        <v>1</v>
      </c>
      <c r="L1022" s="849">
        <v>11</v>
      </c>
      <c r="M1022" s="850">
        <v>1424.61</v>
      </c>
    </row>
    <row r="1023" spans="1:13" ht="14.4" customHeight="1" x14ac:dyDescent="0.3">
      <c r="A1023" s="831" t="s">
        <v>3072</v>
      </c>
      <c r="B1023" s="832" t="s">
        <v>2541</v>
      </c>
      <c r="C1023" s="832" t="s">
        <v>3932</v>
      </c>
      <c r="D1023" s="832" t="s">
        <v>2061</v>
      </c>
      <c r="E1023" s="832" t="s">
        <v>1281</v>
      </c>
      <c r="F1023" s="849"/>
      <c r="G1023" s="849"/>
      <c r="H1023" s="837">
        <v>0</v>
      </c>
      <c r="I1023" s="849">
        <v>19</v>
      </c>
      <c r="J1023" s="849">
        <v>2460.6899999999996</v>
      </c>
      <c r="K1023" s="837">
        <v>1</v>
      </c>
      <c r="L1023" s="849">
        <v>19</v>
      </c>
      <c r="M1023" s="850">
        <v>2460.6899999999996</v>
      </c>
    </row>
    <row r="1024" spans="1:13" ht="14.4" customHeight="1" x14ac:dyDescent="0.3">
      <c r="A1024" s="831" t="s">
        <v>3072</v>
      </c>
      <c r="B1024" s="832" t="s">
        <v>2541</v>
      </c>
      <c r="C1024" s="832" t="s">
        <v>2949</v>
      </c>
      <c r="D1024" s="832" t="s">
        <v>2297</v>
      </c>
      <c r="E1024" s="832" t="s">
        <v>1546</v>
      </c>
      <c r="F1024" s="849"/>
      <c r="G1024" s="849"/>
      <c r="H1024" s="837">
        <v>0</v>
      </c>
      <c r="I1024" s="849">
        <v>49</v>
      </c>
      <c r="J1024" s="849">
        <v>3541.2299999999996</v>
      </c>
      <c r="K1024" s="837">
        <v>1</v>
      </c>
      <c r="L1024" s="849">
        <v>49</v>
      </c>
      <c r="M1024" s="850">
        <v>3541.2299999999996</v>
      </c>
    </row>
    <row r="1025" spans="1:13" ht="14.4" customHeight="1" x14ac:dyDescent="0.3">
      <c r="A1025" s="831" t="s">
        <v>3072</v>
      </c>
      <c r="B1025" s="832" t="s">
        <v>2541</v>
      </c>
      <c r="C1025" s="832" t="s">
        <v>2636</v>
      </c>
      <c r="D1025" s="832" t="s">
        <v>1284</v>
      </c>
      <c r="E1025" s="832" t="s">
        <v>1281</v>
      </c>
      <c r="F1025" s="849"/>
      <c r="G1025" s="849"/>
      <c r="H1025" s="837">
        <v>0</v>
      </c>
      <c r="I1025" s="849">
        <v>7</v>
      </c>
      <c r="J1025" s="849">
        <v>906.56999999999994</v>
      </c>
      <c r="K1025" s="837">
        <v>1</v>
      </c>
      <c r="L1025" s="849">
        <v>7</v>
      </c>
      <c r="M1025" s="850">
        <v>906.56999999999994</v>
      </c>
    </row>
    <row r="1026" spans="1:13" ht="14.4" customHeight="1" x14ac:dyDescent="0.3">
      <c r="A1026" s="831" t="s">
        <v>3072</v>
      </c>
      <c r="B1026" s="832" t="s">
        <v>2541</v>
      </c>
      <c r="C1026" s="832" t="s">
        <v>2637</v>
      </c>
      <c r="D1026" s="832" t="s">
        <v>1283</v>
      </c>
      <c r="E1026" s="832" t="s">
        <v>1281</v>
      </c>
      <c r="F1026" s="849"/>
      <c r="G1026" s="849"/>
      <c r="H1026" s="837">
        <v>0</v>
      </c>
      <c r="I1026" s="849">
        <v>32</v>
      </c>
      <c r="J1026" s="849">
        <v>4172.4799999999996</v>
      </c>
      <c r="K1026" s="837">
        <v>1</v>
      </c>
      <c r="L1026" s="849">
        <v>32</v>
      </c>
      <c r="M1026" s="850">
        <v>4172.4799999999996</v>
      </c>
    </row>
    <row r="1027" spans="1:13" ht="14.4" customHeight="1" x14ac:dyDescent="0.3">
      <c r="A1027" s="831" t="s">
        <v>3072</v>
      </c>
      <c r="B1027" s="832" t="s">
        <v>2541</v>
      </c>
      <c r="C1027" s="832" t="s">
        <v>3933</v>
      </c>
      <c r="D1027" s="832" t="s">
        <v>3934</v>
      </c>
      <c r="E1027" s="832" t="s">
        <v>1546</v>
      </c>
      <c r="F1027" s="849"/>
      <c r="G1027" s="849"/>
      <c r="H1027" s="837">
        <v>0</v>
      </c>
      <c r="I1027" s="849">
        <v>41</v>
      </c>
      <c r="J1027" s="849">
        <v>2963.0699999999997</v>
      </c>
      <c r="K1027" s="837">
        <v>1</v>
      </c>
      <c r="L1027" s="849">
        <v>41</v>
      </c>
      <c r="M1027" s="850">
        <v>2963.0699999999997</v>
      </c>
    </row>
    <row r="1028" spans="1:13" ht="14.4" customHeight="1" x14ac:dyDescent="0.3">
      <c r="A1028" s="831" t="s">
        <v>3072</v>
      </c>
      <c r="B1028" s="832" t="s">
        <v>2541</v>
      </c>
      <c r="C1028" s="832" t="s">
        <v>2950</v>
      </c>
      <c r="D1028" s="832" t="s">
        <v>2298</v>
      </c>
      <c r="E1028" s="832" t="s">
        <v>1546</v>
      </c>
      <c r="F1028" s="849"/>
      <c r="G1028" s="849"/>
      <c r="H1028" s="837">
        <v>0</v>
      </c>
      <c r="I1028" s="849">
        <v>55</v>
      </c>
      <c r="J1028" s="849">
        <v>3974.8499999999995</v>
      </c>
      <c r="K1028" s="837">
        <v>1</v>
      </c>
      <c r="L1028" s="849">
        <v>55</v>
      </c>
      <c r="M1028" s="850">
        <v>3974.8499999999995</v>
      </c>
    </row>
    <row r="1029" spans="1:13" ht="14.4" customHeight="1" x14ac:dyDescent="0.3">
      <c r="A1029" s="831" t="s">
        <v>3072</v>
      </c>
      <c r="B1029" s="832" t="s">
        <v>2541</v>
      </c>
      <c r="C1029" s="832" t="s">
        <v>2557</v>
      </c>
      <c r="D1029" s="832" t="s">
        <v>956</v>
      </c>
      <c r="E1029" s="832" t="s">
        <v>2558</v>
      </c>
      <c r="F1029" s="849">
        <v>33</v>
      </c>
      <c r="G1029" s="849">
        <v>4472.82</v>
      </c>
      <c r="H1029" s="837">
        <v>0.6</v>
      </c>
      <c r="I1029" s="849">
        <v>22</v>
      </c>
      <c r="J1029" s="849">
        <v>2981.88</v>
      </c>
      <c r="K1029" s="837">
        <v>0.4</v>
      </c>
      <c r="L1029" s="849">
        <v>55</v>
      </c>
      <c r="M1029" s="850">
        <v>7454.7</v>
      </c>
    </row>
    <row r="1030" spans="1:13" ht="14.4" customHeight="1" x14ac:dyDescent="0.3">
      <c r="A1030" s="831" t="s">
        <v>3072</v>
      </c>
      <c r="B1030" s="832" t="s">
        <v>2541</v>
      </c>
      <c r="C1030" s="832" t="s">
        <v>2559</v>
      </c>
      <c r="D1030" s="832" t="s">
        <v>958</v>
      </c>
      <c r="E1030" s="832" t="s">
        <v>2558</v>
      </c>
      <c r="F1030" s="849">
        <v>33</v>
      </c>
      <c r="G1030" s="849">
        <v>4472.82</v>
      </c>
      <c r="H1030" s="837">
        <v>0.47826086956521746</v>
      </c>
      <c r="I1030" s="849">
        <v>36</v>
      </c>
      <c r="J1030" s="849">
        <v>4879.4399999999996</v>
      </c>
      <c r="K1030" s="837">
        <v>0.52173913043478271</v>
      </c>
      <c r="L1030" s="849">
        <v>69</v>
      </c>
      <c r="M1030" s="850">
        <v>9352.2599999999984</v>
      </c>
    </row>
    <row r="1031" spans="1:13" ht="14.4" customHeight="1" x14ac:dyDescent="0.3">
      <c r="A1031" s="831" t="s">
        <v>3072</v>
      </c>
      <c r="B1031" s="832" t="s">
        <v>2541</v>
      </c>
      <c r="C1031" s="832" t="s">
        <v>3935</v>
      </c>
      <c r="D1031" s="832" t="s">
        <v>3936</v>
      </c>
      <c r="E1031" s="832" t="s">
        <v>1552</v>
      </c>
      <c r="F1031" s="849"/>
      <c r="G1031" s="849"/>
      <c r="H1031" s="837">
        <v>0</v>
      </c>
      <c r="I1031" s="849">
        <v>2</v>
      </c>
      <c r="J1031" s="849">
        <v>259.02</v>
      </c>
      <c r="K1031" s="837">
        <v>1</v>
      </c>
      <c r="L1031" s="849">
        <v>2</v>
      </c>
      <c r="M1031" s="850">
        <v>259.02</v>
      </c>
    </row>
    <row r="1032" spans="1:13" ht="14.4" customHeight="1" x14ac:dyDescent="0.3">
      <c r="A1032" s="831" t="s">
        <v>3072</v>
      </c>
      <c r="B1032" s="832" t="s">
        <v>2541</v>
      </c>
      <c r="C1032" s="832" t="s">
        <v>3940</v>
      </c>
      <c r="D1032" s="832" t="s">
        <v>3941</v>
      </c>
      <c r="E1032" s="832" t="s">
        <v>3942</v>
      </c>
      <c r="F1032" s="849"/>
      <c r="G1032" s="849"/>
      <c r="H1032" s="837">
        <v>0</v>
      </c>
      <c r="I1032" s="849">
        <v>10</v>
      </c>
      <c r="J1032" s="849">
        <v>987.8</v>
      </c>
      <c r="K1032" s="837">
        <v>1</v>
      </c>
      <c r="L1032" s="849">
        <v>10</v>
      </c>
      <c r="M1032" s="850">
        <v>987.8</v>
      </c>
    </row>
    <row r="1033" spans="1:13" ht="14.4" customHeight="1" x14ac:dyDescent="0.3">
      <c r="A1033" s="831" t="s">
        <v>3072</v>
      </c>
      <c r="B1033" s="832" t="s">
        <v>2717</v>
      </c>
      <c r="C1033" s="832" t="s">
        <v>2718</v>
      </c>
      <c r="D1033" s="832" t="s">
        <v>2719</v>
      </c>
      <c r="E1033" s="832" t="s">
        <v>2720</v>
      </c>
      <c r="F1033" s="849">
        <v>1</v>
      </c>
      <c r="G1033" s="849">
        <v>659.87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659.87</v>
      </c>
    </row>
    <row r="1034" spans="1:13" ht="14.4" customHeight="1" x14ac:dyDescent="0.3">
      <c r="A1034" s="831" t="s">
        <v>3073</v>
      </c>
      <c r="B1034" s="832" t="s">
        <v>2444</v>
      </c>
      <c r="C1034" s="832" t="s">
        <v>2590</v>
      </c>
      <c r="D1034" s="832" t="s">
        <v>2591</v>
      </c>
      <c r="E1034" s="832" t="s">
        <v>2592</v>
      </c>
      <c r="F1034" s="849"/>
      <c r="G1034" s="849"/>
      <c r="H1034" s="837">
        <v>0</v>
      </c>
      <c r="I1034" s="849">
        <v>2</v>
      </c>
      <c r="J1034" s="849">
        <v>222.44</v>
      </c>
      <c r="K1034" s="837">
        <v>1</v>
      </c>
      <c r="L1034" s="849">
        <v>2</v>
      </c>
      <c r="M1034" s="850">
        <v>222.44</v>
      </c>
    </row>
    <row r="1035" spans="1:13" ht="14.4" customHeight="1" x14ac:dyDescent="0.3">
      <c r="A1035" s="831" t="s">
        <v>3073</v>
      </c>
      <c r="B1035" s="832" t="s">
        <v>2444</v>
      </c>
      <c r="C1035" s="832" t="s">
        <v>2451</v>
      </c>
      <c r="D1035" s="832" t="s">
        <v>1014</v>
      </c>
      <c r="E1035" s="832" t="s">
        <v>2452</v>
      </c>
      <c r="F1035" s="849"/>
      <c r="G1035" s="849"/>
      <c r="H1035" s="837">
        <v>0</v>
      </c>
      <c r="I1035" s="849">
        <v>24</v>
      </c>
      <c r="J1035" s="849">
        <v>1817.5200000000002</v>
      </c>
      <c r="K1035" s="837">
        <v>1</v>
      </c>
      <c r="L1035" s="849">
        <v>24</v>
      </c>
      <c r="M1035" s="850">
        <v>1817.5200000000002</v>
      </c>
    </row>
    <row r="1036" spans="1:13" ht="14.4" customHeight="1" x14ac:dyDescent="0.3">
      <c r="A1036" s="831" t="s">
        <v>3073</v>
      </c>
      <c r="B1036" s="832" t="s">
        <v>2457</v>
      </c>
      <c r="C1036" s="832" t="s">
        <v>2766</v>
      </c>
      <c r="D1036" s="832" t="s">
        <v>2459</v>
      </c>
      <c r="E1036" s="832" t="s">
        <v>2465</v>
      </c>
      <c r="F1036" s="849"/>
      <c r="G1036" s="849"/>
      <c r="H1036" s="837">
        <v>0</v>
      </c>
      <c r="I1036" s="849">
        <v>1</v>
      </c>
      <c r="J1036" s="849">
        <v>85.27</v>
      </c>
      <c r="K1036" s="837">
        <v>1</v>
      </c>
      <c r="L1036" s="849">
        <v>1</v>
      </c>
      <c r="M1036" s="850">
        <v>85.27</v>
      </c>
    </row>
    <row r="1037" spans="1:13" ht="14.4" customHeight="1" x14ac:dyDescent="0.3">
      <c r="A1037" s="831" t="s">
        <v>3073</v>
      </c>
      <c r="B1037" s="832" t="s">
        <v>2457</v>
      </c>
      <c r="C1037" s="832" t="s">
        <v>2461</v>
      </c>
      <c r="D1037" s="832" t="s">
        <v>2459</v>
      </c>
      <c r="E1037" s="832" t="s">
        <v>2462</v>
      </c>
      <c r="F1037" s="849"/>
      <c r="G1037" s="849"/>
      <c r="H1037" s="837">
        <v>0</v>
      </c>
      <c r="I1037" s="849">
        <v>1</v>
      </c>
      <c r="J1037" s="849">
        <v>170.52</v>
      </c>
      <c r="K1037" s="837">
        <v>1</v>
      </c>
      <c r="L1037" s="849">
        <v>1</v>
      </c>
      <c r="M1037" s="850">
        <v>170.52</v>
      </c>
    </row>
    <row r="1038" spans="1:13" ht="14.4" customHeight="1" x14ac:dyDescent="0.3">
      <c r="A1038" s="831" t="s">
        <v>3073</v>
      </c>
      <c r="B1038" s="832" t="s">
        <v>2483</v>
      </c>
      <c r="C1038" s="832" t="s">
        <v>5041</v>
      </c>
      <c r="D1038" s="832" t="s">
        <v>1704</v>
      </c>
      <c r="E1038" s="832" t="s">
        <v>5042</v>
      </c>
      <c r="F1038" s="849"/>
      <c r="G1038" s="849"/>
      <c r="H1038" s="837">
        <v>0</v>
      </c>
      <c r="I1038" s="849">
        <v>1</v>
      </c>
      <c r="J1038" s="849">
        <v>525.16999999999996</v>
      </c>
      <c r="K1038" s="837">
        <v>1</v>
      </c>
      <c r="L1038" s="849">
        <v>1</v>
      </c>
      <c r="M1038" s="850">
        <v>525.16999999999996</v>
      </c>
    </row>
    <row r="1039" spans="1:13" ht="14.4" customHeight="1" x14ac:dyDescent="0.3">
      <c r="A1039" s="831" t="s">
        <v>3073</v>
      </c>
      <c r="B1039" s="832" t="s">
        <v>2504</v>
      </c>
      <c r="C1039" s="832" t="s">
        <v>2505</v>
      </c>
      <c r="D1039" s="832" t="s">
        <v>760</v>
      </c>
      <c r="E1039" s="832" t="s">
        <v>2506</v>
      </c>
      <c r="F1039" s="849"/>
      <c r="G1039" s="849"/>
      <c r="H1039" s="837">
        <v>0</v>
      </c>
      <c r="I1039" s="849">
        <v>1</v>
      </c>
      <c r="J1039" s="849">
        <v>63.34</v>
      </c>
      <c r="K1039" s="837">
        <v>1</v>
      </c>
      <c r="L1039" s="849">
        <v>1</v>
      </c>
      <c r="M1039" s="850">
        <v>63.34</v>
      </c>
    </row>
    <row r="1040" spans="1:13" ht="14.4" customHeight="1" x14ac:dyDescent="0.3">
      <c r="A1040" s="831" t="s">
        <v>3073</v>
      </c>
      <c r="B1040" s="832" t="s">
        <v>2522</v>
      </c>
      <c r="C1040" s="832" t="s">
        <v>2523</v>
      </c>
      <c r="D1040" s="832" t="s">
        <v>941</v>
      </c>
      <c r="E1040" s="832" t="s">
        <v>2524</v>
      </c>
      <c r="F1040" s="849"/>
      <c r="G1040" s="849"/>
      <c r="H1040" s="837">
        <v>0</v>
      </c>
      <c r="I1040" s="849">
        <v>5</v>
      </c>
      <c r="J1040" s="849">
        <v>318.75</v>
      </c>
      <c r="K1040" s="837">
        <v>1</v>
      </c>
      <c r="L1040" s="849">
        <v>5</v>
      </c>
      <c r="M1040" s="850">
        <v>318.75</v>
      </c>
    </row>
    <row r="1041" spans="1:13" ht="14.4" customHeight="1" x14ac:dyDescent="0.3">
      <c r="A1041" s="831" t="s">
        <v>3073</v>
      </c>
      <c r="B1041" s="832" t="s">
        <v>2522</v>
      </c>
      <c r="C1041" s="832" t="s">
        <v>2525</v>
      </c>
      <c r="D1041" s="832" t="s">
        <v>2273</v>
      </c>
      <c r="E1041" s="832" t="s">
        <v>2526</v>
      </c>
      <c r="F1041" s="849"/>
      <c r="G1041" s="849"/>
      <c r="H1041" s="837">
        <v>0</v>
      </c>
      <c r="I1041" s="849">
        <v>1</v>
      </c>
      <c r="J1041" s="849">
        <v>25.5</v>
      </c>
      <c r="K1041" s="837">
        <v>1</v>
      </c>
      <c r="L1041" s="849">
        <v>1</v>
      </c>
      <c r="M1041" s="850">
        <v>25.5</v>
      </c>
    </row>
    <row r="1042" spans="1:13" ht="14.4" customHeight="1" x14ac:dyDescent="0.3">
      <c r="A1042" s="831" t="s">
        <v>3073</v>
      </c>
      <c r="B1042" s="832" t="s">
        <v>2527</v>
      </c>
      <c r="C1042" s="832" t="s">
        <v>2528</v>
      </c>
      <c r="D1042" s="832" t="s">
        <v>784</v>
      </c>
      <c r="E1042" s="832" t="s">
        <v>2529</v>
      </c>
      <c r="F1042" s="849"/>
      <c r="G1042" s="849"/>
      <c r="H1042" s="837">
        <v>0</v>
      </c>
      <c r="I1042" s="849">
        <v>5</v>
      </c>
      <c r="J1042" s="849">
        <v>600.75</v>
      </c>
      <c r="K1042" s="837">
        <v>1</v>
      </c>
      <c r="L1042" s="849">
        <v>5</v>
      </c>
      <c r="M1042" s="850">
        <v>600.75</v>
      </c>
    </row>
    <row r="1043" spans="1:13" ht="14.4" customHeight="1" x14ac:dyDescent="0.3">
      <c r="A1043" s="831" t="s">
        <v>3073</v>
      </c>
      <c r="B1043" s="832" t="s">
        <v>6960</v>
      </c>
      <c r="C1043" s="832" t="s">
        <v>3284</v>
      </c>
      <c r="D1043" s="832" t="s">
        <v>3109</v>
      </c>
      <c r="E1043" s="832" t="s">
        <v>3285</v>
      </c>
      <c r="F1043" s="849"/>
      <c r="G1043" s="849"/>
      <c r="H1043" s="837">
        <v>0</v>
      </c>
      <c r="I1043" s="849">
        <v>1</v>
      </c>
      <c r="J1043" s="849">
        <v>58.77</v>
      </c>
      <c r="K1043" s="837">
        <v>1</v>
      </c>
      <c r="L1043" s="849">
        <v>1</v>
      </c>
      <c r="M1043" s="850">
        <v>58.77</v>
      </c>
    </row>
    <row r="1044" spans="1:13" ht="14.4" customHeight="1" x14ac:dyDescent="0.3">
      <c r="A1044" s="831" t="s">
        <v>3073</v>
      </c>
      <c r="B1044" s="832" t="s">
        <v>2541</v>
      </c>
      <c r="C1044" s="832" t="s">
        <v>5049</v>
      </c>
      <c r="D1044" s="832" t="s">
        <v>1560</v>
      </c>
      <c r="E1044" s="832" t="s">
        <v>2858</v>
      </c>
      <c r="F1044" s="849"/>
      <c r="G1044" s="849"/>
      <c r="H1044" s="837">
        <v>0</v>
      </c>
      <c r="I1044" s="849">
        <v>20</v>
      </c>
      <c r="J1044" s="849">
        <v>2917.7999999999997</v>
      </c>
      <c r="K1044" s="837">
        <v>1</v>
      </c>
      <c r="L1044" s="849">
        <v>20</v>
      </c>
      <c r="M1044" s="850">
        <v>2917.7999999999997</v>
      </c>
    </row>
    <row r="1045" spans="1:13" ht="14.4" customHeight="1" x14ac:dyDescent="0.3">
      <c r="A1045" s="831" t="s">
        <v>3074</v>
      </c>
      <c r="B1045" s="832" t="s">
        <v>2571</v>
      </c>
      <c r="C1045" s="832" t="s">
        <v>2572</v>
      </c>
      <c r="D1045" s="832" t="s">
        <v>804</v>
      </c>
      <c r="E1045" s="832" t="s">
        <v>2573</v>
      </c>
      <c r="F1045" s="849"/>
      <c r="G1045" s="849"/>
      <c r="H1045" s="837"/>
      <c r="I1045" s="849">
        <v>1</v>
      </c>
      <c r="J1045" s="849">
        <v>0</v>
      </c>
      <c r="K1045" s="837"/>
      <c r="L1045" s="849">
        <v>1</v>
      </c>
      <c r="M1045" s="850">
        <v>0</v>
      </c>
    </row>
    <row r="1046" spans="1:13" ht="14.4" customHeight="1" x14ac:dyDescent="0.3">
      <c r="A1046" s="831" t="s">
        <v>3074</v>
      </c>
      <c r="B1046" s="832" t="s">
        <v>6976</v>
      </c>
      <c r="C1046" s="832" t="s">
        <v>3975</v>
      </c>
      <c r="D1046" s="832" t="s">
        <v>3741</v>
      </c>
      <c r="E1046" s="832" t="s">
        <v>3976</v>
      </c>
      <c r="F1046" s="849">
        <v>1</v>
      </c>
      <c r="G1046" s="849">
        <v>0</v>
      </c>
      <c r="H1046" s="837"/>
      <c r="I1046" s="849"/>
      <c r="J1046" s="849"/>
      <c r="K1046" s="837"/>
      <c r="L1046" s="849">
        <v>1</v>
      </c>
      <c r="M1046" s="850">
        <v>0</v>
      </c>
    </row>
    <row r="1047" spans="1:13" ht="14.4" customHeight="1" x14ac:dyDescent="0.3">
      <c r="A1047" s="831" t="s">
        <v>3074</v>
      </c>
      <c r="B1047" s="832" t="s">
        <v>2578</v>
      </c>
      <c r="C1047" s="832" t="s">
        <v>3986</v>
      </c>
      <c r="D1047" s="832" t="s">
        <v>2580</v>
      </c>
      <c r="E1047" s="832" t="s">
        <v>3987</v>
      </c>
      <c r="F1047" s="849"/>
      <c r="G1047" s="849"/>
      <c r="H1047" s="837"/>
      <c r="I1047" s="849">
        <v>1</v>
      </c>
      <c r="J1047" s="849">
        <v>0</v>
      </c>
      <c r="K1047" s="837"/>
      <c r="L1047" s="849">
        <v>1</v>
      </c>
      <c r="M1047" s="850">
        <v>0</v>
      </c>
    </row>
    <row r="1048" spans="1:13" ht="14.4" customHeight="1" x14ac:dyDescent="0.3">
      <c r="A1048" s="831" t="s">
        <v>3074</v>
      </c>
      <c r="B1048" s="832" t="s">
        <v>2578</v>
      </c>
      <c r="C1048" s="832" t="s">
        <v>2679</v>
      </c>
      <c r="D1048" s="832" t="s">
        <v>2680</v>
      </c>
      <c r="E1048" s="832" t="s">
        <v>2581</v>
      </c>
      <c r="F1048" s="849"/>
      <c r="G1048" s="849"/>
      <c r="H1048" s="837">
        <v>0</v>
      </c>
      <c r="I1048" s="849">
        <v>1</v>
      </c>
      <c r="J1048" s="849">
        <v>46.07</v>
      </c>
      <c r="K1048" s="837">
        <v>1</v>
      </c>
      <c r="L1048" s="849">
        <v>1</v>
      </c>
      <c r="M1048" s="850">
        <v>46.07</v>
      </c>
    </row>
    <row r="1049" spans="1:13" ht="14.4" customHeight="1" x14ac:dyDescent="0.3">
      <c r="A1049" s="831" t="s">
        <v>3074</v>
      </c>
      <c r="B1049" s="832" t="s">
        <v>2444</v>
      </c>
      <c r="C1049" s="832" t="s">
        <v>2588</v>
      </c>
      <c r="D1049" s="832" t="s">
        <v>1288</v>
      </c>
      <c r="E1049" s="832" t="s">
        <v>2589</v>
      </c>
      <c r="F1049" s="849"/>
      <c r="G1049" s="849"/>
      <c r="H1049" s="837">
        <v>0</v>
      </c>
      <c r="I1049" s="849">
        <v>2</v>
      </c>
      <c r="J1049" s="849">
        <v>308.72000000000003</v>
      </c>
      <c r="K1049" s="837">
        <v>1</v>
      </c>
      <c r="L1049" s="849">
        <v>2</v>
      </c>
      <c r="M1049" s="850">
        <v>308.72000000000003</v>
      </c>
    </row>
    <row r="1050" spans="1:13" ht="14.4" customHeight="1" x14ac:dyDescent="0.3">
      <c r="A1050" s="831" t="s">
        <v>3074</v>
      </c>
      <c r="B1050" s="832" t="s">
        <v>2444</v>
      </c>
      <c r="C1050" s="832" t="s">
        <v>2445</v>
      </c>
      <c r="D1050" s="832" t="s">
        <v>2446</v>
      </c>
      <c r="E1050" s="832" t="s">
        <v>2447</v>
      </c>
      <c r="F1050" s="849"/>
      <c r="G1050" s="849"/>
      <c r="H1050" s="837">
        <v>0</v>
      </c>
      <c r="I1050" s="849">
        <v>1</v>
      </c>
      <c r="J1050" s="849">
        <v>66.08</v>
      </c>
      <c r="K1050" s="837">
        <v>1</v>
      </c>
      <c r="L1050" s="849">
        <v>1</v>
      </c>
      <c r="M1050" s="850">
        <v>66.08</v>
      </c>
    </row>
    <row r="1051" spans="1:13" ht="14.4" customHeight="1" x14ac:dyDescent="0.3">
      <c r="A1051" s="831" t="s">
        <v>3074</v>
      </c>
      <c r="B1051" s="832" t="s">
        <v>2444</v>
      </c>
      <c r="C1051" s="832" t="s">
        <v>2448</v>
      </c>
      <c r="D1051" s="832" t="s">
        <v>2449</v>
      </c>
      <c r="E1051" s="832" t="s">
        <v>2450</v>
      </c>
      <c r="F1051" s="849"/>
      <c r="G1051" s="849"/>
      <c r="H1051" s="837">
        <v>0</v>
      </c>
      <c r="I1051" s="849">
        <v>2</v>
      </c>
      <c r="J1051" s="849">
        <v>299.04000000000002</v>
      </c>
      <c r="K1051" s="837">
        <v>1</v>
      </c>
      <c r="L1051" s="849">
        <v>2</v>
      </c>
      <c r="M1051" s="850">
        <v>299.04000000000002</v>
      </c>
    </row>
    <row r="1052" spans="1:13" ht="14.4" customHeight="1" x14ac:dyDescent="0.3">
      <c r="A1052" s="831" t="s">
        <v>3074</v>
      </c>
      <c r="B1052" s="832" t="s">
        <v>2444</v>
      </c>
      <c r="C1052" s="832" t="s">
        <v>2451</v>
      </c>
      <c r="D1052" s="832" t="s">
        <v>1014</v>
      </c>
      <c r="E1052" s="832" t="s">
        <v>2452</v>
      </c>
      <c r="F1052" s="849"/>
      <c r="G1052" s="849"/>
      <c r="H1052" s="837">
        <v>0</v>
      </c>
      <c r="I1052" s="849">
        <v>8</v>
      </c>
      <c r="J1052" s="849">
        <v>605.84</v>
      </c>
      <c r="K1052" s="837">
        <v>1</v>
      </c>
      <c r="L1052" s="849">
        <v>8</v>
      </c>
      <c r="M1052" s="850">
        <v>605.84</v>
      </c>
    </row>
    <row r="1053" spans="1:13" ht="14.4" customHeight="1" x14ac:dyDescent="0.3">
      <c r="A1053" s="831" t="s">
        <v>3074</v>
      </c>
      <c r="B1053" s="832" t="s">
        <v>2444</v>
      </c>
      <c r="C1053" s="832" t="s">
        <v>4057</v>
      </c>
      <c r="D1053" s="832" t="s">
        <v>1014</v>
      </c>
      <c r="E1053" s="832" t="s">
        <v>7006</v>
      </c>
      <c r="F1053" s="849">
        <v>1</v>
      </c>
      <c r="G1053" s="849">
        <v>0</v>
      </c>
      <c r="H1053" s="837"/>
      <c r="I1053" s="849"/>
      <c r="J1053" s="849"/>
      <c r="K1053" s="837"/>
      <c r="L1053" s="849">
        <v>1</v>
      </c>
      <c r="M1053" s="850">
        <v>0</v>
      </c>
    </row>
    <row r="1054" spans="1:13" ht="14.4" customHeight="1" x14ac:dyDescent="0.3">
      <c r="A1054" s="831" t="s">
        <v>3074</v>
      </c>
      <c r="B1054" s="832" t="s">
        <v>2457</v>
      </c>
      <c r="C1054" s="832" t="s">
        <v>2463</v>
      </c>
      <c r="D1054" s="832" t="s">
        <v>2464</v>
      </c>
      <c r="E1054" s="832" t="s">
        <v>2465</v>
      </c>
      <c r="F1054" s="849">
        <v>1</v>
      </c>
      <c r="G1054" s="849">
        <v>85.27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85.27</v>
      </c>
    </row>
    <row r="1055" spans="1:13" ht="14.4" customHeight="1" x14ac:dyDescent="0.3">
      <c r="A1055" s="831" t="s">
        <v>3074</v>
      </c>
      <c r="B1055" s="832" t="s">
        <v>2483</v>
      </c>
      <c r="C1055" s="832" t="s">
        <v>3981</v>
      </c>
      <c r="D1055" s="832" t="s">
        <v>3982</v>
      </c>
      <c r="E1055" s="832" t="s">
        <v>2609</v>
      </c>
      <c r="F1055" s="849">
        <v>1</v>
      </c>
      <c r="G1055" s="849">
        <v>846.47</v>
      </c>
      <c r="H1055" s="837">
        <v>1</v>
      </c>
      <c r="I1055" s="849"/>
      <c r="J1055" s="849"/>
      <c r="K1055" s="837">
        <v>0</v>
      </c>
      <c r="L1055" s="849">
        <v>1</v>
      </c>
      <c r="M1055" s="850">
        <v>846.47</v>
      </c>
    </row>
    <row r="1056" spans="1:13" ht="14.4" customHeight="1" x14ac:dyDescent="0.3">
      <c r="A1056" s="831" t="s">
        <v>3074</v>
      </c>
      <c r="B1056" s="832" t="s">
        <v>2493</v>
      </c>
      <c r="C1056" s="832" t="s">
        <v>3240</v>
      </c>
      <c r="D1056" s="832" t="s">
        <v>1862</v>
      </c>
      <c r="E1056" s="832" t="s">
        <v>1859</v>
      </c>
      <c r="F1056" s="849">
        <v>1</v>
      </c>
      <c r="G1056" s="849">
        <v>72.55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72.55</v>
      </c>
    </row>
    <row r="1057" spans="1:13" ht="14.4" customHeight="1" x14ac:dyDescent="0.3">
      <c r="A1057" s="831" t="s">
        <v>3074</v>
      </c>
      <c r="B1057" s="832" t="s">
        <v>2493</v>
      </c>
      <c r="C1057" s="832" t="s">
        <v>2618</v>
      </c>
      <c r="D1057" s="832" t="s">
        <v>860</v>
      </c>
      <c r="E1057" s="832" t="s">
        <v>2495</v>
      </c>
      <c r="F1057" s="849">
        <v>2</v>
      </c>
      <c r="G1057" s="849">
        <v>72.540000000000006</v>
      </c>
      <c r="H1057" s="837">
        <v>1</v>
      </c>
      <c r="I1057" s="849"/>
      <c r="J1057" s="849"/>
      <c r="K1057" s="837">
        <v>0</v>
      </c>
      <c r="L1057" s="849">
        <v>2</v>
      </c>
      <c r="M1057" s="850">
        <v>72.540000000000006</v>
      </c>
    </row>
    <row r="1058" spans="1:13" ht="14.4" customHeight="1" x14ac:dyDescent="0.3">
      <c r="A1058" s="831" t="s">
        <v>3074</v>
      </c>
      <c r="B1058" s="832" t="s">
        <v>2496</v>
      </c>
      <c r="C1058" s="832" t="s">
        <v>2619</v>
      </c>
      <c r="D1058" s="832" t="s">
        <v>2620</v>
      </c>
      <c r="E1058" s="832" t="s">
        <v>2621</v>
      </c>
      <c r="F1058" s="849"/>
      <c r="G1058" s="849"/>
      <c r="H1058" s="837"/>
      <c r="I1058" s="849">
        <v>1</v>
      </c>
      <c r="J1058" s="849">
        <v>0</v>
      </c>
      <c r="K1058" s="837"/>
      <c r="L1058" s="849">
        <v>1</v>
      </c>
      <c r="M1058" s="850">
        <v>0</v>
      </c>
    </row>
    <row r="1059" spans="1:13" ht="14.4" customHeight="1" x14ac:dyDescent="0.3">
      <c r="A1059" s="831" t="s">
        <v>3074</v>
      </c>
      <c r="B1059" s="832" t="s">
        <v>2629</v>
      </c>
      <c r="C1059" s="832" t="s">
        <v>2630</v>
      </c>
      <c r="D1059" s="832" t="s">
        <v>2631</v>
      </c>
      <c r="E1059" s="832" t="s">
        <v>2632</v>
      </c>
      <c r="F1059" s="849"/>
      <c r="G1059" s="849"/>
      <c r="H1059" s="837">
        <v>0</v>
      </c>
      <c r="I1059" s="849">
        <v>2</v>
      </c>
      <c r="J1059" s="849">
        <v>245.92</v>
      </c>
      <c r="K1059" s="837">
        <v>1</v>
      </c>
      <c r="L1059" s="849">
        <v>2</v>
      </c>
      <c r="M1059" s="850">
        <v>245.92</v>
      </c>
    </row>
    <row r="1060" spans="1:13" ht="14.4" customHeight="1" x14ac:dyDescent="0.3">
      <c r="A1060" s="831" t="s">
        <v>3074</v>
      </c>
      <c r="B1060" s="832" t="s">
        <v>2709</v>
      </c>
      <c r="C1060" s="832" t="s">
        <v>2710</v>
      </c>
      <c r="D1060" s="832" t="s">
        <v>2711</v>
      </c>
      <c r="E1060" s="832" t="s">
        <v>2712</v>
      </c>
      <c r="F1060" s="849"/>
      <c r="G1060" s="849"/>
      <c r="H1060" s="837">
        <v>0</v>
      </c>
      <c r="I1060" s="849">
        <v>1</v>
      </c>
      <c r="J1060" s="849">
        <v>141.25</v>
      </c>
      <c r="K1060" s="837">
        <v>1</v>
      </c>
      <c r="L1060" s="849">
        <v>1</v>
      </c>
      <c r="M1060" s="850">
        <v>141.25</v>
      </c>
    </row>
    <row r="1061" spans="1:13" ht="14.4" customHeight="1" x14ac:dyDescent="0.3">
      <c r="A1061" s="831" t="s">
        <v>3074</v>
      </c>
      <c r="B1061" s="832" t="s">
        <v>2534</v>
      </c>
      <c r="C1061" s="832" t="s">
        <v>2535</v>
      </c>
      <c r="D1061" s="832" t="s">
        <v>953</v>
      </c>
      <c r="E1061" s="832" t="s">
        <v>2536</v>
      </c>
      <c r="F1061" s="849"/>
      <c r="G1061" s="849"/>
      <c r="H1061" s="837"/>
      <c r="I1061" s="849">
        <v>2</v>
      </c>
      <c r="J1061" s="849">
        <v>0</v>
      </c>
      <c r="K1061" s="837"/>
      <c r="L1061" s="849">
        <v>2</v>
      </c>
      <c r="M1061" s="850">
        <v>0</v>
      </c>
    </row>
    <row r="1062" spans="1:13" ht="14.4" customHeight="1" x14ac:dyDescent="0.3">
      <c r="A1062" s="831" t="s">
        <v>3074</v>
      </c>
      <c r="B1062" s="832" t="s">
        <v>2534</v>
      </c>
      <c r="C1062" s="832" t="s">
        <v>2803</v>
      </c>
      <c r="D1062" s="832" t="s">
        <v>1263</v>
      </c>
      <c r="E1062" s="832" t="s">
        <v>2804</v>
      </c>
      <c r="F1062" s="849"/>
      <c r="G1062" s="849"/>
      <c r="H1062" s="837"/>
      <c r="I1062" s="849">
        <v>3</v>
      </c>
      <c r="J1062" s="849">
        <v>0</v>
      </c>
      <c r="K1062" s="837"/>
      <c r="L1062" s="849">
        <v>3</v>
      </c>
      <c r="M1062" s="850">
        <v>0</v>
      </c>
    </row>
    <row r="1063" spans="1:13" ht="14.4" customHeight="1" x14ac:dyDescent="0.3">
      <c r="A1063" s="831" t="s">
        <v>3074</v>
      </c>
      <c r="B1063" s="832" t="s">
        <v>2534</v>
      </c>
      <c r="C1063" s="832" t="s">
        <v>3977</v>
      </c>
      <c r="D1063" s="832" t="s">
        <v>3978</v>
      </c>
      <c r="E1063" s="832" t="s">
        <v>3979</v>
      </c>
      <c r="F1063" s="849">
        <v>1</v>
      </c>
      <c r="G1063" s="849">
        <v>0</v>
      </c>
      <c r="H1063" s="837"/>
      <c r="I1063" s="849"/>
      <c r="J1063" s="849"/>
      <c r="K1063" s="837"/>
      <c r="L1063" s="849">
        <v>1</v>
      </c>
      <c r="M1063" s="850">
        <v>0</v>
      </c>
    </row>
    <row r="1064" spans="1:13" ht="14.4" customHeight="1" x14ac:dyDescent="0.3">
      <c r="A1064" s="831" t="s">
        <v>3074</v>
      </c>
      <c r="B1064" s="832" t="s">
        <v>2541</v>
      </c>
      <c r="C1064" s="832" t="s">
        <v>4942</v>
      </c>
      <c r="D1064" s="832" t="s">
        <v>4943</v>
      </c>
      <c r="E1064" s="832" t="s">
        <v>1546</v>
      </c>
      <c r="F1064" s="849"/>
      <c r="G1064" s="849"/>
      <c r="H1064" s="837">
        <v>0</v>
      </c>
      <c r="I1064" s="849">
        <v>4</v>
      </c>
      <c r="J1064" s="849">
        <v>131.96</v>
      </c>
      <c r="K1064" s="837">
        <v>1</v>
      </c>
      <c r="L1064" s="849">
        <v>4</v>
      </c>
      <c r="M1064" s="850">
        <v>131.96</v>
      </c>
    </row>
    <row r="1065" spans="1:13" ht="14.4" customHeight="1" x14ac:dyDescent="0.3">
      <c r="A1065" s="831" t="s">
        <v>3074</v>
      </c>
      <c r="B1065" s="832" t="s">
        <v>2541</v>
      </c>
      <c r="C1065" s="832" t="s">
        <v>3384</v>
      </c>
      <c r="D1065" s="832" t="s">
        <v>3385</v>
      </c>
      <c r="E1065" s="832" t="s">
        <v>1552</v>
      </c>
      <c r="F1065" s="849"/>
      <c r="G1065" s="849"/>
      <c r="H1065" s="837">
        <v>0</v>
      </c>
      <c r="I1065" s="849">
        <v>4</v>
      </c>
      <c r="J1065" s="849">
        <v>509.36</v>
      </c>
      <c r="K1065" s="837">
        <v>1</v>
      </c>
      <c r="L1065" s="849">
        <v>4</v>
      </c>
      <c r="M1065" s="850">
        <v>509.36</v>
      </c>
    </row>
    <row r="1066" spans="1:13" ht="14.4" customHeight="1" x14ac:dyDescent="0.3">
      <c r="A1066" s="831" t="s">
        <v>3074</v>
      </c>
      <c r="B1066" s="832" t="s">
        <v>2541</v>
      </c>
      <c r="C1066" s="832" t="s">
        <v>3992</v>
      </c>
      <c r="D1066" s="832" t="s">
        <v>1773</v>
      </c>
      <c r="E1066" s="832" t="s">
        <v>2800</v>
      </c>
      <c r="F1066" s="849"/>
      <c r="G1066" s="849"/>
      <c r="H1066" s="837">
        <v>0</v>
      </c>
      <c r="I1066" s="849">
        <v>5</v>
      </c>
      <c r="J1066" s="849">
        <v>30219.4</v>
      </c>
      <c r="K1066" s="837">
        <v>1</v>
      </c>
      <c r="L1066" s="849">
        <v>5</v>
      </c>
      <c r="M1066" s="850">
        <v>30219.4</v>
      </c>
    </row>
    <row r="1067" spans="1:13" ht="14.4" customHeight="1" x14ac:dyDescent="0.3">
      <c r="A1067" s="831" t="s">
        <v>3074</v>
      </c>
      <c r="B1067" s="832" t="s">
        <v>2541</v>
      </c>
      <c r="C1067" s="832" t="s">
        <v>3841</v>
      </c>
      <c r="D1067" s="832" t="s">
        <v>3842</v>
      </c>
      <c r="E1067" s="832" t="s">
        <v>3582</v>
      </c>
      <c r="F1067" s="849"/>
      <c r="G1067" s="849"/>
      <c r="H1067" s="837">
        <v>0</v>
      </c>
      <c r="I1067" s="849">
        <v>5</v>
      </c>
      <c r="J1067" s="849">
        <v>971.3</v>
      </c>
      <c r="K1067" s="837">
        <v>1</v>
      </c>
      <c r="L1067" s="849">
        <v>5</v>
      </c>
      <c r="M1067" s="850">
        <v>971.3</v>
      </c>
    </row>
    <row r="1068" spans="1:13" ht="14.4" customHeight="1" x14ac:dyDescent="0.3">
      <c r="A1068" s="831" t="s">
        <v>3074</v>
      </c>
      <c r="B1068" s="832" t="s">
        <v>2541</v>
      </c>
      <c r="C1068" s="832" t="s">
        <v>2557</v>
      </c>
      <c r="D1068" s="832" t="s">
        <v>956</v>
      </c>
      <c r="E1068" s="832" t="s">
        <v>2558</v>
      </c>
      <c r="F1068" s="849">
        <v>15</v>
      </c>
      <c r="G1068" s="849">
        <v>2033.1</v>
      </c>
      <c r="H1068" s="837">
        <v>1</v>
      </c>
      <c r="I1068" s="849"/>
      <c r="J1068" s="849"/>
      <c r="K1068" s="837">
        <v>0</v>
      </c>
      <c r="L1068" s="849">
        <v>15</v>
      </c>
      <c r="M1068" s="850">
        <v>2033.1</v>
      </c>
    </row>
    <row r="1069" spans="1:13" ht="14.4" customHeight="1" x14ac:dyDescent="0.3">
      <c r="A1069" s="831" t="s">
        <v>3074</v>
      </c>
      <c r="B1069" s="832" t="s">
        <v>2541</v>
      </c>
      <c r="C1069" s="832" t="s">
        <v>2559</v>
      </c>
      <c r="D1069" s="832" t="s">
        <v>958</v>
      </c>
      <c r="E1069" s="832" t="s">
        <v>2558</v>
      </c>
      <c r="F1069" s="849">
        <v>15</v>
      </c>
      <c r="G1069" s="849">
        <v>2033.1</v>
      </c>
      <c r="H1069" s="837">
        <v>1</v>
      </c>
      <c r="I1069" s="849"/>
      <c r="J1069" s="849"/>
      <c r="K1069" s="837">
        <v>0</v>
      </c>
      <c r="L1069" s="849">
        <v>15</v>
      </c>
      <c r="M1069" s="850">
        <v>2033.1</v>
      </c>
    </row>
    <row r="1070" spans="1:13" ht="14.4" customHeight="1" x14ac:dyDescent="0.3">
      <c r="A1070" s="831" t="s">
        <v>3074</v>
      </c>
      <c r="B1070" s="832" t="s">
        <v>2541</v>
      </c>
      <c r="C1070" s="832" t="s">
        <v>3988</v>
      </c>
      <c r="D1070" s="832" t="s">
        <v>3989</v>
      </c>
      <c r="E1070" s="832" t="s">
        <v>1281</v>
      </c>
      <c r="F1070" s="849"/>
      <c r="G1070" s="849"/>
      <c r="H1070" s="837">
        <v>0</v>
      </c>
      <c r="I1070" s="849">
        <v>7</v>
      </c>
      <c r="J1070" s="849">
        <v>926.38</v>
      </c>
      <c r="K1070" s="837">
        <v>1</v>
      </c>
      <c r="L1070" s="849">
        <v>7</v>
      </c>
      <c r="M1070" s="850">
        <v>926.38</v>
      </c>
    </row>
    <row r="1071" spans="1:13" ht="14.4" customHeight="1" x14ac:dyDescent="0.3">
      <c r="A1071" s="831" t="s">
        <v>3074</v>
      </c>
      <c r="B1071" s="832" t="s">
        <v>2541</v>
      </c>
      <c r="C1071" s="832" t="s">
        <v>4944</v>
      </c>
      <c r="D1071" s="832" t="s">
        <v>963</v>
      </c>
      <c r="E1071" s="832" t="s">
        <v>1552</v>
      </c>
      <c r="F1071" s="849">
        <v>5</v>
      </c>
      <c r="G1071" s="849">
        <v>2469.6</v>
      </c>
      <c r="H1071" s="837">
        <v>1</v>
      </c>
      <c r="I1071" s="849"/>
      <c r="J1071" s="849"/>
      <c r="K1071" s="837">
        <v>0</v>
      </c>
      <c r="L1071" s="849">
        <v>5</v>
      </c>
      <c r="M1071" s="850">
        <v>2469.6</v>
      </c>
    </row>
    <row r="1072" spans="1:13" ht="14.4" customHeight="1" x14ac:dyDescent="0.3">
      <c r="A1072" s="831" t="s">
        <v>3074</v>
      </c>
      <c r="B1072" s="832" t="s">
        <v>2541</v>
      </c>
      <c r="C1072" s="832" t="s">
        <v>3990</v>
      </c>
      <c r="D1072" s="832" t="s">
        <v>3991</v>
      </c>
      <c r="E1072" s="832" t="s">
        <v>1546</v>
      </c>
      <c r="F1072" s="849"/>
      <c r="G1072" s="849"/>
      <c r="H1072" s="837">
        <v>0</v>
      </c>
      <c r="I1072" s="849">
        <v>10</v>
      </c>
      <c r="J1072" s="849">
        <v>330.90000000000003</v>
      </c>
      <c r="K1072" s="837">
        <v>1</v>
      </c>
      <c r="L1072" s="849">
        <v>10</v>
      </c>
      <c r="M1072" s="850">
        <v>330.90000000000003</v>
      </c>
    </row>
    <row r="1073" spans="1:13" ht="14.4" customHeight="1" x14ac:dyDescent="0.3">
      <c r="A1073" s="831" t="s">
        <v>3075</v>
      </c>
      <c r="B1073" s="832" t="s">
        <v>2578</v>
      </c>
      <c r="C1073" s="832" t="s">
        <v>2679</v>
      </c>
      <c r="D1073" s="832" t="s">
        <v>2680</v>
      </c>
      <c r="E1073" s="832" t="s">
        <v>2581</v>
      </c>
      <c r="F1073" s="849"/>
      <c r="G1073" s="849"/>
      <c r="H1073" s="837">
        <v>0</v>
      </c>
      <c r="I1073" s="849">
        <v>2</v>
      </c>
      <c r="J1073" s="849">
        <v>98.16</v>
      </c>
      <c r="K1073" s="837">
        <v>1</v>
      </c>
      <c r="L1073" s="849">
        <v>2</v>
      </c>
      <c r="M1073" s="850">
        <v>98.16</v>
      </c>
    </row>
    <row r="1074" spans="1:13" ht="14.4" customHeight="1" x14ac:dyDescent="0.3">
      <c r="A1074" s="831" t="s">
        <v>3075</v>
      </c>
      <c r="B1074" s="832" t="s">
        <v>2444</v>
      </c>
      <c r="C1074" s="832" t="s">
        <v>2588</v>
      </c>
      <c r="D1074" s="832" t="s">
        <v>1288</v>
      </c>
      <c r="E1074" s="832" t="s">
        <v>2589</v>
      </c>
      <c r="F1074" s="849"/>
      <c r="G1074" s="849"/>
      <c r="H1074" s="837">
        <v>0</v>
      </c>
      <c r="I1074" s="849">
        <v>6</v>
      </c>
      <c r="J1074" s="849">
        <v>926.16000000000008</v>
      </c>
      <c r="K1074" s="837">
        <v>1</v>
      </c>
      <c r="L1074" s="849">
        <v>6</v>
      </c>
      <c r="M1074" s="850">
        <v>926.16000000000008</v>
      </c>
    </row>
    <row r="1075" spans="1:13" ht="14.4" customHeight="1" x14ac:dyDescent="0.3">
      <c r="A1075" s="831" t="s">
        <v>3075</v>
      </c>
      <c r="B1075" s="832" t="s">
        <v>2444</v>
      </c>
      <c r="C1075" s="832" t="s">
        <v>2451</v>
      </c>
      <c r="D1075" s="832" t="s">
        <v>1014</v>
      </c>
      <c r="E1075" s="832" t="s">
        <v>2452</v>
      </c>
      <c r="F1075" s="849"/>
      <c r="G1075" s="849"/>
      <c r="H1075" s="837">
        <v>0</v>
      </c>
      <c r="I1075" s="849">
        <v>10</v>
      </c>
      <c r="J1075" s="849">
        <v>757.30000000000007</v>
      </c>
      <c r="K1075" s="837">
        <v>1</v>
      </c>
      <c r="L1075" s="849">
        <v>10</v>
      </c>
      <c r="M1075" s="850">
        <v>757.30000000000007</v>
      </c>
    </row>
    <row r="1076" spans="1:13" ht="14.4" customHeight="1" x14ac:dyDescent="0.3">
      <c r="A1076" s="831" t="s">
        <v>3075</v>
      </c>
      <c r="B1076" s="832" t="s">
        <v>2457</v>
      </c>
      <c r="C1076" s="832" t="s">
        <v>2463</v>
      </c>
      <c r="D1076" s="832" t="s">
        <v>2464</v>
      </c>
      <c r="E1076" s="832" t="s">
        <v>2465</v>
      </c>
      <c r="F1076" s="849">
        <v>3</v>
      </c>
      <c r="G1076" s="849">
        <v>255.81</v>
      </c>
      <c r="H1076" s="837">
        <v>1</v>
      </c>
      <c r="I1076" s="849"/>
      <c r="J1076" s="849"/>
      <c r="K1076" s="837">
        <v>0</v>
      </c>
      <c r="L1076" s="849">
        <v>3</v>
      </c>
      <c r="M1076" s="850">
        <v>255.81</v>
      </c>
    </row>
    <row r="1077" spans="1:13" ht="14.4" customHeight="1" x14ac:dyDescent="0.3">
      <c r="A1077" s="831" t="s">
        <v>3075</v>
      </c>
      <c r="B1077" s="832" t="s">
        <v>2457</v>
      </c>
      <c r="C1077" s="832" t="s">
        <v>2766</v>
      </c>
      <c r="D1077" s="832" t="s">
        <v>2459</v>
      </c>
      <c r="E1077" s="832" t="s">
        <v>2465</v>
      </c>
      <c r="F1077" s="849"/>
      <c r="G1077" s="849"/>
      <c r="H1077" s="837">
        <v>0</v>
      </c>
      <c r="I1077" s="849">
        <v>2</v>
      </c>
      <c r="J1077" s="849">
        <v>170.54</v>
      </c>
      <c r="K1077" s="837">
        <v>1</v>
      </c>
      <c r="L1077" s="849">
        <v>2</v>
      </c>
      <c r="M1077" s="850">
        <v>170.54</v>
      </c>
    </row>
    <row r="1078" spans="1:13" ht="14.4" customHeight="1" x14ac:dyDescent="0.3">
      <c r="A1078" s="831" t="s">
        <v>3075</v>
      </c>
      <c r="B1078" s="832" t="s">
        <v>2683</v>
      </c>
      <c r="C1078" s="832" t="s">
        <v>3779</v>
      </c>
      <c r="D1078" s="832" t="s">
        <v>3780</v>
      </c>
      <c r="E1078" s="832" t="s">
        <v>3781</v>
      </c>
      <c r="F1078" s="849">
        <v>1</v>
      </c>
      <c r="G1078" s="849">
        <v>43.85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43.85</v>
      </c>
    </row>
    <row r="1079" spans="1:13" ht="14.4" customHeight="1" x14ac:dyDescent="0.3">
      <c r="A1079" s="831" t="s">
        <v>3075</v>
      </c>
      <c r="B1079" s="832" t="s">
        <v>2683</v>
      </c>
      <c r="C1079" s="832" t="s">
        <v>2684</v>
      </c>
      <c r="D1079" s="832" t="s">
        <v>2685</v>
      </c>
      <c r="E1079" s="832" t="s">
        <v>2686</v>
      </c>
      <c r="F1079" s="849"/>
      <c r="G1079" s="849"/>
      <c r="H1079" s="837">
        <v>0</v>
      </c>
      <c r="I1079" s="849">
        <v>15</v>
      </c>
      <c r="J1079" s="849">
        <v>1058.1000000000001</v>
      </c>
      <c r="K1079" s="837">
        <v>1</v>
      </c>
      <c r="L1079" s="849">
        <v>15</v>
      </c>
      <c r="M1079" s="850">
        <v>1058.1000000000001</v>
      </c>
    </row>
    <row r="1080" spans="1:13" ht="14.4" customHeight="1" x14ac:dyDescent="0.3">
      <c r="A1080" s="831" t="s">
        <v>3075</v>
      </c>
      <c r="B1080" s="832" t="s">
        <v>2683</v>
      </c>
      <c r="C1080" s="832" t="s">
        <v>2687</v>
      </c>
      <c r="D1080" s="832" t="s">
        <v>2685</v>
      </c>
      <c r="E1080" s="832" t="s">
        <v>2688</v>
      </c>
      <c r="F1080" s="849"/>
      <c r="G1080" s="849"/>
      <c r="H1080" s="837">
        <v>0</v>
      </c>
      <c r="I1080" s="849">
        <v>12</v>
      </c>
      <c r="J1080" s="849">
        <v>846.48</v>
      </c>
      <c r="K1080" s="837">
        <v>1</v>
      </c>
      <c r="L1080" s="849">
        <v>12</v>
      </c>
      <c r="M1080" s="850">
        <v>846.48</v>
      </c>
    </row>
    <row r="1081" spans="1:13" ht="14.4" customHeight="1" x14ac:dyDescent="0.3">
      <c r="A1081" s="831" t="s">
        <v>3075</v>
      </c>
      <c r="B1081" s="832" t="s">
        <v>2683</v>
      </c>
      <c r="C1081" s="832" t="s">
        <v>3478</v>
      </c>
      <c r="D1081" s="832" t="s">
        <v>2685</v>
      </c>
      <c r="E1081" s="832" t="s">
        <v>3479</v>
      </c>
      <c r="F1081" s="849"/>
      <c r="G1081" s="849"/>
      <c r="H1081" s="837">
        <v>0</v>
      </c>
      <c r="I1081" s="849">
        <v>1</v>
      </c>
      <c r="J1081" s="849">
        <v>141.09</v>
      </c>
      <c r="K1081" s="837">
        <v>1</v>
      </c>
      <c r="L1081" s="849">
        <v>1</v>
      </c>
      <c r="M1081" s="850">
        <v>141.09</v>
      </c>
    </row>
    <row r="1082" spans="1:13" ht="14.4" customHeight="1" x14ac:dyDescent="0.3">
      <c r="A1082" s="831" t="s">
        <v>3075</v>
      </c>
      <c r="B1082" s="832" t="s">
        <v>2693</v>
      </c>
      <c r="C1082" s="832" t="s">
        <v>2694</v>
      </c>
      <c r="D1082" s="832" t="s">
        <v>2695</v>
      </c>
      <c r="E1082" s="832" t="s">
        <v>2696</v>
      </c>
      <c r="F1082" s="849"/>
      <c r="G1082" s="849"/>
      <c r="H1082" s="837">
        <v>0</v>
      </c>
      <c r="I1082" s="849">
        <v>2</v>
      </c>
      <c r="J1082" s="849">
        <v>636.32000000000005</v>
      </c>
      <c r="K1082" s="837">
        <v>1</v>
      </c>
      <c r="L1082" s="849">
        <v>2</v>
      </c>
      <c r="M1082" s="850">
        <v>636.32000000000005</v>
      </c>
    </row>
    <row r="1083" spans="1:13" ht="14.4" customHeight="1" x14ac:dyDescent="0.3">
      <c r="A1083" s="831" t="s">
        <v>3075</v>
      </c>
      <c r="B1083" s="832" t="s">
        <v>2693</v>
      </c>
      <c r="C1083" s="832" t="s">
        <v>2772</v>
      </c>
      <c r="D1083" s="832" t="s">
        <v>2695</v>
      </c>
      <c r="E1083" s="832" t="s">
        <v>2773</v>
      </c>
      <c r="F1083" s="849"/>
      <c r="G1083" s="849"/>
      <c r="H1083" s="837">
        <v>0</v>
      </c>
      <c r="I1083" s="849">
        <v>1</v>
      </c>
      <c r="J1083" s="849">
        <v>159.08000000000001</v>
      </c>
      <c r="K1083" s="837">
        <v>1</v>
      </c>
      <c r="L1083" s="849">
        <v>1</v>
      </c>
      <c r="M1083" s="850">
        <v>159.08000000000001</v>
      </c>
    </row>
    <row r="1084" spans="1:13" ht="14.4" customHeight="1" x14ac:dyDescent="0.3">
      <c r="A1084" s="831" t="s">
        <v>3075</v>
      </c>
      <c r="B1084" s="832" t="s">
        <v>2496</v>
      </c>
      <c r="C1084" s="832" t="s">
        <v>2619</v>
      </c>
      <c r="D1084" s="832" t="s">
        <v>2620</v>
      </c>
      <c r="E1084" s="832" t="s">
        <v>2621</v>
      </c>
      <c r="F1084" s="849"/>
      <c r="G1084" s="849"/>
      <c r="H1084" s="837"/>
      <c r="I1084" s="849">
        <v>4</v>
      </c>
      <c r="J1084" s="849">
        <v>0</v>
      </c>
      <c r="K1084" s="837"/>
      <c r="L1084" s="849">
        <v>4</v>
      </c>
      <c r="M1084" s="850">
        <v>0</v>
      </c>
    </row>
    <row r="1085" spans="1:13" ht="14.4" customHeight="1" x14ac:dyDescent="0.3">
      <c r="A1085" s="831" t="s">
        <v>3075</v>
      </c>
      <c r="B1085" s="832" t="s">
        <v>2709</v>
      </c>
      <c r="C1085" s="832" t="s">
        <v>2710</v>
      </c>
      <c r="D1085" s="832" t="s">
        <v>2711</v>
      </c>
      <c r="E1085" s="832" t="s">
        <v>2712</v>
      </c>
      <c r="F1085" s="849"/>
      <c r="G1085" s="849"/>
      <c r="H1085" s="837">
        <v>0</v>
      </c>
      <c r="I1085" s="849">
        <v>5</v>
      </c>
      <c r="J1085" s="849">
        <v>706.25</v>
      </c>
      <c r="K1085" s="837">
        <v>1</v>
      </c>
      <c r="L1085" s="849">
        <v>5</v>
      </c>
      <c r="M1085" s="850">
        <v>706.25</v>
      </c>
    </row>
    <row r="1086" spans="1:13" ht="14.4" customHeight="1" x14ac:dyDescent="0.3">
      <c r="A1086" s="831" t="s">
        <v>3075</v>
      </c>
      <c r="B1086" s="832" t="s">
        <v>2522</v>
      </c>
      <c r="C1086" s="832" t="s">
        <v>2523</v>
      </c>
      <c r="D1086" s="832" t="s">
        <v>941</v>
      </c>
      <c r="E1086" s="832" t="s">
        <v>2524</v>
      </c>
      <c r="F1086" s="849"/>
      <c r="G1086" s="849"/>
      <c r="H1086" s="837">
        <v>0</v>
      </c>
      <c r="I1086" s="849">
        <v>7</v>
      </c>
      <c r="J1086" s="849">
        <v>446.25</v>
      </c>
      <c r="K1086" s="837">
        <v>1</v>
      </c>
      <c r="L1086" s="849">
        <v>7</v>
      </c>
      <c r="M1086" s="850">
        <v>446.25</v>
      </c>
    </row>
    <row r="1087" spans="1:13" ht="14.4" customHeight="1" x14ac:dyDescent="0.3">
      <c r="A1087" s="831" t="s">
        <v>3075</v>
      </c>
      <c r="B1087" s="832" t="s">
        <v>2527</v>
      </c>
      <c r="C1087" s="832" t="s">
        <v>2784</v>
      </c>
      <c r="D1087" s="832" t="s">
        <v>1639</v>
      </c>
      <c r="E1087" s="832" t="s">
        <v>2785</v>
      </c>
      <c r="F1087" s="849"/>
      <c r="G1087" s="849"/>
      <c r="H1087" s="837">
        <v>0</v>
      </c>
      <c r="I1087" s="849">
        <v>1</v>
      </c>
      <c r="J1087" s="849">
        <v>106.75</v>
      </c>
      <c r="K1087" s="837">
        <v>1</v>
      </c>
      <c r="L1087" s="849">
        <v>1</v>
      </c>
      <c r="M1087" s="850">
        <v>106.75</v>
      </c>
    </row>
    <row r="1088" spans="1:13" ht="14.4" customHeight="1" x14ac:dyDescent="0.3">
      <c r="A1088" s="831" t="s">
        <v>3075</v>
      </c>
      <c r="B1088" s="832" t="s">
        <v>2527</v>
      </c>
      <c r="C1088" s="832" t="s">
        <v>3545</v>
      </c>
      <c r="D1088" s="832" t="s">
        <v>3546</v>
      </c>
      <c r="E1088" s="832" t="s">
        <v>3547</v>
      </c>
      <c r="F1088" s="849"/>
      <c r="G1088" s="849"/>
      <c r="H1088" s="837">
        <v>0</v>
      </c>
      <c r="I1088" s="849">
        <v>3</v>
      </c>
      <c r="J1088" s="849">
        <v>396.03</v>
      </c>
      <c r="K1088" s="837">
        <v>1</v>
      </c>
      <c r="L1088" s="849">
        <v>3</v>
      </c>
      <c r="M1088" s="850">
        <v>396.03</v>
      </c>
    </row>
    <row r="1089" spans="1:13" ht="14.4" customHeight="1" x14ac:dyDescent="0.3">
      <c r="A1089" s="831" t="s">
        <v>3075</v>
      </c>
      <c r="B1089" s="832" t="s">
        <v>2527</v>
      </c>
      <c r="C1089" s="832" t="s">
        <v>2528</v>
      </c>
      <c r="D1089" s="832" t="s">
        <v>784</v>
      </c>
      <c r="E1089" s="832" t="s">
        <v>2529</v>
      </c>
      <c r="F1089" s="849"/>
      <c r="G1089" s="849"/>
      <c r="H1089" s="837">
        <v>0</v>
      </c>
      <c r="I1089" s="849">
        <v>3</v>
      </c>
      <c r="J1089" s="849">
        <v>360.45000000000005</v>
      </c>
      <c r="K1089" s="837">
        <v>1</v>
      </c>
      <c r="L1089" s="849">
        <v>3</v>
      </c>
      <c r="M1089" s="850">
        <v>360.45000000000005</v>
      </c>
    </row>
    <row r="1090" spans="1:13" ht="14.4" customHeight="1" x14ac:dyDescent="0.3">
      <c r="A1090" s="831" t="s">
        <v>3075</v>
      </c>
      <c r="B1090" s="832" t="s">
        <v>2940</v>
      </c>
      <c r="C1090" s="832" t="s">
        <v>4132</v>
      </c>
      <c r="D1090" s="832" t="s">
        <v>3839</v>
      </c>
      <c r="E1090" s="832" t="s">
        <v>4030</v>
      </c>
      <c r="F1090" s="849"/>
      <c r="G1090" s="849"/>
      <c r="H1090" s="837">
        <v>0</v>
      </c>
      <c r="I1090" s="849">
        <v>1</v>
      </c>
      <c r="J1090" s="849">
        <v>1472.61</v>
      </c>
      <c r="K1090" s="837">
        <v>1</v>
      </c>
      <c r="L1090" s="849">
        <v>1</v>
      </c>
      <c r="M1090" s="850">
        <v>1472.61</v>
      </c>
    </row>
    <row r="1091" spans="1:13" ht="14.4" customHeight="1" x14ac:dyDescent="0.3">
      <c r="A1091" s="831" t="s">
        <v>3075</v>
      </c>
      <c r="B1091" s="832" t="s">
        <v>2534</v>
      </c>
      <c r="C1091" s="832" t="s">
        <v>2535</v>
      </c>
      <c r="D1091" s="832" t="s">
        <v>953</v>
      </c>
      <c r="E1091" s="832" t="s">
        <v>2536</v>
      </c>
      <c r="F1091" s="849"/>
      <c r="G1091" s="849"/>
      <c r="H1091" s="837"/>
      <c r="I1091" s="849">
        <v>1</v>
      </c>
      <c r="J1091" s="849">
        <v>0</v>
      </c>
      <c r="K1091" s="837"/>
      <c r="L1091" s="849">
        <v>1</v>
      </c>
      <c r="M1091" s="850">
        <v>0</v>
      </c>
    </row>
    <row r="1092" spans="1:13" ht="14.4" customHeight="1" x14ac:dyDescent="0.3">
      <c r="A1092" s="831" t="s">
        <v>3075</v>
      </c>
      <c r="B1092" s="832" t="s">
        <v>2534</v>
      </c>
      <c r="C1092" s="832" t="s">
        <v>2633</v>
      </c>
      <c r="D1092" s="832" t="s">
        <v>1263</v>
      </c>
      <c r="E1092" s="832" t="s">
        <v>2634</v>
      </c>
      <c r="F1092" s="849"/>
      <c r="G1092" s="849"/>
      <c r="H1092" s="837">
        <v>0</v>
      </c>
      <c r="I1092" s="849">
        <v>1</v>
      </c>
      <c r="J1092" s="849">
        <v>207.45</v>
      </c>
      <c r="K1092" s="837">
        <v>1</v>
      </c>
      <c r="L1092" s="849">
        <v>1</v>
      </c>
      <c r="M1092" s="850">
        <v>207.45</v>
      </c>
    </row>
    <row r="1093" spans="1:13" ht="14.4" customHeight="1" x14ac:dyDescent="0.3">
      <c r="A1093" s="831" t="s">
        <v>3075</v>
      </c>
      <c r="B1093" s="832" t="s">
        <v>2537</v>
      </c>
      <c r="C1093" s="832" t="s">
        <v>2855</v>
      </c>
      <c r="D1093" s="832" t="s">
        <v>2539</v>
      </c>
      <c r="E1093" s="832" t="s">
        <v>2856</v>
      </c>
      <c r="F1093" s="849"/>
      <c r="G1093" s="849"/>
      <c r="H1093" s="837">
        <v>0</v>
      </c>
      <c r="I1093" s="849">
        <v>1</v>
      </c>
      <c r="J1093" s="849">
        <v>176.32</v>
      </c>
      <c r="K1093" s="837">
        <v>1</v>
      </c>
      <c r="L1093" s="849">
        <v>1</v>
      </c>
      <c r="M1093" s="850">
        <v>176.32</v>
      </c>
    </row>
    <row r="1094" spans="1:13" ht="14.4" customHeight="1" x14ac:dyDescent="0.3">
      <c r="A1094" s="831" t="s">
        <v>3075</v>
      </c>
      <c r="B1094" s="832" t="s">
        <v>6960</v>
      </c>
      <c r="C1094" s="832" t="s">
        <v>4333</v>
      </c>
      <c r="D1094" s="832" t="s">
        <v>3109</v>
      </c>
      <c r="E1094" s="832" t="s">
        <v>4334</v>
      </c>
      <c r="F1094" s="849"/>
      <c r="G1094" s="849"/>
      <c r="H1094" s="837">
        <v>0</v>
      </c>
      <c r="I1094" s="849">
        <v>3</v>
      </c>
      <c r="J1094" s="849">
        <v>65.709999999999994</v>
      </c>
      <c r="K1094" s="837">
        <v>1</v>
      </c>
      <c r="L1094" s="849">
        <v>3</v>
      </c>
      <c r="M1094" s="850">
        <v>65.709999999999994</v>
      </c>
    </row>
    <row r="1095" spans="1:13" ht="14.4" customHeight="1" x14ac:dyDescent="0.3">
      <c r="A1095" s="831" t="s">
        <v>3075</v>
      </c>
      <c r="B1095" s="832" t="s">
        <v>6960</v>
      </c>
      <c r="C1095" s="832" t="s">
        <v>3284</v>
      </c>
      <c r="D1095" s="832" t="s">
        <v>3109</v>
      </c>
      <c r="E1095" s="832" t="s">
        <v>3285</v>
      </c>
      <c r="F1095" s="849"/>
      <c r="G1095" s="849"/>
      <c r="H1095" s="837">
        <v>0</v>
      </c>
      <c r="I1095" s="849">
        <v>1</v>
      </c>
      <c r="J1095" s="849">
        <v>58.77</v>
      </c>
      <c r="K1095" s="837">
        <v>1</v>
      </c>
      <c r="L1095" s="849">
        <v>1</v>
      </c>
      <c r="M1095" s="850">
        <v>58.77</v>
      </c>
    </row>
    <row r="1096" spans="1:13" ht="14.4" customHeight="1" x14ac:dyDescent="0.3">
      <c r="A1096" s="831" t="s">
        <v>3075</v>
      </c>
      <c r="B1096" s="832" t="s">
        <v>6960</v>
      </c>
      <c r="C1096" s="832" t="s">
        <v>4269</v>
      </c>
      <c r="D1096" s="832" t="s">
        <v>3109</v>
      </c>
      <c r="E1096" s="832" t="s">
        <v>4270</v>
      </c>
      <c r="F1096" s="849"/>
      <c r="G1096" s="849"/>
      <c r="H1096" s="837">
        <v>0</v>
      </c>
      <c r="I1096" s="849">
        <v>1</v>
      </c>
      <c r="J1096" s="849">
        <v>115.26</v>
      </c>
      <c r="K1096" s="837">
        <v>1</v>
      </c>
      <c r="L1096" s="849">
        <v>1</v>
      </c>
      <c r="M1096" s="850">
        <v>115.26</v>
      </c>
    </row>
    <row r="1097" spans="1:13" ht="14.4" customHeight="1" x14ac:dyDescent="0.3">
      <c r="A1097" s="831" t="s">
        <v>3075</v>
      </c>
      <c r="B1097" s="832" t="s">
        <v>6960</v>
      </c>
      <c r="C1097" s="832" t="s">
        <v>3108</v>
      </c>
      <c r="D1097" s="832" t="s">
        <v>3109</v>
      </c>
      <c r="E1097" s="832" t="s">
        <v>3110</v>
      </c>
      <c r="F1097" s="849"/>
      <c r="G1097" s="849"/>
      <c r="H1097" s="837">
        <v>0</v>
      </c>
      <c r="I1097" s="849">
        <v>2</v>
      </c>
      <c r="J1097" s="849">
        <v>414.9</v>
      </c>
      <c r="K1097" s="837">
        <v>1</v>
      </c>
      <c r="L1097" s="849">
        <v>2</v>
      </c>
      <c r="M1097" s="850">
        <v>414.9</v>
      </c>
    </row>
    <row r="1098" spans="1:13" ht="14.4" customHeight="1" x14ac:dyDescent="0.3">
      <c r="A1098" s="831" t="s">
        <v>3075</v>
      </c>
      <c r="B1098" s="832" t="s">
        <v>2541</v>
      </c>
      <c r="C1098" s="832" t="s">
        <v>3924</v>
      </c>
      <c r="D1098" s="832" t="s">
        <v>3925</v>
      </c>
      <c r="E1098" s="832" t="s">
        <v>972</v>
      </c>
      <c r="F1098" s="849"/>
      <c r="G1098" s="849"/>
      <c r="H1098" s="837">
        <v>0</v>
      </c>
      <c r="I1098" s="849">
        <v>10</v>
      </c>
      <c r="J1098" s="849">
        <v>16149</v>
      </c>
      <c r="K1098" s="837">
        <v>1</v>
      </c>
      <c r="L1098" s="849">
        <v>10</v>
      </c>
      <c r="M1098" s="850">
        <v>16149</v>
      </c>
    </row>
    <row r="1099" spans="1:13" ht="14.4" customHeight="1" x14ac:dyDescent="0.3">
      <c r="A1099" s="831" t="s">
        <v>3075</v>
      </c>
      <c r="B1099" s="832" t="s">
        <v>2541</v>
      </c>
      <c r="C1099" s="832" t="s">
        <v>2734</v>
      </c>
      <c r="D1099" s="832" t="s">
        <v>1553</v>
      </c>
      <c r="E1099" s="832" t="s">
        <v>1552</v>
      </c>
      <c r="F1099" s="849"/>
      <c r="G1099" s="849"/>
      <c r="H1099" s="837">
        <v>0</v>
      </c>
      <c r="I1099" s="849">
        <v>1</v>
      </c>
      <c r="J1099" s="849">
        <v>129.51</v>
      </c>
      <c r="K1099" s="837">
        <v>1</v>
      </c>
      <c r="L1099" s="849">
        <v>1</v>
      </c>
      <c r="M1099" s="850">
        <v>129.51</v>
      </c>
    </row>
    <row r="1100" spans="1:13" ht="14.4" customHeight="1" x14ac:dyDescent="0.3">
      <c r="A1100" s="831" t="s">
        <v>3075</v>
      </c>
      <c r="B1100" s="832" t="s">
        <v>2541</v>
      </c>
      <c r="C1100" s="832" t="s">
        <v>2947</v>
      </c>
      <c r="D1100" s="832" t="s">
        <v>2301</v>
      </c>
      <c r="E1100" s="832" t="s">
        <v>1552</v>
      </c>
      <c r="F1100" s="849"/>
      <c r="G1100" s="849"/>
      <c r="H1100" s="837">
        <v>0</v>
      </c>
      <c r="I1100" s="849">
        <v>1</v>
      </c>
      <c r="J1100" s="849">
        <v>129.51</v>
      </c>
      <c r="K1100" s="837">
        <v>1</v>
      </c>
      <c r="L1100" s="849">
        <v>1</v>
      </c>
      <c r="M1100" s="850">
        <v>129.51</v>
      </c>
    </row>
    <row r="1101" spans="1:13" ht="14.4" customHeight="1" x14ac:dyDescent="0.3">
      <c r="A1101" s="831" t="s">
        <v>3075</v>
      </c>
      <c r="B1101" s="832" t="s">
        <v>2541</v>
      </c>
      <c r="C1101" s="832" t="s">
        <v>3386</v>
      </c>
      <c r="D1101" s="832" t="s">
        <v>3387</v>
      </c>
      <c r="E1101" s="832" t="s">
        <v>1552</v>
      </c>
      <c r="F1101" s="849"/>
      <c r="G1101" s="849"/>
      <c r="H1101" s="837">
        <v>0</v>
      </c>
      <c r="I1101" s="849">
        <v>6</v>
      </c>
      <c r="J1101" s="849">
        <v>764.04000000000008</v>
      </c>
      <c r="K1101" s="837">
        <v>1</v>
      </c>
      <c r="L1101" s="849">
        <v>6</v>
      </c>
      <c r="M1101" s="850">
        <v>764.04000000000008</v>
      </c>
    </row>
    <row r="1102" spans="1:13" ht="14.4" customHeight="1" x14ac:dyDescent="0.3">
      <c r="A1102" s="831" t="s">
        <v>3075</v>
      </c>
      <c r="B1102" s="832" t="s">
        <v>2541</v>
      </c>
      <c r="C1102" s="832" t="s">
        <v>2737</v>
      </c>
      <c r="D1102" s="832" t="s">
        <v>1551</v>
      </c>
      <c r="E1102" s="832" t="s">
        <v>1552</v>
      </c>
      <c r="F1102" s="849"/>
      <c r="G1102" s="849"/>
      <c r="H1102" s="837">
        <v>0</v>
      </c>
      <c r="I1102" s="849">
        <v>2</v>
      </c>
      <c r="J1102" s="849">
        <v>254.68</v>
      </c>
      <c r="K1102" s="837">
        <v>1</v>
      </c>
      <c r="L1102" s="849">
        <v>2</v>
      </c>
      <c r="M1102" s="850">
        <v>254.68</v>
      </c>
    </row>
    <row r="1103" spans="1:13" ht="14.4" customHeight="1" x14ac:dyDescent="0.3">
      <c r="A1103" s="831" t="s">
        <v>3075</v>
      </c>
      <c r="B1103" s="832" t="s">
        <v>2541</v>
      </c>
      <c r="C1103" s="832" t="s">
        <v>2555</v>
      </c>
      <c r="D1103" s="832" t="s">
        <v>986</v>
      </c>
      <c r="E1103" s="832" t="s">
        <v>2552</v>
      </c>
      <c r="F1103" s="849"/>
      <c r="G1103" s="849"/>
      <c r="H1103" s="837">
        <v>0</v>
      </c>
      <c r="I1103" s="849">
        <v>10</v>
      </c>
      <c r="J1103" s="849">
        <v>3247</v>
      </c>
      <c r="K1103" s="837">
        <v>1</v>
      </c>
      <c r="L1103" s="849">
        <v>10</v>
      </c>
      <c r="M1103" s="850">
        <v>3247</v>
      </c>
    </row>
    <row r="1104" spans="1:13" ht="14.4" customHeight="1" x14ac:dyDescent="0.3">
      <c r="A1104" s="831" t="s">
        <v>3075</v>
      </c>
      <c r="B1104" s="832" t="s">
        <v>2541</v>
      </c>
      <c r="C1104" s="832" t="s">
        <v>2948</v>
      </c>
      <c r="D1104" s="832" t="s">
        <v>2302</v>
      </c>
      <c r="E1104" s="832" t="s">
        <v>2740</v>
      </c>
      <c r="F1104" s="849"/>
      <c r="G1104" s="849"/>
      <c r="H1104" s="837">
        <v>0</v>
      </c>
      <c r="I1104" s="849">
        <v>3</v>
      </c>
      <c r="J1104" s="849">
        <v>254.67000000000002</v>
      </c>
      <c r="K1104" s="837">
        <v>1</v>
      </c>
      <c r="L1104" s="849">
        <v>3</v>
      </c>
      <c r="M1104" s="850">
        <v>254.67000000000002</v>
      </c>
    </row>
    <row r="1105" spans="1:13" ht="14.4" customHeight="1" x14ac:dyDescent="0.3">
      <c r="A1105" s="831" t="s">
        <v>3075</v>
      </c>
      <c r="B1105" s="832" t="s">
        <v>2541</v>
      </c>
      <c r="C1105" s="832" t="s">
        <v>3841</v>
      </c>
      <c r="D1105" s="832" t="s">
        <v>3842</v>
      </c>
      <c r="E1105" s="832" t="s">
        <v>3582</v>
      </c>
      <c r="F1105" s="849"/>
      <c r="G1105" s="849"/>
      <c r="H1105" s="837">
        <v>0</v>
      </c>
      <c r="I1105" s="849">
        <v>1</v>
      </c>
      <c r="J1105" s="849">
        <v>194.26</v>
      </c>
      <c r="K1105" s="837">
        <v>1</v>
      </c>
      <c r="L1105" s="849">
        <v>1</v>
      </c>
      <c r="M1105" s="850">
        <v>194.26</v>
      </c>
    </row>
    <row r="1106" spans="1:13" ht="14.4" customHeight="1" x14ac:dyDescent="0.3">
      <c r="A1106" s="831" t="s">
        <v>3075</v>
      </c>
      <c r="B1106" s="832" t="s">
        <v>2541</v>
      </c>
      <c r="C1106" s="832" t="s">
        <v>2787</v>
      </c>
      <c r="D1106" s="832" t="s">
        <v>1643</v>
      </c>
      <c r="E1106" s="832" t="s">
        <v>1546</v>
      </c>
      <c r="F1106" s="849"/>
      <c r="G1106" s="849"/>
      <c r="H1106" s="837">
        <v>0</v>
      </c>
      <c r="I1106" s="849">
        <v>22</v>
      </c>
      <c r="J1106" s="849">
        <v>1589.9399999999998</v>
      </c>
      <c r="K1106" s="837">
        <v>1</v>
      </c>
      <c r="L1106" s="849">
        <v>22</v>
      </c>
      <c r="M1106" s="850">
        <v>1589.9399999999998</v>
      </c>
    </row>
    <row r="1107" spans="1:13" ht="14.4" customHeight="1" x14ac:dyDescent="0.3">
      <c r="A1107" s="831" t="s">
        <v>3075</v>
      </c>
      <c r="B1107" s="832" t="s">
        <v>2541</v>
      </c>
      <c r="C1107" s="832" t="s">
        <v>2788</v>
      </c>
      <c r="D1107" s="832" t="s">
        <v>1697</v>
      </c>
      <c r="E1107" s="832" t="s">
        <v>1546</v>
      </c>
      <c r="F1107" s="849"/>
      <c r="G1107" s="849"/>
      <c r="H1107" s="837">
        <v>0</v>
      </c>
      <c r="I1107" s="849">
        <v>2</v>
      </c>
      <c r="J1107" s="849">
        <v>144.54</v>
      </c>
      <c r="K1107" s="837">
        <v>1</v>
      </c>
      <c r="L1107" s="849">
        <v>2</v>
      </c>
      <c r="M1107" s="850">
        <v>144.54</v>
      </c>
    </row>
    <row r="1108" spans="1:13" ht="14.4" customHeight="1" x14ac:dyDescent="0.3">
      <c r="A1108" s="831" t="s">
        <v>3075</v>
      </c>
      <c r="B1108" s="832" t="s">
        <v>2541</v>
      </c>
      <c r="C1108" s="832" t="s">
        <v>3937</v>
      </c>
      <c r="D1108" s="832" t="s">
        <v>3938</v>
      </c>
      <c r="E1108" s="832" t="s">
        <v>1281</v>
      </c>
      <c r="F1108" s="849"/>
      <c r="G1108" s="849"/>
      <c r="H1108" s="837">
        <v>0</v>
      </c>
      <c r="I1108" s="849">
        <v>18</v>
      </c>
      <c r="J1108" s="849">
        <v>2331.1799999999998</v>
      </c>
      <c r="K1108" s="837">
        <v>1</v>
      </c>
      <c r="L1108" s="849">
        <v>18</v>
      </c>
      <c r="M1108" s="850">
        <v>2331.1799999999998</v>
      </c>
    </row>
    <row r="1109" spans="1:13" ht="14.4" customHeight="1" x14ac:dyDescent="0.3">
      <c r="A1109" s="831" t="s">
        <v>3075</v>
      </c>
      <c r="B1109" s="832" t="s">
        <v>2541</v>
      </c>
      <c r="C1109" s="832" t="s">
        <v>2949</v>
      </c>
      <c r="D1109" s="832" t="s">
        <v>2297</v>
      </c>
      <c r="E1109" s="832" t="s">
        <v>1546</v>
      </c>
      <c r="F1109" s="849"/>
      <c r="G1109" s="849"/>
      <c r="H1109" s="837">
        <v>0</v>
      </c>
      <c r="I1109" s="849">
        <v>2</v>
      </c>
      <c r="J1109" s="849">
        <v>144.54</v>
      </c>
      <c r="K1109" s="837">
        <v>1</v>
      </c>
      <c r="L1109" s="849">
        <v>2</v>
      </c>
      <c r="M1109" s="850">
        <v>144.54</v>
      </c>
    </row>
    <row r="1110" spans="1:13" ht="14.4" customHeight="1" x14ac:dyDescent="0.3">
      <c r="A1110" s="831" t="s">
        <v>3075</v>
      </c>
      <c r="B1110" s="832" t="s">
        <v>2541</v>
      </c>
      <c r="C1110" s="832" t="s">
        <v>2637</v>
      </c>
      <c r="D1110" s="832" t="s">
        <v>1283</v>
      </c>
      <c r="E1110" s="832" t="s">
        <v>1281</v>
      </c>
      <c r="F1110" s="849"/>
      <c r="G1110" s="849"/>
      <c r="H1110" s="837">
        <v>0</v>
      </c>
      <c r="I1110" s="849">
        <v>30</v>
      </c>
      <c r="J1110" s="849">
        <v>3911.7</v>
      </c>
      <c r="K1110" s="837">
        <v>1</v>
      </c>
      <c r="L1110" s="849">
        <v>30</v>
      </c>
      <c r="M1110" s="850">
        <v>3911.7</v>
      </c>
    </row>
    <row r="1111" spans="1:13" ht="14.4" customHeight="1" x14ac:dyDescent="0.3">
      <c r="A1111" s="831" t="s">
        <v>3075</v>
      </c>
      <c r="B1111" s="832" t="s">
        <v>2541</v>
      </c>
      <c r="C1111" s="832" t="s">
        <v>3933</v>
      </c>
      <c r="D1111" s="832" t="s">
        <v>3934</v>
      </c>
      <c r="E1111" s="832" t="s">
        <v>1546</v>
      </c>
      <c r="F1111" s="849"/>
      <c r="G1111" s="849"/>
      <c r="H1111" s="837">
        <v>0</v>
      </c>
      <c r="I1111" s="849">
        <v>2</v>
      </c>
      <c r="J1111" s="849">
        <v>144.54</v>
      </c>
      <c r="K1111" s="837">
        <v>1</v>
      </c>
      <c r="L1111" s="849">
        <v>2</v>
      </c>
      <c r="M1111" s="850">
        <v>144.54</v>
      </c>
    </row>
    <row r="1112" spans="1:13" ht="14.4" customHeight="1" x14ac:dyDescent="0.3">
      <c r="A1112" s="831" t="s">
        <v>3075</v>
      </c>
      <c r="B1112" s="832" t="s">
        <v>2541</v>
      </c>
      <c r="C1112" s="832" t="s">
        <v>2950</v>
      </c>
      <c r="D1112" s="832" t="s">
        <v>2298</v>
      </c>
      <c r="E1112" s="832" t="s">
        <v>1546</v>
      </c>
      <c r="F1112" s="849"/>
      <c r="G1112" s="849"/>
      <c r="H1112" s="837">
        <v>0</v>
      </c>
      <c r="I1112" s="849">
        <v>2</v>
      </c>
      <c r="J1112" s="849">
        <v>144.54</v>
      </c>
      <c r="K1112" s="837">
        <v>1</v>
      </c>
      <c r="L1112" s="849">
        <v>2</v>
      </c>
      <c r="M1112" s="850">
        <v>144.54</v>
      </c>
    </row>
    <row r="1113" spans="1:13" ht="14.4" customHeight="1" x14ac:dyDescent="0.3">
      <c r="A1113" s="831" t="s">
        <v>3075</v>
      </c>
      <c r="B1113" s="832" t="s">
        <v>2541</v>
      </c>
      <c r="C1113" s="832" t="s">
        <v>5080</v>
      </c>
      <c r="D1113" s="832" t="s">
        <v>3991</v>
      </c>
      <c r="E1113" s="832" t="s">
        <v>1281</v>
      </c>
      <c r="F1113" s="849"/>
      <c r="G1113" s="849"/>
      <c r="H1113" s="837">
        <v>0</v>
      </c>
      <c r="I1113" s="849">
        <v>5</v>
      </c>
      <c r="J1113" s="849">
        <v>661.7</v>
      </c>
      <c r="K1113" s="837">
        <v>1</v>
      </c>
      <c r="L1113" s="849">
        <v>5</v>
      </c>
      <c r="M1113" s="850">
        <v>661.7</v>
      </c>
    </row>
    <row r="1114" spans="1:13" ht="14.4" customHeight="1" x14ac:dyDescent="0.3">
      <c r="A1114" s="831" t="s">
        <v>3075</v>
      </c>
      <c r="B1114" s="832" t="s">
        <v>2541</v>
      </c>
      <c r="C1114" s="832" t="s">
        <v>2560</v>
      </c>
      <c r="D1114" s="832" t="s">
        <v>963</v>
      </c>
      <c r="E1114" s="832" t="s">
        <v>964</v>
      </c>
      <c r="F1114" s="849"/>
      <c r="G1114" s="849"/>
      <c r="H1114" s="837">
        <v>0</v>
      </c>
      <c r="I1114" s="849">
        <v>1</v>
      </c>
      <c r="J1114" s="849">
        <v>2635.97</v>
      </c>
      <c r="K1114" s="837">
        <v>1</v>
      </c>
      <c r="L1114" s="849">
        <v>1</v>
      </c>
      <c r="M1114" s="850">
        <v>2635.97</v>
      </c>
    </row>
    <row r="1115" spans="1:13" ht="14.4" customHeight="1" x14ac:dyDescent="0.3">
      <c r="A1115" s="831" t="s">
        <v>3075</v>
      </c>
      <c r="B1115" s="832" t="s">
        <v>2717</v>
      </c>
      <c r="C1115" s="832" t="s">
        <v>2718</v>
      </c>
      <c r="D1115" s="832" t="s">
        <v>2719</v>
      </c>
      <c r="E1115" s="832" t="s">
        <v>2720</v>
      </c>
      <c r="F1115" s="849">
        <v>1</v>
      </c>
      <c r="G1115" s="849">
        <v>659.87</v>
      </c>
      <c r="H1115" s="837">
        <v>1</v>
      </c>
      <c r="I1115" s="849"/>
      <c r="J1115" s="849"/>
      <c r="K1115" s="837">
        <v>0</v>
      </c>
      <c r="L1115" s="849">
        <v>1</v>
      </c>
      <c r="M1115" s="850">
        <v>659.87</v>
      </c>
    </row>
    <row r="1116" spans="1:13" ht="14.4" customHeight="1" x14ac:dyDescent="0.3">
      <c r="A1116" s="831" t="s">
        <v>3076</v>
      </c>
      <c r="B1116" s="832" t="s">
        <v>2578</v>
      </c>
      <c r="C1116" s="832" t="s">
        <v>3986</v>
      </c>
      <c r="D1116" s="832" t="s">
        <v>2580</v>
      </c>
      <c r="E1116" s="832" t="s">
        <v>3987</v>
      </c>
      <c r="F1116" s="849"/>
      <c r="G1116" s="849"/>
      <c r="H1116" s="837"/>
      <c r="I1116" s="849">
        <v>2</v>
      </c>
      <c r="J1116" s="849">
        <v>0</v>
      </c>
      <c r="K1116" s="837"/>
      <c r="L1116" s="849">
        <v>2</v>
      </c>
      <c r="M1116" s="850">
        <v>0</v>
      </c>
    </row>
    <row r="1117" spans="1:13" ht="14.4" customHeight="1" x14ac:dyDescent="0.3">
      <c r="A1117" s="831" t="s">
        <v>3076</v>
      </c>
      <c r="B1117" s="832" t="s">
        <v>2444</v>
      </c>
      <c r="C1117" s="832" t="s">
        <v>2448</v>
      </c>
      <c r="D1117" s="832" t="s">
        <v>2449</v>
      </c>
      <c r="E1117" s="832" t="s">
        <v>2450</v>
      </c>
      <c r="F1117" s="849"/>
      <c r="G1117" s="849"/>
      <c r="H1117" s="837">
        <v>0</v>
      </c>
      <c r="I1117" s="849">
        <v>1</v>
      </c>
      <c r="J1117" s="849">
        <v>149.52000000000001</v>
      </c>
      <c r="K1117" s="837">
        <v>1</v>
      </c>
      <c r="L1117" s="849">
        <v>1</v>
      </c>
      <c r="M1117" s="850">
        <v>149.52000000000001</v>
      </c>
    </row>
    <row r="1118" spans="1:13" ht="14.4" customHeight="1" x14ac:dyDescent="0.3">
      <c r="A1118" s="831" t="s">
        <v>3076</v>
      </c>
      <c r="B1118" s="832" t="s">
        <v>2693</v>
      </c>
      <c r="C1118" s="832" t="s">
        <v>3743</v>
      </c>
      <c r="D1118" s="832" t="s">
        <v>3604</v>
      </c>
      <c r="E1118" s="832" t="s">
        <v>2773</v>
      </c>
      <c r="F1118" s="849">
        <v>7</v>
      </c>
      <c r="G1118" s="849">
        <v>1113.56</v>
      </c>
      <c r="H1118" s="837">
        <v>1</v>
      </c>
      <c r="I1118" s="849"/>
      <c r="J1118" s="849"/>
      <c r="K1118" s="837">
        <v>0</v>
      </c>
      <c r="L1118" s="849">
        <v>7</v>
      </c>
      <c r="M1118" s="850">
        <v>1113.56</v>
      </c>
    </row>
    <row r="1119" spans="1:13" ht="14.4" customHeight="1" x14ac:dyDescent="0.3">
      <c r="A1119" s="831" t="s">
        <v>3076</v>
      </c>
      <c r="B1119" s="832" t="s">
        <v>2693</v>
      </c>
      <c r="C1119" s="832" t="s">
        <v>3744</v>
      </c>
      <c r="D1119" s="832" t="s">
        <v>3604</v>
      </c>
      <c r="E1119" s="832" t="s">
        <v>2696</v>
      </c>
      <c r="F1119" s="849">
        <v>13</v>
      </c>
      <c r="G1119" s="849">
        <v>4136.08</v>
      </c>
      <c r="H1119" s="837">
        <v>1</v>
      </c>
      <c r="I1119" s="849"/>
      <c r="J1119" s="849"/>
      <c r="K1119" s="837">
        <v>0</v>
      </c>
      <c r="L1119" s="849">
        <v>13</v>
      </c>
      <c r="M1119" s="850">
        <v>4136.08</v>
      </c>
    </row>
    <row r="1120" spans="1:13" ht="14.4" customHeight="1" x14ac:dyDescent="0.3">
      <c r="A1120" s="831" t="s">
        <v>3076</v>
      </c>
      <c r="B1120" s="832" t="s">
        <v>2693</v>
      </c>
      <c r="C1120" s="832" t="s">
        <v>3603</v>
      </c>
      <c r="D1120" s="832" t="s">
        <v>3604</v>
      </c>
      <c r="E1120" s="832" t="s">
        <v>2696</v>
      </c>
      <c r="F1120" s="849">
        <v>12</v>
      </c>
      <c r="G1120" s="849">
        <v>3817.9200000000005</v>
      </c>
      <c r="H1120" s="837">
        <v>1</v>
      </c>
      <c r="I1120" s="849"/>
      <c r="J1120" s="849"/>
      <c r="K1120" s="837">
        <v>0</v>
      </c>
      <c r="L1120" s="849">
        <v>12</v>
      </c>
      <c r="M1120" s="850">
        <v>3817.9200000000005</v>
      </c>
    </row>
    <row r="1121" spans="1:13" ht="14.4" customHeight="1" x14ac:dyDescent="0.3">
      <c r="A1121" s="831" t="s">
        <v>3076</v>
      </c>
      <c r="B1121" s="832" t="s">
        <v>2693</v>
      </c>
      <c r="C1121" s="832" t="s">
        <v>4954</v>
      </c>
      <c r="D1121" s="832" t="s">
        <v>3604</v>
      </c>
      <c r="E1121" s="832" t="s">
        <v>2773</v>
      </c>
      <c r="F1121" s="849">
        <v>3</v>
      </c>
      <c r="G1121" s="849">
        <v>477.24</v>
      </c>
      <c r="H1121" s="837">
        <v>1</v>
      </c>
      <c r="I1121" s="849"/>
      <c r="J1121" s="849"/>
      <c r="K1121" s="837">
        <v>0</v>
      </c>
      <c r="L1121" s="849">
        <v>3</v>
      </c>
      <c r="M1121" s="850">
        <v>477.24</v>
      </c>
    </row>
    <row r="1122" spans="1:13" ht="14.4" customHeight="1" x14ac:dyDescent="0.3">
      <c r="A1122" s="831" t="s">
        <v>3076</v>
      </c>
      <c r="B1122" s="832" t="s">
        <v>2693</v>
      </c>
      <c r="C1122" s="832" t="s">
        <v>6196</v>
      </c>
      <c r="D1122" s="832" t="s">
        <v>3604</v>
      </c>
      <c r="E1122" s="832" t="s">
        <v>2696</v>
      </c>
      <c r="F1122" s="849">
        <v>7</v>
      </c>
      <c r="G1122" s="849">
        <v>2227.12</v>
      </c>
      <c r="H1122" s="837">
        <v>1</v>
      </c>
      <c r="I1122" s="849"/>
      <c r="J1122" s="849"/>
      <c r="K1122" s="837">
        <v>0</v>
      </c>
      <c r="L1122" s="849">
        <v>7</v>
      </c>
      <c r="M1122" s="850">
        <v>2227.12</v>
      </c>
    </row>
    <row r="1123" spans="1:13" ht="14.4" customHeight="1" x14ac:dyDescent="0.3">
      <c r="A1123" s="831" t="s">
        <v>3076</v>
      </c>
      <c r="B1123" s="832" t="s">
        <v>2629</v>
      </c>
      <c r="C1123" s="832" t="s">
        <v>2630</v>
      </c>
      <c r="D1123" s="832" t="s">
        <v>2631</v>
      </c>
      <c r="E1123" s="832" t="s">
        <v>2632</v>
      </c>
      <c r="F1123" s="849"/>
      <c r="G1123" s="849"/>
      <c r="H1123" s="837">
        <v>0</v>
      </c>
      <c r="I1123" s="849">
        <v>2</v>
      </c>
      <c r="J1123" s="849">
        <v>245.92</v>
      </c>
      <c r="K1123" s="837">
        <v>1</v>
      </c>
      <c r="L1123" s="849">
        <v>2</v>
      </c>
      <c r="M1123" s="850">
        <v>245.92</v>
      </c>
    </row>
    <row r="1124" spans="1:13" ht="14.4" customHeight="1" x14ac:dyDescent="0.3">
      <c r="A1124" s="831" t="s">
        <v>3076</v>
      </c>
      <c r="B1124" s="832" t="s">
        <v>2541</v>
      </c>
      <c r="C1124" s="832" t="s">
        <v>6261</v>
      </c>
      <c r="D1124" s="832" t="s">
        <v>6262</v>
      </c>
      <c r="E1124" s="832" t="s">
        <v>6263</v>
      </c>
      <c r="F1124" s="849">
        <v>5</v>
      </c>
      <c r="G1124" s="849">
        <v>4376.75</v>
      </c>
      <c r="H1124" s="837">
        <v>1</v>
      </c>
      <c r="I1124" s="849"/>
      <c r="J1124" s="849"/>
      <c r="K1124" s="837">
        <v>0</v>
      </c>
      <c r="L1124" s="849">
        <v>5</v>
      </c>
      <c r="M1124" s="850">
        <v>4376.75</v>
      </c>
    </row>
    <row r="1125" spans="1:13" ht="14.4" customHeight="1" x14ac:dyDescent="0.3">
      <c r="A1125" s="831" t="s">
        <v>3076</v>
      </c>
      <c r="B1125" s="832" t="s">
        <v>2541</v>
      </c>
      <c r="C1125" s="832" t="s">
        <v>2542</v>
      </c>
      <c r="D1125" s="832" t="s">
        <v>995</v>
      </c>
      <c r="E1125" s="832" t="s">
        <v>998</v>
      </c>
      <c r="F1125" s="849"/>
      <c r="G1125" s="849"/>
      <c r="H1125" s="837">
        <v>0</v>
      </c>
      <c r="I1125" s="849">
        <v>376</v>
      </c>
      <c r="J1125" s="849">
        <v>68304.160000000003</v>
      </c>
      <c r="K1125" s="837">
        <v>1</v>
      </c>
      <c r="L1125" s="849">
        <v>376</v>
      </c>
      <c r="M1125" s="850">
        <v>68304.160000000003</v>
      </c>
    </row>
    <row r="1126" spans="1:13" ht="14.4" customHeight="1" x14ac:dyDescent="0.3">
      <c r="A1126" s="831" t="s">
        <v>3076</v>
      </c>
      <c r="B1126" s="832" t="s">
        <v>2541</v>
      </c>
      <c r="C1126" s="832" t="s">
        <v>6233</v>
      </c>
      <c r="D1126" s="832" t="s">
        <v>1283</v>
      </c>
      <c r="E1126" s="832" t="s">
        <v>1546</v>
      </c>
      <c r="F1126" s="849"/>
      <c r="G1126" s="849"/>
      <c r="H1126" s="837">
        <v>0</v>
      </c>
      <c r="I1126" s="849">
        <v>451</v>
      </c>
      <c r="J1126" s="849">
        <v>14702.6</v>
      </c>
      <c r="K1126" s="837">
        <v>1</v>
      </c>
      <c r="L1126" s="849">
        <v>451</v>
      </c>
      <c r="M1126" s="850">
        <v>14702.6</v>
      </c>
    </row>
    <row r="1127" spans="1:13" ht="14.4" customHeight="1" x14ac:dyDescent="0.3">
      <c r="A1127" s="831" t="s">
        <v>3076</v>
      </c>
      <c r="B1127" s="832" t="s">
        <v>2541</v>
      </c>
      <c r="C1127" s="832" t="s">
        <v>3926</v>
      </c>
      <c r="D1127" s="832" t="s">
        <v>3927</v>
      </c>
      <c r="E1127" s="832" t="s">
        <v>1546</v>
      </c>
      <c r="F1127" s="849"/>
      <c r="G1127" s="849"/>
      <c r="H1127" s="837">
        <v>0</v>
      </c>
      <c r="I1127" s="849">
        <v>10</v>
      </c>
      <c r="J1127" s="849">
        <v>323.8</v>
      </c>
      <c r="K1127" s="837">
        <v>1</v>
      </c>
      <c r="L1127" s="849">
        <v>10</v>
      </c>
      <c r="M1127" s="850">
        <v>323.8</v>
      </c>
    </row>
    <row r="1128" spans="1:13" ht="14.4" customHeight="1" x14ac:dyDescent="0.3">
      <c r="A1128" s="831" t="s">
        <v>3076</v>
      </c>
      <c r="B1128" s="832" t="s">
        <v>2541</v>
      </c>
      <c r="C1128" s="832" t="s">
        <v>6098</v>
      </c>
      <c r="D1128" s="832" t="s">
        <v>6099</v>
      </c>
      <c r="E1128" s="832" t="s">
        <v>1546</v>
      </c>
      <c r="F1128" s="849"/>
      <c r="G1128" s="849"/>
      <c r="H1128" s="837">
        <v>0</v>
      </c>
      <c r="I1128" s="849">
        <v>155</v>
      </c>
      <c r="J1128" s="849">
        <v>5018.9000000000005</v>
      </c>
      <c r="K1128" s="837">
        <v>1</v>
      </c>
      <c r="L1128" s="849">
        <v>155</v>
      </c>
      <c r="M1128" s="850">
        <v>5018.9000000000005</v>
      </c>
    </row>
    <row r="1129" spans="1:13" ht="14.4" customHeight="1" x14ac:dyDescent="0.3">
      <c r="A1129" s="831" t="s">
        <v>3076</v>
      </c>
      <c r="B1129" s="832" t="s">
        <v>2541</v>
      </c>
      <c r="C1129" s="832" t="s">
        <v>3928</v>
      </c>
      <c r="D1129" s="832" t="s">
        <v>3929</v>
      </c>
      <c r="E1129" s="832" t="s">
        <v>1546</v>
      </c>
      <c r="F1129" s="849"/>
      <c r="G1129" s="849"/>
      <c r="H1129" s="837">
        <v>0</v>
      </c>
      <c r="I1129" s="849">
        <v>90</v>
      </c>
      <c r="J1129" s="849">
        <v>2914.2000000000003</v>
      </c>
      <c r="K1129" s="837">
        <v>1</v>
      </c>
      <c r="L1129" s="849">
        <v>90</v>
      </c>
      <c r="M1129" s="850">
        <v>2914.2000000000003</v>
      </c>
    </row>
    <row r="1130" spans="1:13" ht="14.4" customHeight="1" x14ac:dyDescent="0.3">
      <c r="A1130" s="831" t="s">
        <v>3076</v>
      </c>
      <c r="B1130" s="832" t="s">
        <v>2541</v>
      </c>
      <c r="C1130" s="832" t="s">
        <v>6319</v>
      </c>
      <c r="D1130" s="832" t="s">
        <v>1558</v>
      </c>
      <c r="E1130" s="832" t="s">
        <v>1546</v>
      </c>
      <c r="F1130" s="849"/>
      <c r="G1130" s="849"/>
      <c r="H1130" s="837">
        <v>0</v>
      </c>
      <c r="I1130" s="849">
        <v>76</v>
      </c>
      <c r="J1130" s="849">
        <v>3010.36</v>
      </c>
      <c r="K1130" s="837">
        <v>1</v>
      </c>
      <c r="L1130" s="849">
        <v>76</v>
      </c>
      <c r="M1130" s="850">
        <v>3010.36</v>
      </c>
    </row>
    <row r="1131" spans="1:13" ht="14.4" customHeight="1" x14ac:dyDescent="0.3">
      <c r="A1131" s="831" t="s">
        <v>3076</v>
      </c>
      <c r="B1131" s="832" t="s">
        <v>2541</v>
      </c>
      <c r="C1131" s="832" t="s">
        <v>3580</v>
      </c>
      <c r="D1131" s="832" t="s">
        <v>3581</v>
      </c>
      <c r="E1131" s="832" t="s">
        <v>3582</v>
      </c>
      <c r="F1131" s="849"/>
      <c r="G1131" s="849"/>
      <c r="H1131" s="837">
        <v>0</v>
      </c>
      <c r="I1131" s="849">
        <v>37</v>
      </c>
      <c r="J1131" s="849">
        <v>7187.619999999999</v>
      </c>
      <c r="K1131" s="837">
        <v>1</v>
      </c>
      <c r="L1131" s="849">
        <v>37</v>
      </c>
      <c r="M1131" s="850">
        <v>7187.619999999999</v>
      </c>
    </row>
    <row r="1132" spans="1:13" ht="14.4" customHeight="1" x14ac:dyDescent="0.3">
      <c r="A1132" s="831" t="s">
        <v>3076</v>
      </c>
      <c r="B1132" s="832" t="s">
        <v>2541</v>
      </c>
      <c r="C1132" s="832" t="s">
        <v>2734</v>
      </c>
      <c r="D1132" s="832" t="s">
        <v>1553</v>
      </c>
      <c r="E1132" s="832" t="s">
        <v>1552</v>
      </c>
      <c r="F1132" s="849"/>
      <c r="G1132" s="849"/>
      <c r="H1132" s="837">
        <v>0</v>
      </c>
      <c r="I1132" s="849">
        <v>5</v>
      </c>
      <c r="J1132" s="849">
        <v>647.54999999999995</v>
      </c>
      <c r="K1132" s="837">
        <v>1</v>
      </c>
      <c r="L1132" s="849">
        <v>5</v>
      </c>
      <c r="M1132" s="850">
        <v>647.54999999999995</v>
      </c>
    </row>
    <row r="1133" spans="1:13" ht="14.4" customHeight="1" x14ac:dyDescent="0.3">
      <c r="A1133" s="831" t="s">
        <v>3076</v>
      </c>
      <c r="B1133" s="832" t="s">
        <v>2541</v>
      </c>
      <c r="C1133" s="832" t="s">
        <v>6236</v>
      </c>
      <c r="D1133" s="832" t="s">
        <v>1282</v>
      </c>
      <c r="E1133" s="832" t="s">
        <v>1546</v>
      </c>
      <c r="F1133" s="849"/>
      <c r="G1133" s="849"/>
      <c r="H1133" s="837">
        <v>0</v>
      </c>
      <c r="I1133" s="849">
        <v>289</v>
      </c>
      <c r="J1133" s="849">
        <v>17259.079999999998</v>
      </c>
      <c r="K1133" s="837">
        <v>1</v>
      </c>
      <c r="L1133" s="849">
        <v>289</v>
      </c>
      <c r="M1133" s="850">
        <v>17259.079999999998</v>
      </c>
    </row>
    <row r="1134" spans="1:13" ht="14.4" customHeight="1" x14ac:dyDescent="0.3">
      <c r="A1134" s="831" t="s">
        <v>3076</v>
      </c>
      <c r="B1134" s="832" t="s">
        <v>2541</v>
      </c>
      <c r="C1134" s="832" t="s">
        <v>6237</v>
      </c>
      <c r="D1134" s="832" t="s">
        <v>1280</v>
      </c>
      <c r="E1134" s="832" t="s">
        <v>1546</v>
      </c>
      <c r="F1134" s="849"/>
      <c r="G1134" s="849"/>
      <c r="H1134" s="837">
        <v>0</v>
      </c>
      <c r="I1134" s="849">
        <v>333</v>
      </c>
      <c r="J1134" s="849">
        <v>19886.759999999998</v>
      </c>
      <c r="K1134" s="837">
        <v>1</v>
      </c>
      <c r="L1134" s="849">
        <v>333</v>
      </c>
      <c r="M1134" s="850">
        <v>19886.759999999998</v>
      </c>
    </row>
    <row r="1135" spans="1:13" ht="14.4" customHeight="1" x14ac:dyDescent="0.3">
      <c r="A1135" s="831" t="s">
        <v>3076</v>
      </c>
      <c r="B1135" s="832" t="s">
        <v>2541</v>
      </c>
      <c r="C1135" s="832" t="s">
        <v>4942</v>
      </c>
      <c r="D1135" s="832" t="s">
        <v>4943</v>
      </c>
      <c r="E1135" s="832" t="s">
        <v>1546</v>
      </c>
      <c r="F1135" s="849"/>
      <c r="G1135" s="849"/>
      <c r="H1135" s="837">
        <v>0</v>
      </c>
      <c r="I1135" s="849">
        <v>210</v>
      </c>
      <c r="J1135" s="849">
        <v>6927.9000000000005</v>
      </c>
      <c r="K1135" s="837">
        <v>1</v>
      </c>
      <c r="L1135" s="849">
        <v>210</v>
      </c>
      <c r="M1135" s="850">
        <v>6927.9000000000005</v>
      </c>
    </row>
    <row r="1136" spans="1:13" ht="14.4" customHeight="1" x14ac:dyDescent="0.3">
      <c r="A1136" s="831" t="s">
        <v>3076</v>
      </c>
      <c r="B1136" s="832" t="s">
        <v>2541</v>
      </c>
      <c r="C1136" s="832" t="s">
        <v>5049</v>
      </c>
      <c r="D1136" s="832" t="s">
        <v>1560</v>
      </c>
      <c r="E1136" s="832" t="s">
        <v>2858</v>
      </c>
      <c r="F1136" s="849"/>
      <c r="G1136" s="849"/>
      <c r="H1136" s="837">
        <v>0</v>
      </c>
      <c r="I1136" s="849">
        <v>18</v>
      </c>
      <c r="J1136" s="849">
        <v>2626.0199999999995</v>
      </c>
      <c r="K1136" s="837">
        <v>1</v>
      </c>
      <c r="L1136" s="849">
        <v>18</v>
      </c>
      <c r="M1136" s="850">
        <v>2626.0199999999995</v>
      </c>
    </row>
    <row r="1137" spans="1:13" ht="14.4" customHeight="1" x14ac:dyDescent="0.3">
      <c r="A1137" s="831" t="s">
        <v>3076</v>
      </c>
      <c r="B1137" s="832" t="s">
        <v>2541</v>
      </c>
      <c r="C1137" s="832" t="s">
        <v>6238</v>
      </c>
      <c r="D1137" s="832" t="s">
        <v>6239</v>
      </c>
      <c r="E1137" s="832" t="s">
        <v>2858</v>
      </c>
      <c r="F1137" s="849"/>
      <c r="G1137" s="849"/>
      <c r="H1137" s="837">
        <v>0</v>
      </c>
      <c r="I1137" s="849">
        <v>40</v>
      </c>
      <c r="J1137" s="849">
        <v>4123.2</v>
      </c>
      <c r="K1137" s="837">
        <v>1</v>
      </c>
      <c r="L1137" s="849">
        <v>40</v>
      </c>
      <c r="M1137" s="850">
        <v>4123.2</v>
      </c>
    </row>
    <row r="1138" spans="1:13" ht="14.4" customHeight="1" x14ac:dyDescent="0.3">
      <c r="A1138" s="831" t="s">
        <v>3076</v>
      </c>
      <c r="B1138" s="832" t="s">
        <v>2541</v>
      </c>
      <c r="C1138" s="832" t="s">
        <v>3386</v>
      </c>
      <c r="D1138" s="832" t="s">
        <v>3387</v>
      </c>
      <c r="E1138" s="832" t="s">
        <v>1552</v>
      </c>
      <c r="F1138" s="849"/>
      <c r="G1138" s="849"/>
      <c r="H1138" s="837">
        <v>0</v>
      </c>
      <c r="I1138" s="849">
        <v>2</v>
      </c>
      <c r="J1138" s="849">
        <v>254.68</v>
      </c>
      <c r="K1138" s="837">
        <v>1</v>
      </c>
      <c r="L1138" s="849">
        <v>2</v>
      </c>
      <c r="M1138" s="850">
        <v>254.68</v>
      </c>
    </row>
    <row r="1139" spans="1:13" ht="14.4" customHeight="1" x14ac:dyDescent="0.3">
      <c r="A1139" s="831" t="s">
        <v>3076</v>
      </c>
      <c r="B1139" s="832" t="s">
        <v>2541</v>
      </c>
      <c r="C1139" s="832" t="s">
        <v>2737</v>
      </c>
      <c r="D1139" s="832" t="s">
        <v>1551</v>
      </c>
      <c r="E1139" s="832" t="s">
        <v>1552</v>
      </c>
      <c r="F1139" s="849"/>
      <c r="G1139" s="849"/>
      <c r="H1139" s="837">
        <v>0</v>
      </c>
      <c r="I1139" s="849">
        <v>4</v>
      </c>
      <c r="J1139" s="849">
        <v>509.36</v>
      </c>
      <c r="K1139" s="837">
        <v>1</v>
      </c>
      <c r="L1139" s="849">
        <v>4</v>
      </c>
      <c r="M1139" s="850">
        <v>509.36</v>
      </c>
    </row>
    <row r="1140" spans="1:13" ht="14.4" customHeight="1" x14ac:dyDescent="0.3">
      <c r="A1140" s="831" t="s">
        <v>3076</v>
      </c>
      <c r="B1140" s="832" t="s">
        <v>2541</v>
      </c>
      <c r="C1140" s="832" t="s">
        <v>2735</v>
      </c>
      <c r="D1140" s="832" t="s">
        <v>1554</v>
      </c>
      <c r="E1140" s="832" t="s">
        <v>1552</v>
      </c>
      <c r="F1140" s="849"/>
      <c r="G1140" s="849"/>
      <c r="H1140" s="837">
        <v>0</v>
      </c>
      <c r="I1140" s="849">
        <v>30</v>
      </c>
      <c r="J1140" s="849">
        <v>3885.2999999999997</v>
      </c>
      <c r="K1140" s="837">
        <v>1</v>
      </c>
      <c r="L1140" s="849">
        <v>30</v>
      </c>
      <c r="M1140" s="850">
        <v>3885.2999999999997</v>
      </c>
    </row>
    <row r="1141" spans="1:13" ht="14.4" customHeight="1" x14ac:dyDescent="0.3">
      <c r="A1141" s="831" t="s">
        <v>3076</v>
      </c>
      <c r="B1141" s="832" t="s">
        <v>2541</v>
      </c>
      <c r="C1141" s="832" t="s">
        <v>2738</v>
      </c>
      <c r="D1141" s="832" t="s">
        <v>2739</v>
      </c>
      <c r="E1141" s="832" t="s">
        <v>2740</v>
      </c>
      <c r="F1141" s="849"/>
      <c r="G1141" s="849"/>
      <c r="H1141" s="837">
        <v>0</v>
      </c>
      <c r="I1141" s="849">
        <v>5</v>
      </c>
      <c r="J1141" s="849">
        <v>424.45</v>
      </c>
      <c r="K1141" s="837">
        <v>1</v>
      </c>
      <c r="L1141" s="849">
        <v>5</v>
      </c>
      <c r="M1141" s="850">
        <v>424.45</v>
      </c>
    </row>
    <row r="1142" spans="1:13" ht="14.4" customHeight="1" x14ac:dyDescent="0.3">
      <c r="A1142" s="831" t="s">
        <v>3076</v>
      </c>
      <c r="B1142" s="832" t="s">
        <v>2541</v>
      </c>
      <c r="C1142" s="832" t="s">
        <v>2555</v>
      </c>
      <c r="D1142" s="832" t="s">
        <v>986</v>
      </c>
      <c r="E1142" s="832" t="s">
        <v>2552</v>
      </c>
      <c r="F1142" s="849"/>
      <c r="G1142" s="849"/>
      <c r="H1142" s="837">
        <v>0</v>
      </c>
      <c r="I1142" s="849">
        <v>10</v>
      </c>
      <c r="J1142" s="849">
        <v>3247</v>
      </c>
      <c r="K1142" s="837">
        <v>1</v>
      </c>
      <c r="L1142" s="849">
        <v>10</v>
      </c>
      <c r="M1142" s="850">
        <v>3247</v>
      </c>
    </row>
    <row r="1143" spans="1:13" ht="14.4" customHeight="1" x14ac:dyDescent="0.3">
      <c r="A1143" s="831" t="s">
        <v>3076</v>
      </c>
      <c r="B1143" s="832" t="s">
        <v>2541</v>
      </c>
      <c r="C1143" s="832" t="s">
        <v>2948</v>
      </c>
      <c r="D1143" s="832" t="s">
        <v>2302</v>
      </c>
      <c r="E1143" s="832" t="s">
        <v>2740</v>
      </c>
      <c r="F1143" s="849"/>
      <c r="G1143" s="849"/>
      <c r="H1143" s="837">
        <v>0</v>
      </c>
      <c r="I1143" s="849">
        <v>99</v>
      </c>
      <c r="J1143" s="849">
        <v>8404.11</v>
      </c>
      <c r="K1143" s="837">
        <v>1</v>
      </c>
      <c r="L1143" s="849">
        <v>99</v>
      </c>
      <c r="M1143" s="850">
        <v>8404.11</v>
      </c>
    </row>
    <row r="1144" spans="1:13" ht="14.4" customHeight="1" x14ac:dyDescent="0.3">
      <c r="A1144" s="831" t="s">
        <v>3076</v>
      </c>
      <c r="B1144" s="832" t="s">
        <v>2541</v>
      </c>
      <c r="C1144" s="832" t="s">
        <v>3930</v>
      </c>
      <c r="D1144" s="832" t="s">
        <v>3931</v>
      </c>
      <c r="E1144" s="832" t="s">
        <v>1279</v>
      </c>
      <c r="F1144" s="849">
        <v>165</v>
      </c>
      <c r="G1144" s="849">
        <v>266458.5</v>
      </c>
      <c r="H1144" s="837">
        <v>1</v>
      </c>
      <c r="I1144" s="849"/>
      <c r="J1144" s="849"/>
      <c r="K1144" s="837">
        <v>0</v>
      </c>
      <c r="L1144" s="849">
        <v>165</v>
      </c>
      <c r="M1144" s="850">
        <v>266458.5</v>
      </c>
    </row>
    <row r="1145" spans="1:13" ht="14.4" customHeight="1" x14ac:dyDescent="0.3">
      <c r="A1145" s="831" t="s">
        <v>3076</v>
      </c>
      <c r="B1145" s="832" t="s">
        <v>2541</v>
      </c>
      <c r="C1145" s="832" t="s">
        <v>4965</v>
      </c>
      <c r="D1145" s="832" t="s">
        <v>4966</v>
      </c>
      <c r="E1145" s="832" t="s">
        <v>2740</v>
      </c>
      <c r="F1145" s="849"/>
      <c r="G1145" s="849"/>
      <c r="H1145" s="837">
        <v>0</v>
      </c>
      <c r="I1145" s="849">
        <v>24</v>
      </c>
      <c r="J1145" s="849">
        <v>2037.3600000000001</v>
      </c>
      <c r="K1145" s="837">
        <v>1</v>
      </c>
      <c r="L1145" s="849">
        <v>24</v>
      </c>
      <c r="M1145" s="850">
        <v>2037.3600000000001</v>
      </c>
    </row>
    <row r="1146" spans="1:13" ht="14.4" customHeight="1" x14ac:dyDescent="0.3">
      <c r="A1146" s="831" t="s">
        <v>3076</v>
      </c>
      <c r="B1146" s="832" t="s">
        <v>2541</v>
      </c>
      <c r="C1146" s="832" t="s">
        <v>2859</v>
      </c>
      <c r="D1146" s="832" t="s">
        <v>2058</v>
      </c>
      <c r="E1146" s="832" t="s">
        <v>2740</v>
      </c>
      <c r="F1146" s="849"/>
      <c r="G1146" s="849"/>
      <c r="H1146" s="837">
        <v>0</v>
      </c>
      <c r="I1146" s="849">
        <v>19</v>
      </c>
      <c r="J1146" s="849">
        <v>1612.9099999999999</v>
      </c>
      <c r="K1146" s="837">
        <v>1</v>
      </c>
      <c r="L1146" s="849">
        <v>19</v>
      </c>
      <c r="M1146" s="850">
        <v>1612.9099999999999</v>
      </c>
    </row>
    <row r="1147" spans="1:13" ht="14.4" customHeight="1" x14ac:dyDescent="0.3">
      <c r="A1147" s="831" t="s">
        <v>3076</v>
      </c>
      <c r="B1147" s="832" t="s">
        <v>2541</v>
      </c>
      <c r="C1147" s="832" t="s">
        <v>2556</v>
      </c>
      <c r="D1147" s="832" t="s">
        <v>965</v>
      </c>
      <c r="E1147" s="832" t="s">
        <v>1279</v>
      </c>
      <c r="F1147" s="849"/>
      <c r="G1147" s="849"/>
      <c r="H1147" s="837">
        <v>0</v>
      </c>
      <c r="I1147" s="849">
        <v>60</v>
      </c>
      <c r="J1147" s="849">
        <v>96894</v>
      </c>
      <c r="K1147" s="837">
        <v>1</v>
      </c>
      <c r="L1147" s="849">
        <v>60</v>
      </c>
      <c r="M1147" s="850">
        <v>96894</v>
      </c>
    </row>
    <row r="1148" spans="1:13" ht="14.4" customHeight="1" x14ac:dyDescent="0.3">
      <c r="A1148" s="831" t="s">
        <v>3076</v>
      </c>
      <c r="B1148" s="832" t="s">
        <v>2541</v>
      </c>
      <c r="C1148" s="832" t="s">
        <v>3841</v>
      </c>
      <c r="D1148" s="832" t="s">
        <v>3842</v>
      </c>
      <c r="E1148" s="832" t="s">
        <v>3582</v>
      </c>
      <c r="F1148" s="849"/>
      <c r="G1148" s="849"/>
      <c r="H1148" s="837">
        <v>0</v>
      </c>
      <c r="I1148" s="849">
        <v>215</v>
      </c>
      <c r="J1148" s="849">
        <v>41765.9</v>
      </c>
      <c r="K1148" s="837">
        <v>1</v>
      </c>
      <c r="L1148" s="849">
        <v>215</v>
      </c>
      <c r="M1148" s="850">
        <v>41765.9</v>
      </c>
    </row>
    <row r="1149" spans="1:13" ht="14.4" customHeight="1" x14ac:dyDescent="0.3">
      <c r="A1149" s="831" t="s">
        <v>3076</v>
      </c>
      <c r="B1149" s="832" t="s">
        <v>2541</v>
      </c>
      <c r="C1149" s="832" t="s">
        <v>2736</v>
      </c>
      <c r="D1149" s="832" t="s">
        <v>1550</v>
      </c>
      <c r="E1149" s="832" t="s">
        <v>972</v>
      </c>
      <c r="F1149" s="849">
        <v>5</v>
      </c>
      <c r="G1149" s="849">
        <v>1056.9499999999998</v>
      </c>
      <c r="H1149" s="837">
        <v>1</v>
      </c>
      <c r="I1149" s="849"/>
      <c r="J1149" s="849"/>
      <c r="K1149" s="837">
        <v>0</v>
      </c>
      <c r="L1149" s="849">
        <v>5</v>
      </c>
      <c r="M1149" s="850">
        <v>1056.9499999999998</v>
      </c>
    </row>
    <row r="1150" spans="1:13" ht="14.4" customHeight="1" x14ac:dyDescent="0.3">
      <c r="A1150" s="831" t="s">
        <v>3076</v>
      </c>
      <c r="B1150" s="832" t="s">
        <v>2541</v>
      </c>
      <c r="C1150" s="832" t="s">
        <v>2787</v>
      </c>
      <c r="D1150" s="832" t="s">
        <v>1643</v>
      </c>
      <c r="E1150" s="832" t="s">
        <v>1546</v>
      </c>
      <c r="F1150" s="849"/>
      <c r="G1150" s="849"/>
      <c r="H1150" s="837">
        <v>0</v>
      </c>
      <c r="I1150" s="849">
        <v>1729</v>
      </c>
      <c r="J1150" s="849">
        <v>124954.82999999999</v>
      </c>
      <c r="K1150" s="837">
        <v>1</v>
      </c>
      <c r="L1150" s="849">
        <v>1729</v>
      </c>
      <c r="M1150" s="850">
        <v>124954.82999999999</v>
      </c>
    </row>
    <row r="1151" spans="1:13" ht="14.4" customHeight="1" x14ac:dyDescent="0.3">
      <c r="A1151" s="831" t="s">
        <v>3076</v>
      </c>
      <c r="B1151" s="832" t="s">
        <v>2541</v>
      </c>
      <c r="C1151" s="832" t="s">
        <v>2788</v>
      </c>
      <c r="D1151" s="832" t="s">
        <v>1697</v>
      </c>
      <c r="E1151" s="832" t="s">
        <v>1546</v>
      </c>
      <c r="F1151" s="849"/>
      <c r="G1151" s="849"/>
      <c r="H1151" s="837">
        <v>0</v>
      </c>
      <c r="I1151" s="849">
        <v>1310</v>
      </c>
      <c r="J1151" s="849">
        <v>94673.7</v>
      </c>
      <c r="K1151" s="837">
        <v>1</v>
      </c>
      <c r="L1151" s="849">
        <v>1310</v>
      </c>
      <c r="M1151" s="850">
        <v>94673.7</v>
      </c>
    </row>
    <row r="1152" spans="1:13" ht="14.4" customHeight="1" x14ac:dyDescent="0.3">
      <c r="A1152" s="831" t="s">
        <v>3076</v>
      </c>
      <c r="B1152" s="832" t="s">
        <v>2541</v>
      </c>
      <c r="C1152" s="832" t="s">
        <v>2949</v>
      </c>
      <c r="D1152" s="832" t="s">
        <v>2297</v>
      </c>
      <c r="E1152" s="832" t="s">
        <v>1546</v>
      </c>
      <c r="F1152" s="849"/>
      <c r="G1152" s="849"/>
      <c r="H1152" s="837">
        <v>0</v>
      </c>
      <c r="I1152" s="849">
        <v>648</v>
      </c>
      <c r="J1152" s="849">
        <v>46830.96</v>
      </c>
      <c r="K1152" s="837">
        <v>1</v>
      </c>
      <c r="L1152" s="849">
        <v>648</v>
      </c>
      <c r="M1152" s="850">
        <v>46830.96</v>
      </c>
    </row>
    <row r="1153" spans="1:13" ht="14.4" customHeight="1" x14ac:dyDescent="0.3">
      <c r="A1153" s="831" t="s">
        <v>3076</v>
      </c>
      <c r="B1153" s="832" t="s">
        <v>2541</v>
      </c>
      <c r="C1153" s="832" t="s">
        <v>3933</v>
      </c>
      <c r="D1153" s="832" t="s">
        <v>3934</v>
      </c>
      <c r="E1153" s="832" t="s">
        <v>1546</v>
      </c>
      <c r="F1153" s="849"/>
      <c r="G1153" s="849"/>
      <c r="H1153" s="837">
        <v>0</v>
      </c>
      <c r="I1153" s="849">
        <v>490</v>
      </c>
      <c r="J1153" s="849">
        <v>35412.299999999996</v>
      </c>
      <c r="K1153" s="837">
        <v>1</v>
      </c>
      <c r="L1153" s="849">
        <v>490</v>
      </c>
      <c r="M1153" s="850">
        <v>35412.299999999996</v>
      </c>
    </row>
    <row r="1154" spans="1:13" ht="14.4" customHeight="1" x14ac:dyDescent="0.3">
      <c r="A1154" s="831" t="s">
        <v>3076</v>
      </c>
      <c r="B1154" s="832" t="s">
        <v>2541</v>
      </c>
      <c r="C1154" s="832" t="s">
        <v>2950</v>
      </c>
      <c r="D1154" s="832" t="s">
        <v>2298</v>
      </c>
      <c r="E1154" s="832" t="s">
        <v>1546</v>
      </c>
      <c r="F1154" s="849"/>
      <c r="G1154" s="849"/>
      <c r="H1154" s="837">
        <v>0</v>
      </c>
      <c r="I1154" s="849">
        <v>1987</v>
      </c>
      <c r="J1154" s="849">
        <v>143600.49</v>
      </c>
      <c r="K1154" s="837">
        <v>1</v>
      </c>
      <c r="L1154" s="849">
        <v>1987</v>
      </c>
      <c r="M1154" s="850">
        <v>143600.49</v>
      </c>
    </row>
    <row r="1155" spans="1:13" ht="14.4" customHeight="1" x14ac:dyDescent="0.3">
      <c r="A1155" s="831" t="s">
        <v>3076</v>
      </c>
      <c r="B1155" s="832" t="s">
        <v>2541</v>
      </c>
      <c r="C1155" s="832" t="s">
        <v>2639</v>
      </c>
      <c r="D1155" s="832" t="s">
        <v>1280</v>
      </c>
      <c r="E1155" s="832" t="s">
        <v>1281</v>
      </c>
      <c r="F1155" s="849"/>
      <c r="G1155" s="849"/>
      <c r="H1155" s="837">
        <v>0</v>
      </c>
      <c r="I1155" s="849">
        <v>32</v>
      </c>
      <c r="J1155" s="849">
        <v>7644.4799999999987</v>
      </c>
      <c r="K1155" s="837">
        <v>1</v>
      </c>
      <c r="L1155" s="849">
        <v>32</v>
      </c>
      <c r="M1155" s="850">
        <v>7644.4799999999987</v>
      </c>
    </row>
    <row r="1156" spans="1:13" ht="14.4" customHeight="1" x14ac:dyDescent="0.3">
      <c r="A1156" s="831" t="s">
        <v>3076</v>
      </c>
      <c r="B1156" s="832" t="s">
        <v>2541</v>
      </c>
      <c r="C1156" s="832" t="s">
        <v>2557</v>
      </c>
      <c r="D1156" s="832" t="s">
        <v>956</v>
      </c>
      <c r="E1156" s="832" t="s">
        <v>2558</v>
      </c>
      <c r="F1156" s="849">
        <v>5</v>
      </c>
      <c r="G1156" s="849">
        <v>677.7</v>
      </c>
      <c r="H1156" s="837">
        <v>0.13888888888888892</v>
      </c>
      <c r="I1156" s="849">
        <v>31</v>
      </c>
      <c r="J1156" s="849">
        <v>4201.74</v>
      </c>
      <c r="K1156" s="837">
        <v>0.86111111111111116</v>
      </c>
      <c r="L1156" s="849">
        <v>36</v>
      </c>
      <c r="M1156" s="850">
        <v>4879.4399999999996</v>
      </c>
    </row>
    <row r="1157" spans="1:13" ht="14.4" customHeight="1" x14ac:dyDescent="0.3">
      <c r="A1157" s="831" t="s">
        <v>3076</v>
      </c>
      <c r="B1157" s="832" t="s">
        <v>2541</v>
      </c>
      <c r="C1157" s="832" t="s">
        <v>2559</v>
      </c>
      <c r="D1157" s="832" t="s">
        <v>958</v>
      </c>
      <c r="E1157" s="832" t="s">
        <v>2558</v>
      </c>
      <c r="F1157" s="849">
        <v>15</v>
      </c>
      <c r="G1157" s="849">
        <v>2033.1</v>
      </c>
      <c r="H1157" s="837">
        <v>0.57692307692307687</v>
      </c>
      <c r="I1157" s="849">
        <v>11</v>
      </c>
      <c r="J1157" s="849">
        <v>1490.9399999999998</v>
      </c>
      <c r="K1157" s="837">
        <v>0.42307692307692302</v>
      </c>
      <c r="L1157" s="849">
        <v>26</v>
      </c>
      <c r="M1157" s="850">
        <v>3524.04</v>
      </c>
    </row>
    <row r="1158" spans="1:13" ht="14.4" customHeight="1" x14ac:dyDescent="0.3">
      <c r="A1158" s="831" t="s">
        <v>3076</v>
      </c>
      <c r="B1158" s="832" t="s">
        <v>2541</v>
      </c>
      <c r="C1158" s="832" t="s">
        <v>2638</v>
      </c>
      <c r="D1158" s="832" t="s">
        <v>1282</v>
      </c>
      <c r="E1158" s="832" t="s">
        <v>1281</v>
      </c>
      <c r="F1158" s="849"/>
      <c r="G1158" s="849"/>
      <c r="H1158" s="837">
        <v>0</v>
      </c>
      <c r="I1158" s="849">
        <v>26</v>
      </c>
      <c r="J1158" s="849">
        <v>6211.1399999999994</v>
      </c>
      <c r="K1158" s="837">
        <v>1</v>
      </c>
      <c r="L1158" s="849">
        <v>26</v>
      </c>
      <c r="M1158" s="850">
        <v>6211.1399999999994</v>
      </c>
    </row>
    <row r="1159" spans="1:13" ht="14.4" customHeight="1" x14ac:dyDescent="0.3">
      <c r="A1159" s="831" t="s">
        <v>3076</v>
      </c>
      <c r="B1159" s="832" t="s">
        <v>2541</v>
      </c>
      <c r="C1159" s="832" t="s">
        <v>6308</v>
      </c>
      <c r="D1159" s="832" t="s">
        <v>6309</v>
      </c>
      <c r="E1159" s="832" t="s">
        <v>1281</v>
      </c>
      <c r="F1159" s="849"/>
      <c r="G1159" s="849"/>
      <c r="H1159" s="837">
        <v>0</v>
      </c>
      <c r="I1159" s="849">
        <v>14</v>
      </c>
      <c r="J1159" s="849">
        <v>1852.7600000000002</v>
      </c>
      <c r="K1159" s="837">
        <v>1</v>
      </c>
      <c r="L1159" s="849">
        <v>14</v>
      </c>
      <c r="M1159" s="850">
        <v>1852.7600000000002</v>
      </c>
    </row>
    <row r="1160" spans="1:13" ht="14.4" customHeight="1" x14ac:dyDescent="0.3">
      <c r="A1160" s="831" t="s">
        <v>3076</v>
      </c>
      <c r="B1160" s="832" t="s">
        <v>2541</v>
      </c>
      <c r="C1160" s="832" t="s">
        <v>3988</v>
      </c>
      <c r="D1160" s="832" t="s">
        <v>3989</v>
      </c>
      <c r="E1160" s="832" t="s">
        <v>1281</v>
      </c>
      <c r="F1160" s="849"/>
      <c r="G1160" s="849"/>
      <c r="H1160" s="837">
        <v>0</v>
      </c>
      <c r="I1160" s="849">
        <v>20</v>
      </c>
      <c r="J1160" s="849">
        <v>2646.8</v>
      </c>
      <c r="K1160" s="837">
        <v>1</v>
      </c>
      <c r="L1160" s="849">
        <v>20</v>
      </c>
      <c r="M1160" s="850">
        <v>2646.8</v>
      </c>
    </row>
    <row r="1161" spans="1:13" ht="14.4" customHeight="1" x14ac:dyDescent="0.3">
      <c r="A1161" s="831" t="s">
        <v>3076</v>
      </c>
      <c r="B1161" s="832" t="s">
        <v>2541</v>
      </c>
      <c r="C1161" s="832" t="s">
        <v>5102</v>
      </c>
      <c r="D1161" s="832" t="s">
        <v>5103</v>
      </c>
      <c r="E1161" s="832" t="s">
        <v>1281</v>
      </c>
      <c r="F1161" s="849"/>
      <c r="G1161" s="849"/>
      <c r="H1161" s="837">
        <v>0</v>
      </c>
      <c r="I1161" s="849">
        <v>1</v>
      </c>
      <c r="J1161" s="849">
        <v>131.93</v>
      </c>
      <c r="K1161" s="837">
        <v>1</v>
      </c>
      <c r="L1161" s="849">
        <v>1</v>
      </c>
      <c r="M1161" s="850">
        <v>131.93</v>
      </c>
    </row>
    <row r="1162" spans="1:13" ht="14.4" customHeight="1" x14ac:dyDescent="0.3">
      <c r="A1162" s="831" t="s">
        <v>3076</v>
      </c>
      <c r="B1162" s="832" t="s">
        <v>2541</v>
      </c>
      <c r="C1162" s="832" t="s">
        <v>3935</v>
      </c>
      <c r="D1162" s="832" t="s">
        <v>3936</v>
      </c>
      <c r="E1162" s="832" t="s">
        <v>1552</v>
      </c>
      <c r="F1162" s="849"/>
      <c r="G1162" s="849"/>
      <c r="H1162" s="837">
        <v>0</v>
      </c>
      <c r="I1162" s="849">
        <v>12</v>
      </c>
      <c r="J1162" s="849">
        <v>1554.12</v>
      </c>
      <c r="K1162" s="837">
        <v>1</v>
      </c>
      <c r="L1162" s="849">
        <v>12</v>
      </c>
      <c r="M1162" s="850">
        <v>1554.12</v>
      </c>
    </row>
    <row r="1163" spans="1:13" ht="14.4" customHeight="1" x14ac:dyDescent="0.3">
      <c r="A1163" s="831" t="s">
        <v>3076</v>
      </c>
      <c r="B1163" s="832" t="s">
        <v>2541</v>
      </c>
      <c r="C1163" s="832" t="s">
        <v>5101</v>
      </c>
      <c r="D1163" s="832" t="s">
        <v>4943</v>
      </c>
      <c r="E1163" s="832" t="s">
        <v>1281</v>
      </c>
      <c r="F1163" s="849"/>
      <c r="G1163" s="849"/>
      <c r="H1163" s="837">
        <v>0</v>
      </c>
      <c r="I1163" s="849">
        <v>10</v>
      </c>
      <c r="J1163" s="849">
        <v>1319.3000000000002</v>
      </c>
      <c r="K1163" s="837">
        <v>1</v>
      </c>
      <c r="L1163" s="849">
        <v>10</v>
      </c>
      <c r="M1163" s="850">
        <v>1319.3000000000002</v>
      </c>
    </row>
    <row r="1164" spans="1:13" ht="14.4" customHeight="1" x14ac:dyDescent="0.3">
      <c r="A1164" s="831" t="s">
        <v>3076</v>
      </c>
      <c r="B1164" s="832" t="s">
        <v>2541</v>
      </c>
      <c r="C1164" s="832" t="s">
        <v>2560</v>
      </c>
      <c r="D1164" s="832" t="s">
        <v>963</v>
      </c>
      <c r="E1164" s="832" t="s">
        <v>964</v>
      </c>
      <c r="F1164" s="849"/>
      <c r="G1164" s="849"/>
      <c r="H1164" s="837">
        <v>0</v>
      </c>
      <c r="I1164" s="849">
        <v>15</v>
      </c>
      <c r="J1164" s="849">
        <v>39539.549999999996</v>
      </c>
      <c r="K1164" s="837">
        <v>1</v>
      </c>
      <c r="L1164" s="849">
        <v>15</v>
      </c>
      <c r="M1164" s="850">
        <v>39539.549999999996</v>
      </c>
    </row>
    <row r="1165" spans="1:13" ht="14.4" customHeight="1" x14ac:dyDescent="0.3">
      <c r="A1165" s="831" t="s">
        <v>3076</v>
      </c>
      <c r="B1165" s="832" t="s">
        <v>2541</v>
      </c>
      <c r="C1165" s="832" t="s">
        <v>2861</v>
      </c>
      <c r="D1165" s="832" t="s">
        <v>2057</v>
      </c>
      <c r="E1165" s="832" t="s">
        <v>1552</v>
      </c>
      <c r="F1165" s="849"/>
      <c r="G1165" s="849"/>
      <c r="H1165" s="837">
        <v>0</v>
      </c>
      <c r="I1165" s="849">
        <v>21</v>
      </c>
      <c r="J1165" s="849">
        <v>2719.71</v>
      </c>
      <c r="K1165" s="837">
        <v>1</v>
      </c>
      <c r="L1165" s="849">
        <v>21</v>
      </c>
      <c r="M1165" s="850">
        <v>2719.71</v>
      </c>
    </row>
    <row r="1166" spans="1:13" ht="14.4" customHeight="1" x14ac:dyDescent="0.3">
      <c r="A1166" s="831" t="s">
        <v>3076</v>
      </c>
      <c r="B1166" s="832" t="s">
        <v>2541</v>
      </c>
      <c r="C1166" s="832" t="s">
        <v>2862</v>
      </c>
      <c r="D1166" s="832" t="s">
        <v>2863</v>
      </c>
      <c r="E1166" s="832" t="s">
        <v>1552</v>
      </c>
      <c r="F1166" s="849"/>
      <c r="G1166" s="849"/>
      <c r="H1166" s="837">
        <v>0</v>
      </c>
      <c r="I1166" s="849">
        <v>6</v>
      </c>
      <c r="J1166" s="849">
        <v>764.04000000000008</v>
      </c>
      <c r="K1166" s="837">
        <v>1</v>
      </c>
      <c r="L1166" s="849">
        <v>6</v>
      </c>
      <c r="M1166" s="850">
        <v>764.04000000000008</v>
      </c>
    </row>
    <row r="1167" spans="1:13" ht="14.4" customHeight="1" x14ac:dyDescent="0.3">
      <c r="A1167" s="831" t="s">
        <v>3076</v>
      </c>
      <c r="B1167" s="832" t="s">
        <v>2541</v>
      </c>
      <c r="C1167" s="832" t="s">
        <v>6191</v>
      </c>
      <c r="D1167" s="832" t="s">
        <v>3938</v>
      </c>
      <c r="E1167" s="832" t="s">
        <v>1546</v>
      </c>
      <c r="F1167" s="849"/>
      <c r="G1167" s="849"/>
      <c r="H1167" s="837">
        <v>0</v>
      </c>
      <c r="I1167" s="849">
        <v>150</v>
      </c>
      <c r="J1167" s="849">
        <v>4857</v>
      </c>
      <c r="K1167" s="837">
        <v>1</v>
      </c>
      <c r="L1167" s="849">
        <v>150</v>
      </c>
      <c r="M1167" s="850">
        <v>4857</v>
      </c>
    </row>
    <row r="1168" spans="1:13" ht="14.4" customHeight="1" x14ac:dyDescent="0.3">
      <c r="A1168" s="831" t="s">
        <v>3076</v>
      </c>
      <c r="B1168" s="832" t="s">
        <v>2541</v>
      </c>
      <c r="C1168" s="832" t="s">
        <v>2864</v>
      </c>
      <c r="D1168" s="832" t="s">
        <v>2061</v>
      </c>
      <c r="E1168" s="832" t="s">
        <v>1546</v>
      </c>
      <c r="F1168" s="849"/>
      <c r="G1168" s="849"/>
      <c r="H1168" s="837">
        <v>0</v>
      </c>
      <c r="I1168" s="849">
        <v>224</v>
      </c>
      <c r="J1168" s="849">
        <v>7253.1200000000008</v>
      </c>
      <c r="K1168" s="837">
        <v>1</v>
      </c>
      <c r="L1168" s="849">
        <v>224</v>
      </c>
      <c r="M1168" s="850">
        <v>7253.1200000000008</v>
      </c>
    </row>
    <row r="1169" spans="1:13" ht="14.4" customHeight="1" x14ac:dyDescent="0.3">
      <c r="A1169" s="831" t="s">
        <v>3076</v>
      </c>
      <c r="B1169" s="832" t="s">
        <v>2541</v>
      </c>
      <c r="C1169" s="832" t="s">
        <v>2742</v>
      </c>
      <c r="D1169" s="832" t="s">
        <v>1559</v>
      </c>
      <c r="E1169" s="832" t="s">
        <v>1281</v>
      </c>
      <c r="F1169" s="849"/>
      <c r="G1169" s="849"/>
      <c r="H1169" s="837">
        <v>0</v>
      </c>
      <c r="I1169" s="849">
        <v>4</v>
      </c>
      <c r="J1169" s="849">
        <v>633.6</v>
      </c>
      <c r="K1169" s="837">
        <v>1</v>
      </c>
      <c r="L1169" s="849">
        <v>4</v>
      </c>
      <c r="M1169" s="850">
        <v>633.6</v>
      </c>
    </row>
    <row r="1170" spans="1:13" ht="14.4" customHeight="1" x14ac:dyDescent="0.3">
      <c r="A1170" s="831" t="s">
        <v>3076</v>
      </c>
      <c r="B1170" s="832" t="s">
        <v>2541</v>
      </c>
      <c r="C1170" s="832" t="s">
        <v>6247</v>
      </c>
      <c r="D1170" s="832" t="s">
        <v>6248</v>
      </c>
      <c r="E1170" s="832" t="s">
        <v>1281</v>
      </c>
      <c r="F1170" s="849">
        <v>5</v>
      </c>
      <c r="G1170" s="849">
        <v>1194.4499999999998</v>
      </c>
      <c r="H1170" s="837">
        <v>1</v>
      </c>
      <c r="I1170" s="849"/>
      <c r="J1170" s="849"/>
      <c r="K1170" s="837">
        <v>0</v>
      </c>
      <c r="L1170" s="849">
        <v>5</v>
      </c>
      <c r="M1170" s="850">
        <v>1194.4499999999998</v>
      </c>
    </row>
    <row r="1171" spans="1:13" ht="14.4" customHeight="1" x14ac:dyDescent="0.3">
      <c r="A1171" s="831" t="s">
        <v>3076</v>
      </c>
      <c r="B1171" s="832" t="s">
        <v>2541</v>
      </c>
      <c r="C1171" s="832" t="s">
        <v>3863</v>
      </c>
      <c r="D1171" s="832" t="s">
        <v>1283</v>
      </c>
      <c r="E1171" s="832" t="s">
        <v>2300</v>
      </c>
      <c r="F1171" s="849">
        <v>6</v>
      </c>
      <c r="G1171" s="849">
        <v>4693.9800000000005</v>
      </c>
      <c r="H1171" s="837">
        <v>1</v>
      </c>
      <c r="I1171" s="849"/>
      <c r="J1171" s="849"/>
      <c r="K1171" s="837">
        <v>0</v>
      </c>
      <c r="L1171" s="849">
        <v>6</v>
      </c>
      <c r="M1171" s="850">
        <v>4693.9800000000005</v>
      </c>
    </row>
    <row r="1172" spans="1:13" ht="14.4" customHeight="1" x14ac:dyDescent="0.3">
      <c r="A1172" s="831" t="s">
        <v>3076</v>
      </c>
      <c r="B1172" s="832" t="s">
        <v>2541</v>
      </c>
      <c r="C1172" s="832" t="s">
        <v>4800</v>
      </c>
      <c r="D1172" s="832" t="s">
        <v>997</v>
      </c>
      <c r="E1172" s="832" t="s">
        <v>998</v>
      </c>
      <c r="F1172" s="849">
        <v>135</v>
      </c>
      <c r="G1172" s="849">
        <v>13135.5</v>
      </c>
      <c r="H1172" s="837">
        <v>1</v>
      </c>
      <c r="I1172" s="849"/>
      <c r="J1172" s="849"/>
      <c r="K1172" s="837">
        <v>0</v>
      </c>
      <c r="L1172" s="849">
        <v>135</v>
      </c>
      <c r="M1172" s="850">
        <v>13135.5</v>
      </c>
    </row>
    <row r="1173" spans="1:13" ht="14.4" customHeight="1" x14ac:dyDescent="0.3">
      <c r="A1173" s="831" t="s">
        <v>3076</v>
      </c>
      <c r="B1173" s="832" t="s">
        <v>2541</v>
      </c>
      <c r="C1173" s="832" t="s">
        <v>2743</v>
      </c>
      <c r="D1173" s="832" t="s">
        <v>1555</v>
      </c>
      <c r="E1173" s="832" t="s">
        <v>1552</v>
      </c>
      <c r="F1173" s="849"/>
      <c r="G1173" s="849"/>
      <c r="H1173" s="837">
        <v>0</v>
      </c>
      <c r="I1173" s="849">
        <v>11</v>
      </c>
      <c r="J1173" s="849">
        <v>1424.61</v>
      </c>
      <c r="K1173" s="837">
        <v>1</v>
      </c>
      <c r="L1173" s="849">
        <v>11</v>
      </c>
      <c r="M1173" s="850">
        <v>1424.61</v>
      </c>
    </row>
    <row r="1174" spans="1:13" ht="14.4" customHeight="1" x14ac:dyDescent="0.3">
      <c r="A1174" s="831" t="s">
        <v>3076</v>
      </c>
      <c r="B1174" s="832" t="s">
        <v>2541</v>
      </c>
      <c r="C1174" s="832" t="s">
        <v>6323</v>
      </c>
      <c r="D1174" s="832" t="s">
        <v>6324</v>
      </c>
      <c r="E1174" s="832" t="s">
        <v>2740</v>
      </c>
      <c r="F1174" s="849">
        <v>10</v>
      </c>
      <c r="G1174" s="849">
        <v>1435.9</v>
      </c>
      <c r="H1174" s="837">
        <v>1</v>
      </c>
      <c r="I1174" s="849"/>
      <c r="J1174" s="849"/>
      <c r="K1174" s="837">
        <v>0</v>
      </c>
      <c r="L1174" s="849">
        <v>10</v>
      </c>
      <c r="M1174" s="850">
        <v>1435.9</v>
      </c>
    </row>
    <row r="1175" spans="1:13" ht="14.4" customHeight="1" x14ac:dyDescent="0.3">
      <c r="A1175" s="831" t="s">
        <v>3076</v>
      </c>
      <c r="B1175" s="832" t="s">
        <v>2541</v>
      </c>
      <c r="C1175" s="832" t="s">
        <v>6310</v>
      </c>
      <c r="D1175" s="832" t="s">
        <v>2060</v>
      </c>
      <c r="E1175" s="832" t="s">
        <v>1546</v>
      </c>
      <c r="F1175" s="849"/>
      <c r="G1175" s="849"/>
      <c r="H1175" s="837">
        <v>0</v>
      </c>
      <c r="I1175" s="849">
        <v>110</v>
      </c>
      <c r="J1175" s="849">
        <v>3628.9</v>
      </c>
      <c r="K1175" s="837">
        <v>1</v>
      </c>
      <c r="L1175" s="849">
        <v>110</v>
      </c>
      <c r="M1175" s="850">
        <v>3628.9</v>
      </c>
    </row>
    <row r="1176" spans="1:13" ht="14.4" customHeight="1" x14ac:dyDescent="0.3">
      <c r="A1176" s="831" t="s">
        <v>3076</v>
      </c>
      <c r="B1176" s="832" t="s">
        <v>2541</v>
      </c>
      <c r="C1176" s="832" t="s">
        <v>6311</v>
      </c>
      <c r="D1176" s="832" t="s">
        <v>6309</v>
      </c>
      <c r="E1176" s="832" t="s">
        <v>1546</v>
      </c>
      <c r="F1176" s="849"/>
      <c r="G1176" s="849"/>
      <c r="H1176" s="837">
        <v>0</v>
      </c>
      <c r="I1176" s="849">
        <v>20</v>
      </c>
      <c r="J1176" s="849">
        <v>661.80000000000007</v>
      </c>
      <c r="K1176" s="837">
        <v>1</v>
      </c>
      <c r="L1176" s="849">
        <v>20</v>
      </c>
      <c r="M1176" s="850">
        <v>661.80000000000007</v>
      </c>
    </row>
    <row r="1177" spans="1:13" ht="14.4" customHeight="1" x14ac:dyDescent="0.3">
      <c r="A1177" s="831" t="s">
        <v>3076</v>
      </c>
      <c r="B1177" s="832" t="s">
        <v>2541</v>
      </c>
      <c r="C1177" s="832" t="s">
        <v>6312</v>
      </c>
      <c r="D1177" s="832" t="s">
        <v>6313</v>
      </c>
      <c r="E1177" s="832" t="s">
        <v>1281</v>
      </c>
      <c r="F1177" s="849">
        <v>1</v>
      </c>
      <c r="G1177" s="849">
        <v>238.89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238.89</v>
      </c>
    </row>
    <row r="1178" spans="1:13" ht="14.4" customHeight="1" x14ac:dyDescent="0.3">
      <c r="A1178" s="831" t="s">
        <v>3076</v>
      </c>
      <c r="B1178" s="832" t="s">
        <v>2541</v>
      </c>
      <c r="C1178" s="832" t="s">
        <v>6314</v>
      </c>
      <c r="D1178" s="832" t="s">
        <v>1559</v>
      </c>
      <c r="E1178" s="832" t="s">
        <v>1546</v>
      </c>
      <c r="F1178" s="849"/>
      <c r="G1178" s="849"/>
      <c r="H1178" s="837">
        <v>0</v>
      </c>
      <c r="I1178" s="849">
        <v>15</v>
      </c>
      <c r="J1178" s="849">
        <v>594.15</v>
      </c>
      <c r="K1178" s="837">
        <v>1</v>
      </c>
      <c r="L1178" s="849">
        <v>15</v>
      </c>
      <c r="M1178" s="850">
        <v>594.15</v>
      </c>
    </row>
    <row r="1179" spans="1:13" ht="14.4" customHeight="1" x14ac:dyDescent="0.3">
      <c r="A1179" s="831" t="s">
        <v>3076</v>
      </c>
      <c r="B1179" s="832" t="s">
        <v>2541</v>
      </c>
      <c r="C1179" s="832" t="s">
        <v>6256</v>
      </c>
      <c r="D1179" s="832" t="s">
        <v>1284</v>
      </c>
      <c r="E1179" s="832" t="s">
        <v>1546</v>
      </c>
      <c r="F1179" s="849"/>
      <c r="G1179" s="849"/>
      <c r="H1179" s="837">
        <v>0</v>
      </c>
      <c r="I1179" s="849">
        <v>263</v>
      </c>
      <c r="J1179" s="849">
        <v>8515.9400000000023</v>
      </c>
      <c r="K1179" s="837">
        <v>1</v>
      </c>
      <c r="L1179" s="849">
        <v>263</v>
      </c>
      <c r="M1179" s="850">
        <v>8515.9400000000023</v>
      </c>
    </row>
    <row r="1180" spans="1:13" ht="14.4" customHeight="1" x14ac:dyDescent="0.3">
      <c r="A1180" s="831" t="s">
        <v>3076</v>
      </c>
      <c r="B1180" s="832" t="s">
        <v>2541</v>
      </c>
      <c r="C1180" s="832" t="s">
        <v>2741</v>
      </c>
      <c r="D1180" s="832" t="s">
        <v>1558</v>
      </c>
      <c r="E1180" s="832" t="s">
        <v>1281</v>
      </c>
      <c r="F1180" s="849"/>
      <c r="G1180" s="849"/>
      <c r="H1180" s="837">
        <v>0</v>
      </c>
      <c r="I1180" s="849">
        <v>28</v>
      </c>
      <c r="J1180" s="849">
        <v>4435.2000000000007</v>
      </c>
      <c r="K1180" s="837">
        <v>1</v>
      </c>
      <c r="L1180" s="849">
        <v>28</v>
      </c>
      <c r="M1180" s="850">
        <v>4435.2000000000007</v>
      </c>
    </row>
    <row r="1181" spans="1:13" ht="14.4" customHeight="1" x14ac:dyDescent="0.3">
      <c r="A1181" s="831" t="s">
        <v>3076</v>
      </c>
      <c r="B1181" s="832" t="s">
        <v>2541</v>
      </c>
      <c r="C1181" s="832" t="s">
        <v>6315</v>
      </c>
      <c r="D1181" s="832" t="s">
        <v>6316</v>
      </c>
      <c r="E1181" s="832" t="s">
        <v>1546</v>
      </c>
      <c r="F1181" s="849"/>
      <c r="G1181" s="849"/>
      <c r="H1181" s="837">
        <v>0</v>
      </c>
      <c r="I1181" s="849">
        <v>10</v>
      </c>
      <c r="J1181" s="849">
        <v>330.90000000000003</v>
      </c>
      <c r="K1181" s="837">
        <v>1</v>
      </c>
      <c r="L1181" s="849">
        <v>10</v>
      </c>
      <c r="M1181" s="850">
        <v>330.90000000000003</v>
      </c>
    </row>
    <row r="1182" spans="1:13" ht="14.4" customHeight="1" x14ac:dyDescent="0.3">
      <c r="A1182" s="831" t="s">
        <v>3076</v>
      </c>
      <c r="B1182" s="832" t="s">
        <v>2541</v>
      </c>
      <c r="C1182" s="832" t="s">
        <v>6317</v>
      </c>
      <c r="D1182" s="832" t="s">
        <v>6318</v>
      </c>
      <c r="E1182" s="832" t="s">
        <v>998</v>
      </c>
      <c r="F1182" s="849">
        <v>25</v>
      </c>
      <c r="G1182" s="849">
        <v>4586.25</v>
      </c>
      <c r="H1182" s="837">
        <v>1</v>
      </c>
      <c r="I1182" s="849"/>
      <c r="J1182" s="849"/>
      <c r="K1182" s="837">
        <v>0</v>
      </c>
      <c r="L1182" s="849">
        <v>25</v>
      </c>
      <c r="M1182" s="850">
        <v>4586.25</v>
      </c>
    </row>
    <row r="1183" spans="1:13" ht="14.4" customHeight="1" x14ac:dyDescent="0.3">
      <c r="A1183" s="831" t="s">
        <v>3076</v>
      </c>
      <c r="B1183" s="832" t="s">
        <v>2541</v>
      </c>
      <c r="C1183" s="832" t="s">
        <v>6264</v>
      </c>
      <c r="D1183" s="832" t="s">
        <v>6265</v>
      </c>
      <c r="E1183" s="832" t="s">
        <v>1281</v>
      </c>
      <c r="F1183" s="849">
        <v>7</v>
      </c>
      <c r="G1183" s="849">
        <v>1208.6899999999998</v>
      </c>
      <c r="H1183" s="837">
        <v>1</v>
      </c>
      <c r="I1183" s="849"/>
      <c r="J1183" s="849"/>
      <c r="K1183" s="837">
        <v>0</v>
      </c>
      <c r="L1183" s="849">
        <v>7</v>
      </c>
      <c r="M1183" s="850">
        <v>1208.6899999999998</v>
      </c>
    </row>
    <row r="1184" spans="1:13" ht="14.4" customHeight="1" x14ac:dyDescent="0.3">
      <c r="A1184" s="831" t="s">
        <v>3076</v>
      </c>
      <c r="B1184" s="832" t="s">
        <v>2541</v>
      </c>
      <c r="C1184" s="832" t="s">
        <v>6320</v>
      </c>
      <c r="D1184" s="832" t="s">
        <v>6265</v>
      </c>
      <c r="E1184" s="832" t="s">
        <v>1546</v>
      </c>
      <c r="F1184" s="849">
        <v>5</v>
      </c>
      <c r="G1184" s="849">
        <v>215.85000000000002</v>
      </c>
      <c r="H1184" s="837">
        <v>1</v>
      </c>
      <c r="I1184" s="849"/>
      <c r="J1184" s="849"/>
      <c r="K1184" s="837">
        <v>0</v>
      </c>
      <c r="L1184" s="849">
        <v>5</v>
      </c>
      <c r="M1184" s="850">
        <v>215.85000000000002</v>
      </c>
    </row>
    <row r="1185" spans="1:13" ht="14.4" customHeight="1" x14ac:dyDescent="0.3">
      <c r="A1185" s="831" t="s">
        <v>3076</v>
      </c>
      <c r="B1185" s="832" t="s">
        <v>2541</v>
      </c>
      <c r="C1185" s="832" t="s">
        <v>2860</v>
      </c>
      <c r="D1185" s="832" t="s">
        <v>2060</v>
      </c>
      <c r="E1185" s="832" t="s">
        <v>1281</v>
      </c>
      <c r="F1185" s="849"/>
      <c r="G1185" s="849"/>
      <c r="H1185" s="837">
        <v>0</v>
      </c>
      <c r="I1185" s="849">
        <v>3</v>
      </c>
      <c r="J1185" s="849">
        <v>395.79</v>
      </c>
      <c r="K1185" s="837">
        <v>1</v>
      </c>
      <c r="L1185" s="849">
        <v>3</v>
      </c>
      <c r="M1185" s="850">
        <v>395.79</v>
      </c>
    </row>
    <row r="1186" spans="1:13" ht="14.4" customHeight="1" x14ac:dyDescent="0.3">
      <c r="A1186" s="831" t="s">
        <v>3076</v>
      </c>
      <c r="B1186" s="832" t="s">
        <v>2541</v>
      </c>
      <c r="C1186" s="832" t="s">
        <v>6321</v>
      </c>
      <c r="D1186" s="832" t="s">
        <v>6322</v>
      </c>
      <c r="E1186" s="832" t="s">
        <v>2740</v>
      </c>
      <c r="F1186" s="849">
        <v>1</v>
      </c>
      <c r="G1186" s="849">
        <v>101.76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101.76</v>
      </c>
    </row>
    <row r="1187" spans="1:13" ht="14.4" customHeight="1" x14ac:dyDescent="0.3">
      <c r="A1187" s="831" t="s">
        <v>3076</v>
      </c>
      <c r="B1187" s="832" t="s">
        <v>2541</v>
      </c>
      <c r="C1187" s="832" t="s">
        <v>6325</v>
      </c>
      <c r="D1187" s="832" t="s">
        <v>6326</v>
      </c>
      <c r="E1187" s="832" t="s">
        <v>1546</v>
      </c>
      <c r="F1187" s="849">
        <v>10</v>
      </c>
      <c r="G1187" s="849">
        <v>330.90000000000003</v>
      </c>
      <c r="H1187" s="837">
        <v>1</v>
      </c>
      <c r="I1187" s="849"/>
      <c r="J1187" s="849"/>
      <c r="K1187" s="837">
        <v>0</v>
      </c>
      <c r="L1187" s="849">
        <v>10</v>
      </c>
      <c r="M1187" s="850">
        <v>330.90000000000003</v>
      </c>
    </row>
    <row r="1188" spans="1:13" ht="14.4" customHeight="1" x14ac:dyDescent="0.3">
      <c r="A1188" s="831" t="s">
        <v>3076</v>
      </c>
      <c r="B1188" s="832" t="s">
        <v>2541</v>
      </c>
      <c r="C1188" s="832" t="s">
        <v>6327</v>
      </c>
      <c r="D1188" s="832" t="s">
        <v>6253</v>
      </c>
      <c r="E1188" s="832" t="s">
        <v>1546</v>
      </c>
      <c r="F1188" s="849">
        <v>10</v>
      </c>
      <c r="G1188" s="849">
        <v>330.90000000000003</v>
      </c>
      <c r="H1188" s="837">
        <v>1</v>
      </c>
      <c r="I1188" s="849"/>
      <c r="J1188" s="849"/>
      <c r="K1188" s="837">
        <v>0</v>
      </c>
      <c r="L1188" s="849">
        <v>10</v>
      </c>
      <c r="M1188" s="850">
        <v>330.90000000000003</v>
      </c>
    </row>
    <row r="1189" spans="1:13" ht="14.4" customHeight="1" x14ac:dyDescent="0.3">
      <c r="A1189" s="831" t="s">
        <v>3076</v>
      </c>
      <c r="B1189" s="832" t="s">
        <v>2541</v>
      </c>
      <c r="C1189" s="832" t="s">
        <v>2946</v>
      </c>
      <c r="D1189" s="832" t="s">
        <v>2299</v>
      </c>
      <c r="E1189" s="832" t="s">
        <v>2300</v>
      </c>
      <c r="F1189" s="849"/>
      <c r="G1189" s="849"/>
      <c r="H1189" s="837">
        <v>0</v>
      </c>
      <c r="I1189" s="849">
        <v>5</v>
      </c>
      <c r="J1189" s="849">
        <v>23708.1</v>
      </c>
      <c r="K1189" s="837">
        <v>1</v>
      </c>
      <c r="L1189" s="849">
        <v>5</v>
      </c>
      <c r="M1189" s="850">
        <v>23708.1</v>
      </c>
    </row>
    <row r="1190" spans="1:13" ht="14.4" customHeight="1" x14ac:dyDescent="0.3">
      <c r="A1190" s="831" t="s">
        <v>3076</v>
      </c>
      <c r="B1190" s="832" t="s">
        <v>2541</v>
      </c>
      <c r="C1190" s="832" t="s">
        <v>6330</v>
      </c>
      <c r="D1190" s="832" t="s">
        <v>6331</v>
      </c>
      <c r="E1190" s="832" t="s">
        <v>2740</v>
      </c>
      <c r="F1190" s="849">
        <v>4</v>
      </c>
      <c r="G1190" s="849">
        <v>574.36</v>
      </c>
      <c r="H1190" s="837">
        <v>1</v>
      </c>
      <c r="I1190" s="849"/>
      <c r="J1190" s="849"/>
      <c r="K1190" s="837">
        <v>0</v>
      </c>
      <c r="L1190" s="849">
        <v>4</v>
      </c>
      <c r="M1190" s="850">
        <v>574.36</v>
      </c>
    </row>
    <row r="1191" spans="1:13" ht="14.4" customHeight="1" x14ac:dyDescent="0.3">
      <c r="A1191" s="831" t="s">
        <v>3076</v>
      </c>
      <c r="B1191" s="832" t="s">
        <v>2541</v>
      </c>
      <c r="C1191" s="832" t="s">
        <v>6328</v>
      </c>
      <c r="D1191" s="832" t="s">
        <v>6329</v>
      </c>
      <c r="E1191" s="832" t="s">
        <v>1281</v>
      </c>
      <c r="F1191" s="849">
        <v>4</v>
      </c>
      <c r="G1191" s="849">
        <v>690.68</v>
      </c>
      <c r="H1191" s="837">
        <v>1</v>
      </c>
      <c r="I1191" s="849"/>
      <c r="J1191" s="849"/>
      <c r="K1191" s="837">
        <v>0</v>
      </c>
      <c r="L1191" s="849">
        <v>4</v>
      </c>
      <c r="M1191" s="850">
        <v>690.68</v>
      </c>
    </row>
    <row r="1192" spans="1:13" ht="14.4" customHeight="1" x14ac:dyDescent="0.3">
      <c r="A1192" s="831" t="s">
        <v>3076</v>
      </c>
      <c r="B1192" s="832" t="s">
        <v>2541</v>
      </c>
      <c r="C1192" s="832" t="s">
        <v>6336</v>
      </c>
      <c r="D1192" s="832" t="s">
        <v>997</v>
      </c>
      <c r="E1192" s="832" t="s">
        <v>6263</v>
      </c>
      <c r="F1192" s="849">
        <v>15</v>
      </c>
      <c r="G1192" s="849">
        <v>17515.050000000003</v>
      </c>
      <c r="H1192" s="837">
        <v>1</v>
      </c>
      <c r="I1192" s="849"/>
      <c r="J1192" s="849"/>
      <c r="K1192" s="837">
        <v>0</v>
      </c>
      <c r="L1192" s="849">
        <v>15</v>
      </c>
      <c r="M1192" s="850">
        <v>17515.050000000003</v>
      </c>
    </row>
    <row r="1193" spans="1:13" ht="14.4" customHeight="1" x14ac:dyDescent="0.3">
      <c r="A1193" s="831" t="s">
        <v>3076</v>
      </c>
      <c r="B1193" s="832" t="s">
        <v>2541</v>
      </c>
      <c r="C1193" s="832" t="s">
        <v>6332</v>
      </c>
      <c r="D1193" s="832" t="s">
        <v>6333</v>
      </c>
      <c r="E1193" s="832" t="s">
        <v>1281</v>
      </c>
      <c r="F1193" s="849">
        <v>3</v>
      </c>
      <c r="G1193" s="849">
        <v>0</v>
      </c>
      <c r="H1193" s="837"/>
      <c r="I1193" s="849"/>
      <c r="J1193" s="849"/>
      <c r="K1193" s="837"/>
      <c r="L1193" s="849">
        <v>3</v>
      </c>
      <c r="M1193" s="850">
        <v>0</v>
      </c>
    </row>
    <row r="1194" spans="1:13" ht="14.4" customHeight="1" x14ac:dyDescent="0.3">
      <c r="A1194" s="831" t="s">
        <v>3076</v>
      </c>
      <c r="B1194" s="832" t="s">
        <v>2541</v>
      </c>
      <c r="C1194" s="832" t="s">
        <v>6334</v>
      </c>
      <c r="D1194" s="832" t="s">
        <v>6335</v>
      </c>
      <c r="E1194" s="832" t="s">
        <v>998</v>
      </c>
      <c r="F1194" s="849">
        <v>60</v>
      </c>
      <c r="G1194" s="849">
        <v>3339</v>
      </c>
      <c r="H1194" s="837">
        <v>1</v>
      </c>
      <c r="I1194" s="849"/>
      <c r="J1194" s="849"/>
      <c r="K1194" s="837">
        <v>0</v>
      </c>
      <c r="L1194" s="849">
        <v>60</v>
      </c>
      <c r="M1194" s="850">
        <v>3339</v>
      </c>
    </row>
    <row r="1195" spans="1:13" ht="14.4" customHeight="1" x14ac:dyDescent="0.3">
      <c r="A1195" s="831" t="s">
        <v>3076</v>
      </c>
      <c r="B1195" s="832" t="s">
        <v>7007</v>
      </c>
      <c r="C1195" s="832" t="s">
        <v>6348</v>
      </c>
      <c r="D1195" s="832" t="s">
        <v>6349</v>
      </c>
      <c r="E1195" s="832" t="s">
        <v>6350</v>
      </c>
      <c r="F1195" s="849"/>
      <c r="G1195" s="849"/>
      <c r="H1195" s="837">
        <v>0</v>
      </c>
      <c r="I1195" s="849">
        <v>2</v>
      </c>
      <c r="J1195" s="849">
        <v>107.14</v>
      </c>
      <c r="K1195" s="837">
        <v>1</v>
      </c>
      <c r="L1195" s="849">
        <v>2</v>
      </c>
      <c r="M1195" s="850">
        <v>107.14</v>
      </c>
    </row>
    <row r="1196" spans="1:13" ht="14.4" customHeight="1" x14ac:dyDescent="0.3">
      <c r="A1196" s="831" t="s">
        <v>3077</v>
      </c>
      <c r="B1196" s="832" t="s">
        <v>2646</v>
      </c>
      <c r="C1196" s="832" t="s">
        <v>2647</v>
      </c>
      <c r="D1196" s="832" t="s">
        <v>2648</v>
      </c>
      <c r="E1196" s="832" t="s">
        <v>2649</v>
      </c>
      <c r="F1196" s="849"/>
      <c r="G1196" s="849"/>
      <c r="H1196" s="837">
        <v>0</v>
      </c>
      <c r="I1196" s="849">
        <v>262</v>
      </c>
      <c r="J1196" s="849">
        <v>188941.70000000004</v>
      </c>
      <c r="K1196" s="837">
        <v>1</v>
      </c>
      <c r="L1196" s="849">
        <v>262</v>
      </c>
      <c r="M1196" s="850">
        <v>188941.70000000004</v>
      </c>
    </row>
    <row r="1197" spans="1:13" ht="14.4" customHeight="1" x14ac:dyDescent="0.3">
      <c r="A1197" s="831" t="s">
        <v>3077</v>
      </c>
      <c r="B1197" s="832" t="s">
        <v>2650</v>
      </c>
      <c r="C1197" s="832" t="s">
        <v>2651</v>
      </c>
      <c r="D1197" s="832" t="s">
        <v>2652</v>
      </c>
      <c r="E1197" s="832" t="s">
        <v>2653</v>
      </c>
      <c r="F1197" s="849"/>
      <c r="G1197" s="849"/>
      <c r="H1197" s="837">
        <v>0</v>
      </c>
      <c r="I1197" s="849">
        <v>601</v>
      </c>
      <c r="J1197" s="849">
        <v>318457.88</v>
      </c>
      <c r="K1197" s="837">
        <v>1</v>
      </c>
      <c r="L1197" s="849">
        <v>601</v>
      </c>
      <c r="M1197" s="850">
        <v>318457.88</v>
      </c>
    </row>
    <row r="1198" spans="1:13" ht="14.4" customHeight="1" x14ac:dyDescent="0.3">
      <c r="A1198" s="831" t="s">
        <v>3077</v>
      </c>
      <c r="B1198" s="832" t="s">
        <v>2650</v>
      </c>
      <c r="C1198" s="832" t="s">
        <v>2654</v>
      </c>
      <c r="D1198" s="832" t="s">
        <v>2655</v>
      </c>
      <c r="E1198" s="832" t="s">
        <v>2656</v>
      </c>
      <c r="F1198" s="849"/>
      <c r="G1198" s="849"/>
      <c r="H1198" s="837">
        <v>0</v>
      </c>
      <c r="I1198" s="849">
        <v>93</v>
      </c>
      <c r="J1198" s="849">
        <v>77618.350000000006</v>
      </c>
      <c r="K1198" s="837">
        <v>1</v>
      </c>
      <c r="L1198" s="849">
        <v>93</v>
      </c>
      <c r="M1198" s="850">
        <v>77618.350000000006</v>
      </c>
    </row>
    <row r="1199" spans="1:13" ht="14.4" customHeight="1" x14ac:dyDescent="0.3">
      <c r="A1199" s="831" t="s">
        <v>3077</v>
      </c>
      <c r="B1199" s="832" t="s">
        <v>2650</v>
      </c>
      <c r="C1199" s="832" t="s">
        <v>4487</v>
      </c>
      <c r="D1199" s="832" t="s">
        <v>4488</v>
      </c>
      <c r="E1199" s="832" t="s">
        <v>4489</v>
      </c>
      <c r="F1199" s="849"/>
      <c r="G1199" s="849"/>
      <c r="H1199" s="837">
        <v>0</v>
      </c>
      <c r="I1199" s="849">
        <v>41</v>
      </c>
      <c r="J1199" s="849">
        <v>17379.900000000001</v>
      </c>
      <c r="K1199" s="837">
        <v>1</v>
      </c>
      <c r="L1199" s="849">
        <v>41</v>
      </c>
      <c r="M1199" s="850">
        <v>17379.900000000001</v>
      </c>
    </row>
    <row r="1200" spans="1:13" ht="14.4" customHeight="1" x14ac:dyDescent="0.3">
      <c r="A1200" s="831" t="s">
        <v>3077</v>
      </c>
      <c r="B1200" s="832" t="s">
        <v>2661</v>
      </c>
      <c r="C1200" s="832" t="s">
        <v>2662</v>
      </c>
      <c r="D1200" s="832" t="s">
        <v>2663</v>
      </c>
      <c r="E1200" s="832" t="s">
        <v>2664</v>
      </c>
      <c r="F1200" s="849"/>
      <c r="G1200" s="849"/>
      <c r="H1200" s="837">
        <v>0</v>
      </c>
      <c r="I1200" s="849">
        <v>4</v>
      </c>
      <c r="J1200" s="849">
        <v>10286.48</v>
      </c>
      <c r="K1200" s="837">
        <v>1</v>
      </c>
      <c r="L1200" s="849">
        <v>4</v>
      </c>
      <c r="M1200" s="850">
        <v>10286.48</v>
      </c>
    </row>
    <row r="1201" spans="1:13" ht="14.4" customHeight="1" x14ac:dyDescent="0.3">
      <c r="A1201" s="831" t="s">
        <v>3077</v>
      </c>
      <c r="B1201" s="832" t="s">
        <v>7008</v>
      </c>
      <c r="C1201" s="832" t="s">
        <v>4491</v>
      </c>
      <c r="D1201" s="832" t="s">
        <v>4492</v>
      </c>
      <c r="E1201" s="832" t="s">
        <v>4493</v>
      </c>
      <c r="F1201" s="849"/>
      <c r="G1201" s="849"/>
      <c r="H1201" s="837">
        <v>0</v>
      </c>
      <c r="I1201" s="849">
        <v>12</v>
      </c>
      <c r="J1201" s="849">
        <v>15429.6</v>
      </c>
      <c r="K1201" s="837">
        <v>1</v>
      </c>
      <c r="L1201" s="849">
        <v>12</v>
      </c>
      <c r="M1201" s="850">
        <v>15429.6</v>
      </c>
    </row>
    <row r="1202" spans="1:13" ht="14.4" customHeight="1" x14ac:dyDescent="0.3">
      <c r="A1202" s="831" t="s">
        <v>3077</v>
      </c>
      <c r="B1202" s="832" t="s">
        <v>7009</v>
      </c>
      <c r="C1202" s="832" t="s">
        <v>4519</v>
      </c>
      <c r="D1202" s="832" t="s">
        <v>4520</v>
      </c>
      <c r="E1202" s="832" t="s">
        <v>4521</v>
      </c>
      <c r="F1202" s="849"/>
      <c r="G1202" s="849"/>
      <c r="H1202" s="837">
        <v>0</v>
      </c>
      <c r="I1202" s="849">
        <v>1</v>
      </c>
      <c r="J1202" s="849">
        <v>86.43</v>
      </c>
      <c r="K1202" s="837">
        <v>1</v>
      </c>
      <c r="L1202" s="849">
        <v>1</v>
      </c>
      <c r="M1202" s="850">
        <v>86.43</v>
      </c>
    </row>
    <row r="1203" spans="1:13" ht="14.4" customHeight="1" x14ac:dyDescent="0.3">
      <c r="A1203" s="831" t="s">
        <v>3077</v>
      </c>
      <c r="B1203" s="832" t="s">
        <v>7009</v>
      </c>
      <c r="C1203" s="832" t="s">
        <v>4522</v>
      </c>
      <c r="D1203" s="832" t="s">
        <v>4523</v>
      </c>
      <c r="E1203" s="832" t="s">
        <v>4524</v>
      </c>
      <c r="F1203" s="849"/>
      <c r="G1203" s="849"/>
      <c r="H1203" s="837">
        <v>0</v>
      </c>
      <c r="I1203" s="849">
        <v>1</v>
      </c>
      <c r="J1203" s="849">
        <v>146.9</v>
      </c>
      <c r="K1203" s="837">
        <v>1</v>
      </c>
      <c r="L1203" s="849">
        <v>1</v>
      </c>
      <c r="M1203" s="850">
        <v>146.9</v>
      </c>
    </row>
    <row r="1204" spans="1:13" ht="14.4" customHeight="1" x14ac:dyDescent="0.3">
      <c r="A1204" s="831" t="s">
        <v>3077</v>
      </c>
      <c r="B1204" s="832" t="s">
        <v>2565</v>
      </c>
      <c r="C1204" s="832" t="s">
        <v>2755</v>
      </c>
      <c r="D1204" s="832" t="s">
        <v>1162</v>
      </c>
      <c r="E1204" s="832" t="s">
        <v>2756</v>
      </c>
      <c r="F1204" s="849"/>
      <c r="G1204" s="849"/>
      <c r="H1204" s="837">
        <v>0</v>
      </c>
      <c r="I1204" s="849">
        <v>1</v>
      </c>
      <c r="J1204" s="849">
        <v>736.33</v>
      </c>
      <c r="K1204" s="837">
        <v>1</v>
      </c>
      <c r="L1204" s="849">
        <v>1</v>
      </c>
      <c r="M1204" s="850">
        <v>736.33</v>
      </c>
    </row>
    <row r="1205" spans="1:13" ht="14.4" customHeight="1" x14ac:dyDescent="0.3">
      <c r="A1205" s="831" t="s">
        <v>3077</v>
      </c>
      <c r="B1205" s="832" t="s">
        <v>2578</v>
      </c>
      <c r="C1205" s="832" t="s">
        <v>4422</v>
      </c>
      <c r="D1205" s="832" t="s">
        <v>2580</v>
      </c>
      <c r="E1205" s="832" t="s">
        <v>4423</v>
      </c>
      <c r="F1205" s="849"/>
      <c r="G1205" s="849"/>
      <c r="H1205" s="837">
        <v>0</v>
      </c>
      <c r="I1205" s="849">
        <v>1</v>
      </c>
      <c r="J1205" s="849">
        <v>88.51</v>
      </c>
      <c r="K1205" s="837">
        <v>1</v>
      </c>
      <c r="L1205" s="849">
        <v>1</v>
      </c>
      <c r="M1205" s="850">
        <v>88.51</v>
      </c>
    </row>
    <row r="1206" spans="1:13" ht="14.4" customHeight="1" x14ac:dyDescent="0.3">
      <c r="A1206" s="831" t="s">
        <v>3077</v>
      </c>
      <c r="B1206" s="832" t="s">
        <v>2578</v>
      </c>
      <c r="C1206" s="832" t="s">
        <v>4509</v>
      </c>
      <c r="D1206" s="832" t="s">
        <v>2680</v>
      </c>
      <c r="E1206" s="832" t="s">
        <v>4510</v>
      </c>
      <c r="F1206" s="849"/>
      <c r="G1206" s="849"/>
      <c r="H1206" s="837">
        <v>0</v>
      </c>
      <c r="I1206" s="849">
        <v>2</v>
      </c>
      <c r="J1206" s="849">
        <v>210.46</v>
      </c>
      <c r="K1206" s="837">
        <v>1</v>
      </c>
      <c r="L1206" s="849">
        <v>2</v>
      </c>
      <c r="M1206" s="850">
        <v>210.46</v>
      </c>
    </row>
    <row r="1207" spans="1:13" ht="14.4" customHeight="1" x14ac:dyDescent="0.3">
      <c r="A1207" s="831" t="s">
        <v>3077</v>
      </c>
      <c r="B1207" s="832" t="s">
        <v>2578</v>
      </c>
      <c r="C1207" s="832" t="s">
        <v>4424</v>
      </c>
      <c r="D1207" s="832" t="s">
        <v>2680</v>
      </c>
      <c r="E1207" s="832" t="s">
        <v>4425</v>
      </c>
      <c r="F1207" s="849"/>
      <c r="G1207" s="849"/>
      <c r="H1207" s="837">
        <v>0</v>
      </c>
      <c r="I1207" s="849">
        <v>6</v>
      </c>
      <c r="J1207" s="849">
        <v>499.93</v>
      </c>
      <c r="K1207" s="837">
        <v>1</v>
      </c>
      <c r="L1207" s="849">
        <v>6</v>
      </c>
      <c r="M1207" s="850">
        <v>499.93</v>
      </c>
    </row>
    <row r="1208" spans="1:13" ht="14.4" customHeight="1" x14ac:dyDescent="0.3">
      <c r="A1208" s="831" t="s">
        <v>3077</v>
      </c>
      <c r="B1208" s="832" t="s">
        <v>2578</v>
      </c>
      <c r="C1208" s="832" t="s">
        <v>4513</v>
      </c>
      <c r="D1208" s="832" t="s">
        <v>2580</v>
      </c>
      <c r="E1208" s="832" t="s">
        <v>4514</v>
      </c>
      <c r="F1208" s="849"/>
      <c r="G1208" s="849"/>
      <c r="H1208" s="837">
        <v>0</v>
      </c>
      <c r="I1208" s="849">
        <v>8</v>
      </c>
      <c r="J1208" s="849">
        <v>493.51</v>
      </c>
      <c r="K1208" s="837">
        <v>1</v>
      </c>
      <c r="L1208" s="849">
        <v>8</v>
      </c>
      <c r="M1208" s="850">
        <v>493.51</v>
      </c>
    </row>
    <row r="1209" spans="1:13" ht="14.4" customHeight="1" x14ac:dyDescent="0.3">
      <c r="A1209" s="831" t="s">
        <v>3077</v>
      </c>
      <c r="B1209" s="832" t="s">
        <v>2578</v>
      </c>
      <c r="C1209" s="832" t="s">
        <v>6427</v>
      </c>
      <c r="D1209" s="832" t="s">
        <v>2580</v>
      </c>
      <c r="E1209" s="832" t="s">
        <v>4510</v>
      </c>
      <c r="F1209" s="849">
        <v>1</v>
      </c>
      <c r="G1209" s="849">
        <v>98.78</v>
      </c>
      <c r="H1209" s="837">
        <v>1</v>
      </c>
      <c r="I1209" s="849"/>
      <c r="J1209" s="849"/>
      <c r="K1209" s="837">
        <v>0</v>
      </c>
      <c r="L1209" s="849">
        <v>1</v>
      </c>
      <c r="M1209" s="850">
        <v>98.78</v>
      </c>
    </row>
    <row r="1210" spans="1:13" ht="14.4" customHeight="1" x14ac:dyDescent="0.3">
      <c r="A1210" s="831" t="s">
        <v>3077</v>
      </c>
      <c r="B1210" s="832" t="s">
        <v>2578</v>
      </c>
      <c r="C1210" s="832" t="s">
        <v>2579</v>
      </c>
      <c r="D1210" s="832" t="s">
        <v>2580</v>
      </c>
      <c r="E1210" s="832" t="s">
        <v>2581</v>
      </c>
      <c r="F1210" s="849"/>
      <c r="G1210" s="849"/>
      <c r="H1210" s="837">
        <v>0</v>
      </c>
      <c r="I1210" s="849">
        <v>37</v>
      </c>
      <c r="J1210" s="849">
        <v>1746.7299999999998</v>
      </c>
      <c r="K1210" s="837">
        <v>1</v>
      </c>
      <c r="L1210" s="849">
        <v>37</v>
      </c>
      <c r="M1210" s="850">
        <v>1746.7299999999998</v>
      </c>
    </row>
    <row r="1211" spans="1:13" ht="14.4" customHeight="1" x14ac:dyDescent="0.3">
      <c r="A1211" s="831" t="s">
        <v>3077</v>
      </c>
      <c r="B1211" s="832" t="s">
        <v>2578</v>
      </c>
      <c r="C1211" s="832" t="s">
        <v>6428</v>
      </c>
      <c r="D1211" s="832" t="s">
        <v>2580</v>
      </c>
      <c r="E1211" s="832" t="s">
        <v>4512</v>
      </c>
      <c r="F1211" s="849"/>
      <c r="G1211" s="849"/>
      <c r="H1211" s="837">
        <v>0</v>
      </c>
      <c r="I1211" s="849">
        <v>1</v>
      </c>
      <c r="J1211" s="849">
        <v>118.54</v>
      </c>
      <c r="K1211" s="837">
        <v>1</v>
      </c>
      <c r="L1211" s="849">
        <v>1</v>
      </c>
      <c r="M1211" s="850">
        <v>118.54</v>
      </c>
    </row>
    <row r="1212" spans="1:13" ht="14.4" customHeight="1" x14ac:dyDescent="0.3">
      <c r="A1212" s="831" t="s">
        <v>3077</v>
      </c>
      <c r="B1212" s="832" t="s">
        <v>2578</v>
      </c>
      <c r="C1212" s="832" t="s">
        <v>4325</v>
      </c>
      <c r="D1212" s="832" t="s">
        <v>2580</v>
      </c>
      <c r="E1212" s="832" t="s">
        <v>4326</v>
      </c>
      <c r="F1212" s="849">
        <v>4</v>
      </c>
      <c r="G1212" s="849">
        <v>326.42</v>
      </c>
      <c r="H1212" s="837">
        <v>1</v>
      </c>
      <c r="I1212" s="849"/>
      <c r="J1212" s="849"/>
      <c r="K1212" s="837">
        <v>0</v>
      </c>
      <c r="L1212" s="849">
        <v>4</v>
      </c>
      <c r="M1212" s="850">
        <v>326.42</v>
      </c>
    </row>
    <row r="1213" spans="1:13" ht="14.4" customHeight="1" x14ac:dyDescent="0.3">
      <c r="A1213" s="831" t="s">
        <v>3077</v>
      </c>
      <c r="B1213" s="832" t="s">
        <v>2578</v>
      </c>
      <c r="C1213" s="832" t="s">
        <v>4511</v>
      </c>
      <c r="D1213" s="832" t="s">
        <v>2680</v>
      </c>
      <c r="E1213" s="832" t="s">
        <v>4512</v>
      </c>
      <c r="F1213" s="849"/>
      <c r="G1213" s="849"/>
      <c r="H1213" s="837">
        <v>0</v>
      </c>
      <c r="I1213" s="849">
        <v>2</v>
      </c>
      <c r="J1213" s="849">
        <v>237.08</v>
      </c>
      <c r="K1213" s="837">
        <v>1</v>
      </c>
      <c r="L1213" s="849">
        <v>2</v>
      </c>
      <c r="M1213" s="850">
        <v>237.08</v>
      </c>
    </row>
    <row r="1214" spans="1:13" ht="14.4" customHeight="1" x14ac:dyDescent="0.3">
      <c r="A1214" s="831" t="s">
        <v>3077</v>
      </c>
      <c r="B1214" s="832" t="s">
        <v>2578</v>
      </c>
      <c r="C1214" s="832" t="s">
        <v>4706</v>
      </c>
      <c r="D1214" s="832" t="s">
        <v>2680</v>
      </c>
      <c r="E1214" s="832" t="s">
        <v>4514</v>
      </c>
      <c r="F1214" s="849"/>
      <c r="G1214" s="849"/>
      <c r="H1214" s="837">
        <v>0</v>
      </c>
      <c r="I1214" s="849">
        <v>6</v>
      </c>
      <c r="J1214" s="849">
        <v>367.23</v>
      </c>
      <c r="K1214" s="837">
        <v>1</v>
      </c>
      <c r="L1214" s="849">
        <v>6</v>
      </c>
      <c r="M1214" s="850">
        <v>367.23</v>
      </c>
    </row>
    <row r="1215" spans="1:13" ht="14.4" customHeight="1" x14ac:dyDescent="0.3">
      <c r="A1215" s="831" t="s">
        <v>3077</v>
      </c>
      <c r="B1215" s="832" t="s">
        <v>2578</v>
      </c>
      <c r="C1215" s="832" t="s">
        <v>2679</v>
      </c>
      <c r="D1215" s="832" t="s">
        <v>2680</v>
      </c>
      <c r="E1215" s="832" t="s">
        <v>2581</v>
      </c>
      <c r="F1215" s="849"/>
      <c r="G1215" s="849"/>
      <c r="H1215" s="837">
        <v>0</v>
      </c>
      <c r="I1215" s="849">
        <v>41</v>
      </c>
      <c r="J1215" s="849">
        <v>1937.0299999999997</v>
      </c>
      <c r="K1215" s="837">
        <v>1</v>
      </c>
      <c r="L1215" s="849">
        <v>41</v>
      </c>
      <c r="M1215" s="850">
        <v>1937.0299999999997</v>
      </c>
    </row>
    <row r="1216" spans="1:13" ht="14.4" customHeight="1" x14ac:dyDescent="0.3">
      <c r="A1216" s="831" t="s">
        <v>3077</v>
      </c>
      <c r="B1216" s="832" t="s">
        <v>2444</v>
      </c>
      <c r="C1216" s="832" t="s">
        <v>2588</v>
      </c>
      <c r="D1216" s="832" t="s">
        <v>1288</v>
      </c>
      <c r="E1216" s="832" t="s">
        <v>2589</v>
      </c>
      <c r="F1216" s="849"/>
      <c r="G1216" s="849"/>
      <c r="H1216" s="837">
        <v>0</v>
      </c>
      <c r="I1216" s="849">
        <v>2</v>
      </c>
      <c r="J1216" s="849">
        <v>308.72000000000003</v>
      </c>
      <c r="K1216" s="837">
        <v>1</v>
      </c>
      <c r="L1216" s="849">
        <v>2</v>
      </c>
      <c r="M1216" s="850">
        <v>308.72000000000003</v>
      </c>
    </row>
    <row r="1217" spans="1:13" ht="14.4" customHeight="1" x14ac:dyDescent="0.3">
      <c r="A1217" s="831" t="s">
        <v>3077</v>
      </c>
      <c r="B1217" s="832" t="s">
        <v>2444</v>
      </c>
      <c r="C1217" s="832" t="s">
        <v>2586</v>
      </c>
      <c r="D1217" s="832" t="s">
        <v>1288</v>
      </c>
      <c r="E1217" s="832" t="s">
        <v>2587</v>
      </c>
      <c r="F1217" s="849"/>
      <c r="G1217" s="849"/>
      <c r="H1217" s="837">
        <v>0</v>
      </c>
      <c r="I1217" s="849">
        <v>3</v>
      </c>
      <c r="J1217" s="849">
        <v>675.18000000000006</v>
      </c>
      <c r="K1217" s="837">
        <v>1</v>
      </c>
      <c r="L1217" s="849">
        <v>3</v>
      </c>
      <c r="M1217" s="850">
        <v>675.18000000000006</v>
      </c>
    </row>
    <row r="1218" spans="1:13" ht="14.4" customHeight="1" x14ac:dyDescent="0.3">
      <c r="A1218" s="831" t="s">
        <v>3077</v>
      </c>
      <c r="B1218" s="832" t="s">
        <v>2457</v>
      </c>
      <c r="C1218" s="832" t="s">
        <v>2461</v>
      </c>
      <c r="D1218" s="832" t="s">
        <v>2459</v>
      </c>
      <c r="E1218" s="832" t="s">
        <v>2462</v>
      </c>
      <c r="F1218" s="849"/>
      <c r="G1218" s="849"/>
      <c r="H1218" s="837">
        <v>0</v>
      </c>
      <c r="I1218" s="849">
        <v>1</v>
      </c>
      <c r="J1218" s="849">
        <v>170.52</v>
      </c>
      <c r="K1218" s="837">
        <v>1</v>
      </c>
      <c r="L1218" s="849">
        <v>1</v>
      </c>
      <c r="M1218" s="850">
        <v>170.52</v>
      </c>
    </row>
    <row r="1219" spans="1:13" ht="14.4" customHeight="1" x14ac:dyDescent="0.3">
      <c r="A1219" s="831" t="s">
        <v>3077</v>
      </c>
      <c r="B1219" s="832" t="s">
        <v>2846</v>
      </c>
      <c r="C1219" s="832" t="s">
        <v>2847</v>
      </c>
      <c r="D1219" s="832" t="s">
        <v>2848</v>
      </c>
      <c r="E1219" s="832" t="s">
        <v>2849</v>
      </c>
      <c r="F1219" s="849"/>
      <c r="G1219" s="849"/>
      <c r="H1219" s="837">
        <v>0</v>
      </c>
      <c r="I1219" s="849">
        <v>1</v>
      </c>
      <c r="J1219" s="849">
        <v>9.4</v>
      </c>
      <c r="K1219" s="837">
        <v>1</v>
      </c>
      <c r="L1219" s="849">
        <v>1</v>
      </c>
      <c r="M1219" s="850">
        <v>9.4</v>
      </c>
    </row>
    <row r="1220" spans="1:13" ht="14.4" customHeight="1" x14ac:dyDescent="0.3">
      <c r="A1220" s="831" t="s">
        <v>3077</v>
      </c>
      <c r="B1220" s="832" t="s">
        <v>2709</v>
      </c>
      <c r="C1220" s="832" t="s">
        <v>2710</v>
      </c>
      <c r="D1220" s="832" t="s">
        <v>2711</v>
      </c>
      <c r="E1220" s="832" t="s">
        <v>2712</v>
      </c>
      <c r="F1220" s="849"/>
      <c r="G1220" s="849"/>
      <c r="H1220" s="837">
        <v>0</v>
      </c>
      <c r="I1220" s="849">
        <v>1</v>
      </c>
      <c r="J1220" s="849">
        <v>141.25</v>
      </c>
      <c r="K1220" s="837">
        <v>1</v>
      </c>
      <c r="L1220" s="849">
        <v>1</v>
      </c>
      <c r="M1220" s="850">
        <v>141.25</v>
      </c>
    </row>
    <row r="1221" spans="1:13" ht="14.4" customHeight="1" x14ac:dyDescent="0.3">
      <c r="A1221" s="831" t="s">
        <v>3078</v>
      </c>
      <c r="B1221" s="832" t="s">
        <v>2646</v>
      </c>
      <c r="C1221" s="832" t="s">
        <v>2647</v>
      </c>
      <c r="D1221" s="832" t="s">
        <v>2648</v>
      </c>
      <c r="E1221" s="832" t="s">
        <v>2649</v>
      </c>
      <c r="F1221" s="849"/>
      <c r="G1221" s="849"/>
      <c r="H1221" s="837">
        <v>0</v>
      </c>
      <c r="I1221" s="849">
        <v>489</v>
      </c>
      <c r="J1221" s="849">
        <v>346086.35</v>
      </c>
      <c r="K1221" s="837">
        <v>1</v>
      </c>
      <c r="L1221" s="849">
        <v>489</v>
      </c>
      <c r="M1221" s="850">
        <v>346086.35</v>
      </c>
    </row>
    <row r="1222" spans="1:13" ht="14.4" customHeight="1" x14ac:dyDescent="0.3">
      <c r="A1222" s="831" t="s">
        <v>3078</v>
      </c>
      <c r="B1222" s="832" t="s">
        <v>2650</v>
      </c>
      <c r="C1222" s="832" t="s">
        <v>2651</v>
      </c>
      <c r="D1222" s="832" t="s">
        <v>2652</v>
      </c>
      <c r="E1222" s="832" t="s">
        <v>2653</v>
      </c>
      <c r="F1222" s="849"/>
      <c r="G1222" s="849"/>
      <c r="H1222" s="837">
        <v>0</v>
      </c>
      <c r="I1222" s="849">
        <v>368</v>
      </c>
      <c r="J1222" s="849">
        <v>194995.84</v>
      </c>
      <c r="K1222" s="837">
        <v>1</v>
      </c>
      <c r="L1222" s="849">
        <v>368</v>
      </c>
      <c r="M1222" s="850">
        <v>194995.84</v>
      </c>
    </row>
    <row r="1223" spans="1:13" ht="14.4" customHeight="1" x14ac:dyDescent="0.3">
      <c r="A1223" s="831" t="s">
        <v>3078</v>
      </c>
      <c r="B1223" s="832" t="s">
        <v>2650</v>
      </c>
      <c r="C1223" s="832" t="s">
        <v>2654</v>
      </c>
      <c r="D1223" s="832" t="s">
        <v>2655</v>
      </c>
      <c r="E1223" s="832" t="s">
        <v>2656</v>
      </c>
      <c r="F1223" s="849"/>
      <c r="G1223" s="849"/>
      <c r="H1223" s="837">
        <v>0</v>
      </c>
      <c r="I1223" s="849">
        <v>52</v>
      </c>
      <c r="J1223" s="849">
        <v>43292.5</v>
      </c>
      <c r="K1223" s="837">
        <v>1</v>
      </c>
      <c r="L1223" s="849">
        <v>52</v>
      </c>
      <c r="M1223" s="850">
        <v>43292.5</v>
      </c>
    </row>
    <row r="1224" spans="1:13" ht="14.4" customHeight="1" x14ac:dyDescent="0.3">
      <c r="A1224" s="831" t="s">
        <v>3078</v>
      </c>
      <c r="B1224" s="832" t="s">
        <v>2650</v>
      </c>
      <c r="C1224" s="832" t="s">
        <v>4487</v>
      </c>
      <c r="D1224" s="832" t="s">
        <v>4488</v>
      </c>
      <c r="E1224" s="832" t="s">
        <v>4489</v>
      </c>
      <c r="F1224" s="849">
        <v>1</v>
      </c>
      <c r="G1224" s="849">
        <v>423.9</v>
      </c>
      <c r="H1224" s="837">
        <v>1</v>
      </c>
      <c r="I1224" s="849"/>
      <c r="J1224" s="849"/>
      <c r="K1224" s="837">
        <v>0</v>
      </c>
      <c r="L1224" s="849">
        <v>1</v>
      </c>
      <c r="M1224" s="850">
        <v>423.9</v>
      </c>
    </row>
    <row r="1225" spans="1:13" ht="14.4" customHeight="1" x14ac:dyDescent="0.3">
      <c r="A1225" s="831" t="s">
        <v>3078</v>
      </c>
      <c r="B1225" s="832" t="s">
        <v>2650</v>
      </c>
      <c r="C1225" s="832" t="s">
        <v>4695</v>
      </c>
      <c r="D1225" s="832" t="s">
        <v>4488</v>
      </c>
      <c r="E1225" s="832" t="s">
        <v>4696</v>
      </c>
      <c r="F1225" s="849">
        <v>1</v>
      </c>
      <c r="G1225" s="849">
        <v>0</v>
      </c>
      <c r="H1225" s="837"/>
      <c r="I1225" s="849"/>
      <c r="J1225" s="849"/>
      <c r="K1225" s="837"/>
      <c r="L1225" s="849">
        <v>1</v>
      </c>
      <c r="M1225" s="850">
        <v>0</v>
      </c>
    </row>
    <row r="1226" spans="1:13" ht="14.4" customHeight="1" x14ac:dyDescent="0.3">
      <c r="A1226" s="831" t="s">
        <v>3078</v>
      </c>
      <c r="B1226" s="832" t="s">
        <v>2657</v>
      </c>
      <c r="C1226" s="832" t="s">
        <v>2658</v>
      </c>
      <c r="D1226" s="832" t="s">
        <v>2659</v>
      </c>
      <c r="E1226" s="832" t="s">
        <v>2660</v>
      </c>
      <c r="F1226" s="849"/>
      <c r="G1226" s="849"/>
      <c r="H1226" s="837">
        <v>0</v>
      </c>
      <c r="I1226" s="849">
        <v>4</v>
      </c>
      <c r="J1226" s="849">
        <v>2818.64</v>
      </c>
      <c r="K1226" s="837">
        <v>1</v>
      </c>
      <c r="L1226" s="849">
        <v>4</v>
      </c>
      <c r="M1226" s="850">
        <v>2818.64</v>
      </c>
    </row>
    <row r="1227" spans="1:13" ht="14.4" customHeight="1" x14ac:dyDescent="0.3">
      <c r="A1227" s="831" t="s">
        <v>3078</v>
      </c>
      <c r="B1227" s="832" t="s">
        <v>2661</v>
      </c>
      <c r="C1227" s="832" t="s">
        <v>4697</v>
      </c>
      <c r="D1227" s="832" t="s">
        <v>2663</v>
      </c>
      <c r="E1227" s="832" t="s">
        <v>4502</v>
      </c>
      <c r="F1227" s="849"/>
      <c r="G1227" s="849"/>
      <c r="H1227" s="837">
        <v>0</v>
      </c>
      <c r="I1227" s="849">
        <v>2</v>
      </c>
      <c r="J1227" s="849">
        <v>5143.24</v>
      </c>
      <c r="K1227" s="837">
        <v>1</v>
      </c>
      <c r="L1227" s="849">
        <v>2</v>
      </c>
      <c r="M1227" s="850">
        <v>5143.24</v>
      </c>
    </row>
    <row r="1228" spans="1:13" ht="14.4" customHeight="1" x14ac:dyDescent="0.3">
      <c r="A1228" s="831" t="s">
        <v>3078</v>
      </c>
      <c r="B1228" s="832" t="s">
        <v>2661</v>
      </c>
      <c r="C1228" s="832" t="s">
        <v>2662</v>
      </c>
      <c r="D1228" s="832" t="s">
        <v>2663</v>
      </c>
      <c r="E1228" s="832" t="s">
        <v>2664</v>
      </c>
      <c r="F1228" s="849"/>
      <c r="G1228" s="849"/>
      <c r="H1228" s="837">
        <v>0</v>
      </c>
      <c r="I1228" s="849">
        <v>10</v>
      </c>
      <c r="J1228" s="849">
        <v>25716.2</v>
      </c>
      <c r="K1228" s="837">
        <v>1</v>
      </c>
      <c r="L1228" s="849">
        <v>10</v>
      </c>
      <c r="M1228" s="850">
        <v>25716.2</v>
      </c>
    </row>
    <row r="1229" spans="1:13" ht="14.4" customHeight="1" x14ac:dyDescent="0.3">
      <c r="A1229" s="831" t="s">
        <v>3078</v>
      </c>
      <c r="B1229" s="832" t="s">
        <v>7008</v>
      </c>
      <c r="C1229" s="832" t="s">
        <v>4491</v>
      </c>
      <c r="D1229" s="832" t="s">
        <v>4492</v>
      </c>
      <c r="E1229" s="832" t="s">
        <v>4493</v>
      </c>
      <c r="F1229" s="849"/>
      <c r="G1229" s="849"/>
      <c r="H1229" s="837">
        <v>0</v>
      </c>
      <c r="I1229" s="849">
        <v>13</v>
      </c>
      <c r="J1229" s="849">
        <v>16715.400000000001</v>
      </c>
      <c r="K1229" s="837">
        <v>1</v>
      </c>
      <c r="L1229" s="849">
        <v>13</v>
      </c>
      <c r="M1229" s="850">
        <v>16715.400000000001</v>
      </c>
    </row>
    <row r="1230" spans="1:13" ht="14.4" customHeight="1" x14ac:dyDescent="0.3">
      <c r="A1230" s="831" t="s">
        <v>3078</v>
      </c>
      <c r="B1230" s="832" t="s">
        <v>7009</v>
      </c>
      <c r="C1230" s="832" t="s">
        <v>4707</v>
      </c>
      <c r="D1230" s="832" t="s">
        <v>4708</v>
      </c>
      <c r="E1230" s="832" t="s">
        <v>4709</v>
      </c>
      <c r="F1230" s="849">
        <v>2</v>
      </c>
      <c r="G1230" s="849">
        <v>220.36</v>
      </c>
      <c r="H1230" s="837">
        <v>1</v>
      </c>
      <c r="I1230" s="849"/>
      <c r="J1230" s="849"/>
      <c r="K1230" s="837">
        <v>0</v>
      </c>
      <c r="L1230" s="849">
        <v>2</v>
      </c>
      <c r="M1230" s="850">
        <v>220.36</v>
      </c>
    </row>
    <row r="1231" spans="1:13" ht="14.4" customHeight="1" x14ac:dyDescent="0.3">
      <c r="A1231" s="831" t="s">
        <v>3078</v>
      </c>
      <c r="B1231" s="832" t="s">
        <v>7010</v>
      </c>
      <c r="C1231" s="832" t="s">
        <v>6429</v>
      </c>
      <c r="D1231" s="832" t="s">
        <v>6430</v>
      </c>
      <c r="E1231" s="832" t="s">
        <v>6431</v>
      </c>
      <c r="F1231" s="849"/>
      <c r="G1231" s="849"/>
      <c r="H1231" s="837">
        <v>0</v>
      </c>
      <c r="I1231" s="849">
        <v>21</v>
      </c>
      <c r="J1231" s="849">
        <v>154398.93</v>
      </c>
      <c r="K1231" s="837">
        <v>1</v>
      </c>
      <c r="L1231" s="849">
        <v>21</v>
      </c>
      <c r="M1231" s="850">
        <v>154398.93</v>
      </c>
    </row>
    <row r="1232" spans="1:13" ht="14.4" customHeight="1" x14ac:dyDescent="0.3">
      <c r="A1232" s="831" t="s">
        <v>3078</v>
      </c>
      <c r="B1232" s="832" t="s">
        <v>7010</v>
      </c>
      <c r="C1232" s="832" t="s">
        <v>6432</v>
      </c>
      <c r="D1232" s="832" t="s">
        <v>6433</v>
      </c>
      <c r="E1232" s="832" t="s">
        <v>7011</v>
      </c>
      <c r="F1232" s="849">
        <v>40</v>
      </c>
      <c r="G1232" s="849">
        <v>235274.8</v>
      </c>
      <c r="H1232" s="837">
        <v>1</v>
      </c>
      <c r="I1232" s="849"/>
      <c r="J1232" s="849"/>
      <c r="K1232" s="837">
        <v>0</v>
      </c>
      <c r="L1232" s="849">
        <v>40</v>
      </c>
      <c r="M1232" s="850">
        <v>235274.8</v>
      </c>
    </row>
    <row r="1233" spans="1:13" ht="14.4" customHeight="1" x14ac:dyDescent="0.3">
      <c r="A1233" s="831" t="s">
        <v>3078</v>
      </c>
      <c r="B1233" s="832" t="s">
        <v>2578</v>
      </c>
      <c r="C1233" s="832" t="s">
        <v>4704</v>
      </c>
      <c r="D1233" s="832" t="s">
        <v>2580</v>
      </c>
      <c r="E1233" s="832" t="s">
        <v>4705</v>
      </c>
      <c r="F1233" s="849"/>
      <c r="G1233" s="849"/>
      <c r="H1233" s="837"/>
      <c r="I1233" s="849">
        <v>1</v>
      </c>
      <c r="J1233" s="849">
        <v>0</v>
      </c>
      <c r="K1233" s="837"/>
      <c r="L1233" s="849">
        <v>1</v>
      </c>
      <c r="M1233" s="850">
        <v>0</v>
      </c>
    </row>
    <row r="1234" spans="1:13" ht="14.4" customHeight="1" x14ac:dyDescent="0.3">
      <c r="A1234" s="831" t="s">
        <v>3078</v>
      </c>
      <c r="B1234" s="832" t="s">
        <v>2578</v>
      </c>
      <c r="C1234" s="832" t="s">
        <v>4509</v>
      </c>
      <c r="D1234" s="832" t="s">
        <v>2680</v>
      </c>
      <c r="E1234" s="832" t="s">
        <v>4510</v>
      </c>
      <c r="F1234" s="849"/>
      <c r="G1234" s="849"/>
      <c r="H1234" s="837">
        <v>0</v>
      </c>
      <c r="I1234" s="849">
        <v>11</v>
      </c>
      <c r="J1234" s="849">
        <v>1131.73</v>
      </c>
      <c r="K1234" s="837">
        <v>1</v>
      </c>
      <c r="L1234" s="849">
        <v>11</v>
      </c>
      <c r="M1234" s="850">
        <v>1131.73</v>
      </c>
    </row>
    <row r="1235" spans="1:13" ht="14.4" customHeight="1" x14ac:dyDescent="0.3">
      <c r="A1235" s="831" t="s">
        <v>3078</v>
      </c>
      <c r="B1235" s="832" t="s">
        <v>2578</v>
      </c>
      <c r="C1235" s="832" t="s">
        <v>4424</v>
      </c>
      <c r="D1235" s="832" t="s">
        <v>2680</v>
      </c>
      <c r="E1235" s="832" t="s">
        <v>4425</v>
      </c>
      <c r="F1235" s="849"/>
      <c r="G1235" s="849"/>
      <c r="H1235" s="837">
        <v>0</v>
      </c>
      <c r="I1235" s="849">
        <v>3</v>
      </c>
      <c r="J1235" s="849">
        <v>247.39000000000001</v>
      </c>
      <c r="K1235" s="837">
        <v>1</v>
      </c>
      <c r="L1235" s="849">
        <v>3</v>
      </c>
      <c r="M1235" s="850">
        <v>247.39000000000001</v>
      </c>
    </row>
    <row r="1236" spans="1:13" ht="14.4" customHeight="1" x14ac:dyDescent="0.3">
      <c r="A1236" s="831" t="s">
        <v>3078</v>
      </c>
      <c r="B1236" s="832" t="s">
        <v>2578</v>
      </c>
      <c r="C1236" s="832" t="s">
        <v>4513</v>
      </c>
      <c r="D1236" s="832" t="s">
        <v>2580</v>
      </c>
      <c r="E1236" s="832" t="s">
        <v>4514</v>
      </c>
      <c r="F1236" s="849"/>
      <c r="G1236" s="849"/>
      <c r="H1236" s="837">
        <v>0</v>
      </c>
      <c r="I1236" s="849">
        <v>2</v>
      </c>
      <c r="J1236" s="849">
        <v>118.54</v>
      </c>
      <c r="K1236" s="837">
        <v>1</v>
      </c>
      <c r="L1236" s="849">
        <v>2</v>
      </c>
      <c r="M1236" s="850">
        <v>118.54</v>
      </c>
    </row>
    <row r="1237" spans="1:13" ht="14.4" customHeight="1" x14ac:dyDescent="0.3">
      <c r="A1237" s="831" t="s">
        <v>3078</v>
      </c>
      <c r="B1237" s="832" t="s">
        <v>2578</v>
      </c>
      <c r="C1237" s="832" t="s">
        <v>2579</v>
      </c>
      <c r="D1237" s="832" t="s">
        <v>2580</v>
      </c>
      <c r="E1237" s="832" t="s">
        <v>2581</v>
      </c>
      <c r="F1237" s="849"/>
      <c r="G1237" s="849"/>
      <c r="H1237" s="837">
        <v>0</v>
      </c>
      <c r="I1237" s="849">
        <v>28</v>
      </c>
      <c r="J1237" s="849">
        <v>1320.06</v>
      </c>
      <c r="K1237" s="837">
        <v>1</v>
      </c>
      <c r="L1237" s="849">
        <v>28</v>
      </c>
      <c r="M1237" s="850">
        <v>1320.06</v>
      </c>
    </row>
    <row r="1238" spans="1:13" ht="14.4" customHeight="1" x14ac:dyDescent="0.3">
      <c r="A1238" s="831" t="s">
        <v>3078</v>
      </c>
      <c r="B1238" s="832" t="s">
        <v>2578</v>
      </c>
      <c r="C1238" s="832" t="s">
        <v>6428</v>
      </c>
      <c r="D1238" s="832" t="s">
        <v>2580</v>
      </c>
      <c r="E1238" s="832" t="s">
        <v>4512</v>
      </c>
      <c r="F1238" s="849"/>
      <c r="G1238" s="849"/>
      <c r="H1238" s="837">
        <v>0</v>
      </c>
      <c r="I1238" s="849">
        <v>2</v>
      </c>
      <c r="J1238" s="849">
        <v>244.81</v>
      </c>
      <c r="K1238" s="837">
        <v>1</v>
      </c>
      <c r="L1238" s="849">
        <v>2</v>
      </c>
      <c r="M1238" s="850">
        <v>244.81</v>
      </c>
    </row>
    <row r="1239" spans="1:13" ht="14.4" customHeight="1" x14ac:dyDescent="0.3">
      <c r="A1239" s="831" t="s">
        <v>3078</v>
      </c>
      <c r="B1239" s="832" t="s">
        <v>2578</v>
      </c>
      <c r="C1239" s="832" t="s">
        <v>4325</v>
      </c>
      <c r="D1239" s="832" t="s">
        <v>2580</v>
      </c>
      <c r="E1239" s="832" t="s">
        <v>4326</v>
      </c>
      <c r="F1239" s="849">
        <v>5</v>
      </c>
      <c r="G1239" s="849">
        <v>405.45000000000005</v>
      </c>
      <c r="H1239" s="837">
        <v>1</v>
      </c>
      <c r="I1239" s="849"/>
      <c r="J1239" s="849"/>
      <c r="K1239" s="837">
        <v>0</v>
      </c>
      <c r="L1239" s="849">
        <v>5</v>
      </c>
      <c r="M1239" s="850">
        <v>405.45000000000005</v>
      </c>
    </row>
    <row r="1240" spans="1:13" ht="14.4" customHeight="1" x14ac:dyDescent="0.3">
      <c r="A1240" s="831" t="s">
        <v>3078</v>
      </c>
      <c r="B1240" s="832" t="s">
        <v>2578</v>
      </c>
      <c r="C1240" s="832" t="s">
        <v>4511</v>
      </c>
      <c r="D1240" s="832" t="s">
        <v>2680</v>
      </c>
      <c r="E1240" s="832" t="s">
        <v>4512</v>
      </c>
      <c r="F1240" s="849"/>
      <c r="G1240" s="849"/>
      <c r="H1240" s="837">
        <v>0</v>
      </c>
      <c r="I1240" s="849">
        <v>4</v>
      </c>
      <c r="J1240" s="849">
        <v>489.62</v>
      </c>
      <c r="K1240" s="837">
        <v>1</v>
      </c>
      <c r="L1240" s="849">
        <v>4</v>
      </c>
      <c r="M1240" s="850">
        <v>489.62</v>
      </c>
    </row>
    <row r="1241" spans="1:13" ht="14.4" customHeight="1" x14ac:dyDescent="0.3">
      <c r="A1241" s="831" t="s">
        <v>3078</v>
      </c>
      <c r="B1241" s="832" t="s">
        <v>2578</v>
      </c>
      <c r="C1241" s="832" t="s">
        <v>4706</v>
      </c>
      <c r="D1241" s="832" t="s">
        <v>2680</v>
      </c>
      <c r="E1241" s="832" t="s">
        <v>4514</v>
      </c>
      <c r="F1241" s="849"/>
      <c r="G1241" s="849"/>
      <c r="H1241" s="837">
        <v>0</v>
      </c>
      <c r="I1241" s="849">
        <v>9</v>
      </c>
      <c r="J1241" s="849">
        <v>548.91000000000008</v>
      </c>
      <c r="K1241" s="837">
        <v>1</v>
      </c>
      <c r="L1241" s="849">
        <v>9</v>
      </c>
      <c r="M1241" s="850">
        <v>548.91000000000008</v>
      </c>
    </row>
    <row r="1242" spans="1:13" ht="14.4" customHeight="1" x14ac:dyDescent="0.3">
      <c r="A1242" s="831" t="s">
        <v>3078</v>
      </c>
      <c r="B1242" s="832" t="s">
        <v>2578</v>
      </c>
      <c r="C1242" s="832" t="s">
        <v>2679</v>
      </c>
      <c r="D1242" s="832" t="s">
        <v>2680</v>
      </c>
      <c r="E1242" s="832" t="s">
        <v>2581</v>
      </c>
      <c r="F1242" s="849"/>
      <c r="G1242" s="849"/>
      <c r="H1242" s="837">
        <v>0</v>
      </c>
      <c r="I1242" s="849">
        <v>21</v>
      </c>
      <c r="J1242" s="849">
        <v>997.57</v>
      </c>
      <c r="K1242" s="837">
        <v>1</v>
      </c>
      <c r="L1242" s="849">
        <v>21</v>
      </c>
      <c r="M1242" s="850">
        <v>997.57</v>
      </c>
    </row>
    <row r="1243" spans="1:13" ht="14.4" customHeight="1" x14ac:dyDescent="0.3">
      <c r="A1243" s="831" t="s">
        <v>3078</v>
      </c>
      <c r="B1243" s="832" t="s">
        <v>2444</v>
      </c>
      <c r="C1243" s="832" t="s">
        <v>2588</v>
      </c>
      <c r="D1243" s="832" t="s">
        <v>1288</v>
      </c>
      <c r="E1243" s="832" t="s">
        <v>2589</v>
      </c>
      <c r="F1243" s="849"/>
      <c r="G1243" s="849"/>
      <c r="H1243" s="837">
        <v>0</v>
      </c>
      <c r="I1243" s="849">
        <v>5</v>
      </c>
      <c r="J1243" s="849">
        <v>771.80000000000007</v>
      </c>
      <c r="K1243" s="837">
        <v>1</v>
      </c>
      <c r="L1243" s="849">
        <v>5</v>
      </c>
      <c r="M1243" s="850">
        <v>771.80000000000007</v>
      </c>
    </row>
    <row r="1244" spans="1:13" ht="14.4" customHeight="1" x14ac:dyDescent="0.3">
      <c r="A1244" s="831" t="s">
        <v>3078</v>
      </c>
      <c r="B1244" s="832" t="s">
        <v>2444</v>
      </c>
      <c r="C1244" s="832" t="s">
        <v>2590</v>
      </c>
      <c r="D1244" s="832" t="s">
        <v>2591</v>
      </c>
      <c r="E1244" s="832" t="s">
        <v>2592</v>
      </c>
      <c r="F1244" s="849"/>
      <c r="G1244" s="849"/>
      <c r="H1244" s="837">
        <v>0</v>
      </c>
      <c r="I1244" s="849">
        <v>2</v>
      </c>
      <c r="J1244" s="849">
        <v>222.44</v>
      </c>
      <c r="K1244" s="837">
        <v>1</v>
      </c>
      <c r="L1244" s="849">
        <v>2</v>
      </c>
      <c r="M1244" s="850">
        <v>222.44</v>
      </c>
    </row>
    <row r="1245" spans="1:13" ht="14.4" customHeight="1" x14ac:dyDescent="0.3">
      <c r="A1245" s="831" t="s">
        <v>3078</v>
      </c>
      <c r="B1245" s="832" t="s">
        <v>2444</v>
      </c>
      <c r="C1245" s="832" t="s">
        <v>2448</v>
      </c>
      <c r="D1245" s="832" t="s">
        <v>2449</v>
      </c>
      <c r="E1245" s="832" t="s">
        <v>2450</v>
      </c>
      <c r="F1245" s="849"/>
      <c r="G1245" s="849"/>
      <c r="H1245" s="837">
        <v>0</v>
      </c>
      <c r="I1245" s="849">
        <v>1</v>
      </c>
      <c r="J1245" s="849">
        <v>149.52000000000001</v>
      </c>
      <c r="K1245" s="837">
        <v>1</v>
      </c>
      <c r="L1245" s="849">
        <v>1</v>
      </c>
      <c r="M1245" s="850">
        <v>149.52000000000001</v>
      </c>
    </row>
    <row r="1246" spans="1:13" ht="14.4" customHeight="1" x14ac:dyDescent="0.3">
      <c r="A1246" s="831" t="s">
        <v>3078</v>
      </c>
      <c r="B1246" s="832" t="s">
        <v>2444</v>
      </c>
      <c r="C1246" s="832" t="s">
        <v>2451</v>
      </c>
      <c r="D1246" s="832" t="s">
        <v>1014</v>
      </c>
      <c r="E1246" s="832" t="s">
        <v>2452</v>
      </c>
      <c r="F1246" s="849"/>
      <c r="G1246" s="849"/>
      <c r="H1246" s="837">
        <v>0</v>
      </c>
      <c r="I1246" s="849">
        <v>2</v>
      </c>
      <c r="J1246" s="849">
        <v>151.46</v>
      </c>
      <c r="K1246" s="837">
        <v>1</v>
      </c>
      <c r="L1246" s="849">
        <v>2</v>
      </c>
      <c r="M1246" s="850">
        <v>151.46</v>
      </c>
    </row>
    <row r="1247" spans="1:13" ht="14.4" customHeight="1" x14ac:dyDescent="0.3">
      <c r="A1247" s="831" t="s">
        <v>3078</v>
      </c>
      <c r="B1247" s="832" t="s">
        <v>2444</v>
      </c>
      <c r="C1247" s="832" t="s">
        <v>2586</v>
      </c>
      <c r="D1247" s="832" t="s">
        <v>1288</v>
      </c>
      <c r="E1247" s="832" t="s">
        <v>2587</v>
      </c>
      <c r="F1247" s="849"/>
      <c r="G1247" s="849"/>
      <c r="H1247" s="837">
        <v>0</v>
      </c>
      <c r="I1247" s="849">
        <v>1</v>
      </c>
      <c r="J1247" s="849">
        <v>225.06</v>
      </c>
      <c r="K1247" s="837">
        <v>1</v>
      </c>
      <c r="L1247" s="849">
        <v>1</v>
      </c>
      <c r="M1247" s="850">
        <v>225.06</v>
      </c>
    </row>
    <row r="1248" spans="1:13" ht="14.4" customHeight="1" x14ac:dyDescent="0.3">
      <c r="A1248" s="831" t="s">
        <v>3078</v>
      </c>
      <c r="B1248" s="832" t="s">
        <v>2457</v>
      </c>
      <c r="C1248" s="832" t="s">
        <v>3266</v>
      </c>
      <c r="D1248" s="832" t="s">
        <v>2464</v>
      </c>
      <c r="E1248" s="832" t="s">
        <v>3125</v>
      </c>
      <c r="F1248" s="849">
        <v>1</v>
      </c>
      <c r="G1248" s="849">
        <v>0</v>
      </c>
      <c r="H1248" s="837"/>
      <c r="I1248" s="849"/>
      <c r="J1248" s="849"/>
      <c r="K1248" s="837"/>
      <c r="L1248" s="849">
        <v>1</v>
      </c>
      <c r="M1248" s="850">
        <v>0</v>
      </c>
    </row>
    <row r="1249" spans="1:13" ht="14.4" customHeight="1" x14ac:dyDescent="0.3">
      <c r="A1249" s="831" t="s">
        <v>3078</v>
      </c>
      <c r="B1249" s="832" t="s">
        <v>7012</v>
      </c>
      <c r="C1249" s="832" t="s">
        <v>6444</v>
      </c>
      <c r="D1249" s="832" t="s">
        <v>6445</v>
      </c>
      <c r="E1249" s="832" t="s">
        <v>3304</v>
      </c>
      <c r="F1249" s="849"/>
      <c r="G1249" s="849"/>
      <c r="H1249" s="837">
        <v>0</v>
      </c>
      <c r="I1249" s="849">
        <v>10</v>
      </c>
      <c r="J1249" s="849">
        <v>2511.6</v>
      </c>
      <c r="K1249" s="837">
        <v>1</v>
      </c>
      <c r="L1249" s="849">
        <v>10</v>
      </c>
      <c r="M1249" s="850">
        <v>2511.6</v>
      </c>
    </row>
    <row r="1250" spans="1:13" ht="14.4" customHeight="1" x14ac:dyDescent="0.3">
      <c r="A1250" s="831" t="s">
        <v>3078</v>
      </c>
      <c r="B1250" s="832" t="s">
        <v>2693</v>
      </c>
      <c r="C1250" s="832" t="s">
        <v>3743</v>
      </c>
      <c r="D1250" s="832" t="s">
        <v>3604</v>
      </c>
      <c r="E1250" s="832" t="s">
        <v>2773</v>
      </c>
      <c r="F1250" s="849">
        <v>1</v>
      </c>
      <c r="G1250" s="849">
        <v>159.08000000000001</v>
      </c>
      <c r="H1250" s="837">
        <v>1</v>
      </c>
      <c r="I1250" s="849"/>
      <c r="J1250" s="849"/>
      <c r="K1250" s="837">
        <v>0</v>
      </c>
      <c r="L1250" s="849">
        <v>1</v>
      </c>
      <c r="M1250" s="850">
        <v>159.08000000000001</v>
      </c>
    </row>
    <row r="1251" spans="1:13" ht="14.4" customHeight="1" x14ac:dyDescent="0.3">
      <c r="A1251" s="831" t="s">
        <v>3078</v>
      </c>
      <c r="B1251" s="832" t="s">
        <v>2693</v>
      </c>
      <c r="C1251" s="832" t="s">
        <v>2694</v>
      </c>
      <c r="D1251" s="832" t="s">
        <v>2695</v>
      </c>
      <c r="E1251" s="832" t="s">
        <v>2696</v>
      </c>
      <c r="F1251" s="849"/>
      <c r="G1251" s="849"/>
      <c r="H1251" s="837">
        <v>0</v>
      </c>
      <c r="I1251" s="849">
        <v>1</v>
      </c>
      <c r="J1251" s="849">
        <v>318.16000000000003</v>
      </c>
      <c r="K1251" s="837">
        <v>1</v>
      </c>
      <c r="L1251" s="849">
        <v>1</v>
      </c>
      <c r="M1251" s="850">
        <v>318.16000000000003</v>
      </c>
    </row>
    <row r="1252" spans="1:13" ht="14.4" customHeight="1" x14ac:dyDescent="0.3">
      <c r="A1252" s="831" t="s">
        <v>3078</v>
      </c>
      <c r="B1252" s="832" t="s">
        <v>2511</v>
      </c>
      <c r="C1252" s="832" t="s">
        <v>2925</v>
      </c>
      <c r="D1252" s="832" t="s">
        <v>2926</v>
      </c>
      <c r="E1252" s="832" t="s">
        <v>2514</v>
      </c>
      <c r="F1252" s="849"/>
      <c r="G1252" s="849"/>
      <c r="H1252" s="837">
        <v>0</v>
      </c>
      <c r="I1252" s="849">
        <v>1</v>
      </c>
      <c r="J1252" s="849">
        <v>292.74</v>
      </c>
      <c r="K1252" s="837">
        <v>1</v>
      </c>
      <c r="L1252" s="849">
        <v>1</v>
      </c>
      <c r="M1252" s="850">
        <v>292.74</v>
      </c>
    </row>
    <row r="1253" spans="1:13" ht="14.4" customHeight="1" x14ac:dyDescent="0.3">
      <c r="A1253" s="831" t="s">
        <v>3078</v>
      </c>
      <c r="B1253" s="832" t="s">
        <v>2629</v>
      </c>
      <c r="C1253" s="832" t="s">
        <v>2630</v>
      </c>
      <c r="D1253" s="832" t="s">
        <v>2631</v>
      </c>
      <c r="E1253" s="832" t="s">
        <v>2632</v>
      </c>
      <c r="F1253" s="849"/>
      <c r="G1253" s="849"/>
      <c r="H1253" s="837">
        <v>0</v>
      </c>
      <c r="I1253" s="849">
        <v>1</v>
      </c>
      <c r="J1253" s="849">
        <v>122.96</v>
      </c>
      <c r="K1253" s="837">
        <v>1</v>
      </c>
      <c r="L1253" s="849">
        <v>1</v>
      </c>
      <c r="M1253" s="850">
        <v>122.96</v>
      </c>
    </row>
    <row r="1254" spans="1:13" ht="14.4" customHeight="1" x14ac:dyDescent="0.3">
      <c r="A1254" s="831" t="s">
        <v>3078</v>
      </c>
      <c r="B1254" s="832" t="s">
        <v>2534</v>
      </c>
      <c r="C1254" s="832" t="s">
        <v>2633</v>
      </c>
      <c r="D1254" s="832" t="s">
        <v>1263</v>
      </c>
      <c r="E1254" s="832" t="s">
        <v>2634</v>
      </c>
      <c r="F1254" s="849"/>
      <c r="G1254" s="849"/>
      <c r="H1254" s="837">
        <v>0</v>
      </c>
      <c r="I1254" s="849">
        <v>2</v>
      </c>
      <c r="J1254" s="849">
        <v>414.9</v>
      </c>
      <c r="K1254" s="837">
        <v>1</v>
      </c>
      <c r="L1254" s="849">
        <v>2</v>
      </c>
      <c r="M1254" s="850">
        <v>414.9</v>
      </c>
    </row>
    <row r="1255" spans="1:13" ht="14.4" customHeight="1" x14ac:dyDescent="0.3">
      <c r="A1255" s="831" t="s">
        <v>3078</v>
      </c>
      <c r="B1255" s="832" t="s">
        <v>2537</v>
      </c>
      <c r="C1255" s="832" t="s">
        <v>2855</v>
      </c>
      <c r="D1255" s="832" t="s">
        <v>2539</v>
      </c>
      <c r="E1255" s="832" t="s">
        <v>2856</v>
      </c>
      <c r="F1255" s="849"/>
      <c r="G1255" s="849"/>
      <c r="H1255" s="837">
        <v>0</v>
      </c>
      <c r="I1255" s="849">
        <v>2</v>
      </c>
      <c r="J1255" s="849">
        <v>383.77</v>
      </c>
      <c r="K1255" s="837">
        <v>1</v>
      </c>
      <c r="L1255" s="849">
        <v>2</v>
      </c>
      <c r="M1255" s="850">
        <v>383.77</v>
      </c>
    </row>
    <row r="1256" spans="1:13" ht="14.4" customHeight="1" x14ac:dyDescent="0.3">
      <c r="A1256" s="831" t="s">
        <v>3078</v>
      </c>
      <c r="B1256" s="832" t="s">
        <v>6960</v>
      </c>
      <c r="C1256" s="832" t="s">
        <v>3108</v>
      </c>
      <c r="D1256" s="832" t="s">
        <v>3109</v>
      </c>
      <c r="E1256" s="832" t="s">
        <v>3110</v>
      </c>
      <c r="F1256" s="849"/>
      <c r="G1256" s="849"/>
      <c r="H1256" s="837">
        <v>0</v>
      </c>
      <c r="I1256" s="849">
        <v>2</v>
      </c>
      <c r="J1256" s="849">
        <v>414.9</v>
      </c>
      <c r="K1256" s="837">
        <v>1</v>
      </c>
      <c r="L1256" s="849">
        <v>2</v>
      </c>
      <c r="M1256" s="850">
        <v>414.9</v>
      </c>
    </row>
    <row r="1257" spans="1:13" ht="14.4" customHeight="1" x14ac:dyDescent="0.3">
      <c r="A1257" s="831" t="s">
        <v>3078</v>
      </c>
      <c r="B1257" s="832" t="s">
        <v>2541</v>
      </c>
      <c r="C1257" s="832" t="s">
        <v>3926</v>
      </c>
      <c r="D1257" s="832" t="s">
        <v>3927</v>
      </c>
      <c r="E1257" s="832" t="s">
        <v>1546</v>
      </c>
      <c r="F1257" s="849"/>
      <c r="G1257" s="849"/>
      <c r="H1257" s="837">
        <v>0</v>
      </c>
      <c r="I1257" s="849">
        <v>4</v>
      </c>
      <c r="J1257" s="849">
        <v>129.52000000000001</v>
      </c>
      <c r="K1257" s="837">
        <v>1</v>
      </c>
      <c r="L1257" s="849">
        <v>4</v>
      </c>
      <c r="M1257" s="850">
        <v>129.52000000000001</v>
      </c>
    </row>
    <row r="1258" spans="1:13" ht="14.4" customHeight="1" x14ac:dyDescent="0.3">
      <c r="A1258" s="831" t="s">
        <v>3078</v>
      </c>
      <c r="B1258" s="832" t="s">
        <v>2541</v>
      </c>
      <c r="C1258" s="832" t="s">
        <v>3384</v>
      </c>
      <c r="D1258" s="832" t="s">
        <v>3385</v>
      </c>
      <c r="E1258" s="832" t="s">
        <v>1552</v>
      </c>
      <c r="F1258" s="849"/>
      <c r="G1258" s="849"/>
      <c r="H1258" s="837">
        <v>0</v>
      </c>
      <c r="I1258" s="849">
        <v>1</v>
      </c>
      <c r="J1258" s="849">
        <v>127.34</v>
      </c>
      <c r="K1258" s="837">
        <v>1</v>
      </c>
      <c r="L1258" s="849">
        <v>1</v>
      </c>
      <c r="M1258" s="850">
        <v>127.34</v>
      </c>
    </row>
    <row r="1259" spans="1:13" ht="14.4" customHeight="1" x14ac:dyDescent="0.3">
      <c r="A1259" s="831" t="s">
        <v>3078</v>
      </c>
      <c r="B1259" s="832" t="s">
        <v>2541</v>
      </c>
      <c r="C1259" s="832" t="s">
        <v>3386</v>
      </c>
      <c r="D1259" s="832" t="s">
        <v>3387</v>
      </c>
      <c r="E1259" s="832" t="s">
        <v>1552</v>
      </c>
      <c r="F1259" s="849"/>
      <c r="G1259" s="849"/>
      <c r="H1259" s="837">
        <v>0</v>
      </c>
      <c r="I1259" s="849">
        <v>5</v>
      </c>
      <c r="J1259" s="849">
        <v>636.70000000000005</v>
      </c>
      <c r="K1259" s="837">
        <v>1</v>
      </c>
      <c r="L1259" s="849">
        <v>5</v>
      </c>
      <c r="M1259" s="850">
        <v>636.70000000000005</v>
      </c>
    </row>
    <row r="1260" spans="1:13" ht="14.4" customHeight="1" x14ac:dyDescent="0.3">
      <c r="A1260" s="831" t="s">
        <v>3078</v>
      </c>
      <c r="B1260" s="832" t="s">
        <v>2541</v>
      </c>
      <c r="C1260" s="832" t="s">
        <v>4965</v>
      </c>
      <c r="D1260" s="832" t="s">
        <v>4966</v>
      </c>
      <c r="E1260" s="832" t="s">
        <v>2740</v>
      </c>
      <c r="F1260" s="849"/>
      <c r="G1260" s="849"/>
      <c r="H1260" s="837">
        <v>0</v>
      </c>
      <c r="I1260" s="849">
        <v>1</v>
      </c>
      <c r="J1260" s="849">
        <v>84.89</v>
      </c>
      <c r="K1260" s="837">
        <v>1</v>
      </c>
      <c r="L1260" s="849">
        <v>1</v>
      </c>
      <c r="M1260" s="850">
        <v>84.89</v>
      </c>
    </row>
    <row r="1261" spans="1:13" ht="14.4" customHeight="1" x14ac:dyDescent="0.3">
      <c r="A1261" s="831" t="s">
        <v>3078</v>
      </c>
      <c r="B1261" s="832" t="s">
        <v>2541</v>
      </c>
      <c r="C1261" s="832" t="s">
        <v>2859</v>
      </c>
      <c r="D1261" s="832" t="s">
        <v>2058</v>
      </c>
      <c r="E1261" s="832" t="s">
        <v>2740</v>
      </c>
      <c r="F1261" s="849"/>
      <c r="G1261" s="849"/>
      <c r="H1261" s="837">
        <v>0</v>
      </c>
      <c r="I1261" s="849">
        <v>9</v>
      </c>
      <c r="J1261" s="849">
        <v>764.01</v>
      </c>
      <c r="K1261" s="837">
        <v>1</v>
      </c>
      <c r="L1261" s="849">
        <v>9</v>
      </c>
      <c r="M1261" s="850">
        <v>764.01</v>
      </c>
    </row>
    <row r="1262" spans="1:13" ht="14.4" customHeight="1" x14ac:dyDescent="0.3">
      <c r="A1262" s="831" t="s">
        <v>3078</v>
      </c>
      <c r="B1262" s="832" t="s">
        <v>2541</v>
      </c>
      <c r="C1262" s="832" t="s">
        <v>2949</v>
      </c>
      <c r="D1262" s="832" t="s">
        <v>2297</v>
      </c>
      <c r="E1262" s="832" t="s">
        <v>1546</v>
      </c>
      <c r="F1262" s="849"/>
      <c r="G1262" s="849"/>
      <c r="H1262" s="837">
        <v>0</v>
      </c>
      <c r="I1262" s="849">
        <v>10</v>
      </c>
      <c r="J1262" s="849">
        <v>722.69999999999993</v>
      </c>
      <c r="K1262" s="837">
        <v>1</v>
      </c>
      <c r="L1262" s="849">
        <v>10</v>
      </c>
      <c r="M1262" s="850">
        <v>722.69999999999993</v>
      </c>
    </row>
    <row r="1263" spans="1:13" ht="14.4" customHeight="1" x14ac:dyDescent="0.3">
      <c r="A1263" s="831" t="s">
        <v>3078</v>
      </c>
      <c r="B1263" s="832" t="s">
        <v>2541</v>
      </c>
      <c r="C1263" s="832" t="s">
        <v>2636</v>
      </c>
      <c r="D1263" s="832" t="s">
        <v>1284</v>
      </c>
      <c r="E1263" s="832" t="s">
        <v>1281</v>
      </c>
      <c r="F1263" s="849"/>
      <c r="G1263" s="849"/>
      <c r="H1263" s="837">
        <v>0</v>
      </c>
      <c r="I1263" s="849">
        <v>17</v>
      </c>
      <c r="J1263" s="849">
        <v>2201.67</v>
      </c>
      <c r="K1263" s="837">
        <v>1</v>
      </c>
      <c r="L1263" s="849">
        <v>17</v>
      </c>
      <c r="M1263" s="850">
        <v>2201.67</v>
      </c>
    </row>
    <row r="1264" spans="1:13" ht="14.4" customHeight="1" x14ac:dyDescent="0.3">
      <c r="A1264" s="831" t="s">
        <v>3078</v>
      </c>
      <c r="B1264" s="832" t="s">
        <v>2541</v>
      </c>
      <c r="C1264" s="832" t="s">
        <v>2637</v>
      </c>
      <c r="D1264" s="832" t="s">
        <v>1283</v>
      </c>
      <c r="E1264" s="832" t="s">
        <v>1281</v>
      </c>
      <c r="F1264" s="849"/>
      <c r="G1264" s="849"/>
      <c r="H1264" s="837">
        <v>0</v>
      </c>
      <c r="I1264" s="849">
        <v>2</v>
      </c>
      <c r="J1264" s="849">
        <v>260.77999999999997</v>
      </c>
      <c r="K1264" s="837">
        <v>1</v>
      </c>
      <c r="L1264" s="849">
        <v>2</v>
      </c>
      <c r="M1264" s="850">
        <v>260.77999999999997</v>
      </c>
    </row>
    <row r="1265" spans="1:13" ht="14.4" customHeight="1" x14ac:dyDescent="0.3">
      <c r="A1265" s="831" t="s">
        <v>3078</v>
      </c>
      <c r="B1265" s="832" t="s">
        <v>2541</v>
      </c>
      <c r="C1265" s="832" t="s">
        <v>3933</v>
      </c>
      <c r="D1265" s="832" t="s">
        <v>3934</v>
      </c>
      <c r="E1265" s="832" t="s">
        <v>1546</v>
      </c>
      <c r="F1265" s="849"/>
      <c r="G1265" s="849"/>
      <c r="H1265" s="837">
        <v>0</v>
      </c>
      <c r="I1265" s="849">
        <v>10</v>
      </c>
      <c r="J1265" s="849">
        <v>722.69999999999993</v>
      </c>
      <c r="K1265" s="837">
        <v>1</v>
      </c>
      <c r="L1265" s="849">
        <v>10</v>
      </c>
      <c r="M1265" s="850">
        <v>722.69999999999993</v>
      </c>
    </row>
    <row r="1266" spans="1:13" ht="14.4" customHeight="1" x14ac:dyDescent="0.3">
      <c r="A1266" s="831" t="s">
        <v>3078</v>
      </c>
      <c r="B1266" s="832" t="s">
        <v>2541</v>
      </c>
      <c r="C1266" s="832" t="s">
        <v>2861</v>
      </c>
      <c r="D1266" s="832" t="s">
        <v>2057</v>
      </c>
      <c r="E1266" s="832" t="s">
        <v>1552</v>
      </c>
      <c r="F1266" s="849"/>
      <c r="G1266" s="849"/>
      <c r="H1266" s="837">
        <v>0</v>
      </c>
      <c r="I1266" s="849">
        <v>1</v>
      </c>
      <c r="J1266" s="849">
        <v>129.51</v>
      </c>
      <c r="K1266" s="837">
        <v>1</v>
      </c>
      <c r="L1266" s="849">
        <v>1</v>
      </c>
      <c r="M1266" s="850">
        <v>129.51</v>
      </c>
    </row>
    <row r="1267" spans="1:13" ht="14.4" customHeight="1" x14ac:dyDescent="0.3">
      <c r="A1267" s="831" t="s">
        <v>3078</v>
      </c>
      <c r="B1267" s="832" t="s">
        <v>2541</v>
      </c>
      <c r="C1267" s="832" t="s">
        <v>2743</v>
      </c>
      <c r="D1267" s="832" t="s">
        <v>1555</v>
      </c>
      <c r="E1267" s="832" t="s">
        <v>1552</v>
      </c>
      <c r="F1267" s="849"/>
      <c r="G1267" s="849"/>
      <c r="H1267" s="837">
        <v>0</v>
      </c>
      <c r="I1267" s="849">
        <v>1</v>
      </c>
      <c r="J1267" s="849">
        <v>129.51</v>
      </c>
      <c r="K1267" s="837">
        <v>1</v>
      </c>
      <c r="L1267" s="849">
        <v>1</v>
      </c>
      <c r="M1267" s="850">
        <v>129.51</v>
      </c>
    </row>
    <row r="1268" spans="1:13" ht="14.4" customHeight="1" x14ac:dyDescent="0.3">
      <c r="A1268" s="831" t="s">
        <v>3078</v>
      </c>
      <c r="B1268" s="832" t="s">
        <v>2541</v>
      </c>
      <c r="C1268" s="832" t="s">
        <v>2741</v>
      </c>
      <c r="D1268" s="832" t="s">
        <v>1558</v>
      </c>
      <c r="E1268" s="832" t="s">
        <v>1281</v>
      </c>
      <c r="F1268" s="849"/>
      <c r="G1268" s="849"/>
      <c r="H1268" s="837">
        <v>0</v>
      </c>
      <c r="I1268" s="849">
        <v>2</v>
      </c>
      <c r="J1268" s="849">
        <v>316.8</v>
      </c>
      <c r="K1268" s="837">
        <v>1</v>
      </c>
      <c r="L1268" s="849">
        <v>2</v>
      </c>
      <c r="M1268" s="850">
        <v>316.8</v>
      </c>
    </row>
    <row r="1269" spans="1:13" ht="14.4" customHeight="1" x14ac:dyDescent="0.3">
      <c r="A1269" s="831" t="s">
        <v>3079</v>
      </c>
      <c r="B1269" s="832" t="s">
        <v>2578</v>
      </c>
      <c r="C1269" s="832" t="s">
        <v>4513</v>
      </c>
      <c r="D1269" s="832" t="s">
        <v>2580</v>
      </c>
      <c r="E1269" s="832" t="s">
        <v>4514</v>
      </c>
      <c r="F1269" s="849"/>
      <c r="G1269" s="849"/>
      <c r="H1269" s="837">
        <v>0</v>
      </c>
      <c r="I1269" s="849">
        <v>8</v>
      </c>
      <c r="J1269" s="849">
        <v>493.51000000000005</v>
      </c>
      <c r="K1269" s="837">
        <v>1</v>
      </c>
      <c r="L1269" s="849">
        <v>8</v>
      </c>
      <c r="M1269" s="850">
        <v>493.51000000000005</v>
      </c>
    </row>
    <row r="1270" spans="1:13" ht="14.4" customHeight="1" x14ac:dyDescent="0.3">
      <c r="A1270" s="831" t="s">
        <v>3079</v>
      </c>
      <c r="B1270" s="832" t="s">
        <v>2578</v>
      </c>
      <c r="C1270" s="832" t="s">
        <v>6427</v>
      </c>
      <c r="D1270" s="832" t="s">
        <v>2580</v>
      </c>
      <c r="E1270" s="832" t="s">
        <v>4510</v>
      </c>
      <c r="F1270" s="849">
        <v>4</v>
      </c>
      <c r="G1270" s="849">
        <v>408.02</v>
      </c>
      <c r="H1270" s="837">
        <v>1</v>
      </c>
      <c r="I1270" s="849"/>
      <c r="J1270" s="849"/>
      <c r="K1270" s="837">
        <v>0</v>
      </c>
      <c r="L1270" s="849">
        <v>4</v>
      </c>
      <c r="M1270" s="850">
        <v>408.02</v>
      </c>
    </row>
    <row r="1271" spans="1:13" ht="14.4" customHeight="1" x14ac:dyDescent="0.3">
      <c r="A1271" s="831" t="s">
        <v>3079</v>
      </c>
      <c r="B1271" s="832" t="s">
        <v>2578</v>
      </c>
      <c r="C1271" s="832" t="s">
        <v>2579</v>
      </c>
      <c r="D1271" s="832" t="s">
        <v>2580</v>
      </c>
      <c r="E1271" s="832" t="s">
        <v>2581</v>
      </c>
      <c r="F1271" s="849"/>
      <c r="G1271" s="849"/>
      <c r="H1271" s="837">
        <v>0</v>
      </c>
      <c r="I1271" s="849">
        <v>33</v>
      </c>
      <c r="J1271" s="849">
        <v>1547.3999999999999</v>
      </c>
      <c r="K1271" s="837">
        <v>1</v>
      </c>
      <c r="L1271" s="849">
        <v>33</v>
      </c>
      <c r="M1271" s="850">
        <v>1547.3999999999999</v>
      </c>
    </row>
    <row r="1272" spans="1:13" ht="14.4" customHeight="1" x14ac:dyDescent="0.3">
      <c r="A1272" s="831" t="s">
        <v>3079</v>
      </c>
      <c r="B1272" s="832" t="s">
        <v>2578</v>
      </c>
      <c r="C1272" s="832" t="s">
        <v>4511</v>
      </c>
      <c r="D1272" s="832" t="s">
        <v>2680</v>
      </c>
      <c r="E1272" s="832" t="s">
        <v>4512</v>
      </c>
      <c r="F1272" s="849"/>
      <c r="G1272" s="849"/>
      <c r="H1272" s="837">
        <v>0</v>
      </c>
      <c r="I1272" s="849">
        <v>6</v>
      </c>
      <c r="J1272" s="849">
        <v>742.16</v>
      </c>
      <c r="K1272" s="837">
        <v>1</v>
      </c>
      <c r="L1272" s="849">
        <v>6</v>
      </c>
      <c r="M1272" s="850">
        <v>742.16</v>
      </c>
    </row>
    <row r="1273" spans="1:13" ht="14.4" customHeight="1" x14ac:dyDescent="0.3">
      <c r="A1273" s="831" t="s">
        <v>3079</v>
      </c>
      <c r="B1273" s="832" t="s">
        <v>2578</v>
      </c>
      <c r="C1273" s="832" t="s">
        <v>2679</v>
      </c>
      <c r="D1273" s="832" t="s">
        <v>2680</v>
      </c>
      <c r="E1273" s="832" t="s">
        <v>2581</v>
      </c>
      <c r="F1273" s="849"/>
      <c r="G1273" s="849"/>
      <c r="H1273" s="837">
        <v>0</v>
      </c>
      <c r="I1273" s="849">
        <v>12</v>
      </c>
      <c r="J1273" s="849">
        <v>573.91000000000008</v>
      </c>
      <c r="K1273" s="837">
        <v>1</v>
      </c>
      <c r="L1273" s="849">
        <v>12</v>
      </c>
      <c r="M1273" s="850">
        <v>573.91000000000008</v>
      </c>
    </row>
    <row r="1274" spans="1:13" ht="14.4" customHeight="1" x14ac:dyDescent="0.3">
      <c r="A1274" s="831" t="s">
        <v>3079</v>
      </c>
      <c r="B1274" s="832" t="s">
        <v>2444</v>
      </c>
      <c r="C1274" s="832" t="s">
        <v>2590</v>
      </c>
      <c r="D1274" s="832" t="s">
        <v>2591</v>
      </c>
      <c r="E1274" s="832" t="s">
        <v>2592</v>
      </c>
      <c r="F1274" s="849"/>
      <c r="G1274" s="849"/>
      <c r="H1274" s="837">
        <v>0</v>
      </c>
      <c r="I1274" s="849">
        <v>1</v>
      </c>
      <c r="J1274" s="849">
        <v>111.22</v>
      </c>
      <c r="K1274" s="837">
        <v>1</v>
      </c>
      <c r="L1274" s="849">
        <v>1</v>
      </c>
      <c r="M1274" s="850">
        <v>111.22</v>
      </c>
    </row>
    <row r="1275" spans="1:13" ht="14.4" customHeight="1" x14ac:dyDescent="0.3">
      <c r="A1275" s="831" t="s">
        <v>3079</v>
      </c>
      <c r="B1275" s="832" t="s">
        <v>2444</v>
      </c>
      <c r="C1275" s="832" t="s">
        <v>6568</v>
      </c>
      <c r="D1275" s="832" t="s">
        <v>6569</v>
      </c>
      <c r="E1275" s="832" t="s">
        <v>6570</v>
      </c>
      <c r="F1275" s="849">
        <v>1</v>
      </c>
      <c r="G1275" s="849">
        <v>149.52000000000001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149.52000000000001</v>
      </c>
    </row>
    <row r="1276" spans="1:13" ht="14.4" customHeight="1" x14ac:dyDescent="0.3">
      <c r="A1276" s="831" t="s">
        <v>3079</v>
      </c>
      <c r="B1276" s="832" t="s">
        <v>2522</v>
      </c>
      <c r="C1276" s="832" t="s">
        <v>2523</v>
      </c>
      <c r="D1276" s="832" t="s">
        <v>941</v>
      </c>
      <c r="E1276" s="832" t="s">
        <v>2524</v>
      </c>
      <c r="F1276" s="849"/>
      <c r="G1276" s="849"/>
      <c r="H1276" s="837">
        <v>0</v>
      </c>
      <c r="I1276" s="849">
        <v>1</v>
      </c>
      <c r="J1276" s="849">
        <v>63.75</v>
      </c>
      <c r="K1276" s="837">
        <v>1</v>
      </c>
      <c r="L1276" s="849">
        <v>1</v>
      </c>
      <c r="M1276" s="850">
        <v>63.75</v>
      </c>
    </row>
    <row r="1277" spans="1:13" ht="14.4" customHeight="1" x14ac:dyDescent="0.3">
      <c r="A1277" s="831" t="s">
        <v>3079</v>
      </c>
      <c r="B1277" s="832" t="s">
        <v>2937</v>
      </c>
      <c r="C1277" s="832" t="s">
        <v>2938</v>
      </c>
      <c r="D1277" s="832" t="s">
        <v>2273</v>
      </c>
      <c r="E1277" s="832" t="s">
        <v>2939</v>
      </c>
      <c r="F1277" s="849"/>
      <c r="G1277" s="849"/>
      <c r="H1277" s="837">
        <v>0</v>
      </c>
      <c r="I1277" s="849">
        <v>1</v>
      </c>
      <c r="J1277" s="849">
        <v>26.3</v>
      </c>
      <c r="K1277" s="837">
        <v>1</v>
      </c>
      <c r="L1277" s="849">
        <v>1</v>
      </c>
      <c r="M1277" s="850">
        <v>26.3</v>
      </c>
    </row>
    <row r="1278" spans="1:13" ht="14.4" customHeight="1" x14ac:dyDescent="0.3">
      <c r="A1278" s="831" t="s">
        <v>3079</v>
      </c>
      <c r="B1278" s="832" t="s">
        <v>6960</v>
      </c>
      <c r="C1278" s="832" t="s">
        <v>6571</v>
      </c>
      <c r="D1278" s="832" t="s">
        <v>3287</v>
      </c>
      <c r="E1278" s="832" t="s">
        <v>4334</v>
      </c>
      <c r="F1278" s="849">
        <v>1</v>
      </c>
      <c r="G1278" s="849">
        <v>19.59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19.59</v>
      </c>
    </row>
    <row r="1279" spans="1:13" ht="14.4" customHeight="1" x14ac:dyDescent="0.3">
      <c r="A1279" s="831" t="s">
        <v>3080</v>
      </c>
      <c r="B1279" s="832" t="s">
        <v>2561</v>
      </c>
      <c r="C1279" s="832" t="s">
        <v>3173</v>
      </c>
      <c r="D1279" s="832" t="s">
        <v>3171</v>
      </c>
      <c r="E1279" s="832" t="s">
        <v>3174</v>
      </c>
      <c r="F1279" s="849"/>
      <c r="G1279" s="849"/>
      <c r="H1279" s="837">
        <v>0</v>
      </c>
      <c r="I1279" s="849">
        <v>1</v>
      </c>
      <c r="J1279" s="849">
        <v>668.54</v>
      </c>
      <c r="K1279" s="837">
        <v>1</v>
      </c>
      <c r="L1279" s="849">
        <v>1</v>
      </c>
      <c r="M1279" s="850">
        <v>668.54</v>
      </c>
    </row>
    <row r="1280" spans="1:13" ht="14.4" customHeight="1" x14ac:dyDescent="0.3">
      <c r="A1280" s="831" t="s">
        <v>3080</v>
      </c>
      <c r="B1280" s="832" t="s">
        <v>2805</v>
      </c>
      <c r="C1280" s="832" t="s">
        <v>2872</v>
      </c>
      <c r="D1280" s="832" t="s">
        <v>2873</v>
      </c>
      <c r="E1280" s="832" t="s">
        <v>2874</v>
      </c>
      <c r="F1280" s="849"/>
      <c r="G1280" s="849"/>
      <c r="H1280" s="837">
        <v>0</v>
      </c>
      <c r="I1280" s="849">
        <v>1</v>
      </c>
      <c r="J1280" s="849">
        <v>668.54</v>
      </c>
      <c r="K1280" s="837">
        <v>1</v>
      </c>
      <c r="L1280" s="849">
        <v>1</v>
      </c>
      <c r="M1280" s="850">
        <v>668.54</v>
      </c>
    </row>
    <row r="1281" spans="1:13" ht="14.4" customHeight="1" x14ac:dyDescent="0.3">
      <c r="A1281" s="831" t="s">
        <v>3080</v>
      </c>
      <c r="B1281" s="832" t="s">
        <v>2444</v>
      </c>
      <c r="C1281" s="832" t="s">
        <v>2445</v>
      </c>
      <c r="D1281" s="832" t="s">
        <v>2446</v>
      </c>
      <c r="E1281" s="832" t="s">
        <v>2447</v>
      </c>
      <c r="F1281" s="849"/>
      <c r="G1281" s="849"/>
      <c r="H1281" s="837">
        <v>0</v>
      </c>
      <c r="I1281" s="849">
        <v>3</v>
      </c>
      <c r="J1281" s="849">
        <v>198.24</v>
      </c>
      <c r="K1281" s="837">
        <v>1</v>
      </c>
      <c r="L1281" s="849">
        <v>3</v>
      </c>
      <c r="M1281" s="850">
        <v>198.24</v>
      </c>
    </row>
    <row r="1282" spans="1:13" ht="14.4" customHeight="1" x14ac:dyDescent="0.3">
      <c r="A1282" s="831" t="s">
        <v>3080</v>
      </c>
      <c r="B1282" s="832" t="s">
        <v>2444</v>
      </c>
      <c r="C1282" s="832" t="s">
        <v>2451</v>
      </c>
      <c r="D1282" s="832" t="s">
        <v>1014</v>
      </c>
      <c r="E1282" s="832" t="s">
        <v>2452</v>
      </c>
      <c r="F1282" s="849"/>
      <c r="G1282" s="849"/>
      <c r="H1282" s="837">
        <v>0</v>
      </c>
      <c r="I1282" s="849">
        <v>1</v>
      </c>
      <c r="J1282" s="849">
        <v>75.73</v>
      </c>
      <c r="K1282" s="837">
        <v>1</v>
      </c>
      <c r="L1282" s="849">
        <v>1</v>
      </c>
      <c r="M1282" s="850">
        <v>75.73</v>
      </c>
    </row>
    <row r="1283" spans="1:13" ht="14.4" customHeight="1" x14ac:dyDescent="0.3">
      <c r="A1283" s="831" t="s">
        <v>3080</v>
      </c>
      <c r="B1283" s="832" t="s">
        <v>2457</v>
      </c>
      <c r="C1283" s="832" t="s">
        <v>2766</v>
      </c>
      <c r="D1283" s="832" t="s">
        <v>2459</v>
      </c>
      <c r="E1283" s="832" t="s">
        <v>2465</v>
      </c>
      <c r="F1283" s="849"/>
      <c r="G1283" s="849"/>
      <c r="H1283" s="837">
        <v>0</v>
      </c>
      <c r="I1283" s="849">
        <v>1</v>
      </c>
      <c r="J1283" s="849">
        <v>85.27</v>
      </c>
      <c r="K1283" s="837">
        <v>1</v>
      </c>
      <c r="L1283" s="849">
        <v>1</v>
      </c>
      <c r="M1283" s="850">
        <v>85.27</v>
      </c>
    </row>
    <row r="1284" spans="1:13" ht="14.4" customHeight="1" x14ac:dyDescent="0.3">
      <c r="A1284" s="831" t="s">
        <v>3080</v>
      </c>
      <c r="B1284" s="832" t="s">
        <v>2683</v>
      </c>
      <c r="C1284" s="832" t="s">
        <v>3478</v>
      </c>
      <c r="D1284" s="832" t="s">
        <v>2685</v>
      </c>
      <c r="E1284" s="832" t="s">
        <v>3479</v>
      </c>
      <c r="F1284" s="849"/>
      <c r="G1284" s="849"/>
      <c r="H1284" s="837">
        <v>0</v>
      </c>
      <c r="I1284" s="849">
        <v>1</v>
      </c>
      <c r="J1284" s="849">
        <v>141.09</v>
      </c>
      <c r="K1284" s="837">
        <v>1</v>
      </c>
      <c r="L1284" s="849">
        <v>1</v>
      </c>
      <c r="M1284" s="850">
        <v>141.09</v>
      </c>
    </row>
    <row r="1285" spans="1:13" ht="14.4" customHeight="1" x14ac:dyDescent="0.3">
      <c r="A1285" s="831" t="s">
        <v>3080</v>
      </c>
      <c r="B1285" s="832" t="s">
        <v>2483</v>
      </c>
      <c r="C1285" s="832" t="s">
        <v>2608</v>
      </c>
      <c r="D1285" s="832" t="s">
        <v>1704</v>
      </c>
      <c r="E1285" s="832" t="s">
        <v>2609</v>
      </c>
      <c r="F1285" s="849"/>
      <c r="G1285" s="849"/>
      <c r="H1285" s="837">
        <v>0</v>
      </c>
      <c r="I1285" s="849">
        <v>4</v>
      </c>
      <c r="J1285" s="849">
        <v>10541.9</v>
      </c>
      <c r="K1285" s="837">
        <v>1</v>
      </c>
      <c r="L1285" s="849">
        <v>4</v>
      </c>
      <c r="M1285" s="850">
        <v>10541.9</v>
      </c>
    </row>
    <row r="1286" spans="1:13" ht="14.4" customHeight="1" x14ac:dyDescent="0.3">
      <c r="A1286" s="831" t="s">
        <v>3080</v>
      </c>
      <c r="B1286" s="832" t="s">
        <v>2496</v>
      </c>
      <c r="C1286" s="832" t="s">
        <v>2619</v>
      </c>
      <c r="D1286" s="832" t="s">
        <v>2620</v>
      </c>
      <c r="E1286" s="832" t="s">
        <v>2621</v>
      </c>
      <c r="F1286" s="849"/>
      <c r="G1286" s="849"/>
      <c r="H1286" s="837"/>
      <c r="I1286" s="849">
        <v>1</v>
      </c>
      <c r="J1286" s="849">
        <v>0</v>
      </c>
      <c r="K1286" s="837"/>
      <c r="L1286" s="849">
        <v>1</v>
      </c>
      <c r="M1286" s="850">
        <v>0</v>
      </c>
    </row>
    <row r="1287" spans="1:13" ht="14.4" customHeight="1" x14ac:dyDescent="0.3">
      <c r="A1287" s="831" t="s">
        <v>3080</v>
      </c>
      <c r="B1287" s="832" t="s">
        <v>6963</v>
      </c>
      <c r="C1287" s="832" t="s">
        <v>3959</v>
      </c>
      <c r="D1287" s="832" t="s">
        <v>3960</v>
      </c>
      <c r="E1287" s="832" t="s">
        <v>3961</v>
      </c>
      <c r="F1287" s="849"/>
      <c r="G1287" s="849"/>
      <c r="H1287" s="837"/>
      <c r="I1287" s="849">
        <v>1</v>
      </c>
      <c r="J1287" s="849">
        <v>0</v>
      </c>
      <c r="K1287" s="837"/>
      <c r="L1287" s="849">
        <v>1</v>
      </c>
      <c r="M1287" s="850">
        <v>0</v>
      </c>
    </row>
    <row r="1288" spans="1:13" ht="14.4" customHeight="1" x14ac:dyDescent="0.3">
      <c r="A1288" s="831" t="s">
        <v>3080</v>
      </c>
      <c r="B1288" s="832" t="s">
        <v>2629</v>
      </c>
      <c r="C1288" s="832" t="s">
        <v>2630</v>
      </c>
      <c r="D1288" s="832" t="s">
        <v>2631</v>
      </c>
      <c r="E1288" s="832" t="s">
        <v>2632</v>
      </c>
      <c r="F1288" s="849"/>
      <c r="G1288" s="849"/>
      <c r="H1288" s="837">
        <v>0</v>
      </c>
      <c r="I1288" s="849">
        <v>1</v>
      </c>
      <c r="J1288" s="849">
        <v>122.96</v>
      </c>
      <c r="K1288" s="837">
        <v>1</v>
      </c>
      <c r="L1288" s="849">
        <v>1</v>
      </c>
      <c r="M1288" s="850">
        <v>122.96</v>
      </c>
    </row>
    <row r="1289" spans="1:13" ht="14.4" customHeight="1" x14ac:dyDescent="0.3">
      <c r="A1289" s="831" t="s">
        <v>3080</v>
      </c>
      <c r="B1289" s="832" t="s">
        <v>2522</v>
      </c>
      <c r="C1289" s="832" t="s">
        <v>2523</v>
      </c>
      <c r="D1289" s="832" t="s">
        <v>941</v>
      </c>
      <c r="E1289" s="832" t="s">
        <v>2524</v>
      </c>
      <c r="F1289" s="849"/>
      <c r="G1289" s="849"/>
      <c r="H1289" s="837">
        <v>0</v>
      </c>
      <c r="I1289" s="849">
        <v>1</v>
      </c>
      <c r="J1289" s="849">
        <v>63.75</v>
      </c>
      <c r="K1289" s="837">
        <v>1</v>
      </c>
      <c r="L1289" s="849">
        <v>1</v>
      </c>
      <c r="M1289" s="850">
        <v>63.75</v>
      </c>
    </row>
    <row r="1290" spans="1:13" ht="14.4" customHeight="1" x14ac:dyDescent="0.3">
      <c r="A1290" s="831" t="s">
        <v>3080</v>
      </c>
      <c r="B1290" s="832" t="s">
        <v>6978</v>
      </c>
      <c r="C1290" s="832" t="s">
        <v>3520</v>
      </c>
      <c r="D1290" s="832" t="s">
        <v>3521</v>
      </c>
      <c r="E1290" s="832" t="s">
        <v>6979</v>
      </c>
      <c r="F1290" s="849"/>
      <c r="G1290" s="849"/>
      <c r="H1290" s="837">
        <v>0</v>
      </c>
      <c r="I1290" s="849">
        <v>1</v>
      </c>
      <c r="J1290" s="849">
        <v>707.67</v>
      </c>
      <c r="K1290" s="837">
        <v>1</v>
      </c>
      <c r="L1290" s="849">
        <v>1</v>
      </c>
      <c r="M1290" s="850">
        <v>707.67</v>
      </c>
    </row>
    <row r="1291" spans="1:13" ht="14.4" customHeight="1" x14ac:dyDescent="0.3">
      <c r="A1291" s="831" t="s">
        <v>3080</v>
      </c>
      <c r="B1291" s="832" t="s">
        <v>2541</v>
      </c>
      <c r="C1291" s="832" t="s">
        <v>2948</v>
      </c>
      <c r="D1291" s="832" t="s">
        <v>2302</v>
      </c>
      <c r="E1291" s="832" t="s">
        <v>2740</v>
      </c>
      <c r="F1291" s="849"/>
      <c r="G1291" s="849"/>
      <c r="H1291" s="837">
        <v>0</v>
      </c>
      <c r="I1291" s="849">
        <v>4</v>
      </c>
      <c r="J1291" s="849">
        <v>339.56</v>
      </c>
      <c r="K1291" s="837">
        <v>1</v>
      </c>
      <c r="L1291" s="849">
        <v>4</v>
      </c>
      <c r="M1291" s="850">
        <v>339.56</v>
      </c>
    </row>
    <row r="1292" spans="1:13" ht="14.4" customHeight="1" x14ac:dyDescent="0.3">
      <c r="A1292" s="831" t="s">
        <v>3080</v>
      </c>
      <c r="B1292" s="832" t="s">
        <v>2541</v>
      </c>
      <c r="C1292" s="832" t="s">
        <v>2859</v>
      </c>
      <c r="D1292" s="832" t="s">
        <v>2058</v>
      </c>
      <c r="E1292" s="832" t="s">
        <v>2740</v>
      </c>
      <c r="F1292" s="849"/>
      <c r="G1292" s="849"/>
      <c r="H1292" s="837">
        <v>0</v>
      </c>
      <c r="I1292" s="849">
        <v>2</v>
      </c>
      <c r="J1292" s="849">
        <v>169.78</v>
      </c>
      <c r="K1292" s="837">
        <v>1</v>
      </c>
      <c r="L1292" s="849">
        <v>2</v>
      </c>
      <c r="M1292" s="850">
        <v>169.78</v>
      </c>
    </row>
    <row r="1293" spans="1:13" ht="14.4" customHeight="1" x14ac:dyDescent="0.3">
      <c r="A1293" s="831" t="s">
        <v>3080</v>
      </c>
      <c r="B1293" s="832" t="s">
        <v>2541</v>
      </c>
      <c r="C1293" s="832" t="s">
        <v>2637</v>
      </c>
      <c r="D1293" s="832" t="s">
        <v>1283</v>
      </c>
      <c r="E1293" s="832" t="s">
        <v>1281</v>
      </c>
      <c r="F1293" s="849"/>
      <c r="G1293" s="849"/>
      <c r="H1293" s="837">
        <v>0</v>
      </c>
      <c r="I1293" s="849">
        <v>11</v>
      </c>
      <c r="J1293" s="849">
        <v>1434.29</v>
      </c>
      <c r="K1293" s="837">
        <v>1</v>
      </c>
      <c r="L1293" s="849">
        <v>11</v>
      </c>
      <c r="M1293" s="850">
        <v>1434.29</v>
      </c>
    </row>
    <row r="1294" spans="1:13" ht="14.4" customHeight="1" x14ac:dyDescent="0.3">
      <c r="A1294" s="831" t="s">
        <v>3080</v>
      </c>
      <c r="B1294" s="832" t="s">
        <v>2541</v>
      </c>
      <c r="C1294" s="832" t="s">
        <v>3935</v>
      </c>
      <c r="D1294" s="832" t="s">
        <v>3936</v>
      </c>
      <c r="E1294" s="832" t="s">
        <v>1552</v>
      </c>
      <c r="F1294" s="849"/>
      <c r="G1294" s="849"/>
      <c r="H1294" s="837">
        <v>0</v>
      </c>
      <c r="I1294" s="849">
        <v>2</v>
      </c>
      <c r="J1294" s="849">
        <v>259.02</v>
      </c>
      <c r="K1294" s="837">
        <v>1</v>
      </c>
      <c r="L1294" s="849">
        <v>2</v>
      </c>
      <c r="M1294" s="850">
        <v>259.02</v>
      </c>
    </row>
    <row r="1295" spans="1:13" ht="14.4" customHeight="1" x14ac:dyDescent="0.3">
      <c r="A1295" s="831" t="s">
        <v>3080</v>
      </c>
      <c r="B1295" s="832" t="s">
        <v>2541</v>
      </c>
      <c r="C1295" s="832" t="s">
        <v>2860</v>
      </c>
      <c r="D1295" s="832" t="s">
        <v>2060</v>
      </c>
      <c r="E1295" s="832" t="s">
        <v>1281</v>
      </c>
      <c r="F1295" s="849"/>
      <c r="G1295" s="849"/>
      <c r="H1295" s="837">
        <v>0</v>
      </c>
      <c r="I1295" s="849">
        <v>1</v>
      </c>
      <c r="J1295" s="849">
        <v>131.93</v>
      </c>
      <c r="K1295" s="837">
        <v>1</v>
      </c>
      <c r="L1295" s="849">
        <v>1</v>
      </c>
      <c r="M1295" s="850">
        <v>131.93</v>
      </c>
    </row>
    <row r="1296" spans="1:13" ht="14.4" customHeight="1" x14ac:dyDescent="0.3">
      <c r="A1296" s="831" t="s">
        <v>3081</v>
      </c>
      <c r="B1296" s="832" t="s">
        <v>2444</v>
      </c>
      <c r="C1296" s="832" t="s">
        <v>2451</v>
      </c>
      <c r="D1296" s="832" t="s">
        <v>1014</v>
      </c>
      <c r="E1296" s="832" t="s">
        <v>2452</v>
      </c>
      <c r="F1296" s="849"/>
      <c r="G1296" s="849"/>
      <c r="H1296" s="837">
        <v>0</v>
      </c>
      <c r="I1296" s="849">
        <v>1</v>
      </c>
      <c r="J1296" s="849">
        <v>75.73</v>
      </c>
      <c r="K1296" s="837">
        <v>1</v>
      </c>
      <c r="L1296" s="849">
        <v>1</v>
      </c>
      <c r="M1296" s="850">
        <v>75.73</v>
      </c>
    </row>
    <row r="1297" spans="1:13" ht="14.4" customHeight="1" x14ac:dyDescent="0.3">
      <c r="A1297" s="831" t="s">
        <v>3081</v>
      </c>
      <c r="B1297" s="832" t="s">
        <v>2457</v>
      </c>
      <c r="C1297" s="832" t="s">
        <v>2463</v>
      </c>
      <c r="D1297" s="832" t="s">
        <v>2464</v>
      </c>
      <c r="E1297" s="832" t="s">
        <v>2465</v>
      </c>
      <c r="F1297" s="849">
        <v>2</v>
      </c>
      <c r="G1297" s="849">
        <v>170.54</v>
      </c>
      <c r="H1297" s="837">
        <v>1</v>
      </c>
      <c r="I1297" s="849"/>
      <c r="J1297" s="849"/>
      <c r="K1297" s="837">
        <v>0</v>
      </c>
      <c r="L1297" s="849">
        <v>2</v>
      </c>
      <c r="M1297" s="850">
        <v>170.54</v>
      </c>
    </row>
    <row r="1298" spans="1:13" ht="14.4" customHeight="1" x14ac:dyDescent="0.3">
      <c r="A1298" s="831" t="s">
        <v>3082</v>
      </c>
      <c r="B1298" s="832" t="s">
        <v>6980</v>
      </c>
      <c r="C1298" s="832" t="s">
        <v>4047</v>
      </c>
      <c r="D1298" s="832" t="s">
        <v>4048</v>
      </c>
      <c r="E1298" s="832" t="s">
        <v>4049</v>
      </c>
      <c r="F1298" s="849"/>
      <c r="G1298" s="849"/>
      <c r="H1298" s="837">
        <v>0</v>
      </c>
      <c r="I1298" s="849">
        <v>6</v>
      </c>
      <c r="J1298" s="849">
        <v>539.30999999999995</v>
      </c>
      <c r="K1298" s="837">
        <v>1</v>
      </c>
      <c r="L1298" s="849">
        <v>6</v>
      </c>
      <c r="M1298" s="850">
        <v>539.30999999999995</v>
      </c>
    </row>
    <row r="1299" spans="1:13" ht="14.4" customHeight="1" x14ac:dyDescent="0.3">
      <c r="A1299" s="831" t="s">
        <v>3082</v>
      </c>
      <c r="B1299" s="832" t="s">
        <v>2565</v>
      </c>
      <c r="C1299" s="832" t="s">
        <v>3579</v>
      </c>
      <c r="D1299" s="832" t="s">
        <v>1162</v>
      </c>
      <c r="E1299" s="832" t="s">
        <v>2754</v>
      </c>
      <c r="F1299" s="849"/>
      <c r="G1299" s="849"/>
      <c r="H1299" s="837">
        <v>0</v>
      </c>
      <c r="I1299" s="849">
        <v>9</v>
      </c>
      <c r="J1299" s="849">
        <v>3313.44</v>
      </c>
      <c r="K1299" s="837">
        <v>1</v>
      </c>
      <c r="L1299" s="849">
        <v>9</v>
      </c>
      <c r="M1299" s="850">
        <v>3313.44</v>
      </c>
    </row>
    <row r="1300" spans="1:13" ht="14.4" customHeight="1" x14ac:dyDescent="0.3">
      <c r="A1300" s="831" t="s">
        <v>3082</v>
      </c>
      <c r="B1300" s="832" t="s">
        <v>6981</v>
      </c>
      <c r="C1300" s="832" t="s">
        <v>4050</v>
      </c>
      <c r="D1300" s="832" t="s">
        <v>4051</v>
      </c>
      <c r="E1300" s="832" t="s">
        <v>3159</v>
      </c>
      <c r="F1300" s="849"/>
      <c r="G1300" s="849"/>
      <c r="H1300" s="837">
        <v>0</v>
      </c>
      <c r="I1300" s="849">
        <v>1</v>
      </c>
      <c r="J1300" s="849">
        <v>117.03</v>
      </c>
      <c r="K1300" s="837">
        <v>1</v>
      </c>
      <c r="L1300" s="849">
        <v>1</v>
      </c>
      <c r="M1300" s="850">
        <v>117.03</v>
      </c>
    </row>
    <row r="1301" spans="1:13" ht="14.4" customHeight="1" x14ac:dyDescent="0.3">
      <c r="A1301" s="831" t="s">
        <v>3082</v>
      </c>
      <c r="B1301" s="832" t="s">
        <v>6967</v>
      </c>
      <c r="C1301" s="832" t="s">
        <v>6178</v>
      </c>
      <c r="D1301" s="832" t="s">
        <v>3259</v>
      </c>
      <c r="E1301" s="832" t="s">
        <v>5132</v>
      </c>
      <c r="F1301" s="849"/>
      <c r="G1301" s="849"/>
      <c r="H1301" s="837">
        <v>0</v>
      </c>
      <c r="I1301" s="849">
        <v>1</v>
      </c>
      <c r="J1301" s="849">
        <v>27.5</v>
      </c>
      <c r="K1301" s="837">
        <v>1</v>
      </c>
      <c r="L1301" s="849">
        <v>1</v>
      </c>
      <c r="M1301" s="850">
        <v>27.5</v>
      </c>
    </row>
    <row r="1302" spans="1:13" ht="14.4" customHeight="1" x14ac:dyDescent="0.3">
      <c r="A1302" s="831" t="s">
        <v>3082</v>
      </c>
      <c r="B1302" s="832" t="s">
        <v>6962</v>
      </c>
      <c r="C1302" s="832" t="s">
        <v>4037</v>
      </c>
      <c r="D1302" s="832" t="s">
        <v>4038</v>
      </c>
      <c r="E1302" s="832" t="s">
        <v>3304</v>
      </c>
      <c r="F1302" s="849">
        <v>2</v>
      </c>
      <c r="G1302" s="849">
        <v>491.48</v>
      </c>
      <c r="H1302" s="837">
        <v>1</v>
      </c>
      <c r="I1302" s="849"/>
      <c r="J1302" s="849"/>
      <c r="K1302" s="837">
        <v>0</v>
      </c>
      <c r="L1302" s="849">
        <v>2</v>
      </c>
      <c r="M1302" s="850">
        <v>491.48</v>
      </c>
    </row>
    <row r="1303" spans="1:13" ht="14.4" customHeight="1" x14ac:dyDescent="0.3">
      <c r="A1303" s="831" t="s">
        <v>3082</v>
      </c>
      <c r="B1303" s="832" t="s">
        <v>2574</v>
      </c>
      <c r="C1303" s="832" t="s">
        <v>6171</v>
      </c>
      <c r="D1303" s="832" t="s">
        <v>2576</v>
      </c>
      <c r="E1303" s="832" t="s">
        <v>3248</v>
      </c>
      <c r="F1303" s="849"/>
      <c r="G1303" s="849"/>
      <c r="H1303" s="837">
        <v>0</v>
      </c>
      <c r="I1303" s="849">
        <v>3</v>
      </c>
      <c r="J1303" s="849">
        <v>286.17</v>
      </c>
      <c r="K1303" s="837">
        <v>1</v>
      </c>
      <c r="L1303" s="849">
        <v>3</v>
      </c>
      <c r="M1303" s="850">
        <v>286.17</v>
      </c>
    </row>
    <row r="1304" spans="1:13" ht="14.4" customHeight="1" x14ac:dyDescent="0.3">
      <c r="A1304" s="831" t="s">
        <v>3082</v>
      </c>
      <c r="B1304" s="832" t="s">
        <v>2574</v>
      </c>
      <c r="C1304" s="832" t="s">
        <v>2575</v>
      </c>
      <c r="D1304" s="832" t="s">
        <v>2576</v>
      </c>
      <c r="E1304" s="832" t="s">
        <v>2577</v>
      </c>
      <c r="F1304" s="849"/>
      <c r="G1304" s="849"/>
      <c r="H1304" s="837">
        <v>0</v>
      </c>
      <c r="I1304" s="849">
        <v>9</v>
      </c>
      <c r="J1304" s="849">
        <v>143.86000000000001</v>
      </c>
      <c r="K1304" s="837">
        <v>1</v>
      </c>
      <c r="L1304" s="849">
        <v>9</v>
      </c>
      <c r="M1304" s="850">
        <v>143.86000000000001</v>
      </c>
    </row>
    <row r="1305" spans="1:13" ht="14.4" customHeight="1" x14ac:dyDescent="0.3">
      <c r="A1305" s="831" t="s">
        <v>3082</v>
      </c>
      <c r="B1305" s="832" t="s">
        <v>2574</v>
      </c>
      <c r="C1305" s="832" t="s">
        <v>3408</v>
      </c>
      <c r="D1305" s="832" t="s">
        <v>2576</v>
      </c>
      <c r="E1305" s="832" t="s">
        <v>3101</v>
      </c>
      <c r="F1305" s="849"/>
      <c r="G1305" s="849"/>
      <c r="H1305" s="837">
        <v>0</v>
      </c>
      <c r="I1305" s="849">
        <v>2</v>
      </c>
      <c r="J1305" s="849">
        <v>95.4</v>
      </c>
      <c r="K1305" s="837">
        <v>1</v>
      </c>
      <c r="L1305" s="849">
        <v>2</v>
      </c>
      <c r="M1305" s="850">
        <v>95.4</v>
      </c>
    </row>
    <row r="1306" spans="1:13" ht="14.4" customHeight="1" x14ac:dyDescent="0.3">
      <c r="A1306" s="831" t="s">
        <v>3082</v>
      </c>
      <c r="B1306" s="832" t="s">
        <v>2574</v>
      </c>
      <c r="C1306" s="832" t="s">
        <v>3411</v>
      </c>
      <c r="D1306" s="832" t="s">
        <v>2576</v>
      </c>
      <c r="E1306" s="832" t="s">
        <v>3103</v>
      </c>
      <c r="F1306" s="849">
        <v>1</v>
      </c>
      <c r="G1306" s="849">
        <v>160.88999999999999</v>
      </c>
      <c r="H1306" s="837">
        <v>0.50296986369888708</v>
      </c>
      <c r="I1306" s="849">
        <v>1</v>
      </c>
      <c r="J1306" s="849">
        <v>158.99</v>
      </c>
      <c r="K1306" s="837">
        <v>0.49703013630111298</v>
      </c>
      <c r="L1306" s="849">
        <v>2</v>
      </c>
      <c r="M1306" s="850">
        <v>319.88</v>
      </c>
    </row>
    <row r="1307" spans="1:13" ht="14.4" customHeight="1" x14ac:dyDescent="0.3">
      <c r="A1307" s="831" t="s">
        <v>3082</v>
      </c>
      <c r="B1307" s="832" t="s">
        <v>2574</v>
      </c>
      <c r="C1307" s="832" t="s">
        <v>6183</v>
      </c>
      <c r="D1307" s="832" t="s">
        <v>2576</v>
      </c>
      <c r="E1307" s="832" t="s">
        <v>6184</v>
      </c>
      <c r="F1307" s="849">
        <v>3</v>
      </c>
      <c r="G1307" s="849">
        <v>0</v>
      </c>
      <c r="H1307" s="837"/>
      <c r="I1307" s="849"/>
      <c r="J1307" s="849"/>
      <c r="K1307" s="837"/>
      <c r="L1307" s="849">
        <v>3</v>
      </c>
      <c r="M1307" s="850">
        <v>0</v>
      </c>
    </row>
    <row r="1308" spans="1:13" ht="14.4" customHeight="1" x14ac:dyDescent="0.3">
      <c r="A1308" s="831" t="s">
        <v>3082</v>
      </c>
      <c r="B1308" s="832" t="s">
        <v>2574</v>
      </c>
      <c r="C1308" s="832" t="s">
        <v>6185</v>
      </c>
      <c r="D1308" s="832" t="s">
        <v>2576</v>
      </c>
      <c r="E1308" s="832" t="s">
        <v>6186</v>
      </c>
      <c r="F1308" s="849">
        <v>1</v>
      </c>
      <c r="G1308" s="849">
        <v>0</v>
      </c>
      <c r="H1308" s="837"/>
      <c r="I1308" s="849"/>
      <c r="J1308" s="849"/>
      <c r="K1308" s="837"/>
      <c r="L1308" s="849">
        <v>1</v>
      </c>
      <c r="M1308" s="850">
        <v>0</v>
      </c>
    </row>
    <row r="1309" spans="1:13" ht="14.4" customHeight="1" x14ac:dyDescent="0.3">
      <c r="A1309" s="831" t="s">
        <v>3082</v>
      </c>
      <c r="B1309" s="832" t="s">
        <v>7013</v>
      </c>
      <c r="C1309" s="832" t="s">
        <v>4052</v>
      </c>
      <c r="D1309" s="832" t="s">
        <v>4053</v>
      </c>
      <c r="E1309" s="832" t="s">
        <v>4054</v>
      </c>
      <c r="F1309" s="849">
        <v>6</v>
      </c>
      <c r="G1309" s="849">
        <v>661.14</v>
      </c>
      <c r="H1309" s="837">
        <v>1</v>
      </c>
      <c r="I1309" s="849"/>
      <c r="J1309" s="849"/>
      <c r="K1309" s="837">
        <v>0</v>
      </c>
      <c r="L1309" s="849">
        <v>6</v>
      </c>
      <c r="M1309" s="850">
        <v>661.14</v>
      </c>
    </row>
    <row r="1310" spans="1:13" ht="14.4" customHeight="1" x14ac:dyDescent="0.3">
      <c r="A1310" s="831" t="s">
        <v>3082</v>
      </c>
      <c r="B1310" s="832" t="s">
        <v>7005</v>
      </c>
      <c r="C1310" s="832" t="s">
        <v>6187</v>
      </c>
      <c r="D1310" s="832" t="s">
        <v>3949</v>
      </c>
      <c r="E1310" s="832" t="s">
        <v>6188</v>
      </c>
      <c r="F1310" s="849">
        <v>1</v>
      </c>
      <c r="G1310" s="849">
        <v>430.05</v>
      </c>
      <c r="H1310" s="837">
        <v>0.30642127313924161</v>
      </c>
      <c r="I1310" s="849">
        <v>2</v>
      </c>
      <c r="J1310" s="849">
        <v>973.41000000000008</v>
      </c>
      <c r="K1310" s="837">
        <v>0.6935787268607585</v>
      </c>
      <c r="L1310" s="849">
        <v>3</v>
      </c>
      <c r="M1310" s="850">
        <v>1403.46</v>
      </c>
    </row>
    <row r="1311" spans="1:13" ht="14.4" customHeight="1" x14ac:dyDescent="0.3">
      <c r="A1311" s="831" t="s">
        <v>3083</v>
      </c>
      <c r="B1311" s="832" t="s">
        <v>2574</v>
      </c>
      <c r="C1311" s="832" t="s">
        <v>3402</v>
      </c>
      <c r="D1311" s="832" t="s">
        <v>2576</v>
      </c>
      <c r="E1311" s="832" t="s">
        <v>3403</v>
      </c>
      <c r="F1311" s="849"/>
      <c r="G1311" s="849"/>
      <c r="H1311" s="837">
        <v>0</v>
      </c>
      <c r="I1311" s="849">
        <v>2</v>
      </c>
      <c r="J1311" s="849">
        <v>20.82</v>
      </c>
      <c r="K1311" s="837">
        <v>1</v>
      </c>
      <c r="L1311" s="849">
        <v>2</v>
      </c>
      <c r="M1311" s="850">
        <v>20.82</v>
      </c>
    </row>
    <row r="1312" spans="1:13" ht="14.4" customHeight="1" x14ac:dyDescent="0.3">
      <c r="A1312" s="831" t="s">
        <v>3083</v>
      </c>
      <c r="B1312" s="832" t="s">
        <v>2574</v>
      </c>
      <c r="C1312" s="832" t="s">
        <v>4970</v>
      </c>
      <c r="D1312" s="832" t="s">
        <v>2576</v>
      </c>
      <c r="E1312" s="832" t="s">
        <v>3419</v>
      </c>
      <c r="F1312" s="849"/>
      <c r="G1312" s="849"/>
      <c r="H1312" s="837"/>
      <c r="I1312" s="849">
        <v>1</v>
      </c>
      <c r="J1312" s="849">
        <v>0</v>
      </c>
      <c r="K1312" s="837"/>
      <c r="L1312" s="849">
        <v>1</v>
      </c>
      <c r="M1312" s="850">
        <v>0</v>
      </c>
    </row>
    <row r="1313" spans="1:13" ht="14.4" customHeight="1" x14ac:dyDescent="0.3">
      <c r="A1313" s="831" t="s">
        <v>3083</v>
      </c>
      <c r="B1313" s="832" t="s">
        <v>2574</v>
      </c>
      <c r="C1313" s="832" t="s">
        <v>3408</v>
      </c>
      <c r="D1313" s="832" t="s">
        <v>2576</v>
      </c>
      <c r="E1313" s="832" t="s">
        <v>3101</v>
      </c>
      <c r="F1313" s="849"/>
      <c r="G1313" s="849"/>
      <c r="H1313" s="837">
        <v>0</v>
      </c>
      <c r="I1313" s="849">
        <v>2</v>
      </c>
      <c r="J1313" s="849">
        <v>96.54</v>
      </c>
      <c r="K1313" s="837">
        <v>1</v>
      </c>
      <c r="L1313" s="849">
        <v>2</v>
      </c>
      <c r="M1313" s="850">
        <v>96.54</v>
      </c>
    </row>
    <row r="1314" spans="1:13" ht="14.4" customHeight="1" x14ac:dyDescent="0.3">
      <c r="A1314" s="831" t="s">
        <v>3083</v>
      </c>
      <c r="B1314" s="832" t="s">
        <v>2444</v>
      </c>
      <c r="C1314" s="832" t="s">
        <v>2588</v>
      </c>
      <c r="D1314" s="832" t="s">
        <v>1288</v>
      </c>
      <c r="E1314" s="832" t="s">
        <v>2589</v>
      </c>
      <c r="F1314" s="849"/>
      <c r="G1314" s="849"/>
      <c r="H1314" s="837">
        <v>0</v>
      </c>
      <c r="I1314" s="849">
        <v>2</v>
      </c>
      <c r="J1314" s="849">
        <v>308.72000000000003</v>
      </c>
      <c r="K1314" s="837">
        <v>1</v>
      </c>
      <c r="L1314" s="849">
        <v>2</v>
      </c>
      <c r="M1314" s="850">
        <v>308.72000000000003</v>
      </c>
    </row>
    <row r="1315" spans="1:13" ht="14.4" customHeight="1" x14ac:dyDescent="0.3">
      <c r="A1315" s="831" t="s">
        <v>3083</v>
      </c>
      <c r="B1315" s="832" t="s">
        <v>2444</v>
      </c>
      <c r="C1315" s="832" t="s">
        <v>2445</v>
      </c>
      <c r="D1315" s="832" t="s">
        <v>2446</v>
      </c>
      <c r="E1315" s="832" t="s">
        <v>2447</v>
      </c>
      <c r="F1315" s="849"/>
      <c r="G1315" s="849"/>
      <c r="H1315" s="837">
        <v>0</v>
      </c>
      <c r="I1315" s="849">
        <v>1</v>
      </c>
      <c r="J1315" s="849">
        <v>66.08</v>
      </c>
      <c r="K1315" s="837">
        <v>1</v>
      </c>
      <c r="L1315" s="849">
        <v>1</v>
      </c>
      <c r="M1315" s="850">
        <v>66.08</v>
      </c>
    </row>
    <row r="1316" spans="1:13" ht="14.4" customHeight="1" x14ac:dyDescent="0.3">
      <c r="A1316" s="831" t="s">
        <v>3083</v>
      </c>
      <c r="B1316" s="832" t="s">
        <v>2444</v>
      </c>
      <c r="C1316" s="832" t="s">
        <v>2451</v>
      </c>
      <c r="D1316" s="832" t="s">
        <v>1014</v>
      </c>
      <c r="E1316" s="832" t="s">
        <v>2452</v>
      </c>
      <c r="F1316" s="849"/>
      <c r="G1316" s="849"/>
      <c r="H1316" s="837">
        <v>0</v>
      </c>
      <c r="I1316" s="849">
        <v>3</v>
      </c>
      <c r="J1316" s="849">
        <v>227.19</v>
      </c>
      <c r="K1316" s="837">
        <v>1</v>
      </c>
      <c r="L1316" s="849">
        <v>3</v>
      </c>
      <c r="M1316" s="850">
        <v>227.19</v>
      </c>
    </row>
    <row r="1317" spans="1:13" ht="14.4" customHeight="1" x14ac:dyDescent="0.3">
      <c r="A1317" s="831" t="s">
        <v>3083</v>
      </c>
      <c r="B1317" s="832" t="s">
        <v>2444</v>
      </c>
      <c r="C1317" s="832" t="s">
        <v>2586</v>
      </c>
      <c r="D1317" s="832" t="s">
        <v>1288</v>
      </c>
      <c r="E1317" s="832" t="s">
        <v>2587</v>
      </c>
      <c r="F1317" s="849"/>
      <c r="G1317" s="849"/>
      <c r="H1317" s="837">
        <v>0</v>
      </c>
      <c r="I1317" s="849">
        <v>1</v>
      </c>
      <c r="J1317" s="849">
        <v>225.06</v>
      </c>
      <c r="K1317" s="837">
        <v>1</v>
      </c>
      <c r="L1317" s="849">
        <v>1</v>
      </c>
      <c r="M1317" s="850">
        <v>225.06</v>
      </c>
    </row>
    <row r="1318" spans="1:13" ht="14.4" customHeight="1" x14ac:dyDescent="0.3">
      <c r="A1318" s="831" t="s">
        <v>3083</v>
      </c>
      <c r="B1318" s="832" t="s">
        <v>2693</v>
      </c>
      <c r="C1318" s="832" t="s">
        <v>3743</v>
      </c>
      <c r="D1318" s="832" t="s">
        <v>3604</v>
      </c>
      <c r="E1318" s="832" t="s">
        <v>2773</v>
      </c>
      <c r="F1318" s="849">
        <v>2</v>
      </c>
      <c r="G1318" s="849">
        <v>318.16000000000003</v>
      </c>
      <c r="H1318" s="837">
        <v>1</v>
      </c>
      <c r="I1318" s="849"/>
      <c r="J1318" s="849"/>
      <c r="K1318" s="837">
        <v>0</v>
      </c>
      <c r="L1318" s="849">
        <v>2</v>
      </c>
      <c r="M1318" s="850">
        <v>318.16000000000003</v>
      </c>
    </row>
    <row r="1319" spans="1:13" ht="14.4" customHeight="1" x14ac:dyDescent="0.3">
      <c r="A1319" s="831" t="s">
        <v>3083</v>
      </c>
      <c r="B1319" s="832" t="s">
        <v>2493</v>
      </c>
      <c r="C1319" s="832" t="s">
        <v>3240</v>
      </c>
      <c r="D1319" s="832" t="s">
        <v>1862</v>
      </c>
      <c r="E1319" s="832" t="s">
        <v>1859</v>
      </c>
      <c r="F1319" s="849">
        <v>1</v>
      </c>
      <c r="G1319" s="849">
        <v>72.55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72.55</v>
      </c>
    </row>
    <row r="1320" spans="1:13" ht="14.4" customHeight="1" x14ac:dyDescent="0.3">
      <c r="A1320" s="831" t="s">
        <v>3083</v>
      </c>
      <c r="B1320" s="832" t="s">
        <v>2541</v>
      </c>
      <c r="C1320" s="832" t="s">
        <v>2787</v>
      </c>
      <c r="D1320" s="832" t="s">
        <v>1643</v>
      </c>
      <c r="E1320" s="832" t="s">
        <v>1546</v>
      </c>
      <c r="F1320" s="849"/>
      <c r="G1320" s="849"/>
      <c r="H1320" s="837">
        <v>0</v>
      </c>
      <c r="I1320" s="849">
        <v>2</v>
      </c>
      <c r="J1320" s="849">
        <v>144.54</v>
      </c>
      <c r="K1320" s="837">
        <v>1</v>
      </c>
      <c r="L1320" s="849">
        <v>2</v>
      </c>
      <c r="M1320" s="850">
        <v>144.54</v>
      </c>
    </row>
    <row r="1321" spans="1:13" ht="14.4" customHeight="1" x14ac:dyDescent="0.3">
      <c r="A1321" s="831" t="s">
        <v>3083</v>
      </c>
      <c r="B1321" s="832" t="s">
        <v>2541</v>
      </c>
      <c r="C1321" s="832" t="s">
        <v>2788</v>
      </c>
      <c r="D1321" s="832" t="s">
        <v>1697</v>
      </c>
      <c r="E1321" s="832" t="s">
        <v>1546</v>
      </c>
      <c r="F1321" s="849"/>
      <c r="G1321" s="849"/>
      <c r="H1321" s="837">
        <v>0</v>
      </c>
      <c r="I1321" s="849">
        <v>2</v>
      </c>
      <c r="J1321" s="849">
        <v>144.54</v>
      </c>
      <c r="K1321" s="837">
        <v>1</v>
      </c>
      <c r="L1321" s="849">
        <v>2</v>
      </c>
      <c r="M1321" s="850">
        <v>144.54</v>
      </c>
    </row>
    <row r="1322" spans="1:13" ht="14.4" customHeight="1" x14ac:dyDescent="0.3">
      <c r="A1322" s="831" t="s">
        <v>3083</v>
      </c>
      <c r="B1322" s="832" t="s">
        <v>2541</v>
      </c>
      <c r="C1322" s="832" t="s">
        <v>2949</v>
      </c>
      <c r="D1322" s="832" t="s">
        <v>2297</v>
      </c>
      <c r="E1322" s="832" t="s">
        <v>1546</v>
      </c>
      <c r="F1322" s="849"/>
      <c r="G1322" s="849"/>
      <c r="H1322" s="837">
        <v>0</v>
      </c>
      <c r="I1322" s="849">
        <v>2</v>
      </c>
      <c r="J1322" s="849">
        <v>144.54</v>
      </c>
      <c r="K1322" s="837">
        <v>1</v>
      </c>
      <c r="L1322" s="849">
        <v>2</v>
      </c>
      <c r="M1322" s="850">
        <v>144.54</v>
      </c>
    </row>
    <row r="1323" spans="1:13" ht="14.4" customHeight="1" x14ac:dyDescent="0.3">
      <c r="A1323" s="831" t="s">
        <v>3083</v>
      </c>
      <c r="B1323" s="832" t="s">
        <v>2541</v>
      </c>
      <c r="C1323" s="832" t="s">
        <v>3933</v>
      </c>
      <c r="D1323" s="832" t="s">
        <v>3934</v>
      </c>
      <c r="E1323" s="832" t="s">
        <v>1546</v>
      </c>
      <c r="F1323" s="849"/>
      <c r="G1323" s="849"/>
      <c r="H1323" s="837">
        <v>0</v>
      </c>
      <c r="I1323" s="849">
        <v>2</v>
      </c>
      <c r="J1323" s="849">
        <v>144.54</v>
      </c>
      <c r="K1323" s="837">
        <v>1</v>
      </c>
      <c r="L1323" s="849">
        <v>2</v>
      </c>
      <c r="M1323" s="850">
        <v>144.54</v>
      </c>
    </row>
    <row r="1324" spans="1:13" ht="14.4" customHeight="1" x14ac:dyDescent="0.3">
      <c r="A1324" s="831" t="s">
        <v>3083</v>
      </c>
      <c r="B1324" s="832" t="s">
        <v>2541</v>
      </c>
      <c r="C1324" s="832" t="s">
        <v>2950</v>
      </c>
      <c r="D1324" s="832" t="s">
        <v>2298</v>
      </c>
      <c r="E1324" s="832" t="s">
        <v>1546</v>
      </c>
      <c r="F1324" s="849"/>
      <c r="G1324" s="849"/>
      <c r="H1324" s="837">
        <v>0</v>
      </c>
      <c r="I1324" s="849">
        <v>2</v>
      </c>
      <c r="J1324" s="849">
        <v>144.54</v>
      </c>
      <c r="K1324" s="837">
        <v>1</v>
      </c>
      <c r="L1324" s="849">
        <v>2</v>
      </c>
      <c r="M1324" s="850">
        <v>144.54</v>
      </c>
    </row>
    <row r="1325" spans="1:13" ht="14.4" customHeight="1" x14ac:dyDescent="0.3">
      <c r="A1325" s="831" t="s">
        <v>3083</v>
      </c>
      <c r="B1325" s="832" t="s">
        <v>2541</v>
      </c>
      <c r="C1325" s="832" t="s">
        <v>2557</v>
      </c>
      <c r="D1325" s="832" t="s">
        <v>956</v>
      </c>
      <c r="E1325" s="832" t="s">
        <v>2558</v>
      </c>
      <c r="F1325" s="849">
        <v>2</v>
      </c>
      <c r="G1325" s="849">
        <v>271.08</v>
      </c>
      <c r="H1325" s="837">
        <v>1</v>
      </c>
      <c r="I1325" s="849"/>
      <c r="J1325" s="849"/>
      <c r="K1325" s="837">
        <v>0</v>
      </c>
      <c r="L1325" s="849">
        <v>2</v>
      </c>
      <c r="M1325" s="850">
        <v>271.08</v>
      </c>
    </row>
    <row r="1326" spans="1:13" ht="14.4" customHeight="1" x14ac:dyDescent="0.3">
      <c r="A1326" s="831" t="s">
        <v>3083</v>
      </c>
      <c r="B1326" s="832" t="s">
        <v>2541</v>
      </c>
      <c r="C1326" s="832" t="s">
        <v>2559</v>
      </c>
      <c r="D1326" s="832" t="s">
        <v>958</v>
      </c>
      <c r="E1326" s="832" t="s">
        <v>2558</v>
      </c>
      <c r="F1326" s="849">
        <v>2</v>
      </c>
      <c r="G1326" s="849">
        <v>271.08</v>
      </c>
      <c r="H1326" s="837">
        <v>1</v>
      </c>
      <c r="I1326" s="849"/>
      <c r="J1326" s="849"/>
      <c r="K1326" s="837">
        <v>0</v>
      </c>
      <c r="L1326" s="849">
        <v>2</v>
      </c>
      <c r="M1326" s="850">
        <v>271.08</v>
      </c>
    </row>
    <row r="1327" spans="1:13" ht="14.4" customHeight="1" x14ac:dyDescent="0.3">
      <c r="A1327" s="831" t="s">
        <v>3083</v>
      </c>
      <c r="B1327" s="832" t="s">
        <v>2541</v>
      </c>
      <c r="C1327" s="832" t="s">
        <v>5101</v>
      </c>
      <c r="D1327" s="832" t="s">
        <v>4943</v>
      </c>
      <c r="E1327" s="832" t="s">
        <v>1281</v>
      </c>
      <c r="F1327" s="849"/>
      <c r="G1327" s="849"/>
      <c r="H1327" s="837">
        <v>0</v>
      </c>
      <c r="I1327" s="849">
        <v>3</v>
      </c>
      <c r="J1327" s="849">
        <v>395.79</v>
      </c>
      <c r="K1327" s="837">
        <v>1</v>
      </c>
      <c r="L1327" s="849">
        <v>3</v>
      </c>
      <c r="M1327" s="850">
        <v>395.79</v>
      </c>
    </row>
    <row r="1328" spans="1:13" ht="14.4" customHeight="1" x14ac:dyDescent="0.3">
      <c r="A1328" s="831" t="s">
        <v>3084</v>
      </c>
      <c r="B1328" s="832" t="s">
        <v>2444</v>
      </c>
      <c r="C1328" s="832" t="s">
        <v>6192</v>
      </c>
      <c r="D1328" s="832" t="s">
        <v>1834</v>
      </c>
      <c r="E1328" s="832" t="s">
        <v>6193</v>
      </c>
      <c r="F1328" s="849">
        <v>1</v>
      </c>
      <c r="G1328" s="849">
        <v>154.36000000000001</v>
      </c>
      <c r="H1328" s="837">
        <v>1</v>
      </c>
      <c r="I1328" s="849"/>
      <c r="J1328" s="849"/>
      <c r="K1328" s="837">
        <v>0</v>
      </c>
      <c r="L1328" s="849">
        <v>1</v>
      </c>
      <c r="M1328" s="850">
        <v>154.36000000000001</v>
      </c>
    </row>
    <row r="1329" spans="1:13" ht="14.4" customHeight="1" x14ac:dyDescent="0.3">
      <c r="A1329" s="831" t="s">
        <v>3084</v>
      </c>
      <c r="B1329" s="832" t="s">
        <v>2444</v>
      </c>
      <c r="C1329" s="832" t="s">
        <v>2588</v>
      </c>
      <c r="D1329" s="832" t="s">
        <v>1288</v>
      </c>
      <c r="E1329" s="832" t="s">
        <v>2589</v>
      </c>
      <c r="F1329" s="849"/>
      <c r="G1329" s="849"/>
      <c r="H1329" s="837">
        <v>0</v>
      </c>
      <c r="I1329" s="849">
        <v>2</v>
      </c>
      <c r="J1329" s="849">
        <v>308.72000000000003</v>
      </c>
      <c r="K1329" s="837">
        <v>1</v>
      </c>
      <c r="L1329" s="849">
        <v>2</v>
      </c>
      <c r="M1329" s="850">
        <v>308.72000000000003</v>
      </c>
    </row>
    <row r="1330" spans="1:13" ht="14.4" customHeight="1" x14ac:dyDescent="0.3">
      <c r="A1330" s="831" t="s">
        <v>3084</v>
      </c>
      <c r="B1330" s="832" t="s">
        <v>2444</v>
      </c>
      <c r="C1330" s="832" t="s">
        <v>6568</v>
      </c>
      <c r="D1330" s="832" t="s">
        <v>6569</v>
      </c>
      <c r="E1330" s="832" t="s">
        <v>6570</v>
      </c>
      <c r="F1330" s="849">
        <v>2</v>
      </c>
      <c r="G1330" s="849">
        <v>299.04000000000002</v>
      </c>
      <c r="H1330" s="837">
        <v>1</v>
      </c>
      <c r="I1330" s="849"/>
      <c r="J1330" s="849"/>
      <c r="K1330" s="837">
        <v>0</v>
      </c>
      <c r="L1330" s="849">
        <v>2</v>
      </c>
      <c r="M1330" s="850">
        <v>299.04000000000002</v>
      </c>
    </row>
    <row r="1331" spans="1:13" ht="14.4" customHeight="1" x14ac:dyDescent="0.3">
      <c r="A1331" s="831" t="s">
        <v>3084</v>
      </c>
      <c r="B1331" s="832" t="s">
        <v>2444</v>
      </c>
      <c r="C1331" s="832" t="s">
        <v>2681</v>
      </c>
      <c r="D1331" s="832" t="s">
        <v>1568</v>
      </c>
      <c r="E1331" s="832" t="s">
        <v>2682</v>
      </c>
      <c r="F1331" s="849"/>
      <c r="G1331" s="849"/>
      <c r="H1331" s="837">
        <v>0</v>
      </c>
      <c r="I1331" s="849">
        <v>1</v>
      </c>
      <c r="J1331" s="849">
        <v>80.28</v>
      </c>
      <c r="K1331" s="837">
        <v>1</v>
      </c>
      <c r="L1331" s="849">
        <v>1</v>
      </c>
      <c r="M1331" s="850">
        <v>80.28</v>
      </c>
    </row>
    <row r="1332" spans="1:13" ht="14.4" customHeight="1" x14ac:dyDescent="0.3">
      <c r="A1332" s="831" t="s">
        <v>3084</v>
      </c>
      <c r="B1332" s="832" t="s">
        <v>2444</v>
      </c>
      <c r="C1332" s="832" t="s">
        <v>2451</v>
      </c>
      <c r="D1332" s="832" t="s">
        <v>1014</v>
      </c>
      <c r="E1332" s="832" t="s">
        <v>2452</v>
      </c>
      <c r="F1332" s="849"/>
      <c r="G1332" s="849"/>
      <c r="H1332" s="837">
        <v>0</v>
      </c>
      <c r="I1332" s="849">
        <v>26</v>
      </c>
      <c r="J1332" s="849">
        <v>1968.9800000000002</v>
      </c>
      <c r="K1332" s="837">
        <v>1</v>
      </c>
      <c r="L1332" s="849">
        <v>26</v>
      </c>
      <c r="M1332" s="850">
        <v>1968.9800000000002</v>
      </c>
    </row>
    <row r="1333" spans="1:13" ht="14.4" customHeight="1" x14ac:dyDescent="0.3">
      <c r="A1333" s="831" t="s">
        <v>3084</v>
      </c>
      <c r="B1333" s="832" t="s">
        <v>2457</v>
      </c>
      <c r="C1333" s="832" t="s">
        <v>3480</v>
      </c>
      <c r="D1333" s="832" t="s">
        <v>2464</v>
      </c>
      <c r="E1333" s="832" t="s">
        <v>2462</v>
      </c>
      <c r="F1333" s="849">
        <v>3</v>
      </c>
      <c r="G1333" s="849">
        <v>511.56000000000006</v>
      </c>
      <c r="H1333" s="837">
        <v>1</v>
      </c>
      <c r="I1333" s="849"/>
      <c r="J1333" s="849"/>
      <c r="K1333" s="837">
        <v>0</v>
      </c>
      <c r="L1333" s="849">
        <v>3</v>
      </c>
      <c r="M1333" s="850">
        <v>511.56000000000006</v>
      </c>
    </row>
    <row r="1334" spans="1:13" ht="14.4" customHeight="1" x14ac:dyDescent="0.3">
      <c r="A1334" s="831" t="s">
        <v>3084</v>
      </c>
      <c r="B1334" s="832" t="s">
        <v>2457</v>
      </c>
      <c r="C1334" s="832" t="s">
        <v>2463</v>
      </c>
      <c r="D1334" s="832" t="s">
        <v>2464</v>
      </c>
      <c r="E1334" s="832" t="s">
        <v>2465</v>
      </c>
      <c r="F1334" s="849">
        <v>4</v>
      </c>
      <c r="G1334" s="849">
        <v>341.08</v>
      </c>
      <c r="H1334" s="837">
        <v>1</v>
      </c>
      <c r="I1334" s="849"/>
      <c r="J1334" s="849"/>
      <c r="K1334" s="837">
        <v>0</v>
      </c>
      <c r="L1334" s="849">
        <v>4</v>
      </c>
      <c r="M1334" s="850">
        <v>341.08</v>
      </c>
    </row>
    <row r="1335" spans="1:13" ht="14.4" customHeight="1" x14ac:dyDescent="0.3">
      <c r="A1335" s="831" t="s">
        <v>3084</v>
      </c>
      <c r="B1335" s="832" t="s">
        <v>2457</v>
      </c>
      <c r="C1335" s="832" t="s">
        <v>2466</v>
      </c>
      <c r="D1335" s="832" t="s">
        <v>2464</v>
      </c>
      <c r="E1335" s="832" t="s">
        <v>2462</v>
      </c>
      <c r="F1335" s="849">
        <v>11</v>
      </c>
      <c r="G1335" s="849">
        <v>1875.72</v>
      </c>
      <c r="H1335" s="837">
        <v>1</v>
      </c>
      <c r="I1335" s="849"/>
      <c r="J1335" s="849"/>
      <c r="K1335" s="837">
        <v>0</v>
      </c>
      <c r="L1335" s="849">
        <v>11</v>
      </c>
      <c r="M1335" s="850">
        <v>1875.72</v>
      </c>
    </row>
    <row r="1336" spans="1:13" ht="14.4" customHeight="1" x14ac:dyDescent="0.3">
      <c r="A1336" s="831" t="s">
        <v>3084</v>
      </c>
      <c r="B1336" s="832" t="s">
        <v>2683</v>
      </c>
      <c r="C1336" s="832" t="s">
        <v>6582</v>
      </c>
      <c r="D1336" s="832" t="s">
        <v>3780</v>
      </c>
      <c r="E1336" s="832" t="s">
        <v>2686</v>
      </c>
      <c r="F1336" s="849">
        <v>4</v>
      </c>
      <c r="G1336" s="849">
        <v>478.8</v>
      </c>
      <c r="H1336" s="837">
        <v>1</v>
      </c>
      <c r="I1336" s="849"/>
      <c r="J1336" s="849"/>
      <c r="K1336" s="837">
        <v>0</v>
      </c>
      <c r="L1336" s="849">
        <v>4</v>
      </c>
      <c r="M1336" s="850">
        <v>478.8</v>
      </c>
    </row>
    <row r="1337" spans="1:13" ht="14.4" customHeight="1" x14ac:dyDescent="0.3">
      <c r="A1337" s="831" t="s">
        <v>3084</v>
      </c>
      <c r="B1337" s="832" t="s">
        <v>2683</v>
      </c>
      <c r="C1337" s="832" t="s">
        <v>6013</v>
      </c>
      <c r="D1337" s="832" t="s">
        <v>6014</v>
      </c>
      <c r="E1337" s="832" t="s">
        <v>6015</v>
      </c>
      <c r="F1337" s="849">
        <v>17</v>
      </c>
      <c r="G1337" s="849">
        <v>959.48</v>
      </c>
      <c r="H1337" s="837">
        <v>1</v>
      </c>
      <c r="I1337" s="849"/>
      <c r="J1337" s="849"/>
      <c r="K1337" s="837">
        <v>0</v>
      </c>
      <c r="L1337" s="849">
        <v>17</v>
      </c>
      <c r="M1337" s="850">
        <v>959.48</v>
      </c>
    </row>
    <row r="1338" spans="1:13" ht="14.4" customHeight="1" x14ac:dyDescent="0.3">
      <c r="A1338" s="831" t="s">
        <v>3084</v>
      </c>
      <c r="B1338" s="832" t="s">
        <v>2683</v>
      </c>
      <c r="C1338" s="832" t="s">
        <v>3779</v>
      </c>
      <c r="D1338" s="832" t="s">
        <v>3780</v>
      </c>
      <c r="E1338" s="832" t="s">
        <v>3781</v>
      </c>
      <c r="F1338" s="849">
        <v>16</v>
      </c>
      <c r="G1338" s="849">
        <v>701.6</v>
      </c>
      <c r="H1338" s="837">
        <v>1</v>
      </c>
      <c r="I1338" s="849"/>
      <c r="J1338" s="849"/>
      <c r="K1338" s="837">
        <v>0</v>
      </c>
      <c r="L1338" s="849">
        <v>16</v>
      </c>
      <c r="M1338" s="850">
        <v>701.6</v>
      </c>
    </row>
    <row r="1339" spans="1:13" ht="14.4" customHeight="1" x14ac:dyDescent="0.3">
      <c r="A1339" s="831" t="s">
        <v>3084</v>
      </c>
      <c r="B1339" s="832" t="s">
        <v>2683</v>
      </c>
      <c r="C1339" s="832" t="s">
        <v>6583</v>
      </c>
      <c r="D1339" s="832" t="s">
        <v>3780</v>
      </c>
      <c r="E1339" s="832" t="s">
        <v>6584</v>
      </c>
      <c r="F1339" s="849">
        <v>9</v>
      </c>
      <c r="G1339" s="849">
        <v>634.86</v>
      </c>
      <c r="H1339" s="837">
        <v>1</v>
      </c>
      <c r="I1339" s="849"/>
      <c r="J1339" s="849"/>
      <c r="K1339" s="837">
        <v>0</v>
      </c>
      <c r="L1339" s="849">
        <v>9</v>
      </c>
      <c r="M1339" s="850">
        <v>634.86</v>
      </c>
    </row>
    <row r="1340" spans="1:13" ht="14.4" customHeight="1" x14ac:dyDescent="0.3">
      <c r="A1340" s="831" t="s">
        <v>3084</v>
      </c>
      <c r="B1340" s="832" t="s">
        <v>2683</v>
      </c>
      <c r="C1340" s="832" t="s">
        <v>2687</v>
      </c>
      <c r="D1340" s="832" t="s">
        <v>2685</v>
      </c>
      <c r="E1340" s="832" t="s">
        <v>2688</v>
      </c>
      <c r="F1340" s="849"/>
      <c r="G1340" s="849"/>
      <c r="H1340" s="837">
        <v>0</v>
      </c>
      <c r="I1340" s="849">
        <v>4</v>
      </c>
      <c r="J1340" s="849">
        <v>282.16000000000003</v>
      </c>
      <c r="K1340" s="837">
        <v>1</v>
      </c>
      <c r="L1340" s="849">
        <v>4</v>
      </c>
      <c r="M1340" s="850">
        <v>282.16000000000003</v>
      </c>
    </row>
    <row r="1341" spans="1:13" ht="14.4" customHeight="1" x14ac:dyDescent="0.3">
      <c r="A1341" s="831" t="s">
        <v>3084</v>
      </c>
      <c r="B1341" s="832" t="s">
        <v>2683</v>
      </c>
      <c r="C1341" s="832" t="s">
        <v>6016</v>
      </c>
      <c r="D1341" s="832" t="s">
        <v>3780</v>
      </c>
      <c r="E1341" s="832" t="s">
        <v>6017</v>
      </c>
      <c r="F1341" s="849">
        <v>7</v>
      </c>
      <c r="G1341" s="849">
        <v>418.95000000000005</v>
      </c>
      <c r="H1341" s="837">
        <v>1</v>
      </c>
      <c r="I1341" s="849"/>
      <c r="J1341" s="849"/>
      <c r="K1341" s="837">
        <v>0</v>
      </c>
      <c r="L1341" s="849">
        <v>7</v>
      </c>
      <c r="M1341" s="850">
        <v>418.95000000000005</v>
      </c>
    </row>
    <row r="1342" spans="1:13" ht="14.4" customHeight="1" x14ac:dyDescent="0.3">
      <c r="A1342" s="831" t="s">
        <v>3084</v>
      </c>
      <c r="B1342" s="832" t="s">
        <v>2683</v>
      </c>
      <c r="C1342" s="832" t="s">
        <v>6585</v>
      </c>
      <c r="D1342" s="832" t="s">
        <v>3780</v>
      </c>
      <c r="E1342" s="832" t="s">
        <v>2686</v>
      </c>
      <c r="F1342" s="849">
        <v>6</v>
      </c>
      <c r="G1342" s="849">
        <v>718.2</v>
      </c>
      <c r="H1342" s="837">
        <v>1</v>
      </c>
      <c r="I1342" s="849"/>
      <c r="J1342" s="849"/>
      <c r="K1342" s="837">
        <v>0</v>
      </c>
      <c r="L1342" s="849">
        <v>6</v>
      </c>
      <c r="M1342" s="850">
        <v>718.2</v>
      </c>
    </row>
    <row r="1343" spans="1:13" ht="14.4" customHeight="1" x14ac:dyDescent="0.3">
      <c r="A1343" s="831" t="s">
        <v>3084</v>
      </c>
      <c r="B1343" s="832" t="s">
        <v>2683</v>
      </c>
      <c r="C1343" s="832" t="s">
        <v>6727</v>
      </c>
      <c r="D1343" s="832" t="s">
        <v>6014</v>
      </c>
      <c r="E1343" s="832" t="s">
        <v>6728</v>
      </c>
      <c r="F1343" s="849">
        <v>1</v>
      </c>
      <c r="G1343" s="849">
        <v>0</v>
      </c>
      <c r="H1343" s="837"/>
      <c r="I1343" s="849"/>
      <c r="J1343" s="849"/>
      <c r="K1343" s="837"/>
      <c r="L1343" s="849">
        <v>1</v>
      </c>
      <c r="M1343" s="850">
        <v>0</v>
      </c>
    </row>
    <row r="1344" spans="1:13" ht="14.4" customHeight="1" x14ac:dyDescent="0.3">
      <c r="A1344" s="831" t="s">
        <v>3084</v>
      </c>
      <c r="B1344" s="832" t="s">
        <v>2614</v>
      </c>
      <c r="C1344" s="832" t="s">
        <v>2617</v>
      </c>
      <c r="D1344" s="832" t="s">
        <v>1110</v>
      </c>
      <c r="E1344" s="832" t="s">
        <v>1620</v>
      </c>
      <c r="F1344" s="849"/>
      <c r="G1344" s="849"/>
      <c r="H1344" s="837">
        <v>0</v>
      </c>
      <c r="I1344" s="849">
        <v>1</v>
      </c>
      <c r="J1344" s="849">
        <v>48.42</v>
      </c>
      <c r="K1344" s="837">
        <v>1</v>
      </c>
      <c r="L1344" s="849">
        <v>1</v>
      </c>
      <c r="M1344" s="850">
        <v>48.42</v>
      </c>
    </row>
    <row r="1345" spans="1:13" ht="14.4" customHeight="1" x14ac:dyDescent="0.3">
      <c r="A1345" s="831" t="s">
        <v>3084</v>
      </c>
      <c r="B1345" s="832" t="s">
        <v>2496</v>
      </c>
      <c r="C1345" s="832" t="s">
        <v>2619</v>
      </c>
      <c r="D1345" s="832" t="s">
        <v>2620</v>
      </c>
      <c r="E1345" s="832" t="s">
        <v>2621</v>
      </c>
      <c r="F1345" s="849"/>
      <c r="G1345" s="849"/>
      <c r="H1345" s="837"/>
      <c r="I1345" s="849">
        <v>1</v>
      </c>
      <c r="J1345" s="849">
        <v>0</v>
      </c>
      <c r="K1345" s="837"/>
      <c r="L1345" s="849">
        <v>1</v>
      </c>
      <c r="M1345" s="850">
        <v>0</v>
      </c>
    </row>
    <row r="1346" spans="1:13" ht="14.4" customHeight="1" x14ac:dyDescent="0.3">
      <c r="A1346" s="831" t="s">
        <v>3084</v>
      </c>
      <c r="B1346" s="832" t="s">
        <v>2504</v>
      </c>
      <c r="C1346" s="832" t="s">
        <v>5173</v>
      </c>
      <c r="D1346" s="832" t="s">
        <v>1503</v>
      </c>
      <c r="E1346" s="832" t="s">
        <v>5174</v>
      </c>
      <c r="F1346" s="849">
        <v>2</v>
      </c>
      <c r="G1346" s="849">
        <v>219.78</v>
      </c>
      <c r="H1346" s="837">
        <v>1</v>
      </c>
      <c r="I1346" s="849"/>
      <c r="J1346" s="849"/>
      <c r="K1346" s="837">
        <v>0</v>
      </c>
      <c r="L1346" s="849">
        <v>2</v>
      </c>
      <c r="M1346" s="850">
        <v>219.78</v>
      </c>
    </row>
    <row r="1347" spans="1:13" ht="14.4" customHeight="1" x14ac:dyDescent="0.3">
      <c r="A1347" s="831" t="s">
        <v>3084</v>
      </c>
      <c r="B1347" s="832" t="s">
        <v>2522</v>
      </c>
      <c r="C1347" s="832" t="s">
        <v>2523</v>
      </c>
      <c r="D1347" s="832" t="s">
        <v>941</v>
      </c>
      <c r="E1347" s="832" t="s">
        <v>2524</v>
      </c>
      <c r="F1347" s="849"/>
      <c r="G1347" s="849"/>
      <c r="H1347" s="837">
        <v>0</v>
      </c>
      <c r="I1347" s="849">
        <v>49</v>
      </c>
      <c r="J1347" s="849">
        <v>3123.75</v>
      </c>
      <c r="K1347" s="837">
        <v>1</v>
      </c>
      <c r="L1347" s="849">
        <v>49</v>
      </c>
      <c r="M1347" s="850">
        <v>3123.75</v>
      </c>
    </row>
    <row r="1348" spans="1:13" ht="14.4" customHeight="1" x14ac:dyDescent="0.3">
      <c r="A1348" s="831" t="s">
        <v>3084</v>
      </c>
      <c r="B1348" s="832" t="s">
        <v>2522</v>
      </c>
      <c r="C1348" s="832" t="s">
        <v>2525</v>
      </c>
      <c r="D1348" s="832" t="s">
        <v>2273</v>
      </c>
      <c r="E1348" s="832" t="s">
        <v>2526</v>
      </c>
      <c r="F1348" s="849"/>
      <c r="G1348" s="849"/>
      <c r="H1348" s="837">
        <v>0</v>
      </c>
      <c r="I1348" s="849">
        <v>13</v>
      </c>
      <c r="J1348" s="849">
        <v>331.5</v>
      </c>
      <c r="K1348" s="837">
        <v>1</v>
      </c>
      <c r="L1348" s="849">
        <v>13</v>
      </c>
      <c r="M1348" s="850">
        <v>331.5</v>
      </c>
    </row>
    <row r="1349" spans="1:13" ht="14.4" customHeight="1" x14ac:dyDescent="0.3">
      <c r="A1349" s="831" t="s">
        <v>3084</v>
      </c>
      <c r="B1349" s="832" t="s">
        <v>2527</v>
      </c>
      <c r="C1349" s="832" t="s">
        <v>2784</v>
      </c>
      <c r="D1349" s="832" t="s">
        <v>1639</v>
      </c>
      <c r="E1349" s="832" t="s">
        <v>2785</v>
      </c>
      <c r="F1349" s="849"/>
      <c r="G1349" s="849"/>
      <c r="H1349" s="837">
        <v>0</v>
      </c>
      <c r="I1349" s="849">
        <v>6</v>
      </c>
      <c r="J1349" s="849">
        <v>640.5</v>
      </c>
      <c r="K1349" s="837">
        <v>1</v>
      </c>
      <c r="L1349" s="849">
        <v>6</v>
      </c>
      <c r="M1349" s="850">
        <v>640.5</v>
      </c>
    </row>
    <row r="1350" spans="1:13" ht="14.4" customHeight="1" x14ac:dyDescent="0.3">
      <c r="A1350" s="831" t="s">
        <v>3084</v>
      </c>
      <c r="B1350" s="832" t="s">
        <v>2527</v>
      </c>
      <c r="C1350" s="832" t="s">
        <v>5907</v>
      </c>
      <c r="D1350" s="832" t="s">
        <v>1639</v>
      </c>
      <c r="E1350" s="832" t="s">
        <v>5908</v>
      </c>
      <c r="F1350" s="849"/>
      <c r="G1350" s="849"/>
      <c r="H1350" s="837"/>
      <c r="I1350" s="849">
        <v>1</v>
      </c>
      <c r="J1350" s="849">
        <v>0</v>
      </c>
      <c r="K1350" s="837"/>
      <c r="L1350" s="849">
        <v>1</v>
      </c>
      <c r="M1350" s="850">
        <v>0</v>
      </c>
    </row>
    <row r="1351" spans="1:13" ht="14.4" customHeight="1" x14ac:dyDescent="0.3">
      <c r="A1351" s="831" t="s">
        <v>3084</v>
      </c>
      <c r="B1351" s="832" t="s">
        <v>2937</v>
      </c>
      <c r="C1351" s="832" t="s">
        <v>2938</v>
      </c>
      <c r="D1351" s="832" t="s">
        <v>2273</v>
      </c>
      <c r="E1351" s="832" t="s">
        <v>2939</v>
      </c>
      <c r="F1351" s="849"/>
      <c r="G1351" s="849"/>
      <c r="H1351" s="837">
        <v>0</v>
      </c>
      <c r="I1351" s="849">
        <v>10</v>
      </c>
      <c r="J1351" s="849">
        <v>292.40000000000003</v>
      </c>
      <c r="K1351" s="837">
        <v>1</v>
      </c>
      <c r="L1351" s="849">
        <v>10</v>
      </c>
      <c r="M1351" s="850">
        <v>292.40000000000003</v>
      </c>
    </row>
    <row r="1352" spans="1:13" ht="14.4" customHeight="1" x14ac:dyDescent="0.3">
      <c r="A1352" s="831" t="s">
        <v>3084</v>
      </c>
      <c r="B1352" s="832" t="s">
        <v>2937</v>
      </c>
      <c r="C1352" s="832" t="s">
        <v>4780</v>
      </c>
      <c r="D1352" s="832" t="s">
        <v>2273</v>
      </c>
      <c r="E1352" s="832" t="s">
        <v>4781</v>
      </c>
      <c r="F1352" s="849">
        <v>1</v>
      </c>
      <c r="G1352" s="849">
        <v>26.3</v>
      </c>
      <c r="H1352" s="837">
        <v>1</v>
      </c>
      <c r="I1352" s="849"/>
      <c r="J1352" s="849"/>
      <c r="K1352" s="837">
        <v>0</v>
      </c>
      <c r="L1352" s="849">
        <v>1</v>
      </c>
      <c r="M1352" s="850">
        <v>26.3</v>
      </c>
    </row>
    <row r="1353" spans="1:13" ht="14.4" customHeight="1" x14ac:dyDescent="0.3">
      <c r="A1353" s="831" t="s">
        <v>3084</v>
      </c>
      <c r="B1353" s="832" t="s">
        <v>2940</v>
      </c>
      <c r="C1353" s="832" t="s">
        <v>4132</v>
      </c>
      <c r="D1353" s="832" t="s">
        <v>3839</v>
      </c>
      <c r="E1353" s="832" t="s">
        <v>4030</v>
      </c>
      <c r="F1353" s="849"/>
      <c r="G1353" s="849"/>
      <c r="H1353" s="837">
        <v>0</v>
      </c>
      <c r="I1353" s="849">
        <v>3</v>
      </c>
      <c r="J1353" s="849">
        <v>4417.83</v>
      </c>
      <c r="K1353" s="837">
        <v>1</v>
      </c>
      <c r="L1353" s="849">
        <v>3</v>
      </c>
      <c r="M1353" s="850">
        <v>4417.83</v>
      </c>
    </row>
    <row r="1354" spans="1:13" ht="14.4" customHeight="1" x14ac:dyDescent="0.3">
      <c r="A1354" s="831" t="s">
        <v>3084</v>
      </c>
      <c r="B1354" s="832" t="s">
        <v>2940</v>
      </c>
      <c r="C1354" s="832" t="s">
        <v>5839</v>
      </c>
      <c r="D1354" s="832" t="s">
        <v>3839</v>
      </c>
      <c r="E1354" s="832" t="s">
        <v>4131</v>
      </c>
      <c r="F1354" s="849"/>
      <c r="G1354" s="849"/>
      <c r="H1354" s="837">
        <v>0</v>
      </c>
      <c r="I1354" s="849">
        <v>3</v>
      </c>
      <c r="J1354" s="849">
        <v>4417.83</v>
      </c>
      <c r="K1354" s="837">
        <v>1</v>
      </c>
      <c r="L1354" s="849">
        <v>3</v>
      </c>
      <c r="M1354" s="850">
        <v>4417.83</v>
      </c>
    </row>
    <row r="1355" spans="1:13" ht="14.4" customHeight="1" x14ac:dyDescent="0.3">
      <c r="A1355" s="831" t="s">
        <v>3084</v>
      </c>
      <c r="B1355" s="832" t="s">
        <v>2940</v>
      </c>
      <c r="C1355" s="832" t="s">
        <v>5923</v>
      </c>
      <c r="D1355" s="832" t="s">
        <v>3839</v>
      </c>
      <c r="E1355" s="832" t="s">
        <v>2943</v>
      </c>
      <c r="F1355" s="849"/>
      <c r="G1355" s="849"/>
      <c r="H1355" s="837">
        <v>0</v>
      </c>
      <c r="I1355" s="849">
        <v>1</v>
      </c>
      <c r="J1355" s="849">
        <v>420.75</v>
      </c>
      <c r="K1355" s="837">
        <v>1</v>
      </c>
      <c r="L1355" s="849">
        <v>1</v>
      </c>
      <c r="M1355" s="850">
        <v>420.75</v>
      </c>
    </row>
    <row r="1356" spans="1:13" ht="14.4" customHeight="1" x14ac:dyDescent="0.3">
      <c r="A1356" s="831" t="s">
        <v>3084</v>
      </c>
      <c r="B1356" s="832" t="s">
        <v>2940</v>
      </c>
      <c r="C1356" s="832" t="s">
        <v>6846</v>
      </c>
      <c r="D1356" s="832" t="s">
        <v>6847</v>
      </c>
      <c r="E1356" s="832" t="s">
        <v>2943</v>
      </c>
      <c r="F1356" s="849">
        <v>1</v>
      </c>
      <c r="G1356" s="849">
        <v>420.75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420.75</v>
      </c>
    </row>
    <row r="1357" spans="1:13" ht="14.4" customHeight="1" x14ac:dyDescent="0.3">
      <c r="A1357" s="831" t="s">
        <v>3084</v>
      </c>
      <c r="B1357" s="832" t="s">
        <v>2534</v>
      </c>
      <c r="C1357" s="832" t="s">
        <v>2797</v>
      </c>
      <c r="D1357" s="832" t="s">
        <v>1263</v>
      </c>
      <c r="E1357" s="832" t="s">
        <v>2798</v>
      </c>
      <c r="F1357" s="849"/>
      <c r="G1357" s="849"/>
      <c r="H1357" s="837">
        <v>0</v>
      </c>
      <c r="I1357" s="849">
        <v>2</v>
      </c>
      <c r="J1357" s="849">
        <v>127.93</v>
      </c>
      <c r="K1357" s="837">
        <v>1</v>
      </c>
      <c r="L1357" s="849">
        <v>2</v>
      </c>
      <c r="M1357" s="850">
        <v>127.93</v>
      </c>
    </row>
    <row r="1358" spans="1:13" ht="14.4" customHeight="1" x14ac:dyDescent="0.3">
      <c r="A1358" s="831" t="s">
        <v>3084</v>
      </c>
      <c r="B1358" s="832" t="s">
        <v>2534</v>
      </c>
      <c r="C1358" s="832" t="s">
        <v>2633</v>
      </c>
      <c r="D1358" s="832" t="s">
        <v>1263</v>
      </c>
      <c r="E1358" s="832" t="s">
        <v>2634</v>
      </c>
      <c r="F1358" s="849"/>
      <c r="G1358" s="849"/>
      <c r="H1358" s="837">
        <v>0</v>
      </c>
      <c r="I1358" s="849">
        <v>1</v>
      </c>
      <c r="J1358" s="849">
        <v>176.32</v>
      </c>
      <c r="K1358" s="837">
        <v>1</v>
      </c>
      <c r="L1358" s="849">
        <v>1</v>
      </c>
      <c r="M1358" s="850">
        <v>176.32</v>
      </c>
    </row>
    <row r="1359" spans="1:13" ht="14.4" customHeight="1" x14ac:dyDescent="0.3">
      <c r="A1359" s="831" t="s">
        <v>3084</v>
      </c>
      <c r="B1359" s="832" t="s">
        <v>2534</v>
      </c>
      <c r="C1359" s="832" t="s">
        <v>6801</v>
      </c>
      <c r="D1359" s="832" t="s">
        <v>6802</v>
      </c>
      <c r="E1359" s="832" t="s">
        <v>3961</v>
      </c>
      <c r="F1359" s="849">
        <v>6</v>
      </c>
      <c r="G1359" s="849">
        <v>656.96</v>
      </c>
      <c r="H1359" s="837">
        <v>1</v>
      </c>
      <c r="I1359" s="849"/>
      <c r="J1359" s="849"/>
      <c r="K1359" s="837">
        <v>0</v>
      </c>
      <c r="L1359" s="849">
        <v>6</v>
      </c>
      <c r="M1359" s="850">
        <v>656.96</v>
      </c>
    </row>
    <row r="1360" spans="1:13" ht="14.4" customHeight="1" x14ac:dyDescent="0.3">
      <c r="A1360" s="831" t="s">
        <v>3084</v>
      </c>
      <c r="B1360" s="832" t="s">
        <v>2537</v>
      </c>
      <c r="C1360" s="832" t="s">
        <v>6617</v>
      </c>
      <c r="D1360" s="832" t="s">
        <v>4116</v>
      </c>
      <c r="E1360" s="832" t="s">
        <v>6618</v>
      </c>
      <c r="F1360" s="849">
        <v>2</v>
      </c>
      <c r="G1360" s="849">
        <v>129.08000000000001</v>
      </c>
      <c r="H1360" s="837">
        <v>1</v>
      </c>
      <c r="I1360" s="849"/>
      <c r="J1360" s="849"/>
      <c r="K1360" s="837">
        <v>0</v>
      </c>
      <c r="L1360" s="849">
        <v>2</v>
      </c>
      <c r="M1360" s="850">
        <v>129.08000000000001</v>
      </c>
    </row>
    <row r="1361" spans="1:13" ht="14.4" customHeight="1" x14ac:dyDescent="0.3">
      <c r="A1361" s="831" t="s">
        <v>3084</v>
      </c>
      <c r="B1361" s="832" t="s">
        <v>2537</v>
      </c>
      <c r="C1361" s="832" t="s">
        <v>6837</v>
      </c>
      <c r="D1361" s="832" t="s">
        <v>4116</v>
      </c>
      <c r="E1361" s="832" t="s">
        <v>6838</v>
      </c>
      <c r="F1361" s="849">
        <v>1</v>
      </c>
      <c r="G1361" s="849">
        <v>0</v>
      </c>
      <c r="H1361" s="837"/>
      <c r="I1361" s="849"/>
      <c r="J1361" s="849"/>
      <c r="K1361" s="837"/>
      <c r="L1361" s="849">
        <v>1</v>
      </c>
      <c r="M1361" s="850">
        <v>0</v>
      </c>
    </row>
    <row r="1362" spans="1:13" ht="14.4" customHeight="1" x14ac:dyDescent="0.3">
      <c r="A1362" s="831" t="s">
        <v>3084</v>
      </c>
      <c r="B1362" s="832" t="s">
        <v>2537</v>
      </c>
      <c r="C1362" s="832" t="s">
        <v>4115</v>
      </c>
      <c r="D1362" s="832" t="s">
        <v>4116</v>
      </c>
      <c r="E1362" s="832" t="s">
        <v>3110</v>
      </c>
      <c r="F1362" s="849">
        <v>3</v>
      </c>
      <c r="G1362" s="849">
        <v>622.34999999999991</v>
      </c>
      <c r="H1362" s="837">
        <v>1</v>
      </c>
      <c r="I1362" s="849"/>
      <c r="J1362" s="849"/>
      <c r="K1362" s="837">
        <v>0</v>
      </c>
      <c r="L1362" s="849">
        <v>3</v>
      </c>
      <c r="M1362" s="850">
        <v>622.34999999999991</v>
      </c>
    </row>
    <row r="1363" spans="1:13" ht="14.4" customHeight="1" x14ac:dyDescent="0.3">
      <c r="A1363" s="831" t="s">
        <v>3084</v>
      </c>
      <c r="B1363" s="832" t="s">
        <v>2537</v>
      </c>
      <c r="C1363" s="832" t="s">
        <v>6839</v>
      </c>
      <c r="D1363" s="832" t="s">
        <v>6840</v>
      </c>
      <c r="E1363" s="832" t="s">
        <v>3110</v>
      </c>
      <c r="F1363" s="849">
        <v>1</v>
      </c>
      <c r="G1363" s="849">
        <v>176.32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176.32</v>
      </c>
    </row>
    <row r="1364" spans="1:13" ht="14.4" customHeight="1" x14ac:dyDescent="0.3">
      <c r="A1364" s="831" t="s">
        <v>3084</v>
      </c>
      <c r="B1364" s="832" t="s">
        <v>6965</v>
      </c>
      <c r="C1364" s="832" t="s">
        <v>5979</v>
      </c>
      <c r="D1364" s="832" t="s">
        <v>5980</v>
      </c>
      <c r="E1364" s="832" t="s">
        <v>3248</v>
      </c>
      <c r="F1364" s="849"/>
      <c r="G1364" s="849"/>
      <c r="H1364" s="837">
        <v>0</v>
      </c>
      <c r="I1364" s="849">
        <v>1</v>
      </c>
      <c r="J1364" s="849">
        <v>69.16</v>
      </c>
      <c r="K1364" s="837">
        <v>1</v>
      </c>
      <c r="L1364" s="849">
        <v>1</v>
      </c>
      <c r="M1364" s="850">
        <v>69.16</v>
      </c>
    </row>
    <row r="1365" spans="1:13" ht="14.4" customHeight="1" x14ac:dyDescent="0.3">
      <c r="A1365" s="831" t="s">
        <v>3084</v>
      </c>
      <c r="B1365" s="832" t="s">
        <v>6965</v>
      </c>
      <c r="C1365" s="832" t="s">
        <v>6841</v>
      </c>
      <c r="D1365" s="832" t="s">
        <v>5822</v>
      </c>
      <c r="E1365" s="832" t="s">
        <v>6842</v>
      </c>
      <c r="F1365" s="849">
        <v>2</v>
      </c>
      <c r="G1365" s="849">
        <v>255.86</v>
      </c>
      <c r="H1365" s="837">
        <v>1</v>
      </c>
      <c r="I1365" s="849"/>
      <c r="J1365" s="849"/>
      <c r="K1365" s="837">
        <v>0</v>
      </c>
      <c r="L1365" s="849">
        <v>2</v>
      </c>
      <c r="M1365" s="850">
        <v>255.86</v>
      </c>
    </row>
    <row r="1366" spans="1:13" ht="14.4" customHeight="1" x14ac:dyDescent="0.3">
      <c r="A1366" s="831" t="s">
        <v>3084</v>
      </c>
      <c r="B1366" s="832" t="s">
        <v>6965</v>
      </c>
      <c r="C1366" s="832" t="s">
        <v>6843</v>
      </c>
      <c r="D1366" s="832" t="s">
        <v>5822</v>
      </c>
      <c r="E1366" s="832" t="s">
        <v>5823</v>
      </c>
      <c r="F1366" s="849">
        <v>1</v>
      </c>
      <c r="G1366" s="849">
        <v>0</v>
      </c>
      <c r="H1366" s="837"/>
      <c r="I1366" s="849"/>
      <c r="J1366" s="849"/>
      <c r="K1366" s="837"/>
      <c r="L1366" s="849">
        <v>1</v>
      </c>
      <c r="M1366" s="850">
        <v>0</v>
      </c>
    </row>
    <row r="1367" spans="1:13" ht="14.4" customHeight="1" x14ac:dyDescent="0.3">
      <c r="A1367" s="831" t="s">
        <v>3084</v>
      </c>
      <c r="B1367" s="832" t="s">
        <v>6960</v>
      </c>
      <c r="C1367" s="832" t="s">
        <v>6809</v>
      </c>
      <c r="D1367" s="832" t="s">
        <v>6810</v>
      </c>
      <c r="E1367" s="832" t="s">
        <v>2856</v>
      </c>
      <c r="F1367" s="849">
        <v>1</v>
      </c>
      <c r="G1367" s="849">
        <v>176.32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176.32</v>
      </c>
    </row>
    <row r="1368" spans="1:13" ht="14.4" customHeight="1" x14ac:dyDescent="0.3">
      <c r="A1368" s="831" t="s">
        <v>3084</v>
      </c>
      <c r="B1368" s="832" t="s">
        <v>6960</v>
      </c>
      <c r="C1368" s="832" t="s">
        <v>5746</v>
      </c>
      <c r="D1368" s="832" t="s">
        <v>3287</v>
      </c>
      <c r="E1368" s="832" t="s">
        <v>3285</v>
      </c>
      <c r="F1368" s="849">
        <v>12</v>
      </c>
      <c r="G1368" s="849">
        <v>809.13999999999987</v>
      </c>
      <c r="H1368" s="837">
        <v>1</v>
      </c>
      <c r="I1368" s="849"/>
      <c r="J1368" s="849"/>
      <c r="K1368" s="837">
        <v>0</v>
      </c>
      <c r="L1368" s="849">
        <v>12</v>
      </c>
      <c r="M1368" s="850">
        <v>809.13999999999987</v>
      </c>
    </row>
    <row r="1369" spans="1:13" ht="14.4" customHeight="1" x14ac:dyDescent="0.3">
      <c r="A1369" s="831" t="s">
        <v>3084</v>
      </c>
      <c r="B1369" s="832" t="s">
        <v>6960</v>
      </c>
      <c r="C1369" s="832" t="s">
        <v>4398</v>
      </c>
      <c r="D1369" s="832" t="s">
        <v>3287</v>
      </c>
      <c r="E1369" s="832" t="s">
        <v>3110</v>
      </c>
      <c r="F1369" s="849">
        <v>8</v>
      </c>
      <c r="G1369" s="849">
        <v>1566.2099999999998</v>
      </c>
      <c r="H1369" s="837">
        <v>1</v>
      </c>
      <c r="I1369" s="849"/>
      <c r="J1369" s="849"/>
      <c r="K1369" s="837">
        <v>0</v>
      </c>
      <c r="L1369" s="849">
        <v>8</v>
      </c>
      <c r="M1369" s="850">
        <v>1566.2099999999998</v>
      </c>
    </row>
    <row r="1370" spans="1:13" ht="14.4" customHeight="1" x14ac:dyDescent="0.3">
      <c r="A1370" s="831" t="s">
        <v>3084</v>
      </c>
      <c r="B1370" s="832" t="s">
        <v>6960</v>
      </c>
      <c r="C1370" s="832" t="s">
        <v>5748</v>
      </c>
      <c r="D1370" s="832" t="s">
        <v>3287</v>
      </c>
      <c r="E1370" s="832" t="s">
        <v>5749</v>
      </c>
      <c r="F1370" s="849">
        <v>6</v>
      </c>
      <c r="G1370" s="849">
        <v>1213.57</v>
      </c>
      <c r="H1370" s="837">
        <v>1</v>
      </c>
      <c r="I1370" s="849"/>
      <c r="J1370" s="849"/>
      <c r="K1370" s="837">
        <v>0</v>
      </c>
      <c r="L1370" s="849">
        <v>6</v>
      </c>
      <c r="M1370" s="850">
        <v>1213.57</v>
      </c>
    </row>
    <row r="1371" spans="1:13" ht="14.4" customHeight="1" x14ac:dyDescent="0.3">
      <c r="A1371" s="831" t="s">
        <v>3084</v>
      </c>
      <c r="B1371" s="832" t="s">
        <v>6960</v>
      </c>
      <c r="C1371" s="832" t="s">
        <v>5961</v>
      </c>
      <c r="D1371" s="832" t="s">
        <v>3287</v>
      </c>
      <c r="E1371" s="832" t="s">
        <v>5962</v>
      </c>
      <c r="F1371" s="849">
        <v>2</v>
      </c>
      <c r="G1371" s="849">
        <v>255.86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255.86</v>
      </c>
    </row>
    <row r="1372" spans="1:13" ht="14.4" customHeight="1" x14ac:dyDescent="0.3">
      <c r="A1372" s="831" t="s">
        <v>3084</v>
      </c>
      <c r="B1372" s="832" t="s">
        <v>6960</v>
      </c>
      <c r="C1372" s="832" t="s">
        <v>6586</v>
      </c>
      <c r="D1372" s="832" t="s">
        <v>3287</v>
      </c>
      <c r="E1372" s="832" t="s">
        <v>6587</v>
      </c>
      <c r="F1372" s="849">
        <v>3</v>
      </c>
      <c r="G1372" s="849">
        <v>0</v>
      </c>
      <c r="H1372" s="837"/>
      <c r="I1372" s="849"/>
      <c r="J1372" s="849"/>
      <c r="K1372" s="837"/>
      <c r="L1372" s="849">
        <v>3</v>
      </c>
      <c r="M1372" s="850">
        <v>0</v>
      </c>
    </row>
    <row r="1373" spans="1:13" ht="14.4" customHeight="1" x14ac:dyDescent="0.3">
      <c r="A1373" s="831" t="s">
        <v>3084</v>
      </c>
      <c r="B1373" s="832" t="s">
        <v>6960</v>
      </c>
      <c r="C1373" s="832" t="s">
        <v>5752</v>
      </c>
      <c r="D1373" s="832" t="s">
        <v>3287</v>
      </c>
      <c r="E1373" s="832" t="s">
        <v>3482</v>
      </c>
      <c r="F1373" s="849">
        <v>10</v>
      </c>
      <c r="G1373" s="849">
        <v>276.70000000000005</v>
      </c>
      <c r="H1373" s="837">
        <v>1</v>
      </c>
      <c r="I1373" s="849"/>
      <c r="J1373" s="849"/>
      <c r="K1373" s="837">
        <v>0</v>
      </c>
      <c r="L1373" s="849">
        <v>10</v>
      </c>
      <c r="M1373" s="850">
        <v>276.70000000000005</v>
      </c>
    </row>
    <row r="1374" spans="1:13" ht="14.4" customHeight="1" x14ac:dyDescent="0.3">
      <c r="A1374" s="831" t="s">
        <v>3084</v>
      </c>
      <c r="B1374" s="832" t="s">
        <v>6960</v>
      </c>
      <c r="C1374" s="832" t="s">
        <v>6588</v>
      </c>
      <c r="D1374" s="832" t="s">
        <v>3287</v>
      </c>
      <c r="E1374" s="832" t="s">
        <v>6589</v>
      </c>
      <c r="F1374" s="849">
        <v>4</v>
      </c>
      <c r="G1374" s="849">
        <v>55.32</v>
      </c>
      <c r="H1374" s="837">
        <v>1</v>
      </c>
      <c r="I1374" s="849"/>
      <c r="J1374" s="849"/>
      <c r="K1374" s="837">
        <v>0</v>
      </c>
      <c r="L1374" s="849">
        <v>4</v>
      </c>
      <c r="M1374" s="850">
        <v>55.32</v>
      </c>
    </row>
    <row r="1375" spans="1:13" ht="14.4" customHeight="1" x14ac:dyDescent="0.3">
      <c r="A1375" s="831" t="s">
        <v>3084</v>
      </c>
      <c r="B1375" s="832" t="s">
        <v>6960</v>
      </c>
      <c r="C1375" s="832" t="s">
        <v>6803</v>
      </c>
      <c r="D1375" s="832" t="s">
        <v>3287</v>
      </c>
      <c r="E1375" s="832" t="s">
        <v>6804</v>
      </c>
      <c r="F1375" s="849">
        <v>1</v>
      </c>
      <c r="G1375" s="849">
        <v>0</v>
      </c>
      <c r="H1375" s="837"/>
      <c r="I1375" s="849"/>
      <c r="J1375" s="849"/>
      <c r="K1375" s="837"/>
      <c r="L1375" s="849">
        <v>1</v>
      </c>
      <c r="M1375" s="850">
        <v>0</v>
      </c>
    </row>
    <row r="1376" spans="1:13" ht="14.4" customHeight="1" x14ac:dyDescent="0.3">
      <c r="A1376" s="831" t="s">
        <v>3084</v>
      </c>
      <c r="B1376" s="832" t="s">
        <v>6960</v>
      </c>
      <c r="C1376" s="832" t="s">
        <v>5753</v>
      </c>
      <c r="D1376" s="832" t="s">
        <v>5754</v>
      </c>
      <c r="E1376" s="832" t="s">
        <v>5755</v>
      </c>
      <c r="F1376" s="849">
        <v>2</v>
      </c>
      <c r="G1376" s="849">
        <v>51.180000000000007</v>
      </c>
      <c r="H1376" s="837">
        <v>1</v>
      </c>
      <c r="I1376" s="849"/>
      <c r="J1376" s="849"/>
      <c r="K1376" s="837">
        <v>0</v>
      </c>
      <c r="L1376" s="849">
        <v>2</v>
      </c>
      <c r="M1376" s="850">
        <v>51.180000000000007</v>
      </c>
    </row>
    <row r="1377" spans="1:13" ht="14.4" customHeight="1" x14ac:dyDescent="0.3">
      <c r="A1377" s="831" t="s">
        <v>3084</v>
      </c>
      <c r="B1377" s="832" t="s">
        <v>6960</v>
      </c>
      <c r="C1377" s="832" t="s">
        <v>6805</v>
      </c>
      <c r="D1377" s="832" t="s">
        <v>5754</v>
      </c>
      <c r="E1377" s="832" t="s">
        <v>6806</v>
      </c>
      <c r="F1377" s="849">
        <v>1</v>
      </c>
      <c r="G1377" s="849">
        <v>0</v>
      </c>
      <c r="H1377" s="837"/>
      <c r="I1377" s="849"/>
      <c r="J1377" s="849"/>
      <c r="K1377" s="837"/>
      <c r="L1377" s="849">
        <v>1</v>
      </c>
      <c r="M1377" s="850">
        <v>0</v>
      </c>
    </row>
    <row r="1378" spans="1:13" ht="14.4" customHeight="1" x14ac:dyDescent="0.3">
      <c r="A1378" s="831" t="s">
        <v>3084</v>
      </c>
      <c r="B1378" s="832" t="s">
        <v>6960</v>
      </c>
      <c r="C1378" s="832" t="s">
        <v>6807</v>
      </c>
      <c r="D1378" s="832" t="s">
        <v>3287</v>
      </c>
      <c r="E1378" s="832" t="s">
        <v>6808</v>
      </c>
      <c r="F1378" s="849">
        <v>1</v>
      </c>
      <c r="G1378" s="849">
        <v>69.16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69.16</v>
      </c>
    </row>
    <row r="1379" spans="1:13" ht="14.4" customHeight="1" x14ac:dyDescent="0.3">
      <c r="A1379" s="831" t="s">
        <v>3084</v>
      </c>
      <c r="B1379" s="832" t="s">
        <v>6960</v>
      </c>
      <c r="C1379" s="832" t="s">
        <v>6811</v>
      </c>
      <c r="D1379" s="832" t="s">
        <v>5754</v>
      </c>
      <c r="E1379" s="832" t="s">
        <v>5817</v>
      </c>
      <c r="F1379" s="849">
        <v>1</v>
      </c>
      <c r="G1379" s="849">
        <v>97.96</v>
      </c>
      <c r="H1379" s="837">
        <v>1</v>
      </c>
      <c r="I1379" s="849"/>
      <c r="J1379" s="849"/>
      <c r="K1379" s="837">
        <v>0</v>
      </c>
      <c r="L1379" s="849">
        <v>1</v>
      </c>
      <c r="M1379" s="850">
        <v>97.96</v>
      </c>
    </row>
    <row r="1380" spans="1:13" ht="14.4" customHeight="1" x14ac:dyDescent="0.3">
      <c r="A1380" s="831" t="s">
        <v>3084</v>
      </c>
      <c r="B1380" s="832" t="s">
        <v>2541</v>
      </c>
      <c r="C1380" s="832" t="s">
        <v>2542</v>
      </c>
      <c r="D1380" s="832" t="s">
        <v>995</v>
      </c>
      <c r="E1380" s="832" t="s">
        <v>998</v>
      </c>
      <c r="F1380" s="849"/>
      <c r="G1380" s="849"/>
      <c r="H1380" s="837">
        <v>0</v>
      </c>
      <c r="I1380" s="849">
        <v>9</v>
      </c>
      <c r="J1380" s="849">
        <v>1634.94</v>
      </c>
      <c r="K1380" s="837">
        <v>1</v>
      </c>
      <c r="L1380" s="849">
        <v>9</v>
      </c>
      <c r="M1380" s="850">
        <v>1634.94</v>
      </c>
    </row>
    <row r="1381" spans="1:13" ht="14.4" customHeight="1" x14ac:dyDescent="0.3">
      <c r="A1381" s="831" t="s">
        <v>3084</v>
      </c>
      <c r="B1381" s="832" t="s">
        <v>2541</v>
      </c>
      <c r="C1381" s="832" t="s">
        <v>5848</v>
      </c>
      <c r="D1381" s="832" t="s">
        <v>5849</v>
      </c>
      <c r="E1381" s="832" t="s">
        <v>972</v>
      </c>
      <c r="F1381" s="849"/>
      <c r="G1381" s="849"/>
      <c r="H1381" s="837">
        <v>0</v>
      </c>
      <c r="I1381" s="849">
        <v>2</v>
      </c>
      <c r="J1381" s="849">
        <v>3229.8</v>
      </c>
      <c r="K1381" s="837">
        <v>1</v>
      </c>
      <c r="L1381" s="849">
        <v>2</v>
      </c>
      <c r="M1381" s="850">
        <v>3229.8</v>
      </c>
    </row>
    <row r="1382" spans="1:13" ht="14.4" customHeight="1" x14ac:dyDescent="0.3">
      <c r="A1382" s="831" t="s">
        <v>3084</v>
      </c>
      <c r="B1382" s="832" t="s">
        <v>2541</v>
      </c>
      <c r="C1382" s="832" t="s">
        <v>2787</v>
      </c>
      <c r="D1382" s="832" t="s">
        <v>1643</v>
      </c>
      <c r="E1382" s="832" t="s">
        <v>1546</v>
      </c>
      <c r="F1382" s="849"/>
      <c r="G1382" s="849"/>
      <c r="H1382" s="837">
        <v>0</v>
      </c>
      <c r="I1382" s="849">
        <v>265</v>
      </c>
      <c r="J1382" s="849">
        <v>19151.55</v>
      </c>
      <c r="K1382" s="837">
        <v>1</v>
      </c>
      <c r="L1382" s="849">
        <v>265</v>
      </c>
      <c r="M1382" s="850">
        <v>19151.55</v>
      </c>
    </row>
    <row r="1383" spans="1:13" ht="14.4" customHeight="1" x14ac:dyDescent="0.3">
      <c r="A1383" s="831" t="s">
        <v>3084</v>
      </c>
      <c r="B1383" s="832" t="s">
        <v>2541</v>
      </c>
      <c r="C1383" s="832" t="s">
        <v>2788</v>
      </c>
      <c r="D1383" s="832" t="s">
        <v>1697</v>
      </c>
      <c r="E1383" s="832" t="s">
        <v>1546</v>
      </c>
      <c r="F1383" s="849"/>
      <c r="G1383" s="849"/>
      <c r="H1383" s="837">
        <v>0</v>
      </c>
      <c r="I1383" s="849">
        <v>12</v>
      </c>
      <c r="J1383" s="849">
        <v>867.24</v>
      </c>
      <c r="K1383" s="837">
        <v>1</v>
      </c>
      <c r="L1383" s="849">
        <v>12</v>
      </c>
      <c r="M1383" s="850">
        <v>867.24</v>
      </c>
    </row>
    <row r="1384" spans="1:13" ht="14.4" customHeight="1" x14ac:dyDescent="0.3">
      <c r="A1384" s="831" t="s">
        <v>3084</v>
      </c>
      <c r="B1384" s="832" t="s">
        <v>2541</v>
      </c>
      <c r="C1384" s="832" t="s">
        <v>2949</v>
      </c>
      <c r="D1384" s="832" t="s">
        <v>2297</v>
      </c>
      <c r="E1384" s="832" t="s">
        <v>1546</v>
      </c>
      <c r="F1384" s="849"/>
      <c r="G1384" s="849"/>
      <c r="H1384" s="837">
        <v>0</v>
      </c>
      <c r="I1384" s="849">
        <v>46</v>
      </c>
      <c r="J1384" s="849">
        <v>3324.42</v>
      </c>
      <c r="K1384" s="837">
        <v>1</v>
      </c>
      <c r="L1384" s="849">
        <v>46</v>
      </c>
      <c r="M1384" s="850">
        <v>3324.42</v>
      </c>
    </row>
    <row r="1385" spans="1:13" ht="14.4" customHeight="1" x14ac:dyDescent="0.3">
      <c r="A1385" s="831" t="s">
        <v>3084</v>
      </c>
      <c r="B1385" s="832" t="s">
        <v>2541</v>
      </c>
      <c r="C1385" s="832" t="s">
        <v>2559</v>
      </c>
      <c r="D1385" s="832" t="s">
        <v>958</v>
      </c>
      <c r="E1385" s="832" t="s">
        <v>2558</v>
      </c>
      <c r="F1385" s="849"/>
      <c r="G1385" s="849"/>
      <c r="H1385" s="837">
        <v>0</v>
      </c>
      <c r="I1385" s="849">
        <v>1</v>
      </c>
      <c r="J1385" s="849">
        <v>135.54</v>
      </c>
      <c r="K1385" s="837">
        <v>1</v>
      </c>
      <c r="L1385" s="849">
        <v>1</v>
      </c>
      <c r="M1385" s="850">
        <v>135.54</v>
      </c>
    </row>
    <row r="1386" spans="1:13" ht="14.4" customHeight="1" x14ac:dyDescent="0.3">
      <c r="A1386" s="831" t="s">
        <v>3084</v>
      </c>
      <c r="B1386" s="832" t="s">
        <v>2541</v>
      </c>
      <c r="C1386" s="832" t="s">
        <v>2560</v>
      </c>
      <c r="D1386" s="832" t="s">
        <v>963</v>
      </c>
      <c r="E1386" s="832" t="s">
        <v>964</v>
      </c>
      <c r="F1386" s="849"/>
      <c r="G1386" s="849"/>
      <c r="H1386" s="837">
        <v>0</v>
      </c>
      <c r="I1386" s="849">
        <v>26</v>
      </c>
      <c r="J1386" s="849">
        <v>68535.22</v>
      </c>
      <c r="K1386" s="837">
        <v>1</v>
      </c>
      <c r="L1386" s="849">
        <v>26</v>
      </c>
      <c r="M1386" s="850">
        <v>68535.22</v>
      </c>
    </row>
    <row r="1387" spans="1:13" ht="14.4" customHeight="1" x14ac:dyDescent="0.3">
      <c r="A1387" s="831" t="s">
        <v>3084</v>
      </c>
      <c r="B1387" s="832" t="s">
        <v>2541</v>
      </c>
      <c r="C1387" s="832" t="s">
        <v>6100</v>
      </c>
      <c r="D1387" s="832" t="s">
        <v>6101</v>
      </c>
      <c r="E1387" s="832" t="s">
        <v>1546</v>
      </c>
      <c r="F1387" s="849"/>
      <c r="G1387" s="849"/>
      <c r="H1387" s="837">
        <v>0</v>
      </c>
      <c r="I1387" s="849">
        <v>20</v>
      </c>
      <c r="J1387" s="849">
        <v>1445.3999999999999</v>
      </c>
      <c r="K1387" s="837">
        <v>1</v>
      </c>
      <c r="L1387" s="849">
        <v>20</v>
      </c>
      <c r="M1387" s="850">
        <v>1445.3999999999999</v>
      </c>
    </row>
    <row r="1388" spans="1:13" ht="14.4" customHeight="1" x14ac:dyDescent="0.3">
      <c r="A1388" s="831" t="s">
        <v>3084</v>
      </c>
      <c r="B1388" s="832" t="s">
        <v>2541</v>
      </c>
      <c r="C1388" s="832" t="s">
        <v>6852</v>
      </c>
      <c r="D1388" s="832" t="s">
        <v>6853</v>
      </c>
      <c r="E1388" s="832" t="s">
        <v>972</v>
      </c>
      <c r="F1388" s="849">
        <v>7</v>
      </c>
      <c r="G1388" s="849">
        <v>2063.67</v>
      </c>
      <c r="H1388" s="837">
        <v>1</v>
      </c>
      <c r="I1388" s="849"/>
      <c r="J1388" s="849"/>
      <c r="K1388" s="837">
        <v>0</v>
      </c>
      <c r="L1388" s="849">
        <v>7</v>
      </c>
      <c r="M1388" s="850">
        <v>2063.67</v>
      </c>
    </row>
    <row r="1389" spans="1:13" ht="14.4" customHeight="1" x14ac:dyDescent="0.3">
      <c r="A1389" s="831" t="s">
        <v>3085</v>
      </c>
      <c r="B1389" s="832" t="s">
        <v>2683</v>
      </c>
      <c r="C1389" s="832" t="s">
        <v>6582</v>
      </c>
      <c r="D1389" s="832" t="s">
        <v>3780</v>
      </c>
      <c r="E1389" s="832" t="s">
        <v>2686</v>
      </c>
      <c r="F1389" s="849">
        <v>2</v>
      </c>
      <c r="G1389" s="849">
        <v>239.4</v>
      </c>
      <c r="H1389" s="837">
        <v>1</v>
      </c>
      <c r="I1389" s="849"/>
      <c r="J1389" s="849"/>
      <c r="K1389" s="837">
        <v>0</v>
      </c>
      <c r="L1389" s="849">
        <v>2</v>
      </c>
      <c r="M1389" s="850">
        <v>239.4</v>
      </c>
    </row>
    <row r="1390" spans="1:13" ht="14.4" customHeight="1" x14ac:dyDescent="0.3">
      <c r="A1390" s="831" t="s">
        <v>3085</v>
      </c>
      <c r="B1390" s="832" t="s">
        <v>2683</v>
      </c>
      <c r="C1390" s="832" t="s">
        <v>6013</v>
      </c>
      <c r="D1390" s="832" t="s">
        <v>6014</v>
      </c>
      <c r="E1390" s="832" t="s">
        <v>6015</v>
      </c>
      <c r="F1390" s="849">
        <v>1</v>
      </c>
      <c r="G1390" s="849">
        <v>56.44</v>
      </c>
      <c r="H1390" s="837">
        <v>1</v>
      </c>
      <c r="I1390" s="849"/>
      <c r="J1390" s="849"/>
      <c r="K1390" s="837">
        <v>0</v>
      </c>
      <c r="L1390" s="849">
        <v>1</v>
      </c>
      <c r="M1390" s="850">
        <v>56.44</v>
      </c>
    </row>
    <row r="1391" spans="1:13" ht="14.4" customHeight="1" x14ac:dyDescent="0.3">
      <c r="A1391" s="831" t="s">
        <v>3085</v>
      </c>
      <c r="B1391" s="832" t="s">
        <v>7014</v>
      </c>
      <c r="C1391" s="832" t="s">
        <v>6668</v>
      </c>
      <c r="D1391" s="832" t="s">
        <v>6669</v>
      </c>
      <c r="E1391" s="832" t="s">
        <v>6670</v>
      </c>
      <c r="F1391" s="849">
        <v>1</v>
      </c>
      <c r="G1391" s="849">
        <v>72.58</v>
      </c>
      <c r="H1391" s="837">
        <v>1</v>
      </c>
      <c r="I1391" s="849"/>
      <c r="J1391" s="849"/>
      <c r="K1391" s="837">
        <v>0</v>
      </c>
      <c r="L1391" s="849">
        <v>1</v>
      </c>
      <c r="M1391" s="850">
        <v>72.58</v>
      </c>
    </row>
    <row r="1392" spans="1:13" ht="14.4" customHeight="1" x14ac:dyDescent="0.3">
      <c r="A1392" s="831" t="s">
        <v>3085</v>
      </c>
      <c r="B1392" s="832" t="s">
        <v>2709</v>
      </c>
      <c r="C1392" s="832" t="s">
        <v>6658</v>
      </c>
      <c r="D1392" s="832" t="s">
        <v>5828</v>
      </c>
      <c r="E1392" s="832" t="s">
        <v>6659</v>
      </c>
      <c r="F1392" s="849">
        <v>1</v>
      </c>
      <c r="G1392" s="849">
        <v>0</v>
      </c>
      <c r="H1392" s="837"/>
      <c r="I1392" s="849"/>
      <c r="J1392" s="849"/>
      <c r="K1392" s="837"/>
      <c r="L1392" s="849">
        <v>1</v>
      </c>
      <c r="M1392" s="850">
        <v>0</v>
      </c>
    </row>
    <row r="1393" spans="1:13" ht="14.4" customHeight="1" x14ac:dyDescent="0.3">
      <c r="A1393" s="831" t="s">
        <v>3085</v>
      </c>
      <c r="B1393" s="832" t="s">
        <v>2522</v>
      </c>
      <c r="C1393" s="832" t="s">
        <v>2525</v>
      </c>
      <c r="D1393" s="832" t="s">
        <v>2273</v>
      </c>
      <c r="E1393" s="832" t="s">
        <v>2526</v>
      </c>
      <c r="F1393" s="849"/>
      <c r="G1393" s="849"/>
      <c r="H1393" s="837">
        <v>0</v>
      </c>
      <c r="I1393" s="849">
        <v>1</v>
      </c>
      <c r="J1393" s="849">
        <v>25.5</v>
      </c>
      <c r="K1393" s="837">
        <v>1</v>
      </c>
      <c r="L1393" s="849">
        <v>1</v>
      </c>
      <c r="M1393" s="850">
        <v>25.5</v>
      </c>
    </row>
    <row r="1394" spans="1:13" ht="14.4" customHeight="1" x14ac:dyDescent="0.3">
      <c r="A1394" s="831" t="s">
        <v>3085</v>
      </c>
      <c r="B1394" s="832" t="s">
        <v>2937</v>
      </c>
      <c r="C1394" s="832" t="s">
        <v>2938</v>
      </c>
      <c r="D1394" s="832" t="s">
        <v>2273</v>
      </c>
      <c r="E1394" s="832" t="s">
        <v>2939</v>
      </c>
      <c r="F1394" s="849"/>
      <c r="G1394" s="849"/>
      <c r="H1394" s="837">
        <v>0</v>
      </c>
      <c r="I1394" s="849">
        <v>1</v>
      </c>
      <c r="J1394" s="849">
        <v>26.3</v>
      </c>
      <c r="K1394" s="837">
        <v>1</v>
      </c>
      <c r="L1394" s="849">
        <v>1</v>
      </c>
      <c r="M1394" s="850">
        <v>26.3</v>
      </c>
    </row>
    <row r="1395" spans="1:13" ht="14.4" customHeight="1" x14ac:dyDescent="0.3">
      <c r="A1395" s="831" t="s">
        <v>3085</v>
      </c>
      <c r="B1395" s="832" t="s">
        <v>2530</v>
      </c>
      <c r="C1395" s="832" t="s">
        <v>6637</v>
      </c>
      <c r="D1395" s="832" t="s">
        <v>6638</v>
      </c>
      <c r="E1395" s="832" t="s">
        <v>6639</v>
      </c>
      <c r="F1395" s="849">
        <v>3</v>
      </c>
      <c r="G1395" s="849">
        <v>0</v>
      </c>
      <c r="H1395" s="837"/>
      <c r="I1395" s="849"/>
      <c r="J1395" s="849"/>
      <c r="K1395" s="837"/>
      <c r="L1395" s="849">
        <v>3</v>
      </c>
      <c r="M1395" s="850">
        <v>0</v>
      </c>
    </row>
    <row r="1396" spans="1:13" ht="14.4" customHeight="1" x14ac:dyDescent="0.3">
      <c r="A1396" s="831" t="s">
        <v>3085</v>
      </c>
      <c r="B1396" s="832" t="s">
        <v>2530</v>
      </c>
      <c r="C1396" s="832" t="s">
        <v>2531</v>
      </c>
      <c r="D1396" s="832" t="s">
        <v>2532</v>
      </c>
      <c r="E1396" s="832" t="s">
        <v>2533</v>
      </c>
      <c r="F1396" s="849"/>
      <c r="G1396" s="849"/>
      <c r="H1396" s="837"/>
      <c r="I1396" s="849">
        <v>3</v>
      </c>
      <c r="J1396" s="849">
        <v>0</v>
      </c>
      <c r="K1396" s="837"/>
      <c r="L1396" s="849">
        <v>3</v>
      </c>
      <c r="M1396" s="850">
        <v>0</v>
      </c>
    </row>
    <row r="1397" spans="1:13" ht="14.4" customHeight="1" x14ac:dyDescent="0.3">
      <c r="A1397" s="831" t="s">
        <v>3085</v>
      </c>
      <c r="B1397" s="832" t="s">
        <v>2530</v>
      </c>
      <c r="C1397" s="832" t="s">
        <v>6405</v>
      </c>
      <c r="D1397" s="832" t="s">
        <v>6406</v>
      </c>
      <c r="E1397" s="832" t="s">
        <v>6407</v>
      </c>
      <c r="F1397" s="849">
        <v>2</v>
      </c>
      <c r="G1397" s="849">
        <v>0</v>
      </c>
      <c r="H1397" s="837"/>
      <c r="I1397" s="849"/>
      <c r="J1397" s="849"/>
      <c r="K1397" s="837"/>
      <c r="L1397" s="849">
        <v>2</v>
      </c>
      <c r="M1397" s="850">
        <v>0</v>
      </c>
    </row>
    <row r="1398" spans="1:13" ht="14.4" customHeight="1" x14ac:dyDescent="0.3">
      <c r="A1398" s="831" t="s">
        <v>3085</v>
      </c>
      <c r="B1398" s="832" t="s">
        <v>2530</v>
      </c>
      <c r="C1398" s="832" t="s">
        <v>6640</v>
      </c>
      <c r="D1398" s="832" t="s">
        <v>6638</v>
      </c>
      <c r="E1398" s="832" t="s">
        <v>6641</v>
      </c>
      <c r="F1398" s="849">
        <v>1</v>
      </c>
      <c r="G1398" s="849">
        <v>0</v>
      </c>
      <c r="H1398" s="837"/>
      <c r="I1398" s="849"/>
      <c r="J1398" s="849"/>
      <c r="K1398" s="837"/>
      <c r="L1398" s="849">
        <v>1</v>
      </c>
      <c r="M1398" s="850">
        <v>0</v>
      </c>
    </row>
    <row r="1399" spans="1:13" ht="14.4" customHeight="1" x14ac:dyDescent="0.3">
      <c r="A1399" s="831" t="s">
        <v>3085</v>
      </c>
      <c r="B1399" s="832" t="s">
        <v>2721</v>
      </c>
      <c r="C1399" s="832" t="s">
        <v>6642</v>
      </c>
      <c r="D1399" s="832" t="s">
        <v>1337</v>
      </c>
      <c r="E1399" s="832" t="s">
        <v>2945</v>
      </c>
      <c r="F1399" s="849">
        <v>1</v>
      </c>
      <c r="G1399" s="849">
        <v>0</v>
      </c>
      <c r="H1399" s="837"/>
      <c r="I1399" s="849"/>
      <c r="J1399" s="849"/>
      <c r="K1399" s="837"/>
      <c r="L1399" s="849">
        <v>1</v>
      </c>
      <c r="M1399" s="850">
        <v>0</v>
      </c>
    </row>
    <row r="1400" spans="1:13" ht="14.4" customHeight="1" x14ac:dyDescent="0.3">
      <c r="A1400" s="831" t="s">
        <v>3085</v>
      </c>
      <c r="B1400" s="832" t="s">
        <v>2534</v>
      </c>
      <c r="C1400" s="832" t="s">
        <v>2727</v>
      </c>
      <c r="D1400" s="832" t="s">
        <v>1263</v>
      </c>
      <c r="E1400" s="832" t="s">
        <v>2728</v>
      </c>
      <c r="F1400" s="849"/>
      <c r="G1400" s="849"/>
      <c r="H1400" s="837">
        <v>0</v>
      </c>
      <c r="I1400" s="849">
        <v>1</v>
      </c>
      <c r="J1400" s="849">
        <v>117.55</v>
      </c>
      <c r="K1400" s="837">
        <v>1</v>
      </c>
      <c r="L1400" s="849">
        <v>1</v>
      </c>
      <c r="M1400" s="850">
        <v>117.55</v>
      </c>
    </row>
    <row r="1401" spans="1:13" ht="14.4" customHeight="1" x14ac:dyDescent="0.3">
      <c r="A1401" s="831" t="s">
        <v>3085</v>
      </c>
      <c r="B1401" s="832" t="s">
        <v>2534</v>
      </c>
      <c r="C1401" s="832" t="s">
        <v>2535</v>
      </c>
      <c r="D1401" s="832" t="s">
        <v>953</v>
      </c>
      <c r="E1401" s="832" t="s">
        <v>2536</v>
      </c>
      <c r="F1401" s="849"/>
      <c r="G1401" s="849"/>
      <c r="H1401" s="837"/>
      <c r="I1401" s="849">
        <v>3</v>
      </c>
      <c r="J1401" s="849">
        <v>0</v>
      </c>
      <c r="K1401" s="837"/>
      <c r="L1401" s="849">
        <v>3</v>
      </c>
      <c r="M1401" s="850">
        <v>0</v>
      </c>
    </row>
    <row r="1402" spans="1:13" ht="14.4" customHeight="1" x14ac:dyDescent="0.3">
      <c r="A1402" s="831" t="s">
        <v>3085</v>
      </c>
      <c r="B1402" s="832" t="s">
        <v>2534</v>
      </c>
      <c r="C1402" s="832" t="s">
        <v>2803</v>
      </c>
      <c r="D1402" s="832" t="s">
        <v>1263</v>
      </c>
      <c r="E1402" s="832" t="s">
        <v>2804</v>
      </c>
      <c r="F1402" s="849"/>
      <c r="G1402" s="849"/>
      <c r="H1402" s="837"/>
      <c r="I1402" s="849">
        <v>3</v>
      </c>
      <c r="J1402" s="849">
        <v>0</v>
      </c>
      <c r="K1402" s="837"/>
      <c r="L1402" s="849">
        <v>3</v>
      </c>
      <c r="M1402" s="850">
        <v>0</v>
      </c>
    </row>
    <row r="1403" spans="1:13" ht="14.4" customHeight="1" x14ac:dyDescent="0.3">
      <c r="A1403" s="831" t="s">
        <v>3085</v>
      </c>
      <c r="B1403" s="832" t="s">
        <v>2534</v>
      </c>
      <c r="C1403" s="832" t="s">
        <v>2797</v>
      </c>
      <c r="D1403" s="832" t="s">
        <v>1263</v>
      </c>
      <c r="E1403" s="832" t="s">
        <v>2798</v>
      </c>
      <c r="F1403" s="849"/>
      <c r="G1403" s="849"/>
      <c r="H1403" s="837">
        <v>0</v>
      </c>
      <c r="I1403" s="849">
        <v>4</v>
      </c>
      <c r="J1403" s="849">
        <v>235.08</v>
      </c>
      <c r="K1403" s="837">
        <v>1</v>
      </c>
      <c r="L1403" s="849">
        <v>4</v>
      </c>
      <c r="M1403" s="850">
        <v>235.08</v>
      </c>
    </row>
    <row r="1404" spans="1:13" ht="14.4" customHeight="1" x14ac:dyDescent="0.3">
      <c r="A1404" s="831" t="s">
        <v>3085</v>
      </c>
      <c r="B1404" s="832" t="s">
        <v>2534</v>
      </c>
      <c r="C1404" s="832" t="s">
        <v>3977</v>
      </c>
      <c r="D1404" s="832" t="s">
        <v>3978</v>
      </c>
      <c r="E1404" s="832" t="s">
        <v>3979</v>
      </c>
      <c r="F1404" s="849">
        <v>2</v>
      </c>
      <c r="G1404" s="849">
        <v>0</v>
      </c>
      <c r="H1404" s="837"/>
      <c r="I1404" s="849"/>
      <c r="J1404" s="849"/>
      <c r="K1404" s="837"/>
      <c r="L1404" s="849">
        <v>2</v>
      </c>
      <c r="M1404" s="850">
        <v>0</v>
      </c>
    </row>
    <row r="1405" spans="1:13" ht="14.4" customHeight="1" x14ac:dyDescent="0.3">
      <c r="A1405" s="831" t="s">
        <v>3085</v>
      </c>
      <c r="B1405" s="832" t="s">
        <v>2534</v>
      </c>
      <c r="C1405" s="832" t="s">
        <v>6647</v>
      </c>
      <c r="D1405" s="832" t="s">
        <v>3978</v>
      </c>
      <c r="E1405" s="832" t="s">
        <v>3979</v>
      </c>
      <c r="F1405" s="849">
        <v>1</v>
      </c>
      <c r="G1405" s="849">
        <v>0</v>
      </c>
      <c r="H1405" s="837"/>
      <c r="I1405" s="849"/>
      <c r="J1405" s="849"/>
      <c r="K1405" s="837"/>
      <c r="L1405" s="849">
        <v>1</v>
      </c>
      <c r="M1405" s="850">
        <v>0</v>
      </c>
    </row>
    <row r="1406" spans="1:13" ht="14.4" customHeight="1" x14ac:dyDescent="0.3">
      <c r="A1406" s="831" t="s">
        <v>3086</v>
      </c>
      <c r="B1406" s="832" t="s">
        <v>2640</v>
      </c>
      <c r="C1406" s="832" t="s">
        <v>4112</v>
      </c>
      <c r="D1406" s="832" t="s">
        <v>4113</v>
      </c>
      <c r="E1406" s="832" t="s">
        <v>4114</v>
      </c>
      <c r="F1406" s="849">
        <v>1</v>
      </c>
      <c r="G1406" s="849">
        <v>0</v>
      </c>
      <c r="H1406" s="837"/>
      <c r="I1406" s="849"/>
      <c r="J1406" s="849"/>
      <c r="K1406" s="837"/>
      <c r="L1406" s="849">
        <v>1</v>
      </c>
      <c r="M1406" s="850">
        <v>0</v>
      </c>
    </row>
    <row r="1407" spans="1:13" ht="14.4" customHeight="1" x14ac:dyDescent="0.3">
      <c r="A1407" s="831" t="s">
        <v>3086</v>
      </c>
      <c r="B1407" s="832" t="s">
        <v>7009</v>
      </c>
      <c r="C1407" s="832" t="s">
        <v>4118</v>
      </c>
      <c r="D1407" s="832" t="s">
        <v>4119</v>
      </c>
      <c r="E1407" s="832" t="s">
        <v>4120</v>
      </c>
      <c r="F1407" s="849">
        <v>2</v>
      </c>
      <c r="G1407" s="849">
        <v>172.82</v>
      </c>
      <c r="H1407" s="837">
        <v>1</v>
      </c>
      <c r="I1407" s="849"/>
      <c r="J1407" s="849"/>
      <c r="K1407" s="837">
        <v>0</v>
      </c>
      <c r="L1407" s="849">
        <v>2</v>
      </c>
      <c r="M1407" s="850">
        <v>172.82</v>
      </c>
    </row>
    <row r="1408" spans="1:13" ht="14.4" customHeight="1" x14ac:dyDescent="0.3">
      <c r="A1408" s="831" t="s">
        <v>3086</v>
      </c>
      <c r="B1408" s="832" t="s">
        <v>6975</v>
      </c>
      <c r="C1408" s="832" t="s">
        <v>3725</v>
      </c>
      <c r="D1408" s="832" t="s">
        <v>3726</v>
      </c>
      <c r="E1408" s="832" t="s">
        <v>3543</v>
      </c>
      <c r="F1408" s="849"/>
      <c r="G1408" s="849"/>
      <c r="H1408" s="837">
        <v>0</v>
      </c>
      <c r="I1408" s="849">
        <v>3</v>
      </c>
      <c r="J1408" s="849">
        <v>3195.66</v>
      </c>
      <c r="K1408" s="837">
        <v>1</v>
      </c>
      <c r="L1408" s="849">
        <v>3</v>
      </c>
      <c r="M1408" s="850">
        <v>3195.66</v>
      </c>
    </row>
    <row r="1409" spans="1:13" ht="14.4" customHeight="1" x14ac:dyDescent="0.3">
      <c r="A1409" s="831" t="s">
        <v>3086</v>
      </c>
      <c r="B1409" s="832" t="s">
        <v>2444</v>
      </c>
      <c r="C1409" s="832" t="s">
        <v>4056</v>
      </c>
      <c r="D1409" s="832" t="s">
        <v>1834</v>
      </c>
      <c r="E1409" s="832" t="s">
        <v>2589</v>
      </c>
      <c r="F1409" s="849">
        <v>1</v>
      </c>
      <c r="G1409" s="849">
        <v>154.36000000000001</v>
      </c>
      <c r="H1409" s="837">
        <v>1</v>
      </c>
      <c r="I1409" s="849"/>
      <c r="J1409" s="849"/>
      <c r="K1409" s="837">
        <v>0</v>
      </c>
      <c r="L1409" s="849">
        <v>1</v>
      </c>
      <c r="M1409" s="850">
        <v>154.36000000000001</v>
      </c>
    </row>
    <row r="1410" spans="1:13" ht="14.4" customHeight="1" x14ac:dyDescent="0.3">
      <c r="A1410" s="831" t="s">
        <v>3086</v>
      </c>
      <c r="B1410" s="832" t="s">
        <v>2444</v>
      </c>
      <c r="C1410" s="832" t="s">
        <v>2588</v>
      </c>
      <c r="D1410" s="832" t="s">
        <v>1288</v>
      </c>
      <c r="E1410" s="832" t="s">
        <v>2589</v>
      </c>
      <c r="F1410" s="849"/>
      <c r="G1410" s="849"/>
      <c r="H1410" s="837">
        <v>0</v>
      </c>
      <c r="I1410" s="849">
        <v>9</v>
      </c>
      <c r="J1410" s="849">
        <v>1389.2400000000002</v>
      </c>
      <c r="K1410" s="837">
        <v>1</v>
      </c>
      <c r="L1410" s="849">
        <v>9</v>
      </c>
      <c r="M1410" s="850">
        <v>1389.2400000000002</v>
      </c>
    </row>
    <row r="1411" spans="1:13" ht="14.4" customHeight="1" x14ac:dyDescent="0.3">
      <c r="A1411" s="831" t="s">
        <v>3086</v>
      </c>
      <c r="B1411" s="832" t="s">
        <v>2444</v>
      </c>
      <c r="C1411" s="832" t="s">
        <v>2590</v>
      </c>
      <c r="D1411" s="832" t="s">
        <v>2591</v>
      </c>
      <c r="E1411" s="832" t="s">
        <v>2592</v>
      </c>
      <c r="F1411" s="849"/>
      <c r="G1411" s="849"/>
      <c r="H1411" s="837">
        <v>0</v>
      </c>
      <c r="I1411" s="849">
        <v>1</v>
      </c>
      <c r="J1411" s="849">
        <v>111.22</v>
      </c>
      <c r="K1411" s="837">
        <v>1</v>
      </c>
      <c r="L1411" s="849">
        <v>1</v>
      </c>
      <c r="M1411" s="850">
        <v>111.22</v>
      </c>
    </row>
    <row r="1412" spans="1:13" ht="14.4" customHeight="1" x14ac:dyDescent="0.3">
      <c r="A1412" s="831" t="s">
        <v>3086</v>
      </c>
      <c r="B1412" s="832" t="s">
        <v>2444</v>
      </c>
      <c r="C1412" s="832" t="s">
        <v>2451</v>
      </c>
      <c r="D1412" s="832" t="s">
        <v>1014</v>
      </c>
      <c r="E1412" s="832" t="s">
        <v>2452</v>
      </c>
      <c r="F1412" s="849"/>
      <c r="G1412" s="849"/>
      <c r="H1412" s="837">
        <v>0</v>
      </c>
      <c r="I1412" s="849">
        <v>9</v>
      </c>
      <c r="J1412" s="849">
        <v>681.57</v>
      </c>
      <c r="K1412" s="837">
        <v>1</v>
      </c>
      <c r="L1412" s="849">
        <v>9</v>
      </c>
      <c r="M1412" s="850">
        <v>681.57</v>
      </c>
    </row>
    <row r="1413" spans="1:13" ht="14.4" customHeight="1" x14ac:dyDescent="0.3">
      <c r="A1413" s="831" t="s">
        <v>3086</v>
      </c>
      <c r="B1413" s="832" t="s">
        <v>2444</v>
      </c>
      <c r="C1413" s="832" t="s">
        <v>4057</v>
      </c>
      <c r="D1413" s="832" t="s">
        <v>1014</v>
      </c>
      <c r="E1413" s="832" t="s">
        <v>7006</v>
      </c>
      <c r="F1413" s="849">
        <v>3</v>
      </c>
      <c r="G1413" s="849">
        <v>0</v>
      </c>
      <c r="H1413" s="837"/>
      <c r="I1413" s="849"/>
      <c r="J1413" s="849"/>
      <c r="K1413" s="837"/>
      <c r="L1413" s="849">
        <v>3</v>
      </c>
      <c r="M1413" s="850">
        <v>0</v>
      </c>
    </row>
    <row r="1414" spans="1:13" ht="14.4" customHeight="1" x14ac:dyDescent="0.3">
      <c r="A1414" s="831" t="s">
        <v>3086</v>
      </c>
      <c r="B1414" s="832" t="s">
        <v>2444</v>
      </c>
      <c r="C1414" s="832" t="s">
        <v>2586</v>
      </c>
      <c r="D1414" s="832" t="s">
        <v>1288</v>
      </c>
      <c r="E1414" s="832" t="s">
        <v>2587</v>
      </c>
      <c r="F1414" s="849"/>
      <c r="G1414" s="849"/>
      <c r="H1414" s="837">
        <v>0</v>
      </c>
      <c r="I1414" s="849">
        <v>9</v>
      </c>
      <c r="J1414" s="849">
        <v>2025.54</v>
      </c>
      <c r="K1414" s="837">
        <v>1</v>
      </c>
      <c r="L1414" s="849">
        <v>9</v>
      </c>
      <c r="M1414" s="850">
        <v>2025.54</v>
      </c>
    </row>
    <row r="1415" spans="1:13" ht="14.4" customHeight="1" x14ac:dyDescent="0.3">
      <c r="A1415" s="831" t="s">
        <v>3086</v>
      </c>
      <c r="B1415" s="832" t="s">
        <v>2444</v>
      </c>
      <c r="C1415" s="832" t="s">
        <v>4059</v>
      </c>
      <c r="D1415" s="832" t="s">
        <v>1834</v>
      </c>
      <c r="E1415" s="832" t="s">
        <v>2589</v>
      </c>
      <c r="F1415" s="849">
        <v>1</v>
      </c>
      <c r="G1415" s="849">
        <v>154.36000000000001</v>
      </c>
      <c r="H1415" s="837">
        <v>1</v>
      </c>
      <c r="I1415" s="849"/>
      <c r="J1415" s="849"/>
      <c r="K1415" s="837">
        <v>0</v>
      </c>
      <c r="L1415" s="849">
        <v>1</v>
      </c>
      <c r="M1415" s="850">
        <v>154.36000000000001</v>
      </c>
    </row>
    <row r="1416" spans="1:13" ht="14.4" customHeight="1" x14ac:dyDescent="0.3">
      <c r="A1416" s="831" t="s">
        <v>3086</v>
      </c>
      <c r="B1416" s="832" t="s">
        <v>2457</v>
      </c>
      <c r="C1416" s="832" t="s">
        <v>3480</v>
      </c>
      <c r="D1416" s="832" t="s">
        <v>2464</v>
      </c>
      <c r="E1416" s="832" t="s">
        <v>2462</v>
      </c>
      <c r="F1416" s="849">
        <v>2</v>
      </c>
      <c r="G1416" s="849">
        <v>341.04</v>
      </c>
      <c r="H1416" s="837">
        <v>1</v>
      </c>
      <c r="I1416" s="849"/>
      <c r="J1416" s="849"/>
      <c r="K1416" s="837">
        <v>0</v>
      </c>
      <c r="L1416" s="849">
        <v>2</v>
      </c>
      <c r="M1416" s="850">
        <v>341.04</v>
      </c>
    </row>
    <row r="1417" spans="1:13" ht="14.4" customHeight="1" x14ac:dyDescent="0.3">
      <c r="A1417" s="831" t="s">
        <v>3086</v>
      </c>
      <c r="B1417" s="832" t="s">
        <v>2457</v>
      </c>
      <c r="C1417" s="832" t="s">
        <v>2463</v>
      </c>
      <c r="D1417" s="832" t="s">
        <v>2464</v>
      </c>
      <c r="E1417" s="832" t="s">
        <v>2465</v>
      </c>
      <c r="F1417" s="849">
        <v>1</v>
      </c>
      <c r="G1417" s="849">
        <v>85.27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85.27</v>
      </c>
    </row>
    <row r="1418" spans="1:13" ht="14.4" customHeight="1" x14ac:dyDescent="0.3">
      <c r="A1418" s="831" t="s">
        <v>3086</v>
      </c>
      <c r="B1418" s="832" t="s">
        <v>2457</v>
      </c>
      <c r="C1418" s="832" t="s">
        <v>2466</v>
      </c>
      <c r="D1418" s="832" t="s">
        <v>2464</v>
      </c>
      <c r="E1418" s="832" t="s">
        <v>2462</v>
      </c>
      <c r="F1418" s="849">
        <v>3</v>
      </c>
      <c r="G1418" s="849">
        <v>511.56000000000006</v>
      </c>
      <c r="H1418" s="837">
        <v>1</v>
      </c>
      <c r="I1418" s="849"/>
      <c r="J1418" s="849"/>
      <c r="K1418" s="837">
        <v>0</v>
      </c>
      <c r="L1418" s="849">
        <v>3</v>
      </c>
      <c r="M1418" s="850">
        <v>511.56000000000006</v>
      </c>
    </row>
    <row r="1419" spans="1:13" ht="14.4" customHeight="1" x14ac:dyDescent="0.3">
      <c r="A1419" s="831" t="s">
        <v>3086</v>
      </c>
      <c r="B1419" s="832" t="s">
        <v>2457</v>
      </c>
      <c r="C1419" s="832" t="s">
        <v>4304</v>
      </c>
      <c r="D1419" s="832" t="s">
        <v>2464</v>
      </c>
      <c r="E1419" s="832" t="s">
        <v>3330</v>
      </c>
      <c r="F1419" s="849">
        <v>10</v>
      </c>
      <c r="G1419" s="849">
        <v>2387.1999999999998</v>
      </c>
      <c r="H1419" s="837">
        <v>1</v>
      </c>
      <c r="I1419" s="849"/>
      <c r="J1419" s="849"/>
      <c r="K1419" s="837">
        <v>0</v>
      </c>
      <c r="L1419" s="849">
        <v>10</v>
      </c>
      <c r="M1419" s="850">
        <v>2387.1999999999998</v>
      </c>
    </row>
    <row r="1420" spans="1:13" ht="14.4" customHeight="1" x14ac:dyDescent="0.3">
      <c r="A1420" s="831" t="s">
        <v>3086</v>
      </c>
      <c r="B1420" s="832" t="s">
        <v>2457</v>
      </c>
      <c r="C1420" s="832" t="s">
        <v>2766</v>
      </c>
      <c r="D1420" s="832" t="s">
        <v>2459</v>
      </c>
      <c r="E1420" s="832" t="s">
        <v>2465</v>
      </c>
      <c r="F1420" s="849"/>
      <c r="G1420" s="849"/>
      <c r="H1420" s="837">
        <v>0</v>
      </c>
      <c r="I1420" s="849">
        <v>2</v>
      </c>
      <c r="J1420" s="849">
        <v>170.54</v>
      </c>
      <c r="K1420" s="837">
        <v>1</v>
      </c>
      <c r="L1420" s="849">
        <v>2</v>
      </c>
      <c r="M1420" s="850">
        <v>170.54</v>
      </c>
    </row>
    <row r="1421" spans="1:13" ht="14.4" customHeight="1" x14ac:dyDescent="0.3">
      <c r="A1421" s="831" t="s">
        <v>3086</v>
      </c>
      <c r="B1421" s="832" t="s">
        <v>2683</v>
      </c>
      <c r="C1421" s="832" t="s">
        <v>2687</v>
      </c>
      <c r="D1421" s="832" t="s">
        <v>2685</v>
      </c>
      <c r="E1421" s="832" t="s">
        <v>2688</v>
      </c>
      <c r="F1421" s="849"/>
      <c r="G1421" s="849"/>
      <c r="H1421" s="837">
        <v>0</v>
      </c>
      <c r="I1421" s="849">
        <v>28</v>
      </c>
      <c r="J1421" s="849">
        <v>1975.1200000000001</v>
      </c>
      <c r="K1421" s="837">
        <v>1</v>
      </c>
      <c r="L1421" s="849">
        <v>28</v>
      </c>
      <c r="M1421" s="850">
        <v>1975.1200000000001</v>
      </c>
    </row>
    <row r="1422" spans="1:13" ht="14.4" customHeight="1" x14ac:dyDescent="0.3">
      <c r="A1422" s="831" t="s">
        <v>3086</v>
      </c>
      <c r="B1422" s="832" t="s">
        <v>2683</v>
      </c>
      <c r="C1422" s="832" t="s">
        <v>3478</v>
      </c>
      <c r="D1422" s="832" t="s">
        <v>2685</v>
      </c>
      <c r="E1422" s="832" t="s">
        <v>3479</v>
      </c>
      <c r="F1422" s="849"/>
      <c r="G1422" s="849"/>
      <c r="H1422" s="837">
        <v>0</v>
      </c>
      <c r="I1422" s="849">
        <v>17</v>
      </c>
      <c r="J1422" s="849">
        <v>2398.5299999999997</v>
      </c>
      <c r="K1422" s="837">
        <v>1</v>
      </c>
      <c r="L1422" s="849">
        <v>17</v>
      </c>
      <c r="M1422" s="850">
        <v>2398.5299999999997</v>
      </c>
    </row>
    <row r="1423" spans="1:13" ht="14.4" customHeight="1" x14ac:dyDescent="0.3">
      <c r="A1423" s="831" t="s">
        <v>3086</v>
      </c>
      <c r="B1423" s="832" t="s">
        <v>7015</v>
      </c>
      <c r="C1423" s="832" t="s">
        <v>5935</v>
      </c>
      <c r="D1423" s="832" t="s">
        <v>5936</v>
      </c>
      <c r="E1423" s="832" t="s">
        <v>5937</v>
      </c>
      <c r="F1423" s="849">
        <v>14</v>
      </c>
      <c r="G1423" s="849">
        <v>649185.04</v>
      </c>
      <c r="H1423" s="837">
        <v>1</v>
      </c>
      <c r="I1423" s="849"/>
      <c r="J1423" s="849"/>
      <c r="K1423" s="837">
        <v>0</v>
      </c>
      <c r="L1423" s="849">
        <v>14</v>
      </c>
      <c r="M1423" s="850">
        <v>649185.04</v>
      </c>
    </row>
    <row r="1424" spans="1:13" ht="14.4" customHeight="1" x14ac:dyDescent="0.3">
      <c r="A1424" s="831" t="s">
        <v>3086</v>
      </c>
      <c r="B1424" s="832" t="s">
        <v>7015</v>
      </c>
      <c r="C1424" s="832" t="s">
        <v>6048</v>
      </c>
      <c r="D1424" s="832" t="s">
        <v>6049</v>
      </c>
      <c r="E1424" s="832" t="s">
        <v>7016</v>
      </c>
      <c r="F1424" s="849"/>
      <c r="G1424" s="849"/>
      <c r="H1424" s="837">
        <v>0</v>
      </c>
      <c r="I1424" s="849">
        <v>5</v>
      </c>
      <c r="J1424" s="849">
        <v>231851.85000000003</v>
      </c>
      <c r="K1424" s="837">
        <v>1</v>
      </c>
      <c r="L1424" s="849">
        <v>5</v>
      </c>
      <c r="M1424" s="850">
        <v>231851.85000000003</v>
      </c>
    </row>
    <row r="1425" spans="1:13" ht="14.4" customHeight="1" x14ac:dyDescent="0.3">
      <c r="A1425" s="831" t="s">
        <v>3086</v>
      </c>
      <c r="B1425" s="832" t="s">
        <v>2483</v>
      </c>
      <c r="C1425" s="832" t="s">
        <v>3981</v>
      </c>
      <c r="D1425" s="832" t="s">
        <v>3982</v>
      </c>
      <c r="E1425" s="832" t="s">
        <v>2609</v>
      </c>
      <c r="F1425" s="849">
        <v>5</v>
      </c>
      <c r="G1425" s="849">
        <v>4232.3500000000004</v>
      </c>
      <c r="H1425" s="837">
        <v>1</v>
      </c>
      <c r="I1425" s="849"/>
      <c r="J1425" s="849"/>
      <c r="K1425" s="837">
        <v>0</v>
      </c>
      <c r="L1425" s="849">
        <v>5</v>
      </c>
      <c r="M1425" s="850">
        <v>4232.3500000000004</v>
      </c>
    </row>
    <row r="1426" spans="1:13" ht="14.4" customHeight="1" x14ac:dyDescent="0.3">
      <c r="A1426" s="831" t="s">
        <v>3086</v>
      </c>
      <c r="B1426" s="832" t="s">
        <v>2483</v>
      </c>
      <c r="C1426" s="832" t="s">
        <v>2608</v>
      </c>
      <c r="D1426" s="832" t="s">
        <v>1704</v>
      </c>
      <c r="E1426" s="832" t="s">
        <v>2609</v>
      </c>
      <c r="F1426" s="849"/>
      <c r="G1426" s="849"/>
      <c r="H1426" s="837">
        <v>0</v>
      </c>
      <c r="I1426" s="849">
        <v>3</v>
      </c>
      <c r="J1426" s="849">
        <v>9695.43</v>
      </c>
      <c r="K1426" s="837">
        <v>1</v>
      </c>
      <c r="L1426" s="849">
        <v>3</v>
      </c>
      <c r="M1426" s="850">
        <v>9695.43</v>
      </c>
    </row>
    <row r="1427" spans="1:13" ht="14.4" customHeight="1" x14ac:dyDescent="0.3">
      <c r="A1427" s="831" t="s">
        <v>3086</v>
      </c>
      <c r="B1427" s="832" t="s">
        <v>6988</v>
      </c>
      <c r="C1427" s="832" t="s">
        <v>5911</v>
      </c>
      <c r="D1427" s="832" t="s">
        <v>4318</v>
      </c>
      <c r="E1427" s="832" t="s">
        <v>4909</v>
      </c>
      <c r="F1427" s="849"/>
      <c r="G1427" s="849"/>
      <c r="H1427" s="837">
        <v>0</v>
      </c>
      <c r="I1427" s="849">
        <v>2</v>
      </c>
      <c r="J1427" s="849">
        <v>868.38</v>
      </c>
      <c r="K1427" s="837">
        <v>1</v>
      </c>
      <c r="L1427" s="849">
        <v>2</v>
      </c>
      <c r="M1427" s="850">
        <v>868.38</v>
      </c>
    </row>
    <row r="1428" spans="1:13" ht="14.4" customHeight="1" x14ac:dyDescent="0.3">
      <c r="A1428" s="831" t="s">
        <v>3086</v>
      </c>
      <c r="B1428" s="832" t="s">
        <v>6988</v>
      </c>
      <c r="C1428" s="832" t="s">
        <v>4317</v>
      </c>
      <c r="D1428" s="832" t="s">
        <v>4318</v>
      </c>
      <c r="E1428" s="832" t="s">
        <v>4319</v>
      </c>
      <c r="F1428" s="849">
        <v>1</v>
      </c>
      <c r="G1428" s="849">
        <v>868.37</v>
      </c>
      <c r="H1428" s="837">
        <v>1</v>
      </c>
      <c r="I1428" s="849"/>
      <c r="J1428" s="849"/>
      <c r="K1428" s="837">
        <v>0</v>
      </c>
      <c r="L1428" s="849">
        <v>1</v>
      </c>
      <c r="M1428" s="850">
        <v>868.37</v>
      </c>
    </row>
    <row r="1429" spans="1:13" ht="14.4" customHeight="1" x14ac:dyDescent="0.3">
      <c r="A1429" s="831" t="s">
        <v>3086</v>
      </c>
      <c r="B1429" s="832" t="s">
        <v>6983</v>
      </c>
      <c r="C1429" s="832" t="s">
        <v>5798</v>
      </c>
      <c r="D1429" s="832" t="s">
        <v>5799</v>
      </c>
      <c r="E1429" s="832" t="s">
        <v>5800</v>
      </c>
      <c r="F1429" s="849"/>
      <c r="G1429" s="849"/>
      <c r="H1429" s="837">
        <v>0</v>
      </c>
      <c r="I1429" s="849">
        <v>21</v>
      </c>
      <c r="J1429" s="849">
        <v>2095.9299999999998</v>
      </c>
      <c r="K1429" s="837">
        <v>1</v>
      </c>
      <c r="L1429" s="849">
        <v>21</v>
      </c>
      <c r="M1429" s="850">
        <v>2095.9299999999998</v>
      </c>
    </row>
    <row r="1430" spans="1:13" ht="14.4" customHeight="1" x14ac:dyDescent="0.3">
      <c r="A1430" s="831" t="s">
        <v>3086</v>
      </c>
      <c r="B1430" s="832" t="s">
        <v>7017</v>
      </c>
      <c r="C1430" s="832" t="s">
        <v>5899</v>
      </c>
      <c r="D1430" s="832" t="s">
        <v>5900</v>
      </c>
      <c r="E1430" s="832" t="s">
        <v>5901</v>
      </c>
      <c r="F1430" s="849"/>
      <c r="G1430" s="849"/>
      <c r="H1430" s="837">
        <v>0</v>
      </c>
      <c r="I1430" s="849">
        <v>3</v>
      </c>
      <c r="J1430" s="849">
        <v>302.73</v>
      </c>
      <c r="K1430" s="837">
        <v>1</v>
      </c>
      <c r="L1430" s="849">
        <v>3</v>
      </c>
      <c r="M1430" s="850">
        <v>302.73</v>
      </c>
    </row>
    <row r="1431" spans="1:13" ht="14.4" customHeight="1" x14ac:dyDescent="0.3">
      <c r="A1431" s="831" t="s">
        <v>3086</v>
      </c>
      <c r="B1431" s="832" t="s">
        <v>7017</v>
      </c>
      <c r="C1431" s="832" t="s">
        <v>5896</v>
      </c>
      <c r="D1431" s="832" t="s">
        <v>5897</v>
      </c>
      <c r="E1431" s="832" t="s">
        <v>5898</v>
      </c>
      <c r="F1431" s="849">
        <v>1</v>
      </c>
      <c r="G1431" s="849">
        <v>77.489999999999995</v>
      </c>
      <c r="H1431" s="837">
        <v>1</v>
      </c>
      <c r="I1431" s="849"/>
      <c r="J1431" s="849"/>
      <c r="K1431" s="837">
        <v>0</v>
      </c>
      <c r="L1431" s="849">
        <v>1</v>
      </c>
      <c r="M1431" s="850">
        <v>77.489999999999995</v>
      </c>
    </row>
    <row r="1432" spans="1:13" ht="14.4" customHeight="1" x14ac:dyDescent="0.3">
      <c r="A1432" s="831" t="s">
        <v>3086</v>
      </c>
      <c r="B1432" s="832" t="s">
        <v>2709</v>
      </c>
      <c r="C1432" s="832" t="s">
        <v>5827</v>
      </c>
      <c r="D1432" s="832" t="s">
        <v>5828</v>
      </c>
      <c r="E1432" s="832" t="s">
        <v>4128</v>
      </c>
      <c r="F1432" s="849">
        <v>11</v>
      </c>
      <c r="G1432" s="849">
        <v>1553.75</v>
      </c>
      <c r="H1432" s="837">
        <v>1</v>
      </c>
      <c r="I1432" s="849"/>
      <c r="J1432" s="849"/>
      <c r="K1432" s="837">
        <v>0</v>
      </c>
      <c r="L1432" s="849">
        <v>11</v>
      </c>
      <c r="M1432" s="850">
        <v>1553.75</v>
      </c>
    </row>
    <row r="1433" spans="1:13" ht="14.4" customHeight="1" x14ac:dyDescent="0.3">
      <c r="A1433" s="831" t="s">
        <v>3086</v>
      </c>
      <c r="B1433" s="832" t="s">
        <v>2709</v>
      </c>
      <c r="C1433" s="832" t="s">
        <v>2710</v>
      </c>
      <c r="D1433" s="832" t="s">
        <v>2711</v>
      </c>
      <c r="E1433" s="832" t="s">
        <v>2712</v>
      </c>
      <c r="F1433" s="849"/>
      <c r="G1433" s="849"/>
      <c r="H1433" s="837">
        <v>0</v>
      </c>
      <c r="I1433" s="849">
        <v>471</v>
      </c>
      <c r="J1433" s="849">
        <v>66528.75</v>
      </c>
      <c r="K1433" s="837">
        <v>1</v>
      </c>
      <c r="L1433" s="849">
        <v>471</v>
      </c>
      <c r="M1433" s="850">
        <v>66528.75</v>
      </c>
    </row>
    <row r="1434" spans="1:13" ht="14.4" customHeight="1" x14ac:dyDescent="0.3">
      <c r="A1434" s="831" t="s">
        <v>3086</v>
      </c>
      <c r="B1434" s="832" t="s">
        <v>2709</v>
      </c>
      <c r="C1434" s="832" t="s">
        <v>4126</v>
      </c>
      <c r="D1434" s="832" t="s">
        <v>4127</v>
      </c>
      <c r="E1434" s="832" t="s">
        <v>4128</v>
      </c>
      <c r="F1434" s="849">
        <v>1</v>
      </c>
      <c r="G1434" s="849">
        <v>141.25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141.25</v>
      </c>
    </row>
    <row r="1435" spans="1:13" ht="14.4" customHeight="1" x14ac:dyDescent="0.3">
      <c r="A1435" s="831" t="s">
        <v>3086</v>
      </c>
      <c r="B1435" s="832" t="s">
        <v>2522</v>
      </c>
      <c r="C1435" s="832" t="s">
        <v>4147</v>
      </c>
      <c r="D1435" s="832" t="s">
        <v>4148</v>
      </c>
      <c r="E1435" s="832" t="s">
        <v>2524</v>
      </c>
      <c r="F1435" s="849">
        <v>1</v>
      </c>
      <c r="G1435" s="849">
        <v>63.75</v>
      </c>
      <c r="H1435" s="837">
        <v>1</v>
      </c>
      <c r="I1435" s="849"/>
      <c r="J1435" s="849"/>
      <c r="K1435" s="837">
        <v>0</v>
      </c>
      <c r="L1435" s="849">
        <v>1</v>
      </c>
      <c r="M1435" s="850">
        <v>63.75</v>
      </c>
    </row>
    <row r="1436" spans="1:13" ht="14.4" customHeight="1" x14ac:dyDescent="0.3">
      <c r="A1436" s="831" t="s">
        <v>3086</v>
      </c>
      <c r="B1436" s="832" t="s">
        <v>2522</v>
      </c>
      <c r="C1436" s="832" t="s">
        <v>2523</v>
      </c>
      <c r="D1436" s="832" t="s">
        <v>941</v>
      </c>
      <c r="E1436" s="832" t="s">
        <v>2524</v>
      </c>
      <c r="F1436" s="849"/>
      <c r="G1436" s="849"/>
      <c r="H1436" s="837">
        <v>0</v>
      </c>
      <c r="I1436" s="849">
        <v>238</v>
      </c>
      <c r="J1436" s="849">
        <v>15172.5</v>
      </c>
      <c r="K1436" s="837">
        <v>1</v>
      </c>
      <c r="L1436" s="849">
        <v>238</v>
      </c>
      <c r="M1436" s="850">
        <v>15172.5</v>
      </c>
    </row>
    <row r="1437" spans="1:13" ht="14.4" customHeight="1" x14ac:dyDescent="0.3">
      <c r="A1437" s="831" t="s">
        <v>3086</v>
      </c>
      <c r="B1437" s="832" t="s">
        <v>2522</v>
      </c>
      <c r="C1437" s="832" t="s">
        <v>2525</v>
      </c>
      <c r="D1437" s="832" t="s">
        <v>2273</v>
      </c>
      <c r="E1437" s="832" t="s">
        <v>2526</v>
      </c>
      <c r="F1437" s="849"/>
      <c r="G1437" s="849"/>
      <c r="H1437" s="837">
        <v>0</v>
      </c>
      <c r="I1437" s="849">
        <v>4</v>
      </c>
      <c r="J1437" s="849">
        <v>102</v>
      </c>
      <c r="K1437" s="837">
        <v>1</v>
      </c>
      <c r="L1437" s="849">
        <v>4</v>
      </c>
      <c r="M1437" s="850">
        <v>102</v>
      </c>
    </row>
    <row r="1438" spans="1:13" ht="14.4" customHeight="1" x14ac:dyDescent="0.3">
      <c r="A1438" s="831" t="s">
        <v>3086</v>
      </c>
      <c r="B1438" s="832" t="s">
        <v>6978</v>
      </c>
      <c r="C1438" s="832" t="s">
        <v>5870</v>
      </c>
      <c r="D1438" s="832" t="s">
        <v>5663</v>
      </c>
      <c r="E1438" s="832" t="s">
        <v>6979</v>
      </c>
      <c r="F1438" s="849">
        <v>4</v>
      </c>
      <c r="G1438" s="849">
        <v>2830.68</v>
      </c>
      <c r="H1438" s="837">
        <v>1</v>
      </c>
      <c r="I1438" s="849"/>
      <c r="J1438" s="849"/>
      <c r="K1438" s="837">
        <v>0</v>
      </c>
      <c r="L1438" s="849">
        <v>4</v>
      </c>
      <c r="M1438" s="850">
        <v>2830.68</v>
      </c>
    </row>
    <row r="1439" spans="1:13" ht="14.4" customHeight="1" x14ac:dyDescent="0.3">
      <c r="A1439" s="831" t="s">
        <v>3086</v>
      </c>
      <c r="B1439" s="832" t="s">
        <v>2713</v>
      </c>
      <c r="C1439" s="832" t="s">
        <v>5942</v>
      </c>
      <c r="D1439" s="832" t="s">
        <v>5943</v>
      </c>
      <c r="E1439" s="832" t="s">
        <v>5944</v>
      </c>
      <c r="F1439" s="849"/>
      <c r="G1439" s="849"/>
      <c r="H1439" s="837">
        <v>0</v>
      </c>
      <c r="I1439" s="849">
        <v>5</v>
      </c>
      <c r="J1439" s="849">
        <v>4012.2500000000005</v>
      </c>
      <c r="K1439" s="837">
        <v>1</v>
      </c>
      <c r="L1439" s="849">
        <v>5</v>
      </c>
      <c r="M1439" s="850">
        <v>4012.2500000000005</v>
      </c>
    </row>
    <row r="1440" spans="1:13" ht="14.4" customHeight="1" x14ac:dyDescent="0.3">
      <c r="A1440" s="831" t="s">
        <v>3086</v>
      </c>
      <c r="B1440" s="832" t="s">
        <v>2713</v>
      </c>
      <c r="C1440" s="832" t="s">
        <v>2714</v>
      </c>
      <c r="D1440" s="832" t="s">
        <v>2715</v>
      </c>
      <c r="E1440" s="832" t="s">
        <v>2716</v>
      </c>
      <c r="F1440" s="849"/>
      <c r="G1440" s="849"/>
      <c r="H1440" s="837">
        <v>0</v>
      </c>
      <c r="I1440" s="849">
        <v>64</v>
      </c>
      <c r="J1440" s="849">
        <v>51358.720000000001</v>
      </c>
      <c r="K1440" s="837">
        <v>1</v>
      </c>
      <c r="L1440" s="849">
        <v>64</v>
      </c>
      <c r="M1440" s="850">
        <v>51358.720000000001</v>
      </c>
    </row>
    <row r="1441" spans="1:13" ht="14.4" customHeight="1" x14ac:dyDescent="0.3">
      <c r="A1441" s="831" t="s">
        <v>3086</v>
      </c>
      <c r="B1441" s="832" t="s">
        <v>2713</v>
      </c>
      <c r="C1441" s="832" t="s">
        <v>5873</v>
      </c>
      <c r="D1441" s="832" t="s">
        <v>5874</v>
      </c>
      <c r="E1441" s="832" t="s">
        <v>5875</v>
      </c>
      <c r="F1441" s="849"/>
      <c r="G1441" s="849"/>
      <c r="H1441" s="837">
        <v>0</v>
      </c>
      <c r="I1441" s="849">
        <v>17</v>
      </c>
      <c r="J1441" s="849">
        <v>11745.47</v>
      </c>
      <c r="K1441" s="837">
        <v>1</v>
      </c>
      <c r="L1441" s="849">
        <v>17</v>
      </c>
      <c r="M1441" s="850">
        <v>11745.47</v>
      </c>
    </row>
    <row r="1442" spans="1:13" ht="14.4" customHeight="1" x14ac:dyDescent="0.3">
      <c r="A1442" s="831" t="s">
        <v>3086</v>
      </c>
      <c r="B1442" s="832" t="s">
        <v>2713</v>
      </c>
      <c r="C1442" s="832" t="s">
        <v>5945</v>
      </c>
      <c r="D1442" s="832" t="s">
        <v>5946</v>
      </c>
      <c r="E1442" s="832" t="s">
        <v>7018</v>
      </c>
      <c r="F1442" s="849"/>
      <c r="G1442" s="849"/>
      <c r="H1442" s="837">
        <v>0</v>
      </c>
      <c r="I1442" s="849">
        <v>1</v>
      </c>
      <c r="J1442" s="849">
        <v>1179.49</v>
      </c>
      <c r="K1442" s="837">
        <v>1</v>
      </c>
      <c r="L1442" s="849">
        <v>1</v>
      </c>
      <c r="M1442" s="850">
        <v>1179.49</v>
      </c>
    </row>
    <row r="1443" spans="1:13" ht="14.4" customHeight="1" x14ac:dyDescent="0.3">
      <c r="A1443" s="831" t="s">
        <v>3086</v>
      </c>
      <c r="B1443" s="832" t="s">
        <v>2527</v>
      </c>
      <c r="C1443" s="832" t="s">
        <v>2784</v>
      </c>
      <c r="D1443" s="832" t="s">
        <v>1639</v>
      </c>
      <c r="E1443" s="832" t="s">
        <v>2785</v>
      </c>
      <c r="F1443" s="849"/>
      <c r="G1443" s="849"/>
      <c r="H1443" s="837">
        <v>0</v>
      </c>
      <c r="I1443" s="849">
        <v>35</v>
      </c>
      <c r="J1443" s="849">
        <v>3736.25</v>
      </c>
      <c r="K1443" s="837">
        <v>1</v>
      </c>
      <c r="L1443" s="849">
        <v>35</v>
      </c>
      <c r="M1443" s="850">
        <v>3736.25</v>
      </c>
    </row>
    <row r="1444" spans="1:13" ht="14.4" customHeight="1" x14ac:dyDescent="0.3">
      <c r="A1444" s="831" t="s">
        <v>3086</v>
      </c>
      <c r="B1444" s="832" t="s">
        <v>2527</v>
      </c>
      <c r="C1444" s="832" t="s">
        <v>5907</v>
      </c>
      <c r="D1444" s="832" t="s">
        <v>1639</v>
      </c>
      <c r="E1444" s="832" t="s">
        <v>5908</v>
      </c>
      <c r="F1444" s="849"/>
      <c r="G1444" s="849"/>
      <c r="H1444" s="837"/>
      <c r="I1444" s="849">
        <v>5</v>
      </c>
      <c r="J1444" s="849">
        <v>0</v>
      </c>
      <c r="K1444" s="837"/>
      <c r="L1444" s="849">
        <v>5</v>
      </c>
      <c r="M1444" s="850">
        <v>0</v>
      </c>
    </row>
    <row r="1445" spans="1:13" ht="14.4" customHeight="1" x14ac:dyDescent="0.3">
      <c r="A1445" s="831" t="s">
        <v>3086</v>
      </c>
      <c r="B1445" s="832" t="s">
        <v>2527</v>
      </c>
      <c r="C1445" s="832" t="s">
        <v>3545</v>
      </c>
      <c r="D1445" s="832" t="s">
        <v>3546</v>
      </c>
      <c r="E1445" s="832" t="s">
        <v>3547</v>
      </c>
      <c r="F1445" s="849"/>
      <c r="G1445" s="849"/>
      <c r="H1445" s="837">
        <v>0</v>
      </c>
      <c r="I1445" s="849">
        <v>117</v>
      </c>
      <c r="J1445" s="849">
        <v>16026.849999999999</v>
      </c>
      <c r="K1445" s="837">
        <v>1</v>
      </c>
      <c r="L1445" s="849">
        <v>117</v>
      </c>
      <c r="M1445" s="850">
        <v>16026.849999999999</v>
      </c>
    </row>
    <row r="1446" spans="1:13" ht="14.4" customHeight="1" x14ac:dyDescent="0.3">
      <c r="A1446" s="831" t="s">
        <v>3086</v>
      </c>
      <c r="B1446" s="832" t="s">
        <v>2527</v>
      </c>
      <c r="C1446" s="832" t="s">
        <v>4088</v>
      </c>
      <c r="D1446" s="832" t="s">
        <v>4089</v>
      </c>
      <c r="E1446" s="832" t="s">
        <v>4090</v>
      </c>
      <c r="F1446" s="849"/>
      <c r="G1446" s="849"/>
      <c r="H1446" s="837">
        <v>0</v>
      </c>
      <c r="I1446" s="849">
        <v>14</v>
      </c>
      <c r="J1446" s="849">
        <v>4253.4799999999996</v>
      </c>
      <c r="K1446" s="837">
        <v>1</v>
      </c>
      <c r="L1446" s="849">
        <v>14</v>
      </c>
      <c r="M1446" s="850">
        <v>4253.4799999999996</v>
      </c>
    </row>
    <row r="1447" spans="1:13" ht="14.4" customHeight="1" x14ac:dyDescent="0.3">
      <c r="A1447" s="831" t="s">
        <v>3086</v>
      </c>
      <c r="B1447" s="832" t="s">
        <v>2527</v>
      </c>
      <c r="C1447" s="832" t="s">
        <v>2528</v>
      </c>
      <c r="D1447" s="832" t="s">
        <v>784</v>
      </c>
      <c r="E1447" s="832" t="s">
        <v>2529</v>
      </c>
      <c r="F1447" s="849"/>
      <c r="G1447" s="849"/>
      <c r="H1447" s="837">
        <v>0</v>
      </c>
      <c r="I1447" s="849">
        <v>145</v>
      </c>
      <c r="J1447" s="849">
        <v>17421.750000000004</v>
      </c>
      <c r="K1447" s="837">
        <v>1</v>
      </c>
      <c r="L1447" s="849">
        <v>145</v>
      </c>
      <c r="M1447" s="850">
        <v>17421.750000000004</v>
      </c>
    </row>
    <row r="1448" spans="1:13" ht="14.4" customHeight="1" x14ac:dyDescent="0.3">
      <c r="A1448" s="831" t="s">
        <v>3086</v>
      </c>
      <c r="B1448" s="832" t="s">
        <v>6982</v>
      </c>
      <c r="C1448" s="832" t="s">
        <v>4288</v>
      </c>
      <c r="D1448" s="832" t="s">
        <v>4289</v>
      </c>
      <c r="E1448" s="832" t="s">
        <v>4290</v>
      </c>
      <c r="F1448" s="849">
        <v>18</v>
      </c>
      <c r="G1448" s="849">
        <v>6340.98</v>
      </c>
      <c r="H1448" s="837">
        <v>1</v>
      </c>
      <c r="I1448" s="849"/>
      <c r="J1448" s="849"/>
      <c r="K1448" s="837">
        <v>0</v>
      </c>
      <c r="L1448" s="849">
        <v>18</v>
      </c>
      <c r="M1448" s="850">
        <v>6340.98</v>
      </c>
    </row>
    <row r="1449" spans="1:13" ht="14.4" customHeight="1" x14ac:dyDescent="0.3">
      <c r="A1449" s="831" t="s">
        <v>3086</v>
      </c>
      <c r="B1449" s="832" t="s">
        <v>6982</v>
      </c>
      <c r="C1449" s="832" t="s">
        <v>4327</v>
      </c>
      <c r="D1449" s="832" t="s">
        <v>4289</v>
      </c>
      <c r="E1449" s="832" t="s">
        <v>4328</v>
      </c>
      <c r="F1449" s="849">
        <v>5</v>
      </c>
      <c r="G1449" s="849">
        <v>3038.25</v>
      </c>
      <c r="H1449" s="837">
        <v>1</v>
      </c>
      <c r="I1449" s="849"/>
      <c r="J1449" s="849"/>
      <c r="K1449" s="837">
        <v>0</v>
      </c>
      <c r="L1449" s="849">
        <v>5</v>
      </c>
      <c r="M1449" s="850">
        <v>3038.25</v>
      </c>
    </row>
    <row r="1450" spans="1:13" ht="14.4" customHeight="1" x14ac:dyDescent="0.3">
      <c r="A1450" s="831" t="s">
        <v>3086</v>
      </c>
      <c r="B1450" s="832" t="s">
        <v>2940</v>
      </c>
      <c r="C1450" s="832" t="s">
        <v>4129</v>
      </c>
      <c r="D1450" s="832" t="s">
        <v>4130</v>
      </c>
      <c r="E1450" s="832" t="s">
        <v>4131</v>
      </c>
      <c r="F1450" s="849">
        <v>7</v>
      </c>
      <c r="G1450" s="849">
        <v>10308.27</v>
      </c>
      <c r="H1450" s="837">
        <v>1</v>
      </c>
      <c r="I1450" s="849"/>
      <c r="J1450" s="849"/>
      <c r="K1450" s="837">
        <v>0</v>
      </c>
      <c r="L1450" s="849">
        <v>7</v>
      </c>
      <c r="M1450" s="850">
        <v>10308.27</v>
      </c>
    </row>
    <row r="1451" spans="1:13" ht="14.4" customHeight="1" x14ac:dyDescent="0.3">
      <c r="A1451" s="831" t="s">
        <v>3086</v>
      </c>
      <c r="B1451" s="832" t="s">
        <v>2940</v>
      </c>
      <c r="C1451" s="832" t="s">
        <v>5835</v>
      </c>
      <c r="D1451" s="832" t="s">
        <v>4962</v>
      </c>
      <c r="E1451" s="832" t="s">
        <v>5836</v>
      </c>
      <c r="F1451" s="849">
        <v>1</v>
      </c>
      <c r="G1451" s="849">
        <v>420.75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420.75</v>
      </c>
    </row>
    <row r="1452" spans="1:13" ht="14.4" customHeight="1" x14ac:dyDescent="0.3">
      <c r="A1452" s="831" t="s">
        <v>3086</v>
      </c>
      <c r="B1452" s="832" t="s">
        <v>2940</v>
      </c>
      <c r="C1452" s="832" t="s">
        <v>5834</v>
      </c>
      <c r="D1452" s="832" t="s">
        <v>4029</v>
      </c>
      <c r="E1452" s="832" t="s">
        <v>4030</v>
      </c>
      <c r="F1452" s="849">
        <v>4</v>
      </c>
      <c r="G1452" s="849">
        <v>5890.44</v>
      </c>
      <c r="H1452" s="837">
        <v>1</v>
      </c>
      <c r="I1452" s="849"/>
      <c r="J1452" s="849"/>
      <c r="K1452" s="837">
        <v>0</v>
      </c>
      <c r="L1452" s="849">
        <v>4</v>
      </c>
      <c r="M1452" s="850">
        <v>5890.44</v>
      </c>
    </row>
    <row r="1453" spans="1:13" ht="14.4" customHeight="1" x14ac:dyDescent="0.3">
      <c r="A1453" s="831" t="s">
        <v>3086</v>
      </c>
      <c r="B1453" s="832" t="s">
        <v>2940</v>
      </c>
      <c r="C1453" s="832" t="s">
        <v>5838</v>
      </c>
      <c r="D1453" s="832" t="s">
        <v>3839</v>
      </c>
      <c r="E1453" s="832" t="s">
        <v>3976</v>
      </c>
      <c r="F1453" s="849"/>
      <c r="G1453" s="849"/>
      <c r="H1453" s="837">
        <v>0</v>
      </c>
      <c r="I1453" s="849">
        <v>4</v>
      </c>
      <c r="J1453" s="849">
        <v>5890.44</v>
      </c>
      <c r="K1453" s="837">
        <v>1</v>
      </c>
      <c r="L1453" s="849">
        <v>4</v>
      </c>
      <c r="M1453" s="850">
        <v>5890.44</v>
      </c>
    </row>
    <row r="1454" spans="1:13" ht="14.4" customHeight="1" x14ac:dyDescent="0.3">
      <c r="A1454" s="831" t="s">
        <v>3086</v>
      </c>
      <c r="B1454" s="832" t="s">
        <v>2940</v>
      </c>
      <c r="C1454" s="832" t="s">
        <v>4132</v>
      </c>
      <c r="D1454" s="832" t="s">
        <v>3839</v>
      </c>
      <c r="E1454" s="832" t="s">
        <v>4030</v>
      </c>
      <c r="F1454" s="849"/>
      <c r="G1454" s="849"/>
      <c r="H1454" s="837">
        <v>0</v>
      </c>
      <c r="I1454" s="849">
        <v>30</v>
      </c>
      <c r="J1454" s="849">
        <v>44178.3</v>
      </c>
      <c r="K1454" s="837">
        <v>1</v>
      </c>
      <c r="L1454" s="849">
        <v>30</v>
      </c>
      <c r="M1454" s="850">
        <v>44178.3</v>
      </c>
    </row>
    <row r="1455" spans="1:13" ht="14.4" customHeight="1" x14ac:dyDescent="0.3">
      <c r="A1455" s="831" t="s">
        <v>3086</v>
      </c>
      <c r="B1455" s="832" t="s">
        <v>2940</v>
      </c>
      <c r="C1455" s="832" t="s">
        <v>5839</v>
      </c>
      <c r="D1455" s="832" t="s">
        <v>3839</v>
      </c>
      <c r="E1455" s="832" t="s">
        <v>4131</v>
      </c>
      <c r="F1455" s="849"/>
      <c r="G1455" s="849"/>
      <c r="H1455" s="837">
        <v>0</v>
      </c>
      <c r="I1455" s="849">
        <v>15</v>
      </c>
      <c r="J1455" s="849">
        <v>22089.15</v>
      </c>
      <c r="K1455" s="837">
        <v>1</v>
      </c>
      <c r="L1455" s="849">
        <v>15</v>
      </c>
      <c r="M1455" s="850">
        <v>22089.15</v>
      </c>
    </row>
    <row r="1456" spans="1:13" ht="14.4" customHeight="1" x14ac:dyDescent="0.3">
      <c r="A1456" s="831" t="s">
        <v>3086</v>
      </c>
      <c r="B1456" s="832" t="s">
        <v>2940</v>
      </c>
      <c r="C1456" s="832" t="s">
        <v>5923</v>
      </c>
      <c r="D1456" s="832" t="s">
        <v>3839</v>
      </c>
      <c r="E1456" s="832" t="s">
        <v>2943</v>
      </c>
      <c r="F1456" s="849"/>
      <c r="G1456" s="849"/>
      <c r="H1456" s="837">
        <v>0</v>
      </c>
      <c r="I1456" s="849">
        <v>1</v>
      </c>
      <c r="J1456" s="849">
        <v>420.75</v>
      </c>
      <c r="K1456" s="837">
        <v>1</v>
      </c>
      <c r="L1456" s="849">
        <v>1</v>
      </c>
      <c r="M1456" s="850">
        <v>420.75</v>
      </c>
    </row>
    <row r="1457" spans="1:13" ht="14.4" customHeight="1" x14ac:dyDescent="0.3">
      <c r="A1457" s="831" t="s">
        <v>3086</v>
      </c>
      <c r="B1457" s="832" t="s">
        <v>2940</v>
      </c>
      <c r="C1457" s="832" t="s">
        <v>5922</v>
      </c>
      <c r="D1457" s="832" t="s">
        <v>3839</v>
      </c>
      <c r="E1457" s="832" t="s">
        <v>5846</v>
      </c>
      <c r="F1457" s="849"/>
      <c r="G1457" s="849"/>
      <c r="H1457" s="837">
        <v>0</v>
      </c>
      <c r="I1457" s="849">
        <v>2</v>
      </c>
      <c r="J1457" s="849">
        <v>841.5</v>
      </c>
      <c r="K1457" s="837">
        <v>1</v>
      </c>
      <c r="L1457" s="849">
        <v>2</v>
      </c>
      <c r="M1457" s="850">
        <v>841.5</v>
      </c>
    </row>
    <row r="1458" spans="1:13" ht="14.4" customHeight="1" x14ac:dyDescent="0.3">
      <c r="A1458" s="831" t="s">
        <v>3086</v>
      </c>
      <c r="B1458" s="832" t="s">
        <v>2940</v>
      </c>
      <c r="C1458" s="832" t="s">
        <v>5845</v>
      </c>
      <c r="D1458" s="832" t="s">
        <v>4130</v>
      </c>
      <c r="E1458" s="832" t="s">
        <v>5846</v>
      </c>
      <c r="F1458" s="849">
        <v>1</v>
      </c>
      <c r="G1458" s="849">
        <v>420.75</v>
      </c>
      <c r="H1458" s="837">
        <v>1</v>
      </c>
      <c r="I1458" s="849"/>
      <c r="J1458" s="849"/>
      <c r="K1458" s="837">
        <v>0</v>
      </c>
      <c r="L1458" s="849">
        <v>1</v>
      </c>
      <c r="M1458" s="850">
        <v>420.75</v>
      </c>
    </row>
    <row r="1459" spans="1:13" ht="14.4" customHeight="1" x14ac:dyDescent="0.3">
      <c r="A1459" s="831" t="s">
        <v>3086</v>
      </c>
      <c r="B1459" s="832" t="s">
        <v>2940</v>
      </c>
      <c r="C1459" s="832" t="s">
        <v>5924</v>
      </c>
      <c r="D1459" s="832" t="s">
        <v>5925</v>
      </c>
      <c r="E1459" s="832" t="s">
        <v>4030</v>
      </c>
      <c r="F1459" s="849">
        <v>1</v>
      </c>
      <c r="G1459" s="849">
        <v>1472.61</v>
      </c>
      <c r="H1459" s="837">
        <v>1</v>
      </c>
      <c r="I1459" s="849"/>
      <c r="J1459" s="849"/>
      <c r="K1459" s="837">
        <v>0</v>
      </c>
      <c r="L1459" s="849">
        <v>1</v>
      </c>
      <c r="M1459" s="850">
        <v>1472.61</v>
      </c>
    </row>
    <row r="1460" spans="1:13" ht="14.4" customHeight="1" x14ac:dyDescent="0.3">
      <c r="A1460" s="831" t="s">
        <v>3086</v>
      </c>
      <c r="B1460" s="832" t="s">
        <v>2940</v>
      </c>
      <c r="C1460" s="832" t="s">
        <v>5926</v>
      </c>
      <c r="D1460" s="832" t="s">
        <v>4029</v>
      </c>
      <c r="E1460" s="832" t="s">
        <v>2943</v>
      </c>
      <c r="F1460" s="849">
        <v>1</v>
      </c>
      <c r="G1460" s="849">
        <v>420.75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420.75</v>
      </c>
    </row>
    <row r="1461" spans="1:13" ht="14.4" customHeight="1" x14ac:dyDescent="0.3">
      <c r="A1461" s="831" t="s">
        <v>3086</v>
      </c>
      <c r="B1461" s="832" t="s">
        <v>2721</v>
      </c>
      <c r="C1461" s="832" t="s">
        <v>2726</v>
      </c>
      <c r="D1461" s="832" t="s">
        <v>1337</v>
      </c>
      <c r="E1461" s="832" t="s">
        <v>2724</v>
      </c>
      <c r="F1461" s="849">
        <v>1</v>
      </c>
      <c r="G1461" s="849">
        <v>0</v>
      </c>
      <c r="H1461" s="837"/>
      <c r="I1461" s="849"/>
      <c r="J1461" s="849"/>
      <c r="K1461" s="837"/>
      <c r="L1461" s="849">
        <v>1</v>
      </c>
      <c r="M1461" s="850">
        <v>0</v>
      </c>
    </row>
    <row r="1462" spans="1:13" ht="14.4" customHeight="1" x14ac:dyDescent="0.3">
      <c r="A1462" s="831" t="s">
        <v>3086</v>
      </c>
      <c r="B1462" s="832" t="s">
        <v>2534</v>
      </c>
      <c r="C1462" s="832" t="s">
        <v>5742</v>
      </c>
      <c r="D1462" s="832" t="s">
        <v>3978</v>
      </c>
      <c r="E1462" s="832" t="s">
        <v>2634</v>
      </c>
      <c r="F1462" s="849">
        <v>4</v>
      </c>
      <c r="G1462" s="849">
        <v>829.8</v>
      </c>
      <c r="H1462" s="837">
        <v>1</v>
      </c>
      <c r="I1462" s="849"/>
      <c r="J1462" s="849"/>
      <c r="K1462" s="837">
        <v>0</v>
      </c>
      <c r="L1462" s="849">
        <v>4</v>
      </c>
      <c r="M1462" s="850">
        <v>829.8</v>
      </c>
    </row>
    <row r="1463" spans="1:13" ht="14.4" customHeight="1" x14ac:dyDescent="0.3">
      <c r="A1463" s="831" t="s">
        <v>3086</v>
      </c>
      <c r="B1463" s="832" t="s">
        <v>2534</v>
      </c>
      <c r="C1463" s="832" t="s">
        <v>2727</v>
      </c>
      <c r="D1463" s="832" t="s">
        <v>1263</v>
      </c>
      <c r="E1463" s="832" t="s">
        <v>2728</v>
      </c>
      <c r="F1463" s="849"/>
      <c r="G1463" s="849"/>
      <c r="H1463" s="837">
        <v>0</v>
      </c>
      <c r="I1463" s="849">
        <v>5</v>
      </c>
      <c r="J1463" s="849">
        <v>650.03</v>
      </c>
      <c r="K1463" s="837">
        <v>1</v>
      </c>
      <c r="L1463" s="849">
        <v>5</v>
      </c>
      <c r="M1463" s="850">
        <v>650.03</v>
      </c>
    </row>
    <row r="1464" spans="1:13" ht="14.4" customHeight="1" x14ac:dyDescent="0.3">
      <c r="A1464" s="831" t="s">
        <v>3086</v>
      </c>
      <c r="B1464" s="832" t="s">
        <v>2534</v>
      </c>
      <c r="C1464" s="832" t="s">
        <v>2797</v>
      </c>
      <c r="D1464" s="832" t="s">
        <v>1263</v>
      </c>
      <c r="E1464" s="832" t="s">
        <v>2798</v>
      </c>
      <c r="F1464" s="849"/>
      <c r="G1464" s="849"/>
      <c r="H1464" s="837">
        <v>0</v>
      </c>
      <c r="I1464" s="849">
        <v>3</v>
      </c>
      <c r="J1464" s="849">
        <v>197.09</v>
      </c>
      <c r="K1464" s="837">
        <v>1</v>
      </c>
      <c r="L1464" s="849">
        <v>3</v>
      </c>
      <c r="M1464" s="850">
        <v>197.09</v>
      </c>
    </row>
    <row r="1465" spans="1:13" ht="14.4" customHeight="1" x14ac:dyDescent="0.3">
      <c r="A1465" s="831" t="s">
        <v>3086</v>
      </c>
      <c r="B1465" s="832" t="s">
        <v>2534</v>
      </c>
      <c r="C1465" s="832" t="s">
        <v>2633</v>
      </c>
      <c r="D1465" s="832" t="s">
        <v>1263</v>
      </c>
      <c r="E1465" s="832" t="s">
        <v>2634</v>
      </c>
      <c r="F1465" s="849"/>
      <c r="G1465" s="849"/>
      <c r="H1465" s="837">
        <v>0</v>
      </c>
      <c r="I1465" s="849">
        <v>30</v>
      </c>
      <c r="J1465" s="849">
        <v>6098.98</v>
      </c>
      <c r="K1465" s="837">
        <v>1</v>
      </c>
      <c r="L1465" s="849">
        <v>30</v>
      </c>
      <c r="M1465" s="850">
        <v>6098.98</v>
      </c>
    </row>
    <row r="1466" spans="1:13" ht="14.4" customHeight="1" x14ac:dyDescent="0.3">
      <c r="A1466" s="831" t="s">
        <v>3086</v>
      </c>
      <c r="B1466" s="832" t="s">
        <v>2537</v>
      </c>
      <c r="C1466" s="832" t="s">
        <v>2855</v>
      </c>
      <c r="D1466" s="832" t="s">
        <v>2539</v>
      </c>
      <c r="E1466" s="832" t="s">
        <v>2856</v>
      </c>
      <c r="F1466" s="849"/>
      <c r="G1466" s="849"/>
      <c r="H1466" s="837">
        <v>0</v>
      </c>
      <c r="I1466" s="849">
        <v>58</v>
      </c>
      <c r="J1466" s="849">
        <v>11689.669999999998</v>
      </c>
      <c r="K1466" s="837">
        <v>1</v>
      </c>
      <c r="L1466" s="849">
        <v>58</v>
      </c>
      <c r="M1466" s="850">
        <v>11689.669999999998</v>
      </c>
    </row>
    <row r="1467" spans="1:13" ht="14.4" customHeight="1" x14ac:dyDescent="0.3">
      <c r="A1467" s="831" t="s">
        <v>3086</v>
      </c>
      <c r="B1467" s="832" t="s">
        <v>2537</v>
      </c>
      <c r="C1467" s="832" t="s">
        <v>4115</v>
      </c>
      <c r="D1467" s="832" t="s">
        <v>4116</v>
      </c>
      <c r="E1467" s="832" t="s">
        <v>3110</v>
      </c>
      <c r="F1467" s="849">
        <v>8</v>
      </c>
      <c r="G1467" s="849">
        <v>1566.21</v>
      </c>
      <c r="H1467" s="837">
        <v>1</v>
      </c>
      <c r="I1467" s="849"/>
      <c r="J1467" s="849"/>
      <c r="K1467" s="837">
        <v>0</v>
      </c>
      <c r="L1467" s="849">
        <v>8</v>
      </c>
      <c r="M1467" s="850">
        <v>1566.21</v>
      </c>
    </row>
    <row r="1468" spans="1:13" ht="14.4" customHeight="1" x14ac:dyDescent="0.3">
      <c r="A1468" s="831" t="s">
        <v>3086</v>
      </c>
      <c r="B1468" s="832" t="s">
        <v>2537</v>
      </c>
      <c r="C1468" s="832" t="s">
        <v>5920</v>
      </c>
      <c r="D1468" s="832" t="s">
        <v>5921</v>
      </c>
      <c r="E1468" s="832" t="s">
        <v>2856</v>
      </c>
      <c r="F1468" s="849">
        <v>1</v>
      </c>
      <c r="G1468" s="849">
        <v>207.45</v>
      </c>
      <c r="H1468" s="837">
        <v>1</v>
      </c>
      <c r="I1468" s="849"/>
      <c r="J1468" s="849"/>
      <c r="K1468" s="837">
        <v>0</v>
      </c>
      <c r="L1468" s="849">
        <v>1</v>
      </c>
      <c r="M1468" s="850">
        <v>207.45</v>
      </c>
    </row>
    <row r="1469" spans="1:13" ht="14.4" customHeight="1" x14ac:dyDescent="0.3">
      <c r="A1469" s="831" t="s">
        <v>3086</v>
      </c>
      <c r="B1469" s="832" t="s">
        <v>6987</v>
      </c>
      <c r="C1469" s="832" t="s">
        <v>4104</v>
      </c>
      <c r="D1469" s="832" t="s">
        <v>4105</v>
      </c>
      <c r="E1469" s="832" t="s">
        <v>4106</v>
      </c>
      <c r="F1469" s="849"/>
      <c r="G1469" s="849"/>
      <c r="H1469" s="837">
        <v>0</v>
      </c>
      <c r="I1469" s="849">
        <v>10</v>
      </c>
      <c r="J1469" s="849">
        <v>681.9</v>
      </c>
      <c r="K1469" s="837">
        <v>1</v>
      </c>
      <c r="L1469" s="849">
        <v>10</v>
      </c>
      <c r="M1469" s="850">
        <v>681.9</v>
      </c>
    </row>
    <row r="1470" spans="1:13" ht="14.4" customHeight="1" x14ac:dyDescent="0.3">
      <c r="A1470" s="831" t="s">
        <v>3086</v>
      </c>
      <c r="B1470" s="832" t="s">
        <v>6960</v>
      </c>
      <c r="C1470" s="832" t="s">
        <v>3284</v>
      </c>
      <c r="D1470" s="832" t="s">
        <v>3109</v>
      </c>
      <c r="E1470" s="832" t="s">
        <v>3285</v>
      </c>
      <c r="F1470" s="849"/>
      <c r="G1470" s="849"/>
      <c r="H1470" s="837">
        <v>0</v>
      </c>
      <c r="I1470" s="849">
        <v>2</v>
      </c>
      <c r="J1470" s="849">
        <v>138.32</v>
      </c>
      <c r="K1470" s="837">
        <v>1</v>
      </c>
      <c r="L1470" s="849">
        <v>2</v>
      </c>
      <c r="M1470" s="850">
        <v>138.32</v>
      </c>
    </row>
    <row r="1471" spans="1:13" ht="14.4" customHeight="1" x14ac:dyDescent="0.3">
      <c r="A1471" s="831" t="s">
        <v>3086</v>
      </c>
      <c r="B1471" s="832" t="s">
        <v>6960</v>
      </c>
      <c r="C1471" s="832" t="s">
        <v>4269</v>
      </c>
      <c r="D1471" s="832" t="s">
        <v>3109</v>
      </c>
      <c r="E1471" s="832" t="s">
        <v>4270</v>
      </c>
      <c r="F1471" s="849"/>
      <c r="G1471" s="849"/>
      <c r="H1471" s="837">
        <v>0</v>
      </c>
      <c r="I1471" s="849">
        <v>3</v>
      </c>
      <c r="J1471" s="849">
        <v>328.48</v>
      </c>
      <c r="K1471" s="837">
        <v>1</v>
      </c>
      <c r="L1471" s="849">
        <v>3</v>
      </c>
      <c r="M1471" s="850">
        <v>328.48</v>
      </c>
    </row>
    <row r="1472" spans="1:13" ht="14.4" customHeight="1" x14ac:dyDescent="0.3">
      <c r="A1472" s="831" t="s">
        <v>3086</v>
      </c>
      <c r="B1472" s="832" t="s">
        <v>6960</v>
      </c>
      <c r="C1472" s="832" t="s">
        <v>3108</v>
      </c>
      <c r="D1472" s="832" t="s">
        <v>3109</v>
      </c>
      <c r="E1472" s="832" t="s">
        <v>3110</v>
      </c>
      <c r="F1472" s="849"/>
      <c r="G1472" s="849"/>
      <c r="H1472" s="837">
        <v>0</v>
      </c>
      <c r="I1472" s="849">
        <v>306</v>
      </c>
      <c r="J1472" s="849">
        <v>61425.119999999995</v>
      </c>
      <c r="K1472" s="837">
        <v>1</v>
      </c>
      <c r="L1472" s="849">
        <v>306</v>
      </c>
      <c r="M1472" s="850">
        <v>61425.119999999995</v>
      </c>
    </row>
    <row r="1473" spans="1:13" ht="14.4" customHeight="1" x14ac:dyDescent="0.3">
      <c r="A1473" s="831" t="s">
        <v>3086</v>
      </c>
      <c r="B1473" s="832" t="s">
        <v>6960</v>
      </c>
      <c r="C1473" s="832" t="s">
        <v>4398</v>
      </c>
      <c r="D1473" s="832" t="s">
        <v>3287</v>
      </c>
      <c r="E1473" s="832" t="s">
        <v>3110</v>
      </c>
      <c r="F1473" s="849">
        <v>24</v>
      </c>
      <c r="G1473" s="849">
        <v>4823.1499999999996</v>
      </c>
      <c r="H1473" s="837">
        <v>1</v>
      </c>
      <c r="I1473" s="849"/>
      <c r="J1473" s="849"/>
      <c r="K1473" s="837">
        <v>0</v>
      </c>
      <c r="L1473" s="849">
        <v>24</v>
      </c>
      <c r="M1473" s="850">
        <v>4823.1499999999996</v>
      </c>
    </row>
    <row r="1474" spans="1:13" ht="14.4" customHeight="1" x14ac:dyDescent="0.3">
      <c r="A1474" s="831" t="s">
        <v>3086</v>
      </c>
      <c r="B1474" s="832" t="s">
        <v>6960</v>
      </c>
      <c r="C1474" s="832" t="s">
        <v>5748</v>
      </c>
      <c r="D1474" s="832" t="s">
        <v>3287</v>
      </c>
      <c r="E1474" s="832" t="s">
        <v>5749</v>
      </c>
      <c r="F1474" s="849">
        <v>2</v>
      </c>
      <c r="G1474" s="849">
        <v>383.77</v>
      </c>
      <c r="H1474" s="837">
        <v>1</v>
      </c>
      <c r="I1474" s="849"/>
      <c r="J1474" s="849"/>
      <c r="K1474" s="837">
        <v>0</v>
      </c>
      <c r="L1474" s="849">
        <v>2</v>
      </c>
      <c r="M1474" s="850">
        <v>383.77</v>
      </c>
    </row>
    <row r="1475" spans="1:13" ht="14.4" customHeight="1" x14ac:dyDescent="0.3">
      <c r="A1475" s="831" t="s">
        <v>3086</v>
      </c>
      <c r="B1475" s="832" t="s">
        <v>6960</v>
      </c>
      <c r="C1475" s="832" t="s">
        <v>5753</v>
      </c>
      <c r="D1475" s="832" t="s">
        <v>5754</v>
      </c>
      <c r="E1475" s="832" t="s">
        <v>5755</v>
      </c>
      <c r="F1475" s="849">
        <v>20</v>
      </c>
      <c r="G1475" s="849">
        <v>528.44000000000017</v>
      </c>
      <c r="H1475" s="837">
        <v>1</v>
      </c>
      <c r="I1475" s="849"/>
      <c r="J1475" s="849"/>
      <c r="K1475" s="837">
        <v>0</v>
      </c>
      <c r="L1475" s="849">
        <v>20</v>
      </c>
      <c r="M1475" s="850">
        <v>528.44000000000017</v>
      </c>
    </row>
    <row r="1476" spans="1:13" ht="14.4" customHeight="1" x14ac:dyDescent="0.3">
      <c r="A1476" s="831" t="s">
        <v>3086</v>
      </c>
      <c r="B1476" s="832" t="s">
        <v>2541</v>
      </c>
      <c r="C1476" s="832" t="s">
        <v>3924</v>
      </c>
      <c r="D1476" s="832" t="s">
        <v>3925</v>
      </c>
      <c r="E1476" s="832" t="s">
        <v>972</v>
      </c>
      <c r="F1476" s="849"/>
      <c r="G1476" s="849"/>
      <c r="H1476" s="837">
        <v>0</v>
      </c>
      <c r="I1476" s="849">
        <v>42</v>
      </c>
      <c r="J1476" s="849">
        <v>67825.8</v>
      </c>
      <c r="K1476" s="837">
        <v>1</v>
      </c>
      <c r="L1476" s="849">
        <v>42</v>
      </c>
      <c r="M1476" s="850">
        <v>67825.8</v>
      </c>
    </row>
    <row r="1477" spans="1:13" ht="14.4" customHeight="1" x14ac:dyDescent="0.3">
      <c r="A1477" s="831" t="s">
        <v>3086</v>
      </c>
      <c r="B1477" s="832" t="s">
        <v>2541</v>
      </c>
      <c r="C1477" s="832" t="s">
        <v>5848</v>
      </c>
      <c r="D1477" s="832" t="s">
        <v>5849</v>
      </c>
      <c r="E1477" s="832" t="s">
        <v>972</v>
      </c>
      <c r="F1477" s="849"/>
      <c r="G1477" s="849"/>
      <c r="H1477" s="837">
        <v>0</v>
      </c>
      <c r="I1477" s="849">
        <v>1</v>
      </c>
      <c r="J1477" s="849">
        <v>1614.9</v>
      </c>
      <c r="K1477" s="837">
        <v>1</v>
      </c>
      <c r="L1477" s="849">
        <v>1</v>
      </c>
      <c r="M1477" s="850">
        <v>1614.9</v>
      </c>
    </row>
    <row r="1478" spans="1:13" ht="14.4" customHeight="1" x14ac:dyDescent="0.3">
      <c r="A1478" s="831" t="s">
        <v>3086</v>
      </c>
      <c r="B1478" s="832" t="s">
        <v>2541</v>
      </c>
      <c r="C1478" s="832" t="s">
        <v>2555</v>
      </c>
      <c r="D1478" s="832" t="s">
        <v>986</v>
      </c>
      <c r="E1478" s="832" t="s">
        <v>2552</v>
      </c>
      <c r="F1478" s="849"/>
      <c r="G1478" s="849"/>
      <c r="H1478" s="837">
        <v>0</v>
      </c>
      <c r="I1478" s="849">
        <v>142</v>
      </c>
      <c r="J1478" s="849">
        <v>46107.399999999994</v>
      </c>
      <c r="K1478" s="837">
        <v>1</v>
      </c>
      <c r="L1478" s="849">
        <v>142</v>
      </c>
      <c r="M1478" s="850">
        <v>46107.399999999994</v>
      </c>
    </row>
    <row r="1479" spans="1:13" ht="14.4" customHeight="1" x14ac:dyDescent="0.3">
      <c r="A1479" s="831" t="s">
        <v>3086</v>
      </c>
      <c r="B1479" s="832" t="s">
        <v>2541</v>
      </c>
      <c r="C1479" s="832" t="s">
        <v>3930</v>
      </c>
      <c r="D1479" s="832" t="s">
        <v>3931</v>
      </c>
      <c r="E1479" s="832" t="s">
        <v>1279</v>
      </c>
      <c r="F1479" s="849">
        <v>110</v>
      </c>
      <c r="G1479" s="849">
        <v>177639</v>
      </c>
      <c r="H1479" s="837">
        <v>1</v>
      </c>
      <c r="I1479" s="849"/>
      <c r="J1479" s="849"/>
      <c r="K1479" s="837">
        <v>0</v>
      </c>
      <c r="L1479" s="849">
        <v>110</v>
      </c>
      <c r="M1479" s="850">
        <v>177639</v>
      </c>
    </row>
    <row r="1480" spans="1:13" ht="14.4" customHeight="1" x14ac:dyDescent="0.3">
      <c r="A1480" s="831" t="s">
        <v>3086</v>
      </c>
      <c r="B1480" s="832" t="s">
        <v>2541</v>
      </c>
      <c r="C1480" s="832" t="s">
        <v>2556</v>
      </c>
      <c r="D1480" s="832" t="s">
        <v>965</v>
      </c>
      <c r="E1480" s="832" t="s">
        <v>1279</v>
      </c>
      <c r="F1480" s="849"/>
      <c r="G1480" s="849"/>
      <c r="H1480" s="837">
        <v>0</v>
      </c>
      <c r="I1480" s="849">
        <v>48</v>
      </c>
      <c r="J1480" s="849">
        <v>77515.199999999997</v>
      </c>
      <c r="K1480" s="837">
        <v>1</v>
      </c>
      <c r="L1480" s="849">
        <v>48</v>
      </c>
      <c r="M1480" s="850">
        <v>77515.199999999997</v>
      </c>
    </row>
    <row r="1481" spans="1:13" ht="14.4" customHeight="1" x14ac:dyDescent="0.3">
      <c r="A1481" s="831" t="s">
        <v>3086</v>
      </c>
      <c r="B1481" s="832" t="s">
        <v>2541</v>
      </c>
      <c r="C1481" s="832" t="s">
        <v>2787</v>
      </c>
      <c r="D1481" s="832" t="s">
        <v>1643</v>
      </c>
      <c r="E1481" s="832" t="s">
        <v>1546</v>
      </c>
      <c r="F1481" s="849"/>
      <c r="G1481" s="849"/>
      <c r="H1481" s="837">
        <v>0</v>
      </c>
      <c r="I1481" s="849">
        <v>25</v>
      </c>
      <c r="J1481" s="849">
        <v>1806.75</v>
      </c>
      <c r="K1481" s="837">
        <v>1</v>
      </c>
      <c r="L1481" s="849">
        <v>25</v>
      </c>
      <c r="M1481" s="850">
        <v>1806.75</v>
      </c>
    </row>
    <row r="1482" spans="1:13" ht="14.4" customHeight="1" x14ac:dyDescent="0.3">
      <c r="A1482" s="831" t="s">
        <v>3086</v>
      </c>
      <c r="B1482" s="832" t="s">
        <v>2541</v>
      </c>
      <c r="C1482" s="832" t="s">
        <v>2639</v>
      </c>
      <c r="D1482" s="832" t="s">
        <v>1280</v>
      </c>
      <c r="E1482" s="832" t="s">
        <v>1281</v>
      </c>
      <c r="F1482" s="849"/>
      <c r="G1482" s="849"/>
      <c r="H1482" s="837">
        <v>0</v>
      </c>
      <c r="I1482" s="849">
        <v>2</v>
      </c>
      <c r="J1482" s="849">
        <v>477.78</v>
      </c>
      <c r="K1482" s="837">
        <v>1</v>
      </c>
      <c r="L1482" s="849">
        <v>2</v>
      </c>
      <c r="M1482" s="850">
        <v>477.78</v>
      </c>
    </row>
    <row r="1483" spans="1:13" ht="14.4" customHeight="1" x14ac:dyDescent="0.3">
      <c r="A1483" s="831" t="s">
        <v>3086</v>
      </c>
      <c r="B1483" s="832" t="s">
        <v>2541</v>
      </c>
      <c r="C1483" s="832" t="s">
        <v>2638</v>
      </c>
      <c r="D1483" s="832" t="s">
        <v>1282</v>
      </c>
      <c r="E1483" s="832" t="s">
        <v>1281</v>
      </c>
      <c r="F1483" s="849"/>
      <c r="G1483" s="849"/>
      <c r="H1483" s="837">
        <v>0</v>
      </c>
      <c r="I1483" s="849">
        <v>2</v>
      </c>
      <c r="J1483" s="849">
        <v>477.78</v>
      </c>
      <c r="K1483" s="837">
        <v>1</v>
      </c>
      <c r="L1483" s="849">
        <v>2</v>
      </c>
      <c r="M1483" s="850">
        <v>477.78</v>
      </c>
    </row>
    <row r="1484" spans="1:13" ht="14.4" customHeight="1" x14ac:dyDescent="0.3">
      <c r="A1484" s="831" t="s">
        <v>3086</v>
      </c>
      <c r="B1484" s="832" t="s">
        <v>2541</v>
      </c>
      <c r="C1484" s="832" t="s">
        <v>2560</v>
      </c>
      <c r="D1484" s="832" t="s">
        <v>963</v>
      </c>
      <c r="E1484" s="832" t="s">
        <v>964</v>
      </c>
      <c r="F1484" s="849"/>
      <c r="G1484" s="849"/>
      <c r="H1484" s="837">
        <v>0</v>
      </c>
      <c r="I1484" s="849">
        <v>40</v>
      </c>
      <c r="J1484" s="849">
        <v>105438.79999999999</v>
      </c>
      <c r="K1484" s="837">
        <v>1</v>
      </c>
      <c r="L1484" s="849">
        <v>40</v>
      </c>
      <c r="M1484" s="850">
        <v>105438.79999999999</v>
      </c>
    </row>
    <row r="1485" spans="1:13" ht="14.4" customHeight="1" x14ac:dyDescent="0.3">
      <c r="A1485" s="831" t="s">
        <v>3086</v>
      </c>
      <c r="B1485" s="832" t="s">
        <v>2541</v>
      </c>
      <c r="C1485" s="832" t="s">
        <v>3863</v>
      </c>
      <c r="D1485" s="832" t="s">
        <v>1283</v>
      </c>
      <c r="E1485" s="832" t="s">
        <v>2300</v>
      </c>
      <c r="F1485" s="849">
        <v>4</v>
      </c>
      <c r="G1485" s="849">
        <v>3129.32</v>
      </c>
      <c r="H1485" s="837">
        <v>1</v>
      </c>
      <c r="I1485" s="849"/>
      <c r="J1485" s="849"/>
      <c r="K1485" s="837">
        <v>0</v>
      </c>
      <c r="L1485" s="849">
        <v>4</v>
      </c>
      <c r="M1485" s="850">
        <v>3129.32</v>
      </c>
    </row>
    <row r="1486" spans="1:13" ht="14.4" customHeight="1" x14ac:dyDescent="0.3">
      <c r="A1486" s="831" t="s">
        <v>3086</v>
      </c>
      <c r="B1486" s="832" t="s">
        <v>2689</v>
      </c>
      <c r="C1486" s="832" t="s">
        <v>2690</v>
      </c>
      <c r="D1486" s="832" t="s">
        <v>2691</v>
      </c>
      <c r="E1486" s="832" t="s">
        <v>2692</v>
      </c>
      <c r="F1486" s="849"/>
      <c r="G1486" s="849"/>
      <c r="H1486" s="837">
        <v>0</v>
      </c>
      <c r="I1486" s="849">
        <v>1</v>
      </c>
      <c r="J1486" s="849">
        <v>10325.280000000001</v>
      </c>
      <c r="K1486" s="837">
        <v>1</v>
      </c>
      <c r="L1486" s="849">
        <v>1</v>
      </c>
      <c r="M1486" s="850">
        <v>10325.280000000001</v>
      </c>
    </row>
    <row r="1487" spans="1:13" ht="14.4" customHeight="1" x14ac:dyDescent="0.3">
      <c r="A1487" s="831" t="s">
        <v>3086</v>
      </c>
      <c r="B1487" s="832" t="s">
        <v>2717</v>
      </c>
      <c r="C1487" s="832" t="s">
        <v>2718</v>
      </c>
      <c r="D1487" s="832" t="s">
        <v>2719</v>
      </c>
      <c r="E1487" s="832" t="s">
        <v>2720</v>
      </c>
      <c r="F1487" s="849">
        <v>11</v>
      </c>
      <c r="G1487" s="849">
        <v>7258.57</v>
      </c>
      <c r="H1487" s="837">
        <v>1</v>
      </c>
      <c r="I1487" s="849"/>
      <c r="J1487" s="849"/>
      <c r="K1487" s="837">
        <v>0</v>
      </c>
      <c r="L1487" s="849">
        <v>11</v>
      </c>
      <c r="M1487" s="850">
        <v>7258.57</v>
      </c>
    </row>
    <row r="1488" spans="1:13" ht="14.4" customHeight="1" x14ac:dyDescent="0.3">
      <c r="A1488" s="831" t="s">
        <v>3086</v>
      </c>
      <c r="B1488" s="832" t="s">
        <v>2717</v>
      </c>
      <c r="C1488" s="832" t="s">
        <v>4311</v>
      </c>
      <c r="D1488" s="832" t="s">
        <v>2719</v>
      </c>
      <c r="E1488" s="832" t="s">
        <v>4312</v>
      </c>
      <c r="F1488" s="849">
        <v>43</v>
      </c>
      <c r="G1488" s="849">
        <v>24360.79</v>
      </c>
      <c r="H1488" s="837">
        <v>1</v>
      </c>
      <c r="I1488" s="849"/>
      <c r="J1488" s="849"/>
      <c r="K1488" s="837">
        <v>0</v>
      </c>
      <c r="L1488" s="849">
        <v>43</v>
      </c>
      <c r="M1488" s="850">
        <v>24360.79</v>
      </c>
    </row>
    <row r="1489" spans="1:13" ht="14.4" customHeight="1" x14ac:dyDescent="0.3">
      <c r="A1489" s="831" t="s">
        <v>3087</v>
      </c>
      <c r="B1489" s="832" t="s">
        <v>2640</v>
      </c>
      <c r="C1489" s="832" t="s">
        <v>6092</v>
      </c>
      <c r="D1489" s="832" t="s">
        <v>1385</v>
      </c>
      <c r="E1489" s="832" t="s">
        <v>6093</v>
      </c>
      <c r="F1489" s="849"/>
      <c r="G1489" s="849"/>
      <c r="H1489" s="837"/>
      <c r="I1489" s="849">
        <v>1</v>
      </c>
      <c r="J1489" s="849">
        <v>0</v>
      </c>
      <c r="K1489" s="837"/>
      <c r="L1489" s="849">
        <v>1</v>
      </c>
      <c r="M1489" s="850">
        <v>0</v>
      </c>
    </row>
    <row r="1490" spans="1:13" ht="14.4" customHeight="1" x14ac:dyDescent="0.3">
      <c r="A1490" s="831" t="s">
        <v>3087</v>
      </c>
      <c r="B1490" s="832" t="s">
        <v>2646</v>
      </c>
      <c r="C1490" s="832" t="s">
        <v>2647</v>
      </c>
      <c r="D1490" s="832" t="s">
        <v>2648</v>
      </c>
      <c r="E1490" s="832" t="s">
        <v>2649</v>
      </c>
      <c r="F1490" s="849"/>
      <c r="G1490" s="849"/>
      <c r="H1490" s="837">
        <v>0</v>
      </c>
      <c r="I1490" s="849">
        <v>10</v>
      </c>
      <c r="J1490" s="849">
        <v>7431.1</v>
      </c>
      <c r="K1490" s="837">
        <v>1</v>
      </c>
      <c r="L1490" s="849">
        <v>10</v>
      </c>
      <c r="M1490" s="850">
        <v>7431.1</v>
      </c>
    </row>
    <row r="1491" spans="1:13" ht="14.4" customHeight="1" x14ac:dyDescent="0.3">
      <c r="A1491" s="831" t="s">
        <v>3087</v>
      </c>
      <c r="B1491" s="832" t="s">
        <v>2650</v>
      </c>
      <c r="C1491" s="832" t="s">
        <v>2651</v>
      </c>
      <c r="D1491" s="832" t="s">
        <v>2652</v>
      </c>
      <c r="E1491" s="832" t="s">
        <v>2653</v>
      </c>
      <c r="F1491" s="849"/>
      <c r="G1491" s="849"/>
      <c r="H1491" s="837">
        <v>0</v>
      </c>
      <c r="I1491" s="849">
        <v>19</v>
      </c>
      <c r="J1491" s="849">
        <v>10067.719999999999</v>
      </c>
      <c r="K1491" s="837">
        <v>1</v>
      </c>
      <c r="L1491" s="849">
        <v>19</v>
      </c>
      <c r="M1491" s="850">
        <v>10067.719999999999</v>
      </c>
    </row>
    <row r="1492" spans="1:13" ht="14.4" customHeight="1" x14ac:dyDescent="0.3">
      <c r="A1492" s="831" t="s">
        <v>3087</v>
      </c>
      <c r="B1492" s="832" t="s">
        <v>2650</v>
      </c>
      <c r="C1492" s="832" t="s">
        <v>2654</v>
      </c>
      <c r="D1492" s="832" t="s">
        <v>2655</v>
      </c>
      <c r="E1492" s="832" t="s">
        <v>2656</v>
      </c>
      <c r="F1492" s="849"/>
      <c r="G1492" s="849"/>
      <c r="H1492" s="837">
        <v>0</v>
      </c>
      <c r="I1492" s="849">
        <v>1</v>
      </c>
      <c r="J1492" s="849">
        <v>830.09</v>
      </c>
      <c r="K1492" s="837">
        <v>1</v>
      </c>
      <c r="L1492" s="849">
        <v>1</v>
      </c>
      <c r="M1492" s="850">
        <v>830.09</v>
      </c>
    </row>
    <row r="1493" spans="1:13" ht="14.4" customHeight="1" x14ac:dyDescent="0.3">
      <c r="A1493" s="831" t="s">
        <v>3087</v>
      </c>
      <c r="B1493" s="832" t="s">
        <v>2665</v>
      </c>
      <c r="C1493" s="832" t="s">
        <v>6362</v>
      </c>
      <c r="D1493" s="832" t="s">
        <v>1164</v>
      </c>
      <c r="E1493" s="832" t="s">
        <v>6363</v>
      </c>
      <c r="F1493" s="849">
        <v>1</v>
      </c>
      <c r="G1493" s="849">
        <v>0</v>
      </c>
      <c r="H1493" s="837"/>
      <c r="I1493" s="849"/>
      <c r="J1493" s="849"/>
      <c r="K1493" s="837"/>
      <c r="L1493" s="849">
        <v>1</v>
      </c>
      <c r="M1493" s="850">
        <v>0</v>
      </c>
    </row>
    <row r="1494" spans="1:13" ht="14.4" customHeight="1" x14ac:dyDescent="0.3">
      <c r="A1494" s="831" t="s">
        <v>3087</v>
      </c>
      <c r="B1494" s="832" t="s">
        <v>7019</v>
      </c>
      <c r="C1494" s="832" t="s">
        <v>4159</v>
      </c>
      <c r="D1494" s="832" t="s">
        <v>4160</v>
      </c>
      <c r="E1494" s="832" t="s">
        <v>4161</v>
      </c>
      <c r="F1494" s="849"/>
      <c r="G1494" s="849"/>
      <c r="H1494" s="837">
        <v>0</v>
      </c>
      <c r="I1494" s="849">
        <v>5</v>
      </c>
      <c r="J1494" s="849">
        <v>1506.3</v>
      </c>
      <c r="K1494" s="837">
        <v>1</v>
      </c>
      <c r="L1494" s="849">
        <v>5</v>
      </c>
      <c r="M1494" s="850">
        <v>1506.3</v>
      </c>
    </row>
    <row r="1495" spans="1:13" ht="14.4" customHeight="1" x14ac:dyDescent="0.3">
      <c r="A1495" s="831" t="s">
        <v>3087</v>
      </c>
      <c r="B1495" s="832" t="s">
        <v>7010</v>
      </c>
      <c r="C1495" s="832" t="s">
        <v>6429</v>
      </c>
      <c r="D1495" s="832" t="s">
        <v>6430</v>
      </c>
      <c r="E1495" s="832" t="s">
        <v>6431</v>
      </c>
      <c r="F1495" s="849"/>
      <c r="G1495" s="849"/>
      <c r="H1495" s="837">
        <v>0</v>
      </c>
      <c r="I1495" s="849">
        <v>742</v>
      </c>
      <c r="J1495" s="849">
        <v>5455428.8599999994</v>
      </c>
      <c r="K1495" s="837">
        <v>1</v>
      </c>
      <c r="L1495" s="849">
        <v>742</v>
      </c>
      <c r="M1495" s="850">
        <v>5455428.8599999994</v>
      </c>
    </row>
    <row r="1496" spans="1:13" ht="14.4" customHeight="1" x14ac:dyDescent="0.3">
      <c r="A1496" s="831" t="s">
        <v>3087</v>
      </c>
      <c r="B1496" s="832" t="s">
        <v>7010</v>
      </c>
      <c r="C1496" s="832" t="s">
        <v>6492</v>
      </c>
      <c r="D1496" s="832" t="s">
        <v>6430</v>
      </c>
      <c r="E1496" s="832" t="s">
        <v>6493</v>
      </c>
      <c r="F1496" s="849"/>
      <c r="G1496" s="849"/>
      <c r="H1496" s="837">
        <v>0</v>
      </c>
      <c r="I1496" s="849">
        <v>566</v>
      </c>
      <c r="J1496" s="849">
        <v>2774282.9600000004</v>
      </c>
      <c r="K1496" s="837">
        <v>1</v>
      </c>
      <c r="L1496" s="849">
        <v>566</v>
      </c>
      <c r="M1496" s="850">
        <v>2774282.9600000004</v>
      </c>
    </row>
    <row r="1497" spans="1:13" ht="14.4" customHeight="1" x14ac:dyDescent="0.3">
      <c r="A1497" s="831" t="s">
        <v>3087</v>
      </c>
      <c r="B1497" s="832" t="s">
        <v>7010</v>
      </c>
      <c r="C1497" s="832" t="s">
        <v>6494</v>
      </c>
      <c r="D1497" s="832" t="s">
        <v>6430</v>
      </c>
      <c r="E1497" s="832" t="s">
        <v>6495</v>
      </c>
      <c r="F1497" s="849"/>
      <c r="G1497" s="849"/>
      <c r="H1497" s="837">
        <v>0</v>
      </c>
      <c r="I1497" s="849">
        <v>125</v>
      </c>
      <c r="J1497" s="849">
        <v>306347.50000000006</v>
      </c>
      <c r="K1497" s="837">
        <v>1</v>
      </c>
      <c r="L1497" s="849">
        <v>125</v>
      </c>
      <c r="M1497" s="850">
        <v>306347.50000000006</v>
      </c>
    </row>
    <row r="1498" spans="1:13" ht="14.4" customHeight="1" x14ac:dyDescent="0.3">
      <c r="A1498" s="831" t="s">
        <v>3087</v>
      </c>
      <c r="B1498" s="832" t="s">
        <v>7010</v>
      </c>
      <c r="C1498" s="832" t="s">
        <v>6504</v>
      </c>
      <c r="D1498" s="832" t="s">
        <v>6497</v>
      </c>
      <c r="E1498" s="832" t="s">
        <v>6505</v>
      </c>
      <c r="F1498" s="849">
        <v>125</v>
      </c>
      <c r="G1498" s="849">
        <v>367616.24999999994</v>
      </c>
      <c r="H1498" s="837">
        <v>1</v>
      </c>
      <c r="I1498" s="849"/>
      <c r="J1498" s="849"/>
      <c r="K1498" s="837">
        <v>0</v>
      </c>
      <c r="L1498" s="849">
        <v>125</v>
      </c>
      <c r="M1498" s="850">
        <v>367616.24999999994</v>
      </c>
    </row>
    <row r="1499" spans="1:13" ht="14.4" customHeight="1" x14ac:dyDescent="0.3">
      <c r="A1499" s="831" t="s">
        <v>3087</v>
      </c>
      <c r="B1499" s="832" t="s">
        <v>7010</v>
      </c>
      <c r="C1499" s="832" t="s">
        <v>6496</v>
      </c>
      <c r="D1499" s="832" t="s">
        <v>6497</v>
      </c>
      <c r="E1499" s="832" t="s">
        <v>6498</v>
      </c>
      <c r="F1499" s="849">
        <v>73</v>
      </c>
      <c r="G1499" s="849">
        <v>429376.51</v>
      </c>
      <c r="H1499" s="837">
        <v>1</v>
      </c>
      <c r="I1499" s="849"/>
      <c r="J1499" s="849"/>
      <c r="K1499" s="837">
        <v>0</v>
      </c>
      <c r="L1499" s="849">
        <v>73</v>
      </c>
      <c r="M1499" s="850">
        <v>429376.51</v>
      </c>
    </row>
    <row r="1500" spans="1:13" ht="14.4" customHeight="1" x14ac:dyDescent="0.3">
      <c r="A1500" s="831" t="s">
        <v>3087</v>
      </c>
      <c r="B1500" s="832" t="s">
        <v>7010</v>
      </c>
      <c r="C1500" s="832" t="s">
        <v>6432</v>
      </c>
      <c r="D1500" s="832" t="s">
        <v>6433</v>
      </c>
      <c r="E1500" s="832" t="s">
        <v>7011</v>
      </c>
      <c r="F1500" s="849">
        <v>554</v>
      </c>
      <c r="G1500" s="849">
        <v>3258555.98</v>
      </c>
      <c r="H1500" s="837">
        <v>1</v>
      </c>
      <c r="I1500" s="849"/>
      <c r="J1500" s="849"/>
      <c r="K1500" s="837">
        <v>0</v>
      </c>
      <c r="L1500" s="849">
        <v>554</v>
      </c>
      <c r="M1500" s="850">
        <v>3258555.98</v>
      </c>
    </row>
    <row r="1501" spans="1:13" ht="14.4" customHeight="1" x14ac:dyDescent="0.3">
      <c r="A1501" s="831" t="s">
        <v>3087</v>
      </c>
      <c r="B1501" s="832" t="s">
        <v>7010</v>
      </c>
      <c r="C1501" s="832" t="s">
        <v>6500</v>
      </c>
      <c r="D1501" s="832" t="s">
        <v>6501</v>
      </c>
      <c r="E1501" s="832" t="s">
        <v>6502</v>
      </c>
      <c r="F1501" s="849">
        <v>92</v>
      </c>
      <c r="G1501" s="849">
        <v>1352829.64</v>
      </c>
      <c r="H1501" s="837">
        <v>1</v>
      </c>
      <c r="I1501" s="849"/>
      <c r="J1501" s="849"/>
      <c r="K1501" s="837">
        <v>0</v>
      </c>
      <c r="L1501" s="849">
        <v>92</v>
      </c>
      <c r="M1501" s="850">
        <v>1352829.64</v>
      </c>
    </row>
    <row r="1502" spans="1:13" ht="14.4" customHeight="1" x14ac:dyDescent="0.3">
      <c r="A1502" s="831" t="s">
        <v>3087</v>
      </c>
      <c r="B1502" s="832" t="s">
        <v>7010</v>
      </c>
      <c r="C1502" s="832" t="s">
        <v>6508</v>
      </c>
      <c r="D1502" s="832" t="s">
        <v>6438</v>
      </c>
      <c r="E1502" s="832" t="s">
        <v>6509</v>
      </c>
      <c r="F1502" s="849"/>
      <c r="G1502" s="849"/>
      <c r="H1502" s="837">
        <v>0</v>
      </c>
      <c r="I1502" s="849">
        <v>15</v>
      </c>
      <c r="J1502" s="849">
        <v>73523.400000000009</v>
      </c>
      <c r="K1502" s="837">
        <v>1</v>
      </c>
      <c r="L1502" s="849">
        <v>15</v>
      </c>
      <c r="M1502" s="850">
        <v>73523.400000000009</v>
      </c>
    </row>
    <row r="1503" spans="1:13" ht="14.4" customHeight="1" x14ac:dyDescent="0.3">
      <c r="A1503" s="831" t="s">
        <v>3087</v>
      </c>
      <c r="B1503" s="832" t="s">
        <v>2578</v>
      </c>
      <c r="C1503" s="832" t="s">
        <v>6481</v>
      </c>
      <c r="D1503" s="832" t="s">
        <v>2580</v>
      </c>
      <c r="E1503" s="832" t="s">
        <v>6482</v>
      </c>
      <c r="F1503" s="849"/>
      <c r="G1503" s="849"/>
      <c r="H1503" s="837">
        <v>0</v>
      </c>
      <c r="I1503" s="849">
        <v>10</v>
      </c>
      <c r="J1503" s="849">
        <v>722.68000000000006</v>
      </c>
      <c r="K1503" s="837">
        <v>1</v>
      </c>
      <c r="L1503" s="849">
        <v>10</v>
      </c>
      <c r="M1503" s="850">
        <v>722.68000000000006</v>
      </c>
    </row>
    <row r="1504" spans="1:13" ht="14.4" customHeight="1" x14ac:dyDescent="0.3">
      <c r="A1504" s="831" t="s">
        <v>3087</v>
      </c>
      <c r="B1504" s="832" t="s">
        <v>2578</v>
      </c>
      <c r="C1504" s="832" t="s">
        <v>4422</v>
      </c>
      <c r="D1504" s="832" t="s">
        <v>2580</v>
      </c>
      <c r="E1504" s="832" t="s">
        <v>4423</v>
      </c>
      <c r="F1504" s="849"/>
      <c r="G1504" s="849"/>
      <c r="H1504" s="837">
        <v>0</v>
      </c>
      <c r="I1504" s="849">
        <v>8</v>
      </c>
      <c r="J1504" s="849">
        <v>731.16000000000008</v>
      </c>
      <c r="K1504" s="837">
        <v>1</v>
      </c>
      <c r="L1504" s="849">
        <v>8</v>
      </c>
      <c r="M1504" s="850">
        <v>731.16000000000008</v>
      </c>
    </row>
    <row r="1505" spans="1:13" ht="14.4" customHeight="1" x14ac:dyDescent="0.3">
      <c r="A1505" s="831" t="s">
        <v>3087</v>
      </c>
      <c r="B1505" s="832" t="s">
        <v>2578</v>
      </c>
      <c r="C1505" s="832" t="s">
        <v>6483</v>
      </c>
      <c r="D1505" s="832" t="s">
        <v>2580</v>
      </c>
      <c r="E1505" s="832" t="s">
        <v>6484</v>
      </c>
      <c r="F1505" s="849"/>
      <c r="G1505" s="849"/>
      <c r="H1505" s="837"/>
      <c r="I1505" s="849">
        <v>1</v>
      </c>
      <c r="J1505" s="849">
        <v>0</v>
      </c>
      <c r="K1505" s="837"/>
      <c r="L1505" s="849">
        <v>1</v>
      </c>
      <c r="M1505" s="850">
        <v>0</v>
      </c>
    </row>
    <row r="1506" spans="1:13" ht="14.4" customHeight="1" x14ac:dyDescent="0.3">
      <c r="A1506" s="831" t="s">
        <v>3087</v>
      </c>
      <c r="B1506" s="832" t="s">
        <v>2578</v>
      </c>
      <c r="C1506" s="832" t="s">
        <v>4509</v>
      </c>
      <c r="D1506" s="832" t="s">
        <v>2680</v>
      </c>
      <c r="E1506" s="832" t="s">
        <v>4510</v>
      </c>
      <c r="F1506" s="849"/>
      <c r="G1506" s="849"/>
      <c r="H1506" s="837">
        <v>0</v>
      </c>
      <c r="I1506" s="849">
        <v>7</v>
      </c>
      <c r="J1506" s="849">
        <v>710.81</v>
      </c>
      <c r="K1506" s="837">
        <v>1</v>
      </c>
      <c r="L1506" s="849">
        <v>7</v>
      </c>
      <c r="M1506" s="850">
        <v>710.81</v>
      </c>
    </row>
    <row r="1507" spans="1:13" ht="14.4" customHeight="1" x14ac:dyDescent="0.3">
      <c r="A1507" s="831" t="s">
        <v>3087</v>
      </c>
      <c r="B1507" s="832" t="s">
        <v>2578</v>
      </c>
      <c r="C1507" s="832" t="s">
        <v>4424</v>
      </c>
      <c r="D1507" s="832" t="s">
        <v>2680</v>
      </c>
      <c r="E1507" s="832" t="s">
        <v>4425</v>
      </c>
      <c r="F1507" s="849"/>
      <c r="G1507" s="849"/>
      <c r="H1507" s="837">
        <v>0</v>
      </c>
      <c r="I1507" s="849">
        <v>1</v>
      </c>
      <c r="J1507" s="849">
        <v>79.03</v>
      </c>
      <c r="K1507" s="837">
        <v>1</v>
      </c>
      <c r="L1507" s="849">
        <v>1</v>
      </c>
      <c r="M1507" s="850">
        <v>79.03</v>
      </c>
    </row>
    <row r="1508" spans="1:13" ht="14.4" customHeight="1" x14ac:dyDescent="0.3">
      <c r="A1508" s="831" t="s">
        <v>3087</v>
      </c>
      <c r="B1508" s="832" t="s">
        <v>2578</v>
      </c>
      <c r="C1508" s="832" t="s">
        <v>4513</v>
      </c>
      <c r="D1508" s="832" t="s">
        <v>2580</v>
      </c>
      <c r="E1508" s="832" t="s">
        <v>4514</v>
      </c>
      <c r="F1508" s="849"/>
      <c r="G1508" s="849"/>
      <c r="H1508" s="837">
        <v>0</v>
      </c>
      <c r="I1508" s="849">
        <v>5</v>
      </c>
      <c r="J1508" s="849">
        <v>311.83000000000004</v>
      </c>
      <c r="K1508" s="837">
        <v>1</v>
      </c>
      <c r="L1508" s="849">
        <v>5</v>
      </c>
      <c r="M1508" s="850">
        <v>311.83000000000004</v>
      </c>
    </row>
    <row r="1509" spans="1:13" ht="14.4" customHeight="1" x14ac:dyDescent="0.3">
      <c r="A1509" s="831" t="s">
        <v>3087</v>
      </c>
      <c r="B1509" s="832" t="s">
        <v>2578</v>
      </c>
      <c r="C1509" s="832" t="s">
        <v>6427</v>
      </c>
      <c r="D1509" s="832" t="s">
        <v>2580</v>
      </c>
      <c r="E1509" s="832" t="s">
        <v>4510</v>
      </c>
      <c r="F1509" s="849">
        <v>3</v>
      </c>
      <c r="G1509" s="849">
        <v>302.79000000000002</v>
      </c>
      <c r="H1509" s="837">
        <v>1</v>
      </c>
      <c r="I1509" s="849"/>
      <c r="J1509" s="849"/>
      <c r="K1509" s="837">
        <v>0</v>
      </c>
      <c r="L1509" s="849">
        <v>3</v>
      </c>
      <c r="M1509" s="850">
        <v>302.79000000000002</v>
      </c>
    </row>
    <row r="1510" spans="1:13" ht="14.4" customHeight="1" x14ac:dyDescent="0.3">
      <c r="A1510" s="831" t="s">
        <v>3087</v>
      </c>
      <c r="B1510" s="832" t="s">
        <v>2578</v>
      </c>
      <c r="C1510" s="832" t="s">
        <v>2579</v>
      </c>
      <c r="D1510" s="832" t="s">
        <v>2580</v>
      </c>
      <c r="E1510" s="832" t="s">
        <v>2581</v>
      </c>
      <c r="F1510" s="849"/>
      <c r="G1510" s="849"/>
      <c r="H1510" s="837">
        <v>0</v>
      </c>
      <c r="I1510" s="849">
        <v>45</v>
      </c>
      <c r="J1510" s="849">
        <v>2142.3799999999997</v>
      </c>
      <c r="K1510" s="837">
        <v>1</v>
      </c>
      <c r="L1510" s="849">
        <v>45</v>
      </c>
      <c r="M1510" s="850">
        <v>2142.3799999999997</v>
      </c>
    </row>
    <row r="1511" spans="1:13" ht="14.4" customHeight="1" x14ac:dyDescent="0.3">
      <c r="A1511" s="831" t="s">
        <v>3087</v>
      </c>
      <c r="B1511" s="832" t="s">
        <v>2578</v>
      </c>
      <c r="C1511" s="832" t="s">
        <v>4325</v>
      </c>
      <c r="D1511" s="832" t="s">
        <v>2580</v>
      </c>
      <c r="E1511" s="832" t="s">
        <v>4326</v>
      </c>
      <c r="F1511" s="849">
        <v>10</v>
      </c>
      <c r="G1511" s="849">
        <v>810.90000000000009</v>
      </c>
      <c r="H1511" s="837">
        <v>1</v>
      </c>
      <c r="I1511" s="849"/>
      <c r="J1511" s="849"/>
      <c r="K1511" s="837">
        <v>0</v>
      </c>
      <c r="L1511" s="849">
        <v>10</v>
      </c>
      <c r="M1511" s="850">
        <v>810.90000000000009</v>
      </c>
    </row>
    <row r="1512" spans="1:13" ht="14.4" customHeight="1" x14ac:dyDescent="0.3">
      <c r="A1512" s="831" t="s">
        <v>3087</v>
      </c>
      <c r="B1512" s="832" t="s">
        <v>2578</v>
      </c>
      <c r="C1512" s="832" t="s">
        <v>2679</v>
      </c>
      <c r="D1512" s="832" t="s">
        <v>2680</v>
      </c>
      <c r="E1512" s="832" t="s">
        <v>2581</v>
      </c>
      <c r="F1512" s="849"/>
      <c r="G1512" s="849"/>
      <c r="H1512" s="837">
        <v>0</v>
      </c>
      <c r="I1512" s="849">
        <v>3</v>
      </c>
      <c r="J1512" s="849">
        <v>147.24</v>
      </c>
      <c r="K1512" s="837">
        <v>1</v>
      </c>
      <c r="L1512" s="849">
        <v>3</v>
      </c>
      <c r="M1512" s="850">
        <v>147.24</v>
      </c>
    </row>
    <row r="1513" spans="1:13" ht="14.4" customHeight="1" x14ac:dyDescent="0.3">
      <c r="A1513" s="831" t="s">
        <v>3087</v>
      </c>
      <c r="B1513" s="832" t="s">
        <v>2444</v>
      </c>
      <c r="C1513" s="832" t="s">
        <v>6192</v>
      </c>
      <c r="D1513" s="832" t="s">
        <v>1834</v>
      </c>
      <c r="E1513" s="832" t="s">
        <v>6193</v>
      </c>
      <c r="F1513" s="849">
        <v>1</v>
      </c>
      <c r="G1513" s="849">
        <v>154.36000000000001</v>
      </c>
      <c r="H1513" s="837">
        <v>1</v>
      </c>
      <c r="I1513" s="849"/>
      <c r="J1513" s="849"/>
      <c r="K1513" s="837">
        <v>0</v>
      </c>
      <c r="L1513" s="849">
        <v>1</v>
      </c>
      <c r="M1513" s="850">
        <v>154.36000000000001</v>
      </c>
    </row>
    <row r="1514" spans="1:13" ht="14.4" customHeight="1" x14ac:dyDescent="0.3">
      <c r="A1514" s="831" t="s">
        <v>3087</v>
      </c>
      <c r="B1514" s="832" t="s">
        <v>2444</v>
      </c>
      <c r="C1514" s="832" t="s">
        <v>2801</v>
      </c>
      <c r="D1514" s="832" t="s">
        <v>1834</v>
      </c>
      <c r="E1514" s="832" t="s">
        <v>2802</v>
      </c>
      <c r="F1514" s="849">
        <v>1</v>
      </c>
      <c r="G1514" s="849">
        <v>154.36000000000001</v>
      </c>
      <c r="H1514" s="837">
        <v>1</v>
      </c>
      <c r="I1514" s="849"/>
      <c r="J1514" s="849"/>
      <c r="K1514" s="837">
        <v>0</v>
      </c>
      <c r="L1514" s="849">
        <v>1</v>
      </c>
      <c r="M1514" s="850">
        <v>154.36000000000001</v>
      </c>
    </row>
    <row r="1515" spans="1:13" ht="14.4" customHeight="1" x14ac:dyDescent="0.3">
      <c r="A1515" s="831" t="s">
        <v>3087</v>
      </c>
      <c r="B1515" s="832" t="s">
        <v>2444</v>
      </c>
      <c r="C1515" s="832" t="s">
        <v>6461</v>
      </c>
      <c r="D1515" s="832" t="s">
        <v>2073</v>
      </c>
      <c r="E1515" s="832" t="s">
        <v>7020</v>
      </c>
      <c r="F1515" s="849">
        <v>1</v>
      </c>
      <c r="G1515" s="849">
        <v>0</v>
      </c>
      <c r="H1515" s="837"/>
      <c r="I1515" s="849"/>
      <c r="J1515" s="849"/>
      <c r="K1515" s="837"/>
      <c r="L1515" s="849">
        <v>1</v>
      </c>
      <c r="M1515" s="850">
        <v>0</v>
      </c>
    </row>
    <row r="1516" spans="1:13" ht="14.4" customHeight="1" x14ac:dyDescent="0.3">
      <c r="A1516" s="831" t="s">
        <v>3087</v>
      </c>
      <c r="B1516" s="832" t="s">
        <v>2457</v>
      </c>
      <c r="C1516" s="832" t="s">
        <v>3266</v>
      </c>
      <c r="D1516" s="832" t="s">
        <v>2464</v>
      </c>
      <c r="E1516" s="832" t="s">
        <v>3125</v>
      </c>
      <c r="F1516" s="849">
        <v>1</v>
      </c>
      <c r="G1516" s="849">
        <v>0</v>
      </c>
      <c r="H1516" s="837"/>
      <c r="I1516" s="849"/>
      <c r="J1516" s="849"/>
      <c r="K1516" s="837"/>
      <c r="L1516" s="849">
        <v>1</v>
      </c>
      <c r="M1516" s="850">
        <v>0</v>
      </c>
    </row>
    <row r="1517" spans="1:13" ht="14.4" customHeight="1" x14ac:dyDescent="0.3">
      <c r="A1517" s="831" t="s">
        <v>3087</v>
      </c>
      <c r="B1517" s="832" t="s">
        <v>2457</v>
      </c>
      <c r="C1517" s="832" t="s">
        <v>4304</v>
      </c>
      <c r="D1517" s="832" t="s">
        <v>2464</v>
      </c>
      <c r="E1517" s="832" t="s">
        <v>3330</v>
      </c>
      <c r="F1517" s="849">
        <v>2</v>
      </c>
      <c r="G1517" s="849">
        <v>477.44</v>
      </c>
      <c r="H1517" s="837">
        <v>1</v>
      </c>
      <c r="I1517" s="849"/>
      <c r="J1517" s="849"/>
      <c r="K1517" s="837">
        <v>0</v>
      </c>
      <c r="L1517" s="849">
        <v>2</v>
      </c>
      <c r="M1517" s="850">
        <v>477.44</v>
      </c>
    </row>
    <row r="1518" spans="1:13" ht="14.4" customHeight="1" x14ac:dyDescent="0.3">
      <c r="A1518" s="831" t="s">
        <v>3087</v>
      </c>
      <c r="B1518" s="832" t="s">
        <v>7012</v>
      </c>
      <c r="C1518" s="832" t="s">
        <v>6444</v>
      </c>
      <c r="D1518" s="832" t="s">
        <v>6445</v>
      </c>
      <c r="E1518" s="832" t="s">
        <v>3304</v>
      </c>
      <c r="F1518" s="849"/>
      <c r="G1518" s="849"/>
      <c r="H1518" s="837">
        <v>0</v>
      </c>
      <c r="I1518" s="849">
        <v>7</v>
      </c>
      <c r="J1518" s="849">
        <v>1758.1200000000001</v>
      </c>
      <c r="K1518" s="837">
        <v>1</v>
      </c>
      <c r="L1518" s="849">
        <v>7</v>
      </c>
      <c r="M1518" s="850">
        <v>1758.1200000000001</v>
      </c>
    </row>
    <row r="1519" spans="1:13" ht="14.4" customHeight="1" x14ac:dyDescent="0.3">
      <c r="A1519" s="831" t="s">
        <v>3087</v>
      </c>
      <c r="B1519" s="832" t="s">
        <v>2614</v>
      </c>
      <c r="C1519" s="832" t="s">
        <v>2617</v>
      </c>
      <c r="D1519" s="832" t="s">
        <v>1110</v>
      </c>
      <c r="E1519" s="832" t="s">
        <v>1620</v>
      </c>
      <c r="F1519" s="849"/>
      <c r="G1519" s="849"/>
      <c r="H1519" s="837">
        <v>0</v>
      </c>
      <c r="I1519" s="849">
        <v>1</v>
      </c>
      <c r="J1519" s="849">
        <v>48.42</v>
      </c>
      <c r="K1519" s="837">
        <v>1</v>
      </c>
      <c r="L1519" s="849">
        <v>1</v>
      </c>
      <c r="M1519" s="850">
        <v>48.42</v>
      </c>
    </row>
    <row r="1520" spans="1:13" ht="14.4" customHeight="1" x14ac:dyDescent="0.3">
      <c r="A1520" s="831" t="s">
        <v>3087</v>
      </c>
      <c r="B1520" s="832" t="s">
        <v>2614</v>
      </c>
      <c r="C1520" s="832" t="s">
        <v>6706</v>
      </c>
      <c r="D1520" s="832" t="s">
        <v>6707</v>
      </c>
      <c r="E1520" s="832" t="s">
        <v>6708</v>
      </c>
      <c r="F1520" s="849">
        <v>1</v>
      </c>
      <c r="G1520" s="849">
        <v>48.42</v>
      </c>
      <c r="H1520" s="837">
        <v>1</v>
      </c>
      <c r="I1520" s="849"/>
      <c r="J1520" s="849"/>
      <c r="K1520" s="837">
        <v>0</v>
      </c>
      <c r="L1520" s="849">
        <v>1</v>
      </c>
      <c r="M1520" s="850">
        <v>48.42</v>
      </c>
    </row>
    <row r="1521" spans="1:13" ht="14.4" customHeight="1" x14ac:dyDescent="0.3">
      <c r="A1521" s="831" t="s">
        <v>3087</v>
      </c>
      <c r="B1521" s="832" t="s">
        <v>6963</v>
      </c>
      <c r="C1521" s="832" t="s">
        <v>3959</v>
      </c>
      <c r="D1521" s="832" t="s">
        <v>3960</v>
      </c>
      <c r="E1521" s="832" t="s">
        <v>3961</v>
      </c>
      <c r="F1521" s="849"/>
      <c r="G1521" s="849"/>
      <c r="H1521" s="837"/>
      <c r="I1521" s="849">
        <v>1</v>
      </c>
      <c r="J1521" s="849">
        <v>0</v>
      </c>
      <c r="K1521" s="837"/>
      <c r="L1521" s="849">
        <v>1</v>
      </c>
      <c r="M1521" s="850">
        <v>0</v>
      </c>
    </row>
    <row r="1522" spans="1:13" ht="14.4" customHeight="1" x14ac:dyDescent="0.3">
      <c r="A1522" s="831" t="s">
        <v>3087</v>
      </c>
      <c r="B1522" s="832" t="s">
        <v>7000</v>
      </c>
      <c r="C1522" s="832" t="s">
        <v>6467</v>
      </c>
      <c r="D1522" s="832" t="s">
        <v>4188</v>
      </c>
      <c r="E1522" s="832" t="s">
        <v>6468</v>
      </c>
      <c r="F1522" s="849">
        <v>1</v>
      </c>
      <c r="G1522" s="849">
        <v>246.39</v>
      </c>
      <c r="H1522" s="837">
        <v>1</v>
      </c>
      <c r="I1522" s="849"/>
      <c r="J1522" s="849"/>
      <c r="K1522" s="837">
        <v>0</v>
      </c>
      <c r="L1522" s="849">
        <v>1</v>
      </c>
      <c r="M1522" s="850">
        <v>246.39</v>
      </c>
    </row>
    <row r="1523" spans="1:13" ht="14.4" customHeight="1" x14ac:dyDescent="0.3">
      <c r="A1523" s="831" t="s">
        <v>3087</v>
      </c>
      <c r="B1523" s="832" t="s">
        <v>7000</v>
      </c>
      <c r="C1523" s="832" t="s">
        <v>4187</v>
      </c>
      <c r="D1523" s="832" t="s">
        <v>4188</v>
      </c>
      <c r="E1523" s="832" t="s">
        <v>4189</v>
      </c>
      <c r="F1523" s="849">
        <v>1</v>
      </c>
      <c r="G1523" s="849">
        <v>741.1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741.1</v>
      </c>
    </row>
    <row r="1524" spans="1:13" ht="14.4" customHeight="1" x14ac:dyDescent="0.3">
      <c r="A1524" s="831" t="s">
        <v>3087</v>
      </c>
      <c r="B1524" s="832" t="s">
        <v>6997</v>
      </c>
      <c r="C1524" s="832" t="s">
        <v>4200</v>
      </c>
      <c r="D1524" s="832" t="s">
        <v>4201</v>
      </c>
      <c r="E1524" s="832" t="s">
        <v>4202</v>
      </c>
      <c r="F1524" s="849">
        <v>5</v>
      </c>
      <c r="G1524" s="849">
        <v>402.65</v>
      </c>
      <c r="H1524" s="837">
        <v>1</v>
      </c>
      <c r="I1524" s="849"/>
      <c r="J1524" s="849"/>
      <c r="K1524" s="837">
        <v>0</v>
      </c>
      <c r="L1524" s="849">
        <v>5</v>
      </c>
      <c r="M1524" s="850">
        <v>402.65</v>
      </c>
    </row>
    <row r="1525" spans="1:13" ht="14.4" customHeight="1" x14ac:dyDescent="0.3">
      <c r="A1525" s="831" t="s">
        <v>3087</v>
      </c>
      <c r="B1525" s="832" t="s">
        <v>6997</v>
      </c>
      <c r="C1525" s="832" t="s">
        <v>6490</v>
      </c>
      <c r="D1525" s="832" t="s">
        <v>4201</v>
      </c>
      <c r="E1525" s="832" t="s">
        <v>6491</v>
      </c>
      <c r="F1525" s="849">
        <v>2</v>
      </c>
      <c r="G1525" s="849">
        <v>322.12</v>
      </c>
      <c r="H1525" s="837">
        <v>1</v>
      </c>
      <c r="I1525" s="849"/>
      <c r="J1525" s="849"/>
      <c r="K1525" s="837">
        <v>0</v>
      </c>
      <c r="L1525" s="849">
        <v>2</v>
      </c>
      <c r="M1525" s="850">
        <v>322.12</v>
      </c>
    </row>
    <row r="1526" spans="1:13" ht="14.4" customHeight="1" x14ac:dyDescent="0.3">
      <c r="A1526" s="831" t="s">
        <v>3087</v>
      </c>
      <c r="B1526" s="832" t="s">
        <v>2709</v>
      </c>
      <c r="C1526" s="832" t="s">
        <v>2710</v>
      </c>
      <c r="D1526" s="832" t="s">
        <v>2711</v>
      </c>
      <c r="E1526" s="832" t="s">
        <v>2712</v>
      </c>
      <c r="F1526" s="849"/>
      <c r="G1526" s="849"/>
      <c r="H1526" s="837">
        <v>0</v>
      </c>
      <c r="I1526" s="849">
        <v>1</v>
      </c>
      <c r="J1526" s="849">
        <v>141.25</v>
      </c>
      <c r="K1526" s="837">
        <v>1</v>
      </c>
      <c r="L1526" s="849">
        <v>1</v>
      </c>
      <c r="M1526" s="850">
        <v>141.25</v>
      </c>
    </row>
    <row r="1527" spans="1:13" ht="14.4" customHeight="1" x14ac:dyDescent="0.3">
      <c r="A1527" s="831" t="s">
        <v>3087</v>
      </c>
      <c r="B1527" s="832" t="s">
        <v>2937</v>
      </c>
      <c r="C1527" s="832" t="s">
        <v>2938</v>
      </c>
      <c r="D1527" s="832" t="s">
        <v>2273</v>
      </c>
      <c r="E1527" s="832" t="s">
        <v>2939</v>
      </c>
      <c r="F1527" s="849"/>
      <c r="G1527" s="849"/>
      <c r="H1527" s="837">
        <v>0</v>
      </c>
      <c r="I1527" s="849">
        <v>2</v>
      </c>
      <c r="J1527" s="849">
        <v>56.8</v>
      </c>
      <c r="K1527" s="837">
        <v>1</v>
      </c>
      <c r="L1527" s="849">
        <v>2</v>
      </c>
      <c r="M1527" s="850">
        <v>56.8</v>
      </c>
    </row>
    <row r="1528" spans="1:13" ht="14.4" customHeight="1" x14ac:dyDescent="0.3">
      <c r="A1528" s="831" t="s">
        <v>3087</v>
      </c>
      <c r="B1528" s="832" t="s">
        <v>2530</v>
      </c>
      <c r="C1528" s="832" t="s">
        <v>2531</v>
      </c>
      <c r="D1528" s="832" t="s">
        <v>2532</v>
      </c>
      <c r="E1528" s="832" t="s">
        <v>2533</v>
      </c>
      <c r="F1528" s="849"/>
      <c r="G1528" s="849"/>
      <c r="H1528" s="837"/>
      <c r="I1528" s="849">
        <v>10</v>
      </c>
      <c r="J1528" s="849">
        <v>0</v>
      </c>
      <c r="K1528" s="837"/>
      <c r="L1528" s="849">
        <v>10</v>
      </c>
      <c r="M1528" s="850">
        <v>0</v>
      </c>
    </row>
    <row r="1529" spans="1:13" ht="14.4" customHeight="1" x14ac:dyDescent="0.3">
      <c r="A1529" s="831" t="s">
        <v>3087</v>
      </c>
      <c r="B1529" s="832" t="s">
        <v>2721</v>
      </c>
      <c r="C1529" s="832" t="s">
        <v>6673</v>
      </c>
      <c r="D1529" s="832" t="s">
        <v>1491</v>
      </c>
      <c r="E1529" s="832" t="s">
        <v>2724</v>
      </c>
      <c r="F1529" s="849">
        <v>1</v>
      </c>
      <c r="G1529" s="849">
        <v>0</v>
      </c>
      <c r="H1529" s="837"/>
      <c r="I1529" s="849"/>
      <c r="J1529" s="849"/>
      <c r="K1529" s="837"/>
      <c r="L1529" s="849">
        <v>1</v>
      </c>
      <c r="M1529" s="850">
        <v>0</v>
      </c>
    </row>
    <row r="1530" spans="1:13" ht="14.4" customHeight="1" x14ac:dyDescent="0.3">
      <c r="A1530" s="831" t="s">
        <v>3087</v>
      </c>
      <c r="B1530" s="832" t="s">
        <v>2534</v>
      </c>
      <c r="C1530" s="832" t="s">
        <v>4972</v>
      </c>
      <c r="D1530" s="832" t="s">
        <v>1263</v>
      </c>
      <c r="E1530" s="832" t="s">
        <v>4973</v>
      </c>
      <c r="F1530" s="849"/>
      <c r="G1530" s="849"/>
      <c r="H1530" s="837"/>
      <c r="I1530" s="849">
        <v>1</v>
      </c>
      <c r="J1530" s="849">
        <v>0</v>
      </c>
      <c r="K1530" s="837"/>
      <c r="L1530" s="849">
        <v>1</v>
      </c>
      <c r="M1530" s="850">
        <v>0</v>
      </c>
    </row>
    <row r="1531" spans="1:13" ht="14.4" customHeight="1" x14ac:dyDescent="0.3">
      <c r="A1531" s="831" t="s">
        <v>3087</v>
      </c>
      <c r="B1531" s="832" t="s">
        <v>2534</v>
      </c>
      <c r="C1531" s="832" t="s">
        <v>2803</v>
      </c>
      <c r="D1531" s="832" t="s">
        <v>1263</v>
      </c>
      <c r="E1531" s="832" t="s">
        <v>2804</v>
      </c>
      <c r="F1531" s="849"/>
      <c r="G1531" s="849"/>
      <c r="H1531" s="837"/>
      <c r="I1531" s="849">
        <v>1</v>
      </c>
      <c r="J1531" s="849">
        <v>0</v>
      </c>
      <c r="K1531" s="837"/>
      <c r="L1531" s="849">
        <v>1</v>
      </c>
      <c r="M1531" s="850">
        <v>0</v>
      </c>
    </row>
    <row r="1532" spans="1:13" ht="14.4" customHeight="1" x14ac:dyDescent="0.3">
      <c r="A1532" s="831" t="s">
        <v>3087</v>
      </c>
      <c r="B1532" s="832" t="s">
        <v>6960</v>
      </c>
      <c r="C1532" s="832" t="s">
        <v>3284</v>
      </c>
      <c r="D1532" s="832" t="s">
        <v>3109</v>
      </c>
      <c r="E1532" s="832" t="s">
        <v>3285</v>
      </c>
      <c r="F1532" s="849"/>
      <c r="G1532" s="849"/>
      <c r="H1532" s="837">
        <v>0</v>
      </c>
      <c r="I1532" s="849">
        <v>2</v>
      </c>
      <c r="J1532" s="849">
        <v>138.32</v>
      </c>
      <c r="K1532" s="837">
        <v>1</v>
      </c>
      <c r="L1532" s="849">
        <v>2</v>
      </c>
      <c r="M1532" s="850">
        <v>138.32</v>
      </c>
    </row>
    <row r="1533" spans="1:13" ht="14.4" customHeight="1" x14ac:dyDescent="0.3">
      <c r="A1533" s="831" t="s">
        <v>3088</v>
      </c>
      <c r="B1533" s="832" t="s">
        <v>2565</v>
      </c>
      <c r="C1533" s="832" t="s">
        <v>4831</v>
      </c>
      <c r="D1533" s="832" t="s">
        <v>1162</v>
      </c>
      <c r="E1533" s="832" t="s">
        <v>2756</v>
      </c>
      <c r="F1533" s="849"/>
      <c r="G1533" s="849"/>
      <c r="H1533" s="837">
        <v>0</v>
      </c>
      <c r="I1533" s="849">
        <v>1</v>
      </c>
      <c r="J1533" s="849">
        <v>736.33</v>
      </c>
      <c r="K1533" s="837">
        <v>1</v>
      </c>
      <c r="L1533" s="849">
        <v>1</v>
      </c>
      <c r="M1533" s="850">
        <v>736.33</v>
      </c>
    </row>
    <row r="1534" spans="1:13" ht="14.4" customHeight="1" x14ac:dyDescent="0.3">
      <c r="A1534" s="831" t="s">
        <v>3088</v>
      </c>
      <c r="B1534" s="832" t="s">
        <v>6968</v>
      </c>
      <c r="C1534" s="832" t="s">
        <v>4308</v>
      </c>
      <c r="D1534" s="832" t="s">
        <v>4309</v>
      </c>
      <c r="E1534" s="832" t="s">
        <v>4310</v>
      </c>
      <c r="F1534" s="849">
        <v>2</v>
      </c>
      <c r="G1534" s="849">
        <v>317.98</v>
      </c>
      <c r="H1534" s="837">
        <v>1</v>
      </c>
      <c r="I1534" s="849"/>
      <c r="J1534" s="849"/>
      <c r="K1534" s="837">
        <v>0</v>
      </c>
      <c r="L1534" s="849">
        <v>2</v>
      </c>
      <c r="M1534" s="850">
        <v>317.98</v>
      </c>
    </row>
    <row r="1535" spans="1:13" ht="14.4" customHeight="1" x14ac:dyDescent="0.3">
      <c r="A1535" s="831" t="s">
        <v>3088</v>
      </c>
      <c r="B1535" s="832" t="s">
        <v>2574</v>
      </c>
      <c r="C1535" s="832" t="s">
        <v>6171</v>
      </c>
      <c r="D1535" s="832" t="s">
        <v>2576</v>
      </c>
      <c r="E1535" s="832" t="s">
        <v>3248</v>
      </c>
      <c r="F1535" s="849"/>
      <c r="G1535" s="849"/>
      <c r="H1535" s="837">
        <v>0</v>
      </c>
      <c r="I1535" s="849">
        <v>9</v>
      </c>
      <c r="J1535" s="849">
        <v>865.35</v>
      </c>
      <c r="K1535" s="837">
        <v>1</v>
      </c>
      <c r="L1535" s="849">
        <v>9</v>
      </c>
      <c r="M1535" s="850">
        <v>865.35</v>
      </c>
    </row>
    <row r="1536" spans="1:13" ht="14.4" customHeight="1" x14ac:dyDescent="0.3">
      <c r="A1536" s="831" t="s">
        <v>3088</v>
      </c>
      <c r="B1536" s="832" t="s">
        <v>2574</v>
      </c>
      <c r="C1536" s="832" t="s">
        <v>3402</v>
      </c>
      <c r="D1536" s="832" t="s">
        <v>2576</v>
      </c>
      <c r="E1536" s="832" t="s">
        <v>3403</v>
      </c>
      <c r="F1536" s="849"/>
      <c r="G1536" s="849"/>
      <c r="H1536" s="837">
        <v>0</v>
      </c>
      <c r="I1536" s="849">
        <v>3</v>
      </c>
      <c r="J1536" s="849">
        <v>31.23</v>
      </c>
      <c r="K1536" s="837">
        <v>1</v>
      </c>
      <c r="L1536" s="849">
        <v>3</v>
      </c>
      <c r="M1536" s="850">
        <v>31.23</v>
      </c>
    </row>
    <row r="1537" spans="1:13" ht="14.4" customHeight="1" x14ac:dyDescent="0.3">
      <c r="A1537" s="831" t="s">
        <v>3088</v>
      </c>
      <c r="B1537" s="832" t="s">
        <v>2574</v>
      </c>
      <c r="C1537" s="832" t="s">
        <v>2575</v>
      </c>
      <c r="D1537" s="832" t="s">
        <v>2576</v>
      </c>
      <c r="E1537" s="832" t="s">
        <v>2577</v>
      </c>
      <c r="F1537" s="849"/>
      <c r="G1537" s="849"/>
      <c r="H1537" s="837">
        <v>0</v>
      </c>
      <c r="I1537" s="849">
        <v>1</v>
      </c>
      <c r="J1537" s="849">
        <v>15.9</v>
      </c>
      <c r="K1537" s="837">
        <v>1</v>
      </c>
      <c r="L1537" s="849">
        <v>1</v>
      </c>
      <c r="M1537" s="850">
        <v>15.9</v>
      </c>
    </row>
    <row r="1538" spans="1:13" ht="14.4" customHeight="1" x14ac:dyDescent="0.3">
      <c r="A1538" s="831" t="s">
        <v>3088</v>
      </c>
      <c r="B1538" s="832" t="s">
        <v>2574</v>
      </c>
      <c r="C1538" s="832" t="s">
        <v>3409</v>
      </c>
      <c r="D1538" s="832" t="s">
        <v>2576</v>
      </c>
      <c r="E1538" s="832" t="s">
        <v>3410</v>
      </c>
      <c r="F1538" s="849"/>
      <c r="G1538" s="849"/>
      <c r="H1538" s="837"/>
      <c r="I1538" s="849">
        <v>3</v>
      </c>
      <c r="J1538" s="849">
        <v>0</v>
      </c>
      <c r="K1538" s="837"/>
      <c r="L1538" s="849">
        <v>3</v>
      </c>
      <c r="M1538" s="850">
        <v>0</v>
      </c>
    </row>
    <row r="1539" spans="1:13" ht="14.4" customHeight="1" x14ac:dyDescent="0.3">
      <c r="A1539" s="831" t="s">
        <v>3088</v>
      </c>
      <c r="B1539" s="832" t="s">
        <v>2578</v>
      </c>
      <c r="C1539" s="832" t="s">
        <v>2579</v>
      </c>
      <c r="D1539" s="832" t="s">
        <v>2580</v>
      </c>
      <c r="E1539" s="832" t="s">
        <v>2581</v>
      </c>
      <c r="F1539" s="849"/>
      <c r="G1539" s="849"/>
      <c r="H1539" s="837">
        <v>0</v>
      </c>
      <c r="I1539" s="849">
        <v>1</v>
      </c>
      <c r="J1539" s="849">
        <v>46.07</v>
      </c>
      <c r="K1539" s="837">
        <v>1</v>
      </c>
      <c r="L1539" s="849">
        <v>1</v>
      </c>
      <c r="M1539" s="850">
        <v>46.07</v>
      </c>
    </row>
    <row r="1540" spans="1:13" ht="14.4" customHeight="1" x14ac:dyDescent="0.3">
      <c r="A1540" s="831" t="s">
        <v>3088</v>
      </c>
      <c r="B1540" s="832" t="s">
        <v>2444</v>
      </c>
      <c r="C1540" s="832" t="s">
        <v>2588</v>
      </c>
      <c r="D1540" s="832" t="s">
        <v>1288</v>
      </c>
      <c r="E1540" s="832" t="s">
        <v>2589</v>
      </c>
      <c r="F1540" s="849"/>
      <c r="G1540" s="849"/>
      <c r="H1540" s="837">
        <v>0</v>
      </c>
      <c r="I1540" s="849">
        <v>6</v>
      </c>
      <c r="J1540" s="849">
        <v>926.16000000000008</v>
      </c>
      <c r="K1540" s="837">
        <v>1</v>
      </c>
      <c r="L1540" s="849">
        <v>6</v>
      </c>
      <c r="M1540" s="850">
        <v>926.16000000000008</v>
      </c>
    </row>
    <row r="1541" spans="1:13" ht="14.4" customHeight="1" x14ac:dyDescent="0.3">
      <c r="A1541" s="831" t="s">
        <v>3088</v>
      </c>
      <c r="B1541" s="832" t="s">
        <v>2444</v>
      </c>
      <c r="C1541" s="832" t="s">
        <v>2445</v>
      </c>
      <c r="D1541" s="832" t="s">
        <v>2446</v>
      </c>
      <c r="E1541" s="832" t="s">
        <v>2447</v>
      </c>
      <c r="F1541" s="849"/>
      <c r="G1541" s="849"/>
      <c r="H1541" s="837">
        <v>0</v>
      </c>
      <c r="I1541" s="849">
        <v>2</v>
      </c>
      <c r="J1541" s="849">
        <v>132.16</v>
      </c>
      <c r="K1541" s="837">
        <v>1</v>
      </c>
      <c r="L1541" s="849">
        <v>2</v>
      </c>
      <c r="M1541" s="850">
        <v>132.16</v>
      </c>
    </row>
    <row r="1542" spans="1:13" ht="14.4" customHeight="1" x14ac:dyDescent="0.3">
      <c r="A1542" s="831" t="s">
        <v>3088</v>
      </c>
      <c r="B1542" s="832" t="s">
        <v>2444</v>
      </c>
      <c r="C1542" s="832" t="s">
        <v>2590</v>
      </c>
      <c r="D1542" s="832" t="s">
        <v>2591</v>
      </c>
      <c r="E1542" s="832" t="s">
        <v>2592</v>
      </c>
      <c r="F1542" s="849"/>
      <c r="G1542" s="849"/>
      <c r="H1542" s="837">
        <v>0</v>
      </c>
      <c r="I1542" s="849">
        <v>1</v>
      </c>
      <c r="J1542" s="849">
        <v>111.22</v>
      </c>
      <c r="K1542" s="837">
        <v>1</v>
      </c>
      <c r="L1542" s="849">
        <v>1</v>
      </c>
      <c r="M1542" s="850">
        <v>111.22</v>
      </c>
    </row>
    <row r="1543" spans="1:13" ht="14.4" customHeight="1" x14ac:dyDescent="0.3">
      <c r="A1543" s="831" t="s">
        <v>3088</v>
      </c>
      <c r="B1543" s="832" t="s">
        <v>2444</v>
      </c>
      <c r="C1543" s="832" t="s">
        <v>2451</v>
      </c>
      <c r="D1543" s="832" t="s">
        <v>1014</v>
      </c>
      <c r="E1543" s="832" t="s">
        <v>2452</v>
      </c>
      <c r="F1543" s="849"/>
      <c r="G1543" s="849"/>
      <c r="H1543" s="837">
        <v>0</v>
      </c>
      <c r="I1543" s="849">
        <v>7</v>
      </c>
      <c r="J1543" s="849">
        <v>530.11</v>
      </c>
      <c r="K1543" s="837">
        <v>1</v>
      </c>
      <c r="L1543" s="849">
        <v>7</v>
      </c>
      <c r="M1543" s="850">
        <v>530.11</v>
      </c>
    </row>
    <row r="1544" spans="1:13" ht="14.4" customHeight="1" x14ac:dyDescent="0.3">
      <c r="A1544" s="831" t="s">
        <v>3088</v>
      </c>
      <c r="B1544" s="832" t="s">
        <v>2457</v>
      </c>
      <c r="C1544" s="832" t="s">
        <v>2466</v>
      </c>
      <c r="D1544" s="832" t="s">
        <v>2464</v>
      </c>
      <c r="E1544" s="832" t="s">
        <v>2462</v>
      </c>
      <c r="F1544" s="849">
        <v>1</v>
      </c>
      <c r="G1544" s="849">
        <v>170.52</v>
      </c>
      <c r="H1544" s="837">
        <v>1</v>
      </c>
      <c r="I1544" s="849"/>
      <c r="J1544" s="849"/>
      <c r="K1544" s="837">
        <v>0</v>
      </c>
      <c r="L1544" s="849">
        <v>1</v>
      </c>
      <c r="M1544" s="850">
        <v>170.52</v>
      </c>
    </row>
    <row r="1545" spans="1:13" ht="14.4" customHeight="1" x14ac:dyDescent="0.3">
      <c r="A1545" s="831" t="s">
        <v>3088</v>
      </c>
      <c r="B1545" s="832" t="s">
        <v>2457</v>
      </c>
      <c r="C1545" s="832" t="s">
        <v>4304</v>
      </c>
      <c r="D1545" s="832" t="s">
        <v>2464</v>
      </c>
      <c r="E1545" s="832" t="s">
        <v>3330</v>
      </c>
      <c r="F1545" s="849">
        <v>4</v>
      </c>
      <c r="G1545" s="849">
        <v>954.88</v>
      </c>
      <c r="H1545" s="837">
        <v>1</v>
      </c>
      <c r="I1545" s="849"/>
      <c r="J1545" s="849"/>
      <c r="K1545" s="837">
        <v>0</v>
      </c>
      <c r="L1545" s="849">
        <v>4</v>
      </c>
      <c r="M1545" s="850">
        <v>954.88</v>
      </c>
    </row>
    <row r="1546" spans="1:13" ht="14.4" customHeight="1" x14ac:dyDescent="0.3">
      <c r="A1546" s="831" t="s">
        <v>3088</v>
      </c>
      <c r="B1546" s="832" t="s">
        <v>2610</v>
      </c>
      <c r="C1546" s="832" t="s">
        <v>2611</v>
      </c>
      <c r="D1546" s="832" t="s">
        <v>2612</v>
      </c>
      <c r="E1546" s="832" t="s">
        <v>2613</v>
      </c>
      <c r="F1546" s="849">
        <v>1</v>
      </c>
      <c r="G1546" s="849">
        <v>1030.97</v>
      </c>
      <c r="H1546" s="837">
        <v>1</v>
      </c>
      <c r="I1546" s="849"/>
      <c r="J1546" s="849"/>
      <c r="K1546" s="837">
        <v>0</v>
      </c>
      <c r="L1546" s="849">
        <v>1</v>
      </c>
      <c r="M1546" s="850">
        <v>1030.97</v>
      </c>
    </row>
    <row r="1547" spans="1:13" ht="14.4" customHeight="1" x14ac:dyDescent="0.3">
      <c r="A1547" s="831" t="s">
        <v>3088</v>
      </c>
      <c r="B1547" s="832" t="s">
        <v>2496</v>
      </c>
      <c r="C1547" s="832" t="s">
        <v>2619</v>
      </c>
      <c r="D1547" s="832" t="s">
        <v>2620</v>
      </c>
      <c r="E1547" s="832" t="s">
        <v>2621</v>
      </c>
      <c r="F1547" s="849"/>
      <c r="G1547" s="849"/>
      <c r="H1547" s="837"/>
      <c r="I1547" s="849">
        <v>1</v>
      </c>
      <c r="J1547" s="849">
        <v>0</v>
      </c>
      <c r="K1547" s="837"/>
      <c r="L1547" s="849">
        <v>1</v>
      </c>
      <c r="M1547" s="850">
        <v>0</v>
      </c>
    </row>
    <row r="1548" spans="1:13" ht="14.4" customHeight="1" x14ac:dyDescent="0.3">
      <c r="A1548" s="831" t="s">
        <v>3088</v>
      </c>
      <c r="B1548" s="832" t="s">
        <v>6963</v>
      </c>
      <c r="C1548" s="832" t="s">
        <v>4322</v>
      </c>
      <c r="D1548" s="832" t="s">
        <v>4323</v>
      </c>
      <c r="E1548" s="832" t="s">
        <v>4324</v>
      </c>
      <c r="F1548" s="849">
        <v>3</v>
      </c>
      <c r="G1548" s="849">
        <v>0</v>
      </c>
      <c r="H1548" s="837"/>
      <c r="I1548" s="849"/>
      <c r="J1548" s="849"/>
      <c r="K1548" s="837"/>
      <c r="L1548" s="849">
        <v>3</v>
      </c>
      <c r="M1548" s="850">
        <v>0</v>
      </c>
    </row>
    <row r="1549" spans="1:13" ht="14.4" customHeight="1" x14ac:dyDescent="0.3">
      <c r="A1549" s="831" t="s">
        <v>3088</v>
      </c>
      <c r="B1549" s="832" t="s">
        <v>6963</v>
      </c>
      <c r="C1549" s="832" t="s">
        <v>3959</v>
      </c>
      <c r="D1549" s="832" t="s">
        <v>3960</v>
      </c>
      <c r="E1549" s="832" t="s">
        <v>3961</v>
      </c>
      <c r="F1549" s="849"/>
      <c r="G1549" s="849"/>
      <c r="H1549" s="837"/>
      <c r="I1549" s="849">
        <v>4</v>
      </c>
      <c r="J1549" s="849">
        <v>0</v>
      </c>
      <c r="K1549" s="837"/>
      <c r="L1549" s="849">
        <v>4</v>
      </c>
      <c r="M1549" s="850">
        <v>0</v>
      </c>
    </row>
    <row r="1550" spans="1:13" ht="14.4" customHeight="1" x14ac:dyDescent="0.3">
      <c r="A1550" s="831" t="s">
        <v>3088</v>
      </c>
      <c r="B1550" s="832" t="s">
        <v>6960</v>
      </c>
      <c r="C1550" s="832" t="s">
        <v>4269</v>
      </c>
      <c r="D1550" s="832" t="s">
        <v>3109</v>
      </c>
      <c r="E1550" s="832" t="s">
        <v>4270</v>
      </c>
      <c r="F1550" s="849"/>
      <c r="G1550" s="849"/>
      <c r="H1550" s="837">
        <v>0</v>
      </c>
      <c r="I1550" s="849">
        <v>1</v>
      </c>
      <c r="J1550" s="849">
        <v>97.96</v>
      </c>
      <c r="K1550" s="837">
        <v>1</v>
      </c>
      <c r="L1550" s="849">
        <v>1</v>
      </c>
      <c r="M1550" s="850">
        <v>97.96</v>
      </c>
    </row>
    <row r="1551" spans="1:13" ht="14.4" customHeight="1" x14ac:dyDescent="0.3">
      <c r="A1551" s="831" t="s">
        <v>3088</v>
      </c>
      <c r="B1551" s="832" t="s">
        <v>2541</v>
      </c>
      <c r="C1551" s="832" t="s">
        <v>2542</v>
      </c>
      <c r="D1551" s="832" t="s">
        <v>995</v>
      </c>
      <c r="E1551" s="832" t="s">
        <v>998</v>
      </c>
      <c r="F1551" s="849"/>
      <c r="G1551" s="849"/>
      <c r="H1551" s="837">
        <v>0</v>
      </c>
      <c r="I1551" s="849">
        <v>8</v>
      </c>
      <c r="J1551" s="849">
        <v>1453.28</v>
      </c>
      <c r="K1551" s="837">
        <v>1</v>
      </c>
      <c r="L1551" s="849">
        <v>8</v>
      </c>
      <c r="M1551" s="850">
        <v>1453.28</v>
      </c>
    </row>
    <row r="1552" spans="1:13" ht="14.4" customHeight="1" x14ac:dyDescent="0.3">
      <c r="A1552" s="831" t="s">
        <v>3088</v>
      </c>
      <c r="B1552" s="832" t="s">
        <v>2541</v>
      </c>
      <c r="C1552" s="832" t="s">
        <v>3841</v>
      </c>
      <c r="D1552" s="832" t="s">
        <v>3842</v>
      </c>
      <c r="E1552" s="832" t="s">
        <v>3582</v>
      </c>
      <c r="F1552" s="849"/>
      <c r="G1552" s="849"/>
      <c r="H1552" s="837">
        <v>0</v>
      </c>
      <c r="I1552" s="849">
        <v>2</v>
      </c>
      <c r="J1552" s="849">
        <v>388.52</v>
      </c>
      <c r="K1552" s="837">
        <v>1</v>
      </c>
      <c r="L1552" s="849">
        <v>2</v>
      </c>
      <c r="M1552" s="850">
        <v>388.52</v>
      </c>
    </row>
    <row r="1553" spans="1:13" ht="14.4" customHeight="1" x14ac:dyDescent="0.3">
      <c r="A1553" s="831" t="s">
        <v>3088</v>
      </c>
      <c r="B1553" s="832" t="s">
        <v>2541</v>
      </c>
      <c r="C1553" s="832" t="s">
        <v>2788</v>
      </c>
      <c r="D1553" s="832" t="s">
        <v>1697</v>
      </c>
      <c r="E1553" s="832" t="s">
        <v>1546</v>
      </c>
      <c r="F1553" s="849"/>
      <c r="G1553" s="849"/>
      <c r="H1553" s="837">
        <v>0</v>
      </c>
      <c r="I1553" s="849">
        <v>10</v>
      </c>
      <c r="J1553" s="849">
        <v>722.69999999999993</v>
      </c>
      <c r="K1553" s="837">
        <v>1</v>
      </c>
      <c r="L1553" s="849">
        <v>10</v>
      </c>
      <c r="M1553" s="850">
        <v>722.69999999999993</v>
      </c>
    </row>
    <row r="1554" spans="1:13" ht="14.4" customHeight="1" thickBot="1" x14ac:dyDescent="0.35">
      <c r="A1554" s="839" t="s">
        <v>3088</v>
      </c>
      <c r="B1554" s="840" t="s">
        <v>2717</v>
      </c>
      <c r="C1554" s="840" t="s">
        <v>4311</v>
      </c>
      <c r="D1554" s="840" t="s">
        <v>2719</v>
      </c>
      <c r="E1554" s="840" t="s">
        <v>4312</v>
      </c>
      <c r="F1554" s="851">
        <v>1</v>
      </c>
      <c r="G1554" s="851">
        <v>566.53</v>
      </c>
      <c r="H1554" s="845">
        <v>1</v>
      </c>
      <c r="I1554" s="851"/>
      <c r="J1554" s="851"/>
      <c r="K1554" s="845">
        <v>0</v>
      </c>
      <c r="L1554" s="851">
        <v>1</v>
      </c>
      <c r="M1554" s="852">
        <v>566.53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628</v>
      </c>
      <c r="B5" s="730" t="s">
        <v>629</v>
      </c>
      <c r="C5" s="731" t="s">
        <v>630</v>
      </c>
      <c r="D5" s="731" t="s">
        <v>630</v>
      </c>
      <c r="E5" s="731"/>
      <c r="F5" s="731" t="s">
        <v>630</v>
      </c>
      <c r="G5" s="731" t="s">
        <v>630</v>
      </c>
      <c r="H5" s="731" t="s">
        <v>630</v>
      </c>
      <c r="I5" s="732" t="s">
        <v>630</v>
      </c>
      <c r="J5" s="733" t="s">
        <v>73</v>
      </c>
    </row>
    <row r="6" spans="1:10" ht="14.4" customHeight="1" x14ac:dyDescent="0.3">
      <c r="A6" s="729" t="s">
        <v>628</v>
      </c>
      <c r="B6" s="730" t="s">
        <v>7022</v>
      </c>
      <c r="C6" s="731">
        <v>608.86276999999984</v>
      </c>
      <c r="D6" s="731">
        <v>553.76700999999991</v>
      </c>
      <c r="E6" s="731"/>
      <c r="F6" s="731">
        <v>545.01379999999995</v>
      </c>
      <c r="G6" s="731">
        <v>791.66663720703116</v>
      </c>
      <c r="H6" s="731">
        <v>-246.65283720703121</v>
      </c>
      <c r="I6" s="732">
        <v>0.68843850982881793</v>
      </c>
      <c r="J6" s="733" t="s">
        <v>1</v>
      </c>
    </row>
    <row r="7" spans="1:10" ht="14.4" customHeight="1" x14ac:dyDescent="0.3">
      <c r="A7" s="729" t="s">
        <v>628</v>
      </c>
      <c r="B7" s="730" t="s">
        <v>7023</v>
      </c>
      <c r="C7" s="731">
        <v>5.3436799999999991</v>
      </c>
      <c r="D7" s="731">
        <v>5.2472300000000001</v>
      </c>
      <c r="E7" s="731"/>
      <c r="F7" s="731">
        <v>3.2922100000000003</v>
      </c>
      <c r="G7" s="731">
        <v>8.3333333663940419</v>
      </c>
      <c r="H7" s="731">
        <v>-5.0411233663940411</v>
      </c>
      <c r="I7" s="732">
        <v>0.3950651984326638</v>
      </c>
      <c r="J7" s="733" t="s">
        <v>1</v>
      </c>
    </row>
    <row r="8" spans="1:10" ht="14.4" customHeight="1" x14ac:dyDescent="0.3">
      <c r="A8" s="729" t="s">
        <v>628</v>
      </c>
      <c r="B8" s="730" t="s">
        <v>7024</v>
      </c>
      <c r="C8" s="731">
        <v>559.60138000000006</v>
      </c>
      <c r="D8" s="731">
        <v>475.09700000000015</v>
      </c>
      <c r="E8" s="731"/>
      <c r="F8" s="731">
        <v>654.08741000000009</v>
      </c>
      <c r="G8" s="731">
        <v>571.30888824462886</v>
      </c>
      <c r="H8" s="731">
        <v>82.77852175537123</v>
      </c>
      <c r="I8" s="732">
        <v>1.1448927602189278</v>
      </c>
      <c r="J8" s="733" t="s">
        <v>1</v>
      </c>
    </row>
    <row r="9" spans="1:10" ht="14.4" customHeight="1" x14ac:dyDescent="0.3">
      <c r="A9" s="729" t="s">
        <v>628</v>
      </c>
      <c r="B9" s="730" t="s">
        <v>7025</v>
      </c>
      <c r="C9" s="731">
        <v>2967.4643099999994</v>
      </c>
      <c r="D9" s="731">
        <v>2690.5243000000005</v>
      </c>
      <c r="E9" s="731"/>
      <c r="F9" s="731">
        <v>2840.3640299999993</v>
      </c>
      <c r="G9" s="731">
        <v>3166.9435761718751</v>
      </c>
      <c r="H9" s="731">
        <v>-326.57954617187579</v>
      </c>
      <c r="I9" s="732">
        <v>0.89687863445718941</v>
      </c>
      <c r="J9" s="733" t="s">
        <v>1</v>
      </c>
    </row>
    <row r="10" spans="1:10" ht="14.4" customHeight="1" x14ac:dyDescent="0.3">
      <c r="A10" s="729" t="s">
        <v>628</v>
      </c>
      <c r="B10" s="730" t="s">
        <v>7026</v>
      </c>
      <c r="C10" s="731">
        <v>106.67876</v>
      </c>
      <c r="D10" s="731">
        <v>129.9727</v>
      </c>
      <c r="E10" s="731"/>
      <c r="F10" s="731">
        <v>165.43944999999999</v>
      </c>
      <c r="G10" s="731">
        <v>141.66790820312499</v>
      </c>
      <c r="H10" s="731">
        <v>23.771541796874999</v>
      </c>
      <c r="I10" s="732">
        <v>1.1677976480233696</v>
      </c>
      <c r="J10" s="733" t="s">
        <v>1</v>
      </c>
    </row>
    <row r="11" spans="1:10" ht="14.4" customHeight="1" x14ac:dyDescent="0.3">
      <c r="A11" s="729" t="s">
        <v>628</v>
      </c>
      <c r="B11" s="730" t="s">
        <v>7027</v>
      </c>
      <c r="C11" s="731">
        <v>3.8084199999999999</v>
      </c>
      <c r="D11" s="731">
        <v>15.56916</v>
      </c>
      <c r="E11" s="731"/>
      <c r="F11" s="731">
        <v>6.5327999999999991</v>
      </c>
      <c r="G11" s="731">
        <v>8.3333329467773449</v>
      </c>
      <c r="H11" s="731">
        <v>-1.8005329467773459</v>
      </c>
      <c r="I11" s="732">
        <v>0.78393603636422016</v>
      </c>
      <c r="J11" s="733" t="s">
        <v>1</v>
      </c>
    </row>
    <row r="12" spans="1:10" ht="14.4" customHeight="1" x14ac:dyDescent="0.3">
      <c r="A12" s="729" t="s">
        <v>628</v>
      </c>
      <c r="B12" s="730" t="s">
        <v>7028</v>
      </c>
      <c r="C12" s="731">
        <v>95.802140000000009</v>
      </c>
      <c r="D12" s="731">
        <v>168.77104</v>
      </c>
      <c r="E12" s="731"/>
      <c r="F12" s="731">
        <v>130.10324</v>
      </c>
      <c r="G12" s="731">
        <v>166.66255981445312</v>
      </c>
      <c r="H12" s="731">
        <v>-36.559319814453119</v>
      </c>
      <c r="I12" s="732">
        <v>0.78063867580604229</v>
      </c>
      <c r="J12" s="733" t="s">
        <v>1</v>
      </c>
    </row>
    <row r="13" spans="1:10" ht="14.4" customHeight="1" x14ac:dyDescent="0.3">
      <c r="A13" s="729" t="s">
        <v>628</v>
      </c>
      <c r="B13" s="730" t="s">
        <v>7029</v>
      </c>
      <c r="C13" s="731">
        <v>269.74768</v>
      </c>
      <c r="D13" s="731">
        <v>221.64377000000002</v>
      </c>
      <c r="E13" s="731"/>
      <c r="F13" s="731">
        <v>229.86125999999999</v>
      </c>
      <c r="G13" s="731">
        <v>291.56666162109377</v>
      </c>
      <c r="H13" s="731">
        <v>-61.705401621093785</v>
      </c>
      <c r="I13" s="732">
        <v>0.78836605914402103</v>
      </c>
      <c r="J13" s="733" t="s">
        <v>1</v>
      </c>
    </row>
    <row r="14" spans="1:10" ht="14.4" customHeight="1" x14ac:dyDescent="0.3">
      <c r="A14" s="729" t="s">
        <v>628</v>
      </c>
      <c r="B14" s="730" t="s">
        <v>7030</v>
      </c>
      <c r="C14" s="731">
        <v>0</v>
      </c>
      <c r="D14" s="731">
        <v>0</v>
      </c>
      <c r="E14" s="731"/>
      <c r="F14" s="731">
        <v>0</v>
      </c>
      <c r="G14" s="731">
        <v>16.666666015625001</v>
      </c>
      <c r="H14" s="731">
        <v>-16.666666015625001</v>
      </c>
      <c r="I14" s="732">
        <v>0</v>
      </c>
      <c r="J14" s="733" t="s">
        <v>1</v>
      </c>
    </row>
    <row r="15" spans="1:10" ht="14.4" customHeight="1" x14ac:dyDescent="0.3">
      <c r="A15" s="729" t="s">
        <v>628</v>
      </c>
      <c r="B15" s="730" t="s">
        <v>7031</v>
      </c>
      <c r="C15" s="731">
        <v>18.216280000000001</v>
      </c>
      <c r="D15" s="731">
        <v>0</v>
      </c>
      <c r="E15" s="731"/>
      <c r="F15" s="731">
        <v>39.205719999999999</v>
      </c>
      <c r="G15" s="731">
        <v>16.666666992187501</v>
      </c>
      <c r="H15" s="731">
        <v>22.539053007812498</v>
      </c>
      <c r="I15" s="732">
        <v>2.3523431540557977</v>
      </c>
      <c r="J15" s="733" t="s">
        <v>1</v>
      </c>
    </row>
    <row r="16" spans="1:10" ht="14.4" customHeight="1" x14ac:dyDescent="0.3">
      <c r="A16" s="729" t="s">
        <v>628</v>
      </c>
      <c r="B16" s="730" t="s">
        <v>7032</v>
      </c>
      <c r="C16" s="731">
        <v>115.61819</v>
      </c>
      <c r="D16" s="731">
        <v>262.25876000000005</v>
      </c>
      <c r="E16" s="731"/>
      <c r="F16" s="731">
        <v>335.57961</v>
      </c>
      <c r="G16" s="731">
        <v>233.33333203124999</v>
      </c>
      <c r="H16" s="731">
        <v>102.24627796875001</v>
      </c>
      <c r="I16" s="732">
        <v>1.438198336597089</v>
      </c>
      <c r="J16" s="733" t="s">
        <v>1</v>
      </c>
    </row>
    <row r="17" spans="1:10" ht="14.4" customHeight="1" x14ac:dyDescent="0.3">
      <c r="A17" s="729" t="s">
        <v>628</v>
      </c>
      <c r="B17" s="730" t="s">
        <v>7033</v>
      </c>
      <c r="C17" s="731">
        <v>0</v>
      </c>
      <c r="D17" s="731">
        <v>2.08</v>
      </c>
      <c r="E17" s="731"/>
      <c r="F17" s="731">
        <v>0</v>
      </c>
      <c r="G17" s="731">
        <v>4.1666665039062503</v>
      </c>
      <c r="H17" s="731">
        <v>-4.1666665039062503</v>
      </c>
      <c r="I17" s="732">
        <v>0</v>
      </c>
      <c r="J17" s="733" t="s">
        <v>1</v>
      </c>
    </row>
    <row r="18" spans="1:10" ht="14.4" customHeight="1" x14ac:dyDescent="0.3">
      <c r="A18" s="729" t="s">
        <v>628</v>
      </c>
      <c r="B18" s="730" t="s">
        <v>7034</v>
      </c>
      <c r="C18" s="731">
        <v>116.30010999999999</v>
      </c>
      <c r="D18" s="731">
        <v>85.559169999999995</v>
      </c>
      <c r="E18" s="731"/>
      <c r="F18" s="731">
        <v>136.76559</v>
      </c>
      <c r="G18" s="731">
        <v>124.68460247802734</v>
      </c>
      <c r="H18" s="731">
        <v>12.080987521972659</v>
      </c>
      <c r="I18" s="732">
        <v>1.0968923771008665</v>
      </c>
      <c r="J18" s="733" t="s">
        <v>1</v>
      </c>
    </row>
    <row r="19" spans="1:10" ht="14.4" customHeight="1" x14ac:dyDescent="0.3">
      <c r="A19" s="729" t="s">
        <v>628</v>
      </c>
      <c r="B19" s="730" t="s">
        <v>7035</v>
      </c>
      <c r="C19" s="731">
        <v>122.59477999999999</v>
      </c>
      <c r="D19" s="731">
        <v>0</v>
      </c>
      <c r="E19" s="731"/>
      <c r="F19" s="731">
        <v>67.021900000000002</v>
      </c>
      <c r="G19" s="731">
        <v>0</v>
      </c>
      <c r="H19" s="731">
        <v>67.021900000000002</v>
      </c>
      <c r="I19" s="732" t="s">
        <v>630</v>
      </c>
      <c r="J19" s="733" t="s">
        <v>1</v>
      </c>
    </row>
    <row r="20" spans="1:10" ht="14.4" customHeight="1" x14ac:dyDescent="0.3">
      <c r="A20" s="729" t="s">
        <v>628</v>
      </c>
      <c r="B20" s="730" t="s">
        <v>7036</v>
      </c>
      <c r="C20" s="731">
        <v>0</v>
      </c>
      <c r="D20" s="731">
        <v>0.33077999999999996</v>
      </c>
      <c r="E20" s="731"/>
      <c r="F20" s="731">
        <v>0</v>
      </c>
      <c r="G20" s="731">
        <v>0.32358288574218752</v>
      </c>
      <c r="H20" s="731">
        <v>-0.32358288574218752</v>
      </c>
      <c r="I20" s="732">
        <v>0</v>
      </c>
      <c r="J20" s="733" t="s">
        <v>1</v>
      </c>
    </row>
    <row r="21" spans="1:10" ht="14.4" customHeight="1" x14ac:dyDescent="0.3">
      <c r="A21" s="729" t="s">
        <v>628</v>
      </c>
      <c r="B21" s="730" t="s">
        <v>645</v>
      </c>
      <c r="C21" s="731">
        <v>4990.0384999999997</v>
      </c>
      <c r="D21" s="731">
        <v>4610.8209200000001</v>
      </c>
      <c r="E21" s="731"/>
      <c r="F21" s="731">
        <v>5153.2670199999984</v>
      </c>
      <c r="G21" s="731">
        <v>5542.3244144821174</v>
      </c>
      <c r="H21" s="731">
        <v>-389.05739448211898</v>
      </c>
      <c r="I21" s="732">
        <v>0.92980248621579953</v>
      </c>
      <c r="J21" s="733" t="s">
        <v>646</v>
      </c>
    </row>
    <row r="23" spans="1:10" ht="14.4" customHeight="1" x14ac:dyDescent="0.3">
      <c r="A23" s="729" t="s">
        <v>628</v>
      </c>
      <c r="B23" s="730" t="s">
        <v>629</v>
      </c>
      <c r="C23" s="731" t="s">
        <v>630</v>
      </c>
      <c r="D23" s="731" t="s">
        <v>630</v>
      </c>
      <c r="E23" s="731"/>
      <c r="F23" s="731" t="s">
        <v>630</v>
      </c>
      <c r="G23" s="731" t="s">
        <v>630</v>
      </c>
      <c r="H23" s="731" t="s">
        <v>630</v>
      </c>
      <c r="I23" s="732" t="s">
        <v>630</v>
      </c>
      <c r="J23" s="733" t="s">
        <v>73</v>
      </c>
    </row>
    <row r="24" spans="1:10" ht="14.4" customHeight="1" x14ac:dyDescent="0.3">
      <c r="A24" s="729" t="s">
        <v>647</v>
      </c>
      <c r="B24" s="730" t="s">
        <v>648</v>
      </c>
      <c r="C24" s="731" t="s">
        <v>630</v>
      </c>
      <c r="D24" s="731" t="s">
        <v>630</v>
      </c>
      <c r="E24" s="731"/>
      <c r="F24" s="731" t="s">
        <v>630</v>
      </c>
      <c r="G24" s="731" t="s">
        <v>630</v>
      </c>
      <c r="H24" s="731" t="s">
        <v>630</v>
      </c>
      <c r="I24" s="732" t="s">
        <v>630</v>
      </c>
      <c r="J24" s="733" t="s">
        <v>0</v>
      </c>
    </row>
    <row r="25" spans="1:10" ht="14.4" customHeight="1" x14ac:dyDescent="0.3">
      <c r="A25" s="729" t="s">
        <v>647</v>
      </c>
      <c r="B25" s="730" t="s">
        <v>7022</v>
      </c>
      <c r="C25" s="731">
        <v>3.9040699999999999</v>
      </c>
      <c r="D25" s="731">
        <v>2.8484700000000003</v>
      </c>
      <c r="E25" s="731"/>
      <c r="F25" s="731">
        <v>1.5804</v>
      </c>
      <c r="G25" s="731">
        <v>4</v>
      </c>
      <c r="H25" s="731">
        <v>-2.4196</v>
      </c>
      <c r="I25" s="732">
        <v>0.39510000000000001</v>
      </c>
      <c r="J25" s="733" t="s">
        <v>1</v>
      </c>
    </row>
    <row r="26" spans="1:10" ht="14.4" customHeight="1" x14ac:dyDescent="0.3">
      <c r="A26" s="729" t="s">
        <v>647</v>
      </c>
      <c r="B26" s="730" t="s">
        <v>7023</v>
      </c>
      <c r="C26" s="731">
        <v>0.10043000000000001</v>
      </c>
      <c r="D26" s="731">
        <v>5.0819999999999997E-2</v>
      </c>
      <c r="E26" s="731"/>
      <c r="F26" s="731">
        <v>0</v>
      </c>
      <c r="G26" s="731">
        <v>0</v>
      </c>
      <c r="H26" s="731">
        <v>0</v>
      </c>
      <c r="I26" s="732" t="s">
        <v>630</v>
      </c>
      <c r="J26" s="733" t="s">
        <v>1</v>
      </c>
    </row>
    <row r="27" spans="1:10" ht="14.4" customHeight="1" x14ac:dyDescent="0.3">
      <c r="A27" s="729" t="s">
        <v>647</v>
      </c>
      <c r="B27" s="730" t="s">
        <v>7024</v>
      </c>
      <c r="C27" s="731">
        <v>16.191179999999999</v>
      </c>
      <c r="D27" s="731">
        <v>18.136800000000001</v>
      </c>
      <c r="E27" s="731"/>
      <c r="F27" s="731">
        <v>20.404709999999998</v>
      </c>
      <c r="G27" s="731">
        <v>17</v>
      </c>
      <c r="H27" s="731">
        <v>3.4047099999999979</v>
      </c>
      <c r="I27" s="732">
        <v>1.2002770588235292</v>
      </c>
      <c r="J27" s="733" t="s">
        <v>1</v>
      </c>
    </row>
    <row r="28" spans="1:10" ht="14.4" customHeight="1" x14ac:dyDescent="0.3">
      <c r="A28" s="729" t="s">
        <v>647</v>
      </c>
      <c r="B28" s="730" t="s">
        <v>7025</v>
      </c>
      <c r="C28" s="731">
        <v>589.3907999999999</v>
      </c>
      <c r="D28" s="731">
        <v>424.15273999999999</v>
      </c>
      <c r="E28" s="731"/>
      <c r="F28" s="731">
        <v>442.69331</v>
      </c>
      <c r="G28" s="731">
        <v>441</v>
      </c>
      <c r="H28" s="731">
        <v>1.6933099999999968</v>
      </c>
      <c r="I28" s="732">
        <v>1.0038397052154195</v>
      </c>
      <c r="J28" s="733" t="s">
        <v>1</v>
      </c>
    </row>
    <row r="29" spans="1:10" ht="14.4" customHeight="1" x14ac:dyDescent="0.3">
      <c r="A29" s="729" t="s">
        <v>647</v>
      </c>
      <c r="B29" s="730" t="s">
        <v>7026</v>
      </c>
      <c r="C29" s="731">
        <v>9.5588999999999995</v>
      </c>
      <c r="D29" s="731">
        <v>9.0686999999999998</v>
      </c>
      <c r="E29" s="731"/>
      <c r="F29" s="731">
        <v>10.217649999999999</v>
      </c>
      <c r="G29" s="731">
        <v>9</v>
      </c>
      <c r="H29" s="731">
        <v>1.217649999999999</v>
      </c>
      <c r="I29" s="732">
        <v>1.1352944444444444</v>
      </c>
      <c r="J29" s="733" t="s">
        <v>1</v>
      </c>
    </row>
    <row r="30" spans="1:10" ht="14.4" customHeight="1" x14ac:dyDescent="0.3">
      <c r="A30" s="729" t="s">
        <v>647</v>
      </c>
      <c r="B30" s="730" t="s">
        <v>7028</v>
      </c>
      <c r="C30" s="731">
        <v>3.5169999999999999</v>
      </c>
      <c r="D30" s="731">
        <v>2.2069999999999999</v>
      </c>
      <c r="E30" s="731"/>
      <c r="F30" s="731">
        <v>2.4849999999999999</v>
      </c>
      <c r="G30" s="731">
        <v>2</v>
      </c>
      <c r="H30" s="731">
        <v>0.48499999999999988</v>
      </c>
      <c r="I30" s="732">
        <v>1.2424999999999999</v>
      </c>
      <c r="J30" s="733" t="s">
        <v>1</v>
      </c>
    </row>
    <row r="31" spans="1:10" ht="14.4" customHeight="1" x14ac:dyDescent="0.3">
      <c r="A31" s="729" t="s">
        <v>647</v>
      </c>
      <c r="B31" s="730" t="s">
        <v>7029</v>
      </c>
      <c r="C31" s="731">
        <v>22.947500000000002</v>
      </c>
      <c r="D31" s="731">
        <v>19.84</v>
      </c>
      <c r="E31" s="731"/>
      <c r="F31" s="731">
        <v>18.140040000000003</v>
      </c>
      <c r="G31" s="731">
        <v>23</v>
      </c>
      <c r="H31" s="731">
        <v>-4.8599599999999974</v>
      </c>
      <c r="I31" s="732">
        <v>0.78869739130434791</v>
      </c>
      <c r="J31" s="733" t="s">
        <v>1</v>
      </c>
    </row>
    <row r="32" spans="1:10" ht="14.4" customHeight="1" x14ac:dyDescent="0.3">
      <c r="A32" s="729" t="s">
        <v>647</v>
      </c>
      <c r="B32" s="730" t="s">
        <v>7034</v>
      </c>
      <c r="C32" s="731">
        <v>3.6141300000000003</v>
      </c>
      <c r="D32" s="731">
        <v>3.0418300000000005</v>
      </c>
      <c r="E32" s="731"/>
      <c r="F32" s="731">
        <v>3.04182</v>
      </c>
      <c r="G32" s="731">
        <v>3</v>
      </c>
      <c r="H32" s="731">
        <v>4.1819999999999968E-2</v>
      </c>
      <c r="I32" s="732">
        <v>1.0139400000000001</v>
      </c>
      <c r="J32" s="733" t="s">
        <v>1</v>
      </c>
    </row>
    <row r="33" spans="1:10" ht="14.4" customHeight="1" x14ac:dyDescent="0.3">
      <c r="A33" s="729" t="s">
        <v>647</v>
      </c>
      <c r="B33" s="730" t="s">
        <v>649</v>
      </c>
      <c r="C33" s="731">
        <v>649.22401000000002</v>
      </c>
      <c r="D33" s="731">
        <v>479.34635999999995</v>
      </c>
      <c r="E33" s="731"/>
      <c r="F33" s="731">
        <v>498.56292999999999</v>
      </c>
      <c r="G33" s="731">
        <v>498</v>
      </c>
      <c r="H33" s="731">
        <v>0.56292999999999438</v>
      </c>
      <c r="I33" s="732">
        <v>1.0011303815261043</v>
      </c>
      <c r="J33" s="733" t="s">
        <v>650</v>
      </c>
    </row>
    <row r="34" spans="1:10" ht="14.4" customHeight="1" x14ac:dyDescent="0.3">
      <c r="A34" s="729" t="s">
        <v>630</v>
      </c>
      <c r="B34" s="730" t="s">
        <v>630</v>
      </c>
      <c r="C34" s="731" t="s">
        <v>630</v>
      </c>
      <c r="D34" s="731" t="s">
        <v>630</v>
      </c>
      <c r="E34" s="731"/>
      <c r="F34" s="731" t="s">
        <v>630</v>
      </c>
      <c r="G34" s="731" t="s">
        <v>630</v>
      </c>
      <c r="H34" s="731" t="s">
        <v>630</v>
      </c>
      <c r="I34" s="732" t="s">
        <v>630</v>
      </c>
      <c r="J34" s="733" t="s">
        <v>651</v>
      </c>
    </row>
    <row r="35" spans="1:10" ht="14.4" customHeight="1" x14ac:dyDescent="0.3">
      <c r="A35" s="729" t="s">
        <v>652</v>
      </c>
      <c r="B35" s="730" t="s">
        <v>653</v>
      </c>
      <c r="C35" s="731" t="s">
        <v>630</v>
      </c>
      <c r="D35" s="731" t="s">
        <v>630</v>
      </c>
      <c r="E35" s="731"/>
      <c r="F35" s="731" t="s">
        <v>630</v>
      </c>
      <c r="G35" s="731" t="s">
        <v>630</v>
      </c>
      <c r="H35" s="731" t="s">
        <v>630</v>
      </c>
      <c r="I35" s="732" t="s">
        <v>630</v>
      </c>
      <c r="J35" s="733" t="s">
        <v>0</v>
      </c>
    </row>
    <row r="36" spans="1:10" ht="14.4" customHeight="1" x14ac:dyDescent="0.3">
      <c r="A36" s="729" t="s">
        <v>652</v>
      </c>
      <c r="B36" s="730" t="s">
        <v>7022</v>
      </c>
      <c r="C36" s="731">
        <v>0.19238999999999998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630</v>
      </c>
      <c r="J36" s="733" t="s">
        <v>1</v>
      </c>
    </row>
    <row r="37" spans="1:10" ht="14.4" customHeight="1" x14ac:dyDescent="0.3">
      <c r="A37" s="729" t="s">
        <v>652</v>
      </c>
      <c r="B37" s="730" t="s">
        <v>7023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630</v>
      </c>
      <c r="J37" s="733" t="s">
        <v>1</v>
      </c>
    </row>
    <row r="38" spans="1:10" ht="14.4" customHeight="1" x14ac:dyDescent="0.3">
      <c r="A38" s="729" t="s">
        <v>652</v>
      </c>
      <c r="B38" s="730" t="s">
        <v>7024</v>
      </c>
      <c r="C38" s="731">
        <v>45.686360000000008</v>
      </c>
      <c r="D38" s="731">
        <v>48.800979999999996</v>
      </c>
      <c r="E38" s="731"/>
      <c r="F38" s="731">
        <v>56.450969999999998</v>
      </c>
      <c r="G38" s="731">
        <v>44</v>
      </c>
      <c r="H38" s="731">
        <v>12.450969999999998</v>
      </c>
      <c r="I38" s="732">
        <v>1.2829765909090909</v>
      </c>
      <c r="J38" s="733" t="s">
        <v>1</v>
      </c>
    </row>
    <row r="39" spans="1:10" ht="14.4" customHeight="1" x14ac:dyDescent="0.3">
      <c r="A39" s="729" t="s">
        <v>652</v>
      </c>
      <c r="B39" s="730" t="s">
        <v>7025</v>
      </c>
      <c r="C39" s="731">
        <v>183.21607999999998</v>
      </c>
      <c r="D39" s="731">
        <v>196.02181000000002</v>
      </c>
      <c r="E39" s="731"/>
      <c r="F39" s="731">
        <v>159.49547000000001</v>
      </c>
      <c r="G39" s="731">
        <v>209</v>
      </c>
      <c r="H39" s="731">
        <v>-49.504529999999988</v>
      </c>
      <c r="I39" s="732">
        <v>0.76313622009569382</v>
      </c>
      <c r="J39" s="733" t="s">
        <v>1</v>
      </c>
    </row>
    <row r="40" spans="1:10" ht="14.4" customHeight="1" x14ac:dyDescent="0.3">
      <c r="A40" s="729" t="s">
        <v>652</v>
      </c>
      <c r="B40" s="730" t="s">
        <v>7026</v>
      </c>
      <c r="C40" s="731">
        <v>12.255000000000001</v>
      </c>
      <c r="D40" s="731">
        <v>13.888999999999999</v>
      </c>
      <c r="E40" s="731"/>
      <c r="F40" s="731">
        <v>9.8010000000000002</v>
      </c>
      <c r="G40" s="731">
        <v>12</v>
      </c>
      <c r="H40" s="731">
        <v>-2.1989999999999998</v>
      </c>
      <c r="I40" s="732">
        <v>0.81674999999999998</v>
      </c>
      <c r="J40" s="733" t="s">
        <v>1</v>
      </c>
    </row>
    <row r="41" spans="1:10" ht="14.4" customHeight="1" x14ac:dyDescent="0.3">
      <c r="A41" s="729" t="s">
        <v>652</v>
      </c>
      <c r="B41" s="730" t="s">
        <v>7028</v>
      </c>
      <c r="C41" s="731">
        <v>2.3839999999999999</v>
      </c>
      <c r="D41" s="731">
        <v>2.0870000000000002</v>
      </c>
      <c r="E41" s="731"/>
      <c r="F41" s="731">
        <v>1.661</v>
      </c>
      <c r="G41" s="731">
        <v>2</v>
      </c>
      <c r="H41" s="731">
        <v>-0.33899999999999997</v>
      </c>
      <c r="I41" s="732">
        <v>0.83050000000000002</v>
      </c>
      <c r="J41" s="733" t="s">
        <v>1</v>
      </c>
    </row>
    <row r="42" spans="1:10" ht="14.4" customHeight="1" x14ac:dyDescent="0.3">
      <c r="A42" s="729" t="s">
        <v>652</v>
      </c>
      <c r="B42" s="730" t="s">
        <v>7029</v>
      </c>
      <c r="C42" s="731">
        <v>20.954000000000001</v>
      </c>
      <c r="D42" s="731">
        <v>10.982899999999999</v>
      </c>
      <c r="E42" s="731"/>
      <c r="F42" s="731">
        <v>11.4194</v>
      </c>
      <c r="G42" s="731">
        <v>24</v>
      </c>
      <c r="H42" s="731">
        <v>-12.5806</v>
      </c>
      <c r="I42" s="732">
        <v>0.47580833333333333</v>
      </c>
      <c r="J42" s="733" t="s">
        <v>1</v>
      </c>
    </row>
    <row r="43" spans="1:10" ht="14.4" customHeight="1" x14ac:dyDescent="0.3">
      <c r="A43" s="729" t="s">
        <v>652</v>
      </c>
      <c r="B43" s="730" t="s">
        <v>7034</v>
      </c>
      <c r="C43" s="731">
        <v>5.2903799999999999</v>
      </c>
      <c r="D43" s="731">
        <v>2.4543200000000001</v>
      </c>
      <c r="E43" s="731"/>
      <c r="F43" s="731">
        <v>4.0936599999999999</v>
      </c>
      <c r="G43" s="731">
        <v>3</v>
      </c>
      <c r="H43" s="731">
        <v>1.0936599999999999</v>
      </c>
      <c r="I43" s="732">
        <v>1.3645533333333333</v>
      </c>
      <c r="J43" s="733" t="s">
        <v>1</v>
      </c>
    </row>
    <row r="44" spans="1:10" ht="14.4" customHeight="1" x14ac:dyDescent="0.3">
      <c r="A44" s="729" t="s">
        <v>652</v>
      </c>
      <c r="B44" s="730" t="s">
        <v>654</v>
      </c>
      <c r="C44" s="731">
        <v>269.97820999999999</v>
      </c>
      <c r="D44" s="731">
        <v>274.23600999999996</v>
      </c>
      <c r="E44" s="731"/>
      <c r="F44" s="731">
        <v>242.92149999999998</v>
      </c>
      <c r="G44" s="731">
        <v>293</v>
      </c>
      <c r="H44" s="731">
        <v>-50.07850000000002</v>
      </c>
      <c r="I44" s="732">
        <v>0.82908361774744022</v>
      </c>
      <c r="J44" s="733" t="s">
        <v>650</v>
      </c>
    </row>
    <row r="45" spans="1:10" ht="14.4" customHeight="1" x14ac:dyDescent="0.3">
      <c r="A45" s="729" t="s">
        <v>630</v>
      </c>
      <c r="B45" s="730" t="s">
        <v>630</v>
      </c>
      <c r="C45" s="731" t="s">
        <v>630</v>
      </c>
      <c r="D45" s="731" t="s">
        <v>630</v>
      </c>
      <c r="E45" s="731"/>
      <c r="F45" s="731" t="s">
        <v>630</v>
      </c>
      <c r="G45" s="731" t="s">
        <v>630</v>
      </c>
      <c r="H45" s="731" t="s">
        <v>630</v>
      </c>
      <c r="I45" s="732" t="s">
        <v>630</v>
      </c>
      <c r="J45" s="733" t="s">
        <v>651</v>
      </c>
    </row>
    <row r="46" spans="1:10" ht="14.4" customHeight="1" x14ac:dyDescent="0.3">
      <c r="A46" s="729" t="s">
        <v>655</v>
      </c>
      <c r="B46" s="730" t="s">
        <v>656</v>
      </c>
      <c r="C46" s="731" t="s">
        <v>630</v>
      </c>
      <c r="D46" s="731" t="s">
        <v>630</v>
      </c>
      <c r="E46" s="731"/>
      <c r="F46" s="731" t="s">
        <v>630</v>
      </c>
      <c r="G46" s="731" t="s">
        <v>630</v>
      </c>
      <c r="H46" s="731" t="s">
        <v>630</v>
      </c>
      <c r="I46" s="732" t="s">
        <v>630</v>
      </c>
      <c r="J46" s="733" t="s">
        <v>0</v>
      </c>
    </row>
    <row r="47" spans="1:10" ht="14.4" customHeight="1" x14ac:dyDescent="0.3">
      <c r="A47" s="729" t="s">
        <v>655</v>
      </c>
      <c r="B47" s="730" t="s">
        <v>7022</v>
      </c>
      <c r="C47" s="731">
        <v>4.9955700000000007</v>
      </c>
      <c r="D47" s="731">
        <v>8.9634</v>
      </c>
      <c r="E47" s="731"/>
      <c r="F47" s="731">
        <v>1.50146</v>
      </c>
      <c r="G47" s="731">
        <v>12</v>
      </c>
      <c r="H47" s="731">
        <v>-10.49854</v>
      </c>
      <c r="I47" s="732">
        <v>0.12512166666666666</v>
      </c>
      <c r="J47" s="733" t="s">
        <v>1</v>
      </c>
    </row>
    <row r="48" spans="1:10" ht="14.4" customHeight="1" x14ac:dyDescent="0.3">
      <c r="A48" s="729" t="s">
        <v>655</v>
      </c>
      <c r="B48" s="730" t="s">
        <v>7023</v>
      </c>
      <c r="C48" s="731">
        <v>0</v>
      </c>
      <c r="D48" s="731">
        <v>0.66549999999999998</v>
      </c>
      <c r="E48" s="731"/>
      <c r="F48" s="731">
        <v>0</v>
      </c>
      <c r="G48" s="731">
        <v>1</v>
      </c>
      <c r="H48" s="731">
        <v>-1</v>
      </c>
      <c r="I48" s="732">
        <v>0</v>
      </c>
      <c r="J48" s="733" t="s">
        <v>1</v>
      </c>
    </row>
    <row r="49" spans="1:10" ht="14.4" customHeight="1" x14ac:dyDescent="0.3">
      <c r="A49" s="729" t="s">
        <v>655</v>
      </c>
      <c r="B49" s="730" t="s">
        <v>7024</v>
      </c>
      <c r="C49" s="731">
        <v>27.931969999999993</v>
      </c>
      <c r="D49" s="731">
        <v>35.747699999999988</v>
      </c>
      <c r="E49" s="731"/>
      <c r="F49" s="731">
        <v>30.741070000000004</v>
      </c>
      <c r="G49" s="731">
        <v>37</v>
      </c>
      <c r="H49" s="731">
        <v>-6.2589299999999959</v>
      </c>
      <c r="I49" s="732">
        <v>0.83083972972972986</v>
      </c>
      <c r="J49" s="733" t="s">
        <v>1</v>
      </c>
    </row>
    <row r="50" spans="1:10" ht="14.4" customHeight="1" x14ac:dyDescent="0.3">
      <c r="A50" s="729" t="s">
        <v>655</v>
      </c>
      <c r="B50" s="730" t="s">
        <v>7025</v>
      </c>
      <c r="C50" s="731">
        <v>151.98102000000003</v>
      </c>
      <c r="D50" s="731">
        <v>147.38818999999998</v>
      </c>
      <c r="E50" s="731"/>
      <c r="F50" s="731">
        <v>167.14726999999999</v>
      </c>
      <c r="G50" s="731">
        <v>173</v>
      </c>
      <c r="H50" s="731">
        <v>-5.8527300000000082</v>
      </c>
      <c r="I50" s="732">
        <v>0.96616919075144503</v>
      </c>
      <c r="J50" s="733" t="s">
        <v>1</v>
      </c>
    </row>
    <row r="51" spans="1:10" ht="14.4" customHeight="1" x14ac:dyDescent="0.3">
      <c r="A51" s="729" t="s">
        <v>655</v>
      </c>
      <c r="B51" s="730" t="s">
        <v>7026</v>
      </c>
      <c r="C51" s="731">
        <v>15.523</v>
      </c>
      <c r="D51" s="731">
        <v>19.332000000000001</v>
      </c>
      <c r="E51" s="731"/>
      <c r="F51" s="731">
        <v>16.608000000000001</v>
      </c>
      <c r="G51" s="731">
        <v>19</v>
      </c>
      <c r="H51" s="731">
        <v>-2.3919999999999995</v>
      </c>
      <c r="I51" s="732">
        <v>0.87410526315789472</v>
      </c>
      <c r="J51" s="733" t="s">
        <v>1</v>
      </c>
    </row>
    <row r="52" spans="1:10" ht="14.4" customHeight="1" x14ac:dyDescent="0.3">
      <c r="A52" s="729" t="s">
        <v>655</v>
      </c>
      <c r="B52" s="730" t="s">
        <v>7028</v>
      </c>
      <c r="C52" s="731">
        <v>15.16864</v>
      </c>
      <c r="D52" s="731">
        <v>8.0147100000000009</v>
      </c>
      <c r="E52" s="731"/>
      <c r="F52" s="731">
        <v>11.220330000000002</v>
      </c>
      <c r="G52" s="731">
        <v>11</v>
      </c>
      <c r="H52" s="731">
        <v>0.22033000000000236</v>
      </c>
      <c r="I52" s="732">
        <v>1.0200300000000002</v>
      </c>
      <c r="J52" s="733" t="s">
        <v>1</v>
      </c>
    </row>
    <row r="53" spans="1:10" ht="14.4" customHeight="1" x14ac:dyDescent="0.3">
      <c r="A53" s="729" t="s">
        <v>655</v>
      </c>
      <c r="B53" s="730" t="s">
        <v>7029</v>
      </c>
      <c r="C53" s="731">
        <v>9.4120000000000008</v>
      </c>
      <c r="D53" s="731">
        <v>16.220099999999999</v>
      </c>
      <c r="E53" s="731"/>
      <c r="F53" s="731">
        <v>8.9677400000000009</v>
      </c>
      <c r="G53" s="731">
        <v>19</v>
      </c>
      <c r="H53" s="731">
        <v>-10.032259999999999</v>
      </c>
      <c r="I53" s="732">
        <v>0.47198631578947375</v>
      </c>
      <c r="J53" s="733" t="s">
        <v>1</v>
      </c>
    </row>
    <row r="54" spans="1:10" ht="14.4" customHeight="1" x14ac:dyDescent="0.3">
      <c r="A54" s="729" t="s">
        <v>655</v>
      </c>
      <c r="B54" s="730" t="s">
        <v>7034</v>
      </c>
      <c r="C54" s="731">
        <v>1.5395799999999999</v>
      </c>
      <c r="D54" s="731">
        <v>0.77</v>
      </c>
      <c r="E54" s="731"/>
      <c r="F54" s="731">
        <v>0</v>
      </c>
      <c r="G54" s="731">
        <v>1</v>
      </c>
      <c r="H54" s="731">
        <v>-1</v>
      </c>
      <c r="I54" s="732">
        <v>0</v>
      </c>
      <c r="J54" s="733" t="s">
        <v>1</v>
      </c>
    </row>
    <row r="55" spans="1:10" ht="14.4" customHeight="1" x14ac:dyDescent="0.3">
      <c r="A55" s="729" t="s">
        <v>655</v>
      </c>
      <c r="B55" s="730" t="s">
        <v>657</v>
      </c>
      <c r="C55" s="731">
        <v>226.55178000000004</v>
      </c>
      <c r="D55" s="731">
        <v>237.10159999999999</v>
      </c>
      <c r="E55" s="731"/>
      <c r="F55" s="731">
        <v>236.18586999999997</v>
      </c>
      <c r="G55" s="731">
        <v>272</v>
      </c>
      <c r="H55" s="731">
        <v>-35.814130000000034</v>
      </c>
      <c r="I55" s="732">
        <v>0.86833040441176457</v>
      </c>
      <c r="J55" s="733" t="s">
        <v>650</v>
      </c>
    </row>
    <row r="56" spans="1:10" ht="14.4" customHeight="1" x14ac:dyDescent="0.3">
      <c r="A56" s="729" t="s">
        <v>630</v>
      </c>
      <c r="B56" s="730" t="s">
        <v>630</v>
      </c>
      <c r="C56" s="731" t="s">
        <v>630</v>
      </c>
      <c r="D56" s="731" t="s">
        <v>630</v>
      </c>
      <c r="E56" s="731"/>
      <c r="F56" s="731" t="s">
        <v>630</v>
      </c>
      <c r="G56" s="731" t="s">
        <v>630</v>
      </c>
      <c r="H56" s="731" t="s">
        <v>630</v>
      </c>
      <c r="I56" s="732" t="s">
        <v>630</v>
      </c>
      <c r="J56" s="733" t="s">
        <v>651</v>
      </c>
    </row>
    <row r="57" spans="1:10" ht="14.4" customHeight="1" x14ac:dyDescent="0.3">
      <c r="A57" s="729" t="s">
        <v>658</v>
      </c>
      <c r="B57" s="730" t="s">
        <v>659</v>
      </c>
      <c r="C57" s="731" t="s">
        <v>630</v>
      </c>
      <c r="D57" s="731" t="s">
        <v>630</v>
      </c>
      <c r="E57" s="731"/>
      <c r="F57" s="731" t="s">
        <v>630</v>
      </c>
      <c r="G57" s="731" t="s">
        <v>630</v>
      </c>
      <c r="H57" s="731" t="s">
        <v>630</v>
      </c>
      <c r="I57" s="732" t="s">
        <v>630</v>
      </c>
      <c r="J57" s="733" t="s">
        <v>0</v>
      </c>
    </row>
    <row r="58" spans="1:10" ht="14.4" customHeight="1" x14ac:dyDescent="0.3">
      <c r="A58" s="729" t="s">
        <v>658</v>
      </c>
      <c r="B58" s="730" t="s">
        <v>7029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630</v>
      </c>
      <c r="J58" s="733" t="s">
        <v>1</v>
      </c>
    </row>
    <row r="59" spans="1:10" ht="14.4" customHeight="1" x14ac:dyDescent="0.3">
      <c r="A59" s="729" t="s">
        <v>658</v>
      </c>
      <c r="B59" s="730" t="s">
        <v>660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630</v>
      </c>
      <c r="J59" s="733" t="s">
        <v>650</v>
      </c>
    </row>
    <row r="60" spans="1:10" ht="14.4" customHeight="1" x14ac:dyDescent="0.3">
      <c r="A60" s="729" t="s">
        <v>630</v>
      </c>
      <c r="B60" s="730" t="s">
        <v>630</v>
      </c>
      <c r="C60" s="731" t="s">
        <v>630</v>
      </c>
      <c r="D60" s="731" t="s">
        <v>630</v>
      </c>
      <c r="E60" s="731"/>
      <c r="F60" s="731" t="s">
        <v>630</v>
      </c>
      <c r="G60" s="731" t="s">
        <v>630</v>
      </c>
      <c r="H60" s="731" t="s">
        <v>630</v>
      </c>
      <c r="I60" s="732" t="s">
        <v>630</v>
      </c>
      <c r="J60" s="733" t="s">
        <v>651</v>
      </c>
    </row>
    <row r="61" spans="1:10" ht="14.4" customHeight="1" x14ac:dyDescent="0.3">
      <c r="A61" s="729" t="s">
        <v>661</v>
      </c>
      <c r="B61" s="730" t="s">
        <v>662</v>
      </c>
      <c r="C61" s="731" t="s">
        <v>630</v>
      </c>
      <c r="D61" s="731" t="s">
        <v>630</v>
      </c>
      <c r="E61" s="731"/>
      <c r="F61" s="731" t="s">
        <v>630</v>
      </c>
      <c r="G61" s="731" t="s">
        <v>630</v>
      </c>
      <c r="H61" s="731" t="s">
        <v>630</v>
      </c>
      <c r="I61" s="732" t="s">
        <v>630</v>
      </c>
      <c r="J61" s="733" t="s">
        <v>0</v>
      </c>
    </row>
    <row r="62" spans="1:10" ht="14.4" customHeight="1" x14ac:dyDescent="0.3">
      <c r="A62" s="729" t="s">
        <v>661</v>
      </c>
      <c r="B62" s="730" t="s">
        <v>7023</v>
      </c>
      <c r="C62" s="731">
        <v>0</v>
      </c>
      <c r="D62" s="731">
        <v>0</v>
      </c>
      <c r="E62" s="731"/>
      <c r="F62" s="731">
        <v>0.48111000000000004</v>
      </c>
      <c r="G62" s="731">
        <v>0</v>
      </c>
      <c r="H62" s="731">
        <v>0.48111000000000004</v>
      </c>
      <c r="I62" s="732" t="s">
        <v>630</v>
      </c>
      <c r="J62" s="733" t="s">
        <v>1</v>
      </c>
    </row>
    <row r="63" spans="1:10" ht="14.4" customHeight="1" x14ac:dyDescent="0.3">
      <c r="A63" s="729" t="s">
        <v>661</v>
      </c>
      <c r="B63" s="730" t="s">
        <v>7024</v>
      </c>
      <c r="C63" s="731">
        <v>0</v>
      </c>
      <c r="D63" s="731">
        <v>0</v>
      </c>
      <c r="E63" s="731"/>
      <c r="F63" s="731">
        <v>36.569410000000005</v>
      </c>
      <c r="G63" s="731">
        <v>23</v>
      </c>
      <c r="H63" s="731">
        <v>13.569410000000005</v>
      </c>
      <c r="I63" s="732">
        <v>1.5899743478260873</v>
      </c>
      <c r="J63" s="733" t="s">
        <v>1</v>
      </c>
    </row>
    <row r="64" spans="1:10" ht="14.4" customHeight="1" x14ac:dyDescent="0.3">
      <c r="A64" s="729" t="s">
        <v>661</v>
      </c>
      <c r="B64" s="730" t="s">
        <v>7025</v>
      </c>
      <c r="C64" s="731">
        <v>0</v>
      </c>
      <c r="D64" s="731">
        <v>0</v>
      </c>
      <c r="E64" s="731"/>
      <c r="F64" s="731">
        <v>139.65724</v>
      </c>
      <c r="G64" s="731">
        <v>105</v>
      </c>
      <c r="H64" s="731">
        <v>34.657240000000002</v>
      </c>
      <c r="I64" s="732">
        <v>1.3300689523809524</v>
      </c>
      <c r="J64" s="733" t="s">
        <v>1</v>
      </c>
    </row>
    <row r="65" spans="1:10" ht="14.4" customHeight="1" x14ac:dyDescent="0.3">
      <c r="A65" s="729" t="s">
        <v>661</v>
      </c>
      <c r="B65" s="730" t="s">
        <v>7026</v>
      </c>
      <c r="C65" s="731">
        <v>0</v>
      </c>
      <c r="D65" s="731">
        <v>0</v>
      </c>
      <c r="E65" s="731"/>
      <c r="F65" s="731">
        <v>5.718</v>
      </c>
      <c r="G65" s="731">
        <v>6</v>
      </c>
      <c r="H65" s="731">
        <v>-0.28200000000000003</v>
      </c>
      <c r="I65" s="732">
        <v>0.95299999999999996</v>
      </c>
      <c r="J65" s="733" t="s">
        <v>1</v>
      </c>
    </row>
    <row r="66" spans="1:10" ht="14.4" customHeight="1" x14ac:dyDescent="0.3">
      <c r="A66" s="729" t="s">
        <v>661</v>
      </c>
      <c r="B66" s="730" t="s">
        <v>7028</v>
      </c>
      <c r="C66" s="731">
        <v>0</v>
      </c>
      <c r="D66" s="731">
        <v>0</v>
      </c>
      <c r="E66" s="731"/>
      <c r="F66" s="731">
        <v>1.6220000000000001</v>
      </c>
      <c r="G66" s="731">
        <v>1</v>
      </c>
      <c r="H66" s="731">
        <v>0.62200000000000011</v>
      </c>
      <c r="I66" s="732">
        <v>1.6220000000000001</v>
      </c>
      <c r="J66" s="733" t="s">
        <v>1</v>
      </c>
    </row>
    <row r="67" spans="1:10" ht="14.4" customHeight="1" x14ac:dyDescent="0.3">
      <c r="A67" s="729" t="s">
        <v>661</v>
      </c>
      <c r="B67" s="730" t="s">
        <v>7029</v>
      </c>
      <c r="C67" s="731">
        <v>0</v>
      </c>
      <c r="D67" s="731">
        <v>0</v>
      </c>
      <c r="E67" s="731"/>
      <c r="F67" s="731">
        <v>7.3016600000000009</v>
      </c>
      <c r="G67" s="731">
        <v>13</v>
      </c>
      <c r="H67" s="731">
        <v>-5.6983399999999991</v>
      </c>
      <c r="I67" s="732">
        <v>0.56166615384615393</v>
      </c>
      <c r="J67" s="733" t="s">
        <v>1</v>
      </c>
    </row>
    <row r="68" spans="1:10" ht="14.4" customHeight="1" x14ac:dyDescent="0.3">
      <c r="A68" s="729" t="s">
        <v>661</v>
      </c>
      <c r="B68" s="730" t="s">
        <v>7034</v>
      </c>
      <c r="C68" s="731">
        <v>0</v>
      </c>
      <c r="D68" s="731">
        <v>0</v>
      </c>
      <c r="E68" s="731"/>
      <c r="F68" s="731">
        <v>0.78045000000000009</v>
      </c>
      <c r="G68" s="731">
        <v>1</v>
      </c>
      <c r="H68" s="731">
        <v>-0.21954999999999991</v>
      </c>
      <c r="I68" s="732">
        <v>0.78045000000000009</v>
      </c>
      <c r="J68" s="733" t="s">
        <v>1</v>
      </c>
    </row>
    <row r="69" spans="1:10" ht="14.4" customHeight="1" x14ac:dyDescent="0.3">
      <c r="A69" s="729" t="s">
        <v>661</v>
      </c>
      <c r="B69" s="730" t="s">
        <v>663</v>
      </c>
      <c r="C69" s="731">
        <v>0</v>
      </c>
      <c r="D69" s="731">
        <v>0</v>
      </c>
      <c r="E69" s="731"/>
      <c r="F69" s="731">
        <v>192.12987000000001</v>
      </c>
      <c r="G69" s="731">
        <v>147</v>
      </c>
      <c r="H69" s="731">
        <v>45.129870000000011</v>
      </c>
      <c r="I69" s="732">
        <v>1.307005918367347</v>
      </c>
      <c r="J69" s="733" t="s">
        <v>650</v>
      </c>
    </row>
    <row r="70" spans="1:10" ht="14.4" customHeight="1" x14ac:dyDescent="0.3">
      <c r="A70" s="729" t="s">
        <v>630</v>
      </c>
      <c r="B70" s="730" t="s">
        <v>630</v>
      </c>
      <c r="C70" s="731" t="s">
        <v>630</v>
      </c>
      <c r="D70" s="731" t="s">
        <v>630</v>
      </c>
      <c r="E70" s="731"/>
      <c r="F70" s="731" t="s">
        <v>630</v>
      </c>
      <c r="G70" s="731" t="s">
        <v>630</v>
      </c>
      <c r="H70" s="731" t="s">
        <v>630</v>
      </c>
      <c r="I70" s="732" t="s">
        <v>630</v>
      </c>
      <c r="J70" s="733" t="s">
        <v>651</v>
      </c>
    </row>
    <row r="71" spans="1:10" ht="14.4" customHeight="1" x14ac:dyDescent="0.3">
      <c r="A71" s="729" t="s">
        <v>664</v>
      </c>
      <c r="B71" s="730" t="s">
        <v>665</v>
      </c>
      <c r="C71" s="731" t="s">
        <v>630</v>
      </c>
      <c r="D71" s="731" t="s">
        <v>630</v>
      </c>
      <c r="E71" s="731"/>
      <c r="F71" s="731" t="s">
        <v>630</v>
      </c>
      <c r="G71" s="731" t="s">
        <v>630</v>
      </c>
      <c r="H71" s="731" t="s">
        <v>630</v>
      </c>
      <c r="I71" s="732" t="s">
        <v>630</v>
      </c>
      <c r="J71" s="733" t="s">
        <v>0</v>
      </c>
    </row>
    <row r="72" spans="1:10" ht="14.4" customHeight="1" x14ac:dyDescent="0.3">
      <c r="A72" s="729" t="s">
        <v>664</v>
      </c>
      <c r="B72" s="730" t="s">
        <v>7022</v>
      </c>
      <c r="C72" s="731">
        <v>20.567419999999998</v>
      </c>
      <c r="D72" s="731">
        <v>21.1891</v>
      </c>
      <c r="E72" s="731"/>
      <c r="F72" s="731">
        <v>18.254009999999997</v>
      </c>
      <c r="G72" s="731">
        <v>27</v>
      </c>
      <c r="H72" s="731">
        <v>-8.7459900000000026</v>
      </c>
      <c r="I72" s="732">
        <v>0.67607444444444431</v>
      </c>
      <c r="J72" s="733" t="s">
        <v>1</v>
      </c>
    </row>
    <row r="73" spans="1:10" ht="14.4" customHeight="1" x14ac:dyDescent="0.3">
      <c r="A73" s="729" t="s">
        <v>664</v>
      </c>
      <c r="B73" s="730" t="s">
        <v>7023</v>
      </c>
      <c r="C73" s="731">
        <v>3.0325299999999999</v>
      </c>
      <c r="D73" s="731">
        <v>1.611</v>
      </c>
      <c r="E73" s="731"/>
      <c r="F73" s="731">
        <v>0</v>
      </c>
      <c r="G73" s="731">
        <v>1</v>
      </c>
      <c r="H73" s="731">
        <v>-1</v>
      </c>
      <c r="I73" s="732">
        <v>0</v>
      </c>
      <c r="J73" s="733" t="s">
        <v>1</v>
      </c>
    </row>
    <row r="74" spans="1:10" ht="14.4" customHeight="1" x14ac:dyDescent="0.3">
      <c r="A74" s="729" t="s">
        <v>664</v>
      </c>
      <c r="B74" s="730" t="s">
        <v>7024</v>
      </c>
      <c r="C74" s="731">
        <v>9.8026099999999996</v>
      </c>
      <c r="D74" s="731">
        <v>7.7351000000000001</v>
      </c>
      <c r="E74" s="731"/>
      <c r="F74" s="731">
        <v>26.308520000000001</v>
      </c>
      <c r="G74" s="731">
        <v>22</v>
      </c>
      <c r="H74" s="731">
        <v>4.3085200000000015</v>
      </c>
      <c r="I74" s="732">
        <v>1.1958418181818182</v>
      </c>
      <c r="J74" s="733" t="s">
        <v>1</v>
      </c>
    </row>
    <row r="75" spans="1:10" ht="14.4" customHeight="1" x14ac:dyDescent="0.3">
      <c r="A75" s="729" t="s">
        <v>664</v>
      </c>
      <c r="B75" s="730" t="s">
        <v>7025</v>
      </c>
      <c r="C75" s="731">
        <v>494.54973999999987</v>
      </c>
      <c r="D75" s="731">
        <v>322.83484999999996</v>
      </c>
      <c r="E75" s="731"/>
      <c r="F75" s="731">
        <v>278.25623999999993</v>
      </c>
      <c r="G75" s="731">
        <v>379</v>
      </c>
      <c r="H75" s="731">
        <v>-100.74376000000007</v>
      </c>
      <c r="I75" s="732">
        <v>0.73418532981530327</v>
      </c>
      <c r="J75" s="733" t="s">
        <v>1</v>
      </c>
    </row>
    <row r="76" spans="1:10" ht="14.4" customHeight="1" x14ac:dyDescent="0.3">
      <c r="A76" s="729" t="s">
        <v>664</v>
      </c>
      <c r="B76" s="730" t="s">
        <v>7026</v>
      </c>
      <c r="C76" s="731">
        <v>2.2059000000000002</v>
      </c>
      <c r="D76" s="731">
        <v>0.81699999999999995</v>
      </c>
      <c r="E76" s="731"/>
      <c r="F76" s="731">
        <v>2.5865</v>
      </c>
      <c r="G76" s="731">
        <v>5</v>
      </c>
      <c r="H76" s="731">
        <v>-2.4135</v>
      </c>
      <c r="I76" s="732">
        <v>0.51729999999999998</v>
      </c>
      <c r="J76" s="733" t="s">
        <v>1</v>
      </c>
    </row>
    <row r="77" spans="1:10" ht="14.4" customHeight="1" x14ac:dyDescent="0.3">
      <c r="A77" s="729" t="s">
        <v>664</v>
      </c>
      <c r="B77" s="730" t="s">
        <v>7027</v>
      </c>
      <c r="C77" s="731">
        <v>1.0314000000000001</v>
      </c>
      <c r="D77" s="731">
        <v>1.03155</v>
      </c>
      <c r="E77" s="731"/>
      <c r="F77" s="731">
        <v>0</v>
      </c>
      <c r="G77" s="731">
        <v>0</v>
      </c>
      <c r="H77" s="731">
        <v>0</v>
      </c>
      <c r="I77" s="732" t="s">
        <v>630</v>
      </c>
      <c r="J77" s="733" t="s">
        <v>1</v>
      </c>
    </row>
    <row r="78" spans="1:10" ht="14.4" customHeight="1" x14ac:dyDescent="0.3">
      <c r="A78" s="729" t="s">
        <v>664</v>
      </c>
      <c r="B78" s="730" t="s">
        <v>7028</v>
      </c>
      <c r="C78" s="731">
        <v>6.78</v>
      </c>
      <c r="D78" s="731">
        <v>7.1023999999999994</v>
      </c>
      <c r="E78" s="731"/>
      <c r="F78" s="731">
        <v>4.25</v>
      </c>
      <c r="G78" s="731">
        <v>6</v>
      </c>
      <c r="H78" s="731">
        <v>-1.75</v>
      </c>
      <c r="I78" s="732">
        <v>0.70833333333333337</v>
      </c>
      <c r="J78" s="733" t="s">
        <v>1</v>
      </c>
    </row>
    <row r="79" spans="1:10" ht="14.4" customHeight="1" x14ac:dyDescent="0.3">
      <c r="A79" s="729" t="s">
        <v>664</v>
      </c>
      <c r="B79" s="730" t="s">
        <v>7029</v>
      </c>
      <c r="C79" s="731">
        <v>10.086</v>
      </c>
      <c r="D79" s="731">
        <v>5.2539999999999996</v>
      </c>
      <c r="E79" s="731"/>
      <c r="F79" s="731">
        <v>7.4928999999999997</v>
      </c>
      <c r="G79" s="731">
        <v>8</v>
      </c>
      <c r="H79" s="731">
        <v>-0.50710000000000033</v>
      </c>
      <c r="I79" s="732">
        <v>0.93661249999999996</v>
      </c>
      <c r="J79" s="733" t="s">
        <v>1</v>
      </c>
    </row>
    <row r="80" spans="1:10" ht="14.4" customHeight="1" x14ac:dyDescent="0.3">
      <c r="A80" s="729" t="s">
        <v>664</v>
      </c>
      <c r="B80" s="730" t="s">
        <v>7032</v>
      </c>
      <c r="C80" s="731">
        <v>17.347000000000001</v>
      </c>
      <c r="D80" s="731">
        <v>28.18816</v>
      </c>
      <c r="E80" s="731"/>
      <c r="F80" s="731">
        <v>28.18816</v>
      </c>
      <c r="G80" s="731">
        <v>46</v>
      </c>
      <c r="H80" s="731">
        <v>-17.81184</v>
      </c>
      <c r="I80" s="732">
        <v>0.6127860869565217</v>
      </c>
      <c r="J80" s="733" t="s">
        <v>1</v>
      </c>
    </row>
    <row r="81" spans="1:10" ht="14.4" customHeight="1" x14ac:dyDescent="0.3">
      <c r="A81" s="729" t="s">
        <v>664</v>
      </c>
      <c r="B81" s="730" t="s">
        <v>7034</v>
      </c>
      <c r="C81" s="731">
        <v>4.4982000000000006</v>
      </c>
      <c r="D81" s="731">
        <v>1.7081300000000001</v>
      </c>
      <c r="E81" s="731"/>
      <c r="F81" s="731">
        <v>3.8023199999999999</v>
      </c>
      <c r="G81" s="731">
        <v>3</v>
      </c>
      <c r="H81" s="731">
        <v>0.80231999999999992</v>
      </c>
      <c r="I81" s="732">
        <v>1.2674399999999999</v>
      </c>
      <c r="J81" s="733" t="s">
        <v>1</v>
      </c>
    </row>
    <row r="82" spans="1:10" ht="14.4" customHeight="1" x14ac:dyDescent="0.3">
      <c r="A82" s="729" t="s">
        <v>664</v>
      </c>
      <c r="B82" s="730" t="s">
        <v>7035</v>
      </c>
      <c r="C82" s="731">
        <v>72.599999999999994</v>
      </c>
      <c r="D82" s="731">
        <v>0</v>
      </c>
      <c r="E82" s="731"/>
      <c r="F82" s="731">
        <v>48.4</v>
      </c>
      <c r="G82" s="731">
        <v>0</v>
      </c>
      <c r="H82" s="731">
        <v>48.4</v>
      </c>
      <c r="I82" s="732" t="s">
        <v>630</v>
      </c>
      <c r="J82" s="733" t="s">
        <v>1</v>
      </c>
    </row>
    <row r="83" spans="1:10" ht="14.4" customHeight="1" x14ac:dyDescent="0.3">
      <c r="A83" s="729" t="s">
        <v>664</v>
      </c>
      <c r="B83" s="730" t="s">
        <v>7036</v>
      </c>
      <c r="C83" s="731">
        <v>0</v>
      </c>
      <c r="D83" s="731">
        <v>0.33077999999999996</v>
      </c>
      <c r="E83" s="731"/>
      <c r="F83" s="731">
        <v>0</v>
      </c>
      <c r="G83" s="731">
        <v>0</v>
      </c>
      <c r="H83" s="731">
        <v>0</v>
      </c>
      <c r="I83" s="732" t="s">
        <v>630</v>
      </c>
      <c r="J83" s="733" t="s">
        <v>1</v>
      </c>
    </row>
    <row r="84" spans="1:10" ht="14.4" customHeight="1" x14ac:dyDescent="0.3">
      <c r="A84" s="729" t="s">
        <v>664</v>
      </c>
      <c r="B84" s="730" t="s">
        <v>666</v>
      </c>
      <c r="C84" s="731">
        <v>642.50079999999991</v>
      </c>
      <c r="D84" s="731">
        <v>397.8020699999999</v>
      </c>
      <c r="E84" s="731"/>
      <c r="F84" s="731">
        <v>417.5386499999999</v>
      </c>
      <c r="G84" s="731">
        <v>498</v>
      </c>
      <c r="H84" s="731">
        <v>-80.461350000000095</v>
      </c>
      <c r="I84" s="732">
        <v>0.83843102409638537</v>
      </c>
      <c r="J84" s="733" t="s">
        <v>650</v>
      </c>
    </row>
    <row r="85" spans="1:10" ht="14.4" customHeight="1" x14ac:dyDescent="0.3">
      <c r="A85" s="729" t="s">
        <v>630</v>
      </c>
      <c r="B85" s="730" t="s">
        <v>630</v>
      </c>
      <c r="C85" s="731" t="s">
        <v>630</v>
      </c>
      <c r="D85" s="731" t="s">
        <v>630</v>
      </c>
      <c r="E85" s="731"/>
      <c r="F85" s="731" t="s">
        <v>630</v>
      </c>
      <c r="G85" s="731" t="s">
        <v>630</v>
      </c>
      <c r="H85" s="731" t="s">
        <v>630</v>
      </c>
      <c r="I85" s="732" t="s">
        <v>630</v>
      </c>
      <c r="J85" s="733" t="s">
        <v>651</v>
      </c>
    </row>
    <row r="86" spans="1:10" ht="14.4" customHeight="1" x14ac:dyDescent="0.3">
      <c r="A86" s="729" t="s">
        <v>667</v>
      </c>
      <c r="B86" s="730" t="s">
        <v>668</v>
      </c>
      <c r="C86" s="731" t="s">
        <v>630</v>
      </c>
      <c r="D86" s="731" t="s">
        <v>630</v>
      </c>
      <c r="E86" s="731"/>
      <c r="F86" s="731" t="s">
        <v>630</v>
      </c>
      <c r="G86" s="731" t="s">
        <v>630</v>
      </c>
      <c r="H86" s="731" t="s">
        <v>630</v>
      </c>
      <c r="I86" s="732" t="s">
        <v>630</v>
      </c>
      <c r="J86" s="733" t="s">
        <v>0</v>
      </c>
    </row>
    <row r="87" spans="1:10" ht="14.4" customHeight="1" x14ac:dyDescent="0.3">
      <c r="A87" s="729" t="s">
        <v>667</v>
      </c>
      <c r="B87" s="730" t="s">
        <v>7022</v>
      </c>
      <c r="C87" s="731">
        <v>7.5440100000000001</v>
      </c>
      <c r="D87" s="731">
        <v>105.77380000000001</v>
      </c>
      <c r="E87" s="731"/>
      <c r="F87" s="731">
        <v>129.90147000000002</v>
      </c>
      <c r="G87" s="731">
        <v>137</v>
      </c>
      <c r="H87" s="731">
        <v>-7.0985299999999825</v>
      </c>
      <c r="I87" s="732">
        <v>0.94818591240875927</v>
      </c>
      <c r="J87" s="733" t="s">
        <v>1</v>
      </c>
    </row>
    <row r="88" spans="1:10" ht="14.4" customHeight="1" x14ac:dyDescent="0.3">
      <c r="A88" s="729" t="s">
        <v>667</v>
      </c>
      <c r="B88" s="730" t="s">
        <v>7023</v>
      </c>
      <c r="C88" s="731">
        <v>0</v>
      </c>
      <c r="D88" s="731">
        <v>1.40625</v>
      </c>
      <c r="E88" s="731"/>
      <c r="F88" s="731">
        <v>0</v>
      </c>
      <c r="G88" s="731">
        <v>2</v>
      </c>
      <c r="H88" s="731">
        <v>-2</v>
      </c>
      <c r="I88" s="732">
        <v>0</v>
      </c>
      <c r="J88" s="733" t="s">
        <v>1</v>
      </c>
    </row>
    <row r="89" spans="1:10" ht="14.4" customHeight="1" x14ac:dyDescent="0.3">
      <c r="A89" s="729" t="s">
        <v>667</v>
      </c>
      <c r="B89" s="730" t="s">
        <v>7024</v>
      </c>
      <c r="C89" s="731">
        <v>8.5343600000000013</v>
      </c>
      <c r="D89" s="731">
        <v>17.766060000000003</v>
      </c>
      <c r="E89" s="731"/>
      <c r="F89" s="731">
        <v>21.857860000000002</v>
      </c>
      <c r="G89" s="731">
        <v>38</v>
      </c>
      <c r="H89" s="731">
        <v>-16.142139999999998</v>
      </c>
      <c r="I89" s="732">
        <v>0.57520684210526318</v>
      </c>
      <c r="J89" s="733" t="s">
        <v>1</v>
      </c>
    </row>
    <row r="90" spans="1:10" ht="14.4" customHeight="1" x14ac:dyDescent="0.3">
      <c r="A90" s="729" t="s">
        <v>667</v>
      </c>
      <c r="B90" s="730" t="s">
        <v>7025</v>
      </c>
      <c r="C90" s="731">
        <v>16.670300000000001</v>
      </c>
      <c r="D90" s="731">
        <v>234.86742000000004</v>
      </c>
      <c r="E90" s="731"/>
      <c r="F90" s="731">
        <v>289.09186999999991</v>
      </c>
      <c r="G90" s="731">
        <v>272</v>
      </c>
      <c r="H90" s="731">
        <v>17.091869999999915</v>
      </c>
      <c r="I90" s="732">
        <v>1.0628377573529408</v>
      </c>
      <c r="J90" s="733" t="s">
        <v>1</v>
      </c>
    </row>
    <row r="91" spans="1:10" ht="14.4" customHeight="1" x14ac:dyDescent="0.3">
      <c r="A91" s="729" t="s">
        <v>667</v>
      </c>
      <c r="B91" s="730" t="s">
        <v>7026</v>
      </c>
      <c r="C91" s="731">
        <v>0</v>
      </c>
      <c r="D91" s="731">
        <v>11.343999999999999</v>
      </c>
      <c r="E91" s="731"/>
      <c r="F91" s="731">
        <v>6.1449999999999996</v>
      </c>
      <c r="G91" s="731">
        <v>21</v>
      </c>
      <c r="H91" s="731">
        <v>-14.855</v>
      </c>
      <c r="I91" s="732">
        <v>0.29261904761904761</v>
      </c>
      <c r="J91" s="733" t="s">
        <v>1</v>
      </c>
    </row>
    <row r="92" spans="1:10" ht="14.4" customHeight="1" x14ac:dyDescent="0.3">
      <c r="A92" s="729" t="s">
        <v>667</v>
      </c>
      <c r="B92" s="730" t="s">
        <v>7028</v>
      </c>
      <c r="C92" s="731">
        <v>2.9569999999999999</v>
      </c>
      <c r="D92" s="731">
        <v>33.30151</v>
      </c>
      <c r="E92" s="731"/>
      <c r="F92" s="731">
        <v>7.4690000000000003</v>
      </c>
      <c r="G92" s="731">
        <v>26</v>
      </c>
      <c r="H92" s="731">
        <v>-18.530999999999999</v>
      </c>
      <c r="I92" s="732">
        <v>0.28726923076923078</v>
      </c>
      <c r="J92" s="733" t="s">
        <v>1</v>
      </c>
    </row>
    <row r="93" spans="1:10" ht="14.4" customHeight="1" x14ac:dyDescent="0.3">
      <c r="A93" s="729" t="s">
        <v>667</v>
      </c>
      <c r="B93" s="730" t="s">
        <v>7029</v>
      </c>
      <c r="C93" s="731">
        <v>5.8220000000000001</v>
      </c>
      <c r="D93" s="731">
        <v>17.024999999999999</v>
      </c>
      <c r="E93" s="731"/>
      <c r="F93" s="731">
        <v>12.009</v>
      </c>
      <c r="G93" s="731">
        <v>26</v>
      </c>
      <c r="H93" s="731">
        <v>-13.991</v>
      </c>
      <c r="I93" s="732">
        <v>0.46188461538461539</v>
      </c>
      <c r="J93" s="733" t="s">
        <v>1</v>
      </c>
    </row>
    <row r="94" spans="1:10" ht="14.4" customHeight="1" x14ac:dyDescent="0.3">
      <c r="A94" s="729" t="s">
        <v>667</v>
      </c>
      <c r="B94" s="730" t="s">
        <v>7032</v>
      </c>
      <c r="C94" s="731">
        <v>0</v>
      </c>
      <c r="D94" s="731">
        <v>0</v>
      </c>
      <c r="E94" s="731"/>
      <c r="F94" s="731">
        <v>28.18816</v>
      </c>
      <c r="G94" s="731">
        <v>0</v>
      </c>
      <c r="H94" s="731">
        <v>28.18816</v>
      </c>
      <c r="I94" s="732" t="s">
        <v>630</v>
      </c>
      <c r="J94" s="733" t="s">
        <v>1</v>
      </c>
    </row>
    <row r="95" spans="1:10" ht="14.4" customHeight="1" x14ac:dyDescent="0.3">
      <c r="A95" s="729" t="s">
        <v>667</v>
      </c>
      <c r="B95" s="730" t="s">
        <v>7034</v>
      </c>
      <c r="C95" s="731">
        <v>5.7813699999999999</v>
      </c>
      <c r="D95" s="731">
        <v>7.3120599999999998</v>
      </c>
      <c r="E95" s="731"/>
      <c r="F95" s="731">
        <v>5.3854600000000001</v>
      </c>
      <c r="G95" s="731">
        <v>7</v>
      </c>
      <c r="H95" s="731">
        <v>-1.6145399999999999</v>
      </c>
      <c r="I95" s="732">
        <v>0.76935142857142857</v>
      </c>
      <c r="J95" s="733" t="s">
        <v>1</v>
      </c>
    </row>
    <row r="96" spans="1:10" ht="14.4" customHeight="1" x14ac:dyDescent="0.3">
      <c r="A96" s="729" t="s">
        <v>667</v>
      </c>
      <c r="B96" s="730" t="s">
        <v>669</v>
      </c>
      <c r="C96" s="731">
        <v>47.30904000000001</v>
      </c>
      <c r="D96" s="731">
        <v>428.79609999999997</v>
      </c>
      <c r="E96" s="731"/>
      <c r="F96" s="731">
        <v>500.04781999999994</v>
      </c>
      <c r="G96" s="731">
        <v>528</v>
      </c>
      <c r="H96" s="731">
        <v>-27.952180000000055</v>
      </c>
      <c r="I96" s="732">
        <v>0.94706026515151509</v>
      </c>
      <c r="J96" s="733" t="s">
        <v>650</v>
      </c>
    </row>
    <row r="97" spans="1:10" ht="14.4" customHeight="1" x14ac:dyDescent="0.3">
      <c r="A97" s="729" t="s">
        <v>630</v>
      </c>
      <c r="B97" s="730" t="s">
        <v>630</v>
      </c>
      <c r="C97" s="731" t="s">
        <v>630</v>
      </c>
      <c r="D97" s="731" t="s">
        <v>630</v>
      </c>
      <c r="E97" s="731"/>
      <c r="F97" s="731" t="s">
        <v>630</v>
      </c>
      <c r="G97" s="731" t="s">
        <v>630</v>
      </c>
      <c r="H97" s="731" t="s">
        <v>630</v>
      </c>
      <c r="I97" s="732" t="s">
        <v>630</v>
      </c>
      <c r="J97" s="733" t="s">
        <v>651</v>
      </c>
    </row>
    <row r="98" spans="1:10" ht="14.4" customHeight="1" x14ac:dyDescent="0.3">
      <c r="A98" s="729" t="s">
        <v>670</v>
      </c>
      <c r="B98" s="730" t="s">
        <v>671</v>
      </c>
      <c r="C98" s="731" t="s">
        <v>630</v>
      </c>
      <c r="D98" s="731" t="s">
        <v>630</v>
      </c>
      <c r="E98" s="731"/>
      <c r="F98" s="731" t="s">
        <v>630</v>
      </c>
      <c r="G98" s="731" t="s">
        <v>630</v>
      </c>
      <c r="H98" s="731" t="s">
        <v>630</v>
      </c>
      <c r="I98" s="732" t="s">
        <v>630</v>
      </c>
      <c r="J98" s="733" t="s">
        <v>0</v>
      </c>
    </row>
    <row r="99" spans="1:10" ht="14.4" customHeight="1" x14ac:dyDescent="0.3">
      <c r="A99" s="729" t="s">
        <v>670</v>
      </c>
      <c r="B99" s="730" t="s">
        <v>7022</v>
      </c>
      <c r="C99" s="731">
        <v>11.688540000000001</v>
      </c>
      <c r="D99" s="731">
        <v>2.1562199999999998</v>
      </c>
      <c r="E99" s="731"/>
      <c r="F99" s="731">
        <v>0</v>
      </c>
      <c r="G99" s="731">
        <v>4</v>
      </c>
      <c r="H99" s="731">
        <v>-4</v>
      </c>
      <c r="I99" s="732">
        <v>0</v>
      </c>
      <c r="J99" s="733" t="s">
        <v>1</v>
      </c>
    </row>
    <row r="100" spans="1:10" ht="14.4" customHeight="1" x14ac:dyDescent="0.3">
      <c r="A100" s="729" t="s">
        <v>670</v>
      </c>
      <c r="B100" s="730" t="s">
        <v>7024</v>
      </c>
      <c r="C100" s="731">
        <v>0.41199999999999998</v>
      </c>
      <c r="D100" s="731">
        <v>0.86397999999999997</v>
      </c>
      <c r="E100" s="731"/>
      <c r="F100" s="731">
        <v>1.02664</v>
      </c>
      <c r="G100" s="731">
        <v>1</v>
      </c>
      <c r="H100" s="731">
        <v>2.6639999999999997E-2</v>
      </c>
      <c r="I100" s="732">
        <v>1.02664</v>
      </c>
      <c r="J100" s="733" t="s">
        <v>1</v>
      </c>
    </row>
    <row r="101" spans="1:10" ht="14.4" customHeight="1" x14ac:dyDescent="0.3">
      <c r="A101" s="729" t="s">
        <v>670</v>
      </c>
      <c r="B101" s="730" t="s">
        <v>7025</v>
      </c>
      <c r="C101" s="731">
        <v>20.585099999999997</v>
      </c>
      <c r="D101" s="731">
        <v>22.258299999999998</v>
      </c>
      <c r="E101" s="731"/>
      <c r="F101" s="731">
        <v>20.351469999999999</v>
      </c>
      <c r="G101" s="731">
        <v>25</v>
      </c>
      <c r="H101" s="731">
        <v>-4.6485300000000009</v>
      </c>
      <c r="I101" s="732">
        <v>0.81405879999999997</v>
      </c>
      <c r="J101" s="733" t="s">
        <v>1</v>
      </c>
    </row>
    <row r="102" spans="1:10" ht="14.4" customHeight="1" x14ac:dyDescent="0.3">
      <c r="A102" s="729" t="s">
        <v>670</v>
      </c>
      <c r="B102" s="730" t="s">
        <v>7028</v>
      </c>
      <c r="C102" s="731">
        <v>9.7000000000000003E-2</v>
      </c>
      <c r="D102" s="731">
        <v>0.45082</v>
      </c>
      <c r="E102" s="731"/>
      <c r="F102" s="731">
        <v>0.58099999999999996</v>
      </c>
      <c r="G102" s="731">
        <v>0</v>
      </c>
      <c r="H102" s="731">
        <v>0.58099999999999996</v>
      </c>
      <c r="I102" s="732" t="s">
        <v>630</v>
      </c>
      <c r="J102" s="733" t="s">
        <v>1</v>
      </c>
    </row>
    <row r="103" spans="1:10" ht="14.4" customHeight="1" x14ac:dyDescent="0.3">
      <c r="A103" s="729" t="s">
        <v>670</v>
      </c>
      <c r="B103" s="730" t="s">
        <v>7029</v>
      </c>
      <c r="C103" s="731">
        <v>3.976</v>
      </c>
      <c r="D103" s="731">
        <v>3.6920000000000002</v>
      </c>
      <c r="E103" s="731"/>
      <c r="F103" s="731">
        <v>4.2779999999999996</v>
      </c>
      <c r="G103" s="731">
        <v>4</v>
      </c>
      <c r="H103" s="731">
        <v>0.27799999999999958</v>
      </c>
      <c r="I103" s="732">
        <v>1.0694999999999999</v>
      </c>
      <c r="J103" s="733" t="s">
        <v>1</v>
      </c>
    </row>
    <row r="104" spans="1:10" ht="14.4" customHeight="1" x14ac:dyDescent="0.3">
      <c r="A104" s="729" t="s">
        <v>670</v>
      </c>
      <c r="B104" s="730" t="s">
        <v>7034</v>
      </c>
      <c r="C104" s="731">
        <v>0.72290999999999994</v>
      </c>
      <c r="D104" s="731">
        <v>0</v>
      </c>
      <c r="E104" s="731"/>
      <c r="F104" s="731">
        <v>0.76014999999999999</v>
      </c>
      <c r="G104" s="731">
        <v>0</v>
      </c>
      <c r="H104" s="731">
        <v>0.76014999999999999</v>
      </c>
      <c r="I104" s="732" t="s">
        <v>630</v>
      </c>
      <c r="J104" s="733" t="s">
        <v>1</v>
      </c>
    </row>
    <row r="105" spans="1:10" ht="14.4" customHeight="1" x14ac:dyDescent="0.3">
      <c r="A105" s="729" t="s">
        <v>670</v>
      </c>
      <c r="B105" s="730" t="s">
        <v>672</v>
      </c>
      <c r="C105" s="731">
        <v>37.481549999999999</v>
      </c>
      <c r="D105" s="731">
        <v>29.421319999999998</v>
      </c>
      <c r="E105" s="731"/>
      <c r="F105" s="731">
        <v>26.997259999999997</v>
      </c>
      <c r="G105" s="731">
        <v>34</v>
      </c>
      <c r="H105" s="731">
        <v>-7.0027400000000029</v>
      </c>
      <c r="I105" s="732">
        <v>0.79403705882352937</v>
      </c>
      <c r="J105" s="733" t="s">
        <v>650</v>
      </c>
    </row>
    <row r="106" spans="1:10" ht="14.4" customHeight="1" x14ac:dyDescent="0.3">
      <c r="A106" s="729" t="s">
        <v>630</v>
      </c>
      <c r="B106" s="730" t="s">
        <v>630</v>
      </c>
      <c r="C106" s="731" t="s">
        <v>630</v>
      </c>
      <c r="D106" s="731" t="s">
        <v>630</v>
      </c>
      <c r="E106" s="731"/>
      <c r="F106" s="731" t="s">
        <v>630</v>
      </c>
      <c r="G106" s="731" t="s">
        <v>630</v>
      </c>
      <c r="H106" s="731" t="s">
        <v>630</v>
      </c>
      <c r="I106" s="732" t="s">
        <v>630</v>
      </c>
      <c r="J106" s="733" t="s">
        <v>651</v>
      </c>
    </row>
    <row r="107" spans="1:10" ht="14.4" customHeight="1" x14ac:dyDescent="0.3">
      <c r="A107" s="729" t="s">
        <v>673</v>
      </c>
      <c r="B107" s="730" t="s">
        <v>674</v>
      </c>
      <c r="C107" s="731" t="s">
        <v>630</v>
      </c>
      <c r="D107" s="731" t="s">
        <v>630</v>
      </c>
      <c r="E107" s="731"/>
      <c r="F107" s="731" t="s">
        <v>630</v>
      </c>
      <c r="G107" s="731" t="s">
        <v>630</v>
      </c>
      <c r="H107" s="731" t="s">
        <v>630</v>
      </c>
      <c r="I107" s="732" t="s">
        <v>630</v>
      </c>
      <c r="J107" s="733" t="s">
        <v>0</v>
      </c>
    </row>
    <row r="108" spans="1:10" ht="14.4" customHeight="1" x14ac:dyDescent="0.3">
      <c r="A108" s="729" t="s">
        <v>673</v>
      </c>
      <c r="B108" s="730" t="s">
        <v>7022</v>
      </c>
      <c r="C108" s="731">
        <v>50.022410000000001</v>
      </c>
      <c r="D108" s="731">
        <v>53.17702000000002</v>
      </c>
      <c r="E108" s="731"/>
      <c r="F108" s="731">
        <v>38.701860000000003</v>
      </c>
      <c r="G108" s="731">
        <v>79</v>
      </c>
      <c r="H108" s="731">
        <v>-40.298139999999997</v>
      </c>
      <c r="I108" s="732">
        <v>0.48989696202531652</v>
      </c>
      <c r="J108" s="733" t="s">
        <v>1</v>
      </c>
    </row>
    <row r="109" spans="1:10" ht="14.4" customHeight="1" x14ac:dyDescent="0.3">
      <c r="A109" s="729" t="s">
        <v>673</v>
      </c>
      <c r="B109" s="730" t="s">
        <v>7023</v>
      </c>
      <c r="C109" s="731">
        <v>1.00834</v>
      </c>
      <c r="D109" s="731">
        <v>1.0435000000000001</v>
      </c>
      <c r="E109" s="731"/>
      <c r="F109" s="731">
        <v>2.5010400000000002</v>
      </c>
      <c r="G109" s="731">
        <v>4</v>
      </c>
      <c r="H109" s="731">
        <v>-1.4989599999999998</v>
      </c>
      <c r="I109" s="732">
        <v>0.62526000000000004</v>
      </c>
      <c r="J109" s="733" t="s">
        <v>1</v>
      </c>
    </row>
    <row r="110" spans="1:10" ht="14.4" customHeight="1" x14ac:dyDescent="0.3">
      <c r="A110" s="729" t="s">
        <v>673</v>
      </c>
      <c r="B110" s="730" t="s">
        <v>7024</v>
      </c>
      <c r="C110" s="731">
        <v>169.02073999999996</v>
      </c>
      <c r="D110" s="731">
        <v>157.77032000000003</v>
      </c>
      <c r="E110" s="731"/>
      <c r="F110" s="731">
        <v>230.59661999999992</v>
      </c>
      <c r="G110" s="731">
        <v>200</v>
      </c>
      <c r="H110" s="731">
        <v>30.596619999999916</v>
      </c>
      <c r="I110" s="732">
        <v>1.1529830999999995</v>
      </c>
      <c r="J110" s="733" t="s">
        <v>1</v>
      </c>
    </row>
    <row r="111" spans="1:10" ht="14.4" customHeight="1" x14ac:dyDescent="0.3">
      <c r="A111" s="729" t="s">
        <v>673</v>
      </c>
      <c r="B111" s="730" t="s">
        <v>7025</v>
      </c>
      <c r="C111" s="731">
        <v>275.52593000000002</v>
      </c>
      <c r="D111" s="731">
        <v>253.19364000000004</v>
      </c>
      <c r="E111" s="731"/>
      <c r="F111" s="731">
        <v>254.02868000000001</v>
      </c>
      <c r="G111" s="731">
        <v>287</v>
      </c>
      <c r="H111" s="731">
        <v>-32.971319999999992</v>
      </c>
      <c r="I111" s="732">
        <v>0.8851173519163763</v>
      </c>
      <c r="J111" s="733" t="s">
        <v>1</v>
      </c>
    </row>
    <row r="112" spans="1:10" ht="14.4" customHeight="1" x14ac:dyDescent="0.3">
      <c r="A112" s="729" t="s">
        <v>673</v>
      </c>
      <c r="B112" s="730" t="s">
        <v>7026</v>
      </c>
      <c r="C112" s="731">
        <v>36.292000000000002</v>
      </c>
      <c r="D112" s="731">
        <v>53.695</v>
      </c>
      <c r="E112" s="731"/>
      <c r="F112" s="731">
        <v>81.444299999999998</v>
      </c>
      <c r="G112" s="731">
        <v>49</v>
      </c>
      <c r="H112" s="731">
        <v>32.444299999999998</v>
      </c>
      <c r="I112" s="732">
        <v>1.6621285714285714</v>
      </c>
      <c r="J112" s="733" t="s">
        <v>1</v>
      </c>
    </row>
    <row r="113" spans="1:10" ht="14.4" customHeight="1" x14ac:dyDescent="0.3">
      <c r="A113" s="729" t="s">
        <v>673</v>
      </c>
      <c r="B113" s="730" t="s">
        <v>7028</v>
      </c>
      <c r="C113" s="731">
        <v>41.906160000000007</v>
      </c>
      <c r="D113" s="731">
        <v>77.884570000000011</v>
      </c>
      <c r="E113" s="731"/>
      <c r="F113" s="731">
        <v>78.828450000000018</v>
      </c>
      <c r="G113" s="731">
        <v>77</v>
      </c>
      <c r="H113" s="731">
        <v>1.8284500000000179</v>
      </c>
      <c r="I113" s="732">
        <v>1.0237461038961042</v>
      </c>
      <c r="J113" s="733" t="s">
        <v>1</v>
      </c>
    </row>
    <row r="114" spans="1:10" ht="14.4" customHeight="1" x14ac:dyDescent="0.3">
      <c r="A114" s="729" t="s">
        <v>673</v>
      </c>
      <c r="B114" s="730" t="s">
        <v>7029</v>
      </c>
      <c r="C114" s="731">
        <v>62.908769999999997</v>
      </c>
      <c r="D114" s="731">
        <v>58.083800000000004</v>
      </c>
      <c r="E114" s="731"/>
      <c r="F114" s="731">
        <v>74.483999999999995</v>
      </c>
      <c r="G114" s="731">
        <v>72</v>
      </c>
      <c r="H114" s="731">
        <v>2.4839999999999947</v>
      </c>
      <c r="I114" s="732">
        <v>1.0345</v>
      </c>
      <c r="J114" s="733" t="s">
        <v>1</v>
      </c>
    </row>
    <row r="115" spans="1:10" ht="14.4" customHeight="1" x14ac:dyDescent="0.3">
      <c r="A115" s="729" t="s">
        <v>673</v>
      </c>
      <c r="B115" s="730" t="s">
        <v>7031</v>
      </c>
      <c r="C115" s="731">
        <v>7.8411800000000005</v>
      </c>
      <c r="D115" s="731">
        <v>0</v>
      </c>
      <c r="E115" s="731"/>
      <c r="F115" s="731">
        <v>15.682180000000001</v>
      </c>
      <c r="G115" s="731">
        <v>7</v>
      </c>
      <c r="H115" s="731">
        <v>8.6821800000000007</v>
      </c>
      <c r="I115" s="732">
        <v>2.2403114285714287</v>
      </c>
      <c r="J115" s="733" t="s">
        <v>1</v>
      </c>
    </row>
    <row r="116" spans="1:10" ht="14.4" customHeight="1" x14ac:dyDescent="0.3">
      <c r="A116" s="729" t="s">
        <v>673</v>
      </c>
      <c r="B116" s="730" t="s">
        <v>7032</v>
      </c>
      <c r="C116" s="731">
        <v>59.792940000000002</v>
      </c>
      <c r="D116" s="731">
        <v>59.926130000000008</v>
      </c>
      <c r="E116" s="731"/>
      <c r="F116" s="731">
        <v>59.405580000000008</v>
      </c>
      <c r="G116" s="731">
        <v>43</v>
      </c>
      <c r="H116" s="731">
        <v>16.405580000000008</v>
      </c>
      <c r="I116" s="732">
        <v>1.38152511627907</v>
      </c>
      <c r="J116" s="733" t="s">
        <v>1</v>
      </c>
    </row>
    <row r="117" spans="1:10" ht="14.4" customHeight="1" x14ac:dyDescent="0.3">
      <c r="A117" s="729" t="s">
        <v>673</v>
      </c>
      <c r="B117" s="730" t="s">
        <v>7034</v>
      </c>
      <c r="C117" s="731">
        <v>-4.1471999999999998</v>
      </c>
      <c r="D117" s="731">
        <v>1.694</v>
      </c>
      <c r="E117" s="731"/>
      <c r="F117" s="731">
        <v>7.39717</v>
      </c>
      <c r="G117" s="731">
        <v>1</v>
      </c>
      <c r="H117" s="731">
        <v>6.39717</v>
      </c>
      <c r="I117" s="732">
        <v>7.39717</v>
      </c>
      <c r="J117" s="733" t="s">
        <v>1</v>
      </c>
    </row>
    <row r="118" spans="1:10" ht="14.4" customHeight="1" x14ac:dyDescent="0.3">
      <c r="A118" s="729" t="s">
        <v>673</v>
      </c>
      <c r="B118" s="730" t="s">
        <v>675</v>
      </c>
      <c r="C118" s="731">
        <v>700.17127000000005</v>
      </c>
      <c r="D118" s="731">
        <v>716.46798000000024</v>
      </c>
      <c r="E118" s="731"/>
      <c r="F118" s="731">
        <v>843.0698799999999</v>
      </c>
      <c r="G118" s="731">
        <v>819</v>
      </c>
      <c r="H118" s="731">
        <v>24.069879999999898</v>
      </c>
      <c r="I118" s="732">
        <v>1.0293893528693527</v>
      </c>
      <c r="J118" s="733" t="s">
        <v>650</v>
      </c>
    </row>
    <row r="119" spans="1:10" ht="14.4" customHeight="1" x14ac:dyDescent="0.3">
      <c r="A119" s="729" t="s">
        <v>630</v>
      </c>
      <c r="B119" s="730" t="s">
        <v>630</v>
      </c>
      <c r="C119" s="731" t="s">
        <v>630</v>
      </c>
      <c r="D119" s="731" t="s">
        <v>630</v>
      </c>
      <c r="E119" s="731"/>
      <c r="F119" s="731" t="s">
        <v>630</v>
      </c>
      <c r="G119" s="731" t="s">
        <v>630</v>
      </c>
      <c r="H119" s="731" t="s">
        <v>630</v>
      </c>
      <c r="I119" s="732" t="s">
        <v>630</v>
      </c>
      <c r="J119" s="733" t="s">
        <v>651</v>
      </c>
    </row>
    <row r="120" spans="1:10" ht="14.4" customHeight="1" x14ac:dyDescent="0.3">
      <c r="A120" s="729" t="s">
        <v>676</v>
      </c>
      <c r="B120" s="730" t="s">
        <v>677</v>
      </c>
      <c r="C120" s="731" t="s">
        <v>630</v>
      </c>
      <c r="D120" s="731" t="s">
        <v>630</v>
      </c>
      <c r="E120" s="731"/>
      <c r="F120" s="731" t="s">
        <v>630</v>
      </c>
      <c r="G120" s="731" t="s">
        <v>630</v>
      </c>
      <c r="H120" s="731" t="s">
        <v>630</v>
      </c>
      <c r="I120" s="732" t="s">
        <v>630</v>
      </c>
      <c r="J120" s="733" t="s">
        <v>0</v>
      </c>
    </row>
    <row r="121" spans="1:10" ht="14.4" customHeight="1" x14ac:dyDescent="0.3">
      <c r="A121" s="729" t="s">
        <v>676</v>
      </c>
      <c r="B121" s="730" t="s">
        <v>7022</v>
      </c>
      <c r="C121" s="731">
        <v>0.55776000000000003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630</v>
      </c>
      <c r="J121" s="733" t="s">
        <v>1</v>
      </c>
    </row>
    <row r="122" spans="1:10" ht="14.4" customHeight="1" x14ac:dyDescent="0.3">
      <c r="A122" s="729" t="s">
        <v>676</v>
      </c>
      <c r="B122" s="730" t="s">
        <v>7024</v>
      </c>
      <c r="C122" s="731">
        <v>43.251700000000007</v>
      </c>
      <c r="D122" s="731">
        <v>0</v>
      </c>
      <c r="E122" s="731"/>
      <c r="F122" s="731">
        <v>0</v>
      </c>
      <c r="G122" s="731">
        <v>0</v>
      </c>
      <c r="H122" s="731">
        <v>0</v>
      </c>
      <c r="I122" s="732" t="s">
        <v>630</v>
      </c>
      <c r="J122" s="733" t="s">
        <v>1</v>
      </c>
    </row>
    <row r="123" spans="1:10" ht="14.4" customHeight="1" x14ac:dyDescent="0.3">
      <c r="A123" s="729" t="s">
        <v>676</v>
      </c>
      <c r="B123" s="730" t="s">
        <v>7025</v>
      </c>
      <c r="C123" s="731">
        <v>17.432410000000001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630</v>
      </c>
      <c r="J123" s="733" t="s">
        <v>1</v>
      </c>
    </row>
    <row r="124" spans="1:10" ht="14.4" customHeight="1" x14ac:dyDescent="0.3">
      <c r="A124" s="729" t="s">
        <v>676</v>
      </c>
      <c r="B124" s="730" t="s">
        <v>7026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630</v>
      </c>
      <c r="J124" s="733" t="s">
        <v>1</v>
      </c>
    </row>
    <row r="125" spans="1:10" ht="14.4" customHeight="1" x14ac:dyDescent="0.3">
      <c r="A125" s="729" t="s">
        <v>676</v>
      </c>
      <c r="B125" s="730" t="s">
        <v>7028</v>
      </c>
      <c r="C125" s="731">
        <v>1.92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630</v>
      </c>
      <c r="J125" s="733" t="s">
        <v>1</v>
      </c>
    </row>
    <row r="126" spans="1:10" ht="14.4" customHeight="1" x14ac:dyDescent="0.3">
      <c r="A126" s="729" t="s">
        <v>676</v>
      </c>
      <c r="B126" s="730" t="s">
        <v>7029</v>
      </c>
      <c r="C126" s="731">
        <v>24.1858</v>
      </c>
      <c r="D126" s="731">
        <v>0</v>
      </c>
      <c r="E126" s="731"/>
      <c r="F126" s="731">
        <v>0</v>
      </c>
      <c r="G126" s="731">
        <v>0</v>
      </c>
      <c r="H126" s="731">
        <v>0</v>
      </c>
      <c r="I126" s="732" t="s">
        <v>630</v>
      </c>
      <c r="J126" s="733" t="s">
        <v>1</v>
      </c>
    </row>
    <row r="127" spans="1:10" ht="14.4" customHeight="1" x14ac:dyDescent="0.3">
      <c r="A127" s="729" t="s">
        <v>676</v>
      </c>
      <c r="B127" s="730" t="s">
        <v>678</v>
      </c>
      <c r="C127" s="731">
        <v>87.347670000000008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630</v>
      </c>
      <c r="J127" s="733" t="s">
        <v>650</v>
      </c>
    </row>
    <row r="128" spans="1:10" ht="14.4" customHeight="1" x14ac:dyDescent="0.3">
      <c r="A128" s="729" t="s">
        <v>630</v>
      </c>
      <c r="B128" s="730" t="s">
        <v>630</v>
      </c>
      <c r="C128" s="731" t="s">
        <v>630</v>
      </c>
      <c r="D128" s="731" t="s">
        <v>630</v>
      </c>
      <c r="E128" s="731"/>
      <c r="F128" s="731" t="s">
        <v>630</v>
      </c>
      <c r="G128" s="731" t="s">
        <v>630</v>
      </c>
      <c r="H128" s="731" t="s">
        <v>630</v>
      </c>
      <c r="I128" s="732" t="s">
        <v>630</v>
      </c>
      <c r="J128" s="733" t="s">
        <v>651</v>
      </c>
    </row>
    <row r="129" spans="1:10" ht="14.4" customHeight="1" x14ac:dyDescent="0.3">
      <c r="A129" s="729" t="s">
        <v>679</v>
      </c>
      <c r="B129" s="730" t="s">
        <v>680</v>
      </c>
      <c r="C129" s="731" t="s">
        <v>630</v>
      </c>
      <c r="D129" s="731" t="s">
        <v>630</v>
      </c>
      <c r="E129" s="731"/>
      <c r="F129" s="731" t="s">
        <v>630</v>
      </c>
      <c r="G129" s="731" t="s">
        <v>630</v>
      </c>
      <c r="H129" s="731" t="s">
        <v>630</v>
      </c>
      <c r="I129" s="732" t="s">
        <v>630</v>
      </c>
      <c r="J129" s="733" t="s">
        <v>0</v>
      </c>
    </row>
    <row r="130" spans="1:10" ht="14.4" customHeight="1" x14ac:dyDescent="0.3">
      <c r="A130" s="729" t="s">
        <v>679</v>
      </c>
      <c r="B130" s="730" t="s">
        <v>7022</v>
      </c>
      <c r="C130" s="731">
        <v>507.77660999999995</v>
      </c>
      <c r="D130" s="731">
        <v>359.65899999999993</v>
      </c>
      <c r="E130" s="731"/>
      <c r="F130" s="731">
        <v>353.60081999999994</v>
      </c>
      <c r="G130" s="731">
        <v>526</v>
      </c>
      <c r="H130" s="731">
        <v>-172.39918000000006</v>
      </c>
      <c r="I130" s="732">
        <v>0.67224490494296563</v>
      </c>
      <c r="J130" s="733" t="s">
        <v>1</v>
      </c>
    </row>
    <row r="131" spans="1:10" ht="14.4" customHeight="1" x14ac:dyDescent="0.3">
      <c r="A131" s="729" t="s">
        <v>679</v>
      </c>
      <c r="B131" s="730" t="s">
        <v>7023</v>
      </c>
      <c r="C131" s="731">
        <v>1.20238</v>
      </c>
      <c r="D131" s="731">
        <v>0.47015999999999997</v>
      </c>
      <c r="E131" s="731"/>
      <c r="F131" s="731">
        <v>0.31006</v>
      </c>
      <c r="G131" s="731">
        <v>0</v>
      </c>
      <c r="H131" s="731">
        <v>0.31006</v>
      </c>
      <c r="I131" s="732" t="s">
        <v>630</v>
      </c>
      <c r="J131" s="733" t="s">
        <v>1</v>
      </c>
    </row>
    <row r="132" spans="1:10" ht="14.4" customHeight="1" x14ac:dyDescent="0.3">
      <c r="A132" s="729" t="s">
        <v>679</v>
      </c>
      <c r="B132" s="730" t="s">
        <v>7024</v>
      </c>
      <c r="C132" s="731">
        <v>208.69864000000004</v>
      </c>
      <c r="D132" s="731">
        <v>183.91521000000009</v>
      </c>
      <c r="E132" s="731"/>
      <c r="F132" s="731">
        <v>230.13161000000008</v>
      </c>
      <c r="G132" s="731">
        <v>186</v>
      </c>
      <c r="H132" s="731">
        <v>44.13161000000008</v>
      </c>
      <c r="I132" s="732">
        <v>1.237266720430108</v>
      </c>
      <c r="J132" s="733" t="s">
        <v>1</v>
      </c>
    </row>
    <row r="133" spans="1:10" ht="14.4" customHeight="1" x14ac:dyDescent="0.3">
      <c r="A133" s="729" t="s">
        <v>679</v>
      </c>
      <c r="B133" s="730" t="s">
        <v>7025</v>
      </c>
      <c r="C133" s="731">
        <v>1039.4116600000002</v>
      </c>
      <c r="D133" s="731">
        <v>901.94107000000008</v>
      </c>
      <c r="E133" s="731"/>
      <c r="F133" s="731">
        <v>938.15129999999942</v>
      </c>
      <c r="G133" s="731">
        <v>1053</v>
      </c>
      <c r="H133" s="731">
        <v>-114.84870000000058</v>
      </c>
      <c r="I133" s="732">
        <v>0.89093190883190831</v>
      </c>
      <c r="J133" s="733" t="s">
        <v>1</v>
      </c>
    </row>
    <row r="134" spans="1:10" ht="14.4" customHeight="1" x14ac:dyDescent="0.3">
      <c r="A134" s="729" t="s">
        <v>679</v>
      </c>
      <c r="B134" s="730" t="s">
        <v>7026</v>
      </c>
      <c r="C134" s="731">
        <v>30.843959999999999</v>
      </c>
      <c r="D134" s="731">
        <v>21.827000000000002</v>
      </c>
      <c r="E134" s="731"/>
      <c r="F134" s="731">
        <v>32.918999999999997</v>
      </c>
      <c r="G134" s="731">
        <v>21</v>
      </c>
      <c r="H134" s="731">
        <v>11.918999999999997</v>
      </c>
      <c r="I134" s="732">
        <v>1.5675714285714284</v>
      </c>
      <c r="J134" s="733" t="s">
        <v>1</v>
      </c>
    </row>
    <row r="135" spans="1:10" ht="14.4" customHeight="1" x14ac:dyDescent="0.3">
      <c r="A135" s="729" t="s">
        <v>679</v>
      </c>
      <c r="B135" s="730" t="s">
        <v>7027</v>
      </c>
      <c r="C135" s="731">
        <v>2.7770199999999998</v>
      </c>
      <c r="D135" s="731">
        <v>14.537610000000001</v>
      </c>
      <c r="E135" s="731"/>
      <c r="F135" s="731">
        <v>6.5327999999999991</v>
      </c>
      <c r="G135" s="731">
        <v>8</v>
      </c>
      <c r="H135" s="731">
        <v>-1.4672000000000009</v>
      </c>
      <c r="I135" s="732">
        <v>0.81659999999999988</v>
      </c>
      <c r="J135" s="733" t="s">
        <v>1</v>
      </c>
    </row>
    <row r="136" spans="1:10" ht="14.4" customHeight="1" x14ac:dyDescent="0.3">
      <c r="A136" s="729" t="s">
        <v>679</v>
      </c>
      <c r="B136" s="730" t="s">
        <v>7028</v>
      </c>
      <c r="C136" s="731">
        <v>21.072340000000001</v>
      </c>
      <c r="D136" s="731">
        <v>37.723030000000001</v>
      </c>
      <c r="E136" s="731"/>
      <c r="F136" s="731">
        <v>21.986459999999997</v>
      </c>
      <c r="G136" s="731">
        <v>41</v>
      </c>
      <c r="H136" s="731">
        <v>-19.013540000000003</v>
      </c>
      <c r="I136" s="732">
        <v>0.53625512195121949</v>
      </c>
      <c r="J136" s="733" t="s">
        <v>1</v>
      </c>
    </row>
    <row r="137" spans="1:10" ht="14.4" customHeight="1" x14ac:dyDescent="0.3">
      <c r="A137" s="729" t="s">
        <v>679</v>
      </c>
      <c r="B137" s="730" t="s">
        <v>7029</v>
      </c>
      <c r="C137" s="731">
        <v>94.5685</v>
      </c>
      <c r="D137" s="731">
        <v>70.660749999999993</v>
      </c>
      <c r="E137" s="731"/>
      <c r="F137" s="731">
        <v>72.383799999999994</v>
      </c>
      <c r="G137" s="731">
        <v>84</v>
      </c>
      <c r="H137" s="731">
        <v>-11.616200000000006</v>
      </c>
      <c r="I137" s="732">
        <v>0.86171190476190473</v>
      </c>
      <c r="J137" s="733" t="s">
        <v>1</v>
      </c>
    </row>
    <row r="138" spans="1:10" ht="14.4" customHeight="1" x14ac:dyDescent="0.3">
      <c r="A138" s="729" t="s">
        <v>679</v>
      </c>
      <c r="B138" s="730" t="s">
        <v>7030</v>
      </c>
      <c r="C138" s="731">
        <v>0</v>
      </c>
      <c r="D138" s="731">
        <v>0</v>
      </c>
      <c r="E138" s="731"/>
      <c r="F138" s="731">
        <v>0</v>
      </c>
      <c r="G138" s="731">
        <v>17</v>
      </c>
      <c r="H138" s="731">
        <v>-17</v>
      </c>
      <c r="I138" s="732">
        <v>0</v>
      </c>
      <c r="J138" s="733" t="s">
        <v>1</v>
      </c>
    </row>
    <row r="139" spans="1:10" ht="14.4" customHeight="1" x14ac:dyDescent="0.3">
      <c r="A139" s="729" t="s">
        <v>679</v>
      </c>
      <c r="B139" s="730" t="s">
        <v>7031</v>
      </c>
      <c r="C139" s="731">
        <v>10.3751</v>
      </c>
      <c r="D139" s="731">
        <v>0</v>
      </c>
      <c r="E139" s="731"/>
      <c r="F139" s="731">
        <v>23.523540000000001</v>
      </c>
      <c r="G139" s="731">
        <v>10</v>
      </c>
      <c r="H139" s="731">
        <v>13.523540000000001</v>
      </c>
      <c r="I139" s="732">
        <v>2.3523540000000001</v>
      </c>
      <c r="J139" s="733" t="s">
        <v>1</v>
      </c>
    </row>
    <row r="140" spans="1:10" ht="14.4" customHeight="1" x14ac:dyDescent="0.3">
      <c r="A140" s="729" t="s">
        <v>679</v>
      </c>
      <c r="B140" s="730" t="s">
        <v>7032</v>
      </c>
      <c r="C140" s="731">
        <v>38.478250000000003</v>
      </c>
      <c r="D140" s="731">
        <v>174.14447000000004</v>
      </c>
      <c r="E140" s="731"/>
      <c r="F140" s="731">
        <v>219.79771000000002</v>
      </c>
      <c r="G140" s="731">
        <v>141</v>
      </c>
      <c r="H140" s="731">
        <v>78.797710000000023</v>
      </c>
      <c r="I140" s="732">
        <v>1.5588490070921988</v>
      </c>
      <c r="J140" s="733" t="s">
        <v>1</v>
      </c>
    </row>
    <row r="141" spans="1:10" ht="14.4" customHeight="1" x14ac:dyDescent="0.3">
      <c r="A141" s="729" t="s">
        <v>679</v>
      </c>
      <c r="B141" s="730" t="s">
        <v>7034</v>
      </c>
      <c r="C141" s="731">
        <v>97.388859999999994</v>
      </c>
      <c r="D141" s="731">
        <v>68.578829999999996</v>
      </c>
      <c r="E141" s="731"/>
      <c r="F141" s="731">
        <v>111.50455999999998</v>
      </c>
      <c r="G141" s="731">
        <v>107</v>
      </c>
      <c r="H141" s="731">
        <v>4.5045599999999837</v>
      </c>
      <c r="I141" s="732">
        <v>1.0420986915887849</v>
      </c>
      <c r="J141" s="733" t="s">
        <v>1</v>
      </c>
    </row>
    <row r="142" spans="1:10" ht="14.4" customHeight="1" x14ac:dyDescent="0.3">
      <c r="A142" s="729" t="s">
        <v>679</v>
      </c>
      <c r="B142" s="730" t="s">
        <v>681</v>
      </c>
      <c r="C142" s="731">
        <v>2052.5933200000004</v>
      </c>
      <c r="D142" s="731">
        <v>1833.4571300000002</v>
      </c>
      <c r="E142" s="731"/>
      <c r="F142" s="731">
        <v>2010.8416599999996</v>
      </c>
      <c r="G142" s="731">
        <v>2195</v>
      </c>
      <c r="H142" s="731">
        <v>-184.15834000000041</v>
      </c>
      <c r="I142" s="732">
        <v>0.91610098405466955</v>
      </c>
      <c r="J142" s="733" t="s">
        <v>650</v>
      </c>
    </row>
    <row r="143" spans="1:10" ht="14.4" customHeight="1" x14ac:dyDescent="0.3">
      <c r="A143" s="729" t="s">
        <v>630</v>
      </c>
      <c r="B143" s="730" t="s">
        <v>630</v>
      </c>
      <c r="C143" s="731" t="s">
        <v>630</v>
      </c>
      <c r="D143" s="731" t="s">
        <v>630</v>
      </c>
      <c r="E143" s="731"/>
      <c r="F143" s="731" t="s">
        <v>630</v>
      </c>
      <c r="G143" s="731" t="s">
        <v>630</v>
      </c>
      <c r="H143" s="731" t="s">
        <v>630</v>
      </c>
      <c r="I143" s="732" t="s">
        <v>630</v>
      </c>
      <c r="J143" s="733" t="s">
        <v>651</v>
      </c>
    </row>
    <row r="144" spans="1:10" ht="14.4" customHeight="1" x14ac:dyDescent="0.3">
      <c r="A144" s="729" t="s">
        <v>682</v>
      </c>
      <c r="B144" s="730" t="s">
        <v>683</v>
      </c>
      <c r="C144" s="731" t="s">
        <v>630</v>
      </c>
      <c r="D144" s="731" t="s">
        <v>630</v>
      </c>
      <c r="E144" s="731"/>
      <c r="F144" s="731" t="s">
        <v>630</v>
      </c>
      <c r="G144" s="731" t="s">
        <v>630</v>
      </c>
      <c r="H144" s="731" t="s">
        <v>630</v>
      </c>
      <c r="I144" s="732" t="s">
        <v>630</v>
      </c>
      <c r="J144" s="733" t="s">
        <v>0</v>
      </c>
    </row>
    <row r="145" spans="1:10" ht="14.4" customHeight="1" x14ac:dyDescent="0.3">
      <c r="A145" s="729" t="s">
        <v>682</v>
      </c>
      <c r="B145" s="730" t="s">
        <v>7022</v>
      </c>
      <c r="C145" s="731">
        <v>1.6139899999999998</v>
      </c>
      <c r="D145" s="731">
        <v>0</v>
      </c>
      <c r="E145" s="731"/>
      <c r="F145" s="731">
        <v>1.4737800000000001</v>
      </c>
      <c r="G145" s="731">
        <v>3</v>
      </c>
      <c r="H145" s="731">
        <v>-1.5262199999999999</v>
      </c>
      <c r="I145" s="732">
        <v>0.49126000000000003</v>
      </c>
      <c r="J145" s="733" t="s">
        <v>1</v>
      </c>
    </row>
    <row r="146" spans="1:10" ht="14.4" customHeight="1" x14ac:dyDescent="0.3">
      <c r="A146" s="729" t="s">
        <v>682</v>
      </c>
      <c r="B146" s="730" t="s">
        <v>7024</v>
      </c>
      <c r="C146" s="731">
        <v>30.071820000000002</v>
      </c>
      <c r="D146" s="731">
        <v>4.3608500000000001</v>
      </c>
      <c r="E146" s="731"/>
      <c r="F146" s="731">
        <v>0</v>
      </c>
      <c r="G146" s="731">
        <v>5</v>
      </c>
      <c r="H146" s="731">
        <v>-5</v>
      </c>
      <c r="I146" s="732">
        <v>0</v>
      </c>
      <c r="J146" s="733" t="s">
        <v>1</v>
      </c>
    </row>
    <row r="147" spans="1:10" ht="14.4" customHeight="1" x14ac:dyDescent="0.3">
      <c r="A147" s="729" t="s">
        <v>682</v>
      </c>
      <c r="B147" s="730" t="s">
        <v>7025</v>
      </c>
      <c r="C147" s="731">
        <v>178.70127000000002</v>
      </c>
      <c r="D147" s="731">
        <v>187.86627999999999</v>
      </c>
      <c r="E147" s="731"/>
      <c r="F147" s="731">
        <v>151.49117999999999</v>
      </c>
      <c r="G147" s="731">
        <v>223</v>
      </c>
      <c r="H147" s="731">
        <v>-71.508820000000014</v>
      </c>
      <c r="I147" s="732">
        <v>0.67933264573991026</v>
      </c>
      <c r="J147" s="733" t="s">
        <v>1</v>
      </c>
    </row>
    <row r="148" spans="1:10" ht="14.4" customHeight="1" x14ac:dyDescent="0.3">
      <c r="A148" s="729" t="s">
        <v>682</v>
      </c>
      <c r="B148" s="730" t="s">
        <v>7029</v>
      </c>
      <c r="C148" s="731">
        <v>14.887109999999998</v>
      </c>
      <c r="D148" s="731">
        <v>19.88522</v>
      </c>
      <c r="E148" s="731"/>
      <c r="F148" s="731">
        <v>13.38472</v>
      </c>
      <c r="G148" s="731">
        <v>19</v>
      </c>
      <c r="H148" s="731">
        <v>-5.6152800000000003</v>
      </c>
      <c r="I148" s="732">
        <v>0.70445894736842107</v>
      </c>
      <c r="J148" s="733" t="s">
        <v>1</v>
      </c>
    </row>
    <row r="149" spans="1:10" ht="14.4" customHeight="1" x14ac:dyDescent="0.3">
      <c r="A149" s="729" t="s">
        <v>682</v>
      </c>
      <c r="B149" s="730" t="s">
        <v>7032</v>
      </c>
      <c r="C149" s="731">
        <v>0</v>
      </c>
      <c r="D149" s="731">
        <v>0</v>
      </c>
      <c r="E149" s="731"/>
      <c r="F149" s="731">
        <v>0</v>
      </c>
      <c r="G149" s="731">
        <v>3</v>
      </c>
      <c r="H149" s="731">
        <v>-3</v>
      </c>
      <c r="I149" s="732">
        <v>0</v>
      </c>
      <c r="J149" s="733" t="s">
        <v>1</v>
      </c>
    </row>
    <row r="150" spans="1:10" ht="14.4" customHeight="1" x14ac:dyDescent="0.3">
      <c r="A150" s="729" t="s">
        <v>682</v>
      </c>
      <c r="B150" s="730" t="s">
        <v>7033</v>
      </c>
      <c r="C150" s="731">
        <v>0</v>
      </c>
      <c r="D150" s="731">
        <v>2.08</v>
      </c>
      <c r="E150" s="731"/>
      <c r="F150" s="731">
        <v>0</v>
      </c>
      <c r="G150" s="731">
        <v>4</v>
      </c>
      <c r="H150" s="731">
        <v>-4</v>
      </c>
      <c r="I150" s="732">
        <v>0</v>
      </c>
      <c r="J150" s="733" t="s">
        <v>1</v>
      </c>
    </row>
    <row r="151" spans="1:10" ht="14.4" customHeight="1" x14ac:dyDescent="0.3">
      <c r="A151" s="729" t="s">
        <v>682</v>
      </c>
      <c r="B151" s="730" t="s">
        <v>7034</v>
      </c>
      <c r="C151" s="731">
        <v>1.6118800000000002</v>
      </c>
      <c r="D151" s="731">
        <v>0</v>
      </c>
      <c r="E151" s="731"/>
      <c r="F151" s="731">
        <v>0</v>
      </c>
      <c r="G151" s="731">
        <v>0</v>
      </c>
      <c r="H151" s="731">
        <v>0</v>
      </c>
      <c r="I151" s="732" t="s">
        <v>630</v>
      </c>
      <c r="J151" s="733" t="s">
        <v>1</v>
      </c>
    </row>
    <row r="152" spans="1:10" ht="14.4" customHeight="1" x14ac:dyDescent="0.3">
      <c r="A152" s="729" t="s">
        <v>682</v>
      </c>
      <c r="B152" s="730" t="s">
        <v>7035</v>
      </c>
      <c r="C152" s="731">
        <v>49.994779999999999</v>
      </c>
      <c r="D152" s="731">
        <v>0</v>
      </c>
      <c r="E152" s="731"/>
      <c r="F152" s="731">
        <v>18.6219</v>
      </c>
      <c r="G152" s="731">
        <v>0</v>
      </c>
      <c r="H152" s="731">
        <v>18.6219</v>
      </c>
      <c r="I152" s="732" t="s">
        <v>630</v>
      </c>
      <c r="J152" s="733" t="s">
        <v>1</v>
      </c>
    </row>
    <row r="153" spans="1:10" ht="14.4" customHeight="1" x14ac:dyDescent="0.3">
      <c r="A153" s="729" t="s">
        <v>682</v>
      </c>
      <c r="B153" s="730" t="s">
        <v>684</v>
      </c>
      <c r="C153" s="731">
        <v>276.88085000000007</v>
      </c>
      <c r="D153" s="731">
        <v>214.19235</v>
      </c>
      <c r="E153" s="731"/>
      <c r="F153" s="731">
        <v>184.97157999999999</v>
      </c>
      <c r="G153" s="731">
        <v>256</v>
      </c>
      <c r="H153" s="731">
        <v>-71.028420000000011</v>
      </c>
      <c r="I153" s="732">
        <v>0.72254523437499996</v>
      </c>
      <c r="J153" s="733" t="s">
        <v>650</v>
      </c>
    </row>
    <row r="154" spans="1:10" ht="14.4" customHeight="1" x14ac:dyDescent="0.3">
      <c r="A154" s="729" t="s">
        <v>630</v>
      </c>
      <c r="B154" s="730" t="s">
        <v>630</v>
      </c>
      <c r="C154" s="731" t="s">
        <v>630</v>
      </c>
      <c r="D154" s="731" t="s">
        <v>630</v>
      </c>
      <c r="E154" s="731"/>
      <c r="F154" s="731" t="s">
        <v>630</v>
      </c>
      <c r="G154" s="731" t="s">
        <v>630</v>
      </c>
      <c r="H154" s="731" t="s">
        <v>630</v>
      </c>
      <c r="I154" s="732" t="s">
        <v>630</v>
      </c>
      <c r="J154" s="733" t="s">
        <v>651</v>
      </c>
    </row>
    <row r="155" spans="1:10" ht="14.4" customHeight="1" x14ac:dyDescent="0.3">
      <c r="A155" s="729" t="s">
        <v>628</v>
      </c>
      <c r="B155" s="730" t="s">
        <v>645</v>
      </c>
      <c r="C155" s="731">
        <v>4990.0385000000015</v>
      </c>
      <c r="D155" s="731">
        <v>4610.820920000001</v>
      </c>
      <c r="E155" s="731"/>
      <c r="F155" s="731">
        <v>5153.2670199999993</v>
      </c>
      <c r="G155" s="731">
        <v>5542</v>
      </c>
      <c r="H155" s="731">
        <v>-388.73298000000068</v>
      </c>
      <c r="I155" s="732">
        <v>0.92985691447130991</v>
      </c>
      <c r="J155" s="733" t="s">
        <v>646</v>
      </c>
    </row>
  </sheetData>
  <mergeCells count="3">
    <mergeCell ref="A1:I1"/>
    <mergeCell ref="F3:I3"/>
    <mergeCell ref="C4:D4"/>
  </mergeCells>
  <conditionalFormatting sqref="F22 F156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55">
    <cfRule type="expression" dxfId="32" priority="6">
      <formula>$H23&gt;0</formula>
    </cfRule>
  </conditionalFormatting>
  <conditionalFormatting sqref="A23:A155">
    <cfRule type="expression" dxfId="31" priority="5">
      <formula>AND($J23&lt;&gt;"mezeraKL",$J23&lt;&gt;"")</formula>
    </cfRule>
  </conditionalFormatting>
  <conditionalFormatting sqref="I23:I155">
    <cfRule type="expression" dxfId="30" priority="7">
      <formula>$I23&gt;1</formula>
    </cfRule>
  </conditionalFormatting>
  <conditionalFormatting sqref="B23:B155">
    <cfRule type="expression" dxfId="29" priority="4">
      <formula>OR($J23="NS",$J23="SumaNS",$J23="Účet")</formula>
    </cfRule>
  </conditionalFormatting>
  <conditionalFormatting sqref="A23:D155 F23:I155">
    <cfRule type="expression" dxfId="28" priority="8">
      <formula>AND($J23&lt;&gt;"",$J23&lt;&gt;"mezeraKL")</formula>
    </cfRule>
  </conditionalFormatting>
  <conditionalFormatting sqref="B23:D155 F23:I155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55 F23:I155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8138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6.1790159106583502</v>
      </c>
      <c r="J3" s="203">
        <f>SUBTOTAL(9,J5:J1048576)</f>
        <v>764292.25</v>
      </c>
      <c r="K3" s="204">
        <f>SUBTOTAL(9,K5:K1048576)</f>
        <v>4722573.9731428698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628</v>
      </c>
      <c r="B5" s="825" t="s">
        <v>629</v>
      </c>
      <c r="C5" s="828" t="s">
        <v>647</v>
      </c>
      <c r="D5" s="862" t="s">
        <v>648</v>
      </c>
      <c r="E5" s="828" t="s">
        <v>7037</v>
      </c>
      <c r="F5" s="862" t="s">
        <v>7038</v>
      </c>
      <c r="G5" s="828" t="s">
        <v>7039</v>
      </c>
      <c r="H5" s="828" t="s">
        <v>7040</v>
      </c>
      <c r="I5" s="225">
        <v>139.44000244140625</v>
      </c>
      <c r="J5" s="225">
        <v>5</v>
      </c>
      <c r="K5" s="848">
        <v>697.20001220703125</v>
      </c>
    </row>
    <row r="6" spans="1:11" ht="14.4" customHeight="1" x14ac:dyDescent="0.3">
      <c r="A6" s="831" t="s">
        <v>628</v>
      </c>
      <c r="B6" s="832" t="s">
        <v>629</v>
      </c>
      <c r="C6" s="835" t="s">
        <v>647</v>
      </c>
      <c r="D6" s="863" t="s">
        <v>648</v>
      </c>
      <c r="E6" s="835" t="s">
        <v>7037</v>
      </c>
      <c r="F6" s="863" t="s">
        <v>7038</v>
      </c>
      <c r="G6" s="835" t="s">
        <v>7041</v>
      </c>
      <c r="H6" s="835" t="s">
        <v>7042</v>
      </c>
      <c r="I6" s="849">
        <v>147.19999694824219</v>
      </c>
      <c r="J6" s="849">
        <v>6</v>
      </c>
      <c r="K6" s="850">
        <v>883.20001220703125</v>
      </c>
    </row>
    <row r="7" spans="1:11" ht="14.4" customHeight="1" x14ac:dyDescent="0.3">
      <c r="A7" s="831" t="s">
        <v>628</v>
      </c>
      <c r="B7" s="832" t="s">
        <v>629</v>
      </c>
      <c r="C7" s="835" t="s">
        <v>647</v>
      </c>
      <c r="D7" s="863" t="s">
        <v>648</v>
      </c>
      <c r="E7" s="835" t="s">
        <v>7043</v>
      </c>
      <c r="F7" s="863" t="s">
        <v>7044</v>
      </c>
      <c r="G7" s="835" t="s">
        <v>7045</v>
      </c>
      <c r="H7" s="835" t="s">
        <v>7046</v>
      </c>
      <c r="I7" s="849">
        <v>1.1749999523162842</v>
      </c>
      <c r="J7" s="849">
        <v>450</v>
      </c>
      <c r="K7" s="850">
        <v>528.5</v>
      </c>
    </row>
    <row r="8" spans="1:11" ht="14.4" customHeight="1" x14ac:dyDescent="0.3">
      <c r="A8" s="831" t="s">
        <v>628</v>
      </c>
      <c r="B8" s="832" t="s">
        <v>629</v>
      </c>
      <c r="C8" s="835" t="s">
        <v>647</v>
      </c>
      <c r="D8" s="863" t="s">
        <v>648</v>
      </c>
      <c r="E8" s="835" t="s">
        <v>7043</v>
      </c>
      <c r="F8" s="863" t="s">
        <v>7044</v>
      </c>
      <c r="G8" s="835" t="s">
        <v>7047</v>
      </c>
      <c r="H8" s="835" t="s">
        <v>7048</v>
      </c>
      <c r="I8" s="849">
        <v>355.35000610351562</v>
      </c>
      <c r="J8" s="849">
        <v>2</v>
      </c>
      <c r="K8" s="850">
        <v>710.70001220703125</v>
      </c>
    </row>
    <row r="9" spans="1:11" ht="14.4" customHeight="1" x14ac:dyDescent="0.3">
      <c r="A9" s="831" t="s">
        <v>628</v>
      </c>
      <c r="B9" s="832" t="s">
        <v>629</v>
      </c>
      <c r="C9" s="835" t="s">
        <v>647</v>
      </c>
      <c r="D9" s="863" t="s">
        <v>648</v>
      </c>
      <c r="E9" s="835" t="s">
        <v>7043</v>
      </c>
      <c r="F9" s="863" t="s">
        <v>7044</v>
      </c>
      <c r="G9" s="835" t="s">
        <v>7049</v>
      </c>
      <c r="H9" s="835" t="s">
        <v>7050</v>
      </c>
      <c r="I9" s="849">
        <v>22.149999618530273</v>
      </c>
      <c r="J9" s="849">
        <v>25</v>
      </c>
      <c r="K9" s="850">
        <v>553.75</v>
      </c>
    </row>
    <row r="10" spans="1:11" ht="14.4" customHeight="1" x14ac:dyDescent="0.3">
      <c r="A10" s="831" t="s">
        <v>628</v>
      </c>
      <c r="B10" s="832" t="s">
        <v>629</v>
      </c>
      <c r="C10" s="835" t="s">
        <v>647</v>
      </c>
      <c r="D10" s="863" t="s">
        <v>648</v>
      </c>
      <c r="E10" s="835" t="s">
        <v>7043</v>
      </c>
      <c r="F10" s="863" t="s">
        <v>7044</v>
      </c>
      <c r="G10" s="835" t="s">
        <v>7051</v>
      </c>
      <c r="H10" s="835" t="s">
        <v>7052</v>
      </c>
      <c r="I10" s="849">
        <v>3.619999885559082</v>
      </c>
      <c r="J10" s="849">
        <v>10</v>
      </c>
      <c r="K10" s="850">
        <v>36.229999542236328</v>
      </c>
    </row>
    <row r="11" spans="1:11" ht="14.4" customHeight="1" x14ac:dyDescent="0.3">
      <c r="A11" s="831" t="s">
        <v>628</v>
      </c>
      <c r="B11" s="832" t="s">
        <v>629</v>
      </c>
      <c r="C11" s="835" t="s">
        <v>647</v>
      </c>
      <c r="D11" s="863" t="s">
        <v>648</v>
      </c>
      <c r="E11" s="835" t="s">
        <v>7043</v>
      </c>
      <c r="F11" s="863" t="s">
        <v>7044</v>
      </c>
      <c r="G11" s="835" t="s">
        <v>7053</v>
      </c>
      <c r="H11" s="835" t="s">
        <v>7054</v>
      </c>
      <c r="I11" s="849">
        <v>156.49333190917969</v>
      </c>
      <c r="J11" s="849">
        <v>3</v>
      </c>
      <c r="K11" s="850">
        <v>469.47999572753906</v>
      </c>
    </row>
    <row r="12" spans="1:11" ht="14.4" customHeight="1" x14ac:dyDescent="0.3">
      <c r="A12" s="831" t="s">
        <v>628</v>
      </c>
      <c r="B12" s="832" t="s">
        <v>629</v>
      </c>
      <c r="C12" s="835" t="s">
        <v>647</v>
      </c>
      <c r="D12" s="863" t="s">
        <v>648</v>
      </c>
      <c r="E12" s="835" t="s">
        <v>7043</v>
      </c>
      <c r="F12" s="863" t="s">
        <v>7044</v>
      </c>
      <c r="G12" s="835" t="s">
        <v>7055</v>
      </c>
      <c r="H12" s="835" t="s">
        <v>7056</v>
      </c>
      <c r="I12" s="849">
        <v>2.9500000476837158</v>
      </c>
      <c r="J12" s="849">
        <v>200</v>
      </c>
      <c r="K12" s="850">
        <v>590</v>
      </c>
    </row>
    <row r="13" spans="1:11" ht="14.4" customHeight="1" x14ac:dyDescent="0.3">
      <c r="A13" s="831" t="s">
        <v>628</v>
      </c>
      <c r="B13" s="832" t="s">
        <v>629</v>
      </c>
      <c r="C13" s="835" t="s">
        <v>647</v>
      </c>
      <c r="D13" s="863" t="s">
        <v>648</v>
      </c>
      <c r="E13" s="835" t="s">
        <v>7043</v>
      </c>
      <c r="F13" s="863" t="s">
        <v>7044</v>
      </c>
      <c r="G13" s="835" t="s">
        <v>7057</v>
      </c>
      <c r="H13" s="835" t="s">
        <v>7058</v>
      </c>
      <c r="I13" s="849">
        <v>3.2400000095367432</v>
      </c>
      <c r="J13" s="849">
        <v>100</v>
      </c>
      <c r="K13" s="850">
        <v>324</v>
      </c>
    </row>
    <row r="14" spans="1:11" ht="14.4" customHeight="1" x14ac:dyDescent="0.3">
      <c r="A14" s="831" t="s">
        <v>628</v>
      </c>
      <c r="B14" s="832" t="s">
        <v>629</v>
      </c>
      <c r="C14" s="835" t="s">
        <v>647</v>
      </c>
      <c r="D14" s="863" t="s">
        <v>648</v>
      </c>
      <c r="E14" s="835" t="s">
        <v>7043</v>
      </c>
      <c r="F14" s="863" t="s">
        <v>7044</v>
      </c>
      <c r="G14" s="835" t="s">
        <v>7059</v>
      </c>
      <c r="H14" s="835" t="s">
        <v>7060</v>
      </c>
      <c r="I14" s="849">
        <v>26.379999160766602</v>
      </c>
      <c r="J14" s="849">
        <v>100</v>
      </c>
      <c r="K14" s="850">
        <v>2638.199951171875</v>
      </c>
    </row>
    <row r="15" spans="1:11" ht="14.4" customHeight="1" x14ac:dyDescent="0.3">
      <c r="A15" s="831" t="s">
        <v>628</v>
      </c>
      <c r="B15" s="832" t="s">
        <v>629</v>
      </c>
      <c r="C15" s="835" t="s">
        <v>647</v>
      </c>
      <c r="D15" s="863" t="s">
        <v>648</v>
      </c>
      <c r="E15" s="835" t="s">
        <v>7043</v>
      </c>
      <c r="F15" s="863" t="s">
        <v>7044</v>
      </c>
      <c r="G15" s="835" t="s">
        <v>7061</v>
      </c>
      <c r="H15" s="835" t="s">
        <v>7062</v>
      </c>
      <c r="I15" s="849">
        <v>0.85000002384185791</v>
      </c>
      <c r="J15" s="849">
        <v>20</v>
      </c>
      <c r="K15" s="850">
        <v>17</v>
      </c>
    </row>
    <row r="16" spans="1:11" ht="14.4" customHeight="1" x14ac:dyDescent="0.3">
      <c r="A16" s="831" t="s">
        <v>628</v>
      </c>
      <c r="B16" s="832" t="s">
        <v>629</v>
      </c>
      <c r="C16" s="835" t="s">
        <v>647</v>
      </c>
      <c r="D16" s="863" t="s">
        <v>648</v>
      </c>
      <c r="E16" s="835" t="s">
        <v>7043</v>
      </c>
      <c r="F16" s="863" t="s">
        <v>7044</v>
      </c>
      <c r="G16" s="835" t="s">
        <v>7063</v>
      </c>
      <c r="H16" s="835" t="s">
        <v>7064</v>
      </c>
      <c r="I16" s="849">
        <v>7.7300000190734863</v>
      </c>
      <c r="J16" s="849">
        <v>2</v>
      </c>
      <c r="K16" s="850">
        <v>15.460000038146973</v>
      </c>
    </row>
    <row r="17" spans="1:11" ht="14.4" customHeight="1" x14ac:dyDescent="0.3">
      <c r="A17" s="831" t="s">
        <v>628</v>
      </c>
      <c r="B17" s="832" t="s">
        <v>629</v>
      </c>
      <c r="C17" s="835" t="s">
        <v>647</v>
      </c>
      <c r="D17" s="863" t="s">
        <v>648</v>
      </c>
      <c r="E17" s="835" t="s">
        <v>7043</v>
      </c>
      <c r="F17" s="863" t="s">
        <v>7044</v>
      </c>
      <c r="G17" s="835" t="s">
        <v>7065</v>
      </c>
      <c r="H17" s="835" t="s">
        <v>7066</v>
      </c>
      <c r="I17" s="849">
        <v>7.5200002193450928</v>
      </c>
      <c r="J17" s="849">
        <v>4</v>
      </c>
      <c r="K17" s="850">
        <v>30.080000877380371</v>
      </c>
    </row>
    <row r="18" spans="1:11" ht="14.4" customHeight="1" x14ac:dyDescent="0.3">
      <c r="A18" s="831" t="s">
        <v>628</v>
      </c>
      <c r="B18" s="832" t="s">
        <v>629</v>
      </c>
      <c r="C18" s="835" t="s">
        <v>647</v>
      </c>
      <c r="D18" s="863" t="s">
        <v>648</v>
      </c>
      <c r="E18" s="835" t="s">
        <v>7043</v>
      </c>
      <c r="F18" s="863" t="s">
        <v>7044</v>
      </c>
      <c r="G18" s="835" t="s">
        <v>7067</v>
      </c>
      <c r="H18" s="835" t="s">
        <v>7068</v>
      </c>
      <c r="I18" s="849">
        <v>26.177500247955322</v>
      </c>
      <c r="J18" s="849">
        <v>4</v>
      </c>
      <c r="K18" s="850">
        <v>104.71000099182129</v>
      </c>
    </row>
    <row r="19" spans="1:11" ht="14.4" customHeight="1" x14ac:dyDescent="0.3">
      <c r="A19" s="831" t="s">
        <v>628</v>
      </c>
      <c r="B19" s="832" t="s">
        <v>629</v>
      </c>
      <c r="C19" s="835" t="s">
        <v>647</v>
      </c>
      <c r="D19" s="863" t="s">
        <v>648</v>
      </c>
      <c r="E19" s="835" t="s">
        <v>7043</v>
      </c>
      <c r="F19" s="863" t="s">
        <v>7044</v>
      </c>
      <c r="G19" s="835" t="s">
        <v>7069</v>
      </c>
      <c r="H19" s="835" t="s">
        <v>7070</v>
      </c>
      <c r="I19" s="849">
        <v>15.025000095367432</v>
      </c>
      <c r="J19" s="849">
        <v>6</v>
      </c>
      <c r="K19" s="850">
        <v>90.159999847412109</v>
      </c>
    </row>
    <row r="20" spans="1:11" ht="14.4" customHeight="1" x14ac:dyDescent="0.3">
      <c r="A20" s="831" t="s">
        <v>628</v>
      </c>
      <c r="B20" s="832" t="s">
        <v>629</v>
      </c>
      <c r="C20" s="835" t="s">
        <v>647</v>
      </c>
      <c r="D20" s="863" t="s">
        <v>648</v>
      </c>
      <c r="E20" s="835" t="s">
        <v>7043</v>
      </c>
      <c r="F20" s="863" t="s">
        <v>7044</v>
      </c>
      <c r="G20" s="835" t="s">
        <v>7071</v>
      </c>
      <c r="H20" s="835" t="s">
        <v>7072</v>
      </c>
      <c r="I20" s="849">
        <v>23.920000076293945</v>
      </c>
      <c r="J20" s="849">
        <v>62</v>
      </c>
      <c r="K20" s="850">
        <v>1483.0100250244141</v>
      </c>
    </row>
    <row r="21" spans="1:11" ht="14.4" customHeight="1" x14ac:dyDescent="0.3">
      <c r="A21" s="831" t="s">
        <v>628</v>
      </c>
      <c r="B21" s="832" t="s">
        <v>629</v>
      </c>
      <c r="C21" s="835" t="s">
        <v>647</v>
      </c>
      <c r="D21" s="863" t="s">
        <v>648</v>
      </c>
      <c r="E21" s="835" t="s">
        <v>7043</v>
      </c>
      <c r="F21" s="863" t="s">
        <v>7044</v>
      </c>
      <c r="G21" s="835" t="s">
        <v>7073</v>
      </c>
      <c r="H21" s="835" t="s">
        <v>7074</v>
      </c>
      <c r="I21" s="849">
        <v>46.315000534057617</v>
      </c>
      <c r="J21" s="849">
        <v>7</v>
      </c>
      <c r="K21" s="850">
        <v>324.20001220703125</v>
      </c>
    </row>
    <row r="22" spans="1:11" ht="14.4" customHeight="1" x14ac:dyDescent="0.3">
      <c r="A22" s="831" t="s">
        <v>628</v>
      </c>
      <c r="B22" s="832" t="s">
        <v>629</v>
      </c>
      <c r="C22" s="835" t="s">
        <v>647</v>
      </c>
      <c r="D22" s="863" t="s">
        <v>648</v>
      </c>
      <c r="E22" s="835" t="s">
        <v>7043</v>
      </c>
      <c r="F22" s="863" t="s">
        <v>7044</v>
      </c>
      <c r="G22" s="835" t="s">
        <v>7075</v>
      </c>
      <c r="H22" s="835" t="s">
        <v>7076</v>
      </c>
      <c r="I22" s="849">
        <v>0.37874999642372131</v>
      </c>
      <c r="J22" s="849">
        <v>725</v>
      </c>
      <c r="K22" s="850">
        <v>274.5</v>
      </c>
    </row>
    <row r="23" spans="1:11" ht="14.4" customHeight="1" x14ac:dyDescent="0.3">
      <c r="A23" s="831" t="s">
        <v>628</v>
      </c>
      <c r="B23" s="832" t="s">
        <v>629</v>
      </c>
      <c r="C23" s="835" t="s">
        <v>647</v>
      </c>
      <c r="D23" s="863" t="s">
        <v>648</v>
      </c>
      <c r="E23" s="835" t="s">
        <v>7043</v>
      </c>
      <c r="F23" s="863" t="s">
        <v>7044</v>
      </c>
      <c r="G23" s="835" t="s">
        <v>7077</v>
      </c>
      <c r="H23" s="835" t="s">
        <v>7078</v>
      </c>
      <c r="I23" s="849">
        <v>2.5055555502573648</v>
      </c>
      <c r="J23" s="849">
        <v>940</v>
      </c>
      <c r="K23" s="850">
        <v>2355.2000122070312</v>
      </c>
    </row>
    <row r="24" spans="1:11" ht="14.4" customHeight="1" x14ac:dyDescent="0.3">
      <c r="A24" s="831" t="s">
        <v>628</v>
      </c>
      <c r="B24" s="832" t="s">
        <v>629</v>
      </c>
      <c r="C24" s="835" t="s">
        <v>647</v>
      </c>
      <c r="D24" s="863" t="s">
        <v>648</v>
      </c>
      <c r="E24" s="835" t="s">
        <v>7043</v>
      </c>
      <c r="F24" s="863" t="s">
        <v>7044</v>
      </c>
      <c r="G24" s="835" t="s">
        <v>7079</v>
      </c>
      <c r="H24" s="835" t="s">
        <v>7080</v>
      </c>
      <c r="I24" s="849">
        <v>120</v>
      </c>
      <c r="J24" s="849">
        <v>2</v>
      </c>
      <c r="K24" s="850">
        <v>240</v>
      </c>
    </row>
    <row r="25" spans="1:11" ht="14.4" customHeight="1" x14ac:dyDescent="0.3">
      <c r="A25" s="831" t="s">
        <v>628</v>
      </c>
      <c r="B25" s="832" t="s">
        <v>629</v>
      </c>
      <c r="C25" s="835" t="s">
        <v>647</v>
      </c>
      <c r="D25" s="863" t="s">
        <v>648</v>
      </c>
      <c r="E25" s="835" t="s">
        <v>7043</v>
      </c>
      <c r="F25" s="863" t="s">
        <v>7044</v>
      </c>
      <c r="G25" s="835" t="s">
        <v>7081</v>
      </c>
      <c r="H25" s="835" t="s">
        <v>7082</v>
      </c>
      <c r="I25" s="849">
        <v>156.11499786376953</v>
      </c>
      <c r="J25" s="849">
        <v>2</v>
      </c>
      <c r="K25" s="850">
        <v>312.22999572753906</v>
      </c>
    </row>
    <row r="26" spans="1:11" ht="14.4" customHeight="1" x14ac:dyDescent="0.3">
      <c r="A26" s="831" t="s">
        <v>628</v>
      </c>
      <c r="B26" s="832" t="s">
        <v>629</v>
      </c>
      <c r="C26" s="835" t="s">
        <v>647</v>
      </c>
      <c r="D26" s="863" t="s">
        <v>648</v>
      </c>
      <c r="E26" s="835" t="s">
        <v>7043</v>
      </c>
      <c r="F26" s="863" t="s">
        <v>7044</v>
      </c>
      <c r="G26" s="835" t="s">
        <v>7083</v>
      </c>
      <c r="H26" s="835" t="s">
        <v>7084</v>
      </c>
      <c r="I26" s="849">
        <v>72.220001220703125</v>
      </c>
      <c r="J26" s="849">
        <v>1</v>
      </c>
      <c r="K26" s="850">
        <v>72.220001220703125</v>
      </c>
    </row>
    <row r="27" spans="1:11" ht="14.4" customHeight="1" x14ac:dyDescent="0.3">
      <c r="A27" s="831" t="s">
        <v>628</v>
      </c>
      <c r="B27" s="832" t="s">
        <v>629</v>
      </c>
      <c r="C27" s="835" t="s">
        <v>647</v>
      </c>
      <c r="D27" s="863" t="s">
        <v>648</v>
      </c>
      <c r="E27" s="835" t="s">
        <v>7043</v>
      </c>
      <c r="F27" s="863" t="s">
        <v>7044</v>
      </c>
      <c r="G27" s="835" t="s">
        <v>7085</v>
      </c>
      <c r="H27" s="835" t="s">
        <v>7086</v>
      </c>
      <c r="I27" s="849">
        <v>138.46000671386719</v>
      </c>
      <c r="J27" s="849">
        <v>1</v>
      </c>
      <c r="K27" s="850">
        <v>138.46000671386719</v>
      </c>
    </row>
    <row r="28" spans="1:11" ht="14.4" customHeight="1" x14ac:dyDescent="0.3">
      <c r="A28" s="831" t="s">
        <v>628</v>
      </c>
      <c r="B28" s="832" t="s">
        <v>629</v>
      </c>
      <c r="C28" s="835" t="s">
        <v>647</v>
      </c>
      <c r="D28" s="863" t="s">
        <v>648</v>
      </c>
      <c r="E28" s="835" t="s">
        <v>7043</v>
      </c>
      <c r="F28" s="863" t="s">
        <v>7044</v>
      </c>
      <c r="G28" s="835" t="s">
        <v>7087</v>
      </c>
      <c r="H28" s="835" t="s">
        <v>7088</v>
      </c>
      <c r="I28" s="849">
        <v>2.6750000715255737</v>
      </c>
      <c r="J28" s="849">
        <v>16</v>
      </c>
      <c r="K28" s="850">
        <v>42.760001182556152</v>
      </c>
    </row>
    <row r="29" spans="1:11" ht="14.4" customHeight="1" x14ac:dyDescent="0.3">
      <c r="A29" s="831" t="s">
        <v>628</v>
      </c>
      <c r="B29" s="832" t="s">
        <v>629</v>
      </c>
      <c r="C29" s="835" t="s">
        <v>647</v>
      </c>
      <c r="D29" s="863" t="s">
        <v>648</v>
      </c>
      <c r="E29" s="835" t="s">
        <v>7043</v>
      </c>
      <c r="F29" s="863" t="s">
        <v>7044</v>
      </c>
      <c r="G29" s="835" t="s">
        <v>7089</v>
      </c>
      <c r="H29" s="835" t="s">
        <v>7090</v>
      </c>
      <c r="I29" s="849">
        <v>0.67000001668930054</v>
      </c>
      <c r="J29" s="849">
        <v>1000</v>
      </c>
      <c r="K29" s="850">
        <v>670</v>
      </c>
    </row>
    <row r="30" spans="1:11" ht="14.4" customHeight="1" x14ac:dyDescent="0.3">
      <c r="A30" s="831" t="s">
        <v>628</v>
      </c>
      <c r="B30" s="832" t="s">
        <v>629</v>
      </c>
      <c r="C30" s="835" t="s">
        <v>647</v>
      </c>
      <c r="D30" s="863" t="s">
        <v>648</v>
      </c>
      <c r="E30" s="835" t="s">
        <v>7043</v>
      </c>
      <c r="F30" s="863" t="s">
        <v>7044</v>
      </c>
      <c r="G30" s="835" t="s">
        <v>7091</v>
      </c>
      <c r="H30" s="835" t="s">
        <v>7092</v>
      </c>
      <c r="I30" s="849">
        <v>3.9433333873748779</v>
      </c>
      <c r="J30" s="849">
        <v>750</v>
      </c>
      <c r="K30" s="850">
        <v>2958.6500244140625</v>
      </c>
    </row>
    <row r="31" spans="1:11" ht="14.4" customHeight="1" x14ac:dyDescent="0.3">
      <c r="A31" s="831" t="s">
        <v>628</v>
      </c>
      <c r="B31" s="832" t="s">
        <v>629</v>
      </c>
      <c r="C31" s="835" t="s">
        <v>647</v>
      </c>
      <c r="D31" s="863" t="s">
        <v>648</v>
      </c>
      <c r="E31" s="835" t="s">
        <v>7043</v>
      </c>
      <c r="F31" s="863" t="s">
        <v>7044</v>
      </c>
      <c r="G31" s="835" t="s">
        <v>7093</v>
      </c>
      <c r="H31" s="835" t="s">
        <v>7094</v>
      </c>
      <c r="I31" s="849">
        <v>1.2100000381469727</v>
      </c>
      <c r="J31" s="849">
        <v>50</v>
      </c>
      <c r="K31" s="850">
        <v>60.5</v>
      </c>
    </row>
    <row r="32" spans="1:11" ht="14.4" customHeight="1" x14ac:dyDescent="0.3">
      <c r="A32" s="831" t="s">
        <v>628</v>
      </c>
      <c r="B32" s="832" t="s">
        <v>629</v>
      </c>
      <c r="C32" s="835" t="s">
        <v>647</v>
      </c>
      <c r="D32" s="863" t="s">
        <v>648</v>
      </c>
      <c r="E32" s="835" t="s">
        <v>7043</v>
      </c>
      <c r="F32" s="863" t="s">
        <v>7044</v>
      </c>
      <c r="G32" s="835" t="s">
        <v>7095</v>
      </c>
      <c r="H32" s="835" t="s">
        <v>7096</v>
      </c>
      <c r="I32" s="849">
        <v>27.8755554623074</v>
      </c>
      <c r="J32" s="849">
        <v>27</v>
      </c>
      <c r="K32" s="850">
        <v>752.63999938964844</v>
      </c>
    </row>
    <row r="33" spans="1:11" ht="14.4" customHeight="1" x14ac:dyDescent="0.3">
      <c r="A33" s="831" t="s">
        <v>628</v>
      </c>
      <c r="B33" s="832" t="s">
        <v>629</v>
      </c>
      <c r="C33" s="835" t="s">
        <v>647</v>
      </c>
      <c r="D33" s="863" t="s">
        <v>648</v>
      </c>
      <c r="E33" s="835" t="s">
        <v>7043</v>
      </c>
      <c r="F33" s="863" t="s">
        <v>7044</v>
      </c>
      <c r="G33" s="835" t="s">
        <v>7097</v>
      </c>
      <c r="H33" s="835" t="s">
        <v>7098</v>
      </c>
      <c r="I33" s="849">
        <v>28.736666361490887</v>
      </c>
      <c r="J33" s="849">
        <v>33</v>
      </c>
      <c r="K33" s="850">
        <v>948.31000518798828</v>
      </c>
    </row>
    <row r="34" spans="1:11" ht="14.4" customHeight="1" x14ac:dyDescent="0.3">
      <c r="A34" s="831" t="s">
        <v>628</v>
      </c>
      <c r="B34" s="832" t="s">
        <v>629</v>
      </c>
      <c r="C34" s="835" t="s">
        <v>647</v>
      </c>
      <c r="D34" s="863" t="s">
        <v>648</v>
      </c>
      <c r="E34" s="835" t="s">
        <v>7099</v>
      </c>
      <c r="F34" s="863" t="s">
        <v>7100</v>
      </c>
      <c r="G34" s="835" t="s">
        <v>7101</v>
      </c>
      <c r="H34" s="835" t="s">
        <v>7102</v>
      </c>
      <c r="I34" s="849">
        <v>21.559999465942383</v>
      </c>
      <c r="J34" s="849">
        <v>50</v>
      </c>
      <c r="K34" s="850">
        <v>1078.1099853515625</v>
      </c>
    </row>
    <row r="35" spans="1:11" ht="14.4" customHeight="1" x14ac:dyDescent="0.3">
      <c r="A35" s="831" t="s">
        <v>628</v>
      </c>
      <c r="B35" s="832" t="s">
        <v>629</v>
      </c>
      <c r="C35" s="835" t="s">
        <v>647</v>
      </c>
      <c r="D35" s="863" t="s">
        <v>648</v>
      </c>
      <c r="E35" s="835" t="s">
        <v>7099</v>
      </c>
      <c r="F35" s="863" t="s">
        <v>7100</v>
      </c>
      <c r="G35" s="835" t="s">
        <v>7103</v>
      </c>
      <c r="H35" s="835" t="s">
        <v>7104</v>
      </c>
      <c r="I35" s="849">
        <v>25.079999923706055</v>
      </c>
      <c r="J35" s="849">
        <v>20</v>
      </c>
      <c r="K35" s="850">
        <v>501.60000610351562</v>
      </c>
    </row>
    <row r="36" spans="1:11" ht="14.4" customHeight="1" x14ac:dyDescent="0.3">
      <c r="A36" s="831" t="s">
        <v>628</v>
      </c>
      <c r="B36" s="832" t="s">
        <v>629</v>
      </c>
      <c r="C36" s="835" t="s">
        <v>647</v>
      </c>
      <c r="D36" s="863" t="s">
        <v>648</v>
      </c>
      <c r="E36" s="835" t="s">
        <v>7099</v>
      </c>
      <c r="F36" s="863" t="s">
        <v>7100</v>
      </c>
      <c r="G36" s="835" t="s">
        <v>7105</v>
      </c>
      <c r="H36" s="835" t="s">
        <v>7106</v>
      </c>
      <c r="I36" s="849">
        <v>16.399999618530273</v>
      </c>
      <c r="J36" s="849">
        <v>120</v>
      </c>
      <c r="K36" s="850">
        <v>1967.4600219726562</v>
      </c>
    </row>
    <row r="37" spans="1:11" ht="14.4" customHeight="1" x14ac:dyDescent="0.3">
      <c r="A37" s="831" t="s">
        <v>628</v>
      </c>
      <c r="B37" s="832" t="s">
        <v>629</v>
      </c>
      <c r="C37" s="835" t="s">
        <v>647</v>
      </c>
      <c r="D37" s="863" t="s">
        <v>648</v>
      </c>
      <c r="E37" s="835" t="s">
        <v>7099</v>
      </c>
      <c r="F37" s="863" t="s">
        <v>7100</v>
      </c>
      <c r="G37" s="835" t="s">
        <v>7107</v>
      </c>
      <c r="H37" s="835" t="s">
        <v>7108</v>
      </c>
      <c r="I37" s="849">
        <v>2.9050000905990601</v>
      </c>
      <c r="J37" s="849">
        <v>350</v>
      </c>
      <c r="K37" s="850">
        <v>1016.5</v>
      </c>
    </row>
    <row r="38" spans="1:11" ht="14.4" customHeight="1" x14ac:dyDescent="0.3">
      <c r="A38" s="831" t="s">
        <v>628</v>
      </c>
      <c r="B38" s="832" t="s">
        <v>629</v>
      </c>
      <c r="C38" s="835" t="s">
        <v>647</v>
      </c>
      <c r="D38" s="863" t="s">
        <v>648</v>
      </c>
      <c r="E38" s="835" t="s">
        <v>7099</v>
      </c>
      <c r="F38" s="863" t="s">
        <v>7100</v>
      </c>
      <c r="G38" s="835" t="s">
        <v>7109</v>
      </c>
      <c r="H38" s="835" t="s">
        <v>7110</v>
      </c>
      <c r="I38" s="849">
        <v>11.680000305175781</v>
      </c>
      <c r="J38" s="849">
        <v>80</v>
      </c>
      <c r="K38" s="850">
        <v>934.4000244140625</v>
      </c>
    </row>
    <row r="39" spans="1:11" ht="14.4" customHeight="1" x14ac:dyDescent="0.3">
      <c r="A39" s="831" t="s">
        <v>628</v>
      </c>
      <c r="B39" s="832" t="s">
        <v>629</v>
      </c>
      <c r="C39" s="835" t="s">
        <v>647</v>
      </c>
      <c r="D39" s="863" t="s">
        <v>648</v>
      </c>
      <c r="E39" s="835" t="s">
        <v>7099</v>
      </c>
      <c r="F39" s="863" t="s">
        <v>7100</v>
      </c>
      <c r="G39" s="835" t="s">
        <v>7111</v>
      </c>
      <c r="H39" s="835" t="s">
        <v>7112</v>
      </c>
      <c r="I39" s="849">
        <v>569.3699951171875</v>
      </c>
      <c r="J39" s="849">
        <v>20</v>
      </c>
      <c r="K39" s="850">
        <v>11387.3603515625</v>
      </c>
    </row>
    <row r="40" spans="1:11" ht="14.4" customHeight="1" x14ac:dyDescent="0.3">
      <c r="A40" s="831" t="s">
        <v>628</v>
      </c>
      <c r="B40" s="832" t="s">
        <v>629</v>
      </c>
      <c r="C40" s="835" t="s">
        <v>647</v>
      </c>
      <c r="D40" s="863" t="s">
        <v>648</v>
      </c>
      <c r="E40" s="835" t="s">
        <v>7099</v>
      </c>
      <c r="F40" s="863" t="s">
        <v>7100</v>
      </c>
      <c r="G40" s="835" t="s">
        <v>7113</v>
      </c>
      <c r="H40" s="835" t="s">
        <v>7114</v>
      </c>
      <c r="I40" s="849">
        <v>0.27000001072883606</v>
      </c>
      <c r="J40" s="849">
        <v>500</v>
      </c>
      <c r="K40" s="850">
        <v>133.10000610351562</v>
      </c>
    </row>
    <row r="41" spans="1:11" ht="14.4" customHeight="1" x14ac:dyDescent="0.3">
      <c r="A41" s="831" t="s">
        <v>628</v>
      </c>
      <c r="B41" s="832" t="s">
        <v>629</v>
      </c>
      <c r="C41" s="835" t="s">
        <v>647</v>
      </c>
      <c r="D41" s="863" t="s">
        <v>648</v>
      </c>
      <c r="E41" s="835" t="s">
        <v>7099</v>
      </c>
      <c r="F41" s="863" t="s">
        <v>7100</v>
      </c>
      <c r="G41" s="835" t="s">
        <v>7115</v>
      </c>
      <c r="H41" s="835" t="s">
        <v>7116</v>
      </c>
      <c r="I41" s="849">
        <v>10.162499904632568</v>
      </c>
      <c r="J41" s="849">
        <v>6840</v>
      </c>
      <c r="K41" s="850">
        <v>69522.479736328125</v>
      </c>
    </row>
    <row r="42" spans="1:11" ht="14.4" customHeight="1" x14ac:dyDescent="0.3">
      <c r="A42" s="831" t="s">
        <v>628</v>
      </c>
      <c r="B42" s="832" t="s">
        <v>629</v>
      </c>
      <c r="C42" s="835" t="s">
        <v>647</v>
      </c>
      <c r="D42" s="863" t="s">
        <v>648</v>
      </c>
      <c r="E42" s="835" t="s">
        <v>7099</v>
      </c>
      <c r="F42" s="863" t="s">
        <v>7100</v>
      </c>
      <c r="G42" s="835" t="s">
        <v>7117</v>
      </c>
      <c r="H42" s="835" t="s">
        <v>7118</v>
      </c>
      <c r="I42" s="849">
        <v>15.92444462246365</v>
      </c>
      <c r="J42" s="849">
        <v>650</v>
      </c>
      <c r="K42" s="850">
        <v>10351.5</v>
      </c>
    </row>
    <row r="43" spans="1:11" ht="14.4" customHeight="1" x14ac:dyDescent="0.3">
      <c r="A43" s="831" t="s">
        <v>628</v>
      </c>
      <c r="B43" s="832" t="s">
        <v>629</v>
      </c>
      <c r="C43" s="835" t="s">
        <v>647</v>
      </c>
      <c r="D43" s="863" t="s">
        <v>648</v>
      </c>
      <c r="E43" s="835" t="s">
        <v>7099</v>
      </c>
      <c r="F43" s="863" t="s">
        <v>7100</v>
      </c>
      <c r="G43" s="835" t="s">
        <v>7119</v>
      </c>
      <c r="H43" s="835" t="s">
        <v>7120</v>
      </c>
      <c r="I43" s="849">
        <v>15.573333104451498</v>
      </c>
      <c r="J43" s="849">
        <v>30</v>
      </c>
      <c r="K43" s="850">
        <v>467.14999389648438</v>
      </c>
    </row>
    <row r="44" spans="1:11" ht="14.4" customHeight="1" x14ac:dyDescent="0.3">
      <c r="A44" s="831" t="s">
        <v>628</v>
      </c>
      <c r="B44" s="832" t="s">
        <v>629</v>
      </c>
      <c r="C44" s="835" t="s">
        <v>647</v>
      </c>
      <c r="D44" s="863" t="s">
        <v>648</v>
      </c>
      <c r="E44" s="835" t="s">
        <v>7099</v>
      </c>
      <c r="F44" s="863" t="s">
        <v>7100</v>
      </c>
      <c r="G44" s="835" t="s">
        <v>7121</v>
      </c>
      <c r="H44" s="835" t="s">
        <v>7122</v>
      </c>
      <c r="I44" s="849">
        <v>6.137499988079071</v>
      </c>
      <c r="J44" s="849">
        <v>1640</v>
      </c>
      <c r="K44" s="850">
        <v>10066.400024414062</v>
      </c>
    </row>
    <row r="45" spans="1:11" ht="14.4" customHeight="1" x14ac:dyDescent="0.3">
      <c r="A45" s="831" t="s">
        <v>628</v>
      </c>
      <c r="B45" s="832" t="s">
        <v>629</v>
      </c>
      <c r="C45" s="835" t="s">
        <v>647</v>
      </c>
      <c r="D45" s="863" t="s">
        <v>648</v>
      </c>
      <c r="E45" s="835" t="s">
        <v>7099</v>
      </c>
      <c r="F45" s="863" t="s">
        <v>7100</v>
      </c>
      <c r="G45" s="835" t="s">
        <v>7123</v>
      </c>
      <c r="H45" s="835" t="s">
        <v>7124</v>
      </c>
      <c r="I45" s="849">
        <v>3.4500000476837158</v>
      </c>
      <c r="J45" s="849">
        <v>560</v>
      </c>
      <c r="K45" s="850">
        <v>1931.199951171875</v>
      </c>
    </row>
    <row r="46" spans="1:11" ht="14.4" customHeight="1" x14ac:dyDescent="0.3">
      <c r="A46" s="831" t="s">
        <v>628</v>
      </c>
      <c r="B46" s="832" t="s">
        <v>629</v>
      </c>
      <c r="C46" s="835" t="s">
        <v>647</v>
      </c>
      <c r="D46" s="863" t="s">
        <v>648</v>
      </c>
      <c r="E46" s="835" t="s">
        <v>7099</v>
      </c>
      <c r="F46" s="863" t="s">
        <v>7100</v>
      </c>
      <c r="G46" s="835" t="s">
        <v>7125</v>
      </c>
      <c r="H46" s="835" t="s">
        <v>7126</v>
      </c>
      <c r="I46" s="849">
        <v>30.25</v>
      </c>
      <c r="J46" s="849">
        <v>650</v>
      </c>
      <c r="K46" s="850">
        <v>19662.5</v>
      </c>
    </row>
    <row r="47" spans="1:11" ht="14.4" customHeight="1" x14ac:dyDescent="0.3">
      <c r="A47" s="831" t="s">
        <v>628</v>
      </c>
      <c r="B47" s="832" t="s">
        <v>629</v>
      </c>
      <c r="C47" s="835" t="s">
        <v>647</v>
      </c>
      <c r="D47" s="863" t="s">
        <v>648</v>
      </c>
      <c r="E47" s="835" t="s">
        <v>7099</v>
      </c>
      <c r="F47" s="863" t="s">
        <v>7100</v>
      </c>
      <c r="G47" s="835" t="s">
        <v>7127</v>
      </c>
      <c r="H47" s="835" t="s">
        <v>7128</v>
      </c>
      <c r="I47" s="849">
        <v>30.252000045776366</v>
      </c>
      <c r="J47" s="849">
        <v>250</v>
      </c>
      <c r="K47" s="850">
        <v>7563</v>
      </c>
    </row>
    <row r="48" spans="1:11" ht="14.4" customHeight="1" x14ac:dyDescent="0.3">
      <c r="A48" s="831" t="s">
        <v>628</v>
      </c>
      <c r="B48" s="832" t="s">
        <v>629</v>
      </c>
      <c r="C48" s="835" t="s">
        <v>647</v>
      </c>
      <c r="D48" s="863" t="s">
        <v>648</v>
      </c>
      <c r="E48" s="835" t="s">
        <v>7099</v>
      </c>
      <c r="F48" s="863" t="s">
        <v>7100</v>
      </c>
      <c r="G48" s="835" t="s">
        <v>7129</v>
      </c>
      <c r="H48" s="835" t="s">
        <v>7130</v>
      </c>
      <c r="I48" s="849">
        <v>21.780000686645508</v>
      </c>
      <c r="J48" s="849">
        <v>250</v>
      </c>
      <c r="K48" s="850">
        <v>5445</v>
      </c>
    </row>
    <row r="49" spans="1:11" ht="14.4" customHeight="1" x14ac:dyDescent="0.3">
      <c r="A49" s="831" t="s">
        <v>628</v>
      </c>
      <c r="B49" s="832" t="s">
        <v>629</v>
      </c>
      <c r="C49" s="835" t="s">
        <v>647</v>
      </c>
      <c r="D49" s="863" t="s">
        <v>648</v>
      </c>
      <c r="E49" s="835" t="s">
        <v>7099</v>
      </c>
      <c r="F49" s="863" t="s">
        <v>7100</v>
      </c>
      <c r="G49" s="835" t="s">
        <v>7131</v>
      </c>
      <c r="H49" s="835" t="s">
        <v>7132</v>
      </c>
      <c r="I49" s="849">
        <v>17.979999542236328</v>
      </c>
      <c r="J49" s="849">
        <v>50</v>
      </c>
      <c r="K49" s="850">
        <v>899</v>
      </c>
    </row>
    <row r="50" spans="1:11" ht="14.4" customHeight="1" x14ac:dyDescent="0.3">
      <c r="A50" s="831" t="s">
        <v>628</v>
      </c>
      <c r="B50" s="832" t="s">
        <v>629</v>
      </c>
      <c r="C50" s="835" t="s">
        <v>647</v>
      </c>
      <c r="D50" s="863" t="s">
        <v>648</v>
      </c>
      <c r="E50" s="835" t="s">
        <v>7099</v>
      </c>
      <c r="F50" s="863" t="s">
        <v>7100</v>
      </c>
      <c r="G50" s="835" t="s">
        <v>7133</v>
      </c>
      <c r="H50" s="835" t="s">
        <v>7134</v>
      </c>
      <c r="I50" s="849">
        <v>5.0199999809265137</v>
      </c>
      <c r="J50" s="849">
        <v>100</v>
      </c>
      <c r="K50" s="850">
        <v>502</v>
      </c>
    </row>
    <row r="51" spans="1:11" ht="14.4" customHeight="1" x14ac:dyDescent="0.3">
      <c r="A51" s="831" t="s">
        <v>628</v>
      </c>
      <c r="B51" s="832" t="s">
        <v>629</v>
      </c>
      <c r="C51" s="835" t="s">
        <v>647</v>
      </c>
      <c r="D51" s="863" t="s">
        <v>648</v>
      </c>
      <c r="E51" s="835" t="s">
        <v>7099</v>
      </c>
      <c r="F51" s="863" t="s">
        <v>7100</v>
      </c>
      <c r="G51" s="835" t="s">
        <v>7135</v>
      </c>
      <c r="H51" s="835" t="s">
        <v>7136</v>
      </c>
      <c r="I51" s="849">
        <v>64.129997253417969</v>
      </c>
      <c r="J51" s="849">
        <v>12</v>
      </c>
      <c r="K51" s="850">
        <v>769.55999755859375</v>
      </c>
    </row>
    <row r="52" spans="1:11" ht="14.4" customHeight="1" x14ac:dyDescent="0.3">
      <c r="A52" s="831" t="s">
        <v>628</v>
      </c>
      <c r="B52" s="832" t="s">
        <v>629</v>
      </c>
      <c r="C52" s="835" t="s">
        <v>647</v>
      </c>
      <c r="D52" s="863" t="s">
        <v>648</v>
      </c>
      <c r="E52" s="835" t="s">
        <v>7099</v>
      </c>
      <c r="F52" s="863" t="s">
        <v>7100</v>
      </c>
      <c r="G52" s="835" t="s">
        <v>7137</v>
      </c>
      <c r="H52" s="835" t="s">
        <v>7138</v>
      </c>
      <c r="I52" s="849">
        <v>115</v>
      </c>
      <c r="J52" s="849">
        <v>7</v>
      </c>
      <c r="K52" s="850">
        <v>805</v>
      </c>
    </row>
    <row r="53" spans="1:11" ht="14.4" customHeight="1" x14ac:dyDescent="0.3">
      <c r="A53" s="831" t="s">
        <v>628</v>
      </c>
      <c r="B53" s="832" t="s">
        <v>629</v>
      </c>
      <c r="C53" s="835" t="s">
        <v>647</v>
      </c>
      <c r="D53" s="863" t="s">
        <v>648</v>
      </c>
      <c r="E53" s="835" t="s">
        <v>7099</v>
      </c>
      <c r="F53" s="863" t="s">
        <v>7100</v>
      </c>
      <c r="G53" s="835" t="s">
        <v>7139</v>
      </c>
      <c r="H53" s="835" t="s">
        <v>7140</v>
      </c>
      <c r="I53" s="849">
        <v>4.0300002098083496</v>
      </c>
      <c r="J53" s="849">
        <v>30</v>
      </c>
      <c r="K53" s="850">
        <v>120.90000152587891</v>
      </c>
    </row>
    <row r="54" spans="1:11" ht="14.4" customHeight="1" x14ac:dyDescent="0.3">
      <c r="A54" s="831" t="s">
        <v>628</v>
      </c>
      <c r="B54" s="832" t="s">
        <v>629</v>
      </c>
      <c r="C54" s="835" t="s">
        <v>647</v>
      </c>
      <c r="D54" s="863" t="s">
        <v>648</v>
      </c>
      <c r="E54" s="835" t="s">
        <v>7099</v>
      </c>
      <c r="F54" s="863" t="s">
        <v>7100</v>
      </c>
      <c r="G54" s="835" t="s">
        <v>7141</v>
      </c>
      <c r="H54" s="835" t="s">
        <v>7142</v>
      </c>
      <c r="I54" s="849">
        <v>9.6800003051757812</v>
      </c>
      <c r="J54" s="849">
        <v>600</v>
      </c>
      <c r="K54" s="850">
        <v>5808</v>
      </c>
    </row>
    <row r="55" spans="1:11" ht="14.4" customHeight="1" x14ac:dyDescent="0.3">
      <c r="A55" s="831" t="s">
        <v>628</v>
      </c>
      <c r="B55" s="832" t="s">
        <v>629</v>
      </c>
      <c r="C55" s="835" t="s">
        <v>647</v>
      </c>
      <c r="D55" s="863" t="s">
        <v>648</v>
      </c>
      <c r="E55" s="835" t="s">
        <v>7099</v>
      </c>
      <c r="F55" s="863" t="s">
        <v>7100</v>
      </c>
      <c r="G55" s="835" t="s">
        <v>7143</v>
      </c>
      <c r="H55" s="835" t="s">
        <v>7144</v>
      </c>
      <c r="I55" s="849">
        <v>3.1457143851688931</v>
      </c>
      <c r="J55" s="849">
        <v>350</v>
      </c>
      <c r="K55" s="850">
        <v>1101</v>
      </c>
    </row>
    <row r="56" spans="1:11" ht="14.4" customHeight="1" x14ac:dyDescent="0.3">
      <c r="A56" s="831" t="s">
        <v>628</v>
      </c>
      <c r="B56" s="832" t="s">
        <v>629</v>
      </c>
      <c r="C56" s="835" t="s">
        <v>647</v>
      </c>
      <c r="D56" s="863" t="s">
        <v>648</v>
      </c>
      <c r="E56" s="835" t="s">
        <v>7099</v>
      </c>
      <c r="F56" s="863" t="s">
        <v>7100</v>
      </c>
      <c r="G56" s="835" t="s">
        <v>7145</v>
      </c>
      <c r="H56" s="835" t="s">
        <v>7146</v>
      </c>
      <c r="I56" s="849">
        <v>2.8299999237060547</v>
      </c>
      <c r="J56" s="849">
        <v>150</v>
      </c>
      <c r="K56" s="850">
        <v>424.5</v>
      </c>
    </row>
    <row r="57" spans="1:11" ht="14.4" customHeight="1" x14ac:dyDescent="0.3">
      <c r="A57" s="831" t="s">
        <v>628</v>
      </c>
      <c r="B57" s="832" t="s">
        <v>629</v>
      </c>
      <c r="C57" s="835" t="s">
        <v>647</v>
      </c>
      <c r="D57" s="863" t="s">
        <v>648</v>
      </c>
      <c r="E57" s="835" t="s">
        <v>7099</v>
      </c>
      <c r="F57" s="863" t="s">
        <v>7100</v>
      </c>
      <c r="G57" s="835" t="s">
        <v>7147</v>
      </c>
      <c r="H57" s="835" t="s">
        <v>7148</v>
      </c>
      <c r="I57" s="849">
        <v>2.0233333110809326</v>
      </c>
      <c r="J57" s="849">
        <v>350</v>
      </c>
      <c r="K57" s="850">
        <v>709.5</v>
      </c>
    </row>
    <row r="58" spans="1:11" ht="14.4" customHeight="1" x14ac:dyDescent="0.3">
      <c r="A58" s="831" t="s">
        <v>628</v>
      </c>
      <c r="B58" s="832" t="s">
        <v>629</v>
      </c>
      <c r="C58" s="835" t="s">
        <v>647</v>
      </c>
      <c r="D58" s="863" t="s">
        <v>648</v>
      </c>
      <c r="E58" s="835" t="s">
        <v>7099</v>
      </c>
      <c r="F58" s="863" t="s">
        <v>7100</v>
      </c>
      <c r="G58" s="835" t="s">
        <v>7149</v>
      </c>
      <c r="H58" s="835" t="s">
        <v>7150</v>
      </c>
      <c r="I58" s="849">
        <v>139.875</v>
      </c>
      <c r="J58" s="849">
        <v>2</v>
      </c>
      <c r="K58" s="850">
        <v>279.75</v>
      </c>
    </row>
    <row r="59" spans="1:11" ht="14.4" customHeight="1" x14ac:dyDescent="0.3">
      <c r="A59" s="831" t="s">
        <v>628</v>
      </c>
      <c r="B59" s="832" t="s">
        <v>629</v>
      </c>
      <c r="C59" s="835" t="s">
        <v>647</v>
      </c>
      <c r="D59" s="863" t="s">
        <v>648</v>
      </c>
      <c r="E59" s="835" t="s">
        <v>7099</v>
      </c>
      <c r="F59" s="863" t="s">
        <v>7100</v>
      </c>
      <c r="G59" s="835" t="s">
        <v>7151</v>
      </c>
      <c r="H59" s="835" t="s">
        <v>7152</v>
      </c>
      <c r="I59" s="849">
        <v>80.575000762939453</v>
      </c>
      <c r="J59" s="849">
        <v>50</v>
      </c>
      <c r="K59" s="850">
        <v>4028.7799987792969</v>
      </c>
    </row>
    <row r="60" spans="1:11" ht="14.4" customHeight="1" x14ac:dyDescent="0.3">
      <c r="A60" s="831" t="s">
        <v>628</v>
      </c>
      <c r="B60" s="832" t="s">
        <v>629</v>
      </c>
      <c r="C60" s="835" t="s">
        <v>647</v>
      </c>
      <c r="D60" s="863" t="s">
        <v>648</v>
      </c>
      <c r="E60" s="835" t="s">
        <v>7099</v>
      </c>
      <c r="F60" s="863" t="s">
        <v>7100</v>
      </c>
      <c r="G60" s="835" t="s">
        <v>7153</v>
      </c>
      <c r="H60" s="835" t="s">
        <v>7154</v>
      </c>
      <c r="I60" s="849">
        <v>7.869999885559082</v>
      </c>
      <c r="J60" s="849">
        <v>7632</v>
      </c>
      <c r="K60" s="850">
        <v>60025.6796875</v>
      </c>
    </row>
    <row r="61" spans="1:11" ht="14.4" customHeight="1" x14ac:dyDescent="0.3">
      <c r="A61" s="831" t="s">
        <v>628</v>
      </c>
      <c r="B61" s="832" t="s">
        <v>629</v>
      </c>
      <c r="C61" s="835" t="s">
        <v>647</v>
      </c>
      <c r="D61" s="863" t="s">
        <v>648</v>
      </c>
      <c r="E61" s="835" t="s">
        <v>7099</v>
      </c>
      <c r="F61" s="863" t="s">
        <v>7100</v>
      </c>
      <c r="G61" s="835" t="s">
        <v>7155</v>
      </c>
      <c r="H61" s="835" t="s">
        <v>7156</v>
      </c>
      <c r="I61" s="849">
        <v>9.380000114440918</v>
      </c>
      <c r="J61" s="849">
        <v>7272</v>
      </c>
      <c r="K61" s="850">
        <v>68193.1806640625</v>
      </c>
    </row>
    <row r="62" spans="1:11" ht="14.4" customHeight="1" x14ac:dyDescent="0.3">
      <c r="A62" s="831" t="s">
        <v>628</v>
      </c>
      <c r="B62" s="832" t="s">
        <v>629</v>
      </c>
      <c r="C62" s="835" t="s">
        <v>647</v>
      </c>
      <c r="D62" s="863" t="s">
        <v>648</v>
      </c>
      <c r="E62" s="835" t="s">
        <v>7099</v>
      </c>
      <c r="F62" s="863" t="s">
        <v>7100</v>
      </c>
      <c r="G62" s="835" t="s">
        <v>7157</v>
      </c>
      <c r="H62" s="835" t="s">
        <v>7158</v>
      </c>
      <c r="I62" s="849">
        <v>2.4600000381469727</v>
      </c>
      <c r="J62" s="849">
        <v>100</v>
      </c>
      <c r="K62" s="850">
        <v>246</v>
      </c>
    </row>
    <row r="63" spans="1:11" ht="14.4" customHeight="1" x14ac:dyDescent="0.3">
      <c r="A63" s="831" t="s">
        <v>628</v>
      </c>
      <c r="B63" s="832" t="s">
        <v>629</v>
      </c>
      <c r="C63" s="835" t="s">
        <v>647</v>
      </c>
      <c r="D63" s="863" t="s">
        <v>648</v>
      </c>
      <c r="E63" s="835" t="s">
        <v>7099</v>
      </c>
      <c r="F63" s="863" t="s">
        <v>7100</v>
      </c>
      <c r="G63" s="835" t="s">
        <v>7159</v>
      </c>
      <c r="H63" s="835" t="s">
        <v>7160</v>
      </c>
      <c r="I63" s="849">
        <v>0.25142857006617952</v>
      </c>
      <c r="J63" s="849">
        <v>1400</v>
      </c>
      <c r="K63" s="850">
        <v>353</v>
      </c>
    </row>
    <row r="64" spans="1:11" ht="14.4" customHeight="1" x14ac:dyDescent="0.3">
      <c r="A64" s="831" t="s">
        <v>628</v>
      </c>
      <c r="B64" s="832" t="s">
        <v>629</v>
      </c>
      <c r="C64" s="835" t="s">
        <v>647</v>
      </c>
      <c r="D64" s="863" t="s">
        <v>648</v>
      </c>
      <c r="E64" s="835" t="s">
        <v>7099</v>
      </c>
      <c r="F64" s="863" t="s">
        <v>7100</v>
      </c>
      <c r="G64" s="835" t="s">
        <v>7161</v>
      </c>
      <c r="H64" s="835" t="s">
        <v>7162</v>
      </c>
      <c r="I64" s="849">
        <v>11.73555522494846</v>
      </c>
      <c r="J64" s="849">
        <v>73</v>
      </c>
      <c r="K64" s="850">
        <v>856.70000457763672</v>
      </c>
    </row>
    <row r="65" spans="1:11" ht="14.4" customHeight="1" x14ac:dyDescent="0.3">
      <c r="A65" s="831" t="s">
        <v>628</v>
      </c>
      <c r="B65" s="832" t="s">
        <v>629</v>
      </c>
      <c r="C65" s="835" t="s">
        <v>647</v>
      </c>
      <c r="D65" s="863" t="s">
        <v>648</v>
      </c>
      <c r="E65" s="835" t="s">
        <v>7099</v>
      </c>
      <c r="F65" s="863" t="s">
        <v>7100</v>
      </c>
      <c r="G65" s="835" t="s">
        <v>7163</v>
      </c>
      <c r="H65" s="835" t="s">
        <v>7164</v>
      </c>
      <c r="I65" s="849">
        <v>13.310000419616699</v>
      </c>
      <c r="J65" s="849">
        <v>16</v>
      </c>
      <c r="K65" s="850">
        <v>212.96000480651855</v>
      </c>
    </row>
    <row r="66" spans="1:11" ht="14.4" customHeight="1" x14ac:dyDescent="0.3">
      <c r="A66" s="831" t="s">
        <v>628</v>
      </c>
      <c r="B66" s="832" t="s">
        <v>629</v>
      </c>
      <c r="C66" s="835" t="s">
        <v>647</v>
      </c>
      <c r="D66" s="863" t="s">
        <v>648</v>
      </c>
      <c r="E66" s="835" t="s">
        <v>7099</v>
      </c>
      <c r="F66" s="863" t="s">
        <v>7100</v>
      </c>
      <c r="G66" s="835" t="s">
        <v>7165</v>
      </c>
      <c r="H66" s="835" t="s">
        <v>7166</v>
      </c>
      <c r="I66" s="849">
        <v>25.530000686645508</v>
      </c>
      <c r="J66" s="849">
        <v>1</v>
      </c>
      <c r="K66" s="850">
        <v>25.530000686645508</v>
      </c>
    </row>
    <row r="67" spans="1:11" ht="14.4" customHeight="1" x14ac:dyDescent="0.3">
      <c r="A67" s="831" t="s">
        <v>628</v>
      </c>
      <c r="B67" s="832" t="s">
        <v>629</v>
      </c>
      <c r="C67" s="835" t="s">
        <v>647</v>
      </c>
      <c r="D67" s="863" t="s">
        <v>648</v>
      </c>
      <c r="E67" s="835" t="s">
        <v>7099</v>
      </c>
      <c r="F67" s="863" t="s">
        <v>7100</v>
      </c>
      <c r="G67" s="835" t="s">
        <v>7167</v>
      </c>
      <c r="H67" s="835" t="s">
        <v>7168</v>
      </c>
      <c r="I67" s="849">
        <v>2.2899999618530273</v>
      </c>
      <c r="J67" s="849">
        <v>200</v>
      </c>
      <c r="K67" s="850">
        <v>458</v>
      </c>
    </row>
    <row r="68" spans="1:11" ht="14.4" customHeight="1" x14ac:dyDescent="0.3">
      <c r="A68" s="831" t="s">
        <v>628</v>
      </c>
      <c r="B68" s="832" t="s">
        <v>629</v>
      </c>
      <c r="C68" s="835" t="s">
        <v>647</v>
      </c>
      <c r="D68" s="863" t="s">
        <v>648</v>
      </c>
      <c r="E68" s="835" t="s">
        <v>7099</v>
      </c>
      <c r="F68" s="863" t="s">
        <v>7100</v>
      </c>
      <c r="G68" s="835" t="s">
        <v>7169</v>
      </c>
      <c r="H68" s="835" t="s">
        <v>7170</v>
      </c>
      <c r="I68" s="849">
        <v>4.8000001907348633</v>
      </c>
      <c r="J68" s="849">
        <v>300</v>
      </c>
      <c r="K68" s="850">
        <v>1440</v>
      </c>
    </row>
    <row r="69" spans="1:11" ht="14.4" customHeight="1" x14ac:dyDescent="0.3">
      <c r="A69" s="831" t="s">
        <v>628</v>
      </c>
      <c r="B69" s="832" t="s">
        <v>629</v>
      </c>
      <c r="C69" s="835" t="s">
        <v>647</v>
      </c>
      <c r="D69" s="863" t="s">
        <v>648</v>
      </c>
      <c r="E69" s="835" t="s">
        <v>7099</v>
      </c>
      <c r="F69" s="863" t="s">
        <v>7100</v>
      </c>
      <c r="G69" s="835" t="s">
        <v>7171</v>
      </c>
      <c r="H69" s="835" t="s">
        <v>7172</v>
      </c>
      <c r="I69" s="849">
        <v>399.29998779296875</v>
      </c>
      <c r="J69" s="849">
        <v>96</v>
      </c>
      <c r="K69" s="850">
        <v>38332.80078125</v>
      </c>
    </row>
    <row r="70" spans="1:11" ht="14.4" customHeight="1" x14ac:dyDescent="0.3">
      <c r="A70" s="831" t="s">
        <v>628</v>
      </c>
      <c r="B70" s="832" t="s">
        <v>629</v>
      </c>
      <c r="C70" s="835" t="s">
        <v>647</v>
      </c>
      <c r="D70" s="863" t="s">
        <v>648</v>
      </c>
      <c r="E70" s="835" t="s">
        <v>7099</v>
      </c>
      <c r="F70" s="863" t="s">
        <v>7100</v>
      </c>
      <c r="G70" s="835" t="s">
        <v>7173</v>
      </c>
      <c r="H70" s="835" t="s">
        <v>7174</v>
      </c>
      <c r="I70" s="849">
        <v>2.8533332347869873</v>
      </c>
      <c r="J70" s="849">
        <v>100</v>
      </c>
      <c r="K70" s="850">
        <v>285.5</v>
      </c>
    </row>
    <row r="71" spans="1:11" ht="14.4" customHeight="1" x14ac:dyDescent="0.3">
      <c r="A71" s="831" t="s">
        <v>628</v>
      </c>
      <c r="B71" s="832" t="s">
        <v>629</v>
      </c>
      <c r="C71" s="835" t="s">
        <v>647</v>
      </c>
      <c r="D71" s="863" t="s">
        <v>648</v>
      </c>
      <c r="E71" s="835" t="s">
        <v>7099</v>
      </c>
      <c r="F71" s="863" t="s">
        <v>7100</v>
      </c>
      <c r="G71" s="835" t="s">
        <v>7175</v>
      </c>
      <c r="H71" s="835" t="s">
        <v>7176</v>
      </c>
      <c r="I71" s="849">
        <v>2.4200000762939453</v>
      </c>
      <c r="J71" s="849">
        <v>25</v>
      </c>
      <c r="K71" s="850">
        <v>60.5</v>
      </c>
    </row>
    <row r="72" spans="1:11" ht="14.4" customHeight="1" x14ac:dyDescent="0.3">
      <c r="A72" s="831" t="s">
        <v>628</v>
      </c>
      <c r="B72" s="832" t="s">
        <v>629</v>
      </c>
      <c r="C72" s="835" t="s">
        <v>647</v>
      </c>
      <c r="D72" s="863" t="s">
        <v>648</v>
      </c>
      <c r="E72" s="835" t="s">
        <v>7099</v>
      </c>
      <c r="F72" s="863" t="s">
        <v>7100</v>
      </c>
      <c r="G72" s="835" t="s">
        <v>7177</v>
      </c>
      <c r="H72" s="835" t="s">
        <v>7178</v>
      </c>
      <c r="I72" s="849">
        <v>2.6400001049041748</v>
      </c>
      <c r="J72" s="849">
        <v>100</v>
      </c>
      <c r="K72" s="850">
        <v>264</v>
      </c>
    </row>
    <row r="73" spans="1:11" ht="14.4" customHeight="1" x14ac:dyDescent="0.3">
      <c r="A73" s="831" t="s">
        <v>628</v>
      </c>
      <c r="B73" s="832" t="s">
        <v>629</v>
      </c>
      <c r="C73" s="835" t="s">
        <v>647</v>
      </c>
      <c r="D73" s="863" t="s">
        <v>648</v>
      </c>
      <c r="E73" s="835" t="s">
        <v>7099</v>
      </c>
      <c r="F73" s="863" t="s">
        <v>7100</v>
      </c>
      <c r="G73" s="835" t="s">
        <v>7179</v>
      </c>
      <c r="H73" s="835" t="s">
        <v>7180</v>
      </c>
      <c r="I73" s="849">
        <v>14.300000190734863</v>
      </c>
      <c r="J73" s="849">
        <v>40</v>
      </c>
      <c r="K73" s="850">
        <v>572.01998901367187</v>
      </c>
    </row>
    <row r="74" spans="1:11" ht="14.4" customHeight="1" x14ac:dyDescent="0.3">
      <c r="A74" s="831" t="s">
        <v>628</v>
      </c>
      <c r="B74" s="832" t="s">
        <v>629</v>
      </c>
      <c r="C74" s="835" t="s">
        <v>647</v>
      </c>
      <c r="D74" s="863" t="s">
        <v>648</v>
      </c>
      <c r="E74" s="835" t="s">
        <v>7099</v>
      </c>
      <c r="F74" s="863" t="s">
        <v>7100</v>
      </c>
      <c r="G74" s="835" t="s">
        <v>7181</v>
      </c>
      <c r="H74" s="835" t="s">
        <v>7182</v>
      </c>
      <c r="I74" s="849">
        <v>14.300000190734863</v>
      </c>
      <c r="J74" s="849">
        <v>40</v>
      </c>
      <c r="K74" s="850">
        <v>572.04000854492187</v>
      </c>
    </row>
    <row r="75" spans="1:11" ht="14.4" customHeight="1" x14ac:dyDescent="0.3">
      <c r="A75" s="831" t="s">
        <v>628</v>
      </c>
      <c r="B75" s="832" t="s">
        <v>629</v>
      </c>
      <c r="C75" s="835" t="s">
        <v>647</v>
      </c>
      <c r="D75" s="863" t="s">
        <v>648</v>
      </c>
      <c r="E75" s="835" t="s">
        <v>7099</v>
      </c>
      <c r="F75" s="863" t="s">
        <v>7100</v>
      </c>
      <c r="G75" s="835" t="s">
        <v>7183</v>
      </c>
      <c r="H75" s="835" t="s">
        <v>7184</v>
      </c>
      <c r="I75" s="849">
        <v>6.2899999618530273</v>
      </c>
      <c r="J75" s="849">
        <v>5</v>
      </c>
      <c r="K75" s="850">
        <v>31.450000762939453</v>
      </c>
    </row>
    <row r="76" spans="1:11" ht="14.4" customHeight="1" x14ac:dyDescent="0.3">
      <c r="A76" s="831" t="s">
        <v>628</v>
      </c>
      <c r="B76" s="832" t="s">
        <v>629</v>
      </c>
      <c r="C76" s="835" t="s">
        <v>647</v>
      </c>
      <c r="D76" s="863" t="s">
        <v>648</v>
      </c>
      <c r="E76" s="835" t="s">
        <v>7099</v>
      </c>
      <c r="F76" s="863" t="s">
        <v>7100</v>
      </c>
      <c r="G76" s="835" t="s">
        <v>7185</v>
      </c>
      <c r="H76" s="835" t="s">
        <v>7186</v>
      </c>
      <c r="I76" s="849">
        <v>4.1799998760223387</v>
      </c>
      <c r="J76" s="849">
        <v>550</v>
      </c>
      <c r="K76" s="850">
        <v>2299.2400054931641</v>
      </c>
    </row>
    <row r="77" spans="1:11" ht="14.4" customHeight="1" x14ac:dyDescent="0.3">
      <c r="A77" s="831" t="s">
        <v>628</v>
      </c>
      <c r="B77" s="832" t="s">
        <v>629</v>
      </c>
      <c r="C77" s="835" t="s">
        <v>647</v>
      </c>
      <c r="D77" s="863" t="s">
        <v>648</v>
      </c>
      <c r="E77" s="835" t="s">
        <v>7099</v>
      </c>
      <c r="F77" s="863" t="s">
        <v>7100</v>
      </c>
      <c r="G77" s="835" t="s">
        <v>7187</v>
      </c>
      <c r="H77" s="835" t="s">
        <v>7188</v>
      </c>
      <c r="I77" s="849">
        <v>6.1700000762939453</v>
      </c>
      <c r="J77" s="849">
        <v>20</v>
      </c>
      <c r="K77" s="850">
        <v>123.40000152587891</v>
      </c>
    </row>
    <row r="78" spans="1:11" ht="14.4" customHeight="1" x14ac:dyDescent="0.3">
      <c r="A78" s="831" t="s">
        <v>628</v>
      </c>
      <c r="B78" s="832" t="s">
        <v>629</v>
      </c>
      <c r="C78" s="835" t="s">
        <v>647</v>
      </c>
      <c r="D78" s="863" t="s">
        <v>648</v>
      </c>
      <c r="E78" s="835" t="s">
        <v>7099</v>
      </c>
      <c r="F78" s="863" t="s">
        <v>7100</v>
      </c>
      <c r="G78" s="835" t="s">
        <v>7189</v>
      </c>
      <c r="H78" s="835" t="s">
        <v>7190</v>
      </c>
      <c r="I78" s="849">
        <v>74.900001525878906</v>
      </c>
      <c r="J78" s="849">
        <v>20</v>
      </c>
      <c r="K78" s="850">
        <v>1498.010009765625</v>
      </c>
    </row>
    <row r="79" spans="1:11" ht="14.4" customHeight="1" x14ac:dyDescent="0.3">
      <c r="A79" s="831" t="s">
        <v>628</v>
      </c>
      <c r="B79" s="832" t="s">
        <v>629</v>
      </c>
      <c r="C79" s="835" t="s">
        <v>647</v>
      </c>
      <c r="D79" s="863" t="s">
        <v>648</v>
      </c>
      <c r="E79" s="835" t="s">
        <v>7099</v>
      </c>
      <c r="F79" s="863" t="s">
        <v>7100</v>
      </c>
      <c r="G79" s="835" t="s">
        <v>7191</v>
      </c>
      <c r="H79" s="835" t="s">
        <v>7192</v>
      </c>
      <c r="I79" s="849">
        <v>204.41000366210937</v>
      </c>
      <c r="J79" s="849">
        <v>30</v>
      </c>
      <c r="K79" s="850">
        <v>6132.2998046875</v>
      </c>
    </row>
    <row r="80" spans="1:11" ht="14.4" customHeight="1" x14ac:dyDescent="0.3">
      <c r="A80" s="831" t="s">
        <v>628</v>
      </c>
      <c r="B80" s="832" t="s">
        <v>629</v>
      </c>
      <c r="C80" s="835" t="s">
        <v>647</v>
      </c>
      <c r="D80" s="863" t="s">
        <v>648</v>
      </c>
      <c r="E80" s="835" t="s">
        <v>7099</v>
      </c>
      <c r="F80" s="863" t="s">
        <v>7100</v>
      </c>
      <c r="G80" s="835" t="s">
        <v>7193</v>
      </c>
      <c r="H80" s="835" t="s">
        <v>7194</v>
      </c>
      <c r="I80" s="849">
        <v>699</v>
      </c>
      <c r="J80" s="849">
        <v>1</v>
      </c>
      <c r="K80" s="850">
        <v>699</v>
      </c>
    </row>
    <row r="81" spans="1:11" ht="14.4" customHeight="1" x14ac:dyDescent="0.3">
      <c r="A81" s="831" t="s">
        <v>628</v>
      </c>
      <c r="B81" s="832" t="s">
        <v>629</v>
      </c>
      <c r="C81" s="835" t="s">
        <v>647</v>
      </c>
      <c r="D81" s="863" t="s">
        <v>648</v>
      </c>
      <c r="E81" s="835" t="s">
        <v>7099</v>
      </c>
      <c r="F81" s="863" t="s">
        <v>7100</v>
      </c>
      <c r="G81" s="835" t="s">
        <v>7195</v>
      </c>
      <c r="H81" s="835" t="s">
        <v>7196</v>
      </c>
      <c r="I81" s="849">
        <v>16.450000762939453</v>
      </c>
      <c r="J81" s="849">
        <v>2</v>
      </c>
      <c r="K81" s="850">
        <v>32.900001525878906</v>
      </c>
    </row>
    <row r="82" spans="1:11" ht="14.4" customHeight="1" x14ac:dyDescent="0.3">
      <c r="A82" s="831" t="s">
        <v>628</v>
      </c>
      <c r="B82" s="832" t="s">
        <v>629</v>
      </c>
      <c r="C82" s="835" t="s">
        <v>647</v>
      </c>
      <c r="D82" s="863" t="s">
        <v>648</v>
      </c>
      <c r="E82" s="835" t="s">
        <v>7099</v>
      </c>
      <c r="F82" s="863" t="s">
        <v>7100</v>
      </c>
      <c r="G82" s="835" t="s">
        <v>7197</v>
      </c>
      <c r="H82" s="835" t="s">
        <v>7198</v>
      </c>
      <c r="I82" s="849">
        <v>1.0900000333786011</v>
      </c>
      <c r="J82" s="849">
        <v>2400</v>
      </c>
      <c r="K82" s="850">
        <v>2616</v>
      </c>
    </row>
    <row r="83" spans="1:11" ht="14.4" customHeight="1" x14ac:dyDescent="0.3">
      <c r="A83" s="831" t="s">
        <v>628</v>
      </c>
      <c r="B83" s="832" t="s">
        <v>629</v>
      </c>
      <c r="C83" s="835" t="s">
        <v>647</v>
      </c>
      <c r="D83" s="863" t="s">
        <v>648</v>
      </c>
      <c r="E83" s="835" t="s">
        <v>7099</v>
      </c>
      <c r="F83" s="863" t="s">
        <v>7100</v>
      </c>
      <c r="G83" s="835" t="s">
        <v>7199</v>
      </c>
      <c r="H83" s="835" t="s">
        <v>7200</v>
      </c>
      <c r="I83" s="849">
        <v>0.47899999022483825</v>
      </c>
      <c r="J83" s="849">
        <v>6900</v>
      </c>
      <c r="K83" s="850">
        <v>3305</v>
      </c>
    </row>
    <row r="84" spans="1:11" ht="14.4" customHeight="1" x14ac:dyDescent="0.3">
      <c r="A84" s="831" t="s">
        <v>628</v>
      </c>
      <c r="B84" s="832" t="s">
        <v>629</v>
      </c>
      <c r="C84" s="835" t="s">
        <v>647</v>
      </c>
      <c r="D84" s="863" t="s">
        <v>648</v>
      </c>
      <c r="E84" s="835" t="s">
        <v>7099</v>
      </c>
      <c r="F84" s="863" t="s">
        <v>7100</v>
      </c>
      <c r="G84" s="835" t="s">
        <v>7201</v>
      </c>
      <c r="H84" s="835" t="s">
        <v>7202</v>
      </c>
      <c r="I84" s="849">
        <v>1.6737499535083771</v>
      </c>
      <c r="J84" s="849">
        <v>3500</v>
      </c>
      <c r="K84" s="850">
        <v>5854</v>
      </c>
    </row>
    <row r="85" spans="1:11" ht="14.4" customHeight="1" x14ac:dyDescent="0.3">
      <c r="A85" s="831" t="s">
        <v>628</v>
      </c>
      <c r="B85" s="832" t="s">
        <v>629</v>
      </c>
      <c r="C85" s="835" t="s">
        <v>647</v>
      </c>
      <c r="D85" s="863" t="s">
        <v>648</v>
      </c>
      <c r="E85" s="835" t="s">
        <v>7099</v>
      </c>
      <c r="F85" s="863" t="s">
        <v>7100</v>
      </c>
      <c r="G85" s="835" t="s">
        <v>7203</v>
      </c>
      <c r="H85" s="835" t="s">
        <v>7204</v>
      </c>
      <c r="I85" s="849">
        <v>0.67000001668930054</v>
      </c>
      <c r="J85" s="849">
        <v>3000</v>
      </c>
      <c r="K85" s="850">
        <v>2010</v>
      </c>
    </row>
    <row r="86" spans="1:11" ht="14.4" customHeight="1" x14ac:dyDescent="0.3">
      <c r="A86" s="831" t="s">
        <v>628</v>
      </c>
      <c r="B86" s="832" t="s">
        <v>629</v>
      </c>
      <c r="C86" s="835" t="s">
        <v>647</v>
      </c>
      <c r="D86" s="863" t="s">
        <v>648</v>
      </c>
      <c r="E86" s="835" t="s">
        <v>7099</v>
      </c>
      <c r="F86" s="863" t="s">
        <v>7100</v>
      </c>
      <c r="G86" s="835" t="s">
        <v>7205</v>
      </c>
      <c r="H86" s="835" t="s">
        <v>7206</v>
      </c>
      <c r="I86" s="849">
        <v>2.75</v>
      </c>
      <c r="J86" s="849">
        <v>500</v>
      </c>
      <c r="K86" s="850">
        <v>1375</v>
      </c>
    </row>
    <row r="87" spans="1:11" ht="14.4" customHeight="1" x14ac:dyDescent="0.3">
      <c r="A87" s="831" t="s">
        <v>628</v>
      </c>
      <c r="B87" s="832" t="s">
        <v>629</v>
      </c>
      <c r="C87" s="835" t="s">
        <v>647</v>
      </c>
      <c r="D87" s="863" t="s">
        <v>648</v>
      </c>
      <c r="E87" s="835" t="s">
        <v>7099</v>
      </c>
      <c r="F87" s="863" t="s">
        <v>7100</v>
      </c>
      <c r="G87" s="835" t="s">
        <v>7207</v>
      </c>
      <c r="H87" s="835" t="s">
        <v>7208</v>
      </c>
      <c r="I87" s="849">
        <v>5.2024998664855957</v>
      </c>
      <c r="J87" s="849">
        <v>400</v>
      </c>
      <c r="K87" s="850">
        <v>2080.8500061035156</v>
      </c>
    </row>
    <row r="88" spans="1:11" ht="14.4" customHeight="1" x14ac:dyDescent="0.3">
      <c r="A88" s="831" t="s">
        <v>628</v>
      </c>
      <c r="B88" s="832" t="s">
        <v>629</v>
      </c>
      <c r="C88" s="835" t="s">
        <v>647</v>
      </c>
      <c r="D88" s="863" t="s">
        <v>648</v>
      </c>
      <c r="E88" s="835" t="s">
        <v>7099</v>
      </c>
      <c r="F88" s="863" t="s">
        <v>7100</v>
      </c>
      <c r="G88" s="835" t="s">
        <v>7209</v>
      </c>
      <c r="H88" s="835" t="s">
        <v>7210</v>
      </c>
      <c r="I88" s="849">
        <v>8.8400001525878906</v>
      </c>
      <c r="J88" s="849">
        <v>10</v>
      </c>
      <c r="K88" s="850">
        <v>88.400001525878906</v>
      </c>
    </row>
    <row r="89" spans="1:11" ht="14.4" customHeight="1" x14ac:dyDescent="0.3">
      <c r="A89" s="831" t="s">
        <v>628</v>
      </c>
      <c r="B89" s="832" t="s">
        <v>629</v>
      </c>
      <c r="C89" s="835" t="s">
        <v>647</v>
      </c>
      <c r="D89" s="863" t="s">
        <v>648</v>
      </c>
      <c r="E89" s="835" t="s">
        <v>7099</v>
      </c>
      <c r="F89" s="863" t="s">
        <v>7100</v>
      </c>
      <c r="G89" s="835" t="s">
        <v>7211</v>
      </c>
      <c r="H89" s="835" t="s">
        <v>7212</v>
      </c>
      <c r="I89" s="849">
        <v>25.409999847412109</v>
      </c>
      <c r="J89" s="849">
        <v>20</v>
      </c>
      <c r="K89" s="850">
        <v>508.20001220703125</v>
      </c>
    </row>
    <row r="90" spans="1:11" ht="14.4" customHeight="1" x14ac:dyDescent="0.3">
      <c r="A90" s="831" t="s">
        <v>628</v>
      </c>
      <c r="B90" s="832" t="s">
        <v>629</v>
      </c>
      <c r="C90" s="835" t="s">
        <v>647</v>
      </c>
      <c r="D90" s="863" t="s">
        <v>648</v>
      </c>
      <c r="E90" s="835" t="s">
        <v>7099</v>
      </c>
      <c r="F90" s="863" t="s">
        <v>7100</v>
      </c>
      <c r="G90" s="835" t="s">
        <v>7213</v>
      </c>
      <c r="H90" s="835" t="s">
        <v>7214</v>
      </c>
      <c r="I90" s="849">
        <v>42.349998474121094</v>
      </c>
      <c r="J90" s="849">
        <v>13</v>
      </c>
      <c r="K90" s="850">
        <v>550.54998779296875</v>
      </c>
    </row>
    <row r="91" spans="1:11" ht="14.4" customHeight="1" x14ac:dyDescent="0.3">
      <c r="A91" s="831" t="s">
        <v>628</v>
      </c>
      <c r="B91" s="832" t="s">
        <v>629</v>
      </c>
      <c r="C91" s="835" t="s">
        <v>647</v>
      </c>
      <c r="D91" s="863" t="s">
        <v>648</v>
      </c>
      <c r="E91" s="835" t="s">
        <v>7099</v>
      </c>
      <c r="F91" s="863" t="s">
        <v>7100</v>
      </c>
      <c r="G91" s="835" t="s">
        <v>7215</v>
      </c>
      <c r="H91" s="835" t="s">
        <v>7216</v>
      </c>
      <c r="I91" s="849">
        <v>0.47166666388511658</v>
      </c>
      <c r="J91" s="849">
        <v>3100</v>
      </c>
      <c r="K91" s="850">
        <v>1462</v>
      </c>
    </row>
    <row r="92" spans="1:11" ht="14.4" customHeight="1" x14ac:dyDescent="0.3">
      <c r="A92" s="831" t="s">
        <v>628</v>
      </c>
      <c r="B92" s="832" t="s">
        <v>629</v>
      </c>
      <c r="C92" s="835" t="s">
        <v>647</v>
      </c>
      <c r="D92" s="863" t="s">
        <v>648</v>
      </c>
      <c r="E92" s="835" t="s">
        <v>7099</v>
      </c>
      <c r="F92" s="863" t="s">
        <v>7100</v>
      </c>
      <c r="G92" s="835" t="s">
        <v>7217</v>
      </c>
      <c r="H92" s="835" t="s">
        <v>7218</v>
      </c>
      <c r="I92" s="849">
        <v>1.2799999713897705</v>
      </c>
      <c r="J92" s="849">
        <v>1000</v>
      </c>
      <c r="K92" s="850">
        <v>1281.2999877929687</v>
      </c>
    </row>
    <row r="93" spans="1:11" ht="14.4" customHeight="1" x14ac:dyDescent="0.3">
      <c r="A93" s="831" t="s">
        <v>628</v>
      </c>
      <c r="B93" s="832" t="s">
        <v>629</v>
      </c>
      <c r="C93" s="835" t="s">
        <v>647</v>
      </c>
      <c r="D93" s="863" t="s">
        <v>648</v>
      </c>
      <c r="E93" s="835" t="s">
        <v>7099</v>
      </c>
      <c r="F93" s="863" t="s">
        <v>7100</v>
      </c>
      <c r="G93" s="835" t="s">
        <v>7219</v>
      </c>
      <c r="H93" s="835" t="s">
        <v>7220</v>
      </c>
      <c r="I93" s="849">
        <v>2.369999885559082</v>
      </c>
      <c r="J93" s="849">
        <v>20</v>
      </c>
      <c r="K93" s="850">
        <v>47.400001525878906</v>
      </c>
    </row>
    <row r="94" spans="1:11" ht="14.4" customHeight="1" x14ac:dyDescent="0.3">
      <c r="A94" s="831" t="s">
        <v>628</v>
      </c>
      <c r="B94" s="832" t="s">
        <v>629</v>
      </c>
      <c r="C94" s="835" t="s">
        <v>647</v>
      </c>
      <c r="D94" s="863" t="s">
        <v>648</v>
      </c>
      <c r="E94" s="835" t="s">
        <v>7099</v>
      </c>
      <c r="F94" s="863" t="s">
        <v>7100</v>
      </c>
      <c r="G94" s="835" t="s">
        <v>7221</v>
      </c>
      <c r="H94" s="835" t="s">
        <v>7222</v>
      </c>
      <c r="I94" s="849">
        <v>1.7400000095367432</v>
      </c>
      <c r="J94" s="849">
        <v>20</v>
      </c>
      <c r="K94" s="850">
        <v>34.799999237060547</v>
      </c>
    </row>
    <row r="95" spans="1:11" ht="14.4" customHeight="1" x14ac:dyDescent="0.3">
      <c r="A95" s="831" t="s">
        <v>628</v>
      </c>
      <c r="B95" s="832" t="s">
        <v>629</v>
      </c>
      <c r="C95" s="835" t="s">
        <v>647</v>
      </c>
      <c r="D95" s="863" t="s">
        <v>648</v>
      </c>
      <c r="E95" s="835" t="s">
        <v>7099</v>
      </c>
      <c r="F95" s="863" t="s">
        <v>7100</v>
      </c>
      <c r="G95" s="835" t="s">
        <v>7223</v>
      </c>
      <c r="H95" s="835" t="s">
        <v>7224</v>
      </c>
      <c r="I95" s="849">
        <v>1.9800000190734863</v>
      </c>
      <c r="J95" s="849">
        <v>10</v>
      </c>
      <c r="K95" s="850">
        <v>19.799999237060547</v>
      </c>
    </row>
    <row r="96" spans="1:11" ht="14.4" customHeight="1" x14ac:dyDescent="0.3">
      <c r="A96" s="831" t="s">
        <v>628</v>
      </c>
      <c r="B96" s="832" t="s">
        <v>629</v>
      </c>
      <c r="C96" s="835" t="s">
        <v>647</v>
      </c>
      <c r="D96" s="863" t="s">
        <v>648</v>
      </c>
      <c r="E96" s="835" t="s">
        <v>7099</v>
      </c>
      <c r="F96" s="863" t="s">
        <v>7100</v>
      </c>
      <c r="G96" s="835" t="s">
        <v>7225</v>
      </c>
      <c r="H96" s="835" t="s">
        <v>7226</v>
      </c>
      <c r="I96" s="849">
        <v>1.8999999761581421</v>
      </c>
      <c r="J96" s="849">
        <v>35</v>
      </c>
      <c r="K96" s="850">
        <v>66.5</v>
      </c>
    </row>
    <row r="97" spans="1:11" ht="14.4" customHeight="1" x14ac:dyDescent="0.3">
      <c r="A97" s="831" t="s">
        <v>628</v>
      </c>
      <c r="B97" s="832" t="s">
        <v>629</v>
      </c>
      <c r="C97" s="835" t="s">
        <v>647</v>
      </c>
      <c r="D97" s="863" t="s">
        <v>648</v>
      </c>
      <c r="E97" s="835" t="s">
        <v>7099</v>
      </c>
      <c r="F97" s="863" t="s">
        <v>7100</v>
      </c>
      <c r="G97" s="835" t="s">
        <v>7227</v>
      </c>
      <c r="H97" s="835" t="s">
        <v>7228</v>
      </c>
      <c r="I97" s="849">
        <v>1.9249999523162842</v>
      </c>
      <c r="J97" s="849">
        <v>300</v>
      </c>
      <c r="K97" s="850">
        <v>577.5</v>
      </c>
    </row>
    <row r="98" spans="1:11" ht="14.4" customHeight="1" x14ac:dyDescent="0.3">
      <c r="A98" s="831" t="s">
        <v>628</v>
      </c>
      <c r="B98" s="832" t="s">
        <v>629</v>
      </c>
      <c r="C98" s="835" t="s">
        <v>647</v>
      </c>
      <c r="D98" s="863" t="s">
        <v>648</v>
      </c>
      <c r="E98" s="835" t="s">
        <v>7099</v>
      </c>
      <c r="F98" s="863" t="s">
        <v>7100</v>
      </c>
      <c r="G98" s="835" t="s">
        <v>7229</v>
      </c>
      <c r="H98" s="835" t="s">
        <v>7230</v>
      </c>
      <c r="I98" s="849">
        <v>2.1633334159851074</v>
      </c>
      <c r="J98" s="849">
        <v>30</v>
      </c>
      <c r="K98" s="850">
        <v>64.900001525878906</v>
      </c>
    </row>
    <row r="99" spans="1:11" ht="14.4" customHeight="1" x14ac:dyDescent="0.3">
      <c r="A99" s="831" t="s">
        <v>628</v>
      </c>
      <c r="B99" s="832" t="s">
        <v>629</v>
      </c>
      <c r="C99" s="835" t="s">
        <v>647</v>
      </c>
      <c r="D99" s="863" t="s">
        <v>648</v>
      </c>
      <c r="E99" s="835" t="s">
        <v>7099</v>
      </c>
      <c r="F99" s="863" t="s">
        <v>7100</v>
      </c>
      <c r="G99" s="835" t="s">
        <v>7229</v>
      </c>
      <c r="H99" s="835" t="s">
        <v>7231</v>
      </c>
      <c r="I99" s="849">
        <v>2.1700000762939453</v>
      </c>
      <c r="J99" s="849">
        <v>11</v>
      </c>
      <c r="K99" s="850">
        <v>23.870000839233398</v>
      </c>
    </row>
    <row r="100" spans="1:11" ht="14.4" customHeight="1" x14ac:dyDescent="0.3">
      <c r="A100" s="831" t="s">
        <v>628</v>
      </c>
      <c r="B100" s="832" t="s">
        <v>629</v>
      </c>
      <c r="C100" s="835" t="s">
        <v>647</v>
      </c>
      <c r="D100" s="863" t="s">
        <v>648</v>
      </c>
      <c r="E100" s="835" t="s">
        <v>7099</v>
      </c>
      <c r="F100" s="863" t="s">
        <v>7100</v>
      </c>
      <c r="G100" s="835" t="s">
        <v>7232</v>
      </c>
      <c r="H100" s="835" t="s">
        <v>7233</v>
      </c>
      <c r="I100" s="849">
        <v>4.7300000190734863</v>
      </c>
      <c r="J100" s="849">
        <v>60</v>
      </c>
      <c r="K100" s="850">
        <v>283.79999542236328</v>
      </c>
    </row>
    <row r="101" spans="1:11" ht="14.4" customHeight="1" x14ac:dyDescent="0.3">
      <c r="A101" s="831" t="s">
        <v>628</v>
      </c>
      <c r="B101" s="832" t="s">
        <v>629</v>
      </c>
      <c r="C101" s="835" t="s">
        <v>647</v>
      </c>
      <c r="D101" s="863" t="s">
        <v>648</v>
      </c>
      <c r="E101" s="835" t="s">
        <v>7099</v>
      </c>
      <c r="F101" s="863" t="s">
        <v>7100</v>
      </c>
      <c r="G101" s="835" t="s">
        <v>7234</v>
      </c>
      <c r="H101" s="835" t="s">
        <v>7235</v>
      </c>
      <c r="I101" s="849">
        <v>21.229999542236328</v>
      </c>
      <c r="J101" s="849">
        <v>125</v>
      </c>
      <c r="K101" s="850">
        <v>2653.75</v>
      </c>
    </row>
    <row r="102" spans="1:11" ht="14.4" customHeight="1" x14ac:dyDescent="0.3">
      <c r="A102" s="831" t="s">
        <v>628</v>
      </c>
      <c r="B102" s="832" t="s">
        <v>629</v>
      </c>
      <c r="C102" s="835" t="s">
        <v>647</v>
      </c>
      <c r="D102" s="863" t="s">
        <v>648</v>
      </c>
      <c r="E102" s="835" t="s">
        <v>7099</v>
      </c>
      <c r="F102" s="863" t="s">
        <v>7100</v>
      </c>
      <c r="G102" s="835" t="s">
        <v>7236</v>
      </c>
      <c r="H102" s="835" t="s">
        <v>7237</v>
      </c>
      <c r="I102" s="849">
        <v>5</v>
      </c>
      <c r="J102" s="849">
        <v>400</v>
      </c>
      <c r="K102" s="850">
        <v>2000</v>
      </c>
    </row>
    <row r="103" spans="1:11" ht="14.4" customHeight="1" x14ac:dyDescent="0.3">
      <c r="A103" s="831" t="s">
        <v>628</v>
      </c>
      <c r="B103" s="832" t="s">
        <v>629</v>
      </c>
      <c r="C103" s="835" t="s">
        <v>647</v>
      </c>
      <c r="D103" s="863" t="s">
        <v>648</v>
      </c>
      <c r="E103" s="835" t="s">
        <v>7099</v>
      </c>
      <c r="F103" s="863" t="s">
        <v>7100</v>
      </c>
      <c r="G103" s="835" t="s">
        <v>7238</v>
      </c>
      <c r="H103" s="835" t="s">
        <v>7239</v>
      </c>
      <c r="I103" s="849">
        <v>2.5149999856948853</v>
      </c>
      <c r="J103" s="849">
        <v>300</v>
      </c>
      <c r="K103" s="850">
        <v>754</v>
      </c>
    </row>
    <row r="104" spans="1:11" ht="14.4" customHeight="1" x14ac:dyDescent="0.3">
      <c r="A104" s="831" t="s">
        <v>628</v>
      </c>
      <c r="B104" s="832" t="s">
        <v>629</v>
      </c>
      <c r="C104" s="835" t="s">
        <v>647</v>
      </c>
      <c r="D104" s="863" t="s">
        <v>648</v>
      </c>
      <c r="E104" s="835" t="s">
        <v>7099</v>
      </c>
      <c r="F104" s="863" t="s">
        <v>7100</v>
      </c>
      <c r="G104" s="835" t="s">
        <v>7240</v>
      </c>
      <c r="H104" s="835" t="s">
        <v>7241</v>
      </c>
      <c r="I104" s="849">
        <v>2.5299999713897705</v>
      </c>
      <c r="J104" s="849">
        <v>750</v>
      </c>
      <c r="K104" s="850">
        <v>1897.5</v>
      </c>
    </row>
    <row r="105" spans="1:11" ht="14.4" customHeight="1" x14ac:dyDescent="0.3">
      <c r="A105" s="831" t="s">
        <v>628</v>
      </c>
      <c r="B105" s="832" t="s">
        <v>629</v>
      </c>
      <c r="C105" s="835" t="s">
        <v>647</v>
      </c>
      <c r="D105" s="863" t="s">
        <v>648</v>
      </c>
      <c r="E105" s="835" t="s">
        <v>7099</v>
      </c>
      <c r="F105" s="863" t="s">
        <v>7100</v>
      </c>
      <c r="G105" s="835" t="s">
        <v>7242</v>
      </c>
      <c r="H105" s="835" t="s">
        <v>7243</v>
      </c>
      <c r="I105" s="849">
        <v>2.6700000762939453</v>
      </c>
      <c r="J105" s="849">
        <v>50</v>
      </c>
      <c r="K105" s="850">
        <v>133.71000671386719</v>
      </c>
    </row>
    <row r="106" spans="1:11" ht="14.4" customHeight="1" x14ac:dyDescent="0.3">
      <c r="A106" s="831" t="s">
        <v>628</v>
      </c>
      <c r="B106" s="832" t="s">
        <v>629</v>
      </c>
      <c r="C106" s="835" t="s">
        <v>647</v>
      </c>
      <c r="D106" s="863" t="s">
        <v>648</v>
      </c>
      <c r="E106" s="835" t="s">
        <v>7099</v>
      </c>
      <c r="F106" s="863" t="s">
        <v>7100</v>
      </c>
      <c r="G106" s="835" t="s">
        <v>7244</v>
      </c>
      <c r="H106" s="835" t="s">
        <v>7245</v>
      </c>
      <c r="I106" s="849">
        <v>3.7400000095367432</v>
      </c>
      <c r="J106" s="849">
        <v>700</v>
      </c>
      <c r="K106" s="850">
        <v>2618</v>
      </c>
    </row>
    <row r="107" spans="1:11" ht="14.4" customHeight="1" x14ac:dyDescent="0.3">
      <c r="A107" s="831" t="s">
        <v>628</v>
      </c>
      <c r="B107" s="832" t="s">
        <v>629</v>
      </c>
      <c r="C107" s="835" t="s">
        <v>647</v>
      </c>
      <c r="D107" s="863" t="s">
        <v>648</v>
      </c>
      <c r="E107" s="835" t="s">
        <v>7099</v>
      </c>
      <c r="F107" s="863" t="s">
        <v>7100</v>
      </c>
      <c r="G107" s="835" t="s">
        <v>7246</v>
      </c>
      <c r="H107" s="835" t="s">
        <v>7247</v>
      </c>
      <c r="I107" s="849">
        <v>21.229999542236328</v>
      </c>
      <c r="J107" s="849">
        <v>250</v>
      </c>
      <c r="K107" s="850">
        <v>5307.5</v>
      </c>
    </row>
    <row r="108" spans="1:11" ht="14.4" customHeight="1" x14ac:dyDescent="0.3">
      <c r="A108" s="831" t="s">
        <v>628</v>
      </c>
      <c r="B108" s="832" t="s">
        <v>629</v>
      </c>
      <c r="C108" s="835" t="s">
        <v>647</v>
      </c>
      <c r="D108" s="863" t="s">
        <v>648</v>
      </c>
      <c r="E108" s="835" t="s">
        <v>7099</v>
      </c>
      <c r="F108" s="863" t="s">
        <v>7100</v>
      </c>
      <c r="G108" s="835" t="s">
        <v>7248</v>
      </c>
      <c r="H108" s="835" t="s">
        <v>7249</v>
      </c>
      <c r="I108" s="849">
        <v>21.234999656677246</v>
      </c>
      <c r="J108" s="849">
        <v>250</v>
      </c>
      <c r="K108" s="850">
        <v>5308.5</v>
      </c>
    </row>
    <row r="109" spans="1:11" ht="14.4" customHeight="1" x14ac:dyDescent="0.3">
      <c r="A109" s="831" t="s">
        <v>628</v>
      </c>
      <c r="B109" s="832" t="s">
        <v>629</v>
      </c>
      <c r="C109" s="835" t="s">
        <v>647</v>
      </c>
      <c r="D109" s="863" t="s">
        <v>648</v>
      </c>
      <c r="E109" s="835" t="s">
        <v>7099</v>
      </c>
      <c r="F109" s="863" t="s">
        <v>7100</v>
      </c>
      <c r="G109" s="835" t="s">
        <v>7248</v>
      </c>
      <c r="H109" s="835" t="s">
        <v>7250</v>
      </c>
      <c r="I109" s="849">
        <v>21.237499713897705</v>
      </c>
      <c r="J109" s="849">
        <v>200</v>
      </c>
      <c r="K109" s="850">
        <v>4247.2900390625</v>
      </c>
    </row>
    <row r="110" spans="1:11" ht="14.4" customHeight="1" x14ac:dyDescent="0.3">
      <c r="A110" s="831" t="s">
        <v>628</v>
      </c>
      <c r="B110" s="832" t="s">
        <v>629</v>
      </c>
      <c r="C110" s="835" t="s">
        <v>647</v>
      </c>
      <c r="D110" s="863" t="s">
        <v>648</v>
      </c>
      <c r="E110" s="835" t="s">
        <v>7099</v>
      </c>
      <c r="F110" s="863" t="s">
        <v>7100</v>
      </c>
      <c r="G110" s="835" t="s">
        <v>7251</v>
      </c>
      <c r="H110" s="835" t="s">
        <v>7252</v>
      </c>
      <c r="I110" s="849">
        <v>2</v>
      </c>
      <c r="J110" s="849">
        <v>10</v>
      </c>
      <c r="K110" s="850">
        <v>20</v>
      </c>
    </row>
    <row r="111" spans="1:11" ht="14.4" customHeight="1" x14ac:dyDescent="0.3">
      <c r="A111" s="831" t="s">
        <v>628</v>
      </c>
      <c r="B111" s="832" t="s">
        <v>629</v>
      </c>
      <c r="C111" s="835" t="s">
        <v>647</v>
      </c>
      <c r="D111" s="863" t="s">
        <v>648</v>
      </c>
      <c r="E111" s="835" t="s">
        <v>7099</v>
      </c>
      <c r="F111" s="863" t="s">
        <v>7100</v>
      </c>
      <c r="G111" s="835" t="s">
        <v>7253</v>
      </c>
      <c r="H111" s="835" t="s">
        <v>7254</v>
      </c>
      <c r="I111" s="849">
        <v>2.5299999713897705</v>
      </c>
      <c r="J111" s="849">
        <v>6</v>
      </c>
      <c r="K111" s="850">
        <v>15.179999589920044</v>
      </c>
    </row>
    <row r="112" spans="1:11" ht="14.4" customHeight="1" x14ac:dyDescent="0.3">
      <c r="A112" s="831" t="s">
        <v>628</v>
      </c>
      <c r="B112" s="832" t="s">
        <v>629</v>
      </c>
      <c r="C112" s="835" t="s">
        <v>647</v>
      </c>
      <c r="D112" s="863" t="s">
        <v>648</v>
      </c>
      <c r="E112" s="835" t="s">
        <v>7099</v>
      </c>
      <c r="F112" s="863" t="s">
        <v>7100</v>
      </c>
      <c r="G112" s="835" t="s">
        <v>7255</v>
      </c>
      <c r="H112" s="835" t="s">
        <v>7256</v>
      </c>
      <c r="I112" s="849">
        <v>494.8900146484375</v>
      </c>
      <c r="J112" s="849">
        <v>2</v>
      </c>
      <c r="K112" s="850">
        <v>989.780029296875</v>
      </c>
    </row>
    <row r="113" spans="1:11" ht="14.4" customHeight="1" x14ac:dyDescent="0.3">
      <c r="A113" s="831" t="s">
        <v>628</v>
      </c>
      <c r="B113" s="832" t="s">
        <v>629</v>
      </c>
      <c r="C113" s="835" t="s">
        <v>647</v>
      </c>
      <c r="D113" s="863" t="s">
        <v>648</v>
      </c>
      <c r="E113" s="835" t="s">
        <v>7257</v>
      </c>
      <c r="F113" s="863" t="s">
        <v>7258</v>
      </c>
      <c r="G113" s="835" t="s">
        <v>7259</v>
      </c>
      <c r="H113" s="835" t="s">
        <v>7260</v>
      </c>
      <c r="I113" s="849">
        <v>10.285555839538574</v>
      </c>
      <c r="J113" s="849">
        <v>880</v>
      </c>
      <c r="K113" s="850">
        <v>9093.6000366210937</v>
      </c>
    </row>
    <row r="114" spans="1:11" ht="14.4" customHeight="1" x14ac:dyDescent="0.3">
      <c r="A114" s="831" t="s">
        <v>628</v>
      </c>
      <c r="B114" s="832" t="s">
        <v>629</v>
      </c>
      <c r="C114" s="835" t="s">
        <v>647</v>
      </c>
      <c r="D114" s="863" t="s">
        <v>648</v>
      </c>
      <c r="E114" s="835" t="s">
        <v>7257</v>
      </c>
      <c r="F114" s="863" t="s">
        <v>7258</v>
      </c>
      <c r="G114" s="835" t="s">
        <v>7261</v>
      </c>
      <c r="H114" s="835" t="s">
        <v>7262</v>
      </c>
      <c r="I114" s="849">
        <v>7.0100002288818359</v>
      </c>
      <c r="J114" s="849">
        <v>5</v>
      </c>
      <c r="K114" s="850">
        <v>35.049999237060547</v>
      </c>
    </row>
    <row r="115" spans="1:11" ht="14.4" customHeight="1" x14ac:dyDescent="0.3">
      <c r="A115" s="831" t="s">
        <v>628</v>
      </c>
      <c r="B115" s="832" t="s">
        <v>629</v>
      </c>
      <c r="C115" s="835" t="s">
        <v>647</v>
      </c>
      <c r="D115" s="863" t="s">
        <v>648</v>
      </c>
      <c r="E115" s="835" t="s">
        <v>7263</v>
      </c>
      <c r="F115" s="863" t="s">
        <v>7264</v>
      </c>
      <c r="G115" s="835" t="s">
        <v>7265</v>
      </c>
      <c r="H115" s="835" t="s">
        <v>7266</v>
      </c>
      <c r="I115" s="849">
        <v>0.31000000238418579</v>
      </c>
      <c r="J115" s="849">
        <v>300</v>
      </c>
      <c r="K115" s="850">
        <v>93</v>
      </c>
    </row>
    <row r="116" spans="1:11" ht="14.4" customHeight="1" x14ac:dyDescent="0.3">
      <c r="A116" s="831" t="s">
        <v>628</v>
      </c>
      <c r="B116" s="832" t="s">
        <v>629</v>
      </c>
      <c r="C116" s="835" t="s">
        <v>647</v>
      </c>
      <c r="D116" s="863" t="s">
        <v>648</v>
      </c>
      <c r="E116" s="835" t="s">
        <v>7263</v>
      </c>
      <c r="F116" s="863" t="s">
        <v>7264</v>
      </c>
      <c r="G116" s="835" t="s">
        <v>7267</v>
      </c>
      <c r="H116" s="835" t="s">
        <v>7268</v>
      </c>
      <c r="I116" s="849">
        <v>0.53222223785188461</v>
      </c>
      <c r="J116" s="849">
        <v>4100</v>
      </c>
      <c r="K116" s="850">
        <v>2176</v>
      </c>
    </row>
    <row r="117" spans="1:11" ht="14.4" customHeight="1" x14ac:dyDescent="0.3">
      <c r="A117" s="831" t="s">
        <v>628</v>
      </c>
      <c r="B117" s="832" t="s">
        <v>629</v>
      </c>
      <c r="C117" s="835" t="s">
        <v>647</v>
      </c>
      <c r="D117" s="863" t="s">
        <v>648</v>
      </c>
      <c r="E117" s="835" t="s">
        <v>7269</v>
      </c>
      <c r="F117" s="863" t="s">
        <v>7270</v>
      </c>
      <c r="G117" s="835" t="s">
        <v>7271</v>
      </c>
      <c r="H117" s="835" t="s">
        <v>7272</v>
      </c>
      <c r="I117" s="849">
        <v>0.68999999761581421</v>
      </c>
      <c r="J117" s="849">
        <v>1400</v>
      </c>
      <c r="K117" s="850">
        <v>966</v>
      </c>
    </row>
    <row r="118" spans="1:11" ht="14.4" customHeight="1" x14ac:dyDescent="0.3">
      <c r="A118" s="831" t="s">
        <v>628</v>
      </c>
      <c r="B118" s="832" t="s">
        <v>629</v>
      </c>
      <c r="C118" s="835" t="s">
        <v>647</v>
      </c>
      <c r="D118" s="863" t="s">
        <v>648</v>
      </c>
      <c r="E118" s="835" t="s">
        <v>7269</v>
      </c>
      <c r="F118" s="863" t="s">
        <v>7270</v>
      </c>
      <c r="G118" s="835" t="s">
        <v>7273</v>
      </c>
      <c r="H118" s="835" t="s">
        <v>7274</v>
      </c>
      <c r="I118" s="849">
        <v>0.68999999761581421</v>
      </c>
      <c r="J118" s="849">
        <v>15200</v>
      </c>
      <c r="K118" s="850">
        <v>10488</v>
      </c>
    </row>
    <row r="119" spans="1:11" ht="14.4" customHeight="1" x14ac:dyDescent="0.3">
      <c r="A119" s="831" t="s">
        <v>628</v>
      </c>
      <c r="B119" s="832" t="s">
        <v>629</v>
      </c>
      <c r="C119" s="835" t="s">
        <v>647</v>
      </c>
      <c r="D119" s="863" t="s">
        <v>648</v>
      </c>
      <c r="E119" s="835" t="s">
        <v>7269</v>
      </c>
      <c r="F119" s="863" t="s">
        <v>7270</v>
      </c>
      <c r="G119" s="835" t="s">
        <v>7275</v>
      </c>
      <c r="H119" s="835" t="s">
        <v>7276</v>
      </c>
      <c r="I119" s="849">
        <v>0.68999999761581421</v>
      </c>
      <c r="J119" s="849">
        <v>3600</v>
      </c>
      <c r="K119" s="850">
        <v>2484</v>
      </c>
    </row>
    <row r="120" spans="1:11" ht="14.4" customHeight="1" x14ac:dyDescent="0.3">
      <c r="A120" s="831" t="s">
        <v>628</v>
      </c>
      <c r="B120" s="832" t="s">
        <v>629</v>
      </c>
      <c r="C120" s="835" t="s">
        <v>647</v>
      </c>
      <c r="D120" s="863" t="s">
        <v>648</v>
      </c>
      <c r="E120" s="835" t="s">
        <v>7269</v>
      </c>
      <c r="F120" s="863" t="s">
        <v>7270</v>
      </c>
      <c r="G120" s="835" t="s">
        <v>7277</v>
      </c>
      <c r="H120" s="835" t="s">
        <v>7278</v>
      </c>
      <c r="I120" s="849">
        <v>7.5066668192545576</v>
      </c>
      <c r="J120" s="849">
        <v>40</v>
      </c>
      <c r="K120" s="850">
        <v>300.19999694824219</v>
      </c>
    </row>
    <row r="121" spans="1:11" ht="14.4" customHeight="1" x14ac:dyDescent="0.3">
      <c r="A121" s="831" t="s">
        <v>628</v>
      </c>
      <c r="B121" s="832" t="s">
        <v>629</v>
      </c>
      <c r="C121" s="835" t="s">
        <v>647</v>
      </c>
      <c r="D121" s="863" t="s">
        <v>648</v>
      </c>
      <c r="E121" s="835" t="s">
        <v>7269</v>
      </c>
      <c r="F121" s="863" t="s">
        <v>7270</v>
      </c>
      <c r="G121" s="835" t="s">
        <v>7279</v>
      </c>
      <c r="H121" s="835" t="s">
        <v>7280</v>
      </c>
      <c r="I121" s="849">
        <v>7.5</v>
      </c>
      <c r="J121" s="849">
        <v>110</v>
      </c>
      <c r="K121" s="850">
        <v>825</v>
      </c>
    </row>
    <row r="122" spans="1:11" ht="14.4" customHeight="1" x14ac:dyDescent="0.3">
      <c r="A122" s="831" t="s">
        <v>628</v>
      </c>
      <c r="B122" s="832" t="s">
        <v>629</v>
      </c>
      <c r="C122" s="835" t="s">
        <v>647</v>
      </c>
      <c r="D122" s="863" t="s">
        <v>648</v>
      </c>
      <c r="E122" s="835" t="s">
        <v>7269</v>
      </c>
      <c r="F122" s="863" t="s">
        <v>7270</v>
      </c>
      <c r="G122" s="835" t="s">
        <v>7281</v>
      </c>
      <c r="H122" s="835" t="s">
        <v>7282</v>
      </c>
      <c r="I122" s="849">
        <v>7.5033334096272783</v>
      </c>
      <c r="J122" s="849">
        <v>110</v>
      </c>
      <c r="K122" s="850">
        <v>825.5</v>
      </c>
    </row>
    <row r="123" spans="1:11" ht="14.4" customHeight="1" x14ac:dyDescent="0.3">
      <c r="A123" s="831" t="s">
        <v>628</v>
      </c>
      <c r="B123" s="832" t="s">
        <v>629</v>
      </c>
      <c r="C123" s="835" t="s">
        <v>647</v>
      </c>
      <c r="D123" s="863" t="s">
        <v>648</v>
      </c>
      <c r="E123" s="835" t="s">
        <v>7269</v>
      </c>
      <c r="F123" s="863" t="s">
        <v>7270</v>
      </c>
      <c r="G123" s="835" t="s">
        <v>7283</v>
      </c>
      <c r="H123" s="835" t="s">
        <v>7284</v>
      </c>
      <c r="I123" s="849">
        <v>7.494999885559082</v>
      </c>
      <c r="J123" s="849">
        <v>61</v>
      </c>
      <c r="K123" s="850">
        <v>457.33999633789062</v>
      </c>
    </row>
    <row r="124" spans="1:11" ht="14.4" customHeight="1" x14ac:dyDescent="0.3">
      <c r="A124" s="831" t="s">
        <v>628</v>
      </c>
      <c r="B124" s="832" t="s">
        <v>629</v>
      </c>
      <c r="C124" s="835" t="s">
        <v>647</v>
      </c>
      <c r="D124" s="863" t="s">
        <v>648</v>
      </c>
      <c r="E124" s="835" t="s">
        <v>7285</v>
      </c>
      <c r="F124" s="863" t="s">
        <v>7286</v>
      </c>
      <c r="G124" s="835" t="s">
        <v>7287</v>
      </c>
      <c r="H124" s="835" t="s">
        <v>7288</v>
      </c>
      <c r="I124" s="849">
        <v>15.210000038146973</v>
      </c>
      <c r="J124" s="849">
        <v>200</v>
      </c>
      <c r="K124" s="850">
        <v>3041.8200073242187</v>
      </c>
    </row>
    <row r="125" spans="1:11" ht="14.4" customHeight="1" x14ac:dyDescent="0.3">
      <c r="A125" s="831" t="s">
        <v>628</v>
      </c>
      <c r="B125" s="832" t="s">
        <v>629</v>
      </c>
      <c r="C125" s="835" t="s">
        <v>652</v>
      </c>
      <c r="D125" s="863" t="s">
        <v>653</v>
      </c>
      <c r="E125" s="835" t="s">
        <v>7043</v>
      </c>
      <c r="F125" s="863" t="s">
        <v>7044</v>
      </c>
      <c r="G125" s="835" t="s">
        <v>7289</v>
      </c>
      <c r="H125" s="835" t="s">
        <v>7290</v>
      </c>
      <c r="I125" s="849">
        <v>5.179999828338623</v>
      </c>
      <c r="J125" s="849">
        <v>100</v>
      </c>
      <c r="K125" s="850">
        <v>517.5</v>
      </c>
    </row>
    <row r="126" spans="1:11" ht="14.4" customHeight="1" x14ac:dyDescent="0.3">
      <c r="A126" s="831" t="s">
        <v>628</v>
      </c>
      <c r="B126" s="832" t="s">
        <v>629</v>
      </c>
      <c r="C126" s="835" t="s">
        <v>652</v>
      </c>
      <c r="D126" s="863" t="s">
        <v>653</v>
      </c>
      <c r="E126" s="835" t="s">
        <v>7043</v>
      </c>
      <c r="F126" s="863" t="s">
        <v>7044</v>
      </c>
      <c r="G126" s="835" t="s">
        <v>7291</v>
      </c>
      <c r="H126" s="835" t="s">
        <v>7292</v>
      </c>
      <c r="I126" s="849">
        <v>5.179999828338623</v>
      </c>
      <c r="J126" s="849">
        <v>100</v>
      </c>
      <c r="K126" s="850">
        <v>517.5</v>
      </c>
    </row>
    <row r="127" spans="1:11" ht="14.4" customHeight="1" x14ac:dyDescent="0.3">
      <c r="A127" s="831" t="s">
        <v>628</v>
      </c>
      <c r="B127" s="832" t="s">
        <v>629</v>
      </c>
      <c r="C127" s="835" t="s">
        <v>652</v>
      </c>
      <c r="D127" s="863" t="s">
        <v>653</v>
      </c>
      <c r="E127" s="835" t="s">
        <v>7043</v>
      </c>
      <c r="F127" s="863" t="s">
        <v>7044</v>
      </c>
      <c r="G127" s="835" t="s">
        <v>7293</v>
      </c>
      <c r="H127" s="835" t="s">
        <v>7294</v>
      </c>
      <c r="I127" s="849">
        <v>1317.68994140625</v>
      </c>
      <c r="J127" s="849">
        <v>1</v>
      </c>
      <c r="K127" s="850">
        <v>1317.68994140625</v>
      </c>
    </row>
    <row r="128" spans="1:11" ht="14.4" customHeight="1" x14ac:dyDescent="0.3">
      <c r="A128" s="831" t="s">
        <v>628</v>
      </c>
      <c r="B128" s="832" t="s">
        <v>629</v>
      </c>
      <c r="C128" s="835" t="s">
        <v>652</v>
      </c>
      <c r="D128" s="863" t="s">
        <v>653</v>
      </c>
      <c r="E128" s="835" t="s">
        <v>7043</v>
      </c>
      <c r="F128" s="863" t="s">
        <v>7044</v>
      </c>
      <c r="G128" s="835" t="s">
        <v>7295</v>
      </c>
      <c r="H128" s="835" t="s">
        <v>7296</v>
      </c>
      <c r="I128" s="849">
        <v>820.6300048828125</v>
      </c>
      <c r="J128" s="849">
        <v>0</v>
      </c>
      <c r="K128" s="850">
        <v>0</v>
      </c>
    </row>
    <row r="129" spans="1:11" ht="14.4" customHeight="1" x14ac:dyDescent="0.3">
      <c r="A129" s="831" t="s">
        <v>628</v>
      </c>
      <c r="B129" s="832" t="s">
        <v>629</v>
      </c>
      <c r="C129" s="835" t="s">
        <v>652</v>
      </c>
      <c r="D129" s="863" t="s">
        <v>653</v>
      </c>
      <c r="E129" s="835" t="s">
        <v>7043</v>
      </c>
      <c r="F129" s="863" t="s">
        <v>7044</v>
      </c>
      <c r="G129" s="835" t="s">
        <v>7297</v>
      </c>
      <c r="H129" s="835" t="s">
        <v>7298</v>
      </c>
      <c r="I129" s="849">
        <v>713.55999755859375</v>
      </c>
      <c r="J129" s="849">
        <v>5</v>
      </c>
      <c r="K129" s="850">
        <v>3567.7999877929687</v>
      </c>
    </row>
    <row r="130" spans="1:11" ht="14.4" customHeight="1" x14ac:dyDescent="0.3">
      <c r="A130" s="831" t="s">
        <v>628</v>
      </c>
      <c r="B130" s="832" t="s">
        <v>629</v>
      </c>
      <c r="C130" s="835" t="s">
        <v>652</v>
      </c>
      <c r="D130" s="863" t="s">
        <v>653</v>
      </c>
      <c r="E130" s="835" t="s">
        <v>7043</v>
      </c>
      <c r="F130" s="863" t="s">
        <v>7044</v>
      </c>
      <c r="G130" s="835" t="s">
        <v>7299</v>
      </c>
      <c r="H130" s="835" t="s">
        <v>7300</v>
      </c>
      <c r="I130" s="849">
        <v>0.87999999523162842</v>
      </c>
      <c r="J130" s="849">
        <v>2400</v>
      </c>
      <c r="K130" s="850">
        <v>2112</v>
      </c>
    </row>
    <row r="131" spans="1:11" ht="14.4" customHeight="1" x14ac:dyDescent="0.3">
      <c r="A131" s="831" t="s">
        <v>628</v>
      </c>
      <c r="B131" s="832" t="s">
        <v>629</v>
      </c>
      <c r="C131" s="835" t="s">
        <v>652</v>
      </c>
      <c r="D131" s="863" t="s">
        <v>653</v>
      </c>
      <c r="E131" s="835" t="s">
        <v>7043</v>
      </c>
      <c r="F131" s="863" t="s">
        <v>7044</v>
      </c>
      <c r="G131" s="835" t="s">
        <v>7301</v>
      </c>
      <c r="H131" s="835" t="s">
        <v>7302</v>
      </c>
      <c r="I131" s="849">
        <v>0.27000001072883606</v>
      </c>
      <c r="J131" s="849">
        <v>1000</v>
      </c>
      <c r="K131" s="850">
        <v>270</v>
      </c>
    </row>
    <row r="132" spans="1:11" ht="14.4" customHeight="1" x14ac:dyDescent="0.3">
      <c r="A132" s="831" t="s">
        <v>628</v>
      </c>
      <c r="B132" s="832" t="s">
        <v>629</v>
      </c>
      <c r="C132" s="835" t="s">
        <v>652</v>
      </c>
      <c r="D132" s="863" t="s">
        <v>653</v>
      </c>
      <c r="E132" s="835" t="s">
        <v>7043</v>
      </c>
      <c r="F132" s="863" t="s">
        <v>7044</v>
      </c>
      <c r="G132" s="835" t="s">
        <v>7045</v>
      </c>
      <c r="H132" s="835" t="s">
        <v>7046</v>
      </c>
      <c r="I132" s="849">
        <v>1.1749999523162842</v>
      </c>
      <c r="J132" s="849">
        <v>800</v>
      </c>
      <c r="K132" s="850">
        <v>940</v>
      </c>
    </row>
    <row r="133" spans="1:11" ht="14.4" customHeight="1" x14ac:dyDescent="0.3">
      <c r="A133" s="831" t="s">
        <v>628</v>
      </c>
      <c r="B133" s="832" t="s">
        <v>629</v>
      </c>
      <c r="C133" s="835" t="s">
        <v>652</v>
      </c>
      <c r="D133" s="863" t="s">
        <v>653</v>
      </c>
      <c r="E133" s="835" t="s">
        <v>7043</v>
      </c>
      <c r="F133" s="863" t="s">
        <v>7044</v>
      </c>
      <c r="G133" s="835" t="s">
        <v>7303</v>
      </c>
      <c r="H133" s="835" t="s">
        <v>7304</v>
      </c>
      <c r="I133" s="849">
        <v>168.00666809082031</v>
      </c>
      <c r="J133" s="849">
        <v>7</v>
      </c>
      <c r="K133" s="850">
        <v>1194.0200042724609</v>
      </c>
    </row>
    <row r="134" spans="1:11" ht="14.4" customHeight="1" x14ac:dyDescent="0.3">
      <c r="A134" s="831" t="s">
        <v>628</v>
      </c>
      <c r="B134" s="832" t="s">
        <v>629</v>
      </c>
      <c r="C134" s="835" t="s">
        <v>652</v>
      </c>
      <c r="D134" s="863" t="s">
        <v>653</v>
      </c>
      <c r="E134" s="835" t="s">
        <v>7043</v>
      </c>
      <c r="F134" s="863" t="s">
        <v>7044</v>
      </c>
      <c r="G134" s="835" t="s">
        <v>7305</v>
      </c>
      <c r="H134" s="835" t="s">
        <v>7306</v>
      </c>
      <c r="I134" s="849">
        <v>11.359999656677246</v>
      </c>
      <c r="J134" s="849">
        <v>10</v>
      </c>
      <c r="K134" s="850">
        <v>113.62000274658203</v>
      </c>
    </row>
    <row r="135" spans="1:11" ht="14.4" customHeight="1" x14ac:dyDescent="0.3">
      <c r="A135" s="831" t="s">
        <v>628</v>
      </c>
      <c r="B135" s="832" t="s">
        <v>629</v>
      </c>
      <c r="C135" s="835" t="s">
        <v>652</v>
      </c>
      <c r="D135" s="863" t="s">
        <v>653</v>
      </c>
      <c r="E135" s="835" t="s">
        <v>7043</v>
      </c>
      <c r="F135" s="863" t="s">
        <v>7044</v>
      </c>
      <c r="G135" s="835" t="s">
        <v>7307</v>
      </c>
      <c r="H135" s="835" t="s">
        <v>7308</v>
      </c>
      <c r="I135" s="849">
        <v>790.87600097656252</v>
      </c>
      <c r="J135" s="849">
        <v>5</v>
      </c>
      <c r="K135" s="850">
        <v>3954.3800048828125</v>
      </c>
    </row>
    <row r="136" spans="1:11" ht="14.4" customHeight="1" x14ac:dyDescent="0.3">
      <c r="A136" s="831" t="s">
        <v>628</v>
      </c>
      <c r="B136" s="832" t="s">
        <v>629</v>
      </c>
      <c r="C136" s="835" t="s">
        <v>652</v>
      </c>
      <c r="D136" s="863" t="s">
        <v>653</v>
      </c>
      <c r="E136" s="835" t="s">
        <v>7043</v>
      </c>
      <c r="F136" s="863" t="s">
        <v>7044</v>
      </c>
      <c r="G136" s="835" t="s">
        <v>7047</v>
      </c>
      <c r="H136" s="835" t="s">
        <v>7048</v>
      </c>
      <c r="I136" s="849">
        <v>355.35000610351562</v>
      </c>
      <c r="J136" s="849">
        <v>1</v>
      </c>
      <c r="K136" s="850">
        <v>355.35000610351562</v>
      </c>
    </row>
    <row r="137" spans="1:11" ht="14.4" customHeight="1" x14ac:dyDescent="0.3">
      <c r="A137" s="831" t="s">
        <v>628</v>
      </c>
      <c r="B137" s="832" t="s">
        <v>629</v>
      </c>
      <c r="C137" s="835" t="s">
        <v>652</v>
      </c>
      <c r="D137" s="863" t="s">
        <v>653</v>
      </c>
      <c r="E137" s="835" t="s">
        <v>7043</v>
      </c>
      <c r="F137" s="863" t="s">
        <v>7044</v>
      </c>
      <c r="G137" s="835" t="s">
        <v>7049</v>
      </c>
      <c r="H137" s="835" t="s">
        <v>7050</v>
      </c>
      <c r="I137" s="849">
        <v>22.149999618530273</v>
      </c>
      <c r="J137" s="849">
        <v>75</v>
      </c>
      <c r="K137" s="850">
        <v>1661.25</v>
      </c>
    </row>
    <row r="138" spans="1:11" ht="14.4" customHeight="1" x14ac:dyDescent="0.3">
      <c r="A138" s="831" t="s">
        <v>628</v>
      </c>
      <c r="B138" s="832" t="s">
        <v>629</v>
      </c>
      <c r="C138" s="835" t="s">
        <v>652</v>
      </c>
      <c r="D138" s="863" t="s">
        <v>653</v>
      </c>
      <c r="E138" s="835" t="s">
        <v>7043</v>
      </c>
      <c r="F138" s="863" t="s">
        <v>7044</v>
      </c>
      <c r="G138" s="835" t="s">
        <v>7309</v>
      </c>
      <c r="H138" s="835" t="s">
        <v>7310</v>
      </c>
      <c r="I138" s="849">
        <v>13.050000190734863</v>
      </c>
      <c r="J138" s="849">
        <v>10</v>
      </c>
      <c r="K138" s="850">
        <v>130.5</v>
      </c>
    </row>
    <row r="139" spans="1:11" ht="14.4" customHeight="1" x14ac:dyDescent="0.3">
      <c r="A139" s="831" t="s">
        <v>628</v>
      </c>
      <c r="B139" s="832" t="s">
        <v>629</v>
      </c>
      <c r="C139" s="835" t="s">
        <v>652</v>
      </c>
      <c r="D139" s="863" t="s">
        <v>653</v>
      </c>
      <c r="E139" s="835" t="s">
        <v>7043</v>
      </c>
      <c r="F139" s="863" t="s">
        <v>7044</v>
      </c>
      <c r="G139" s="835" t="s">
        <v>7311</v>
      </c>
      <c r="H139" s="835" t="s">
        <v>7312</v>
      </c>
      <c r="I139" s="849">
        <v>55.369998931884766</v>
      </c>
      <c r="J139" s="849">
        <v>10</v>
      </c>
      <c r="K139" s="850">
        <v>553.72998046875</v>
      </c>
    </row>
    <row r="140" spans="1:11" ht="14.4" customHeight="1" x14ac:dyDescent="0.3">
      <c r="A140" s="831" t="s">
        <v>628</v>
      </c>
      <c r="B140" s="832" t="s">
        <v>629</v>
      </c>
      <c r="C140" s="835" t="s">
        <v>652</v>
      </c>
      <c r="D140" s="863" t="s">
        <v>653</v>
      </c>
      <c r="E140" s="835" t="s">
        <v>7043</v>
      </c>
      <c r="F140" s="863" t="s">
        <v>7044</v>
      </c>
      <c r="G140" s="835" t="s">
        <v>7313</v>
      </c>
      <c r="H140" s="835" t="s">
        <v>7314</v>
      </c>
      <c r="I140" s="849">
        <v>69</v>
      </c>
      <c r="J140" s="849">
        <v>50</v>
      </c>
      <c r="K140" s="850">
        <v>3450</v>
      </c>
    </row>
    <row r="141" spans="1:11" ht="14.4" customHeight="1" x14ac:dyDescent="0.3">
      <c r="A141" s="831" t="s">
        <v>628</v>
      </c>
      <c r="B141" s="832" t="s">
        <v>629</v>
      </c>
      <c r="C141" s="835" t="s">
        <v>652</v>
      </c>
      <c r="D141" s="863" t="s">
        <v>653</v>
      </c>
      <c r="E141" s="835" t="s">
        <v>7043</v>
      </c>
      <c r="F141" s="863" t="s">
        <v>7044</v>
      </c>
      <c r="G141" s="835" t="s">
        <v>7315</v>
      </c>
      <c r="H141" s="835" t="s">
        <v>7316</v>
      </c>
      <c r="I141" s="849">
        <v>113.27499771118164</v>
      </c>
      <c r="J141" s="849">
        <v>20</v>
      </c>
      <c r="K141" s="850">
        <v>2265.449951171875</v>
      </c>
    </row>
    <row r="142" spans="1:11" ht="14.4" customHeight="1" x14ac:dyDescent="0.3">
      <c r="A142" s="831" t="s">
        <v>628</v>
      </c>
      <c r="B142" s="832" t="s">
        <v>629</v>
      </c>
      <c r="C142" s="835" t="s">
        <v>652</v>
      </c>
      <c r="D142" s="863" t="s">
        <v>653</v>
      </c>
      <c r="E142" s="835" t="s">
        <v>7043</v>
      </c>
      <c r="F142" s="863" t="s">
        <v>7044</v>
      </c>
      <c r="G142" s="835" t="s">
        <v>7053</v>
      </c>
      <c r="H142" s="835" t="s">
        <v>7054</v>
      </c>
      <c r="I142" s="849">
        <v>148.22666676839194</v>
      </c>
      <c r="J142" s="849">
        <v>24</v>
      </c>
      <c r="K142" s="850">
        <v>3655.4500122070312</v>
      </c>
    </row>
    <row r="143" spans="1:11" ht="14.4" customHeight="1" x14ac:dyDescent="0.3">
      <c r="A143" s="831" t="s">
        <v>628</v>
      </c>
      <c r="B143" s="832" t="s">
        <v>629</v>
      </c>
      <c r="C143" s="835" t="s">
        <v>652</v>
      </c>
      <c r="D143" s="863" t="s">
        <v>653</v>
      </c>
      <c r="E143" s="835" t="s">
        <v>7043</v>
      </c>
      <c r="F143" s="863" t="s">
        <v>7044</v>
      </c>
      <c r="G143" s="835" t="s">
        <v>7317</v>
      </c>
      <c r="H143" s="835" t="s">
        <v>7318</v>
      </c>
      <c r="I143" s="849">
        <v>309.35000610351562</v>
      </c>
      <c r="J143" s="849">
        <v>1</v>
      </c>
      <c r="K143" s="850">
        <v>309.35000610351562</v>
      </c>
    </row>
    <row r="144" spans="1:11" ht="14.4" customHeight="1" x14ac:dyDescent="0.3">
      <c r="A144" s="831" t="s">
        <v>628</v>
      </c>
      <c r="B144" s="832" t="s">
        <v>629</v>
      </c>
      <c r="C144" s="835" t="s">
        <v>652</v>
      </c>
      <c r="D144" s="863" t="s">
        <v>653</v>
      </c>
      <c r="E144" s="835" t="s">
        <v>7043</v>
      </c>
      <c r="F144" s="863" t="s">
        <v>7044</v>
      </c>
      <c r="G144" s="835" t="s">
        <v>7319</v>
      </c>
      <c r="H144" s="835" t="s">
        <v>7320</v>
      </c>
      <c r="I144" s="849">
        <v>8.0100002288818359</v>
      </c>
      <c r="J144" s="849">
        <v>500</v>
      </c>
      <c r="K144" s="850">
        <v>4005.06005859375</v>
      </c>
    </row>
    <row r="145" spans="1:11" ht="14.4" customHeight="1" x14ac:dyDescent="0.3">
      <c r="A145" s="831" t="s">
        <v>628</v>
      </c>
      <c r="B145" s="832" t="s">
        <v>629</v>
      </c>
      <c r="C145" s="835" t="s">
        <v>652</v>
      </c>
      <c r="D145" s="863" t="s">
        <v>653</v>
      </c>
      <c r="E145" s="835" t="s">
        <v>7043</v>
      </c>
      <c r="F145" s="863" t="s">
        <v>7044</v>
      </c>
      <c r="G145" s="835" t="s">
        <v>7321</v>
      </c>
      <c r="H145" s="835" t="s">
        <v>7322</v>
      </c>
      <c r="I145" s="849">
        <v>4.8499999046325684</v>
      </c>
      <c r="J145" s="849">
        <v>50</v>
      </c>
      <c r="K145" s="850">
        <v>242.5</v>
      </c>
    </row>
    <row r="146" spans="1:11" ht="14.4" customHeight="1" x14ac:dyDescent="0.3">
      <c r="A146" s="831" t="s">
        <v>628</v>
      </c>
      <c r="B146" s="832" t="s">
        <v>629</v>
      </c>
      <c r="C146" s="835" t="s">
        <v>652</v>
      </c>
      <c r="D146" s="863" t="s">
        <v>653</v>
      </c>
      <c r="E146" s="835" t="s">
        <v>7043</v>
      </c>
      <c r="F146" s="863" t="s">
        <v>7044</v>
      </c>
      <c r="G146" s="835" t="s">
        <v>7055</v>
      </c>
      <c r="H146" s="835" t="s">
        <v>7056</v>
      </c>
      <c r="I146" s="849">
        <v>2.9600000381469727</v>
      </c>
      <c r="J146" s="849">
        <v>100</v>
      </c>
      <c r="K146" s="850">
        <v>296</v>
      </c>
    </row>
    <row r="147" spans="1:11" ht="14.4" customHeight="1" x14ac:dyDescent="0.3">
      <c r="A147" s="831" t="s">
        <v>628</v>
      </c>
      <c r="B147" s="832" t="s">
        <v>629</v>
      </c>
      <c r="C147" s="835" t="s">
        <v>652</v>
      </c>
      <c r="D147" s="863" t="s">
        <v>653</v>
      </c>
      <c r="E147" s="835" t="s">
        <v>7043</v>
      </c>
      <c r="F147" s="863" t="s">
        <v>7044</v>
      </c>
      <c r="G147" s="835" t="s">
        <v>7061</v>
      </c>
      <c r="H147" s="835" t="s">
        <v>7062</v>
      </c>
      <c r="I147" s="849">
        <v>0.8566666841506958</v>
      </c>
      <c r="J147" s="849">
        <v>800</v>
      </c>
      <c r="K147" s="850">
        <v>685</v>
      </c>
    </row>
    <row r="148" spans="1:11" ht="14.4" customHeight="1" x14ac:dyDescent="0.3">
      <c r="A148" s="831" t="s">
        <v>628</v>
      </c>
      <c r="B148" s="832" t="s">
        <v>629</v>
      </c>
      <c r="C148" s="835" t="s">
        <v>652</v>
      </c>
      <c r="D148" s="863" t="s">
        <v>653</v>
      </c>
      <c r="E148" s="835" t="s">
        <v>7043</v>
      </c>
      <c r="F148" s="863" t="s">
        <v>7044</v>
      </c>
      <c r="G148" s="835" t="s">
        <v>7075</v>
      </c>
      <c r="H148" s="835" t="s">
        <v>7076</v>
      </c>
      <c r="I148" s="849">
        <v>0.37999999523162842</v>
      </c>
      <c r="J148" s="849">
        <v>510</v>
      </c>
      <c r="K148" s="850">
        <v>193.79999995231628</v>
      </c>
    </row>
    <row r="149" spans="1:11" ht="14.4" customHeight="1" x14ac:dyDescent="0.3">
      <c r="A149" s="831" t="s">
        <v>628</v>
      </c>
      <c r="B149" s="832" t="s">
        <v>629</v>
      </c>
      <c r="C149" s="835" t="s">
        <v>652</v>
      </c>
      <c r="D149" s="863" t="s">
        <v>653</v>
      </c>
      <c r="E149" s="835" t="s">
        <v>7043</v>
      </c>
      <c r="F149" s="863" t="s">
        <v>7044</v>
      </c>
      <c r="G149" s="835" t="s">
        <v>7323</v>
      </c>
      <c r="H149" s="835" t="s">
        <v>7324</v>
      </c>
      <c r="I149" s="849">
        <v>4.3000001907348633</v>
      </c>
      <c r="J149" s="849">
        <v>72</v>
      </c>
      <c r="K149" s="850">
        <v>309.59999561309814</v>
      </c>
    </row>
    <row r="150" spans="1:11" ht="14.4" customHeight="1" x14ac:dyDescent="0.3">
      <c r="A150" s="831" t="s">
        <v>628</v>
      </c>
      <c r="B150" s="832" t="s">
        <v>629</v>
      </c>
      <c r="C150" s="835" t="s">
        <v>652</v>
      </c>
      <c r="D150" s="863" t="s">
        <v>653</v>
      </c>
      <c r="E150" s="835" t="s">
        <v>7043</v>
      </c>
      <c r="F150" s="863" t="s">
        <v>7044</v>
      </c>
      <c r="G150" s="835" t="s">
        <v>7325</v>
      </c>
      <c r="H150" s="835" t="s">
        <v>7326</v>
      </c>
      <c r="I150" s="849">
        <v>8.5799999237060547</v>
      </c>
      <c r="J150" s="849">
        <v>36</v>
      </c>
      <c r="K150" s="850">
        <v>308.87999725341797</v>
      </c>
    </row>
    <row r="151" spans="1:11" ht="14.4" customHeight="1" x14ac:dyDescent="0.3">
      <c r="A151" s="831" t="s">
        <v>628</v>
      </c>
      <c r="B151" s="832" t="s">
        <v>629</v>
      </c>
      <c r="C151" s="835" t="s">
        <v>652</v>
      </c>
      <c r="D151" s="863" t="s">
        <v>653</v>
      </c>
      <c r="E151" s="835" t="s">
        <v>7043</v>
      </c>
      <c r="F151" s="863" t="s">
        <v>7044</v>
      </c>
      <c r="G151" s="835" t="s">
        <v>7327</v>
      </c>
      <c r="H151" s="835" t="s">
        <v>7328</v>
      </c>
      <c r="I151" s="849">
        <v>10.739999771118164</v>
      </c>
      <c r="J151" s="849">
        <v>144</v>
      </c>
      <c r="K151" s="850">
        <v>1547.260009765625</v>
      </c>
    </row>
    <row r="152" spans="1:11" ht="14.4" customHeight="1" x14ac:dyDescent="0.3">
      <c r="A152" s="831" t="s">
        <v>628</v>
      </c>
      <c r="B152" s="832" t="s">
        <v>629</v>
      </c>
      <c r="C152" s="835" t="s">
        <v>652</v>
      </c>
      <c r="D152" s="863" t="s">
        <v>653</v>
      </c>
      <c r="E152" s="835" t="s">
        <v>7043</v>
      </c>
      <c r="F152" s="863" t="s">
        <v>7044</v>
      </c>
      <c r="G152" s="835" t="s">
        <v>7329</v>
      </c>
      <c r="H152" s="835" t="s">
        <v>7330</v>
      </c>
      <c r="I152" s="849">
        <v>22.985000133514404</v>
      </c>
      <c r="J152" s="849">
        <v>228</v>
      </c>
      <c r="K152" s="850">
        <v>5243.1700134277344</v>
      </c>
    </row>
    <row r="153" spans="1:11" ht="14.4" customHeight="1" x14ac:dyDescent="0.3">
      <c r="A153" s="831" t="s">
        <v>628</v>
      </c>
      <c r="B153" s="832" t="s">
        <v>629</v>
      </c>
      <c r="C153" s="835" t="s">
        <v>652</v>
      </c>
      <c r="D153" s="863" t="s">
        <v>653</v>
      </c>
      <c r="E153" s="835" t="s">
        <v>7043</v>
      </c>
      <c r="F153" s="863" t="s">
        <v>7044</v>
      </c>
      <c r="G153" s="835" t="s">
        <v>7331</v>
      </c>
      <c r="H153" s="835" t="s">
        <v>7332</v>
      </c>
      <c r="I153" s="849">
        <v>8.625</v>
      </c>
      <c r="J153" s="849">
        <v>40</v>
      </c>
      <c r="K153" s="850">
        <v>345</v>
      </c>
    </row>
    <row r="154" spans="1:11" ht="14.4" customHeight="1" x14ac:dyDescent="0.3">
      <c r="A154" s="831" t="s">
        <v>628</v>
      </c>
      <c r="B154" s="832" t="s">
        <v>629</v>
      </c>
      <c r="C154" s="835" t="s">
        <v>652</v>
      </c>
      <c r="D154" s="863" t="s">
        <v>653</v>
      </c>
      <c r="E154" s="835" t="s">
        <v>7043</v>
      </c>
      <c r="F154" s="863" t="s">
        <v>7044</v>
      </c>
      <c r="G154" s="835" t="s">
        <v>7333</v>
      </c>
      <c r="H154" s="835" t="s">
        <v>7334</v>
      </c>
      <c r="I154" s="849">
        <v>10.520000457763672</v>
      </c>
      <c r="J154" s="849">
        <v>40</v>
      </c>
      <c r="K154" s="850">
        <v>420.79998779296875</v>
      </c>
    </row>
    <row r="155" spans="1:11" ht="14.4" customHeight="1" x14ac:dyDescent="0.3">
      <c r="A155" s="831" t="s">
        <v>628</v>
      </c>
      <c r="B155" s="832" t="s">
        <v>629</v>
      </c>
      <c r="C155" s="835" t="s">
        <v>652</v>
      </c>
      <c r="D155" s="863" t="s">
        <v>653</v>
      </c>
      <c r="E155" s="835" t="s">
        <v>7043</v>
      </c>
      <c r="F155" s="863" t="s">
        <v>7044</v>
      </c>
      <c r="G155" s="835" t="s">
        <v>7335</v>
      </c>
      <c r="H155" s="835" t="s">
        <v>7336</v>
      </c>
      <c r="I155" s="849">
        <v>13.220000267028809</v>
      </c>
      <c r="J155" s="849">
        <v>10</v>
      </c>
      <c r="K155" s="850">
        <v>132.19999694824219</v>
      </c>
    </row>
    <row r="156" spans="1:11" ht="14.4" customHeight="1" x14ac:dyDescent="0.3">
      <c r="A156" s="831" t="s">
        <v>628</v>
      </c>
      <c r="B156" s="832" t="s">
        <v>629</v>
      </c>
      <c r="C156" s="835" t="s">
        <v>652</v>
      </c>
      <c r="D156" s="863" t="s">
        <v>653</v>
      </c>
      <c r="E156" s="835" t="s">
        <v>7043</v>
      </c>
      <c r="F156" s="863" t="s">
        <v>7044</v>
      </c>
      <c r="G156" s="835" t="s">
        <v>7077</v>
      </c>
      <c r="H156" s="835" t="s">
        <v>7078</v>
      </c>
      <c r="I156" s="849">
        <v>2.5039999961853026</v>
      </c>
      <c r="J156" s="849">
        <v>700</v>
      </c>
      <c r="K156" s="850">
        <v>1753</v>
      </c>
    </row>
    <row r="157" spans="1:11" ht="14.4" customHeight="1" x14ac:dyDescent="0.3">
      <c r="A157" s="831" t="s">
        <v>628</v>
      </c>
      <c r="B157" s="832" t="s">
        <v>629</v>
      </c>
      <c r="C157" s="835" t="s">
        <v>652</v>
      </c>
      <c r="D157" s="863" t="s">
        <v>653</v>
      </c>
      <c r="E157" s="835" t="s">
        <v>7043</v>
      </c>
      <c r="F157" s="863" t="s">
        <v>7044</v>
      </c>
      <c r="G157" s="835" t="s">
        <v>7337</v>
      </c>
      <c r="H157" s="835" t="s">
        <v>7338</v>
      </c>
      <c r="I157" s="849">
        <v>97.984002685546869</v>
      </c>
      <c r="J157" s="849">
        <v>5</v>
      </c>
      <c r="K157" s="850">
        <v>489.92001342773437</v>
      </c>
    </row>
    <row r="158" spans="1:11" ht="14.4" customHeight="1" x14ac:dyDescent="0.3">
      <c r="A158" s="831" t="s">
        <v>628</v>
      </c>
      <c r="B158" s="832" t="s">
        <v>629</v>
      </c>
      <c r="C158" s="835" t="s">
        <v>652</v>
      </c>
      <c r="D158" s="863" t="s">
        <v>653</v>
      </c>
      <c r="E158" s="835" t="s">
        <v>7043</v>
      </c>
      <c r="F158" s="863" t="s">
        <v>7044</v>
      </c>
      <c r="G158" s="835" t="s">
        <v>7339</v>
      </c>
      <c r="H158" s="835" t="s">
        <v>7340</v>
      </c>
      <c r="I158" s="849">
        <v>991.29998779296875</v>
      </c>
      <c r="J158" s="849">
        <v>1</v>
      </c>
      <c r="K158" s="850">
        <v>991.29998779296875</v>
      </c>
    </row>
    <row r="159" spans="1:11" ht="14.4" customHeight="1" x14ac:dyDescent="0.3">
      <c r="A159" s="831" t="s">
        <v>628</v>
      </c>
      <c r="B159" s="832" t="s">
        <v>629</v>
      </c>
      <c r="C159" s="835" t="s">
        <v>652</v>
      </c>
      <c r="D159" s="863" t="s">
        <v>653</v>
      </c>
      <c r="E159" s="835" t="s">
        <v>7043</v>
      </c>
      <c r="F159" s="863" t="s">
        <v>7044</v>
      </c>
      <c r="G159" s="835" t="s">
        <v>7341</v>
      </c>
      <c r="H159" s="835" t="s">
        <v>7342</v>
      </c>
      <c r="I159" s="849">
        <v>685.05499267578125</v>
      </c>
      <c r="J159" s="849">
        <v>3</v>
      </c>
      <c r="K159" s="850">
        <v>2055.1699829101562</v>
      </c>
    </row>
    <row r="160" spans="1:11" ht="14.4" customHeight="1" x14ac:dyDescent="0.3">
      <c r="A160" s="831" t="s">
        <v>628</v>
      </c>
      <c r="B160" s="832" t="s">
        <v>629</v>
      </c>
      <c r="C160" s="835" t="s">
        <v>652</v>
      </c>
      <c r="D160" s="863" t="s">
        <v>653</v>
      </c>
      <c r="E160" s="835" t="s">
        <v>7043</v>
      </c>
      <c r="F160" s="863" t="s">
        <v>7044</v>
      </c>
      <c r="G160" s="835" t="s">
        <v>7343</v>
      </c>
      <c r="H160" s="835" t="s">
        <v>7344</v>
      </c>
      <c r="I160" s="849">
        <v>899.84002685546875</v>
      </c>
      <c r="J160" s="849">
        <v>2</v>
      </c>
      <c r="K160" s="850">
        <v>1799.6800537109375</v>
      </c>
    </row>
    <row r="161" spans="1:11" ht="14.4" customHeight="1" x14ac:dyDescent="0.3">
      <c r="A161" s="831" t="s">
        <v>628</v>
      </c>
      <c r="B161" s="832" t="s">
        <v>629</v>
      </c>
      <c r="C161" s="835" t="s">
        <v>652</v>
      </c>
      <c r="D161" s="863" t="s">
        <v>653</v>
      </c>
      <c r="E161" s="835" t="s">
        <v>7043</v>
      </c>
      <c r="F161" s="863" t="s">
        <v>7044</v>
      </c>
      <c r="G161" s="835" t="s">
        <v>7345</v>
      </c>
      <c r="H161" s="835" t="s">
        <v>7346</v>
      </c>
      <c r="I161" s="849">
        <v>10.119999885559082</v>
      </c>
      <c r="J161" s="849">
        <v>4</v>
      </c>
      <c r="K161" s="850">
        <v>40.479999542236328</v>
      </c>
    </row>
    <row r="162" spans="1:11" ht="14.4" customHeight="1" x14ac:dyDescent="0.3">
      <c r="A162" s="831" t="s">
        <v>628</v>
      </c>
      <c r="B162" s="832" t="s">
        <v>629</v>
      </c>
      <c r="C162" s="835" t="s">
        <v>652</v>
      </c>
      <c r="D162" s="863" t="s">
        <v>653</v>
      </c>
      <c r="E162" s="835" t="s">
        <v>7043</v>
      </c>
      <c r="F162" s="863" t="s">
        <v>7044</v>
      </c>
      <c r="G162" s="835" t="s">
        <v>7089</v>
      </c>
      <c r="H162" s="835" t="s">
        <v>7090</v>
      </c>
      <c r="I162" s="849">
        <v>0.66750001907348633</v>
      </c>
      <c r="J162" s="849">
        <v>7500</v>
      </c>
      <c r="K162" s="850">
        <v>5005</v>
      </c>
    </row>
    <row r="163" spans="1:11" ht="14.4" customHeight="1" x14ac:dyDescent="0.3">
      <c r="A163" s="831" t="s">
        <v>628</v>
      </c>
      <c r="B163" s="832" t="s">
        <v>629</v>
      </c>
      <c r="C163" s="835" t="s">
        <v>652</v>
      </c>
      <c r="D163" s="863" t="s">
        <v>653</v>
      </c>
      <c r="E163" s="835" t="s">
        <v>7043</v>
      </c>
      <c r="F163" s="863" t="s">
        <v>7044</v>
      </c>
      <c r="G163" s="835" t="s">
        <v>7347</v>
      </c>
      <c r="H163" s="835" t="s">
        <v>7348</v>
      </c>
      <c r="I163" s="849">
        <v>0.14666667083899179</v>
      </c>
      <c r="J163" s="849">
        <v>300</v>
      </c>
      <c r="K163" s="850">
        <v>44</v>
      </c>
    </row>
    <row r="164" spans="1:11" ht="14.4" customHeight="1" x14ac:dyDescent="0.3">
      <c r="A164" s="831" t="s">
        <v>628</v>
      </c>
      <c r="B164" s="832" t="s">
        <v>629</v>
      </c>
      <c r="C164" s="835" t="s">
        <v>652</v>
      </c>
      <c r="D164" s="863" t="s">
        <v>653</v>
      </c>
      <c r="E164" s="835" t="s">
        <v>7043</v>
      </c>
      <c r="F164" s="863" t="s">
        <v>7044</v>
      </c>
      <c r="G164" s="835" t="s">
        <v>7095</v>
      </c>
      <c r="H164" s="835" t="s">
        <v>7096</v>
      </c>
      <c r="I164" s="849">
        <v>27.874285834176199</v>
      </c>
      <c r="J164" s="849">
        <v>24</v>
      </c>
      <c r="K164" s="850">
        <v>668.99999809265137</v>
      </c>
    </row>
    <row r="165" spans="1:11" ht="14.4" customHeight="1" x14ac:dyDescent="0.3">
      <c r="A165" s="831" t="s">
        <v>628</v>
      </c>
      <c r="B165" s="832" t="s">
        <v>629</v>
      </c>
      <c r="C165" s="835" t="s">
        <v>652</v>
      </c>
      <c r="D165" s="863" t="s">
        <v>653</v>
      </c>
      <c r="E165" s="835" t="s">
        <v>7043</v>
      </c>
      <c r="F165" s="863" t="s">
        <v>7044</v>
      </c>
      <c r="G165" s="835" t="s">
        <v>7097</v>
      </c>
      <c r="H165" s="835" t="s">
        <v>7098</v>
      </c>
      <c r="I165" s="849">
        <v>28.735999679565431</v>
      </c>
      <c r="J165" s="849">
        <v>104</v>
      </c>
      <c r="K165" s="850">
        <v>2988.5599365234375</v>
      </c>
    </row>
    <row r="166" spans="1:11" ht="14.4" customHeight="1" x14ac:dyDescent="0.3">
      <c r="A166" s="831" t="s">
        <v>628</v>
      </c>
      <c r="B166" s="832" t="s">
        <v>629</v>
      </c>
      <c r="C166" s="835" t="s">
        <v>652</v>
      </c>
      <c r="D166" s="863" t="s">
        <v>653</v>
      </c>
      <c r="E166" s="835" t="s">
        <v>7099</v>
      </c>
      <c r="F166" s="863" t="s">
        <v>7100</v>
      </c>
      <c r="G166" s="835" t="s">
        <v>7349</v>
      </c>
      <c r="H166" s="835" t="s">
        <v>7350</v>
      </c>
      <c r="I166" s="849">
        <v>3244.860107421875</v>
      </c>
      <c r="J166" s="849">
        <v>1</v>
      </c>
      <c r="K166" s="850">
        <v>3244.860107421875</v>
      </c>
    </row>
    <row r="167" spans="1:11" ht="14.4" customHeight="1" x14ac:dyDescent="0.3">
      <c r="A167" s="831" t="s">
        <v>628</v>
      </c>
      <c r="B167" s="832" t="s">
        <v>629</v>
      </c>
      <c r="C167" s="835" t="s">
        <v>652</v>
      </c>
      <c r="D167" s="863" t="s">
        <v>653</v>
      </c>
      <c r="E167" s="835" t="s">
        <v>7099</v>
      </c>
      <c r="F167" s="863" t="s">
        <v>7100</v>
      </c>
      <c r="G167" s="835" t="s">
        <v>7111</v>
      </c>
      <c r="H167" s="835" t="s">
        <v>7112</v>
      </c>
      <c r="I167" s="849">
        <v>529.71002197265625</v>
      </c>
      <c r="J167" s="849">
        <v>20</v>
      </c>
      <c r="K167" s="850">
        <v>10594.2802734375</v>
      </c>
    </row>
    <row r="168" spans="1:11" ht="14.4" customHeight="1" x14ac:dyDescent="0.3">
      <c r="A168" s="831" t="s">
        <v>628</v>
      </c>
      <c r="B168" s="832" t="s">
        <v>629</v>
      </c>
      <c r="C168" s="835" t="s">
        <v>652</v>
      </c>
      <c r="D168" s="863" t="s">
        <v>653</v>
      </c>
      <c r="E168" s="835" t="s">
        <v>7099</v>
      </c>
      <c r="F168" s="863" t="s">
        <v>7100</v>
      </c>
      <c r="G168" s="835" t="s">
        <v>7351</v>
      </c>
      <c r="H168" s="835" t="s">
        <v>7352</v>
      </c>
      <c r="I168" s="849">
        <v>4.820000171661377</v>
      </c>
      <c r="J168" s="849">
        <v>150</v>
      </c>
      <c r="K168" s="850">
        <v>723</v>
      </c>
    </row>
    <row r="169" spans="1:11" ht="14.4" customHeight="1" x14ac:dyDescent="0.3">
      <c r="A169" s="831" t="s">
        <v>628</v>
      </c>
      <c r="B169" s="832" t="s">
        <v>629</v>
      </c>
      <c r="C169" s="835" t="s">
        <v>652</v>
      </c>
      <c r="D169" s="863" t="s">
        <v>653</v>
      </c>
      <c r="E169" s="835" t="s">
        <v>7099</v>
      </c>
      <c r="F169" s="863" t="s">
        <v>7100</v>
      </c>
      <c r="G169" s="835" t="s">
        <v>7353</v>
      </c>
      <c r="H169" s="835" t="s">
        <v>7354</v>
      </c>
      <c r="I169" s="849">
        <v>9.9999997764825821E-3</v>
      </c>
      <c r="J169" s="849">
        <v>200</v>
      </c>
      <c r="K169" s="850">
        <v>2</v>
      </c>
    </row>
    <row r="170" spans="1:11" ht="14.4" customHeight="1" x14ac:dyDescent="0.3">
      <c r="A170" s="831" t="s">
        <v>628</v>
      </c>
      <c r="B170" s="832" t="s">
        <v>629</v>
      </c>
      <c r="C170" s="835" t="s">
        <v>652</v>
      </c>
      <c r="D170" s="863" t="s">
        <v>653</v>
      </c>
      <c r="E170" s="835" t="s">
        <v>7099</v>
      </c>
      <c r="F170" s="863" t="s">
        <v>7100</v>
      </c>
      <c r="G170" s="835" t="s">
        <v>7355</v>
      </c>
      <c r="H170" s="835" t="s">
        <v>7356</v>
      </c>
      <c r="I170" s="849">
        <v>11.489999771118164</v>
      </c>
      <c r="J170" s="849">
        <v>25</v>
      </c>
      <c r="K170" s="850">
        <v>287.3699951171875</v>
      </c>
    </row>
    <row r="171" spans="1:11" ht="14.4" customHeight="1" x14ac:dyDescent="0.3">
      <c r="A171" s="831" t="s">
        <v>628</v>
      </c>
      <c r="B171" s="832" t="s">
        <v>629</v>
      </c>
      <c r="C171" s="835" t="s">
        <v>652</v>
      </c>
      <c r="D171" s="863" t="s">
        <v>653</v>
      </c>
      <c r="E171" s="835" t="s">
        <v>7099</v>
      </c>
      <c r="F171" s="863" t="s">
        <v>7100</v>
      </c>
      <c r="G171" s="835" t="s">
        <v>7117</v>
      </c>
      <c r="H171" s="835" t="s">
        <v>7118</v>
      </c>
      <c r="I171" s="849">
        <v>15.925000190734863</v>
      </c>
      <c r="J171" s="849">
        <v>750</v>
      </c>
      <c r="K171" s="850">
        <v>11943.5</v>
      </c>
    </row>
    <row r="172" spans="1:11" ht="14.4" customHeight="1" x14ac:dyDescent="0.3">
      <c r="A172" s="831" t="s">
        <v>628</v>
      </c>
      <c r="B172" s="832" t="s">
        <v>629</v>
      </c>
      <c r="C172" s="835" t="s">
        <v>652</v>
      </c>
      <c r="D172" s="863" t="s">
        <v>653</v>
      </c>
      <c r="E172" s="835" t="s">
        <v>7099</v>
      </c>
      <c r="F172" s="863" t="s">
        <v>7100</v>
      </c>
      <c r="G172" s="835" t="s">
        <v>7121</v>
      </c>
      <c r="H172" s="835" t="s">
        <v>7122</v>
      </c>
      <c r="I172" s="849">
        <v>6.137499988079071</v>
      </c>
      <c r="J172" s="849">
        <v>2380</v>
      </c>
      <c r="K172" s="850">
        <v>14626</v>
      </c>
    </row>
    <row r="173" spans="1:11" ht="14.4" customHeight="1" x14ac:dyDescent="0.3">
      <c r="A173" s="831" t="s">
        <v>628</v>
      </c>
      <c r="B173" s="832" t="s">
        <v>629</v>
      </c>
      <c r="C173" s="835" t="s">
        <v>652</v>
      </c>
      <c r="D173" s="863" t="s">
        <v>653</v>
      </c>
      <c r="E173" s="835" t="s">
        <v>7099</v>
      </c>
      <c r="F173" s="863" t="s">
        <v>7100</v>
      </c>
      <c r="G173" s="835" t="s">
        <v>7123</v>
      </c>
      <c r="H173" s="835" t="s">
        <v>7124</v>
      </c>
      <c r="I173" s="849">
        <v>3.4600000381469727</v>
      </c>
      <c r="J173" s="849">
        <v>400</v>
      </c>
      <c r="K173" s="850">
        <v>1384</v>
      </c>
    </row>
    <row r="174" spans="1:11" ht="14.4" customHeight="1" x14ac:dyDescent="0.3">
      <c r="A174" s="831" t="s">
        <v>628</v>
      </c>
      <c r="B174" s="832" t="s">
        <v>629</v>
      </c>
      <c r="C174" s="835" t="s">
        <v>652</v>
      </c>
      <c r="D174" s="863" t="s">
        <v>653</v>
      </c>
      <c r="E174" s="835" t="s">
        <v>7099</v>
      </c>
      <c r="F174" s="863" t="s">
        <v>7100</v>
      </c>
      <c r="G174" s="835" t="s">
        <v>7125</v>
      </c>
      <c r="H174" s="835" t="s">
        <v>7126</v>
      </c>
      <c r="I174" s="849">
        <v>30.25</v>
      </c>
      <c r="J174" s="849">
        <v>500</v>
      </c>
      <c r="K174" s="850">
        <v>15125</v>
      </c>
    </row>
    <row r="175" spans="1:11" ht="14.4" customHeight="1" x14ac:dyDescent="0.3">
      <c r="A175" s="831" t="s">
        <v>628</v>
      </c>
      <c r="B175" s="832" t="s">
        <v>629</v>
      </c>
      <c r="C175" s="835" t="s">
        <v>652</v>
      </c>
      <c r="D175" s="863" t="s">
        <v>653</v>
      </c>
      <c r="E175" s="835" t="s">
        <v>7099</v>
      </c>
      <c r="F175" s="863" t="s">
        <v>7100</v>
      </c>
      <c r="G175" s="835" t="s">
        <v>7357</v>
      </c>
      <c r="H175" s="835" t="s">
        <v>7358</v>
      </c>
      <c r="I175" s="849">
        <v>13.199999809265137</v>
      </c>
      <c r="J175" s="849">
        <v>48</v>
      </c>
      <c r="K175" s="850">
        <v>633.5999755859375</v>
      </c>
    </row>
    <row r="176" spans="1:11" ht="14.4" customHeight="1" x14ac:dyDescent="0.3">
      <c r="A176" s="831" t="s">
        <v>628</v>
      </c>
      <c r="B176" s="832" t="s">
        <v>629</v>
      </c>
      <c r="C176" s="835" t="s">
        <v>652</v>
      </c>
      <c r="D176" s="863" t="s">
        <v>653</v>
      </c>
      <c r="E176" s="835" t="s">
        <v>7099</v>
      </c>
      <c r="F176" s="863" t="s">
        <v>7100</v>
      </c>
      <c r="G176" s="835" t="s">
        <v>7137</v>
      </c>
      <c r="H176" s="835" t="s">
        <v>7138</v>
      </c>
      <c r="I176" s="849">
        <v>115</v>
      </c>
      <c r="J176" s="849">
        <v>50</v>
      </c>
      <c r="K176" s="850">
        <v>5750</v>
      </c>
    </row>
    <row r="177" spans="1:11" ht="14.4" customHeight="1" x14ac:dyDescent="0.3">
      <c r="A177" s="831" t="s">
        <v>628</v>
      </c>
      <c r="B177" s="832" t="s">
        <v>629</v>
      </c>
      <c r="C177" s="835" t="s">
        <v>652</v>
      </c>
      <c r="D177" s="863" t="s">
        <v>653</v>
      </c>
      <c r="E177" s="835" t="s">
        <v>7099</v>
      </c>
      <c r="F177" s="863" t="s">
        <v>7100</v>
      </c>
      <c r="G177" s="835" t="s">
        <v>7139</v>
      </c>
      <c r="H177" s="835" t="s">
        <v>7140</v>
      </c>
      <c r="I177" s="849">
        <v>4.0300002098083496</v>
      </c>
      <c r="J177" s="849">
        <v>400</v>
      </c>
      <c r="K177" s="850">
        <v>1612</v>
      </c>
    </row>
    <row r="178" spans="1:11" ht="14.4" customHeight="1" x14ac:dyDescent="0.3">
      <c r="A178" s="831" t="s">
        <v>628</v>
      </c>
      <c r="B178" s="832" t="s">
        <v>629</v>
      </c>
      <c r="C178" s="835" t="s">
        <v>652</v>
      </c>
      <c r="D178" s="863" t="s">
        <v>653</v>
      </c>
      <c r="E178" s="835" t="s">
        <v>7099</v>
      </c>
      <c r="F178" s="863" t="s">
        <v>7100</v>
      </c>
      <c r="G178" s="835" t="s">
        <v>7359</v>
      </c>
      <c r="H178" s="835" t="s">
        <v>7360</v>
      </c>
      <c r="I178" s="849">
        <v>15.729999542236328</v>
      </c>
      <c r="J178" s="849">
        <v>1050</v>
      </c>
      <c r="K178" s="850">
        <v>16516.5</v>
      </c>
    </row>
    <row r="179" spans="1:11" ht="14.4" customHeight="1" x14ac:dyDescent="0.3">
      <c r="A179" s="831" t="s">
        <v>628</v>
      </c>
      <c r="B179" s="832" t="s">
        <v>629</v>
      </c>
      <c r="C179" s="835" t="s">
        <v>652</v>
      </c>
      <c r="D179" s="863" t="s">
        <v>653</v>
      </c>
      <c r="E179" s="835" t="s">
        <v>7099</v>
      </c>
      <c r="F179" s="863" t="s">
        <v>7100</v>
      </c>
      <c r="G179" s="835" t="s">
        <v>7141</v>
      </c>
      <c r="H179" s="835" t="s">
        <v>7142</v>
      </c>
      <c r="I179" s="849">
        <v>9.6800003051757812</v>
      </c>
      <c r="J179" s="849">
        <v>50</v>
      </c>
      <c r="K179" s="850">
        <v>484</v>
      </c>
    </row>
    <row r="180" spans="1:11" ht="14.4" customHeight="1" x14ac:dyDescent="0.3">
      <c r="A180" s="831" t="s">
        <v>628</v>
      </c>
      <c r="B180" s="832" t="s">
        <v>629</v>
      </c>
      <c r="C180" s="835" t="s">
        <v>652</v>
      </c>
      <c r="D180" s="863" t="s">
        <v>653</v>
      </c>
      <c r="E180" s="835" t="s">
        <v>7099</v>
      </c>
      <c r="F180" s="863" t="s">
        <v>7100</v>
      </c>
      <c r="G180" s="835" t="s">
        <v>7361</v>
      </c>
      <c r="H180" s="835" t="s">
        <v>7362</v>
      </c>
      <c r="I180" s="849">
        <v>4.630000114440918</v>
      </c>
      <c r="J180" s="849">
        <v>100</v>
      </c>
      <c r="K180" s="850">
        <v>463</v>
      </c>
    </row>
    <row r="181" spans="1:11" ht="14.4" customHeight="1" x14ac:dyDescent="0.3">
      <c r="A181" s="831" t="s">
        <v>628</v>
      </c>
      <c r="B181" s="832" t="s">
        <v>629</v>
      </c>
      <c r="C181" s="835" t="s">
        <v>652</v>
      </c>
      <c r="D181" s="863" t="s">
        <v>653</v>
      </c>
      <c r="E181" s="835" t="s">
        <v>7099</v>
      </c>
      <c r="F181" s="863" t="s">
        <v>7100</v>
      </c>
      <c r="G181" s="835" t="s">
        <v>7143</v>
      </c>
      <c r="H181" s="835" t="s">
        <v>7144</v>
      </c>
      <c r="I181" s="849">
        <v>3.1450001001358032</v>
      </c>
      <c r="J181" s="849">
        <v>150</v>
      </c>
      <c r="K181" s="850">
        <v>472</v>
      </c>
    </row>
    <row r="182" spans="1:11" ht="14.4" customHeight="1" x14ac:dyDescent="0.3">
      <c r="A182" s="831" t="s">
        <v>628</v>
      </c>
      <c r="B182" s="832" t="s">
        <v>629</v>
      </c>
      <c r="C182" s="835" t="s">
        <v>652</v>
      </c>
      <c r="D182" s="863" t="s">
        <v>653</v>
      </c>
      <c r="E182" s="835" t="s">
        <v>7099</v>
      </c>
      <c r="F182" s="863" t="s">
        <v>7100</v>
      </c>
      <c r="G182" s="835" t="s">
        <v>7147</v>
      </c>
      <c r="H182" s="835" t="s">
        <v>7148</v>
      </c>
      <c r="I182" s="849">
        <v>2.0366666316986084</v>
      </c>
      <c r="J182" s="849">
        <v>300</v>
      </c>
      <c r="K182" s="850">
        <v>611</v>
      </c>
    </row>
    <row r="183" spans="1:11" ht="14.4" customHeight="1" x14ac:dyDescent="0.3">
      <c r="A183" s="831" t="s">
        <v>628</v>
      </c>
      <c r="B183" s="832" t="s">
        <v>629</v>
      </c>
      <c r="C183" s="835" t="s">
        <v>652</v>
      </c>
      <c r="D183" s="863" t="s">
        <v>653</v>
      </c>
      <c r="E183" s="835" t="s">
        <v>7099</v>
      </c>
      <c r="F183" s="863" t="s">
        <v>7100</v>
      </c>
      <c r="G183" s="835" t="s">
        <v>7151</v>
      </c>
      <c r="H183" s="835" t="s">
        <v>7152</v>
      </c>
      <c r="I183" s="849">
        <v>80.569999694824219</v>
      </c>
      <c r="J183" s="849">
        <v>10</v>
      </c>
      <c r="K183" s="850">
        <v>805.70001220703125</v>
      </c>
    </row>
    <row r="184" spans="1:11" ht="14.4" customHeight="1" x14ac:dyDescent="0.3">
      <c r="A184" s="831" t="s">
        <v>628</v>
      </c>
      <c r="B184" s="832" t="s">
        <v>629</v>
      </c>
      <c r="C184" s="835" t="s">
        <v>652</v>
      </c>
      <c r="D184" s="863" t="s">
        <v>653</v>
      </c>
      <c r="E184" s="835" t="s">
        <v>7099</v>
      </c>
      <c r="F184" s="863" t="s">
        <v>7100</v>
      </c>
      <c r="G184" s="835" t="s">
        <v>7159</v>
      </c>
      <c r="H184" s="835" t="s">
        <v>7160</v>
      </c>
      <c r="I184" s="849">
        <v>0.25399999618530272</v>
      </c>
      <c r="J184" s="849">
        <v>2000</v>
      </c>
      <c r="K184" s="850">
        <v>508</v>
      </c>
    </row>
    <row r="185" spans="1:11" ht="14.4" customHeight="1" x14ac:dyDescent="0.3">
      <c r="A185" s="831" t="s">
        <v>628</v>
      </c>
      <c r="B185" s="832" t="s">
        <v>629</v>
      </c>
      <c r="C185" s="835" t="s">
        <v>652</v>
      </c>
      <c r="D185" s="863" t="s">
        <v>653</v>
      </c>
      <c r="E185" s="835" t="s">
        <v>7099</v>
      </c>
      <c r="F185" s="863" t="s">
        <v>7100</v>
      </c>
      <c r="G185" s="835" t="s">
        <v>7161</v>
      </c>
      <c r="H185" s="835" t="s">
        <v>7162</v>
      </c>
      <c r="I185" s="849">
        <v>11.739999771118164</v>
      </c>
      <c r="J185" s="849">
        <v>90</v>
      </c>
      <c r="K185" s="850">
        <v>1056.6000366210937</v>
      </c>
    </row>
    <row r="186" spans="1:11" ht="14.4" customHeight="1" x14ac:dyDescent="0.3">
      <c r="A186" s="831" t="s">
        <v>628</v>
      </c>
      <c r="B186" s="832" t="s">
        <v>629</v>
      </c>
      <c r="C186" s="835" t="s">
        <v>652</v>
      </c>
      <c r="D186" s="863" t="s">
        <v>653</v>
      </c>
      <c r="E186" s="835" t="s">
        <v>7099</v>
      </c>
      <c r="F186" s="863" t="s">
        <v>7100</v>
      </c>
      <c r="G186" s="835" t="s">
        <v>7163</v>
      </c>
      <c r="H186" s="835" t="s">
        <v>7164</v>
      </c>
      <c r="I186" s="849">
        <v>13.310000419616699</v>
      </c>
      <c r="J186" s="849">
        <v>90</v>
      </c>
      <c r="K186" s="850">
        <v>1197.8999633789062</v>
      </c>
    </row>
    <row r="187" spans="1:11" ht="14.4" customHeight="1" x14ac:dyDescent="0.3">
      <c r="A187" s="831" t="s">
        <v>628</v>
      </c>
      <c r="B187" s="832" t="s">
        <v>629</v>
      </c>
      <c r="C187" s="835" t="s">
        <v>652</v>
      </c>
      <c r="D187" s="863" t="s">
        <v>653</v>
      </c>
      <c r="E187" s="835" t="s">
        <v>7099</v>
      </c>
      <c r="F187" s="863" t="s">
        <v>7100</v>
      </c>
      <c r="G187" s="835" t="s">
        <v>7169</v>
      </c>
      <c r="H187" s="835" t="s">
        <v>7170</v>
      </c>
      <c r="I187" s="849">
        <v>4.8000001907348633</v>
      </c>
      <c r="J187" s="849">
        <v>300</v>
      </c>
      <c r="K187" s="850">
        <v>1440</v>
      </c>
    </row>
    <row r="188" spans="1:11" ht="14.4" customHeight="1" x14ac:dyDescent="0.3">
      <c r="A188" s="831" t="s">
        <v>628</v>
      </c>
      <c r="B188" s="832" t="s">
        <v>629</v>
      </c>
      <c r="C188" s="835" t="s">
        <v>652</v>
      </c>
      <c r="D188" s="863" t="s">
        <v>653</v>
      </c>
      <c r="E188" s="835" t="s">
        <v>7099</v>
      </c>
      <c r="F188" s="863" t="s">
        <v>7100</v>
      </c>
      <c r="G188" s="835" t="s">
        <v>7363</v>
      </c>
      <c r="H188" s="835" t="s">
        <v>7364</v>
      </c>
      <c r="I188" s="849">
        <v>90.910003662109375</v>
      </c>
      <c r="J188" s="849">
        <v>12</v>
      </c>
      <c r="K188" s="850">
        <v>1090.8800048828125</v>
      </c>
    </row>
    <row r="189" spans="1:11" ht="14.4" customHeight="1" x14ac:dyDescent="0.3">
      <c r="A189" s="831" t="s">
        <v>628</v>
      </c>
      <c r="B189" s="832" t="s">
        <v>629</v>
      </c>
      <c r="C189" s="835" t="s">
        <v>652</v>
      </c>
      <c r="D189" s="863" t="s">
        <v>653</v>
      </c>
      <c r="E189" s="835" t="s">
        <v>7099</v>
      </c>
      <c r="F189" s="863" t="s">
        <v>7100</v>
      </c>
      <c r="G189" s="835" t="s">
        <v>7365</v>
      </c>
      <c r="H189" s="835" t="s">
        <v>7366</v>
      </c>
      <c r="I189" s="849">
        <v>3533</v>
      </c>
      <c r="J189" s="849">
        <v>1</v>
      </c>
      <c r="K189" s="850">
        <v>3533</v>
      </c>
    </row>
    <row r="190" spans="1:11" ht="14.4" customHeight="1" x14ac:dyDescent="0.3">
      <c r="A190" s="831" t="s">
        <v>628</v>
      </c>
      <c r="B190" s="832" t="s">
        <v>629</v>
      </c>
      <c r="C190" s="835" t="s">
        <v>652</v>
      </c>
      <c r="D190" s="863" t="s">
        <v>653</v>
      </c>
      <c r="E190" s="835" t="s">
        <v>7099</v>
      </c>
      <c r="F190" s="863" t="s">
        <v>7100</v>
      </c>
      <c r="G190" s="835" t="s">
        <v>7367</v>
      </c>
      <c r="H190" s="835" t="s">
        <v>7368</v>
      </c>
      <c r="I190" s="849">
        <v>236.10000610351562</v>
      </c>
      <c r="J190" s="849">
        <v>3</v>
      </c>
      <c r="K190" s="850">
        <v>708.29998779296875</v>
      </c>
    </row>
    <row r="191" spans="1:11" ht="14.4" customHeight="1" x14ac:dyDescent="0.3">
      <c r="A191" s="831" t="s">
        <v>628</v>
      </c>
      <c r="B191" s="832" t="s">
        <v>629</v>
      </c>
      <c r="C191" s="835" t="s">
        <v>652</v>
      </c>
      <c r="D191" s="863" t="s">
        <v>653</v>
      </c>
      <c r="E191" s="835" t="s">
        <v>7099</v>
      </c>
      <c r="F191" s="863" t="s">
        <v>7100</v>
      </c>
      <c r="G191" s="835" t="s">
        <v>7177</v>
      </c>
      <c r="H191" s="835" t="s">
        <v>7178</v>
      </c>
      <c r="I191" s="849">
        <v>2.6350001096725464</v>
      </c>
      <c r="J191" s="849">
        <v>200</v>
      </c>
      <c r="K191" s="850">
        <v>527</v>
      </c>
    </row>
    <row r="192" spans="1:11" ht="14.4" customHeight="1" x14ac:dyDescent="0.3">
      <c r="A192" s="831" t="s">
        <v>628</v>
      </c>
      <c r="B192" s="832" t="s">
        <v>629</v>
      </c>
      <c r="C192" s="835" t="s">
        <v>652</v>
      </c>
      <c r="D192" s="863" t="s">
        <v>653</v>
      </c>
      <c r="E192" s="835" t="s">
        <v>7099</v>
      </c>
      <c r="F192" s="863" t="s">
        <v>7100</v>
      </c>
      <c r="G192" s="835" t="s">
        <v>7179</v>
      </c>
      <c r="H192" s="835" t="s">
        <v>7180</v>
      </c>
      <c r="I192" s="849">
        <v>14.310000419616699</v>
      </c>
      <c r="J192" s="849">
        <v>40</v>
      </c>
      <c r="K192" s="850">
        <v>572.33001708984375</v>
      </c>
    </row>
    <row r="193" spans="1:11" ht="14.4" customHeight="1" x14ac:dyDescent="0.3">
      <c r="A193" s="831" t="s">
        <v>628</v>
      </c>
      <c r="B193" s="832" t="s">
        <v>629</v>
      </c>
      <c r="C193" s="835" t="s">
        <v>652</v>
      </c>
      <c r="D193" s="863" t="s">
        <v>653</v>
      </c>
      <c r="E193" s="835" t="s">
        <v>7099</v>
      </c>
      <c r="F193" s="863" t="s">
        <v>7100</v>
      </c>
      <c r="G193" s="835" t="s">
        <v>7181</v>
      </c>
      <c r="H193" s="835" t="s">
        <v>7182</v>
      </c>
      <c r="I193" s="849">
        <v>14.305000305175781</v>
      </c>
      <c r="J193" s="849">
        <v>40</v>
      </c>
      <c r="K193" s="850">
        <v>572.22000122070312</v>
      </c>
    </row>
    <row r="194" spans="1:11" ht="14.4" customHeight="1" x14ac:dyDescent="0.3">
      <c r="A194" s="831" t="s">
        <v>628</v>
      </c>
      <c r="B194" s="832" t="s">
        <v>629</v>
      </c>
      <c r="C194" s="835" t="s">
        <v>652</v>
      </c>
      <c r="D194" s="863" t="s">
        <v>653</v>
      </c>
      <c r="E194" s="835" t="s">
        <v>7099</v>
      </c>
      <c r="F194" s="863" t="s">
        <v>7100</v>
      </c>
      <c r="G194" s="835" t="s">
        <v>7369</v>
      </c>
      <c r="H194" s="835" t="s">
        <v>7370</v>
      </c>
      <c r="I194" s="849">
        <v>6.2899999618530273</v>
      </c>
      <c r="J194" s="849">
        <v>40</v>
      </c>
      <c r="K194" s="850">
        <v>251.60000610351562</v>
      </c>
    </row>
    <row r="195" spans="1:11" ht="14.4" customHeight="1" x14ac:dyDescent="0.3">
      <c r="A195" s="831" t="s">
        <v>628</v>
      </c>
      <c r="B195" s="832" t="s">
        <v>629</v>
      </c>
      <c r="C195" s="835" t="s">
        <v>652</v>
      </c>
      <c r="D195" s="863" t="s">
        <v>653</v>
      </c>
      <c r="E195" s="835" t="s">
        <v>7099</v>
      </c>
      <c r="F195" s="863" t="s">
        <v>7100</v>
      </c>
      <c r="G195" s="835" t="s">
        <v>7183</v>
      </c>
      <c r="H195" s="835" t="s">
        <v>7184</v>
      </c>
      <c r="I195" s="849">
        <v>6.2899999618530273</v>
      </c>
      <c r="J195" s="849">
        <v>40</v>
      </c>
      <c r="K195" s="850">
        <v>251.60000610351562</v>
      </c>
    </row>
    <row r="196" spans="1:11" ht="14.4" customHeight="1" x14ac:dyDescent="0.3">
      <c r="A196" s="831" t="s">
        <v>628</v>
      </c>
      <c r="B196" s="832" t="s">
        <v>629</v>
      </c>
      <c r="C196" s="835" t="s">
        <v>652</v>
      </c>
      <c r="D196" s="863" t="s">
        <v>653</v>
      </c>
      <c r="E196" s="835" t="s">
        <v>7099</v>
      </c>
      <c r="F196" s="863" t="s">
        <v>7100</v>
      </c>
      <c r="G196" s="835" t="s">
        <v>7371</v>
      </c>
      <c r="H196" s="835" t="s">
        <v>7372</v>
      </c>
      <c r="I196" s="849">
        <v>72.449996948242187</v>
      </c>
      <c r="J196" s="849">
        <v>25</v>
      </c>
      <c r="K196" s="850">
        <v>1811.25</v>
      </c>
    </row>
    <row r="197" spans="1:11" ht="14.4" customHeight="1" x14ac:dyDescent="0.3">
      <c r="A197" s="831" t="s">
        <v>628</v>
      </c>
      <c r="B197" s="832" t="s">
        <v>629</v>
      </c>
      <c r="C197" s="835" t="s">
        <v>652</v>
      </c>
      <c r="D197" s="863" t="s">
        <v>653</v>
      </c>
      <c r="E197" s="835" t="s">
        <v>7099</v>
      </c>
      <c r="F197" s="863" t="s">
        <v>7100</v>
      </c>
      <c r="G197" s="835" t="s">
        <v>7185</v>
      </c>
      <c r="H197" s="835" t="s">
        <v>7186</v>
      </c>
      <c r="I197" s="849">
        <v>4.179999828338623</v>
      </c>
      <c r="J197" s="849">
        <v>300</v>
      </c>
      <c r="K197" s="850">
        <v>1254</v>
      </c>
    </row>
    <row r="198" spans="1:11" ht="14.4" customHeight="1" x14ac:dyDescent="0.3">
      <c r="A198" s="831" t="s">
        <v>628</v>
      </c>
      <c r="B198" s="832" t="s">
        <v>629</v>
      </c>
      <c r="C198" s="835" t="s">
        <v>652</v>
      </c>
      <c r="D198" s="863" t="s">
        <v>653</v>
      </c>
      <c r="E198" s="835" t="s">
        <v>7099</v>
      </c>
      <c r="F198" s="863" t="s">
        <v>7100</v>
      </c>
      <c r="G198" s="835" t="s">
        <v>7187</v>
      </c>
      <c r="H198" s="835" t="s">
        <v>7188</v>
      </c>
      <c r="I198" s="849">
        <v>6.1700000762939453</v>
      </c>
      <c r="J198" s="849">
        <v>300</v>
      </c>
      <c r="K198" s="850">
        <v>1851</v>
      </c>
    </row>
    <row r="199" spans="1:11" ht="14.4" customHeight="1" x14ac:dyDescent="0.3">
      <c r="A199" s="831" t="s">
        <v>628</v>
      </c>
      <c r="B199" s="832" t="s">
        <v>629</v>
      </c>
      <c r="C199" s="835" t="s">
        <v>652</v>
      </c>
      <c r="D199" s="863" t="s">
        <v>653</v>
      </c>
      <c r="E199" s="835" t="s">
        <v>7099</v>
      </c>
      <c r="F199" s="863" t="s">
        <v>7100</v>
      </c>
      <c r="G199" s="835" t="s">
        <v>7373</v>
      </c>
      <c r="H199" s="835" t="s">
        <v>7374</v>
      </c>
      <c r="I199" s="849">
        <v>6.6599998474121094</v>
      </c>
      <c r="J199" s="849">
        <v>50</v>
      </c>
      <c r="K199" s="850">
        <v>333</v>
      </c>
    </row>
    <row r="200" spans="1:11" ht="14.4" customHeight="1" x14ac:dyDescent="0.3">
      <c r="A200" s="831" t="s">
        <v>628</v>
      </c>
      <c r="B200" s="832" t="s">
        <v>629</v>
      </c>
      <c r="C200" s="835" t="s">
        <v>652</v>
      </c>
      <c r="D200" s="863" t="s">
        <v>653</v>
      </c>
      <c r="E200" s="835" t="s">
        <v>7099</v>
      </c>
      <c r="F200" s="863" t="s">
        <v>7100</v>
      </c>
      <c r="G200" s="835" t="s">
        <v>7375</v>
      </c>
      <c r="H200" s="835" t="s">
        <v>7376</v>
      </c>
      <c r="I200" s="849">
        <v>6.6599998474121094</v>
      </c>
      <c r="J200" s="849">
        <v>50</v>
      </c>
      <c r="K200" s="850">
        <v>332.760009765625</v>
      </c>
    </row>
    <row r="201" spans="1:11" ht="14.4" customHeight="1" x14ac:dyDescent="0.3">
      <c r="A201" s="831" t="s">
        <v>628</v>
      </c>
      <c r="B201" s="832" t="s">
        <v>629</v>
      </c>
      <c r="C201" s="835" t="s">
        <v>652</v>
      </c>
      <c r="D201" s="863" t="s">
        <v>653</v>
      </c>
      <c r="E201" s="835" t="s">
        <v>7099</v>
      </c>
      <c r="F201" s="863" t="s">
        <v>7100</v>
      </c>
      <c r="G201" s="835" t="s">
        <v>7377</v>
      </c>
      <c r="H201" s="835" t="s">
        <v>7378</v>
      </c>
      <c r="I201" s="849">
        <v>188.91000366210937</v>
      </c>
      <c r="J201" s="849">
        <v>1</v>
      </c>
      <c r="K201" s="850">
        <v>188.91000366210937</v>
      </c>
    </row>
    <row r="202" spans="1:11" ht="14.4" customHeight="1" x14ac:dyDescent="0.3">
      <c r="A202" s="831" t="s">
        <v>628</v>
      </c>
      <c r="B202" s="832" t="s">
        <v>629</v>
      </c>
      <c r="C202" s="835" t="s">
        <v>652</v>
      </c>
      <c r="D202" s="863" t="s">
        <v>653</v>
      </c>
      <c r="E202" s="835" t="s">
        <v>7099</v>
      </c>
      <c r="F202" s="863" t="s">
        <v>7100</v>
      </c>
      <c r="G202" s="835" t="s">
        <v>7197</v>
      </c>
      <c r="H202" s="835" t="s">
        <v>7198</v>
      </c>
      <c r="I202" s="849">
        <v>1.0900000333786011</v>
      </c>
      <c r="J202" s="849">
        <v>1000</v>
      </c>
      <c r="K202" s="850">
        <v>1090</v>
      </c>
    </row>
    <row r="203" spans="1:11" ht="14.4" customHeight="1" x14ac:dyDescent="0.3">
      <c r="A203" s="831" t="s">
        <v>628</v>
      </c>
      <c r="B203" s="832" t="s">
        <v>629</v>
      </c>
      <c r="C203" s="835" t="s">
        <v>652</v>
      </c>
      <c r="D203" s="863" t="s">
        <v>653</v>
      </c>
      <c r="E203" s="835" t="s">
        <v>7099</v>
      </c>
      <c r="F203" s="863" t="s">
        <v>7100</v>
      </c>
      <c r="G203" s="835" t="s">
        <v>7199</v>
      </c>
      <c r="H203" s="835" t="s">
        <v>7200</v>
      </c>
      <c r="I203" s="849">
        <v>0.47874999046325684</v>
      </c>
      <c r="J203" s="849">
        <v>3500</v>
      </c>
      <c r="K203" s="850">
        <v>1675</v>
      </c>
    </row>
    <row r="204" spans="1:11" ht="14.4" customHeight="1" x14ac:dyDescent="0.3">
      <c r="A204" s="831" t="s">
        <v>628</v>
      </c>
      <c r="B204" s="832" t="s">
        <v>629</v>
      </c>
      <c r="C204" s="835" t="s">
        <v>652</v>
      </c>
      <c r="D204" s="863" t="s">
        <v>653</v>
      </c>
      <c r="E204" s="835" t="s">
        <v>7099</v>
      </c>
      <c r="F204" s="863" t="s">
        <v>7100</v>
      </c>
      <c r="G204" s="835" t="s">
        <v>7201</v>
      </c>
      <c r="H204" s="835" t="s">
        <v>7202</v>
      </c>
      <c r="I204" s="849">
        <v>1.6733332872390747</v>
      </c>
      <c r="J204" s="849">
        <v>3600</v>
      </c>
      <c r="K204" s="850">
        <v>6027</v>
      </c>
    </row>
    <row r="205" spans="1:11" ht="14.4" customHeight="1" x14ac:dyDescent="0.3">
      <c r="A205" s="831" t="s">
        <v>628</v>
      </c>
      <c r="B205" s="832" t="s">
        <v>629</v>
      </c>
      <c r="C205" s="835" t="s">
        <v>652</v>
      </c>
      <c r="D205" s="863" t="s">
        <v>653</v>
      </c>
      <c r="E205" s="835" t="s">
        <v>7099</v>
      </c>
      <c r="F205" s="863" t="s">
        <v>7100</v>
      </c>
      <c r="G205" s="835" t="s">
        <v>7203</v>
      </c>
      <c r="H205" s="835" t="s">
        <v>7204</v>
      </c>
      <c r="I205" s="849">
        <v>0.67000001668930054</v>
      </c>
      <c r="J205" s="849">
        <v>3500</v>
      </c>
      <c r="K205" s="850">
        <v>2345</v>
      </c>
    </row>
    <row r="206" spans="1:11" ht="14.4" customHeight="1" x14ac:dyDescent="0.3">
      <c r="A206" s="831" t="s">
        <v>628</v>
      </c>
      <c r="B206" s="832" t="s">
        <v>629</v>
      </c>
      <c r="C206" s="835" t="s">
        <v>652</v>
      </c>
      <c r="D206" s="863" t="s">
        <v>653</v>
      </c>
      <c r="E206" s="835" t="s">
        <v>7099</v>
      </c>
      <c r="F206" s="863" t="s">
        <v>7100</v>
      </c>
      <c r="G206" s="835" t="s">
        <v>7205</v>
      </c>
      <c r="H206" s="835" t="s">
        <v>7206</v>
      </c>
      <c r="I206" s="849">
        <v>2.75</v>
      </c>
      <c r="J206" s="849">
        <v>500</v>
      </c>
      <c r="K206" s="850">
        <v>1375</v>
      </c>
    </row>
    <row r="207" spans="1:11" ht="14.4" customHeight="1" x14ac:dyDescent="0.3">
      <c r="A207" s="831" t="s">
        <v>628</v>
      </c>
      <c r="B207" s="832" t="s">
        <v>629</v>
      </c>
      <c r="C207" s="835" t="s">
        <v>652</v>
      </c>
      <c r="D207" s="863" t="s">
        <v>653</v>
      </c>
      <c r="E207" s="835" t="s">
        <v>7099</v>
      </c>
      <c r="F207" s="863" t="s">
        <v>7100</v>
      </c>
      <c r="G207" s="835" t="s">
        <v>7207</v>
      </c>
      <c r="H207" s="835" t="s">
        <v>7208</v>
      </c>
      <c r="I207" s="849">
        <v>5.2039999008178714</v>
      </c>
      <c r="J207" s="849">
        <v>250</v>
      </c>
      <c r="K207" s="850">
        <v>1301</v>
      </c>
    </row>
    <row r="208" spans="1:11" ht="14.4" customHeight="1" x14ac:dyDescent="0.3">
      <c r="A208" s="831" t="s">
        <v>628</v>
      </c>
      <c r="B208" s="832" t="s">
        <v>629</v>
      </c>
      <c r="C208" s="835" t="s">
        <v>652</v>
      </c>
      <c r="D208" s="863" t="s">
        <v>653</v>
      </c>
      <c r="E208" s="835" t="s">
        <v>7099</v>
      </c>
      <c r="F208" s="863" t="s">
        <v>7100</v>
      </c>
      <c r="G208" s="835" t="s">
        <v>7213</v>
      </c>
      <c r="H208" s="835" t="s">
        <v>7214</v>
      </c>
      <c r="I208" s="849">
        <v>42.349998474121094</v>
      </c>
      <c r="J208" s="849">
        <v>20</v>
      </c>
      <c r="K208" s="850">
        <v>847</v>
      </c>
    </row>
    <row r="209" spans="1:11" ht="14.4" customHeight="1" x14ac:dyDescent="0.3">
      <c r="A209" s="831" t="s">
        <v>628</v>
      </c>
      <c r="B209" s="832" t="s">
        <v>629</v>
      </c>
      <c r="C209" s="835" t="s">
        <v>652</v>
      </c>
      <c r="D209" s="863" t="s">
        <v>653</v>
      </c>
      <c r="E209" s="835" t="s">
        <v>7099</v>
      </c>
      <c r="F209" s="863" t="s">
        <v>7100</v>
      </c>
      <c r="G209" s="835" t="s">
        <v>7379</v>
      </c>
      <c r="H209" s="835" t="s">
        <v>7380</v>
      </c>
      <c r="I209" s="849">
        <v>3.1350001096725464</v>
      </c>
      <c r="J209" s="849">
        <v>200</v>
      </c>
      <c r="K209" s="850">
        <v>627</v>
      </c>
    </row>
    <row r="210" spans="1:11" ht="14.4" customHeight="1" x14ac:dyDescent="0.3">
      <c r="A210" s="831" t="s">
        <v>628</v>
      </c>
      <c r="B210" s="832" t="s">
        <v>629</v>
      </c>
      <c r="C210" s="835" t="s">
        <v>652</v>
      </c>
      <c r="D210" s="863" t="s">
        <v>653</v>
      </c>
      <c r="E210" s="835" t="s">
        <v>7099</v>
      </c>
      <c r="F210" s="863" t="s">
        <v>7100</v>
      </c>
      <c r="G210" s="835" t="s">
        <v>7215</v>
      </c>
      <c r="H210" s="835" t="s">
        <v>7216</v>
      </c>
      <c r="I210" s="849">
        <v>0.47124999761581421</v>
      </c>
      <c r="J210" s="849">
        <v>2200</v>
      </c>
      <c r="K210" s="850">
        <v>1036</v>
      </c>
    </row>
    <row r="211" spans="1:11" ht="14.4" customHeight="1" x14ac:dyDescent="0.3">
      <c r="A211" s="831" t="s">
        <v>628</v>
      </c>
      <c r="B211" s="832" t="s">
        <v>629</v>
      </c>
      <c r="C211" s="835" t="s">
        <v>652</v>
      </c>
      <c r="D211" s="863" t="s">
        <v>653</v>
      </c>
      <c r="E211" s="835" t="s">
        <v>7099</v>
      </c>
      <c r="F211" s="863" t="s">
        <v>7100</v>
      </c>
      <c r="G211" s="835" t="s">
        <v>7234</v>
      </c>
      <c r="H211" s="835" t="s">
        <v>7381</v>
      </c>
      <c r="I211" s="849">
        <v>21.229999542236328</v>
      </c>
      <c r="J211" s="849">
        <v>50</v>
      </c>
      <c r="K211" s="850">
        <v>1061.5</v>
      </c>
    </row>
    <row r="212" spans="1:11" ht="14.4" customHeight="1" x14ac:dyDescent="0.3">
      <c r="A212" s="831" t="s">
        <v>628</v>
      </c>
      <c r="B212" s="832" t="s">
        <v>629</v>
      </c>
      <c r="C212" s="835" t="s">
        <v>652</v>
      </c>
      <c r="D212" s="863" t="s">
        <v>653</v>
      </c>
      <c r="E212" s="835" t="s">
        <v>7099</v>
      </c>
      <c r="F212" s="863" t="s">
        <v>7100</v>
      </c>
      <c r="G212" s="835" t="s">
        <v>7219</v>
      </c>
      <c r="H212" s="835" t="s">
        <v>7220</v>
      </c>
      <c r="I212" s="849">
        <v>2.372499942779541</v>
      </c>
      <c r="J212" s="849">
        <v>300</v>
      </c>
      <c r="K212" s="850">
        <v>712</v>
      </c>
    </row>
    <row r="213" spans="1:11" ht="14.4" customHeight="1" x14ac:dyDescent="0.3">
      <c r="A213" s="831" t="s">
        <v>628</v>
      </c>
      <c r="B213" s="832" t="s">
        <v>629</v>
      </c>
      <c r="C213" s="835" t="s">
        <v>652</v>
      </c>
      <c r="D213" s="863" t="s">
        <v>653</v>
      </c>
      <c r="E213" s="835" t="s">
        <v>7099</v>
      </c>
      <c r="F213" s="863" t="s">
        <v>7100</v>
      </c>
      <c r="G213" s="835" t="s">
        <v>7221</v>
      </c>
      <c r="H213" s="835" t="s">
        <v>7222</v>
      </c>
      <c r="I213" s="849">
        <v>1.7400000095367432</v>
      </c>
      <c r="J213" s="849">
        <v>150</v>
      </c>
      <c r="K213" s="850">
        <v>261</v>
      </c>
    </row>
    <row r="214" spans="1:11" ht="14.4" customHeight="1" x14ac:dyDescent="0.3">
      <c r="A214" s="831" t="s">
        <v>628</v>
      </c>
      <c r="B214" s="832" t="s">
        <v>629</v>
      </c>
      <c r="C214" s="835" t="s">
        <v>652</v>
      </c>
      <c r="D214" s="863" t="s">
        <v>653</v>
      </c>
      <c r="E214" s="835" t="s">
        <v>7099</v>
      </c>
      <c r="F214" s="863" t="s">
        <v>7100</v>
      </c>
      <c r="G214" s="835" t="s">
        <v>7223</v>
      </c>
      <c r="H214" s="835" t="s">
        <v>7224</v>
      </c>
      <c r="I214" s="849">
        <v>1.9800000190734863</v>
      </c>
      <c r="J214" s="849">
        <v>100</v>
      </c>
      <c r="K214" s="850">
        <v>198</v>
      </c>
    </row>
    <row r="215" spans="1:11" ht="14.4" customHeight="1" x14ac:dyDescent="0.3">
      <c r="A215" s="831" t="s">
        <v>628</v>
      </c>
      <c r="B215" s="832" t="s">
        <v>629</v>
      </c>
      <c r="C215" s="835" t="s">
        <v>652</v>
      </c>
      <c r="D215" s="863" t="s">
        <v>653</v>
      </c>
      <c r="E215" s="835" t="s">
        <v>7099</v>
      </c>
      <c r="F215" s="863" t="s">
        <v>7100</v>
      </c>
      <c r="G215" s="835" t="s">
        <v>7225</v>
      </c>
      <c r="H215" s="835" t="s">
        <v>7226</v>
      </c>
      <c r="I215" s="849">
        <v>1.8999999761581421</v>
      </c>
      <c r="J215" s="849">
        <v>50</v>
      </c>
      <c r="K215" s="850">
        <v>95</v>
      </c>
    </row>
    <row r="216" spans="1:11" ht="14.4" customHeight="1" x14ac:dyDescent="0.3">
      <c r="A216" s="831" t="s">
        <v>628</v>
      </c>
      <c r="B216" s="832" t="s">
        <v>629</v>
      </c>
      <c r="C216" s="835" t="s">
        <v>652</v>
      </c>
      <c r="D216" s="863" t="s">
        <v>653</v>
      </c>
      <c r="E216" s="835" t="s">
        <v>7099</v>
      </c>
      <c r="F216" s="863" t="s">
        <v>7100</v>
      </c>
      <c r="G216" s="835" t="s">
        <v>7227</v>
      </c>
      <c r="H216" s="835" t="s">
        <v>7228</v>
      </c>
      <c r="I216" s="849">
        <v>1.9299999475479126</v>
      </c>
      <c r="J216" s="849">
        <v>50</v>
      </c>
      <c r="K216" s="850">
        <v>96.5</v>
      </c>
    </row>
    <row r="217" spans="1:11" ht="14.4" customHeight="1" x14ac:dyDescent="0.3">
      <c r="A217" s="831" t="s">
        <v>628</v>
      </c>
      <c r="B217" s="832" t="s">
        <v>629</v>
      </c>
      <c r="C217" s="835" t="s">
        <v>652</v>
      </c>
      <c r="D217" s="863" t="s">
        <v>653</v>
      </c>
      <c r="E217" s="835" t="s">
        <v>7099</v>
      </c>
      <c r="F217" s="863" t="s">
        <v>7100</v>
      </c>
      <c r="G217" s="835" t="s">
        <v>7229</v>
      </c>
      <c r="H217" s="835" t="s">
        <v>7230</v>
      </c>
      <c r="I217" s="849">
        <v>2.1700000762939453</v>
      </c>
      <c r="J217" s="849">
        <v>50</v>
      </c>
      <c r="K217" s="850">
        <v>108.5</v>
      </c>
    </row>
    <row r="218" spans="1:11" ht="14.4" customHeight="1" x14ac:dyDescent="0.3">
      <c r="A218" s="831" t="s">
        <v>628</v>
      </c>
      <c r="B218" s="832" t="s">
        <v>629</v>
      </c>
      <c r="C218" s="835" t="s">
        <v>652</v>
      </c>
      <c r="D218" s="863" t="s">
        <v>653</v>
      </c>
      <c r="E218" s="835" t="s">
        <v>7099</v>
      </c>
      <c r="F218" s="863" t="s">
        <v>7100</v>
      </c>
      <c r="G218" s="835" t="s">
        <v>7382</v>
      </c>
      <c r="H218" s="835" t="s">
        <v>7383</v>
      </c>
      <c r="I218" s="849">
        <v>4.429999828338623</v>
      </c>
      <c r="J218" s="849">
        <v>150</v>
      </c>
      <c r="K218" s="850">
        <v>664.5</v>
      </c>
    </row>
    <row r="219" spans="1:11" ht="14.4" customHeight="1" x14ac:dyDescent="0.3">
      <c r="A219" s="831" t="s">
        <v>628</v>
      </c>
      <c r="B219" s="832" t="s">
        <v>629</v>
      </c>
      <c r="C219" s="835" t="s">
        <v>652</v>
      </c>
      <c r="D219" s="863" t="s">
        <v>653</v>
      </c>
      <c r="E219" s="835" t="s">
        <v>7099</v>
      </c>
      <c r="F219" s="863" t="s">
        <v>7100</v>
      </c>
      <c r="G219" s="835" t="s">
        <v>7229</v>
      </c>
      <c r="H219" s="835" t="s">
        <v>7231</v>
      </c>
      <c r="I219" s="849">
        <v>2.1700000762939453</v>
      </c>
      <c r="J219" s="849">
        <v>50</v>
      </c>
      <c r="K219" s="850">
        <v>108.5</v>
      </c>
    </row>
    <row r="220" spans="1:11" ht="14.4" customHeight="1" x14ac:dyDescent="0.3">
      <c r="A220" s="831" t="s">
        <v>628</v>
      </c>
      <c r="B220" s="832" t="s">
        <v>629</v>
      </c>
      <c r="C220" s="835" t="s">
        <v>652</v>
      </c>
      <c r="D220" s="863" t="s">
        <v>653</v>
      </c>
      <c r="E220" s="835" t="s">
        <v>7099</v>
      </c>
      <c r="F220" s="863" t="s">
        <v>7100</v>
      </c>
      <c r="G220" s="835" t="s">
        <v>7234</v>
      </c>
      <c r="H220" s="835" t="s">
        <v>7235</v>
      </c>
      <c r="I220" s="849">
        <v>21.234999656677246</v>
      </c>
      <c r="J220" s="849">
        <v>400</v>
      </c>
      <c r="K220" s="850">
        <v>8494</v>
      </c>
    </row>
    <row r="221" spans="1:11" ht="14.4" customHeight="1" x14ac:dyDescent="0.3">
      <c r="A221" s="831" t="s">
        <v>628</v>
      </c>
      <c r="B221" s="832" t="s">
        <v>629</v>
      </c>
      <c r="C221" s="835" t="s">
        <v>652</v>
      </c>
      <c r="D221" s="863" t="s">
        <v>653</v>
      </c>
      <c r="E221" s="835" t="s">
        <v>7099</v>
      </c>
      <c r="F221" s="863" t="s">
        <v>7100</v>
      </c>
      <c r="G221" s="835" t="s">
        <v>7236</v>
      </c>
      <c r="H221" s="835" t="s">
        <v>7237</v>
      </c>
      <c r="I221" s="849">
        <v>5</v>
      </c>
      <c r="J221" s="849">
        <v>700</v>
      </c>
      <c r="K221" s="850">
        <v>3500</v>
      </c>
    </row>
    <row r="222" spans="1:11" ht="14.4" customHeight="1" x14ac:dyDescent="0.3">
      <c r="A222" s="831" t="s">
        <v>628</v>
      </c>
      <c r="B222" s="832" t="s">
        <v>629</v>
      </c>
      <c r="C222" s="835" t="s">
        <v>652</v>
      </c>
      <c r="D222" s="863" t="s">
        <v>653</v>
      </c>
      <c r="E222" s="835" t="s">
        <v>7099</v>
      </c>
      <c r="F222" s="863" t="s">
        <v>7100</v>
      </c>
      <c r="G222" s="835" t="s">
        <v>7238</v>
      </c>
      <c r="H222" s="835" t="s">
        <v>7239</v>
      </c>
      <c r="I222" s="849">
        <v>2.5099999904632568</v>
      </c>
      <c r="J222" s="849">
        <v>50</v>
      </c>
      <c r="K222" s="850">
        <v>125.5</v>
      </c>
    </row>
    <row r="223" spans="1:11" ht="14.4" customHeight="1" x14ac:dyDescent="0.3">
      <c r="A223" s="831" t="s">
        <v>628</v>
      </c>
      <c r="B223" s="832" t="s">
        <v>629</v>
      </c>
      <c r="C223" s="835" t="s">
        <v>652</v>
      </c>
      <c r="D223" s="863" t="s">
        <v>653</v>
      </c>
      <c r="E223" s="835" t="s">
        <v>7099</v>
      </c>
      <c r="F223" s="863" t="s">
        <v>7100</v>
      </c>
      <c r="G223" s="835" t="s">
        <v>7382</v>
      </c>
      <c r="H223" s="835" t="s">
        <v>7384</v>
      </c>
      <c r="I223" s="849">
        <v>4.429999828338623</v>
      </c>
      <c r="J223" s="849">
        <v>150</v>
      </c>
      <c r="K223" s="850">
        <v>664.5</v>
      </c>
    </row>
    <row r="224" spans="1:11" ht="14.4" customHeight="1" x14ac:dyDescent="0.3">
      <c r="A224" s="831" t="s">
        <v>628</v>
      </c>
      <c r="B224" s="832" t="s">
        <v>629</v>
      </c>
      <c r="C224" s="835" t="s">
        <v>652</v>
      </c>
      <c r="D224" s="863" t="s">
        <v>653</v>
      </c>
      <c r="E224" s="835" t="s">
        <v>7099</v>
      </c>
      <c r="F224" s="863" t="s">
        <v>7100</v>
      </c>
      <c r="G224" s="835" t="s">
        <v>7240</v>
      </c>
      <c r="H224" s="835" t="s">
        <v>7241</v>
      </c>
      <c r="I224" s="849">
        <v>2.5299999713897705</v>
      </c>
      <c r="J224" s="849">
        <v>100</v>
      </c>
      <c r="K224" s="850">
        <v>253</v>
      </c>
    </row>
    <row r="225" spans="1:11" ht="14.4" customHeight="1" x14ac:dyDescent="0.3">
      <c r="A225" s="831" t="s">
        <v>628</v>
      </c>
      <c r="B225" s="832" t="s">
        <v>629</v>
      </c>
      <c r="C225" s="835" t="s">
        <v>652</v>
      </c>
      <c r="D225" s="863" t="s">
        <v>653</v>
      </c>
      <c r="E225" s="835" t="s">
        <v>7099</v>
      </c>
      <c r="F225" s="863" t="s">
        <v>7100</v>
      </c>
      <c r="G225" s="835" t="s">
        <v>7242</v>
      </c>
      <c r="H225" s="835" t="s">
        <v>7243</v>
      </c>
      <c r="I225" s="849">
        <v>2.6700000762939453</v>
      </c>
      <c r="J225" s="849">
        <v>50</v>
      </c>
      <c r="K225" s="850">
        <v>133.71000671386719</v>
      </c>
    </row>
    <row r="226" spans="1:11" ht="14.4" customHeight="1" x14ac:dyDescent="0.3">
      <c r="A226" s="831" t="s">
        <v>628</v>
      </c>
      <c r="B226" s="832" t="s">
        <v>629</v>
      </c>
      <c r="C226" s="835" t="s">
        <v>652</v>
      </c>
      <c r="D226" s="863" t="s">
        <v>653</v>
      </c>
      <c r="E226" s="835" t="s">
        <v>7099</v>
      </c>
      <c r="F226" s="863" t="s">
        <v>7100</v>
      </c>
      <c r="G226" s="835" t="s">
        <v>7244</v>
      </c>
      <c r="H226" s="835" t="s">
        <v>7245</v>
      </c>
      <c r="I226" s="849">
        <v>3.7400000095367432</v>
      </c>
      <c r="J226" s="849">
        <v>100</v>
      </c>
      <c r="K226" s="850">
        <v>374</v>
      </c>
    </row>
    <row r="227" spans="1:11" ht="14.4" customHeight="1" x14ac:dyDescent="0.3">
      <c r="A227" s="831" t="s">
        <v>628</v>
      </c>
      <c r="B227" s="832" t="s">
        <v>629</v>
      </c>
      <c r="C227" s="835" t="s">
        <v>652</v>
      </c>
      <c r="D227" s="863" t="s">
        <v>653</v>
      </c>
      <c r="E227" s="835" t="s">
        <v>7099</v>
      </c>
      <c r="F227" s="863" t="s">
        <v>7100</v>
      </c>
      <c r="G227" s="835" t="s">
        <v>7246</v>
      </c>
      <c r="H227" s="835" t="s">
        <v>7385</v>
      </c>
      <c r="I227" s="849">
        <v>21.229999542236328</v>
      </c>
      <c r="J227" s="849">
        <v>150</v>
      </c>
      <c r="K227" s="850">
        <v>3184.5</v>
      </c>
    </row>
    <row r="228" spans="1:11" ht="14.4" customHeight="1" x14ac:dyDescent="0.3">
      <c r="A228" s="831" t="s">
        <v>628</v>
      </c>
      <c r="B228" s="832" t="s">
        <v>629</v>
      </c>
      <c r="C228" s="835" t="s">
        <v>652</v>
      </c>
      <c r="D228" s="863" t="s">
        <v>653</v>
      </c>
      <c r="E228" s="835" t="s">
        <v>7099</v>
      </c>
      <c r="F228" s="863" t="s">
        <v>7100</v>
      </c>
      <c r="G228" s="835" t="s">
        <v>7248</v>
      </c>
      <c r="H228" s="835" t="s">
        <v>7250</v>
      </c>
      <c r="I228" s="849">
        <v>21.236666361490887</v>
      </c>
      <c r="J228" s="849">
        <v>150</v>
      </c>
      <c r="K228" s="850">
        <v>3185.5</v>
      </c>
    </row>
    <row r="229" spans="1:11" ht="14.4" customHeight="1" x14ac:dyDescent="0.3">
      <c r="A229" s="831" t="s">
        <v>628</v>
      </c>
      <c r="B229" s="832" t="s">
        <v>629</v>
      </c>
      <c r="C229" s="835" t="s">
        <v>652</v>
      </c>
      <c r="D229" s="863" t="s">
        <v>653</v>
      </c>
      <c r="E229" s="835" t="s">
        <v>7257</v>
      </c>
      <c r="F229" s="863" t="s">
        <v>7258</v>
      </c>
      <c r="G229" s="835" t="s">
        <v>7259</v>
      </c>
      <c r="H229" s="835" t="s">
        <v>7260</v>
      </c>
      <c r="I229" s="849">
        <v>10.890000343322754</v>
      </c>
      <c r="J229" s="849">
        <v>900</v>
      </c>
      <c r="K229" s="850">
        <v>9801</v>
      </c>
    </row>
    <row r="230" spans="1:11" ht="14.4" customHeight="1" x14ac:dyDescent="0.3">
      <c r="A230" s="831" t="s">
        <v>628</v>
      </c>
      <c r="B230" s="832" t="s">
        <v>629</v>
      </c>
      <c r="C230" s="835" t="s">
        <v>652</v>
      </c>
      <c r="D230" s="863" t="s">
        <v>653</v>
      </c>
      <c r="E230" s="835" t="s">
        <v>7263</v>
      </c>
      <c r="F230" s="863" t="s">
        <v>7264</v>
      </c>
      <c r="G230" s="835" t="s">
        <v>7267</v>
      </c>
      <c r="H230" s="835" t="s">
        <v>7268</v>
      </c>
      <c r="I230" s="849">
        <v>0.53333334459198845</v>
      </c>
      <c r="J230" s="849">
        <v>3100</v>
      </c>
      <c r="K230" s="850">
        <v>1661</v>
      </c>
    </row>
    <row r="231" spans="1:11" ht="14.4" customHeight="1" x14ac:dyDescent="0.3">
      <c r="A231" s="831" t="s">
        <v>628</v>
      </c>
      <c r="B231" s="832" t="s">
        <v>629</v>
      </c>
      <c r="C231" s="835" t="s">
        <v>652</v>
      </c>
      <c r="D231" s="863" t="s">
        <v>653</v>
      </c>
      <c r="E231" s="835" t="s">
        <v>7269</v>
      </c>
      <c r="F231" s="863" t="s">
        <v>7270</v>
      </c>
      <c r="G231" s="835" t="s">
        <v>7271</v>
      </c>
      <c r="H231" s="835" t="s">
        <v>7272</v>
      </c>
      <c r="I231" s="849">
        <v>0.68999999761581421</v>
      </c>
      <c r="J231" s="849">
        <v>3400</v>
      </c>
      <c r="K231" s="850">
        <v>2346</v>
      </c>
    </row>
    <row r="232" spans="1:11" ht="14.4" customHeight="1" x14ac:dyDescent="0.3">
      <c r="A232" s="831" t="s">
        <v>628</v>
      </c>
      <c r="B232" s="832" t="s">
        <v>629</v>
      </c>
      <c r="C232" s="835" t="s">
        <v>652</v>
      </c>
      <c r="D232" s="863" t="s">
        <v>653</v>
      </c>
      <c r="E232" s="835" t="s">
        <v>7269</v>
      </c>
      <c r="F232" s="863" t="s">
        <v>7270</v>
      </c>
      <c r="G232" s="835" t="s">
        <v>7273</v>
      </c>
      <c r="H232" s="835" t="s">
        <v>7274</v>
      </c>
      <c r="I232" s="849">
        <v>0.68999999761581421</v>
      </c>
      <c r="J232" s="849">
        <v>7000</v>
      </c>
      <c r="K232" s="850">
        <v>4830</v>
      </c>
    </row>
    <row r="233" spans="1:11" ht="14.4" customHeight="1" x14ac:dyDescent="0.3">
      <c r="A233" s="831" t="s">
        <v>628</v>
      </c>
      <c r="B233" s="832" t="s">
        <v>629</v>
      </c>
      <c r="C233" s="835" t="s">
        <v>652</v>
      </c>
      <c r="D233" s="863" t="s">
        <v>653</v>
      </c>
      <c r="E233" s="835" t="s">
        <v>7269</v>
      </c>
      <c r="F233" s="863" t="s">
        <v>7270</v>
      </c>
      <c r="G233" s="835" t="s">
        <v>7275</v>
      </c>
      <c r="H233" s="835" t="s">
        <v>7276</v>
      </c>
      <c r="I233" s="849">
        <v>0.68833333253860474</v>
      </c>
      <c r="J233" s="849">
        <v>5800</v>
      </c>
      <c r="K233" s="850">
        <v>3992</v>
      </c>
    </row>
    <row r="234" spans="1:11" ht="14.4" customHeight="1" x14ac:dyDescent="0.3">
      <c r="A234" s="831" t="s">
        <v>628</v>
      </c>
      <c r="B234" s="832" t="s">
        <v>629</v>
      </c>
      <c r="C234" s="835" t="s">
        <v>652</v>
      </c>
      <c r="D234" s="863" t="s">
        <v>653</v>
      </c>
      <c r="E234" s="835" t="s">
        <v>7269</v>
      </c>
      <c r="F234" s="863" t="s">
        <v>7270</v>
      </c>
      <c r="G234" s="835" t="s">
        <v>7386</v>
      </c>
      <c r="H234" s="835" t="s">
        <v>7387</v>
      </c>
      <c r="I234" s="849">
        <v>12.569999694824219</v>
      </c>
      <c r="J234" s="849">
        <v>20</v>
      </c>
      <c r="K234" s="850">
        <v>251.39999389648438</v>
      </c>
    </row>
    <row r="235" spans="1:11" ht="14.4" customHeight="1" x14ac:dyDescent="0.3">
      <c r="A235" s="831" t="s">
        <v>628</v>
      </c>
      <c r="B235" s="832" t="s">
        <v>629</v>
      </c>
      <c r="C235" s="835" t="s">
        <v>652</v>
      </c>
      <c r="D235" s="863" t="s">
        <v>653</v>
      </c>
      <c r="E235" s="835" t="s">
        <v>7285</v>
      </c>
      <c r="F235" s="863" t="s">
        <v>7286</v>
      </c>
      <c r="G235" s="835" t="s">
        <v>7388</v>
      </c>
      <c r="H235" s="835" t="s">
        <v>7389</v>
      </c>
      <c r="I235" s="849">
        <v>70.889999389648438</v>
      </c>
      <c r="J235" s="849">
        <v>25</v>
      </c>
      <c r="K235" s="850">
        <v>1772.260009765625</v>
      </c>
    </row>
    <row r="236" spans="1:11" ht="14.4" customHeight="1" x14ac:dyDescent="0.3">
      <c r="A236" s="831" t="s">
        <v>628</v>
      </c>
      <c r="B236" s="832" t="s">
        <v>629</v>
      </c>
      <c r="C236" s="835" t="s">
        <v>652</v>
      </c>
      <c r="D236" s="863" t="s">
        <v>653</v>
      </c>
      <c r="E236" s="835" t="s">
        <v>7285</v>
      </c>
      <c r="F236" s="863" t="s">
        <v>7286</v>
      </c>
      <c r="G236" s="835" t="s">
        <v>7287</v>
      </c>
      <c r="H236" s="835" t="s">
        <v>7288</v>
      </c>
      <c r="I236" s="849">
        <v>15.210000038146973</v>
      </c>
      <c r="J236" s="849">
        <v>50</v>
      </c>
      <c r="K236" s="850">
        <v>760.5</v>
      </c>
    </row>
    <row r="237" spans="1:11" ht="14.4" customHeight="1" x14ac:dyDescent="0.3">
      <c r="A237" s="831" t="s">
        <v>628</v>
      </c>
      <c r="B237" s="832" t="s">
        <v>629</v>
      </c>
      <c r="C237" s="835" t="s">
        <v>652</v>
      </c>
      <c r="D237" s="863" t="s">
        <v>653</v>
      </c>
      <c r="E237" s="835" t="s">
        <v>7285</v>
      </c>
      <c r="F237" s="863" t="s">
        <v>7286</v>
      </c>
      <c r="G237" s="835" t="s">
        <v>7390</v>
      </c>
      <c r="H237" s="835" t="s">
        <v>7391</v>
      </c>
      <c r="I237" s="849">
        <v>15.609999656677246</v>
      </c>
      <c r="J237" s="849">
        <v>100</v>
      </c>
      <c r="K237" s="850">
        <v>1560.9000244140625</v>
      </c>
    </row>
    <row r="238" spans="1:11" ht="14.4" customHeight="1" x14ac:dyDescent="0.3">
      <c r="A238" s="831" t="s">
        <v>628</v>
      </c>
      <c r="B238" s="832" t="s">
        <v>629</v>
      </c>
      <c r="C238" s="835" t="s">
        <v>655</v>
      </c>
      <c r="D238" s="863" t="s">
        <v>656</v>
      </c>
      <c r="E238" s="835" t="s">
        <v>7037</v>
      </c>
      <c r="F238" s="863" t="s">
        <v>7038</v>
      </c>
      <c r="G238" s="835" t="s">
        <v>7392</v>
      </c>
      <c r="H238" s="835" t="s">
        <v>7393</v>
      </c>
      <c r="I238" s="849">
        <v>199.64999389648437</v>
      </c>
      <c r="J238" s="849">
        <v>1</v>
      </c>
      <c r="K238" s="850">
        <v>199.64999389648437</v>
      </c>
    </row>
    <row r="239" spans="1:11" ht="14.4" customHeight="1" x14ac:dyDescent="0.3">
      <c r="A239" s="831" t="s">
        <v>628</v>
      </c>
      <c r="B239" s="832" t="s">
        <v>629</v>
      </c>
      <c r="C239" s="835" t="s">
        <v>655</v>
      </c>
      <c r="D239" s="863" t="s">
        <v>656</v>
      </c>
      <c r="E239" s="835" t="s">
        <v>7037</v>
      </c>
      <c r="F239" s="863" t="s">
        <v>7038</v>
      </c>
      <c r="G239" s="835" t="s">
        <v>7394</v>
      </c>
      <c r="H239" s="835" t="s">
        <v>7395</v>
      </c>
      <c r="I239" s="849">
        <v>313.9949951171875</v>
      </c>
      <c r="J239" s="849">
        <v>3</v>
      </c>
      <c r="K239" s="850">
        <v>969.20999145507812</v>
      </c>
    </row>
    <row r="240" spans="1:11" ht="14.4" customHeight="1" x14ac:dyDescent="0.3">
      <c r="A240" s="831" t="s">
        <v>628</v>
      </c>
      <c r="B240" s="832" t="s">
        <v>629</v>
      </c>
      <c r="C240" s="835" t="s">
        <v>655</v>
      </c>
      <c r="D240" s="863" t="s">
        <v>656</v>
      </c>
      <c r="E240" s="835" t="s">
        <v>7037</v>
      </c>
      <c r="F240" s="863" t="s">
        <v>7038</v>
      </c>
      <c r="G240" s="835" t="s">
        <v>7396</v>
      </c>
      <c r="H240" s="835" t="s">
        <v>7397</v>
      </c>
      <c r="I240" s="849">
        <v>105.80000305175781</v>
      </c>
      <c r="J240" s="849">
        <v>2</v>
      </c>
      <c r="K240" s="850">
        <v>211.60000610351562</v>
      </c>
    </row>
    <row r="241" spans="1:11" ht="14.4" customHeight="1" x14ac:dyDescent="0.3">
      <c r="A241" s="831" t="s">
        <v>628</v>
      </c>
      <c r="B241" s="832" t="s">
        <v>629</v>
      </c>
      <c r="C241" s="835" t="s">
        <v>655</v>
      </c>
      <c r="D241" s="863" t="s">
        <v>656</v>
      </c>
      <c r="E241" s="835" t="s">
        <v>7037</v>
      </c>
      <c r="F241" s="863" t="s">
        <v>7038</v>
      </c>
      <c r="G241" s="835" t="s">
        <v>7398</v>
      </c>
      <c r="H241" s="835" t="s">
        <v>7399</v>
      </c>
      <c r="I241" s="849">
        <v>121</v>
      </c>
      <c r="J241" s="849">
        <v>1</v>
      </c>
      <c r="K241" s="850">
        <v>121</v>
      </c>
    </row>
    <row r="242" spans="1:11" ht="14.4" customHeight="1" x14ac:dyDescent="0.3">
      <c r="A242" s="831" t="s">
        <v>628</v>
      </c>
      <c r="B242" s="832" t="s">
        <v>629</v>
      </c>
      <c r="C242" s="835" t="s">
        <v>655</v>
      </c>
      <c r="D242" s="863" t="s">
        <v>656</v>
      </c>
      <c r="E242" s="835" t="s">
        <v>7043</v>
      </c>
      <c r="F242" s="863" t="s">
        <v>7044</v>
      </c>
      <c r="G242" s="835" t="s">
        <v>7400</v>
      </c>
      <c r="H242" s="835" t="s">
        <v>7401</v>
      </c>
      <c r="I242" s="849">
        <v>5.179999828338623</v>
      </c>
      <c r="J242" s="849">
        <v>100</v>
      </c>
      <c r="K242" s="850">
        <v>517.5</v>
      </c>
    </row>
    <row r="243" spans="1:11" ht="14.4" customHeight="1" x14ac:dyDescent="0.3">
      <c r="A243" s="831" t="s">
        <v>628</v>
      </c>
      <c r="B243" s="832" t="s">
        <v>629</v>
      </c>
      <c r="C243" s="835" t="s">
        <v>655</v>
      </c>
      <c r="D243" s="863" t="s">
        <v>656</v>
      </c>
      <c r="E243" s="835" t="s">
        <v>7043</v>
      </c>
      <c r="F243" s="863" t="s">
        <v>7044</v>
      </c>
      <c r="G243" s="835" t="s">
        <v>7402</v>
      </c>
      <c r="H243" s="835" t="s">
        <v>7403</v>
      </c>
      <c r="I243" s="849">
        <v>6.25</v>
      </c>
      <c r="J243" s="849">
        <v>100</v>
      </c>
      <c r="K243" s="850">
        <v>625</v>
      </c>
    </row>
    <row r="244" spans="1:11" ht="14.4" customHeight="1" x14ac:dyDescent="0.3">
      <c r="A244" s="831" t="s">
        <v>628</v>
      </c>
      <c r="B244" s="832" t="s">
        <v>629</v>
      </c>
      <c r="C244" s="835" t="s">
        <v>655</v>
      </c>
      <c r="D244" s="863" t="s">
        <v>656</v>
      </c>
      <c r="E244" s="835" t="s">
        <v>7043</v>
      </c>
      <c r="F244" s="863" t="s">
        <v>7044</v>
      </c>
      <c r="G244" s="835" t="s">
        <v>7404</v>
      </c>
      <c r="H244" s="835" t="s">
        <v>7405</v>
      </c>
      <c r="I244" s="849">
        <v>1.4966666698455811</v>
      </c>
      <c r="J244" s="849">
        <v>600</v>
      </c>
      <c r="K244" s="850">
        <v>898</v>
      </c>
    </row>
    <row r="245" spans="1:11" ht="14.4" customHeight="1" x14ac:dyDescent="0.3">
      <c r="A245" s="831" t="s">
        <v>628</v>
      </c>
      <c r="B245" s="832" t="s">
        <v>629</v>
      </c>
      <c r="C245" s="835" t="s">
        <v>655</v>
      </c>
      <c r="D245" s="863" t="s">
        <v>656</v>
      </c>
      <c r="E245" s="835" t="s">
        <v>7043</v>
      </c>
      <c r="F245" s="863" t="s">
        <v>7044</v>
      </c>
      <c r="G245" s="835" t="s">
        <v>7406</v>
      </c>
      <c r="H245" s="835" t="s">
        <v>7407</v>
      </c>
      <c r="I245" s="849">
        <v>0.62999999523162842</v>
      </c>
      <c r="J245" s="849">
        <v>500</v>
      </c>
      <c r="K245" s="850">
        <v>315</v>
      </c>
    </row>
    <row r="246" spans="1:11" ht="14.4" customHeight="1" x14ac:dyDescent="0.3">
      <c r="A246" s="831" t="s">
        <v>628</v>
      </c>
      <c r="B246" s="832" t="s">
        <v>629</v>
      </c>
      <c r="C246" s="835" t="s">
        <v>655</v>
      </c>
      <c r="D246" s="863" t="s">
        <v>656</v>
      </c>
      <c r="E246" s="835" t="s">
        <v>7043</v>
      </c>
      <c r="F246" s="863" t="s">
        <v>7044</v>
      </c>
      <c r="G246" s="835" t="s">
        <v>7408</v>
      </c>
      <c r="H246" s="835" t="s">
        <v>7409</v>
      </c>
      <c r="I246" s="849">
        <v>3.0133333206176758</v>
      </c>
      <c r="J246" s="849">
        <v>250</v>
      </c>
      <c r="K246" s="850">
        <v>753.69999694824219</v>
      </c>
    </row>
    <row r="247" spans="1:11" ht="14.4" customHeight="1" x14ac:dyDescent="0.3">
      <c r="A247" s="831" t="s">
        <v>628</v>
      </c>
      <c r="B247" s="832" t="s">
        <v>629</v>
      </c>
      <c r="C247" s="835" t="s">
        <v>655</v>
      </c>
      <c r="D247" s="863" t="s">
        <v>656</v>
      </c>
      <c r="E247" s="835" t="s">
        <v>7043</v>
      </c>
      <c r="F247" s="863" t="s">
        <v>7044</v>
      </c>
      <c r="G247" s="835" t="s">
        <v>7045</v>
      </c>
      <c r="H247" s="835" t="s">
        <v>7046</v>
      </c>
      <c r="I247" s="849">
        <v>1.1749999523162842</v>
      </c>
      <c r="J247" s="849">
        <v>400</v>
      </c>
      <c r="K247" s="850">
        <v>470</v>
      </c>
    </row>
    <row r="248" spans="1:11" ht="14.4" customHeight="1" x14ac:dyDescent="0.3">
      <c r="A248" s="831" t="s">
        <v>628</v>
      </c>
      <c r="B248" s="832" t="s">
        <v>629</v>
      </c>
      <c r="C248" s="835" t="s">
        <v>655</v>
      </c>
      <c r="D248" s="863" t="s">
        <v>656</v>
      </c>
      <c r="E248" s="835" t="s">
        <v>7043</v>
      </c>
      <c r="F248" s="863" t="s">
        <v>7044</v>
      </c>
      <c r="G248" s="835" t="s">
        <v>7307</v>
      </c>
      <c r="H248" s="835" t="s">
        <v>7308</v>
      </c>
      <c r="I248" s="849">
        <v>790.8800048828125</v>
      </c>
      <c r="J248" s="849">
        <v>3</v>
      </c>
      <c r="K248" s="850">
        <v>2372.6400146484375</v>
      </c>
    </row>
    <row r="249" spans="1:11" ht="14.4" customHeight="1" x14ac:dyDescent="0.3">
      <c r="A249" s="831" t="s">
        <v>628</v>
      </c>
      <c r="B249" s="832" t="s">
        <v>629</v>
      </c>
      <c r="C249" s="835" t="s">
        <v>655</v>
      </c>
      <c r="D249" s="863" t="s">
        <v>656</v>
      </c>
      <c r="E249" s="835" t="s">
        <v>7043</v>
      </c>
      <c r="F249" s="863" t="s">
        <v>7044</v>
      </c>
      <c r="G249" s="835" t="s">
        <v>7047</v>
      </c>
      <c r="H249" s="835" t="s">
        <v>7048</v>
      </c>
      <c r="I249" s="849">
        <v>355.35000610351562</v>
      </c>
      <c r="J249" s="849">
        <v>2</v>
      </c>
      <c r="K249" s="850">
        <v>710.70001220703125</v>
      </c>
    </row>
    <row r="250" spans="1:11" ht="14.4" customHeight="1" x14ac:dyDescent="0.3">
      <c r="A250" s="831" t="s">
        <v>628</v>
      </c>
      <c r="B250" s="832" t="s">
        <v>629</v>
      </c>
      <c r="C250" s="835" t="s">
        <v>655</v>
      </c>
      <c r="D250" s="863" t="s">
        <v>656</v>
      </c>
      <c r="E250" s="835" t="s">
        <v>7043</v>
      </c>
      <c r="F250" s="863" t="s">
        <v>7044</v>
      </c>
      <c r="G250" s="835" t="s">
        <v>7410</v>
      </c>
      <c r="H250" s="835" t="s">
        <v>7411</v>
      </c>
      <c r="I250" s="849">
        <v>69.699996948242188</v>
      </c>
      <c r="J250" s="849">
        <v>10</v>
      </c>
      <c r="K250" s="850">
        <v>697</v>
      </c>
    </row>
    <row r="251" spans="1:11" ht="14.4" customHeight="1" x14ac:dyDescent="0.3">
      <c r="A251" s="831" t="s">
        <v>628</v>
      </c>
      <c r="B251" s="832" t="s">
        <v>629</v>
      </c>
      <c r="C251" s="835" t="s">
        <v>655</v>
      </c>
      <c r="D251" s="863" t="s">
        <v>656</v>
      </c>
      <c r="E251" s="835" t="s">
        <v>7043</v>
      </c>
      <c r="F251" s="863" t="s">
        <v>7044</v>
      </c>
      <c r="G251" s="835" t="s">
        <v>7412</v>
      </c>
      <c r="H251" s="835" t="s">
        <v>7413</v>
      </c>
      <c r="I251" s="849">
        <v>7.5399999618530273</v>
      </c>
      <c r="J251" s="849">
        <v>20</v>
      </c>
      <c r="K251" s="850">
        <v>150.85000610351562</v>
      </c>
    </row>
    <row r="252" spans="1:11" ht="14.4" customHeight="1" x14ac:dyDescent="0.3">
      <c r="A252" s="831" t="s">
        <v>628</v>
      </c>
      <c r="B252" s="832" t="s">
        <v>629</v>
      </c>
      <c r="C252" s="835" t="s">
        <v>655</v>
      </c>
      <c r="D252" s="863" t="s">
        <v>656</v>
      </c>
      <c r="E252" s="835" t="s">
        <v>7043</v>
      </c>
      <c r="F252" s="863" t="s">
        <v>7044</v>
      </c>
      <c r="G252" s="835" t="s">
        <v>7049</v>
      </c>
      <c r="H252" s="835" t="s">
        <v>7050</v>
      </c>
      <c r="I252" s="849">
        <v>22.149999618530273</v>
      </c>
      <c r="J252" s="849">
        <v>25</v>
      </c>
      <c r="K252" s="850">
        <v>553.75</v>
      </c>
    </row>
    <row r="253" spans="1:11" ht="14.4" customHeight="1" x14ac:dyDescent="0.3">
      <c r="A253" s="831" t="s">
        <v>628</v>
      </c>
      <c r="B253" s="832" t="s">
        <v>629</v>
      </c>
      <c r="C253" s="835" t="s">
        <v>655</v>
      </c>
      <c r="D253" s="863" t="s">
        <v>656</v>
      </c>
      <c r="E253" s="835" t="s">
        <v>7043</v>
      </c>
      <c r="F253" s="863" t="s">
        <v>7044</v>
      </c>
      <c r="G253" s="835" t="s">
        <v>7414</v>
      </c>
      <c r="H253" s="835" t="s">
        <v>7415</v>
      </c>
      <c r="I253" s="849">
        <v>5.2699999809265137</v>
      </c>
      <c r="J253" s="849">
        <v>40</v>
      </c>
      <c r="K253" s="850">
        <v>210.80000305175781</v>
      </c>
    </row>
    <row r="254" spans="1:11" ht="14.4" customHeight="1" x14ac:dyDescent="0.3">
      <c r="A254" s="831" t="s">
        <v>628</v>
      </c>
      <c r="B254" s="832" t="s">
        <v>629</v>
      </c>
      <c r="C254" s="835" t="s">
        <v>655</v>
      </c>
      <c r="D254" s="863" t="s">
        <v>656</v>
      </c>
      <c r="E254" s="835" t="s">
        <v>7043</v>
      </c>
      <c r="F254" s="863" t="s">
        <v>7044</v>
      </c>
      <c r="G254" s="835" t="s">
        <v>7053</v>
      </c>
      <c r="H254" s="835" t="s">
        <v>7054</v>
      </c>
      <c r="I254" s="849">
        <v>165.15499877929687</v>
      </c>
      <c r="J254" s="849">
        <v>3</v>
      </c>
      <c r="K254" s="850">
        <v>521.44000244140625</v>
      </c>
    </row>
    <row r="255" spans="1:11" ht="14.4" customHeight="1" x14ac:dyDescent="0.3">
      <c r="A255" s="831" t="s">
        <v>628</v>
      </c>
      <c r="B255" s="832" t="s">
        <v>629</v>
      </c>
      <c r="C255" s="835" t="s">
        <v>655</v>
      </c>
      <c r="D255" s="863" t="s">
        <v>656</v>
      </c>
      <c r="E255" s="835" t="s">
        <v>7043</v>
      </c>
      <c r="F255" s="863" t="s">
        <v>7044</v>
      </c>
      <c r="G255" s="835" t="s">
        <v>7319</v>
      </c>
      <c r="H255" s="835" t="s">
        <v>7320</v>
      </c>
      <c r="I255" s="849">
        <v>8.0100002288818359</v>
      </c>
      <c r="J255" s="849">
        <v>150</v>
      </c>
      <c r="K255" s="850">
        <v>1201.5499877929687</v>
      </c>
    </row>
    <row r="256" spans="1:11" ht="14.4" customHeight="1" x14ac:dyDescent="0.3">
      <c r="A256" s="831" t="s">
        <v>628</v>
      </c>
      <c r="B256" s="832" t="s">
        <v>629</v>
      </c>
      <c r="C256" s="835" t="s">
        <v>655</v>
      </c>
      <c r="D256" s="863" t="s">
        <v>656</v>
      </c>
      <c r="E256" s="835" t="s">
        <v>7043</v>
      </c>
      <c r="F256" s="863" t="s">
        <v>7044</v>
      </c>
      <c r="G256" s="835" t="s">
        <v>7416</v>
      </c>
      <c r="H256" s="835" t="s">
        <v>7417</v>
      </c>
      <c r="I256" s="849">
        <v>21.200000762939453</v>
      </c>
      <c r="J256" s="849">
        <v>20</v>
      </c>
      <c r="K256" s="850">
        <v>424.08999633789062</v>
      </c>
    </row>
    <row r="257" spans="1:11" ht="14.4" customHeight="1" x14ac:dyDescent="0.3">
      <c r="A257" s="831" t="s">
        <v>628</v>
      </c>
      <c r="B257" s="832" t="s">
        <v>629</v>
      </c>
      <c r="C257" s="835" t="s">
        <v>655</v>
      </c>
      <c r="D257" s="863" t="s">
        <v>656</v>
      </c>
      <c r="E257" s="835" t="s">
        <v>7043</v>
      </c>
      <c r="F257" s="863" t="s">
        <v>7044</v>
      </c>
      <c r="G257" s="835" t="s">
        <v>7418</v>
      </c>
      <c r="H257" s="835" t="s">
        <v>7419</v>
      </c>
      <c r="I257" s="849">
        <v>82.080001831054687</v>
      </c>
      <c r="J257" s="849">
        <v>10</v>
      </c>
      <c r="K257" s="850">
        <v>820.79998779296875</v>
      </c>
    </row>
    <row r="258" spans="1:11" ht="14.4" customHeight="1" x14ac:dyDescent="0.3">
      <c r="A258" s="831" t="s">
        <v>628</v>
      </c>
      <c r="B258" s="832" t="s">
        <v>629</v>
      </c>
      <c r="C258" s="835" t="s">
        <v>655</v>
      </c>
      <c r="D258" s="863" t="s">
        <v>656</v>
      </c>
      <c r="E258" s="835" t="s">
        <v>7043</v>
      </c>
      <c r="F258" s="863" t="s">
        <v>7044</v>
      </c>
      <c r="G258" s="835" t="s">
        <v>7321</v>
      </c>
      <c r="H258" s="835" t="s">
        <v>7322</v>
      </c>
      <c r="I258" s="849">
        <v>4.8499999046325684</v>
      </c>
      <c r="J258" s="849">
        <v>50</v>
      </c>
      <c r="K258" s="850">
        <v>242.5</v>
      </c>
    </row>
    <row r="259" spans="1:11" ht="14.4" customHeight="1" x14ac:dyDescent="0.3">
      <c r="A259" s="831" t="s">
        <v>628</v>
      </c>
      <c r="B259" s="832" t="s">
        <v>629</v>
      </c>
      <c r="C259" s="835" t="s">
        <v>655</v>
      </c>
      <c r="D259" s="863" t="s">
        <v>656</v>
      </c>
      <c r="E259" s="835" t="s">
        <v>7043</v>
      </c>
      <c r="F259" s="863" t="s">
        <v>7044</v>
      </c>
      <c r="G259" s="835" t="s">
        <v>7057</v>
      </c>
      <c r="H259" s="835" t="s">
        <v>7058</v>
      </c>
      <c r="I259" s="849">
        <v>3.25</v>
      </c>
      <c r="J259" s="849">
        <v>100</v>
      </c>
      <c r="K259" s="850">
        <v>325</v>
      </c>
    </row>
    <row r="260" spans="1:11" ht="14.4" customHeight="1" x14ac:dyDescent="0.3">
      <c r="A260" s="831" t="s">
        <v>628</v>
      </c>
      <c r="B260" s="832" t="s">
        <v>629</v>
      </c>
      <c r="C260" s="835" t="s">
        <v>655</v>
      </c>
      <c r="D260" s="863" t="s">
        <v>656</v>
      </c>
      <c r="E260" s="835" t="s">
        <v>7043</v>
      </c>
      <c r="F260" s="863" t="s">
        <v>7044</v>
      </c>
      <c r="G260" s="835" t="s">
        <v>7420</v>
      </c>
      <c r="H260" s="835" t="s">
        <v>7421</v>
      </c>
      <c r="I260" s="849">
        <v>230</v>
      </c>
      <c r="J260" s="849">
        <v>25</v>
      </c>
      <c r="K260" s="850">
        <v>5750</v>
      </c>
    </row>
    <row r="261" spans="1:11" ht="14.4" customHeight="1" x14ac:dyDescent="0.3">
      <c r="A261" s="831" t="s">
        <v>628</v>
      </c>
      <c r="B261" s="832" t="s">
        <v>629</v>
      </c>
      <c r="C261" s="835" t="s">
        <v>655</v>
      </c>
      <c r="D261" s="863" t="s">
        <v>656</v>
      </c>
      <c r="E261" s="835" t="s">
        <v>7043</v>
      </c>
      <c r="F261" s="863" t="s">
        <v>7044</v>
      </c>
      <c r="G261" s="835" t="s">
        <v>7422</v>
      </c>
      <c r="H261" s="835" t="s">
        <v>7423</v>
      </c>
      <c r="I261" s="849">
        <v>1.3799999952316284</v>
      </c>
      <c r="J261" s="849">
        <v>650</v>
      </c>
      <c r="K261" s="850">
        <v>897</v>
      </c>
    </row>
    <row r="262" spans="1:11" ht="14.4" customHeight="1" x14ac:dyDescent="0.3">
      <c r="A262" s="831" t="s">
        <v>628</v>
      </c>
      <c r="B262" s="832" t="s">
        <v>629</v>
      </c>
      <c r="C262" s="835" t="s">
        <v>655</v>
      </c>
      <c r="D262" s="863" t="s">
        <v>656</v>
      </c>
      <c r="E262" s="835" t="s">
        <v>7043</v>
      </c>
      <c r="F262" s="863" t="s">
        <v>7044</v>
      </c>
      <c r="G262" s="835" t="s">
        <v>7424</v>
      </c>
      <c r="H262" s="835" t="s">
        <v>7425</v>
      </c>
      <c r="I262" s="849">
        <v>0.9100000262260437</v>
      </c>
      <c r="J262" s="849">
        <v>500</v>
      </c>
      <c r="K262" s="850">
        <v>455.59999084472656</v>
      </c>
    </row>
    <row r="263" spans="1:11" ht="14.4" customHeight="1" x14ac:dyDescent="0.3">
      <c r="A263" s="831" t="s">
        <v>628</v>
      </c>
      <c r="B263" s="832" t="s">
        <v>629</v>
      </c>
      <c r="C263" s="835" t="s">
        <v>655</v>
      </c>
      <c r="D263" s="863" t="s">
        <v>656</v>
      </c>
      <c r="E263" s="835" t="s">
        <v>7043</v>
      </c>
      <c r="F263" s="863" t="s">
        <v>7044</v>
      </c>
      <c r="G263" s="835" t="s">
        <v>7061</v>
      </c>
      <c r="H263" s="835" t="s">
        <v>7062</v>
      </c>
      <c r="I263" s="849">
        <v>0.85000002384185791</v>
      </c>
      <c r="J263" s="849">
        <v>200</v>
      </c>
      <c r="K263" s="850">
        <v>170</v>
      </c>
    </row>
    <row r="264" spans="1:11" ht="14.4" customHeight="1" x14ac:dyDescent="0.3">
      <c r="A264" s="831" t="s">
        <v>628</v>
      </c>
      <c r="B264" s="832" t="s">
        <v>629</v>
      </c>
      <c r="C264" s="835" t="s">
        <v>655</v>
      </c>
      <c r="D264" s="863" t="s">
        <v>656</v>
      </c>
      <c r="E264" s="835" t="s">
        <v>7043</v>
      </c>
      <c r="F264" s="863" t="s">
        <v>7044</v>
      </c>
      <c r="G264" s="835" t="s">
        <v>7426</v>
      </c>
      <c r="H264" s="835" t="s">
        <v>7427</v>
      </c>
      <c r="I264" s="849">
        <v>3.369999885559082</v>
      </c>
      <c r="J264" s="849">
        <v>50</v>
      </c>
      <c r="K264" s="850">
        <v>168.5</v>
      </c>
    </row>
    <row r="265" spans="1:11" ht="14.4" customHeight="1" x14ac:dyDescent="0.3">
      <c r="A265" s="831" t="s">
        <v>628</v>
      </c>
      <c r="B265" s="832" t="s">
        <v>629</v>
      </c>
      <c r="C265" s="835" t="s">
        <v>655</v>
      </c>
      <c r="D265" s="863" t="s">
        <v>656</v>
      </c>
      <c r="E265" s="835" t="s">
        <v>7043</v>
      </c>
      <c r="F265" s="863" t="s">
        <v>7044</v>
      </c>
      <c r="G265" s="835" t="s">
        <v>7428</v>
      </c>
      <c r="H265" s="835" t="s">
        <v>7429</v>
      </c>
      <c r="I265" s="849">
        <v>30.880000114440918</v>
      </c>
      <c r="J265" s="849">
        <v>24</v>
      </c>
      <c r="K265" s="850">
        <v>741.1199951171875</v>
      </c>
    </row>
    <row r="266" spans="1:11" ht="14.4" customHeight="1" x14ac:dyDescent="0.3">
      <c r="A266" s="831" t="s">
        <v>628</v>
      </c>
      <c r="B266" s="832" t="s">
        <v>629</v>
      </c>
      <c r="C266" s="835" t="s">
        <v>655</v>
      </c>
      <c r="D266" s="863" t="s">
        <v>656</v>
      </c>
      <c r="E266" s="835" t="s">
        <v>7043</v>
      </c>
      <c r="F266" s="863" t="s">
        <v>7044</v>
      </c>
      <c r="G266" s="835" t="s">
        <v>7075</v>
      </c>
      <c r="H266" s="835" t="s">
        <v>7076</v>
      </c>
      <c r="I266" s="849">
        <v>0.37999999523162842</v>
      </c>
      <c r="J266" s="849">
        <v>100</v>
      </c>
      <c r="K266" s="850">
        <v>38</v>
      </c>
    </row>
    <row r="267" spans="1:11" ht="14.4" customHeight="1" x14ac:dyDescent="0.3">
      <c r="A267" s="831" t="s">
        <v>628</v>
      </c>
      <c r="B267" s="832" t="s">
        <v>629</v>
      </c>
      <c r="C267" s="835" t="s">
        <v>655</v>
      </c>
      <c r="D267" s="863" t="s">
        <v>656</v>
      </c>
      <c r="E267" s="835" t="s">
        <v>7043</v>
      </c>
      <c r="F267" s="863" t="s">
        <v>7044</v>
      </c>
      <c r="G267" s="835" t="s">
        <v>7325</v>
      </c>
      <c r="H267" s="835" t="s">
        <v>7326</v>
      </c>
      <c r="I267" s="849">
        <v>8.5799999237060547</v>
      </c>
      <c r="J267" s="849">
        <v>12</v>
      </c>
      <c r="K267" s="850">
        <v>102.95999908447266</v>
      </c>
    </row>
    <row r="268" spans="1:11" ht="14.4" customHeight="1" x14ac:dyDescent="0.3">
      <c r="A268" s="831" t="s">
        <v>628</v>
      </c>
      <c r="B268" s="832" t="s">
        <v>629</v>
      </c>
      <c r="C268" s="835" t="s">
        <v>655</v>
      </c>
      <c r="D268" s="863" t="s">
        <v>656</v>
      </c>
      <c r="E268" s="835" t="s">
        <v>7043</v>
      </c>
      <c r="F268" s="863" t="s">
        <v>7044</v>
      </c>
      <c r="G268" s="835" t="s">
        <v>7077</v>
      </c>
      <c r="H268" s="835" t="s">
        <v>7078</v>
      </c>
      <c r="I268" s="849">
        <v>2.5044444402058921</v>
      </c>
      <c r="J268" s="849">
        <v>960</v>
      </c>
      <c r="K268" s="850">
        <v>2404</v>
      </c>
    </row>
    <row r="269" spans="1:11" ht="14.4" customHeight="1" x14ac:dyDescent="0.3">
      <c r="A269" s="831" t="s">
        <v>628</v>
      </c>
      <c r="B269" s="832" t="s">
        <v>629</v>
      </c>
      <c r="C269" s="835" t="s">
        <v>655</v>
      </c>
      <c r="D269" s="863" t="s">
        <v>656</v>
      </c>
      <c r="E269" s="835" t="s">
        <v>7043</v>
      </c>
      <c r="F269" s="863" t="s">
        <v>7044</v>
      </c>
      <c r="G269" s="835" t="s">
        <v>7337</v>
      </c>
      <c r="H269" s="835" t="s">
        <v>7338</v>
      </c>
      <c r="I269" s="849">
        <v>97.980003356933594</v>
      </c>
      <c r="J269" s="849">
        <v>4</v>
      </c>
      <c r="K269" s="850">
        <v>391.92001342773437</v>
      </c>
    </row>
    <row r="270" spans="1:11" ht="14.4" customHeight="1" x14ac:dyDescent="0.3">
      <c r="A270" s="831" t="s">
        <v>628</v>
      </c>
      <c r="B270" s="832" t="s">
        <v>629</v>
      </c>
      <c r="C270" s="835" t="s">
        <v>655</v>
      </c>
      <c r="D270" s="863" t="s">
        <v>656</v>
      </c>
      <c r="E270" s="835" t="s">
        <v>7043</v>
      </c>
      <c r="F270" s="863" t="s">
        <v>7044</v>
      </c>
      <c r="G270" s="835" t="s">
        <v>7089</v>
      </c>
      <c r="H270" s="835" t="s">
        <v>7090</v>
      </c>
      <c r="I270" s="849">
        <v>0.66600002050399776</v>
      </c>
      <c r="J270" s="849">
        <v>1700</v>
      </c>
      <c r="K270" s="850">
        <v>1136</v>
      </c>
    </row>
    <row r="271" spans="1:11" ht="14.4" customHeight="1" x14ac:dyDescent="0.3">
      <c r="A271" s="831" t="s">
        <v>628</v>
      </c>
      <c r="B271" s="832" t="s">
        <v>629</v>
      </c>
      <c r="C271" s="835" t="s">
        <v>655</v>
      </c>
      <c r="D271" s="863" t="s">
        <v>656</v>
      </c>
      <c r="E271" s="835" t="s">
        <v>7043</v>
      </c>
      <c r="F271" s="863" t="s">
        <v>7044</v>
      </c>
      <c r="G271" s="835" t="s">
        <v>7091</v>
      </c>
      <c r="H271" s="835" t="s">
        <v>7092</v>
      </c>
      <c r="I271" s="849">
        <v>3.9500000476837158</v>
      </c>
      <c r="J271" s="849">
        <v>250</v>
      </c>
      <c r="K271" s="850">
        <v>987.5</v>
      </c>
    </row>
    <row r="272" spans="1:11" ht="14.4" customHeight="1" x14ac:dyDescent="0.3">
      <c r="A272" s="831" t="s">
        <v>628</v>
      </c>
      <c r="B272" s="832" t="s">
        <v>629</v>
      </c>
      <c r="C272" s="835" t="s">
        <v>655</v>
      </c>
      <c r="D272" s="863" t="s">
        <v>656</v>
      </c>
      <c r="E272" s="835" t="s">
        <v>7043</v>
      </c>
      <c r="F272" s="863" t="s">
        <v>7044</v>
      </c>
      <c r="G272" s="835" t="s">
        <v>7095</v>
      </c>
      <c r="H272" s="835" t="s">
        <v>7096</v>
      </c>
      <c r="I272" s="849">
        <v>27.8744445376926</v>
      </c>
      <c r="J272" s="849">
        <v>21</v>
      </c>
      <c r="K272" s="850">
        <v>585.36999893188477</v>
      </c>
    </row>
    <row r="273" spans="1:11" ht="14.4" customHeight="1" x14ac:dyDescent="0.3">
      <c r="A273" s="831" t="s">
        <v>628</v>
      </c>
      <c r="B273" s="832" t="s">
        <v>629</v>
      </c>
      <c r="C273" s="835" t="s">
        <v>655</v>
      </c>
      <c r="D273" s="863" t="s">
        <v>656</v>
      </c>
      <c r="E273" s="835" t="s">
        <v>7043</v>
      </c>
      <c r="F273" s="863" t="s">
        <v>7044</v>
      </c>
      <c r="G273" s="835" t="s">
        <v>7097</v>
      </c>
      <c r="H273" s="835" t="s">
        <v>7098</v>
      </c>
      <c r="I273" s="849">
        <v>28.73777749803331</v>
      </c>
      <c r="J273" s="849">
        <v>64</v>
      </c>
      <c r="K273" s="850">
        <v>1839.1999664306641</v>
      </c>
    </row>
    <row r="274" spans="1:11" ht="14.4" customHeight="1" x14ac:dyDescent="0.3">
      <c r="A274" s="831" t="s">
        <v>628</v>
      </c>
      <c r="B274" s="832" t="s">
        <v>629</v>
      </c>
      <c r="C274" s="835" t="s">
        <v>655</v>
      </c>
      <c r="D274" s="863" t="s">
        <v>656</v>
      </c>
      <c r="E274" s="835" t="s">
        <v>7099</v>
      </c>
      <c r="F274" s="863" t="s">
        <v>7100</v>
      </c>
      <c r="G274" s="835" t="s">
        <v>7351</v>
      </c>
      <c r="H274" s="835" t="s">
        <v>7352</v>
      </c>
      <c r="I274" s="849">
        <v>4.8144444889492455</v>
      </c>
      <c r="J274" s="849">
        <v>590</v>
      </c>
      <c r="K274" s="850">
        <v>2840.2000122070312</v>
      </c>
    </row>
    <row r="275" spans="1:11" ht="14.4" customHeight="1" x14ac:dyDescent="0.3">
      <c r="A275" s="831" t="s">
        <v>628</v>
      </c>
      <c r="B275" s="832" t="s">
        <v>629</v>
      </c>
      <c r="C275" s="835" t="s">
        <v>655</v>
      </c>
      <c r="D275" s="863" t="s">
        <v>656</v>
      </c>
      <c r="E275" s="835" t="s">
        <v>7099</v>
      </c>
      <c r="F275" s="863" t="s">
        <v>7100</v>
      </c>
      <c r="G275" s="835" t="s">
        <v>7353</v>
      </c>
      <c r="H275" s="835" t="s">
        <v>7354</v>
      </c>
      <c r="I275" s="849">
        <v>9.9999997764825821E-3</v>
      </c>
      <c r="J275" s="849">
        <v>50</v>
      </c>
      <c r="K275" s="850">
        <v>0.5</v>
      </c>
    </row>
    <row r="276" spans="1:11" ht="14.4" customHeight="1" x14ac:dyDescent="0.3">
      <c r="A276" s="831" t="s">
        <v>628</v>
      </c>
      <c r="B276" s="832" t="s">
        <v>629</v>
      </c>
      <c r="C276" s="835" t="s">
        <v>655</v>
      </c>
      <c r="D276" s="863" t="s">
        <v>656</v>
      </c>
      <c r="E276" s="835" t="s">
        <v>7099</v>
      </c>
      <c r="F276" s="863" t="s">
        <v>7100</v>
      </c>
      <c r="G276" s="835" t="s">
        <v>7355</v>
      </c>
      <c r="H276" s="835" t="s">
        <v>7356</v>
      </c>
      <c r="I276" s="849">
        <v>11.5</v>
      </c>
      <c r="J276" s="849">
        <v>75</v>
      </c>
      <c r="K276" s="850">
        <v>862.1300048828125</v>
      </c>
    </row>
    <row r="277" spans="1:11" ht="14.4" customHeight="1" x14ac:dyDescent="0.3">
      <c r="A277" s="831" t="s">
        <v>628</v>
      </c>
      <c r="B277" s="832" t="s">
        <v>629</v>
      </c>
      <c r="C277" s="835" t="s">
        <v>655</v>
      </c>
      <c r="D277" s="863" t="s">
        <v>656</v>
      </c>
      <c r="E277" s="835" t="s">
        <v>7099</v>
      </c>
      <c r="F277" s="863" t="s">
        <v>7100</v>
      </c>
      <c r="G277" s="835" t="s">
        <v>7117</v>
      </c>
      <c r="H277" s="835" t="s">
        <v>7118</v>
      </c>
      <c r="I277" s="849">
        <v>15.925555759006077</v>
      </c>
      <c r="J277" s="849">
        <v>450</v>
      </c>
      <c r="K277" s="850">
        <v>7166.5</v>
      </c>
    </row>
    <row r="278" spans="1:11" ht="14.4" customHeight="1" x14ac:dyDescent="0.3">
      <c r="A278" s="831" t="s">
        <v>628</v>
      </c>
      <c r="B278" s="832" t="s">
        <v>629</v>
      </c>
      <c r="C278" s="835" t="s">
        <v>655</v>
      </c>
      <c r="D278" s="863" t="s">
        <v>656</v>
      </c>
      <c r="E278" s="835" t="s">
        <v>7099</v>
      </c>
      <c r="F278" s="863" t="s">
        <v>7100</v>
      </c>
      <c r="G278" s="835" t="s">
        <v>7430</v>
      </c>
      <c r="H278" s="835" t="s">
        <v>7431</v>
      </c>
      <c r="I278" s="849">
        <v>64.120002746582031</v>
      </c>
      <c r="J278" s="849">
        <v>3</v>
      </c>
      <c r="K278" s="850">
        <v>192.36000061035156</v>
      </c>
    </row>
    <row r="279" spans="1:11" ht="14.4" customHeight="1" x14ac:dyDescent="0.3">
      <c r="A279" s="831" t="s">
        <v>628</v>
      </c>
      <c r="B279" s="832" t="s">
        <v>629</v>
      </c>
      <c r="C279" s="835" t="s">
        <v>655</v>
      </c>
      <c r="D279" s="863" t="s">
        <v>656</v>
      </c>
      <c r="E279" s="835" t="s">
        <v>7099</v>
      </c>
      <c r="F279" s="863" t="s">
        <v>7100</v>
      </c>
      <c r="G279" s="835" t="s">
        <v>7121</v>
      </c>
      <c r="H279" s="835" t="s">
        <v>7122</v>
      </c>
      <c r="I279" s="849">
        <v>6.1333332856496172</v>
      </c>
      <c r="J279" s="849">
        <v>1600</v>
      </c>
      <c r="K279" s="850">
        <v>9819</v>
      </c>
    </row>
    <row r="280" spans="1:11" ht="14.4" customHeight="1" x14ac:dyDescent="0.3">
      <c r="A280" s="831" t="s">
        <v>628</v>
      </c>
      <c r="B280" s="832" t="s">
        <v>629</v>
      </c>
      <c r="C280" s="835" t="s">
        <v>655</v>
      </c>
      <c r="D280" s="863" t="s">
        <v>656</v>
      </c>
      <c r="E280" s="835" t="s">
        <v>7099</v>
      </c>
      <c r="F280" s="863" t="s">
        <v>7100</v>
      </c>
      <c r="G280" s="835" t="s">
        <v>7123</v>
      </c>
      <c r="H280" s="835" t="s">
        <v>7124</v>
      </c>
      <c r="I280" s="849">
        <v>3.45250004529953</v>
      </c>
      <c r="J280" s="849">
        <v>1120</v>
      </c>
      <c r="K280" s="850">
        <v>3870.4000244140625</v>
      </c>
    </row>
    <row r="281" spans="1:11" ht="14.4" customHeight="1" x14ac:dyDescent="0.3">
      <c r="A281" s="831" t="s">
        <v>628</v>
      </c>
      <c r="B281" s="832" t="s">
        <v>629</v>
      </c>
      <c r="C281" s="835" t="s">
        <v>655</v>
      </c>
      <c r="D281" s="863" t="s">
        <v>656</v>
      </c>
      <c r="E281" s="835" t="s">
        <v>7099</v>
      </c>
      <c r="F281" s="863" t="s">
        <v>7100</v>
      </c>
      <c r="G281" s="835" t="s">
        <v>7131</v>
      </c>
      <c r="H281" s="835" t="s">
        <v>7132</v>
      </c>
      <c r="I281" s="849">
        <v>17.979999542236328</v>
      </c>
      <c r="J281" s="849">
        <v>800</v>
      </c>
      <c r="K281" s="850">
        <v>14384</v>
      </c>
    </row>
    <row r="282" spans="1:11" ht="14.4" customHeight="1" x14ac:dyDescent="0.3">
      <c r="A282" s="831" t="s">
        <v>628</v>
      </c>
      <c r="B282" s="832" t="s">
        <v>629</v>
      </c>
      <c r="C282" s="835" t="s">
        <v>655</v>
      </c>
      <c r="D282" s="863" t="s">
        <v>656</v>
      </c>
      <c r="E282" s="835" t="s">
        <v>7099</v>
      </c>
      <c r="F282" s="863" t="s">
        <v>7100</v>
      </c>
      <c r="G282" s="835" t="s">
        <v>7432</v>
      </c>
      <c r="H282" s="835" t="s">
        <v>7433</v>
      </c>
      <c r="I282" s="849">
        <v>1.8049999475479126</v>
      </c>
      <c r="J282" s="849">
        <v>400</v>
      </c>
      <c r="K282" s="850">
        <v>722</v>
      </c>
    </row>
    <row r="283" spans="1:11" ht="14.4" customHeight="1" x14ac:dyDescent="0.3">
      <c r="A283" s="831" t="s">
        <v>628</v>
      </c>
      <c r="B283" s="832" t="s">
        <v>629</v>
      </c>
      <c r="C283" s="835" t="s">
        <v>655</v>
      </c>
      <c r="D283" s="863" t="s">
        <v>656</v>
      </c>
      <c r="E283" s="835" t="s">
        <v>7099</v>
      </c>
      <c r="F283" s="863" t="s">
        <v>7100</v>
      </c>
      <c r="G283" s="835" t="s">
        <v>7141</v>
      </c>
      <c r="H283" s="835" t="s">
        <v>7142</v>
      </c>
      <c r="I283" s="849">
        <v>9.6800003051757812</v>
      </c>
      <c r="J283" s="849">
        <v>1050</v>
      </c>
      <c r="K283" s="850">
        <v>10164</v>
      </c>
    </row>
    <row r="284" spans="1:11" ht="14.4" customHeight="1" x14ac:dyDescent="0.3">
      <c r="A284" s="831" t="s">
        <v>628</v>
      </c>
      <c r="B284" s="832" t="s">
        <v>629</v>
      </c>
      <c r="C284" s="835" t="s">
        <v>655</v>
      </c>
      <c r="D284" s="863" t="s">
        <v>656</v>
      </c>
      <c r="E284" s="835" t="s">
        <v>7099</v>
      </c>
      <c r="F284" s="863" t="s">
        <v>7100</v>
      </c>
      <c r="G284" s="835" t="s">
        <v>7434</v>
      </c>
      <c r="H284" s="835" t="s">
        <v>7435</v>
      </c>
      <c r="I284" s="849">
        <v>32.669998168945313</v>
      </c>
      <c r="J284" s="849">
        <v>250</v>
      </c>
      <c r="K284" s="850">
        <v>8167.5</v>
      </c>
    </row>
    <row r="285" spans="1:11" ht="14.4" customHeight="1" x14ac:dyDescent="0.3">
      <c r="A285" s="831" t="s">
        <v>628</v>
      </c>
      <c r="B285" s="832" t="s">
        <v>629</v>
      </c>
      <c r="C285" s="835" t="s">
        <v>655</v>
      </c>
      <c r="D285" s="863" t="s">
        <v>656</v>
      </c>
      <c r="E285" s="835" t="s">
        <v>7099</v>
      </c>
      <c r="F285" s="863" t="s">
        <v>7100</v>
      </c>
      <c r="G285" s="835" t="s">
        <v>7361</v>
      </c>
      <c r="H285" s="835" t="s">
        <v>7362</v>
      </c>
      <c r="I285" s="849">
        <v>4.6266667048136396</v>
      </c>
      <c r="J285" s="849">
        <v>90</v>
      </c>
      <c r="K285" s="850">
        <v>416.5</v>
      </c>
    </row>
    <row r="286" spans="1:11" ht="14.4" customHeight="1" x14ac:dyDescent="0.3">
      <c r="A286" s="831" t="s">
        <v>628</v>
      </c>
      <c r="B286" s="832" t="s">
        <v>629</v>
      </c>
      <c r="C286" s="835" t="s">
        <v>655</v>
      </c>
      <c r="D286" s="863" t="s">
        <v>656</v>
      </c>
      <c r="E286" s="835" t="s">
        <v>7099</v>
      </c>
      <c r="F286" s="863" t="s">
        <v>7100</v>
      </c>
      <c r="G286" s="835" t="s">
        <v>7143</v>
      </c>
      <c r="H286" s="835" t="s">
        <v>7144</v>
      </c>
      <c r="I286" s="849">
        <v>3.1450001001358032</v>
      </c>
      <c r="J286" s="849">
        <v>160</v>
      </c>
      <c r="K286" s="850">
        <v>503</v>
      </c>
    </row>
    <row r="287" spans="1:11" ht="14.4" customHeight="1" x14ac:dyDescent="0.3">
      <c r="A287" s="831" t="s">
        <v>628</v>
      </c>
      <c r="B287" s="832" t="s">
        <v>629</v>
      </c>
      <c r="C287" s="835" t="s">
        <v>655</v>
      </c>
      <c r="D287" s="863" t="s">
        <v>656</v>
      </c>
      <c r="E287" s="835" t="s">
        <v>7099</v>
      </c>
      <c r="F287" s="863" t="s">
        <v>7100</v>
      </c>
      <c r="G287" s="835" t="s">
        <v>7147</v>
      </c>
      <c r="H287" s="835" t="s">
        <v>7148</v>
      </c>
      <c r="I287" s="849">
        <v>2.0033333301544189</v>
      </c>
      <c r="J287" s="849">
        <v>280</v>
      </c>
      <c r="K287" s="850">
        <v>561</v>
      </c>
    </row>
    <row r="288" spans="1:11" ht="14.4" customHeight="1" x14ac:dyDescent="0.3">
      <c r="A288" s="831" t="s">
        <v>628</v>
      </c>
      <c r="B288" s="832" t="s">
        <v>629</v>
      </c>
      <c r="C288" s="835" t="s">
        <v>655</v>
      </c>
      <c r="D288" s="863" t="s">
        <v>656</v>
      </c>
      <c r="E288" s="835" t="s">
        <v>7099</v>
      </c>
      <c r="F288" s="863" t="s">
        <v>7100</v>
      </c>
      <c r="G288" s="835" t="s">
        <v>7436</v>
      </c>
      <c r="H288" s="835" t="s">
        <v>7437</v>
      </c>
      <c r="I288" s="849">
        <v>2.5399999618530273</v>
      </c>
      <c r="J288" s="849">
        <v>96</v>
      </c>
      <c r="K288" s="850">
        <v>243.89999389648437</v>
      </c>
    </row>
    <row r="289" spans="1:11" ht="14.4" customHeight="1" x14ac:dyDescent="0.3">
      <c r="A289" s="831" t="s">
        <v>628</v>
      </c>
      <c r="B289" s="832" t="s">
        <v>629</v>
      </c>
      <c r="C289" s="835" t="s">
        <v>655</v>
      </c>
      <c r="D289" s="863" t="s">
        <v>656</v>
      </c>
      <c r="E289" s="835" t="s">
        <v>7099</v>
      </c>
      <c r="F289" s="863" t="s">
        <v>7100</v>
      </c>
      <c r="G289" s="835" t="s">
        <v>7159</v>
      </c>
      <c r="H289" s="835" t="s">
        <v>7160</v>
      </c>
      <c r="I289" s="849">
        <v>0.25199999809265139</v>
      </c>
      <c r="J289" s="849">
        <v>1500</v>
      </c>
      <c r="K289" s="850">
        <v>378</v>
      </c>
    </row>
    <row r="290" spans="1:11" ht="14.4" customHeight="1" x14ac:dyDescent="0.3">
      <c r="A290" s="831" t="s">
        <v>628</v>
      </c>
      <c r="B290" s="832" t="s">
        <v>629</v>
      </c>
      <c r="C290" s="835" t="s">
        <v>655</v>
      </c>
      <c r="D290" s="863" t="s">
        <v>656</v>
      </c>
      <c r="E290" s="835" t="s">
        <v>7099</v>
      </c>
      <c r="F290" s="863" t="s">
        <v>7100</v>
      </c>
      <c r="G290" s="835" t="s">
        <v>7438</v>
      </c>
      <c r="H290" s="835" t="s">
        <v>7439</v>
      </c>
      <c r="I290" s="849">
        <v>471</v>
      </c>
      <c r="J290" s="849">
        <v>1</v>
      </c>
      <c r="K290" s="850">
        <v>471</v>
      </c>
    </row>
    <row r="291" spans="1:11" ht="14.4" customHeight="1" x14ac:dyDescent="0.3">
      <c r="A291" s="831" t="s">
        <v>628</v>
      </c>
      <c r="B291" s="832" t="s">
        <v>629</v>
      </c>
      <c r="C291" s="835" t="s">
        <v>655</v>
      </c>
      <c r="D291" s="863" t="s">
        <v>656</v>
      </c>
      <c r="E291" s="835" t="s">
        <v>7099</v>
      </c>
      <c r="F291" s="863" t="s">
        <v>7100</v>
      </c>
      <c r="G291" s="835" t="s">
        <v>7163</v>
      </c>
      <c r="H291" s="835" t="s">
        <v>7164</v>
      </c>
      <c r="I291" s="849">
        <v>13.310000419616699</v>
      </c>
      <c r="J291" s="849">
        <v>10</v>
      </c>
      <c r="K291" s="850">
        <v>133.10000610351562</v>
      </c>
    </row>
    <row r="292" spans="1:11" ht="14.4" customHeight="1" x14ac:dyDescent="0.3">
      <c r="A292" s="831" t="s">
        <v>628</v>
      </c>
      <c r="B292" s="832" t="s">
        <v>629</v>
      </c>
      <c r="C292" s="835" t="s">
        <v>655</v>
      </c>
      <c r="D292" s="863" t="s">
        <v>656</v>
      </c>
      <c r="E292" s="835" t="s">
        <v>7099</v>
      </c>
      <c r="F292" s="863" t="s">
        <v>7100</v>
      </c>
      <c r="G292" s="835" t="s">
        <v>7440</v>
      </c>
      <c r="H292" s="835" t="s">
        <v>7441</v>
      </c>
      <c r="I292" s="849">
        <v>447.70001220703125</v>
      </c>
      <c r="J292" s="849">
        <v>1</v>
      </c>
      <c r="K292" s="850">
        <v>447.70001220703125</v>
      </c>
    </row>
    <row r="293" spans="1:11" ht="14.4" customHeight="1" x14ac:dyDescent="0.3">
      <c r="A293" s="831" t="s">
        <v>628</v>
      </c>
      <c r="B293" s="832" t="s">
        <v>629</v>
      </c>
      <c r="C293" s="835" t="s">
        <v>655</v>
      </c>
      <c r="D293" s="863" t="s">
        <v>656</v>
      </c>
      <c r="E293" s="835" t="s">
        <v>7099</v>
      </c>
      <c r="F293" s="863" t="s">
        <v>7100</v>
      </c>
      <c r="G293" s="835" t="s">
        <v>7169</v>
      </c>
      <c r="H293" s="835" t="s">
        <v>7170</v>
      </c>
      <c r="I293" s="849">
        <v>4.8000001907348633</v>
      </c>
      <c r="J293" s="849">
        <v>200</v>
      </c>
      <c r="K293" s="850">
        <v>960</v>
      </c>
    </row>
    <row r="294" spans="1:11" ht="14.4" customHeight="1" x14ac:dyDescent="0.3">
      <c r="A294" s="831" t="s">
        <v>628</v>
      </c>
      <c r="B294" s="832" t="s">
        <v>629</v>
      </c>
      <c r="C294" s="835" t="s">
        <v>655</v>
      </c>
      <c r="D294" s="863" t="s">
        <v>656</v>
      </c>
      <c r="E294" s="835" t="s">
        <v>7099</v>
      </c>
      <c r="F294" s="863" t="s">
        <v>7100</v>
      </c>
      <c r="G294" s="835" t="s">
        <v>7442</v>
      </c>
      <c r="H294" s="835" t="s">
        <v>7443</v>
      </c>
      <c r="I294" s="849">
        <v>9.1999998092651367</v>
      </c>
      <c r="J294" s="849">
        <v>2200</v>
      </c>
      <c r="K294" s="850">
        <v>20240</v>
      </c>
    </row>
    <row r="295" spans="1:11" ht="14.4" customHeight="1" x14ac:dyDescent="0.3">
      <c r="A295" s="831" t="s">
        <v>628</v>
      </c>
      <c r="B295" s="832" t="s">
        <v>629</v>
      </c>
      <c r="C295" s="835" t="s">
        <v>655</v>
      </c>
      <c r="D295" s="863" t="s">
        <v>656</v>
      </c>
      <c r="E295" s="835" t="s">
        <v>7099</v>
      </c>
      <c r="F295" s="863" t="s">
        <v>7100</v>
      </c>
      <c r="G295" s="835" t="s">
        <v>7444</v>
      </c>
      <c r="H295" s="835" t="s">
        <v>7445</v>
      </c>
      <c r="I295" s="849">
        <v>25.799999237060547</v>
      </c>
      <c r="J295" s="849">
        <v>20</v>
      </c>
      <c r="K295" s="850">
        <v>515.989990234375</v>
      </c>
    </row>
    <row r="296" spans="1:11" ht="14.4" customHeight="1" x14ac:dyDescent="0.3">
      <c r="A296" s="831" t="s">
        <v>628</v>
      </c>
      <c r="B296" s="832" t="s">
        <v>629</v>
      </c>
      <c r="C296" s="835" t="s">
        <v>655</v>
      </c>
      <c r="D296" s="863" t="s">
        <v>656</v>
      </c>
      <c r="E296" s="835" t="s">
        <v>7099</v>
      </c>
      <c r="F296" s="863" t="s">
        <v>7100</v>
      </c>
      <c r="G296" s="835" t="s">
        <v>7177</v>
      </c>
      <c r="H296" s="835" t="s">
        <v>7178</v>
      </c>
      <c r="I296" s="849">
        <v>2.630000114440918</v>
      </c>
      <c r="J296" s="849">
        <v>100</v>
      </c>
      <c r="K296" s="850">
        <v>263</v>
      </c>
    </row>
    <row r="297" spans="1:11" ht="14.4" customHeight="1" x14ac:dyDescent="0.3">
      <c r="A297" s="831" t="s">
        <v>628</v>
      </c>
      <c r="B297" s="832" t="s">
        <v>629</v>
      </c>
      <c r="C297" s="835" t="s">
        <v>655</v>
      </c>
      <c r="D297" s="863" t="s">
        <v>656</v>
      </c>
      <c r="E297" s="835" t="s">
        <v>7099</v>
      </c>
      <c r="F297" s="863" t="s">
        <v>7100</v>
      </c>
      <c r="G297" s="835" t="s">
        <v>7446</v>
      </c>
      <c r="H297" s="835" t="s">
        <v>7447</v>
      </c>
      <c r="I297" s="849">
        <v>14.300000190734863</v>
      </c>
      <c r="J297" s="849">
        <v>20</v>
      </c>
      <c r="K297" s="850">
        <v>286.04000854492188</v>
      </c>
    </row>
    <row r="298" spans="1:11" ht="14.4" customHeight="1" x14ac:dyDescent="0.3">
      <c r="A298" s="831" t="s">
        <v>628</v>
      </c>
      <c r="B298" s="832" t="s">
        <v>629</v>
      </c>
      <c r="C298" s="835" t="s">
        <v>655</v>
      </c>
      <c r="D298" s="863" t="s">
        <v>656</v>
      </c>
      <c r="E298" s="835" t="s">
        <v>7099</v>
      </c>
      <c r="F298" s="863" t="s">
        <v>7100</v>
      </c>
      <c r="G298" s="835" t="s">
        <v>7369</v>
      </c>
      <c r="H298" s="835" t="s">
        <v>7370</v>
      </c>
      <c r="I298" s="849">
        <v>6.2899999618530273</v>
      </c>
      <c r="J298" s="849">
        <v>20</v>
      </c>
      <c r="K298" s="850">
        <v>125.80000305175781</v>
      </c>
    </row>
    <row r="299" spans="1:11" ht="14.4" customHeight="1" x14ac:dyDescent="0.3">
      <c r="A299" s="831" t="s">
        <v>628</v>
      </c>
      <c r="B299" s="832" t="s">
        <v>629</v>
      </c>
      <c r="C299" s="835" t="s">
        <v>655</v>
      </c>
      <c r="D299" s="863" t="s">
        <v>656</v>
      </c>
      <c r="E299" s="835" t="s">
        <v>7099</v>
      </c>
      <c r="F299" s="863" t="s">
        <v>7100</v>
      </c>
      <c r="G299" s="835" t="s">
        <v>7448</v>
      </c>
      <c r="H299" s="835" t="s">
        <v>7449</v>
      </c>
      <c r="I299" s="849">
        <v>172.5</v>
      </c>
      <c r="J299" s="849">
        <v>1</v>
      </c>
      <c r="K299" s="850">
        <v>172.5</v>
      </c>
    </row>
    <row r="300" spans="1:11" ht="14.4" customHeight="1" x14ac:dyDescent="0.3">
      <c r="A300" s="831" t="s">
        <v>628</v>
      </c>
      <c r="B300" s="832" t="s">
        <v>629</v>
      </c>
      <c r="C300" s="835" t="s">
        <v>655</v>
      </c>
      <c r="D300" s="863" t="s">
        <v>656</v>
      </c>
      <c r="E300" s="835" t="s">
        <v>7099</v>
      </c>
      <c r="F300" s="863" t="s">
        <v>7100</v>
      </c>
      <c r="G300" s="835" t="s">
        <v>7191</v>
      </c>
      <c r="H300" s="835" t="s">
        <v>7192</v>
      </c>
      <c r="I300" s="849">
        <v>204.41000366210937</v>
      </c>
      <c r="J300" s="849">
        <v>30</v>
      </c>
      <c r="K300" s="850">
        <v>6132.2998046875</v>
      </c>
    </row>
    <row r="301" spans="1:11" ht="14.4" customHeight="1" x14ac:dyDescent="0.3">
      <c r="A301" s="831" t="s">
        <v>628</v>
      </c>
      <c r="B301" s="832" t="s">
        <v>629</v>
      </c>
      <c r="C301" s="835" t="s">
        <v>655</v>
      </c>
      <c r="D301" s="863" t="s">
        <v>656</v>
      </c>
      <c r="E301" s="835" t="s">
        <v>7099</v>
      </c>
      <c r="F301" s="863" t="s">
        <v>7100</v>
      </c>
      <c r="G301" s="835" t="s">
        <v>7450</v>
      </c>
      <c r="H301" s="835" t="s">
        <v>7451</v>
      </c>
      <c r="I301" s="849">
        <v>377.72000122070313</v>
      </c>
      <c r="J301" s="849">
        <v>2</v>
      </c>
      <c r="K301" s="850">
        <v>755.42999267578125</v>
      </c>
    </row>
    <row r="302" spans="1:11" ht="14.4" customHeight="1" x14ac:dyDescent="0.3">
      <c r="A302" s="831" t="s">
        <v>628</v>
      </c>
      <c r="B302" s="832" t="s">
        <v>629</v>
      </c>
      <c r="C302" s="835" t="s">
        <v>655</v>
      </c>
      <c r="D302" s="863" t="s">
        <v>656</v>
      </c>
      <c r="E302" s="835" t="s">
        <v>7099</v>
      </c>
      <c r="F302" s="863" t="s">
        <v>7100</v>
      </c>
      <c r="G302" s="835" t="s">
        <v>7373</v>
      </c>
      <c r="H302" s="835" t="s">
        <v>7374</v>
      </c>
      <c r="I302" s="849">
        <v>7.059999942779541</v>
      </c>
      <c r="J302" s="849">
        <v>150</v>
      </c>
      <c r="K302" s="850">
        <v>1058.8199768066406</v>
      </c>
    </row>
    <row r="303" spans="1:11" ht="14.4" customHeight="1" x14ac:dyDescent="0.3">
      <c r="A303" s="831" t="s">
        <v>628</v>
      </c>
      <c r="B303" s="832" t="s">
        <v>629</v>
      </c>
      <c r="C303" s="835" t="s">
        <v>655</v>
      </c>
      <c r="D303" s="863" t="s">
        <v>656</v>
      </c>
      <c r="E303" s="835" t="s">
        <v>7099</v>
      </c>
      <c r="F303" s="863" t="s">
        <v>7100</v>
      </c>
      <c r="G303" s="835" t="s">
        <v>7452</v>
      </c>
      <c r="H303" s="835" t="s">
        <v>7453</v>
      </c>
      <c r="I303" s="849">
        <v>288.04998779296875</v>
      </c>
      <c r="J303" s="849">
        <v>25</v>
      </c>
      <c r="K303" s="850">
        <v>7201.31982421875</v>
      </c>
    </row>
    <row r="304" spans="1:11" ht="14.4" customHeight="1" x14ac:dyDescent="0.3">
      <c r="A304" s="831" t="s">
        <v>628</v>
      </c>
      <c r="B304" s="832" t="s">
        <v>629</v>
      </c>
      <c r="C304" s="835" t="s">
        <v>655</v>
      </c>
      <c r="D304" s="863" t="s">
        <v>656</v>
      </c>
      <c r="E304" s="835" t="s">
        <v>7099</v>
      </c>
      <c r="F304" s="863" t="s">
        <v>7100</v>
      </c>
      <c r="G304" s="835" t="s">
        <v>7197</v>
      </c>
      <c r="H304" s="835" t="s">
        <v>7198</v>
      </c>
      <c r="I304" s="849">
        <v>1.0900000333786011</v>
      </c>
      <c r="J304" s="849">
        <v>2600</v>
      </c>
      <c r="K304" s="850">
        <v>2834</v>
      </c>
    </row>
    <row r="305" spans="1:11" ht="14.4" customHeight="1" x14ac:dyDescent="0.3">
      <c r="A305" s="831" t="s">
        <v>628</v>
      </c>
      <c r="B305" s="832" t="s">
        <v>629</v>
      </c>
      <c r="C305" s="835" t="s">
        <v>655</v>
      </c>
      <c r="D305" s="863" t="s">
        <v>656</v>
      </c>
      <c r="E305" s="835" t="s">
        <v>7099</v>
      </c>
      <c r="F305" s="863" t="s">
        <v>7100</v>
      </c>
      <c r="G305" s="835" t="s">
        <v>7199</v>
      </c>
      <c r="H305" s="835" t="s">
        <v>7200</v>
      </c>
      <c r="I305" s="849">
        <v>0.47999998927116394</v>
      </c>
      <c r="J305" s="849">
        <v>800</v>
      </c>
      <c r="K305" s="850">
        <v>384</v>
      </c>
    </row>
    <row r="306" spans="1:11" ht="14.4" customHeight="1" x14ac:dyDescent="0.3">
      <c r="A306" s="831" t="s">
        <v>628</v>
      </c>
      <c r="B306" s="832" t="s">
        <v>629</v>
      </c>
      <c r="C306" s="835" t="s">
        <v>655</v>
      </c>
      <c r="D306" s="863" t="s">
        <v>656</v>
      </c>
      <c r="E306" s="835" t="s">
        <v>7099</v>
      </c>
      <c r="F306" s="863" t="s">
        <v>7100</v>
      </c>
      <c r="G306" s="835" t="s">
        <v>7201</v>
      </c>
      <c r="H306" s="835" t="s">
        <v>7202</v>
      </c>
      <c r="I306" s="849">
        <v>1.6744443972905476</v>
      </c>
      <c r="J306" s="849">
        <v>3400</v>
      </c>
      <c r="K306" s="850">
        <v>5694</v>
      </c>
    </row>
    <row r="307" spans="1:11" ht="14.4" customHeight="1" x14ac:dyDescent="0.3">
      <c r="A307" s="831" t="s">
        <v>628</v>
      </c>
      <c r="B307" s="832" t="s">
        <v>629</v>
      </c>
      <c r="C307" s="835" t="s">
        <v>655</v>
      </c>
      <c r="D307" s="863" t="s">
        <v>656</v>
      </c>
      <c r="E307" s="835" t="s">
        <v>7099</v>
      </c>
      <c r="F307" s="863" t="s">
        <v>7100</v>
      </c>
      <c r="G307" s="835" t="s">
        <v>7203</v>
      </c>
      <c r="H307" s="835" t="s">
        <v>7204</v>
      </c>
      <c r="I307" s="849">
        <v>0.67000001668930054</v>
      </c>
      <c r="J307" s="849">
        <v>3500</v>
      </c>
      <c r="K307" s="850">
        <v>2345</v>
      </c>
    </row>
    <row r="308" spans="1:11" ht="14.4" customHeight="1" x14ac:dyDescent="0.3">
      <c r="A308" s="831" t="s">
        <v>628</v>
      </c>
      <c r="B308" s="832" t="s">
        <v>629</v>
      </c>
      <c r="C308" s="835" t="s">
        <v>655</v>
      </c>
      <c r="D308" s="863" t="s">
        <v>656</v>
      </c>
      <c r="E308" s="835" t="s">
        <v>7099</v>
      </c>
      <c r="F308" s="863" t="s">
        <v>7100</v>
      </c>
      <c r="G308" s="835" t="s">
        <v>7209</v>
      </c>
      <c r="H308" s="835" t="s">
        <v>7210</v>
      </c>
      <c r="I308" s="849">
        <v>8.8350000381469727</v>
      </c>
      <c r="J308" s="849">
        <v>60</v>
      </c>
      <c r="K308" s="850">
        <v>530.10001373291016</v>
      </c>
    </row>
    <row r="309" spans="1:11" ht="14.4" customHeight="1" x14ac:dyDescent="0.3">
      <c r="A309" s="831" t="s">
        <v>628</v>
      </c>
      <c r="B309" s="832" t="s">
        <v>629</v>
      </c>
      <c r="C309" s="835" t="s">
        <v>655</v>
      </c>
      <c r="D309" s="863" t="s">
        <v>656</v>
      </c>
      <c r="E309" s="835" t="s">
        <v>7099</v>
      </c>
      <c r="F309" s="863" t="s">
        <v>7100</v>
      </c>
      <c r="G309" s="835" t="s">
        <v>7454</v>
      </c>
      <c r="H309" s="835" t="s">
        <v>7455</v>
      </c>
      <c r="I309" s="849">
        <v>14.159999847412109</v>
      </c>
      <c r="J309" s="849">
        <v>100</v>
      </c>
      <c r="K309" s="850">
        <v>1415.7000122070312</v>
      </c>
    </row>
    <row r="310" spans="1:11" ht="14.4" customHeight="1" x14ac:dyDescent="0.3">
      <c r="A310" s="831" t="s">
        <v>628</v>
      </c>
      <c r="B310" s="832" t="s">
        <v>629</v>
      </c>
      <c r="C310" s="835" t="s">
        <v>655</v>
      </c>
      <c r="D310" s="863" t="s">
        <v>656</v>
      </c>
      <c r="E310" s="835" t="s">
        <v>7099</v>
      </c>
      <c r="F310" s="863" t="s">
        <v>7100</v>
      </c>
      <c r="G310" s="835" t="s">
        <v>7456</v>
      </c>
      <c r="H310" s="835" t="s">
        <v>7457</v>
      </c>
      <c r="I310" s="849">
        <v>9.8000001907348633</v>
      </c>
      <c r="J310" s="849">
        <v>800</v>
      </c>
      <c r="K310" s="850">
        <v>7840.6998291015625</v>
      </c>
    </row>
    <row r="311" spans="1:11" ht="14.4" customHeight="1" x14ac:dyDescent="0.3">
      <c r="A311" s="831" t="s">
        <v>628</v>
      </c>
      <c r="B311" s="832" t="s">
        <v>629</v>
      </c>
      <c r="C311" s="835" t="s">
        <v>655</v>
      </c>
      <c r="D311" s="863" t="s">
        <v>656</v>
      </c>
      <c r="E311" s="835" t="s">
        <v>7099</v>
      </c>
      <c r="F311" s="863" t="s">
        <v>7100</v>
      </c>
      <c r="G311" s="835" t="s">
        <v>7458</v>
      </c>
      <c r="H311" s="835" t="s">
        <v>7459</v>
      </c>
      <c r="I311" s="849">
        <v>8.4700002670288086</v>
      </c>
      <c r="J311" s="849">
        <v>210</v>
      </c>
      <c r="K311" s="850">
        <v>1778.7000122070312</v>
      </c>
    </row>
    <row r="312" spans="1:11" ht="14.4" customHeight="1" x14ac:dyDescent="0.3">
      <c r="A312" s="831" t="s">
        <v>628</v>
      </c>
      <c r="B312" s="832" t="s">
        <v>629</v>
      </c>
      <c r="C312" s="835" t="s">
        <v>655</v>
      </c>
      <c r="D312" s="863" t="s">
        <v>656</v>
      </c>
      <c r="E312" s="835" t="s">
        <v>7099</v>
      </c>
      <c r="F312" s="863" t="s">
        <v>7100</v>
      </c>
      <c r="G312" s="835" t="s">
        <v>7460</v>
      </c>
      <c r="H312" s="835" t="s">
        <v>7461</v>
      </c>
      <c r="I312" s="849">
        <v>60.5</v>
      </c>
      <c r="J312" s="849">
        <v>5</v>
      </c>
      <c r="K312" s="850">
        <v>302.5</v>
      </c>
    </row>
    <row r="313" spans="1:11" ht="14.4" customHeight="1" x14ac:dyDescent="0.3">
      <c r="A313" s="831" t="s">
        <v>628</v>
      </c>
      <c r="B313" s="832" t="s">
        <v>629</v>
      </c>
      <c r="C313" s="835" t="s">
        <v>655</v>
      </c>
      <c r="D313" s="863" t="s">
        <v>656</v>
      </c>
      <c r="E313" s="835" t="s">
        <v>7099</v>
      </c>
      <c r="F313" s="863" t="s">
        <v>7100</v>
      </c>
      <c r="G313" s="835" t="s">
        <v>7215</v>
      </c>
      <c r="H313" s="835" t="s">
        <v>7216</v>
      </c>
      <c r="I313" s="849">
        <v>0.47444443901379901</v>
      </c>
      <c r="J313" s="849">
        <v>3800</v>
      </c>
      <c r="K313" s="850">
        <v>1798</v>
      </c>
    </row>
    <row r="314" spans="1:11" ht="14.4" customHeight="1" x14ac:dyDescent="0.3">
      <c r="A314" s="831" t="s">
        <v>628</v>
      </c>
      <c r="B314" s="832" t="s">
        <v>629</v>
      </c>
      <c r="C314" s="835" t="s">
        <v>655</v>
      </c>
      <c r="D314" s="863" t="s">
        <v>656</v>
      </c>
      <c r="E314" s="835" t="s">
        <v>7099</v>
      </c>
      <c r="F314" s="863" t="s">
        <v>7100</v>
      </c>
      <c r="G314" s="835" t="s">
        <v>7234</v>
      </c>
      <c r="H314" s="835" t="s">
        <v>7381</v>
      </c>
      <c r="I314" s="849">
        <v>21.233332951863606</v>
      </c>
      <c r="J314" s="849">
        <v>30</v>
      </c>
      <c r="K314" s="850">
        <v>637</v>
      </c>
    </row>
    <row r="315" spans="1:11" ht="14.4" customHeight="1" x14ac:dyDescent="0.3">
      <c r="A315" s="831" t="s">
        <v>628</v>
      </c>
      <c r="B315" s="832" t="s">
        <v>629</v>
      </c>
      <c r="C315" s="835" t="s">
        <v>655</v>
      </c>
      <c r="D315" s="863" t="s">
        <v>656</v>
      </c>
      <c r="E315" s="835" t="s">
        <v>7099</v>
      </c>
      <c r="F315" s="863" t="s">
        <v>7100</v>
      </c>
      <c r="G315" s="835" t="s">
        <v>7219</v>
      </c>
      <c r="H315" s="835" t="s">
        <v>7220</v>
      </c>
      <c r="I315" s="849">
        <v>2.369999885559082</v>
      </c>
      <c r="J315" s="849">
        <v>650</v>
      </c>
      <c r="K315" s="850">
        <v>1540.5</v>
      </c>
    </row>
    <row r="316" spans="1:11" ht="14.4" customHeight="1" x14ac:dyDescent="0.3">
      <c r="A316" s="831" t="s">
        <v>628</v>
      </c>
      <c r="B316" s="832" t="s">
        <v>629</v>
      </c>
      <c r="C316" s="835" t="s">
        <v>655</v>
      </c>
      <c r="D316" s="863" t="s">
        <v>656</v>
      </c>
      <c r="E316" s="835" t="s">
        <v>7099</v>
      </c>
      <c r="F316" s="863" t="s">
        <v>7100</v>
      </c>
      <c r="G316" s="835" t="s">
        <v>7221</v>
      </c>
      <c r="H316" s="835" t="s">
        <v>7222</v>
      </c>
      <c r="I316" s="849">
        <v>1.7400000095367432</v>
      </c>
      <c r="J316" s="849">
        <v>50</v>
      </c>
      <c r="K316" s="850">
        <v>87</v>
      </c>
    </row>
    <row r="317" spans="1:11" ht="14.4" customHeight="1" x14ac:dyDescent="0.3">
      <c r="A317" s="831" t="s">
        <v>628</v>
      </c>
      <c r="B317" s="832" t="s">
        <v>629</v>
      </c>
      <c r="C317" s="835" t="s">
        <v>655</v>
      </c>
      <c r="D317" s="863" t="s">
        <v>656</v>
      </c>
      <c r="E317" s="835" t="s">
        <v>7099</v>
      </c>
      <c r="F317" s="863" t="s">
        <v>7100</v>
      </c>
      <c r="G317" s="835" t="s">
        <v>7462</v>
      </c>
      <c r="H317" s="835" t="s">
        <v>7463</v>
      </c>
      <c r="I317" s="849">
        <v>2.2699999809265137</v>
      </c>
      <c r="J317" s="849">
        <v>100</v>
      </c>
      <c r="K317" s="850">
        <v>227.47999572753906</v>
      </c>
    </row>
    <row r="318" spans="1:11" ht="14.4" customHeight="1" x14ac:dyDescent="0.3">
      <c r="A318" s="831" t="s">
        <v>628</v>
      </c>
      <c r="B318" s="832" t="s">
        <v>629</v>
      </c>
      <c r="C318" s="835" t="s">
        <v>655</v>
      </c>
      <c r="D318" s="863" t="s">
        <v>656</v>
      </c>
      <c r="E318" s="835" t="s">
        <v>7099</v>
      </c>
      <c r="F318" s="863" t="s">
        <v>7100</v>
      </c>
      <c r="G318" s="835" t="s">
        <v>7223</v>
      </c>
      <c r="H318" s="835" t="s">
        <v>7224</v>
      </c>
      <c r="I318" s="849">
        <v>1.9850000143051147</v>
      </c>
      <c r="J318" s="849">
        <v>150</v>
      </c>
      <c r="K318" s="850">
        <v>297.5</v>
      </c>
    </row>
    <row r="319" spans="1:11" ht="14.4" customHeight="1" x14ac:dyDescent="0.3">
      <c r="A319" s="831" t="s">
        <v>628</v>
      </c>
      <c r="B319" s="832" t="s">
        <v>629</v>
      </c>
      <c r="C319" s="835" t="s">
        <v>655</v>
      </c>
      <c r="D319" s="863" t="s">
        <v>656</v>
      </c>
      <c r="E319" s="835" t="s">
        <v>7099</v>
      </c>
      <c r="F319" s="863" t="s">
        <v>7100</v>
      </c>
      <c r="G319" s="835" t="s">
        <v>7464</v>
      </c>
      <c r="H319" s="835" t="s">
        <v>7465</v>
      </c>
      <c r="I319" s="849">
        <v>2.0399999618530273</v>
      </c>
      <c r="J319" s="849">
        <v>50</v>
      </c>
      <c r="K319" s="850">
        <v>102</v>
      </c>
    </row>
    <row r="320" spans="1:11" ht="14.4" customHeight="1" x14ac:dyDescent="0.3">
      <c r="A320" s="831" t="s">
        <v>628</v>
      </c>
      <c r="B320" s="832" t="s">
        <v>629</v>
      </c>
      <c r="C320" s="835" t="s">
        <v>655</v>
      </c>
      <c r="D320" s="863" t="s">
        <v>656</v>
      </c>
      <c r="E320" s="835" t="s">
        <v>7099</v>
      </c>
      <c r="F320" s="863" t="s">
        <v>7100</v>
      </c>
      <c r="G320" s="835" t="s">
        <v>7225</v>
      </c>
      <c r="H320" s="835" t="s">
        <v>7226</v>
      </c>
      <c r="I320" s="849">
        <v>1.8966666460037231</v>
      </c>
      <c r="J320" s="849">
        <v>150</v>
      </c>
      <c r="K320" s="850">
        <v>284.5</v>
      </c>
    </row>
    <row r="321" spans="1:11" ht="14.4" customHeight="1" x14ac:dyDescent="0.3">
      <c r="A321" s="831" t="s">
        <v>628</v>
      </c>
      <c r="B321" s="832" t="s">
        <v>629</v>
      </c>
      <c r="C321" s="835" t="s">
        <v>655</v>
      </c>
      <c r="D321" s="863" t="s">
        <v>656</v>
      </c>
      <c r="E321" s="835" t="s">
        <v>7099</v>
      </c>
      <c r="F321" s="863" t="s">
        <v>7100</v>
      </c>
      <c r="G321" s="835" t="s">
        <v>7227</v>
      </c>
      <c r="H321" s="835" t="s">
        <v>7228</v>
      </c>
      <c r="I321" s="849">
        <v>1.9233332872390747</v>
      </c>
      <c r="J321" s="849">
        <v>400</v>
      </c>
      <c r="K321" s="850">
        <v>769.5</v>
      </c>
    </row>
    <row r="322" spans="1:11" ht="14.4" customHeight="1" x14ac:dyDescent="0.3">
      <c r="A322" s="831" t="s">
        <v>628</v>
      </c>
      <c r="B322" s="832" t="s">
        <v>629</v>
      </c>
      <c r="C322" s="835" t="s">
        <v>655</v>
      </c>
      <c r="D322" s="863" t="s">
        <v>656</v>
      </c>
      <c r="E322" s="835" t="s">
        <v>7099</v>
      </c>
      <c r="F322" s="863" t="s">
        <v>7100</v>
      </c>
      <c r="G322" s="835" t="s">
        <v>7466</v>
      </c>
      <c r="H322" s="835" t="s">
        <v>7467</v>
      </c>
      <c r="I322" s="849">
        <v>2.7000000476837158</v>
      </c>
      <c r="J322" s="849">
        <v>600</v>
      </c>
      <c r="K322" s="850">
        <v>1620</v>
      </c>
    </row>
    <row r="323" spans="1:11" ht="14.4" customHeight="1" x14ac:dyDescent="0.3">
      <c r="A323" s="831" t="s">
        <v>628</v>
      </c>
      <c r="B323" s="832" t="s">
        <v>629</v>
      </c>
      <c r="C323" s="835" t="s">
        <v>655</v>
      </c>
      <c r="D323" s="863" t="s">
        <v>656</v>
      </c>
      <c r="E323" s="835" t="s">
        <v>7099</v>
      </c>
      <c r="F323" s="863" t="s">
        <v>7100</v>
      </c>
      <c r="G323" s="835" t="s">
        <v>7468</v>
      </c>
      <c r="H323" s="835" t="s">
        <v>7469</v>
      </c>
      <c r="I323" s="849">
        <v>1.9199999570846558</v>
      </c>
      <c r="J323" s="849">
        <v>350</v>
      </c>
      <c r="K323" s="850">
        <v>672</v>
      </c>
    </row>
    <row r="324" spans="1:11" ht="14.4" customHeight="1" x14ac:dyDescent="0.3">
      <c r="A324" s="831" t="s">
        <v>628</v>
      </c>
      <c r="B324" s="832" t="s">
        <v>629</v>
      </c>
      <c r="C324" s="835" t="s">
        <v>655</v>
      </c>
      <c r="D324" s="863" t="s">
        <v>656</v>
      </c>
      <c r="E324" s="835" t="s">
        <v>7099</v>
      </c>
      <c r="F324" s="863" t="s">
        <v>7100</v>
      </c>
      <c r="G324" s="835" t="s">
        <v>7470</v>
      </c>
      <c r="H324" s="835" t="s">
        <v>7471</v>
      </c>
      <c r="I324" s="849">
        <v>3.0999999046325684</v>
      </c>
      <c r="J324" s="849">
        <v>250</v>
      </c>
      <c r="K324" s="850">
        <v>775</v>
      </c>
    </row>
    <row r="325" spans="1:11" ht="14.4" customHeight="1" x14ac:dyDescent="0.3">
      <c r="A325" s="831" t="s">
        <v>628</v>
      </c>
      <c r="B325" s="832" t="s">
        <v>629</v>
      </c>
      <c r="C325" s="835" t="s">
        <v>655</v>
      </c>
      <c r="D325" s="863" t="s">
        <v>656</v>
      </c>
      <c r="E325" s="835" t="s">
        <v>7099</v>
      </c>
      <c r="F325" s="863" t="s">
        <v>7100</v>
      </c>
      <c r="G325" s="835" t="s">
        <v>7472</v>
      </c>
      <c r="H325" s="835" t="s">
        <v>7473</v>
      </c>
      <c r="I325" s="849">
        <v>1.9299999475479126</v>
      </c>
      <c r="J325" s="849">
        <v>100</v>
      </c>
      <c r="K325" s="850">
        <v>193</v>
      </c>
    </row>
    <row r="326" spans="1:11" ht="14.4" customHeight="1" x14ac:dyDescent="0.3">
      <c r="A326" s="831" t="s">
        <v>628</v>
      </c>
      <c r="B326" s="832" t="s">
        <v>629</v>
      </c>
      <c r="C326" s="835" t="s">
        <v>655</v>
      </c>
      <c r="D326" s="863" t="s">
        <v>656</v>
      </c>
      <c r="E326" s="835" t="s">
        <v>7099</v>
      </c>
      <c r="F326" s="863" t="s">
        <v>7100</v>
      </c>
      <c r="G326" s="835" t="s">
        <v>7229</v>
      </c>
      <c r="H326" s="835" t="s">
        <v>7230</v>
      </c>
      <c r="I326" s="849">
        <v>2.1666667461395264</v>
      </c>
      <c r="J326" s="849">
        <v>150</v>
      </c>
      <c r="K326" s="850">
        <v>325</v>
      </c>
    </row>
    <row r="327" spans="1:11" ht="14.4" customHeight="1" x14ac:dyDescent="0.3">
      <c r="A327" s="831" t="s">
        <v>628</v>
      </c>
      <c r="B327" s="832" t="s">
        <v>629</v>
      </c>
      <c r="C327" s="835" t="s">
        <v>655</v>
      </c>
      <c r="D327" s="863" t="s">
        <v>656</v>
      </c>
      <c r="E327" s="835" t="s">
        <v>7099</v>
      </c>
      <c r="F327" s="863" t="s">
        <v>7100</v>
      </c>
      <c r="G327" s="835" t="s">
        <v>7382</v>
      </c>
      <c r="H327" s="835" t="s">
        <v>7383</v>
      </c>
      <c r="I327" s="849">
        <v>4.429999828338623</v>
      </c>
      <c r="J327" s="849">
        <v>150</v>
      </c>
      <c r="K327" s="850">
        <v>664.5</v>
      </c>
    </row>
    <row r="328" spans="1:11" ht="14.4" customHeight="1" x14ac:dyDescent="0.3">
      <c r="A328" s="831" t="s">
        <v>628</v>
      </c>
      <c r="B328" s="832" t="s">
        <v>629</v>
      </c>
      <c r="C328" s="835" t="s">
        <v>655</v>
      </c>
      <c r="D328" s="863" t="s">
        <v>656</v>
      </c>
      <c r="E328" s="835" t="s">
        <v>7099</v>
      </c>
      <c r="F328" s="863" t="s">
        <v>7100</v>
      </c>
      <c r="G328" s="835" t="s">
        <v>7229</v>
      </c>
      <c r="H328" s="835" t="s">
        <v>7231</v>
      </c>
      <c r="I328" s="849">
        <v>2.1600000858306885</v>
      </c>
      <c r="J328" s="849">
        <v>50</v>
      </c>
      <c r="K328" s="850">
        <v>108</v>
      </c>
    </row>
    <row r="329" spans="1:11" ht="14.4" customHeight="1" x14ac:dyDescent="0.3">
      <c r="A329" s="831" t="s">
        <v>628</v>
      </c>
      <c r="B329" s="832" t="s">
        <v>629</v>
      </c>
      <c r="C329" s="835" t="s">
        <v>655</v>
      </c>
      <c r="D329" s="863" t="s">
        <v>656</v>
      </c>
      <c r="E329" s="835" t="s">
        <v>7099</v>
      </c>
      <c r="F329" s="863" t="s">
        <v>7100</v>
      </c>
      <c r="G329" s="835" t="s">
        <v>7232</v>
      </c>
      <c r="H329" s="835" t="s">
        <v>7233</v>
      </c>
      <c r="I329" s="849">
        <v>4.7349998950958252</v>
      </c>
      <c r="J329" s="849">
        <v>70</v>
      </c>
      <c r="K329" s="850">
        <v>331.30000305175781</v>
      </c>
    </row>
    <row r="330" spans="1:11" ht="14.4" customHeight="1" x14ac:dyDescent="0.3">
      <c r="A330" s="831" t="s">
        <v>628</v>
      </c>
      <c r="B330" s="832" t="s">
        <v>629</v>
      </c>
      <c r="C330" s="835" t="s">
        <v>655</v>
      </c>
      <c r="D330" s="863" t="s">
        <v>656</v>
      </c>
      <c r="E330" s="835" t="s">
        <v>7099</v>
      </c>
      <c r="F330" s="863" t="s">
        <v>7100</v>
      </c>
      <c r="G330" s="835" t="s">
        <v>7234</v>
      </c>
      <c r="H330" s="835" t="s">
        <v>7235</v>
      </c>
      <c r="I330" s="849">
        <v>21.233332951863606</v>
      </c>
      <c r="J330" s="849">
        <v>50</v>
      </c>
      <c r="K330" s="850">
        <v>1061.6000061035156</v>
      </c>
    </row>
    <row r="331" spans="1:11" ht="14.4" customHeight="1" x14ac:dyDescent="0.3">
      <c r="A331" s="831" t="s">
        <v>628</v>
      </c>
      <c r="B331" s="832" t="s">
        <v>629</v>
      </c>
      <c r="C331" s="835" t="s">
        <v>655</v>
      </c>
      <c r="D331" s="863" t="s">
        <v>656</v>
      </c>
      <c r="E331" s="835" t="s">
        <v>7099</v>
      </c>
      <c r="F331" s="863" t="s">
        <v>7100</v>
      </c>
      <c r="G331" s="835" t="s">
        <v>7236</v>
      </c>
      <c r="H331" s="835" t="s">
        <v>7237</v>
      </c>
      <c r="I331" s="849">
        <v>5</v>
      </c>
      <c r="J331" s="849">
        <v>800</v>
      </c>
      <c r="K331" s="850">
        <v>4000</v>
      </c>
    </row>
    <row r="332" spans="1:11" ht="14.4" customHeight="1" x14ac:dyDescent="0.3">
      <c r="A332" s="831" t="s">
        <v>628</v>
      </c>
      <c r="B332" s="832" t="s">
        <v>629</v>
      </c>
      <c r="C332" s="835" t="s">
        <v>655</v>
      </c>
      <c r="D332" s="863" t="s">
        <v>656</v>
      </c>
      <c r="E332" s="835" t="s">
        <v>7099</v>
      </c>
      <c r="F332" s="863" t="s">
        <v>7100</v>
      </c>
      <c r="G332" s="835" t="s">
        <v>7238</v>
      </c>
      <c r="H332" s="835" t="s">
        <v>7239</v>
      </c>
      <c r="I332" s="849">
        <v>2.5099999904632568</v>
      </c>
      <c r="J332" s="849">
        <v>50</v>
      </c>
      <c r="K332" s="850">
        <v>125.5</v>
      </c>
    </row>
    <row r="333" spans="1:11" ht="14.4" customHeight="1" x14ac:dyDescent="0.3">
      <c r="A333" s="831" t="s">
        <v>628</v>
      </c>
      <c r="B333" s="832" t="s">
        <v>629</v>
      </c>
      <c r="C333" s="835" t="s">
        <v>655</v>
      </c>
      <c r="D333" s="863" t="s">
        <v>656</v>
      </c>
      <c r="E333" s="835" t="s">
        <v>7099</v>
      </c>
      <c r="F333" s="863" t="s">
        <v>7100</v>
      </c>
      <c r="G333" s="835" t="s">
        <v>7382</v>
      </c>
      <c r="H333" s="835" t="s">
        <v>7384</v>
      </c>
      <c r="I333" s="849">
        <v>4.429999828338623</v>
      </c>
      <c r="J333" s="849">
        <v>250</v>
      </c>
      <c r="K333" s="850">
        <v>1107.5</v>
      </c>
    </row>
    <row r="334" spans="1:11" ht="14.4" customHeight="1" x14ac:dyDescent="0.3">
      <c r="A334" s="831" t="s">
        <v>628</v>
      </c>
      <c r="B334" s="832" t="s">
        <v>629</v>
      </c>
      <c r="C334" s="835" t="s">
        <v>655</v>
      </c>
      <c r="D334" s="863" t="s">
        <v>656</v>
      </c>
      <c r="E334" s="835" t="s">
        <v>7099</v>
      </c>
      <c r="F334" s="863" t="s">
        <v>7100</v>
      </c>
      <c r="G334" s="835" t="s">
        <v>7246</v>
      </c>
      <c r="H334" s="835" t="s">
        <v>7247</v>
      </c>
      <c r="I334" s="849">
        <v>21.229999542236328</v>
      </c>
      <c r="J334" s="849">
        <v>50</v>
      </c>
      <c r="K334" s="850">
        <v>1061.5</v>
      </c>
    </row>
    <row r="335" spans="1:11" ht="14.4" customHeight="1" x14ac:dyDescent="0.3">
      <c r="A335" s="831" t="s">
        <v>628</v>
      </c>
      <c r="B335" s="832" t="s">
        <v>629</v>
      </c>
      <c r="C335" s="835" t="s">
        <v>655</v>
      </c>
      <c r="D335" s="863" t="s">
        <v>656</v>
      </c>
      <c r="E335" s="835" t="s">
        <v>7099</v>
      </c>
      <c r="F335" s="863" t="s">
        <v>7100</v>
      </c>
      <c r="G335" s="835" t="s">
        <v>7248</v>
      </c>
      <c r="H335" s="835" t="s">
        <v>7249</v>
      </c>
      <c r="I335" s="849">
        <v>21.239999771118164</v>
      </c>
      <c r="J335" s="849">
        <v>200</v>
      </c>
      <c r="K335" s="850">
        <v>4248</v>
      </c>
    </row>
    <row r="336" spans="1:11" ht="14.4" customHeight="1" x14ac:dyDescent="0.3">
      <c r="A336" s="831" t="s">
        <v>628</v>
      </c>
      <c r="B336" s="832" t="s">
        <v>629</v>
      </c>
      <c r="C336" s="835" t="s">
        <v>655</v>
      </c>
      <c r="D336" s="863" t="s">
        <v>656</v>
      </c>
      <c r="E336" s="835" t="s">
        <v>7099</v>
      </c>
      <c r="F336" s="863" t="s">
        <v>7100</v>
      </c>
      <c r="G336" s="835" t="s">
        <v>7248</v>
      </c>
      <c r="H336" s="835" t="s">
        <v>7250</v>
      </c>
      <c r="I336" s="849">
        <v>21.239999771118164</v>
      </c>
      <c r="J336" s="849">
        <v>150</v>
      </c>
      <c r="K336" s="850">
        <v>3186</v>
      </c>
    </row>
    <row r="337" spans="1:11" ht="14.4" customHeight="1" x14ac:dyDescent="0.3">
      <c r="A337" s="831" t="s">
        <v>628</v>
      </c>
      <c r="B337" s="832" t="s">
        <v>629</v>
      </c>
      <c r="C337" s="835" t="s">
        <v>655</v>
      </c>
      <c r="D337" s="863" t="s">
        <v>656</v>
      </c>
      <c r="E337" s="835" t="s">
        <v>7257</v>
      </c>
      <c r="F337" s="863" t="s">
        <v>7258</v>
      </c>
      <c r="G337" s="835" t="s">
        <v>7259</v>
      </c>
      <c r="H337" s="835" t="s">
        <v>7260</v>
      </c>
      <c r="I337" s="849">
        <v>10.550000309944153</v>
      </c>
      <c r="J337" s="849">
        <v>1400</v>
      </c>
      <c r="K337" s="850">
        <v>14430</v>
      </c>
    </row>
    <row r="338" spans="1:11" ht="14.4" customHeight="1" x14ac:dyDescent="0.3">
      <c r="A338" s="831" t="s">
        <v>628</v>
      </c>
      <c r="B338" s="832" t="s">
        <v>629</v>
      </c>
      <c r="C338" s="835" t="s">
        <v>655</v>
      </c>
      <c r="D338" s="863" t="s">
        <v>656</v>
      </c>
      <c r="E338" s="835" t="s">
        <v>7263</v>
      </c>
      <c r="F338" s="863" t="s">
        <v>7264</v>
      </c>
      <c r="G338" s="835" t="s">
        <v>7474</v>
      </c>
      <c r="H338" s="835" t="s">
        <v>7475</v>
      </c>
      <c r="I338" s="849">
        <v>132.67999267578125</v>
      </c>
      <c r="J338" s="849">
        <v>25</v>
      </c>
      <c r="K338" s="850">
        <v>3316.909912109375</v>
      </c>
    </row>
    <row r="339" spans="1:11" ht="14.4" customHeight="1" x14ac:dyDescent="0.3">
      <c r="A339" s="831" t="s">
        <v>628</v>
      </c>
      <c r="B339" s="832" t="s">
        <v>629</v>
      </c>
      <c r="C339" s="835" t="s">
        <v>655</v>
      </c>
      <c r="D339" s="863" t="s">
        <v>656</v>
      </c>
      <c r="E339" s="835" t="s">
        <v>7263</v>
      </c>
      <c r="F339" s="863" t="s">
        <v>7264</v>
      </c>
      <c r="G339" s="835" t="s">
        <v>7476</v>
      </c>
      <c r="H339" s="835" t="s">
        <v>7477</v>
      </c>
      <c r="I339" s="849">
        <v>125.48000335693359</v>
      </c>
      <c r="J339" s="849">
        <v>24</v>
      </c>
      <c r="K339" s="850">
        <v>3011.419921875</v>
      </c>
    </row>
    <row r="340" spans="1:11" ht="14.4" customHeight="1" x14ac:dyDescent="0.3">
      <c r="A340" s="831" t="s">
        <v>628</v>
      </c>
      <c r="B340" s="832" t="s">
        <v>629</v>
      </c>
      <c r="C340" s="835" t="s">
        <v>655</v>
      </c>
      <c r="D340" s="863" t="s">
        <v>656</v>
      </c>
      <c r="E340" s="835" t="s">
        <v>7263</v>
      </c>
      <c r="F340" s="863" t="s">
        <v>7264</v>
      </c>
      <c r="G340" s="835" t="s">
        <v>7265</v>
      </c>
      <c r="H340" s="835" t="s">
        <v>7266</v>
      </c>
      <c r="I340" s="849">
        <v>0.30000001192092896</v>
      </c>
      <c r="J340" s="849">
        <v>300</v>
      </c>
      <c r="K340" s="850">
        <v>90</v>
      </c>
    </row>
    <row r="341" spans="1:11" ht="14.4" customHeight="1" x14ac:dyDescent="0.3">
      <c r="A341" s="831" t="s">
        <v>628</v>
      </c>
      <c r="B341" s="832" t="s">
        <v>629</v>
      </c>
      <c r="C341" s="835" t="s">
        <v>655</v>
      </c>
      <c r="D341" s="863" t="s">
        <v>656</v>
      </c>
      <c r="E341" s="835" t="s">
        <v>7263</v>
      </c>
      <c r="F341" s="863" t="s">
        <v>7264</v>
      </c>
      <c r="G341" s="835" t="s">
        <v>7267</v>
      </c>
      <c r="H341" s="835" t="s">
        <v>7268</v>
      </c>
      <c r="I341" s="849">
        <v>0.53750001266598701</v>
      </c>
      <c r="J341" s="849">
        <v>5000</v>
      </c>
      <c r="K341" s="850">
        <v>2690</v>
      </c>
    </row>
    <row r="342" spans="1:11" ht="14.4" customHeight="1" x14ac:dyDescent="0.3">
      <c r="A342" s="831" t="s">
        <v>628</v>
      </c>
      <c r="B342" s="832" t="s">
        <v>629</v>
      </c>
      <c r="C342" s="835" t="s">
        <v>655</v>
      </c>
      <c r="D342" s="863" t="s">
        <v>656</v>
      </c>
      <c r="E342" s="835" t="s">
        <v>7263</v>
      </c>
      <c r="F342" s="863" t="s">
        <v>7264</v>
      </c>
      <c r="G342" s="835" t="s">
        <v>7478</v>
      </c>
      <c r="H342" s="835" t="s">
        <v>7479</v>
      </c>
      <c r="I342" s="849">
        <v>29.639999389648438</v>
      </c>
      <c r="J342" s="849">
        <v>50</v>
      </c>
      <c r="K342" s="850">
        <v>1482</v>
      </c>
    </row>
    <row r="343" spans="1:11" ht="14.4" customHeight="1" x14ac:dyDescent="0.3">
      <c r="A343" s="831" t="s">
        <v>628</v>
      </c>
      <c r="B343" s="832" t="s">
        <v>629</v>
      </c>
      <c r="C343" s="835" t="s">
        <v>655</v>
      </c>
      <c r="D343" s="863" t="s">
        <v>656</v>
      </c>
      <c r="E343" s="835" t="s">
        <v>7263</v>
      </c>
      <c r="F343" s="863" t="s">
        <v>7264</v>
      </c>
      <c r="G343" s="835" t="s">
        <v>7480</v>
      </c>
      <c r="H343" s="835" t="s">
        <v>7481</v>
      </c>
      <c r="I343" s="849">
        <v>1.7999999523162842</v>
      </c>
      <c r="J343" s="849">
        <v>200</v>
      </c>
      <c r="K343" s="850">
        <v>360</v>
      </c>
    </row>
    <row r="344" spans="1:11" ht="14.4" customHeight="1" x14ac:dyDescent="0.3">
      <c r="A344" s="831" t="s">
        <v>628</v>
      </c>
      <c r="B344" s="832" t="s">
        <v>629</v>
      </c>
      <c r="C344" s="835" t="s">
        <v>655</v>
      </c>
      <c r="D344" s="863" t="s">
        <v>656</v>
      </c>
      <c r="E344" s="835" t="s">
        <v>7269</v>
      </c>
      <c r="F344" s="863" t="s">
        <v>7270</v>
      </c>
      <c r="G344" s="835" t="s">
        <v>7271</v>
      </c>
      <c r="H344" s="835" t="s">
        <v>7272</v>
      </c>
      <c r="I344" s="849">
        <v>0.68999999761581421</v>
      </c>
      <c r="J344" s="849">
        <v>3600</v>
      </c>
      <c r="K344" s="850">
        <v>2484</v>
      </c>
    </row>
    <row r="345" spans="1:11" ht="14.4" customHeight="1" x14ac:dyDescent="0.3">
      <c r="A345" s="831" t="s">
        <v>628</v>
      </c>
      <c r="B345" s="832" t="s">
        <v>629</v>
      </c>
      <c r="C345" s="835" t="s">
        <v>655</v>
      </c>
      <c r="D345" s="863" t="s">
        <v>656</v>
      </c>
      <c r="E345" s="835" t="s">
        <v>7269</v>
      </c>
      <c r="F345" s="863" t="s">
        <v>7270</v>
      </c>
      <c r="G345" s="835" t="s">
        <v>7273</v>
      </c>
      <c r="H345" s="835" t="s">
        <v>7274</v>
      </c>
      <c r="I345" s="849">
        <v>0.68999999761581421</v>
      </c>
      <c r="J345" s="849">
        <v>5800</v>
      </c>
      <c r="K345" s="850">
        <v>4002</v>
      </c>
    </row>
    <row r="346" spans="1:11" ht="14.4" customHeight="1" x14ac:dyDescent="0.3">
      <c r="A346" s="831" t="s">
        <v>628</v>
      </c>
      <c r="B346" s="832" t="s">
        <v>629</v>
      </c>
      <c r="C346" s="835" t="s">
        <v>655</v>
      </c>
      <c r="D346" s="863" t="s">
        <v>656</v>
      </c>
      <c r="E346" s="835" t="s">
        <v>7269</v>
      </c>
      <c r="F346" s="863" t="s">
        <v>7270</v>
      </c>
      <c r="G346" s="835" t="s">
        <v>7275</v>
      </c>
      <c r="H346" s="835" t="s">
        <v>7276</v>
      </c>
      <c r="I346" s="849">
        <v>0.68999999761581421</v>
      </c>
      <c r="J346" s="849">
        <v>400</v>
      </c>
      <c r="K346" s="850">
        <v>276</v>
      </c>
    </row>
    <row r="347" spans="1:11" ht="14.4" customHeight="1" x14ac:dyDescent="0.3">
      <c r="A347" s="831" t="s">
        <v>628</v>
      </c>
      <c r="B347" s="832" t="s">
        <v>629</v>
      </c>
      <c r="C347" s="835" t="s">
        <v>655</v>
      </c>
      <c r="D347" s="863" t="s">
        <v>656</v>
      </c>
      <c r="E347" s="835" t="s">
        <v>7269</v>
      </c>
      <c r="F347" s="863" t="s">
        <v>7270</v>
      </c>
      <c r="G347" s="835" t="s">
        <v>7482</v>
      </c>
      <c r="H347" s="835" t="s">
        <v>7483</v>
      </c>
      <c r="I347" s="849">
        <v>10.550000190734863</v>
      </c>
      <c r="J347" s="849">
        <v>40</v>
      </c>
      <c r="K347" s="850">
        <v>422.04998779296875</v>
      </c>
    </row>
    <row r="348" spans="1:11" ht="14.4" customHeight="1" x14ac:dyDescent="0.3">
      <c r="A348" s="831" t="s">
        <v>628</v>
      </c>
      <c r="B348" s="832" t="s">
        <v>629</v>
      </c>
      <c r="C348" s="835" t="s">
        <v>655</v>
      </c>
      <c r="D348" s="863" t="s">
        <v>656</v>
      </c>
      <c r="E348" s="835" t="s">
        <v>7269</v>
      </c>
      <c r="F348" s="863" t="s">
        <v>7270</v>
      </c>
      <c r="G348" s="835" t="s">
        <v>7484</v>
      </c>
      <c r="H348" s="835" t="s">
        <v>7485</v>
      </c>
      <c r="I348" s="849">
        <v>10.550000190734863</v>
      </c>
      <c r="J348" s="849">
        <v>40</v>
      </c>
      <c r="K348" s="850">
        <v>422.04000854492188</v>
      </c>
    </row>
    <row r="349" spans="1:11" ht="14.4" customHeight="1" x14ac:dyDescent="0.3">
      <c r="A349" s="831" t="s">
        <v>628</v>
      </c>
      <c r="B349" s="832" t="s">
        <v>629</v>
      </c>
      <c r="C349" s="835" t="s">
        <v>655</v>
      </c>
      <c r="D349" s="863" t="s">
        <v>656</v>
      </c>
      <c r="E349" s="835" t="s">
        <v>7269</v>
      </c>
      <c r="F349" s="863" t="s">
        <v>7270</v>
      </c>
      <c r="G349" s="835" t="s">
        <v>7486</v>
      </c>
      <c r="H349" s="835" t="s">
        <v>7487</v>
      </c>
      <c r="I349" s="849">
        <v>6.2399997711181641</v>
      </c>
      <c r="J349" s="849">
        <v>40</v>
      </c>
      <c r="K349" s="850">
        <v>249.60000610351562</v>
      </c>
    </row>
    <row r="350" spans="1:11" ht="14.4" customHeight="1" x14ac:dyDescent="0.3">
      <c r="A350" s="831" t="s">
        <v>628</v>
      </c>
      <c r="B350" s="832" t="s">
        <v>629</v>
      </c>
      <c r="C350" s="835" t="s">
        <v>661</v>
      </c>
      <c r="D350" s="863" t="s">
        <v>662</v>
      </c>
      <c r="E350" s="835" t="s">
        <v>7488</v>
      </c>
      <c r="F350" s="863" t="s">
        <v>7489</v>
      </c>
      <c r="G350" s="835" t="s">
        <v>7490</v>
      </c>
      <c r="H350" s="835" t="s">
        <v>7491</v>
      </c>
      <c r="I350" s="849">
        <v>121.65000406901042</v>
      </c>
      <c r="J350" s="849">
        <v>4</v>
      </c>
      <c r="K350" s="850">
        <v>481.11001586914062</v>
      </c>
    </row>
    <row r="351" spans="1:11" ht="14.4" customHeight="1" x14ac:dyDescent="0.3">
      <c r="A351" s="831" t="s">
        <v>628</v>
      </c>
      <c r="B351" s="832" t="s">
        <v>629</v>
      </c>
      <c r="C351" s="835" t="s">
        <v>661</v>
      </c>
      <c r="D351" s="863" t="s">
        <v>662</v>
      </c>
      <c r="E351" s="835" t="s">
        <v>7043</v>
      </c>
      <c r="F351" s="863" t="s">
        <v>7044</v>
      </c>
      <c r="G351" s="835" t="s">
        <v>7297</v>
      </c>
      <c r="H351" s="835" t="s">
        <v>7298</v>
      </c>
      <c r="I351" s="849">
        <v>713.55999755859375</v>
      </c>
      <c r="J351" s="849">
        <v>3</v>
      </c>
      <c r="K351" s="850">
        <v>2140.6799926757812</v>
      </c>
    </row>
    <row r="352" spans="1:11" ht="14.4" customHeight="1" x14ac:dyDescent="0.3">
      <c r="A352" s="831" t="s">
        <v>628</v>
      </c>
      <c r="B352" s="832" t="s">
        <v>629</v>
      </c>
      <c r="C352" s="835" t="s">
        <v>661</v>
      </c>
      <c r="D352" s="863" t="s">
        <v>662</v>
      </c>
      <c r="E352" s="835" t="s">
        <v>7043</v>
      </c>
      <c r="F352" s="863" t="s">
        <v>7044</v>
      </c>
      <c r="G352" s="835" t="s">
        <v>7492</v>
      </c>
      <c r="H352" s="835" t="s">
        <v>7493</v>
      </c>
      <c r="I352" s="849">
        <v>0.41999998688697815</v>
      </c>
      <c r="J352" s="849">
        <v>1000</v>
      </c>
      <c r="K352" s="850">
        <v>419.75</v>
      </c>
    </row>
    <row r="353" spans="1:11" ht="14.4" customHeight="1" x14ac:dyDescent="0.3">
      <c r="A353" s="831" t="s">
        <v>628</v>
      </c>
      <c r="B353" s="832" t="s">
        <v>629</v>
      </c>
      <c r="C353" s="835" t="s">
        <v>661</v>
      </c>
      <c r="D353" s="863" t="s">
        <v>662</v>
      </c>
      <c r="E353" s="835" t="s">
        <v>7043</v>
      </c>
      <c r="F353" s="863" t="s">
        <v>7044</v>
      </c>
      <c r="G353" s="835" t="s">
        <v>7494</v>
      </c>
      <c r="H353" s="835" t="s">
        <v>7495</v>
      </c>
      <c r="I353" s="849">
        <v>0.30000001192092896</v>
      </c>
      <c r="J353" s="849">
        <v>2000</v>
      </c>
      <c r="K353" s="850">
        <v>600</v>
      </c>
    </row>
    <row r="354" spans="1:11" ht="14.4" customHeight="1" x14ac:dyDescent="0.3">
      <c r="A354" s="831" t="s">
        <v>628</v>
      </c>
      <c r="B354" s="832" t="s">
        <v>629</v>
      </c>
      <c r="C354" s="835" t="s">
        <v>661</v>
      </c>
      <c r="D354" s="863" t="s">
        <v>662</v>
      </c>
      <c r="E354" s="835" t="s">
        <v>7043</v>
      </c>
      <c r="F354" s="863" t="s">
        <v>7044</v>
      </c>
      <c r="G354" s="835" t="s">
        <v>7301</v>
      </c>
      <c r="H354" s="835" t="s">
        <v>7302</v>
      </c>
      <c r="I354" s="849">
        <v>0.273333340883255</v>
      </c>
      <c r="J354" s="849">
        <v>1800</v>
      </c>
      <c r="K354" s="850">
        <v>489</v>
      </c>
    </row>
    <row r="355" spans="1:11" ht="14.4" customHeight="1" x14ac:dyDescent="0.3">
      <c r="A355" s="831" t="s">
        <v>628</v>
      </c>
      <c r="B355" s="832" t="s">
        <v>629</v>
      </c>
      <c r="C355" s="835" t="s">
        <v>661</v>
      </c>
      <c r="D355" s="863" t="s">
        <v>662</v>
      </c>
      <c r="E355" s="835" t="s">
        <v>7043</v>
      </c>
      <c r="F355" s="863" t="s">
        <v>7044</v>
      </c>
      <c r="G355" s="835" t="s">
        <v>7045</v>
      </c>
      <c r="H355" s="835" t="s">
        <v>7046</v>
      </c>
      <c r="I355" s="849">
        <v>1.1699999570846558</v>
      </c>
      <c r="J355" s="849">
        <v>800</v>
      </c>
      <c r="K355" s="850">
        <v>936</v>
      </c>
    </row>
    <row r="356" spans="1:11" ht="14.4" customHeight="1" x14ac:dyDescent="0.3">
      <c r="A356" s="831" t="s">
        <v>628</v>
      </c>
      <c r="B356" s="832" t="s">
        <v>629</v>
      </c>
      <c r="C356" s="835" t="s">
        <v>661</v>
      </c>
      <c r="D356" s="863" t="s">
        <v>662</v>
      </c>
      <c r="E356" s="835" t="s">
        <v>7043</v>
      </c>
      <c r="F356" s="863" t="s">
        <v>7044</v>
      </c>
      <c r="G356" s="835" t="s">
        <v>7303</v>
      </c>
      <c r="H356" s="835" t="s">
        <v>7304</v>
      </c>
      <c r="I356" s="849">
        <v>166.94000244140625</v>
      </c>
      <c r="J356" s="849">
        <v>2</v>
      </c>
      <c r="K356" s="850">
        <v>333.8800048828125</v>
      </c>
    </row>
    <row r="357" spans="1:11" ht="14.4" customHeight="1" x14ac:dyDescent="0.3">
      <c r="A357" s="831" t="s">
        <v>628</v>
      </c>
      <c r="B357" s="832" t="s">
        <v>629</v>
      </c>
      <c r="C357" s="835" t="s">
        <v>661</v>
      </c>
      <c r="D357" s="863" t="s">
        <v>662</v>
      </c>
      <c r="E357" s="835" t="s">
        <v>7043</v>
      </c>
      <c r="F357" s="863" t="s">
        <v>7044</v>
      </c>
      <c r="G357" s="835" t="s">
        <v>7307</v>
      </c>
      <c r="H357" s="835" t="s">
        <v>7308</v>
      </c>
      <c r="I357" s="849">
        <v>790.875</v>
      </c>
      <c r="J357" s="849">
        <v>2</v>
      </c>
      <c r="K357" s="850">
        <v>1581.75</v>
      </c>
    </row>
    <row r="358" spans="1:11" ht="14.4" customHeight="1" x14ac:dyDescent="0.3">
      <c r="A358" s="831" t="s">
        <v>628</v>
      </c>
      <c r="B358" s="832" t="s">
        <v>629</v>
      </c>
      <c r="C358" s="835" t="s">
        <v>661</v>
      </c>
      <c r="D358" s="863" t="s">
        <v>662</v>
      </c>
      <c r="E358" s="835" t="s">
        <v>7043</v>
      </c>
      <c r="F358" s="863" t="s">
        <v>7044</v>
      </c>
      <c r="G358" s="835" t="s">
        <v>7496</v>
      </c>
      <c r="H358" s="835" t="s">
        <v>7497</v>
      </c>
      <c r="I358" s="849">
        <v>646.5999755859375</v>
      </c>
      <c r="J358" s="849">
        <v>1</v>
      </c>
      <c r="K358" s="850">
        <v>646.5999755859375</v>
      </c>
    </row>
    <row r="359" spans="1:11" ht="14.4" customHeight="1" x14ac:dyDescent="0.3">
      <c r="A359" s="831" t="s">
        <v>628</v>
      </c>
      <c r="B359" s="832" t="s">
        <v>629</v>
      </c>
      <c r="C359" s="835" t="s">
        <v>661</v>
      </c>
      <c r="D359" s="863" t="s">
        <v>662</v>
      </c>
      <c r="E359" s="835" t="s">
        <v>7043</v>
      </c>
      <c r="F359" s="863" t="s">
        <v>7044</v>
      </c>
      <c r="G359" s="835" t="s">
        <v>7047</v>
      </c>
      <c r="H359" s="835" t="s">
        <v>7048</v>
      </c>
      <c r="I359" s="849">
        <v>355.35000610351562</v>
      </c>
      <c r="J359" s="849">
        <v>3</v>
      </c>
      <c r="K359" s="850">
        <v>1066.050048828125</v>
      </c>
    </row>
    <row r="360" spans="1:11" ht="14.4" customHeight="1" x14ac:dyDescent="0.3">
      <c r="A360" s="831" t="s">
        <v>628</v>
      </c>
      <c r="B360" s="832" t="s">
        <v>629</v>
      </c>
      <c r="C360" s="835" t="s">
        <v>661</v>
      </c>
      <c r="D360" s="863" t="s">
        <v>662</v>
      </c>
      <c r="E360" s="835" t="s">
        <v>7043</v>
      </c>
      <c r="F360" s="863" t="s">
        <v>7044</v>
      </c>
      <c r="G360" s="835" t="s">
        <v>7498</v>
      </c>
      <c r="H360" s="835" t="s">
        <v>7499</v>
      </c>
      <c r="I360" s="849">
        <v>66.730003356933594</v>
      </c>
      <c r="J360" s="849">
        <v>10</v>
      </c>
      <c r="K360" s="850">
        <v>667.28997802734375</v>
      </c>
    </row>
    <row r="361" spans="1:11" ht="14.4" customHeight="1" x14ac:dyDescent="0.3">
      <c r="A361" s="831" t="s">
        <v>628</v>
      </c>
      <c r="B361" s="832" t="s">
        <v>629</v>
      </c>
      <c r="C361" s="835" t="s">
        <v>661</v>
      </c>
      <c r="D361" s="863" t="s">
        <v>662</v>
      </c>
      <c r="E361" s="835" t="s">
        <v>7043</v>
      </c>
      <c r="F361" s="863" t="s">
        <v>7044</v>
      </c>
      <c r="G361" s="835" t="s">
        <v>7049</v>
      </c>
      <c r="H361" s="835" t="s">
        <v>7050</v>
      </c>
      <c r="I361" s="849">
        <v>22.149999618530273</v>
      </c>
      <c r="J361" s="849">
        <v>25</v>
      </c>
      <c r="K361" s="850">
        <v>553.75</v>
      </c>
    </row>
    <row r="362" spans="1:11" ht="14.4" customHeight="1" x14ac:dyDescent="0.3">
      <c r="A362" s="831" t="s">
        <v>628</v>
      </c>
      <c r="B362" s="832" t="s">
        <v>629</v>
      </c>
      <c r="C362" s="835" t="s">
        <v>661</v>
      </c>
      <c r="D362" s="863" t="s">
        <v>662</v>
      </c>
      <c r="E362" s="835" t="s">
        <v>7043</v>
      </c>
      <c r="F362" s="863" t="s">
        <v>7044</v>
      </c>
      <c r="G362" s="835" t="s">
        <v>7500</v>
      </c>
      <c r="H362" s="835" t="s">
        <v>7501</v>
      </c>
      <c r="I362" s="849">
        <v>30.180000305175781</v>
      </c>
      <c r="J362" s="849">
        <v>25</v>
      </c>
      <c r="K362" s="850">
        <v>754.5</v>
      </c>
    </row>
    <row r="363" spans="1:11" ht="14.4" customHeight="1" x14ac:dyDescent="0.3">
      <c r="A363" s="831" t="s">
        <v>628</v>
      </c>
      <c r="B363" s="832" t="s">
        <v>629</v>
      </c>
      <c r="C363" s="835" t="s">
        <v>661</v>
      </c>
      <c r="D363" s="863" t="s">
        <v>662</v>
      </c>
      <c r="E363" s="835" t="s">
        <v>7043</v>
      </c>
      <c r="F363" s="863" t="s">
        <v>7044</v>
      </c>
      <c r="G363" s="835" t="s">
        <v>7309</v>
      </c>
      <c r="H363" s="835" t="s">
        <v>7310</v>
      </c>
      <c r="I363" s="849">
        <v>13.039999961853027</v>
      </c>
      <c r="J363" s="849">
        <v>20</v>
      </c>
      <c r="K363" s="850">
        <v>260.82000732421875</v>
      </c>
    </row>
    <row r="364" spans="1:11" ht="14.4" customHeight="1" x14ac:dyDescent="0.3">
      <c r="A364" s="831" t="s">
        <v>628</v>
      </c>
      <c r="B364" s="832" t="s">
        <v>629</v>
      </c>
      <c r="C364" s="835" t="s">
        <v>661</v>
      </c>
      <c r="D364" s="863" t="s">
        <v>662</v>
      </c>
      <c r="E364" s="835" t="s">
        <v>7043</v>
      </c>
      <c r="F364" s="863" t="s">
        <v>7044</v>
      </c>
      <c r="G364" s="835" t="s">
        <v>7313</v>
      </c>
      <c r="H364" s="835" t="s">
        <v>7314</v>
      </c>
      <c r="I364" s="849">
        <v>69</v>
      </c>
      <c r="J364" s="849">
        <v>10</v>
      </c>
      <c r="K364" s="850">
        <v>690</v>
      </c>
    </row>
    <row r="365" spans="1:11" ht="14.4" customHeight="1" x14ac:dyDescent="0.3">
      <c r="A365" s="831" t="s">
        <v>628</v>
      </c>
      <c r="B365" s="832" t="s">
        <v>629</v>
      </c>
      <c r="C365" s="835" t="s">
        <v>661</v>
      </c>
      <c r="D365" s="863" t="s">
        <v>662</v>
      </c>
      <c r="E365" s="835" t="s">
        <v>7043</v>
      </c>
      <c r="F365" s="863" t="s">
        <v>7044</v>
      </c>
      <c r="G365" s="835" t="s">
        <v>7053</v>
      </c>
      <c r="H365" s="835" t="s">
        <v>7054</v>
      </c>
      <c r="I365" s="849">
        <v>139.17499542236328</v>
      </c>
      <c r="J365" s="849">
        <v>9</v>
      </c>
      <c r="K365" s="850">
        <v>1252.5699462890625</v>
      </c>
    </row>
    <row r="366" spans="1:11" ht="14.4" customHeight="1" x14ac:dyDescent="0.3">
      <c r="A366" s="831" t="s">
        <v>628</v>
      </c>
      <c r="B366" s="832" t="s">
        <v>629</v>
      </c>
      <c r="C366" s="835" t="s">
        <v>661</v>
      </c>
      <c r="D366" s="863" t="s">
        <v>662</v>
      </c>
      <c r="E366" s="835" t="s">
        <v>7043</v>
      </c>
      <c r="F366" s="863" t="s">
        <v>7044</v>
      </c>
      <c r="G366" s="835" t="s">
        <v>7502</v>
      </c>
      <c r="H366" s="835" t="s">
        <v>7503</v>
      </c>
      <c r="I366" s="849">
        <v>573.8499755859375</v>
      </c>
      <c r="J366" s="849">
        <v>3</v>
      </c>
      <c r="K366" s="850">
        <v>1721.550048828125</v>
      </c>
    </row>
    <row r="367" spans="1:11" ht="14.4" customHeight="1" x14ac:dyDescent="0.3">
      <c r="A367" s="831" t="s">
        <v>628</v>
      </c>
      <c r="B367" s="832" t="s">
        <v>629</v>
      </c>
      <c r="C367" s="835" t="s">
        <v>661</v>
      </c>
      <c r="D367" s="863" t="s">
        <v>662</v>
      </c>
      <c r="E367" s="835" t="s">
        <v>7043</v>
      </c>
      <c r="F367" s="863" t="s">
        <v>7044</v>
      </c>
      <c r="G367" s="835" t="s">
        <v>7317</v>
      </c>
      <c r="H367" s="835" t="s">
        <v>7318</v>
      </c>
      <c r="I367" s="849">
        <v>309.35000610351562</v>
      </c>
      <c r="J367" s="849">
        <v>1</v>
      </c>
      <c r="K367" s="850">
        <v>309.35000610351562</v>
      </c>
    </row>
    <row r="368" spans="1:11" ht="14.4" customHeight="1" x14ac:dyDescent="0.3">
      <c r="A368" s="831" t="s">
        <v>628</v>
      </c>
      <c r="B368" s="832" t="s">
        <v>629</v>
      </c>
      <c r="C368" s="835" t="s">
        <v>661</v>
      </c>
      <c r="D368" s="863" t="s">
        <v>662</v>
      </c>
      <c r="E368" s="835" t="s">
        <v>7043</v>
      </c>
      <c r="F368" s="863" t="s">
        <v>7044</v>
      </c>
      <c r="G368" s="835" t="s">
        <v>7319</v>
      </c>
      <c r="H368" s="835" t="s">
        <v>7320</v>
      </c>
      <c r="I368" s="849">
        <v>8.0100002288818359</v>
      </c>
      <c r="J368" s="849">
        <v>300</v>
      </c>
      <c r="K368" s="850">
        <v>2403.010009765625</v>
      </c>
    </row>
    <row r="369" spans="1:11" ht="14.4" customHeight="1" x14ac:dyDescent="0.3">
      <c r="A369" s="831" t="s">
        <v>628</v>
      </c>
      <c r="B369" s="832" t="s">
        <v>629</v>
      </c>
      <c r="C369" s="835" t="s">
        <v>661</v>
      </c>
      <c r="D369" s="863" t="s">
        <v>662</v>
      </c>
      <c r="E369" s="835" t="s">
        <v>7043</v>
      </c>
      <c r="F369" s="863" t="s">
        <v>7044</v>
      </c>
      <c r="G369" s="835" t="s">
        <v>7057</v>
      </c>
      <c r="H369" s="835" t="s">
        <v>7058</v>
      </c>
      <c r="I369" s="849">
        <v>3.25</v>
      </c>
      <c r="J369" s="849">
        <v>100</v>
      </c>
      <c r="K369" s="850">
        <v>325</v>
      </c>
    </row>
    <row r="370" spans="1:11" ht="14.4" customHeight="1" x14ac:dyDescent="0.3">
      <c r="A370" s="831" t="s">
        <v>628</v>
      </c>
      <c r="B370" s="832" t="s">
        <v>629</v>
      </c>
      <c r="C370" s="835" t="s">
        <v>661</v>
      </c>
      <c r="D370" s="863" t="s">
        <v>662</v>
      </c>
      <c r="E370" s="835" t="s">
        <v>7043</v>
      </c>
      <c r="F370" s="863" t="s">
        <v>7044</v>
      </c>
      <c r="G370" s="835" t="s">
        <v>7422</v>
      </c>
      <c r="H370" s="835" t="s">
        <v>7423</v>
      </c>
      <c r="I370" s="849">
        <v>1.3799999952316284</v>
      </c>
      <c r="J370" s="849">
        <v>300</v>
      </c>
      <c r="K370" s="850">
        <v>414</v>
      </c>
    </row>
    <row r="371" spans="1:11" ht="14.4" customHeight="1" x14ac:dyDescent="0.3">
      <c r="A371" s="831" t="s">
        <v>628</v>
      </c>
      <c r="B371" s="832" t="s">
        <v>629</v>
      </c>
      <c r="C371" s="835" t="s">
        <v>661</v>
      </c>
      <c r="D371" s="863" t="s">
        <v>662</v>
      </c>
      <c r="E371" s="835" t="s">
        <v>7043</v>
      </c>
      <c r="F371" s="863" t="s">
        <v>7044</v>
      </c>
      <c r="G371" s="835" t="s">
        <v>7504</v>
      </c>
      <c r="H371" s="835" t="s">
        <v>7505</v>
      </c>
      <c r="I371" s="849">
        <v>13.010000228881836</v>
      </c>
      <c r="J371" s="849">
        <v>4</v>
      </c>
      <c r="K371" s="850">
        <v>52.040000915527344</v>
      </c>
    </row>
    <row r="372" spans="1:11" ht="14.4" customHeight="1" x14ac:dyDescent="0.3">
      <c r="A372" s="831" t="s">
        <v>628</v>
      </c>
      <c r="B372" s="832" t="s">
        <v>629</v>
      </c>
      <c r="C372" s="835" t="s">
        <v>661</v>
      </c>
      <c r="D372" s="863" t="s">
        <v>662</v>
      </c>
      <c r="E372" s="835" t="s">
        <v>7043</v>
      </c>
      <c r="F372" s="863" t="s">
        <v>7044</v>
      </c>
      <c r="G372" s="835" t="s">
        <v>7061</v>
      </c>
      <c r="H372" s="835" t="s">
        <v>7062</v>
      </c>
      <c r="I372" s="849">
        <v>0.85000002384185791</v>
      </c>
      <c r="J372" s="849">
        <v>100</v>
      </c>
      <c r="K372" s="850">
        <v>85</v>
      </c>
    </row>
    <row r="373" spans="1:11" ht="14.4" customHeight="1" x14ac:dyDescent="0.3">
      <c r="A373" s="831" t="s">
        <v>628</v>
      </c>
      <c r="B373" s="832" t="s">
        <v>629</v>
      </c>
      <c r="C373" s="835" t="s">
        <v>661</v>
      </c>
      <c r="D373" s="863" t="s">
        <v>662</v>
      </c>
      <c r="E373" s="835" t="s">
        <v>7043</v>
      </c>
      <c r="F373" s="863" t="s">
        <v>7044</v>
      </c>
      <c r="G373" s="835" t="s">
        <v>7506</v>
      </c>
      <c r="H373" s="835" t="s">
        <v>7507</v>
      </c>
      <c r="I373" s="849">
        <v>1.5199999809265137</v>
      </c>
      <c r="J373" s="849">
        <v>100</v>
      </c>
      <c r="K373" s="850">
        <v>152</v>
      </c>
    </row>
    <row r="374" spans="1:11" ht="14.4" customHeight="1" x14ac:dyDescent="0.3">
      <c r="A374" s="831" t="s">
        <v>628</v>
      </c>
      <c r="B374" s="832" t="s">
        <v>629</v>
      </c>
      <c r="C374" s="835" t="s">
        <v>661</v>
      </c>
      <c r="D374" s="863" t="s">
        <v>662</v>
      </c>
      <c r="E374" s="835" t="s">
        <v>7043</v>
      </c>
      <c r="F374" s="863" t="s">
        <v>7044</v>
      </c>
      <c r="G374" s="835" t="s">
        <v>7071</v>
      </c>
      <c r="H374" s="835" t="s">
        <v>7072</v>
      </c>
      <c r="I374" s="849">
        <v>23.920000076293945</v>
      </c>
      <c r="J374" s="849">
        <v>24</v>
      </c>
      <c r="K374" s="850">
        <v>574.08001708984375</v>
      </c>
    </row>
    <row r="375" spans="1:11" ht="14.4" customHeight="1" x14ac:dyDescent="0.3">
      <c r="A375" s="831" t="s">
        <v>628</v>
      </c>
      <c r="B375" s="832" t="s">
        <v>629</v>
      </c>
      <c r="C375" s="835" t="s">
        <v>661</v>
      </c>
      <c r="D375" s="863" t="s">
        <v>662</v>
      </c>
      <c r="E375" s="835" t="s">
        <v>7043</v>
      </c>
      <c r="F375" s="863" t="s">
        <v>7044</v>
      </c>
      <c r="G375" s="835" t="s">
        <v>7073</v>
      </c>
      <c r="H375" s="835" t="s">
        <v>7074</v>
      </c>
      <c r="I375" s="849">
        <v>46.319999694824219</v>
      </c>
      <c r="J375" s="849">
        <v>6</v>
      </c>
      <c r="K375" s="850">
        <v>277.92001342773437</v>
      </c>
    </row>
    <row r="376" spans="1:11" ht="14.4" customHeight="1" x14ac:dyDescent="0.3">
      <c r="A376" s="831" t="s">
        <v>628</v>
      </c>
      <c r="B376" s="832" t="s">
        <v>629</v>
      </c>
      <c r="C376" s="835" t="s">
        <v>661</v>
      </c>
      <c r="D376" s="863" t="s">
        <v>662</v>
      </c>
      <c r="E376" s="835" t="s">
        <v>7043</v>
      </c>
      <c r="F376" s="863" t="s">
        <v>7044</v>
      </c>
      <c r="G376" s="835" t="s">
        <v>7075</v>
      </c>
      <c r="H376" s="835" t="s">
        <v>7076</v>
      </c>
      <c r="I376" s="849">
        <v>0.37833333015441895</v>
      </c>
      <c r="J376" s="849">
        <v>565</v>
      </c>
      <c r="K376" s="850">
        <v>214.67999994754791</v>
      </c>
    </row>
    <row r="377" spans="1:11" ht="14.4" customHeight="1" x14ac:dyDescent="0.3">
      <c r="A377" s="831" t="s">
        <v>628</v>
      </c>
      <c r="B377" s="832" t="s">
        <v>629</v>
      </c>
      <c r="C377" s="835" t="s">
        <v>661</v>
      </c>
      <c r="D377" s="863" t="s">
        <v>662</v>
      </c>
      <c r="E377" s="835" t="s">
        <v>7043</v>
      </c>
      <c r="F377" s="863" t="s">
        <v>7044</v>
      </c>
      <c r="G377" s="835" t="s">
        <v>7323</v>
      </c>
      <c r="H377" s="835" t="s">
        <v>7324</v>
      </c>
      <c r="I377" s="849">
        <v>4.3000001907348633</v>
      </c>
      <c r="J377" s="849">
        <v>12</v>
      </c>
      <c r="K377" s="850">
        <v>51.599998474121094</v>
      </c>
    </row>
    <row r="378" spans="1:11" ht="14.4" customHeight="1" x14ac:dyDescent="0.3">
      <c r="A378" s="831" t="s">
        <v>628</v>
      </c>
      <c r="B378" s="832" t="s">
        <v>629</v>
      </c>
      <c r="C378" s="835" t="s">
        <v>661</v>
      </c>
      <c r="D378" s="863" t="s">
        <v>662</v>
      </c>
      <c r="E378" s="835" t="s">
        <v>7043</v>
      </c>
      <c r="F378" s="863" t="s">
        <v>7044</v>
      </c>
      <c r="G378" s="835" t="s">
        <v>7325</v>
      </c>
      <c r="H378" s="835" t="s">
        <v>7326</v>
      </c>
      <c r="I378" s="849">
        <v>8.5799999237060547</v>
      </c>
      <c r="J378" s="849">
        <v>12</v>
      </c>
      <c r="K378" s="850">
        <v>102.95999908447266</v>
      </c>
    </row>
    <row r="379" spans="1:11" ht="14.4" customHeight="1" x14ac:dyDescent="0.3">
      <c r="A379" s="831" t="s">
        <v>628</v>
      </c>
      <c r="B379" s="832" t="s">
        <v>629</v>
      </c>
      <c r="C379" s="835" t="s">
        <v>661</v>
      </c>
      <c r="D379" s="863" t="s">
        <v>662</v>
      </c>
      <c r="E379" s="835" t="s">
        <v>7043</v>
      </c>
      <c r="F379" s="863" t="s">
        <v>7044</v>
      </c>
      <c r="G379" s="835" t="s">
        <v>7327</v>
      </c>
      <c r="H379" s="835" t="s">
        <v>7328</v>
      </c>
      <c r="I379" s="849">
        <v>10.739999771118164</v>
      </c>
      <c r="J379" s="849">
        <v>48</v>
      </c>
      <c r="K379" s="850">
        <v>515.52001953125</v>
      </c>
    </row>
    <row r="380" spans="1:11" ht="14.4" customHeight="1" x14ac:dyDescent="0.3">
      <c r="A380" s="831" t="s">
        <v>628</v>
      </c>
      <c r="B380" s="832" t="s">
        <v>629</v>
      </c>
      <c r="C380" s="835" t="s">
        <v>661</v>
      </c>
      <c r="D380" s="863" t="s">
        <v>662</v>
      </c>
      <c r="E380" s="835" t="s">
        <v>7043</v>
      </c>
      <c r="F380" s="863" t="s">
        <v>7044</v>
      </c>
      <c r="G380" s="835" t="s">
        <v>7329</v>
      </c>
      <c r="H380" s="835" t="s">
        <v>7330</v>
      </c>
      <c r="I380" s="849">
        <v>23</v>
      </c>
      <c r="J380" s="849">
        <v>84</v>
      </c>
      <c r="K380" s="850">
        <v>1932</v>
      </c>
    </row>
    <row r="381" spans="1:11" ht="14.4" customHeight="1" x14ac:dyDescent="0.3">
      <c r="A381" s="831" t="s">
        <v>628</v>
      </c>
      <c r="B381" s="832" t="s">
        <v>629</v>
      </c>
      <c r="C381" s="835" t="s">
        <v>661</v>
      </c>
      <c r="D381" s="863" t="s">
        <v>662</v>
      </c>
      <c r="E381" s="835" t="s">
        <v>7043</v>
      </c>
      <c r="F381" s="863" t="s">
        <v>7044</v>
      </c>
      <c r="G381" s="835" t="s">
        <v>7335</v>
      </c>
      <c r="H381" s="835" t="s">
        <v>7336</v>
      </c>
      <c r="I381" s="849">
        <v>13.220000267028809</v>
      </c>
      <c r="J381" s="849">
        <v>20</v>
      </c>
      <c r="K381" s="850">
        <v>264.39999389648437</v>
      </c>
    </row>
    <row r="382" spans="1:11" ht="14.4" customHeight="1" x14ac:dyDescent="0.3">
      <c r="A382" s="831" t="s">
        <v>628</v>
      </c>
      <c r="B382" s="832" t="s">
        <v>629</v>
      </c>
      <c r="C382" s="835" t="s">
        <v>661</v>
      </c>
      <c r="D382" s="863" t="s">
        <v>662</v>
      </c>
      <c r="E382" s="835" t="s">
        <v>7043</v>
      </c>
      <c r="F382" s="863" t="s">
        <v>7044</v>
      </c>
      <c r="G382" s="835" t="s">
        <v>7077</v>
      </c>
      <c r="H382" s="835" t="s">
        <v>7078</v>
      </c>
      <c r="I382" s="849">
        <v>2.5074999928474426</v>
      </c>
      <c r="J382" s="849">
        <v>500</v>
      </c>
      <c r="K382" s="850">
        <v>1254</v>
      </c>
    </row>
    <row r="383" spans="1:11" ht="14.4" customHeight="1" x14ac:dyDescent="0.3">
      <c r="A383" s="831" t="s">
        <v>628</v>
      </c>
      <c r="B383" s="832" t="s">
        <v>629</v>
      </c>
      <c r="C383" s="835" t="s">
        <v>661</v>
      </c>
      <c r="D383" s="863" t="s">
        <v>662</v>
      </c>
      <c r="E383" s="835" t="s">
        <v>7043</v>
      </c>
      <c r="F383" s="863" t="s">
        <v>7044</v>
      </c>
      <c r="G383" s="835" t="s">
        <v>7508</v>
      </c>
      <c r="H383" s="835" t="s">
        <v>7509</v>
      </c>
      <c r="I383" s="849">
        <v>56.360000610351563</v>
      </c>
      <c r="J383" s="849">
        <v>2</v>
      </c>
      <c r="K383" s="850">
        <v>112.72000122070312</v>
      </c>
    </row>
    <row r="384" spans="1:11" ht="14.4" customHeight="1" x14ac:dyDescent="0.3">
      <c r="A384" s="831" t="s">
        <v>628</v>
      </c>
      <c r="B384" s="832" t="s">
        <v>629</v>
      </c>
      <c r="C384" s="835" t="s">
        <v>661</v>
      </c>
      <c r="D384" s="863" t="s">
        <v>662</v>
      </c>
      <c r="E384" s="835" t="s">
        <v>7043</v>
      </c>
      <c r="F384" s="863" t="s">
        <v>7044</v>
      </c>
      <c r="G384" s="835" t="s">
        <v>7510</v>
      </c>
      <c r="H384" s="835" t="s">
        <v>7511</v>
      </c>
      <c r="I384" s="849">
        <v>52.330001831054688</v>
      </c>
      <c r="J384" s="849">
        <v>1</v>
      </c>
      <c r="K384" s="850">
        <v>52.330001831054688</v>
      </c>
    </row>
    <row r="385" spans="1:11" ht="14.4" customHeight="1" x14ac:dyDescent="0.3">
      <c r="A385" s="831" t="s">
        <v>628</v>
      </c>
      <c r="B385" s="832" t="s">
        <v>629</v>
      </c>
      <c r="C385" s="835" t="s">
        <v>661</v>
      </c>
      <c r="D385" s="863" t="s">
        <v>662</v>
      </c>
      <c r="E385" s="835" t="s">
        <v>7043</v>
      </c>
      <c r="F385" s="863" t="s">
        <v>7044</v>
      </c>
      <c r="G385" s="835" t="s">
        <v>7083</v>
      </c>
      <c r="H385" s="835" t="s">
        <v>7084</v>
      </c>
      <c r="I385" s="849">
        <v>72.220001220703125</v>
      </c>
      <c r="J385" s="849">
        <v>1</v>
      </c>
      <c r="K385" s="850">
        <v>72.220001220703125</v>
      </c>
    </row>
    <row r="386" spans="1:11" ht="14.4" customHeight="1" x14ac:dyDescent="0.3">
      <c r="A386" s="831" t="s">
        <v>628</v>
      </c>
      <c r="B386" s="832" t="s">
        <v>629</v>
      </c>
      <c r="C386" s="835" t="s">
        <v>661</v>
      </c>
      <c r="D386" s="863" t="s">
        <v>662</v>
      </c>
      <c r="E386" s="835" t="s">
        <v>7043</v>
      </c>
      <c r="F386" s="863" t="s">
        <v>7044</v>
      </c>
      <c r="G386" s="835" t="s">
        <v>7512</v>
      </c>
      <c r="H386" s="835" t="s">
        <v>7513</v>
      </c>
      <c r="I386" s="849">
        <v>105.44999694824219</v>
      </c>
      <c r="J386" s="849">
        <v>1</v>
      </c>
      <c r="K386" s="850">
        <v>105.44999694824219</v>
      </c>
    </row>
    <row r="387" spans="1:11" ht="14.4" customHeight="1" x14ac:dyDescent="0.3">
      <c r="A387" s="831" t="s">
        <v>628</v>
      </c>
      <c r="B387" s="832" t="s">
        <v>629</v>
      </c>
      <c r="C387" s="835" t="s">
        <v>661</v>
      </c>
      <c r="D387" s="863" t="s">
        <v>662</v>
      </c>
      <c r="E387" s="835" t="s">
        <v>7043</v>
      </c>
      <c r="F387" s="863" t="s">
        <v>7044</v>
      </c>
      <c r="G387" s="835" t="s">
        <v>7514</v>
      </c>
      <c r="H387" s="835" t="s">
        <v>7515</v>
      </c>
      <c r="I387" s="849">
        <v>21.083333333333332</v>
      </c>
      <c r="J387" s="849">
        <v>60</v>
      </c>
      <c r="K387" s="850">
        <v>1207.5</v>
      </c>
    </row>
    <row r="388" spans="1:11" ht="14.4" customHeight="1" x14ac:dyDescent="0.3">
      <c r="A388" s="831" t="s">
        <v>628</v>
      </c>
      <c r="B388" s="832" t="s">
        <v>629</v>
      </c>
      <c r="C388" s="835" t="s">
        <v>661</v>
      </c>
      <c r="D388" s="863" t="s">
        <v>662</v>
      </c>
      <c r="E388" s="835" t="s">
        <v>7043</v>
      </c>
      <c r="F388" s="863" t="s">
        <v>7044</v>
      </c>
      <c r="G388" s="835" t="s">
        <v>7516</v>
      </c>
      <c r="H388" s="835" t="s">
        <v>7517</v>
      </c>
      <c r="I388" s="849">
        <v>11.260000228881836</v>
      </c>
      <c r="J388" s="849">
        <v>6</v>
      </c>
      <c r="K388" s="850">
        <v>67.55999755859375</v>
      </c>
    </row>
    <row r="389" spans="1:11" ht="14.4" customHeight="1" x14ac:dyDescent="0.3">
      <c r="A389" s="831" t="s">
        <v>628</v>
      </c>
      <c r="B389" s="832" t="s">
        <v>629</v>
      </c>
      <c r="C389" s="835" t="s">
        <v>661</v>
      </c>
      <c r="D389" s="863" t="s">
        <v>662</v>
      </c>
      <c r="E389" s="835" t="s">
        <v>7043</v>
      </c>
      <c r="F389" s="863" t="s">
        <v>7044</v>
      </c>
      <c r="G389" s="835" t="s">
        <v>7341</v>
      </c>
      <c r="H389" s="835" t="s">
        <v>7342</v>
      </c>
      <c r="I389" s="849">
        <v>685.05999755859375</v>
      </c>
      <c r="J389" s="849">
        <v>1</v>
      </c>
      <c r="K389" s="850">
        <v>685.05999755859375</v>
      </c>
    </row>
    <row r="390" spans="1:11" ht="14.4" customHeight="1" x14ac:dyDescent="0.3">
      <c r="A390" s="831" t="s">
        <v>628</v>
      </c>
      <c r="B390" s="832" t="s">
        <v>629</v>
      </c>
      <c r="C390" s="835" t="s">
        <v>661</v>
      </c>
      <c r="D390" s="863" t="s">
        <v>662</v>
      </c>
      <c r="E390" s="835" t="s">
        <v>7043</v>
      </c>
      <c r="F390" s="863" t="s">
        <v>7044</v>
      </c>
      <c r="G390" s="835" t="s">
        <v>7343</v>
      </c>
      <c r="H390" s="835" t="s">
        <v>7344</v>
      </c>
      <c r="I390" s="849">
        <v>899.84500122070312</v>
      </c>
      <c r="J390" s="849">
        <v>3</v>
      </c>
      <c r="K390" s="850">
        <v>2699.5399780273437</v>
      </c>
    </row>
    <row r="391" spans="1:11" ht="14.4" customHeight="1" x14ac:dyDescent="0.3">
      <c r="A391" s="831" t="s">
        <v>628</v>
      </c>
      <c r="B391" s="832" t="s">
        <v>629</v>
      </c>
      <c r="C391" s="835" t="s">
        <v>661</v>
      </c>
      <c r="D391" s="863" t="s">
        <v>662</v>
      </c>
      <c r="E391" s="835" t="s">
        <v>7043</v>
      </c>
      <c r="F391" s="863" t="s">
        <v>7044</v>
      </c>
      <c r="G391" s="835" t="s">
        <v>7518</v>
      </c>
      <c r="H391" s="835" t="s">
        <v>7519</v>
      </c>
      <c r="I391" s="849">
        <v>42.630001068115234</v>
      </c>
      <c r="J391" s="849">
        <v>27</v>
      </c>
      <c r="K391" s="850">
        <v>1151</v>
      </c>
    </row>
    <row r="392" spans="1:11" ht="14.4" customHeight="1" x14ac:dyDescent="0.3">
      <c r="A392" s="831" t="s">
        <v>628</v>
      </c>
      <c r="B392" s="832" t="s">
        <v>629</v>
      </c>
      <c r="C392" s="835" t="s">
        <v>661</v>
      </c>
      <c r="D392" s="863" t="s">
        <v>662</v>
      </c>
      <c r="E392" s="835" t="s">
        <v>7043</v>
      </c>
      <c r="F392" s="863" t="s">
        <v>7044</v>
      </c>
      <c r="G392" s="835" t="s">
        <v>7520</v>
      </c>
      <c r="H392" s="835" t="s">
        <v>7521</v>
      </c>
      <c r="I392" s="849">
        <v>12.020000457763672</v>
      </c>
      <c r="J392" s="849">
        <v>30</v>
      </c>
      <c r="K392" s="850">
        <v>360.67999267578125</v>
      </c>
    </row>
    <row r="393" spans="1:11" ht="14.4" customHeight="1" x14ac:dyDescent="0.3">
      <c r="A393" s="831" t="s">
        <v>628</v>
      </c>
      <c r="B393" s="832" t="s">
        <v>629</v>
      </c>
      <c r="C393" s="835" t="s">
        <v>661</v>
      </c>
      <c r="D393" s="863" t="s">
        <v>662</v>
      </c>
      <c r="E393" s="835" t="s">
        <v>7043</v>
      </c>
      <c r="F393" s="863" t="s">
        <v>7044</v>
      </c>
      <c r="G393" s="835" t="s">
        <v>7345</v>
      </c>
      <c r="H393" s="835" t="s">
        <v>7346</v>
      </c>
      <c r="I393" s="849">
        <v>10.119999885559082</v>
      </c>
      <c r="J393" s="849">
        <v>22</v>
      </c>
      <c r="K393" s="850">
        <v>222.63999366760254</v>
      </c>
    </row>
    <row r="394" spans="1:11" ht="14.4" customHeight="1" x14ac:dyDescent="0.3">
      <c r="A394" s="831" t="s">
        <v>628</v>
      </c>
      <c r="B394" s="832" t="s">
        <v>629</v>
      </c>
      <c r="C394" s="835" t="s">
        <v>661</v>
      </c>
      <c r="D394" s="863" t="s">
        <v>662</v>
      </c>
      <c r="E394" s="835" t="s">
        <v>7043</v>
      </c>
      <c r="F394" s="863" t="s">
        <v>7044</v>
      </c>
      <c r="G394" s="835" t="s">
        <v>7089</v>
      </c>
      <c r="H394" s="835" t="s">
        <v>7090</v>
      </c>
      <c r="I394" s="849">
        <v>0.67000001668930054</v>
      </c>
      <c r="J394" s="849">
        <v>1050</v>
      </c>
      <c r="K394" s="850">
        <v>703.5</v>
      </c>
    </row>
    <row r="395" spans="1:11" ht="14.4" customHeight="1" x14ac:dyDescent="0.3">
      <c r="A395" s="831" t="s">
        <v>628</v>
      </c>
      <c r="B395" s="832" t="s">
        <v>629</v>
      </c>
      <c r="C395" s="835" t="s">
        <v>661</v>
      </c>
      <c r="D395" s="863" t="s">
        <v>662</v>
      </c>
      <c r="E395" s="835" t="s">
        <v>7043</v>
      </c>
      <c r="F395" s="863" t="s">
        <v>7044</v>
      </c>
      <c r="G395" s="835" t="s">
        <v>7347</v>
      </c>
      <c r="H395" s="835" t="s">
        <v>7348</v>
      </c>
      <c r="I395" s="849">
        <v>0.14000000059604645</v>
      </c>
      <c r="J395" s="849">
        <v>100</v>
      </c>
      <c r="K395" s="850">
        <v>14</v>
      </c>
    </row>
    <row r="396" spans="1:11" ht="14.4" customHeight="1" x14ac:dyDescent="0.3">
      <c r="A396" s="831" t="s">
        <v>628</v>
      </c>
      <c r="B396" s="832" t="s">
        <v>629</v>
      </c>
      <c r="C396" s="835" t="s">
        <v>661</v>
      </c>
      <c r="D396" s="863" t="s">
        <v>662</v>
      </c>
      <c r="E396" s="835" t="s">
        <v>7043</v>
      </c>
      <c r="F396" s="863" t="s">
        <v>7044</v>
      </c>
      <c r="G396" s="835" t="s">
        <v>7093</v>
      </c>
      <c r="H396" s="835" t="s">
        <v>7094</v>
      </c>
      <c r="I396" s="849">
        <v>1.2100000381469727</v>
      </c>
      <c r="J396" s="849">
        <v>1000</v>
      </c>
      <c r="K396" s="850">
        <v>1210</v>
      </c>
    </row>
    <row r="397" spans="1:11" ht="14.4" customHeight="1" x14ac:dyDescent="0.3">
      <c r="A397" s="831" t="s">
        <v>628</v>
      </c>
      <c r="B397" s="832" t="s">
        <v>629</v>
      </c>
      <c r="C397" s="835" t="s">
        <v>661</v>
      </c>
      <c r="D397" s="863" t="s">
        <v>662</v>
      </c>
      <c r="E397" s="835" t="s">
        <v>7043</v>
      </c>
      <c r="F397" s="863" t="s">
        <v>7044</v>
      </c>
      <c r="G397" s="835" t="s">
        <v>7522</v>
      </c>
      <c r="H397" s="835" t="s">
        <v>7523</v>
      </c>
      <c r="I397" s="849">
        <v>7.6700000762939453</v>
      </c>
      <c r="J397" s="849">
        <v>96</v>
      </c>
      <c r="K397" s="850">
        <v>735.9000244140625</v>
      </c>
    </row>
    <row r="398" spans="1:11" ht="14.4" customHeight="1" x14ac:dyDescent="0.3">
      <c r="A398" s="831" t="s">
        <v>628</v>
      </c>
      <c r="B398" s="832" t="s">
        <v>629</v>
      </c>
      <c r="C398" s="835" t="s">
        <v>661</v>
      </c>
      <c r="D398" s="863" t="s">
        <v>662</v>
      </c>
      <c r="E398" s="835" t="s">
        <v>7043</v>
      </c>
      <c r="F398" s="863" t="s">
        <v>7044</v>
      </c>
      <c r="G398" s="835" t="s">
        <v>7095</v>
      </c>
      <c r="H398" s="835" t="s">
        <v>7096</v>
      </c>
      <c r="I398" s="849">
        <v>27.875</v>
      </c>
      <c r="J398" s="849">
        <v>11</v>
      </c>
      <c r="K398" s="850">
        <v>306.6100025177002</v>
      </c>
    </row>
    <row r="399" spans="1:11" ht="14.4" customHeight="1" x14ac:dyDescent="0.3">
      <c r="A399" s="831" t="s">
        <v>628</v>
      </c>
      <c r="B399" s="832" t="s">
        <v>629</v>
      </c>
      <c r="C399" s="835" t="s">
        <v>661</v>
      </c>
      <c r="D399" s="863" t="s">
        <v>662</v>
      </c>
      <c r="E399" s="835" t="s">
        <v>7043</v>
      </c>
      <c r="F399" s="863" t="s">
        <v>7044</v>
      </c>
      <c r="G399" s="835" t="s">
        <v>7097</v>
      </c>
      <c r="H399" s="835" t="s">
        <v>7098</v>
      </c>
      <c r="I399" s="849">
        <v>28.736666361490887</v>
      </c>
      <c r="J399" s="849">
        <v>104</v>
      </c>
      <c r="K399" s="850">
        <v>2988.6599426269531</v>
      </c>
    </row>
    <row r="400" spans="1:11" ht="14.4" customHeight="1" x14ac:dyDescent="0.3">
      <c r="A400" s="831" t="s">
        <v>628</v>
      </c>
      <c r="B400" s="832" t="s">
        <v>629</v>
      </c>
      <c r="C400" s="835" t="s">
        <v>661</v>
      </c>
      <c r="D400" s="863" t="s">
        <v>662</v>
      </c>
      <c r="E400" s="835" t="s">
        <v>7099</v>
      </c>
      <c r="F400" s="863" t="s">
        <v>7100</v>
      </c>
      <c r="G400" s="835" t="s">
        <v>7105</v>
      </c>
      <c r="H400" s="835" t="s">
        <v>7106</v>
      </c>
      <c r="I400" s="849">
        <v>16.399999618530273</v>
      </c>
      <c r="J400" s="849">
        <v>200</v>
      </c>
      <c r="K400" s="850">
        <v>3279.0999755859375</v>
      </c>
    </row>
    <row r="401" spans="1:11" ht="14.4" customHeight="1" x14ac:dyDescent="0.3">
      <c r="A401" s="831" t="s">
        <v>628</v>
      </c>
      <c r="B401" s="832" t="s">
        <v>629</v>
      </c>
      <c r="C401" s="835" t="s">
        <v>661</v>
      </c>
      <c r="D401" s="863" t="s">
        <v>662</v>
      </c>
      <c r="E401" s="835" t="s">
        <v>7099</v>
      </c>
      <c r="F401" s="863" t="s">
        <v>7100</v>
      </c>
      <c r="G401" s="835" t="s">
        <v>7524</v>
      </c>
      <c r="H401" s="835" t="s">
        <v>7525</v>
      </c>
      <c r="I401" s="849">
        <v>12.340000152587891</v>
      </c>
      <c r="J401" s="849">
        <v>40</v>
      </c>
      <c r="K401" s="850">
        <v>493.70001220703125</v>
      </c>
    </row>
    <row r="402" spans="1:11" ht="14.4" customHeight="1" x14ac:dyDescent="0.3">
      <c r="A402" s="831" t="s">
        <v>628</v>
      </c>
      <c r="B402" s="832" t="s">
        <v>629</v>
      </c>
      <c r="C402" s="835" t="s">
        <v>661</v>
      </c>
      <c r="D402" s="863" t="s">
        <v>662</v>
      </c>
      <c r="E402" s="835" t="s">
        <v>7099</v>
      </c>
      <c r="F402" s="863" t="s">
        <v>7100</v>
      </c>
      <c r="G402" s="835" t="s">
        <v>7109</v>
      </c>
      <c r="H402" s="835" t="s">
        <v>7110</v>
      </c>
      <c r="I402" s="849">
        <v>11.675000190734863</v>
      </c>
      <c r="J402" s="849">
        <v>160</v>
      </c>
      <c r="K402" s="850">
        <v>1868.2000122070312</v>
      </c>
    </row>
    <row r="403" spans="1:11" ht="14.4" customHeight="1" x14ac:dyDescent="0.3">
      <c r="A403" s="831" t="s">
        <v>628</v>
      </c>
      <c r="B403" s="832" t="s">
        <v>629</v>
      </c>
      <c r="C403" s="835" t="s">
        <v>661</v>
      </c>
      <c r="D403" s="863" t="s">
        <v>662</v>
      </c>
      <c r="E403" s="835" t="s">
        <v>7099</v>
      </c>
      <c r="F403" s="863" t="s">
        <v>7100</v>
      </c>
      <c r="G403" s="835" t="s">
        <v>7111</v>
      </c>
      <c r="H403" s="835" t="s">
        <v>7112</v>
      </c>
      <c r="I403" s="849">
        <v>549.54000854492187</v>
      </c>
      <c r="J403" s="849">
        <v>40</v>
      </c>
      <c r="K403" s="850">
        <v>21981.5302734375</v>
      </c>
    </row>
    <row r="404" spans="1:11" ht="14.4" customHeight="1" x14ac:dyDescent="0.3">
      <c r="A404" s="831" t="s">
        <v>628</v>
      </c>
      <c r="B404" s="832" t="s">
        <v>629</v>
      </c>
      <c r="C404" s="835" t="s">
        <v>661</v>
      </c>
      <c r="D404" s="863" t="s">
        <v>662</v>
      </c>
      <c r="E404" s="835" t="s">
        <v>7099</v>
      </c>
      <c r="F404" s="863" t="s">
        <v>7100</v>
      </c>
      <c r="G404" s="835" t="s">
        <v>7526</v>
      </c>
      <c r="H404" s="835" t="s">
        <v>7527</v>
      </c>
      <c r="I404" s="849">
        <v>7139</v>
      </c>
      <c r="J404" s="849">
        <v>2</v>
      </c>
      <c r="K404" s="850">
        <v>14278</v>
      </c>
    </row>
    <row r="405" spans="1:11" ht="14.4" customHeight="1" x14ac:dyDescent="0.3">
      <c r="A405" s="831" t="s">
        <v>628</v>
      </c>
      <c r="B405" s="832" t="s">
        <v>629</v>
      </c>
      <c r="C405" s="835" t="s">
        <v>661</v>
      </c>
      <c r="D405" s="863" t="s">
        <v>662</v>
      </c>
      <c r="E405" s="835" t="s">
        <v>7099</v>
      </c>
      <c r="F405" s="863" t="s">
        <v>7100</v>
      </c>
      <c r="G405" s="835" t="s">
        <v>7528</v>
      </c>
      <c r="H405" s="835" t="s">
        <v>7529</v>
      </c>
      <c r="I405" s="849">
        <v>6776</v>
      </c>
      <c r="J405" s="849">
        <v>2</v>
      </c>
      <c r="K405" s="850">
        <v>13552</v>
      </c>
    </row>
    <row r="406" spans="1:11" ht="14.4" customHeight="1" x14ac:dyDescent="0.3">
      <c r="A406" s="831" t="s">
        <v>628</v>
      </c>
      <c r="B406" s="832" t="s">
        <v>629</v>
      </c>
      <c r="C406" s="835" t="s">
        <v>661</v>
      </c>
      <c r="D406" s="863" t="s">
        <v>662</v>
      </c>
      <c r="E406" s="835" t="s">
        <v>7099</v>
      </c>
      <c r="F406" s="863" t="s">
        <v>7100</v>
      </c>
      <c r="G406" s="835" t="s">
        <v>7530</v>
      </c>
      <c r="H406" s="835" t="s">
        <v>7531</v>
      </c>
      <c r="I406" s="849">
        <v>7623</v>
      </c>
      <c r="J406" s="849">
        <v>2</v>
      </c>
      <c r="K406" s="850">
        <v>15246</v>
      </c>
    </row>
    <row r="407" spans="1:11" ht="14.4" customHeight="1" x14ac:dyDescent="0.3">
      <c r="A407" s="831" t="s">
        <v>628</v>
      </c>
      <c r="B407" s="832" t="s">
        <v>629</v>
      </c>
      <c r="C407" s="835" t="s">
        <v>661</v>
      </c>
      <c r="D407" s="863" t="s">
        <v>662</v>
      </c>
      <c r="E407" s="835" t="s">
        <v>7099</v>
      </c>
      <c r="F407" s="863" t="s">
        <v>7100</v>
      </c>
      <c r="G407" s="835" t="s">
        <v>7351</v>
      </c>
      <c r="H407" s="835" t="s">
        <v>7352</v>
      </c>
      <c r="I407" s="849">
        <v>4.815000057220459</v>
      </c>
      <c r="J407" s="849">
        <v>200</v>
      </c>
      <c r="K407" s="850">
        <v>963</v>
      </c>
    </row>
    <row r="408" spans="1:11" ht="14.4" customHeight="1" x14ac:dyDescent="0.3">
      <c r="A408" s="831" t="s">
        <v>628</v>
      </c>
      <c r="B408" s="832" t="s">
        <v>629</v>
      </c>
      <c r="C408" s="835" t="s">
        <v>661</v>
      </c>
      <c r="D408" s="863" t="s">
        <v>662</v>
      </c>
      <c r="E408" s="835" t="s">
        <v>7099</v>
      </c>
      <c r="F408" s="863" t="s">
        <v>7100</v>
      </c>
      <c r="G408" s="835" t="s">
        <v>7353</v>
      </c>
      <c r="H408" s="835" t="s">
        <v>7354</v>
      </c>
      <c r="I408" s="849">
        <v>9.9999997764825821E-3</v>
      </c>
      <c r="J408" s="849">
        <v>200</v>
      </c>
      <c r="K408" s="850">
        <v>2</v>
      </c>
    </row>
    <row r="409" spans="1:11" ht="14.4" customHeight="1" x14ac:dyDescent="0.3">
      <c r="A409" s="831" t="s">
        <v>628</v>
      </c>
      <c r="B409" s="832" t="s">
        <v>629</v>
      </c>
      <c r="C409" s="835" t="s">
        <v>661</v>
      </c>
      <c r="D409" s="863" t="s">
        <v>662</v>
      </c>
      <c r="E409" s="835" t="s">
        <v>7099</v>
      </c>
      <c r="F409" s="863" t="s">
        <v>7100</v>
      </c>
      <c r="G409" s="835" t="s">
        <v>7117</v>
      </c>
      <c r="H409" s="835" t="s">
        <v>7118</v>
      </c>
      <c r="I409" s="849">
        <v>15.920000076293945</v>
      </c>
      <c r="J409" s="849">
        <v>200</v>
      </c>
      <c r="K409" s="850">
        <v>3184</v>
      </c>
    </row>
    <row r="410" spans="1:11" ht="14.4" customHeight="1" x14ac:dyDescent="0.3">
      <c r="A410" s="831" t="s">
        <v>628</v>
      </c>
      <c r="B410" s="832" t="s">
        <v>629</v>
      </c>
      <c r="C410" s="835" t="s">
        <v>661</v>
      </c>
      <c r="D410" s="863" t="s">
        <v>662</v>
      </c>
      <c r="E410" s="835" t="s">
        <v>7099</v>
      </c>
      <c r="F410" s="863" t="s">
        <v>7100</v>
      </c>
      <c r="G410" s="835" t="s">
        <v>7121</v>
      </c>
      <c r="H410" s="835" t="s">
        <v>7122</v>
      </c>
      <c r="I410" s="849">
        <v>6.1399998664855957</v>
      </c>
      <c r="J410" s="849">
        <v>860</v>
      </c>
      <c r="K410" s="850">
        <v>5277.5999755859375</v>
      </c>
    </row>
    <row r="411" spans="1:11" ht="14.4" customHeight="1" x14ac:dyDescent="0.3">
      <c r="A411" s="831" t="s">
        <v>628</v>
      </c>
      <c r="B411" s="832" t="s">
        <v>629</v>
      </c>
      <c r="C411" s="835" t="s">
        <v>661</v>
      </c>
      <c r="D411" s="863" t="s">
        <v>662</v>
      </c>
      <c r="E411" s="835" t="s">
        <v>7099</v>
      </c>
      <c r="F411" s="863" t="s">
        <v>7100</v>
      </c>
      <c r="G411" s="835" t="s">
        <v>7123</v>
      </c>
      <c r="H411" s="835" t="s">
        <v>7124</v>
      </c>
      <c r="I411" s="849">
        <v>3.45250004529953</v>
      </c>
      <c r="J411" s="849">
        <v>680</v>
      </c>
      <c r="K411" s="850">
        <v>2346.7999877929687</v>
      </c>
    </row>
    <row r="412" spans="1:11" ht="14.4" customHeight="1" x14ac:dyDescent="0.3">
      <c r="A412" s="831" t="s">
        <v>628</v>
      </c>
      <c r="B412" s="832" t="s">
        <v>629</v>
      </c>
      <c r="C412" s="835" t="s">
        <v>661</v>
      </c>
      <c r="D412" s="863" t="s">
        <v>662</v>
      </c>
      <c r="E412" s="835" t="s">
        <v>7099</v>
      </c>
      <c r="F412" s="863" t="s">
        <v>7100</v>
      </c>
      <c r="G412" s="835" t="s">
        <v>7125</v>
      </c>
      <c r="H412" s="835" t="s">
        <v>7126</v>
      </c>
      <c r="I412" s="849">
        <v>30.25</v>
      </c>
      <c r="J412" s="849">
        <v>100</v>
      </c>
      <c r="K412" s="850">
        <v>3025</v>
      </c>
    </row>
    <row r="413" spans="1:11" ht="14.4" customHeight="1" x14ac:dyDescent="0.3">
      <c r="A413" s="831" t="s">
        <v>628</v>
      </c>
      <c r="B413" s="832" t="s">
        <v>629</v>
      </c>
      <c r="C413" s="835" t="s">
        <v>661</v>
      </c>
      <c r="D413" s="863" t="s">
        <v>662</v>
      </c>
      <c r="E413" s="835" t="s">
        <v>7099</v>
      </c>
      <c r="F413" s="863" t="s">
        <v>7100</v>
      </c>
      <c r="G413" s="835" t="s">
        <v>7127</v>
      </c>
      <c r="H413" s="835" t="s">
        <v>7128</v>
      </c>
      <c r="I413" s="849">
        <v>30.255000114440918</v>
      </c>
      <c r="J413" s="849">
        <v>100</v>
      </c>
      <c r="K413" s="850">
        <v>3025.5</v>
      </c>
    </row>
    <row r="414" spans="1:11" ht="14.4" customHeight="1" x14ac:dyDescent="0.3">
      <c r="A414" s="831" t="s">
        <v>628</v>
      </c>
      <c r="B414" s="832" t="s">
        <v>629</v>
      </c>
      <c r="C414" s="835" t="s">
        <v>661</v>
      </c>
      <c r="D414" s="863" t="s">
        <v>662</v>
      </c>
      <c r="E414" s="835" t="s">
        <v>7099</v>
      </c>
      <c r="F414" s="863" t="s">
        <v>7100</v>
      </c>
      <c r="G414" s="835" t="s">
        <v>7129</v>
      </c>
      <c r="H414" s="835" t="s">
        <v>7130</v>
      </c>
      <c r="I414" s="849">
        <v>21.780000686645508</v>
      </c>
      <c r="J414" s="849">
        <v>200</v>
      </c>
      <c r="K414" s="850">
        <v>4356</v>
      </c>
    </row>
    <row r="415" spans="1:11" ht="14.4" customHeight="1" x14ac:dyDescent="0.3">
      <c r="A415" s="831" t="s">
        <v>628</v>
      </c>
      <c r="B415" s="832" t="s">
        <v>629</v>
      </c>
      <c r="C415" s="835" t="s">
        <v>661</v>
      </c>
      <c r="D415" s="863" t="s">
        <v>662</v>
      </c>
      <c r="E415" s="835" t="s">
        <v>7099</v>
      </c>
      <c r="F415" s="863" t="s">
        <v>7100</v>
      </c>
      <c r="G415" s="835" t="s">
        <v>7131</v>
      </c>
      <c r="H415" s="835" t="s">
        <v>7132</v>
      </c>
      <c r="I415" s="849">
        <v>17.979999542236328</v>
      </c>
      <c r="J415" s="849">
        <v>200</v>
      </c>
      <c r="K415" s="850">
        <v>3596</v>
      </c>
    </row>
    <row r="416" spans="1:11" ht="14.4" customHeight="1" x14ac:dyDescent="0.3">
      <c r="A416" s="831" t="s">
        <v>628</v>
      </c>
      <c r="B416" s="832" t="s">
        <v>629</v>
      </c>
      <c r="C416" s="835" t="s">
        <v>661</v>
      </c>
      <c r="D416" s="863" t="s">
        <v>662</v>
      </c>
      <c r="E416" s="835" t="s">
        <v>7099</v>
      </c>
      <c r="F416" s="863" t="s">
        <v>7100</v>
      </c>
      <c r="G416" s="835" t="s">
        <v>7133</v>
      </c>
      <c r="H416" s="835" t="s">
        <v>7134</v>
      </c>
      <c r="I416" s="849">
        <v>5.0100002288818359</v>
      </c>
      <c r="J416" s="849">
        <v>100</v>
      </c>
      <c r="K416" s="850">
        <v>501.10000610351562</v>
      </c>
    </row>
    <row r="417" spans="1:11" ht="14.4" customHeight="1" x14ac:dyDescent="0.3">
      <c r="A417" s="831" t="s">
        <v>628</v>
      </c>
      <c r="B417" s="832" t="s">
        <v>629</v>
      </c>
      <c r="C417" s="835" t="s">
        <v>661</v>
      </c>
      <c r="D417" s="863" t="s">
        <v>662</v>
      </c>
      <c r="E417" s="835" t="s">
        <v>7099</v>
      </c>
      <c r="F417" s="863" t="s">
        <v>7100</v>
      </c>
      <c r="G417" s="835" t="s">
        <v>7432</v>
      </c>
      <c r="H417" s="835" t="s">
        <v>7433</v>
      </c>
      <c r="I417" s="849">
        <v>1.809999942779541</v>
      </c>
      <c r="J417" s="849">
        <v>200</v>
      </c>
      <c r="K417" s="850">
        <v>362</v>
      </c>
    </row>
    <row r="418" spans="1:11" ht="14.4" customHeight="1" x14ac:dyDescent="0.3">
      <c r="A418" s="831" t="s">
        <v>628</v>
      </c>
      <c r="B418" s="832" t="s">
        <v>629</v>
      </c>
      <c r="C418" s="835" t="s">
        <v>661</v>
      </c>
      <c r="D418" s="863" t="s">
        <v>662</v>
      </c>
      <c r="E418" s="835" t="s">
        <v>7099</v>
      </c>
      <c r="F418" s="863" t="s">
        <v>7100</v>
      </c>
      <c r="G418" s="835" t="s">
        <v>7139</v>
      </c>
      <c r="H418" s="835" t="s">
        <v>7140</v>
      </c>
      <c r="I418" s="849">
        <v>4.0300002098083496</v>
      </c>
      <c r="J418" s="849">
        <v>200</v>
      </c>
      <c r="K418" s="850">
        <v>806</v>
      </c>
    </row>
    <row r="419" spans="1:11" ht="14.4" customHeight="1" x14ac:dyDescent="0.3">
      <c r="A419" s="831" t="s">
        <v>628</v>
      </c>
      <c r="B419" s="832" t="s">
        <v>629</v>
      </c>
      <c r="C419" s="835" t="s">
        <v>661</v>
      </c>
      <c r="D419" s="863" t="s">
        <v>662</v>
      </c>
      <c r="E419" s="835" t="s">
        <v>7099</v>
      </c>
      <c r="F419" s="863" t="s">
        <v>7100</v>
      </c>
      <c r="G419" s="835" t="s">
        <v>7359</v>
      </c>
      <c r="H419" s="835" t="s">
        <v>7360</v>
      </c>
      <c r="I419" s="849">
        <v>15.729999542236328</v>
      </c>
      <c r="J419" s="849">
        <v>200</v>
      </c>
      <c r="K419" s="850">
        <v>3146</v>
      </c>
    </row>
    <row r="420" spans="1:11" ht="14.4" customHeight="1" x14ac:dyDescent="0.3">
      <c r="A420" s="831" t="s">
        <v>628</v>
      </c>
      <c r="B420" s="832" t="s">
        <v>629</v>
      </c>
      <c r="C420" s="835" t="s">
        <v>661</v>
      </c>
      <c r="D420" s="863" t="s">
        <v>662</v>
      </c>
      <c r="E420" s="835" t="s">
        <v>7099</v>
      </c>
      <c r="F420" s="863" t="s">
        <v>7100</v>
      </c>
      <c r="G420" s="835" t="s">
        <v>7141</v>
      </c>
      <c r="H420" s="835" t="s">
        <v>7142</v>
      </c>
      <c r="I420" s="849">
        <v>9.6800003051757812</v>
      </c>
      <c r="J420" s="849">
        <v>550</v>
      </c>
      <c r="K420" s="850">
        <v>5324</v>
      </c>
    </row>
    <row r="421" spans="1:11" ht="14.4" customHeight="1" x14ac:dyDescent="0.3">
      <c r="A421" s="831" t="s">
        <v>628</v>
      </c>
      <c r="B421" s="832" t="s">
        <v>629</v>
      </c>
      <c r="C421" s="835" t="s">
        <v>661</v>
      </c>
      <c r="D421" s="863" t="s">
        <v>662</v>
      </c>
      <c r="E421" s="835" t="s">
        <v>7099</v>
      </c>
      <c r="F421" s="863" t="s">
        <v>7100</v>
      </c>
      <c r="G421" s="835" t="s">
        <v>7361</v>
      </c>
      <c r="H421" s="835" t="s">
        <v>7362</v>
      </c>
      <c r="I421" s="849">
        <v>4.625</v>
      </c>
      <c r="J421" s="849">
        <v>150</v>
      </c>
      <c r="K421" s="850">
        <v>694</v>
      </c>
    </row>
    <row r="422" spans="1:11" ht="14.4" customHeight="1" x14ac:dyDescent="0.3">
      <c r="A422" s="831" t="s">
        <v>628</v>
      </c>
      <c r="B422" s="832" t="s">
        <v>629</v>
      </c>
      <c r="C422" s="835" t="s">
        <v>661</v>
      </c>
      <c r="D422" s="863" t="s">
        <v>662</v>
      </c>
      <c r="E422" s="835" t="s">
        <v>7099</v>
      </c>
      <c r="F422" s="863" t="s">
        <v>7100</v>
      </c>
      <c r="G422" s="835" t="s">
        <v>7143</v>
      </c>
      <c r="H422" s="835" t="s">
        <v>7144</v>
      </c>
      <c r="I422" s="849">
        <v>3.1500000953674316</v>
      </c>
      <c r="J422" s="849">
        <v>100</v>
      </c>
      <c r="K422" s="850">
        <v>315</v>
      </c>
    </row>
    <row r="423" spans="1:11" ht="14.4" customHeight="1" x14ac:dyDescent="0.3">
      <c r="A423" s="831" t="s">
        <v>628</v>
      </c>
      <c r="B423" s="832" t="s">
        <v>629</v>
      </c>
      <c r="C423" s="835" t="s">
        <v>661</v>
      </c>
      <c r="D423" s="863" t="s">
        <v>662</v>
      </c>
      <c r="E423" s="835" t="s">
        <v>7099</v>
      </c>
      <c r="F423" s="863" t="s">
        <v>7100</v>
      </c>
      <c r="G423" s="835" t="s">
        <v>7147</v>
      </c>
      <c r="H423" s="835" t="s">
        <v>7148</v>
      </c>
      <c r="I423" s="849">
        <v>1.9900000095367432</v>
      </c>
      <c r="J423" s="849">
        <v>150</v>
      </c>
      <c r="K423" s="850">
        <v>298.5</v>
      </c>
    </row>
    <row r="424" spans="1:11" ht="14.4" customHeight="1" x14ac:dyDescent="0.3">
      <c r="A424" s="831" t="s">
        <v>628</v>
      </c>
      <c r="B424" s="832" t="s">
        <v>629</v>
      </c>
      <c r="C424" s="835" t="s">
        <v>661</v>
      </c>
      <c r="D424" s="863" t="s">
        <v>662</v>
      </c>
      <c r="E424" s="835" t="s">
        <v>7099</v>
      </c>
      <c r="F424" s="863" t="s">
        <v>7100</v>
      </c>
      <c r="G424" s="835" t="s">
        <v>7157</v>
      </c>
      <c r="H424" s="835" t="s">
        <v>7158</v>
      </c>
      <c r="I424" s="849">
        <v>2.4600000381469727</v>
      </c>
      <c r="J424" s="849">
        <v>400</v>
      </c>
      <c r="K424" s="850">
        <v>984</v>
      </c>
    </row>
    <row r="425" spans="1:11" ht="14.4" customHeight="1" x14ac:dyDescent="0.3">
      <c r="A425" s="831" t="s">
        <v>628</v>
      </c>
      <c r="B425" s="832" t="s">
        <v>629</v>
      </c>
      <c r="C425" s="835" t="s">
        <v>661</v>
      </c>
      <c r="D425" s="863" t="s">
        <v>662</v>
      </c>
      <c r="E425" s="835" t="s">
        <v>7099</v>
      </c>
      <c r="F425" s="863" t="s">
        <v>7100</v>
      </c>
      <c r="G425" s="835" t="s">
        <v>7159</v>
      </c>
      <c r="H425" s="835" t="s">
        <v>7160</v>
      </c>
      <c r="I425" s="849">
        <v>0.25</v>
      </c>
      <c r="J425" s="849">
        <v>900</v>
      </c>
      <c r="K425" s="850">
        <v>225</v>
      </c>
    </row>
    <row r="426" spans="1:11" ht="14.4" customHeight="1" x14ac:dyDescent="0.3">
      <c r="A426" s="831" t="s">
        <v>628</v>
      </c>
      <c r="B426" s="832" t="s">
        <v>629</v>
      </c>
      <c r="C426" s="835" t="s">
        <v>661</v>
      </c>
      <c r="D426" s="863" t="s">
        <v>662</v>
      </c>
      <c r="E426" s="835" t="s">
        <v>7099</v>
      </c>
      <c r="F426" s="863" t="s">
        <v>7100</v>
      </c>
      <c r="G426" s="835" t="s">
        <v>7161</v>
      </c>
      <c r="H426" s="835" t="s">
        <v>7162</v>
      </c>
      <c r="I426" s="849">
        <v>11.729999542236328</v>
      </c>
      <c r="J426" s="849">
        <v>20</v>
      </c>
      <c r="K426" s="850">
        <v>234.60000610351562</v>
      </c>
    </row>
    <row r="427" spans="1:11" ht="14.4" customHeight="1" x14ac:dyDescent="0.3">
      <c r="A427" s="831" t="s">
        <v>628</v>
      </c>
      <c r="B427" s="832" t="s">
        <v>629</v>
      </c>
      <c r="C427" s="835" t="s">
        <v>661</v>
      </c>
      <c r="D427" s="863" t="s">
        <v>662</v>
      </c>
      <c r="E427" s="835" t="s">
        <v>7099</v>
      </c>
      <c r="F427" s="863" t="s">
        <v>7100</v>
      </c>
      <c r="G427" s="835" t="s">
        <v>7163</v>
      </c>
      <c r="H427" s="835" t="s">
        <v>7164</v>
      </c>
      <c r="I427" s="849">
        <v>13.310000419616699</v>
      </c>
      <c r="J427" s="849">
        <v>30</v>
      </c>
      <c r="K427" s="850">
        <v>399.30001831054687</v>
      </c>
    </row>
    <row r="428" spans="1:11" ht="14.4" customHeight="1" x14ac:dyDescent="0.3">
      <c r="A428" s="831" t="s">
        <v>628</v>
      </c>
      <c r="B428" s="832" t="s">
        <v>629</v>
      </c>
      <c r="C428" s="835" t="s">
        <v>661</v>
      </c>
      <c r="D428" s="863" t="s">
        <v>662</v>
      </c>
      <c r="E428" s="835" t="s">
        <v>7099</v>
      </c>
      <c r="F428" s="863" t="s">
        <v>7100</v>
      </c>
      <c r="G428" s="835" t="s">
        <v>7167</v>
      </c>
      <c r="H428" s="835" t="s">
        <v>7168</v>
      </c>
      <c r="I428" s="849">
        <v>2.2899999618530273</v>
      </c>
      <c r="J428" s="849">
        <v>200</v>
      </c>
      <c r="K428" s="850">
        <v>458</v>
      </c>
    </row>
    <row r="429" spans="1:11" ht="14.4" customHeight="1" x14ac:dyDescent="0.3">
      <c r="A429" s="831" t="s">
        <v>628</v>
      </c>
      <c r="B429" s="832" t="s">
        <v>629</v>
      </c>
      <c r="C429" s="835" t="s">
        <v>661</v>
      </c>
      <c r="D429" s="863" t="s">
        <v>662</v>
      </c>
      <c r="E429" s="835" t="s">
        <v>7099</v>
      </c>
      <c r="F429" s="863" t="s">
        <v>7100</v>
      </c>
      <c r="G429" s="835" t="s">
        <v>7532</v>
      </c>
      <c r="H429" s="835" t="s">
        <v>7533</v>
      </c>
      <c r="I429" s="849">
        <v>111.20999908447266</v>
      </c>
      <c r="J429" s="849">
        <v>2</v>
      </c>
      <c r="K429" s="850">
        <v>222.41999816894531</v>
      </c>
    </row>
    <row r="430" spans="1:11" ht="14.4" customHeight="1" x14ac:dyDescent="0.3">
      <c r="A430" s="831" t="s">
        <v>628</v>
      </c>
      <c r="B430" s="832" t="s">
        <v>629</v>
      </c>
      <c r="C430" s="835" t="s">
        <v>661</v>
      </c>
      <c r="D430" s="863" t="s">
        <v>662</v>
      </c>
      <c r="E430" s="835" t="s">
        <v>7099</v>
      </c>
      <c r="F430" s="863" t="s">
        <v>7100</v>
      </c>
      <c r="G430" s="835" t="s">
        <v>7440</v>
      </c>
      <c r="H430" s="835" t="s">
        <v>7441</v>
      </c>
      <c r="I430" s="849">
        <v>447.79998779296875</v>
      </c>
      <c r="J430" s="849">
        <v>2</v>
      </c>
      <c r="K430" s="850">
        <v>895.5999755859375</v>
      </c>
    </row>
    <row r="431" spans="1:11" ht="14.4" customHeight="1" x14ac:dyDescent="0.3">
      <c r="A431" s="831" t="s">
        <v>628</v>
      </c>
      <c r="B431" s="832" t="s">
        <v>629</v>
      </c>
      <c r="C431" s="835" t="s">
        <v>661</v>
      </c>
      <c r="D431" s="863" t="s">
        <v>662</v>
      </c>
      <c r="E431" s="835" t="s">
        <v>7099</v>
      </c>
      <c r="F431" s="863" t="s">
        <v>7100</v>
      </c>
      <c r="G431" s="835" t="s">
        <v>7169</v>
      </c>
      <c r="H431" s="835" t="s">
        <v>7170</v>
      </c>
      <c r="I431" s="849">
        <v>4.8000001907348633</v>
      </c>
      <c r="J431" s="849">
        <v>200</v>
      </c>
      <c r="K431" s="850">
        <v>960</v>
      </c>
    </row>
    <row r="432" spans="1:11" ht="14.4" customHeight="1" x14ac:dyDescent="0.3">
      <c r="A432" s="831" t="s">
        <v>628</v>
      </c>
      <c r="B432" s="832" t="s">
        <v>629</v>
      </c>
      <c r="C432" s="835" t="s">
        <v>661</v>
      </c>
      <c r="D432" s="863" t="s">
        <v>662</v>
      </c>
      <c r="E432" s="835" t="s">
        <v>7099</v>
      </c>
      <c r="F432" s="863" t="s">
        <v>7100</v>
      </c>
      <c r="G432" s="835" t="s">
        <v>7534</v>
      </c>
      <c r="H432" s="835" t="s">
        <v>7535</v>
      </c>
      <c r="I432" s="849">
        <v>169.58000183105469</v>
      </c>
      <c r="J432" s="849">
        <v>4</v>
      </c>
      <c r="K432" s="850">
        <v>678.32000732421875</v>
      </c>
    </row>
    <row r="433" spans="1:11" ht="14.4" customHeight="1" x14ac:dyDescent="0.3">
      <c r="A433" s="831" t="s">
        <v>628</v>
      </c>
      <c r="B433" s="832" t="s">
        <v>629</v>
      </c>
      <c r="C433" s="835" t="s">
        <v>661</v>
      </c>
      <c r="D433" s="863" t="s">
        <v>662</v>
      </c>
      <c r="E433" s="835" t="s">
        <v>7099</v>
      </c>
      <c r="F433" s="863" t="s">
        <v>7100</v>
      </c>
      <c r="G433" s="835" t="s">
        <v>7367</v>
      </c>
      <c r="H433" s="835" t="s">
        <v>7368</v>
      </c>
      <c r="I433" s="849">
        <v>236.10000610351562</v>
      </c>
      <c r="J433" s="849">
        <v>3</v>
      </c>
      <c r="K433" s="850">
        <v>708.29998779296875</v>
      </c>
    </row>
    <row r="434" spans="1:11" ht="14.4" customHeight="1" x14ac:dyDescent="0.3">
      <c r="A434" s="831" t="s">
        <v>628</v>
      </c>
      <c r="B434" s="832" t="s">
        <v>629</v>
      </c>
      <c r="C434" s="835" t="s">
        <v>661</v>
      </c>
      <c r="D434" s="863" t="s">
        <v>662</v>
      </c>
      <c r="E434" s="835" t="s">
        <v>7099</v>
      </c>
      <c r="F434" s="863" t="s">
        <v>7100</v>
      </c>
      <c r="G434" s="835" t="s">
        <v>7179</v>
      </c>
      <c r="H434" s="835" t="s">
        <v>7180</v>
      </c>
      <c r="I434" s="849">
        <v>14.300000190734863</v>
      </c>
      <c r="J434" s="849">
        <v>40</v>
      </c>
      <c r="K434" s="850">
        <v>572</v>
      </c>
    </row>
    <row r="435" spans="1:11" ht="14.4" customHeight="1" x14ac:dyDescent="0.3">
      <c r="A435" s="831" t="s">
        <v>628</v>
      </c>
      <c r="B435" s="832" t="s">
        <v>629</v>
      </c>
      <c r="C435" s="835" t="s">
        <v>661</v>
      </c>
      <c r="D435" s="863" t="s">
        <v>662</v>
      </c>
      <c r="E435" s="835" t="s">
        <v>7099</v>
      </c>
      <c r="F435" s="863" t="s">
        <v>7100</v>
      </c>
      <c r="G435" s="835" t="s">
        <v>7181</v>
      </c>
      <c r="H435" s="835" t="s">
        <v>7182</v>
      </c>
      <c r="I435" s="849">
        <v>14.300000190734863</v>
      </c>
      <c r="J435" s="849">
        <v>40</v>
      </c>
      <c r="K435" s="850">
        <v>572</v>
      </c>
    </row>
    <row r="436" spans="1:11" ht="14.4" customHeight="1" x14ac:dyDescent="0.3">
      <c r="A436" s="831" t="s">
        <v>628</v>
      </c>
      <c r="B436" s="832" t="s">
        <v>629</v>
      </c>
      <c r="C436" s="835" t="s">
        <v>661</v>
      </c>
      <c r="D436" s="863" t="s">
        <v>662</v>
      </c>
      <c r="E436" s="835" t="s">
        <v>7099</v>
      </c>
      <c r="F436" s="863" t="s">
        <v>7100</v>
      </c>
      <c r="G436" s="835" t="s">
        <v>7185</v>
      </c>
      <c r="H436" s="835" t="s">
        <v>7186</v>
      </c>
      <c r="I436" s="849">
        <v>4.179999828338623</v>
      </c>
      <c r="J436" s="849">
        <v>200</v>
      </c>
      <c r="K436" s="850">
        <v>836</v>
      </c>
    </row>
    <row r="437" spans="1:11" ht="14.4" customHeight="1" x14ac:dyDescent="0.3">
      <c r="A437" s="831" t="s">
        <v>628</v>
      </c>
      <c r="B437" s="832" t="s">
        <v>629</v>
      </c>
      <c r="C437" s="835" t="s">
        <v>661</v>
      </c>
      <c r="D437" s="863" t="s">
        <v>662</v>
      </c>
      <c r="E437" s="835" t="s">
        <v>7099</v>
      </c>
      <c r="F437" s="863" t="s">
        <v>7100</v>
      </c>
      <c r="G437" s="835" t="s">
        <v>7536</v>
      </c>
      <c r="H437" s="835" t="s">
        <v>7537</v>
      </c>
      <c r="I437" s="849">
        <v>34.5</v>
      </c>
      <c r="J437" s="849">
        <v>20</v>
      </c>
      <c r="K437" s="850">
        <v>690</v>
      </c>
    </row>
    <row r="438" spans="1:11" ht="14.4" customHeight="1" x14ac:dyDescent="0.3">
      <c r="A438" s="831" t="s">
        <v>628</v>
      </c>
      <c r="B438" s="832" t="s">
        <v>629</v>
      </c>
      <c r="C438" s="835" t="s">
        <v>661</v>
      </c>
      <c r="D438" s="863" t="s">
        <v>662</v>
      </c>
      <c r="E438" s="835" t="s">
        <v>7099</v>
      </c>
      <c r="F438" s="863" t="s">
        <v>7100</v>
      </c>
      <c r="G438" s="835" t="s">
        <v>7538</v>
      </c>
      <c r="H438" s="835" t="s">
        <v>7539</v>
      </c>
      <c r="I438" s="849">
        <v>7.5100002288818359</v>
      </c>
      <c r="J438" s="849">
        <v>50</v>
      </c>
      <c r="K438" s="850">
        <v>375.5</v>
      </c>
    </row>
    <row r="439" spans="1:11" ht="14.4" customHeight="1" x14ac:dyDescent="0.3">
      <c r="A439" s="831" t="s">
        <v>628</v>
      </c>
      <c r="B439" s="832" t="s">
        <v>629</v>
      </c>
      <c r="C439" s="835" t="s">
        <v>661</v>
      </c>
      <c r="D439" s="863" t="s">
        <v>662</v>
      </c>
      <c r="E439" s="835" t="s">
        <v>7099</v>
      </c>
      <c r="F439" s="863" t="s">
        <v>7100</v>
      </c>
      <c r="G439" s="835" t="s">
        <v>7540</v>
      </c>
      <c r="H439" s="835" t="s">
        <v>7541</v>
      </c>
      <c r="I439" s="849">
        <v>29.290000915527344</v>
      </c>
      <c r="J439" s="849">
        <v>100</v>
      </c>
      <c r="K439" s="850">
        <v>2929.409912109375</v>
      </c>
    </row>
    <row r="440" spans="1:11" ht="14.4" customHeight="1" x14ac:dyDescent="0.3">
      <c r="A440" s="831" t="s">
        <v>628</v>
      </c>
      <c r="B440" s="832" t="s">
        <v>629</v>
      </c>
      <c r="C440" s="835" t="s">
        <v>661</v>
      </c>
      <c r="D440" s="863" t="s">
        <v>662</v>
      </c>
      <c r="E440" s="835" t="s">
        <v>7099</v>
      </c>
      <c r="F440" s="863" t="s">
        <v>7100</v>
      </c>
      <c r="G440" s="835" t="s">
        <v>7375</v>
      </c>
      <c r="H440" s="835" t="s">
        <v>7376</v>
      </c>
      <c r="I440" s="849">
        <v>6.6549999713897705</v>
      </c>
      <c r="J440" s="849">
        <v>100</v>
      </c>
      <c r="K440" s="850">
        <v>665.47000122070312</v>
      </c>
    </row>
    <row r="441" spans="1:11" ht="14.4" customHeight="1" x14ac:dyDescent="0.3">
      <c r="A441" s="831" t="s">
        <v>628</v>
      </c>
      <c r="B441" s="832" t="s">
        <v>629</v>
      </c>
      <c r="C441" s="835" t="s">
        <v>661</v>
      </c>
      <c r="D441" s="863" t="s">
        <v>662</v>
      </c>
      <c r="E441" s="835" t="s">
        <v>7099</v>
      </c>
      <c r="F441" s="863" t="s">
        <v>7100</v>
      </c>
      <c r="G441" s="835" t="s">
        <v>7542</v>
      </c>
      <c r="H441" s="835" t="s">
        <v>7543</v>
      </c>
      <c r="I441" s="849">
        <v>18.149999618530273</v>
      </c>
      <c r="J441" s="849">
        <v>50</v>
      </c>
      <c r="K441" s="850">
        <v>907.5</v>
      </c>
    </row>
    <row r="442" spans="1:11" ht="14.4" customHeight="1" x14ac:dyDescent="0.3">
      <c r="A442" s="831" t="s">
        <v>628</v>
      </c>
      <c r="B442" s="832" t="s">
        <v>629</v>
      </c>
      <c r="C442" s="835" t="s">
        <v>661</v>
      </c>
      <c r="D442" s="863" t="s">
        <v>662</v>
      </c>
      <c r="E442" s="835" t="s">
        <v>7099</v>
      </c>
      <c r="F442" s="863" t="s">
        <v>7100</v>
      </c>
      <c r="G442" s="835" t="s">
        <v>7377</v>
      </c>
      <c r="H442" s="835" t="s">
        <v>7378</v>
      </c>
      <c r="I442" s="849">
        <v>191.19000244140625</v>
      </c>
      <c r="J442" s="849">
        <v>1</v>
      </c>
      <c r="K442" s="850">
        <v>191.19000244140625</v>
      </c>
    </row>
    <row r="443" spans="1:11" ht="14.4" customHeight="1" x14ac:dyDescent="0.3">
      <c r="A443" s="831" t="s">
        <v>628</v>
      </c>
      <c r="B443" s="832" t="s">
        <v>629</v>
      </c>
      <c r="C443" s="835" t="s">
        <v>661</v>
      </c>
      <c r="D443" s="863" t="s">
        <v>662</v>
      </c>
      <c r="E443" s="835" t="s">
        <v>7099</v>
      </c>
      <c r="F443" s="863" t="s">
        <v>7100</v>
      </c>
      <c r="G443" s="835" t="s">
        <v>7199</v>
      </c>
      <c r="H443" s="835" t="s">
        <v>7200</v>
      </c>
      <c r="I443" s="849">
        <v>0.476666659116745</v>
      </c>
      <c r="J443" s="849">
        <v>2100</v>
      </c>
      <c r="K443" s="850">
        <v>999</v>
      </c>
    </row>
    <row r="444" spans="1:11" ht="14.4" customHeight="1" x14ac:dyDescent="0.3">
      <c r="A444" s="831" t="s">
        <v>628</v>
      </c>
      <c r="B444" s="832" t="s">
        <v>629</v>
      </c>
      <c r="C444" s="835" t="s">
        <v>661</v>
      </c>
      <c r="D444" s="863" t="s">
        <v>662</v>
      </c>
      <c r="E444" s="835" t="s">
        <v>7099</v>
      </c>
      <c r="F444" s="863" t="s">
        <v>7100</v>
      </c>
      <c r="G444" s="835" t="s">
        <v>7201</v>
      </c>
      <c r="H444" s="835" t="s">
        <v>7202</v>
      </c>
      <c r="I444" s="849">
        <v>1.6757142373493739</v>
      </c>
      <c r="J444" s="849">
        <v>2500</v>
      </c>
      <c r="K444" s="850">
        <v>4190</v>
      </c>
    </row>
    <row r="445" spans="1:11" ht="14.4" customHeight="1" x14ac:dyDescent="0.3">
      <c r="A445" s="831" t="s">
        <v>628</v>
      </c>
      <c r="B445" s="832" t="s">
        <v>629</v>
      </c>
      <c r="C445" s="835" t="s">
        <v>661</v>
      </c>
      <c r="D445" s="863" t="s">
        <v>662</v>
      </c>
      <c r="E445" s="835" t="s">
        <v>7099</v>
      </c>
      <c r="F445" s="863" t="s">
        <v>7100</v>
      </c>
      <c r="G445" s="835" t="s">
        <v>7203</v>
      </c>
      <c r="H445" s="835" t="s">
        <v>7204</v>
      </c>
      <c r="I445" s="849">
        <v>0.67000001668930054</v>
      </c>
      <c r="J445" s="849">
        <v>1800</v>
      </c>
      <c r="K445" s="850">
        <v>1206</v>
      </c>
    </row>
    <row r="446" spans="1:11" ht="14.4" customHeight="1" x14ac:dyDescent="0.3">
      <c r="A446" s="831" t="s">
        <v>628</v>
      </c>
      <c r="B446" s="832" t="s">
        <v>629</v>
      </c>
      <c r="C446" s="835" t="s">
        <v>661</v>
      </c>
      <c r="D446" s="863" t="s">
        <v>662</v>
      </c>
      <c r="E446" s="835" t="s">
        <v>7099</v>
      </c>
      <c r="F446" s="863" t="s">
        <v>7100</v>
      </c>
      <c r="G446" s="835" t="s">
        <v>7205</v>
      </c>
      <c r="H446" s="835" t="s">
        <v>7206</v>
      </c>
      <c r="I446" s="849">
        <v>2.75</v>
      </c>
      <c r="J446" s="849">
        <v>200</v>
      </c>
      <c r="K446" s="850">
        <v>550</v>
      </c>
    </row>
    <row r="447" spans="1:11" ht="14.4" customHeight="1" x14ac:dyDescent="0.3">
      <c r="A447" s="831" t="s">
        <v>628</v>
      </c>
      <c r="B447" s="832" t="s">
        <v>629</v>
      </c>
      <c r="C447" s="835" t="s">
        <v>661</v>
      </c>
      <c r="D447" s="863" t="s">
        <v>662</v>
      </c>
      <c r="E447" s="835" t="s">
        <v>7099</v>
      </c>
      <c r="F447" s="863" t="s">
        <v>7100</v>
      </c>
      <c r="G447" s="835" t="s">
        <v>7544</v>
      </c>
      <c r="H447" s="835" t="s">
        <v>7545</v>
      </c>
      <c r="I447" s="849">
        <v>7.429999828338623</v>
      </c>
      <c r="J447" s="849">
        <v>110</v>
      </c>
      <c r="K447" s="850">
        <v>817.29998779296875</v>
      </c>
    </row>
    <row r="448" spans="1:11" ht="14.4" customHeight="1" x14ac:dyDescent="0.3">
      <c r="A448" s="831" t="s">
        <v>628</v>
      </c>
      <c r="B448" s="832" t="s">
        <v>629</v>
      </c>
      <c r="C448" s="835" t="s">
        <v>661</v>
      </c>
      <c r="D448" s="863" t="s">
        <v>662</v>
      </c>
      <c r="E448" s="835" t="s">
        <v>7099</v>
      </c>
      <c r="F448" s="863" t="s">
        <v>7100</v>
      </c>
      <c r="G448" s="835" t="s">
        <v>7215</v>
      </c>
      <c r="H448" s="835" t="s">
        <v>7216</v>
      </c>
      <c r="I448" s="849">
        <v>0.47499999403953552</v>
      </c>
      <c r="J448" s="849">
        <v>2400</v>
      </c>
      <c r="K448" s="850">
        <v>1135</v>
      </c>
    </row>
    <row r="449" spans="1:11" ht="14.4" customHeight="1" x14ac:dyDescent="0.3">
      <c r="A449" s="831" t="s">
        <v>628</v>
      </c>
      <c r="B449" s="832" t="s">
        <v>629</v>
      </c>
      <c r="C449" s="835" t="s">
        <v>661</v>
      </c>
      <c r="D449" s="863" t="s">
        <v>662</v>
      </c>
      <c r="E449" s="835" t="s">
        <v>7099</v>
      </c>
      <c r="F449" s="863" t="s">
        <v>7100</v>
      </c>
      <c r="G449" s="835" t="s">
        <v>7217</v>
      </c>
      <c r="H449" s="835" t="s">
        <v>7218</v>
      </c>
      <c r="I449" s="849">
        <v>1.2799999713897705</v>
      </c>
      <c r="J449" s="849">
        <v>500</v>
      </c>
      <c r="K449" s="850">
        <v>641.29998779296875</v>
      </c>
    </row>
    <row r="450" spans="1:11" ht="14.4" customHeight="1" x14ac:dyDescent="0.3">
      <c r="A450" s="831" t="s">
        <v>628</v>
      </c>
      <c r="B450" s="832" t="s">
        <v>629</v>
      </c>
      <c r="C450" s="835" t="s">
        <v>661</v>
      </c>
      <c r="D450" s="863" t="s">
        <v>662</v>
      </c>
      <c r="E450" s="835" t="s">
        <v>7099</v>
      </c>
      <c r="F450" s="863" t="s">
        <v>7100</v>
      </c>
      <c r="G450" s="835" t="s">
        <v>7219</v>
      </c>
      <c r="H450" s="835" t="s">
        <v>7220</v>
      </c>
      <c r="I450" s="849">
        <v>2.369999885559082</v>
      </c>
      <c r="J450" s="849">
        <v>250</v>
      </c>
      <c r="K450" s="850">
        <v>592.5</v>
      </c>
    </row>
    <row r="451" spans="1:11" ht="14.4" customHeight="1" x14ac:dyDescent="0.3">
      <c r="A451" s="831" t="s">
        <v>628</v>
      </c>
      <c r="B451" s="832" t="s">
        <v>629</v>
      </c>
      <c r="C451" s="835" t="s">
        <v>661</v>
      </c>
      <c r="D451" s="863" t="s">
        <v>662</v>
      </c>
      <c r="E451" s="835" t="s">
        <v>7099</v>
      </c>
      <c r="F451" s="863" t="s">
        <v>7100</v>
      </c>
      <c r="G451" s="835" t="s">
        <v>7546</v>
      </c>
      <c r="H451" s="835" t="s">
        <v>7547</v>
      </c>
      <c r="I451" s="849">
        <v>3.75</v>
      </c>
      <c r="J451" s="849">
        <v>50</v>
      </c>
      <c r="K451" s="850">
        <v>187.5</v>
      </c>
    </row>
    <row r="452" spans="1:11" ht="14.4" customHeight="1" x14ac:dyDescent="0.3">
      <c r="A452" s="831" t="s">
        <v>628</v>
      </c>
      <c r="B452" s="832" t="s">
        <v>629</v>
      </c>
      <c r="C452" s="835" t="s">
        <v>661</v>
      </c>
      <c r="D452" s="863" t="s">
        <v>662</v>
      </c>
      <c r="E452" s="835" t="s">
        <v>7099</v>
      </c>
      <c r="F452" s="863" t="s">
        <v>7100</v>
      </c>
      <c r="G452" s="835" t="s">
        <v>7223</v>
      </c>
      <c r="H452" s="835" t="s">
        <v>7224</v>
      </c>
      <c r="I452" s="849">
        <v>1.9833333492279053</v>
      </c>
      <c r="J452" s="849">
        <v>150</v>
      </c>
      <c r="K452" s="850">
        <v>297.5</v>
      </c>
    </row>
    <row r="453" spans="1:11" ht="14.4" customHeight="1" x14ac:dyDescent="0.3">
      <c r="A453" s="831" t="s">
        <v>628</v>
      </c>
      <c r="B453" s="832" t="s">
        <v>629</v>
      </c>
      <c r="C453" s="835" t="s">
        <v>661</v>
      </c>
      <c r="D453" s="863" t="s">
        <v>662</v>
      </c>
      <c r="E453" s="835" t="s">
        <v>7099</v>
      </c>
      <c r="F453" s="863" t="s">
        <v>7100</v>
      </c>
      <c r="G453" s="835" t="s">
        <v>7225</v>
      </c>
      <c r="H453" s="835" t="s">
        <v>7226</v>
      </c>
      <c r="I453" s="849">
        <v>1.8999999761581421</v>
      </c>
      <c r="J453" s="849">
        <v>100</v>
      </c>
      <c r="K453" s="850">
        <v>190</v>
      </c>
    </row>
    <row r="454" spans="1:11" ht="14.4" customHeight="1" x14ac:dyDescent="0.3">
      <c r="A454" s="831" t="s">
        <v>628</v>
      </c>
      <c r="B454" s="832" t="s">
        <v>629</v>
      </c>
      <c r="C454" s="835" t="s">
        <v>661</v>
      </c>
      <c r="D454" s="863" t="s">
        <v>662</v>
      </c>
      <c r="E454" s="835" t="s">
        <v>7099</v>
      </c>
      <c r="F454" s="863" t="s">
        <v>7100</v>
      </c>
      <c r="G454" s="835" t="s">
        <v>7227</v>
      </c>
      <c r="H454" s="835" t="s">
        <v>7228</v>
      </c>
      <c r="I454" s="849">
        <v>1.9249999523162842</v>
      </c>
      <c r="J454" s="849">
        <v>100</v>
      </c>
      <c r="K454" s="850">
        <v>192.5</v>
      </c>
    </row>
    <row r="455" spans="1:11" ht="14.4" customHeight="1" x14ac:dyDescent="0.3">
      <c r="A455" s="831" t="s">
        <v>628</v>
      </c>
      <c r="B455" s="832" t="s">
        <v>629</v>
      </c>
      <c r="C455" s="835" t="s">
        <v>661</v>
      </c>
      <c r="D455" s="863" t="s">
        <v>662</v>
      </c>
      <c r="E455" s="835" t="s">
        <v>7099</v>
      </c>
      <c r="F455" s="863" t="s">
        <v>7100</v>
      </c>
      <c r="G455" s="835" t="s">
        <v>7466</v>
      </c>
      <c r="H455" s="835" t="s">
        <v>7467</v>
      </c>
      <c r="I455" s="849">
        <v>2.7000000476837158</v>
      </c>
      <c r="J455" s="849">
        <v>50</v>
      </c>
      <c r="K455" s="850">
        <v>135</v>
      </c>
    </row>
    <row r="456" spans="1:11" ht="14.4" customHeight="1" x14ac:dyDescent="0.3">
      <c r="A456" s="831" t="s">
        <v>628</v>
      </c>
      <c r="B456" s="832" t="s">
        <v>629</v>
      </c>
      <c r="C456" s="835" t="s">
        <v>661</v>
      </c>
      <c r="D456" s="863" t="s">
        <v>662</v>
      </c>
      <c r="E456" s="835" t="s">
        <v>7099</v>
      </c>
      <c r="F456" s="863" t="s">
        <v>7100</v>
      </c>
      <c r="G456" s="835" t="s">
        <v>7468</v>
      </c>
      <c r="H456" s="835" t="s">
        <v>7469</v>
      </c>
      <c r="I456" s="849">
        <v>1.9249999523162842</v>
      </c>
      <c r="J456" s="849">
        <v>100</v>
      </c>
      <c r="K456" s="850">
        <v>192.5</v>
      </c>
    </row>
    <row r="457" spans="1:11" ht="14.4" customHeight="1" x14ac:dyDescent="0.3">
      <c r="A457" s="831" t="s">
        <v>628</v>
      </c>
      <c r="B457" s="832" t="s">
        <v>629</v>
      </c>
      <c r="C457" s="835" t="s">
        <v>661</v>
      </c>
      <c r="D457" s="863" t="s">
        <v>662</v>
      </c>
      <c r="E457" s="835" t="s">
        <v>7099</v>
      </c>
      <c r="F457" s="863" t="s">
        <v>7100</v>
      </c>
      <c r="G457" s="835" t="s">
        <v>7472</v>
      </c>
      <c r="H457" s="835" t="s">
        <v>7473</v>
      </c>
      <c r="I457" s="849">
        <v>1.9266666173934937</v>
      </c>
      <c r="J457" s="849">
        <v>150</v>
      </c>
      <c r="K457" s="850">
        <v>289</v>
      </c>
    </row>
    <row r="458" spans="1:11" ht="14.4" customHeight="1" x14ac:dyDescent="0.3">
      <c r="A458" s="831" t="s">
        <v>628</v>
      </c>
      <c r="B458" s="832" t="s">
        <v>629</v>
      </c>
      <c r="C458" s="835" t="s">
        <v>661</v>
      </c>
      <c r="D458" s="863" t="s">
        <v>662</v>
      </c>
      <c r="E458" s="835" t="s">
        <v>7099</v>
      </c>
      <c r="F458" s="863" t="s">
        <v>7100</v>
      </c>
      <c r="G458" s="835" t="s">
        <v>7229</v>
      </c>
      <c r="H458" s="835" t="s">
        <v>7230</v>
      </c>
      <c r="I458" s="849">
        <v>2.1650000810623169</v>
      </c>
      <c r="J458" s="849">
        <v>250</v>
      </c>
      <c r="K458" s="850">
        <v>541</v>
      </c>
    </row>
    <row r="459" spans="1:11" ht="14.4" customHeight="1" x14ac:dyDescent="0.3">
      <c r="A459" s="831" t="s">
        <v>628</v>
      </c>
      <c r="B459" s="832" t="s">
        <v>629</v>
      </c>
      <c r="C459" s="835" t="s">
        <v>661</v>
      </c>
      <c r="D459" s="863" t="s">
        <v>662</v>
      </c>
      <c r="E459" s="835" t="s">
        <v>7099</v>
      </c>
      <c r="F459" s="863" t="s">
        <v>7100</v>
      </c>
      <c r="G459" s="835" t="s">
        <v>7382</v>
      </c>
      <c r="H459" s="835" t="s">
        <v>7383</v>
      </c>
      <c r="I459" s="849">
        <v>4.429999828338623</v>
      </c>
      <c r="J459" s="849">
        <v>50</v>
      </c>
      <c r="K459" s="850">
        <v>221.5</v>
      </c>
    </row>
    <row r="460" spans="1:11" ht="14.4" customHeight="1" x14ac:dyDescent="0.3">
      <c r="A460" s="831" t="s">
        <v>628</v>
      </c>
      <c r="B460" s="832" t="s">
        <v>629</v>
      </c>
      <c r="C460" s="835" t="s">
        <v>661</v>
      </c>
      <c r="D460" s="863" t="s">
        <v>662</v>
      </c>
      <c r="E460" s="835" t="s">
        <v>7099</v>
      </c>
      <c r="F460" s="863" t="s">
        <v>7100</v>
      </c>
      <c r="G460" s="835" t="s">
        <v>7234</v>
      </c>
      <c r="H460" s="835" t="s">
        <v>7235</v>
      </c>
      <c r="I460" s="849">
        <v>21.239999771118164</v>
      </c>
      <c r="J460" s="849">
        <v>50</v>
      </c>
      <c r="K460" s="850">
        <v>1062</v>
      </c>
    </row>
    <row r="461" spans="1:11" ht="14.4" customHeight="1" x14ac:dyDescent="0.3">
      <c r="A461" s="831" t="s">
        <v>628</v>
      </c>
      <c r="B461" s="832" t="s">
        <v>629</v>
      </c>
      <c r="C461" s="835" t="s">
        <v>661</v>
      </c>
      <c r="D461" s="863" t="s">
        <v>662</v>
      </c>
      <c r="E461" s="835" t="s">
        <v>7099</v>
      </c>
      <c r="F461" s="863" t="s">
        <v>7100</v>
      </c>
      <c r="G461" s="835" t="s">
        <v>7236</v>
      </c>
      <c r="H461" s="835" t="s">
        <v>7237</v>
      </c>
      <c r="I461" s="849">
        <v>5</v>
      </c>
      <c r="J461" s="849">
        <v>150</v>
      </c>
      <c r="K461" s="850">
        <v>750</v>
      </c>
    </row>
    <row r="462" spans="1:11" ht="14.4" customHeight="1" x14ac:dyDescent="0.3">
      <c r="A462" s="831" t="s">
        <v>628</v>
      </c>
      <c r="B462" s="832" t="s">
        <v>629</v>
      </c>
      <c r="C462" s="835" t="s">
        <v>661</v>
      </c>
      <c r="D462" s="863" t="s">
        <v>662</v>
      </c>
      <c r="E462" s="835" t="s">
        <v>7099</v>
      </c>
      <c r="F462" s="863" t="s">
        <v>7100</v>
      </c>
      <c r="G462" s="835" t="s">
        <v>7382</v>
      </c>
      <c r="H462" s="835" t="s">
        <v>7384</v>
      </c>
      <c r="I462" s="849">
        <v>4.429999828338623</v>
      </c>
      <c r="J462" s="849">
        <v>50</v>
      </c>
      <c r="K462" s="850">
        <v>221.5</v>
      </c>
    </row>
    <row r="463" spans="1:11" ht="14.4" customHeight="1" x14ac:dyDescent="0.3">
      <c r="A463" s="831" t="s">
        <v>628</v>
      </c>
      <c r="B463" s="832" t="s">
        <v>629</v>
      </c>
      <c r="C463" s="835" t="s">
        <v>661</v>
      </c>
      <c r="D463" s="863" t="s">
        <v>662</v>
      </c>
      <c r="E463" s="835" t="s">
        <v>7099</v>
      </c>
      <c r="F463" s="863" t="s">
        <v>7100</v>
      </c>
      <c r="G463" s="835" t="s">
        <v>7240</v>
      </c>
      <c r="H463" s="835" t="s">
        <v>7241</v>
      </c>
      <c r="I463" s="849">
        <v>2.5299999713897705</v>
      </c>
      <c r="J463" s="849">
        <v>50</v>
      </c>
      <c r="K463" s="850">
        <v>126.5</v>
      </c>
    </row>
    <row r="464" spans="1:11" ht="14.4" customHeight="1" x14ac:dyDescent="0.3">
      <c r="A464" s="831" t="s">
        <v>628</v>
      </c>
      <c r="B464" s="832" t="s">
        <v>629</v>
      </c>
      <c r="C464" s="835" t="s">
        <v>661</v>
      </c>
      <c r="D464" s="863" t="s">
        <v>662</v>
      </c>
      <c r="E464" s="835" t="s">
        <v>7099</v>
      </c>
      <c r="F464" s="863" t="s">
        <v>7100</v>
      </c>
      <c r="G464" s="835" t="s">
        <v>7244</v>
      </c>
      <c r="H464" s="835" t="s">
        <v>7245</v>
      </c>
      <c r="I464" s="849">
        <v>3.7400000095367432</v>
      </c>
      <c r="J464" s="849">
        <v>100</v>
      </c>
      <c r="K464" s="850">
        <v>374</v>
      </c>
    </row>
    <row r="465" spans="1:11" ht="14.4" customHeight="1" x14ac:dyDescent="0.3">
      <c r="A465" s="831" t="s">
        <v>628</v>
      </c>
      <c r="B465" s="832" t="s">
        <v>629</v>
      </c>
      <c r="C465" s="835" t="s">
        <v>661</v>
      </c>
      <c r="D465" s="863" t="s">
        <v>662</v>
      </c>
      <c r="E465" s="835" t="s">
        <v>7099</v>
      </c>
      <c r="F465" s="863" t="s">
        <v>7100</v>
      </c>
      <c r="G465" s="835" t="s">
        <v>7246</v>
      </c>
      <c r="H465" s="835" t="s">
        <v>7385</v>
      </c>
      <c r="I465" s="849">
        <v>21.239999771118164</v>
      </c>
      <c r="J465" s="849">
        <v>50</v>
      </c>
      <c r="K465" s="850">
        <v>1062</v>
      </c>
    </row>
    <row r="466" spans="1:11" ht="14.4" customHeight="1" x14ac:dyDescent="0.3">
      <c r="A466" s="831" t="s">
        <v>628</v>
      </c>
      <c r="B466" s="832" t="s">
        <v>629</v>
      </c>
      <c r="C466" s="835" t="s">
        <v>661</v>
      </c>
      <c r="D466" s="863" t="s">
        <v>662</v>
      </c>
      <c r="E466" s="835" t="s">
        <v>7099</v>
      </c>
      <c r="F466" s="863" t="s">
        <v>7100</v>
      </c>
      <c r="G466" s="835" t="s">
        <v>7248</v>
      </c>
      <c r="H466" s="835" t="s">
        <v>7249</v>
      </c>
      <c r="I466" s="849">
        <v>21.239999771118164</v>
      </c>
      <c r="J466" s="849">
        <v>50</v>
      </c>
      <c r="K466" s="850">
        <v>1062</v>
      </c>
    </row>
    <row r="467" spans="1:11" ht="14.4" customHeight="1" x14ac:dyDescent="0.3">
      <c r="A467" s="831" t="s">
        <v>628</v>
      </c>
      <c r="B467" s="832" t="s">
        <v>629</v>
      </c>
      <c r="C467" s="835" t="s">
        <v>661</v>
      </c>
      <c r="D467" s="863" t="s">
        <v>662</v>
      </c>
      <c r="E467" s="835" t="s">
        <v>7099</v>
      </c>
      <c r="F467" s="863" t="s">
        <v>7100</v>
      </c>
      <c r="G467" s="835" t="s">
        <v>7248</v>
      </c>
      <c r="H467" s="835" t="s">
        <v>7250</v>
      </c>
      <c r="I467" s="849">
        <v>21.239999771118164</v>
      </c>
      <c r="J467" s="849">
        <v>50</v>
      </c>
      <c r="K467" s="850">
        <v>1062</v>
      </c>
    </row>
    <row r="468" spans="1:11" ht="14.4" customHeight="1" x14ac:dyDescent="0.3">
      <c r="A468" s="831" t="s">
        <v>628</v>
      </c>
      <c r="B468" s="832" t="s">
        <v>629</v>
      </c>
      <c r="C468" s="835" t="s">
        <v>661</v>
      </c>
      <c r="D468" s="863" t="s">
        <v>662</v>
      </c>
      <c r="E468" s="835" t="s">
        <v>7099</v>
      </c>
      <c r="F468" s="863" t="s">
        <v>7100</v>
      </c>
      <c r="G468" s="835" t="s">
        <v>7548</v>
      </c>
      <c r="H468" s="835" t="s">
        <v>7549</v>
      </c>
      <c r="I468" s="849">
        <v>2.6800000667572021</v>
      </c>
      <c r="J468" s="849">
        <v>50</v>
      </c>
      <c r="K468" s="850">
        <v>134</v>
      </c>
    </row>
    <row r="469" spans="1:11" ht="14.4" customHeight="1" x14ac:dyDescent="0.3">
      <c r="A469" s="831" t="s">
        <v>628</v>
      </c>
      <c r="B469" s="832" t="s">
        <v>629</v>
      </c>
      <c r="C469" s="835" t="s">
        <v>661</v>
      </c>
      <c r="D469" s="863" t="s">
        <v>662</v>
      </c>
      <c r="E469" s="835" t="s">
        <v>7257</v>
      </c>
      <c r="F469" s="863" t="s">
        <v>7258</v>
      </c>
      <c r="G469" s="835" t="s">
        <v>7259</v>
      </c>
      <c r="H469" s="835" t="s">
        <v>7260</v>
      </c>
      <c r="I469" s="849">
        <v>9.9833335876464844</v>
      </c>
      <c r="J469" s="849">
        <v>600</v>
      </c>
      <c r="K469" s="850">
        <v>5718</v>
      </c>
    </row>
    <row r="470" spans="1:11" ht="14.4" customHeight="1" x14ac:dyDescent="0.3">
      <c r="A470" s="831" t="s">
        <v>628</v>
      </c>
      <c r="B470" s="832" t="s">
        <v>629</v>
      </c>
      <c r="C470" s="835" t="s">
        <v>661</v>
      </c>
      <c r="D470" s="863" t="s">
        <v>662</v>
      </c>
      <c r="E470" s="835" t="s">
        <v>7263</v>
      </c>
      <c r="F470" s="863" t="s">
        <v>7264</v>
      </c>
      <c r="G470" s="835" t="s">
        <v>7550</v>
      </c>
      <c r="H470" s="835" t="s">
        <v>7551</v>
      </c>
      <c r="I470" s="849">
        <v>0.31000000238418579</v>
      </c>
      <c r="J470" s="849">
        <v>100</v>
      </c>
      <c r="K470" s="850">
        <v>31</v>
      </c>
    </row>
    <row r="471" spans="1:11" ht="14.4" customHeight="1" x14ac:dyDescent="0.3">
      <c r="A471" s="831" t="s">
        <v>628</v>
      </c>
      <c r="B471" s="832" t="s">
        <v>629</v>
      </c>
      <c r="C471" s="835" t="s">
        <v>661</v>
      </c>
      <c r="D471" s="863" t="s">
        <v>662</v>
      </c>
      <c r="E471" s="835" t="s">
        <v>7263</v>
      </c>
      <c r="F471" s="863" t="s">
        <v>7264</v>
      </c>
      <c r="G471" s="835" t="s">
        <v>7265</v>
      </c>
      <c r="H471" s="835" t="s">
        <v>7266</v>
      </c>
      <c r="I471" s="849">
        <v>0.30250000953674316</v>
      </c>
      <c r="J471" s="849">
        <v>1400</v>
      </c>
      <c r="K471" s="850">
        <v>425</v>
      </c>
    </row>
    <row r="472" spans="1:11" ht="14.4" customHeight="1" x14ac:dyDescent="0.3">
      <c r="A472" s="831" t="s">
        <v>628</v>
      </c>
      <c r="B472" s="832" t="s">
        <v>629</v>
      </c>
      <c r="C472" s="835" t="s">
        <v>661</v>
      </c>
      <c r="D472" s="863" t="s">
        <v>662</v>
      </c>
      <c r="E472" s="835" t="s">
        <v>7263</v>
      </c>
      <c r="F472" s="863" t="s">
        <v>7264</v>
      </c>
      <c r="G472" s="835" t="s">
        <v>7267</v>
      </c>
      <c r="H472" s="835" t="s">
        <v>7268</v>
      </c>
      <c r="I472" s="849">
        <v>0.53000001311302181</v>
      </c>
      <c r="J472" s="849">
        <v>2200</v>
      </c>
      <c r="K472" s="850">
        <v>1166</v>
      </c>
    </row>
    <row r="473" spans="1:11" ht="14.4" customHeight="1" x14ac:dyDescent="0.3">
      <c r="A473" s="831" t="s">
        <v>628</v>
      </c>
      <c r="B473" s="832" t="s">
        <v>629</v>
      </c>
      <c r="C473" s="835" t="s">
        <v>661</v>
      </c>
      <c r="D473" s="863" t="s">
        <v>662</v>
      </c>
      <c r="E473" s="835" t="s">
        <v>7269</v>
      </c>
      <c r="F473" s="863" t="s">
        <v>7270</v>
      </c>
      <c r="G473" s="835" t="s">
        <v>7271</v>
      </c>
      <c r="H473" s="835" t="s">
        <v>7272</v>
      </c>
      <c r="I473" s="849">
        <v>0.68999999761581421</v>
      </c>
      <c r="J473" s="849">
        <v>3000</v>
      </c>
      <c r="K473" s="850">
        <v>2070</v>
      </c>
    </row>
    <row r="474" spans="1:11" ht="14.4" customHeight="1" x14ac:dyDescent="0.3">
      <c r="A474" s="831" t="s">
        <v>628</v>
      </c>
      <c r="B474" s="832" t="s">
        <v>629</v>
      </c>
      <c r="C474" s="835" t="s">
        <v>661</v>
      </c>
      <c r="D474" s="863" t="s">
        <v>662</v>
      </c>
      <c r="E474" s="835" t="s">
        <v>7269</v>
      </c>
      <c r="F474" s="863" t="s">
        <v>7270</v>
      </c>
      <c r="G474" s="835" t="s">
        <v>7273</v>
      </c>
      <c r="H474" s="835" t="s">
        <v>7274</v>
      </c>
      <c r="I474" s="849">
        <v>0.68999999761581421</v>
      </c>
      <c r="J474" s="849">
        <v>3600</v>
      </c>
      <c r="K474" s="850">
        <v>2484</v>
      </c>
    </row>
    <row r="475" spans="1:11" ht="14.4" customHeight="1" x14ac:dyDescent="0.3">
      <c r="A475" s="831" t="s">
        <v>628</v>
      </c>
      <c r="B475" s="832" t="s">
        <v>629</v>
      </c>
      <c r="C475" s="835" t="s">
        <v>661</v>
      </c>
      <c r="D475" s="863" t="s">
        <v>662</v>
      </c>
      <c r="E475" s="835" t="s">
        <v>7269</v>
      </c>
      <c r="F475" s="863" t="s">
        <v>7270</v>
      </c>
      <c r="G475" s="835" t="s">
        <v>7275</v>
      </c>
      <c r="H475" s="835" t="s">
        <v>7276</v>
      </c>
      <c r="I475" s="849">
        <v>0.68999999761581421</v>
      </c>
      <c r="J475" s="849">
        <v>2600</v>
      </c>
      <c r="K475" s="850">
        <v>1794</v>
      </c>
    </row>
    <row r="476" spans="1:11" ht="14.4" customHeight="1" x14ac:dyDescent="0.3">
      <c r="A476" s="831" t="s">
        <v>628</v>
      </c>
      <c r="B476" s="832" t="s">
        <v>629</v>
      </c>
      <c r="C476" s="835" t="s">
        <v>661</v>
      </c>
      <c r="D476" s="863" t="s">
        <v>662</v>
      </c>
      <c r="E476" s="835" t="s">
        <v>7269</v>
      </c>
      <c r="F476" s="863" t="s">
        <v>7270</v>
      </c>
      <c r="G476" s="835" t="s">
        <v>7277</v>
      </c>
      <c r="H476" s="835" t="s">
        <v>7278</v>
      </c>
      <c r="I476" s="849">
        <v>7.505000114440918</v>
      </c>
      <c r="J476" s="849">
        <v>30</v>
      </c>
      <c r="K476" s="850">
        <v>225.09999847412109</v>
      </c>
    </row>
    <row r="477" spans="1:11" ht="14.4" customHeight="1" x14ac:dyDescent="0.3">
      <c r="A477" s="831" t="s">
        <v>628</v>
      </c>
      <c r="B477" s="832" t="s">
        <v>629</v>
      </c>
      <c r="C477" s="835" t="s">
        <v>661</v>
      </c>
      <c r="D477" s="863" t="s">
        <v>662</v>
      </c>
      <c r="E477" s="835" t="s">
        <v>7269</v>
      </c>
      <c r="F477" s="863" t="s">
        <v>7270</v>
      </c>
      <c r="G477" s="835" t="s">
        <v>7281</v>
      </c>
      <c r="H477" s="835" t="s">
        <v>7282</v>
      </c>
      <c r="I477" s="849">
        <v>7.505000114440918</v>
      </c>
      <c r="J477" s="849">
        <v>60</v>
      </c>
      <c r="K477" s="850">
        <v>450.30000305175781</v>
      </c>
    </row>
    <row r="478" spans="1:11" ht="14.4" customHeight="1" x14ac:dyDescent="0.3">
      <c r="A478" s="831" t="s">
        <v>628</v>
      </c>
      <c r="B478" s="832" t="s">
        <v>629</v>
      </c>
      <c r="C478" s="835" t="s">
        <v>661</v>
      </c>
      <c r="D478" s="863" t="s">
        <v>662</v>
      </c>
      <c r="E478" s="835" t="s">
        <v>7269</v>
      </c>
      <c r="F478" s="863" t="s">
        <v>7270</v>
      </c>
      <c r="G478" s="835" t="s">
        <v>7552</v>
      </c>
      <c r="H478" s="835" t="s">
        <v>7553</v>
      </c>
      <c r="I478" s="849">
        <v>7.5</v>
      </c>
      <c r="J478" s="849">
        <v>20</v>
      </c>
      <c r="K478" s="850">
        <v>150</v>
      </c>
    </row>
    <row r="479" spans="1:11" ht="14.4" customHeight="1" x14ac:dyDescent="0.3">
      <c r="A479" s="831" t="s">
        <v>628</v>
      </c>
      <c r="B479" s="832" t="s">
        <v>629</v>
      </c>
      <c r="C479" s="835" t="s">
        <v>661</v>
      </c>
      <c r="D479" s="863" t="s">
        <v>662</v>
      </c>
      <c r="E479" s="835" t="s">
        <v>7269</v>
      </c>
      <c r="F479" s="863" t="s">
        <v>7270</v>
      </c>
      <c r="G479" s="835" t="s">
        <v>7554</v>
      </c>
      <c r="H479" s="835" t="s">
        <v>7555</v>
      </c>
      <c r="I479" s="849">
        <v>0.63999998569488525</v>
      </c>
      <c r="J479" s="849">
        <v>200</v>
      </c>
      <c r="K479" s="850">
        <v>128.25999450683594</v>
      </c>
    </row>
    <row r="480" spans="1:11" ht="14.4" customHeight="1" x14ac:dyDescent="0.3">
      <c r="A480" s="831" t="s">
        <v>628</v>
      </c>
      <c r="B480" s="832" t="s">
        <v>629</v>
      </c>
      <c r="C480" s="835" t="s">
        <v>661</v>
      </c>
      <c r="D480" s="863" t="s">
        <v>662</v>
      </c>
      <c r="E480" s="835" t="s">
        <v>7285</v>
      </c>
      <c r="F480" s="863" t="s">
        <v>7286</v>
      </c>
      <c r="G480" s="835" t="s">
        <v>7390</v>
      </c>
      <c r="H480" s="835" t="s">
        <v>7391</v>
      </c>
      <c r="I480" s="849">
        <v>15.609999656677246</v>
      </c>
      <c r="J480" s="849">
        <v>50</v>
      </c>
      <c r="K480" s="850">
        <v>780.45001220703125</v>
      </c>
    </row>
    <row r="481" spans="1:11" ht="14.4" customHeight="1" x14ac:dyDescent="0.3">
      <c r="A481" s="831" t="s">
        <v>628</v>
      </c>
      <c r="B481" s="832" t="s">
        <v>629</v>
      </c>
      <c r="C481" s="835" t="s">
        <v>664</v>
      </c>
      <c r="D481" s="863" t="s">
        <v>665</v>
      </c>
      <c r="E481" s="835" t="s">
        <v>7037</v>
      </c>
      <c r="F481" s="863" t="s">
        <v>7038</v>
      </c>
      <c r="G481" s="835" t="s">
        <v>7392</v>
      </c>
      <c r="H481" s="835" t="s">
        <v>7393</v>
      </c>
      <c r="I481" s="849">
        <v>199.64999389648437</v>
      </c>
      <c r="J481" s="849">
        <v>2</v>
      </c>
      <c r="K481" s="850">
        <v>399.29998779296875</v>
      </c>
    </row>
    <row r="482" spans="1:11" ht="14.4" customHeight="1" x14ac:dyDescent="0.3">
      <c r="A482" s="831" t="s">
        <v>628</v>
      </c>
      <c r="B482" s="832" t="s">
        <v>629</v>
      </c>
      <c r="C482" s="835" t="s">
        <v>664</v>
      </c>
      <c r="D482" s="863" t="s">
        <v>665</v>
      </c>
      <c r="E482" s="835" t="s">
        <v>7037</v>
      </c>
      <c r="F482" s="863" t="s">
        <v>7038</v>
      </c>
      <c r="G482" s="835" t="s">
        <v>7556</v>
      </c>
      <c r="H482" s="835" t="s">
        <v>7557</v>
      </c>
      <c r="I482" s="849">
        <v>4054</v>
      </c>
      <c r="J482" s="849">
        <v>3</v>
      </c>
      <c r="K482" s="850">
        <v>12162</v>
      </c>
    </row>
    <row r="483" spans="1:11" ht="14.4" customHeight="1" x14ac:dyDescent="0.3">
      <c r="A483" s="831" t="s">
        <v>628</v>
      </c>
      <c r="B483" s="832" t="s">
        <v>629</v>
      </c>
      <c r="C483" s="835" t="s">
        <v>664</v>
      </c>
      <c r="D483" s="863" t="s">
        <v>665</v>
      </c>
      <c r="E483" s="835" t="s">
        <v>7037</v>
      </c>
      <c r="F483" s="863" t="s">
        <v>7038</v>
      </c>
      <c r="G483" s="835" t="s">
        <v>7558</v>
      </c>
      <c r="H483" s="835" t="s">
        <v>7559</v>
      </c>
      <c r="I483" s="849">
        <v>290.39999389648437</v>
      </c>
      <c r="J483" s="849">
        <v>12</v>
      </c>
      <c r="K483" s="850">
        <v>3484.7999267578125</v>
      </c>
    </row>
    <row r="484" spans="1:11" ht="14.4" customHeight="1" x14ac:dyDescent="0.3">
      <c r="A484" s="831" t="s">
        <v>628</v>
      </c>
      <c r="B484" s="832" t="s">
        <v>629</v>
      </c>
      <c r="C484" s="835" t="s">
        <v>664</v>
      </c>
      <c r="D484" s="863" t="s">
        <v>665</v>
      </c>
      <c r="E484" s="835" t="s">
        <v>7043</v>
      </c>
      <c r="F484" s="863" t="s">
        <v>7044</v>
      </c>
      <c r="G484" s="835" t="s">
        <v>7293</v>
      </c>
      <c r="H484" s="835" t="s">
        <v>7294</v>
      </c>
      <c r="I484" s="849">
        <v>1317.68994140625</v>
      </c>
      <c r="J484" s="849">
        <v>2</v>
      </c>
      <c r="K484" s="850">
        <v>2635.3798828125</v>
      </c>
    </row>
    <row r="485" spans="1:11" ht="14.4" customHeight="1" x14ac:dyDescent="0.3">
      <c r="A485" s="831" t="s">
        <v>628</v>
      </c>
      <c r="B485" s="832" t="s">
        <v>629</v>
      </c>
      <c r="C485" s="835" t="s">
        <v>664</v>
      </c>
      <c r="D485" s="863" t="s">
        <v>665</v>
      </c>
      <c r="E485" s="835" t="s">
        <v>7043</v>
      </c>
      <c r="F485" s="863" t="s">
        <v>7044</v>
      </c>
      <c r="G485" s="835" t="s">
        <v>7297</v>
      </c>
      <c r="H485" s="835" t="s">
        <v>7298</v>
      </c>
      <c r="I485" s="849">
        <v>713.55999755859375</v>
      </c>
      <c r="J485" s="849">
        <v>3</v>
      </c>
      <c r="K485" s="850">
        <v>2140.679931640625</v>
      </c>
    </row>
    <row r="486" spans="1:11" ht="14.4" customHeight="1" x14ac:dyDescent="0.3">
      <c r="A486" s="831" t="s">
        <v>628</v>
      </c>
      <c r="B486" s="832" t="s">
        <v>629</v>
      </c>
      <c r="C486" s="835" t="s">
        <v>664</v>
      </c>
      <c r="D486" s="863" t="s">
        <v>665</v>
      </c>
      <c r="E486" s="835" t="s">
        <v>7043</v>
      </c>
      <c r="F486" s="863" t="s">
        <v>7044</v>
      </c>
      <c r="G486" s="835" t="s">
        <v>7560</v>
      </c>
      <c r="H486" s="835" t="s">
        <v>7561</v>
      </c>
      <c r="I486" s="849">
        <v>0.43500000238418579</v>
      </c>
      <c r="J486" s="849">
        <v>200</v>
      </c>
      <c r="K486" s="850">
        <v>87</v>
      </c>
    </row>
    <row r="487" spans="1:11" ht="14.4" customHeight="1" x14ac:dyDescent="0.3">
      <c r="A487" s="831" t="s">
        <v>628</v>
      </c>
      <c r="B487" s="832" t="s">
        <v>629</v>
      </c>
      <c r="C487" s="835" t="s">
        <v>664</v>
      </c>
      <c r="D487" s="863" t="s">
        <v>665</v>
      </c>
      <c r="E487" s="835" t="s">
        <v>7043</v>
      </c>
      <c r="F487" s="863" t="s">
        <v>7044</v>
      </c>
      <c r="G487" s="835" t="s">
        <v>7299</v>
      </c>
      <c r="H487" s="835" t="s">
        <v>7300</v>
      </c>
      <c r="I487" s="849">
        <v>0.87999999523162842</v>
      </c>
      <c r="J487" s="849">
        <v>600</v>
      </c>
      <c r="K487" s="850">
        <v>528</v>
      </c>
    </row>
    <row r="488" spans="1:11" ht="14.4" customHeight="1" x14ac:dyDescent="0.3">
      <c r="A488" s="831" t="s">
        <v>628</v>
      </c>
      <c r="B488" s="832" t="s">
        <v>629</v>
      </c>
      <c r="C488" s="835" t="s">
        <v>664</v>
      </c>
      <c r="D488" s="863" t="s">
        <v>665</v>
      </c>
      <c r="E488" s="835" t="s">
        <v>7043</v>
      </c>
      <c r="F488" s="863" t="s">
        <v>7044</v>
      </c>
      <c r="G488" s="835" t="s">
        <v>7498</v>
      </c>
      <c r="H488" s="835" t="s">
        <v>7499</v>
      </c>
      <c r="I488" s="849">
        <v>64.370002746582031</v>
      </c>
      <c r="J488" s="849">
        <v>10</v>
      </c>
      <c r="K488" s="850">
        <v>643.70001220703125</v>
      </c>
    </row>
    <row r="489" spans="1:11" ht="14.4" customHeight="1" x14ac:dyDescent="0.3">
      <c r="A489" s="831" t="s">
        <v>628</v>
      </c>
      <c r="B489" s="832" t="s">
        <v>629</v>
      </c>
      <c r="C489" s="835" t="s">
        <v>664</v>
      </c>
      <c r="D489" s="863" t="s">
        <v>665</v>
      </c>
      <c r="E489" s="835" t="s">
        <v>7043</v>
      </c>
      <c r="F489" s="863" t="s">
        <v>7044</v>
      </c>
      <c r="G489" s="835" t="s">
        <v>7053</v>
      </c>
      <c r="H489" s="835" t="s">
        <v>7054</v>
      </c>
      <c r="I489" s="849">
        <v>140.36000061035156</v>
      </c>
      <c r="J489" s="849">
        <v>2</v>
      </c>
      <c r="K489" s="850">
        <v>280.72000122070312</v>
      </c>
    </row>
    <row r="490" spans="1:11" ht="14.4" customHeight="1" x14ac:dyDescent="0.3">
      <c r="A490" s="831" t="s">
        <v>628</v>
      </c>
      <c r="B490" s="832" t="s">
        <v>629</v>
      </c>
      <c r="C490" s="835" t="s">
        <v>664</v>
      </c>
      <c r="D490" s="863" t="s">
        <v>665</v>
      </c>
      <c r="E490" s="835" t="s">
        <v>7043</v>
      </c>
      <c r="F490" s="863" t="s">
        <v>7044</v>
      </c>
      <c r="G490" s="835" t="s">
        <v>7055</v>
      </c>
      <c r="H490" s="835" t="s">
        <v>7056</v>
      </c>
      <c r="I490" s="849">
        <v>2.9600000381469727</v>
      </c>
      <c r="J490" s="849">
        <v>100</v>
      </c>
      <c r="K490" s="850">
        <v>295.64999389648437</v>
      </c>
    </row>
    <row r="491" spans="1:11" ht="14.4" customHeight="1" x14ac:dyDescent="0.3">
      <c r="A491" s="831" t="s">
        <v>628</v>
      </c>
      <c r="B491" s="832" t="s">
        <v>629</v>
      </c>
      <c r="C491" s="835" t="s">
        <v>664</v>
      </c>
      <c r="D491" s="863" t="s">
        <v>665</v>
      </c>
      <c r="E491" s="835" t="s">
        <v>7043</v>
      </c>
      <c r="F491" s="863" t="s">
        <v>7044</v>
      </c>
      <c r="G491" s="835" t="s">
        <v>7422</v>
      </c>
      <c r="H491" s="835" t="s">
        <v>7423</v>
      </c>
      <c r="I491" s="849">
        <v>1.3799999952316284</v>
      </c>
      <c r="J491" s="849">
        <v>150</v>
      </c>
      <c r="K491" s="850">
        <v>207</v>
      </c>
    </row>
    <row r="492" spans="1:11" ht="14.4" customHeight="1" x14ac:dyDescent="0.3">
      <c r="A492" s="831" t="s">
        <v>628</v>
      </c>
      <c r="B492" s="832" t="s">
        <v>629</v>
      </c>
      <c r="C492" s="835" t="s">
        <v>664</v>
      </c>
      <c r="D492" s="863" t="s">
        <v>665</v>
      </c>
      <c r="E492" s="835" t="s">
        <v>7043</v>
      </c>
      <c r="F492" s="863" t="s">
        <v>7044</v>
      </c>
      <c r="G492" s="835" t="s">
        <v>7061</v>
      </c>
      <c r="H492" s="835" t="s">
        <v>7062</v>
      </c>
      <c r="I492" s="849">
        <v>0.85000002384185791</v>
      </c>
      <c r="J492" s="849">
        <v>200</v>
      </c>
      <c r="K492" s="850">
        <v>170</v>
      </c>
    </row>
    <row r="493" spans="1:11" ht="14.4" customHeight="1" x14ac:dyDescent="0.3">
      <c r="A493" s="831" t="s">
        <v>628</v>
      </c>
      <c r="B493" s="832" t="s">
        <v>629</v>
      </c>
      <c r="C493" s="835" t="s">
        <v>664</v>
      </c>
      <c r="D493" s="863" t="s">
        <v>665</v>
      </c>
      <c r="E493" s="835" t="s">
        <v>7043</v>
      </c>
      <c r="F493" s="863" t="s">
        <v>7044</v>
      </c>
      <c r="G493" s="835" t="s">
        <v>7075</v>
      </c>
      <c r="H493" s="835" t="s">
        <v>7076</v>
      </c>
      <c r="I493" s="849">
        <v>0.37799999713897703</v>
      </c>
      <c r="J493" s="849">
        <v>1500</v>
      </c>
      <c r="K493" s="850">
        <v>568</v>
      </c>
    </row>
    <row r="494" spans="1:11" ht="14.4" customHeight="1" x14ac:dyDescent="0.3">
      <c r="A494" s="831" t="s">
        <v>628</v>
      </c>
      <c r="B494" s="832" t="s">
        <v>629</v>
      </c>
      <c r="C494" s="835" t="s">
        <v>664</v>
      </c>
      <c r="D494" s="863" t="s">
        <v>665</v>
      </c>
      <c r="E494" s="835" t="s">
        <v>7043</v>
      </c>
      <c r="F494" s="863" t="s">
        <v>7044</v>
      </c>
      <c r="G494" s="835" t="s">
        <v>7329</v>
      </c>
      <c r="H494" s="835" t="s">
        <v>7330</v>
      </c>
      <c r="I494" s="849">
        <v>25.24333381652832</v>
      </c>
      <c r="J494" s="849">
        <v>48</v>
      </c>
      <c r="K494" s="850">
        <v>1184.5000305175781</v>
      </c>
    </row>
    <row r="495" spans="1:11" ht="14.4" customHeight="1" x14ac:dyDescent="0.3">
      <c r="A495" s="831" t="s">
        <v>628</v>
      </c>
      <c r="B495" s="832" t="s">
        <v>629</v>
      </c>
      <c r="C495" s="835" t="s">
        <v>664</v>
      </c>
      <c r="D495" s="863" t="s">
        <v>665</v>
      </c>
      <c r="E495" s="835" t="s">
        <v>7043</v>
      </c>
      <c r="F495" s="863" t="s">
        <v>7044</v>
      </c>
      <c r="G495" s="835" t="s">
        <v>7077</v>
      </c>
      <c r="H495" s="835" t="s">
        <v>7078</v>
      </c>
      <c r="I495" s="849">
        <v>2.5099999904632568</v>
      </c>
      <c r="J495" s="849">
        <v>80</v>
      </c>
      <c r="K495" s="850">
        <v>200.80000305175781</v>
      </c>
    </row>
    <row r="496" spans="1:11" ht="14.4" customHeight="1" x14ac:dyDescent="0.3">
      <c r="A496" s="831" t="s">
        <v>628</v>
      </c>
      <c r="B496" s="832" t="s">
        <v>629</v>
      </c>
      <c r="C496" s="835" t="s">
        <v>664</v>
      </c>
      <c r="D496" s="863" t="s">
        <v>665</v>
      </c>
      <c r="E496" s="835" t="s">
        <v>7043</v>
      </c>
      <c r="F496" s="863" t="s">
        <v>7044</v>
      </c>
      <c r="G496" s="835" t="s">
        <v>7562</v>
      </c>
      <c r="H496" s="835" t="s">
        <v>7563</v>
      </c>
      <c r="I496" s="849">
        <v>17.620000839233398</v>
      </c>
      <c r="J496" s="849">
        <v>1</v>
      </c>
      <c r="K496" s="850">
        <v>17.620000839233398</v>
      </c>
    </row>
    <row r="497" spans="1:11" ht="14.4" customHeight="1" x14ac:dyDescent="0.3">
      <c r="A497" s="831" t="s">
        <v>628</v>
      </c>
      <c r="B497" s="832" t="s">
        <v>629</v>
      </c>
      <c r="C497" s="835" t="s">
        <v>664</v>
      </c>
      <c r="D497" s="863" t="s">
        <v>665</v>
      </c>
      <c r="E497" s="835" t="s">
        <v>7043</v>
      </c>
      <c r="F497" s="863" t="s">
        <v>7044</v>
      </c>
      <c r="G497" s="835" t="s">
        <v>7564</v>
      </c>
      <c r="H497" s="835" t="s">
        <v>7565</v>
      </c>
      <c r="I497" s="849">
        <v>22.309999465942383</v>
      </c>
      <c r="J497" s="849">
        <v>1</v>
      </c>
      <c r="K497" s="850">
        <v>22.309999465942383</v>
      </c>
    </row>
    <row r="498" spans="1:11" ht="14.4" customHeight="1" x14ac:dyDescent="0.3">
      <c r="A498" s="831" t="s">
        <v>628</v>
      </c>
      <c r="B498" s="832" t="s">
        <v>629</v>
      </c>
      <c r="C498" s="835" t="s">
        <v>664</v>
      </c>
      <c r="D498" s="863" t="s">
        <v>665</v>
      </c>
      <c r="E498" s="835" t="s">
        <v>7043</v>
      </c>
      <c r="F498" s="863" t="s">
        <v>7044</v>
      </c>
      <c r="G498" s="835" t="s">
        <v>7339</v>
      </c>
      <c r="H498" s="835" t="s">
        <v>7340</v>
      </c>
      <c r="I498" s="849">
        <v>991.29998779296875</v>
      </c>
      <c r="J498" s="849">
        <v>2</v>
      </c>
      <c r="K498" s="850">
        <v>1982.5999755859375</v>
      </c>
    </row>
    <row r="499" spans="1:11" ht="14.4" customHeight="1" x14ac:dyDescent="0.3">
      <c r="A499" s="831" t="s">
        <v>628</v>
      </c>
      <c r="B499" s="832" t="s">
        <v>629</v>
      </c>
      <c r="C499" s="835" t="s">
        <v>664</v>
      </c>
      <c r="D499" s="863" t="s">
        <v>665</v>
      </c>
      <c r="E499" s="835" t="s">
        <v>7043</v>
      </c>
      <c r="F499" s="863" t="s">
        <v>7044</v>
      </c>
      <c r="G499" s="835" t="s">
        <v>7343</v>
      </c>
      <c r="H499" s="835" t="s">
        <v>7344</v>
      </c>
      <c r="I499" s="849">
        <v>899.84002685546875</v>
      </c>
      <c r="J499" s="849">
        <v>3</v>
      </c>
      <c r="K499" s="850">
        <v>2699.52001953125</v>
      </c>
    </row>
    <row r="500" spans="1:11" ht="14.4" customHeight="1" x14ac:dyDescent="0.3">
      <c r="A500" s="831" t="s">
        <v>628</v>
      </c>
      <c r="B500" s="832" t="s">
        <v>629</v>
      </c>
      <c r="C500" s="835" t="s">
        <v>664</v>
      </c>
      <c r="D500" s="863" t="s">
        <v>665</v>
      </c>
      <c r="E500" s="835" t="s">
        <v>7043</v>
      </c>
      <c r="F500" s="863" t="s">
        <v>7044</v>
      </c>
      <c r="G500" s="835" t="s">
        <v>7566</v>
      </c>
      <c r="H500" s="835" t="s">
        <v>7567</v>
      </c>
      <c r="I500" s="849">
        <v>22.969999313354492</v>
      </c>
      <c r="J500" s="849">
        <v>180</v>
      </c>
      <c r="K500" s="850">
        <v>4134.83984375</v>
      </c>
    </row>
    <row r="501" spans="1:11" ht="14.4" customHeight="1" x14ac:dyDescent="0.3">
      <c r="A501" s="831" t="s">
        <v>628</v>
      </c>
      <c r="B501" s="832" t="s">
        <v>629</v>
      </c>
      <c r="C501" s="835" t="s">
        <v>664</v>
      </c>
      <c r="D501" s="863" t="s">
        <v>665</v>
      </c>
      <c r="E501" s="835" t="s">
        <v>7043</v>
      </c>
      <c r="F501" s="863" t="s">
        <v>7044</v>
      </c>
      <c r="G501" s="835" t="s">
        <v>7089</v>
      </c>
      <c r="H501" s="835" t="s">
        <v>7090</v>
      </c>
      <c r="I501" s="849">
        <v>0.67000001668930054</v>
      </c>
      <c r="J501" s="849">
        <v>500</v>
      </c>
      <c r="K501" s="850">
        <v>335</v>
      </c>
    </row>
    <row r="502" spans="1:11" ht="14.4" customHeight="1" x14ac:dyDescent="0.3">
      <c r="A502" s="831" t="s">
        <v>628</v>
      </c>
      <c r="B502" s="832" t="s">
        <v>629</v>
      </c>
      <c r="C502" s="835" t="s">
        <v>664</v>
      </c>
      <c r="D502" s="863" t="s">
        <v>665</v>
      </c>
      <c r="E502" s="835" t="s">
        <v>7043</v>
      </c>
      <c r="F502" s="863" t="s">
        <v>7044</v>
      </c>
      <c r="G502" s="835" t="s">
        <v>7568</v>
      </c>
      <c r="H502" s="835" t="s">
        <v>7569</v>
      </c>
      <c r="I502" s="849">
        <v>6.4899997711181641</v>
      </c>
      <c r="J502" s="849">
        <v>5</v>
      </c>
      <c r="K502" s="850">
        <v>32.470001220703125</v>
      </c>
    </row>
    <row r="503" spans="1:11" ht="14.4" customHeight="1" x14ac:dyDescent="0.3">
      <c r="A503" s="831" t="s">
        <v>628</v>
      </c>
      <c r="B503" s="832" t="s">
        <v>629</v>
      </c>
      <c r="C503" s="835" t="s">
        <v>664</v>
      </c>
      <c r="D503" s="863" t="s">
        <v>665</v>
      </c>
      <c r="E503" s="835" t="s">
        <v>7043</v>
      </c>
      <c r="F503" s="863" t="s">
        <v>7044</v>
      </c>
      <c r="G503" s="835" t="s">
        <v>7095</v>
      </c>
      <c r="H503" s="835" t="s">
        <v>7096</v>
      </c>
      <c r="I503" s="849">
        <v>27.8771424974714</v>
      </c>
      <c r="J503" s="849">
        <v>18</v>
      </c>
      <c r="K503" s="850">
        <v>501.78998947143555</v>
      </c>
    </row>
    <row r="504" spans="1:11" ht="14.4" customHeight="1" x14ac:dyDescent="0.3">
      <c r="A504" s="831" t="s">
        <v>628</v>
      </c>
      <c r="B504" s="832" t="s">
        <v>629</v>
      </c>
      <c r="C504" s="835" t="s">
        <v>664</v>
      </c>
      <c r="D504" s="863" t="s">
        <v>665</v>
      </c>
      <c r="E504" s="835" t="s">
        <v>7043</v>
      </c>
      <c r="F504" s="863" t="s">
        <v>7044</v>
      </c>
      <c r="G504" s="835" t="s">
        <v>7097</v>
      </c>
      <c r="H504" s="835" t="s">
        <v>7098</v>
      </c>
      <c r="I504" s="849">
        <v>28.733332951863606</v>
      </c>
      <c r="J504" s="849">
        <v>240</v>
      </c>
      <c r="K504" s="850">
        <v>6895.68017578125</v>
      </c>
    </row>
    <row r="505" spans="1:11" ht="14.4" customHeight="1" x14ac:dyDescent="0.3">
      <c r="A505" s="831" t="s">
        <v>628</v>
      </c>
      <c r="B505" s="832" t="s">
        <v>629</v>
      </c>
      <c r="C505" s="835" t="s">
        <v>664</v>
      </c>
      <c r="D505" s="863" t="s">
        <v>665</v>
      </c>
      <c r="E505" s="835" t="s">
        <v>7099</v>
      </c>
      <c r="F505" s="863" t="s">
        <v>7100</v>
      </c>
      <c r="G505" s="835" t="s">
        <v>7109</v>
      </c>
      <c r="H505" s="835" t="s">
        <v>7110</v>
      </c>
      <c r="I505" s="849">
        <v>11.680000305175781</v>
      </c>
      <c r="J505" s="849">
        <v>50</v>
      </c>
      <c r="K505" s="850">
        <v>584</v>
      </c>
    </row>
    <row r="506" spans="1:11" ht="14.4" customHeight="1" x14ac:dyDescent="0.3">
      <c r="A506" s="831" t="s">
        <v>628</v>
      </c>
      <c r="B506" s="832" t="s">
        <v>629</v>
      </c>
      <c r="C506" s="835" t="s">
        <v>664</v>
      </c>
      <c r="D506" s="863" t="s">
        <v>665</v>
      </c>
      <c r="E506" s="835" t="s">
        <v>7099</v>
      </c>
      <c r="F506" s="863" t="s">
        <v>7100</v>
      </c>
      <c r="G506" s="835" t="s">
        <v>7570</v>
      </c>
      <c r="H506" s="835" t="s">
        <v>7571</v>
      </c>
      <c r="I506" s="849">
        <v>3581.60009765625</v>
      </c>
      <c r="J506" s="849">
        <v>2</v>
      </c>
      <c r="K506" s="850">
        <v>7163.2001953125</v>
      </c>
    </row>
    <row r="507" spans="1:11" ht="14.4" customHeight="1" x14ac:dyDescent="0.3">
      <c r="A507" s="831" t="s">
        <v>628</v>
      </c>
      <c r="B507" s="832" t="s">
        <v>629</v>
      </c>
      <c r="C507" s="835" t="s">
        <v>664</v>
      </c>
      <c r="D507" s="863" t="s">
        <v>665</v>
      </c>
      <c r="E507" s="835" t="s">
        <v>7099</v>
      </c>
      <c r="F507" s="863" t="s">
        <v>7100</v>
      </c>
      <c r="G507" s="835" t="s">
        <v>7353</v>
      </c>
      <c r="H507" s="835" t="s">
        <v>7354</v>
      </c>
      <c r="I507" s="849">
        <v>9.9999997764825821E-3</v>
      </c>
      <c r="J507" s="849">
        <v>50</v>
      </c>
      <c r="K507" s="850">
        <v>0.5</v>
      </c>
    </row>
    <row r="508" spans="1:11" ht="14.4" customHeight="1" x14ac:dyDescent="0.3">
      <c r="A508" s="831" t="s">
        <v>628</v>
      </c>
      <c r="B508" s="832" t="s">
        <v>629</v>
      </c>
      <c r="C508" s="835" t="s">
        <v>664</v>
      </c>
      <c r="D508" s="863" t="s">
        <v>665</v>
      </c>
      <c r="E508" s="835" t="s">
        <v>7099</v>
      </c>
      <c r="F508" s="863" t="s">
        <v>7100</v>
      </c>
      <c r="G508" s="835" t="s">
        <v>7115</v>
      </c>
      <c r="H508" s="835" t="s">
        <v>7116</v>
      </c>
      <c r="I508" s="849">
        <v>10.170000076293945</v>
      </c>
      <c r="J508" s="849">
        <v>900</v>
      </c>
      <c r="K508" s="850">
        <v>9151.2001953125</v>
      </c>
    </row>
    <row r="509" spans="1:11" ht="14.4" customHeight="1" x14ac:dyDescent="0.3">
      <c r="A509" s="831" t="s">
        <v>628</v>
      </c>
      <c r="B509" s="832" t="s">
        <v>629</v>
      </c>
      <c r="C509" s="835" t="s">
        <v>664</v>
      </c>
      <c r="D509" s="863" t="s">
        <v>665</v>
      </c>
      <c r="E509" s="835" t="s">
        <v>7099</v>
      </c>
      <c r="F509" s="863" t="s">
        <v>7100</v>
      </c>
      <c r="G509" s="835" t="s">
        <v>7572</v>
      </c>
      <c r="H509" s="835" t="s">
        <v>7573</v>
      </c>
      <c r="I509" s="849">
        <v>2.4000000953674316</v>
      </c>
      <c r="J509" s="849">
        <v>60</v>
      </c>
      <c r="K509" s="850">
        <v>144</v>
      </c>
    </row>
    <row r="510" spans="1:11" ht="14.4" customHeight="1" x14ac:dyDescent="0.3">
      <c r="A510" s="831" t="s">
        <v>628</v>
      </c>
      <c r="B510" s="832" t="s">
        <v>629</v>
      </c>
      <c r="C510" s="835" t="s">
        <v>664</v>
      </c>
      <c r="D510" s="863" t="s">
        <v>665</v>
      </c>
      <c r="E510" s="835" t="s">
        <v>7099</v>
      </c>
      <c r="F510" s="863" t="s">
        <v>7100</v>
      </c>
      <c r="G510" s="835" t="s">
        <v>7574</v>
      </c>
      <c r="H510" s="835" t="s">
        <v>7575</v>
      </c>
      <c r="I510" s="849">
        <v>1.940000057220459</v>
      </c>
      <c r="J510" s="849">
        <v>200</v>
      </c>
      <c r="K510" s="850">
        <v>388</v>
      </c>
    </row>
    <row r="511" spans="1:11" ht="14.4" customHeight="1" x14ac:dyDescent="0.3">
      <c r="A511" s="831" t="s">
        <v>628</v>
      </c>
      <c r="B511" s="832" t="s">
        <v>629</v>
      </c>
      <c r="C511" s="835" t="s">
        <v>664</v>
      </c>
      <c r="D511" s="863" t="s">
        <v>665</v>
      </c>
      <c r="E511" s="835" t="s">
        <v>7099</v>
      </c>
      <c r="F511" s="863" t="s">
        <v>7100</v>
      </c>
      <c r="G511" s="835" t="s">
        <v>7576</v>
      </c>
      <c r="H511" s="835" t="s">
        <v>7577</v>
      </c>
      <c r="I511" s="849">
        <v>24.779999732971191</v>
      </c>
      <c r="J511" s="849">
        <v>450</v>
      </c>
      <c r="K511" s="850">
        <v>11245.5</v>
      </c>
    </row>
    <row r="512" spans="1:11" ht="14.4" customHeight="1" x14ac:dyDescent="0.3">
      <c r="A512" s="831" t="s">
        <v>628</v>
      </c>
      <c r="B512" s="832" t="s">
        <v>629</v>
      </c>
      <c r="C512" s="835" t="s">
        <v>664</v>
      </c>
      <c r="D512" s="863" t="s">
        <v>665</v>
      </c>
      <c r="E512" s="835" t="s">
        <v>7099</v>
      </c>
      <c r="F512" s="863" t="s">
        <v>7100</v>
      </c>
      <c r="G512" s="835" t="s">
        <v>7578</v>
      </c>
      <c r="H512" s="835" t="s">
        <v>7579</v>
      </c>
      <c r="I512" s="849">
        <v>51.430000305175781</v>
      </c>
      <c r="J512" s="849">
        <v>200</v>
      </c>
      <c r="K512" s="850">
        <v>10285</v>
      </c>
    </row>
    <row r="513" spans="1:11" ht="14.4" customHeight="1" x14ac:dyDescent="0.3">
      <c r="A513" s="831" t="s">
        <v>628</v>
      </c>
      <c r="B513" s="832" t="s">
        <v>629</v>
      </c>
      <c r="C513" s="835" t="s">
        <v>664</v>
      </c>
      <c r="D513" s="863" t="s">
        <v>665</v>
      </c>
      <c r="E513" s="835" t="s">
        <v>7099</v>
      </c>
      <c r="F513" s="863" t="s">
        <v>7100</v>
      </c>
      <c r="G513" s="835" t="s">
        <v>7580</v>
      </c>
      <c r="H513" s="835" t="s">
        <v>7581</v>
      </c>
      <c r="I513" s="849">
        <v>38.509998321533203</v>
      </c>
      <c r="J513" s="849">
        <v>100</v>
      </c>
      <c r="K513" s="850">
        <v>3851</v>
      </c>
    </row>
    <row r="514" spans="1:11" ht="14.4" customHeight="1" x14ac:dyDescent="0.3">
      <c r="A514" s="831" t="s">
        <v>628</v>
      </c>
      <c r="B514" s="832" t="s">
        <v>629</v>
      </c>
      <c r="C514" s="835" t="s">
        <v>664</v>
      </c>
      <c r="D514" s="863" t="s">
        <v>665</v>
      </c>
      <c r="E514" s="835" t="s">
        <v>7099</v>
      </c>
      <c r="F514" s="863" t="s">
        <v>7100</v>
      </c>
      <c r="G514" s="835" t="s">
        <v>7582</v>
      </c>
      <c r="H514" s="835" t="s">
        <v>7583</v>
      </c>
      <c r="I514" s="849">
        <v>38.509998321533203</v>
      </c>
      <c r="J514" s="849">
        <v>50</v>
      </c>
      <c r="K514" s="850">
        <v>1925.719970703125</v>
      </c>
    </row>
    <row r="515" spans="1:11" ht="14.4" customHeight="1" x14ac:dyDescent="0.3">
      <c r="A515" s="831" t="s">
        <v>628</v>
      </c>
      <c r="B515" s="832" t="s">
        <v>629</v>
      </c>
      <c r="C515" s="835" t="s">
        <v>664</v>
      </c>
      <c r="D515" s="863" t="s">
        <v>665</v>
      </c>
      <c r="E515" s="835" t="s">
        <v>7099</v>
      </c>
      <c r="F515" s="863" t="s">
        <v>7100</v>
      </c>
      <c r="G515" s="835" t="s">
        <v>7121</v>
      </c>
      <c r="H515" s="835" t="s">
        <v>7122</v>
      </c>
      <c r="I515" s="849">
        <v>6.1399999856948853</v>
      </c>
      <c r="J515" s="849">
        <v>440</v>
      </c>
      <c r="K515" s="850">
        <v>2704.7999877929687</v>
      </c>
    </row>
    <row r="516" spans="1:11" ht="14.4" customHeight="1" x14ac:dyDescent="0.3">
      <c r="A516" s="831" t="s">
        <v>628</v>
      </c>
      <c r="B516" s="832" t="s">
        <v>629</v>
      </c>
      <c r="C516" s="835" t="s">
        <v>664</v>
      </c>
      <c r="D516" s="863" t="s">
        <v>665</v>
      </c>
      <c r="E516" s="835" t="s">
        <v>7099</v>
      </c>
      <c r="F516" s="863" t="s">
        <v>7100</v>
      </c>
      <c r="G516" s="835" t="s">
        <v>7123</v>
      </c>
      <c r="H516" s="835" t="s">
        <v>7124</v>
      </c>
      <c r="I516" s="849">
        <v>3.4300000667572021</v>
      </c>
      <c r="J516" s="849">
        <v>40</v>
      </c>
      <c r="K516" s="850">
        <v>137.19999694824219</v>
      </c>
    </row>
    <row r="517" spans="1:11" ht="14.4" customHeight="1" x14ac:dyDescent="0.3">
      <c r="A517" s="831" t="s">
        <v>628</v>
      </c>
      <c r="B517" s="832" t="s">
        <v>629</v>
      </c>
      <c r="C517" s="835" t="s">
        <v>664</v>
      </c>
      <c r="D517" s="863" t="s">
        <v>665</v>
      </c>
      <c r="E517" s="835" t="s">
        <v>7099</v>
      </c>
      <c r="F517" s="863" t="s">
        <v>7100</v>
      </c>
      <c r="G517" s="835" t="s">
        <v>7125</v>
      </c>
      <c r="H517" s="835" t="s">
        <v>7126</v>
      </c>
      <c r="I517" s="849">
        <v>30.25</v>
      </c>
      <c r="J517" s="849">
        <v>250</v>
      </c>
      <c r="K517" s="850">
        <v>7562.5</v>
      </c>
    </row>
    <row r="518" spans="1:11" ht="14.4" customHeight="1" x14ac:dyDescent="0.3">
      <c r="A518" s="831" t="s">
        <v>628</v>
      </c>
      <c r="B518" s="832" t="s">
        <v>629</v>
      </c>
      <c r="C518" s="835" t="s">
        <v>664</v>
      </c>
      <c r="D518" s="863" t="s">
        <v>665</v>
      </c>
      <c r="E518" s="835" t="s">
        <v>7099</v>
      </c>
      <c r="F518" s="863" t="s">
        <v>7100</v>
      </c>
      <c r="G518" s="835" t="s">
        <v>7127</v>
      </c>
      <c r="H518" s="835" t="s">
        <v>7128</v>
      </c>
      <c r="I518" s="849">
        <v>30.25</v>
      </c>
      <c r="J518" s="849">
        <v>50</v>
      </c>
      <c r="K518" s="850">
        <v>1512.5</v>
      </c>
    </row>
    <row r="519" spans="1:11" ht="14.4" customHeight="1" x14ac:dyDescent="0.3">
      <c r="A519" s="831" t="s">
        <v>628</v>
      </c>
      <c r="B519" s="832" t="s">
        <v>629</v>
      </c>
      <c r="C519" s="835" t="s">
        <v>664</v>
      </c>
      <c r="D519" s="863" t="s">
        <v>665</v>
      </c>
      <c r="E519" s="835" t="s">
        <v>7099</v>
      </c>
      <c r="F519" s="863" t="s">
        <v>7100</v>
      </c>
      <c r="G519" s="835" t="s">
        <v>7129</v>
      </c>
      <c r="H519" s="835" t="s">
        <v>7130</v>
      </c>
      <c r="I519" s="849">
        <v>21.780000686645508</v>
      </c>
      <c r="J519" s="849">
        <v>200</v>
      </c>
      <c r="K519" s="850">
        <v>4356</v>
      </c>
    </row>
    <row r="520" spans="1:11" ht="14.4" customHeight="1" x14ac:dyDescent="0.3">
      <c r="A520" s="831" t="s">
        <v>628</v>
      </c>
      <c r="B520" s="832" t="s">
        <v>629</v>
      </c>
      <c r="C520" s="835" t="s">
        <v>664</v>
      </c>
      <c r="D520" s="863" t="s">
        <v>665</v>
      </c>
      <c r="E520" s="835" t="s">
        <v>7099</v>
      </c>
      <c r="F520" s="863" t="s">
        <v>7100</v>
      </c>
      <c r="G520" s="835" t="s">
        <v>7131</v>
      </c>
      <c r="H520" s="835" t="s">
        <v>7132</v>
      </c>
      <c r="I520" s="849">
        <v>17.979999542236328</v>
      </c>
      <c r="J520" s="849">
        <v>100</v>
      </c>
      <c r="K520" s="850">
        <v>1798</v>
      </c>
    </row>
    <row r="521" spans="1:11" ht="14.4" customHeight="1" x14ac:dyDescent="0.3">
      <c r="A521" s="831" t="s">
        <v>628</v>
      </c>
      <c r="B521" s="832" t="s">
        <v>629</v>
      </c>
      <c r="C521" s="835" t="s">
        <v>664</v>
      </c>
      <c r="D521" s="863" t="s">
        <v>665</v>
      </c>
      <c r="E521" s="835" t="s">
        <v>7099</v>
      </c>
      <c r="F521" s="863" t="s">
        <v>7100</v>
      </c>
      <c r="G521" s="835" t="s">
        <v>7133</v>
      </c>
      <c r="H521" s="835" t="s">
        <v>7134</v>
      </c>
      <c r="I521" s="849">
        <v>5.0199999809265137</v>
      </c>
      <c r="J521" s="849">
        <v>100</v>
      </c>
      <c r="K521" s="850">
        <v>502.10000610351562</v>
      </c>
    </row>
    <row r="522" spans="1:11" ht="14.4" customHeight="1" x14ac:dyDescent="0.3">
      <c r="A522" s="831" t="s">
        <v>628</v>
      </c>
      <c r="B522" s="832" t="s">
        <v>629</v>
      </c>
      <c r="C522" s="835" t="s">
        <v>664</v>
      </c>
      <c r="D522" s="863" t="s">
        <v>665</v>
      </c>
      <c r="E522" s="835" t="s">
        <v>7099</v>
      </c>
      <c r="F522" s="863" t="s">
        <v>7100</v>
      </c>
      <c r="G522" s="835" t="s">
        <v>7434</v>
      </c>
      <c r="H522" s="835" t="s">
        <v>7435</v>
      </c>
      <c r="I522" s="849">
        <v>32.669998168945313</v>
      </c>
      <c r="J522" s="849">
        <v>100</v>
      </c>
      <c r="K522" s="850">
        <v>3267</v>
      </c>
    </row>
    <row r="523" spans="1:11" ht="14.4" customHeight="1" x14ac:dyDescent="0.3">
      <c r="A523" s="831" t="s">
        <v>628</v>
      </c>
      <c r="B523" s="832" t="s">
        <v>629</v>
      </c>
      <c r="C523" s="835" t="s">
        <v>664</v>
      </c>
      <c r="D523" s="863" t="s">
        <v>665</v>
      </c>
      <c r="E523" s="835" t="s">
        <v>7099</v>
      </c>
      <c r="F523" s="863" t="s">
        <v>7100</v>
      </c>
      <c r="G523" s="835" t="s">
        <v>7361</v>
      </c>
      <c r="H523" s="835" t="s">
        <v>7362</v>
      </c>
      <c r="I523" s="849">
        <v>4.619999885559082</v>
      </c>
      <c r="J523" s="849">
        <v>100</v>
      </c>
      <c r="K523" s="850">
        <v>462</v>
      </c>
    </row>
    <row r="524" spans="1:11" ht="14.4" customHeight="1" x14ac:dyDescent="0.3">
      <c r="A524" s="831" t="s">
        <v>628</v>
      </c>
      <c r="B524" s="832" t="s">
        <v>629</v>
      </c>
      <c r="C524" s="835" t="s">
        <v>664</v>
      </c>
      <c r="D524" s="863" t="s">
        <v>665</v>
      </c>
      <c r="E524" s="835" t="s">
        <v>7099</v>
      </c>
      <c r="F524" s="863" t="s">
        <v>7100</v>
      </c>
      <c r="G524" s="835" t="s">
        <v>7584</v>
      </c>
      <c r="H524" s="835" t="s">
        <v>7585</v>
      </c>
      <c r="I524" s="849">
        <v>4</v>
      </c>
      <c r="J524" s="849">
        <v>100</v>
      </c>
      <c r="K524" s="850">
        <v>400</v>
      </c>
    </row>
    <row r="525" spans="1:11" ht="14.4" customHeight="1" x14ac:dyDescent="0.3">
      <c r="A525" s="831" t="s">
        <v>628</v>
      </c>
      <c r="B525" s="832" t="s">
        <v>629</v>
      </c>
      <c r="C525" s="835" t="s">
        <v>664</v>
      </c>
      <c r="D525" s="863" t="s">
        <v>665</v>
      </c>
      <c r="E525" s="835" t="s">
        <v>7099</v>
      </c>
      <c r="F525" s="863" t="s">
        <v>7100</v>
      </c>
      <c r="G525" s="835" t="s">
        <v>7143</v>
      </c>
      <c r="H525" s="835" t="s">
        <v>7144</v>
      </c>
      <c r="I525" s="849">
        <v>3.1500000953674316</v>
      </c>
      <c r="J525" s="849">
        <v>100</v>
      </c>
      <c r="K525" s="850">
        <v>315</v>
      </c>
    </row>
    <row r="526" spans="1:11" ht="14.4" customHeight="1" x14ac:dyDescent="0.3">
      <c r="A526" s="831" t="s">
        <v>628</v>
      </c>
      <c r="B526" s="832" t="s">
        <v>629</v>
      </c>
      <c r="C526" s="835" t="s">
        <v>664</v>
      </c>
      <c r="D526" s="863" t="s">
        <v>665</v>
      </c>
      <c r="E526" s="835" t="s">
        <v>7099</v>
      </c>
      <c r="F526" s="863" t="s">
        <v>7100</v>
      </c>
      <c r="G526" s="835" t="s">
        <v>7145</v>
      </c>
      <c r="H526" s="835" t="s">
        <v>7146</v>
      </c>
      <c r="I526" s="849">
        <v>2.8299999237060547</v>
      </c>
      <c r="J526" s="849">
        <v>50</v>
      </c>
      <c r="K526" s="850">
        <v>141.5</v>
      </c>
    </row>
    <row r="527" spans="1:11" ht="14.4" customHeight="1" x14ac:dyDescent="0.3">
      <c r="A527" s="831" t="s">
        <v>628</v>
      </c>
      <c r="B527" s="832" t="s">
        <v>629</v>
      </c>
      <c r="C527" s="835" t="s">
        <v>664</v>
      </c>
      <c r="D527" s="863" t="s">
        <v>665</v>
      </c>
      <c r="E527" s="835" t="s">
        <v>7099</v>
      </c>
      <c r="F527" s="863" t="s">
        <v>7100</v>
      </c>
      <c r="G527" s="835" t="s">
        <v>7147</v>
      </c>
      <c r="H527" s="835" t="s">
        <v>7148</v>
      </c>
      <c r="I527" s="849">
        <v>1.9950000047683716</v>
      </c>
      <c r="J527" s="849">
        <v>150</v>
      </c>
      <c r="K527" s="850">
        <v>299.5</v>
      </c>
    </row>
    <row r="528" spans="1:11" ht="14.4" customHeight="1" x14ac:dyDescent="0.3">
      <c r="A528" s="831" t="s">
        <v>628</v>
      </c>
      <c r="B528" s="832" t="s">
        <v>629</v>
      </c>
      <c r="C528" s="835" t="s">
        <v>664</v>
      </c>
      <c r="D528" s="863" t="s">
        <v>665</v>
      </c>
      <c r="E528" s="835" t="s">
        <v>7099</v>
      </c>
      <c r="F528" s="863" t="s">
        <v>7100</v>
      </c>
      <c r="G528" s="835" t="s">
        <v>7155</v>
      </c>
      <c r="H528" s="835" t="s">
        <v>7156</v>
      </c>
      <c r="I528" s="849">
        <v>9.380000114440918</v>
      </c>
      <c r="J528" s="849">
        <v>1080</v>
      </c>
      <c r="K528" s="850">
        <v>10127.7001953125</v>
      </c>
    </row>
    <row r="529" spans="1:11" ht="14.4" customHeight="1" x14ac:dyDescent="0.3">
      <c r="A529" s="831" t="s">
        <v>628</v>
      </c>
      <c r="B529" s="832" t="s">
        <v>629</v>
      </c>
      <c r="C529" s="835" t="s">
        <v>664</v>
      </c>
      <c r="D529" s="863" t="s">
        <v>665</v>
      </c>
      <c r="E529" s="835" t="s">
        <v>7099</v>
      </c>
      <c r="F529" s="863" t="s">
        <v>7100</v>
      </c>
      <c r="G529" s="835" t="s">
        <v>7157</v>
      </c>
      <c r="H529" s="835" t="s">
        <v>7158</v>
      </c>
      <c r="I529" s="849">
        <v>2.4600000381469727</v>
      </c>
      <c r="J529" s="849">
        <v>200</v>
      </c>
      <c r="K529" s="850">
        <v>492</v>
      </c>
    </row>
    <row r="530" spans="1:11" ht="14.4" customHeight="1" x14ac:dyDescent="0.3">
      <c r="A530" s="831" t="s">
        <v>628</v>
      </c>
      <c r="B530" s="832" t="s">
        <v>629</v>
      </c>
      <c r="C530" s="835" t="s">
        <v>664</v>
      </c>
      <c r="D530" s="863" t="s">
        <v>665</v>
      </c>
      <c r="E530" s="835" t="s">
        <v>7099</v>
      </c>
      <c r="F530" s="863" t="s">
        <v>7100</v>
      </c>
      <c r="G530" s="835" t="s">
        <v>7159</v>
      </c>
      <c r="H530" s="835" t="s">
        <v>7160</v>
      </c>
      <c r="I530" s="849">
        <v>0.2512499988079071</v>
      </c>
      <c r="J530" s="849">
        <v>2900</v>
      </c>
      <c r="K530" s="850">
        <v>729</v>
      </c>
    </row>
    <row r="531" spans="1:11" ht="14.4" customHeight="1" x14ac:dyDescent="0.3">
      <c r="A531" s="831" t="s">
        <v>628</v>
      </c>
      <c r="B531" s="832" t="s">
        <v>629</v>
      </c>
      <c r="C531" s="835" t="s">
        <v>664</v>
      </c>
      <c r="D531" s="863" t="s">
        <v>665</v>
      </c>
      <c r="E531" s="835" t="s">
        <v>7099</v>
      </c>
      <c r="F531" s="863" t="s">
        <v>7100</v>
      </c>
      <c r="G531" s="835" t="s">
        <v>7586</v>
      </c>
      <c r="H531" s="835" t="s">
        <v>7587</v>
      </c>
      <c r="I531" s="849">
        <v>405.35000610351562</v>
      </c>
      <c r="J531" s="849">
        <v>1</v>
      </c>
      <c r="K531" s="850">
        <v>405.35000610351562</v>
      </c>
    </row>
    <row r="532" spans="1:11" ht="14.4" customHeight="1" x14ac:dyDescent="0.3">
      <c r="A532" s="831" t="s">
        <v>628</v>
      </c>
      <c r="B532" s="832" t="s">
        <v>629</v>
      </c>
      <c r="C532" s="835" t="s">
        <v>664</v>
      </c>
      <c r="D532" s="863" t="s">
        <v>665</v>
      </c>
      <c r="E532" s="835" t="s">
        <v>7099</v>
      </c>
      <c r="F532" s="863" t="s">
        <v>7100</v>
      </c>
      <c r="G532" s="835" t="s">
        <v>7161</v>
      </c>
      <c r="H532" s="835" t="s">
        <v>7162</v>
      </c>
      <c r="I532" s="849">
        <v>11.736249685287476</v>
      </c>
      <c r="J532" s="849">
        <v>140</v>
      </c>
      <c r="K532" s="850">
        <v>1643.2000274658203</v>
      </c>
    </row>
    <row r="533" spans="1:11" ht="14.4" customHeight="1" x14ac:dyDescent="0.3">
      <c r="A533" s="831" t="s">
        <v>628</v>
      </c>
      <c r="B533" s="832" t="s">
        <v>629</v>
      </c>
      <c r="C533" s="835" t="s">
        <v>664</v>
      </c>
      <c r="D533" s="863" t="s">
        <v>665</v>
      </c>
      <c r="E533" s="835" t="s">
        <v>7099</v>
      </c>
      <c r="F533" s="863" t="s">
        <v>7100</v>
      </c>
      <c r="G533" s="835" t="s">
        <v>7167</v>
      </c>
      <c r="H533" s="835" t="s">
        <v>7168</v>
      </c>
      <c r="I533" s="849">
        <v>2.2899999618530273</v>
      </c>
      <c r="J533" s="849">
        <v>450</v>
      </c>
      <c r="K533" s="850">
        <v>1030.5</v>
      </c>
    </row>
    <row r="534" spans="1:11" ht="14.4" customHeight="1" x14ac:dyDescent="0.3">
      <c r="A534" s="831" t="s">
        <v>628</v>
      </c>
      <c r="B534" s="832" t="s">
        <v>629</v>
      </c>
      <c r="C534" s="835" t="s">
        <v>664</v>
      </c>
      <c r="D534" s="863" t="s">
        <v>665</v>
      </c>
      <c r="E534" s="835" t="s">
        <v>7099</v>
      </c>
      <c r="F534" s="863" t="s">
        <v>7100</v>
      </c>
      <c r="G534" s="835" t="s">
        <v>7442</v>
      </c>
      <c r="H534" s="835" t="s">
        <v>7443</v>
      </c>
      <c r="I534" s="849">
        <v>9.1999998092651367</v>
      </c>
      <c r="J534" s="849">
        <v>100</v>
      </c>
      <c r="K534" s="850">
        <v>920</v>
      </c>
    </row>
    <row r="535" spans="1:11" ht="14.4" customHeight="1" x14ac:dyDescent="0.3">
      <c r="A535" s="831" t="s">
        <v>628</v>
      </c>
      <c r="B535" s="832" t="s">
        <v>629</v>
      </c>
      <c r="C535" s="835" t="s">
        <v>664</v>
      </c>
      <c r="D535" s="863" t="s">
        <v>665</v>
      </c>
      <c r="E535" s="835" t="s">
        <v>7099</v>
      </c>
      <c r="F535" s="863" t="s">
        <v>7100</v>
      </c>
      <c r="G535" s="835" t="s">
        <v>7181</v>
      </c>
      <c r="H535" s="835" t="s">
        <v>7182</v>
      </c>
      <c r="I535" s="849">
        <v>14.300000190734863</v>
      </c>
      <c r="J535" s="849">
        <v>60</v>
      </c>
      <c r="K535" s="850">
        <v>858.17999267578125</v>
      </c>
    </row>
    <row r="536" spans="1:11" ht="14.4" customHeight="1" x14ac:dyDescent="0.3">
      <c r="A536" s="831" t="s">
        <v>628</v>
      </c>
      <c r="B536" s="832" t="s">
        <v>629</v>
      </c>
      <c r="C536" s="835" t="s">
        <v>664</v>
      </c>
      <c r="D536" s="863" t="s">
        <v>665</v>
      </c>
      <c r="E536" s="835" t="s">
        <v>7099</v>
      </c>
      <c r="F536" s="863" t="s">
        <v>7100</v>
      </c>
      <c r="G536" s="835" t="s">
        <v>7185</v>
      </c>
      <c r="H536" s="835" t="s">
        <v>7186</v>
      </c>
      <c r="I536" s="849">
        <v>4.1833332379659014</v>
      </c>
      <c r="J536" s="849">
        <v>400</v>
      </c>
      <c r="K536" s="850">
        <v>1673</v>
      </c>
    </row>
    <row r="537" spans="1:11" ht="14.4" customHeight="1" x14ac:dyDescent="0.3">
      <c r="A537" s="831" t="s">
        <v>628</v>
      </c>
      <c r="B537" s="832" t="s">
        <v>629</v>
      </c>
      <c r="C537" s="835" t="s">
        <v>664</v>
      </c>
      <c r="D537" s="863" t="s">
        <v>665</v>
      </c>
      <c r="E537" s="835" t="s">
        <v>7099</v>
      </c>
      <c r="F537" s="863" t="s">
        <v>7100</v>
      </c>
      <c r="G537" s="835" t="s">
        <v>7588</v>
      </c>
      <c r="H537" s="835" t="s">
        <v>7589</v>
      </c>
      <c r="I537" s="849">
        <v>165.8800048828125</v>
      </c>
      <c r="J537" s="849">
        <v>1</v>
      </c>
      <c r="K537" s="850">
        <v>165.8800048828125</v>
      </c>
    </row>
    <row r="538" spans="1:11" ht="14.4" customHeight="1" x14ac:dyDescent="0.3">
      <c r="A538" s="831" t="s">
        <v>628</v>
      </c>
      <c r="B538" s="832" t="s">
        <v>629</v>
      </c>
      <c r="C538" s="835" t="s">
        <v>664</v>
      </c>
      <c r="D538" s="863" t="s">
        <v>665</v>
      </c>
      <c r="E538" s="835" t="s">
        <v>7099</v>
      </c>
      <c r="F538" s="863" t="s">
        <v>7100</v>
      </c>
      <c r="G538" s="835" t="s">
        <v>7590</v>
      </c>
      <c r="H538" s="835" t="s">
        <v>7591</v>
      </c>
      <c r="I538" s="849">
        <v>30.139999389648438</v>
      </c>
      <c r="J538" s="849">
        <v>60</v>
      </c>
      <c r="K538" s="850">
        <v>1808.0999755859375</v>
      </c>
    </row>
    <row r="539" spans="1:11" ht="14.4" customHeight="1" x14ac:dyDescent="0.3">
      <c r="A539" s="831" t="s">
        <v>628</v>
      </c>
      <c r="B539" s="832" t="s">
        <v>629</v>
      </c>
      <c r="C539" s="835" t="s">
        <v>664</v>
      </c>
      <c r="D539" s="863" t="s">
        <v>665</v>
      </c>
      <c r="E539" s="835" t="s">
        <v>7099</v>
      </c>
      <c r="F539" s="863" t="s">
        <v>7100</v>
      </c>
      <c r="G539" s="835" t="s">
        <v>7592</v>
      </c>
      <c r="H539" s="835" t="s">
        <v>7593</v>
      </c>
      <c r="I539" s="849">
        <v>1531.949951171875</v>
      </c>
      <c r="J539" s="849">
        <v>8</v>
      </c>
      <c r="K539" s="850">
        <v>12255.580078125</v>
      </c>
    </row>
    <row r="540" spans="1:11" ht="14.4" customHeight="1" x14ac:dyDescent="0.3">
      <c r="A540" s="831" t="s">
        <v>628</v>
      </c>
      <c r="B540" s="832" t="s">
        <v>629</v>
      </c>
      <c r="C540" s="835" t="s">
        <v>664</v>
      </c>
      <c r="D540" s="863" t="s">
        <v>665</v>
      </c>
      <c r="E540" s="835" t="s">
        <v>7099</v>
      </c>
      <c r="F540" s="863" t="s">
        <v>7100</v>
      </c>
      <c r="G540" s="835" t="s">
        <v>7594</v>
      </c>
      <c r="H540" s="835" t="s">
        <v>7595</v>
      </c>
      <c r="I540" s="849">
        <v>813.12166341145837</v>
      </c>
      <c r="J540" s="849">
        <v>144</v>
      </c>
      <c r="K540" s="850">
        <v>117666.46923828125</v>
      </c>
    </row>
    <row r="541" spans="1:11" ht="14.4" customHeight="1" x14ac:dyDescent="0.3">
      <c r="A541" s="831" t="s">
        <v>628</v>
      </c>
      <c r="B541" s="832" t="s">
        <v>629</v>
      </c>
      <c r="C541" s="835" t="s">
        <v>664</v>
      </c>
      <c r="D541" s="863" t="s">
        <v>665</v>
      </c>
      <c r="E541" s="835" t="s">
        <v>7099</v>
      </c>
      <c r="F541" s="863" t="s">
        <v>7100</v>
      </c>
      <c r="G541" s="835" t="s">
        <v>7596</v>
      </c>
      <c r="H541" s="835" t="s">
        <v>7597</v>
      </c>
      <c r="I541" s="849">
        <v>1246</v>
      </c>
      <c r="J541" s="849">
        <v>1</v>
      </c>
      <c r="K541" s="850">
        <v>1246</v>
      </c>
    </row>
    <row r="542" spans="1:11" ht="14.4" customHeight="1" x14ac:dyDescent="0.3">
      <c r="A542" s="831" t="s">
        <v>628</v>
      </c>
      <c r="B542" s="832" t="s">
        <v>629</v>
      </c>
      <c r="C542" s="835" t="s">
        <v>664</v>
      </c>
      <c r="D542" s="863" t="s">
        <v>665</v>
      </c>
      <c r="E542" s="835" t="s">
        <v>7099</v>
      </c>
      <c r="F542" s="863" t="s">
        <v>7100</v>
      </c>
      <c r="G542" s="835" t="s">
        <v>7197</v>
      </c>
      <c r="H542" s="835" t="s">
        <v>7198</v>
      </c>
      <c r="I542" s="849">
        <v>1.0900000333786011</v>
      </c>
      <c r="J542" s="849">
        <v>300</v>
      </c>
      <c r="K542" s="850">
        <v>327</v>
      </c>
    </row>
    <row r="543" spans="1:11" ht="14.4" customHeight="1" x14ac:dyDescent="0.3">
      <c r="A543" s="831" t="s">
        <v>628</v>
      </c>
      <c r="B543" s="832" t="s">
        <v>629</v>
      </c>
      <c r="C543" s="835" t="s">
        <v>664</v>
      </c>
      <c r="D543" s="863" t="s">
        <v>665</v>
      </c>
      <c r="E543" s="835" t="s">
        <v>7099</v>
      </c>
      <c r="F543" s="863" t="s">
        <v>7100</v>
      </c>
      <c r="G543" s="835" t="s">
        <v>7199</v>
      </c>
      <c r="H543" s="835" t="s">
        <v>7200</v>
      </c>
      <c r="I543" s="849">
        <v>0.47999998927116394</v>
      </c>
      <c r="J543" s="849">
        <v>500</v>
      </c>
      <c r="K543" s="850">
        <v>240</v>
      </c>
    </row>
    <row r="544" spans="1:11" ht="14.4" customHeight="1" x14ac:dyDescent="0.3">
      <c r="A544" s="831" t="s">
        <v>628</v>
      </c>
      <c r="B544" s="832" t="s">
        <v>629</v>
      </c>
      <c r="C544" s="835" t="s">
        <v>664</v>
      </c>
      <c r="D544" s="863" t="s">
        <v>665</v>
      </c>
      <c r="E544" s="835" t="s">
        <v>7099</v>
      </c>
      <c r="F544" s="863" t="s">
        <v>7100</v>
      </c>
      <c r="G544" s="835" t="s">
        <v>7201</v>
      </c>
      <c r="H544" s="835" t="s">
        <v>7202</v>
      </c>
      <c r="I544" s="849">
        <v>1.6699999570846558</v>
      </c>
      <c r="J544" s="849">
        <v>100</v>
      </c>
      <c r="K544" s="850">
        <v>167</v>
      </c>
    </row>
    <row r="545" spans="1:11" ht="14.4" customHeight="1" x14ac:dyDescent="0.3">
      <c r="A545" s="831" t="s">
        <v>628</v>
      </c>
      <c r="B545" s="832" t="s">
        <v>629</v>
      </c>
      <c r="C545" s="835" t="s">
        <v>664</v>
      </c>
      <c r="D545" s="863" t="s">
        <v>665</v>
      </c>
      <c r="E545" s="835" t="s">
        <v>7099</v>
      </c>
      <c r="F545" s="863" t="s">
        <v>7100</v>
      </c>
      <c r="G545" s="835" t="s">
        <v>7203</v>
      </c>
      <c r="H545" s="835" t="s">
        <v>7204</v>
      </c>
      <c r="I545" s="849">
        <v>0.67000001668930054</v>
      </c>
      <c r="J545" s="849">
        <v>400</v>
      </c>
      <c r="K545" s="850">
        <v>268</v>
      </c>
    </row>
    <row r="546" spans="1:11" ht="14.4" customHeight="1" x14ac:dyDescent="0.3">
      <c r="A546" s="831" t="s">
        <v>628</v>
      </c>
      <c r="B546" s="832" t="s">
        <v>629</v>
      </c>
      <c r="C546" s="835" t="s">
        <v>664</v>
      </c>
      <c r="D546" s="863" t="s">
        <v>665</v>
      </c>
      <c r="E546" s="835" t="s">
        <v>7099</v>
      </c>
      <c r="F546" s="863" t="s">
        <v>7100</v>
      </c>
      <c r="G546" s="835" t="s">
        <v>7598</v>
      </c>
      <c r="H546" s="835" t="s">
        <v>7599</v>
      </c>
      <c r="I546" s="849">
        <v>60.069999694824219</v>
      </c>
      <c r="J546" s="849">
        <v>30</v>
      </c>
      <c r="K546" s="850">
        <v>1802</v>
      </c>
    </row>
    <row r="547" spans="1:11" ht="14.4" customHeight="1" x14ac:dyDescent="0.3">
      <c r="A547" s="831" t="s">
        <v>628</v>
      </c>
      <c r="B547" s="832" t="s">
        <v>629</v>
      </c>
      <c r="C547" s="835" t="s">
        <v>664</v>
      </c>
      <c r="D547" s="863" t="s">
        <v>665</v>
      </c>
      <c r="E547" s="835" t="s">
        <v>7099</v>
      </c>
      <c r="F547" s="863" t="s">
        <v>7100</v>
      </c>
      <c r="G547" s="835" t="s">
        <v>7234</v>
      </c>
      <c r="H547" s="835" t="s">
        <v>7381</v>
      </c>
      <c r="I547" s="849">
        <v>21.239999771118164</v>
      </c>
      <c r="J547" s="849">
        <v>50</v>
      </c>
      <c r="K547" s="850">
        <v>1062</v>
      </c>
    </row>
    <row r="548" spans="1:11" ht="14.4" customHeight="1" x14ac:dyDescent="0.3">
      <c r="A548" s="831" t="s">
        <v>628</v>
      </c>
      <c r="B548" s="832" t="s">
        <v>629</v>
      </c>
      <c r="C548" s="835" t="s">
        <v>664</v>
      </c>
      <c r="D548" s="863" t="s">
        <v>665</v>
      </c>
      <c r="E548" s="835" t="s">
        <v>7099</v>
      </c>
      <c r="F548" s="863" t="s">
        <v>7100</v>
      </c>
      <c r="G548" s="835" t="s">
        <v>7600</v>
      </c>
      <c r="H548" s="835" t="s">
        <v>7601</v>
      </c>
      <c r="I548" s="849">
        <v>4.1700000762939453</v>
      </c>
      <c r="J548" s="849">
        <v>100</v>
      </c>
      <c r="K548" s="850">
        <v>417.45001220703125</v>
      </c>
    </row>
    <row r="549" spans="1:11" ht="14.4" customHeight="1" x14ac:dyDescent="0.3">
      <c r="A549" s="831" t="s">
        <v>628</v>
      </c>
      <c r="B549" s="832" t="s">
        <v>629</v>
      </c>
      <c r="C549" s="835" t="s">
        <v>664</v>
      </c>
      <c r="D549" s="863" t="s">
        <v>665</v>
      </c>
      <c r="E549" s="835" t="s">
        <v>7099</v>
      </c>
      <c r="F549" s="863" t="s">
        <v>7100</v>
      </c>
      <c r="G549" s="835" t="s">
        <v>7219</v>
      </c>
      <c r="H549" s="835" t="s">
        <v>7220</v>
      </c>
      <c r="I549" s="849">
        <v>2.3714284896850586</v>
      </c>
      <c r="J549" s="849">
        <v>860</v>
      </c>
      <c r="K549" s="850">
        <v>2040.1900024414062</v>
      </c>
    </row>
    <row r="550" spans="1:11" ht="14.4" customHeight="1" x14ac:dyDescent="0.3">
      <c r="A550" s="831" t="s">
        <v>628</v>
      </c>
      <c r="B550" s="832" t="s">
        <v>629</v>
      </c>
      <c r="C550" s="835" t="s">
        <v>664</v>
      </c>
      <c r="D550" s="863" t="s">
        <v>665</v>
      </c>
      <c r="E550" s="835" t="s">
        <v>7099</v>
      </c>
      <c r="F550" s="863" t="s">
        <v>7100</v>
      </c>
      <c r="G550" s="835" t="s">
        <v>7223</v>
      </c>
      <c r="H550" s="835" t="s">
        <v>7224</v>
      </c>
      <c r="I550" s="849">
        <v>1.9850000143051147</v>
      </c>
      <c r="J550" s="849">
        <v>400</v>
      </c>
      <c r="K550" s="850">
        <v>793.5</v>
      </c>
    </row>
    <row r="551" spans="1:11" ht="14.4" customHeight="1" x14ac:dyDescent="0.3">
      <c r="A551" s="831" t="s">
        <v>628</v>
      </c>
      <c r="B551" s="832" t="s">
        <v>629</v>
      </c>
      <c r="C551" s="835" t="s">
        <v>664</v>
      </c>
      <c r="D551" s="863" t="s">
        <v>665</v>
      </c>
      <c r="E551" s="835" t="s">
        <v>7099</v>
      </c>
      <c r="F551" s="863" t="s">
        <v>7100</v>
      </c>
      <c r="G551" s="835" t="s">
        <v>7225</v>
      </c>
      <c r="H551" s="835" t="s">
        <v>7226</v>
      </c>
      <c r="I551" s="849">
        <v>1.8999999761581421</v>
      </c>
      <c r="J551" s="849">
        <v>250</v>
      </c>
      <c r="K551" s="850">
        <v>475</v>
      </c>
    </row>
    <row r="552" spans="1:11" ht="14.4" customHeight="1" x14ac:dyDescent="0.3">
      <c r="A552" s="831" t="s">
        <v>628</v>
      </c>
      <c r="B552" s="832" t="s">
        <v>629</v>
      </c>
      <c r="C552" s="835" t="s">
        <v>664</v>
      </c>
      <c r="D552" s="863" t="s">
        <v>665</v>
      </c>
      <c r="E552" s="835" t="s">
        <v>7099</v>
      </c>
      <c r="F552" s="863" t="s">
        <v>7100</v>
      </c>
      <c r="G552" s="835" t="s">
        <v>7227</v>
      </c>
      <c r="H552" s="835" t="s">
        <v>7228</v>
      </c>
      <c r="I552" s="849">
        <v>1.9249999523162842</v>
      </c>
      <c r="J552" s="849">
        <v>900</v>
      </c>
      <c r="K552" s="850">
        <v>1731</v>
      </c>
    </row>
    <row r="553" spans="1:11" ht="14.4" customHeight="1" x14ac:dyDescent="0.3">
      <c r="A553" s="831" t="s">
        <v>628</v>
      </c>
      <c r="B553" s="832" t="s">
        <v>629</v>
      </c>
      <c r="C553" s="835" t="s">
        <v>664</v>
      </c>
      <c r="D553" s="863" t="s">
        <v>665</v>
      </c>
      <c r="E553" s="835" t="s">
        <v>7099</v>
      </c>
      <c r="F553" s="863" t="s">
        <v>7100</v>
      </c>
      <c r="G553" s="835" t="s">
        <v>7466</v>
      </c>
      <c r="H553" s="835" t="s">
        <v>7467</v>
      </c>
      <c r="I553" s="849">
        <v>2.6985714776175365</v>
      </c>
      <c r="J553" s="849">
        <v>1000</v>
      </c>
      <c r="K553" s="850">
        <v>2699</v>
      </c>
    </row>
    <row r="554" spans="1:11" ht="14.4" customHeight="1" x14ac:dyDescent="0.3">
      <c r="A554" s="831" t="s">
        <v>628</v>
      </c>
      <c r="B554" s="832" t="s">
        <v>629</v>
      </c>
      <c r="C554" s="835" t="s">
        <v>664</v>
      </c>
      <c r="D554" s="863" t="s">
        <v>665</v>
      </c>
      <c r="E554" s="835" t="s">
        <v>7099</v>
      </c>
      <c r="F554" s="863" t="s">
        <v>7100</v>
      </c>
      <c r="G554" s="835" t="s">
        <v>7602</v>
      </c>
      <c r="H554" s="835" t="s">
        <v>7603</v>
      </c>
      <c r="I554" s="849">
        <v>3.0699999332427979</v>
      </c>
      <c r="J554" s="849">
        <v>400</v>
      </c>
      <c r="K554" s="850">
        <v>1228</v>
      </c>
    </row>
    <row r="555" spans="1:11" ht="14.4" customHeight="1" x14ac:dyDescent="0.3">
      <c r="A555" s="831" t="s">
        <v>628</v>
      </c>
      <c r="B555" s="832" t="s">
        <v>629</v>
      </c>
      <c r="C555" s="835" t="s">
        <v>664</v>
      </c>
      <c r="D555" s="863" t="s">
        <v>665</v>
      </c>
      <c r="E555" s="835" t="s">
        <v>7099</v>
      </c>
      <c r="F555" s="863" t="s">
        <v>7100</v>
      </c>
      <c r="G555" s="835" t="s">
        <v>7468</v>
      </c>
      <c r="H555" s="835" t="s">
        <v>7469</v>
      </c>
      <c r="I555" s="849">
        <v>1.9199999570846558</v>
      </c>
      <c r="J555" s="849">
        <v>250</v>
      </c>
      <c r="K555" s="850">
        <v>480</v>
      </c>
    </row>
    <row r="556" spans="1:11" ht="14.4" customHeight="1" x14ac:dyDescent="0.3">
      <c r="A556" s="831" t="s">
        <v>628</v>
      </c>
      <c r="B556" s="832" t="s">
        <v>629</v>
      </c>
      <c r="C556" s="835" t="s">
        <v>664</v>
      </c>
      <c r="D556" s="863" t="s">
        <v>665</v>
      </c>
      <c r="E556" s="835" t="s">
        <v>7099</v>
      </c>
      <c r="F556" s="863" t="s">
        <v>7100</v>
      </c>
      <c r="G556" s="835" t="s">
        <v>7229</v>
      </c>
      <c r="H556" s="835" t="s">
        <v>7230</v>
      </c>
      <c r="I556" s="849">
        <v>2.1650000810623169</v>
      </c>
      <c r="J556" s="849">
        <v>300</v>
      </c>
      <c r="K556" s="850">
        <v>650</v>
      </c>
    </row>
    <row r="557" spans="1:11" ht="14.4" customHeight="1" x14ac:dyDescent="0.3">
      <c r="A557" s="831" t="s">
        <v>628</v>
      </c>
      <c r="B557" s="832" t="s">
        <v>629</v>
      </c>
      <c r="C557" s="835" t="s">
        <v>664</v>
      </c>
      <c r="D557" s="863" t="s">
        <v>665</v>
      </c>
      <c r="E557" s="835" t="s">
        <v>7099</v>
      </c>
      <c r="F557" s="863" t="s">
        <v>7100</v>
      </c>
      <c r="G557" s="835" t="s">
        <v>7234</v>
      </c>
      <c r="H557" s="835" t="s">
        <v>7235</v>
      </c>
      <c r="I557" s="849">
        <v>21.239999771118164</v>
      </c>
      <c r="J557" s="849">
        <v>150</v>
      </c>
      <c r="K557" s="850">
        <v>3186</v>
      </c>
    </row>
    <row r="558" spans="1:11" ht="14.4" customHeight="1" x14ac:dyDescent="0.3">
      <c r="A558" s="831" t="s">
        <v>628</v>
      </c>
      <c r="B558" s="832" t="s">
        <v>629</v>
      </c>
      <c r="C558" s="835" t="s">
        <v>664</v>
      </c>
      <c r="D558" s="863" t="s">
        <v>665</v>
      </c>
      <c r="E558" s="835" t="s">
        <v>7099</v>
      </c>
      <c r="F558" s="863" t="s">
        <v>7100</v>
      </c>
      <c r="G558" s="835" t="s">
        <v>7236</v>
      </c>
      <c r="H558" s="835" t="s">
        <v>7237</v>
      </c>
      <c r="I558" s="849">
        <v>5</v>
      </c>
      <c r="J558" s="849">
        <v>1050</v>
      </c>
      <c r="K558" s="850">
        <v>5250</v>
      </c>
    </row>
    <row r="559" spans="1:11" ht="14.4" customHeight="1" x14ac:dyDescent="0.3">
      <c r="A559" s="831" t="s">
        <v>628</v>
      </c>
      <c r="B559" s="832" t="s">
        <v>629</v>
      </c>
      <c r="C559" s="835" t="s">
        <v>664</v>
      </c>
      <c r="D559" s="863" t="s">
        <v>665</v>
      </c>
      <c r="E559" s="835" t="s">
        <v>7099</v>
      </c>
      <c r="F559" s="863" t="s">
        <v>7100</v>
      </c>
      <c r="G559" s="835" t="s">
        <v>7238</v>
      </c>
      <c r="H559" s="835" t="s">
        <v>7239</v>
      </c>
      <c r="I559" s="849">
        <v>2.5166666507720947</v>
      </c>
      <c r="J559" s="849">
        <v>1300</v>
      </c>
      <c r="K559" s="850">
        <v>3271.5</v>
      </c>
    </row>
    <row r="560" spans="1:11" ht="14.4" customHeight="1" x14ac:dyDescent="0.3">
      <c r="A560" s="831" t="s">
        <v>628</v>
      </c>
      <c r="B560" s="832" t="s">
        <v>629</v>
      </c>
      <c r="C560" s="835" t="s">
        <v>664</v>
      </c>
      <c r="D560" s="863" t="s">
        <v>665</v>
      </c>
      <c r="E560" s="835" t="s">
        <v>7099</v>
      </c>
      <c r="F560" s="863" t="s">
        <v>7100</v>
      </c>
      <c r="G560" s="835" t="s">
        <v>7382</v>
      </c>
      <c r="H560" s="835" t="s">
        <v>7384</v>
      </c>
      <c r="I560" s="849">
        <v>4.429999828338623</v>
      </c>
      <c r="J560" s="849">
        <v>200</v>
      </c>
      <c r="K560" s="850">
        <v>886</v>
      </c>
    </row>
    <row r="561" spans="1:11" ht="14.4" customHeight="1" x14ac:dyDescent="0.3">
      <c r="A561" s="831" t="s">
        <v>628</v>
      </c>
      <c r="B561" s="832" t="s">
        <v>629</v>
      </c>
      <c r="C561" s="835" t="s">
        <v>664</v>
      </c>
      <c r="D561" s="863" t="s">
        <v>665</v>
      </c>
      <c r="E561" s="835" t="s">
        <v>7099</v>
      </c>
      <c r="F561" s="863" t="s">
        <v>7100</v>
      </c>
      <c r="G561" s="835" t="s">
        <v>7604</v>
      </c>
      <c r="H561" s="835" t="s">
        <v>7605</v>
      </c>
      <c r="I561" s="849">
        <v>4.619999885559082</v>
      </c>
      <c r="J561" s="849">
        <v>50</v>
      </c>
      <c r="K561" s="850">
        <v>231</v>
      </c>
    </row>
    <row r="562" spans="1:11" ht="14.4" customHeight="1" x14ac:dyDescent="0.3">
      <c r="A562" s="831" t="s">
        <v>628</v>
      </c>
      <c r="B562" s="832" t="s">
        <v>629</v>
      </c>
      <c r="C562" s="835" t="s">
        <v>664</v>
      </c>
      <c r="D562" s="863" t="s">
        <v>665</v>
      </c>
      <c r="E562" s="835" t="s">
        <v>7099</v>
      </c>
      <c r="F562" s="863" t="s">
        <v>7100</v>
      </c>
      <c r="G562" s="835" t="s">
        <v>7246</v>
      </c>
      <c r="H562" s="835" t="s">
        <v>7385</v>
      </c>
      <c r="I562" s="849">
        <v>21.239999771118164</v>
      </c>
      <c r="J562" s="849">
        <v>50</v>
      </c>
      <c r="K562" s="850">
        <v>1062</v>
      </c>
    </row>
    <row r="563" spans="1:11" ht="14.4" customHeight="1" x14ac:dyDescent="0.3">
      <c r="A563" s="831" t="s">
        <v>628</v>
      </c>
      <c r="B563" s="832" t="s">
        <v>629</v>
      </c>
      <c r="C563" s="835" t="s">
        <v>664</v>
      </c>
      <c r="D563" s="863" t="s">
        <v>665</v>
      </c>
      <c r="E563" s="835" t="s">
        <v>7099</v>
      </c>
      <c r="F563" s="863" t="s">
        <v>7100</v>
      </c>
      <c r="G563" s="835" t="s">
        <v>7248</v>
      </c>
      <c r="H563" s="835" t="s">
        <v>7249</v>
      </c>
      <c r="I563" s="849">
        <v>21.234999656677246</v>
      </c>
      <c r="J563" s="849">
        <v>100</v>
      </c>
      <c r="K563" s="850">
        <v>2123.5</v>
      </c>
    </row>
    <row r="564" spans="1:11" ht="14.4" customHeight="1" x14ac:dyDescent="0.3">
      <c r="A564" s="831" t="s">
        <v>628</v>
      </c>
      <c r="B564" s="832" t="s">
        <v>629</v>
      </c>
      <c r="C564" s="835" t="s">
        <v>664</v>
      </c>
      <c r="D564" s="863" t="s">
        <v>665</v>
      </c>
      <c r="E564" s="835" t="s">
        <v>7099</v>
      </c>
      <c r="F564" s="863" t="s">
        <v>7100</v>
      </c>
      <c r="G564" s="835" t="s">
        <v>7248</v>
      </c>
      <c r="H564" s="835" t="s">
        <v>7250</v>
      </c>
      <c r="I564" s="849">
        <v>21.229999542236328</v>
      </c>
      <c r="J564" s="849">
        <v>200</v>
      </c>
      <c r="K564" s="850">
        <v>4246</v>
      </c>
    </row>
    <row r="565" spans="1:11" ht="14.4" customHeight="1" x14ac:dyDescent="0.3">
      <c r="A565" s="831" t="s">
        <v>628</v>
      </c>
      <c r="B565" s="832" t="s">
        <v>629</v>
      </c>
      <c r="C565" s="835" t="s">
        <v>664</v>
      </c>
      <c r="D565" s="863" t="s">
        <v>665</v>
      </c>
      <c r="E565" s="835" t="s">
        <v>7099</v>
      </c>
      <c r="F565" s="863" t="s">
        <v>7100</v>
      </c>
      <c r="G565" s="835" t="s">
        <v>7606</v>
      </c>
      <c r="H565" s="835" t="s">
        <v>7607</v>
      </c>
      <c r="I565" s="849">
        <v>98.860000610351563</v>
      </c>
      <c r="J565" s="849">
        <v>5</v>
      </c>
      <c r="K565" s="850">
        <v>494.29000854492187</v>
      </c>
    </row>
    <row r="566" spans="1:11" ht="14.4" customHeight="1" x14ac:dyDescent="0.3">
      <c r="A566" s="831" t="s">
        <v>628</v>
      </c>
      <c r="B566" s="832" t="s">
        <v>629</v>
      </c>
      <c r="C566" s="835" t="s">
        <v>664</v>
      </c>
      <c r="D566" s="863" t="s">
        <v>665</v>
      </c>
      <c r="E566" s="835" t="s">
        <v>7099</v>
      </c>
      <c r="F566" s="863" t="s">
        <v>7100</v>
      </c>
      <c r="G566" s="835" t="s">
        <v>7608</v>
      </c>
      <c r="H566" s="835" t="s">
        <v>7609</v>
      </c>
      <c r="I566" s="849">
        <v>98.860000610351563</v>
      </c>
      <c r="J566" s="849">
        <v>5</v>
      </c>
      <c r="K566" s="850">
        <v>494.29000854492187</v>
      </c>
    </row>
    <row r="567" spans="1:11" ht="14.4" customHeight="1" x14ac:dyDescent="0.3">
      <c r="A567" s="831" t="s">
        <v>628</v>
      </c>
      <c r="B567" s="832" t="s">
        <v>629</v>
      </c>
      <c r="C567" s="835" t="s">
        <v>664</v>
      </c>
      <c r="D567" s="863" t="s">
        <v>665</v>
      </c>
      <c r="E567" s="835" t="s">
        <v>7257</v>
      </c>
      <c r="F567" s="863" t="s">
        <v>7258</v>
      </c>
      <c r="G567" s="835" t="s">
        <v>7259</v>
      </c>
      <c r="H567" s="835" t="s">
        <v>7260</v>
      </c>
      <c r="I567" s="849">
        <v>9.9833335876464844</v>
      </c>
      <c r="J567" s="849">
        <v>250</v>
      </c>
      <c r="K567" s="850">
        <v>2586.5</v>
      </c>
    </row>
    <row r="568" spans="1:11" ht="14.4" customHeight="1" x14ac:dyDescent="0.3">
      <c r="A568" s="831" t="s">
        <v>628</v>
      </c>
      <c r="B568" s="832" t="s">
        <v>629</v>
      </c>
      <c r="C568" s="835" t="s">
        <v>664</v>
      </c>
      <c r="D568" s="863" t="s">
        <v>665</v>
      </c>
      <c r="E568" s="835" t="s">
        <v>7263</v>
      </c>
      <c r="F568" s="863" t="s">
        <v>7264</v>
      </c>
      <c r="G568" s="835" t="s">
        <v>7610</v>
      </c>
      <c r="H568" s="835" t="s">
        <v>7611</v>
      </c>
      <c r="I568" s="849">
        <v>0.47999998927116394</v>
      </c>
      <c r="J568" s="849">
        <v>300</v>
      </c>
      <c r="K568" s="850">
        <v>144</v>
      </c>
    </row>
    <row r="569" spans="1:11" ht="14.4" customHeight="1" x14ac:dyDescent="0.3">
      <c r="A569" s="831" t="s">
        <v>628</v>
      </c>
      <c r="B569" s="832" t="s">
        <v>629</v>
      </c>
      <c r="C569" s="835" t="s">
        <v>664</v>
      </c>
      <c r="D569" s="863" t="s">
        <v>665</v>
      </c>
      <c r="E569" s="835" t="s">
        <v>7263</v>
      </c>
      <c r="F569" s="863" t="s">
        <v>7264</v>
      </c>
      <c r="G569" s="835" t="s">
        <v>7550</v>
      </c>
      <c r="H569" s="835" t="s">
        <v>7551</v>
      </c>
      <c r="I569" s="849">
        <v>0.30500000715255737</v>
      </c>
      <c r="J569" s="849">
        <v>200</v>
      </c>
      <c r="K569" s="850">
        <v>61</v>
      </c>
    </row>
    <row r="570" spans="1:11" ht="14.4" customHeight="1" x14ac:dyDescent="0.3">
      <c r="A570" s="831" t="s">
        <v>628</v>
      </c>
      <c r="B570" s="832" t="s">
        <v>629</v>
      </c>
      <c r="C570" s="835" t="s">
        <v>664</v>
      </c>
      <c r="D570" s="863" t="s">
        <v>665</v>
      </c>
      <c r="E570" s="835" t="s">
        <v>7263</v>
      </c>
      <c r="F570" s="863" t="s">
        <v>7264</v>
      </c>
      <c r="G570" s="835" t="s">
        <v>7265</v>
      </c>
      <c r="H570" s="835" t="s">
        <v>7266</v>
      </c>
      <c r="I570" s="849">
        <v>0.30500000715255737</v>
      </c>
      <c r="J570" s="849">
        <v>800</v>
      </c>
      <c r="K570" s="850">
        <v>244</v>
      </c>
    </row>
    <row r="571" spans="1:11" ht="14.4" customHeight="1" x14ac:dyDescent="0.3">
      <c r="A571" s="831" t="s">
        <v>628</v>
      </c>
      <c r="B571" s="832" t="s">
        <v>629</v>
      </c>
      <c r="C571" s="835" t="s">
        <v>664</v>
      </c>
      <c r="D571" s="863" t="s">
        <v>665</v>
      </c>
      <c r="E571" s="835" t="s">
        <v>7263</v>
      </c>
      <c r="F571" s="863" t="s">
        <v>7264</v>
      </c>
      <c r="G571" s="835" t="s">
        <v>7267</v>
      </c>
      <c r="H571" s="835" t="s">
        <v>7268</v>
      </c>
      <c r="I571" s="849">
        <v>0.55000001192092896</v>
      </c>
      <c r="J571" s="849">
        <v>300</v>
      </c>
      <c r="K571" s="850">
        <v>165</v>
      </c>
    </row>
    <row r="572" spans="1:11" ht="14.4" customHeight="1" x14ac:dyDescent="0.3">
      <c r="A572" s="831" t="s">
        <v>628</v>
      </c>
      <c r="B572" s="832" t="s">
        <v>629</v>
      </c>
      <c r="C572" s="835" t="s">
        <v>664</v>
      </c>
      <c r="D572" s="863" t="s">
        <v>665</v>
      </c>
      <c r="E572" s="835" t="s">
        <v>7263</v>
      </c>
      <c r="F572" s="863" t="s">
        <v>7264</v>
      </c>
      <c r="G572" s="835" t="s">
        <v>7480</v>
      </c>
      <c r="H572" s="835" t="s">
        <v>7481</v>
      </c>
      <c r="I572" s="849">
        <v>1.8019999504089355</v>
      </c>
      <c r="J572" s="849">
        <v>500</v>
      </c>
      <c r="K572" s="850">
        <v>901</v>
      </c>
    </row>
    <row r="573" spans="1:11" ht="14.4" customHeight="1" x14ac:dyDescent="0.3">
      <c r="A573" s="831" t="s">
        <v>628</v>
      </c>
      <c r="B573" s="832" t="s">
        <v>629</v>
      </c>
      <c r="C573" s="835" t="s">
        <v>664</v>
      </c>
      <c r="D573" s="863" t="s">
        <v>665</v>
      </c>
      <c r="E573" s="835" t="s">
        <v>7263</v>
      </c>
      <c r="F573" s="863" t="s">
        <v>7264</v>
      </c>
      <c r="G573" s="835" t="s">
        <v>7612</v>
      </c>
      <c r="H573" s="835" t="s">
        <v>7613</v>
      </c>
      <c r="I573" s="849">
        <v>1.8028570924486433</v>
      </c>
      <c r="J573" s="849">
        <v>1200</v>
      </c>
      <c r="K573" s="850">
        <v>2164</v>
      </c>
    </row>
    <row r="574" spans="1:11" ht="14.4" customHeight="1" x14ac:dyDescent="0.3">
      <c r="A574" s="831" t="s">
        <v>628</v>
      </c>
      <c r="B574" s="832" t="s">
        <v>629</v>
      </c>
      <c r="C574" s="835" t="s">
        <v>664</v>
      </c>
      <c r="D574" s="863" t="s">
        <v>665</v>
      </c>
      <c r="E574" s="835" t="s">
        <v>7269</v>
      </c>
      <c r="F574" s="863" t="s">
        <v>7270</v>
      </c>
      <c r="G574" s="835" t="s">
        <v>7271</v>
      </c>
      <c r="H574" s="835" t="s">
        <v>7272</v>
      </c>
      <c r="I574" s="849">
        <v>0.68999999761581421</v>
      </c>
      <c r="J574" s="849">
        <v>200</v>
      </c>
      <c r="K574" s="850">
        <v>138</v>
      </c>
    </row>
    <row r="575" spans="1:11" ht="14.4" customHeight="1" x14ac:dyDescent="0.3">
      <c r="A575" s="831" t="s">
        <v>628</v>
      </c>
      <c r="B575" s="832" t="s">
        <v>629</v>
      </c>
      <c r="C575" s="835" t="s">
        <v>664</v>
      </c>
      <c r="D575" s="863" t="s">
        <v>665</v>
      </c>
      <c r="E575" s="835" t="s">
        <v>7269</v>
      </c>
      <c r="F575" s="863" t="s">
        <v>7270</v>
      </c>
      <c r="G575" s="835" t="s">
        <v>7273</v>
      </c>
      <c r="H575" s="835" t="s">
        <v>7274</v>
      </c>
      <c r="I575" s="849">
        <v>0.68999999761581421</v>
      </c>
      <c r="J575" s="849">
        <v>5600</v>
      </c>
      <c r="K575" s="850">
        <v>3864</v>
      </c>
    </row>
    <row r="576" spans="1:11" ht="14.4" customHeight="1" x14ac:dyDescent="0.3">
      <c r="A576" s="831" t="s">
        <v>628</v>
      </c>
      <c r="B576" s="832" t="s">
        <v>629</v>
      </c>
      <c r="C576" s="835" t="s">
        <v>664</v>
      </c>
      <c r="D576" s="863" t="s">
        <v>665</v>
      </c>
      <c r="E576" s="835" t="s">
        <v>7269</v>
      </c>
      <c r="F576" s="863" t="s">
        <v>7270</v>
      </c>
      <c r="G576" s="835" t="s">
        <v>7275</v>
      </c>
      <c r="H576" s="835" t="s">
        <v>7276</v>
      </c>
      <c r="I576" s="849">
        <v>0.6887499988079071</v>
      </c>
      <c r="J576" s="849">
        <v>2800</v>
      </c>
      <c r="K576" s="850">
        <v>1928</v>
      </c>
    </row>
    <row r="577" spans="1:11" ht="14.4" customHeight="1" x14ac:dyDescent="0.3">
      <c r="A577" s="831" t="s">
        <v>628</v>
      </c>
      <c r="B577" s="832" t="s">
        <v>629</v>
      </c>
      <c r="C577" s="835" t="s">
        <v>664</v>
      </c>
      <c r="D577" s="863" t="s">
        <v>665</v>
      </c>
      <c r="E577" s="835" t="s">
        <v>7269</v>
      </c>
      <c r="F577" s="863" t="s">
        <v>7270</v>
      </c>
      <c r="G577" s="835" t="s">
        <v>7614</v>
      </c>
      <c r="H577" s="835" t="s">
        <v>7615</v>
      </c>
      <c r="I577" s="849">
        <v>6.2300000190734863</v>
      </c>
      <c r="J577" s="849">
        <v>70</v>
      </c>
      <c r="K577" s="850">
        <v>436.10000610351562</v>
      </c>
    </row>
    <row r="578" spans="1:11" ht="14.4" customHeight="1" x14ac:dyDescent="0.3">
      <c r="A578" s="831" t="s">
        <v>628</v>
      </c>
      <c r="B578" s="832" t="s">
        <v>629</v>
      </c>
      <c r="C578" s="835" t="s">
        <v>664</v>
      </c>
      <c r="D578" s="863" t="s">
        <v>665</v>
      </c>
      <c r="E578" s="835" t="s">
        <v>7269</v>
      </c>
      <c r="F578" s="863" t="s">
        <v>7270</v>
      </c>
      <c r="G578" s="835" t="s">
        <v>7486</v>
      </c>
      <c r="H578" s="835" t="s">
        <v>7487</v>
      </c>
      <c r="I578" s="849">
        <v>6.2399997711181641</v>
      </c>
      <c r="J578" s="849">
        <v>70</v>
      </c>
      <c r="K578" s="850">
        <v>436.79998779296875</v>
      </c>
    </row>
    <row r="579" spans="1:11" ht="14.4" customHeight="1" x14ac:dyDescent="0.3">
      <c r="A579" s="831" t="s">
        <v>628</v>
      </c>
      <c r="B579" s="832" t="s">
        <v>629</v>
      </c>
      <c r="C579" s="835" t="s">
        <v>664</v>
      </c>
      <c r="D579" s="863" t="s">
        <v>665</v>
      </c>
      <c r="E579" s="835" t="s">
        <v>7616</v>
      </c>
      <c r="F579" s="863" t="s">
        <v>7617</v>
      </c>
      <c r="G579" s="835" t="s">
        <v>7618</v>
      </c>
      <c r="H579" s="835" t="s">
        <v>7619</v>
      </c>
      <c r="I579" s="849">
        <v>2818.820068359375</v>
      </c>
      <c r="J579" s="849">
        <v>10</v>
      </c>
      <c r="K579" s="850">
        <v>28188.16015625</v>
      </c>
    </row>
    <row r="580" spans="1:11" ht="14.4" customHeight="1" x14ac:dyDescent="0.3">
      <c r="A580" s="831" t="s">
        <v>628</v>
      </c>
      <c r="B580" s="832" t="s">
        <v>629</v>
      </c>
      <c r="C580" s="835" t="s">
        <v>664</v>
      </c>
      <c r="D580" s="863" t="s">
        <v>665</v>
      </c>
      <c r="E580" s="835" t="s">
        <v>7285</v>
      </c>
      <c r="F580" s="863" t="s">
        <v>7286</v>
      </c>
      <c r="G580" s="835" t="s">
        <v>7287</v>
      </c>
      <c r="H580" s="835" t="s">
        <v>7288</v>
      </c>
      <c r="I580" s="849">
        <v>15.210000038146973</v>
      </c>
      <c r="J580" s="849">
        <v>250</v>
      </c>
      <c r="K580" s="850">
        <v>3802.3199462890625</v>
      </c>
    </row>
    <row r="581" spans="1:11" ht="14.4" customHeight="1" x14ac:dyDescent="0.3">
      <c r="A581" s="831" t="s">
        <v>628</v>
      </c>
      <c r="B581" s="832" t="s">
        <v>629</v>
      </c>
      <c r="C581" s="835" t="s">
        <v>664</v>
      </c>
      <c r="D581" s="863" t="s">
        <v>665</v>
      </c>
      <c r="E581" s="835" t="s">
        <v>7620</v>
      </c>
      <c r="F581" s="863" t="s">
        <v>7621</v>
      </c>
      <c r="G581" s="835" t="s">
        <v>7622</v>
      </c>
      <c r="H581" s="835" t="s">
        <v>7623</v>
      </c>
      <c r="I581" s="849">
        <v>24200</v>
      </c>
      <c r="J581" s="849">
        <v>2</v>
      </c>
      <c r="K581" s="850">
        <v>48400</v>
      </c>
    </row>
    <row r="582" spans="1:11" ht="14.4" customHeight="1" x14ac:dyDescent="0.3">
      <c r="A582" s="831" t="s">
        <v>628</v>
      </c>
      <c r="B582" s="832" t="s">
        <v>629</v>
      </c>
      <c r="C582" s="835" t="s">
        <v>667</v>
      </c>
      <c r="D582" s="863" t="s">
        <v>668</v>
      </c>
      <c r="E582" s="835" t="s">
        <v>7037</v>
      </c>
      <c r="F582" s="863" t="s">
        <v>7038</v>
      </c>
      <c r="G582" s="835" t="s">
        <v>7039</v>
      </c>
      <c r="H582" s="835" t="s">
        <v>7040</v>
      </c>
      <c r="I582" s="849">
        <v>139.44000244140625</v>
      </c>
      <c r="J582" s="849">
        <v>10</v>
      </c>
      <c r="K582" s="850">
        <v>1394.4000244140625</v>
      </c>
    </row>
    <row r="583" spans="1:11" ht="14.4" customHeight="1" x14ac:dyDescent="0.3">
      <c r="A583" s="831" t="s">
        <v>628</v>
      </c>
      <c r="B583" s="832" t="s">
        <v>629</v>
      </c>
      <c r="C583" s="835" t="s">
        <v>667</v>
      </c>
      <c r="D583" s="863" t="s">
        <v>668</v>
      </c>
      <c r="E583" s="835" t="s">
        <v>7037</v>
      </c>
      <c r="F583" s="863" t="s">
        <v>7038</v>
      </c>
      <c r="G583" s="835" t="s">
        <v>7041</v>
      </c>
      <c r="H583" s="835" t="s">
        <v>7042</v>
      </c>
      <c r="I583" s="849">
        <v>147.18666585286459</v>
      </c>
      <c r="J583" s="849">
        <v>35</v>
      </c>
      <c r="K583" s="850">
        <v>5151.5699462890625</v>
      </c>
    </row>
    <row r="584" spans="1:11" ht="14.4" customHeight="1" x14ac:dyDescent="0.3">
      <c r="A584" s="831" t="s">
        <v>628</v>
      </c>
      <c r="B584" s="832" t="s">
        <v>629</v>
      </c>
      <c r="C584" s="835" t="s">
        <v>667</v>
      </c>
      <c r="D584" s="863" t="s">
        <v>668</v>
      </c>
      <c r="E584" s="835" t="s">
        <v>7037</v>
      </c>
      <c r="F584" s="863" t="s">
        <v>7038</v>
      </c>
      <c r="G584" s="835" t="s">
        <v>7392</v>
      </c>
      <c r="H584" s="835" t="s">
        <v>7393</v>
      </c>
      <c r="I584" s="849">
        <v>199.64999389648437</v>
      </c>
      <c r="J584" s="849">
        <v>2</v>
      </c>
      <c r="K584" s="850">
        <v>399.29998779296875</v>
      </c>
    </row>
    <row r="585" spans="1:11" ht="14.4" customHeight="1" x14ac:dyDescent="0.3">
      <c r="A585" s="831" t="s">
        <v>628</v>
      </c>
      <c r="B585" s="832" t="s">
        <v>629</v>
      </c>
      <c r="C585" s="835" t="s">
        <v>667</v>
      </c>
      <c r="D585" s="863" t="s">
        <v>668</v>
      </c>
      <c r="E585" s="835" t="s">
        <v>7037</v>
      </c>
      <c r="F585" s="863" t="s">
        <v>7038</v>
      </c>
      <c r="G585" s="835" t="s">
        <v>7624</v>
      </c>
      <c r="H585" s="835" t="s">
        <v>7625</v>
      </c>
      <c r="I585" s="849">
        <v>1307</v>
      </c>
      <c r="J585" s="849">
        <v>1</v>
      </c>
      <c r="K585" s="850">
        <v>1307</v>
      </c>
    </row>
    <row r="586" spans="1:11" ht="14.4" customHeight="1" x14ac:dyDescent="0.3">
      <c r="A586" s="831" t="s">
        <v>628</v>
      </c>
      <c r="B586" s="832" t="s">
        <v>629</v>
      </c>
      <c r="C586" s="835" t="s">
        <v>667</v>
      </c>
      <c r="D586" s="863" t="s">
        <v>668</v>
      </c>
      <c r="E586" s="835" t="s">
        <v>7037</v>
      </c>
      <c r="F586" s="863" t="s">
        <v>7038</v>
      </c>
      <c r="G586" s="835" t="s">
        <v>7626</v>
      </c>
      <c r="H586" s="835" t="s">
        <v>7627</v>
      </c>
      <c r="I586" s="849">
        <v>1307</v>
      </c>
      <c r="J586" s="849">
        <v>1</v>
      </c>
      <c r="K586" s="850">
        <v>1307</v>
      </c>
    </row>
    <row r="587" spans="1:11" ht="14.4" customHeight="1" x14ac:dyDescent="0.3">
      <c r="A587" s="831" t="s">
        <v>628</v>
      </c>
      <c r="B587" s="832" t="s">
        <v>629</v>
      </c>
      <c r="C587" s="835" t="s">
        <v>667</v>
      </c>
      <c r="D587" s="863" t="s">
        <v>668</v>
      </c>
      <c r="E587" s="835" t="s">
        <v>7037</v>
      </c>
      <c r="F587" s="863" t="s">
        <v>7038</v>
      </c>
      <c r="G587" s="835" t="s">
        <v>7628</v>
      </c>
      <c r="H587" s="835" t="s">
        <v>7629</v>
      </c>
      <c r="I587" s="849">
        <v>592.88200683593755</v>
      </c>
      <c r="J587" s="849">
        <v>5</v>
      </c>
      <c r="K587" s="850">
        <v>2964.4100341796875</v>
      </c>
    </row>
    <row r="588" spans="1:11" ht="14.4" customHeight="1" x14ac:dyDescent="0.3">
      <c r="A588" s="831" t="s">
        <v>628</v>
      </c>
      <c r="B588" s="832" t="s">
        <v>629</v>
      </c>
      <c r="C588" s="835" t="s">
        <v>667</v>
      </c>
      <c r="D588" s="863" t="s">
        <v>668</v>
      </c>
      <c r="E588" s="835" t="s">
        <v>7037</v>
      </c>
      <c r="F588" s="863" t="s">
        <v>7038</v>
      </c>
      <c r="G588" s="835" t="s">
        <v>7556</v>
      </c>
      <c r="H588" s="835" t="s">
        <v>7557</v>
      </c>
      <c r="I588" s="849">
        <v>4045.2113281249999</v>
      </c>
      <c r="J588" s="849">
        <v>25</v>
      </c>
      <c r="K588" s="850">
        <v>100849.58935546875</v>
      </c>
    </row>
    <row r="589" spans="1:11" ht="14.4" customHeight="1" x14ac:dyDescent="0.3">
      <c r="A589" s="831" t="s">
        <v>628</v>
      </c>
      <c r="B589" s="832" t="s">
        <v>629</v>
      </c>
      <c r="C589" s="835" t="s">
        <v>667</v>
      </c>
      <c r="D589" s="863" t="s">
        <v>668</v>
      </c>
      <c r="E589" s="835" t="s">
        <v>7037</v>
      </c>
      <c r="F589" s="863" t="s">
        <v>7038</v>
      </c>
      <c r="G589" s="835" t="s">
        <v>7558</v>
      </c>
      <c r="H589" s="835" t="s">
        <v>7559</v>
      </c>
      <c r="I589" s="849">
        <v>290.39999389648437</v>
      </c>
      <c r="J589" s="849">
        <v>13</v>
      </c>
      <c r="K589" s="850">
        <v>3775.1999206542969</v>
      </c>
    </row>
    <row r="590" spans="1:11" ht="14.4" customHeight="1" x14ac:dyDescent="0.3">
      <c r="A590" s="831" t="s">
        <v>628</v>
      </c>
      <c r="B590" s="832" t="s">
        <v>629</v>
      </c>
      <c r="C590" s="835" t="s">
        <v>667</v>
      </c>
      <c r="D590" s="863" t="s">
        <v>668</v>
      </c>
      <c r="E590" s="835" t="s">
        <v>7043</v>
      </c>
      <c r="F590" s="863" t="s">
        <v>7044</v>
      </c>
      <c r="G590" s="835" t="s">
        <v>7289</v>
      </c>
      <c r="H590" s="835" t="s">
        <v>7290</v>
      </c>
      <c r="I590" s="849">
        <v>5.179999828338623</v>
      </c>
      <c r="J590" s="849">
        <v>150</v>
      </c>
      <c r="K590" s="850">
        <v>777</v>
      </c>
    </row>
    <row r="591" spans="1:11" ht="14.4" customHeight="1" x14ac:dyDescent="0.3">
      <c r="A591" s="831" t="s">
        <v>628</v>
      </c>
      <c r="B591" s="832" t="s">
        <v>629</v>
      </c>
      <c r="C591" s="835" t="s">
        <v>667</v>
      </c>
      <c r="D591" s="863" t="s">
        <v>668</v>
      </c>
      <c r="E591" s="835" t="s">
        <v>7043</v>
      </c>
      <c r="F591" s="863" t="s">
        <v>7044</v>
      </c>
      <c r="G591" s="835" t="s">
        <v>7400</v>
      </c>
      <c r="H591" s="835" t="s">
        <v>7401</v>
      </c>
      <c r="I591" s="849">
        <v>5.179999828338623</v>
      </c>
      <c r="J591" s="849">
        <v>150</v>
      </c>
      <c r="K591" s="850">
        <v>776.25</v>
      </c>
    </row>
    <row r="592" spans="1:11" ht="14.4" customHeight="1" x14ac:dyDescent="0.3">
      <c r="A592" s="831" t="s">
        <v>628</v>
      </c>
      <c r="B592" s="832" t="s">
        <v>629</v>
      </c>
      <c r="C592" s="835" t="s">
        <v>667</v>
      </c>
      <c r="D592" s="863" t="s">
        <v>668</v>
      </c>
      <c r="E592" s="835" t="s">
        <v>7043</v>
      </c>
      <c r="F592" s="863" t="s">
        <v>7044</v>
      </c>
      <c r="G592" s="835" t="s">
        <v>7293</v>
      </c>
      <c r="H592" s="835" t="s">
        <v>7294</v>
      </c>
      <c r="I592" s="849">
        <v>1317.68994140625</v>
      </c>
      <c r="J592" s="849">
        <v>2</v>
      </c>
      <c r="K592" s="850">
        <v>2635.3798828125</v>
      </c>
    </row>
    <row r="593" spans="1:11" ht="14.4" customHeight="1" x14ac:dyDescent="0.3">
      <c r="A593" s="831" t="s">
        <v>628</v>
      </c>
      <c r="B593" s="832" t="s">
        <v>629</v>
      </c>
      <c r="C593" s="835" t="s">
        <v>667</v>
      </c>
      <c r="D593" s="863" t="s">
        <v>668</v>
      </c>
      <c r="E593" s="835" t="s">
        <v>7043</v>
      </c>
      <c r="F593" s="863" t="s">
        <v>7044</v>
      </c>
      <c r="G593" s="835" t="s">
        <v>7560</v>
      </c>
      <c r="H593" s="835" t="s">
        <v>7561</v>
      </c>
      <c r="I593" s="849">
        <v>0.43000000715255737</v>
      </c>
      <c r="J593" s="849">
        <v>400</v>
      </c>
      <c r="K593" s="850">
        <v>172</v>
      </c>
    </row>
    <row r="594" spans="1:11" ht="14.4" customHeight="1" x14ac:dyDescent="0.3">
      <c r="A594" s="831" t="s">
        <v>628</v>
      </c>
      <c r="B594" s="832" t="s">
        <v>629</v>
      </c>
      <c r="C594" s="835" t="s">
        <v>667</v>
      </c>
      <c r="D594" s="863" t="s">
        <v>668</v>
      </c>
      <c r="E594" s="835" t="s">
        <v>7043</v>
      </c>
      <c r="F594" s="863" t="s">
        <v>7044</v>
      </c>
      <c r="G594" s="835" t="s">
        <v>7299</v>
      </c>
      <c r="H594" s="835" t="s">
        <v>7300</v>
      </c>
      <c r="I594" s="849">
        <v>0.87999999523162842</v>
      </c>
      <c r="J594" s="849">
        <v>404</v>
      </c>
      <c r="K594" s="850">
        <v>355.51999998092651</v>
      </c>
    </row>
    <row r="595" spans="1:11" ht="14.4" customHeight="1" x14ac:dyDescent="0.3">
      <c r="A595" s="831" t="s">
        <v>628</v>
      </c>
      <c r="B595" s="832" t="s">
        <v>629</v>
      </c>
      <c r="C595" s="835" t="s">
        <v>667</v>
      </c>
      <c r="D595" s="863" t="s">
        <v>668</v>
      </c>
      <c r="E595" s="835" t="s">
        <v>7043</v>
      </c>
      <c r="F595" s="863" t="s">
        <v>7044</v>
      </c>
      <c r="G595" s="835" t="s">
        <v>7049</v>
      </c>
      <c r="H595" s="835" t="s">
        <v>7050</v>
      </c>
      <c r="I595" s="849">
        <v>22.149999618530273</v>
      </c>
      <c r="J595" s="849">
        <v>25</v>
      </c>
      <c r="K595" s="850">
        <v>553.75</v>
      </c>
    </row>
    <row r="596" spans="1:11" ht="14.4" customHeight="1" x14ac:dyDescent="0.3">
      <c r="A596" s="831" t="s">
        <v>628</v>
      </c>
      <c r="B596" s="832" t="s">
        <v>629</v>
      </c>
      <c r="C596" s="835" t="s">
        <v>667</v>
      </c>
      <c r="D596" s="863" t="s">
        <v>668</v>
      </c>
      <c r="E596" s="835" t="s">
        <v>7043</v>
      </c>
      <c r="F596" s="863" t="s">
        <v>7044</v>
      </c>
      <c r="G596" s="835" t="s">
        <v>7053</v>
      </c>
      <c r="H596" s="835" t="s">
        <v>7054</v>
      </c>
      <c r="I596" s="849">
        <v>139.17499542236328</v>
      </c>
      <c r="J596" s="849">
        <v>5</v>
      </c>
      <c r="K596" s="850">
        <v>695.8699951171875</v>
      </c>
    </row>
    <row r="597" spans="1:11" ht="14.4" customHeight="1" x14ac:dyDescent="0.3">
      <c r="A597" s="831" t="s">
        <v>628</v>
      </c>
      <c r="B597" s="832" t="s">
        <v>629</v>
      </c>
      <c r="C597" s="835" t="s">
        <v>667</v>
      </c>
      <c r="D597" s="863" t="s">
        <v>668</v>
      </c>
      <c r="E597" s="835" t="s">
        <v>7043</v>
      </c>
      <c r="F597" s="863" t="s">
        <v>7044</v>
      </c>
      <c r="G597" s="835" t="s">
        <v>7319</v>
      </c>
      <c r="H597" s="835" t="s">
        <v>7320</v>
      </c>
      <c r="I597" s="849">
        <v>8.0100002288818359</v>
      </c>
      <c r="J597" s="849">
        <v>100</v>
      </c>
      <c r="K597" s="850">
        <v>801.07998657226562</v>
      </c>
    </row>
    <row r="598" spans="1:11" ht="14.4" customHeight="1" x14ac:dyDescent="0.3">
      <c r="A598" s="831" t="s">
        <v>628</v>
      </c>
      <c r="B598" s="832" t="s">
        <v>629</v>
      </c>
      <c r="C598" s="835" t="s">
        <v>667</v>
      </c>
      <c r="D598" s="863" t="s">
        <v>668</v>
      </c>
      <c r="E598" s="835" t="s">
        <v>7043</v>
      </c>
      <c r="F598" s="863" t="s">
        <v>7044</v>
      </c>
      <c r="G598" s="835" t="s">
        <v>7422</v>
      </c>
      <c r="H598" s="835" t="s">
        <v>7423</v>
      </c>
      <c r="I598" s="849">
        <v>1.3799999952316284</v>
      </c>
      <c r="J598" s="849">
        <v>400</v>
      </c>
      <c r="K598" s="850">
        <v>552</v>
      </c>
    </row>
    <row r="599" spans="1:11" ht="14.4" customHeight="1" x14ac:dyDescent="0.3">
      <c r="A599" s="831" t="s">
        <v>628</v>
      </c>
      <c r="B599" s="832" t="s">
        <v>629</v>
      </c>
      <c r="C599" s="835" t="s">
        <v>667</v>
      </c>
      <c r="D599" s="863" t="s">
        <v>668</v>
      </c>
      <c r="E599" s="835" t="s">
        <v>7043</v>
      </c>
      <c r="F599" s="863" t="s">
        <v>7044</v>
      </c>
      <c r="G599" s="835" t="s">
        <v>7504</v>
      </c>
      <c r="H599" s="835" t="s">
        <v>7505</v>
      </c>
      <c r="I599" s="849">
        <v>13.010000228881836</v>
      </c>
      <c r="J599" s="849">
        <v>2</v>
      </c>
      <c r="K599" s="850">
        <v>26.020000457763672</v>
      </c>
    </row>
    <row r="600" spans="1:11" ht="14.4" customHeight="1" x14ac:dyDescent="0.3">
      <c r="A600" s="831" t="s">
        <v>628</v>
      </c>
      <c r="B600" s="832" t="s">
        <v>629</v>
      </c>
      <c r="C600" s="835" t="s">
        <v>667</v>
      </c>
      <c r="D600" s="863" t="s">
        <v>668</v>
      </c>
      <c r="E600" s="835" t="s">
        <v>7043</v>
      </c>
      <c r="F600" s="863" t="s">
        <v>7044</v>
      </c>
      <c r="G600" s="835" t="s">
        <v>7061</v>
      </c>
      <c r="H600" s="835" t="s">
        <v>7062</v>
      </c>
      <c r="I600" s="849">
        <v>0.8520000219345093</v>
      </c>
      <c r="J600" s="849">
        <v>400</v>
      </c>
      <c r="K600" s="850">
        <v>341</v>
      </c>
    </row>
    <row r="601" spans="1:11" ht="14.4" customHeight="1" x14ac:dyDescent="0.3">
      <c r="A601" s="831" t="s">
        <v>628</v>
      </c>
      <c r="B601" s="832" t="s">
        <v>629</v>
      </c>
      <c r="C601" s="835" t="s">
        <v>667</v>
      </c>
      <c r="D601" s="863" t="s">
        <v>668</v>
      </c>
      <c r="E601" s="835" t="s">
        <v>7043</v>
      </c>
      <c r="F601" s="863" t="s">
        <v>7044</v>
      </c>
      <c r="G601" s="835" t="s">
        <v>7506</v>
      </c>
      <c r="H601" s="835" t="s">
        <v>7507</v>
      </c>
      <c r="I601" s="849">
        <v>1.5199999809265137</v>
      </c>
      <c r="J601" s="849">
        <v>50</v>
      </c>
      <c r="K601" s="850">
        <v>76</v>
      </c>
    </row>
    <row r="602" spans="1:11" ht="14.4" customHeight="1" x14ac:dyDescent="0.3">
      <c r="A602" s="831" t="s">
        <v>628</v>
      </c>
      <c r="B602" s="832" t="s">
        <v>629</v>
      </c>
      <c r="C602" s="835" t="s">
        <v>667</v>
      </c>
      <c r="D602" s="863" t="s">
        <v>668</v>
      </c>
      <c r="E602" s="835" t="s">
        <v>7043</v>
      </c>
      <c r="F602" s="863" t="s">
        <v>7044</v>
      </c>
      <c r="G602" s="835" t="s">
        <v>7069</v>
      </c>
      <c r="H602" s="835" t="s">
        <v>7070</v>
      </c>
      <c r="I602" s="849">
        <v>15.029999732971191</v>
      </c>
      <c r="J602" s="849">
        <v>1</v>
      </c>
      <c r="K602" s="850">
        <v>15.029999732971191</v>
      </c>
    </row>
    <row r="603" spans="1:11" ht="14.4" customHeight="1" x14ac:dyDescent="0.3">
      <c r="A603" s="831" t="s">
        <v>628</v>
      </c>
      <c r="B603" s="832" t="s">
        <v>629</v>
      </c>
      <c r="C603" s="835" t="s">
        <v>667</v>
      </c>
      <c r="D603" s="863" t="s">
        <v>668</v>
      </c>
      <c r="E603" s="835" t="s">
        <v>7043</v>
      </c>
      <c r="F603" s="863" t="s">
        <v>7044</v>
      </c>
      <c r="G603" s="835" t="s">
        <v>7073</v>
      </c>
      <c r="H603" s="835" t="s">
        <v>7074</v>
      </c>
      <c r="I603" s="849">
        <v>46.310001373291016</v>
      </c>
      <c r="J603" s="849">
        <v>24</v>
      </c>
      <c r="K603" s="850">
        <v>1111.43994140625</v>
      </c>
    </row>
    <row r="604" spans="1:11" ht="14.4" customHeight="1" x14ac:dyDescent="0.3">
      <c r="A604" s="831" t="s">
        <v>628</v>
      </c>
      <c r="B604" s="832" t="s">
        <v>629</v>
      </c>
      <c r="C604" s="835" t="s">
        <v>667</v>
      </c>
      <c r="D604" s="863" t="s">
        <v>668</v>
      </c>
      <c r="E604" s="835" t="s">
        <v>7043</v>
      </c>
      <c r="F604" s="863" t="s">
        <v>7044</v>
      </c>
      <c r="G604" s="835" t="s">
        <v>7075</v>
      </c>
      <c r="H604" s="835" t="s">
        <v>7076</v>
      </c>
      <c r="I604" s="849">
        <v>0.37999999523162842</v>
      </c>
      <c r="J604" s="849">
        <v>1825</v>
      </c>
      <c r="K604" s="850">
        <v>693.5</v>
      </c>
    </row>
    <row r="605" spans="1:11" ht="14.4" customHeight="1" x14ac:dyDescent="0.3">
      <c r="A605" s="831" t="s">
        <v>628</v>
      </c>
      <c r="B605" s="832" t="s">
        <v>629</v>
      </c>
      <c r="C605" s="835" t="s">
        <v>667</v>
      </c>
      <c r="D605" s="863" t="s">
        <v>668</v>
      </c>
      <c r="E605" s="835" t="s">
        <v>7043</v>
      </c>
      <c r="F605" s="863" t="s">
        <v>7044</v>
      </c>
      <c r="G605" s="835" t="s">
        <v>7329</v>
      </c>
      <c r="H605" s="835" t="s">
        <v>7330</v>
      </c>
      <c r="I605" s="849">
        <v>23.477142878941127</v>
      </c>
      <c r="J605" s="849">
        <v>168</v>
      </c>
      <c r="K605" s="850">
        <v>3944.3300476074219</v>
      </c>
    </row>
    <row r="606" spans="1:11" ht="14.4" customHeight="1" x14ac:dyDescent="0.3">
      <c r="A606" s="831" t="s">
        <v>628</v>
      </c>
      <c r="B606" s="832" t="s">
        <v>629</v>
      </c>
      <c r="C606" s="835" t="s">
        <v>667</v>
      </c>
      <c r="D606" s="863" t="s">
        <v>668</v>
      </c>
      <c r="E606" s="835" t="s">
        <v>7043</v>
      </c>
      <c r="F606" s="863" t="s">
        <v>7044</v>
      </c>
      <c r="G606" s="835" t="s">
        <v>7077</v>
      </c>
      <c r="H606" s="835" t="s">
        <v>7078</v>
      </c>
      <c r="I606" s="849">
        <v>2.5057142802647183</v>
      </c>
      <c r="J606" s="849">
        <v>260</v>
      </c>
      <c r="K606" s="850">
        <v>651.40000534057617</v>
      </c>
    </row>
    <row r="607" spans="1:11" ht="14.4" customHeight="1" x14ac:dyDescent="0.3">
      <c r="A607" s="831" t="s">
        <v>628</v>
      </c>
      <c r="B607" s="832" t="s">
        <v>629</v>
      </c>
      <c r="C607" s="835" t="s">
        <v>667</v>
      </c>
      <c r="D607" s="863" t="s">
        <v>668</v>
      </c>
      <c r="E607" s="835" t="s">
        <v>7043</v>
      </c>
      <c r="F607" s="863" t="s">
        <v>7044</v>
      </c>
      <c r="G607" s="835" t="s">
        <v>7562</v>
      </c>
      <c r="H607" s="835" t="s">
        <v>7563</v>
      </c>
      <c r="I607" s="849">
        <v>17.620000839233398</v>
      </c>
      <c r="J607" s="849">
        <v>1</v>
      </c>
      <c r="K607" s="850">
        <v>17.620000839233398</v>
      </c>
    </row>
    <row r="608" spans="1:11" ht="14.4" customHeight="1" x14ac:dyDescent="0.3">
      <c r="A608" s="831" t="s">
        <v>628</v>
      </c>
      <c r="B608" s="832" t="s">
        <v>629</v>
      </c>
      <c r="C608" s="835" t="s">
        <v>667</v>
      </c>
      <c r="D608" s="863" t="s">
        <v>668</v>
      </c>
      <c r="E608" s="835" t="s">
        <v>7043</v>
      </c>
      <c r="F608" s="863" t="s">
        <v>7044</v>
      </c>
      <c r="G608" s="835" t="s">
        <v>7564</v>
      </c>
      <c r="H608" s="835" t="s">
        <v>7565</v>
      </c>
      <c r="I608" s="849">
        <v>22.309999465942383</v>
      </c>
      <c r="J608" s="849">
        <v>1</v>
      </c>
      <c r="K608" s="850">
        <v>22.309999465942383</v>
      </c>
    </row>
    <row r="609" spans="1:11" ht="14.4" customHeight="1" x14ac:dyDescent="0.3">
      <c r="A609" s="831" t="s">
        <v>628</v>
      </c>
      <c r="B609" s="832" t="s">
        <v>629</v>
      </c>
      <c r="C609" s="835" t="s">
        <v>667</v>
      </c>
      <c r="D609" s="863" t="s">
        <v>668</v>
      </c>
      <c r="E609" s="835" t="s">
        <v>7043</v>
      </c>
      <c r="F609" s="863" t="s">
        <v>7044</v>
      </c>
      <c r="G609" s="835" t="s">
        <v>7339</v>
      </c>
      <c r="H609" s="835" t="s">
        <v>7340</v>
      </c>
      <c r="I609" s="849">
        <v>991.29998779296875</v>
      </c>
      <c r="J609" s="849">
        <v>2</v>
      </c>
      <c r="K609" s="850">
        <v>1982.5999755859375</v>
      </c>
    </row>
    <row r="610" spans="1:11" ht="14.4" customHeight="1" x14ac:dyDescent="0.3">
      <c r="A610" s="831" t="s">
        <v>628</v>
      </c>
      <c r="B610" s="832" t="s">
        <v>629</v>
      </c>
      <c r="C610" s="835" t="s">
        <v>667</v>
      </c>
      <c r="D610" s="863" t="s">
        <v>668</v>
      </c>
      <c r="E610" s="835" t="s">
        <v>7043</v>
      </c>
      <c r="F610" s="863" t="s">
        <v>7044</v>
      </c>
      <c r="G610" s="835" t="s">
        <v>7566</v>
      </c>
      <c r="H610" s="835" t="s">
        <v>7567</v>
      </c>
      <c r="I610" s="849">
        <v>17.229999542236328</v>
      </c>
      <c r="J610" s="849">
        <v>60</v>
      </c>
      <c r="K610" s="850">
        <v>1033.800048828125</v>
      </c>
    </row>
    <row r="611" spans="1:11" ht="14.4" customHeight="1" x14ac:dyDescent="0.3">
      <c r="A611" s="831" t="s">
        <v>628</v>
      </c>
      <c r="B611" s="832" t="s">
        <v>629</v>
      </c>
      <c r="C611" s="835" t="s">
        <v>667</v>
      </c>
      <c r="D611" s="863" t="s">
        <v>668</v>
      </c>
      <c r="E611" s="835" t="s">
        <v>7043</v>
      </c>
      <c r="F611" s="863" t="s">
        <v>7044</v>
      </c>
      <c r="G611" s="835" t="s">
        <v>7087</v>
      </c>
      <c r="H611" s="835" t="s">
        <v>7088</v>
      </c>
      <c r="I611" s="849">
        <v>2.75</v>
      </c>
      <c r="J611" s="849">
        <v>15</v>
      </c>
      <c r="K611" s="850">
        <v>41.25</v>
      </c>
    </row>
    <row r="612" spans="1:11" ht="14.4" customHeight="1" x14ac:dyDescent="0.3">
      <c r="A612" s="831" t="s">
        <v>628</v>
      </c>
      <c r="B612" s="832" t="s">
        <v>629</v>
      </c>
      <c r="C612" s="835" t="s">
        <v>667</v>
      </c>
      <c r="D612" s="863" t="s">
        <v>668</v>
      </c>
      <c r="E612" s="835" t="s">
        <v>7043</v>
      </c>
      <c r="F612" s="863" t="s">
        <v>7044</v>
      </c>
      <c r="G612" s="835" t="s">
        <v>7089</v>
      </c>
      <c r="H612" s="835" t="s">
        <v>7090</v>
      </c>
      <c r="I612" s="849">
        <v>0.67000001668930054</v>
      </c>
      <c r="J612" s="849">
        <v>500</v>
      </c>
      <c r="K612" s="850">
        <v>335</v>
      </c>
    </row>
    <row r="613" spans="1:11" ht="14.4" customHeight="1" x14ac:dyDescent="0.3">
      <c r="A613" s="831" t="s">
        <v>628</v>
      </c>
      <c r="B613" s="832" t="s">
        <v>629</v>
      </c>
      <c r="C613" s="835" t="s">
        <v>667</v>
      </c>
      <c r="D613" s="863" t="s">
        <v>668</v>
      </c>
      <c r="E613" s="835" t="s">
        <v>7043</v>
      </c>
      <c r="F613" s="863" t="s">
        <v>7044</v>
      </c>
      <c r="G613" s="835" t="s">
        <v>7347</v>
      </c>
      <c r="H613" s="835" t="s">
        <v>7348</v>
      </c>
      <c r="I613" s="849">
        <v>0.15000000596046448</v>
      </c>
      <c r="J613" s="849">
        <v>100</v>
      </c>
      <c r="K613" s="850">
        <v>15</v>
      </c>
    </row>
    <row r="614" spans="1:11" ht="14.4" customHeight="1" x14ac:dyDescent="0.3">
      <c r="A614" s="831" t="s">
        <v>628</v>
      </c>
      <c r="B614" s="832" t="s">
        <v>629</v>
      </c>
      <c r="C614" s="835" t="s">
        <v>667</v>
      </c>
      <c r="D614" s="863" t="s">
        <v>668</v>
      </c>
      <c r="E614" s="835" t="s">
        <v>7043</v>
      </c>
      <c r="F614" s="863" t="s">
        <v>7044</v>
      </c>
      <c r="G614" s="835" t="s">
        <v>7095</v>
      </c>
      <c r="H614" s="835" t="s">
        <v>7096</v>
      </c>
      <c r="I614" s="849">
        <v>27.873333613077801</v>
      </c>
      <c r="J614" s="849">
        <v>19</v>
      </c>
      <c r="K614" s="850">
        <v>529.59001159667969</v>
      </c>
    </row>
    <row r="615" spans="1:11" ht="14.4" customHeight="1" x14ac:dyDescent="0.3">
      <c r="A615" s="831" t="s">
        <v>628</v>
      </c>
      <c r="B615" s="832" t="s">
        <v>629</v>
      </c>
      <c r="C615" s="835" t="s">
        <v>667</v>
      </c>
      <c r="D615" s="863" t="s">
        <v>668</v>
      </c>
      <c r="E615" s="835" t="s">
        <v>7043</v>
      </c>
      <c r="F615" s="863" t="s">
        <v>7044</v>
      </c>
      <c r="G615" s="835" t="s">
        <v>7097</v>
      </c>
      <c r="H615" s="835" t="s">
        <v>7098</v>
      </c>
      <c r="I615" s="849">
        <v>28.737499713897705</v>
      </c>
      <c r="J615" s="849">
        <v>96</v>
      </c>
      <c r="K615" s="850">
        <v>2758.800048828125</v>
      </c>
    </row>
    <row r="616" spans="1:11" ht="14.4" customHeight="1" x14ac:dyDescent="0.3">
      <c r="A616" s="831" t="s">
        <v>628</v>
      </c>
      <c r="B616" s="832" t="s">
        <v>629</v>
      </c>
      <c r="C616" s="835" t="s">
        <v>667</v>
      </c>
      <c r="D616" s="863" t="s">
        <v>668</v>
      </c>
      <c r="E616" s="835" t="s">
        <v>7043</v>
      </c>
      <c r="F616" s="863" t="s">
        <v>7044</v>
      </c>
      <c r="G616" s="835" t="s">
        <v>7630</v>
      </c>
      <c r="H616" s="835" t="s">
        <v>7631</v>
      </c>
      <c r="I616" s="849">
        <v>9.9300003051757813</v>
      </c>
      <c r="J616" s="849">
        <v>1</v>
      </c>
      <c r="K616" s="850">
        <v>9.9300003051757813</v>
      </c>
    </row>
    <row r="617" spans="1:11" ht="14.4" customHeight="1" x14ac:dyDescent="0.3">
      <c r="A617" s="831" t="s">
        <v>628</v>
      </c>
      <c r="B617" s="832" t="s">
        <v>629</v>
      </c>
      <c r="C617" s="835" t="s">
        <v>667</v>
      </c>
      <c r="D617" s="863" t="s">
        <v>668</v>
      </c>
      <c r="E617" s="835" t="s">
        <v>7099</v>
      </c>
      <c r="F617" s="863" t="s">
        <v>7100</v>
      </c>
      <c r="G617" s="835" t="s">
        <v>7109</v>
      </c>
      <c r="H617" s="835" t="s">
        <v>7110</v>
      </c>
      <c r="I617" s="849">
        <v>11.680000305175781</v>
      </c>
      <c r="J617" s="849">
        <v>50</v>
      </c>
      <c r="K617" s="850">
        <v>584</v>
      </c>
    </row>
    <row r="618" spans="1:11" ht="14.4" customHeight="1" x14ac:dyDescent="0.3">
      <c r="A618" s="831" t="s">
        <v>628</v>
      </c>
      <c r="B618" s="832" t="s">
        <v>629</v>
      </c>
      <c r="C618" s="835" t="s">
        <v>667</v>
      </c>
      <c r="D618" s="863" t="s">
        <v>668</v>
      </c>
      <c r="E618" s="835" t="s">
        <v>7099</v>
      </c>
      <c r="F618" s="863" t="s">
        <v>7100</v>
      </c>
      <c r="G618" s="835" t="s">
        <v>7632</v>
      </c>
      <c r="H618" s="835" t="s">
        <v>7633</v>
      </c>
      <c r="I618" s="849">
        <v>527.97998046875</v>
      </c>
      <c r="J618" s="849">
        <v>20</v>
      </c>
      <c r="K618" s="850">
        <v>10559.669921875</v>
      </c>
    </row>
    <row r="619" spans="1:11" ht="14.4" customHeight="1" x14ac:dyDescent="0.3">
      <c r="A619" s="831" t="s">
        <v>628</v>
      </c>
      <c r="B619" s="832" t="s">
        <v>629</v>
      </c>
      <c r="C619" s="835" t="s">
        <v>667</v>
      </c>
      <c r="D619" s="863" t="s">
        <v>668</v>
      </c>
      <c r="E619" s="835" t="s">
        <v>7099</v>
      </c>
      <c r="F619" s="863" t="s">
        <v>7100</v>
      </c>
      <c r="G619" s="835" t="s">
        <v>7115</v>
      </c>
      <c r="H619" s="835" t="s">
        <v>7116</v>
      </c>
      <c r="I619" s="849">
        <v>10.159999847412109</v>
      </c>
      <c r="J619" s="849">
        <v>2160</v>
      </c>
      <c r="K619" s="850">
        <v>21954.240234375</v>
      </c>
    </row>
    <row r="620" spans="1:11" ht="14.4" customHeight="1" x14ac:dyDescent="0.3">
      <c r="A620" s="831" t="s">
        <v>628</v>
      </c>
      <c r="B620" s="832" t="s">
        <v>629</v>
      </c>
      <c r="C620" s="835" t="s">
        <v>667</v>
      </c>
      <c r="D620" s="863" t="s">
        <v>668</v>
      </c>
      <c r="E620" s="835" t="s">
        <v>7099</v>
      </c>
      <c r="F620" s="863" t="s">
        <v>7100</v>
      </c>
      <c r="G620" s="835" t="s">
        <v>7572</v>
      </c>
      <c r="H620" s="835" t="s">
        <v>7573</v>
      </c>
      <c r="I620" s="849">
        <v>2.3960000991821291</v>
      </c>
      <c r="J620" s="849">
        <v>300</v>
      </c>
      <c r="K620" s="850">
        <v>718.56997680664062</v>
      </c>
    </row>
    <row r="621" spans="1:11" ht="14.4" customHeight="1" x14ac:dyDescent="0.3">
      <c r="A621" s="831" t="s">
        <v>628</v>
      </c>
      <c r="B621" s="832" t="s">
        <v>629</v>
      </c>
      <c r="C621" s="835" t="s">
        <v>667</v>
      </c>
      <c r="D621" s="863" t="s">
        <v>668</v>
      </c>
      <c r="E621" s="835" t="s">
        <v>7099</v>
      </c>
      <c r="F621" s="863" t="s">
        <v>7100</v>
      </c>
      <c r="G621" s="835" t="s">
        <v>7574</v>
      </c>
      <c r="H621" s="835" t="s">
        <v>7575</v>
      </c>
      <c r="I621" s="849">
        <v>1.9366666873296101</v>
      </c>
      <c r="J621" s="849">
        <v>600</v>
      </c>
      <c r="K621" s="850">
        <v>1162</v>
      </c>
    </row>
    <row r="622" spans="1:11" ht="14.4" customHeight="1" x14ac:dyDescent="0.3">
      <c r="A622" s="831" t="s">
        <v>628</v>
      </c>
      <c r="B622" s="832" t="s">
        <v>629</v>
      </c>
      <c r="C622" s="835" t="s">
        <v>667</v>
      </c>
      <c r="D622" s="863" t="s">
        <v>668</v>
      </c>
      <c r="E622" s="835" t="s">
        <v>7099</v>
      </c>
      <c r="F622" s="863" t="s">
        <v>7100</v>
      </c>
      <c r="G622" s="835" t="s">
        <v>7576</v>
      </c>
      <c r="H622" s="835" t="s">
        <v>7577</v>
      </c>
      <c r="I622" s="849">
        <v>25.269999821980793</v>
      </c>
      <c r="J622" s="849">
        <v>2550</v>
      </c>
      <c r="K622" s="850">
        <v>64228.5</v>
      </c>
    </row>
    <row r="623" spans="1:11" ht="14.4" customHeight="1" x14ac:dyDescent="0.3">
      <c r="A623" s="831" t="s">
        <v>628</v>
      </c>
      <c r="B623" s="832" t="s">
        <v>629</v>
      </c>
      <c r="C623" s="835" t="s">
        <v>667</v>
      </c>
      <c r="D623" s="863" t="s">
        <v>668</v>
      </c>
      <c r="E623" s="835" t="s">
        <v>7099</v>
      </c>
      <c r="F623" s="863" t="s">
        <v>7100</v>
      </c>
      <c r="G623" s="835" t="s">
        <v>7634</v>
      </c>
      <c r="H623" s="835" t="s">
        <v>7635</v>
      </c>
      <c r="I623" s="849">
        <v>33.880001068115234</v>
      </c>
      <c r="J623" s="849">
        <v>1</v>
      </c>
      <c r="K623" s="850">
        <v>33.880001068115234</v>
      </c>
    </row>
    <row r="624" spans="1:11" ht="14.4" customHeight="1" x14ac:dyDescent="0.3">
      <c r="A624" s="831" t="s">
        <v>628</v>
      </c>
      <c r="B624" s="832" t="s">
        <v>629</v>
      </c>
      <c r="C624" s="835" t="s">
        <v>667</v>
      </c>
      <c r="D624" s="863" t="s">
        <v>668</v>
      </c>
      <c r="E624" s="835" t="s">
        <v>7099</v>
      </c>
      <c r="F624" s="863" t="s">
        <v>7100</v>
      </c>
      <c r="G624" s="835" t="s">
        <v>7580</v>
      </c>
      <c r="H624" s="835" t="s">
        <v>7581</v>
      </c>
      <c r="I624" s="849">
        <v>38.514998753865562</v>
      </c>
      <c r="J624" s="849">
        <v>650</v>
      </c>
      <c r="K624" s="850">
        <v>25034.729858398437</v>
      </c>
    </row>
    <row r="625" spans="1:11" ht="14.4" customHeight="1" x14ac:dyDescent="0.3">
      <c r="A625" s="831" t="s">
        <v>628</v>
      </c>
      <c r="B625" s="832" t="s">
        <v>629</v>
      </c>
      <c r="C625" s="835" t="s">
        <v>667</v>
      </c>
      <c r="D625" s="863" t="s">
        <v>668</v>
      </c>
      <c r="E625" s="835" t="s">
        <v>7099</v>
      </c>
      <c r="F625" s="863" t="s">
        <v>7100</v>
      </c>
      <c r="G625" s="835" t="s">
        <v>7117</v>
      </c>
      <c r="H625" s="835" t="s">
        <v>7118</v>
      </c>
      <c r="I625" s="849">
        <v>15.930000305175781</v>
      </c>
      <c r="J625" s="849">
        <v>100</v>
      </c>
      <c r="K625" s="850">
        <v>1593</v>
      </c>
    </row>
    <row r="626" spans="1:11" ht="14.4" customHeight="1" x14ac:dyDescent="0.3">
      <c r="A626" s="831" t="s">
        <v>628</v>
      </c>
      <c r="B626" s="832" t="s">
        <v>629</v>
      </c>
      <c r="C626" s="835" t="s">
        <v>667</v>
      </c>
      <c r="D626" s="863" t="s">
        <v>668</v>
      </c>
      <c r="E626" s="835" t="s">
        <v>7099</v>
      </c>
      <c r="F626" s="863" t="s">
        <v>7100</v>
      </c>
      <c r="G626" s="835" t="s">
        <v>7636</v>
      </c>
      <c r="H626" s="835" t="s">
        <v>7637</v>
      </c>
      <c r="I626" s="849">
        <v>124.93000030517578</v>
      </c>
      <c r="J626" s="849">
        <v>50</v>
      </c>
      <c r="K626" s="850">
        <v>6246.6298828125</v>
      </c>
    </row>
    <row r="627" spans="1:11" ht="14.4" customHeight="1" x14ac:dyDescent="0.3">
      <c r="A627" s="831" t="s">
        <v>628</v>
      </c>
      <c r="B627" s="832" t="s">
        <v>629</v>
      </c>
      <c r="C627" s="835" t="s">
        <v>667</v>
      </c>
      <c r="D627" s="863" t="s">
        <v>668</v>
      </c>
      <c r="E627" s="835" t="s">
        <v>7099</v>
      </c>
      <c r="F627" s="863" t="s">
        <v>7100</v>
      </c>
      <c r="G627" s="835" t="s">
        <v>7121</v>
      </c>
      <c r="H627" s="835" t="s">
        <v>7122</v>
      </c>
      <c r="I627" s="849">
        <v>6.1499999364217119</v>
      </c>
      <c r="J627" s="849">
        <v>420</v>
      </c>
      <c r="K627" s="850">
        <v>2580.7999877929687</v>
      </c>
    </row>
    <row r="628" spans="1:11" ht="14.4" customHeight="1" x14ac:dyDescent="0.3">
      <c r="A628" s="831" t="s">
        <v>628</v>
      </c>
      <c r="B628" s="832" t="s">
        <v>629</v>
      </c>
      <c r="C628" s="835" t="s">
        <v>667</v>
      </c>
      <c r="D628" s="863" t="s">
        <v>668</v>
      </c>
      <c r="E628" s="835" t="s">
        <v>7099</v>
      </c>
      <c r="F628" s="863" t="s">
        <v>7100</v>
      </c>
      <c r="G628" s="835" t="s">
        <v>7123</v>
      </c>
      <c r="H628" s="835" t="s">
        <v>7124</v>
      </c>
      <c r="I628" s="849">
        <v>3.4566667079925537</v>
      </c>
      <c r="J628" s="849">
        <v>400</v>
      </c>
      <c r="K628" s="850">
        <v>1383.5999450683594</v>
      </c>
    </row>
    <row r="629" spans="1:11" ht="14.4" customHeight="1" x14ac:dyDescent="0.3">
      <c r="A629" s="831" t="s">
        <v>628</v>
      </c>
      <c r="B629" s="832" t="s">
        <v>629</v>
      </c>
      <c r="C629" s="835" t="s">
        <v>667</v>
      </c>
      <c r="D629" s="863" t="s">
        <v>668</v>
      </c>
      <c r="E629" s="835" t="s">
        <v>7099</v>
      </c>
      <c r="F629" s="863" t="s">
        <v>7100</v>
      </c>
      <c r="G629" s="835" t="s">
        <v>7638</v>
      </c>
      <c r="H629" s="835" t="s">
        <v>7639</v>
      </c>
      <c r="I629" s="849">
        <v>5227.2001953125</v>
      </c>
      <c r="J629" s="849">
        <v>1</v>
      </c>
      <c r="K629" s="850">
        <v>5227.2001953125</v>
      </c>
    </row>
    <row r="630" spans="1:11" ht="14.4" customHeight="1" x14ac:dyDescent="0.3">
      <c r="A630" s="831" t="s">
        <v>628</v>
      </c>
      <c r="B630" s="832" t="s">
        <v>629</v>
      </c>
      <c r="C630" s="835" t="s">
        <v>667</v>
      </c>
      <c r="D630" s="863" t="s">
        <v>668</v>
      </c>
      <c r="E630" s="835" t="s">
        <v>7099</v>
      </c>
      <c r="F630" s="863" t="s">
        <v>7100</v>
      </c>
      <c r="G630" s="835" t="s">
        <v>7125</v>
      </c>
      <c r="H630" s="835" t="s">
        <v>7126</v>
      </c>
      <c r="I630" s="849">
        <v>30.25</v>
      </c>
      <c r="J630" s="849">
        <v>250</v>
      </c>
      <c r="K630" s="850">
        <v>7562.5</v>
      </c>
    </row>
    <row r="631" spans="1:11" ht="14.4" customHeight="1" x14ac:dyDescent="0.3">
      <c r="A631" s="831" t="s">
        <v>628</v>
      </c>
      <c r="B631" s="832" t="s">
        <v>629</v>
      </c>
      <c r="C631" s="835" t="s">
        <v>667</v>
      </c>
      <c r="D631" s="863" t="s">
        <v>668</v>
      </c>
      <c r="E631" s="835" t="s">
        <v>7099</v>
      </c>
      <c r="F631" s="863" t="s">
        <v>7100</v>
      </c>
      <c r="G631" s="835" t="s">
        <v>7129</v>
      </c>
      <c r="H631" s="835" t="s">
        <v>7130</v>
      </c>
      <c r="I631" s="849">
        <v>21.780000686645508</v>
      </c>
      <c r="J631" s="849">
        <v>150</v>
      </c>
      <c r="K631" s="850">
        <v>3267</v>
      </c>
    </row>
    <row r="632" spans="1:11" ht="14.4" customHeight="1" x14ac:dyDescent="0.3">
      <c r="A632" s="831" t="s">
        <v>628</v>
      </c>
      <c r="B632" s="832" t="s">
        <v>629</v>
      </c>
      <c r="C632" s="835" t="s">
        <v>667</v>
      </c>
      <c r="D632" s="863" t="s">
        <v>668</v>
      </c>
      <c r="E632" s="835" t="s">
        <v>7099</v>
      </c>
      <c r="F632" s="863" t="s">
        <v>7100</v>
      </c>
      <c r="G632" s="835" t="s">
        <v>7131</v>
      </c>
      <c r="H632" s="835" t="s">
        <v>7132</v>
      </c>
      <c r="I632" s="849">
        <v>17.979999542236328</v>
      </c>
      <c r="J632" s="849">
        <v>100</v>
      </c>
      <c r="K632" s="850">
        <v>1798</v>
      </c>
    </row>
    <row r="633" spans="1:11" ht="14.4" customHeight="1" x14ac:dyDescent="0.3">
      <c r="A633" s="831" t="s">
        <v>628</v>
      </c>
      <c r="B633" s="832" t="s">
        <v>629</v>
      </c>
      <c r="C633" s="835" t="s">
        <v>667</v>
      </c>
      <c r="D633" s="863" t="s">
        <v>668</v>
      </c>
      <c r="E633" s="835" t="s">
        <v>7099</v>
      </c>
      <c r="F633" s="863" t="s">
        <v>7100</v>
      </c>
      <c r="G633" s="835" t="s">
        <v>7640</v>
      </c>
      <c r="H633" s="835" t="s">
        <v>7641</v>
      </c>
      <c r="I633" s="849">
        <v>15.300000190734863</v>
      </c>
      <c r="J633" s="849">
        <v>50</v>
      </c>
      <c r="K633" s="850">
        <v>765</v>
      </c>
    </row>
    <row r="634" spans="1:11" ht="14.4" customHeight="1" x14ac:dyDescent="0.3">
      <c r="A634" s="831" t="s">
        <v>628</v>
      </c>
      <c r="B634" s="832" t="s">
        <v>629</v>
      </c>
      <c r="C634" s="835" t="s">
        <v>667</v>
      </c>
      <c r="D634" s="863" t="s">
        <v>668</v>
      </c>
      <c r="E634" s="835" t="s">
        <v>7099</v>
      </c>
      <c r="F634" s="863" t="s">
        <v>7100</v>
      </c>
      <c r="G634" s="835" t="s">
        <v>7432</v>
      </c>
      <c r="H634" s="835" t="s">
        <v>7433</v>
      </c>
      <c r="I634" s="849">
        <v>1.7999999523162842</v>
      </c>
      <c r="J634" s="849">
        <v>400</v>
      </c>
      <c r="K634" s="850">
        <v>720</v>
      </c>
    </row>
    <row r="635" spans="1:11" ht="14.4" customHeight="1" x14ac:dyDescent="0.3">
      <c r="A635" s="831" t="s">
        <v>628</v>
      </c>
      <c r="B635" s="832" t="s">
        <v>629</v>
      </c>
      <c r="C635" s="835" t="s">
        <v>667</v>
      </c>
      <c r="D635" s="863" t="s">
        <v>668</v>
      </c>
      <c r="E635" s="835" t="s">
        <v>7099</v>
      </c>
      <c r="F635" s="863" t="s">
        <v>7100</v>
      </c>
      <c r="G635" s="835" t="s">
        <v>7642</v>
      </c>
      <c r="H635" s="835" t="s">
        <v>7643</v>
      </c>
      <c r="I635" s="849">
        <v>550</v>
      </c>
      <c r="J635" s="849">
        <v>24</v>
      </c>
      <c r="K635" s="850">
        <v>13200</v>
      </c>
    </row>
    <row r="636" spans="1:11" ht="14.4" customHeight="1" x14ac:dyDescent="0.3">
      <c r="A636" s="831" t="s">
        <v>628</v>
      </c>
      <c r="B636" s="832" t="s">
        <v>629</v>
      </c>
      <c r="C636" s="835" t="s">
        <v>667</v>
      </c>
      <c r="D636" s="863" t="s">
        <v>668</v>
      </c>
      <c r="E636" s="835" t="s">
        <v>7099</v>
      </c>
      <c r="F636" s="863" t="s">
        <v>7100</v>
      </c>
      <c r="G636" s="835" t="s">
        <v>7434</v>
      </c>
      <c r="H636" s="835" t="s">
        <v>7435</v>
      </c>
      <c r="I636" s="849">
        <v>32.669998168945313</v>
      </c>
      <c r="J636" s="849">
        <v>450</v>
      </c>
      <c r="K636" s="850">
        <v>14701.5</v>
      </c>
    </row>
    <row r="637" spans="1:11" ht="14.4" customHeight="1" x14ac:dyDescent="0.3">
      <c r="A637" s="831" t="s">
        <v>628</v>
      </c>
      <c r="B637" s="832" t="s">
        <v>629</v>
      </c>
      <c r="C637" s="835" t="s">
        <v>667</v>
      </c>
      <c r="D637" s="863" t="s">
        <v>668</v>
      </c>
      <c r="E637" s="835" t="s">
        <v>7099</v>
      </c>
      <c r="F637" s="863" t="s">
        <v>7100</v>
      </c>
      <c r="G637" s="835" t="s">
        <v>7361</v>
      </c>
      <c r="H637" s="835" t="s">
        <v>7362</v>
      </c>
      <c r="I637" s="849">
        <v>4.6219999313354494</v>
      </c>
      <c r="J637" s="849">
        <v>300</v>
      </c>
      <c r="K637" s="850">
        <v>1387</v>
      </c>
    </row>
    <row r="638" spans="1:11" ht="14.4" customHeight="1" x14ac:dyDescent="0.3">
      <c r="A638" s="831" t="s">
        <v>628</v>
      </c>
      <c r="B638" s="832" t="s">
        <v>629</v>
      </c>
      <c r="C638" s="835" t="s">
        <v>667</v>
      </c>
      <c r="D638" s="863" t="s">
        <v>668</v>
      </c>
      <c r="E638" s="835" t="s">
        <v>7099</v>
      </c>
      <c r="F638" s="863" t="s">
        <v>7100</v>
      </c>
      <c r="G638" s="835" t="s">
        <v>7584</v>
      </c>
      <c r="H638" s="835" t="s">
        <v>7585</v>
      </c>
      <c r="I638" s="849">
        <v>4</v>
      </c>
      <c r="J638" s="849">
        <v>100</v>
      </c>
      <c r="K638" s="850">
        <v>399.64999389648437</v>
      </c>
    </row>
    <row r="639" spans="1:11" ht="14.4" customHeight="1" x14ac:dyDescent="0.3">
      <c r="A639" s="831" t="s">
        <v>628</v>
      </c>
      <c r="B639" s="832" t="s">
        <v>629</v>
      </c>
      <c r="C639" s="835" t="s">
        <v>667</v>
      </c>
      <c r="D639" s="863" t="s">
        <v>668</v>
      </c>
      <c r="E639" s="835" t="s">
        <v>7099</v>
      </c>
      <c r="F639" s="863" t="s">
        <v>7100</v>
      </c>
      <c r="G639" s="835" t="s">
        <v>7143</v>
      </c>
      <c r="H639" s="835" t="s">
        <v>7144</v>
      </c>
      <c r="I639" s="849">
        <v>3.1433334350585938</v>
      </c>
      <c r="J639" s="849">
        <v>300</v>
      </c>
      <c r="K639" s="850">
        <v>943</v>
      </c>
    </row>
    <row r="640" spans="1:11" ht="14.4" customHeight="1" x14ac:dyDescent="0.3">
      <c r="A640" s="831" t="s">
        <v>628</v>
      </c>
      <c r="B640" s="832" t="s">
        <v>629</v>
      </c>
      <c r="C640" s="835" t="s">
        <v>667</v>
      </c>
      <c r="D640" s="863" t="s">
        <v>668</v>
      </c>
      <c r="E640" s="835" t="s">
        <v>7099</v>
      </c>
      <c r="F640" s="863" t="s">
        <v>7100</v>
      </c>
      <c r="G640" s="835" t="s">
        <v>7145</v>
      </c>
      <c r="H640" s="835" t="s">
        <v>7146</v>
      </c>
      <c r="I640" s="849">
        <v>2.8299999237060547</v>
      </c>
      <c r="J640" s="849">
        <v>100</v>
      </c>
      <c r="K640" s="850">
        <v>283</v>
      </c>
    </row>
    <row r="641" spans="1:11" ht="14.4" customHeight="1" x14ac:dyDescent="0.3">
      <c r="A641" s="831" t="s">
        <v>628</v>
      </c>
      <c r="B641" s="832" t="s">
        <v>629</v>
      </c>
      <c r="C641" s="835" t="s">
        <v>667</v>
      </c>
      <c r="D641" s="863" t="s">
        <v>668</v>
      </c>
      <c r="E641" s="835" t="s">
        <v>7099</v>
      </c>
      <c r="F641" s="863" t="s">
        <v>7100</v>
      </c>
      <c r="G641" s="835" t="s">
        <v>7147</v>
      </c>
      <c r="H641" s="835" t="s">
        <v>7148</v>
      </c>
      <c r="I641" s="849">
        <v>2.0233333110809326</v>
      </c>
      <c r="J641" s="849">
        <v>550</v>
      </c>
      <c r="K641" s="850">
        <v>1114.5</v>
      </c>
    </row>
    <row r="642" spans="1:11" ht="14.4" customHeight="1" x14ac:dyDescent="0.3">
      <c r="A642" s="831" t="s">
        <v>628</v>
      </c>
      <c r="B642" s="832" t="s">
        <v>629</v>
      </c>
      <c r="C642" s="835" t="s">
        <v>667</v>
      </c>
      <c r="D642" s="863" t="s">
        <v>668</v>
      </c>
      <c r="E642" s="835" t="s">
        <v>7099</v>
      </c>
      <c r="F642" s="863" t="s">
        <v>7100</v>
      </c>
      <c r="G642" s="835" t="s">
        <v>7644</v>
      </c>
      <c r="H642" s="835" t="s">
        <v>7645</v>
      </c>
      <c r="I642" s="849">
        <v>1.0700000524520874</v>
      </c>
      <c r="J642" s="849">
        <v>2000</v>
      </c>
      <c r="K642" s="850">
        <v>2130.1201171875</v>
      </c>
    </row>
    <row r="643" spans="1:11" ht="14.4" customHeight="1" x14ac:dyDescent="0.3">
      <c r="A643" s="831" t="s">
        <v>628</v>
      </c>
      <c r="B643" s="832" t="s">
        <v>629</v>
      </c>
      <c r="C643" s="835" t="s">
        <v>667</v>
      </c>
      <c r="D643" s="863" t="s">
        <v>668</v>
      </c>
      <c r="E643" s="835" t="s">
        <v>7099</v>
      </c>
      <c r="F643" s="863" t="s">
        <v>7100</v>
      </c>
      <c r="G643" s="835" t="s">
        <v>7157</v>
      </c>
      <c r="H643" s="835" t="s">
        <v>7158</v>
      </c>
      <c r="I643" s="849">
        <v>2.4600000381469727</v>
      </c>
      <c r="J643" s="849">
        <v>200</v>
      </c>
      <c r="K643" s="850">
        <v>492</v>
      </c>
    </row>
    <row r="644" spans="1:11" ht="14.4" customHeight="1" x14ac:dyDescent="0.3">
      <c r="A644" s="831" t="s">
        <v>628</v>
      </c>
      <c r="B644" s="832" t="s">
        <v>629</v>
      </c>
      <c r="C644" s="835" t="s">
        <v>667</v>
      </c>
      <c r="D644" s="863" t="s">
        <v>668</v>
      </c>
      <c r="E644" s="835" t="s">
        <v>7099</v>
      </c>
      <c r="F644" s="863" t="s">
        <v>7100</v>
      </c>
      <c r="G644" s="835" t="s">
        <v>7159</v>
      </c>
      <c r="H644" s="835" t="s">
        <v>7160</v>
      </c>
      <c r="I644" s="849">
        <v>0.25166666507720947</v>
      </c>
      <c r="J644" s="849">
        <v>4300</v>
      </c>
      <c r="K644" s="850">
        <v>1083</v>
      </c>
    </row>
    <row r="645" spans="1:11" ht="14.4" customHeight="1" x14ac:dyDescent="0.3">
      <c r="A645" s="831" t="s">
        <v>628</v>
      </c>
      <c r="B645" s="832" t="s">
        <v>629</v>
      </c>
      <c r="C645" s="835" t="s">
        <v>667</v>
      </c>
      <c r="D645" s="863" t="s">
        <v>668</v>
      </c>
      <c r="E645" s="835" t="s">
        <v>7099</v>
      </c>
      <c r="F645" s="863" t="s">
        <v>7100</v>
      </c>
      <c r="G645" s="835" t="s">
        <v>7646</v>
      </c>
      <c r="H645" s="835" t="s">
        <v>7647</v>
      </c>
      <c r="I645" s="849">
        <v>1845.25</v>
      </c>
      <c r="J645" s="849">
        <v>1</v>
      </c>
      <c r="K645" s="850">
        <v>1845.25</v>
      </c>
    </row>
    <row r="646" spans="1:11" ht="14.4" customHeight="1" x14ac:dyDescent="0.3">
      <c r="A646" s="831" t="s">
        <v>628</v>
      </c>
      <c r="B646" s="832" t="s">
        <v>629</v>
      </c>
      <c r="C646" s="835" t="s">
        <v>667</v>
      </c>
      <c r="D646" s="863" t="s">
        <v>668</v>
      </c>
      <c r="E646" s="835" t="s">
        <v>7099</v>
      </c>
      <c r="F646" s="863" t="s">
        <v>7100</v>
      </c>
      <c r="G646" s="835" t="s">
        <v>7161</v>
      </c>
      <c r="H646" s="835" t="s">
        <v>7162</v>
      </c>
      <c r="I646" s="849">
        <v>11.736666361490885</v>
      </c>
      <c r="J646" s="849">
        <v>210</v>
      </c>
      <c r="K646" s="850">
        <v>2464.7000427246094</v>
      </c>
    </row>
    <row r="647" spans="1:11" ht="14.4" customHeight="1" x14ac:dyDescent="0.3">
      <c r="A647" s="831" t="s">
        <v>628</v>
      </c>
      <c r="B647" s="832" t="s">
        <v>629</v>
      </c>
      <c r="C647" s="835" t="s">
        <v>667</v>
      </c>
      <c r="D647" s="863" t="s">
        <v>668</v>
      </c>
      <c r="E647" s="835" t="s">
        <v>7099</v>
      </c>
      <c r="F647" s="863" t="s">
        <v>7100</v>
      </c>
      <c r="G647" s="835" t="s">
        <v>7167</v>
      </c>
      <c r="H647" s="835" t="s">
        <v>7168</v>
      </c>
      <c r="I647" s="849">
        <v>2.2833333015441895</v>
      </c>
      <c r="J647" s="849">
        <v>500</v>
      </c>
      <c r="K647" s="850">
        <v>1141</v>
      </c>
    </row>
    <row r="648" spans="1:11" ht="14.4" customHeight="1" x14ac:dyDescent="0.3">
      <c r="A648" s="831" t="s">
        <v>628</v>
      </c>
      <c r="B648" s="832" t="s">
        <v>629</v>
      </c>
      <c r="C648" s="835" t="s">
        <v>667</v>
      </c>
      <c r="D648" s="863" t="s">
        <v>668</v>
      </c>
      <c r="E648" s="835" t="s">
        <v>7099</v>
      </c>
      <c r="F648" s="863" t="s">
        <v>7100</v>
      </c>
      <c r="G648" s="835" t="s">
        <v>7169</v>
      </c>
      <c r="H648" s="835" t="s">
        <v>7170</v>
      </c>
      <c r="I648" s="849">
        <v>4.8000001907348633</v>
      </c>
      <c r="J648" s="849">
        <v>400</v>
      </c>
      <c r="K648" s="850">
        <v>1919.9500122070312</v>
      </c>
    </row>
    <row r="649" spans="1:11" ht="14.4" customHeight="1" x14ac:dyDescent="0.3">
      <c r="A649" s="831" t="s">
        <v>628</v>
      </c>
      <c r="B649" s="832" t="s">
        <v>629</v>
      </c>
      <c r="C649" s="835" t="s">
        <v>667</v>
      </c>
      <c r="D649" s="863" t="s">
        <v>668</v>
      </c>
      <c r="E649" s="835" t="s">
        <v>7099</v>
      </c>
      <c r="F649" s="863" t="s">
        <v>7100</v>
      </c>
      <c r="G649" s="835" t="s">
        <v>7442</v>
      </c>
      <c r="H649" s="835" t="s">
        <v>7443</v>
      </c>
      <c r="I649" s="849">
        <v>9.1999998092651367</v>
      </c>
      <c r="J649" s="849">
        <v>50</v>
      </c>
      <c r="K649" s="850">
        <v>460</v>
      </c>
    </row>
    <row r="650" spans="1:11" ht="14.4" customHeight="1" x14ac:dyDescent="0.3">
      <c r="A650" s="831" t="s">
        <v>628</v>
      </c>
      <c r="B650" s="832" t="s">
        <v>629</v>
      </c>
      <c r="C650" s="835" t="s">
        <v>667</v>
      </c>
      <c r="D650" s="863" t="s">
        <v>668</v>
      </c>
      <c r="E650" s="835" t="s">
        <v>7099</v>
      </c>
      <c r="F650" s="863" t="s">
        <v>7100</v>
      </c>
      <c r="G650" s="835" t="s">
        <v>7179</v>
      </c>
      <c r="H650" s="835" t="s">
        <v>7180</v>
      </c>
      <c r="I650" s="849">
        <v>14.300000190734863</v>
      </c>
      <c r="J650" s="849">
        <v>20</v>
      </c>
      <c r="K650" s="850">
        <v>286.08999633789062</v>
      </c>
    </row>
    <row r="651" spans="1:11" ht="14.4" customHeight="1" x14ac:dyDescent="0.3">
      <c r="A651" s="831" t="s">
        <v>628</v>
      </c>
      <c r="B651" s="832" t="s">
        <v>629</v>
      </c>
      <c r="C651" s="835" t="s">
        <v>667</v>
      </c>
      <c r="D651" s="863" t="s">
        <v>668</v>
      </c>
      <c r="E651" s="835" t="s">
        <v>7099</v>
      </c>
      <c r="F651" s="863" t="s">
        <v>7100</v>
      </c>
      <c r="G651" s="835" t="s">
        <v>7448</v>
      </c>
      <c r="H651" s="835" t="s">
        <v>7449</v>
      </c>
      <c r="I651" s="849">
        <v>172.5</v>
      </c>
      <c r="J651" s="849">
        <v>1</v>
      </c>
      <c r="K651" s="850">
        <v>172.5</v>
      </c>
    </row>
    <row r="652" spans="1:11" ht="14.4" customHeight="1" x14ac:dyDescent="0.3">
      <c r="A652" s="831" t="s">
        <v>628</v>
      </c>
      <c r="B652" s="832" t="s">
        <v>629</v>
      </c>
      <c r="C652" s="835" t="s">
        <v>667</v>
      </c>
      <c r="D652" s="863" t="s">
        <v>668</v>
      </c>
      <c r="E652" s="835" t="s">
        <v>7099</v>
      </c>
      <c r="F652" s="863" t="s">
        <v>7100</v>
      </c>
      <c r="G652" s="835" t="s">
        <v>7185</v>
      </c>
      <c r="H652" s="835" t="s">
        <v>7186</v>
      </c>
      <c r="I652" s="849">
        <v>4.179999828338623</v>
      </c>
      <c r="J652" s="849">
        <v>400</v>
      </c>
      <c r="K652" s="850">
        <v>1672</v>
      </c>
    </row>
    <row r="653" spans="1:11" ht="14.4" customHeight="1" x14ac:dyDescent="0.3">
      <c r="A653" s="831" t="s">
        <v>628</v>
      </c>
      <c r="B653" s="832" t="s">
        <v>629</v>
      </c>
      <c r="C653" s="835" t="s">
        <v>667</v>
      </c>
      <c r="D653" s="863" t="s">
        <v>668</v>
      </c>
      <c r="E653" s="835" t="s">
        <v>7099</v>
      </c>
      <c r="F653" s="863" t="s">
        <v>7100</v>
      </c>
      <c r="G653" s="835" t="s">
        <v>7648</v>
      </c>
      <c r="H653" s="835" t="s">
        <v>7649</v>
      </c>
      <c r="I653" s="849">
        <v>264.989990234375</v>
      </c>
      <c r="J653" s="849">
        <v>10</v>
      </c>
      <c r="K653" s="850">
        <v>2649.89990234375</v>
      </c>
    </row>
    <row r="654" spans="1:11" ht="14.4" customHeight="1" x14ac:dyDescent="0.3">
      <c r="A654" s="831" t="s">
        <v>628</v>
      </c>
      <c r="B654" s="832" t="s">
        <v>629</v>
      </c>
      <c r="C654" s="835" t="s">
        <v>667</v>
      </c>
      <c r="D654" s="863" t="s">
        <v>668</v>
      </c>
      <c r="E654" s="835" t="s">
        <v>7099</v>
      </c>
      <c r="F654" s="863" t="s">
        <v>7100</v>
      </c>
      <c r="G654" s="835" t="s">
        <v>7594</v>
      </c>
      <c r="H654" s="835" t="s">
        <v>7595</v>
      </c>
      <c r="I654" s="849">
        <v>791.739990234375</v>
      </c>
      <c r="J654" s="849">
        <v>6</v>
      </c>
      <c r="K654" s="850">
        <v>4750.43994140625</v>
      </c>
    </row>
    <row r="655" spans="1:11" ht="14.4" customHeight="1" x14ac:dyDescent="0.3">
      <c r="A655" s="831" t="s">
        <v>628</v>
      </c>
      <c r="B655" s="832" t="s">
        <v>629</v>
      </c>
      <c r="C655" s="835" t="s">
        <v>667</v>
      </c>
      <c r="D655" s="863" t="s">
        <v>668</v>
      </c>
      <c r="E655" s="835" t="s">
        <v>7099</v>
      </c>
      <c r="F655" s="863" t="s">
        <v>7100</v>
      </c>
      <c r="G655" s="835" t="s">
        <v>7536</v>
      </c>
      <c r="H655" s="835" t="s">
        <v>7537</v>
      </c>
      <c r="I655" s="849">
        <v>34.504999160766602</v>
      </c>
      <c r="J655" s="849">
        <v>17</v>
      </c>
      <c r="K655" s="850">
        <v>586.54000091552734</v>
      </c>
    </row>
    <row r="656" spans="1:11" ht="14.4" customHeight="1" x14ac:dyDescent="0.3">
      <c r="A656" s="831" t="s">
        <v>628</v>
      </c>
      <c r="B656" s="832" t="s">
        <v>629</v>
      </c>
      <c r="C656" s="835" t="s">
        <v>667</v>
      </c>
      <c r="D656" s="863" t="s">
        <v>668</v>
      </c>
      <c r="E656" s="835" t="s">
        <v>7099</v>
      </c>
      <c r="F656" s="863" t="s">
        <v>7100</v>
      </c>
      <c r="G656" s="835" t="s">
        <v>7540</v>
      </c>
      <c r="H656" s="835" t="s">
        <v>7541</v>
      </c>
      <c r="I656" s="849">
        <v>29.290000915527344</v>
      </c>
      <c r="J656" s="849">
        <v>100</v>
      </c>
      <c r="K656" s="850">
        <v>2929.409912109375</v>
      </c>
    </row>
    <row r="657" spans="1:11" ht="14.4" customHeight="1" x14ac:dyDescent="0.3">
      <c r="A657" s="831" t="s">
        <v>628</v>
      </c>
      <c r="B657" s="832" t="s">
        <v>629</v>
      </c>
      <c r="C657" s="835" t="s">
        <v>667</v>
      </c>
      <c r="D657" s="863" t="s">
        <v>668</v>
      </c>
      <c r="E657" s="835" t="s">
        <v>7099</v>
      </c>
      <c r="F657" s="863" t="s">
        <v>7100</v>
      </c>
      <c r="G657" s="835" t="s">
        <v>7195</v>
      </c>
      <c r="H657" s="835" t="s">
        <v>7196</v>
      </c>
      <c r="I657" s="849">
        <v>16.459999084472656</v>
      </c>
      <c r="J657" s="849">
        <v>50</v>
      </c>
      <c r="K657" s="850">
        <v>823</v>
      </c>
    </row>
    <row r="658" spans="1:11" ht="14.4" customHeight="1" x14ac:dyDescent="0.3">
      <c r="A658" s="831" t="s">
        <v>628</v>
      </c>
      <c r="B658" s="832" t="s">
        <v>629</v>
      </c>
      <c r="C658" s="835" t="s">
        <v>667</v>
      </c>
      <c r="D658" s="863" t="s">
        <v>668</v>
      </c>
      <c r="E658" s="835" t="s">
        <v>7099</v>
      </c>
      <c r="F658" s="863" t="s">
        <v>7100</v>
      </c>
      <c r="G658" s="835" t="s">
        <v>7197</v>
      </c>
      <c r="H658" s="835" t="s">
        <v>7198</v>
      </c>
      <c r="I658" s="849">
        <v>1.09333336353302</v>
      </c>
      <c r="J658" s="849">
        <v>300</v>
      </c>
      <c r="K658" s="850">
        <v>328</v>
      </c>
    </row>
    <row r="659" spans="1:11" ht="14.4" customHeight="1" x14ac:dyDescent="0.3">
      <c r="A659" s="831" t="s">
        <v>628</v>
      </c>
      <c r="B659" s="832" t="s">
        <v>629</v>
      </c>
      <c r="C659" s="835" t="s">
        <v>667</v>
      </c>
      <c r="D659" s="863" t="s">
        <v>668</v>
      </c>
      <c r="E659" s="835" t="s">
        <v>7099</v>
      </c>
      <c r="F659" s="863" t="s">
        <v>7100</v>
      </c>
      <c r="G659" s="835" t="s">
        <v>7199</v>
      </c>
      <c r="H659" s="835" t="s">
        <v>7200</v>
      </c>
      <c r="I659" s="849">
        <v>0.47833332419395447</v>
      </c>
      <c r="J659" s="849">
        <v>800</v>
      </c>
      <c r="K659" s="850">
        <v>382</v>
      </c>
    </row>
    <row r="660" spans="1:11" ht="14.4" customHeight="1" x14ac:dyDescent="0.3">
      <c r="A660" s="831" t="s">
        <v>628</v>
      </c>
      <c r="B660" s="832" t="s">
        <v>629</v>
      </c>
      <c r="C660" s="835" t="s">
        <v>667</v>
      </c>
      <c r="D660" s="863" t="s">
        <v>668</v>
      </c>
      <c r="E660" s="835" t="s">
        <v>7099</v>
      </c>
      <c r="F660" s="863" t="s">
        <v>7100</v>
      </c>
      <c r="G660" s="835" t="s">
        <v>7201</v>
      </c>
      <c r="H660" s="835" t="s">
        <v>7202</v>
      </c>
      <c r="I660" s="849">
        <v>1.6699999570846558</v>
      </c>
      <c r="J660" s="849">
        <v>100</v>
      </c>
      <c r="K660" s="850">
        <v>167</v>
      </c>
    </row>
    <row r="661" spans="1:11" ht="14.4" customHeight="1" x14ac:dyDescent="0.3">
      <c r="A661" s="831" t="s">
        <v>628</v>
      </c>
      <c r="B661" s="832" t="s">
        <v>629</v>
      </c>
      <c r="C661" s="835" t="s">
        <v>667</v>
      </c>
      <c r="D661" s="863" t="s">
        <v>668</v>
      </c>
      <c r="E661" s="835" t="s">
        <v>7099</v>
      </c>
      <c r="F661" s="863" t="s">
        <v>7100</v>
      </c>
      <c r="G661" s="835" t="s">
        <v>7203</v>
      </c>
      <c r="H661" s="835" t="s">
        <v>7204</v>
      </c>
      <c r="I661" s="849">
        <v>0.67000001668930054</v>
      </c>
      <c r="J661" s="849">
        <v>300</v>
      </c>
      <c r="K661" s="850">
        <v>201</v>
      </c>
    </row>
    <row r="662" spans="1:11" ht="14.4" customHeight="1" x14ac:dyDescent="0.3">
      <c r="A662" s="831" t="s">
        <v>628</v>
      </c>
      <c r="B662" s="832" t="s">
        <v>629</v>
      </c>
      <c r="C662" s="835" t="s">
        <v>667</v>
      </c>
      <c r="D662" s="863" t="s">
        <v>668</v>
      </c>
      <c r="E662" s="835" t="s">
        <v>7099</v>
      </c>
      <c r="F662" s="863" t="s">
        <v>7100</v>
      </c>
      <c r="G662" s="835" t="s">
        <v>7207</v>
      </c>
      <c r="H662" s="835" t="s">
        <v>7208</v>
      </c>
      <c r="I662" s="849">
        <v>5.1999998092651367</v>
      </c>
      <c r="J662" s="849">
        <v>50</v>
      </c>
      <c r="K662" s="850">
        <v>260</v>
      </c>
    </row>
    <row r="663" spans="1:11" ht="14.4" customHeight="1" x14ac:dyDescent="0.3">
      <c r="A663" s="831" t="s">
        <v>628</v>
      </c>
      <c r="B663" s="832" t="s">
        <v>629</v>
      </c>
      <c r="C663" s="835" t="s">
        <v>667</v>
      </c>
      <c r="D663" s="863" t="s">
        <v>668</v>
      </c>
      <c r="E663" s="835" t="s">
        <v>7099</v>
      </c>
      <c r="F663" s="863" t="s">
        <v>7100</v>
      </c>
      <c r="G663" s="835" t="s">
        <v>7209</v>
      </c>
      <c r="H663" s="835" t="s">
        <v>7210</v>
      </c>
      <c r="I663" s="849">
        <v>8.8324999809265137</v>
      </c>
      <c r="J663" s="849">
        <v>200</v>
      </c>
      <c r="K663" s="850">
        <v>1766.5</v>
      </c>
    </row>
    <row r="664" spans="1:11" ht="14.4" customHeight="1" x14ac:dyDescent="0.3">
      <c r="A664" s="831" t="s">
        <v>628</v>
      </c>
      <c r="B664" s="832" t="s">
        <v>629</v>
      </c>
      <c r="C664" s="835" t="s">
        <v>667</v>
      </c>
      <c r="D664" s="863" t="s">
        <v>668</v>
      </c>
      <c r="E664" s="835" t="s">
        <v>7099</v>
      </c>
      <c r="F664" s="863" t="s">
        <v>7100</v>
      </c>
      <c r="G664" s="835" t="s">
        <v>7234</v>
      </c>
      <c r="H664" s="835" t="s">
        <v>7381</v>
      </c>
      <c r="I664" s="849">
        <v>21.239999771118164</v>
      </c>
      <c r="J664" s="849">
        <v>100</v>
      </c>
      <c r="K664" s="850">
        <v>2124</v>
      </c>
    </row>
    <row r="665" spans="1:11" ht="14.4" customHeight="1" x14ac:dyDescent="0.3">
      <c r="A665" s="831" t="s">
        <v>628</v>
      </c>
      <c r="B665" s="832" t="s">
        <v>629</v>
      </c>
      <c r="C665" s="835" t="s">
        <v>667</v>
      </c>
      <c r="D665" s="863" t="s">
        <v>668</v>
      </c>
      <c r="E665" s="835" t="s">
        <v>7099</v>
      </c>
      <c r="F665" s="863" t="s">
        <v>7100</v>
      </c>
      <c r="G665" s="835" t="s">
        <v>7600</v>
      </c>
      <c r="H665" s="835" t="s">
        <v>7601</v>
      </c>
      <c r="I665" s="849">
        <v>4.1700000762939453</v>
      </c>
      <c r="J665" s="849">
        <v>100</v>
      </c>
      <c r="K665" s="850">
        <v>417.45001220703125</v>
      </c>
    </row>
    <row r="666" spans="1:11" ht="14.4" customHeight="1" x14ac:dyDescent="0.3">
      <c r="A666" s="831" t="s">
        <v>628</v>
      </c>
      <c r="B666" s="832" t="s">
        <v>629</v>
      </c>
      <c r="C666" s="835" t="s">
        <v>667</v>
      </c>
      <c r="D666" s="863" t="s">
        <v>668</v>
      </c>
      <c r="E666" s="835" t="s">
        <v>7099</v>
      </c>
      <c r="F666" s="863" t="s">
        <v>7100</v>
      </c>
      <c r="G666" s="835" t="s">
        <v>7219</v>
      </c>
      <c r="H666" s="835" t="s">
        <v>7220</v>
      </c>
      <c r="I666" s="849">
        <v>2.369999885559082</v>
      </c>
      <c r="J666" s="849">
        <v>1700</v>
      </c>
      <c r="K666" s="850">
        <v>4029</v>
      </c>
    </row>
    <row r="667" spans="1:11" ht="14.4" customHeight="1" x14ac:dyDescent="0.3">
      <c r="A667" s="831" t="s">
        <v>628</v>
      </c>
      <c r="B667" s="832" t="s">
        <v>629</v>
      </c>
      <c r="C667" s="835" t="s">
        <v>667</v>
      </c>
      <c r="D667" s="863" t="s">
        <v>668</v>
      </c>
      <c r="E667" s="835" t="s">
        <v>7099</v>
      </c>
      <c r="F667" s="863" t="s">
        <v>7100</v>
      </c>
      <c r="G667" s="835" t="s">
        <v>7221</v>
      </c>
      <c r="H667" s="835" t="s">
        <v>7222</v>
      </c>
      <c r="I667" s="849">
        <v>2.0799999237060547</v>
      </c>
      <c r="J667" s="849">
        <v>50</v>
      </c>
      <c r="K667" s="850">
        <v>104</v>
      </c>
    </row>
    <row r="668" spans="1:11" ht="14.4" customHeight="1" x14ac:dyDescent="0.3">
      <c r="A668" s="831" t="s">
        <v>628</v>
      </c>
      <c r="B668" s="832" t="s">
        <v>629</v>
      </c>
      <c r="C668" s="835" t="s">
        <v>667</v>
      </c>
      <c r="D668" s="863" t="s">
        <v>668</v>
      </c>
      <c r="E668" s="835" t="s">
        <v>7099</v>
      </c>
      <c r="F668" s="863" t="s">
        <v>7100</v>
      </c>
      <c r="G668" s="835" t="s">
        <v>7223</v>
      </c>
      <c r="H668" s="835" t="s">
        <v>7224</v>
      </c>
      <c r="I668" s="849">
        <v>1.9816666841506958</v>
      </c>
      <c r="J668" s="849">
        <v>1150</v>
      </c>
      <c r="K668" s="850">
        <v>2279.5</v>
      </c>
    </row>
    <row r="669" spans="1:11" ht="14.4" customHeight="1" x14ac:dyDescent="0.3">
      <c r="A669" s="831" t="s">
        <v>628</v>
      </c>
      <c r="B669" s="832" t="s">
        <v>629</v>
      </c>
      <c r="C669" s="835" t="s">
        <v>667</v>
      </c>
      <c r="D669" s="863" t="s">
        <v>668</v>
      </c>
      <c r="E669" s="835" t="s">
        <v>7099</v>
      </c>
      <c r="F669" s="863" t="s">
        <v>7100</v>
      </c>
      <c r="G669" s="835" t="s">
        <v>7464</v>
      </c>
      <c r="H669" s="835" t="s">
        <v>7465</v>
      </c>
      <c r="I669" s="849">
        <v>2.0499999523162842</v>
      </c>
      <c r="J669" s="849">
        <v>200</v>
      </c>
      <c r="K669" s="850">
        <v>410</v>
      </c>
    </row>
    <row r="670" spans="1:11" ht="14.4" customHeight="1" x14ac:dyDescent="0.3">
      <c r="A670" s="831" t="s">
        <v>628</v>
      </c>
      <c r="B670" s="832" t="s">
        <v>629</v>
      </c>
      <c r="C670" s="835" t="s">
        <v>667</v>
      </c>
      <c r="D670" s="863" t="s">
        <v>668</v>
      </c>
      <c r="E670" s="835" t="s">
        <v>7099</v>
      </c>
      <c r="F670" s="863" t="s">
        <v>7100</v>
      </c>
      <c r="G670" s="835" t="s">
        <v>7650</v>
      </c>
      <c r="H670" s="835" t="s">
        <v>7651</v>
      </c>
      <c r="I670" s="849">
        <v>2.0299999713897705</v>
      </c>
      <c r="J670" s="849">
        <v>50</v>
      </c>
      <c r="K670" s="850">
        <v>101.5</v>
      </c>
    </row>
    <row r="671" spans="1:11" ht="14.4" customHeight="1" x14ac:dyDescent="0.3">
      <c r="A671" s="831" t="s">
        <v>628</v>
      </c>
      <c r="B671" s="832" t="s">
        <v>629</v>
      </c>
      <c r="C671" s="835" t="s">
        <v>667</v>
      </c>
      <c r="D671" s="863" t="s">
        <v>668</v>
      </c>
      <c r="E671" s="835" t="s">
        <v>7099</v>
      </c>
      <c r="F671" s="863" t="s">
        <v>7100</v>
      </c>
      <c r="G671" s="835" t="s">
        <v>7652</v>
      </c>
      <c r="H671" s="835" t="s">
        <v>7653</v>
      </c>
      <c r="I671" s="849">
        <v>3.8199999332427979</v>
      </c>
      <c r="J671" s="849">
        <v>50</v>
      </c>
      <c r="K671" s="850">
        <v>190.75</v>
      </c>
    </row>
    <row r="672" spans="1:11" ht="14.4" customHeight="1" x14ac:dyDescent="0.3">
      <c r="A672" s="831" t="s">
        <v>628</v>
      </c>
      <c r="B672" s="832" t="s">
        <v>629</v>
      </c>
      <c r="C672" s="835" t="s">
        <v>667</v>
      </c>
      <c r="D672" s="863" t="s">
        <v>668</v>
      </c>
      <c r="E672" s="835" t="s">
        <v>7099</v>
      </c>
      <c r="F672" s="863" t="s">
        <v>7100</v>
      </c>
      <c r="G672" s="835" t="s">
        <v>7225</v>
      </c>
      <c r="H672" s="835" t="s">
        <v>7226</v>
      </c>
      <c r="I672" s="849">
        <v>1.8999999761581421</v>
      </c>
      <c r="J672" s="849">
        <v>450</v>
      </c>
      <c r="K672" s="850">
        <v>855</v>
      </c>
    </row>
    <row r="673" spans="1:11" ht="14.4" customHeight="1" x14ac:dyDescent="0.3">
      <c r="A673" s="831" t="s">
        <v>628</v>
      </c>
      <c r="B673" s="832" t="s">
        <v>629</v>
      </c>
      <c r="C673" s="835" t="s">
        <v>667</v>
      </c>
      <c r="D673" s="863" t="s">
        <v>668</v>
      </c>
      <c r="E673" s="835" t="s">
        <v>7099</v>
      </c>
      <c r="F673" s="863" t="s">
        <v>7100</v>
      </c>
      <c r="G673" s="835" t="s">
        <v>7227</v>
      </c>
      <c r="H673" s="835" t="s">
        <v>7228</v>
      </c>
      <c r="I673" s="849">
        <v>1.9233332872390747</v>
      </c>
      <c r="J673" s="849">
        <v>1250</v>
      </c>
      <c r="K673" s="850">
        <v>2404.5</v>
      </c>
    </row>
    <row r="674" spans="1:11" ht="14.4" customHeight="1" x14ac:dyDescent="0.3">
      <c r="A674" s="831" t="s">
        <v>628</v>
      </c>
      <c r="B674" s="832" t="s">
        <v>629</v>
      </c>
      <c r="C674" s="835" t="s">
        <v>667</v>
      </c>
      <c r="D674" s="863" t="s">
        <v>668</v>
      </c>
      <c r="E674" s="835" t="s">
        <v>7099</v>
      </c>
      <c r="F674" s="863" t="s">
        <v>7100</v>
      </c>
      <c r="G674" s="835" t="s">
        <v>7466</v>
      </c>
      <c r="H674" s="835" t="s">
        <v>7467</v>
      </c>
      <c r="I674" s="849">
        <v>2.6981818675994873</v>
      </c>
      <c r="J674" s="849">
        <v>1700</v>
      </c>
      <c r="K674" s="850">
        <v>4588</v>
      </c>
    </row>
    <row r="675" spans="1:11" ht="14.4" customHeight="1" x14ac:dyDescent="0.3">
      <c r="A675" s="831" t="s">
        <v>628</v>
      </c>
      <c r="B675" s="832" t="s">
        <v>629</v>
      </c>
      <c r="C675" s="835" t="s">
        <v>667</v>
      </c>
      <c r="D675" s="863" t="s">
        <v>668</v>
      </c>
      <c r="E675" s="835" t="s">
        <v>7099</v>
      </c>
      <c r="F675" s="863" t="s">
        <v>7100</v>
      </c>
      <c r="G675" s="835" t="s">
        <v>7602</v>
      </c>
      <c r="H675" s="835" t="s">
        <v>7603</v>
      </c>
      <c r="I675" s="849">
        <v>3.0742856434413364</v>
      </c>
      <c r="J675" s="849">
        <v>1600</v>
      </c>
      <c r="K675" s="850">
        <v>4919</v>
      </c>
    </row>
    <row r="676" spans="1:11" ht="14.4" customHeight="1" x14ac:dyDescent="0.3">
      <c r="A676" s="831" t="s">
        <v>628</v>
      </c>
      <c r="B676" s="832" t="s">
        <v>629</v>
      </c>
      <c r="C676" s="835" t="s">
        <v>667</v>
      </c>
      <c r="D676" s="863" t="s">
        <v>668</v>
      </c>
      <c r="E676" s="835" t="s">
        <v>7099</v>
      </c>
      <c r="F676" s="863" t="s">
        <v>7100</v>
      </c>
      <c r="G676" s="835" t="s">
        <v>7468</v>
      </c>
      <c r="H676" s="835" t="s">
        <v>7469</v>
      </c>
      <c r="I676" s="849">
        <v>1.921999955177307</v>
      </c>
      <c r="J676" s="849">
        <v>950</v>
      </c>
      <c r="K676" s="850">
        <v>1825.5</v>
      </c>
    </row>
    <row r="677" spans="1:11" ht="14.4" customHeight="1" x14ac:dyDescent="0.3">
      <c r="A677" s="831" t="s">
        <v>628</v>
      </c>
      <c r="B677" s="832" t="s">
        <v>629</v>
      </c>
      <c r="C677" s="835" t="s">
        <v>667</v>
      </c>
      <c r="D677" s="863" t="s">
        <v>668</v>
      </c>
      <c r="E677" s="835" t="s">
        <v>7099</v>
      </c>
      <c r="F677" s="863" t="s">
        <v>7100</v>
      </c>
      <c r="G677" s="835" t="s">
        <v>7472</v>
      </c>
      <c r="H677" s="835" t="s">
        <v>7473</v>
      </c>
      <c r="I677" s="849">
        <v>1.9199999570846558</v>
      </c>
      <c r="J677" s="849">
        <v>300</v>
      </c>
      <c r="K677" s="850">
        <v>576</v>
      </c>
    </row>
    <row r="678" spans="1:11" ht="14.4" customHeight="1" x14ac:dyDescent="0.3">
      <c r="A678" s="831" t="s">
        <v>628</v>
      </c>
      <c r="B678" s="832" t="s">
        <v>629</v>
      </c>
      <c r="C678" s="835" t="s">
        <v>667</v>
      </c>
      <c r="D678" s="863" t="s">
        <v>668</v>
      </c>
      <c r="E678" s="835" t="s">
        <v>7099</v>
      </c>
      <c r="F678" s="863" t="s">
        <v>7100</v>
      </c>
      <c r="G678" s="835" t="s">
        <v>7229</v>
      </c>
      <c r="H678" s="835" t="s">
        <v>7230</v>
      </c>
      <c r="I678" s="849">
        <v>2.1600000858306885</v>
      </c>
      <c r="J678" s="849">
        <v>400</v>
      </c>
      <c r="K678" s="850">
        <v>864</v>
      </c>
    </row>
    <row r="679" spans="1:11" ht="14.4" customHeight="1" x14ac:dyDescent="0.3">
      <c r="A679" s="831" t="s">
        <v>628</v>
      </c>
      <c r="B679" s="832" t="s">
        <v>629</v>
      </c>
      <c r="C679" s="835" t="s">
        <v>667</v>
      </c>
      <c r="D679" s="863" t="s">
        <v>668</v>
      </c>
      <c r="E679" s="835" t="s">
        <v>7099</v>
      </c>
      <c r="F679" s="863" t="s">
        <v>7100</v>
      </c>
      <c r="G679" s="835" t="s">
        <v>7382</v>
      </c>
      <c r="H679" s="835" t="s">
        <v>7383</v>
      </c>
      <c r="I679" s="849">
        <v>4.429999828338623</v>
      </c>
      <c r="J679" s="849">
        <v>150</v>
      </c>
      <c r="K679" s="850">
        <v>664.5</v>
      </c>
    </row>
    <row r="680" spans="1:11" ht="14.4" customHeight="1" x14ac:dyDescent="0.3">
      <c r="A680" s="831" t="s">
        <v>628</v>
      </c>
      <c r="B680" s="832" t="s">
        <v>629</v>
      </c>
      <c r="C680" s="835" t="s">
        <v>667</v>
      </c>
      <c r="D680" s="863" t="s">
        <v>668</v>
      </c>
      <c r="E680" s="835" t="s">
        <v>7099</v>
      </c>
      <c r="F680" s="863" t="s">
        <v>7100</v>
      </c>
      <c r="G680" s="835" t="s">
        <v>7229</v>
      </c>
      <c r="H680" s="835" t="s">
        <v>7231</v>
      </c>
      <c r="I680" s="849">
        <v>2.1600000858306885</v>
      </c>
      <c r="J680" s="849">
        <v>200</v>
      </c>
      <c r="K680" s="850">
        <v>432</v>
      </c>
    </row>
    <row r="681" spans="1:11" ht="14.4" customHeight="1" x14ac:dyDescent="0.3">
      <c r="A681" s="831" t="s">
        <v>628</v>
      </c>
      <c r="B681" s="832" t="s">
        <v>629</v>
      </c>
      <c r="C681" s="835" t="s">
        <v>667</v>
      </c>
      <c r="D681" s="863" t="s">
        <v>668</v>
      </c>
      <c r="E681" s="835" t="s">
        <v>7099</v>
      </c>
      <c r="F681" s="863" t="s">
        <v>7100</v>
      </c>
      <c r="G681" s="835" t="s">
        <v>7234</v>
      </c>
      <c r="H681" s="835" t="s">
        <v>7235</v>
      </c>
      <c r="I681" s="849">
        <v>21.239999771118164</v>
      </c>
      <c r="J681" s="849">
        <v>50</v>
      </c>
      <c r="K681" s="850">
        <v>1062</v>
      </c>
    </row>
    <row r="682" spans="1:11" ht="14.4" customHeight="1" x14ac:dyDescent="0.3">
      <c r="A682" s="831" t="s">
        <v>628</v>
      </c>
      <c r="B682" s="832" t="s">
        <v>629</v>
      </c>
      <c r="C682" s="835" t="s">
        <v>667</v>
      </c>
      <c r="D682" s="863" t="s">
        <v>668</v>
      </c>
      <c r="E682" s="835" t="s">
        <v>7099</v>
      </c>
      <c r="F682" s="863" t="s">
        <v>7100</v>
      </c>
      <c r="G682" s="835" t="s">
        <v>7236</v>
      </c>
      <c r="H682" s="835" t="s">
        <v>7237</v>
      </c>
      <c r="I682" s="849">
        <v>5</v>
      </c>
      <c r="J682" s="849">
        <v>1750</v>
      </c>
      <c r="K682" s="850">
        <v>8750</v>
      </c>
    </row>
    <row r="683" spans="1:11" ht="14.4" customHeight="1" x14ac:dyDescent="0.3">
      <c r="A683" s="831" t="s">
        <v>628</v>
      </c>
      <c r="B683" s="832" t="s">
        <v>629</v>
      </c>
      <c r="C683" s="835" t="s">
        <v>667</v>
      </c>
      <c r="D683" s="863" t="s">
        <v>668</v>
      </c>
      <c r="E683" s="835" t="s">
        <v>7099</v>
      </c>
      <c r="F683" s="863" t="s">
        <v>7100</v>
      </c>
      <c r="G683" s="835" t="s">
        <v>7238</v>
      </c>
      <c r="H683" s="835" t="s">
        <v>7239</v>
      </c>
      <c r="I683" s="849">
        <v>2.5199999809265137</v>
      </c>
      <c r="J683" s="849">
        <v>450</v>
      </c>
      <c r="K683" s="850">
        <v>1134</v>
      </c>
    </row>
    <row r="684" spans="1:11" ht="14.4" customHeight="1" x14ac:dyDescent="0.3">
      <c r="A684" s="831" t="s">
        <v>628</v>
      </c>
      <c r="B684" s="832" t="s">
        <v>629</v>
      </c>
      <c r="C684" s="835" t="s">
        <v>667</v>
      </c>
      <c r="D684" s="863" t="s">
        <v>668</v>
      </c>
      <c r="E684" s="835" t="s">
        <v>7099</v>
      </c>
      <c r="F684" s="863" t="s">
        <v>7100</v>
      </c>
      <c r="G684" s="835" t="s">
        <v>7382</v>
      </c>
      <c r="H684" s="835" t="s">
        <v>7384</v>
      </c>
      <c r="I684" s="849">
        <v>4.429999828338623</v>
      </c>
      <c r="J684" s="849">
        <v>450</v>
      </c>
      <c r="K684" s="850">
        <v>1993.219970703125</v>
      </c>
    </row>
    <row r="685" spans="1:11" ht="14.4" customHeight="1" x14ac:dyDescent="0.3">
      <c r="A685" s="831" t="s">
        <v>628</v>
      </c>
      <c r="B685" s="832" t="s">
        <v>629</v>
      </c>
      <c r="C685" s="835" t="s">
        <v>667</v>
      </c>
      <c r="D685" s="863" t="s">
        <v>668</v>
      </c>
      <c r="E685" s="835" t="s">
        <v>7099</v>
      </c>
      <c r="F685" s="863" t="s">
        <v>7100</v>
      </c>
      <c r="G685" s="835" t="s">
        <v>7654</v>
      </c>
      <c r="H685" s="835" t="s">
        <v>7655</v>
      </c>
      <c r="I685" s="849">
        <v>4.7800002098083496</v>
      </c>
      <c r="J685" s="849">
        <v>50</v>
      </c>
      <c r="K685" s="850">
        <v>238.97000122070312</v>
      </c>
    </row>
    <row r="686" spans="1:11" ht="14.4" customHeight="1" x14ac:dyDescent="0.3">
      <c r="A686" s="831" t="s">
        <v>628</v>
      </c>
      <c r="B686" s="832" t="s">
        <v>629</v>
      </c>
      <c r="C686" s="835" t="s">
        <v>667</v>
      </c>
      <c r="D686" s="863" t="s">
        <v>668</v>
      </c>
      <c r="E686" s="835" t="s">
        <v>7099</v>
      </c>
      <c r="F686" s="863" t="s">
        <v>7100</v>
      </c>
      <c r="G686" s="835" t="s">
        <v>7604</v>
      </c>
      <c r="H686" s="835" t="s">
        <v>7605</v>
      </c>
      <c r="I686" s="849">
        <v>4.6299998760223389</v>
      </c>
      <c r="J686" s="849">
        <v>50</v>
      </c>
      <c r="K686" s="850">
        <v>231.17000198364258</v>
      </c>
    </row>
    <row r="687" spans="1:11" ht="14.4" customHeight="1" x14ac:dyDescent="0.3">
      <c r="A687" s="831" t="s">
        <v>628</v>
      </c>
      <c r="B687" s="832" t="s">
        <v>629</v>
      </c>
      <c r="C687" s="835" t="s">
        <v>667</v>
      </c>
      <c r="D687" s="863" t="s">
        <v>668</v>
      </c>
      <c r="E687" s="835" t="s">
        <v>7099</v>
      </c>
      <c r="F687" s="863" t="s">
        <v>7100</v>
      </c>
      <c r="G687" s="835" t="s">
        <v>7240</v>
      </c>
      <c r="H687" s="835" t="s">
        <v>7241</v>
      </c>
      <c r="I687" s="849">
        <v>2.5299999713897705</v>
      </c>
      <c r="J687" s="849">
        <v>50</v>
      </c>
      <c r="K687" s="850">
        <v>126.5</v>
      </c>
    </row>
    <row r="688" spans="1:11" ht="14.4" customHeight="1" x14ac:dyDescent="0.3">
      <c r="A688" s="831" t="s">
        <v>628</v>
      </c>
      <c r="B688" s="832" t="s">
        <v>629</v>
      </c>
      <c r="C688" s="835" t="s">
        <v>667</v>
      </c>
      <c r="D688" s="863" t="s">
        <v>668</v>
      </c>
      <c r="E688" s="835" t="s">
        <v>7099</v>
      </c>
      <c r="F688" s="863" t="s">
        <v>7100</v>
      </c>
      <c r="G688" s="835" t="s">
        <v>7244</v>
      </c>
      <c r="H688" s="835" t="s">
        <v>7245</v>
      </c>
      <c r="I688" s="849">
        <v>3.7400000095367432</v>
      </c>
      <c r="J688" s="849">
        <v>100</v>
      </c>
      <c r="K688" s="850">
        <v>374</v>
      </c>
    </row>
    <row r="689" spans="1:11" ht="14.4" customHeight="1" x14ac:dyDescent="0.3">
      <c r="A689" s="831" t="s">
        <v>628</v>
      </c>
      <c r="B689" s="832" t="s">
        <v>629</v>
      </c>
      <c r="C689" s="835" t="s">
        <v>667</v>
      </c>
      <c r="D689" s="863" t="s">
        <v>668</v>
      </c>
      <c r="E689" s="835" t="s">
        <v>7099</v>
      </c>
      <c r="F689" s="863" t="s">
        <v>7100</v>
      </c>
      <c r="G689" s="835" t="s">
        <v>7246</v>
      </c>
      <c r="H689" s="835" t="s">
        <v>7385</v>
      </c>
      <c r="I689" s="849">
        <v>21.236666361490887</v>
      </c>
      <c r="J689" s="849">
        <v>150</v>
      </c>
      <c r="K689" s="850">
        <v>3185.5</v>
      </c>
    </row>
    <row r="690" spans="1:11" ht="14.4" customHeight="1" x14ac:dyDescent="0.3">
      <c r="A690" s="831" t="s">
        <v>628</v>
      </c>
      <c r="B690" s="832" t="s">
        <v>629</v>
      </c>
      <c r="C690" s="835" t="s">
        <v>667</v>
      </c>
      <c r="D690" s="863" t="s">
        <v>668</v>
      </c>
      <c r="E690" s="835" t="s">
        <v>7099</v>
      </c>
      <c r="F690" s="863" t="s">
        <v>7100</v>
      </c>
      <c r="G690" s="835" t="s">
        <v>7246</v>
      </c>
      <c r="H690" s="835" t="s">
        <v>7247</v>
      </c>
      <c r="I690" s="849">
        <v>21.229999542236328</v>
      </c>
      <c r="J690" s="849">
        <v>50</v>
      </c>
      <c r="K690" s="850">
        <v>1061.5</v>
      </c>
    </row>
    <row r="691" spans="1:11" ht="14.4" customHeight="1" x14ac:dyDescent="0.3">
      <c r="A691" s="831" t="s">
        <v>628</v>
      </c>
      <c r="B691" s="832" t="s">
        <v>629</v>
      </c>
      <c r="C691" s="835" t="s">
        <v>667</v>
      </c>
      <c r="D691" s="863" t="s">
        <v>668</v>
      </c>
      <c r="E691" s="835" t="s">
        <v>7099</v>
      </c>
      <c r="F691" s="863" t="s">
        <v>7100</v>
      </c>
      <c r="G691" s="835" t="s">
        <v>7248</v>
      </c>
      <c r="H691" s="835" t="s">
        <v>7249</v>
      </c>
      <c r="I691" s="849">
        <v>21.233332951863606</v>
      </c>
      <c r="J691" s="849">
        <v>150</v>
      </c>
      <c r="K691" s="850">
        <v>3185</v>
      </c>
    </row>
    <row r="692" spans="1:11" ht="14.4" customHeight="1" x14ac:dyDescent="0.3">
      <c r="A692" s="831" t="s">
        <v>628</v>
      </c>
      <c r="B692" s="832" t="s">
        <v>629</v>
      </c>
      <c r="C692" s="835" t="s">
        <v>667</v>
      </c>
      <c r="D692" s="863" t="s">
        <v>668</v>
      </c>
      <c r="E692" s="835" t="s">
        <v>7099</v>
      </c>
      <c r="F692" s="863" t="s">
        <v>7100</v>
      </c>
      <c r="G692" s="835" t="s">
        <v>7248</v>
      </c>
      <c r="H692" s="835" t="s">
        <v>7250</v>
      </c>
      <c r="I692" s="849">
        <v>21.229999542236328</v>
      </c>
      <c r="J692" s="849">
        <v>150</v>
      </c>
      <c r="K692" s="850">
        <v>3184.5</v>
      </c>
    </row>
    <row r="693" spans="1:11" ht="14.4" customHeight="1" x14ac:dyDescent="0.3">
      <c r="A693" s="831" t="s">
        <v>628</v>
      </c>
      <c r="B693" s="832" t="s">
        <v>629</v>
      </c>
      <c r="C693" s="835" t="s">
        <v>667</v>
      </c>
      <c r="D693" s="863" t="s">
        <v>668</v>
      </c>
      <c r="E693" s="835" t="s">
        <v>7099</v>
      </c>
      <c r="F693" s="863" t="s">
        <v>7100</v>
      </c>
      <c r="G693" s="835" t="s">
        <v>7251</v>
      </c>
      <c r="H693" s="835" t="s">
        <v>7252</v>
      </c>
      <c r="I693" s="849">
        <v>2</v>
      </c>
      <c r="J693" s="849">
        <v>50</v>
      </c>
      <c r="K693" s="850">
        <v>100</v>
      </c>
    </row>
    <row r="694" spans="1:11" ht="14.4" customHeight="1" x14ac:dyDescent="0.3">
      <c r="A694" s="831" t="s">
        <v>628</v>
      </c>
      <c r="B694" s="832" t="s">
        <v>629</v>
      </c>
      <c r="C694" s="835" t="s">
        <v>667</v>
      </c>
      <c r="D694" s="863" t="s">
        <v>668</v>
      </c>
      <c r="E694" s="835" t="s">
        <v>7099</v>
      </c>
      <c r="F694" s="863" t="s">
        <v>7100</v>
      </c>
      <c r="G694" s="835" t="s">
        <v>7656</v>
      </c>
      <c r="H694" s="835" t="s">
        <v>7657</v>
      </c>
      <c r="I694" s="849">
        <v>3.1450001001358032</v>
      </c>
      <c r="J694" s="849">
        <v>250</v>
      </c>
      <c r="K694" s="850">
        <v>786</v>
      </c>
    </row>
    <row r="695" spans="1:11" ht="14.4" customHeight="1" x14ac:dyDescent="0.3">
      <c r="A695" s="831" t="s">
        <v>628</v>
      </c>
      <c r="B695" s="832" t="s">
        <v>629</v>
      </c>
      <c r="C695" s="835" t="s">
        <v>667</v>
      </c>
      <c r="D695" s="863" t="s">
        <v>668</v>
      </c>
      <c r="E695" s="835" t="s">
        <v>7257</v>
      </c>
      <c r="F695" s="863" t="s">
        <v>7258</v>
      </c>
      <c r="G695" s="835" t="s">
        <v>7259</v>
      </c>
      <c r="H695" s="835" t="s">
        <v>7260</v>
      </c>
      <c r="I695" s="849">
        <v>10.890000343322754</v>
      </c>
      <c r="J695" s="849">
        <v>500</v>
      </c>
      <c r="K695" s="850">
        <v>5445</v>
      </c>
    </row>
    <row r="696" spans="1:11" ht="14.4" customHeight="1" x14ac:dyDescent="0.3">
      <c r="A696" s="831" t="s">
        <v>628</v>
      </c>
      <c r="B696" s="832" t="s">
        <v>629</v>
      </c>
      <c r="C696" s="835" t="s">
        <v>667</v>
      </c>
      <c r="D696" s="863" t="s">
        <v>668</v>
      </c>
      <c r="E696" s="835" t="s">
        <v>7257</v>
      </c>
      <c r="F696" s="863" t="s">
        <v>7258</v>
      </c>
      <c r="G696" s="835" t="s">
        <v>7261</v>
      </c>
      <c r="H696" s="835" t="s">
        <v>7262</v>
      </c>
      <c r="I696" s="849">
        <v>7</v>
      </c>
      <c r="J696" s="849">
        <v>100</v>
      </c>
      <c r="K696" s="850">
        <v>700</v>
      </c>
    </row>
    <row r="697" spans="1:11" ht="14.4" customHeight="1" x14ac:dyDescent="0.3">
      <c r="A697" s="831" t="s">
        <v>628</v>
      </c>
      <c r="B697" s="832" t="s">
        <v>629</v>
      </c>
      <c r="C697" s="835" t="s">
        <v>667</v>
      </c>
      <c r="D697" s="863" t="s">
        <v>668</v>
      </c>
      <c r="E697" s="835" t="s">
        <v>7263</v>
      </c>
      <c r="F697" s="863" t="s">
        <v>7264</v>
      </c>
      <c r="G697" s="835" t="s">
        <v>7610</v>
      </c>
      <c r="H697" s="835" t="s">
        <v>7611</v>
      </c>
      <c r="I697" s="849">
        <v>0.47999998927116394</v>
      </c>
      <c r="J697" s="849">
        <v>600</v>
      </c>
      <c r="K697" s="850">
        <v>288</v>
      </c>
    </row>
    <row r="698" spans="1:11" ht="14.4" customHeight="1" x14ac:dyDescent="0.3">
      <c r="A698" s="831" t="s">
        <v>628</v>
      </c>
      <c r="B698" s="832" t="s">
        <v>629</v>
      </c>
      <c r="C698" s="835" t="s">
        <v>667</v>
      </c>
      <c r="D698" s="863" t="s">
        <v>668</v>
      </c>
      <c r="E698" s="835" t="s">
        <v>7263</v>
      </c>
      <c r="F698" s="863" t="s">
        <v>7264</v>
      </c>
      <c r="G698" s="835" t="s">
        <v>7550</v>
      </c>
      <c r="H698" s="835" t="s">
        <v>7551</v>
      </c>
      <c r="I698" s="849">
        <v>0.30250000953674316</v>
      </c>
      <c r="J698" s="849">
        <v>400</v>
      </c>
      <c r="K698" s="850">
        <v>121</v>
      </c>
    </row>
    <row r="699" spans="1:11" ht="14.4" customHeight="1" x14ac:dyDescent="0.3">
      <c r="A699" s="831" t="s">
        <v>628</v>
      </c>
      <c r="B699" s="832" t="s">
        <v>629</v>
      </c>
      <c r="C699" s="835" t="s">
        <v>667</v>
      </c>
      <c r="D699" s="863" t="s">
        <v>668</v>
      </c>
      <c r="E699" s="835" t="s">
        <v>7263</v>
      </c>
      <c r="F699" s="863" t="s">
        <v>7264</v>
      </c>
      <c r="G699" s="835" t="s">
        <v>7658</v>
      </c>
      <c r="H699" s="835" t="s">
        <v>7659</v>
      </c>
      <c r="I699" s="849">
        <v>0.30000001192092896</v>
      </c>
      <c r="J699" s="849">
        <v>200</v>
      </c>
      <c r="K699" s="850">
        <v>60</v>
      </c>
    </row>
    <row r="700" spans="1:11" ht="14.4" customHeight="1" x14ac:dyDescent="0.3">
      <c r="A700" s="831" t="s">
        <v>628</v>
      </c>
      <c r="B700" s="832" t="s">
        <v>629</v>
      </c>
      <c r="C700" s="835" t="s">
        <v>667</v>
      </c>
      <c r="D700" s="863" t="s">
        <v>668</v>
      </c>
      <c r="E700" s="835" t="s">
        <v>7263</v>
      </c>
      <c r="F700" s="863" t="s">
        <v>7264</v>
      </c>
      <c r="G700" s="835" t="s">
        <v>7265</v>
      </c>
      <c r="H700" s="835" t="s">
        <v>7266</v>
      </c>
      <c r="I700" s="849">
        <v>0.30285715205328806</v>
      </c>
      <c r="J700" s="849">
        <v>1300</v>
      </c>
      <c r="K700" s="850">
        <v>394</v>
      </c>
    </row>
    <row r="701" spans="1:11" ht="14.4" customHeight="1" x14ac:dyDescent="0.3">
      <c r="A701" s="831" t="s">
        <v>628</v>
      </c>
      <c r="B701" s="832" t="s">
        <v>629</v>
      </c>
      <c r="C701" s="835" t="s">
        <v>667</v>
      </c>
      <c r="D701" s="863" t="s">
        <v>668</v>
      </c>
      <c r="E701" s="835" t="s">
        <v>7263</v>
      </c>
      <c r="F701" s="863" t="s">
        <v>7264</v>
      </c>
      <c r="G701" s="835" t="s">
        <v>7267</v>
      </c>
      <c r="H701" s="835" t="s">
        <v>7268</v>
      </c>
      <c r="I701" s="849">
        <v>0.52666668097178138</v>
      </c>
      <c r="J701" s="849">
        <v>300</v>
      </c>
      <c r="K701" s="850">
        <v>158</v>
      </c>
    </row>
    <row r="702" spans="1:11" ht="14.4" customHeight="1" x14ac:dyDescent="0.3">
      <c r="A702" s="831" t="s">
        <v>628</v>
      </c>
      <c r="B702" s="832" t="s">
        <v>629</v>
      </c>
      <c r="C702" s="835" t="s">
        <v>667</v>
      </c>
      <c r="D702" s="863" t="s">
        <v>668</v>
      </c>
      <c r="E702" s="835" t="s">
        <v>7263</v>
      </c>
      <c r="F702" s="863" t="s">
        <v>7264</v>
      </c>
      <c r="G702" s="835" t="s">
        <v>7480</v>
      </c>
      <c r="H702" s="835" t="s">
        <v>7481</v>
      </c>
      <c r="I702" s="849">
        <v>1.8016666173934937</v>
      </c>
      <c r="J702" s="849">
        <v>1000</v>
      </c>
      <c r="K702" s="850">
        <v>1803</v>
      </c>
    </row>
    <row r="703" spans="1:11" ht="14.4" customHeight="1" x14ac:dyDescent="0.3">
      <c r="A703" s="831" t="s">
        <v>628</v>
      </c>
      <c r="B703" s="832" t="s">
        <v>629</v>
      </c>
      <c r="C703" s="835" t="s">
        <v>667</v>
      </c>
      <c r="D703" s="863" t="s">
        <v>668</v>
      </c>
      <c r="E703" s="835" t="s">
        <v>7263</v>
      </c>
      <c r="F703" s="863" t="s">
        <v>7264</v>
      </c>
      <c r="G703" s="835" t="s">
        <v>7612</v>
      </c>
      <c r="H703" s="835" t="s">
        <v>7613</v>
      </c>
      <c r="I703" s="849">
        <v>1.8019999504089355</v>
      </c>
      <c r="J703" s="849">
        <v>2100</v>
      </c>
      <c r="K703" s="850">
        <v>3783</v>
      </c>
    </row>
    <row r="704" spans="1:11" ht="14.4" customHeight="1" x14ac:dyDescent="0.3">
      <c r="A704" s="831" t="s">
        <v>628</v>
      </c>
      <c r="B704" s="832" t="s">
        <v>629</v>
      </c>
      <c r="C704" s="835" t="s">
        <v>667</v>
      </c>
      <c r="D704" s="863" t="s">
        <v>668</v>
      </c>
      <c r="E704" s="835" t="s">
        <v>7269</v>
      </c>
      <c r="F704" s="863" t="s">
        <v>7270</v>
      </c>
      <c r="G704" s="835" t="s">
        <v>7271</v>
      </c>
      <c r="H704" s="835" t="s">
        <v>7272</v>
      </c>
      <c r="I704" s="849">
        <v>0.68999999761581421</v>
      </c>
      <c r="J704" s="849">
        <v>600</v>
      </c>
      <c r="K704" s="850">
        <v>414</v>
      </c>
    </row>
    <row r="705" spans="1:11" ht="14.4" customHeight="1" x14ac:dyDescent="0.3">
      <c r="A705" s="831" t="s">
        <v>628</v>
      </c>
      <c r="B705" s="832" t="s">
        <v>629</v>
      </c>
      <c r="C705" s="835" t="s">
        <v>667</v>
      </c>
      <c r="D705" s="863" t="s">
        <v>668</v>
      </c>
      <c r="E705" s="835" t="s">
        <v>7269</v>
      </c>
      <c r="F705" s="863" t="s">
        <v>7270</v>
      </c>
      <c r="G705" s="835" t="s">
        <v>7273</v>
      </c>
      <c r="H705" s="835" t="s">
        <v>7274</v>
      </c>
      <c r="I705" s="849">
        <v>0.68999999761581421</v>
      </c>
      <c r="J705" s="849">
        <v>9200</v>
      </c>
      <c r="K705" s="850">
        <v>6348</v>
      </c>
    </row>
    <row r="706" spans="1:11" ht="14.4" customHeight="1" x14ac:dyDescent="0.3">
      <c r="A706" s="831" t="s">
        <v>628</v>
      </c>
      <c r="B706" s="832" t="s">
        <v>629</v>
      </c>
      <c r="C706" s="835" t="s">
        <v>667</v>
      </c>
      <c r="D706" s="863" t="s">
        <v>668</v>
      </c>
      <c r="E706" s="835" t="s">
        <v>7269</v>
      </c>
      <c r="F706" s="863" t="s">
        <v>7270</v>
      </c>
      <c r="G706" s="835" t="s">
        <v>7275</v>
      </c>
      <c r="H706" s="835" t="s">
        <v>7276</v>
      </c>
      <c r="I706" s="849">
        <v>0.68999999761581421</v>
      </c>
      <c r="J706" s="849">
        <v>2600</v>
      </c>
      <c r="K706" s="850">
        <v>1794</v>
      </c>
    </row>
    <row r="707" spans="1:11" ht="14.4" customHeight="1" x14ac:dyDescent="0.3">
      <c r="A707" s="831" t="s">
        <v>628</v>
      </c>
      <c r="B707" s="832" t="s">
        <v>629</v>
      </c>
      <c r="C707" s="835" t="s">
        <v>667</v>
      </c>
      <c r="D707" s="863" t="s">
        <v>668</v>
      </c>
      <c r="E707" s="835" t="s">
        <v>7269</v>
      </c>
      <c r="F707" s="863" t="s">
        <v>7270</v>
      </c>
      <c r="G707" s="835" t="s">
        <v>7281</v>
      </c>
      <c r="H707" s="835" t="s">
        <v>7282</v>
      </c>
      <c r="I707" s="849">
        <v>7.5</v>
      </c>
      <c r="J707" s="849">
        <v>50</v>
      </c>
      <c r="K707" s="850">
        <v>375</v>
      </c>
    </row>
    <row r="708" spans="1:11" ht="14.4" customHeight="1" x14ac:dyDescent="0.3">
      <c r="A708" s="831" t="s">
        <v>628</v>
      </c>
      <c r="B708" s="832" t="s">
        <v>629</v>
      </c>
      <c r="C708" s="835" t="s">
        <v>667</v>
      </c>
      <c r="D708" s="863" t="s">
        <v>668</v>
      </c>
      <c r="E708" s="835" t="s">
        <v>7269</v>
      </c>
      <c r="F708" s="863" t="s">
        <v>7270</v>
      </c>
      <c r="G708" s="835" t="s">
        <v>7283</v>
      </c>
      <c r="H708" s="835" t="s">
        <v>7284</v>
      </c>
      <c r="I708" s="849">
        <v>7.5</v>
      </c>
      <c r="J708" s="849">
        <v>300</v>
      </c>
      <c r="K708" s="850">
        <v>2250</v>
      </c>
    </row>
    <row r="709" spans="1:11" ht="14.4" customHeight="1" x14ac:dyDescent="0.3">
      <c r="A709" s="831" t="s">
        <v>628</v>
      </c>
      <c r="B709" s="832" t="s">
        <v>629</v>
      </c>
      <c r="C709" s="835" t="s">
        <v>667</v>
      </c>
      <c r="D709" s="863" t="s">
        <v>668</v>
      </c>
      <c r="E709" s="835" t="s">
        <v>7616</v>
      </c>
      <c r="F709" s="863" t="s">
        <v>7617</v>
      </c>
      <c r="G709" s="835" t="s">
        <v>7618</v>
      </c>
      <c r="H709" s="835" t="s">
        <v>7619</v>
      </c>
      <c r="I709" s="849">
        <v>2818.820068359375</v>
      </c>
      <c r="J709" s="849">
        <v>10</v>
      </c>
      <c r="K709" s="850">
        <v>28188.16015625</v>
      </c>
    </row>
    <row r="710" spans="1:11" ht="14.4" customHeight="1" x14ac:dyDescent="0.3">
      <c r="A710" s="831" t="s">
        <v>628</v>
      </c>
      <c r="B710" s="832" t="s">
        <v>629</v>
      </c>
      <c r="C710" s="835" t="s">
        <v>667</v>
      </c>
      <c r="D710" s="863" t="s">
        <v>668</v>
      </c>
      <c r="E710" s="835" t="s">
        <v>7285</v>
      </c>
      <c r="F710" s="863" t="s">
        <v>7286</v>
      </c>
      <c r="G710" s="835" t="s">
        <v>7287</v>
      </c>
      <c r="H710" s="835" t="s">
        <v>7288</v>
      </c>
      <c r="I710" s="849">
        <v>15.210000038146973</v>
      </c>
      <c r="J710" s="849">
        <v>250</v>
      </c>
      <c r="K710" s="850">
        <v>3802.0499877929687</v>
      </c>
    </row>
    <row r="711" spans="1:11" ht="14.4" customHeight="1" x14ac:dyDescent="0.3">
      <c r="A711" s="831" t="s">
        <v>628</v>
      </c>
      <c r="B711" s="832" t="s">
        <v>629</v>
      </c>
      <c r="C711" s="835" t="s">
        <v>667</v>
      </c>
      <c r="D711" s="863" t="s">
        <v>668</v>
      </c>
      <c r="E711" s="835" t="s">
        <v>7285</v>
      </c>
      <c r="F711" s="863" t="s">
        <v>7286</v>
      </c>
      <c r="G711" s="835" t="s">
        <v>7660</v>
      </c>
      <c r="H711" s="835" t="s">
        <v>7661</v>
      </c>
      <c r="I711" s="849">
        <v>3.9300000667572021</v>
      </c>
      <c r="J711" s="849">
        <v>200</v>
      </c>
      <c r="K711" s="850">
        <v>786.489990234375</v>
      </c>
    </row>
    <row r="712" spans="1:11" ht="14.4" customHeight="1" x14ac:dyDescent="0.3">
      <c r="A712" s="831" t="s">
        <v>628</v>
      </c>
      <c r="B712" s="832" t="s">
        <v>629</v>
      </c>
      <c r="C712" s="835" t="s">
        <v>667</v>
      </c>
      <c r="D712" s="863" t="s">
        <v>668</v>
      </c>
      <c r="E712" s="835" t="s">
        <v>7285</v>
      </c>
      <c r="F712" s="863" t="s">
        <v>7286</v>
      </c>
      <c r="G712" s="835" t="s">
        <v>7662</v>
      </c>
      <c r="H712" s="835" t="s">
        <v>7663</v>
      </c>
      <c r="I712" s="849">
        <v>3.9300000667572021</v>
      </c>
      <c r="J712" s="849">
        <v>150</v>
      </c>
      <c r="K712" s="850">
        <v>589.9000244140625</v>
      </c>
    </row>
    <row r="713" spans="1:11" ht="14.4" customHeight="1" x14ac:dyDescent="0.3">
      <c r="A713" s="831" t="s">
        <v>628</v>
      </c>
      <c r="B713" s="832" t="s">
        <v>629</v>
      </c>
      <c r="C713" s="835" t="s">
        <v>667</v>
      </c>
      <c r="D713" s="863" t="s">
        <v>668</v>
      </c>
      <c r="E713" s="835" t="s">
        <v>7285</v>
      </c>
      <c r="F713" s="863" t="s">
        <v>7286</v>
      </c>
      <c r="G713" s="835" t="s">
        <v>7390</v>
      </c>
      <c r="H713" s="835" t="s">
        <v>7391</v>
      </c>
      <c r="I713" s="849">
        <v>20.700000762939453</v>
      </c>
      <c r="J713" s="849">
        <v>10</v>
      </c>
      <c r="K713" s="850">
        <v>207.02000427246094</v>
      </c>
    </row>
    <row r="714" spans="1:11" ht="14.4" customHeight="1" x14ac:dyDescent="0.3">
      <c r="A714" s="831" t="s">
        <v>628</v>
      </c>
      <c r="B714" s="832" t="s">
        <v>629</v>
      </c>
      <c r="C714" s="835" t="s">
        <v>670</v>
      </c>
      <c r="D714" s="863" t="s">
        <v>671</v>
      </c>
      <c r="E714" s="835" t="s">
        <v>7043</v>
      </c>
      <c r="F714" s="863" t="s">
        <v>7044</v>
      </c>
      <c r="G714" s="835" t="s">
        <v>7075</v>
      </c>
      <c r="H714" s="835" t="s">
        <v>7076</v>
      </c>
      <c r="I714" s="849">
        <v>0.37857142516544889</v>
      </c>
      <c r="J714" s="849">
        <v>1240</v>
      </c>
      <c r="K714" s="850">
        <v>469.20000076293945</v>
      </c>
    </row>
    <row r="715" spans="1:11" ht="14.4" customHeight="1" x14ac:dyDescent="0.3">
      <c r="A715" s="831" t="s">
        <v>628</v>
      </c>
      <c r="B715" s="832" t="s">
        <v>629</v>
      </c>
      <c r="C715" s="835" t="s">
        <v>670</v>
      </c>
      <c r="D715" s="863" t="s">
        <v>671</v>
      </c>
      <c r="E715" s="835" t="s">
        <v>7043</v>
      </c>
      <c r="F715" s="863" t="s">
        <v>7044</v>
      </c>
      <c r="G715" s="835" t="s">
        <v>7095</v>
      </c>
      <c r="H715" s="835" t="s">
        <v>7096</v>
      </c>
      <c r="I715" s="849">
        <v>27.8728575025286</v>
      </c>
      <c r="J715" s="849">
        <v>18</v>
      </c>
      <c r="K715" s="850">
        <v>501.70000839233398</v>
      </c>
    </row>
    <row r="716" spans="1:11" ht="14.4" customHeight="1" x14ac:dyDescent="0.3">
      <c r="A716" s="831" t="s">
        <v>628</v>
      </c>
      <c r="B716" s="832" t="s">
        <v>629</v>
      </c>
      <c r="C716" s="835" t="s">
        <v>670</v>
      </c>
      <c r="D716" s="863" t="s">
        <v>671</v>
      </c>
      <c r="E716" s="835" t="s">
        <v>7099</v>
      </c>
      <c r="F716" s="863" t="s">
        <v>7100</v>
      </c>
      <c r="G716" s="835" t="s">
        <v>7159</v>
      </c>
      <c r="H716" s="835" t="s">
        <v>7160</v>
      </c>
      <c r="I716" s="849">
        <v>0.25374999642372131</v>
      </c>
      <c r="J716" s="849">
        <v>1800</v>
      </c>
      <c r="K716" s="850">
        <v>457.47000122070313</v>
      </c>
    </row>
    <row r="717" spans="1:11" ht="14.4" customHeight="1" x14ac:dyDescent="0.3">
      <c r="A717" s="831" t="s">
        <v>628</v>
      </c>
      <c r="B717" s="832" t="s">
        <v>629</v>
      </c>
      <c r="C717" s="835" t="s">
        <v>670</v>
      </c>
      <c r="D717" s="863" t="s">
        <v>671</v>
      </c>
      <c r="E717" s="835" t="s">
        <v>7099</v>
      </c>
      <c r="F717" s="863" t="s">
        <v>7100</v>
      </c>
      <c r="G717" s="835" t="s">
        <v>7161</v>
      </c>
      <c r="H717" s="835" t="s">
        <v>7162</v>
      </c>
      <c r="I717" s="849">
        <v>11.737142562866211</v>
      </c>
      <c r="J717" s="849">
        <v>80</v>
      </c>
      <c r="K717" s="850">
        <v>939.00001525878906</v>
      </c>
    </row>
    <row r="718" spans="1:11" ht="14.4" customHeight="1" x14ac:dyDescent="0.3">
      <c r="A718" s="831" t="s">
        <v>628</v>
      </c>
      <c r="B718" s="832" t="s">
        <v>629</v>
      </c>
      <c r="C718" s="835" t="s">
        <v>670</v>
      </c>
      <c r="D718" s="863" t="s">
        <v>671</v>
      </c>
      <c r="E718" s="835" t="s">
        <v>7099</v>
      </c>
      <c r="F718" s="863" t="s">
        <v>7100</v>
      </c>
      <c r="G718" s="835" t="s">
        <v>7167</v>
      </c>
      <c r="H718" s="835" t="s">
        <v>7168</v>
      </c>
      <c r="I718" s="849">
        <v>2.2899999618530273</v>
      </c>
      <c r="J718" s="849">
        <v>100</v>
      </c>
      <c r="K718" s="850">
        <v>229</v>
      </c>
    </row>
    <row r="719" spans="1:11" ht="14.4" customHeight="1" x14ac:dyDescent="0.3">
      <c r="A719" s="831" t="s">
        <v>628</v>
      </c>
      <c r="B719" s="832" t="s">
        <v>629</v>
      </c>
      <c r="C719" s="835" t="s">
        <v>670</v>
      </c>
      <c r="D719" s="863" t="s">
        <v>671</v>
      </c>
      <c r="E719" s="835" t="s">
        <v>7099</v>
      </c>
      <c r="F719" s="863" t="s">
        <v>7100</v>
      </c>
      <c r="G719" s="835" t="s">
        <v>7185</v>
      </c>
      <c r="H719" s="835" t="s">
        <v>7186</v>
      </c>
      <c r="I719" s="849">
        <v>4.190000057220459</v>
      </c>
      <c r="J719" s="849">
        <v>400</v>
      </c>
      <c r="K719" s="850">
        <v>1676</v>
      </c>
    </row>
    <row r="720" spans="1:11" ht="14.4" customHeight="1" x14ac:dyDescent="0.3">
      <c r="A720" s="831" t="s">
        <v>628</v>
      </c>
      <c r="B720" s="832" t="s">
        <v>629</v>
      </c>
      <c r="C720" s="835" t="s">
        <v>670</v>
      </c>
      <c r="D720" s="863" t="s">
        <v>671</v>
      </c>
      <c r="E720" s="835" t="s">
        <v>7099</v>
      </c>
      <c r="F720" s="863" t="s">
        <v>7100</v>
      </c>
      <c r="G720" s="835" t="s">
        <v>7536</v>
      </c>
      <c r="H720" s="835" t="s">
        <v>7537</v>
      </c>
      <c r="I720" s="849">
        <v>34.5</v>
      </c>
      <c r="J720" s="849">
        <v>4</v>
      </c>
      <c r="K720" s="850">
        <v>138</v>
      </c>
    </row>
    <row r="721" spans="1:11" ht="14.4" customHeight="1" x14ac:dyDescent="0.3">
      <c r="A721" s="831" t="s">
        <v>628</v>
      </c>
      <c r="B721" s="832" t="s">
        <v>629</v>
      </c>
      <c r="C721" s="835" t="s">
        <v>670</v>
      </c>
      <c r="D721" s="863" t="s">
        <v>671</v>
      </c>
      <c r="E721" s="835" t="s">
        <v>7099</v>
      </c>
      <c r="F721" s="863" t="s">
        <v>7100</v>
      </c>
      <c r="G721" s="835" t="s">
        <v>7199</v>
      </c>
      <c r="H721" s="835" t="s">
        <v>7200</v>
      </c>
      <c r="I721" s="849">
        <v>0.47999998927116394</v>
      </c>
      <c r="J721" s="849">
        <v>200</v>
      </c>
      <c r="K721" s="850">
        <v>96</v>
      </c>
    </row>
    <row r="722" spans="1:11" ht="14.4" customHeight="1" x14ac:dyDescent="0.3">
      <c r="A722" s="831" t="s">
        <v>628</v>
      </c>
      <c r="B722" s="832" t="s">
        <v>629</v>
      </c>
      <c r="C722" s="835" t="s">
        <v>670</v>
      </c>
      <c r="D722" s="863" t="s">
        <v>671</v>
      </c>
      <c r="E722" s="835" t="s">
        <v>7099</v>
      </c>
      <c r="F722" s="863" t="s">
        <v>7100</v>
      </c>
      <c r="G722" s="835" t="s">
        <v>7201</v>
      </c>
      <c r="H722" s="835" t="s">
        <v>7202</v>
      </c>
      <c r="I722" s="849">
        <v>1.6699999570846558</v>
      </c>
      <c r="J722" s="849">
        <v>100</v>
      </c>
      <c r="K722" s="850">
        <v>167</v>
      </c>
    </row>
    <row r="723" spans="1:11" ht="14.4" customHeight="1" x14ac:dyDescent="0.3">
      <c r="A723" s="831" t="s">
        <v>628</v>
      </c>
      <c r="B723" s="832" t="s">
        <v>629</v>
      </c>
      <c r="C723" s="835" t="s">
        <v>670</v>
      </c>
      <c r="D723" s="863" t="s">
        <v>671</v>
      </c>
      <c r="E723" s="835" t="s">
        <v>7099</v>
      </c>
      <c r="F723" s="863" t="s">
        <v>7100</v>
      </c>
      <c r="G723" s="835" t="s">
        <v>7203</v>
      </c>
      <c r="H723" s="835" t="s">
        <v>7204</v>
      </c>
      <c r="I723" s="849">
        <v>0.67000001668930054</v>
      </c>
      <c r="J723" s="849">
        <v>100</v>
      </c>
      <c r="K723" s="850">
        <v>67</v>
      </c>
    </row>
    <row r="724" spans="1:11" ht="14.4" customHeight="1" x14ac:dyDescent="0.3">
      <c r="A724" s="831" t="s">
        <v>628</v>
      </c>
      <c r="B724" s="832" t="s">
        <v>629</v>
      </c>
      <c r="C724" s="835" t="s">
        <v>670</v>
      </c>
      <c r="D724" s="863" t="s">
        <v>671</v>
      </c>
      <c r="E724" s="835" t="s">
        <v>7099</v>
      </c>
      <c r="F724" s="863" t="s">
        <v>7100</v>
      </c>
      <c r="G724" s="835" t="s">
        <v>7664</v>
      </c>
      <c r="H724" s="835" t="s">
        <v>7665</v>
      </c>
      <c r="I724" s="849">
        <v>5.4699997901916504</v>
      </c>
      <c r="J724" s="849">
        <v>100</v>
      </c>
      <c r="K724" s="850">
        <v>547</v>
      </c>
    </row>
    <row r="725" spans="1:11" ht="14.4" customHeight="1" x14ac:dyDescent="0.3">
      <c r="A725" s="831" t="s">
        <v>628</v>
      </c>
      <c r="B725" s="832" t="s">
        <v>629</v>
      </c>
      <c r="C725" s="835" t="s">
        <v>670</v>
      </c>
      <c r="D725" s="863" t="s">
        <v>671</v>
      </c>
      <c r="E725" s="835" t="s">
        <v>7099</v>
      </c>
      <c r="F725" s="863" t="s">
        <v>7100</v>
      </c>
      <c r="G725" s="835" t="s">
        <v>7234</v>
      </c>
      <c r="H725" s="835" t="s">
        <v>7381</v>
      </c>
      <c r="I725" s="849">
        <v>21.229999542236328</v>
      </c>
      <c r="J725" s="849">
        <v>50</v>
      </c>
      <c r="K725" s="850">
        <v>1061.5</v>
      </c>
    </row>
    <row r="726" spans="1:11" ht="14.4" customHeight="1" x14ac:dyDescent="0.3">
      <c r="A726" s="831" t="s">
        <v>628</v>
      </c>
      <c r="B726" s="832" t="s">
        <v>629</v>
      </c>
      <c r="C726" s="835" t="s">
        <v>670</v>
      </c>
      <c r="D726" s="863" t="s">
        <v>671</v>
      </c>
      <c r="E726" s="835" t="s">
        <v>7099</v>
      </c>
      <c r="F726" s="863" t="s">
        <v>7100</v>
      </c>
      <c r="G726" s="835" t="s">
        <v>7219</v>
      </c>
      <c r="H726" s="835" t="s">
        <v>7220</v>
      </c>
      <c r="I726" s="849">
        <v>2.369999885559082</v>
      </c>
      <c r="J726" s="849">
        <v>200</v>
      </c>
      <c r="K726" s="850">
        <v>474</v>
      </c>
    </row>
    <row r="727" spans="1:11" ht="14.4" customHeight="1" x14ac:dyDescent="0.3">
      <c r="A727" s="831" t="s">
        <v>628</v>
      </c>
      <c r="B727" s="832" t="s">
        <v>629</v>
      </c>
      <c r="C727" s="835" t="s">
        <v>670</v>
      </c>
      <c r="D727" s="863" t="s">
        <v>671</v>
      </c>
      <c r="E727" s="835" t="s">
        <v>7099</v>
      </c>
      <c r="F727" s="863" t="s">
        <v>7100</v>
      </c>
      <c r="G727" s="835" t="s">
        <v>7223</v>
      </c>
      <c r="H727" s="835" t="s">
        <v>7224</v>
      </c>
      <c r="I727" s="849">
        <v>1.9900000095367432</v>
      </c>
      <c r="J727" s="849">
        <v>100</v>
      </c>
      <c r="K727" s="850">
        <v>199</v>
      </c>
    </row>
    <row r="728" spans="1:11" ht="14.4" customHeight="1" x14ac:dyDescent="0.3">
      <c r="A728" s="831" t="s">
        <v>628</v>
      </c>
      <c r="B728" s="832" t="s">
        <v>629</v>
      </c>
      <c r="C728" s="835" t="s">
        <v>670</v>
      </c>
      <c r="D728" s="863" t="s">
        <v>671</v>
      </c>
      <c r="E728" s="835" t="s">
        <v>7099</v>
      </c>
      <c r="F728" s="863" t="s">
        <v>7100</v>
      </c>
      <c r="G728" s="835" t="s">
        <v>7227</v>
      </c>
      <c r="H728" s="835" t="s">
        <v>7228</v>
      </c>
      <c r="I728" s="849">
        <v>1.9259999513626098</v>
      </c>
      <c r="J728" s="849">
        <v>500</v>
      </c>
      <c r="K728" s="850">
        <v>963</v>
      </c>
    </row>
    <row r="729" spans="1:11" ht="14.4" customHeight="1" x14ac:dyDescent="0.3">
      <c r="A729" s="831" t="s">
        <v>628</v>
      </c>
      <c r="B729" s="832" t="s">
        <v>629</v>
      </c>
      <c r="C729" s="835" t="s">
        <v>670</v>
      </c>
      <c r="D729" s="863" t="s">
        <v>671</v>
      </c>
      <c r="E729" s="835" t="s">
        <v>7099</v>
      </c>
      <c r="F729" s="863" t="s">
        <v>7100</v>
      </c>
      <c r="G729" s="835" t="s">
        <v>7466</v>
      </c>
      <c r="H729" s="835" t="s">
        <v>7467</v>
      </c>
      <c r="I729" s="849">
        <v>2.6983333826065063</v>
      </c>
      <c r="J729" s="849">
        <v>600</v>
      </c>
      <c r="K729" s="850">
        <v>1619</v>
      </c>
    </row>
    <row r="730" spans="1:11" ht="14.4" customHeight="1" x14ac:dyDescent="0.3">
      <c r="A730" s="831" t="s">
        <v>628</v>
      </c>
      <c r="B730" s="832" t="s">
        <v>629</v>
      </c>
      <c r="C730" s="835" t="s">
        <v>670</v>
      </c>
      <c r="D730" s="863" t="s">
        <v>671</v>
      </c>
      <c r="E730" s="835" t="s">
        <v>7099</v>
      </c>
      <c r="F730" s="863" t="s">
        <v>7100</v>
      </c>
      <c r="G730" s="835" t="s">
        <v>7602</v>
      </c>
      <c r="H730" s="835" t="s">
        <v>7603</v>
      </c>
      <c r="I730" s="849">
        <v>3.0699999332427979</v>
      </c>
      <c r="J730" s="849">
        <v>100</v>
      </c>
      <c r="K730" s="850">
        <v>307</v>
      </c>
    </row>
    <row r="731" spans="1:11" ht="14.4" customHeight="1" x14ac:dyDescent="0.3">
      <c r="A731" s="831" t="s">
        <v>628</v>
      </c>
      <c r="B731" s="832" t="s">
        <v>629</v>
      </c>
      <c r="C731" s="835" t="s">
        <v>670</v>
      </c>
      <c r="D731" s="863" t="s">
        <v>671</v>
      </c>
      <c r="E731" s="835" t="s">
        <v>7099</v>
      </c>
      <c r="F731" s="863" t="s">
        <v>7100</v>
      </c>
      <c r="G731" s="835" t="s">
        <v>7234</v>
      </c>
      <c r="H731" s="835" t="s">
        <v>7235</v>
      </c>
      <c r="I731" s="849">
        <v>21.229999542236328</v>
      </c>
      <c r="J731" s="849">
        <v>50</v>
      </c>
      <c r="K731" s="850">
        <v>1061.5</v>
      </c>
    </row>
    <row r="732" spans="1:11" ht="14.4" customHeight="1" x14ac:dyDescent="0.3">
      <c r="A732" s="831" t="s">
        <v>628</v>
      </c>
      <c r="B732" s="832" t="s">
        <v>629</v>
      </c>
      <c r="C732" s="835" t="s">
        <v>670</v>
      </c>
      <c r="D732" s="863" t="s">
        <v>671</v>
      </c>
      <c r="E732" s="835" t="s">
        <v>7099</v>
      </c>
      <c r="F732" s="863" t="s">
        <v>7100</v>
      </c>
      <c r="G732" s="835" t="s">
        <v>7236</v>
      </c>
      <c r="H732" s="835" t="s">
        <v>7237</v>
      </c>
      <c r="I732" s="849">
        <v>5</v>
      </c>
      <c r="J732" s="849">
        <v>500</v>
      </c>
      <c r="K732" s="850">
        <v>2500</v>
      </c>
    </row>
    <row r="733" spans="1:11" ht="14.4" customHeight="1" x14ac:dyDescent="0.3">
      <c r="A733" s="831" t="s">
        <v>628</v>
      </c>
      <c r="B733" s="832" t="s">
        <v>629</v>
      </c>
      <c r="C733" s="835" t="s">
        <v>670</v>
      </c>
      <c r="D733" s="863" t="s">
        <v>671</v>
      </c>
      <c r="E733" s="835" t="s">
        <v>7099</v>
      </c>
      <c r="F733" s="863" t="s">
        <v>7100</v>
      </c>
      <c r="G733" s="835" t="s">
        <v>7238</v>
      </c>
      <c r="H733" s="835" t="s">
        <v>7239</v>
      </c>
      <c r="I733" s="849">
        <v>2.5099999904632568</v>
      </c>
      <c r="J733" s="849">
        <v>100</v>
      </c>
      <c r="K733" s="850">
        <v>251</v>
      </c>
    </row>
    <row r="734" spans="1:11" ht="14.4" customHeight="1" x14ac:dyDescent="0.3">
      <c r="A734" s="831" t="s">
        <v>628</v>
      </c>
      <c r="B734" s="832" t="s">
        <v>629</v>
      </c>
      <c r="C734" s="835" t="s">
        <v>670</v>
      </c>
      <c r="D734" s="863" t="s">
        <v>671</v>
      </c>
      <c r="E734" s="835" t="s">
        <v>7099</v>
      </c>
      <c r="F734" s="863" t="s">
        <v>7100</v>
      </c>
      <c r="G734" s="835" t="s">
        <v>7246</v>
      </c>
      <c r="H734" s="835" t="s">
        <v>7385</v>
      </c>
      <c r="I734" s="849">
        <v>21.229999542236328</v>
      </c>
      <c r="J734" s="849">
        <v>50</v>
      </c>
      <c r="K734" s="850">
        <v>1061.5</v>
      </c>
    </row>
    <row r="735" spans="1:11" ht="14.4" customHeight="1" x14ac:dyDescent="0.3">
      <c r="A735" s="831" t="s">
        <v>628</v>
      </c>
      <c r="B735" s="832" t="s">
        <v>629</v>
      </c>
      <c r="C735" s="835" t="s">
        <v>670</v>
      </c>
      <c r="D735" s="863" t="s">
        <v>671</v>
      </c>
      <c r="E735" s="835" t="s">
        <v>7099</v>
      </c>
      <c r="F735" s="863" t="s">
        <v>7100</v>
      </c>
      <c r="G735" s="835" t="s">
        <v>7246</v>
      </c>
      <c r="H735" s="835" t="s">
        <v>7247</v>
      </c>
      <c r="I735" s="849">
        <v>21.229999542236328</v>
      </c>
      <c r="J735" s="849">
        <v>50</v>
      </c>
      <c r="K735" s="850">
        <v>1061.5</v>
      </c>
    </row>
    <row r="736" spans="1:11" ht="14.4" customHeight="1" x14ac:dyDescent="0.3">
      <c r="A736" s="831" t="s">
        <v>628</v>
      </c>
      <c r="B736" s="832" t="s">
        <v>629</v>
      </c>
      <c r="C736" s="835" t="s">
        <v>670</v>
      </c>
      <c r="D736" s="863" t="s">
        <v>671</v>
      </c>
      <c r="E736" s="835" t="s">
        <v>7099</v>
      </c>
      <c r="F736" s="863" t="s">
        <v>7100</v>
      </c>
      <c r="G736" s="835" t="s">
        <v>7248</v>
      </c>
      <c r="H736" s="835" t="s">
        <v>7250</v>
      </c>
      <c r="I736" s="849">
        <v>21.236666361490887</v>
      </c>
      <c r="J736" s="849">
        <v>150</v>
      </c>
      <c r="K736" s="850">
        <v>3185.5</v>
      </c>
    </row>
    <row r="737" spans="1:11" ht="14.4" customHeight="1" x14ac:dyDescent="0.3">
      <c r="A737" s="831" t="s">
        <v>628</v>
      </c>
      <c r="B737" s="832" t="s">
        <v>629</v>
      </c>
      <c r="C737" s="835" t="s">
        <v>670</v>
      </c>
      <c r="D737" s="863" t="s">
        <v>671</v>
      </c>
      <c r="E737" s="835" t="s">
        <v>7263</v>
      </c>
      <c r="F737" s="863" t="s">
        <v>7264</v>
      </c>
      <c r="G737" s="835" t="s">
        <v>7610</v>
      </c>
      <c r="H737" s="835" t="s">
        <v>7611</v>
      </c>
      <c r="I737" s="849">
        <v>0.47999998927116394</v>
      </c>
      <c r="J737" s="849">
        <v>200</v>
      </c>
      <c r="K737" s="850">
        <v>96</v>
      </c>
    </row>
    <row r="738" spans="1:11" ht="14.4" customHeight="1" x14ac:dyDescent="0.3">
      <c r="A738" s="831" t="s">
        <v>628</v>
      </c>
      <c r="B738" s="832" t="s">
        <v>629</v>
      </c>
      <c r="C738" s="835" t="s">
        <v>670</v>
      </c>
      <c r="D738" s="863" t="s">
        <v>671</v>
      </c>
      <c r="E738" s="835" t="s">
        <v>7263</v>
      </c>
      <c r="F738" s="863" t="s">
        <v>7264</v>
      </c>
      <c r="G738" s="835" t="s">
        <v>7550</v>
      </c>
      <c r="H738" s="835" t="s">
        <v>7551</v>
      </c>
      <c r="I738" s="849">
        <v>0.31000000238418579</v>
      </c>
      <c r="J738" s="849">
        <v>100</v>
      </c>
      <c r="K738" s="850">
        <v>31</v>
      </c>
    </row>
    <row r="739" spans="1:11" ht="14.4" customHeight="1" x14ac:dyDescent="0.3">
      <c r="A739" s="831" t="s">
        <v>628</v>
      </c>
      <c r="B739" s="832" t="s">
        <v>629</v>
      </c>
      <c r="C739" s="835" t="s">
        <v>670</v>
      </c>
      <c r="D739" s="863" t="s">
        <v>671</v>
      </c>
      <c r="E739" s="835" t="s">
        <v>7263</v>
      </c>
      <c r="F739" s="863" t="s">
        <v>7264</v>
      </c>
      <c r="G739" s="835" t="s">
        <v>7265</v>
      </c>
      <c r="H739" s="835" t="s">
        <v>7266</v>
      </c>
      <c r="I739" s="849">
        <v>0.30500000715255737</v>
      </c>
      <c r="J739" s="849">
        <v>300</v>
      </c>
      <c r="K739" s="850">
        <v>92</v>
      </c>
    </row>
    <row r="740" spans="1:11" ht="14.4" customHeight="1" x14ac:dyDescent="0.3">
      <c r="A740" s="831" t="s">
        <v>628</v>
      </c>
      <c r="B740" s="832" t="s">
        <v>629</v>
      </c>
      <c r="C740" s="835" t="s">
        <v>670</v>
      </c>
      <c r="D740" s="863" t="s">
        <v>671</v>
      </c>
      <c r="E740" s="835" t="s">
        <v>7263</v>
      </c>
      <c r="F740" s="863" t="s">
        <v>7264</v>
      </c>
      <c r="G740" s="835" t="s">
        <v>7612</v>
      </c>
      <c r="H740" s="835" t="s">
        <v>7613</v>
      </c>
      <c r="I740" s="849">
        <v>1.809999942779541</v>
      </c>
      <c r="J740" s="849">
        <v>200</v>
      </c>
      <c r="K740" s="850">
        <v>362</v>
      </c>
    </row>
    <row r="741" spans="1:11" ht="14.4" customHeight="1" x14ac:dyDescent="0.3">
      <c r="A741" s="831" t="s">
        <v>628</v>
      </c>
      <c r="B741" s="832" t="s">
        <v>629</v>
      </c>
      <c r="C741" s="835" t="s">
        <v>670</v>
      </c>
      <c r="D741" s="863" t="s">
        <v>671</v>
      </c>
      <c r="E741" s="835" t="s">
        <v>7269</v>
      </c>
      <c r="F741" s="863" t="s">
        <v>7270</v>
      </c>
      <c r="G741" s="835" t="s">
        <v>7271</v>
      </c>
      <c r="H741" s="835" t="s">
        <v>7272</v>
      </c>
      <c r="I741" s="849">
        <v>0.68999999761581421</v>
      </c>
      <c r="J741" s="849">
        <v>1000</v>
      </c>
      <c r="K741" s="850">
        <v>690</v>
      </c>
    </row>
    <row r="742" spans="1:11" ht="14.4" customHeight="1" x14ac:dyDescent="0.3">
      <c r="A742" s="831" t="s">
        <v>628</v>
      </c>
      <c r="B742" s="832" t="s">
        <v>629</v>
      </c>
      <c r="C742" s="835" t="s">
        <v>670</v>
      </c>
      <c r="D742" s="863" t="s">
        <v>671</v>
      </c>
      <c r="E742" s="835" t="s">
        <v>7269</v>
      </c>
      <c r="F742" s="863" t="s">
        <v>7270</v>
      </c>
      <c r="G742" s="835" t="s">
        <v>7273</v>
      </c>
      <c r="H742" s="835" t="s">
        <v>7274</v>
      </c>
      <c r="I742" s="849">
        <v>0.68999999761581421</v>
      </c>
      <c r="J742" s="849">
        <v>3200</v>
      </c>
      <c r="K742" s="850">
        <v>2208</v>
      </c>
    </row>
    <row r="743" spans="1:11" ht="14.4" customHeight="1" x14ac:dyDescent="0.3">
      <c r="A743" s="831" t="s">
        <v>628</v>
      </c>
      <c r="B743" s="832" t="s">
        <v>629</v>
      </c>
      <c r="C743" s="835" t="s">
        <v>670</v>
      </c>
      <c r="D743" s="863" t="s">
        <v>671</v>
      </c>
      <c r="E743" s="835" t="s">
        <v>7269</v>
      </c>
      <c r="F743" s="863" t="s">
        <v>7270</v>
      </c>
      <c r="G743" s="835" t="s">
        <v>7275</v>
      </c>
      <c r="H743" s="835" t="s">
        <v>7276</v>
      </c>
      <c r="I743" s="849">
        <v>0.68999999761581421</v>
      </c>
      <c r="J743" s="849">
        <v>1600</v>
      </c>
      <c r="K743" s="850">
        <v>1104</v>
      </c>
    </row>
    <row r="744" spans="1:11" ht="14.4" customHeight="1" x14ac:dyDescent="0.3">
      <c r="A744" s="831" t="s">
        <v>628</v>
      </c>
      <c r="B744" s="832" t="s">
        <v>629</v>
      </c>
      <c r="C744" s="835" t="s">
        <v>670</v>
      </c>
      <c r="D744" s="863" t="s">
        <v>671</v>
      </c>
      <c r="E744" s="835" t="s">
        <v>7285</v>
      </c>
      <c r="F744" s="863" t="s">
        <v>7286</v>
      </c>
      <c r="G744" s="835" t="s">
        <v>7287</v>
      </c>
      <c r="H744" s="835" t="s">
        <v>7288</v>
      </c>
      <c r="I744" s="849">
        <v>15.199999809265137</v>
      </c>
      <c r="J744" s="849">
        <v>50</v>
      </c>
      <c r="K744" s="850">
        <v>760.1500244140625</v>
      </c>
    </row>
    <row r="745" spans="1:11" ht="14.4" customHeight="1" x14ac:dyDescent="0.3">
      <c r="A745" s="831" t="s">
        <v>628</v>
      </c>
      <c r="B745" s="832" t="s">
        <v>629</v>
      </c>
      <c r="C745" s="835" t="s">
        <v>673</v>
      </c>
      <c r="D745" s="863" t="s">
        <v>674</v>
      </c>
      <c r="E745" s="835" t="s">
        <v>7037</v>
      </c>
      <c r="F745" s="863" t="s">
        <v>7038</v>
      </c>
      <c r="G745" s="835" t="s">
        <v>7039</v>
      </c>
      <c r="H745" s="835" t="s">
        <v>7040</v>
      </c>
      <c r="I745" s="849">
        <v>139.44000244140625</v>
      </c>
      <c r="J745" s="849">
        <v>60</v>
      </c>
      <c r="K745" s="850">
        <v>8366.320068359375</v>
      </c>
    </row>
    <row r="746" spans="1:11" ht="14.4" customHeight="1" x14ac:dyDescent="0.3">
      <c r="A746" s="831" t="s">
        <v>628</v>
      </c>
      <c r="B746" s="832" t="s">
        <v>629</v>
      </c>
      <c r="C746" s="835" t="s">
        <v>673</v>
      </c>
      <c r="D746" s="863" t="s">
        <v>674</v>
      </c>
      <c r="E746" s="835" t="s">
        <v>7037</v>
      </c>
      <c r="F746" s="863" t="s">
        <v>7038</v>
      </c>
      <c r="G746" s="835" t="s">
        <v>7041</v>
      </c>
      <c r="H746" s="835" t="s">
        <v>7042</v>
      </c>
      <c r="I746" s="849">
        <v>147.18637275695801</v>
      </c>
      <c r="J746" s="849">
        <v>151</v>
      </c>
      <c r="K746" s="850">
        <v>22224.950012207031</v>
      </c>
    </row>
    <row r="747" spans="1:11" ht="14.4" customHeight="1" x14ac:dyDescent="0.3">
      <c r="A747" s="831" t="s">
        <v>628</v>
      </c>
      <c r="B747" s="832" t="s">
        <v>629</v>
      </c>
      <c r="C747" s="835" t="s">
        <v>673</v>
      </c>
      <c r="D747" s="863" t="s">
        <v>674</v>
      </c>
      <c r="E747" s="835" t="s">
        <v>7037</v>
      </c>
      <c r="F747" s="863" t="s">
        <v>7038</v>
      </c>
      <c r="G747" s="835" t="s">
        <v>7666</v>
      </c>
      <c r="H747" s="835" t="s">
        <v>7667</v>
      </c>
      <c r="I747" s="849">
        <v>152.46000671386719</v>
      </c>
      <c r="J747" s="849">
        <v>7</v>
      </c>
      <c r="K747" s="850">
        <v>1067.2200317382812</v>
      </c>
    </row>
    <row r="748" spans="1:11" ht="14.4" customHeight="1" x14ac:dyDescent="0.3">
      <c r="A748" s="831" t="s">
        <v>628</v>
      </c>
      <c r="B748" s="832" t="s">
        <v>629</v>
      </c>
      <c r="C748" s="835" t="s">
        <v>673</v>
      </c>
      <c r="D748" s="863" t="s">
        <v>674</v>
      </c>
      <c r="E748" s="835" t="s">
        <v>7037</v>
      </c>
      <c r="F748" s="863" t="s">
        <v>7038</v>
      </c>
      <c r="G748" s="835" t="s">
        <v>7392</v>
      </c>
      <c r="H748" s="835" t="s">
        <v>7393</v>
      </c>
      <c r="I748" s="849">
        <v>196.02000427246094</v>
      </c>
      <c r="J748" s="849">
        <v>5</v>
      </c>
      <c r="K748" s="850">
        <v>980.10000610351562</v>
      </c>
    </row>
    <row r="749" spans="1:11" ht="14.4" customHeight="1" x14ac:dyDescent="0.3">
      <c r="A749" s="831" t="s">
        <v>628</v>
      </c>
      <c r="B749" s="832" t="s">
        <v>629</v>
      </c>
      <c r="C749" s="835" t="s">
        <v>673</v>
      </c>
      <c r="D749" s="863" t="s">
        <v>674</v>
      </c>
      <c r="E749" s="835" t="s">
        <v>7037</v>
      </c>
      <c r="F749" s="863" t="s">
        <v>7038</v>
      </c>
      <c r="G749" s="835" t="s">
        <v>7668</v>
      </c>
      <c r="H749" s="835" t="s">
        <v>7669</v>
      </c>
      <c r="I749" s="849">
        <v>152.46000671386719</v>
      </c>
      <c r="J749" s="849">
        <v>2</v>
      </c>
      <c r="K749" s="850">
        <v>304.92001342773437</v>
      </c>
    </row>
    <row r="750" spans="1:11" ht="14.4" customHeight="1" x14ac:dyDescent="0.3">
      <c r="A750" s="831" t="s">
        <v>628</v>
      </c>
      <c r="B750" s="832" t="s">
        <v>629</v>
      </c>
      <c r="C750" s="835" t="s">
        <v>673</v>
      </c>
      <c r="D750" s="863" t="s">
        <v>674</v>
      </c>
      <c r="E750" s="835" t="s">
        <v>7037</v>
      </c>
      <c r="F750" s="863" t="s">
        <v>7038</v>
      </c>
      <c r="G750" s="835" t="s">
        <v>7396</v>
      </c>
      <c r="H750" s="835" t="s">
        <v>7397</v>
      </c>
      <c r="I750" s="849">
        <v>105.80000305175781</v>
      </c>
      <c r="J750" s="849">
        <v>4</v>
      </c>
      <c r="K750" s="850">
        <v>423.20001220703125</v>
      </c>
    </row>
    <row r="751" spans="1:11" ht="14.4" customHeight="1" x14ac:dyDescent="0.3">
      <c r="A751" s="831" t="s">
        <v>628</v>
      </c>
      <c r="B751" s="832" t="s">
        <v>629</v>
      </c>
      <c r="C751" s="835" t="s">
        <v>673</v>
      </c>
      <c r="D751" s="863" t="s">
        <v>674</v>
      </c>
      <c r="E751" s="835" t="s">
        <v>7037</v>
      </c>
      <c r="F751" s="863" t="s">
        <v>7038</v>
      </c>
      <c r="G751" s="835" t="s">
        <v>7670</v>
      </c>
      <c r="H751" s="835" t="s">
        <v>7671</v>
      </c>
      <c r="I751" s="849">
        <v>348.5902328807897</v>
      </c>
      <c r="J751" s="849">
        <v>4</v>
      </c>
      <c r="K751" s="850">
        <v>1394.3609315231588</v>
      </c>
    </row>
    <row r="752" spans="1:11" ht="14.4" customHeight="1" x14ac:dyDescent="0.3">
      <c r="A752" s="831" t="s">
        <v>628</v>
      </c>
      <c r="B752" s="832" t="s">
        <v>629</v>
      </c>
      <c r="C752" s="835" t="s">
        <v>673</v>
      </c>
      <c r="D752" s="863" t="s">
        <v>674</v>
      </c>
      <c r="E752" s="835" t="s">
        <v>7488</v>
      </c>
      <c r="F752" s="863" t="s">
        <v>7489</v>
      </c>
      <c r="G752" s="835" t="s">
        <v>7672</v>
      </c>
      <c r="H752" s="835" t="s">
        <v>7673</v>
      </c>
      <c r="I752" s="849">
        <v>1.2799999713897705</v>
      </c>
      <c r="J752" s="849">
        <v>500</v>
      </c>
      <c r="K752" s="850">
        <v>638.8800048828125</v>
      </c>
    </row>
    <row r="753" spans="1:11" ht="14.4" customHeight="1" x14ac:dyDescent="0.3">
      <c r="A753" s="831" t="s">
        <v>628</v>
      </c>
      <c r="B753" s="832" t="s">
        <v>629</v>
      </c>
      <c r="C753" s="835" t="s">
        <v>673</v>
      </c>
      <c r="D753" s="863" t="s">
        <v>674</v>
      </c>
      <c r="E753" s="835" t="s">
        <v>7488</v>
      </c>
      <c r="F753" s="863" t="s">
        <v>7489</v>
      </c>
      <c r="G753" s="835" t="s">
        <v>7674</v>
      </c>
      <c r="H753" s="835" t="s">
        <v>7675</v>
      </c>
      <c r="I753" s="849">
        <v>1.2899999618530273</v>
      </c>
      <c r="J753" s="849">
        <v>500</v>
      </c>
      <c r="K753" s="850">
        <v>643.9000244140625</v>
      </c>
    </row>
    <row r="754" spans="1:11" ht="14.4" customHeight="1" x14ac:dyDescent="0.3">
      <c r="A754" s="831" t="s">
        <v>628</v>
      </c>
      <c r="B754" s="832" t="s">
        <v>629</v>
      </c>
      <c r="C754" s="835" t="s">
        <v>673</v>
      </c>
      <c r="D754" s="863" t="s">
        <v>674</v>
      </c>
      <c r="E754" s="835" t="s">
        <v>7488</v>
      </c>
      <c r="F754" s="863" t="s">
        <v>7489</v>
      </c>
      <c r="G754" s="835" t="s">
        <v>7676</v>
      </c>
      <c r="H754" s="835" t="s">
        <v>7677</v>
      </c>
      <c r="I754" s="849">
        <v>90.629997253417969</v>
      </c>
      <c r="J754" s="849">
        <v>3</v>
      </c>
      <c r="K754" s="850">
        <v>271.8900146484375</v>
      </c>
    </row>
    <row r="755" spans="1:11" ht="14.4" customHeight="1" x14ac:dyDescent="0.3">
      <c r="A755" s="831" t="s">
        <v>628</v>
      </c>
      <c r="B755" s="832" t="s">
        <v>629</v>
      </c>
      <c r="C755" s="835" t="s">
        <v>673</v>
      </c>
      <c r="D755" s="863" t="s">
        <v>674</v>
      </c>
      <c r="E755" s="835" t="s">
        <v>7488</v>
      </c>
      <c r="F755" s="863" t="s">
        <v>7489</v>
      </c>
      <c r="G755" s="835" t="s">
        <v>7678</v>
      </c>
      <c r="H755" s="835" t="s">
        <v>7679</v>
      </c>
      <c r="I755" s="849">
        <v>0.43000000715255737</v>
      </c>
      <c r="J755" s="849">
        <v>450</v>
      </c>
      <c r="K755" s="850">
        <v>193.5</v>
      </c>
    </row>
    <row r="756" spans="1:11" ht="14.4" customHeight="1" x14ac:dyDescent="0.3">
      <c r="A756" s="831" t="s">
        <v>628</v>
      </c>
      <c r="B756" s="832" t="s">
        <v>629</v>
      </c>
      <c r="C756" s="835" t="s">
        <v>673</v>
      </c>
      <c r="D756" s="863" t="s">
        <v>674</v>
      </c>
      <c r="E756" s="835" t="s">
        <v>7488</v>
      </c>
      <c r="F756" s="863" t="s">
        <v>7489</v>
      </c>
      <c r="G756" s="835" t="s">
        <v>7680</v>
      </c>
      <c r="H756" s="835" t="s">
        <v>7681</v>
      </c>
      <c r="I756" s="849">
        <v>52.880001068115234</v>
      </c>
      <c r="J756" s="849">
        <v>6</v>
      </c>
      <c r="K756" s="850">
        <v>317.27000427246094</v>
      </c>
    </row>
    <row r="757" spans="1:11" ht="14.4" customHeight="1" x14ac:dyDescent="0.3">
      <c r="A757" s="831" t="s">
        <v>628</v>
      </c>
      <c r="B757" s="832" t="s">
        <v>629</v>
      </c>
      <c r="C757" s="835" t="s">
        <v>673</v>
      </c>
      <c r="D757" s="863" t="s">
        <v>674</v>
      </c>
      <c r="E757" s="835" t="s">
        <v>7043</v>
      </c>
      <c r="F757" s="863" t="s">
        <v>7044</v>
      </c>
      <c r="G757" s="835" t="s">
        <v>7682</v>
      </c>
      <c r="H757" s="835" t="s">
        <v>7683</v>
      </c>
      <c r="I757" s="849">
        <v>0.63999998569488525</v>
      </c>
      <c r="J757" s="849">
        <v>16000</v>
      </c>
      <c r="K757" s="850">
        <v>10212</v>
      </c>
    </row>
    <row r="758" spans="1:11" ht="14.4" customHeight="1" x14ac:dyDescent="0.3">
      <c r="A758" s="831" t="s">
        <v>628</v>
      </c>
      <c r="B758" s="832" t="s">
        <v>629</v>
      </c>
      <c r="C758" s="835" t="s">
        <v>673</v>
      </c>
      <c r="D758" s="863" t="s">
        <v>674</v>
      </c>
      <c r="E758" s="835" t="s">
        <v>7043</v>
      </c>
      <c r="F758" s="863" t="s">
        <v>7044</v>
      </c>
      <c r="G758" s="835" t="s">
        <v>7299</v>
      </c>
      <c r="H758" s="835" t="s">
        <v>7300</v>
      </c>
      <c r="I758" s="849">
        <v>0.87999999523162842</v>
      </c>
      <c r="J758" s="849">
        <v>1500</v>
      </c>
      <c r="K758" s="850">
        <v>1320</v>
      </c>
    </row>
    <row r="759" spans="1:11" ht="14.4" customHeight="1" x14ac:dyDescent="0.3">
      <c r="A759" s="831" t="s">
        <v>628</v>
      </c>
      <c r="B759" s="832" t="s">
        <v>629</v>
      </c>
      <c r="C759" s="835" t="s">
        <v>673</v>
      </c>
      <c r="D759" s="863" t="s">
        <v>674</v>
      </c>
      <c r="E759" s="835" t="s">
        <v>7043</v>
      </c>
      <c r="F759" s="863" t="s">
        <v>7044</v>
      </c>
      <c r="G759" s="835" t="s">
        <v>7303</v>
      </c>
      <c r="H759" s="835" t="s">
        <v>7304</v>
      </c>
      <c r="I759" s="849">
        <v>185.97999572753906</v>
      </c>
      <c r="J759" s="849">
        <v>12</v>
      </c>
      <c r="K759" s="850">
        <v>2231.760009765625</v>
      </c>
    </row>
    <row r="760" spans="1:11" ht="14.4" customHeight="1" x14ac:dyDescent="0.3">
      <c r="A760" s="831" t="s">
        <v>628</v>
      </c>
      <c r="B760" s="832" t="s">
        <v>629</v>
      </c>
      <c r="C760" s="835" t="s">
        <v>673</v>
      </c>
      <c r="D760" s="863" t="s">
        <v>674</v>
      </c>
      <c r="E760" s="835" t="s">
        <v>7043</v>
      </c>
      <c r="F760" s="863" t="s">
        <v>7044</v>
      </c>
      <c r="G760" s="835" t="s">
        <v>7305</v>
      </c>
      <c r="H760" s="835" t="s">
        <v>7306</v>
      </c>
      <c r="I760" s="849">
        <v>11.359999656677246</v>
      </c>
      <c r="J760" s="849">
        <v>10</v>
      </c>
      <c r="K760" s="850">
        <v>113.59999847412109</v>
      </c>
    </row>
    <row r="761" spans="1:11" ht="14.4" customHeight="1" x14ac:dyDescent="0.3">
      <c r="A761" s="831" t="s">
        <v>628</v>
      </c>
      <c r="B761" s="832" t="s">
        <v>629</v>
      </c>
      <c r="C761" s="835" t="s">
        <v>673</v>
      </c>
      <c r="D761" s="863" t="s">
        <v>674</v>
      </c>
      <c r="E761" s="835" t="s">
        <v>7043</v>
      </c>
      <c r="F761" s="863" t="s">
        <v>7044</v>
      </c>
      <c r="G761" s="835" t="s">
        <v>7307</v>
      </c>
      <c r="H761" s="835" t="s">
        <v>7308</v>
      </c>
      <c r="I761" s="849">
        <v>790.87857491629461</v>
      </c>
      <c r="J761" s="849">
        <v>14</v>
      </c>
      <c r="K761" s="850">
        <v>11072.300048828125</v>
      </c>
    </row>
    <row r="762" spans="1:11" ht="14.4" customHeight="1" x14ac:dyDescent="0.3">
      <c r="A762" s="831" t="s">
        <v>628</v>
      </c>
      <c r="B762" s="832" t="s">
        <v>629</v>
      </c>
      <c r="C762" s="835" t="s">
        <v>673</v>
      </c>
      <c r="D762" s="863" t="s">
        <v>674</v>
      </c>
      <c r="E762" s="835" t="s">
        <v>7043</v>
      </c>
      <c r="F762" s="863" t="s">
        <v>7044</v>
      </c>
      <c r="G762" s="835" t="s">
        <v>7498</v>
      </c>
      <c r="H762" s="835" t="s">
        <v>7499</v>
      </c>
      <c r="I762" s="849">
        <v>65.900001525878906</v>
      </c>
      <c r="J762" s="849">
        <v>20</v>
      </c>
      <c r="K762" s="850">
        <v>1318</v>
      </c>
    </row>
    <row r="763" spans="1:11" ht="14.4" customHeight="1" x14ac:dyDescent="0.3">
      <c r="A763" s="831" t="s">
        <v>628</v>
      </c>
      <c r="B763" s="832" t="s">
        <v>629</v>
      </c>
      <c r="C763" s="835" t="s">
        <v>673</v>
      </c>
      <c r="D763" s="863" t="s">
        <v>674</v>
      </c>
      <c r="E763" s="835" t="s">
        <v>7043</v>
      </c>
      <c r="F763" s="863" t="s">
        <v>7044</v>
      </c>
      <c r="G763" s="835" t="s">
        <v>7500</v>
      </c>
      <c r="H763" s="835" t="s">
        <v>7501</v>
      </c>
      <c r="I763" s="849">
        <v>30.170000076293945</v>
      </c>
      <c r="J763" s="849">
        <v>50</v>
      </c>
      <c r="K763" s="850">
        <v>1508.5</v>
      </c>
    </row>
    <row r="764" spans="1:11" ht="14.4" customHeight="1" x14ac:dyDescent="0.3">
      <c r="A764" s="831" t="s">
        <v>628</v>
      </c>
      <c r="B764" s="832" t="s">
        <v>629</v>
      </c>
      <c r="C764" s="835" t="s">
        <v>673</v>
      </c>
      <c r="D764" s="863" t="s">
        <v>674</v>
      </c>
      <c r="E764" s="835" t="s">
        <v>7043</v>
      </c>
      <c r="F764" s="863" t="s">
        <v>7044</v>
      </c>
      <c r="G764" s="835" t="s">
        <v>7309</v>
      </c>
      <c r="H764" s="835" t="s">
        <v>7310</v>
      </c>
      <c r="I764" s="849">
        <v>13.039999961853027</v>
      </c>
      <c r="J764" s="849">
        <v>110</v>
      </c>
      <c r="K764" s="850">
        <v>1434.5599975585937</v>
      </c>
    </row>
    <row r="765" spans="1:11" ht="14.4" customHeight="1" x14ac:dyDescent="0.3">
      <c r="A765" s="831" t="s">
        <v>628</v>
      </c>
      <c r="B765" s="832" t="s">
        <v>629</v>
      </c>
      <c r="C765" s="835" t="s">
        <v>673</v>
      </c>
      <c r="D765" s="863" t="s">
        <v>674</v>
      </c>
      <c r="E765" s="835" t="s">
        <v>7043</v>
      </c>
      <c r="F765" s="863" t="s">
        <v>7044</v>
      </c>
      <c r="G765" s="835" t="s">
        <v>7053</v>
      </c>
      <c r="H765" s="835" t="s">
        <v>7054</v>
      </c>
      <c r="I765" s="849">
        <v>139.64799804687499</v>
      </c>
      <c r="J765" s="849">
        <v>40</v>
      </c>
      <c r="K765" s="850">
        <v>5578.7999267578125</v>
      </c>
    </row>
    <row r="766" spans="1:11" ht="14.4" customHeight="1" x14ac:dyDescent="0.3">
      <c r="A766" s="831" t="s">
        <v>628</v>
      </c>
      <c r="B766" s="832" t="s">
        <v>629</v>
      </c>
      <c r="C766" s="835" t="s">
        <v>673</v>
      </c>
      <c r="D766" s="863" t="s">
        <v>674</v>
      </c>
      <c r="E766" s="835" t="s">
        <v>7043</v>
      </c>
      <c r="F766" s="863" t="s">
        <v>7044</v>
      </c>
      <c r="G766" s="835" t="s">
        <v>7319</v>
      </c>
      <c r="H766" s="835" t="s">
        <v>7320</v>
      </c>
      <c r="I766" s="849">
        <v>8.0100002288818359</v>
      </c>
      <c r="J766" s="849">
        <v>600</v>
      </c>
      <c r="K766" s="850">
        <v>4806.0700073242187</v>
      </c>
    </row>
    <row r="767" spans="1:11" ht="14.4" customHeight="1" x14ac:dyDescent="0.3">
      <c r="A767" s="831" t="s">
        <v>628</v>
      </c>
      <c r="B767" s="832" t="s">
        <v>629</v>
      </c>
      <c r="C767" s="835" t="s">
        <v>673</v>
      </c>
      <c r="D767" s="863" t="s">
        <v>674</v>
      </c>
      <c r="E767" s="835" t="s">
        <v>7043</v>
      </c>
      <c r="F767" s="863" t="s">
        <v>7044</v>
      </c>
      <c r="G767" s="835" t="s">
        <v>7684</v>
      </c>
      <c r="H767" s="835" t="s">
        <v>7685</v>
      </c>
      <c r="I767" s="849">
        <v>257.05999755859375</v>
      </c>
      <c r="J767" s="849">
        <v>325</v>
      </c>
      <c r="K767" s="850">
        <v>83544.3818359375</v>
      </c>
    </row>
    <row r="768" spans="1:11" ht="14.4" customHeight="1" x14ac:dyDescent="0.3">
      <c r="A768" s="831" t="s">
        <v>628</v>
      </c>
      <c r="B768" s="832" t="s">
        <v>629</v>
      </c>
      <c r="C768" s="835" t="s">
        <v>673</v>
      </c>
      <c r="D768" s="863" t="s">
        <v>674</v>
      </c>
      <c r="E768" s="835" t="s">
        <v>7043</v>
      </c>
      <c r="F768" s="863" t="s">
        <v>7044</v>
      </c>
      <c r="G768" s="835" t="s">
        <v>7686</v>
      </c>
      <c r="H768" s="835" t="s">
        <v>7687</v>
      </c>
      <c r="I768" s="849">
        <v>217.80999755859375</v>
      </c>
      <c r="J768" s="849">
        <v>150</v>
      </c>
      <c r="K768" s="850">
        <v>32671.5</v>
      </c>
    </row>
    <row r="769" spans="1:11" ht="14.4" customHeight="1" x14ac:dyDescent="0.3">
      <c r="A769" s="831" t="s">
        <v>628</v>
      </c>
      <c r="B769" s="832" t="s">
        <v>629</v>
      </c>
      <c r="C769" s="835" t="s">
        <v>673</v>
      </c>
      <c r="D769" s="863" t="s">
        <v>674</v>
      </c>
      <c r="E769" s="835" t="s">
        <v>7043</v>
      </c>
      <c r="F769" s="863" t="s">
        <v>7044</v>
      </c>
      <c r="G769" s="835" t="s">
        <v>7504</v>
      </c>
      <c r="H769" s="835" t="s">
        <v>7505</v>
      </c>
      <c r="I769" s="849">
        <v>13.020000457763672</v>
      </c>
      <c r="J769" s="849">
        <v>30</v>
      </c>
      <c r="K769" s="850">
        <v>390.59999084472656</v>
      </c>
    </row>
    <row r="770" spans="1:11" ht="14.4" customHeight="1" x14ac:dyDescent="0.3">
      <c r="A770" s="831" t="s">
        <v>628</v>
      </c>
      <c r="B770" s="832" t="s">
        <v>629</v>
      </c>
      <c r="C770" s="835" t="s">
        <v>673</v>
      </c>
      <c r="D770" s="863" t="s">
        <v>674</v>
      </c>
      <c r="E770" s="835" t="s">
        <v>7043</v>
      </c>
      <c r="F770" s="863" t="s">
        <v>7044</v>
      </c>
      <c r="G770" s="835" t="s">
        <v>7061</v>
      </c>
      <c r="H770" s="835" t="s">
        <v>7062</v>
      </c>
      <c r="I770" s="849">
        <v>0.85800001621246336</v>
      </c>
      <c r="J770" s="849">
        <v>700</v>
      </c>
      <c r="K770" s="850">
        <v>601</v>
      </c>
    </row>
    <row r="771" spans="1:11" ht="14.4" customHeight="1" x14ac:dyDescent="0.3">
      <c r="A771" s="831" t="s">
        <v>628</v>
      </c>
      <c r="B771" s="832" t="s">
        <v>629</v>
      </c>
      <c r="C771" s="835" t="s">
        <v>673</v>
      </c>
      <c r="D771" s="863" t="s">
        <v>674</v>
      </c>
      <c r="E771" s="835" t="s">
        <v>7043</v>
      </c>
      <c r="F771" s="863" t="s">
        <v>7044</v>
      </c>
      <c r="G771" s="835" t="s">
        <v>7506</v>
      </c>
      <c r="H771" s="835" t="s">
        <v>7507</v>
      </c>
      <c r="I771" s="849">
        <v>1.5149999856948853</v>
      </c>
      <c r="J771" s="849">
        <v>100</v>
      </c>
      <c r="K771" s="850">
        <v>151.5</v>
      </c>
    </row>
    <row r="772" spans="1:11" ht="14.4" customHeight="1" x14ac:dyDescent="0.3">
      <c r="A772" s="831" t="s">
        <v>628</v>
      </c>
      <c r="B772" s="832" t="s">
        <v>629</v>
      </c>
      <c r="C772" s="835" t="s">
        <v>673</v>
      </c>
      <c r="D772" s="863" t="s">
        <v>674</v>
      </c>
      <c r="E772" s="835" t="s">
        <v>7043</v>
      </c>
      <c r="F772" s="863" t="s">
        <v>7044</v>
      </c>
      <c r="G772" s="835" t="s">
        <v>7688</v>
      </c>
      <c r="H772" s="835" t="s">
        <v>7689</v>
      </c>
      <c r="I772" s="849">
        <v>2.0649999380111694</v>
      </c>
      <c r="J772" s="849">
        <v>100</v>
      </c>
      <c r="K772" s="850">
        <v>206.5</v>
      </c>
    </row>
    <row r="773" spans="1:11" ht="14.4" customHeight="1" x14ac:dyDescent="0.3">
      <c r="A773" s="831" t="s">
        <v>628</v>
      </c>
      <c r="B773" s="832" t="s">
        <v>629</v>
      </c>
      <c r="C773" s="835" t="s">
        <v>673</v>
      </c>
      <c r="D773" s="863" t="s">
        <v>674</v>
      </c>
      <c r="E773" s="835" t="s">
        <v>7043</v>
      </c>
      <c r="F773" s="863" t="s">
        <v>7044</v>
      </c>
      <c r="G773" s="835" t="s">
        <v>7690</v>
      </c>
      <c r="H773" s="835" t="s">
        <v>7691</v>
      </c>
      <c r="I773" s="849">
        <v>61.209999084472656</v>
      </c>
      <c r="J773" s="849">
        <v>1</v>
      </c>
      <c r="K773" s="850">
        <v>61.209999084472656</v>
      </c>
    </row>
    <row r="774" spans="1:11" ht="14.4" customHeight="1" x14ac:dyDescent="0.3">
      <c r="A774" s="831" t="s">
        <v>628</v>
      </c>
      <c r="B774" s="832" t="s">
        <v>629</v>
      </c>
      <c r="C774" s="835" t="s">
        <v>673</v>
      </c>
      <c r="D774" s="863" t="s">
        <v>674</v>
      </c>
      <c r="E774" s="835" t="s">
        <v>7043</v>
      </c>
      <c r="F774" s="863" t="s">
        <v>7044</v>
      </c>
      <c r="G774" s="835" t="s">
        <v>7692</v>
      </c>
      <c r="H774" s="835" t="s">
        <v>7693</v>
      </c>
      <c r="I774" s="849">
        <v>98.375</v>
      </c>
      <c r="J774" s="849">
        <v>20</v>
      </c>
      <c r="K774" s="850">
        <v>1967.5</v>
      </c>
    </row>
    <row r="775" spans="1:11" ht="14.4" customHeight="1" x14ac:dyDescent="0.3">
      <c r="A775" s="831" t="s">
        <v>628</v>
      </c>
      <c r="B775" s="832" t="s">
        <v>629</v>
      </c>
      <c r="C775" s="835" t="s">
        <v>673</v>
      </c>
      <c r="D775" s="863" t="s">
        <v>674</v>
      </c>
      <c r="E775" s="835" t="s">
        <v>7043</v>
      </c>
      <c r="F775" s="863" t="s">
        <v>7044</v>
      </c>
      <c r="G775" s="835" t="s">
        <v>7073</v>
      </c>
      <c r="H775" s="835" t="s">
        <v>7074</v>
      </c>
      <c r="I775" s="849">
        <v>46.319999694824219</v>
      </c>
      <c r="J775" s="849">
        <v>20</v>
      </c>
      <c r="K775" s="850">
        <v>926.4000244140625</v>
      </c>
    </row>
    <row r="776" spans="1:11" ht="14.4" customHeight="1" x14ac:dyDescent="0.3">
      <c r="A776" s="831" t="s">
        <v>628</v>
      </c>
      <c r="B776" s="832" t="s">
        <v>629</v>
      </c>
      <c r="C776" s="835" t="s">
        <v>673</v>
      </c>
      <c r="D776" s="863" t="s">
        <v>674</v>
      </c>
      <c r="E776" s="835" t="s">
        <v>7043</v>
      </c>
      <c r="F776" s="863" t="s">
        <v>7044</v>
      </c>
      <c r="G776" s="835" t="s">
        <v>7694</v>
      </c>
      <c r="H776" s="835" t="s">
        <v>7695</v>
      </c>
      <c r="I776" s="849">
        <v>5.6233332951863604</v>
      </c>
      <c r="J776" s="849">
        <v>72</v>
      </c>
      <c r="K776" s="850">
        <v>404.8900146484375</v>
      </c>
    </row>
    <row r="777" spans="1:11" ht="14.4" customHeight="1" x14ac:dyDescent="0.3">
      <c r="A777" s="831" t="s">
        <v>628</v>
      </c>
      <c r="B777" s="832" t="s">
        <v>629</v>
      </c>
      <c r="C777" s="835" t="s">
        <v>673</v>
      </c>
      <c r="D777" s="863" t="s">
        <v>674</v>
      </c>
      <c r="E777" s="835" t="s">
        <v>7043</v>
      </c>
      <c r="F777" s="863" t="s">
        <v>7044</v>
      </c>
      <c r="G777" s="835" t="s">
        <v>7325</v>
      </c>
      <c r="H777" s="835" t="s">
        <v>7326</v>
      </c>
      <c r="I777" s="849">
        <v>8.5799999237060547</v>
      </c>
      <c r="J777" s="849">
        <v>24</v>
      </c>
      <c r="K777" s="850">
        <v>205.91999816894531</v>
      </c>
    </row>
    <row r="778" spans="1:11" ht="14.4" customHeight="1" x14ac:dyDescent="0.3">
      <c r="A778" s="831" t="s">
        <v>628</v>
      </c>
      <c r="B778" s="832" t="s">
        <v>629</v>
      </c>
      <c r="C778" s="835" t="s">
        <v>673</v>
      </c>
      <c r="D778" s="863" t="s">
        <v>674</v>
      </c>
      <c r="E778" s="835" t="s">
        <v>7043</v>
      </c>
      <c r="F778" s="863" t="s">
        <v>7044</v>
      </c>
      <c r="G778" s="835" t="s">
        <v>7329</v>
      </c>
      <c r="H778" s="835" t="s">
        <v>7330</v>
      </c>
      <c r="I778" s="849">
        <v>23.478571483067103</v>
      </c>
      <c r="J778" s="849">
        <v>192</v>
      </c>
      <c r="K778" s="850">
        <v>4496.2500610351562</v>
      </c>
    </row>
    <row r="779" spans="1:11" ht="14.4" customHeight="1" x14ac:dyDescent="0.3">
      <c r="A779" s="831" t="s">
        <v>628</v>
      </c>
      <c r="B779" s="832" t="s">
        <v>629</v>
      </c>
      <c r="C779" s="835" t="s">
        <v>673</v>
      </c>
      <c r="D779" s="863" t="s">
        <v>674</v>
      </c>
      <c r="E779" s="835" t="s">
        <v>7043</v>
      </c>
      <c r="F779" s="863" t="s">
        <v>7044</v>
      </c>
      <c r="G779" s="835" t="s">
        <v>7696</v>
      </c>
      <c r="H779" s="835" t="s">
        <v>7697</v>
      </c>
      <c r="I779" s="849">
        <v>7.5900001525878906</v>
      </c>
      <c r="J779" s="849">
        <v>20</v>
      </c>
      <c r="K779" s="850">
        <v>151.80000305175781</v>
      </c>
    </row>
    <row r="780" spans="1:11" ht="14.4" customHeight="1" x14ac:dyDescent="0.3">
      <c r="A780" s="831" t="s">
        <v>628</v>
      </c>
      <c r="B780" s="832" t="s">
        <v>629</v>
      </c>
      <c r="C780" s="835" t="s">
        <v>673</v>
      </c>
      <c r="D780" s="863" t="s">
        <v>674</v>
      </c>
      <c r="E780" s="835" t="s">
        <v>7043</v>
      </c>
      <c r="F780" s="863" t="s">
        <v>7044</v>
      </c>
      <c r="G780" s="835" t="s">
        <v>7331</v>
      </c>
      <c r="H780" s="835" t="s">
        <v>7332</v>
      </c>
      <c r="I780" s="849">
        <v>8.619999885559082</v>
      </c>
      <c r="J780" s="849">
        <v>20</v>
      </c>
      <c r="K780" s="850">
        <v>172.39999389648437</v>
      </c>
    </row>
    <row r="781" spans="1:11" ht="14.4" customHeight="1" x14ac:dyDescent="0.3">
      <c r="A781" s="831" t="s">
        <v>628</v>
      </c>
      <c r="B781" s="832" t="s">
        <v>629</v>
      </c>
      <c r="C781" s="835" t="s">
        <v>673</v>
      </c>
      <c r="D781" s="863" t="s">
        <v>674</v>
      </c>
      <c r="E781" s="835" t="s">
        <v>7043</v>
      </c>
      <c r="F781" s="863" t="s">
        <v>7044</v>
      </c>
      <c r="G781" s="835" t="s">
        <v>7335</v>
      </c>
      <c r="H781" s="835" t="s">
        <v>7336</v>
      </c>
      <c r="I781" s="849">
        <v>13.229999542236328</v>
      </c>
      <c r="J781" s="849">
        <v>10</v>
      </c>
      <c r="K781" s="850">
        <v>132.29999542236328</v>
      </c>
    </row>
    <row r="782" spans="1:11" ht="14.4" customHeight="1" x14ac:dyDescent="0.3">
      <c r="A782" s="831" t="s">
        <v>628</v>
      </c>
      <c r="B782" s="832" t="s">
        <v>629</v>
      </c>
      <c r="C782" s="835" t="s">
        <v>673</v>
      </c>
      <c r="D782" s="863" t="s">
        <v>674</v>
      </c>
      <c r="E782" s="835" t="s">
        <v>7043</v>
      </c>
      <c r="F782" s="863" t="s">
        <v>7044</v>
      </c>
      <c r="G782" s="835" t="s">
        <v>7077</v>
      </c>
      <c r="H782" s="835" t="s">
        <v>7078</v>
      </c>
      <c r="I782" s="849">
        <v>2.5083333253860474</v>
      </c>
      <c r="J782" s="849">
        <v>1660</v>
      </c>
      <c r="K782" s="850">
        <v>4160.2600250244141</v>
      </c>
    </row>
    <row r="783" spans="1:11" ht="14.4" customHeight="1" x14ac:dyDescent="0.3">
      <c r="A783" s="831" t="s">
        <v>628</v>
      </c>
      <c r="B783" s="832" t="s">
        <v>629</v>
      </c>
      <c r="C783" s="835" t="s">
        <v>673</v>
      </c>
      <c r="D783" s="863" t="s">
        <v>674</v>
      </c>
      <c r="E783" s="835" t="s">
        <v>7043</v>
      </c>
      <c r="F783" s="863" t="s">
        <v>7044</v>
      </c>
      <c r="G783" s="835" t="s">
        <v>7337</v>
      </c>
      <c r="H783" s="835" t="s">
        <v>7338</v>
      </c>
      <c r="I783" s="849">
        <v>97.980003356933594</v>
      </c>
      <c r="J783" s="849">
        <v>60</v>
      </c>
      <c r="K783" s="850">
        <v>5878.7999267578125</v>
      </c>
    </row>
    <row r="784" spans="1:11" ht="14.4" customHeight="1" x14ac:dyDescent="0.3">
      <c r="A784" s="831" t="s">
        <v>628</v>
      </c>
      <c r="B784" s="832" t="s">
        <v>629</v>
      </c>
      <c r="C784" s="835" t="s">
        <v>673</v>
      </c>
      <c r="D784" s="863" t="s">
        <v>674</v>
      </c>
      <c r="E784" s="835" t="s">
        <v>7043</v>
      </c>
      <c r="F784" s="863" t="s">
        <v>7044</v>
      </c>
      <c r="G784" s="835" t="s">
        <v>7083</v>
      </c>
      <c r="H784" s="835" t="s">
        <v>7084</v>
      </c>
      <c r="I784" s="849">
        <v>72.220001220703125</v>
      </c>
      <c r="J784" s="849">
        <v>1</v>
      </c>
      <c r="K784" s="850">
        <v>72.220001220703125</v>
      </c>
    </row>
    <row r="785" spans="1:11" ht="14.4" customHeight="1" x14ac:dyDescent="0.3">
      <c r="A785" s="831" t="s">
        <v>628</v>
      </c>
      <c r="B785" s="832" t="s">
        <v>629</v>
      </c>
      <c r="C785" s="835" t="s">
        <v>673</v>
      </c>
      <c r="D785" s="863" t="s">
        <v>674</v>
      </c>
      <c r="E785" s="835" t="s">
        <v>7043</v>
      </c>
      <c r="F785" s="863" t="s">
        <v>7044</v>
      </c>
      <c r="G785" s="835" t="s">
        <v>7512</v>
      </c>
      <c r="H785" s="835" t="s">
        <v>7513</v>
      </c>
      <c r="I785" s="849">
        <v>105.45999908447266</v>
      </c>
      <c r="J785" s="849">
        <v>1</v>
      </c>
      <c r="K785" s="850">
        <v>105.45999908447266</v>
      </c>
    </row>
    <row r="786" spans="1:11" ht="14.4" customHeight="1" x14ac:dyDescent="0.3">
      <c r="A786" s="831" t="s">
        <v>628</v>
      </c>
      <c r="B786" s="832" t="s">
        <v>629</v>
      </c>
      <c r="C786" s="835" t="s">
        <v>673</v>
      </c>
      <c r="D786" s="863" t="s">
        <v>674</v>
      </c>
      <c r="E786" s="835" t="s">
        <v>7043</v>
      </c>
      <c r="F786" s="863" t="s">
        <v>7044</v>
      </c>
      <c r="G786" s="835" t="s">
        <v>7085</v>
      </c>
      <c r="H786" s="835" t="s">
        <v>7086</v>
      </c>
      <c r="I786" s="849">
        <v>138.46000671386719</v>
      </c>
      <c r="J786" s="849">
        <v>1</v>
      </c>
      <c r="K786" s="850">
        <v>138.46000671386719</v>
      </c>
    </row>
    <row r="787" spans="1:11" ht="14.4" customHeight="1" x14ac:dyDescent="0.3">
      <c r="A787" s="831" t="s">
        <v>628</v>
      </c>
      <c r="B787" s="832" t="s">
        <v>629</v>
      </c>
      <c r="C787" s="835" t="s">
        <v>673</v>
      </c>
      <c r="D787" s="863" t="s">
        <v>674</v>
      </c>
      <c r="E787" s="835" t="s">
        <v>7043</v>
      </c>
      <c r="F787" s="863" t="s">
        <v>7044</v>
      </c>
      <c r="G787" s="835" t="s">
        <v>7566</v>
      </c>
      <c r="H787" s="835" t="s">
        <v>7567</v>
      </c>
      <c r="I787" s="849">
        <v>19.689999444144114</v>
      </c>
      <c r="J787" s="849">
        <v>1020</v>
      </c>
      <c r="K787" s="850">
        <v>18951.88037109375</v>
      </c>
    </row>
    <row r="788" spans="1:11" ht="14.4" customHeight="1" x14ac:dyDescent="0.3">
      <c r="A788" s="831" t="s">
        <v>628</v>
      </c>
      <c r="B788" s="832" t="s">
        <v>629</v>
      </c>
      <c r="C788" s="835" t="s">
        <v>673</v>
      </c>
      <c r="D788" s="863" t="s">
        <v>674</v>
      </c>
      <c r="E788" s="835" t="s">
        <v>7043</v>
      </c>
      <c r="F788" s="863" t="s">
        <v>7044</v>
      </c>
      <c r="G788" s="835" t="s">
        <v>7698</v>
      </c>
      <c r="H788" s="835" t="s">
        <v>7699</v>
      </c>
      <c r="I788" s="849">
        <v>2.9000000953674316</v>
      </c>
      <c r="J788" s="849">
        <v>50</v>
      </c>
      <c r="K788" s="850">
        <v>144.89999389648437</v>
      </c>
    </row>
    <row r="789" spans="1:11" ht="14.4" customHeight="1" x14ac:dyDescent="0.3">
      <c r="A789" s="831" t="s">
        <v>628</v>
      </c>
      <c r="B789" s="832" t="s">
        <v>629</v>
      </c>
      <c r="C789" s="835" t="s">
        <v>673</v>
      </c>
      <c r="D789" s="863" t="s">
        <v>674</v>
      </c>
      <c r="E789" s="835" t="s">
        <v>7043</v>
      </c>
      <c r="F789" s="863" t="s">
        <v>7044</v>
      </c>
      <c r="G789" s="835" t="s">
        <v>7700</v>
      </c>
      <c r="H789" s="835" t="s">
        <v>7701</v>
      </c>
      <c r="I789" s="849">
        <v>3.0099999904632568</v>
      </c>
      <c r="J789" s="849">
        <v>50</v>
      </c>
      <c r="K789" s="850">
        <v>150.49000549316406</v>
      </c>
    </row>
    <row r="790" spans="1:11" ht="14.4" customHeight="1" x14ac:dyDescent="0.3">
      <c r="A790" s="831" t="s">
        <v>628</v>
      </c>
      <c r="B790" s="832" t="s">
        <v>629</v>
      </c>
      <c r="C790" s="835" t="s">
        <v>673</v>
      </c>
      <c r="D790" s="863" t="s">
        <v>674</v>
      </c>
      <c r="E790" s="835" t="s">
        <v>7043</v>
      </c>
      <c r="F790" s="863" t="s">
        <v>7044</v>
      </c>
      <c r="G790" s="835" t="s">
        <v>7089</v>
      </c>
      <c r="H790" s="835" t="s">
        <v>7090</v>
      </c>
      <c r="I790" s="849">
        <v>0.66818183660507202</v>
      </c>
      <c r="J790" s="849">
        <v>24805</v>
      </c>
      <c r="K790" s="850">
        <v>16575.349975585938</v>
      </c>
    </row>
    <row r="791" spans="1:11" ht="14.4" customHeight="1" x14ac:dyDescent="0.3">
      <c r="A791" s="831" t="s">
        <v>628</v>
      </c>
      <c r="B791" s="832" t="s">
        <v>629</v>
      </c>
      <c r="C791" s="835" t="s">
        <v>673</v>
      </c>
      <c r="D791" s="863" t="s">
        <v>674</v>
      </c>
      <c r="E791" s="835" t="s">
        <v>7043</v>
      </c>
      <c r="F791" s="863" t="s">
        <v>7044</v>
      </c>
      <c r="G791" s="835" t="s">
        <v>7091</v>
      </c>
      <c r="H791" s="835" t="s">
        <v>7092</v>
      </c>
      <c r="I791" s="849">
        <v>3.940000057220459</v>
      </c>
      <c r="J791" s="849">
        <v>250</v>
      </c>
      <c r="K791" s="850">
        <v>985</v>
      </c>
    </row>
    <row r="792" spans="1:11" ht="14.4" customHeight="1" x14ac:dyDescent="0.3">
      <c r="A792" s="831" t="s">
        <v>628</v>
      </c>
      <c r="B792" s="832" t="s">
        <v>629</v>
      </c>
      <c r="C792" s="835" t="s">
        <v>673</v>
      </c>
      <c r="D792" s="863" t="s">
        <v>674</v>
      </c>
      <c r="E792" s="835" t="s">
        <v>7043</v>
      </c>
      <c r="F792" s="863" t="s">
        <v>7044</v>
      </c>
      <c r="G792" s="835" t="s">
        <v>7095</v>
      </c>
      <c r="H792" s="835" t="s">
        <v>7096</v>
      </c>
      <c r="I792" s="849">
        <v>27.87624979019165</v>
      </c>
      <c r="J792" s="849">
        <v>40</v>
      </c>
      <c r="K792" s="850">
        <v>1115.0499877929687</v>
      </c>
    </row>
    <row r="793" spans="1:11" ht="14.4" customHeight="1" x14ac:dyDescent="0.3">
      <c r="A793" s="831" t="s">
        <v>628</v>
      </c>
      <c r="B793" s="832" t="s">
        <v>629</v>
      </c>
      <c r="C793" s="835" t="s">
        <v>673</v>
      </c>
      <c r="D793" s="863" t="s">
        <v>674</v>
      </c>
      <c r="E793" s="835" t="s">
        <v>7043</v>
      </c>
      <c r="F793" s="863" t="s">
        <v>7044</v>
      </c>
      <c r="G793" s="835" t="s">
        <v>7097</v>
      </c>
      <c r="H793" s="835" t="s">
        <v>7098</v>
      </c>
      <c r="I793" s="849">
        <v>28.734999656677246</v>
      </c>
      <c r="J793" s="849">
        <v>264</v>
      </c>
      <c r="K793" s="850">
        <v>7586.16015625</v>
      </c>
    </row>
    <row r="794" spans="1:11" ht="14.4" customHeight="1" x14ac:dyDescent="0.3">
      <c r="A794" s="831" t="s">
        <v>628</v>
      </c>
      <c r="B794" s="832" t="s">
        <v>629</v>
      </c>
      <c r="C794" s="835" t="s">
        <v>673</v>
      </c>
      <c r="D794" s="863" t="s">
        <v>674</v>
      </c>
      <c r="E794" s="835" t="s">
        <v>7099</v>
      </c>
      <c r="F794" s="863" t="s">
        <v>7100</v>
      </c>
      <c r="G794" s="835" t="s">
        <v>7113</v>
      </c>
      <c r="H794" s="835" t="s">
        <v>7114</v>
      </c>
      <c r="I794" s="849">
        <v>0.27000001072883606</v>
      </c>
      <c r="J794" s="849">
        <v>500</v>
      </c>
      <c r="K794" s="850">
        <v>133.10000610351562</v>
      </c>
    </row>
    <row r="795" spans="1:11" ht="14.4" customHeight="1" x14ac:dyDescent="0.3">
      <c r="A795" s="831" t="s">
        <v>628</v>
      </c>
      <c r="B795" s="832" t="s">
        <v>629</v>
      </c>
      <c r="C795" s="835" t="s">
        <v>673</v>
      </c>
      <c r="D795" s="863" t="s">
        <v>674</v>
      </c>
      <c r="E795" s="835" t="s">
        <v>7099</v>
      </c>
      <c r="F795" s="863" t="s">
        <v>7100</v>
      </c>
      <c r="G795" s="835" t="s">
        <v>7351</v>
      </c>
      <c r="H795" s="835" t="s">
        <v>7352</v>
      </c>
      <c r="I795" s="849">
        <v>4.809999942779541</v>
      </c>
      <c r="J795" s="849">
        <v>100</v>
      </c>
      <c r="K795" s="850">
        <v>481</v>
      </c>
    </row>
    <row r="796" spans="1:11" ht="14.4" customHeight="1" x14ac:dyDescent="0.3">
      <c r="A796" s="831" t="s">
        <v>628</v>
      </c>
      <c r="B796" s="832" t="s">
        <v>629</v>
      </c>
      <c r="C796" s="835" t="s">
        <v>673</v>
      </c>
      <c r="D796" s="863" t="s">
        <v>674</v>
      </c>
      <c r="E796" s="835" t="s">
        <v>7099</v>
      </c>
      <c r="F796" s="863" t="s">
        <v>7100</v>
      </c>
      <c r="G796" s="835" t="s">
        <v>7353</v>
      </c>
      <c r="H796" s="835" t="s">
        <v>7354</v>
      </c>
      <c r="I796" s="849">
        <v>9.9999997764825821E-3</v>
      </c>
      <c r="J796" s="849">
        <v>50</v>
      </c>
      <c r="K796" s="850">
        <v>0.5</v>
      </c>
    </row>
    <row r="797" spans="1:11" ht="14.4" customHeight="1" x14ac:dyDescent="0.3">
      <c r="A797" s="831" t="s">
        <v>628</v>
      </c>
      <c r="B797" s="832" t="s">
        <v>629</v>
      </c>
      <c r="C797" s="835" t="s">
        <v>673</v>
      </c>
      <c r="D797" s="863" t="s">
        <v>674</v>
      </c>
      <c r="E797" s="835" t="s">
        <v>7099</v>
      </c>
      <c r="F797" s="863" t="s">
        <v>7100</v>
      </c>
      <c r="G797" s="835" t="s">
        <v>7574</v>
      </c>
      <c r="H797" s="835" t="s">
        <v>7575</v>
      </c>
      <c r="I797" s="849">
        <v>1.940000057220459</v>
      </c>
      <c r="J797" s="849">
        <v>50</v>
      </c>
      <c r="K797" s="850">
        <v>97</v>
      </c>
    </row>
    <row r="798" spans="1:11" ht="14.4" customHeight="1" x14ac:dyDescent="0.3">
      <c r="A798" s="831" t="s">
        <v>628</v>
      </c>
      <c r="B798" s="832" t="s">
        <v>629</v>
      </c>
      <c r="C798" s="835" t="s">
        <v>673</v>
      </c>
      <c r="D798" s="863" t="s">
        <v>674</v>
      </c>
      <c r="E798" s="835" t="s">
        <v>7099</v>
      </c>
      <c r="F798" s="863" t="s">
        <v>7100</v>
      </c>
      <c r="G798" s="835" t="s">
        <v>7634</v>
      </c>
      <c r="H798" s="835" t="s">
        <v>7702</v>
      </c>
      <c r="I798" s="849">
        <v>33.880001068115234</v>
      </c>
      <c r="J798" s="849">
        <v>1</v>
      </c>
      <c r="K798" s="850">
        <v>33.880001068115234</v>
      </c>
    </row>
    <row r="799" spans="1:11" ht="14.4" customHeight="1" x14ac:dyDescent="0.3">
      <c r="A799" s="831" t="s">
        <v>628</v>
      </c>
      <c r="B799" s="832" t="s">
        <v>629</v>
      </c>
      <c r="C799" s="835" t="s">
        <v>673</v>
      </c>
      <c r="D799" s="863" t="s">
        <v>674</v>
      </c>
      <c r="E799" s="835" t="s">
        <v>7099</v>
      </c>
      <c r="F799" s="863" t="s">
        <v>7100</v>
      </c>
      <c r="G799" s="835" t="s">
        <v>7703</v>
      </c>
      <c r="H799" s="835" t="s">
        <v>7704</v>
      </c>
      <c r="I799" s="849">
        <v>24.200000762939453</v>
      </c>
      <c r="J799" s="849">
        <v>50</v>
      </c>
      <c r="K799" s="850">
        <v>1210</v>
      </c>
    </row>
    <row r="800" spans="1:11" ht="14.4" customHeight="1" x14ac:dyDescent="0.3">
      <c r="A800" s="831" t="s">
        <v>628</v>
      </c>
      <c r="B800" s="832" t="s">
        <v>629</v>
      </c>
      <c r="C800" s="835" t="s">
        <v>673</v>
      </c>
      <c r="D800" s="863" t="s">
        <v>674</v>
      </c>
      <c r="E800" s="835" t="s">
        <v>7099</v>
      </c>
      <c r="F800" s="863" t="s">
        <v>7100</v>
      </c>
      <c r="G800" s="835" t="s">
        <v>7117</v>
      </c>
      <c r="H800" s="835" t="s">
        <v>7118</v>
      </c>
      <c r="I800" s="849">
        <v>15.92444462246365</v>
      </c>
      <c r="J800" s="849">
        <v>600</v>
      </c>
      <c r="K800" s="850">
        <v>9555</v>
      </c>
    </row>
    <row r="801" spans="1:11" ht="14.4" customHeight="1" x14ac:dyDescent="0.3">
      <c r="A801" s="831" t="s">
        <v>628</v>
      </c>
      <c r="B801" s="832" t="s">
        <v>629</v>
      </c>
      <c r="C801" s="835" t="s">
        <v>673</v>
      </c>
      <c r="D801" s="863" t="s">
        <v>674</v>
      </c>
      <c r="E801" s="835" t="s">
        <v>7099</v>
      </c>
      <c r="F801" s="863" t="s">
        <v>7100</v>
      </c>
      <c r="G801" s="835" t="s">
        <v>7121</v>
      </c>
      <c r="H801" s="835" t="s">
        <v>7122</v>
      </c>
      <c r="I801" s="849">
        <v>6.1428571428571432</v>
      </c>
      <c r="J801" s="849">
        <v>1700</v>
      </c>
      <c r="K801" s="850">
        <v>10438</v>
      </c>
    </row>
    <row r="802" spans="1:11" ht="14.4" customHeight="1" x14ac:dyDescent="0.3">
      <c r="A802" s="831" t="s">
        <v>628</v>
      </c>
      <c r="B802" s="832" t="s">
        <v>629</v>
      </c>
      <c r="C802" s="835" t="s">
        <v>673</v>
      </c>
      <c r="D802" s="863" t="s">
        <v>674</v>
      </c>
      <c r="E802" s="835" t="s">
        <v>7099</v>
      </c>
      <c r="F802" s="863" t="s">
        <v>7100</v>
      </c>
      <c r="G802" s="835" t="s">
        <v>7123</v>
      </c>
      <c r="H802" s="835" t="s">
        <v>7124</v>
      </c>
      <c r="I802" s="849">
        <v>3.4550000429153442</v>
      </c>
      <c r="J802" s="849">
        <v>2080</v>
      </c>
      <c r="K802" s="850">
        <v>7183.9999389648437</v>
      </c>
    </row>
    <row r="803" spans="1:11" ht="14.4" customHeight="1" x14ac:dyDescent="0.3">
      <c r="A803" s="831" t="s">
        <v>628</v>
      </c>
      <c r="B803" s="832" t="s">
        <v>629</v>
      </c>
      <c r="C803" s="835" t="s">
        <v>673</v>
      </c>
      <c r="D803" s="863" t="s">
        <v>674</v>
      </c>
      <c r="E803" s="835" t="s">
        <v>7099</v>
      </c>
      <c r="F803" s="863" t="s">
        <v>7100</v>
      </c>
      <c r="G803" s="835" t="s">
        <v>7125</v>
      </c>
      <c r="H803" s="835" t="s">
        <v>7126</v>
      </c>
      <c r="I803" s="849">
        <v>30.25</v>
      </c>
      <c r="J803" s="849">
        <v>250</v>
      </c>
      <c r="K803" s="850">
        <v>7562.5</v>
      </c>
    </row>
    <row r="804" spans="1:11" ht="14.4" customHeight="1" x14ac:dyDescent="0.3">
      <c r="A804" s="831" t="s">
        <v>628</v>
      </c>
      <c r="B804" s="832" t="s">
        <v>629</v>
      </c>
      <c r="C804" s="835" t="s">
        <v>673</v>
      </c>
      <c r="D804" s="863" t="s">
        <v>674</v>
      </c>
      <c r="E804" s="835" t="s">
        <v>7099</v>
      </c>
      <c r="F804" s="863" t="s">
        <v>7100</v>
      </c>
      <c r="G804" s="835" t="s">
        <v>7131</v>
      </c>
      <c r="H804" s="835" t="s">
        <v>7132</v>
      </c>
      <c r="I804" s="849">
        <v>17.979999542236328</v>
      </c>
      <c r="J804" s="849">
        <v>400</v>
      </c>
      <c r="K804" s="850">
        <v>7192</v>
      </c>
    </row>
    <row r="805" spans="1:11" ht="14.4" customHeight="1" x14ac:dyDescent="0.3">
      <c r="A805" s="831" t="s">
        <v>628</v>
      </c>
      <c r="B805" s="832" t="s">
        <v>629</v>
      </c>
      <c r="C805" s="835" t="s">
        <v>673</v>
      </c>
      <c r="D805" s="863" t="s">
        <v>674</v>
      </c>
      <c r="E805" s="835" t="s">
        <v>7099</v>
      </c>
      <c r="F805" s="863" t="s">
        <v>7100</v>
      </c>
      <c r="G805" s="835" t="s">
        <v>7640</v>
      </c>
      <c r="H805" s="835" t="s">
        <v>7641</v>
      </c>
      <c r="I805" s="849">
        <v>15.300000190734863</v>
      </c>
      <c r="J805" s="849">
        <v>100</v>
      </c>
      <c r="K805" s="850">
        <v>1530</v>
      </c>
    </row>
    <row r="806" spans="1:11" ht="14.4" customHeight="1" x14ac:dyDescent="0.3">
      <c r="A806" s="831" t="s">
        <v>628</v>
      </c>
      <c r="B806" s="832" t="s">
        <v>629</v>
      </c>
      <c r="C806" s="835" t="s">
        <v>673</v>
      </c>
      <c r="D806" s="863" t="s">
        <v>674</v>
      </c>
      <c r="E806" s="835" t="s">
        <v>7099</v>
      </c>
      <c r="F806" s="863" t="s">
        <v>7100</v>
      </c>
      <c r="G806" s="835" t="s">
        <v>7133</v>
      </c>
      <c r="H806" s="835" t="s">
        <v>7134</v>
      </c>
      <c r="I806" s="849">
        <v>5.0199999809265137</v>
      </c>
      <c r="J806" s="849">
        <v>200</v>
      </c>
      <c r="K806" s="850">
        <v>1004</v>
      </c>
    </row>
    <row r="807" spans="1:11" ht="14.4" customHeight="1" x14ac:dyDescent="0.3">
      <c r="A807" s="831" t="s">
        <v>628</v>
      </c>
      <c r="B807" s="832" t="s">
        <v>629</v>
      </c>
      <c r="C807" s="835" t="s">
        <v>673</v>
      </c>
      <c r="D807" s="863" t="s">
        <v>674</v>
      </c>
      <c r="E807" s="835" t="s">
        <v>7099</v>
      </c>
      <c r="F807" s="863" t="s">
        <v>7100</v>
      </c>
      <c r="G807" s="835" t="s">
        <v>7141</v>
      </c>
      <c r="H807" s="835" t="s">
        <v>7142</v>
      </c>
      <c r="I807" s="849">
        <v>9.6800003051757812</v>
      </c>
      <c r="J807" s="849">
        <v>1900</v>
      </c>
      <c r="K807" s="850">
        <v>18392</v>
      </c>
    </row>
    <row r="808" spans="1:11" ht="14.4" customHeight="1" x14ac:dyDescent="0.3">
      <c r="A808" s="831" t="s">
        <v>628</v>
      </c>
      <c r="B808" s="832" t="s">
        <v>629</v>
      </c>
      <c r="C808" s="835" t="s">
        <v>673</v>
      </c>
      <c r="D808" s="863" t="s">
        <v>674</v>
      </c>
      <c r="E808" s="835" t="s">
        <v>7099</v>
      </c>
      <c r="F808" s="863" t="s">
        <v>7100</v>
      </c>
      <c r="G808" s="835" t="s">
        <v>7434</v>
      </c>
      <c r="H808" s="835" t="s">
        <v>7435</v>
      </c>
      <c r="I808" s="849">
        <v>32.669998168945313</v>
      </c>
      <c r="J808" s="849">
        <v>200</v>
      </c>
      <c r="K808" s="850">
        <v>6534</v>
      </c>
    </row>
    <row r="809" spans="1:11" ht="14.4" customHeight="1" x14ac:dyDescent="0.3">
      <c r="A809" s="831" t="s">
        <v>628</v>
      </c>
      <c r="B809" s="832" t="s">
        <v>629</v>
      </c>
      <c r="C809" s="835" t="s">
        <v>673</v>
      </c>
      <c r="D809" s="863" t="s">
        <v>674</v>
      </c>
      <c r="E809" s="835" t="s">
        <v>7099</v>
      </c>
      <c r="F809" s="863" t="s">
        <v>7100</v>
      </c>
      <c r="G809" s="835" t="s">
        <v>7361</v>
      </c>
      <c r="H809" s="835" t="s">
        <v>7362</v>
      </c>
      <c r="I809" s="849">
        <v>4.630000114440918</v>
      </c>
      <c r="J809" s="849">
        <v>1100</v>
      </c>
      <c r="K809" s="850">
        <v>5093</v>
      </c>
    </row>
    <row r="810" spans="1:11" ht="14.4" customHeight="1" x14ac:dyDescent="0.3">
      <c r="A810" s="831" t="s">
        <v>628</v>
      </c>
      <c r="B810" s="832" t="s">
        <v>629</v>
      </c>
      <c r="C810" s="835" t="s">
        <v>673</v>
      </c>
      <c r="D810" s="863" t="s">
        <v>674</v>
      </c>
      <c r="E810" s="835" t="s">
        <v>7099</v>
      </c>
      <c r="F810" s="863" t="s">
        <v>7100</v>
      </c>
      <c r="G810" s="835" t="s">
        <v>7584</v>
      </c>
      <c r="H810" s="835" t="s">
        <v>7585</v>
      </c>
      <c r="I810" s="849">
        <v>3.9950000047683716</v>
      </c>
      <c r="J810" s="849">
        <v>210</v>
      </c>
      <c r="K810" s="850">
        <v>839</v>
      </c>
    </row>
    <row r="811" spans="1:11" ht="14.4" customHeight="1" x14ac:dyDescent="0.3">
      <c r="A811" s="831" t="s">
        <v>628</v>
      </c>
      <c r="B811" s="832" t="s">
        <v>629</v>
      </c>
      <c r="C811" s="835" t="s">
        <v>673</v>
      </c>
      <c r="D811" s="863" t="s">
        <v>674</v>
      </c>
      <c r="E811" s="835" t="s">
        <v>7099</v>
      </c>
      <c r="F811" s="863" t="s">
        <v>7100</v>
      </c>
      <c r="G811" s="835" t="s">
        <v>7143</v>
      </c>
      <c r="H811" s="835" t="s">
        <v>7144</v>
      </c>
      <c r="I811" s="849">
        <v>3.1400001049041748</v>
      </c>
      <c r="J811" s="849">
        <v>50</v>
      </c>
      <c r="K811" s="850">
        <v>157</v>
      </c>
    </row>
    <row r="812" spans="1:11" ht="14.4" customHeight="1" x14ac:dyDescent="0.3">
      <c r="A812" s="831" t="s">
        <v>628</v>
      </c>
      <c r="B812" s="832" t="s">
        <v>629</v>
      </c>
      <c r="C812" s="835" t="s">
        <v>673</v>
      </c>
      <c r="D812" s="863" t="s">
        <v>674</v>
      </c>
      <c r="E812" s="835" t="s">
        <v>7099</v>
      </c>
      <c r="F812" s="863" t="s">
        <v>7100</v>
      </c>
      <c r="G812" s="835" t="s">
        <v>7705</v>
      </c>
      <c r="H812" s="835" t="s">
        <v>7706</v>
      </c>
      <c r="I812" s="849">
        <v>183.91999816894531</v>
      </c>
      <c r="J812" s="849">
        <v>11</v>
      </c>
      <c r="K812" s="850">
        <v>2023.1199951171875</v>
      </c>
    </row>
    <row r="813" spans="1:11" ht="14.4" customHeight="1" x14ac:dyDescent="0.3">
      <c r="A813" s="831" t="s">
        <v>628</v>
      </c>
      <c r="B813" s="832" t="s">
        <v>629</v>
      </c>
      <c r="C813" s="835" t="s">
        <v>673</v>
      </c>
      <c r="D813" s="863" t="s">
        <v>674</v>
      </c>
      <c r="E813" s="835" t="s">
        <v>7099</v>
      </c>
      <c r="F813" s="863" t="s">
        <v>7100</v>
      </c>
      <c r="G813" s="835" t="s">
        <v>7147</v>
      </c>
      <c r="H813" s="835" t="s">
        <v>7148</v>
      </c>
      <c r="I813" s="849">
        <v>2.0099999904632568</v>
      </c>
      <c r="J813" s="849">
        <v>200</v>
      </c>
      <c r="K813" s="850">
        <v>402</v>
      </c>
    </row>
    <row r="814" spans="1:11" ht="14.4" customHeight="1" x14ac:dyDescent="0.3">
      <c r="A814" s="831" t="s">
        <v>628</v>
      </c>
      <c r="B814" s="832" t="s">
        <v>629</v>
      </c>
      <c r="C814" s="835" t="s">
        <v>673</v>
      </c>
      <c r="D814" s="863" t="s">
        <v>674</v>
      </c>
      <c r="E814" s="835" t="s">
        <v>7099</v>
      </c>
      <c r="F814" s="863" t="s">
        <v>7100</v>
      </c>
      <c r="G814" s="835" t="s">
        <v>7149</v>
      </c>
      <c r="H814" s="835" t="s">
        <v>7150</v>
      </c>
      <c r="I814" s="849">
        <v>139.91000366210937</v>
      </c>
      <c r="J814" s="849">
        <v>1</v>
      </c>
      <c r="K814" s="850">
        <v>139.91000366210937</v>
      </c>
    </row>
    <row r="815" spans="1:11" ht="14.4" customHeight="1" x14ac:dyDescent="0.3">
      <c r="A815" s="831" t="s">
        <v>628</v>
      </c>
      <c r="B815" s="832" t="s">
        <v>629</v>
      </c>
      <c r="C815" s="835" t="s">
        <v>673</v>
      </c>
      <c r="D815" s="863" t="s">
        <v>674</v>
      </c>
      <c r="E815" s="835" t="s">
        <v>7099</v>
      </c>
      <c r="F815" s="863" t="s">
        <v>7100</v>
      </c>
      <c r="G815" s="835" t="s">
        <v>7707</v>
      </c>
      <c r="H815" s="835" t="s">
        <v>7708</v>
      </c>
      <c r="I815" s="849">
        <v>4.6100001335144043</v>
      </c>
      <c r="J815" s="849">
        <v>600</v>
      </c>
      <c r="K815" s="850">
        <v>2765.4500122070312</v>
      </c>
    </row>
    <row r="816" spans="1:11" ht="14.4" customHeight="1" x14ac:dyDescent="0.3">
      <c r="A816" s="831" t="s">
        <v>628</v>
      </c>
      <c r="B816" s="832" t="s">
        <v>629</v>
      </c>
      <c r="C816" s="835" t="s">
        <v>673</v>
      </c>
      <c r="D816" s="863" t="s">
        <v>674</v>
      </c>
      <c r="E816" s="835" t="s">
        <v>7099</v>
      </c>
      <c r="F816" s="863" t="s">
        <v>7100</v>
      </c>
      <c r="G816" s="835" t="s">
        <v>7709</v>
      </c>
      <c r="H816" s="835" t="s">
        <v>7710</v>
      </c>
      <c r="I816" s="849">
        <v>2.4600000381469727</v>
      </c>
      <c r="J816" s="849">
        <v>200</v>
      </c>
      <c r="K816" s="850">
        <v>492.10000610351562</v>
      </c>
    </row>
    <row r="817" spans="1:11" ht="14.4" customHeight="1" x14ac:dyDescent="0.3">
      <c r="A817" s="831" t="s">
        <v>628</v>
      </c>
      <c r="B817" s="832" t="s">
        <v>629</v>
      </c>
      <c r="C817" s="835" t="s">
        <v>673</v>
      </c>
      <c r="D817" s="863" t="s">
        <v>674</v>
      </c>
      <c r="E817" s="835" t="s">
        <v>7099</v>
      </c>
      <c r="F817" s="863" t="s">
        <v>7100</v>
      </c>
      <c r="G817" s="835" t="s">
        <v>7161</v>
      </c>
      <c r="H817" s="835" t="s">
        <v>7162</v>
      </c>
      <c r="I817" s="849">
        <v>11.736666361490885</v>
      </c>
      <c r="J817" s="849">
        <v>60</v>
      </c>
      <c r="K817" s="850">
        <v>704.20001220703125</v>
      </c>
    </row>
    <row r="818" spans="1:11" ht="14.4" customHeight="1" x14ac:dyDescent="0.3">
      <c r="A818" s="831" t="s">
        <v>628</v>
      </c>
      <c r="B818" s="832" t="s">
        <v>629</v>
      </c>
      <c r="C818" s="835" t="s">
        <v>673</v>
      </c>
      <c r="D818" s="863" t="s">
        <v>674</v>
      </c>
      <c r="E818" s="835" t="s">
        <v>7099</v>
      </c>
      <c r="F818" s="863" t="s">
        <v>7100</v>
      </c>
      <c r="G818" s="835" t="s">
        <v>7163</v>
      </c>
      <c r="H818" s="835" t="s">
        <v>7164</v>
      </c>
      <c r="I818" s="849">
        <v>13.310000419616699</v>
      </c>
      <c r="J818" s="849">
        <v>20</v>
      </c>
      <c r="K818" s="850">
        <v>266.20001220703125</v>
      </c>
    </row>
    <row r="819" spans="1:11" ht="14.4" customHeight="1" x14ac:dyDescent="0.3">
      <c r="A819" s="831" t="s">
        <v>628</v>
      </c>
      <c r="B819" s="832" t="s">
        <v>629</v>
      </c>
      <c r="C819" s="835" t="s">
        <v>673</v>
      </c>
      <c r="D819" s="863" t="s">
        <v>674</v>
      </c>
      <c r="E819" s="835" t="s">
        <v>7099</v>
      </c>
      <c r="F819" s="863" t="s">
        <v>7100</v>
      </c>
      <c r="G819" s="835" t="s">
        <v>7165</v>
      </c>
      <c r="H819" s="835" t="s">
        <v>7166</v>
      </c>
      <c r="I819" s="849">
        <v>25.530000686645508</v>
      </c>
      <c r="J819" s="849">
        <v>146</v>
      </c>
      <c r="K819" s="850">
        <v>3727.3800354003906</v>
      </c>
    </row>
    <row r="820" spans="1:11" ht="14.4" customHeight="1" x14ac:dyDescent="0.3">
      <c r="A820" s="831" t="s">
        <v>628</v>
      </c>
      <c r="B820" s="832" t="s">
        <v>629</v>
      </c>
      <c r="C820" s="835" t="s">
        <v>673</v>
      </c>
      <c r="D820" s="863" t="s">
        <v>674</v>
      </c>
      <c r="E820" s="835" t="s">
        <v>7099</v>
      </c>
      <c r="F820" s="863" t="s">
        <v>7100</v>
      </c>
      <c r="G820" s="835" t="s">
        <v>7711</v>
      </c>
      <c r="H820" s="835" t="s">
        <v>7712</v>
      </c>
      <c r="I820" s="849">
        <v>136.53999328613281</v>
      </c>
      <c r="J820" s="849">
        <v>1</v>
      </c>
      <c r="K820" s="850">
        <v>136.53999328613281</v>
      </c>
    </row>
    <row r="821" spans="1:11" ht="14.4" customHeight="1" x14ac:dyDescent="0.3">
      <c r="A821" s="831" t="s">
        <v>628</v>
      </c>
      <c r="B821" s="832" t="s">
        <v>629</v>
      </c>
      <c r="C821" s="835" t="s">
        <v>673</v>
      </c>
      <c r="D821" s="863" t="s">
        <v>674</v>
      </c>
      <c r="E821" s="835" t="s">
        <v>7099</v>
      </c>
      <c r="F821" s="863" t="s">
        <v>7100</v>
      </c>
      <c r="G821" s="835" t="s">
        <v>7169</v>
      </c>
      <c r="H821" s="835" t="s">
        <v>7170</v>
      </c>
      <c r="I821" s="849">
        <v>4.8000001907348633</v>
      </c>
      <c r="J821" s="849">
        <v>1900</v>
      </c>
      <c r="K821" s="850">
        <v>9119.7799682617187</v>
      </c>
    </row>
    <row r="822" spans="1:11" ht="14.4" customHeight="1" x14ac:dyDescent="0.3">
      <c r="A822" s="831" t="s">
        <v>628</v>
      </c>
      <c r="B822" s="832" t="s">
        <v>629</v>
      </c>
      <c r="C822" s="835" t="s">
        <v>673</v>
      </c>
      <c r="D822" s="863" t="s">
        <v>674</v>
      </c>
      <c r="E822" s="835" t="s">
        <v>7099</v>
      </c>
      <c r="F822" s="863" t="s">
        <v>7100</v>
      </c>
      <c r="G822" s="835" t="s">
        <v>7713</v>
      </c>
      <c r="H822" s="835" t="s">
        <v>7714</v>
      </c>
      <c r="I822" s="849">
        <v>15.359999656677246</v>
      </c>
      <c r="J822" s="849">
        <v>8</v>
      </c>
      <c r="K822" s="850">
        <v>122.87999725341797</v>
      </c>
    </row>
    <row r="823" spans="1:11" ht="14.4" customHeight="1" x14ac:dyDescent="0.3">
      <c r="A823" s="831" t="s">
        <v>628</v>
      </c>
      <c r="B823" s="832" t="s">
        <v>629</v>
      </c>
      <c r="C823" s="835" t="s">
        <v>673</v>
      </c>
      <c r="D823" s="863" t="s">
        <v>674</v>
      </c>
      <c r="E823" s="835" t="s">
        <v>7099</v>
      </c>
      <c r="F823" s="863" t="s">
        <v>7100</v>
      </c>
      <c r="G823" s="835" t="s">
        <v>7715</v>
      </c>
      <c r="H823" s="835" t="s">
        <v>7716</v>
      </c>
      <c r="I823" s="849">
        <v>24.364999771118164</v>
      </c>
      <c r="J823" s="849">
        <v>10</v>
      </c>
      <c r="K823" s="850">
        <v>243.65000152587891</v>
      </c>
    </row>
    <row r="824" spans="1:11" ht="14.4" customHeight="1" x14ac:dyDescent="0.3">
      <c r="A824" s="831" t="s">
        <v>628</v>
      </c>
      <c r="B824" s="832" t="s">
        <v>629</v>
      </c>
      <c r="C824" s="835" t="s">
        <v>673</v>
      </c>
      <c r="D824" s="863" t="s">
        <v>674</v>
      </c>
      <c r="E824" s="835" t="s">
        <v>7099</v>
      </c>
      <c r="F824" s="863" t="s">
        <v>7100</v>
      </c>
      <c r="G824" s="835" t="s">
        <v>7442</v>
      </c>
      <c r="H824" s="835" t="s">
        <v>7443</v>
      </c>
      <c r="I824" s="849">
        <v>9.1999998092651367</v>
      </c>
      <c r="J824" s="849">
        <v>500</v>
      </c>
      <c r="K824" s="850">
        <v>4600</v>
      </c>
    </row>
    <row r="825" spans="1:11" ht="14.4" customHeight="1" x14ac:dyDescent="0.3">
      <c r="A825" s="831" t="s">
        <v>628</v>
      </c>
      <c r="B825" s="832" t="s">
        <v>629</v>
      </c>
      <c r="C825" s="835" t="s">
        <v>673</v>
      </c>
      <c r="D825" s="863" t="s">
        <v>674</v>
      </c>
      <c r="E825" s="835" t="s">
        <v>7099</v>
      </c>
      <c r="F825" s="863" t="s">
        <v>7100</v>
      </c>
      <c r="G825" s="835" t="s">
        <v>7177</v>
      </c>
      <c r="H825" s="835" t="s">
        <v>7178</v>
      </c>
      <c r="I825" s="849">
        <v>2.6375001072883606</v>
      </c>
      <c r="J825" s="849">
        <v>600</v>
      </c>
      <c r="K825" s="850">
        <v>1583</v>
      </c>
    </row>
    <row r="826" spans="1:11" ht="14.4" customHeight="1" x14ac:dyDescent="0.3">
      <c r="A826" s="831" t="s">
        <v>628</v>
      </c>
      <c r="B826" s="832" t="s">
        <v>629</v>
      </c>
      <c r="C826" s="835" t="s">
        <v>673</v>
      </c>
      <c r="D826" s="863" t="s">
        <v>674</v>
      </c>
      <c r="E826" s="835" t="s">
        <v>7099</v>
      </c>
      <c r="F826" s="863" t="s">
        <v>7100</v>
      </c>
      <c r="G826" s="835" t="s">
        <v>7179</v>
      </c>
      <c r="H826" s="835" t="s">
        <v>7180</v>
      </c>
      <c r="I826" s="849">
        <v>14.300000190734863</v>
      </c>
      <c r="J826" s="849">
        <v>40</v>
      </c>
      <c r="K826" s="850">
        <v>572</v>
      </c>
    </row>
    <row r="827" spans="1:11" ht="14.4" customHeight="1" x14ac:dyDescent="0.3">
      <c r="A827" s="831" t="s">
        <v>628</v>
      </c>
      <c r="B827" s="832" t="s">
        <v>629</v>
      </c>
      <c r="C827" s="835" t="s">
        <v>673</v>
      </c>
      <c r="D827" s="863" t="s">
        <v>674</v>
      </c>
      <c r="E827" s="835" t="s">
        <v>7099</v>
      </c>
      <c r="F827" s="863" t="s">
        <v>7100</v>
      </c>
      <c r="G827" s="835" t="s">
        <v>7181</v>
      </c>
      <c r="H827" s="835" t="s">
        <v>7182</v>
      </c>
      <c r="I827" s="849">
        <v>14.300000190734863</v>
      </c>
      <c r="J827" s="849">
        <v>40</v>
      </c>
      <c r="K827" s="850">
        <v>572.08001708984375</v>
      </c>
    </row>
    <row r="828" spans="1:11" ht="14.4" customHeight="1" x14ac:dyDescent="0.3">
      <c r="A828" s="831" t="s">
        <v>628</v>
      </c>
      <c r="B828" s="832" t="s">
        <v>629</v>
      </c>
      <c r="C828" s="835" t="s">
        <v>673</v>
      </c>
      <c r="D828" s="863" t="s">
        <v>674</v>
      </c>
      <c r="E828" s="835" t="s">
        <v>7099</v>
      </c>
      <c r="F828" s="863" t="s">
        <v>7100</v>
      </c>
      <c r="G828" s="835" t="s">
        <v>7448</v>
      </c>
      <c r="H828" s="835" t="s">
        <v>7449</v>
      </c>
      <c r="I828" s="849">
        <v>172.5</v>
      </c>
      <c r="J828" s="849">
        <v>1</v>
      </c>
      <c r="K828" s="850">
        <v>172.5</v>
      </c>
    </row>
    <row r="829" spans="1:11" ht="14.4" customHeight="1" x14ac:dyDescent="0.3">
      <c r="A829" s="831" t="s">
        <v>628</v>
      </c>
      <c r="B829" s="832" t="s">
        <v>629</v>
      </c>
      <c r="C829" s="835" t="s">
        <v>673</v>
      </c>
      <c r="D829" s="863" t="s">
        <v>674</v>
      </c>
      <c r="E829" s="835" t="s">
        <v>7099</v>
      </c>
      <c r="F829" s="863" t="s">
        <v>7100</v>
      </c>
      <c r="G829" s="835" t="s">
        <v>7717</v>
      </c>
      <c r="H829" s="835" t="s">
        <v>7718</v>
      </c>
      <c r="I829" s="849">
        <v>268.6199951171875</v>
      </c>
      <c r="J829" s="849">
        <v>4</v>
      </c>
      <c r="K829" s="850">
        <v>1074.47998046875</v>
      </c>
    </row>
    <row r="830" spans="1:11" ht="14.4" customHeight="1" x14ac:dyDescent="0.3">
      <c r="A830" s="831" t="s">
        <v>628</v>
      </c>
      <c r="B830" s="832" t="s">
        <v>629</v>
      </c>
      <c r="C830" s="835" t="s">
        <v>673</v>
      </c>
      <c r="D830" s="863" t="s">
        <v>674</v>
      </c>
      <c r="E830" s="835" t="s">
        <v>7099</v>
      </c>
      <c r="F830" s="863" t="s">
        <v>7100</v>
      </c>
      <c r="G830" s="835" t="s">
        <v>7185</v>
      </c>
      <c r="H830" s="835" t="s">
        <v>7186</v>
      </c>
      <c r="I830" s="849">
        <v>4.190000057220459</v>
      </c>
      <c r="J830" s="849">
        <v>100</v>
      </c>
      <c r="K830" s="850">
        <v>419</v>
      </c>
    </row>
    <row r="831" spans="1:11" ht="14.4" customHeight="1" x14ac:dyDescent="0.3">
      <c r="A831" s="831" t="s">
        <v>628</v>
      </c>
      <c r="B831" s="832" t="s">
        <v>629</v>
      </c>
      <c r="C831" s="835" t="s">
        <v>673</v>
      </c>
      <c r="D831" s="863" t="s">
        <v>674</v>
      </c>
      <c r="E831" s="835" t="s">
        <v>7099</v>
      </c>
      <c r="F831" s="863" t="s">
        <v>7100</v>
      </c>
      <c r="G831" s="835" t="s">
        <v>7187</v>
      </c>
      <c r="H831" s="835" t="s">
        <v>7188</v>
      </c>
      <c r="I831" s="849">
        <v>6.1700000762939453</v>
      </c>
      <c r="J831" s="849">
        <v>20</v>
      </c>
      <c r="K831" s="850">
        <v>123.40000152587891</v>
      </c>
    </row>
    <row r="832" spans="1:11" ht="14.4" customHeight="1" x14ac:dyDescent="0.3">
      <c r="A832" s="831" t="s">
        <v>628</v>
      </c>
      <c r="B832" s="832" t="s">
        <v>629</v>
      </c>
      <c r="C832" s="835" t="s">
        <v>673</v>
      </c>
      <c r="D832" s="863" t="s">
        <v>674</v>
      </c>
      <c r="E832" s="835" t="s">
        <v>7099</v>
      </c>
      <c r="F832" s="863" t="s">
        <v>7100</v>
      </c>
      <c r="G832" s="835" t="s">
        <v>7191</v>
      </c>
      <c r="H832" s="835" t="s">
        <v>7719</v>
      </c>
      <c r="I832" s="849">
        <v>204.41000366210937</v>
      </c>
      <c r="J832" s="849">
        <v>90</v>
      </c>
      <c r="K832" s="850">
        <v>18396.8994140625</v>
      </c>
    </row>
    <row r="833" spans="1:11" ht="14.4" customHeight="1" x14ac:dyDescent="0.3">
      <c r="A833" s="831" t="s">
        <v>628</v>
      </c>
      <c r="B833" s="832" t="s">
        <v>629</v>
      </c>
      <c r="C833" s="835" t="s">
        <v>673</v>
      </c>
      <c r="D833" s="863" t="s">
        <v>674</v>
      </c>
      <c r="E833" s="835" t="s">
        <v>7099</v>
      </c>
      <c r="F833" s="863" t="s">
        <v>7100</v>
      </c>
      <c r="G833" s="835" t="s">
        <v>7720</v>
      </c>
      <c r="H833" s="835" t="s">
        <v>7721</v>
      </c>
      <c r="I833" s="849">
        <v>398.989990234375</v>
      </c>
      <c r="J833" s="849">
        <v>3</v>
      </c>
      <c r="K833" s="850">
        <v>1196.97998046875</v>
      </c>
    </row>
    <row r="834" spans="1:11" ht="14.4" customHeight="1" x14ac:dyDescent="0.3">
      <c r="A834" s="831" t="s">
        <v>628</v>
      </c>
      <c r="B834" s="832" t="s">
        <v>629</v>
      </c>
      <c r="C834" s="835" t="s">
        <v>673</v>
      </c>
      <c r="D834" s="863" t="s">
        <v>674</v>
      </c>
      <c r="E834" s="835" t="s">
        <v>7099</v>
      </c>
      <c r="F834" s="863" t="s">
        <v>7100</v>
      </c>
      <c r="G834" s="835" t="s">
        <v>7377</v>
      </c>
      <c r="H834" s="835" t="s">
        <v>7378</v>
      </c>
      <c r="I834" s="849">
        <v>206.05000305175781</v>
      </c>
      <c r="J834" s="849">
        <v>12</v>
      </c>
      <c r="K834" s="850">
        <v>2472.60009765625</v>
      </c>
    </row>
    <row r="835" spans="1:11" ht="14.4" customHeight="1" x14ac:dyDescent="0.3">
      <c r="A835" s="831" t="s">
        <v>628</v>
      </c>
      <c r="B835" s="832" t="s">
        <v>629</v>
      </c>
      <c r="C835" s="835" t="s">
        <v>673</v>
      </c>
      <c r="D835" s="863" t="s">
        <v>674</v>
      </c>
      <c r="E835" s="835" t="s">
        <v>7099</v>
      </c>
      <c r="F835" s="863" t="s">
        <v>7100</v>
      </c>
      <c r="G835" s="835" t="s">
        <v>7197</v>
      </c>
      <c r="H835" s="835" t="s">
        <v>7198</v>
      </c>
      <c r="I835" s="849">
        <v>1.0908333659172058</v>
      </c>
      <c r="J835" s="849">
        <v>15400</v>
      </c>
      <c r="K835" s="850">
        <v>16796</v>
      </c>
    </row>
    <row r="836" spans="1:11" ht="14.4" customHeight="1" x14ac:dyDescent="0.3">
      <c r="A836" s="831" t="s">
        <v>628</v>
      </c>
      <c r="B836" s="832" t="s">
        <v>629</v>
      </c>
      <c r="C836" s="835" t="s">
        <v>673</v>
      </c>
      <c r="D836" s="863" t="s">
        <v>674</v>
      </c>
      <c r="E836" s="835" t="s">
        <v>7099</v>
      </c>
      <c r="F836" s="863" t="s">
        <v>7100</v>
      </c>
      <c r="G836" s="835" t="s">
        <v>7199</v>
      </c>
      <c r="H836" s="835" t="s">
        <v>7200</v>
      </c>
      <c r="I836" s="849">
        <v>0.47599999308586122</v>
      </c>
      <c r="J836" s="849">
        <v>3100</v>
      </c>
      <c r="K836" s="850">
        <v>1477</v>
      </c>
    </row>
    <row r="837" spans="1:11" ht="14.4" customHeight="1" x14ac:dyDescent="0.3">
      <c r="A837" s="831" t="s">
        <v>628</v>
      </c>
      <c r="B837" s="832" t="s">
        <v>629</v>
      </c>
      <c r="C837" s="835" t="s">
        <v>673</v>
      </c>
      <c r="D837" s="863" t="s">
        <v>674</v>
      </c>
      <c r="E837" s="835" t="s">
        <v>7099</v>
      </c>
      <c r="F837" s="863" t="s">
        <v>7100</v>
      </c>
      <c r="G837" s="835" t="s">
        <v>7201</v>
      </c>
      <c r="H837" s="835" t="s">
        <v>7202</v>
      </c>
      <c r="I837" s="849">
        <v>1.6739999532699585</v>
      </c>
      <c r="J837" s="849">
        <v>7300</v>
      </c>
      <c r="K837" s="850">
        <v>12219</v>
      </c>
    </row>
    <row r="838" spans="1:11" ht="14.4" customHeight="1" x14ac:dyDescent="0.3">
      <c r="A838" s="831" t="s">
        <v>628</v>
      </c>
      <c r="B838" s="832" t="s">
        <v>629</v>
      </c>
      <c r="C838" s="835" t="s">
        <v>673</v>
      </c>
      <c r="D838" s="863" t="s">
        <v>674</v>
      </c>
      <c r="E838" s="835" t="s">
        <v>7099</v>
      </c>
      <c r="F838" s="863" t="s">
        <v>7100</v>
      </c>
      <c r="G838" s="835" t="s">
        <v>7203</v>
      </c>
      <c r="H838" s="835" t="s">
        <v>7204</v>
      </c>
      <c r="I838" s="849">
        <v>0.67000001668930054</v>
      </c>
      <c r="J838" s="849">
        <v>6500</v>
      </c>
      <c r="K838" s="850">
        <v>4355</v>
      </c>
    </row>
    <row r="839" spans="1:11" ht="14.4" customHeight="1" x14ac:dyDescent="0.3">
      <c r="A839" s="831" t="s">
        <v>628</v>
      </c>
      <c r="B839" s="832" t="s">
        <v>629</v>
      </c>
      <c r="C839" s="835" t="s">
        <v>673</v>
      </c>
      <c r="D839" s="863" t="s">
        <v>674</v>
      </c>
      <c r="E839" s="835" t="s">
        <v>7099</v>
      </c>
      <c r="F839" s="863" t="s">
        <v>7100</v>
      </c>
      <c r="G839" s="835" t="s">
        <v>7205</v>
      </c>
      <c r="H839" s="835" t="s">
        <v>7206</v>
      </c>
      <c r="I839" s="849">
        <v>2.75</v>
      </c>
      <c r="J839" s="849">
        <v>3700</v>
      </c>
      <c r="K839" s="850">
        <v>10175</v>
      </c>
    </row>
    <row r="840" spans="1:11" ht="14.4" customHeight="1" x14ac:dyDescent="0.3">
      <c r="A840" s="831" t="s">
        <v>628</v>
      </c>
      <c r="B840" s="832" t="s">
        <v>629</v>
      </c>
      <c r="C840" s="835" t="s">
        <v>673</v>
      </c>
      <c r="D840" s="863" t="s">
        <v>674</v>
      </c>
      <c r="E840" s="835" t="s">
        <v>7099</v>
      </c>
      <c r="F840" s="863" t="s">
        <v>7100</v>
      </c>
      <c r="G840" s="835" t="s">
        <v>7207</v>
      </c>
      <c r="H840" s="835" t="s">
        <v>7208</v>
      </c>
      <c r="I840" s="849">
        <v>5.2024998664855957</v>
      </c>
      <c r="J840" s="849">
        <v>460</v>
      </c>
      <c r="K840" s="850">
        <v>2393.3000030517578</v>
      </c>
    </row>
    <row r="841" spans="1:11" ht="14.4" customHeight="1" x14ac:dyDescent="0.3">
      <c r="A841" s="831" t="s">
        <v>628</v>
      </c>
      <c r="B841" s="832" t="s">
        <v>629</v>
      </c>
      <c r="C841" s="835" t="s">
        <v>673</v>
      </c>
      <c r="D841" s="863" t="s">
        <v>674</v>
      </c>
      <c r="E841" s="835" t="s">
        <v>7099</v>
      </c>
      <c r="F841" s="863" t="s">
        <v>7100</v>
      </c>
      <c r="G841" s="835" t="s">
        <v>7213</v>
      </c>
      <c r="H841" s="835" t="s">
        <v>7214</v>
      </c>
      <c r="I841" s="849">
        <v>42.349998474121094</v>
      </c>
      <c r="J841" s="849">
        <v>30</v>
      </c>
      <c r="K841" s="850">
        <v>1270.5</v>
      </c>
    </row>
    <row r="842" spans="1:11" ht="14.4" customHeight="1" x14ac:dyDescent="0.3">
      <c r="A842" s="831" t="s">
        <v>628</v>
      </c>
      <c r="B842" s="832" t="s">
        <v>629</v>
      </c>
      <c r="C842" s="835" t="s">
        <v>673</v>
      </c>
      <c r="D842" s="863" t="s">
        <v>674</v>
      </c>
      <c r="E842" s="835" t="s">
        <v>7099</v>
      </c>
      <c r="F842" s="863" t="s">
        <v>7100</v>
      </c>
      <c r="G842" s="835" t="s">
        <v>7722</v>
      </c>
      <c r="H842" s="835" t="s">
        <v>7723</v>
      </c>
      <c r="I842" s="849">
        <v>1.2699999809265137</v>
      </c>
      <c r="J842" s="849">
        <v>150</v>
      </c>
      <c r="K842" s="850">
        <v>190.5</v>
      </c>
    </row>
    <row r="843" spans="1:11" ht="14.4" customHeight="1" x14ac:dyDescent="0.3">
      <c r="A843" s="831" t="s">
        <v>628</v>
      </c>
      <c r="B843" s="832" t="s">
        <v>629</v>
      </c>
      <c r="C843" s="835" t="s">
        <v>673</v>
      </c>
      <c r="D843" s="863" t="s">
        <v>674</v>
      </c>
      <c r="E843" s="835" t="s">
        <v>7099</v>
      </c>
      <c r="F843" s="863" t="s">
        <v>7100</v>
      </c>
      <c r="G843" s="835" t="s">
        <v>7379</v>
      </c>
      <c r="H843" s="835" t="s">
        <v>7380</v>
      </c>
      <c r="I843" s="849">
        <v>3.1350001096725464</v>
      </c>
      <c r="J843" s="849">
        <v>100</v>
      </c>
      <c r="K843" s="850">
        <v>313.5</v>
      </c>
    </row>
    <row r="844" spans="1:11" ht="14.4" customHeight="1" x14ac:dyDescent="0.3">
      <c r="A844" s="831" t="s">
        <v>628</v>
      </c>
      <c r="B844" s="832" t="s">
        <v>629</v>
      </c>
      <c r="C844" s="835" t="s">
        <v>673</v>
      </c>
      <c r="D844" s="863" t="s">
        <v>674</v>
      </c>
      <c r="E844" s="835" t="s">
        <v>7099</v>
      </c>
      <c r="F844" s="863" t="s">
        <v>7100</v>
      </c>
      <c r="G844" s="835" t="s">
        <v>7724</v>
      </c>
      <c r="H844" s="835" t="s">
        <v>7725</v>
      </c>
      <c r="I844" s="849">
        <v>0.4699999988079071</v>
      </c>
      <c r="J844" s="849">
        <v>3500</v>
      </c>
      <c r="K844" s="850">
        <v>1645</v>
      </c>
    </row>
    <row r="845" spans="1:11" ht="14.4" customHeight="1" x14ac:dyDescent="0.3">
      <c r="A845" s="831" t="s">
        <v>628</v>
      </c>
      <c r="B845" s="832" t="s">
        <v>629</v>
      </c>
      <c r="C845" s="835" t="s">
        <v>673</v>
      </c>
      <c r="D845" s="863" t="s">
        <v>674</v>
      </c>
      <c r="E845" s="835" t="s">
        <v>7099</v>
      </c>
      <c r="F845" s="863" t="s">
        <v>7100</v>
      </c>
      <c r="G845" s="835" t="s">
        <v>7215</v>
      </c>
      <c r="H845" s="835" t="s">
        <v>7216</v>
      </c>
      <c r="I845" s="849">
        <v>0.47499999403953552</v>
      </c>
      <c r="J845" s="849">
        <v>2500</v>
      </c>
      <c r="K845" s="850">
        <v>1186</v>
      </c>
    </row>
    <row r="846" spans="1:11" ht="14.4" customHeight="1" x14ac:dyDescent="0.3">
      <c r="A846" s="831" t="s">
        <v>628</v>
      </c>
      <c r="B846" s="832" t="s">
        <v>629</v>
      </c>
      <c r="C846" s="835" t="s">
        <v>673</v>
      </c>
      <c r="D846" s="863" t="s">
        <v>674</v>
      </c>
      <c r="E846" s="835" t="s">
        <v>7099</v>
      </c>
      <c r="F846" s="863" t="s">
        <v>7100</v>
      </c>
      <c r="G846" s="835" t="s">
        <v>7217</v>
      </c>
      <c r="H846" s="835" t="s">
        <v>7218</v>
      </c>
      <c r="I846" s="849">
        <v>1.2799999713897705</v>
      </c>
      <c r="J846" s="849">
        <v>500</v>
      </c>
      <c r="K846" s="850">
        <v>641.29998779296875</v>
      </c>
    </row>
    <row r="847" spans="1:11" ht="14.4" customHeight="1" x14ac:dyDescent="0.3">
      <c r="A847" s="831" t="s">
        <v>628</v>
      </c>
      <c r="B847" s="832" t="s">
        <v>629</v>
      </c>
      <c r="C847" s="835" t="s">
        <v>673</v>
      </c>
      <c r="D847" s="863" t="s">
        <v>674</v>
      </c>
      <c r="E847" s="835" t="s">
        <v>7099</v>
      </c>
      <c r="F847" s="863" t="s">
        <v>7100</v>
      </c>
      <c r="G847" s="835" t="s">
        <v>7234</v>
      </c>
      <c r="H847" s="835" t="s">
        <v>7381</v>
      </c>
      <c r="I847" s="849">
        <v>21.232499599456787</v>
      </c>
      <c r="J847" s="849">
        <v>200</v>
      </c>
      <c r="K847" s="850">
        <v>4246.5</v>
      </c>
    </row>
    <row r="848" spans="1:11" ht="14.4" customHeight="1" x14ac:dyDescent="0.3">
      <c r="A848" s="831" t="s">
        <v>628</v>
      </c>
      <c r="B848" s="832" t="s">
        <v>629</v>
      </c>
      <c r="C848" s="835" t="s">
        <v>673</v>
      </c>
      <c r="D848" s="863" t="s">
        <v>674</v>
      </c>
      <c r="E848" s="835" t="s">
        <v>7099</v>
      </c>
      <c r="F848" s="863" t="s">
        <v>7100</v>
      </c>
      <c r="G848" s="835" t="s">
        <v>7219</v>
      </c>
      <c r="H848" s="835" t="s">
        <v>7220</v>
      </c>
      <c r="I848" s="849">
        <v>2.3711110221015081</v>
      </c>
      <c r="J848" s="849">
        <v>2050</v>
      </c>
      <c r="K848" s="850">
        <v>4860.5</v>
      </c>
    </row>
    <row r="849" spans="1:11" ht="14.4" customHeight="1" x14ac:dyDescent="0.3">
      <c r="A849" s="831" t="s">
        <v>628</v>
      </c>
      <c r="B849" s="832" t="s">
        <v>629</v>
      </c>
      <c r="C849" s="835" t="s">
        <v>673</v>
      </c>
      <c r="D849" s="863" t="s">
        <v>674</v>
      </c>
      <c r="E849" s="835" t="s">
        <v>7099</v>
      </c>
      <c r="F849" s="863" t="s">
        <v>7100</v>
      </c>
      <c r="G849" s="835" t="s">
        <v>7223</v>
      </c>
      <c r="H849" s="835" t="s">
        <v>7224</v>
      </c>
      <c r="I849" s="849">
        <v>1.9857142993382044</v>
      </c>
      <c r="J849" s="849">
        <v>550</v>
      </c>
      <c r="K849" s="850">
        <v>1092.5</v>
      </c>
    </row>
    <row r="850" spans="1:11" ht="14.4" customHeight="1" x14ac:dyDescent="0.3">
      <c r="A850" s="831" t="s">
        <v>628</v>
      </c>
      <c r="B850" s="832" t="s">
        <v>629</v>
      </c>
      <c r="C850" s="835" t="s">
        <v>673</v>
      </c>
      <c r="D850" s="863" t="s">
        <v>674</v>
      </c>
      <c r="E850" s="835" t="s">
        <v>7099</v>
      </c>
      <c r="F850" s="863" t="s">
        <v>7100</v>
      </c>
      <c r="G850" s="835" t="s">
        <v>7464</v>
      </c>
      <c r="H850" s="835" t="s">
        <v>7465</v>
      </c>
      <c r="I850" s="849">
        <v>2.0449999570846558</v>
      </c>
      <c r="J850" s="849">
        <v>550</v>
      </c>
      <c r="K850" s="850">
        <v>1124.5</v>
      </c>
    </row>
    <row r="851" spans="1:11" ht="14.4" customHeight="1" x14ac:dyDescent="0.3">
      <c r="A851" s="831" t="s">
        <v>628</v>
      </c>
      <c r="B851" s="832" t="s">
        <v>629</v>
      </c>
      <c r="C851" s="835" t="s">
        <v>673</v>
      </c>
      <c r="D851" s="863" t="s">
        <v>674</v>
      </c>
      <c r="E851" s="835" t="s">
        <v>7099</v>
      </c>
      <c r="F851" s="863" t="s">
        <v>7100</v>
      </c>
      <c r="G851" s="835" t="s">
        <v>7650</v>
      </c>
      <c r="H851" s="835" t="s">
        <v>7651</v>
      </c>
      <c r="I851" s="849">
        <v>2.0299999713897705</v>
      </c>
      <c r="J851" s="849">
        <v>50</v>
      </c>
      <c r="K851" s="850">
        <v>101.5</v>
      </c>
    </row>
    <row r="852" spans="1:11" ht="14.4" customHeight="1" x14ac:dyDescent="0.3">
      <c r="A852" s="831" t="s">
        <v>628</v>
      </c>
      <c r="B852" s="832" t="s">
        <v>629</v>
      </c>
      <c r="C852" s="835" t="s">
        <v>673</v>
      </c>
      <c r="D852" s="863" t="s">
        <v>674</v>
      </c>
      <c r="E852" s="835" t="s">
        <v>7099</v>
      </c>
      <c r="F852" s="863" t="s">
        <v>7100</v>
      </c>
      <c r="G852" s="835" t="s">
        <v>7225</v>
      </c>
      <c r="H852" s="835" t="s">
        <v>7226</v>
      </c>
      <c r="I852" s="849">
        <v>1.8999999761581421</v>
      </c>
      <c r="J852" s="849">
        <v>100</v>
      </c>
      <c r="K852" s="850">
        <v>190</v>
      </c>
    </row>
    <row r="853" spans="1:11" ht="14.4" customHeight="1" x14ac:dyDescent="0.3">
      <c r="A853" s="831" t="s">
        <v>628</v>
      </c>
      <c r="B853" s="832" t="s">
        <v>629</v>
      </c>
      <c r="C853" s="835" t="s">
        <v>673</v>
      </c>
      <c r="D853" s="863" t="s">
        <v>674</v>
      </c>
      <c r="E853" s="835" t="s">
        <v>7099</v>
      </c>
      <c r="F853" s="863" t="s">
        <v>7100</v>
      </c>
      <c r="G853" s="835" t="s">
        <v>7227</v>
      </c>
      <c r="H853" s="835" t="s">
        <v>7228</v>
      </c>
      <c r="I853" s="849">
        <v>1.9233332872390747</v>
      </c>
      <c r="J853" s="849">
        <v>700</v>
      </c>
      <c r="K853" s="850">
        <v>1346</v>
      </c>
    </row>
    <row r="854" spans="1:11" ht="14.4" customHeight="1" x14ac:dyDescent="0.3">
      <c r="A854" s="831" t="s">
        <v>628</v>
      </c>
      <c r="B854" s="832" t="s">
        <v>629</v>
      </c>
      <c r="C854" s="835" t="s">
        <v>673</v>
      </c>
      <c r="D854" s="863" t="s">
        <v>674</v>
      </c>
      <c r="E854" s="835" t="s">
        <v>7099</v>
      </c>
      <c r="F854" s="863" t="s">
        <v>7100</v>
      </c>
      <c r="G854" s="835" t="s">
        <v>7466</v>
      </c>
      <c r="H854" s="835" t="s">
        <v>7467</v>
      </c>
      <c r="I854" s="849">
        <v>2.69777782758077</v>
      </c>
      <c r="J854" s="849">
        <v>1600</v>
      </c>
      <c r="K854" s="850">
        <v>4315.5</v>
      </c>
    </row>
    <row r="855" spans="1:11" ht="14.4" customHeight="1" x14ac:dyDescent="0.3">
      <c r="A855" s="831" t="s">
        <v>628</v>
      </c>
      <c r="B855" s="832" t="s">
        <v>629</v>
      </c>
      <c r="C855" s="835" t="s">
        <v>673</v>
      </c>
      <c r="D855" s="863" t="s">
        <v>674</v>
      </c>
      <c r="E855" s="835" t="s">
        <v>7099</v>
      </c>
      <c r="F855" s="863" t="s">
        <v>7100</v>
      </c>
      <c r="G855" s="835" t="s">
        <v>7470</v>
      </c>
      <c r="H855" s="835" t="s">
        <v>7471</v>
      </c>
      <c r="I855" s="849">
        <v>3.0899999141693115</v>
      </c>
      <c r="J855" s="849">
        <v>100</v>
      </c>
      <c r="K855" s="850">
        <v>309</v>
      </c>
    </row>
    <row r="856" spans="1:11" ht="14.4" customHeight="1" x14ac:dyDescent="0.3">
      <c r="A856" s="831" t="s">
        <v>628</v>
      </c>
      <c r="B856" s="832" t="s">
        <v>629</v>
      </c>
      <c r="C856" s="835" t="s">
        <v>673</v>
      </c>
      <c r="D856" s="863" t="s">
        <v>674</v>
      </c>
      <c r="E856" s="835" t="s">
        <v>7099</v>
      </c>
      <c r="F856" s="863" t="s">
        <v>7100</v>
      </c>
      <c r="G856" s="835" t="s">
        <v>7229</v>
      </c>
      <c r="H856" s="835" t="s">
        <v>7230</v>
      </c>
      <c r="I856" s="849">
        <v>2.1666667461395264</v>
      </c>
      <c r="J856" s="849">
        <v>150</v>
      </c>
      <c r="K856" s="850">
        <v>325</v>
      </c>
    </row>
    <row r="857" spans="1:11" ht="14.4" customHeight="1" x14ac:dyDescent="0.3">
      <c r="A857" s="831" t="s">
        <v>628</v>
      </c>
      <c r="B857" s="832" t="s">
        <v>629</v>
      </c>
      <c r="C857" s="835" t="s">
        <v>673</v>
      </c>
      <c r="D857" s="863" t="s">
        <v>674</v>
      </c>
      <c r="E857" s="835" t="s">
        <v>7099</v>
      </c>
      <c r="F857" s="863" t="s">
        <v>7100</v>
      </c>
      <c r="G857" s="835" t="s">
        <v>7382</v>
      </c>
      <c r="H857" s="835" t="s">
        <v>7383</v>
      </c>
      <c r="I857" s="849">
        <v>4.4266665776570635</v>
      </c>
      <c r="J857" s="849">
        <v>200</v>
      </c>
      <c r="K857" s="850">
        <v>885.5</v>
      </c>
    </row>
    <row r="858" spans="1:11" ht="14.4" customHeight="1" x14ac:dyDescent="0.3">
      <c r="A858" s="831" t="s">
        <v>628</v>
      </c>
      <c r="B858" s="832" t="s">
        <v>629</v>
      </c>
      <c r="C858" s="835" t="s">
        <v>673</v>
      </c>
      <c r="D858" s="863" t="s">
        <v>674</v>
      </c>
      <c r="E858" s="835" t="s">
        <v>7099</v>
      </c>
      <c r="F858" s="863" t="s">
        <v>7100</v>
      </c>
      <c r="G858" s="835" t="s">
        <v>7229</v>
      </c>
      <c r="H858" s="835" t="s">
        <v>7231</v>
      </c>
      <c r="I858" s="849">
        <v>2.1700000762939453</v>
      </c>
      <c r="J858" s="849">
        <v>50</v>
      </c>
      <c r="K858" s="850">
        <v>108.5</v>
      </c>
    </row>
    <row r="859" spans="1:11" ht="14.4" customHeight="1" x14ac:dyDescent="0.3">
      <c r="A859" s="831" t="s">
        <v>628</v>
      </c>
      <c r="B859" s="832" t="s">
        <v>629</v>
      </c>
      <c r="C859" s="835" t="s">
        <v>673</v>
      </c>
      <c r="D859" s="863" t="s">
        <v>674</v>
      </c>
      <c r="E859" s="835" t="s">
        <v>7099</v>
      </c>
      <c r="F859" s="863" t="s">
        <v>7100</v>
      </c>
      <c r="G859" s="835" t="s">
        <v>7232</v>
      </c>
      <c r="H859" s="835" t="s">
        <v>7233</v>
      </c>
      <c r="I859" s="849">
        <v>4.7300000190734863</v>
      </c>
      <c r="J859" s="849">
        <v>200</v>
      </c>
      <c r="K859" s="850">
        <v>946</v>
      </c>
    </row>
    <row r="860" spans="1:11" ht="14.4" customHeight="1" x14ac:dyDescent="0.3">
      <c r="A860" s="831" t="s">
        <v>628</v>
      </c>
      <c r="B860" s="832" t="s">
        <v>629</v>
      </c>
      <c r="C860" s="835" t="s">
        <v>673</v>
      </c>
      <c r="D860" s="863" t="s">
        <v>674</v>
      </c>
      <c r="E860" s="835" t="s">
        <v>7099</v>
      </c>
      <c r="F860" s="863" t="s">
        <v>7100</v>
      </c>
      <c r="G860" s="835" t="s">
        <v>7234</v>
      </c>
      <c r="H860" s="835" t="s">
        <v>7235</v>
      </c>
      <c r="I860" s="849">
        <v>21.235999679565431</v>
      </c>
      <c r="J860" s="849">
        <v>250</v>
      </c>
      <c r="K860" s="850">
        <v>5309</v>
      </c>
    </row>
    <row r="861" spans="1:11" ht="14.4" customHeight="1" x14ac:dyDescent="0.3">
      <c r="A861" s="831" t="s">
        <v>628</v>
      </c>
      <c r="B861" s="832" t="s">
        <v>629</v>
      </c>
      <c r="C861" s="835" t="s">
        <v>673</v>
      </c>
      <c r="D861" s="863" t="s">
        <v>674</v>
      </c>
      <c r="E861" s="835" t="s">
        <v>7099</v>
      </c>
      <c r="F861" s="863" t="s">
        <v>7100</v>
      </c>
      <c r="G861" s="835" t="s">
        <v>7236</v>
      </c>
      <c r="H861" s="835" t="s">
        <v>7237</v>
      </c>
      <c r="I861" s="849">
        <v>5</v>
      </c>
      <c r="J861" s="849">
        <v>500</v>
      </c>
      <c r="K861" s="850">
        <v>2500</v>
      </c>
    </row>
    <row r="862" spans="1:11" ht="14.4" customHeight="1" x14ac:dyDescent="0.3">
      <c r="A862" s="831" t="s">
        <v>628</v>
      </c>
      <c r="B862" s="832" t="s">
        <v>629</v>
      </c>
      <c r="C862" s="835" t="s">
        <v>673</v>
      </c>
      <c r="D862" s="863" t="s">
        <v>674</v>
      </c>
      <c r="E862" s="835" t="s">
        <v>7099</v>
      </c>
      <c r="F862" s="863" t="s">
        <v>7100</v>
      </c>
      <c r="G862" s="835" t="s">
        <v>7238</v>
      </c>
      <c r="H862" s="835" t="s">
        <v>7239</v>
      </c>
      <c r="I862" s="849">
        <v>2.5149999856948853</v>
      </c>
      <c r="J862" s="849">
        <v>100</v>
      </c>
      <c r="K862" s="850">
        <v>251.5</v>
      </c>
    </row>
    <row r="863" spans="1:11" ht="14.4" customHeight="1" x14ac:dyDescent="0.3">
      <c r="A863" s="831" t="s">
        <v>628</v>
      </c>
      <c r="B863" s="832" t="s">
        <v>629</v>
      </c>
      <c r="C863" s="835" t="s">
        <v>673</v>
      </c>
      <c r="D863" s="863" t="s">
        <v>674</v>
      </c>
      <c r="E863" s="835" t="s">
        <v>7099</v>
      </c>
      <c r="F863" s="863" t="s">
        <v>7100</v>
      </c>
      <c r="G863" s="835" t="s">
        <v>7382</v>
      </c>
      <c r="H863" s="835" t="s">
        <v>7384</v>
      </c>
      <c r="I863" s="849">
        <v>4.429999828338623</v>
      </c>
      <c r="J863" s="849">
        <v>200</v>
      </c>
      <c r="K863" s="850">
        <v>886</v>
      </c>
    </row>
    <row r="864" spans="1:11" ht="14.4" customHeight="1" x14ac:dyDescent="0.3">
      <c r="A864" s="831" t="s">
        <v>628</v>
      </c>
      <c r="B864" s="832" t="s">
        <v>629</v>
      </c>
      <c r="C864" s="835" t="s">
        <v>673</v>
      </c>
      <c r="D864" s="863" t="s">
        <v>674</v>
      </c>
      <c r="E864" s="835" t="s">
        <v>7099</v>
      </c>
      <c r="F864" s="863" t="s">
        <v>7100</v>
      </c>
      <c r="G864" s="835" t="s">
        <v>7240</v>
      </c>
      <c r="H864" s="835" t="s">
        <v>7241</v>
      </c>
      <c r="I864" s="849">
        <v>2.5299999713897705</v>
      </c>
      <c r="J864" s="849">
        <v>150</v>
      </c>
      <c r="K864" s="850">
        <v>379.5</v>
      </c>
    </row>
    <row r="865" spans="1:11" ht="14.4" customHeight="1" x14ac:dyDescent="0.3">
      <c r="A865" s="831" t="s">
        <v>628</v>
      </c>
      <c r="B865" s="832" t="s">
        <v>629</v>
      </c>
      <c r="C865" s="835" t="s">
        <v>673</v>
      </c>
      <c r="D865" s="863" t="s">
        <v>674</v>
      </c>
      <c r="E865" s="835" t="s">
        <v>7099</v>
      </c>
      <c r="F865" s="863" t="s">
        <v>7100</v>
      </c>
      <c r="G865" s="835" t="s">
        <v>7242</v>
      </c>
      <c r="H865" s="835" t="s">
        <v>7243</v>
      </c>
      <c r="I865" s="849">
        <v>2.6800000667572021</v>
      </c>
      <c r="J865" s="849">
        <v>50</v>
      </c>
      <c r="K865" s="850">
        <v>133.91999816894531</v>
      </c>
    </row>
    <row r="866" spans="1:11" ht="14.4" customHeight="1" x14ac:dyDescent="0.3">
      <c r="A866" s="831" t="s">
        <v>628</v>
      </c>
      <c r="B866" s="832" t="s">
        <v>629</v>
      </c>
      <c r="C866" s="835" t="s">
        <v>673</v>
      </c>
      <c r="D866" s="863" t="s">
        <v>674</v>
      </c>
      <c r="E866" s="835" t="s">
        <v>7099</v>
      </c>
      <c r="F866" s="863" t="s">
        <v>7100</v>
      </c>
      <c r="G866" s="835" t="s">
        <v>7244</v>
      </c>
      <c r="H866" s="835" t="s">
        <v>7245</v>
      </c>
      <c r="I866" s="849">
        <v>3.737500011920929</v>
      </c>
      <c r="J866" s="849">
        <v>250</v>
      </c>
      <c r="K866" s="850">
        <v>934.5</v>
      </c>
    </row>
    <row r="867" spans="1:11" ht="14.4" customHeight="1" x14ac:dyDescent="0.3">
      <c r="A867" s="831" t="s">
        <v>628</v>
      </c>
      <c r="B867" s="832" t="s">
        <v>629</v>
      </c>
      <c r="C867" s="835" t="s">
        <v>673</v>
      </c>
      <c r="D867" s="863" t="s">
        <v>674</v>
      </c>
      <c r="E867" s="835" t="s">
        <v>7099</v>
      </c>
      <c r="F867" s="863" t="s">
        <v>7100</v>
      </c>
      <c r="G867" s="835" t="s">
        <v>7246</v>
      </c>
      <c r="H867" s="835" t="s">
        <v>7385</v>
      </c>
      <c r="I867" s="849">
        <v>21.236666361490887</v>
      </c>
      <c r="J867" s="849">
        <v>300</v>
      </c>
      <c r="K867" s="850">
        <v>6371</v>
      </c>
    </row>
    <row r="868" spans="1:11" ht="14.4" customHeight="1" x14ac:dyDescent="0.3">
      <c r="A868" s="831" t="s">
        <v>628</v>
      </c>
      <c r="B868" s="832" t="s">
        <v>629</v>
      </c>
      <c r="C868" s="835" t="s">
        <v>673</v>
      </c>
      <c r="D868" s="863" t="s">
        <v>674</v>
      </c>
      <c r="E868" s="835" t="s">
        <v>7099</v>
      </c>
      <c r="F868" s="863" t="s">
        <v>7100</v>
      </c>
      <c r="G868" s="835" t="s">
        <v>7246</v>
      </c>
      <c r="H868" s="835" t="s">
        <v>7247</v>
      </c>
      <c r="I868" s="849">
        <v>21.234999656677246</v>
      </c>
      <c r="J868" s="849">
        <v>200</v>
      </c>
      <c r="K868" s="850">
        <v>4247</v>
      </c>
    </row>
    <row r="869" spans="1:11" ht="14.4" customHeight="1" x14ac:dyDescent="0.3">
      <c r="A869" s="831" t="s">
        <v>628</v>
      </c>
      <c r="B869" s="832" t="s">
        <v>629</v>
      </c>
      <c r="C869" s="835" t="s">
        <v>673</v>
      </c>
      <c r="D869" s="863" t="s">
        <v>674</v>
      </c>
      <c r="E869" s="835" t="s">
        <v>7099</v>
      </c>
      <c r="F869" s="863" t="s">
        <v>7100</v>
      </c>
      <c r="G869" s="835" t="s">
        <v>7248</v>
      </c>
      <c r="H869" s="835" t="s">
        <v>7249</v>
      </c>
      <c r="I869" s="849">
        <v>21.229999542236328</v>
      </c>
      <c r="J869" s="849">
        <v>400</v>
      </c>
      <c r="K869" s="850">
        <v>8492</v>
      </c>
    </row>
    <row r="870" spans="1:11" ht="14.4" customHeight="1" x14ac:dyDescent="0.3">
      <c r="A870" s="831" t="s">
        <v>628</v>
      </c>
      <c r="B870" s="832" t="s">
        <v>629</v>
      </c>
      <c r="C870" s="835" t="s">
        <v>673</v>
      </c>
      <c r="D870" s="863" t="s">
        <v>674</v>
      </c>
      <c r="E870" s="835" t="s">
        <v>7099</v>
      </c>
      <c r="F870" s="863" t="s">
        <v>7100</v>
      </c>
      <c r="G870" s="835" t="s">
        <v>7248</v>
      </c>
      <c r="H870" s="835" t="s">
        <v>7250</v>
      </c>
      <c r="I870" s="849">
        <v>21.236666361490887</v>
      </c>
      <c r="J870" s="849">
        <v>223</v>
      </c>
      <c r="K870" s="850">
        <v>4735.5199890136719</v>
      </c>
    </row>
    <row r="871" spans="1:11" ht="14.4" customHeight="1" x14ac:dyDescent="0.3">
      <c r="A871" s="831" t="s">
        <v>628</v>
      </c>
      <c r="B871" s="832" t="s">
        <v>629</v>
      </c>
      <c r="C871" s="835" t="s">
        <v>673</v>
      </c>
      <c r="D871" s="863" t="s">
        <v>674</v>
      </c>
      <c r="E871" s="835" t="s">
        <v>7099</v>
      </c>
      <c r="F871" s="863" t="s">
        <v>7100</v>
      </c>
      <c r="G871" s="835" t="s">
        <v>7253</v>
      </c>
      <c r="H871" s="835" t="s">
        <v>7254</v>
      </c>
      <c r="I871" s="849">
        <v>2.5299999713897705</v>
      </c>
      <c r="J871" s="849">
        <v>100</v>
      </c>
      <c r="K871" s="850">
        <v>253</v>
      </c>
    </row>
    <row r="872" spans="1:11" ht="14.4" customHeight="1" x14ac:dyDescent="0.3">
      <c r="A872" s="831" t="s">
        <v>628</v>
      </c>
      <c r="B872" s="832" t="s">
        <v>629</v>
      </c>
      <c r="C872" s="835" t="s">
        <v>673</v>
      </c>
      <c r="D872" s="863" t="s">
        <v>674</v>
      </c>
      <c r="E872" s="835" t="s">
        <v>7099</v>
      </c>
      <c r="F872" s="863" t="s">
        <v>7100</v>
      </c>
      <c r="G872" s="835" t="s">
        <v>7548</v>
      </c>
      <c r="H872" s="835" t="s">
        <v>7726</v>
      </c>
      <c r="I872" s="849">
        <v>2.690000057220459</v>
      </c>
      <c r="J872" s="849">
        <v>50</v>
      </c>
      <c r="K872" s="850">
        <v>134.5</v>
      </c>
    </row>
    <row r="873" spans="1:11" ht="14.4" customHeight="1" x14ac:dyDescent="0.3">
      <c r="A873" s="831" t="s">
        <v>628</v>
      </c>
      <c r="B873" s="832" t="s">
        <v>629</v>
      </c>
      <c r="C873" s="835" t="s">
        <v>673</v>
      </c>
      <c r="D873" s="863" t="s">
        <v>674</v>
      </c>
      <c r="E873" s="835" t="s">
        <v>7257</v>
      </c>
      <c r="F873" s="863" t="s">
        <v>7258</v>
      </c>
      <c r="G873" s="835" t="s">
        <v>7259</v>
      </c>
      <c r="H873" s="835" t="s">
        <v>7260</v>
      </c>
      <c r="I873" s="849">
        <v>9.9833335876464844</v>
      </c>
      <c r="J873" s="849">
        <v>1300</v>
      </c>
      <c r="K873" s="850">
        <v>12525</v>
      </c>
    </row>
    <row r="874" spans="1:11" ht="14.4" customHeight="1" x14ac:dyDescent="0.3">
      <c r="A874" s="831" t="s">
        <v>628</v>
      </c>
      <c r="B874" s="832" t="s">
        <v>629</v>
      </c>
      <c r="C874" s="835" t="s">
        <v>673</v>
      </c>
      <c r="D874" s="863" t="s">
        <v>674</v>
      </c>
      <c r="E874" s="835" t="s">
        <v>7257</v>
      </c>
      <c r="F874" s="863" t="s">
        <v>7258</v>
      </c>
      <c r="G874" s="835" t="s">
        <v>7727</v>
      </c>
      <c r="H874" s="835" t="s">
        <v>7728</v>
      </c>
      <c r="I874" s="849">
        <v>60.5</v>
      </c>
      <c r="J874" s="849">
        <v>30</v>
      </c>
      <c r="K874" s="850">
        <v>1815</v>
      </c>
    </row>
    <row r="875" spans="1:11" ht="14.4" customHeight="1" x14ac:dyDescent="0.3">
      <c r="A875" s="831" t="s">
        <v>628</v>
      </c>
      <c r="B875" s="832" t="s">
        <v>629</v>
      </c>
      <c r="C875" s="835" t="s">
        <v>673</v>
      </c>
      <c r="D875" s="863" t="s">
        <v>674</v>
      </c>
      <c r="E875" s="835" t="s">
        <v>7257</v>
      </c>
      <c r="F875" s="863" t="s">
        <v>7258</v>
      </c>
      <c r="G875" s="835" t="s">
        <v>7729</v>
      </c>
      <c r="H875" s="835" t="s">
        <v>7730</v>
      </c>
      <c r="I875" s="849">
        <v>36.299999237060547</v>
      </c>
      <c r="J875" s="849">
        <v>630</v>
      </c>
      <c r="K875" s="850">
        <v>22869</v>
      </c>
    </row>
    <row r="876" spans="1:11" ht="14.4" customHeight="1" x14ac:dyDescent="0.3">
      <c r="A876" s="831" t="s">
        <v>628</v>
      </c>
      <c r="B876" s="832" t="s">
        <v>629</v>
      </c>
      <c r="C876" s="835" t="s">
        <v>673</v>
      </c>
      <c r="D876" s="863" t="s">
        <v>674</v>
      </c>
      <c r="E876" s="835" t="s">
        <v>7257</v>
      </c>
      <c r="F876" s="863" t="s">
        <v>7258</v>
      </c>
      <c r="G876" s="835" t="s">
        <v>7731</v>
      </c>
      <c r="H876" s="835" t="s">
        <v>7732</v>
      </c>
      <c r="I876" s="849">
        <v>181.5</v>
      </c>
      <c r="J876" s="849">
        <v>150</v>
      </c>
      <c r="K876" s="850">
        <v>27225</v>
      </c>
    </row>
    <row r="877" spans="1:11" ht="14.4" customHeight="1" x14ac:dyDescent="0.3">
      <c r="A877" s="831" t="s">
        <v>628</v>
      </c>
      <c r="B877" s="832" t="s">
        <v>629</v>
      </c>
      <c r="C877" s="835" t="s">
        <v>673</v>
      </c>
      <c r="D877" s="863" t="s">
        <v>674</v>
      </c>
      <c r="E877" s="835" t="s">
        <v>7257</v>
      </c>
      <c r="F877" s="863" t="s">
        <v>7258</v>
      </c>
      <c r="G877" s="835" t="s">
        <v>7261</v>
      </c>
      <c r="H877" s="835" t="s">
        <v>7262</v>
      </c>
      <c r="I877" s="849">
        <v>7.005000114440918</v>
      </c>
      <c r="J877" s="849">
        <v>200</v>
      </c>
      <c r="K877" s="850">
        <v>1401.3000030517578</v>
      </c>
    </row>
    <row r="878" spans="1:11" ht="14.4" customHeight="1" x14ac:dyDescent="0.3">
      <c r="A878" s="831" t="s">
        <v>628</v>
      </c>
      <c r="B878" s="832" t="s">
        <v>629</v>
      </c>
      <c r="C878" s="835" t="s">
        <v>673</v>
      </c>
      <c r="D878" s="863" t="s">
        <v>674</v>
      </c>
      <c r="E878" s="835" t="s">
        <v>7257</v>
      </c>
      <c r="F878" s="863" t="s">
        <v>7258</v>
      </c>
      <c r="G878" s="835" t="s">
        <v>7733</v>
      </c>
      <c r="H878" s="835" t="s">
        <v>7734</v>
      </c>
      <c r="I878" s="849">
        <v>42.349998474121094</v>
      </c>
      <c r="J878" s="849">
        <v>120</v>
      </c>
      <c r="K878" s="850">
        <v>5082</v>
      </c>
    </row>
    <row r="879" spans="1:11" ht="14.4" customHeight="1" x14ac:dyDescent="0.3">
      <c r="A879" s="831" t="s">
        <v>628</v>
      </c>
      <c r="B879" s="832" t="s">
        <v>629</v>
      </c>
      <c r="C879" s="835" t="s">
        <v>673</v>
      </c>
      <c r="D879" s="863" t="s">
        <v>674</v>
      </c>
      <c r="E879" s="835" t="s">
        <v>7263</v>
      </c>
      <c r="F879" s="863" t="s">
        <v>7264</v>
      </c>
      <c r="G879" s="835" t="s">
        <v>7735</v>
      </c>
      <c r="H879" s="835" t="s">
        <v>7736</v>
      </c>
      <c r="I879" s="849">
        <v>195.89999389648437</v>
      </c>
      <c r="J879" s="849">
        <v>120</v>
      </c>
      <c r="K879" s="850">
        <v>23507.91015625</v>
      </c>
    </row>
    <row r="880" spans="1:11" ht="14.4" customHeight="1" x14ac:dyDescent="0.3">
      <c r="A880" s="831" t="s">
        <v>628</v>
      </c>
      <c r="B880" s="832" t="s">
        <v>629</v>
      </c>
      <c r="C880" s="835" t="s">
        <v>673</v>
      </c>
      <c r="D880" s="863" t="s">
        <v>674</v>
      </c>
      <c r="E880" s="835" t="s">
        <v>7263</v>
      </c>
      <c r="F880" s="863" t="s">
        <v>7264</v>
      </c>
      <c r="G880" s="835" t="s">
        <v>7476</v>
      </c>
      <c r="H880" s="835" t="s">
        <v>7477</v>
      </c>
      <c r="I880" s="849">
        <v>125.5</v>
      </c>
      <c r="J880" s="849">
        <v>12</v>
      </c>
      <c r="K880" s="850">
        <v>1506</v>
      </c>
    </row>
    <row r="881" spans="1:11" ht="14.4" customHeight="1" x14ac:dyDescent="0.3">
      <c r="A881" s="831" t="s">
        <v>628</v>
      </c>
      <c r="B881" s="832" t="s">
        <v>629</v>
      </c>
      <c r="C881" s="835" t="s">
        <v>673</v>
      </c>
      <c r="D881" s="863" t="s">
        <v>674</v>
      </c>
      <c r="E881" s="835" t="s">
        <v>7263</v>
      </c>
      <c r="F881" s="863" t="s">
        <v>7264</v>
      </c>
      <c r="G881" s="835" t="s">
        <v>7610</v>
      </c>
      <c r="H881" s="835" t="s">
        <v>7611</v>
      </c>
      <c r="I881" s="849">
        <v>0.47999998927116394</v>
      </c>
      <c r="J881" s="849">
        <v>3000</v>
      </c>
      <c r="K881" s="850">
        <v>1440</v>
      </c>
    </row>
    <row r="882" spans="1:11" ht="14.4" customHeight="1" x14ac:dyDescent="0.3">
      <c r="A882" s="831" t="s">
        <v>628</v>
      </c>
      <c r="B882" s="832" t="s">
        <v>629</v>
      </c>
      <c r="C882" s="835" t="s">
        <v>673</v>
      </c>
      <c r="D882" s="863" t="s">
        <v>674</v>
      </c>
      <c r="E882" s="835" t="s">
        <v>7263</v>
      </c>
      <c r="F882" s="863" t="s">
        <v>7264</v>
      </c>
      <c r="G882" s="835" t="s">
        <v>7658</v>
      </c>
      <c r="H882" s="835" t="s">
        <v>7659</v>
      </c>
      <c r="I882" s="849">
        <v>0.30000001192092896</v>
      </c>
      <c r="J882" s="849">
        <v>200</v>
      </c>
      <c r="K882" s="850">
        <v>60</v>
      </c>
    </row>
    <row r="883" spans="1:11" ht="14.4" customHeight="1" x14ac:dyDescent="0.3">
      <c r="A883" s="831" t="s">
        <v>628</v>
      </c>
      <c r="B883" s="832" t="s">
        <v>629</v>
      </c>
      <c r="C883" s="835" t="s">
        <v>673</v>
      </c>
      <c r="D883" s="863" t="s">
        <v>674</v>
      </c>
      <c r="E883" s="835" t="s">
        <v>7263</v>
      </c>
      <c r="F883" s="863" t="s">
        <v>7264</v>
      </c>
      <c r="G883" s="835" t="s">
        <v>7265</v>
      </c>
      <c r="H883" s="835" t="s">
        <v>7266</v>
      </c>
      <c r="I883" s="849">
        <v>0.30000001192092896</v>
      </c>
      <c r="J883" s="849">
        <v>1600</v>
      </c>
      <c r="K883" s="850">
        <v>480</v>
      </c>
    </row>
    <row r="884" spans="1:11" ht="14.4" customHeight="1" x14ac:dyDescent="0.3">
      <c r="A884" s="831" t="s">
        <v>628</v>
      </c>
      <c r="B884" s="832" t="s">
        <v>629</v>
      </c>
      <c r="C884" s="835" t="s">
        <v>673</v>
      </c>
      <c r="D884" s="863" t="s">
        <v>674</v>
      </c>
      <c r="E884" s="835" t="s">
        <v>7263</v>
      </c>
      <c r="F884" s="863" t="s">
        <v>7264</v>
      </c>
      <c r="G884" s="835" t="s">
        <v>7267</v>
      </c>
      <c r="H884" s="835" t="s">
        <v>7268</v>
      </c>
      <c r="I884" s="849">
        <v>0.53125001490116119</v>
      </c>
      <c r="J884" s="849">
        <v>8900</v>
      </c>
      <c r="K884" s="850">
        <v>4719</v>
      </c>
    </row>
    <row r="885" spans="1:11" ht="14.4" customHeight="1" x14ac:dyDescent="0.3">
      <c r="A885" s="831" t="s">
        <v>628</v>
      </c>
      <c r="B885" s="832" t="s">
        <v>629</v>
      </c>
      <c r="C885" s="835" t="s">
        <v>673</v>
      </c>
      <c r="D885" s="863" t="s">
        <v>674</v>
      </c>
      <c r="E885" s="835" t="s">
        <v>7263</v>
      </c>
      <c r="F885" s="863" t="s">
        <v>7264</v>
      </c>
      <c r="G885" s="835" t="s">
        <v>7737</v>
      </c>
      <c r="H885" s="835" t="s">
        <v>7738</v>
      </c>
      <c r="I885" s="849">
        <v>318.05999755859375</v>
      </c>
      <c r="J885" s="849">
        <v>70</v>
      </c>
      <c r="K885" s="850">
        <v>22264.240478515625</v>
      </c>
    </row>
    <row r="886" spans="1:11" ht="14.4" customHeight="1" x14ac:dyDescent="0.3">
      <c r="A886" s="831" t="s">
        <v>628</v>
      </c>
      <c r="B886" s="832" t="s">
        <v>629</v>
      </c>
      <c r="C886" s="835" t="s">
        <v>673</v>
      </c>
      <c r="D886" s="863" t="s">
        <v>674</v>
      </c>
      <c r="E886" s="835" t="s">
        <v>7263</v>
      </c>
      <c r="F886" s="863" t="s">
        <v>7264</v>
      </c>
      <c r="G886" s="835" t="s">
        <v>7739</v>
      </c>
      <c r="H886" s="835" t="s">
        <v>7740</v>
      </c>
      <c r="I886" s="849">
        <v>29.639999389648438</v>
      </c>
      <c r="J886" s="849">
        <v>100</v>
      </c>
      <c r="K886" s="850">
        <v>2964</v>
      </c>
    </row>
    <row r="887" spans="1:11" ht="14.4" customHeight="1" x14ac:dyDescent="0.3">
      <c r="A887" s="831" t="s">
        <v>628</v>
      </c>
      <c r="B887" s="832" t="s">
        <v>629</v>
      </c>
      <c r="C887" s="835" t="s">
        <v>673</v>
      </c>
      <c r="D887" s="863" t="s">
        <v>674</v>
      </c>
      <c r="E887" s="835" t="s">
        <v>7263</v>
      </c>
      <c r="F887" s="863" t="s">
        <v>7264</v>
      </c>
      <c r="G887" s="835" t="s">
        <v>7741</v>
      </c>
      <c r="H887" s="835" t="s">
        <v>7742</v>
      </c>
      <c r="I887" s="849">
        <v>790.6199951171875</v>
      </c>
      <c r="J887" s="849">
        <v>5</v>
      </c>
      <c r="K887" s="850">
        <v>3953.10009765625</v>
      </c>
    </row>
    <row r="888" spans="1:11" ht="14.4" customHeight="1" x14ac:dyDescent="0.3">
      <c r="A888" s="831" t="s">
        <v>628</v>
      </c>
      <c r="B888" s="832" t="s">
        <v>629</v>
      </c>
      <c r="C888" s="835" t="s">
        <v>673</v>
      </c>
      <c r="D888" s="863" t="s">
        <v>674</v>
      </c>
      <c r="E888" s="835" t="s">
        <v>7263</v>
      </c>
      <c r="F888" s="863" t="s">
        <v>7264</v>
      </c>
      <c r="G888" s="835" t="s">
        <v>7743</v>
      </c>
      <c r="H888" s="835" t="s">
        <v>7744</v>
      </c>
      <c r="I888" s="849">
        <v>790.6199951171875</v>
      </c>
      <c r="J888" s="849">
        <v>5</v>
      </c>
      <c r="K888" s="850">
        <v>3953.10009765625</v>
      </c>
    </row>
    <row r="889" spans="1:11" ht="14.4" customHeight="1" x14ac:dyDescent="0.3">
      <c r="A889" s="831" t="s">
        <v>628</v>
      </c>
      <c r="B889" s="832" t="s">
        <v>629</v>
      </c>
      <c r="C889" s="835" t="s">
        <v>673</v>
      </c>
      <c r="D889" s="863" t="s">
        <v>674</v>
      </c>
      <c r="E889" s="835" t="s">
        <v>7263</v>
      </c>
      <c r="F889" s="863" t="s">
        <v>7264</v>
      </c>
      <c r="G889" s="835" t="s">
        <v>7745</v>
      </c>
      <c r="H889" s="835" t="s">
        <v>7746</v>
      </c>
      <c r="I889" s="849">
        <v>907.5</v>
      </c>
      <c r="J889" s="849">
        <v>6</v>
      </c>
      <c r="K889" s="850">
        <v>5445</v>
      </c>
    </row>
    <row r="890" spans="1:11" ht="14.4" customHeight="1" x14ac:dyDescent="0.3">
      <c r="A890" s="831" t="s">
        <v>628</v>
      </c>
      <c r="B890" s="832" t="s">
        <v>629</v>
      </c>
      <c r="C890" s="835" t="s">
        <v>673</v>
      </c>
      <c r="D890" s="863" t="s">
        <v>674</v>
      </c>
      <c r="E890" s="835" t="s">
        <v>7263</v>
      </c>
      <c r="F890" s="863" t="s">
        <v>7264</v>
      </c>
      <c r="G890" s="835" t="s">
        <v>7480</v>
      </c>
      <c r="H890" s="835" t="s">
        <v>7481</v>
      </c>
      <c r="I890" s="849">
        <v>1.7999999523162842</v>
      </c>
      <c r="J890" s="849">
        <v>200</v>
      </c>
      <c r="K890" s="850">
        <v>360</v>
      </c>
    </row>
    <row r="891" spans="1:11" ht="14.4" customHeight="1" x14ac:dyDescent="0.3">
      <c r="A891" s="831" t="s">
        <v>628</v>
      </c>
      <c r="B891" s="832" t="s">
        <v>629</v>
      </c>
      <c r="C891" s="835" t="s">
        <v>673</v>
      </c>
      <c r="D891" s="863" t="s">
        <v>674</v>
      </c>
      <c r="E891" s="835" t="s">
        <v>7269</v>
      </c>
      <c r="F891" s="863" t="s">
        <v>7270</v>
      </c>
      <c r="G891" s="835" t="s">
        <v>7271</v>
      </c>
      <c r="H891" s="835" t="s">
        <v>7272</v>
      </c>
      <c r="I891" s="849">
        <v>0.68999999761581421</v>
      </c>
      <c r="J891" s="849">
        <v>18000</v>
      </c>
      <c r="K891" s="850">
        <v>12420</v>
      </c>
    </row>
    <row r="892" spans="1:11" ht="14.4" customHeight="1" x14ac:dyDescent="0.3">
      <c r="A892" s="831" t="s">
        <v>628</v>
      </c>
      <c r="B892" s="832" t="s">
        <v>629</v>
      </c>
      <c r="C892" s="835" t="s">
        <v>673</v>
      </c>
      <c r="D892" s="863" t="s">
        <v>674</v>
      </c>
      <c r="E892" s="835" t="s">
        <v>7269</v>
      </c>
      <c r="F892" s="863" t="s">
        <v>7270</v>
      </c>
      <c r="G892" s="835" t="s">
        <v>7273</v>
      </c>
      <c r="H892" s="835" t="s">
        <v>7274</v>
      </c>
      <c r="I892" s="849">
        <v>0.68999999761581421</v>
      </c>
      <c r="J892" s="849">
        <v>20000</v>
      </c>
      <c r="K892" s="850">
        <v>13800</v>
      </c>
    </row>
    <row r="893" spans="1:11" ht="14.4" customHeight="1" x14ac:dyDescent="0.3">
      <c r="A893" s="831" t="s">
        <v>628</v>
      </c>
      <c r="B893" s="832" t="s">
        <v>629</v>
      </c>
      <c r="C893" s="835" t="s">
        <v>673</v>
      </c>
      <c r="D893" s="863" t="s">
        <v>674</v>
      </c>
      <c r="E893" s="835" t="s">
        <v>7269</v>
      </c>
      <c r="F893" s="863" t="s">
        <v>7270</v>
      </c>
      <c r="G893" s="835" t="s">
        <v>7747</v>
      </c>
      <c r="H893" s="835" t="s">
        <v>7748</v>
      </c>
      <c r="I893" s="849">
        <v>12.137142862592425</v>
      </c>
      <c r="J893" s="849">
        <v>1450</v>
      </c>
      <c r="K893" s="850">
        <v>17937</v>
      </c>
    </row>
    <row r="894" spans="1:11" ht="14.4" customHeight="1" x14ac:dyDescent="0.3">
      <c r="A894" s="831" t="s">
        <v>628</v>
      </c>
      <c r="B894" s="832" t="s">
        <v>629</v>
      </c>
      <c r="C894" s="835" t="s">
        <v>673</v>
      </c>
      <c r="D894" s="863" t="s">
        <v>674</v>
      </c>
      <c r="E894" s="835" t="s">
        <v>7269</v>
      </c>
      <c r="F894" s="863" t="s">
        <v>7270</v>
      </c>
      <c r="G894" s="835" t="s">
        <v>7749</v>
      </c>
      <c r="H894" s="835" t="s">
        <v>7750</v>
      </c>
      <c r="I894" s="849">
        <v>12.528999996185302</v>
      </c>
      <c r="J894" s="849">
        <v>1850</v>
      </c>
      <c r="K894" s="850">
        <v>23169</v>
      </c>
    </row>
    <row r="895" spans="1:11" ht="14.4" customHeight="1" x14ac:dyDescent="0.3">
      <c r="A895" s="831" t="s">
        <v>628</v>
      </c>
      <c r="B895" s="832" t="s">
        <v>629</v>
      </c>
      <c r="C895" s="835" t="s">
        <v>673</v>
      </c>
      <c r="D895" s="863" t="s">
        <v>674</v>
      </c>
      <c r="E895" s="835" t="s">
        <v>7269</v>
      </c>
      <c r="F895" s="863" t="s">
        <v>7270</v>
      </c>
      <c r="G895" s="835" t="s">
        <v>7386</v>
      </c>
      <c r="H895" s="835" t="s">
        <v>7387</v>
      </c>
      <c r="I895" s="849">
        <v>12.420000076293945</v>
      </c>
      <c r="J895" s="849">
        <v>50</v>
      </c>
      <c r="K895" s="850">
        <v>621</v>
      </c>
    </row>
    <row r="896" spans="1:11" ht="14.4" customHeight="1" x14ac:dyDescent="0.3">
      <c r="A896" s="831" t="s">
        <v>628</v>
      </c>
      <c r="B896" s="832" t="s">
        <v>629</v>
      </c>
      <c r="C896" s="835" t="s">
        <v>673</v>
      </c>
      <c r="D896" s="863" t="s">
        <v>674</v>
      </c>
      <c r="E896" s="835" t="s">
        <v>7751</v>
      </c>
      <c r="F896" s="863" t="s">
        <v>7752</v>
      </c>
      <c r="G896" s="835" t="s">
        <v>7753</v>
      </c>
      <c r="H896" s="835" t="s">
        <v>7754</v>
      </c>
      <c r="I896" s="849">
        <v>7841.090087890625</v>
      </c>
      <c r="J896" s="849">
        <v>2</v>
      </c>
      <c r="K896" s="850">
        <v>15682.18017578125</v>
      </c>
    </row>
    <row r="897" spans="1:11" ht="14.4" customHeight="1" x14ac:dyDescent="0.3">
      <c r="A897" s="831" t="s">
        <v>628</v>
      </c>
      <c r="B897" s="832" t="s">
        <v>629</v>
      </c>
      <c r="C897" s="835" t="s">
        <v>673</v>
      </c>
      <c r="D897" s="863" t="s">
        <v>674</v>
      </c>
      <c r="E897" s="835" t="s">
        <v>7616</v>
      </c>
      <c r="F897" s="863" t="s">
        <v>7617</v>
      </c>
      <c r="G897" s="835" t="s">
        <v>7755</v>
      </c>
      <c r="H897" s="835" t="s">
        <v>7756</v>
      </c>
      <c r="I897" s="849">
        <v>4629.259765625</v>
      </c>
      <c r="J897" s="849">
        <v>1</v>
      </c>
      <c r="K897" s="850">
        <v>4629.259765625</v>
      </c>
    </row>
    <row r="898" spans="1:11" ht="14.4" customHeight="1" x14ac:dyDescent="0.3">
      <c r="A898" s="831" t="s">
        <v>628</v>
      </c>
      <c r="B898" s="832" t="s">
        <v>629</v>
      </c>
      <c r="C898" s="835" t="s">
        <v>673</v>
      </c>
      <c r="D898" s="863" t="s">
        <v>674</v>
      </c>
      <c r="E898" s="835" t="s">
        <v>7616</v>
      </c>
      <c r="F898" s="863" t="s">
        <v>7617</v>
      </c>
      <c r="G898" s="835" t="s">
        <v>7757</v>
      </c>
      <c r="H898" s="835" t="s">
        <v>7758</v>
      </c>
      <c r="I898" s="849">
        <v>5477.6324462890625</v>
      </c>
      <c r="J898" s="849">
        <v>10</v>
      </c>
      <c r="K898" s="850">
        <v>54776.318359375</v>
      </c>
    </row>
    <row r="899" spans="1:11" ht="14.4" customHeight="1" x14ac:dyDescent="0.3">
      <c r="A899" s="831" t="s">
        <v>628</v>
      </c>
      <c r="B899" s="832" t="s">
        <v>629</v>
      </c>
      <c r="C899" s="835" t="s">
        <v>673</v>
      </c>
      <c r="D899" s="863" t="s">
        <v>674</v>
      </c>
      <c r="E899" s="835" t="s">
        <v>7285</v>
      </c>
      <c r="F899" s="863" t="s">
        <v>7286</v>
      </c>
      <c r="G899" s="835" t="s">
        <v>7660</v>
      </c>
      <c r="H899" s="835" t="s">
        <v>7661</v>
      </c>
      <c r="I899" s="849">
        <v>3.9300000667572021</v>
      </c>
      <c r="J899" s="849">
        <v>900</v>
      </c>
      <c r="K899" s="850">
        <v>3538.1299743652344</v>
      </c>
    </row>
    <row r="900" spans="1:11" ht="14.4" customHeight="1" x14ac:dyDescent="0.3">
      <c r="A900" s="831" t="s">
        <v>628</v>
      </c>
      <c r="B900" s="832" t="s">
        <v>629</v>
      </c>
      <c r="C900" s="835" t="s">
        <v>673</v>
      </c>
      <c r="D900" s="863" t="s">
        <v>674</v>
      </c>
      <c r="E900" s="835" t="s">
        <v>7285</v>
      </c>
      <c r="F900" s="863" t="s">
        <v>7286</v>
      </c>
      <c r="G900" s="835" t="s">
        <v>7662</v>
      </c>
      <c r="H900" s="835" t="s">
        <v>7663</v>
      </c>
      <c r="I900" s="849">
        <v>3.9300000667572021</v>
      </c>
      <c r="J900" s="849">
        <v>450</v>
      </c>
      <c r="K900" s="850">
        <v>1769.3000030517578</v>
      </c>
    </row>
    <row r="901" spans="1:11" ht="14.4" customHeight="1" x14ac:dyDescent="0.3">
      <c r="A901" s="831" t="s">
        <v>628</v>
      </c>
      <c r="B901" s="832" t="s">
        <v>629</v>
      </c>
      <c r="C901" s="835" t="s">
        <v>679</v>
      </c>
      <c r="D901" s="863" t="s">
        <v>680</v>
      </c>
      <c r="E901" s="835" t="s">
        <v>7037</v>
      </c>
      <c r="F901" s="863" t="s">
        <v>7038</v>
      </c>
      <c r="G901" s="835" t="s">
        <v>7759</v>
      </c>
      <c r="H901" s="835" t="s">
        <v>7760</v>
      </c>
      <c r="I901" s="849">
        <v>5445</v>
      </c>
      <c r="J901" s="849">
        <v>3</v>
      </c>
      <c r="K901" s="850">
        <v>16335</v>
      </c>
    </row>
    <row r="902" spans="1:11" ht="14.4" customHeight="1" x14ac:dyDescent="0.3">
      <c r="A902" s="831" t="s">
        <v>628</v>
      </c>
      <c r="B902" s="832" t="s">
        <v>629</v>
      </c>
      <c r="C902" s="835" t="s">
        <v>679</v>
      </c>
      <c r="D902" s="863" t="s">
        <v>680</v>
      </c>
      <c r="E902" s="835" t="s">
        <v>7037</v>
      </c>
      <c r="F902" s="863" t="s">
        <v>7038</v>
      </c>
      <c r="G902" s="835" t="s">
        <v>7761</v>
      </c>
      <c r="H902" s="835" t="s">
        <v>7762</v>
      </c>
      <c r="I902" s="849">
        <v>5445</v>
      </c>
      <c r="J902" s="849">
        <v>3</v>
      </c>
      <c r="K902" s="850">
        <v>16335</v>
      </c>
    </row>
    <row r="903" spans="1:11" ht="14.4" customHeight="1" x14ac:dyDescent="0.3">
      <c r="A903" s="831" t="s">
        <v>628</v>
      </c>
      <c r="B903" s="832" t="s">
        <v>629</v>
      </c>
      <c r="C903" s="835" t="s">
        <v>679</v>
      </c>
      <c r="D903" s="863" t="s">
        <v>680</v>
      </c>
      <c r="E903" s="835" t="s">
        <v>7037</v>
      </c>
      <c r="F903" s="863" t="s">
        <v>7038</v>
      </c>
      <c r="G903" s="835" t="s">
        <v>7763</v>
      </c>
      <c r="H903" s="835" t="s">
        <v>7764</v>
      </c>
      <c r="I903" s="849">
        <v>5445</v>
      </c>
      <c r="J903" s="849">
        <v>3</v>
      </c>
      <c r="K903" s="850">
        <v>16335</v>
      </c>
    </row>
    <row r="904" spans="1:11" ht="14.4" customHeight="1" x14ac:dyDescent="0.3">
      <c r="A904" s="831" t="s">
        <v>628</v>
      </c>
      <c r="B904" s="832" t="s">
        <v>629</v>
      </c>
      <c r="C904" s="835" t="s">
        <v>679</v>
      </c>
      <c r="D904" s="863" t="s">
        <v>680</v>
      </c>
      <c r="E904" s="835" t="s">
        <v>7037</v>
      </c>
      <c r="F904" s="863" t="s">
        <v>7038</v>
      </c>
      <c r="G904" s="835" t="s">
        <v>7765</v>
      </c>
      <c r="H904" s="835" t="s">
        <v>7766</v>
      </c>
      <c r="I904" s="849">
        <v>5445</v>
      </c>
      <c r="J904" s="849">
        <v>1</v>
      </c>
      <c r="K904" s="850">
        <v>5445</v>
      </c>
    </row>
    <row r="905" spans="1:11" ht="14.4" customHeight="1" x14ac:dyDescent="0.3">
      <c r="A905" s="831" t="s">
        <v>628</v>
      </c>
      <c r="B905" s="832" t="s">
        <v>629</v>
      </c>
      <c r="C905" s="835" t="s">
        <v>679</v>
      </c>
      <c r="D905" s="863" t="s">
        <v>680</v>
      </c>
      <c r="E905" s="835" t="s">
        <v>7037</v>
      </c>
      <c r="F905" s="863" t="s">
        <v>7038</v>
      </c>
      <c r="G905" s="835" t="s">
        <v>7767</v>
      </c>
      <c r="H905" s="835" t="s">
        <v>7768</v>
      </c>
      <c r="I905" s="849">
        <v>147.19999694824219</v>
      </c>
      <c r="J905" s="849">
        <v>25</v>
      </c>
      <c r="K905" s="850">
        <v>3679.909912109375</v>
      </c>
    </row>
    <row r="906" spans="1:11" ht="14.4" customHeight="1" x14ac:dyDescent="0.3">
      <c r="A906" s="831" t="s">
        <v>628</v>
      </c>
      <c r="B906" s="832" t="s">
        <v>629</v>
      </c>
      <c r="C906" s="835" t="s">
        <v>679</v>
      </c>
      <c r="D906" s="863" t="s">
        <v>680</v>
      </c>
      <c r="E906" s="835" t="s">
        <v>7037</v>
      </c>
      <c r="F906" s="863" t="s">
        <v>7038</v>
      </c>
      <c r="G906" s="835" t="s">
        <v>7039</v>
      </c>
      <c r="H906" s="835" t="s">
        <v>7040</v>
      </c>
      <c r="I906" s="849">
        <v>139.44000244140625</v>
      </c>
      <c r="J906" s="849">
        <v>15</v>
      </c>
      <c r="K906" s="850">
        <v>2091.60009765625</v>
      </c>
    </row>
    <row r="907" spans="1:11" ht="14.4" customHeight="1" x14ac:dyDescent="0.3">
      <c r="A907" s="831" t="s">
        <v>628</v>
      </c>
      <c r="B907" s="832" t="s">
        <v>629</v>
      </c>
      <c r="C907" s="835" t="s">
        <v>679</v>
      </c>
      <c r="D907" s="863" t="s">
        <v>680</v>
      </c>
      <c r="E907" s="835" t="s">
        <v>7037</v>
      </c>
      <c r="F907" s="863" t="s">
        <v>7038</v>
      </c>
      <c r="G907" s="835" t="s">
        <v>7041</v>
      </c>
      <c r="H907" s="835" t="s">
        <v>7042</v>
      </c>
      <c r="I907" s="849">
        <v>147.18499565124512</v>
      </c>
      <c r="J907" s="849">
        <v>120</v>
      </c>
      <c r="K907" s="850">
        <v>17662.270324707031</v>
      </c>
    </row>
    <row r="908" spans="1:11" ht="14.4" customHeight="1" x14ac:dyDescent="0.3">
      <c r="A908" s="831" t="s">
        <v>628</v>
      </c>
      <c r="B908" s="832" t="s">
        <v>629</v>
      </c>
      <c r="C908" s="835" t="s">
        <v>679</v>
      </c>
      <c r="D908" s="863" t="s">
        <v>680</v>
      </c>
      <c r="E908" s="835" t="s">
        <v>7037</v>
      </c>
      <c r="F908" s="863" t="s">
        <v>7038</v>
      </c>
      <c r="G908" s="835" t="s">
        <v>7769</v>
      </c>
      <c r="H908" s="835" t="s">
        <v>7770</v>
      </c>
      <c r="I908" s="849">
        <v>147.16666666666666</v>
      </c>
      <c r="J908" s="849">
        <v>25</v>
      </c>
      <c r="K908" s="850">
        <v>3679.18994140625</v>
      </c>
    </row>
    <row r="909" spans="1:11" ht="14.4" customHeight="1" x14ac:dyDescent="0.3">
      <c r="A909" s="831" t="s">
        <v>628</v>
      </c>
      <c r="B909" s="832" t="s">
        <v>629</v>
      </c>
      <c r="C909" s="835" t="s">
        <v>679</v>
      </c>
      <c r="D909" s="863" t="s">
        <v>680</v>
      </c>
      <c r="E909" s="835" t="s">
        <v>7037</v>
      </c>
      <c r="F909" s="863" t="s">
        <v>7038</v>
      </c>
      <c r="G909" s="835" t="s">
        <v>7771</v>
      </c>
      <c r="H909" s="835" t="s">
        <v>7772</v>
      </c>
      <c r="I909" s="849">
        <v>5537</v>
      </c>
      <c r="J909" s="849">
        <v>1</v>
      </c>
      <c r="K909" s="850">
        <v>5537</v>
      </c>
    </row>
    <row r="910" spans="1:11" ht="14.4" customHeight="1" x14ac:dyDescent="0.3">
      <c r="A910" s="831" t="s">
        <v>628</v>
      </c>
      <c r="B910" s="832" t="s">
        <v>629</v>
      </c>
      <c r="C910" s="835" t="s">
        <v>679</v>
      </c>
      <c r="D910" s="863" t="s">
        <v>680</v>
      </c>
      <c r="E910" s="835" t="s">
        <v>7037</v>
      </c>
      <c r="F910" s="863" t="s">
        <v>7038</v>
      </c>
      <c r="G910" s="835" t="s">
        <v>7773</v>
      </c>
      <c r="H910" s="835" t="s">
        <v>7774</v>
      </c>
      <c r="I910" s="849">
        <v>363</v>
      </c>
      <c r="J910" s="849">
        <v>10</v>
      </c>
      <c r="K910" s="850">
        <v>3630</v>
      </c>
    </row>
    <row r="911" spans="1:11" ht="14.4" customHeight="1" x14ac:dyDescent="0.3">
      <c r="A911" s="831" t="s">
        <v>628</v>
      </c>
      <c r="B911" s="832" t="s">
        <v>629</v>
      </c>
      <c r="C911" s="835" t="s">
        <v>679</v>
      </c>
      <c r="D911" s="863" t="s">
        <v>680</v>
      </c>
      <c r="E911" s="835" t="s">
        <v>7037</v>
      </c>
      <c r="F911" s="863" t="s">
        <v>7038</v>
      </c>
      <c r="G911" s="835" t="s">
        <v>7775</v>
      </c>
      <c r="H911" s="835" t="s">
        <v>7776</v>
      </c>
      <c r="I911" s="849">
        <v>2210.719970703125</v>
      </c>
      <c r="J911" s="849">
        <v>1</v>
      </c>
      <c r="K911" s="850">
        <v>2210.719970703125</v>
      </c>
    </row>
    <row r="912" spans="1:11" ht="14.4" customHeight="1" x14ac:dyDescent="0.3">
      <c r="A912" s="831" t="s">
        <v>628</v>
      </c>
      <c r="B912" s="832" t="s">
        <v>629</v>
      </c>
      <c r="C912" s="835" t="s">
        <v>679</v>
      </c>
      <c r="D912" s="863" t="s">
        <v>680</v>
      </c>
      <c r="E912" s="835" t="s">
        <v>7037</v>
      </c>
      <c r="F912" s="863" t="s">
        <v>7038</v>
      </c>
      <c r="G912" s="835" t="s">
        <v>7666</v>
      </c>
      <c r="H912" s="835" t="s">
        <v>7667</v>
      </c>
      <c r="I912" s="849">
        <v>152.46000671386719</v>
      </c>
      <c r="J912" s="849">
        <v>2</v>
      </c>
      <c r="K912" s="850">
        <v>304.92001342773437</v>
      </c>
    </row>
    <row r="913" spans="1:11" ht="14.4" customHeight="1" x14ac:dyDescent="0.3">
      <c r="A913" s="831" t="s">
        <v>628</v>
      </c>
      <c r="B913" s="832" t="s">
        <v>629</v>
      </c>
      <c r="C913" s="835" t="s">
        <v>679</v>
      </c>
      <c r="D913" s="863" t="s">
        <v>680</v>
      </c>
      <c r="E913" s="835" t="s">
        <v>7037</v>
      </c>
      <c r="F913" s="863" t="s">
        <v>7038</v>
      </c>
      <c r="G913" s="835" t="s">
        <v>7777</v>
      </c>
      <c r="H913" s="835" t="s">
        <v>7778</v>
      </c>
      <c r="I913" s="849">
        <v>9228.18505859375</v>
      </c>
      <c r="J913" s="849">
        <v>2</v>
      </c>
      <c r="K913" s="850">
        <v>18456.3701171875</v>
      </c>
    </row>
    <row r="914" spans="1:11" ht="14.4" customHeight="1" x14ac:dyDescent="0.3">
      <c r="A914" s="831" t="s">
        <v>628</v>
      </c>
      <c r="B914" s="832" t="s">
        <v>629</v>
      </c>
      <c r="C914" s="835" t="s">
        <v>679</v>
      </c>
      <c r="D914" s="863" t="s">
        <v>680</v>
      </c>
      <c r="E914" s="835" t="s">
        <v>7037</v>
      </c>
      <c r="F914" s="863" t="s">
        <v>7038</v>
      </c>
      <c r="G914" s="835" t="s">
        <v>7779</v>
      </c>
      <c r="H914" s="835" t="s">
        <v>7780</v>
      </c>
      <c r="I914" s="849">
        <v>2277.85009765625</v>
      </c>
      <c r="J914" s="849">
        <v>3</v>
      </c>
      <c r="K914" s="850">
        <v>6833.55029296875</v>
      </c>
    </row>
    <row r="915" spans="1:11" ht="14.4" customHeight="1" x14ac:dyDescent="0.3">
      <c r="A915" s="831" t="s">
        <v>628</v>
      </c>
      <c r="B915" s="832" t="s">
        <v>629</v>
      </c>
      <c r="C915" s="835" t="s">
        <v>679</v>
      </c>
      <c r="D915" s="863" t="s">
        <v>680</v>
      </c>
      <c r="E915" s="835" t="s">
        <v>7037</v>
      </c>
      <c r="F915" s="863" t="s">
        <v>7038</v>
      </c>
      <c r="G915" s="835" t="s">
        <v>7781</v>
      </c>
      <c r="H915" s="835" t="s">
        <v>7782</v>
      </c>
      <c r="I915" s="849">
        <v>2277.85009765625</v>
      </c>
      <c r="J915" s="849">
        <v>1</v>
      </c>
      <c r="K915" s="850">
        <v>2277.85009765625</v>
      </c>
    </row>
    <row r="916" spans="1:11" ht="14.4" customHeight="1" x14ac:dyDescent="0.3">
      <c r="A916" s="831" t="s">
        <v>628</v>
      </c>
      <c r="B916" s="832" t="s">
        <v>629</v>
      </c>
      <c r="C916" s="835" t="s">
        <v>679</v>
      </c>
      <c r="D916" s="863" t="s">
        <v>680</v>
      </c>
      <c r="E916" s="835" t="s">
        <v>7037</v>
      </c>
      <c r="F916" s="863" t="s">
        <v>7038</v>
      </c>
      <c r="G916" s="835" t="s">
        <v>7783</v>
      </c>
      <c r="H916" s="835" t="s">
        <v>7784</v>
      </c>
      <c r="I916" s="849">
        <v>3035.31005859375</v>
      </c>
      <c r="J916" s="849">
        <v>10</v>
      </c>
      <c r="K916" s="850">
        <v>30353.1005859375</v>
      </c>
    </row>
    <row r="917" spans="1:11" ht="14.4" customHeight="1" x14ac:dyDescent="0.3">
      <c r="A917" s="831" t="s">
        <v>628</v>
      </c>
      <c r="B917" s="832" t="s">
        <v>629</v>
      </c>
      <c r="C917" s="835" t="s">
        <v>679</v>
      </c>
      <c r="D917" s="863" t="s">
        <v>680</v>
      </c>
      <c r="E917" s="835" t="s">
        <v>7037</v>
      </c>
      <c r="F917" s="863" t="s">
        <v>7038</v>
      </c>
      <c r="G917" s="835" t="s">
        <v>7785</v>
      </c>
      <c r="H917" s="835" t="s">
        <v>7786</v>
      </c>
      <c r="I917" s="849">
        <v>3035.31005859375</v>
      </c>
      <c r="J917" s="849">
        <v>2</v>
      </c>
      <c r="K917" s="850">
        <v>6070.6201171875</v>
      </c>
    </row>
    <row r="918" spans="1:11" ht="14.4" customHeight="1" x14ac:dyDescent="0.3">
      <c r="A918" s="831" t="s">
        <v>628</v>
      </c>
      <c r="B918" s="832" t="s">
        <v>629</v>
      </c>
      <c r="C918" s="835" t="s">
        <v>679</v>
      </c>
      <c r="D918" s="863" t="s">
        <v>680</v>
      </c>
      <c r="E918" s="835" t="s">
        <v>7037</v>
      </c>
      <c r="F918" s="863" t="s">
        <v>7038</v>
      </c>
      <c r="G918" s="835" t="s">
        <v>7787</v>
      </c>
      <c r="H918" s="835" t="s">
        <v>7788</v>
      </c>
      <c r="I918" s="849">
        <v>9228.1953125</v>
      </c>
      <c r="J918" s="849">
        <v>1.25</v>
      </c>
      <c r="K918" s="850">
        <v>11535.240478515625</v>
      </c>
    </row>
    <row r="919" spans="1:11" ht="14.4" customHeight="1" x14ac:dyDescent="0.3">
      <c r="A919" s="831" t="s">
        <v>628</v>
      </c>
      <c r="B919" s="832" t="s">
        <v>629</v>
      </c>
      <c r="C919" s="835" t="s">
        <v>679</v>
      </c>
      <c r="D919" s="863" t="s">
        <v>680</v>
      </c>
      <c r="E919" s="835" t="s">
        <v>7037</v>
      </c>
      <c r="F919" s="863" t="s">
        <v>7038</v>
      </c>
      <c r="G919" s="835" t="s">
        <v>7789</v>
      </c>
      <c r="H919" s="835" t="s">
        <v>7790</v>
      </c>
      <c r="I919" s="849">
        <v>16187.7197265625</v>
      </c>
      <c r="J919" s="849">
        <v>1</v>
      </c>
      <c r="K919" s="850">
        <v>16187.719970703125</v>
      </c>
    </row>
    <row r="920" spans="1:11" ht="14.4" customHeight="1" x14ac:dyDescent="0.3">
      <c r="A920" s="831" t="s">
        <v>628</v>
      </c>
      <c r="B920" s="832" t="s">
        <v>629</v>
      </c>
      <c r="C920" s="835" t="s">
        <v>679</v>
      </c>
      <c r="D920" s="863" t="s">
        <v>680</v>
      </c>
      <c r="E920" s="835" t="s">
        <v>7037</v>
      </c>
      <c r="F920" s="863" t="s">
        <v>7038</v>
      </c>
      <c r="G920" s="835" t="s">
        <v>7791</v>
      </c>
      <c r="H920" s="835" t="s">
        <v>7792</v>
      </c>
      <c r="I920" s="849">
        <v>16187.7197265625</v>
      </c>
      <c r="J920" s="849">
        <v>1</v>
      </c>
      <c r="K920" s="850">
        <v>16187.7197265625</v>
      </c>
    </row>
    <row r="921" spans="1:11" ht="14.4" customHeight="1" x14ac:dyDescent="0.3">
      <c r="A921" s="831" t="s">
        <v>628</v>
      </c>
      <c r="B921" s="832" t="s">
        <v>629</v>
      </c>
      <c r="C921" s="835" t="s">
        <v>679</v>
      </c>
      <c r="D921" s="863" t="s">
        <v>680</v>
      </c>
      <c r="E921" s="835" t="s">
        <v>7037</v>
      </c>
      <c r="F921" s="863" t="s">
        <v>7038</v>
      </c>
      <c r="G921" s="835" t="s">
        <v>7793</v>
      </c>
      <c r="H921" s="835" t="s">
        <v>7794</v>
      </c>
      <c r="I921" s="849">
        <v>3709.669921875</v>
      </c>
      <c r="J921" s="849">
        <v>1</v>
      </c>
      <c r="K921" s="850">
        <v>3709.669921875</v>
      </c>
    </row>
    <row r="922" spans="1:11" ht="14.4" customHeight="1" x14ac:dyDescent="0.3">
      <c r="A922" s="831" t="s">
        <v>628</v>
      </c>
      <c r="B922" s="832" t="s">
        <v>629</v>
      </c>
      <c r="C922" s="835" t="s">
        <v>679</v>
      </c>
      <c r="D922" s="863" t="s">
        <v>680</v>
      </c>
      <c r="E922" s="835" t="s">
        <v>7037</v>
      </c>
      <c r="F922" s="863" t="s">
        <v>7038</v>
      </c>
      <c r="G922" s="835" t="s">
        <v>7795</v>
      </c>
      <c r="H922" s="835" t="s">
        <v>7796</v>
      </c>
      <c r="I922" s="849">
        <v>3130.75</v>
      </c>
      <c r="J922" s="849">
        <v>6</v>
      </c>
      <c r="K922" s="850">
        <v>18784.5</v>
      </c>
    </row>
    <row r="923" spans="1:11" ht="14.4" customHeight="1" x14ac:dyDescent="0.3">
      <c r="A923" s="831" t="s">
        <v>628</v>
      </c>
      <c r="B923" s="832" t="s">
        <v>629</v>
      </c>
      <c r="C923" s="835" t="s">
        <v>679</v>
      </c>
      <c r="D923" s="863" t="s">
        <v>680</v>
      </c>
      <c r="E923" s="835" t="s">
        <v>7037</v>
      </c>
      <c r="F923" s="863" t="s">
        <v>7038</v>
      </c>
      <c r="G923" s="835" t="s">
        <v>7797</v>
      </c>
      <c r="H923" s="835" t="s">
        <v>7798</v>
      </c>
      <c r="I923" s="849">
        <v>213.35000610351562</v>
      </c>
      <c r="J923" s="849">
        <v>32</v>
      </c>
      <c r="K923" s="850">
        <v>6827.099853515625</v>
      </c>
    </row>
    <row r="924" spans="1:11" ht="14.4" customHeight="1" x14ac:dyDescent="0.3">
      <c r="A924" s="831" t="s">
        <v>628</v>
      </c>
      <c r="B924" s="832" t="s">
        <v>629</v>
      </c>
      <c r="C924" s="835" t="s">
        <v>679</v>
      </c>
      <c r="D924" s="863" t="s">
        <v>680</v>
      </c>
      <c r="E924" s="835" t="s">
        <v>7037</v>
      </c>
      <c r="F924" s="863" t="s">
        <v>7038</v>
      </c>
      <c r="G924" s="835" t="s">
        <v>7799</v>
      </c>
      <c r="H924" s="835" t="s">
        <v>7800</v>
      </c>
      <c r="I924" s="849">
        <v>2722.5001953125002</v>
      </c>
      <c r="J924" s="849">
        <v>31</v>
      </c>
      <c r="K924" s="850">
        <v>84397.509765625</v>
      </c>
    </row>
    <row r="925" spans="1:11" ht="14.4" customHeight="1" x14ac:dyDescent="0.3">
      <c r="A925" s="831" t="s">
        <v>628</v>
      </c>
      <c r="B925" s="832" t="s">
        <v>629</v>
      </c>
      <c r="C925" s="835" t="s">
        <v>679</v>
      </c>
      <c r="D925" s="863" t="s">
        <v>680</v>
      </c>
      <c r="E925" s="835" t="s">
        <v>7037</v>
      </c>
      <c r="F925" s="863" t="s">
        <v>7038</v>
      </c>
      <c r="G925" s="835" t="s">
        <v>7396</v>
      </c>
      <c r="H925" s="835" t="s">
        <v>7397</v>
      </c>
      <c r="I925" s="849">
        <v>105.80000305175781</v>
      </c>
      <c r="J925" s="849">
        <v>10</v>
      </c>
      <c r="K925" s="850">
        <v>1058.0000305175781</v>
      </c>
    </row>
    <row r="926" spans="1:11" ht="14.4" customHeight="1" x14ac:dyDescent="0.3">
      <c r="A926" s="831" t="s">
        <v>628</v>
      </c>
      <c r="B926" s="832" t="s">
        <v>629</v>
      </c>
      <c r="C926" s="835" t="s">
        <v>679</v>
      </c>
      <c r="D926" s="863" t="s">
        <v>680</v>
      </c>
      <c r="E926" s="835" t="s">
        <v>7037</v>
      </c>
      <c r="F926" s="863" t="s">
        <v>7038</v>
      </c>
      <c r="G926" s="835" t="s">
        <v>7801</v>
      </c>
      <c r="H926" s="835" t="s">
        <v>7802</v>
      </c>
      <c r="I926" s="849">
        <v>2397.39990234375</v>
      </c>
      <c r="J926" s="849">
        <v>2</v>
      </c>
      <c r="K926" s="850">
        <v>4794.7900390625</v>
      </c>
    </row>
    <row r="927" spans="1:11" ht="14.4" customHeight="1" x14ac:dyDescent="0.3">
      <c r="A927" s="831" t="s">
        <v>628</v>
      </c>
      <c r="B927" s="832" t="s">
        <v>629</v>
      </c>
      <c r="C927" s="835" t="s">
        <v>679</v>
      </c>
      <c r="D927" s="863" t="s">
        <v>680</v>
      </c>
      <c r="E927" s="835" t="s">
        <v>7037</v>
      </c>
      <c r="F927" s="863" t="s">
        <v>7038</v>
      </c>
      <c r="G927" s="835" t="s">
        <v>7803</v>
      </c>
      <c r="H927" s="835" t="s">
        <v>7804</v>
      </c>
      <c r="I927" s="849">
        <v>1149.5</v>
      </c>
      <c r="J927" s="849">
        <v>5</v>
      </c>
      <c r="K927" s="850">
        <v>5747.5</v>
      </c>
    </row>
    <row r="928" spans="1:11" ht="14.4" customHeight="1" x14ac:dyDescent="0.3">
      <c r="A928" s="831" t="s">
        <v>628</v>
      </c>
      <c r="B928" s="832" t="s">
        <v>629</v>
      </c>
      <c r="C928" s="835" t="s">
        <v>679</v>
      </c>
      <c r="D928" s="863" t="s">
        <v>680</v>
      </c>
      <c r="E928" s="835" t="s">
        <v>7488</v>
      </c>
      <c r="F928" s="863" t="s">
        <v>7489</v>
      </c>
      <c r="G928" s="835" t="s">
        <v>7805</v>
      </c>
      <c r="H928" s="835" t="s">
        <v>7806</v>
      </c>
      <c r="I928" s="849">
        <v>156.52999877929687</v>
      </c>
      <c r="J928" s="849">
        <v>1</v>
      </c>
      <c r="K928" s="850">
        <v>156.52999877929687</v>
      </c>
    </row>
    <row r="929" spans="1:11" ht="14.4" customHeight="1" x14ac:dyDescent="0.3">
      <c r="A929" s="831" t="s">
        <v>628</v>
      </c>
      <c r="B929" s="832" t="s">
        <v>629</v>
      </c>
      <c r="C929" s="835" t="s">
        <v>679</v>
      </c>
      <c r="D929" s="863" t="s">
        <v>680</v>
      </c>
      <c r="E929" s="835" t="s">
        <v>7043</v>
      </c>
      <c r="F929" s="863" t="s">
        <v>7044</v>
      </c>
      <c r="G929" s="835" t="s">
        <v>7289</v>
      </c>
      <c r="H929" s="835" t="s">
        <v>7290</v>
      </c>
      <c r="I929" s="849">
        <v>5.179999828338623</v>
      </c>
      <c r="J929" s="849">
        <v>700</v>
      </c>
      <c r="K929" s="850">
        <v>3622.5</v>
      </c>
    </row>
    <row r="930" spans="1:11" ht="14.4" customHeight="1" x14ac:dyDescent="0.3">
      <c r="A930" s="831" t="s">
        <v>628</v>
      </c>
      <c r="B930" s="832" t="s">
        <v>629</v>
      </c>
      <c r="C930" s="835" t="s">
        <v>679</v>
      </c>
      <c r="D930" s="863" t="s">
        <v>680</v>
      </c>
      <c r="E930" s="835" t="s">
        <v>7043</v>
      </c>
      <c r="F930" s="863" t="s">
        <v>7044</v>
      </c>
      <c r="G930" s="835" t="s">
        <v>7291</v>
      </c>
      <c r="H930" s="835" t="s">
        <v>7292</v>
      </c>
      <c r="I930" s="849">
        <v>5.179999828338623</v>
      </c>
      <c r="J930" s="849">
        <v>700</v>
      </c>
      <c r="K930" s="850">
        <v>3622.5</v>
      </c>
    </row>
    <row r="931" spans="1:11" ht="14.4" customHeight="1" x14ac:dyDescent="0.3">
      <c r="A931" s="831" t="s">
        <v>628</v>
      </c>
      <c r="B931" s="832" t="s">
        <v>629</v>
      </c>
      <c r="C931" s="835" t="s">
        <v>679</v>
      </c>
      <c r="D931" s="863" t="s">
        <v>680</v>
      </c>
      <c r="E931" s="835" t="s">
        <v>7043</v>
      </c>
      <c r="F931" s="863" t="s">
        <v>7044</v>
      </c>
      <c r="G931" s="835" t="s">
        <v>7291</v>
      </c>
      <c r="H931" s="835" t="s">
        <v>7807</v>
      </c>
      <c r="I931" s="849">
        <v>5.179999828338623</v>
      </c>
      <c r="J931" s="849">
        <v>200</v>
      </c>
      <c r="K931" s="850">
        <v>1035</v>
      </c>
    </row>
    <row r="932" spans="1:11" ht="14.4" customHeight="1" x14ac:dyDescent="0.3">
      <c r="A932" s="831" t="s">
        <v>628</v>
      </c>
      <c r="B932" s="832" t="s">
        <v>629</v>
      </c>
      <c r="C932" s="835" t="s">
        <v>679</v>
      </c>
      <c r="D932" s="863" t="s">
        <v>680</v>
      </c>
      <c r="E932" s="835" t="s">
        <v>7043</v>
      </c>
      <c r="F932" s="863" t="s">
        <v>7044</v>
      </c>
      <c r="G932" s="835" t="s">
        <v>7400</v>
      </c>
      <c r="H932" s="835" t="s">
        <v>7401</v>
      </c>
      <c r="I932" s="849">
        <v>5.179999828338623</v>
      </c>
      <c r="J932" s="849">
        <v>400</v>
      </c>
      <c r="K932" s="850">
        <v>2071</v>
      </c>
    </row>
    <row r="933" spans="1:11" ht="14.4" customHeight="1" x14ac:dyDescent="0.3">
      <c r="A933" s="831" t="s">
        <v>628</v>
      </c>
      <c r="B933" s="832" t="s">
        <v>629</v>
      </c>
      <c r="C933" s="835" t="s">
        <v>679</v>
      </c>
      <c r="D933" s="863" t="s">
        <v>680</v>
      </c>
      <c r="E933" s="835" t="s">
        <v>7043</v>
      </c>
      <c r="F933" s="863" t="s">
        <v>7044</v>
      </c>
      <c r="G933" s="835" t="s">
        <v>7297</v>
      </c>
      <c r="H933" s="835" t="s">
        <v>7298</v>
      </c>
      <c r="I933" s="849">
        <v>713.55999755859375</v>
      </c>
      <c r="J933" s="849">
        <v>1</v>
      </c>
      <c r="K933" s="850">
        <v>713.55999755859375</v>
      </c>
    </row>
    <row r="934" spans="1:11" ht="14.4" customHeight="1" x14ac:dyDescent="0.3">
      <c r="A934" s="831" t="s">
        <v>628</v>
      </c>
      <c r="B934" s="832" t="s">
        <v>629</v>
      </c>
      <c r="C934" s="835" t="s">
        <v>679</v>
      </c>
      <c r="D934" s="863" t="s">
        <v>680</v>
      </c>
      <c r="E934" s="835" t="s">
        <v>7043</v>
      </c>
      <c r="F934" s="863" t="s">
        <v>7044</v>
      </c>
      <c r="G934" s="835" t="s">
        <v>7299</v>
      </c>
      <c r="H934" s="835" t="s">
        <v>7300</v>
      </c>
      <c r="I934" s="849">
        <v>0.87999999523162842</v>
      </c>
      <c r="J934" s="849">
        <v>2000</v>
      </c>
      <c r="K934" s="850">
        <v>1760</v>
      </c>
    </row>
    <row r="935" spans="1:11" ht="14.4" customHeight="1" x14ac:dyDescent="0.3">
      <c r="A935" s="831" t="s">
        <v>628</v>
      </c>
      <c r="B935" s="832" t="s">
        <v>629</v>
      </c>
      <c r="C935" s="835" t="s">
        <v>679</v>
      </c>
      <c r="D935" s="863" t="s">
        <v>680</v>
      </c>
      <c r="E935" s="835" t="s">
        <v>7043</v>
      </c>
      <c r="F935" s="863" t="s">
        <v>7044</v>
      </c>
      <c r="G935" s="835" t="s">
        <v>7808</v>
      </c>
      <c r="H935" s="835" t="s">
        <v>7809</v>
      </c>
      <c r="I935" s="849">
        <v>0.47199999690055849</v>
      </c>
      <c r="J935" s="849">
        <v>1900</v>
      </c>
      <c r="K935" s="850">
        <v>894</v>
      </c>
    </row>
    <row r="936" spans="1:11" ht="14.4" customHeight="1" x14ac:dyDescent="0.3">
      <c r="A936" s="831" t="s">
        <v>628</v>
      </c>
      <c r="B936" s="832" t="s">
        <v>629</v>
      </c>
      <c r="C936" s="835" t="s">
        <v>679</v>
      </c>
      <c r="D936" s="863" t="s">
        <v>680</v>
      </c>
      <c r="E936" s="835" t="s">
        <v>7043</v>
      </c>
      <c r="F936" s="863" t="s">
        <v>7044</v>
      </c>
      <c r="G936" s="835" t="s">
        <v>7045</v>
      </c>
      <c r="H936" s="835" t="s">
        <v>7046</v>
      </c>
      <c r="I936" s="849">
        <v>1.1728570972170149</v>
      </c>
      <c r="J936" s="849">
        <v>3700</v>
      </c>
      <c r="K936" s="850">
        <v>4337</v>
      </c>
    </row>
    <row r="937" spans="1:11" ht="14.4" customHeight="1" x14ac:dyDescent="0.3">
      <c r="A937" s="831" t="s">
        <v>628</v>
      </c>
      <c r="B937" s="832" t="s">
        <v>629</v>
      </c>
      <c r="C937" s="835" t="s">
        <v>679</v>
      </c>
      <c r="D937" s="863" t="s">
        <v>680</v>
      </c>
      <c r="E937" s="835" t="s">
        <v>7043</v>
      </c>
      <c r="F937" s="863" t="s">
        <v>7044</v>
      </c>
      <c r="G937" s="835" t="s">
        <v>7303</v>
      </c>
      <c r="H937" s="835" t="s">
        <v>7304</v>
      </c>
      <c r="I937" s="849">
        <v>164.82500457763672</v>
      </c>
      <c r="J937" s="849">
        <v>24</v>
      </c>
      <c r="K937" s="850">
        <v>3955.800048828125</v>
      </c>
    </row>
    <row r="938" spans="1:11" ht="14.4" customHeight="1" x14ac:dyDescent="0.3">
      <c r="A938" s="831" t="s">
        <v>628</v>
      </c>
      <c r="B938" s="832" t="s">
        <v>629</v>
      </c>
      <c r="C938" s="835" t="s">
        <v>679</v>
      </c>
      <c r="D938" s="863" t="s">
        <v>680</v>
      </c>
      <c r="E938" s="835" t="s">
        <v>7043</v>
      </c>
      <c r="F938" s="863" t="s">
        <v>7044</v>
      </c>
      <c r="G938" s="835" t="s">
        <v>7810</v>
      </c>
      <c r="H938" s="835" t="s">
        <v>7811</v>
      </c>
      <c r="I938" s="849">
        <v>127.99499893188477</v>
      </c>
      <c r="J938" s="849">
        <v>80</v>
      </c>
      <c r="K938" s="850">
        <v>10239.679931640625</v>
      </c>
    </row>
    <row r="939" spans="1:11" ht="14.4" customHeight="1" x14ac:dyDescent="0.3">
      <c r="A939" s="831" t="s">
        <v>628</v>
      </c>
      <c r="B939" s="832" t="s">
        <v>629</v>
      </c>
      <c r="C939" s="835" t="s">
        <v>679</v>
      </c>
      <c r="D939" s="863" t="s">
        <v>680</v>
      </c>
      <c r="E939" s="835" t="s">
        <v>7043</v>
      </c>
      <c r="F939" s="863" t="s">
        <v>7044</v>
      </c>
      <c r="G939" s="835" t="s">
        <v>7812</v>
      </c>
      <c r="H939" s="835" t="s">
        <v>7813</v>
      </c>
      <c r="I939" s="849">
        <v>250.78999328613281</v>
      </c>
      <c r="J939" s="849">
        <v>10</v>
      </c>
      <c r="K939" s="850">
        <v>2507.889892578125</v>
      </c>
    </row>
    <row r="940" spans="1:11" ht="14.4" customHeight="1" x14ac:dyDescent="0.3">
      <c r="A940" s="831" t="s">
        <v>628</v>
      </c>
      <c r="B940" s="832" t="s">
        <v>629</v>
      </c>
      <c r="C940" s="835" t="s">
        <v>679</v>
      </c>
      <c r="D940" s="863" t="s">
        <v>680</v>
      </c>
      <c r="E940" s="835" t="s">
        <v>7043</v>
      </c>
      <c r="F940" s="863" t="s">
        <v>7044</v>
      </c>
      <c r="G940" s="835" t="s">
        <v>7305</v>
      </c>
      <c r="H940" s="835" t="s">
        <v>7306</v>
      </c>
      <c r="I940" s="849">
        <v>11.359999656677246</v>
      </c>
      <c r="J940" s="849">
        <v>50</v>
      </c>
      <c r="K940" s="850">
        <v>568.0999755859375</v>
      </c>
    </row>
    <row r="941" spans="1:11" ht="14.4" customHeight="1" x14ac:dyDescent="0.3">
      <c r="A941" s="831" t="s">
        <v>628</v>
      </c>
      <c r="B941" s="832" t="s">
        <v>629</v>
      </c>
      <c r="C941" s="835" t="s">
        <v>679</v>
      </c>
      <c r="D941" s="863" t="s">
        <v>680</v>
      </c>
      <c r="E941" s="835" t="s">
        <v>7043</v>
      </c>
      <c r="F941" s="863" t="s">
        <v>7044</v>
      </c>
      <c r="G941" s="835" t="s">
        <v>7307</v>
      </c>
      <c r="H941" s="835" t="s">
        <v>7308</v>
      </c>
      <c r="I941" s="849">
        <v>790.875</v>
      </c>
      <c r="J941" s="849">
        <v>7</v>
      </c>
      <c r="K941" s="850">
        <v>5536.1201171875</v>
      </c>
    </row>
    <row r="942" spans="1:11" ht="14.4" customHeight="1" x14ac:dyDescent="0.3">
      <c r="A942" s="831" t="s">
        <v>628</v>
      </c>
      <c r="B942" s="832" t="s">
        <v>629</v>
      </c>
      <c r="C942" s="835" t="s">
        <v>679</v>
      </c>
      <c r="D942" s="863" t="s">
        <v>680</v>
      </c>
      <c r="E942" s="835" t="s">
        <v>7043</v>
      </c>
      <c r="F942" s="863" t="s">
        <v>7044</v>
      </c>
      <c r="G942" s="835" t="s">
        <v>7496</v>
      </c>
      <c r="H942" s="835" t="s">
        <v>7497</v>
      </c>
      <c r="I942" s="849">
        <v>646.6099853515625</v>
      </c>
      <c r="J942" s="849">
        <v>1</v>
      </c>
      <c r="K942" s="850">
        <v>646.6099853515625</v>
      </c>
    </row>
    <row r="943" spans="1:11" ht="14.4" customHeight="1" x14ac:dyDescent="0.3">
      <c r="A943" s="831" t="s">
        <v>628</v>
      </c>
      <c r="B943" s="832" t="s">
        <v>629</v>
      </c>
      <c r="C943" s="835" t="s">
        <v>679</v>
      </c>
      <c r="D943" s="863" t="s">
        <v>680</v>
      </c>
      <c r="E943" s="835" t="s">
        <v>7043</v>
      </c>
      <c r="F943" s="863" t="s">
        <v>7044</v>
      </c>
      <c r="G943" s="835" t="s">
        <v>7047</v>
      </c>
      <c r="H943" s="835" t="s">
        <v>7048</v>
      </c>
      <c r="I943" s="849">
        <v>355.35000610351562</v>
      </c>
      <c r="J943" s="849">
        <v>3</v>
      </c>
      <c r="K943" s="850">
        <v>1066.050048828125</v>
      </c>
    </row>
    <row r="944" spans="1:11" ht="14.4" customHeight="1" x14ac:dyDescent="0.3">
      <c r="A944" s="831" t="s">
        <v>628</v>
      </c>
      <c r="B944" s="832" t="s">
        <v>629</v>
      </c>
      <c r="C944" s="835" t="s">
        <v>679</v>
      </c>
      <c r="D944" s="863" t="s">
        <v>680</v>
      </c>
      <c r="E944" s="835" t="s">
        <v>7043</v>
      </c>
      <c r="F944" s="863" t="s">
        <v>7044</v>
      </c>
      <c r="G944" s="835" t="s">
        <v>7498</v>
      </c>
      <c r="H944" s="835" t="s">
        <v>7499</v>
      </c>
      <c r="I944" s="849">
        <v>65.166666666666671</v>
      </c>
      <c r="J944" s="849">
        <v>70</v>
      </c>
      <c r="K944" s="850">
        <v>4532.1499633789062</v>
      </c>
    </row>
    <row r="945" spans="1:11" ht="14.4" customHeight="1" x14ac:dyDescent="0.3">
      <c r="A945" s="831" t="s">
        <v>628</v>
      </c>
      <c r="B945" s="832" t="s">
        <v>629</v>
      </c>
      <c r="C945" s="835" t="s">
        <v>679</v>
      </c>
      <c r="D945" s="863" t="s">
        <v>680</v>
      </c>
      <c r="E945" s="835" t="s">
        <v>7043</v>
      </c>
      <c r="F945" s="863" t="s">
        <v>7044</v>
      </c>
      <c r="G945" s="835" t="s">
        <v>7410</v>
      </c>
      <c r="H945" s="835" t="s">
        <v>7411</v>
      </c>
      <c r="I945" s="849">
        <v>69.694999694824219</v>
      </c>
      <c r="J945" s="849">
        <v>30</v>
      </c>
      <c r="K945" s="850">
        <v>2090.8200073242187</v>
      </c>
    </row>
    <row r="946" spans="1:11" ht="14.4" customHeight="1" x14ac:dyDescent="0.3">
      <c r="A946" s="831" t="s">
        <v>628</v>
      </c>
      <c r="B946" s="832" t="s">
        <v>629</v>
      </c>
      <c r="C946" s="835" t="s">
        <v>679</v>
      </c>
      <c r="D946" s="863" t="s">
        <v>680</v>
      </c>
      <c r="E946" s="835" t="s">
        <v>7043</v>
      </c>
      <c r="F946" s="863" t="s">
        <v>7044</v>
      </c>
      <c r="G946" s="835" t="s">
        <v>7814</v>
      </c>
      <c r="H946" s="835" t="s">
        <v>7815</v>
      </c>
      <c r="I946" s="849">
        <v>272.42999267578125</v>
      </c>
      <c r="J946" s="849">
        <v>6</v>
      </c>
      <c r="K946" s="850">
        <v>1634.5999755859375</v>
      </c>
    </row>
    <row r="947" spans="1:11" ht="14.4" customHeight="1" x14ac:dyDescent="0.3">
      <c r="A947" s="831" t="s">
        <v>628</v>
      </c>
      <c r="B947" s="832" t="s">
        <v>629</v>
      </c>
      <c r="C947" s="835" t="s">
        <v>679</v>
      </c>
      <c r="D947" s="863" t="s">
        <v>680</v>
      </c>
      <c r="E947" s="835" t="s">
        <v>7043</v>
      </c>
      <c r="F947" s="863" t="s">
        <v>7044</v>
      </c>
      <c r="G947" s="835" t="s">
        <v>7816</v>
      </c>
      <c r="H947" s="835" t="s">
        <v>7817</v>
      </c>
      <c r="I947" s="849">
        <v>138.41000366210937</v>
      </c>
      <c r="J947" s="849">
        <v>20</v>
      </c>
      <c r="K947" s="850">
        <v>2768.280029296875</v>
      </c>
    </row>
    <row r="948" spans="1:11" ht="14.4" customHeight="1" x14ac:dyDescent="0.3">
      <c r="A948" s="831" t="s">
        <v>628</v>
      </c>
      <c r="B948" s="832" t="s">
        <v>629</v>
      </c>
      <c r="C948" s="835" t="s">
        <v>679</v>
      </c>
      <c r="D948" s="863" t="s">
        <v>680</v>
      </c>
      <c r="E948" s="835" t="s">
        <v>7043</v>
      </c>
      <c r="F948" s="863" t="s">
        <v>7044</v>
      </c>
      <c r="G948" s="835" t="s">
        <v>7049</v>
      </c>
      <c r="H948" s="835" t="s">
        <v>7050</v>
      </c>
      <c r="I948" s="849">
        <v>22.149999618530273</v>
      </c>
      <c r="J948" s="849">
        <v>25</v>
      </c>
      <c r="K948" s="850">
        <v>553.75</v>
      </c>
    </row>
    <row r="949" spans="1:11" ht="14.4" customHeight="1" x14ac:dyDescent="0.3">
      <c r="A949" s="831" t="s">
        <v>628</v>
      </c>
      <c r="B949" s="832" t="s">
        <v>629</v>
      </c>
      <c r="C949" s="835" t="s">
        <v>679</v>
      </c>
      <c r="D949" s="863" t="s">
        <v>680</v>
      </c>
      <c r="E949" s="835" t="s">
        <v>7043</v>
      </c>
      <c r="F949" s="863" t="s">
        <v>7044</v>
      </c>
      <c r="G949" s="835" t="s">
        <v>7309</v>
      </c>
      <c r="H949" s="835" t="s">
        <v>7310</v>
      </c>
      <c r="I949" s="849">
        <v>13.039999961853027</v>
      </c>
      <c r="J949" s="849">
        <v>260</v>
      </c>
      <c r="K949" s="850">
        <v>3390.639892578125</v>
      </c>
    </row>
    <row r="950" spans="1:11" ht="14.4" customHeight="1" x14ac:dyDescent="0.3">
      <c r="A950" s="831" t="s">
        <v>628</v>
      </c>
      <c r="B950" s="832" t="s">
        <v>629</v>
      </c>
      <c r="C950" s="835" t="s">
        <v>679</v>
      </c>
      <c r="D950" s="863" t="s">
        <v>680</v>
      </c>
      <c r="E950" s="835" t="s">
        <v>7043</v>
      </c>
      <c r="F950" s="863" t="s">
        <v>7044</v>
      </c>
      <c r="G950" s="835" t="s">
        <v>7818</v>
      </c>
      <c r="H950" s="835" t="s">
        <v>7819</v>
      </c>
      <c r="I950" s="849">
        <v>18.75</v>
      </c>
      <c r="J950" s="849">
        <v>30</v>
      </c>
      <c r="K950" s="850">
        <v>562.59002685546875</v>
      </c>
    </row>
    <row r="951" spans="1:11" ht="14.4" customHeight="1" x14ac:dyDescent="0.3">
      <c r="A951" s="831" t="s">
        <v>628</v>
      </c>
      <c r="B951" s="832" t="s">
        <v>629</v>
      </c>
      <c r="C951" s="835" t="s">
        <v>679</v>
      </c>
      <c r="D951" s="863" t="s">
        <v>680</v>
      </c>
      <c r="E951" s="835" t="s">
        <v>7043</v>
      </c>
      <c r="F951" s="863" t="s">
        <v>7044</v>
      </c>
      <c r="G951" s="835" t="s">
        <v>7820</v>
      </c>
      <c r="H951" s="835" t="s">
        <v>7821</v>
      </c>
      <c r="I951" s="849">
        <v>92</v>
      </c>
      <c r="J951" s="849">
        <v>10</v>
      </c>
      <c r="K951" s="850">
        <v>920</v>
      </c>
    </row>
    <row r="952" spans="1:11" ht="14.4" customHeight="1" x14ac:dyDescent="0.3">
      <c r="A952" s="831" t="s">
        <v>628</v>
      </c>
      <c r="B952" s="832" t="s">
        <v>629</v>
      </c>
      <c r="C952" s="835" t="s">
        <v>679</v>
      </c>
      <c r="D952" s="863" t="s">
        <v>680</v>
      </c>
      <c r="E952" s="835" t="s">
        <v>7043</v>
      </c>
      <c r="F952" s="863" t="s">
        <v>7044</v>
      </c>
      <c r="G952" s="835" t="s">
        <v>7822</v>
      </c>
      <c r="H952" s="835" t="s">
        <v>7823</v>
      </c>
      <c r="I952" s="849">
        <v>129.25999450683594</v>
      </c>
      <c r="J952" s="849">
        <v>45</v>
      </c>
      <c r="K952" s="850">
        <v>5816.699951171875</v>
      </c>
    </row>
    <row r="953" spans="1:11" ht="14.4" customHeight="1" x14ac:dyDescent="0.3">
      <c r="A953" s="831" t="s">
        <v>628</v>
      </c>
      <c r="B953" s="832" t="s">
        <v>629</v>
      </c>
      <c r="C953" s="835" t="s">
        <v>679</v>
      </c>
      <c r="D953" s="863" t="s">
        <v>680</v>
      </c>
      <c r="E953" s="835" t="s">
        <v>7043</v>
      </c>
      <c r="F953" s="863" t="s">
        <v>7044</v>
      </c>
      <c r="G953" s="835" t="s">
        <v>7311</v>
      </c>
      <c r="H953" s="835" t="s">
        <v>7312</v>
      </c>
      <c r="I953" s="849">
        <v>55.369998931884766</v>
      </c>
      <c r="J953" s="849">
        <v>60</v>
      </c>
      <c r="K953" s="850">
        <v>3322.2999267578125</v>
      </c>
    </row>
    <row r="954" spans="1:11" ht="14.4" customHeight="1" x14ac:dyDescent="0.3">
      <c r="A954" s="831" t="s">
        <v>628</v>
      </c>
      <c r="B954" s="832" t="s">
        <v>629</v>
      </c>
      <c r="C954" s="835" t="s">
        <v>679</v>
      </c>
      <c r="D954" s="863" t="s">
        <v>680</v>
      </c>
      <c r="E954" s="835" t="s">
        <v>7043</v>
      </c>
      <c r="F954" s="863" t="s">
        <v>7044</v>
      </c>
      <c r="G954" s="835" t="s">
        <v>7053</v>
      </c>
      <c r="H954" s="835" t="s">
        <v>7054</v>
      </c>
      <c r="I954" s="849">
        <v>154.01714215959822</v>
      </c>
      <c r="J954" s="849">
        <v>65</v>
      </c>
      <c r="K954" s="850">
        <v>10085.300048828125</v>
      </c>
    </row>
    <row r="955" spans="1:11" ht="14.4" customHeight="1" x14ac:dyDescent="0.3">
      <c r="A955" s="831" t="s">
        <v>628</v>
      </c>
      <c r="B955" s="832" t="s">
        <v>629</v>
      </c>
      <c r="C955" s="835" t="s">
        <v>679</v>
      </c>
      <c r="D955" s="863" t="s">
        <v>680</v>
      </c>
      <c r="E955" s="835" t="s">
        <v>7043</v>
      </c>
      <c r="F955" s="863" t="s">
        <v>7044</v>
      </c>
      <c r="G955" s="835" t="s">
        <v>7502</v>
      </c>
      <c r="H955" s="835" t="s">
        <v>7503</v>
      </c>
      <c r="I955" s="849">
        <v>573.8499755859375</v>
      </c>
      <c r="J955" s="849">
        <v>3</v>
      </c>
      <c r="K955" s="850">
        <v>1721.550048828125</v>
      </c>
    </row>
    <row r="956" spans="1:11" ht="14.4" customHeight="1" x14ac:dyDescent="0.3">
      <c r="A956" s="831" t="s">
        <v>628</v>
      </c>
      <c r="B956" s="832" t="s">
        <v>629</v>
      </c>
      <c r="C956" s="835" t="s">
        <v>679</v>
      </c>
      <c r="D956" s="863" t="s">
        <v>680</v>
      </c>
      <c r="E956" s="835" t="s">
        <v>7043</v>
      </c>
      <c r="F956" s="863" t="s">
        <v>7044</v>
      </c>
      <c r="G956" s="835" t="s">
        <v>7317</v>
      </c>
      <c r="H956" s="835" t="s">
        <v>7318</v>
      </c>
      <c r="I956" s="849">
        <v>309.35000610351562</v>
      </c>
      <c r="J956" s="849">
        <v>5</v>
      </c>
      <c r="K956" s="850">
        <v>1546.75</v>
      </c>
    </row>
    <row r="957" spans="1:11" ht="14.4" customHeight="1" x14ac:dyDescent="0.3">
      <c r="A957" s="831" t="s">
        <v>628</v>
      </c>
      <c r="B957" s="832" t="s">
        <v>629</v>
      </c>
      <c r="C957" s="835" t="s">
        <v>679</v>
      </c>
      <c r="D957" s="863" t="s">
        <v>680</v>
      </c>
      <c r="E957" s="835" t="s">
        <v>7043</v>
      </c>
      <c r="F957" s="863" t="s">
        <v>7044</v>
      </c>
      <c r="G957" s="835" t="s">
        <v>7319</v>
      </c>
      <c r="H957" s="835" t="s">
        <v>7320</v>
      </c>
      <c r="I957" s="849">
        <v>8.0100002288818359</v>
      </c>
      <c r="J957" s="849">
        <v>1350</v>
      </c>
      <c r="K957" s="850">
        <v>10813.830078125</v>
      </c>
    </row>
    <row r="958" spans="1:11" ht="14.4" customHeight="1" x14ac:dyDescent="0.3">
      <c r="A958" s="831" t="s">
        <v>628</v>
      </c>
      <c r="B958" s="832" t="s">
        <v>629</v>
      </c>
      <c r="C958" s="835" t="s">
        <v>679</v>
      </c>
      <c r="D958" s="863" t="s">
        <v>680</v>
      </c>
      <c r="E958" s="835" t="s">
        <v>7043</v>
      </c>
      <c r="F958" s="863" t="s">
        <v>7044</v>
      </c>
      <c r="G958" s="835" t="s">
        <v>7321</v>
      </c>
      <c r="H958" s="835" t="s">
        <v>7322</v>
      </c>
      <c r="I958" s="849">
        <v>4.8400001525878906</v>
      </c>
      <c r="J958" s="849">
        <v>428</v>
      </c>
      <c r="K958" s="850">
        <v>2071.5199813842773</v>
      </c>
    </row>
    <row r="959" spans="1:11" ht="14.4" customHeight="1" x14ac:dyDescent="0.3">
      <c r="A959" s="831" t="s">
        <v>628</v>
      </c>
      <c r="B959" s="832" t="s">
        <v>629</v>
      </c>
      <c r="C959" s="835" t="s">
        <v>679</v>
      </c>
      <c r="D959" s="863" t="s">
        <v>680</v>
      </c>
      <c r="E959" s="835" t="s">
        <v>7043</v>
      </c>
      <c r="F959" s="863" t="s">
        <v>7044</v>
      </c>
      <c r="G959" s="835" t="s">
        <v>7055</v>
      </c>
      <c r="H959" s="835" t="s">
        <v>7056</v>
      </c>
      <c r="I959" s="849">
        <v>2.9533333778381348</v>
      </c>
      <c r="J959" s="849">
        <v>400</v>
      </c>
      <c r="K959" s="850">
        <v>1181</v>
      </c>
    </row>
    <row r="960" spans="1:11" ht="14.4" customHeight="1" x14ac:dyDescent="0.3">
      <c r="A960" s="831" t="s">
        <v>628</v>
      </c>
      <c r="B960" s="832" t="s">
        <v>629</v>
      </c>
      <c r="C960" s="835" t="s">
        <v>679</v>
      </c>
      <c r="D960" s="863" t="s">
        <v>680</v>
      </c>
      <c r="E960" s="835" t="s">
        <v>7043</v>
      </c>
      <c r="F960" s="863" t="s">
        <v>7044</v>
      </c>
      <c r="G960" s="835" t="s">
        <v>7057</v>
      </c>
      <c r="H960" s="835" t="s">
        <v>7058</v>
      </c>
      <c r="I960" s="849">
        <v>3.2450000047683716</v>
      </c>
      <c r="J960" s="849">
        <v>700</v>
      </c>
      <c r="K960" s="850">
        <v>2271</v>
      </c>
    </row>
    <row r="961" spans="1:11" ht="14.4" customHeight="1" x14ac:dyDescent="0.3">
      <c r="A961" s="831" t="s">
        <v>628</v>
      </c>
      <c r="B961" s="832" t="s">
        <v>629</v>
      </c>
      <c r="C961" s="835" t="s">
        <v>679</v>
      </c>
      <c r="D961" s="863" t="s">
        <v>680</v>
      </c>
      <c r="E961" s="835" t="s">
        <v>7043</v>
      </c>
      <c r="F961" s="863" t="s">
        <v>7044</v>
      </c>
      <c r="G961" s="835" t="s">
        <v>7684</v>
      </c>
      <c r="H961" s="835" t="s">
        <v>7685</v>
      </c>
      <c r="I961" s="849">
        <v>257.05999755859375</v>
      </c>
      <c r="J961" s="849">
        <v>75</v>
      </c>
      <c r="K961" s="850">
        <v>19279.4501953125</v>
      </c>
    </row>
    <row r="962" spans="1:11" ht="14.4" customHeight="1" x14ac:dyDescent="0.3">
      <c r="A962" s="831" t="s">
        <v>628</v>
      </c>
      <c r="B962" s="832" t="s">
        <v>629</v>
      </c>
      <c r="C962" s="835" t="s">
        <v>679</v>
      </c>
      <c r="D962" s="863" t="s">
        <v>680</v>
      </c>
      <c r="E962" s="835" t="s">
        <v>7043</v>
      </c>
      <c r="F962" s="863" t="s">
        <v>7044</v>
      </c>
      <c r="G962" s="835" t="s">
        <v>7686</v>
      </c>
      <c r="H962" s="835" t="s">
        <v>7687</v>
      </c>
      <c r="I962" s="849">
        <v>217.80999755859375</v>
      </c>
      <c r="J962" s="849">
        <v>125</v>
      </c>
      <c r="K962" s="850">
        <v>27226.25</v>
      </c>
    </row>
    <row r="963" spans="1:11" ht="14.4" customHeight="1" x14ac:dyDescent="0.3">
      <c r="A963" s="831" t="s">
        <v>628</v>
      </c>
      <c r="B963" s="832" t="s">
        <v>629</v>
      </c>
      <c r="C963" s="835" t="s">
        <v>679</v>
      </c>
      <c r="D963" s="863" t="s">
        <v>680</v>
      </c>
      <c r="E963" s="835" t="s">
        <v>7043</v>
      </c>
      <c r="F963" s="863" t="s">
        <v>7044</v>
      </c>
      <c r="G963" s="835" t="s">
        <v>7059</v>
      </c>
      <c r="H963" s="835" t="s">
        <v>7060</v>
      </c>
      <c r="I963" s="849">
        <v>26.379999160766602</v>
      </c>
      <c r="J963" s="849">
        <v>100</v>
      </c>
      <c r="K963" s="850">
        <v>2638.199951171875</v>
      </c>
    </row>
    <row r="964" spans="1:11" ht="14.4" customHeight="1" x14ac:dyDescent="0.3">
      <c r="A964" s="831" t="s">
        <v>628</v>
      </c>
      <c r="B964" s="832" t="s">
        <v>629</v>
      </c>
      <c r="C964" s="835" t="s">
        <v>679</v>
      </c>
      <c r="D964" s="863" t="s">
        <v>680</v>
      </c>
      <c r="E964" s="835" t="s">
        <v>7043</v>
      </c>
      <c r="F964" s="863" t="s">
        <v>7044</v>
      </c>
      <c r="G964" s="835" t="s">
        <v>7824</v>
      </c>
      <c r="H964" s="835" t="s">
        <v>7825</v>
      </c>
      <c r="I964" s="849">
        <v>632.5</v>
      </c>
      <c r="J964" s="849">
        <v>1</v>
      </c>
      <c r="K964" s="850">
        <v>632.5</v>
      </c>
    </row>
    <row r="965" spans="1:11" ht="14.4" customHeight="1" x14ac:dyDescent="0.3">
      <c r="A965" s="831" t="s">
        <v>628</v>
      </c>
      <c r="B965" s="832" t="s">
        <v>629</v>
      </c>
      <c r="C965" s="835" t="s">
        <v>679</v>
      </c>
      <c r="D965" s="863" t="s">
        <v>680</v>
      </c>
      <c r="E965" s="835" t="s">
        <v>7043</v>
      </c>
      <c r="F965" s="863" t="s">
        <v>7044</v>
      </c>
      <c r="G965" s="835" t="s">
        <v>7826</v>
      </c>
      <c r="H965" s="835" t="s">
        <v>7827</v>
      </c>
      <c r="I965" s="849">
        <v>259.89999389648438</v>
      </c>
      <c r="J965" s="849">
        <v>1</v>
      </c>
      <c r="K965" s="850">
        <v>259.89999389648438</v>
      </c>
    </row>
    <row r="966" spans="1:11" ht="14.4" customHeight="1" x14ac:dyDescent="0.3">
      <c r="A966" s="831" t="s">
        <v>628</v>
      </c>
      <c r="B966" s="832" t="s">
        <v>629</v>
      </c>
      <c r="C966" s="835" t="s">
        <v>679</v>
      </c>
      <c r="D966" s="863" t="s">
        <v>680</v>
      </c>
      <c r="E966" s="835" t="s">
        <v>7043</v>
      </c>
      <c r="F966" s="863" t="s">
        <v>7044</v>
      </c>
      <c r="G966" s="835" t="s">
        <v>7828</v>
      </c>
      <c r="H966" s="835" t="s">
        <v>7829</v>
      </c>
      <c r="I966" s="849">
        <v>11.939999580383301</v>
      </c>
      <c r="J966" s="849">
        <v>300</v>
      </c>
      <c r="K966" s="850">
        <v>3580.8099365234375</v>
      </c>
    </row>
    <row r="967" spans="1:11" ht="14.4" customHeight="1" x14ac:dyDescent="0.3">
      <c r="A967" s="831" t="s">
        <v>628</v>
      </c>
      <c r="B967" s="832" t="s">
        <v>629</v>
      </c>
      <c r="C967" s="835" t="s">
        <v>679</v>
      </c>
      <c r="D967" s="863" t="s">
        <v>680</v>
      </c>
      <c r="E967" s="835" t="s">
        <v>7043</v>
      </c>
      <c r="F967" s="863" t="s">
        <v>7044</v>
      </c>
      <c r="G967" s="835" t="s">
        <v>7504</v>
      </c>
      <c r="H967" s="835" t="s">
        <v>7505</v>
      </c>
      <c r="I967" s="849">
        <v>13.020000457763672</v>
      </c>
      <c r="J967" s="849">
        <v>120</v>
      </c>
      <c r="K967" s="850">
        <v>1562.4000015258789</v>
      </c>
    </row>
    <row r="968" spans="1:11" ht="14.4" customHeight="1" x14ac:dyDescent="0.3">
      <c r="A968" s="831" t="s">
        <v>628</v>
      </c>
      <c r="B968" s="832" t="s">
        <v>629</v>
      </c>
      <c r="C968" s="835" t="s">
        <v>679</v>
      </c>
      <c r="D968" s="863" t="s">
        <v>680</v>
      </c>
      <c r="E968" s="835" t="s">
        <v>7043</v>
      </c>
      <c r="F968" s="863" t="s">
        <v>7044</v>
      </c>
      <c r="G968" s="835" t="s">
        <v>7061</v>
      </c>
      <c r="H968" s="835" t="s">
        <v>7062</v>
      </c>
      <c r="I968" s="849">
        <v>0.85400002002716069</v>
      </c>
      <c r="J968" s="849">
        <v>600</v>
      </c>
      <c r="K968" s="850">
        <v>512</v>
      </c>
    </row>
    <row r="969" spans="1:11" ht="14.4" customHeight="1" x14ac:dyDescent="0.3">
      <c r="A969" s="831" t="s">
        <v>628</v>
      </c>
      <c r="B969" s="832" t="s">
        <v>629</v>
      </c>
      <c r="C969" s="835" t="s">
        <v>679</v>
      </c>
      <c r="D969" s="863" t="s">
        <v>680</v>
      </c>
      <c r="E969" s="835" t="s">
        <v>7043</v>
      </c>
      <c r="F969" s="863" t="s">
        <v>7044</v>
      </c>
      <c r="G969" s="835" t="s">
        <v>7830</v>
      </c>
      <c r="H969" s="835" t="s">
        <v>7831</v>
      </c>
      <c r="I969" s="849">
        <v>67.760002136230469</v>
      </c>
      <c r="J969" s="849">
        <v>20</v>
      </c>
      <c r="K969" s="850">
        <v>1355.199951171875</v>
      </c>
    </row>
    <row r="970" spans="1:11" ht="14.4" customHeight="1" x14ac:dyDescent="0.3">
      <c r="A970" s="831" t="s">
        <v>628</v>
      </c>
      <c r="B970" s="832" t="s">
        <v>629</v>
      </c>
      <c r="C970" s="835" t="s">
        <v>679</v>
      </c>
      <c r="D970" s="863" t="s">
        <v>680</v>
      </c>
      <c r="E970" s="835" t="s">
        <v>7043</v>
      </c>
      <c r="F970" s="863" t="s">
        <v>7044</v>
      </c>
      <c r="G970" s="835" t="s">
        <v>7832</v>
      </c>
      <c r="H970" s="835" t="s">
        <v>7833</v>
      </c>
      <c r="I970" s="849">
        <v>119.8433329264323</v>
      </c>
      <c r="J970" s="849">
        <v>36</v>
      </c>
      <c r="K970" s="850">
        <v>4314.306884765625</v>
      </c>
    </row>
    <row r="971" spans="1:11" ht="14.4" customHeight="1" x14ac:dyDescent="0.3">
      <c r="A971" s="831" t="s">
        <v>628</v>
      </c>
      <c r="B971" s="832" t="s">
        <v>629</v>
      </c>
      <c r="C971" s="835" t="s">
        <v>679</v>
      </c>
      <c r="D971" s="863" t="s">
        <v>680</v>
      </c>
      <c r="E971" s="835" t="s">
        <v>7043</v>
      </c>
      <c r="F971" s="863" t="s">
        <v>7044</v>
      </c>
      <c r="G971" s="835" t="s">
        <v>7325</v>
      </c>
      <c r="H971" s="835" t="s">
        <v>7326</v>
      </c>
      <c r="I971" s="849">
        <v>8.5799999237060547</v>
      </c>
      <c r="J971" s="849">
        <v>48</v>
      </c>
      <c r="K971" s="850">
        <v>411.83999633789062</v>
      </c>
    </row>
    <row r="972" spans="1:11" ht="14.4" customHeight="1" x14ac:dyDescent="0.3">
      <c r="A972" s="831" t="s">
        <v>628</v>
      </c>
      <c r="B972" s="832" t="s">
        <v>629</v>
      </c>
      <c r="C972" s="835" t="s">
        <v>679</v>
      </c>
      <c r="D972" s="863" t="s">
        <v>680</v>
      </c>
      <c r="E972" s="835" t="s">
        <v>7043</v>
      </c>
      <c r="F972" s="863" t="s">
        <v>7044</v>
      </c>
      <c r="G972" s="835" t="s">
        <v>7327</v>
      </c>
      <c r="H972" s="835" t="s">
        <v>7328</v>
      </c>
      <c r="I972" s="849">
        <v>11.952499866485596</v>
      </c>
      <c r="J972" s="849">
        <v>120</v>
      </c>
      <c r="K972" s="850">
        <v>1405.1099853515625</v>
      </c>
    </row>
    <row r="973" spans="1:11" ht="14.4" customHeight="1" x14ac:dyDescent="0.3">
      <c r="A973" s="831" t="s">
        <v>628</v>
      </c>
      <c r="B973" s="832" t="s">
        <v>629</v>
      </c>
      <c r="C973" s="835" t="s">
        <v>679</v>
      </c>
      <c r="D973" s="863" t="s">
        <v>680</v>
      </c>
      <c r="E973" s="835" t="s">
        <v>7043</v>
      </c>
      <c r="F973" s="863" t="s">
        <v>7044</v>
      </c>
      <c r="G973" s="835" t="s">
        <v>7329</v>
      </c>
      <c r="H973" s="835" t="s">
        <v>7330</v>
      </c>
      <c r="I973" s="849">
        <v>25.022000503540038</v>
      </c>
      <c r="J973" s="849">
        <v>120</v>
      </c>
      <c r="K973" s="850">
        <v>2921.7200012207031</v>
      </c>
    </row>
    <row r="974" spans="1:11" ht="14.4" customHeight="1" x14ac:dyDescent="0.3">
      <c r="A974" s="831" t="s">
        <v>628</v>
      </c>
      <c r="B974" s="832" t="s">
        <v>629</v>
      </c>
      <c r="C974" s="835" t="s">
        <v>679</v>
      </c>
      <c r="D974" s="863" t="s">
        <v>680</v>
      </c>
      <c r="E974" s="835" t="s">
        <v>7043</v>
      </c>
      <c r="F974" s="863" t="s">
        <v>7044</v>
      </c>
      <c r="G974" s="835" t="s">
        <v>7834</v>
      </c>
      <c r="H974" s="835" t="s">
        <v>7835</v>
      </c>
      <c r="I974" s="849">
        <v>1.6399999856948853</v>
      </c>
      <c r="J974" s="849">
        <v>1500</v>
      </c>
      <c r="K974" s="850">
        <v>2458.1200561523437</v>
      </c>
    </row>
    <row r="975" spans="1:11" ht="14.4" customHeight="1" x14ac:dyDescent="0.3">
      <c r="A975" s="831" t="s">
        <v>628</v>
      </c>
      <c r="B975" s="832" t="s">
        <v>629</v>
      </c>
      <c r="C975" s="835" t="s">
        <v>679</v>
      </c>
      <c r="D975" s="863" t="s">
        <v>680</v>
      </c>
      <c r="E975" s="835" t="s">
        <v>7043</v>
      </c>
      <c r="F975" s="863" t="s">
        <v>7044</v>
      </c>
      <c r="G975" s="835" t="s">
        <v>7836</v>
      </c>
      <c r="H975" s="835" t="s">
        <v>7837</v>
      </c>
      <c r="I975" s="849">
        <v>13.229999542236328</v>
      </c>
      <c r="J975" s="849">
        <v>10</v>
      </c>
      <c r="K975" s="850">
        <v>132.25</v>
      </c>
    </row>
    <row r="976" spans="1:11" ht="14.4" customHeight="1" x14ac:dyDescent="0.3">
      <c r="A976" s="831" t="s">
        <v>628</v>
      </c>
      <c r="B976" s="832" t="s">
        <v>629</v>
      </c>
      <c r="C976" s="835" t="s">
        <v>679</v>
      </c>
      <c r="D976" s="863" t="s">
        <v>680</v>
      </c>
      <c r="E976" s="835" t="s">
        <v>7043</v>
      </c>
      <c r="F976" s="863" t="s">
        <v>7044</v>
      </c>
      <c r="G976" s="835" t="s">
        <v>7696</v>
      </c>
      <c r="H976" s="835" t="s">
        <v>7697</v>
      </c>
      <c r="I976" s="849">
        <v>7.5900001525878906</v>
      </c>
      <c r="J976" s="849">
        <v>10</v>
      </c>
      <c r="K976" s="850">
        <v>75.900001525878906</v>
      </c>
    </row>
    <row r="977" spans="1:11" ht="14.4" customHeight="1" x14ac:dyDescent="0.3">
      <c r="A977" s="831" t="s">
        <v>628</v>
      </c>
      <c r="B977" s="832" t="s">
        <v>629</v>
      </c>
      <c r="C977" s="835" t="s">
        <v>679</v>
      </c>
      <c r="D977" s="863" t="s">
        <v>680</v>
      </c>
      <c r="E977" s="835" t="s">
        <v>7043</v>
      </c>
      <c r="F977" s="863" t="s">
        <v>7044</v>
      </c>
      <c r="G977" s="835" t="s">
        <v>7077</v>
      </c>
      <c r="H977" s="835" t="s">
        <v>7078</v>
      </c>
      <c r="I977" s="849">
        <v>2.5071428503308977</v>
      </c>
      <c r="J977" s="849">
        <v>1600</v>
      </c>
      <c r="K977" s="850">
        <v>4011</v>
      </c>
    </row>
    <row r="978" spans="1:11" ht="14.4" customHeight="1" x14ac:dyDescent="0.3">
      <c r="A978" s="831" t="s">
        <v>628</v>
      </c>
      <c r="B978" s="832" t="s">
        <v>629</v>
      </c>
      <c r="C978" s="835" t="s">
        <v>679</v>
      </c>
      <c r="D978" s="863" t="s">
        <v>680</v>
      </c>
      <c r="E978" s="835" t="s">
        <v>7043</v>
      </c>
      <c r="F978" s="863" t="s">
        <v>7044</v>
      </c>
      <c r="G978" s="835" t="s">
        <v>7838</v>
      </c>
      <c r="H978" s="835" t="s">
        <v>7839</v>
      </c>
      <c r="I978" s="849">
        <v>2.1850000619888306</v>
      </c>
      <c r="J978" s="849">
        <v>30</v>
      </c>
      <c r="K978" s="850">
        <v>65.599998474121094</v>
      </c>
    </row>
    <row r="979" spans="1:11" ht="14.4" customHeight="1" x14ac:dyDescent="0.3">
      <c r="A979" s="831" t="s">
        <v>628</v>
      </c>
      <c r="B979" s="832" t="s">
        <v>629</v>
      </c>
      <c r="C979" s="835" t="s">
        <v>679</v>
      </c>
      <c r="D979" s="863" t="s">
        <v>680</v>
      </c>
      <c r="E979" s="835" t="s">
        <v>7043</v>
      </c>
      <c r="F979" s="863" t="s">
        <v>7044</v>
      </c>
      <c r="G979" s="835" t="s">
        <v>7840</v>
      </c>
      <c r="H979" s="835" t="s">
        <v>7841</v>
      </c>
      <c r="I979" s="849">
        <v>3.5699999332427979</v>
      </c>
      <c r="J979" s="849">
        <v>10</v>
      </c>
      <c r="K979" s="850">
        <v>35.700000762939453</v>
      </c>
    </row>
    <row r="980" spans="1:11" ht="14.4" customHeight="1" x14ac:dyDescent="0.3">
      <c r="A980" s="831" t="s">
        <v>628</v>
      </c>
      <c r="B980" s="832" t="s">
        <v>629</v>
      </c>
      <c r="C980" s="835" t="s">
        <v>679</v>
      </c>
      <c r="D980" s="863" t="s">
        <v>680</v>
      </c>
      <c r="E980" s="835" t="s">
        <v>7043</v>
      </c>
      <c r="F980" s="863" t="s">
        <v>7044</v>
      </c>
      <c r="G980" s="835" t="s">
        <v>7516</v>
      </c>
      <c r="H980" s="835" t="s">
        <v>7517</v>
      </c>
      <c r="I980" s="849">
        <v>11.260000228881836</v>
      </c>
      <c r="J980" s="849">
        <v>72</v>
      </c>
      <c r="K980" s="850">
        <v>810.5</v>
      </c>
    </row>
    <row r="981" spans="1:11" ht="14.4" customHeight="1" x14ac:dyDescent="0.3">
      <c r="A981" s="831" t="s">
        <v>628</v>
      </c>
      <c r="B981" s="832" t="s">
        <v>629</v>
      </c>
      <c r="C981" s="835" t="s">
        <v>679</v>
      </c>
      <c r="D981" s="863" t="s">
        <v>680</v>
      </c>
      <c r="E981" s="835" t="s">
        <v>7043</v>
      </c>
      <c r="F981" s="863" t="s">
        <v>7044</v>
      </c>
      <c r="G981" s="835" t="s">
        <v>7842</v>
      </c>
      <c r="H981" s="835" t="s">
        <v>7843</v>
      </c>
      <c r="I981" s="849">
        <v>8.7399997711181641</v>
      </c>
      <c r="J981" s="849">
        <v>24</v>
      </c>
      <c r="K981" s="850">
        <v>209.75999450683594</v>
      </c>
    </row>
    <row r="982" spans="1:11" ht="14.4" customHeight="1" x14ac:dyDescent="0.3">
      <c r="A982" s="831" t="s">
        <v>628</v>
      </c>
      <c r="B982" s="832" t="s">
        <v>629</v>
      </c>
      <c r="C982" s="835" t="s">
        <v>679</v>
      </c>
      <c r="D982" s="863" t="s">
        <v>680</v>
      </c>
      <c r="E982" s="835" t="s">
        <v>7043</v>
      </c>
      <c r="F982" s="863" t="s">
        <v>7044</v>
      </c>
      <c r="G982" s="835" t="s">
        <v>7562</v>
      </c>
      <c r="H982" s="835" t="s">
        <v>7563</v>
      </c>
      <c r="I982" s="849">
        <v>17.620000839233398</v>
      </c>
      <c r="J982" s="849">
        <v>2</v>
      </c>
      <c r="K982" s="850">
        <v>35.240001678466797</v>
      </c>
    </row>
    <row r="983" spans="1:11" ht="14.4" customHeight="1" x14ac:dyDescent="0.3">
      <c r="A983" s="831" t="s">
        <v>628</v>
      </c>
      <c r="B983" s="832" t="s">
        <v>629</v>
      </c>
      <c r="C983" s="835" t="s">
        <v>679</v>
      </c>
      <c r="D983" s="863" t="s">
        <v>680</v>
      </c>
      <c r="E983" s="835" t="s">
        <v>7043</v>
      </c>
      <c r="F983" s="863" t="s">
        <v>7044</v>
      </c>
      <c r="G983" s="835" t="s">
        <v>7564</v>
      </c>
      <c r="H983" s="835" t="s">
        <v>7565</v>
      </c>
      <c r="I983" s="849">
        <v>22.309999465942383</v>
      </c>
      <c r="J983" s="849">
        <v>2</v>
      </c>
      <c r="K983" s="850">
        <v>44.619998931884766</v>
      </c>
    </row>
    <row r="984" spans="1:11" ht="14.4" customHeight="1" x14ac:dyDescent="0.3">
      <c r="A984" s="831" t="s">
        <v>628</v>
      </c>
      <c r="B984" s="832" t="s">
        <v>629</v>
      </c>
      <c r="C984" s="835" t="s">
        <v>679</v>
      </c>
      <c r="D984" s="863" t="s">
        <v>680</v>
      </c>
      <c r="E984" s="835" t="s">
        <v>7043</v>
      </c>
      <c r="F984" s="863" t="s">
        <v>7044</v>
      </c>
      <c r="G984" s="835" t="s">
        <v>7341</v>
      </c>
      <c r="H984" s="835" t="s">
        <v>7342</v>
      </c>
      <c r="I984" s="849">
        <v>685.05999755859375</v>
      </c>
      <c r="J984" s="849">
        <v>1</v>
      </c>
      <c r="K984" s="850">
        <v>685.05999755859375</v>
      </c>
    </row>
    <row r="985" spans="1:11" ht="14.4" customHeight="1" x14ac:dyDescent="0.3">
      <c r="A985" s="831" t="s">
        <v>628</v>
      </c>
      <c r="B985" s="832" t="s">
        <v>629</v>
      </c>
      <c r="C985" s="835" t="s">
        <v>679</v>
      </c>
      <c r="D985" s="863" t="s">
        <v>680</v>
      </c>
      <c r="E985" s="835" t="s">
        <v>7043</v>
      </c>
      <c r="F985" s="863" t="s">
        <v>7044</v>
      </c>
      <c r="G985" s="835" t="s">
        <v>7343</v>
      </c>
      <c r="H985" s="835" t="s">
        <v>7344</v>
      </c>
      <c r="I985" s="849">
        <v>899.84002685546875</v>
      </c>
      <c r="J985" s="849">
        <v>1</v>
      </c>
      <c r="K985" s="850">
        <v>899.84002685546875</v>
      </c>
    </row>
    <row r="986" spans="1:11" ht="14.4" customHeight="1" x14ac:dyDescent="0.3">
      <c r="A986" s="831" t="s">
        <v>628</v>
      </c>
      <c r="B986" s="832" t="s">
        <v>629</v>
      </c>
      <c r="C986" s="835" t="s">
        <v>679</v>
      </c>
      <c r="D986" s="863" t="s">
        <v>680</v>
      </c>
      <c r="E986" s="835" t="s">
        <v>7043</v>
      </c>
      <c r="F986" s="863" t="s">
        <v>7044</v>
      </c>
      <c r="G986" s="835" t="s">
        <v>7844</v>
      </c>
      <c r="H986" s="835" t="s">
        <v>7845</v>
      </c>
      <c r="I986" s="849">
        <v>9.1099996566772461</v>
      </c>
      <c r="J986" s="849">
        <v>200</v>
      </c>
      <c r="K986" s="850">
        <v>1821.5999755859375</v>
      </c>
    </row>
    <row r="987" spans="1:11" ht="14.4" customHeight="1" x14ac:dyDescent="0.3">
      <c r="A987" s="831" t="s">
        <v>628</v>
      </c>
      <c r="B987" s="832" t="s">
        <v>629</v>
      </c>
      <c r="C987" s="835" t="s">
        <v>679</v>
      </c>
      <c r="D987" s="863" t="s">
        <v>680</v>
      </c>
      <c r="E987" s="835" t="s">
        <v>7043</v>
      </c>
      <c r="F987" s="863" t="s">
        <v>7044</v>
      </c>
      <c r="G987" s="835" t="s">
        <v>7566</v>
      </c>
      <c r="H987" s="835" t="s">
        <v>7567</v>
      </c>
      <c r="I987" s="849">
        <v>17.229999542236328</v>
      </c>
      <c r="J987" s="849">
        <v>120</v>
      </c>
      <c r="K987" s="850">
        <v>2067.070068359375</v>
      </c>
    </row>
    <row r="988" spans="1:11" ht="14.4" customHeight="1" x14ac:dyDescent="0.3">
      <c r="A988" s="831" t="s">
        <v>628</v>
      </c>
      <c r="B988" s="832" t="s">
        <v>629</v>
      </c>
      <c r="C988" s="835" t="s">
        <v>679</v>
      </c>
      <c r="D988" s="863" t="s">
        <v>680</v>
      </c>
      <c r="E988" s="835" t="s">
        <v>7043</v>
      </c>
      <c r="F988" s="863" t="s">
        <v>7044</v>
      </c>
      <c r="G988" s="835" t="s">
        <v>7520</v>
      </c>
      <c r="H988" s="835" t="s">
        <v>7521</v>
      </c>
      <c r="I988" s="849">
        <v>12.025000095367432</v>
      </c>
      <c r="J988" s="849">
        <v>50</v>
      </c>
      <c r="K988" s="850">
        <v>601.20001220703125</v>
      </c>
    </row>
    <row r="989" spans="1:11" ht="14.4" customHeight="1" x14ac:dyDescent="0.3">
      <c r="A989" s="831" t="s">
        <v>628</v>
      </c>
      <c r="B989" s="832" t="s">
        <v>629</v>
      </c>
      <c r="C989" s="835" t="s">
        <v>679</v>
      </c>
      <c r="D989" s="863" t="s">
        <v>680</v>
      </c>
      <c r="E989" s="835" t="s">
        <v>7043</v>
      </c>
      <c r="F989" s="863" t="s">
        <v>7044</v>
      </c>
      <c r="G989" s="835" t="s">
        <v>7846</v>
      </c>
      <c r="H989" s="835" t="s">
        <v>7847</v>
      </c>
      <c r="I989" s="849">
        <v>79.860000610351563</v>
      </c>
      <c r="J989" s="849">
        <v>75</v>
      </c>
      <c r="K989" s="850">
        <v>5989.5001220703125</v>
      </c>
    </row>
    <row r="990" spans="1:11" ht="14.4" customHeight="1" x14ac:dyDescent="0.3">
      <c r="A990" s="831" t="s">
        <v>628</v>
      </c>
      <c r="B990" s="832" t="s">
        <v>629</v>
      </c>
      <c r="C990" s="835" t="s">
        <v>679</v>
      </c>
      <c r="D990" s="863" t="s">
        <v>680</v>
      </c>
      <c r="E990" s="835" t="s">
        <v>7043</v>
      </c>
      <c r="F990" s="863" t="s">
        <v>7044</v>
      </c>
      <c r="G990" s="835" t="s">
        <v>7698</v>
      </c>
      <c r="H990" s="835" t="s">
        <v>7699</v>
      </c>
      <c r="I990" s="849">
        <v>2.9000000953674316</v>
      </c>
      <c r="J990" s="849">
        <v>50</v>
      </c>
      <c r="K990" s="850">
        <v>144.89999389648437</v>
      </c>
    </row>
    <row r="991" spans="1:11" ht="14.4" customHeight="1" x14ac:dyDescent="0.3">
      <c r="A991" s="831" t="s">
        <v>628</v>
      </c>
      <c r="B991" s="832" t="s">
        <v>629</v>
      </c>
      <c r="C991" s="835" t="s">
        <v>679</v>
      </c>
      <c r="D991" s="863" t="s">
        <v>680</v>
      </c>
      <c r="E991" s="835" t="s">
        <v>7043</v>
      </c>
      <c r="F991" s="863" t="s">
        <v>7044</v>
      </c>
      <c r="G991" s="835" t="s">
        <v>7848</v>
      </c>
      <c r="H991" s="835" t="s">
        <v>7849</v>
      </c>
      <c r="I991" s="849">
        <v>7.9200000762939453</v>
      </c>
      <c r="J991" s="849">
        <v>50</v>
      </c>
      <c r="K991" s="850">
        <v>396.1300048828125</v>
      </c>
    </row>
    <row r="992" spans="1:11" ht="14.4" customHeight="1" x14ac:dyDescent="0.3">
      <c r="A992" s="831" t="s">
        <v>628</v>
      </c>
      <c r="B992" s="832" t="s">
        <v>629</v>
      </c>
      <c r="C992" s="835" t="s">
        <v>679</v>
      </c>
      <c r="D992" s="863" t="s">
        <v>680</v>
      </c>
      <c r="E992" s="835" t="s">
        <v>7043</v>
      </c>
      <c r="F992" s="863" t="s">
        <v>7044</v>
      </c>
      <c r="G992" s="835" t="s">
        <v>7345</v>
      </c>
      <c r="H992" s="835" t="s">
        <v>7346</v>
      </c>
      <c r="I992" s="849">
        <v>10.119999885559082</v>
      </c>
      <c r="J992" s="849">
        <v>4</v>
      </c>
      <c r="K992" s="850">
        <v>40.479999542236328</v>
      </c>
    </row>
    <row r="993" spans="1:11" ht="14.4" customHeight="1" x14ac:dyDescent="0.3">
      <c r="A993" s="831" t="s">
        <v>628</v>
      </c>
      <c r="B993" s="832" t="s">
        <v>629</v>
      </c>
      <c r="C993" s="835" t="s">
        <v>679</v>
      </c>
      <c r="D993" s="863" t="s">
        <v>680</v>
      </c>
      <c r="E993" s="835" t="s">
        <v>7043</v>
      </c>
      <c r="F993" s="863" t="s">
        <v>7044</v>
      </c>
      <c r="G993" s="835" t="s">
        <v>7089</v>
      </c>
      <c r="H993" s="835" t="s">
        <v>7090</v>
      </c>
      <c r="I993" s="849">
        <v>0.66777779658635461</v>
      </c>
      <c r="J993" s="849">
        <v>4900</v>
      </c>
      <c r="K993" s="850">
        <v>3273</v>
      </c>
    </row>
    <row r="994" spans="1:11" ht="14.4" customHeight="1" x14ac:dyDescent="0.3">
      <c r="A994" s="831" t="s">
        <v>628</v>
      </c>
      <c r="B994" s="832" t="s">
        <v>629</v>
      </c>
      <c r="C994" s="835" t="s">
        <v>679</v>
      </c>
      <c r="D994" s="863" t="s">
        <v>680</v>
      </c>
      <c r="E994" s="835" t="s">
        <v>7043</v>
      </c>
      <c r="F994" s="863" t="s">
        <v>7044</v>
      </c>
      <c r="G994" s="835" t="s">
        <v>7850</v>
      </c>
      <c r="H994" s="835" t="s">
        <v>7851</v>
      </c>
      <c r="I994" s="849">
        <v>1.9299999475479126</v>
      </c>
      <c r="J994" s="849">
        <v>1800</v>
      </c>
      <c r="K994" s="850">
        <v>3476.9998779296875</v>
      </c>
    </row>
    <row r="995" spans="1:11" ht="14.4" customHeight="1" x14ac:dyDescent="0.3">
      <c r="A995" s="831" t="s">
        <v>628</v>
      </c>
      <c r="B995" s="832" t="s">
        <v>629</v>
      </c>
      <c r="C995" s="835" t="s">
        <v>679</v>
      </c>
      <c r="D995" s="863" t="s">
        <v>680</v>
      </c>
      <c r="E995" s="835" t="s">
        <v>7043</v>
      </c>
      <c r="F995" s="863" t="s">
        <v>7044</v>
      </c>
      <c r="G995" s="835" t="s">
        <v>7091</v>
      </c>
      <c r="H995" s="835" t="s">
        <v>7092</v>
      </c>
      <c r="I995" s="849">
        <v>3.9422222773234048</v>
      </c>
      <c r="J995" s="849">
        <v>2500</v>
      </c>
      <c r="K995" s="850">
        <v>9861.5001220703125</v>
      </c>
    </row>
    <row r="996" spans="1:11" ht="14.4" customHeight="1" x14ac:dyDescent="0.3">
      <c r="A996" s="831" t="s">
        <v>628</v>
      </c>
      <c r="B996" s="832" t="s">
        <v>629</v>
      </c>
      <c r="C996" s="835" t="s">
        <v>679</v>
      </c>
      <c r="D996" s="863" t="s">
        <v>680</v>
      </c>
      <c r="E996" s="835" t="s">
        <v>7043</v>
      </c>
      <c r="F996" s="863" t="s">
        <v>7044</v>
      </c>
      <c r="G996" s="835" t="s">
        <v>7852</v>
      </c>
      <c r="H996" s="835" t="s">
        <v>7853</v>
      </c>
      <c r="I996" s="849">
        <v>1.4199999570846558</v>
      </c>
      <c r="J996" s="849">
        <v>200</v>
      </c>
      <c r="K996" s="850">
        <v>284.70001220703125</v>
      </c>
    </row>
    <row r="997" spans="1:11" ht="14.4" customHeight="1" x14ac:dyDescent="0.3">
      <c r="A997" s="831" t="s">
        <v>628</v>
      </c>
      <c r="B997" s="832" t="s">
        <v>629</v>
      </c>
      <c r="C997" s="835" t="s">
        <v>679</v>
      </c>
      <c r="D997" s="863" t="s">
        <v>680</v>
      </c>
      <c r="E997" s="835" t="s">
        <v>7043</v>
      </c>
      <c r="F997" s="863" t="s">
        <v>7044</v>
      </c>
      <c r="G997" s="835" t="s">
        <v>7095</v>
      </c>
      <c r="H997" s="835" t="s">
        <v>7096</v>
      </c>
      <c r="I997" s="849">
        <v>27.873333613077801</v>
      </c>
      <c r="J997" s="849">
        <v>36</v>
      </c>
      <c r="K997" s="850">
        <v>1003.4400024414062</v>
      </c>
    </row>
    <row r="998" spans="1:11" ht="14.4" customHeight="1" x14ac:dyDescent="0.3">
      <c r="A998" s="831" t="s">
        <v>628</v>
      </c>
      <c r="B998" s="832" t="s">
        <v>629</v>
      </c>
      <c r="C998" s="835" t="s">
        <v>679</v>
      </c>
      <c r="D998" s="863" t="s">
        <v>680</v>
      </c>
      <c r="E998" s="835" t="s">
        <v>7043</v>
      </c>
      <c r="F998" s="863" t="s">
        <v>7044</v>
      </c>
      <c r="G998" s="835" t="s">
        <v>7097</v>
      </c>
      <c r="H998" s="835" t="s">
        <v>7098</v>
      </c>
      <c r="I998" s="849">
        <v>28.73555522494846</v>
      </c>
      <c r="J998" s="849">
        <v>480</v>
      </c>
      <c r="K998" s="850">
        <v>13792.80029296875</v>
      </c>
    </row>
    <row r="999" spans="1:11" ht="14.4" customHeight="1" x14ac:dyDescent="0.3">
      <c r="A999" s="831" t="s">
        <v>628</v>
      </c>
      <c r="B999" s="832" t="s">
        <v>629</v>
      </c>
      <c r="C999" s="835" t="s">
        <v>679</v>
      </c>
      <c r="D999" s="863" t="s">
        <v>680</v>
      </c>
      <c r="E999" s="835" t="s">
        <v>7043</v>
      </c>
      <c r="F999" s="863" t="s">
        <v>7044</v>
      </c>
      <c r="G999" s="835" t="s">
        <v>7854</v>
      </c>
      <c r="H999" s="835" t="s">
        <v>7855</v>
      </c>
      <c r="I999" s="849">
        <v>18.909999847412109</v>
      </c>
      <c r="J999" s="849">
        <v>1</v>
      </c>
      <c r="K999" s="850">
        <v>18.909999847412109</v>
      </c>
    </row>
    <row r="1000" spans="1:11" ht="14.4" customHeight="1" x14ac:dyDescent="0.3">
      <c r="A1000" s="831" t="s">
        <v>628</v>
      </c>
      <c r="B1000" s="832" t="s">
        <v>629</v>
      </c>
      <c r="C1000" s="835" t="s">
        <v>679</v>
      </c>
      <c r="D1000" s="863" t="s">
        <v>680</v>
      </c>
      <c r="E1000" s="835" t="s">
        <v>7043</v>
      </c>
      <c r="F1000" s="863" t="s">
        <v>7044</v>
      </c>
      <c r="G1000" s="835" t="s">
        <v>7630</v>
      </c>
      <c r="H1000" s="835" t="s">
        <v>7631</v>
      </c>
      <c r="I1000" s="849">
        <v>9.3299999237060547</v>
      </c>
      <c r="J1000" s="849">
        <v>1</v>
      </c>
      <c r="K1000" s="850">
        <v>9.3299999237060547</v>
      </c>
    </row>
    <row r="1001" spans="1:11" ht="14.4" customHeight="1" x14ac:dyDescent="0.3">
      <c r="A1001" s="831" t="s">
        <v>628</v>
      </c>
      <c r="B1001" s="832" t="s">
        <v>629</v>
      </c>
      <c r="C1001" s="835" t="s">
        <v>679</v>
      </c>
      <c r="D1001" s="863" t="s">
        <v>680</v>
      </c>
      <c r="E1001" s="835" t="s">
        <v>7043</v>
      </c>
      <c r="F1001" s="863" t="s">
        <v>7044</v>
      </c>
      <c r="G1001" s="835" t="s">
        <v>7856</v>
      </c>
      <c r="H1001" s="835" t="s">
        <v>7857</v>
      </c>
      <c r="I1001" s="849">
        <v>302.70001220703125</v>
      </c>
      <c r="J1001" s="849">
        <v>2</v>
      </c>
      <c r="K1001" s="850">
        <v>605.4000244140625</v>
      </c>
    </row>
    <row r="1002" spans="1:11" ht="14.4" customHeight="1" x14ac:dyDescent="0.3">
      <c r="A1002" s="831" t="s">
        <v>628</v>
      </c>
      <c r="B1002" s="832" t="s">
        <v>629</v>
      </c>
      <c r="C1002" s="835" t="s">
        <v>679</v>
      </c>
      <c r="D1002" s="863" t="s">
        <v>680</v>
      </c>
      <c r="E1002" s="835" t="s">
        <v>7043</v>
      </c>
      <c r="F1002" s="863" t="s">
        <v>7044</v>
      </c>
      <c r="G1002" s="835" t="s">
        <v>7858</v>
      </c>
      <c r="H1002" s="835" t="s">
        <v>7859</v>
      </c>
      <c r="I1002" s="849">
        <v>0.99666666984558105</v>
      </c>
      <c r="J1002" s="849">
        <v>160</v>
      </c>
      <c r="K1002" s="850">
        <v>159.03999519348145</v>
      </c>
    </row>
    <row r="1003" spans="1:11" ht="14.4" customHeight="1" x14ac:dyDescent="0.3">
      <c r="A1003" s="831" t="s">
        <v>628</v>
      </c>
      <c r="B1003" s="832" t="s">
        <v>629</v>
      </c>
      <c r="C1003" s="835" t="s">
        <v>679</v>
      </c>
      <c r="D1003" s="863" t="s">
        <v>680</v>
      </c>
      <c r="E1003" s="835" t="s">
        <v>7099</v>
      </c>
      <c r="F1003" s="863" t="s">
        <v>7100</v>
      </c>
      <c r="G1003" s="835" t="s">
        <v>7860</v>
      </c>
      <c r="H1003" s="835" t="s">
        <v>7861</v>
      </c>
      <c r="I1003" s="849">
        <v>650.33001708984375</v>
      </c>
      <c r="J1003" s="849">
        <v>1</v>
      </c>
      <c r="K1003" s="850">
        <v>650.33001708984375</v>
      </c>
    </row>
    <row r="1004" spans="1:11" ht="14.4" customHeight="1" x14ac:dyDescent="0.3">
      <c r="A1004" s="831" t="s">
        <v>628</v>
      </c>
      <c r="B1004" s="832" t="s">
        <v>629</v>
      </c>
      <c r="C1004" s="835" t="s">
        <v>679</v>
      </c>
      <c r="D1004" s="863" t="s">
        <v>680</v>
      </c>
      <c r="E1004" s="835" t="s">
        <v>7099</v>
      </c>
      <c r="F1004" s="863" t="s">
        <v>7100</v>
      </c>
      <c r="G1004" s="835" t="s">
        <v>7862</v>
      </c>
      <c r="H1004" s="835" t="s">
        <v>7863</v>
      </c>
      <c r="I1004" s="849">
        <v>568.70001220703125</v>
      </c>
      <c r="J1004" s="849">
        <v>1</v>
      </c>
      <c r="K1004" s="850">
        <v>568.70001220703125</v>
      </c>
    </row>
    <row r="1005" spans="1:11" ht="14.4" customHeight="1" x14ac:dyDescent="0.3">
      <c r="A1005" s="831" t="s">
        <v>628</v>
      </c>
      <c r="B1005" s="832" t="s">
        <v>629</v>
      </c>
      <c r="C1005" s="835" t="s">
        <v>679</v>
      </c>
      <c r="D1005" s="863" t="s">
        <v>680</v>
      </c>
      <c r="E1005" s="835" t="s">
        <v>7099</v>
      </c>
      <c r="F1005" s="863" t="s">
        <v>7100</v>
      </c>
      <c r="G1005" s="835" t="s">
        <v>7864</v>
      </c>
      <c r="H1005" s="835" t="s">
        <v>7865</v>
      </c>
      <c r="I1005" s="849">
        <v>47.189998626708984</v>
      </c>
      <c r="J1005" s="849">
        <v>40</v>
      </c>
      <c r="K1005" s="850">
        <v>1887.5999755859375</v>
      </c>
    </row>
    <row r="1006" spans="1:11" ht="14.4" customHeight="1" x14ac:dyDescent="0.3">
      <c r="A1006" s="831" t="s">
        <v>628</v>
      </c>
      <c r="B1006" s="832" t="s">
        <v>629</v>
      </c>
      <c r="C1006" s="835" t="s">
        <v>679</v>
      </c>
      <c r="D1006" s="863" t="s">
        <v>680</v>
      </c>
      <c r="E1006" s="835" t="s">
        <v>7099</v>
      </c>
      <c r="F1006" s="863" t="s">
        <v>7100</v>
      </c>
      <c r="G1006" s="835" t="s">
        <v>7101</v>
      </c>
      <c r="H1006" s="835" t="s">
        <v>7102</v>
      </c>
      <c r="I1006" s="849">
        <v>21.559999465942383</v>
      </c>
      <c r="J1006" s="849">
        <v>100</v>
      </c>
      <c r="K1006" s="850">
        <v>2156.219970703125</v>
      </c>
    </row>
    <row r="1007" spans="1:11" ht="14.4" customHeight="1" x14ac:dyDescent="0.3">
      <c r="A1007" s="831" t="s">
        <v>628</v>
      </c>
      <c r="B1007" s="832" t="s">
        <v>629</v>
      </c>
      <c r="C1007" s="835" t="s">
        <v>679</v>
      </c>
      <c r="D1007" s="863" t="s">
        <v>680</v>
      </c>
      <c r="E1007" s="835" t="s">
        <v>7099</v>
      </c>
      <c r="F1007" s="863" t="s">
        <v>7100</v>
      </c>
      <c r="G1007" s="835" t="s">
        <v>7103</v>
      </c>
      <c r="H1007" s="835" t="s">
        <v>7104</v>
      </c>
      <c r="I1007" s="849">
        <v>21.559999465942383</v>
      </c>
      <c r="J1007" s="849">
        <v>50</v>
      </c>
      <c r="K1007" s="850">
        <v>1078.1099853515625</v>
      </c>
    </row>
    <row r="1008" spans="1:11" ht="14.4" customHeight="1" x14ac:dyDescent="0.3">
      <c r="A1008" s="831" t="s">
        <v>628</v>
      </c>
      <c r="B1008" s="832" t="s">
        <v>629</v>
      </c>
      <c r="C1008" s="835" t="s">
        <v>679</v>
      </c>
      <c r="D1008" s="863" t="s">
        <v>680</v>
      </c>
      <c r="E1008" s="835" t="s">
        <v>7099</v>
      </c>
      <c r="F1008" s="863" t="s">
        <v>7100</v>
      </c>
      <c r="G1008" s="835" t="s">
        <v>7866</v>
      </c>
      <c r="H1008" s="835" t="s">
        <v>7867</v>
      </c>
      <c r="I1008" s="849">
        <v>6.2899999618530273</v>
      </c>
      <c r="J1008" s="849">
        <v>100</v>
      </c>
      <c r="K1008" s="850">
        <v>629</v>
      </c>
    </row>
    <row r="1009" spans="1:11" ht="14.4" customHeight="1" x14ac:dyDescent="0.3">
      <c r="A1009" s="831" t="s">
        <v>628</v>
      </c>
      <c r="B1009" s="832" t="s">
        <v>629</v>
      </c>
      <c r="C1009" s="835" t="s">
        <v>679</v>
      </c>
      <c r="D1009" s="863" t="s">
        <v>680</v>
      </c>
      <c r="E1009" s="835" t="s">
        <v>7099</v>
      </c>
      <c r="F1009" s="863" t="s">
        <v>7100</v>
      </c>
      <c r="G1009" s="835" t="s">
        <v>7105</v>
      </c>
      <c r="H1009" s="835" t="s">
        <v>7106</v>
      </c>
      <c r="I1009" s="849">
        <v>16.399999618530273</v>
      </c>
      <c r="J1009" s="849">
        <v>120</v>
      </c>
      <c r="K1009" s="850">
        <v>1967.4599609375</v>
      </c>
    </row>
    <row r="1010" spans="1:11" ht="14.4" customHeight="1" x14ac:dyDescent="0.3">
      <c r="A1010" s="831" t="s">
        <v>628</v>
      </c>
      <c r="B1010" s="832" t="s">
        <v>629</v>
      </c>
      <c r="C1010" s="835" t="s">
        <v>679</v>
      </c>
      <c r="D1010" s="863" t="s">
        <v>680</v>
      </c>
      <c r="E1010" s="835" t="s">
        <v>7099</v>
      </c>
      <c r="F1010" s="863" t="s">
        <v>7100</v>
      </c>
      <c r="G1010" s="835" t="s">
        <v>7868</v>
      </c>
      <c r="H1010" s="835" t="s">
        <v>7869</v>
      </c>
      <c r="I1010" s="849">
        <v>2.9066667556762695</v>
      </c>
      <c r="J1010" s="849">
        <v>2000</v>
      </c>
      <c r="K1010" s="850">
        <v>5810</v>
      </c>
    </row>
    <row r="1011" spans="1:11" ht="14.4" customHeight="1" x14ac:dyDescent="0.3">
      <c r="A1011" s="831" t="s">
        <v>628</v>
      </c>
      <c r="B1011" s="832" t="s">
        <v>629</v>
      </c>
      <c r="C1011" s="835" t="s">
        <v>679</v>
      </c>
      <c r="D1011" s="863" t="s">
        <v>680</v>
      </c>
      <c r="E1011" s="835" t="s">
        <v>7099</v>
      </c>
      <c r="F1011" s="863" t="s">
        <v>7100</v>
      </c>
      <c r="G1011" s="835" t="s">
        <v>7107</v>
      </c>
      <c r="H1011" s="835" t="s">
        <v>7108</v>
      </c>
      <c r="I1011" s="849">
        <v>2.90571437563215</v>
      </c>
      <c r="J1011" s="849">
        <v>4200</v>
      </c>
      <c r="K1011" s="850">
        <v>12197</v>
      </c>
    </row>
    <row r="1012" spans="1:11" ht="14.4" customHeight="1" x14ac:dyDescent="0.3">
      <c r="A1012" s="831" t="s">
        <v>628</v>
      </c>
      <c r="B1012" s="832" t="s">
        <v>629</v>
      </c>
      <c r="C1012" s="835" t="s">
        <v>679</v>
      </c>
      <c r="D1012" s="863" t="s">
        <v>680</v>
      </c>
      <c r="E1012" s="835" t="s">
        <v>7099</v>
      </c>
      <c r="F1012" s="863" t="s">
        <v>7100</v>
      </c>
      <c r="G1012" s="835" t="s">
        <v>7524</v>
      </c>
      <c r="H1012" s="835" t="s">
        <v>7525</v>
      </c>
      <c r="I1012" s="849">
        <v>12.340000152587891</v>
      </c>
      <c r="J1012" s="849">
        <v>120</v>
      </c>
      <c r="K1012" s="850">
        <v>1481.0999755859375</v>
      </c>
    </row>
    <row r="1013" spans="1:11" ht="14.4" customHeight="1" x14ac:dyDescent="0.3">
      <c r="A1013" s="831" t="s">
        <v>628</v>
      </c>
      <c r="B1013" s="832" t="s">
        <v>629</v>
      </c>
      <c r="C1013" s="835" t="s">
        <v>679</v>
      </c>
      <c r="D1013" s="863" t="s">
        <v>680</v>
      </c>
      <c r="E1013" s="835" t="s">
        <v>7099</v>
      </c>
      <c r="F1013" s="863" t="s">
        <v>7100</v>
      </c>
      <c r="G1013" s="835" t="s">
        <v>7109</v>
      </c>
      <c r="H1013" s="835" t="s">
        <v>7110</v>
      </c>
      <c r="I1013" s="849">
        <v>11.680000305175781</v>
      </c>
      <c r="J1013" s="849">
        <v>120</v>
      </c>
      <c r="K1013" s="850">
        <v>1401.5999755859375</v>
      </c>
    </row>
    <row r="1014" spans="1:11" ht="14.4" customHeight="1" x14ac:dyDescent="0.3">
      <c r="A1014" s="831" t="s">
        <v>628</v>
      </c>
      <c r="B1014" s="832" t="s">
        <v>629</v>
      </c>
      <c r="C1014" s="835" t="s">
        <v>679</v>
      </c>
      <c r="D1014" s="863" t="s">
        <v>680</v>
      </c>
      <c r="E1014" s="835" t="s">
        <v>7099</v>
      </c>
      <c r="F1014" s="863" t="s">
        <v>7100</v>
      </c>
      <c r="G1014" s="835" t="s">
        <v>7870</v>
      </c>
      <c r="H1014" s="835" t="s">
        <v>7871</v>
      </c>
      <c r="I1014" s="849">
        <v>8947.9501953125</v>
      </c>
      <c r="J1014" s="849">
        <v>2</v>
      </c>
      <c r="K1014" s="850">
        <v>17895.900390625</v>
      </c>
    </row>
    <row r="1015" spans="1:11" ht="14.4" customHeight="1" x14ac:dyDescent="0.3">
      <c r="A1015" s="831" t="s">
        <v>628</v>
      </c>
      <c r="B1015" s="832" t="s">
        <v>629</v>
      </c>
      <c r="C1015" s="835" t="s">
        <v>679</v>
      </c>
      <c r="D1015" s="863" t="s">
        <v>680</v>
      </c>
      <c r="E1015" s="835" t="s">
        <v>7099</v>
      </c>
      <c r="F1015" s="863" t="s">
        <v>7100</v>
      </c>
      <c r="G1015" s="835" t="s">
        <v>7113</v>
      </c>
      <c r="H1015" s="835" t="s">
        <v>7114</v>
      </c>
      <c r="I1015" s="849">
        <v>0.27000001072883606</v>
      </c>
      <c r="J1015" s="849">
        <v>3500</v>
      </c>
      <c r="K1015" s="850">
        <v>931.70001220703125</v>
      </c>
    </row>
    <row r="1016" spans="1:11" ht="14.4" customHeight="1" x14ac:dyDescent="0.3">
      <c r="A1016" s="831" t="s">
        <v>628</v>
      </c>
      <c r="B1016" s="832" t="s">
        <v>629</v>
      </c>
      <c r="C1016" s="835" t="s">
        <v>679</v>
      </c>
      <c r="D1016" s="863" t="s">
        <v>680</v>
      </c>
      <c r="E1016" s="835" t="s">
        <v>7099</v>
      </c>
      <c r="F1016" s="863" t="s">
        <v>7100</v>
      </c>
      <c r="G1016" s="835" t="s">
        <v>7872</v>
      </c>
      <c r="H1016" s="835" t="s">
        <v>7873</v>
      </c>
      <c r="I1016" s="849">
        <v>1431.4300537109375</v>
      </c>
      <c r="J1016" s="849">
        <v>2</v>
      </c>
      <c r="K1016" s="850">
        <v>2862.860107421875</v>
      </c>
    </row>
    <row r="1017" spans="1:11" ht="14.4" customHeight="1" x14ac:dyDescent="0.3">
      <c r="A1017" s="831" t="s">
        <v>628</v>
      </c>
      <c r="B1017" s="832" t="s">
        <v>629</v>
      </c>
      <c r="C1017" s="835" t="s">
        <v>679</v>
      </c>
      <c r="D1017" s="863" t="s">
        <v>680</v>
      </c>
      <c r="E1017" s="835" t="s">
        <v>7099</v>
      </c>
      <c r="F1017" s="863" t="s">
        <v>7100</v>
      </c>
      <c r="G1017" s="835" t="s">
        <v>7874</v>
      </c>
      <c r="H1017" s="835" t="s">
        <v>7875</v>
      </c>
      <c r="I1017" s="849">
        <v>601.3699951171875</v>
      </c>
      <c r="J1017" s="849">
        <v>1</v>
      </c>
      <c r="K1017" s="850">
        <v>601.3699951171875</v>
      </c>
    </row>
    <row r="1018" spans="1:11" ht="14.4" customHeight="1" x14ac:dyDescent="0.3">
      <c r="A1018" s="831" t="s">
        <v>628</v>
      </c>
      <c r="B1018" s="832" t="s">
        <v>629</v>
      </c>
      <c r="C1018" s="835" t="s">
        <v>679</v>
      </c>
      <c r="D1018" s="863" t="s">
        <v>680</v>
      </c>
      <c r="E1018" s="835" t="s">
        <v>7099</v>
      </c>
      <c r="F1018" s="863" t="s">
        <v>7100</v>
      </c>
      <c r="G1018" s="835" t="s">
        <v>7876</v>
      </c>
      <c r="H1018" s="835" t="s">
        <v>7877</v>
      </c>
      <c r="I1018" s="849">
        <v>22.989999771118164</v>
      </c>
      <c r="J1018" s="849">
        <v>900</v>
      </c>
      <c r="K1018" s="850">
        <v>20691</v>
      </c>
    </row>
    <row r="1019" spans="1:11" ht="14.4" customHeight="1" x14ac:dyDescent="0.3">
      <c r="A1019" s="831" t="s">
        <v>628</v>
      </c>
      <c r="B1019" s="832" t="s">
        <v>629</v>
      </c>
      <c r="C1019" s="835" t="s">
        <v>679</v>
      </c>
      <c r="D1019" s="863" t="s">
        <v>680</v>
      </c>
      <c r="E1019" s="835" t="s">
        <v>7099</v>
      </c>
      <c r="F1019" s="863" t="s">
        <v>7100</v>
      </c>
      <c r="G1019" s="835" t="s">
        <v>7572</v>
      </c>
      <c r="H1019" s="835" t="s">
        <v>7573</v>
      </c>
      <c r="I1019" s="849">
        <v>2.3988889853159585</v>
      </c>
      <c r="J1019" s="849">
        <v>1890</v>
      </c>
      <c r="K1019" s="850">
        <v>4532.0999755859375</v>
      </c>
    </row>
    <row r="1020" spans="1:11" ht="14.4" customHeight="1" x14ac:dyDescent="0.3">
      <c r="A1020" s="831" t="s">
        <v>628</v>
      </c>
      <c r="B1020" s="832" t="s">
        <v>629</v>
      </c>
      <c r="C1020" s="835" t="s">
        <v>679</v>
      </c>
      <c r="D1020" s="863" t="s">
        <v>680</v>
      </c>
      <c r="E1020" s="835" t="s">
        <v>7099</v>
      </c>
      <c r="F1020" s="863" t="s">
        <v>7100</v>
      </c>
      <c r="G1020" s="835" t="s">
        <v>7878</v>
      </c>
      <c r="H1020" s="835" t="s">
        <v>7879</v>
      </c>
      <c r="I1020" s="849">
        <v>4.3600001335144043</v>
      </c>
      <c r="J1020" s="849">
        <v>500</v>
      </c>
      <c r="K1020" s="850">
        <v>2178</v>
      </c>
    </row>
    <row r="1021" spans="1:11" ht="14.4" customHeight="1" x14ac:dyDescent="0.3">
      <c r="A1021" s="831" t="s">
        <v>628</v>
      </c>
      <c r="B1021" s="832" t="s">
        <v>629</v>
      </c>
      <c r="C1021" s="835" t="s">
        <v>679</v>
      </c>
      <c r="D1021" s="863" t="s">
        <v>680</v>
      </c>
      <c r="E1021" s="835" t="s">
        <v>7099</v>
      </c>
      <c r="F1021" s="863" t="s">
        <v>7100</v>
      </c>
      <c r="G1021" s="835" t="s">
        <v>7574</v>
      </c>
      <c r="H1021" s="835" t="s">
        <v>7575</v>
      </c>
      <c r="I1021" s="849">
        <v>1.9362500160932541</v>
      </c>
      <c r="J1021" s="849">
        <v>1100</v>
      </c>
      <c r="K1021" s="850">
        <v>2129</v>
      </c>
    </row>
    <row r="1022" spans="1:11" ht="14.4" customHeight="1" x14ac:dyDescent="0.3">
      <c r="A1022" s="831" t="s">
        <v>628</v>
      </c>
      <c r="B1022" s="832" t="s">
        <v>629</v>
      </c>
      <c r="C1022" s="835" t="s">
        <v>679</v>
      </c>
      <c r="D1022" s="863" t="s">
        <v>680</v>
      </c>
      <c r="E1022" s="835" t="s">
        <v>7099</v>
      </c>
      <c r="F1022" s="863" t="s">
        <v>7100</v>
      </c>
      <c r="G1022" s="835" t="s">
        <v>7576</v>
      </c>
      <c r="H1022" s="835" t="s">
        <v>7577</v>
      </c>
      <c r="I1022" s="849">
        <v>25.409999847412109</v>
      </c>
      <c r="J1022" s="849">
        <v>150</v>
      </c>
      <c r="K1022" s="850">
        <v>3811.5</v>
      </c>
    </row>
    <row r="1023" spans="1:11" ht="14.4" customHeight="1" x14ac:dyDescent="0.3">
      <c r="A1023" s="831" t="s">
        <v>628</v>
      </c>
      <c r="B1023" s="832" t="s">
        <v>629</v>
      </c>
      <c r="C1023" s="835" t="s">
        <v>679</v>
      </c>
      <c r="D1023" s="863" t="s">
        <v>680</v>
      </c>
      <c r="E1023" s="835" t="s">
        <v>7099</v>
      </c>
      <c r="F1023" s="863" t="s">
        <v>7100</v>
      </c>
      <c r="G1023" s="835" t="s">
        <v>7703</v>
      </c>
      <c r="H1023" s="835" t="s">
        <v>7704</v>
      </c>
      <c r="I1023" s="849">
        <v>24.200000762939453</v>
      </c>
      <c r="J1023" s="849">
        <v>200</v>
      </c>
      <c r="K1023" s="850">
        <v>4840</v>
      </c>
    </row>
    <row r="1024" spans="1:11" ht="14.4" customHeight="1" x14ac:dyDescent="0.3">
      <c r="A1024" s="831" t="s">
        <v>628</v>
      </c>
      <c r="B1024" s="832" t="s">
        <v>629</v>
      </c>
      <c r="C1024" s="835" t="s">
        <v>679</v>
      </c>
      <c r="D1024" s="863" t="s">
        <v>680</v>
      </c>
      <c r="E1024" s="835" t="s">
        <v>7099</v>
      </c>
      <c r="F1024" s="863" t="s">
        <v>7100</v>
      </c>
      <c r="G1024" s="835" t="s">
        <v>7880</v>
      </c>
      <c r="H1024" s="835" t="s">
        <v>7881</v>
      </c>
      <c r="I1024" s="849">
        <v>21.219999313354492</v>
      </c>
      <c r="J1024" s="849">
        <v>75</v>
      </c>
      <c r="K1024" s="850">
        <v>1591.7500610351563</v>
      </c>
    </row>
    <row r="1025" spans="1:11" ht="14.4" customHeight="1" x14ac:dyDescent="0.3">
      <c r="A1025" s="831" t="s">
        <v>628</v>
      </c>
      <c r="B1025" s="832" t="s">
        <v>629</v>
      </c>
      <c r="C1025" s="835" t="s">
        <v>679</v>
      </c>
      <c r="D1025" s="863" t="s">
        <v>680</v>
      </c>
      <c r="E1025" s="835" t="s">
        <v>7099</v>
      </c>
      <c r="F1025" s="863" t="s">
        <v>7100</v>
      </c>
      <c r="G1025" s="835" t="s">
        <v>7882</v>
      </c>
      <c r="H1025" s="835" t="s">
        <v>7883</v>
      </c>
      <c r="I1025" s="849">
        <v>98.800003051757812</v>
      </c>
      <c r="J1025" s="849">
        <v>40</v>
      </c>
      <c r="K1025" s="850">
        <v>3951.860107421875</v>
      </c>
    </row>
    <row r="1026" spans="1:11" ht="14.4" customHeight="1" x14ac:dyDescent="0.3">
      <c r="A1026" s="831" t="s">
        <v>628</v>
      </c>
      <c r="B1026" s="832" t="s">
        <v>629</v>
      </c>
      <c r="C1026" s="835" t="s">
        <v>679</v>
      </c>
      <c r="D1026" s="863" t="s">
        <v>680</v>
      </c>
      <c r="E1026" s="835" t="s">
        <v>7099</v>
      </c>
      <c r="F1026" s="863" t="s">
        <v>7100</v>
      </c>
      <c r="G1026" s="835" t="s">
        <v>7884</v>
      </c>
      <c r="H1026" s="835" t="s">
        <v>7885</v>
      </c>
      <c r="I1026" s="849">
        <v>21.219999313354492</v>
      </c>
      <c r="J1026" s="849">
        <v>250</v>
      </c>
      <c r="K1026" s="850">
        <v>5305.840087890625</v>
      </c>
    </row>
    <row r="1027" spans="1:11" ht="14.4" customHeight="1" x14ac:dyDescent="0.3">
      <c r="A1027" s="831" t="s">
        <v>628</v>
      </c>
      <c r="B1027" s="832" t="s">
        <v>629</v>
      </c>
      <c r="C1027" s="835" t="s">
        <v>679</v>
      </c>
      <c r="D1027" s="863" t="s">
        <v>680</v>
      </c>
      <c r="E1027" s="835" t="s">
        <v>7099</v>
      </c>
      <c r="F1027" s="863" t="s">
        <v>7100</v>
      </c>
      <c r="G1027" s="835" t="s">
        <v>7886</v>
      </c>
      <c r="H1027" s="835" t="s">
        <v>7887</v>
      </c>
      <c r="I1027" s="849">
        <v>45.496667226155601</v>
      </c>
      <c r="J1027" s="849">
        <v>60</v>
      </c>
      <c r="K1027" s="850">
        <v>2729.760009765625</v>
      </c>
    </row>
    <row r="1028" spans="1:11" ht="14.4" customHeight="1" x14ac:dyDescent="0.3">
      <c r="A1028" s="831" t="s">
        <v>628</v>
      </c>
      <c r="B1028" s="832" t="s">
        <v>629</v>
      </c>
      <c r="C1028" s="835" t="s">
        <v>679</v>
      </c>
      <c r="D1028" s="863" t="s">
        <v>680</v>
      </c>
      <c r="E1028" s="835" t="s">
        <v>7099</v>
      </c>
      <c r="F1028" s="863" t="s">
        <v>7100</v>
      </c>
      <c r="G1028" s="835" t="s">
        <v>7888</v>
      </c>
      <c r="H1028" s="835" t="s">
        <v>7889</v>
      </c>
      <c r="I1028" s="849">
        <v>71.510002136230469</v>
      </c>
      <c r="J1028" s="849">
        <v>75</v>
      </c>
      <c r="K1028" s="850">
        <v>5363.340087890625</v>
      </c>
    </row>
    <row r="1029" spans="1:11" ht="14.4" customHeight="1" x14ac:dyDescent="0.3">
      <c r="A1029" s="831" t="s">
        <v>628</v>
      </c>
      <c r="B1029" s="832" t="s">
        <v>629</v>
      </c>
      <c r="C1029" s="835" t="s">
        <v>679</v>
      </c>
      <c r="D1029" s="863" t="s">
        <v>680</v>
      </c>
      <c r="E1029" s="835" t="s">
        <v>7099</v>
      </c>
      <c r="F1029" s="863" t="s">
        <v>7100</v>
      </c>
      <c r="G1029" s="835" t="s">
        <v>7890</v>
      </c>
      <c r="H1029" s="835" t="s">
        <v>7891</v>
      </c>
      <c r="I1029" s="849">
        <v>71.389999389648437</v>
      </c>
      <c r="J1029" s="849">
        <v>200</v>
      </c>
      <c r="K1029" s="850">
        <v>14278</v>
      </c>
    </row>
    <row r="1030" spans="1:11" ht="14.4" customHeight="1" x14ac:dyDescent="0.3">
      <c r="A1030" s="831" t="s">
        <v>628</v>
      </c>
      <c r="B1030" s="832" t="s">
        <v>629</v>
      </c>
      <c r="C1030" s="835" t="s">
        <v>679</v>
      </c>
      <c r="D1030" s="863" t="s">
        <v>680</v>
      </c>
      <c r="E1030" s="835" t="s">
        <v>7099</v>
      </c>
      <c r="F1030" s="863" t="s">
        <v>7100</v>
      </c>
      <c r="G1030" s="835" t="s">
        <v>7117</v>
      </c>
      <c r="H1030" s="835" t="s">
        <v>7118</v>
      </c>
      <c r="I1030" s="849">
        <v>15.922222349378798</v>
      </c>
      <c r="J1030" s="849">
        <v>3000</v>
      </c>
      <c r="K1030" s="850">
        <v>47764</v>
      </c>
    </row>
    <row r="1031" spans="1:11" ht="14.4" customHeight="1" x14ac:dyDescent="0.3">
      <c r="A1031" s="831" t="s">
        <v>628</v>
      </c>
      <c r="B1031" s="832" t="s">
        <v>629</v>
      </c>
      <c r="C1031" s="835" t="s">
        <v>679</v>
      </c>
      <c r="D1031" s="863" t="s">
        <v>680</v>
      </c>
      <c r="E1031" s="835" t="s">
        <v>7099</v>
      </c>
      <c r="F1031" s="863" t="s">
        <v>7100</v>
      </c>
      <c r="G1031" s="835" t="s">
        <v>7892</v>
      </c>
      <c r="H1031" s="835" t="s">
        <v>7893</v>
      </c>
      <c r="I1031" s="849">
        <v>27.840000152587891</v>
      </c>
      <c r="J1031" s="849">
        <v>50</v>
      </c>
      <c r="K1031" s="850">
        <v>1392.1099853515625</v>
      </c>
    </row>
    <row r="1032" spans="1:11" ht="14.4" customHeight="1" x14ac:dyDescent="0.3">
      <c r="A1032" s="831" t="s">
        <v>628</v>
      </c>
      <c r="B1032" s="832" t="s">
        <v>629</v>
      </c>
      <c r="C1032" s="835" t="s">
        <v>679</v>
      </c>
      <c r="D1032" s="863" t="s">
        <v>680</v>
      </c>
      <c r="E1032" s="835" t="s">
        <v>7099</v>
      </c>
      <c r="F1032" s="863" t="s">
        <v>7100</v>
      </c>
      <c r="G1032" s="835" t="s">
        <v>7894</v>
      </c>
      <c r="H1032" s="835" t="s">
        <v>7895</v>
      </c>
      <c r="I1032" s="849">
        <v>99.239997863769531</v>
      </c>
      <c r="J1032" s="849">
        <v>100</v>
      </c>
      <c r="K1032" s="850">
        <v>9924.419921875</v>
      </c>
    </row>
    <row r="1033" spans="1:11" ht="14.4" customHeight="1" x14ac:dyDescent="0.3">
      <c r="A1033" s="831" t="s">
        <v>628</v>
      </c>
      <c r="B1033" s="832" t="s">
        <v>629</v>
      </c>
      <c r="C1033" s="835" t="s">
        <v>679</v>
      </c>
      <c r="D1033" s="863" t="s">
        <v>680</v>
      </c>
      <c r="E1033" s="835" t="s">
        <v>7099</v>
      </c>
      <c r="F1033" s="863" t="s">
        <v>7100</v>
      </c>
      <c r="G1033" s="835" t="s">
        <v>7121</v>
      </c>
      <c r="H1033" s="835" t="s">
        <v>7122</v>
      </c>
      <c r="I1033" s="849">
        <v>6.1385714667184015</v>
      </c>
      <c r="J1033" s="849">
        <v>2200</v>
      </c>
      <c r="K1033" s="850">
        <v>13518</v>
      </c>
    </row>
    <row r="1034" spans="1:11" ht="14.4" customHeight="1" x14ac:dyDescent="0.3">
      <c r="A1034" s="831" t="s">
        <v>628</v>
      </c>
      <c r="B1034" s="832" t="s">
        <v>629</v>
      </c>
      <c r="C1034" s="835" t="s">
        <v>679</v>
      </c>
      <c r="D1034" s="863" t="s">
        <v>680</v>
      </c>
      <c r="E1034" s="835" t="s">
        <v>7099</v>
      </c>
      <c r="F1034" s="863" t="s">
        <v>7100</v>
      </c>
      <c r="G1034" s="835" t="s">
        <v>7896</v>
      </c>
      <c r="H1034" s="835" t="s">
        <v>7897</v>
      </c>
      <c r="I1034" s="849">
        <v>6.0999999046325684</v>
      </c>
      <c r="J1034" s="849">
        <v>400</v>
      </c>
      <c r="K1034" s="850">
        <v>2440</v>
      </c>
    </row>
    <row r="1035" spans="1:11" ht="14.4" customHeight="1" x14ac:dyDescent="0.3">
      <c r="A1035" s="831" t="s">
        <v>628</v>
      </c>
      <c r="B1035" s="832" t="s">
        <v>629</v>
      </c>
      <c r="C1035" s="835" t="s">
        <v>679</v>
      </c>
      <c r="D1035" s="863" t="s">
        <v>680</v>
      </c>
      <c r="E1035" s="835" t="s">
        <v>7099</v>
      </c>
      <c r="F1035" s="863" t="s">
        <v>7100</v>
      </c>
      <c r="G1035" s="835" t="s">
        <v>7123</v>
      </c>
      <c r="H1035" s="835" t="s">
        <v>7124</v>
      </c>
      <c r="I1035" s="849">
        <v>3.4520000457763671</v>
      </c>
      <c r="J1035" s="849">
        <v>2000</v>
      </c>
      <c r="K1035" s="850">
        <v>6904</v>
      </c>
    </row>
    <row r="1036" spans="1:11" ht="14.4" customHeight="1" x14ac:dyDescent="0.3">
      <c r="A1036" s="831" t="s">
        <v>628</v>
      </c>
      <c r="B1036" s="832" t="s">
        <v>629</v>
      </c>
      <c r="C1036" s="835" t="s">
        <v>679</v>
      </c>
      <c r="D1036" s="863" t="s">
        <v>680</v>
      </c>
      <c r="E1036" s="835" t="s">
        <v>7099</v>
      </c>
      <c r="F1036" s="863" t="s">
        <v>7100</v>
      </c>
      <c r="G1036" s="835" t="s">
        <v>7898</v>
      </c>
      <c r="H1036" s="835" t="s">
        <v>7899</v>
      </c>
      <c r="I1036" s="849">
        <v>45.979999542236328</v>
      </c>
      <c r="J1036" s="849">
        <v>50</v>
      </c>
      <c r="K1036" s="850">
        <v>2298.9999389648437</v>
      </c>
    </row>
    <row r="1037" spans="1:11" ht="14.4" customHeight="1" x14ac:dyDescent="0.3">
      <c r="A1037" s="831" t="s">
        <v>628</v>
      </c>
      <c r="B1037" s="832" t="s">
        <v>629</v>
      </c>
      <c r="C1037" s="835" t="s">
        <v>679</v>
      </c>
      <c r="D1037" s="863" t="s">
        <v>680</v>
      </c>
      <c r="E1037" s="835" t="s">
        <v>7099</v>
      </c>
      <c r="F1037" s="863" t="s">
        <v>7100</v>
      </c>
      <c r="G1037" s="835" t="s">
        <v>7900</v>
      </c>
      <c r="H1037" s="835" t="s">
        <v>7901</v>
      </c>
      <c r="I1037" s="849">
        <v>17.909999847412109</v>
      </c>
      <c r="J1037" s="849">
        <v>20</v>
      </c>
      <c r="K1037" s="850">
        <v>358.16000366210937</v>
      </c>
    </row>
    <row r="1038" spans="1:11" ht="14.4" customHeight="1" x14ac:dyDescent="0.3">
      <c r="A1038" s="831" t="s">
        <v>628</v>
      </c>
      <c r="B1038" s="832" t="s">
        <v>629</v>
      </c>
      <c r="C1038" s="835" t="s">
        <v>679</v>
      </c>
      <c r="D1038" s="863" t="s">
        <v>680</v>
      </c>
      <c r="E1038" s="835" t="s">
        <v>7099</v>
      </c>
      <c r="F1038" s="863" t="s">
        <v>7100</v>
      </c>
      <c r="G1038" s="835" t="s">
        <v>7902</v>
      </c>
      <c r="H1038" s="835" t="s">
        <v>7903</v>
      </c>
      <c r="I1038" s="849">
        <v>29.540000915527344</v>
      </c>
      <c r="J1038" s="849">
        <v>10</v>
      </c>
      <c r="K1038" s="850">
        <v>295.3699951171875</v>
      </c>
    </row>
    <row r="1039" spans="1:11" ht="14.4" customHeight="1" x14ac:dyDescent="0.3">
      <c r="A1039" s="831" t="s">
        <v>628</v>
      </c>
      <c r="B1039" s="832" t="s">
        <v>629</v>
      </c>
      <c r="C1039" s="835" t="s">
        <v>679</v>
      </c>
      <c r="D1039" s="863" t="s">
        <v>680</v>
      </c>
      <c r="E1039" s="835" t="s">
        <v>7099</v>
      </c>
      <c r="F1039" s="863" t="s">
        <v>7100</v>
      </c>
      <c r="G1039" s="835" t="s">
        <v>7904</v>
      </c>
      <c r="H1039" s="835" t="s">
        <v>7905</v>
      </c>
      <c r="I1039" s="849">
        <v>47.189998626708984</v>
      </c>
      <c r="J1039" s="849">
        <v>10</v>
      </c>
      <c r="K1039" s="850">
        <v>471.89999389648437</v>
      </c>
    </row>
    <row r="1040" spans="1:11" ht="14.4" customHeight="1" x14ac:dyDescent="0.3">
      <c r="A1040" s="831" t="s">
        <v>628</v>
      </c>
      <c r="B1040" s="832" t="s">
        <v>629</v>
      </c>
      <c r="C1040" s="835" t="s">
        <v>679</v>
      </c>
      <c r="D1040" s="863" t="s">
        <v>680</v>
      </c>
      <c r="E1040" s="835" t="s">
        <v>7099</v>
      </c>
      <c r="F1040" s="863" t="s">
        <v>7100</v>
      </c>
      <c r="G1040" s="835" t="s">
        <v>7906</v>
      </c>
      <c r="H1040" s="835" t="s">
        <v>7907</v>
      </c>
      <c r="I1040" s="849">
        <v>17.909999847412109</v>
      </c>
      <c r="J1040" s="849">
        <v>10</v>
      </c>
      <c r="K1040" s="850">
        <v>179.10000610351562</v>
      </c>
    </row>
    <row r="1041" spans="1:11" ht="14.4" customHeight="1" x14ac:dyDescent="0.3">
      <c r="A1041" s="831" t="s">
        <v>628</v>
      </c>
      <c r="B1041" s="832" t="s">
        <v>629</v>
      </c>
      <c r="C1041" s="835" t="s">
        <v>679</v>
      </c>
      <c r="D1041" s="863" t="s">
        <v>680</v>
      </c>
      <c r="E1041" s="835" t="s">
        <v>7099</v>
      </c>
      <c r="F1041" s="863" t="s">
        <v>7100</v>
      </c>
      <c r="G1041" s="835" t="s">
        <v>7908</v>
      </c>
      <c r="H1041" s="835" t="s">
        <v>7909</v>
      </c>
      <c r="I1041" s="849">
        <v>17.909999847412109</v>
      </c>
      <c r="J1041" s="849">
        <v>20</v>
      </c>
      <c r="K1041" s="850">
        <v>358.20001220703125</v>
      </c>
    </row>
    <row r="1042" spans="1:11" ht="14.4" customHeight="1" x14ac:dyDescent="0.3">
      <c r="A1042" s="831" t="s">
        <v>628</v>
      </c>
      <c r="B1042" s="832" t="s">
        <v>629</v>
      </c>
      <c r="C1042" s="835" t="s">
        <v>679</v>
      </c>
      <c r="D1042" s="863" t="s">
        <v>680</v>
      </c>
      <c r="E1042" s="835" t="s">
        <v>7099</v>
      </c>
      <c r="F1042" s="863" t="s">
        <v>7100</v>
      </c>
      <c r="G1042" s="835" t="s">
        <v>7910</v>
      </c>
      <c r="H1042" s="835" t="s">
        <v>7911</v>
      </c>
      <c r="I1042" s="849">
        <v>17.909999847412109</v>
      </c>
      <c r="J1042" s="849">
        <v>10</v>
      </c>
      <c r="K1042" s="850">
        <v>179.10000610351562</v>
      </c>
    </row>
    <row r="1043" spans="1:11" ht="14.4" customHeight="1" x14ac:dyDescent="0.3">
      <c r="A1043" s="831" t="s">
        <v>628</v>
      </c>
      <c r="B1043" s="832" t="s">
        <v>629</v>
      </c>
      <c r="C1043" s="835" t="s">
        <v>679</v>
      </c>
      <c r="D1043" s="863" t="s">
        <v>680</v>
      </c>
      <c r="E1043" s="835" t="s">
        <v>7099</v>
      </c>
      <c r="F1043" s="863" t="s">
        <v>7100</v>
      </c>
      <c r="G1043" s="835" t="s">
        <v>7912</v>
      </c>
      <c r="H1043" s="835" t="s">
        <v>7913</v>
      </c>
      <c r="I1043" s="849">
        <v>22</v>
      </c>
      <c r="J1043" s="849">
        <v>10</v>
      </c>
      <c r="K1043" s="850">
        <v>219.97999572753906</v>
      </c>
    </row>
    <row r="1044" spans="1:11" ht="14.4" customHeight="1" x14ac:dyDescent="0.3">
      <c r="A1044" s="831" t="s">
        <v>628</v>
      </c>
      <c r="B1044" s="832" t="s">
        <v>629</v>
      </c>
      <c r="C1044" s="835" t="s">
        <v>679</v>
      </c>
      <c r="D1044" s="863" t="s">
        <v>680</v>
      </c>
      <c r="E1044" s="835" t="s">
        <v>7099</v>
      </c>
      <c r="F1044" s="863" t="s">
        <v>7100</v>
      </c>
      <c r="G1044" s="835" t="s">
        <v>7125</v>
      </c>
      <c r="H1044" s="835" t="s">
        <v>7126</v>
      </c>
      <c r="I1044" s="849">
        <v>30.25</v>
      </c>
      <c r="J1044" s="849">
        <v>800</v>
      </c>
      <c r="K1044" s="850">
        <v>24200</v>
      </c>
    </row>
    <row r="1045" spans="1:11" ht="14.4" customHeight="1" x14ac:dyDescent="0.3">
      <c r="A1045" s="831" t="s">
        <v>628</v>
      </c>
      <c r="B1045" s="832" t="s">
        <v>629</v>
      </c>
      <c r="C1045" s="835" t="s">
        <v>679</v>
      </c>
      <c r="D1045" s="863" t="s">
        <v>680</v>
      </c>
      <c r="E1045" s="835" t="s">
        <v>7099</v>
      </c>
      <c r="F1045" s="863" t="s">
        <v>7100</v>
      </c>
      <c r="G1045" s="835" t="s">
        <v>7127</v>
      </c>
      <c r="H1045" s="835" t="s">
        <v>7128</v>
      </c>
      <c r="I1045" s="849">
        <v>30.25</v>
      </c>
      <c r="J1045" s="849">
        <v>200</v>
      </c>
      <c r="K1045" s="850">
        <v>6050</v>
      </c>
    </row>
    <row r="1046" spans="1:11" ht="14.4" customHeight="1" x14ac:dyDescent="0.3">
      <c r="A1046" s="831" t="s">
        <v>628</v>
      </c>
      <c r="B1046" s="832" t="s">
        <v>629</v>
      </c>
      <c r="C1046" s="835" t="s">
        <v>679</v>
      </c>
      <c r="D1046" s="863" t="s">
        <v>680</v>
      </c>
      <c r="E1046" s="835" t="s">
        <v>7099</v>
      </c>
      <c r="F1046" s="863" t="s">
        <v>7100</v>
      </c>
      <c r="G1046" s="835" t="s">
        <v>7914</v>
      </c>
      <c r="H1046" s="835" t="s">
        <v>7915</v>
      </c>
      <c r="I1046" s="849">
        <v>3202.530029296875</v>
      </c>
      <c r="J1046" s="849">
        <v>3</v>
      </c>
      <c r="K1046" s="850">
        <v>9607.599609375</v>
      </c>
    </row>
    <row r="1047" spans="1:11" ht="14.4" customHeight="1" x14ac:dyDescent="0.3">
      <c r="A1047" s="831" t="s">
        <v>628</v>
      </c>
      <c r="B1047" s="832" t="s">
        <v>629</v>
      </c>
      <c r="C1047" s="835" t="s">
        <v>679</v>
      </c>
      <c r="D1047" s="863" t="s">
        <v>680</v>
      </c>
      <c r="E1047" s="835" t="s">
        <v>7099</v>
      </c>
      <c r="F1047" s="863" t="s">
        <v>7100</v>
      </c>
      <c r="G1047" s="835" t="s">
        <v>7916</v>
      </c>
      <c r="H1047" s="835" t="s">
        <v>7917</v>
      </c>
      <c r="I1047" s="849">
        <v>3289</v>
      </c>
      <c r="J1047" s="849">
        <v>3</v>
      </c>
      <c r="K1047" s="850">
        <v>9867</v>
      </c>
    </row>
    <row r="1048" spans="1:11" ht="14.4" customHeight="1" x14ac:dyDescent="0.3">
      <c r="A1048" s="831" t="s">
        <v>628</v>
      </c>
      <c r="B1048" s="832" t="s">
        <v>629</v>
      </c>
      <c r="C1048" s="835" t="s">
        <v>679</v>
      </c>
      <c r="D1048" s="863" t="s">
        <v>680</v>
      </c>
      <c r="E1048" s="835" t="s">
        <v>7099</v>
      </c>
      <c r="F1048" s="863" t="s">
        <v>7100</v>
      </c>
      <c r="G1048" s="835" t="s">
        <v>7918</v>
      </c>
      <c r="H1048" s="835" t="s">
        <v>7919</v>
      </c>
      <c r="I1048" s="849">
        <v>3289</v>
      </c>
      <c r="J1048" s="849">
        <v>6</v>
      </c>
      <c r="K1048" s="850">
        <v>19734</v>
      </c>
    </row>
    <row r="1049" spans="1:11" ht="14.4" customHeight="1" x14ac:dyDescent="0.3">
      <c r="A1049" s="831" t="s">
        <v>628</v>
      </c>
      <c r="B1049" s="832" t="s">
        <v>629</v>
      </c>
      <c r="C1049" s="835" t="s">
        <v>679</v>
      </c>
      <c r="D1049" s="863" t="s">
        <v>680</v>
      </c>
      <c r="E1049" s="835" t="s">
        <v>7099</v>
      </c>
      <c r="F1049" s="863" t="s">
        <v>7100</v>
      </c>
      <c r="G1049" s="835" t="s">
        <v>7920</v>
      </c>
      <c r="H1049" s="835" t="s">
        <v>7921</v>
      </c>
      <c r="I1049" s="849">
        <v>3036.35009765625</v>
      </c>
      <c r="J1049" s="849">
        <v>2</v>
      </c>
      <c r="K1049" s="850">
        <v>6072.7001953125</v>
      </c>
    </row>
    <row r="1050" spans="1:11" ht="14.4" customHeight="1" x14ac:dyDescent="0.3">
      <c r="A1050" s="831" t="s">
        <v>628</v>
      </c>
      <c r="B1050" s="832" t="s">
        <v>629</v>
      </c>
      <c r="C1050" s="835" t="s">
        <v>679</v>
      </c>
      <c r="D1050" s="863" t="s">
        <v>680</v>
      </c>
      <c r="E1050" s="835" t="s">
        <v>7099</v>
      </c>
      <c r="F1050" s="863" t="s">
        <v>7100</v>
      </c>
      <c r="G1050" s="835" t="s">
        <v>7922</v>
      </c>
      <c r="H1050" s="835" t="s">
        <v>7923</v>
      </c>
      <c r="I1050" s="849">
        <v>5554.5</v>
      </c>
      <c r="J1050" s="849">
        <v>1</v>
      </c>
      <c r="K1050" s="850">
        <v>5554.5</v>
      </c>
    </row>
    <row r="1051" spans="1:11" ht="14.4" customHeight="1" x14ac:dyDescent="0.3">
      <c r="A1051" s="831" t="s">
        <v>628</v>
      </c>
      <c r="B1051" s="832" t="s">
        <v>629</v>
      </c>
      <c r="C1051" s="835" t="s">
        <v>679</v>
      </c>
      <c r="D1051" s="863" t="s">
        <v>680</v>
      </c>
      <c r="E1051" s="835" t="s">
        <v>7099</v>
      </c>
      <c r="F1051" s="863" t="s">
        <v>7100</v>
      </c>
      <c r="G1051" s="835" t="s">
        <v>7924</v>
      </c>
      <c r="H1051" s="835" t="s">
        <v>7925</v>
      </c>
      <c r="I1051" s="849">
        <v>2607.510009765625</v>
      </c>
      <c r="J1051" s="849">
        <v>1</v>
      </c>
      <c r="K1051" s="850">
        <v>2607.510009765625</v>
      </c>
    </row>
    <row r="1052" spans="1:11" ht="14.4" customHeight="1" x14ac:dyDescent="0.3">
      <c r="A1052" s="831" t="s">
        <v>628</v>
      </c>
      <c r="B1052" s="832" t="s">
        <v>629</v>
      </c>
      <c r="C1052" s="835" t="s">
        <v>679</v>
      </c>
      <c r="D1052" s="863" t="s">
        <v>680</v>
      </c>
      <c r="E1052" s="835" t="s">
        <v>7099</v>
      </c>
      <c r="F1052" s="863" t="s">
        <v>7100</v>
      </c>
      <c r="G1052" s="835" t="s">
        <v>7926</v>
      </c>
      <c r="H1052" s="835" t="s">
        <v>7927</v>
      </c>
      <c r="I1052" s="849">
        <v>272.20500183105469</v>
      </c>
      <c r="J1052" s="849">
        <v>4</v>
      </c>
      <c r="K1052" s="850">
        <v>1088.8099975585937</v>
      </c>
    </row>
    <row r="1053" spans="1:11" ht="14.4" customHeight="1" x14ac:dyDescent="0.3">
      <c r="A1053" s="831" t="s">
        <v>628</v>
      </c>
      <c r="B1053" s="832" t="s">
        <v>629</v>
      </c>
      <c r="C1053" s="835" t="s">
        <v>679</v>
      </c>
      <c r="D1053" s="863" t="s">
        <v>680</v>
      </c>
      <c r="E1053" s="835" t="s">
        <v>7099</v>
      </c>
      <c r="F1053" s="863" t="s">
        <v>7100</v>
      </c>
      <c r="G1053" s="835" t="s">
        <v>7928</v>
      </c>
      <c r="H1053" s="835" t="s">
        <v>7929</v>
      </c>
      <c r="I1053" s="849">
        <v>646.75</v>
      </c>
      <c r="J1053" s="849">
        <v>2</v>
      </c>
      <c r="K1053" s="850">
        <v>1293.5</v>
      </c>
    </row>
    <row r="1054" spans="1:11" ht="14.4" customHeight="1" x14ac:dyDescent="0.3">
      <c r="A1054" s="831" t="s">
        <v>628</v>
      </c>
      <c r="B1054" s="832" t="s">
        <v>629</v>
      </c>
      <c r="C1054" s="835" t="s">
        <v>679</v>
      </c>
      <c r="D1054" s="863" t="s">
        <v>680</v>
      </c>
      <c r="E1054" s="835" t="s">
        <v>7099</v>
      </c>
      <c r="F1054" s="863" t="s">
        <v>7100</v>
      </c>
      <c r="G1054" s="835" t="s">
        <v>7930</v>
      </c>
      <c r="H1054" s="835" t="s">
        <v>7931</v>
      </c>
      <c r="I1054" s="849">
        <v>434.5</v>
      </c>
      <c r="J1054" s="849">
        <v>1</v>
      </c>
      <c r="K1054" s="850">
        <v>434.5</v>
      </c>
    </row>
    <row r="1055" spans="1:11" ht="14.4" customHeight="1" x14ac:dyDescent="0.3">
      <c r="A1055" s="831" t="s">
        <v>628</v>
      </c>
      <c r="B1055" s="832" t="s">
        <v>629</v>
      </c>
      <c r="C1055" s="835" t="s">
        <v>679</v>
      </c>
      <c r="D1055" s="863" t="s">
        <v>680</v>
      </c>
      <c r="E1055" s="835" t="s">
        <v>7099</v>
      </c>
      <c r="F1055" s="863" t="s">
        <v>7100</v>
      </c>
      <c r="G1055" s="835" t="s">
        <v>7131</v>
      </c>
      <c r="H1055" s="835" t="s">
        <v>7132</v>
      </c>
      <c r="I1055" s="849">
        <v>17.979999542236328</v>
      </c>
      <c r="J1055" s="849">
        <v>350</v>
      </c>
      <c r="K1055" s="850">
        <v>6293</v>
      </c>
    </row>
    <row r="1056" spans="1:11" ht="14.4" customHeight="1" x14ac:dyDescent="0.3">
      <c r="A1056" s="831" t="s">
        <v>628</v>
      </c>
      <c r="B1056" s="832" t="s">
        <v>629</v>
      </c>
      <c r="C1056" s="835" t="s">
        <v>679</v>
      </c>
      <c r="D1056" s="863" t="s">
        <v>680</v>
      </c>
      <c r="E1056" s="835" t="s">
        <v>7099</v>
      </c>
      <c r="F1056" s="863" t="s">
        <v>7100</v>
      </c>
      <c r="G1056" s="835" t="s">
        <v>7133</v>
      </c>
      <c r="H1056" s="835" t="s">
        <v>7134</v>
      </c>
      <c r="I1056" s="849">
        <v>5.01700005531311</v>
      </c>
      <c r="J1056" s="849">
        <v>3400</v>
      </c>
      <c r="K1056" s="850">
        <v>17061.199951171875</v>
      </c>
    </row>
    <row r="1057" spans="1:11" ht="14.4" customHeight="1" x14ac:dyDescent="0.3">
      <c r="A1057" s="831" t="s">
        <v>628</v>
      </c>
      <c r="B1057" s="832" t="s">
        <v>629</v>
      </c>
      <c r="C1057" s="835" t="s">
        <v>679</v>
      </c>
      <c r="D1057" s="863" t="s">
        <v>680</v>
      </c>
      <c r="E1057" s="835" t="s">
        <v>7099</v>
      </c>
      <c r="F1057" s="863" t="s">
        <v>7100</v>
      </c>
      <c r="G1057" s="835" t="s">
        <v>7932</v>
      </c>
      <c r="H1057" s="835" t="s">
        <v>7933</v>
      </c>
      <c r="I1057" s="849">
        <v>18.389999389648438</v>
      </c>
      <c r="J1057" s="849">
        <v>12</v>
      </c>
      <c r="K1057" s="850">
        <v>220.69999694824219</v>
      </c>
    </row>
    <row r="1058" spans="1:11" ht="14.4" customHeight="1" x14ac:dyDescent="0.3">
      <c r="A1058" s="831" t="s">
        <v>628</v>
      </c>
      <c r="B1058" s="832" t="s">
        <v>629</v>
      </c>
      <c r="C1058" s="835" t="s">
        <v>679</v>
      </c>
      <c r="D1058" s="863" t="s">
        <v>680</v>
      </c>
      <c r="E1058" s="835" t="s">
        <v>7099</v>
      </c>
      <c r="F1058" s="863" t="s">
        <v>7100</v>
      </c>
      <c r="G1058" s="835" t="s">
        <v>7135</v>
      </c>
      <c r="H1058" s="835" t="s">
        <v>7136</v>
      </c>
      <c r="I1058" s="849">
        <v>64.129997253417969</v>
      </c>
      <c r="J1058" s="849">
        <v>36</v>
      </c>
      <c r="K1058" s="850">
        <v>2308.6799926757812</v>
      </c>
    </row>
    <row r="1059" spans="1:11" ht="14.4" customHeight="1" x14ac:dyDescent="0.3">
      <c r="A1059" s="831" t="s">
        <v>628</v>
      </c>
      <c r="B1059" s="832" t="s">
        <v>629</v>
      </c>
      <c r="C1059" s="835" t="s">
        <v>679</v>
      </c>
      <c r="D1059" s="863" t="s">
        <v>680</v>
      </c>
      <c r="E1059" s="835" t="s">
        <v>7099</v>
      </c>
      <c r="F1059" s="863" t="s">
        <v>7100</v>
      </c>
      <c r="G1059" s="835" t="s">
        <v>7934</v>
      </c>
      <c r="H1059" s="835" t="s">
        <v>7935</v>
      </c>
      <c r="I1059" s="849">
        <v>13.199999809265137</v>
      </c>
      <c r="J1059" s="849">
        <v>10</v>
      </c>
      <c r="K1059" s="850">
        <v>132</v>
      </c>
    </row>
    <row r="1060" spans="1:11" ht="14.4" customHeight="1" x14ac:dyDescent="0.3">
      <c r="A1060" s="831" t="s">
        <v>628</v>
      </c>
      <c r="B1060" s="832" t="s">
        <v>629</v>
      </c>
      <c r="C1060" s="835" t="s">
        <v>679</v>
      </c>
      <c r="D1060" s="863" t="s">
        <v>680</v>
      </c>
      <c r="E1060" s="835" t="s">
        <v>7099</v>
      </c>
      <c r="F1060" s="863" t="s">
        <v>7100</v>
      </c>
      <c r="G1060" s="835" t="s">
        <v>7137</v>
      </c>
      <c r="H1060" s="835" t="s">
        <v>7138</v>
      </c>
      <c r="I1060" s="849">
        <v>115</v>
      </c>
      <c r="J1060" s="849">
        <v>20</v>
      </c>
      <c r="K1060" s="850">
        <v>2300</v>
      </c>
    </row>
    <row r="1061" spans="1:11" ht="14.4" customHeight="1" x14ac:dyDescent="0.3">
      <c r="A1061" s="831" t="s">
        <v>628</v>
      </c>
      <c r="B1061" s="832" t="s">
        <v>629</v>
      </c>
      <c r="C1061" s="835" t="s">
        <v>679</v>
      </c>
      <c r="D1061" s="863" t="s">
        <v>680</v>
      </c>
      <c r="E1061" s="835" t="s">
        <v>7099</v>
      </c>
      <c r="F1061" s="863" t="s">
        <v>7100</v>
      </c>
      <c r="G1061" s="835" t="s">
        <v>7936</v>
      </c>
      <c r="H1061" s="835" t="s">
        <v>7937</v>
      </c>
      <c r="I1061" s="849">
        <v>64.129997253417969</v>
      </c>
      <c r="J1061" s="849">
        <v>24</v>
      </c>
      <c r="K1061" s="850">
        <v>1539.1199951171875</v>
      </c>
    </row>
    <row r="1062" spans="1:11" ht="14.4" customHeight="1" x14ac:dyDescent="0.3">
      <c r="A1062" s="831" t="s">
        <v>628</v>
      </c>
      <c r="B1062" s="832" t="s">
        <v>629</v>
      </c>
      <c r="C1062" s="835" t="s">
        <v>679</v>
      </c>
      <c r="D1062" s="863" t="s">
        <v>680</v>
      </c>
      <c r="E1062" s="835" t="s">
        <v>7099</v>
      </c>
      <c r="F1062" s="863" t="s">
        <v>7100</v>
      </c>
      <c r="G1062" s="835" t="s">
        <v>7139</v>
      </c>
      <c r="H1062" s="835" t="s">
        <v>7140</v>
      </c>
      <c r="I1062" s="849">
        <v>4.0300002098083496</v>
      </c>
      <c r="J1062" s="849">
        <v>2000</v>
      </c>
      <c r="K1062" s="850">
        <v>8060</v>
      </c>
    </row>
    <row r="1063" spans="1:11" ht="14.4" customHeight="1" x14ac:dyDescent="0.3">
      <c r="A1063" s="831" t="s">
        <v>628</v>
      </c>
      <c r="B1063" s="832" t="s">
        <v>629</v>
      </c>
      <c r="C1063" s="835" t="s">
        <v>679</v>
      </c>
      <c r="D1063" s="863" t="s">
        <v>680</v>
      </c>
      <c r="E1063" s="835" t="s">
        <v>7099</v>
      </c>
      <c r="F1063" s="863" t="s">
        <v>7100</v>
      </c>
      <c r="G1063" s="835" t="s">
        <v>7359</v>
      </c>
      <c r="H1063" s="835" t="s">
        <v>7360</v>
      </c>
      <c r="I1063" s="849">
        <v>15.729999542236328</v>
      </c>
      <c r="J1063" s="849">
        <v>2600</v>
      </c>
      <c r="K1063" s="850">
        <v>40898</v>
      </c>
    </row>
    <row r="1064" spans="1:11" ht="14.4" customHeight="1" x14ac:dyDescent="0.3">
      <c r="A1064" s="831" t="s">
        <v>628</v>
      </c>
      <c r="B1064" s="832" t="s">
        <v>629</v>
      </c>
      <c r="C1064" s="835" t="s">
        <v>679</v>
      </c>
      <c r="D1064" s="863" t="s">
        <v>680</v>
      </c>
      <c r="E1064" s="835" t="s">
        <v>7099</v>
      </c>
      <c r="F1064" s="863" t="s">
        <v>7100</v>
      </c>
      <c r="G1064" s="835" t="s">
        <v>7361</v>
      </c>
      <c r="H1064" s="835" t="s">
        <v>7362</v>
      </c>
      <c r="I1064" s="849">
        <v>4.622499942779541</v>
      </c>
      <c r="J1064" s="849">
        <v>350</v>
      </c>
      <c r="K1064" s="850">
        <v>1617.5</v>
      </c>
    </row>
    <row r="1065" spans="1:11" ht="14.4" customHeight="1" x14ac:dyDescent="0.3">
      <c r="A1065" s="831" t="s">
        <v>628</v>
      </c>
      <c r="B1065" s="832" t="s">
        <v>629</v>
      </c>
      <c r="C1065" s="835" t="s">
        <v>679</v>
      </c>
      <c r="D1065" s="863" t="s">
        <v>680</v>
      </c>
      <c r="E1065" s="835" t="s">
        <v>7099</v>
      </c>
      <c r="F1065" s="863" t="s">
        <v>7100</v>
      </c>
      <c r="G1065" s="835" t="s">
        <v>7143</v>
      </c>
      <c r="H1065" s="835" t="s">
        <v>7144</v>
      </c>
      <c r="I1065" s="849">
        <v>3.1460000991821291</v>
      </c>
      <c r="J1065" s="849">
        <v>500</v>
      </c>
      <c r="K1065" s="850">
        <v>1573</v>
      </c>
    </row>
    <row r="1066" spans="1:11" ht="14.4" customHeight="1" x14ac:dyDescent="0.3">
      <c r="A1066" s="831" t="s">
        <v>628</v>
      </c>
      <c r="B1066" s="832" t="s">
        <v>629</v>
      </c>
      <c r="C1066" s="835" t="s">
        <v>679</v>
      </c>
      <c r="D1066" s="863" t="s">
        <v>680</v>
      </c>
      <c r="E1066" s="835" t="s">
        <v>7099</v>
      </c>
      <c r="F1066" s="863" t="s">
        <v>7100</v>
      </c>
      <c r="G1066" s="835" t="s">
        <v>7145</v>
      </c>
      <c r="H1066" s="835" t="s">
        <v>7146</v>
      </c>
      <c r="I1066" s="849">
        <v>2.8349999189376831</v>
      </c>
      <c r="J1066" s="849">
        <v>150</v>
      </c>
      <c r="K1066" s="850">
        <v>425.5</v>
      </c>
    </row>
    <row r="1067" spans="1:11" ht="14.4" customHeight="1" x14ac:dyDescent="0.3">
      <c r="A1067" s="831" t="s">
        <v>628</v>
      </c>
      <c r="B1067" s="832" t="s">
        <v>629</v>
      </c>
      <c r="C1067" s="835" t="s">
        <v>679</v>
      </c>
      <c r="D1067" s="863" t="s">
        <v>680</v>
      </c>
      <c r="E1067" s="835" t="s">
        <v>7099</v>
      </c>
      <c r="F1067" s="863" t="s">
        <v>7100</v>
      </c>
      <c r="G1067" s="835" t="s">
        <v>7147</v>
      </c>
      <c r="H1067" s="835" t="s">
        <v>7148</v>
      </c>
      <c r="I1067" s="849">
        <v>2.023749977350235</v>
      </c>
      <c r="J1067" s="849">
        <v>350</v>
      </c>
      <c r="K1067" s="850">
        <v>706.36999702453613</v>
      </c>
    </row>
    <row r="1068" spans="1:11" ht="14.4" customHeight="1" x14ac:dyDescent="0.3">
      <c r="A1068" s="831" t="s">
        <v>628</v>
      </c>
      <c r="B1068" s="832" t="s">
        <v>629</v>
      </c>
      <c r="C1068" s="835" t="s">
        <v>679</v>
      </c>
      <c r="D1068" s="863" t="s">
        <v>680</v>
      </c>
      <c r="E1068" s="835" t="s">
        <v>7099</v>
      </c>
      <c r="F1068" s="863" t="s">
        <v>7100</v>
      </c>
      <c r="G1068" s="835" t="s">
        <v>7149</v>
      </c>
      <c r="H1068" s="835" t="s">
        <v>7150</v>
      </c>
      <c r="I1068" s="849">
        <v>139.90499877929687</v>
      </c>
      <c r="J1068" s="849">
        <v>10</v>
      </c>
      <c r="K1068" s="850">
        <v>1399.030029296875</v>
      </c>
    </row>
    <row r="1069" spans="1:11" ht="14.4" customHeight="1" x14ac:dyDescent="0.3">
      <c r="A1069" s="831" t="s">
        <v>628</v>
      </c>
      <c r="B1069" s="832" t="s">
        <v>629</v>
      </c>
      <c r="C1069" s="835" t="s">
        <v>679</v>
      </c>
      <c r="D1069" s="863" t="s">
        <v>680</v>
      </c>
      <c r="E1069" s="835" t="s">
        <v>7099</v>
      </c>
      <c r="F1069" s="863" t="s">
        <v>7100</v>
      </c>
      <c r="G1069" s="835" t="s">
        <v>7938</v>
      </c>
      <c r="H1069" s="835" t="s">
        <v>7939</v>
      </c>
      <c r="I1069" s="849">
        <v>8775.7802734375</v>
      </c>
      <c r="J1069" s="849">
        <v>1</v>
      </c>
      <c r="K1069" s="850">
        <v>8775.7802734375</v>
      </c>
    </row>
    <row r="1070" spans="1:11" ht="14.4" customHeight="1" x14ac:dyDescent="0.3">
      <c r="A1070" s="831" t="s">
        <v>628</v>
      </c>
      <c r="B1070" s="832" t="s">
        <v>629</v>
      </c>
      <c r="C1070" s="835" t="s">
        <v>679</v>
      </c>
      <c r="D1070" s="863" t="s">
        <v>680</v>
      </c>
      <c r="E1070" s="835" t="s">
        <v>7099</v>
      </c>
      <c r="F1070" s="863" t="s">
        <v>7100</v>
      </c>
      <c r="G1070" s="835" t="s">
        <v>7940</v>
      </c>
      <c r="H1070" s="835" t="s">
        <v>7941</v>
      </c>
      <c r="I1070" s="849">
        <v>204.52000427246094</v>
      </c>
      <c r="J1070" s="849">
        <v>20</v>
      </c>
      <c r="K1070" s="850">
        <v>4090.35009765625</v>
      </c>
    </row>
    <row r="1071" spans="1:11" ht="14.4" customHeight="1" x14ac:dyDescent="0.3">
      <c r="A1071" s="831" t="s">
        <v>628</v>
      </c>
      <c r="B1071" s="832" t="s">
        <v>629</v>
      </c>
      <c r="C1071" s="835" t="s">
        <v>679</v>
      </c>
      <c r="D1071" s="863" t="s">
        <v>680</v>
      </c>
      <c r="E1071" s="835" t="s">
        <v>7099</v>
      </c>
      <c r="F1071" s="863" t="s">
        <v>7100</v>
      </c>
      <c r="G1071" s="835" t="s">
        <v>7942</v>
      </c>
      <c r="H1071" s="835" t="s">
        <v>7943</v>
      </c>
      <c r="I1071" s="849">
        <v>368.73001098632812</v>
      </c>
      <c r="J1071" s="849">
        <v>10</v>
      </c>
      <c r="K1071" s="850">
        <v>3687.340087890625</v>
      </c>
    </row>
    <row r="1072" spans="1:11" ht="14.4" customHeight="1" x14ac:dyDescent="0.3">
      <c r="A1072" s="831" t="s">
        <v>628</v>
      </c>
      <c r="B1072" s="832" t="s">
        <v>629</v>
      </c>
      <c r="C1072" s="835" t="s">
        <v>679</v>
      </c>
      <c r="D1072" s="863" t="s">
        <v>680</v>
      </c>
      <c r="E1072" s="835" t="s">
        <v>7099</v>
      </c>
      <c r="F1072" s="863" t="s">
        <v>7100</v>
      </c>
      <c r="G1072" s="835" t="s">
        <v>7151</v>
      </c>
      <c r="H1072" s="835" t="s">
        <v>7152</v>
      </c>
      <c r="I1072" s="849">
        <v>80.578001403808599</v>
      </c>
      <c r="J1072" s="849">
        <v>230</v>
      </c>
      <c r="K1072" s="850">
        <v>18532.9501953125</v>
      </c>
    </row>
    <row r="1073" spans="1:11" ht="14.4" customHeight="1" x14ac:dyDescent="0.3">
      <c r="A1073" s="831" t="s">
        <v>628</v>
      </c>
      <c r="B1073" s="832" t="s">
        <v>629</v>
      </c>
      <c r="C1073" s="835" t="s">
        <v>679</v>
      </c>
      <c r="D1073" s="863" t="s">
        <v>680</v>
      </c>
      <c r="E1073" s="835" t="s">
        <v>7099</v>
      </c>
      <c r="F1073" s="863" t="s">
        <v>7100</v>
      </c>
      <c r="G1073" s="835" t="s">
        <v>7944</v>
      </c>
      <c r="H1073" s="835" t="s">
        <v>7945</v>
      </c>
      <c r="I1073" s="849">
        <v>34</v>
      </c>
      <c r="J1073" s="849">
        <v>50</v>
      </c>
      <c r="K1073" s="850">
        <v>1700</v>
      </c>
    </row>
    <row r="1074" spans="1:11" ht="14.4" customHeight="1" x14ac:dyDescent="0.3">
      <c r="A1074" s="831" t="s">
        <v>628</v>
      </c>
      <c r="B1074" s="832" t="s">
        <v>629</v>
      </c>
      <c r="C1074" s="835" t="s">
        <v>679</v>
      </c>
      <c r="D1074" s="863" t="s">
        <v>680</v>
      </c>
      <c r="E1074" s="835" t="s">
        <v>7099</v>
      </c>
      <c r="F1074" s="863" t="s">
        <v>7100</v>
      </c>
      <c r="G1074" s="835" t="s">
        <v>7157</v>
      </c>
      <c r="H1074" s="835" t="s">
        <v>7158</v>
      </c>
      <c r="I1074" s="849">
        <v>2.4600000381469727</v>
      </c>
      <c r="J1074" s="849">
        <v>800</v>
      </c>
      <c r="K1074" s="850">
        <v>1968</v>
      </c>
    </row>
    <row r="1075" spans="1:11" ht="14.4" customHeight="1" x14ac:dyDescent="0.3">
      <c r="A1075" s="831" t="s">
        <v>628</v>
      </c>
      <c r="B1075" s="832" t="s">
        <v>629</v>
      </c>
      <c r="C1075" s="835" t="s">
        <v>679</v>
      </c>
      <c r="D1075" s="863" t="s">
        <v>680</v>
      </c>
      <c r="E1075" s="835" t="s">
        <v>7099</v>
      </c>
      <c r="F1075" s="863" t="s">
        <v>7100</v>
      </c>
      <c r="G1075" s="835" t="s">
        <v>7709</v>
      </c>
      <c r="H1075" s="835" t="s">
        <v>7710</v>
      </c>
      <c r="I1075" s="849">
        <v>2.4600000381469727</v>
      </c>
      <c r="J1075" s="849">
        <v>800</v>
      </c>
      <c r="K1075" s="850">
        <v>1969.2000122070312</v>
      </c>
    </row>
    <row r="1076" spans="1:11" ht="14.4" customHeight="1" x14ac:dyDescent="0.3">
      <c r="A1076" s="831" t="s">
        <v>628</v>
      </c>
      <c r="B1076" s="832" t="s">
        <v>629</v>
      </c>
      <c r="C1076" s="835" t="s">
        <v>679</v>
      </c>
      <c r="D1076" s="863" t="s">
        <v>680</v>
      </c>
      <c r="E1076" s="835" t="s">
        <v>7099</v>
      </c>
      <c r="F1076" s="863" t="s">
        <v>7100</v>
      </c>
      <c r="G1076" s="835" t="s">
        <v>7159</v>
      </c>
      <c r="H1076" s="835" t="s">
        <v>7160</v>
      </c>
      <c r="I1076" s="849">
        <v>0.25199999809265139</v>
      </c>
      <c r="J1076" s="849">
        <v>2000</v>
      </c>
      <c r="K1076" s="850">
        <v>504</v>
      </c>
    </row>
    <row r="1077" spans="1:11" ht="14.4" customHeight="1" x14ac:dyDescent="0.3">
      <c r="A1077" s="831" t="s">
        <v>628</v>
      </c>
      <c r="B1077" s="832" t="s">
        <v>629</v>
      </c>
      <c r="C1077" s="835" t="s">
        <v>679</v>
      </c>
      <c r="D1077" s="863" t="s">
        <v>680</v>
      </c>
      <c r="E1077" s="835" t="s">
        <v>7099</v>
      </c>
      <c r="F1077" s="863" t="s">
        <v>7100</v>
      </c>
      <c r="G1077" s="835" t="s">
        <v>7946</v>
      </c>
      <c r="H1077" s="835" t="s">
        <v>7947</v>
      </c>
      <c r="I1077" s="849">
        <v>154</v>
      </c>
      <c r="J1077" s="849">
        <v>20</v>
      </c>
      <c r="K1077" s="850">
        <v>3079.93994140625</v>
      </c>
    </row>
    <row r="1078" spans="1:11" ht="14.4" customHeight="1" x14ac:dyDescent="0.3">
      <c r="A1078" s="831" t="s">
        <v>628</v>
      </c>
      <c r="B1078" s="832" t="s">
        <v>629</v>
      </c>
      <c r="C1078" s="835" t="s">
        <v>679</v>
      </c>
      <c r="D1078" s="863" t="s">
        <v>680</v>
      </c>
      <c r="E1078" s="835" t="s">
        <v>7099</v>
      </c>
      <c r="F1078" s="863" t="s">
        <v>7100</v>
      </c>
      <c r="G1078" s="835" t="s">
        <v>7948</v>
      </c>
      <c r="H1078" s="835" t="s">
        <v>7949</v>
      </c>
      <c r="I1078" s="849">
        <v>154</v>
      </c>
      <c r="J1078" s="849">
        <v>10</v>
      </c>
      <c r="K1078" s="850">
        <v>1539.969970703125</v>
      </c>
    </row>
    <row r="1079" spans="1:11" ht="14.4" customHeight="1" x14ac:dyDescent="0.3">
      <c r="A1079" s="831" t="s">
        <v>628</v>
      </c>
      <c r="B1079" s="832" t="s">
        <v>629</v>
      </c>
      <c r="C1079" s="835" t="s">
        <v>679</v>
      </c>
      <c r="D1079" s="863" t="s">
        <v>680</v>
      </c>
      <c r="E1079" s="835" t="s">
        <v>7099</v>
      </c>
      <c r="F1079" s="863" t="s">
        <v>7100</v>
      </c>
      <c r="G1079" s="835" t="s">
        <v>7161</v>
      </c>
      <c r="H1079" s="835" t="s">
        <v>7162</v>
      </c>
      <c r="I1079" s="849">
        <v>11.737499713897705</v>
      </c>
      <c r="J1079" s="849">
        <v>130</v>
      </c>
      <c r="K1079" s="850">
        <v>1525.8000259399414</v>
      </c>
    </row>
    <row r="1080" spans="1:11" ht="14.4" customHeight="1" x14ac:dyDescent="0.3">
      <c r="A1080" s="831" t="s">
        <v>628</v>
      </c>
      <c r="B1080" s="832" t="s">
        <v>629</v>
      </c>
      <c r="C1080" s="835" t="s">
        <v>679</v>
      </c>
      <c r="D1080" s="863" t="s">
        <v>680</v>
      </c>
      <c r="E1080" s="835" t="s">
        <v>7099</v>
      </c>
      <c r="F1080" s="863" t="s">
        <v>7100</v>
      </c>
      <c r="G1080" s="835" t="s">
        <v>7165</v>
      </c>
      <c r="H1080" s="835" t="s">
        <v>7166</v>
      </c>
      <c r="I1080" s="849">
        <v>25.530000686645508</v>
      </c>
      <c r="J1080" s="849">
        <v>130</v>
      </c>
      <c r="K1080" s="850">
        <v>3318.9000396728516</v>
      </c>
    </row>
    <row r="1081" spans="1:11" ht="14.4" customHeight="1" x14ac:dyDescent="0.3">
      <c r="A1081" s="831" t="s">
        <v>628</v>
      </c>
      <c r="B1081" s="832" t="s">
        <v>629</v>
      </c>
      <c r="C1081" s="835" t="s">
        <v>679</v>
      </c>
      <c r="D1081" s="863" t="s">
        <v>680</v>
      </c>
      <c r="E1081" s="835" t="s">
        <v>7099</v>
      </c>
      <c r="F1081" s="863" t="s">
        <v>7100</v>
      </c>
      <c r="G1081" s="835" t="s">
        <v>7167</v>
      </c>
      <c r="H1081" s="835" t="s">
        <v>7168</v>
      </c>
      <c r="I1081" s="849">
        <v>2.2899999618530273</v>
      </c>
      <c r="J1081" s="849">
        <v>300</v>
      </c>
      <c r="K1081" s="850">
        <v>687</v>
      </c>
    </row>
    <row r="1082" spans="1:11" ht="14.4" customHeight="1" x14ac:dyDescent="0.3">
      <c r="A1082" s="831" t="s">
        <v>628</v>
      </c>
      <c r="B1082" s="832" t="s">
        <v>629</v>
      </c>
      <c r="C1082" s="835" t="s">
        <v>679</v>
      </c>
      <c r="D1082" s="863" t="s">
        <v>680</v>
      </c>
      <c r="E1082" s="835" t="s">
        <v>7099</v>
      </c>
      <c r="F1082" s="863" t="s">
        <v>7100</v>
      </c>
      <c r="G1082" s="835" t="s">
        <v>7950</v>
      </c>
      <c r="H1082" s="835" t="s">
        <v>7951</v>
      </c>
      <c r="I1082" s="849">
        <v>110.12000274658203</v>
      </c>
      <c r="J1082" s="849">
        <v>3</v>
      </c>
      <c r="K1082" s="850">
        <v>330.3599853515625</v>
      </c>
    </row>
    <row r="1083" spans="1:11" ht="14.4" customHeight="1" x14ac:dyDescent="0.3">
      <c r="A1083" s="831" t="s">
        <v>628</v>
      </c>
      <c r="B1083" s="832" t="s">
        <v>629</v>
      </c>
      <c r="C1083" s="835" t="s">
        <v>679</v>
      </c>
      <c r="D1083" s="863" t="s">
        <v>680</v>
      </c>
      <c r="E1083" s="835" t="s">
        <v>7099</v>
      </c>
      <c r="F1083" s="863" t="s">
        <v>7100</v>
      </c>
      <c r="G1083" s="835" t="s">
        <v>7169</v>
      </c>
      <c r="H1083" s="835" t="s">
        <v>7170</v>
      </c>
      <c r="I1083" s="849">
        <v>4.8000001907348633</v>
      </c>
      <c r="J1083" s="849">
        <v>1200</v>
      </c>
      <c r="K1083" s="850">
        <v>5759.5800170898437</v>
      </c>
    </row>
    <row r="1084" spans="1:11" ht="14.4" customHeight="1" x14ac:dyDescent="0.3">
      <c r="A1084" s="831" t="s">
        <v>628</v>
      </c>
      <c r="B1084" s="832" t="s">
        <v>629</v>
      </c>
      <c r="C1084" s="835" t="s">
        <v>679</v>
      </c>
      <c r="D1084" s="863" t="s">
        <v>680</v>
      </c>
      <c r="E1084" s="835" t="s">
        <v>7099</v>
      </c>
      <c r="F1084" s="863" t="s">
        <v>7100</v>
      </c>
      <c r="G1084" s="835" t="s">
        <v>7952</v>
      </c>
      <c r="H1084" s="835" t="s">
        <v>7953</v>
      </c>
      <c r="I1084" s="849">
        <v>96.800003051757813</v>
      </c>
      <c r="J1084" s="849">
        <v>40</v>
      </c>
      <c r="K1084" s="850">
        <v>3872</v>
      </c>
    </row>
    <row r="1085" spans="1:11" ht="14.4" customHeight="1" x14ac:dyDescent="0.3">
      <c r="A1085" s="831" t="s">
        <v>628</v>
      </c>
      <c r="B1085" s="832" t="s">
        <v>629</v>
      </c>
      <c r="C1085" s="835" t="s">
        <v>679</v>
      </c>
      <c r="D1085" s="863" t="s">
        <v>680</v>
      </c>
      <c r="E1085" s="835" t="s">
        <v>7099</v>
      </c>
      <c r="F1085" s="863" t="s">
        <v>7100</v>
      </c>
      <c r="G1085" s="835" t="s">
        <v>7954</v>
      </c>
      <c r="H1085" s="835" t="s">
        <v>7955</v>
      </c>
      <c r="I1085" s="849">
        <v>96.300003051757813</v>
      </c>
      <c r="J1085" s="849">
        <v>12</v>
      </c>
      <c r="K1085" s="850">
        <v>1155.5999755859375</v>
      </c>
    </row>
    <row r="1086" spans="1:11" ht="14.4" customHeight="1" x14ac:dyDescent="0.3">
      <c r="A1086" s="831" t="s">
        <v>628</v>
      </c>
      <c r="B1086" s="832" t="s">
        <v>629</v>
      </c>
      <c r="C1086" s="835" t="s">
        <v>679</v>
      </c>
      <c r="D1086" s="863" t="s">
        <v>680</v>
      </c>
      <c r="E1086" s="835" t="s">
        <v>7099</v>
      </c>
      <c r="F1086" s="863" t="s">
        <v>7100</v>
      </c>
      <c r="G1086" s="835" t="s">
        <v>7363</v>
      </c>
      <c r="H1086" s="835" t="s">
        <v>7364</v>
      </c>
      <c r="I1086" s="849">
        <v>90.910003662109375</v>
      </c>
      <c r="J1086" s="849">
        <v>36</v>
      </c>
      <c r="K1086" s="850">
        <v>3272.6400146484375</v>
      </c>
    </row>
    <row r="1087" spans="1:11" ht="14.4" customHeight="1" x14ac:dyDescent="0.3">
      <c r="A1087" s="831" t="s">
        <v>628</v>
      </c>
      <c r="B1087" s="832" t="s">
        <v>629</v>
      </c>
      <c r="C1087" s="835" t="s">
        <v>679</v>
      </c>
      <c r="D1087" s="863" t="s">
        <v>680</v>
      </c>
      <c r="E1087" s="835" t="s">
        <v>7099</v>
      </c>
      <c r="F1087" s="863" t="s">
        <v>7100</v>
      </c>
      <c r="G1087" s="835" t="s">
        <v>7365</v>
      </c>
      <c r="H1087" s="835" t="s">
        <v>7366</v>
      </c>
      <c r="I1087" s="849">
        <v>3533.1500244140625</v>
      </c>
      <c r="J1087" s="849">
        <v>2</v>
      </c>
      <c r="K1087" s="850">
        <v>7066.300048828125</v>
      </c>
    </row>
    <row r="1088" spans="1:11" ht="14.4" customHeight="1" x14ac:dyDescent="0.3">
      <c r="A1088" s="831" t="s">
        <v>628</v>
      </c>
      <c r="B1088" s="832" t="s">
        <v>629</v>
      </c>
      <c r="C1088" s="835" t="s">
        <v>679</v>
      </c>
      <c r="D1088" s="863" t="s">
        <v>680</v>
      </c>
      <c r="E1088" s="835" t="s">
        <v>7099</v>
      </c>
      <c r="F1088" s="863" t="s">
        <v>7100</v>
      </c>
      <c r="G1088" s="835" t="s">
        <v>7442</v>
      </c>
      <c r="H1088" s="835" t="s">
        <v>7443</v>
      </c>
      <c r="I1088" s="849">
        <v>9.1999998092651367</v>
      </c>
      <c r="J1088" s="849">
        <v>950</v>
      </c>
      <c r="K1088" s="850">
        <v>8740</v>
      </c>
    </row>
    <row r="1089" spans="1:11" ht="14.4" customHeight="1" x14ac:dyDescent="0.3">
      <c r="A1089" s="831" t="s">
        <v>628</v>
      </c>
      <c r="B1089" s="832" t="s">
        <v>629</v>
      </c>
      <c r="C1089" s="835" t="s">
        <v>679</v>
      </c>
      <c r="D1089" s="863" t="s">
        <v>680</v>
      </c>
      <c r="E1089" s="835" t="s">
        <v>7099</v>
      </c>
      <c r="F1089" s="863" t="s">
        <v>7100</v>
      </c>
      <c r="G1089" s="835" t="s">
        <v>7444</v>
      </c>
      <c r="H1089" s="835" t="s">
        <v>7445</v>
      </c>
      <c r="I1089" s="849">
        <v>25.799999237060547</v>
      </c>
      <c r="J1089" s="849">
        <v>150</v>
      </c>
      <c r="K1089" s="850">
        <v>3869.869873046875</v>
      </c>
    </row>
    <row r="1090" spans="1:11" ht="14.4" customHeight="1" x14ac:dyDescent="0.3">
      <c r="A1090" s="831" t="s">
        <v>628</v>
      </c>
      <c r="B1090" s="832" t="s">
        <v>629</v>
      </c>
      <c r="C1090" s="835" t="s">
        <v>679</v>
      </c>
      <c r="D1090" s="863" t="s">
        <v>680</v>
      </c>
      <c r="E1090" s="835" t="s">
        <v>7099</v>
      </c>
      <c r="F1090" s="863" t="s">
        <v>7100</v>
      </c>
      <c r="G1090" s="835" t="s">
        <v>7956</v>
      </c>
      <c r="H1090" s="835" t="s">
        <v>7957</v>
      </c>
      <c r="I1090" s="849">
        <v>125.84999847412109</v>
      </c>
      <c r="J1090" s="849">
        <v>10</v>
      </c>
      <c r="K1090" s="850">
        <v>1258.5</v>
      </c>
    </row>
    <row r="1091" spans="1:11" ht="14.4" customHeight="1" x14ac:dyDescent="0.3">
      <c r="A1091" s="831" t="s">
        <v>628</v>
      </c>
      <c r="B1091" s="832" t="s">
        <v>629</v>
      </c>
      <c r="C1091" s="835" t="s">
        <v>679</v>
      </c>
      <c r="D1091" s="863" t="s">
        <v>680</v>
      </c>
      <c r="E1091" s="835" t="s">
        <v>7099</v>
      </c>
      <c r="F1091" s="863" t="s">
        <v>7100</v>
      </c>
      <c r="G1091" s="835" t="s">
        <v>7958</v>
      </c>
      <c r="H1091" s="835" t="s">
        <v>7959</v>
      </c>
      <c r="I1091" s="849">
        <v>124.55999755859375</v>
      </c>
      <c r="J1091" s="849">
        <v>10</v>
      </c>
      <c r="K1091" s="850">
        <v>1245.6199951171875</v>
      </c>
    </row>
    <row r="1092" spans="1:11" ht="14.4" customHeight="1" x14ac:dyDescent="0.3">
      <c r="A1092" s="831" t="s">
        <v>628</v>
      </c>
      <c r="B1092" s="832" t="s">
        <v>629</v>
      </c>
      <c r="C1092" s="835" t="s">
        <v>679</v>
      </c>
      <c r="D1092" s="863" t="s">
        <v>680</v>
      </c>
      <c r="E1092" s="835" t="s">
        <v>7099</v>
      </c>
      <c r="F1092" s="863" t="s">
        <v>7100</v>
      </c>
      <c r="G1092" s="835" t="s">
        <v>7960</v>
      </c>
      <c r="H1092" s="835" t="s">
        <v>7961</v>
      </c>
      <c r="I1092" s="849">
        <v>125.84999847412109</v>
      </c>
      <c r="J1092" s="849">
        <v>10</v>
      </c>
      <c r="K1092" s="850">
        <v>1258.5</v>
      </c>
    </row>
    <row r="1093" spans="1:11" ht="14.4" customHeight="1" x14ac:dyDescent="0.3">
      <c r="A1093" s="831" t="s">
        <v>628</v>
      </c>
      <c r="B1093" s="832" t="s">
        <v>629</v>
      </c>
      <c r="C1093" s="835" t="s">
        <v>679</v>
      </c>
      <c r="D1093" s="863" t="s">
        <v>680</v>
      </c>
      <c r="E1093" s="835" t="s">
        <v>7099</v>
      </c>
      <c r="F1093" s="863" t="s">
        <v>7100</v>
      </c>
      <c r="G1093" s="835" t="s">
        <v>7177</v>
      </c>
      <c r="H1093" s="835" t="s">
        <v>7178</v>
      </c>
      <c r="I1093" s="849">
        <v>2.6400001049041748</v>
      </c>
      <c r="J1093" s="849">
        <v>400</v>
      </c>
      <c r="K1093" s="850">
        <v>1056</v>
      </c>
    </row>
    <row r="1094" spans="1:11" ht="14.4" customHeight="1" x14ac:dyDescent="0.3">
      <c r="A1094" s="831" t="s">
        <v>628</v>
      </c>
      <c r="B1094" s="832" t="s">
        <v>629</v>
      </c>
      <c r="C1094" s="835" t="s">
        <v>679</v>
      </c>
      <c r="D1094" s="863" t="s">
        <v>680</v>
      </c>
      <c r="E1094" s="835" t="s">
        <v>7099</v>
      </c>
      <c r="F1094" s="863" t="s">
        <v>7100</v>
      </c>
      <c r="G1094" s="835" t="s">
        <v>7179</v>
      </c>
      <c r="H1094" s="835" t="s">
        <v>7180</v>
      </c>
      <c r="I1094" s="849">
        <v>14.300000190734863</v>
      </c>
      <c r="J1094" s="849">
        <v>280</v>
      </c>
      <c r="K1094" s="850">
        <v>4004.5300598144531</v>
      </c>
    </row>
    <row r="1095" spans="1:11" ht="14.4" customHeight="1" x14ac:dyDescent="0.3">
      <c r="A1095" s="831" t="s">
        <v>628</v>
      </c>
      <c r="B1095" s="832" t="s">
        <v>629</v>
      </c>
      <c r="C1095" s="835" t="s">
        <v>679</v>
      </c>
      <c r="D1095" s="863" t="s">
        <v>680</v>
      </c>
      <c r="E1095" s="835" t="s">
        <v>7099</v>
      </c>
      <c r="F1095" s="863" t="s">
        <v>7100</v>
      </c>
      <c r="G1095" s="835" t="s">
        <v>7181</v>
      </c>
      <c r="H1095" s="835" t="s">
        <v>7182</v>
      </c>
      <c r="I1095" s="849">
        <v>14.300000190734863</v>
      </c>
      <c r="J1095" s="849">
        <v>120</v>
      </c>
      <c r="K1095" s="850">
        <v>1716.2200012207031</v>
      </c>
    </row>
    <row r="1096" spans="1:11" ht="14.4" customHeight="1" x14ac:dyDescent="0.3">
      <c r="A1096" s="831" t="s">
        <v>628</v>
      </c>
      <c r="B1096" s="832" t="s">
        <v>629</v>
      </c>
      <c r="C1096" s="835" t="s">
        <v>679</v>
      </c>
      <c r="D1096" s="863" t="s">
        <v>680</v>
      </c>
      <c r="E1096" s="835" t="s">
        <v>7099</v>
      </c>
      <c r="F1096" s="863" t="s">
        <v>7100</v>
      </c>
      <c r="G1096" s="835" t="s">
        <v>7369</v>
      </c>
      <c r="H1096" s="835" t="s">
        <v>7370</v>
      </c>
      <c r="I1096" s="849">
        <v>6.2899999618530273</v>
      </c>
      <c r="J1096" s="849">
        <v>10</v>
      </c>
      <c r="K1096" s="850">
        <v>62.900001525878906</v>
      </c>
    </row>
    <row r="1097" spans="1:11" ht="14.4" customHeight="1" x14ac:dyDescent="0.3">
      <c r="A1097" s="831" t="s">
        <v>628</v>
      </c>
      <c r="B1097" s="832" t="s">
        <v>629</v>
      </c>
      <c r="C1097" s="835" t="s">
        <v>679</v>
      </c>
      <c r="D1097" s="863" t="s">
        <v>680</v>
      </c>
      <c r="E1097" s="835" t="s">
        <v>7099</v>
      </c>
      <c r="F1097" s="863" t="s">
        <v>7100</v>
      </c>
      <c r="G1097" s="835" t="s">
        <v>7183</v>
      </c>
      <c r="H1097" s="835" t="s">
        <v>7184</v>
      </c>
      <c r="I1097" s="849">
        <v>6.3000001907348633</v>
      </c>
      <c r="J1097" s="849">
        <v>10</v>
      </c>
      <c r="K1097" s="850">
        <v>63</v>
      </c>
    </row>
    <row r="1098" spans="1:11" ht="14.4" customHeight="1" x14ac:dyDescent="0.3">
      <c r="A1098" s="831" t="s">
        <v>628</v>
      </c>
      <c r="B1098" s="832" t="s">
        <v>629</v>
      </c>
      <c r="C1098" s="835" t="s">
        <v>679</v>
      </c>
      <c r="D1098" s="863" t="s">
        <v>680</v>
      </c>
      <c r="E1098" s="835" t="s">
        <v>7099</v>
      </c>
      <c r="F1098" s="863" t="s">
        <v>7100</v>
      </c>
      <c r="G1098" s="835" t="s">
        <v>7448</v>
      </c>
      <c r="H1098" s="835" t="s">
        <v>7449</v>
      </c>
      <c r="I1098" s="849">
        <v>172.5</v>
      </c>
      <c r="J1098" s="849">
        <v>2</v>
      </c>
      <c r="K1098" s="850">
        <v>345</v>
      </c>
    </row>
    <row r="1099" spans="1:11" ht="14.4" customHeight="1" x14ac:dyDescent="0.3">
      <c r="A1099" s="831" t="s">
        <v>628</v>
      </c>
      <c r="B1099" s="832" t="s">
        <v>629</v>
      </c>
      <c r="C1099" s="835" t="s">
        <v>679</v>
      </c>
      <c r="D1099" s="863" t="s">
        <v>680</v>
      </c>
      <c r="E1099" s="835" t="s">
        <v>7099</v>
      </c>
      <c r="F1099" s="863" t="s">
        <v>7100</v>
      </c>
      <c r="G1099" s="835" t="s">
        <v>7962</v>
      </c>
      <c r="H1099" s="835" t="s">
        <v>7963</v>
      </c>
      <c r="I1099" s="849">
        <v>260.14999389648437</v>
      </c>
      <c r="J1099" s="849">
        <v>60</v>
      </c>
      <c r="K1099" s="850">
        <v>15609</v>
      </c>
    </row>
    <row r="1100" spans="1:11" ht="14.4" customHeight="1" x14ac:dyDescent="0.3">
      <c r="A1100" s="831" t="s">
        <v>628</v>
      </c>
      <c r="B1100" s="832" t="s">
        <v>629</v>
      </c>
      <c r="C1100" s="835" t="s">
        <v>679</v>
      </c>
      <c r="D1100" s="863" t="s">
        <v>680</v>
      </c>
      <c r="E1100" s="835" t="s">
        <v>7099</v>
      </c>
      <c r="F1100" s="863" t="s">
        <v>7100</v>
      </c>
      <c r="G1100" s="835" t="s">
        <v>7717</v>
      </c>
      <c r="H1100" s="835" t="s">
        <v>7718</v>
      </c>
      <c r="I1100" s="849">
        <v>268.6199951171875</v>
      </c>
      <c r="J1100" s="849">
        <v>20</v>
      </c>
      <c r="K1100" s="850">
        <v>5372.3997802734375</v>
      </c>
    </row>
    <row r="1101" spans="1:11" ht="14.4" customHeight="1" x14ac:dyDescent="0.3">
      <c r="A1101" s="831" t="s">
        <v>628</v>
      </c>
      <c r="B1101" s="832" t="s">
        <v>629</v>
      </c>
      <c r="C1101" s="835" t="s">
        <v>679</v>
      </c>
      <c r="D1101" s="863" t="s">
        <v>680</v>
      </c>
      <c r="E1101" s="835" t="s">
        <v>7099</v>
      </c>
      <c r="F1101" s="863" t="s">
        <v>7100</v>
      </c>
      <c r="G1101" s="835" t="s">
        <v>7185</v>
      </c>
      <c r="H1101" s="835" t="s">
        <v>7186</v>
      </c>
      <c r="I1101" s="849">
        <v>4.190000057220459</v>
      </c>
      <c r="J1101" s="849">
        <v>500</v>
      </c>
      <c r="K1101" s="850">
        <v>2095</v>
      </c>
    </row>
    <row r="1102" spans="1:11" ht="14.4" customHeight="1" x14ac:dyDescent="0.3">
      <c r="A1102" s="831" t="s">
        <v>628</v>
      </c>
      <c r="B1102" s="832" t="s">
        <v>629</v>
      </c>
      <c r="C1102" s="835" t="s">
        <v>679</v>
      </c>
      <c r="D1102" s="863" t="s">
        <v>680</v>
      </c>
      <c r="E1102" s="835" t="s">
        <v>7099</v>
      </c>
      <c r="F1102" s="863" t="s">
        <v>7100</v>
      </c>
      <c r="G1102" s="835" t="s">
        <v>7588</v>
      </c>
      <c r="H1102" s="835" t="s">
        <v>7589</v>
      </c>
      <c r="I1102" s="849">
        <v>165.8800048828125</v>
      </c>
      <c r="J1102" s="849">
        <v>1</v>
      </c>
      <c r="K1102" s="850">
        <v>165.8800048828125</v>
      </c>
    </row>
    <row r="1103" spans="1:11" ht="14.4" customHeight="1" x14ac:dyDescent="0.3">
      <c r="A1103" s="831" t="s">
        <v>628</v>
      </c>
      <c r="B1103" s="832" t="s">
        <v>629</v>
      </c>
      <c r="C1103" s="835" t="s">
        <v>679</v>
      </c>
      <c r="D1103" s="863" t="s">
        <v>680</v>
      </c>
      <c r="E1103" s="835" t="s">
        <v>7099</v>
      </c>
      <c r="F1103" s="863" t="s">
        <v>7100</v>
      </c>
      <c r="G1103" s="835" t="s">
        <v>7964</v>
      </c>
      <c r="H1103" s="835" t="s">
        <v>7965</v>
      </c>
      <c r="I1103" s="849">
        <v>669.1300048828125</v>
      </c>
      <c r="J1103" s="849">
        <v>2</v>
      </c>
      <c r="K1103" s="850">
        <v>1338.260009765625</v>
      </c>
    </row>
    <row r="1104" spans="1:11" ht="14.4" customHeight="1" x14ac:dyDescent="0.3">
      <c r="A1104" s="831" t="s">
        <v>628</v>
      </c>
      <c r="B1104" s="832" t="s">
        <v>629</v>
      </c>
      <c r="C1104" s="835" t="s">
        <v>679</v>
      </c>
      <c r="D1104" s="863" t="s">
        <v>680</v>
      </c>
      <c r="E1104" s="835" t="s">
        <v>7099</v>
      </c>
      <c r="F1104" s="863" t="s">
        <v>7100</v>
      </c>
      <c r="G1104" s="835" t="s">
        <v>7966</v>
      </c>
      <c r="H1104" s="835" t="s">
        <v>7967</v>
      </c>
      <c r="I1104" s="849">
        <v>2309.889892578125</v>
      </c>
      <c r="J1104" s="849">
        <v>5</v>
      </c>
      <c r="K1104" s="850">
        <v>11549.4501953125</v>
      </c>
    </row>
    <row r="1105" spans="1:11" ht="14.4" customHeight="1" x14ac:dyDescent="0.3">
      <c r="A1105" s="831" t="s">
        <v>628</v>
      </c>
      <c r="B1105" s="832" t="s">
        <v>629</v>
      </c>
      <c r="C1105" s="835" t="s">
        <v>679</v>
      </c>
      <c r="D1105" s="863" t="s">
        <v>680</v>
      </c>
      <c r="E1105" s="835" t="s">
        <v>7099</v>
      </c>
      <c r="F1105" s="863" t="s">
        <v>7100</v>
      </c>
      <c r="G1105" s="835" t="s">
        <v>7191</v>
      </c>
      <c r="H1105" s="835" t="s">
        <v>7192</v>
      </c>
      <c r="I1105" s="849">
        <v>204.41000366210937</v>
      </c>
      <c r="J1105" s="849">
        <v>30</v>
      </c>
      <c r="K1105" s="850">
        <v>6132.2998046875</v>
      </c>
    </row>
    <row r="1106" spans="1:11" ht="14.4" customHeight="1" x14ac:dyDescent="0.3">
      <c r="A1106" s="831" t="s">
        <v>628</v>
      </c>
      <c r="B1106" s="832" t="s">
        <v>629</v>
      </c>
      <c r="C1106" s="835" t="s">
        <v>679</v>
      </c>
      <c r="D1106" s="863" t="s">
        <v>680</v>
      </c>
      <c r="E1106" s="835" t="s">
        <v>7099</v>
      </c>
      <c r="F1106" s="863" t="s">
        <v>7100</v>
      </c>
      <c r="G1106" s="835" t="s">
        <v>7193</v>
      </c>
      <c r="H1106" s="835" t="s">
        <v>7194</v>
      </c>
      <c r="I1106" s="849">
        <v>699</v>
      </c>
      <c r="J1106" s="849">
        <v>2</v>
      </c>
      <c r="K1106" s="850">
        <v>1398</v>
      </c>
    </row>
    <row r="1107" spans="1:11" ht="14.4" customHeight="1" x14ac:dyDescent="0.3">
      <c r="A1107" s="831" t="s">
        <v>628</v>
      </c>
      <c r="B1107" s="832" t="s">
        <v>629</v>
      </c>
      <c r="C1107" s="835" t="s">
        <v>679</v>
      </c>
      <c r="D1107" s="863" t="s">
        <v>680</v>
      </c>
      <c r="E1107" s="835" t="s">
        <v>7099</v>
      </c>
      <c r="F1107" s="863" t="s">
        <v>7100</v>
      </c>
      <c r="G1107" s="835" t="s">
        <v>7536</v>
      </c>
      <c r="H1107" s="835" t="s">
        <v>7537</v>
      </c>
      <c r="I1107" s="849">
        <v>34.503332773844399</v>
      </c>
      <c r="J1107" s="849">
        <v>64</v>
      </c>
      <c r="K1107" s="850">
        <v>2208.3300476074219</v>
      </c>
    </row>
    <row r="1108" spans="1:11" ht="14.4" customHeight="1" x14ac:dyDescent="0.3">
      <c r="A1108" s="831" t="s">
        <v>628</v>
      </c>
      <c r="B1108" s="832" t="s">
        <v>629</v>
      </c>
      <c r="C1108" s="835" t="s">
        <v>679</v>
      </c>
      <c r="D1108" s="863" t="s">
        <v>680</v>
      </c>
      <c r="E1108" s="835" t="s">
        <v>7099</v>
      </c>
      <c r="F1108" s="863" t="s">
        <v>7100</v>
      </c>
      <c r="G1108" s="835" t="s">
        <v>7968</v>
      </c>
      <c r="H1108" s="835" t="s">
        <v>7969</v>
      </c>
      <c r="I1108" s="849">
        <v>17.059999465942383</v>
      </c>
      <c r="J1108" s="849">
        <v>70</v>
      </c>
      <c r="K1108" s="850">
        <v>1194.2600250244141</v>
      </c>
    </row>
    <row r="1109" spans="1:11" ht="14.4" customHeight="1" x14ac:dyDescent="0.3">
      <c r="A1109" s="831" t="s">
        <v>628</v>
      </c>
      <c r="B1109" s="832" t="s">
        <v>629</v>
      </c>
      <c r="C1109" s="835" t="s">
        <v>679</v>
      </c>
      <c r="D1109" s="863" t="s">
        <v>680</v>
      </c>
      <c r="E1109" s="835" t="s">
        <v>7099</v>
      </c>
      <c r="F1109" s="863" t="s">
        <v>7100</v>
      </c>
      <c r="G1109" s="835" t="s">
        <v>7970</v>
      </c>
      <c r="H1109" s="835" t="s">
        <v>7971</v>
      </c>
      <c r="I1109" s="849">
        <v>343.54000854492187</v>
      </c>
      <c r="J1109" s="849">
        <v>15</v>
      </c>
      <c r="K1109" s="850">
        <v>5153.1298828125</v>
      </c>
    </row>
    <row r="1110" spans="1:11" ht="14.4" customHeight="1" x14ac:dyDescent="0.3">
      <c r="A1110" s="831" t="s">
        <v>628</v>
      </c>
      <c r="B1110" s="832" t="s">
        <v>629</v>
      </c>
      <c r="C1110" s="835" t="s">
        <v>679</v>
      </c>
      <c r="D1110" s="863" t="s">
        <v>680</v>
      </c>
      <c r="E1110" s="835" t="s">
        <v>7099</v>
      </c>
      <c r="F1110" s="863" t="s">
        <v>7100</v>
      </c>
      <c r="G1110" s="835" t="s">
        <v>7450</v>
      </c>
      <c r="H1110" s="835" t="s">
        <v>7451</v>
      </c>
      <c r="I1110" s="849">
        <v>377.70999145507812</v>
      </c>
      <c r="J1110" s="849">
        <v>15</v>
      </c>
      <c r="K1110" s="850">
        <v>5665.68994140625</v>
      </c>
    </row>
    <row r="1111" spans="1:11" ht="14.4" customHeight="1" x14ac:dyDescent="0.3">
      <c r="A1111" s="831" t="s">
        <v>628</v>
      </c>
      <c r="B1111" s="832" t="s">
        <v>629</v>
      </c>
      <c r="C1111" s="835" t="s">
        <v>679</v>
      </c>
      <c r="D1111" s="863" t="s">
        <v>680</v>
      </c>
      <c r="E1111" s="835" t="s">
        <v>7099</v>
      </c>
      <c r="F1111" s="863" t="s">
        <v>7100</v>
      </c>
      <c r="G1111" s="835" t="s">
        <v>7972</v>
      </c>
      <c r="H1111" s="835" t="s">
        <v>7973</v>
      </c>
      <c r="I1111" s="849">
        <v>358.32000732421875</v>
      </c>
      <c r="J1111" s="849">
        <v>15</v>
      </c>
      <c r="K1111" s="850">
        <v>5374.7698974609375</v>
      </c>
    </row>
    <row r="1112" spans="1:11" ht="14.4" customHeight="1" x14ac:dyDescent="0.3">
      <c r="A1112" s="831" t="s">
        <v>628</v>
      </c>
      <c r="B1112" s="832" t="s">
        <v>629</v>
      </c>
      <c r="C1112" s="835" t="s">
        <v>679</v>
      </c>
      <c r="D1112" s="863" t="s">
        <v>680</v>
      </c>
      <c r="E1112" s="835" t="s">
        <v>7099</v>
      </c>
      <c r="F1112" s="863" t="s">
        <v>7100</v>
      </c>
      <c r="G1112" s="835" t="s">
        <v>7373</v>
      </c>
      <c r="H1112" s="835" t="s">
        <v>7374</v>
      </c>
      <c r="I1112" s="849">
        <v>6.8866666158040362</v>
      </c>
      <c r="J1112" s="849">
        <v>150</v>
      </c>
      <c r="K1112" s="850">
        <v>1032.739990234375</v>
      </c>
    </row>
    <row r="1113" spans="1:11" ht="14.4" customHeight="1" x14ac:dyDescent="0.3">
      <c r="A1113" s="831" t="s">
        <v>628</v>
      </c>
      <c r="B1113" s="832" t="s">
        <v>629</v>
      </c>
      <c r="C1113" s="835" t="s">
        <v>679</v>
      </c>
      <c r="D1113" s="863" t="s">
        <v>680</v>
      </c>
      <c r="E1113" s="835" t="s">
        <v>7099</v>
      </c>
      <c r="F1113" s="863" t="s">
        <v>7100</v>
      </c>
      <c r="G1113" s="835" t="s">
        <v>7538</v>
      </c>
      <c r="H1113" s="835" t="s">
        <v>7539</v>
      </c>
      <c r="I1113" s="849">
        <v>7.8299999237060547</v>
      </c>
      <c r="J1113" s="849">
        <v>50</v>
      </c>
      <c r="K1113" s="850">
        <v>391.5</v>
      </c>
    </row>
    <row r="1114" spans="1:11" ht="14.4" customHeight="1" x14ac:dyDescent="0.3">
      <c r="A1114" s="831" t="s">
        <v>628</v>
      </c>
      <c r="B1114" s="832" t="s">
        <v>629</v>
      </c>
      <c r="C1114" s="835" t="s">
        <v>679</v>
      </c>
      <c r="D1114" s="863" t="s">
        <v>680</v>
      </c>
      <c r="E1114" s="835" t="s">
        <v>7099</v>
      </c>
      <c r="F1114" s="863" t="s">
        <v>7100</v>
      </c>
      <c r="G1114" s="835" t="s">
        <v>7375</v>
      </c>
      <c r="H1114" s="835" t="s">
        <v>7376</v>
      </c>
      <c r="I1114" s="849">
        <v>7.0049998760223389</v>
      </c>
      <c r="J1114" s="849">
        <v>100</v>
      </c>
      <c r="K1114" s="850">
        <v>700</v>
      </c>
    </row>
    <row r="1115" spans="1:11" ht="14.4" customHeight="1" x14ac:dyDescent="0.3">
      <c r="A1115" s="831" t="s">
        <v>628</v>
      </c>
      <c r="B1115" s="832" t="s">
        <v>629</v>
      </c>
      <c r="C1115" s="835" t="s">
        <v>679</v>
      </c>
      <c r="D1115" s="863" t="s">
        <v>680</v>
      </c>
      <c r="E1115" s="835" t="s">
        <v>7099</v>
      </c>
      <c r="F1115" s="863" t="s">
        <v>7100</v>
      </c>
      <c r="G1115" s="835" t="s">
        <v>7195</v>
      </c>
      <c r="H1115" s="835" t="s">
        <v>7196</v>
      </c>
      <c r="I1115" s="849">
        <v>16.46666653951009</v>
      </c>
      <c r="J1115" s="849">
        <v>105</v>
      </c>
      <c r="K1115" s="850">
        <v>1728.3999481201172</v>
      </c>
    </row>
    <row r="1116" spans="1:11" ht="14.4" customHeight="1" x14ac:dyDescent="0.3">
      <c r="A1116" s="831" t="s">
        <v>628</v>
      </c>
      <c r="B1116" s="832" t="s">
        <v>629</v>
      </c>
      <c r="C1116" s="835" t="s">
        <v>679</v>
      </c>
      <c r="D1116" s="863" t="s">
        <v>680</v>
      </c>
      <c r="E1116" s="835" t="s">
        <v>7099</v>
      </c>
      <c r="F1116" s="863" t="s">
        <v>7100</v>
      </c>
      <c r="G1116" s="835" t="s">
        <v>7974</v>
      </c>
      <c r="H1116" s="835" t="s">
        <v>7975</v>
      </c>
      <c r="I1116" s="849">
        <v>23.350000381469727</v>
      </c>
      <c r="J1116" s="849">
        <v>40</v>
      </c>
      <c r="K1116" s="850">
        <v>934.1199951171875</v>
      </c>
    </row>
    <row r="1117" spans="1:11" ht="14.4" customHeight="1" x14ac:dyDescent="0.3">
      <c r="A1117" s="831" t="s">
        <v>628</v>
      </c>
      <c r="B1117" s="832" t="s">
        <v>629</v>
      </c>
      <c r="C1117" s="835" t="s">
        <v>679</v>
      </c>
      <c r="D1117" s="863" t="s">
        <v>680</v>
      </c>
      <c r="E1117" s="835" t="s">
        <v>7099</v>
      </c>
      <c r="F1117" s="863" t="s">
        <v>7100</v>
      </c>
      <c r="G1117" s="835" t="s">
        <v>7976</v>
      </c>
      <c r="H1117" s="835" t="s">
        <v>7977</v>
      </c>
      <c r="I1117" s="849">
        <v>45.650001525878906</v>
      </c>
      <c r="J1117" s="849">
        <v>120</v>
      </c>
      <c r="K1117" s="850">
        <v>5478.39990234375</v>
      </c>
    </row>
    <row r="1118" spans="1:11" ht="14.4" customHeight="1" x14ac:dyDescent="0.3">
      <c r="A1118" s="831" t="s">
        <v>628</v>
      </c>
      <c r="B1118" s="832" t="s">
        <v>629</v>
      </c>
      <c r="C1118" s="835" t="s">
        <v>679</v>
      </c>
      <c r="D1118" s="863" t="s">
        <v>680</v>
      </c>
      <c r="E1118" s="835" t="s">
        <v>7099</v>
      </c>
      <c r="F1118" s="863" t="s">
        <v>7100</v>
      </c>
      <c r="G1118" s="835" t="s">
        <v>7542</v>
      </c>
      <c r="H1118" s="835" t="s">
        <v>7543</v>
      </c>
      <c r="I1118" s="849">
        <v>18.149999618530273</v>
      </c>
      <c r="J1118" s="849">
        <v>1050</v>
      </c>
      <c r="K1118" s="850">
        <v>19057.499938964844</v>
      </c>
    </row>
    <row r="1119" spans="1:11" ht="14.4" customHeight="1" x14ac:dyDescent="0.3">
      <c r="A1119" s="831" t="s">
        <v>628</v>
      </c>
      <c r="B1119" s="832" t="s">
        <v>629</v>
      </c>
      <c r="C1119" s="835" t="s">
        <v>679</v>
      </c>
      <c r="D1119" s="863" t="s">
        <v>680</v>
      </c>
      <c r="E1119" s="835" t="s">
        <v>7099</v>
      </c>
      <c r="F1119" s="863" t="s">
        <v>7100</v>
      </c>
      <c r="G1119" s="835" t="s">
        <v>7197</v>
      </c>
      <c r="H1119" s="835" t="s">
        <v>7198</v>
      </c>
      <c r="I1119" s="849">
        <v>1.0914286034447807</v>
      </c>
      <c r="J1119" s="849">
        <v>8400</v>
      </c>
      <c r="K1119" s="850">
        <v>9168</v>
      </c>
    </row>
    <row r="1120" spans="1:11" ht="14.4" customHeight="1" x14ac:dyDescent="0.3">
      <c r="A1120" s="831" t="s">
        <v>628</v>
      </c>
      <c r="B1120" s="832" t="s">
        <v>629</v>
      </c>
      <c r="C1120" s="835" t="s">
        <v>679</v>
      </c>
      <c r="D1120" s="863" t="s">
        <v>680</v>
      </c>
      <c r="E1120" s="835" t="s">
        <v>7099</v>
      </c>
      <c r="F1120" s="863" t="s">
        <v>7100</v>
      </c>
      <c r="G1120" s="835" t="s">
        <v>7199</v>
      </c>
      <c r="H1120" s="835" t="s">
        <v>7200</v>
      </c>
      <c r="I1120" s="849">
        <v>0.47499999403953552</v>
      </c>
      <c r="J1120" s="849">
        <v>5000</v>
      </c>
      <c r="K1120" s="850">
        <v>2375</v>
      </c>
    </row>
    <row r="1121" spans="1:11" ht="14.4" customHeight="1" x14ac:dyDescent="0.3">
      <c r="A1121" s="831" t="s">
        <v>628</v>
      </c>
      <c r="B1121" s="832" t="s">
        <v>629</v>
      </c>
      <c r="C1121" s="835" t="s">
        <v>679</v>
      </c>
      <c r="D1121" s="863" t="s">
        <v>680</v>
      </c>
      <c r="E1121" s="835" t="s">
        <v>7099</v>
      </c>
      <c r="F1121" s="863" t="s">
        <v>7100</v>
      </c>
      <c r="G1121" s="835" t="s">
        <v>7201</v>
      </c>
      <c r="H1121" s="835" t="s">
        <v>7202</v>
      </c>
      <c r="I1121" s="849">
        <v>1.6733332872390747</v>
      </c>
      <c r="J1121" s="849">
        <v>8800</v>
      </c>
      <c r="K1121" s="850">
        <v>14728</v>
      </c>
    </row>
    <row r="1122" spans="1:11" ht="14.4" customHeight="1" x14ac:dyDescent="0.3">
      <c r="A1122" s="831" t="s">
        <v>628</v>
      </c>
      <c r="B1122" s="832" t="s">
        <v>629</v>
      </c>
      <c r="C1122" s="835" t="s">
        <v>679</v>
      </c>
      <c r="D1122" s="863" t="s">
        <v>680</v>
      </c>
      <c r="E1122" s="835" t="s">
        <v>7099</v>
      </c>
      <c r="F1122" s="863" t="s">
        <v>7100</v>
      </c>
      <c r="G1122" s="835" t="s">
        <v>7203</v>
      </c>
      <c r="H1122" s="835" t="s">
        <v>7204</v>
      </c>
      <c r="I1122" s="849">
        <v>0.67000001668930054</v>
      </c>
      <c r="J1122" s="849">
        <v>8000</v>
      </c>
      <c r="K1122" s="850">
        <v>5360</v>
      </c>
    </row>
    <row r="1123" spans="1:11" ht="14.4" customHeight="1" x14ac:dyDescent="0.3">
      <c r="A1123" s="831" t="s">
        <v>628</v>
      </c>
      <c r="B1123" s="832" t="s">
        <v>629</v>
      </c>
      <c r="C1123" s="835" t="s">
        <v>679</v>
      </c>
      <c r="D1123" s="863" t="s">
        <v>680</v>
      </c>
      <c r="E1123" s="835" t="s">
        <v>7099</v>
      </c>
      <c r="F1123" s="863" t="s">
        <v>7100</v>
      </c>
      <c r="G1123" s="835" t="s">
        <v>7205</v>
      </c>
      <c r="H1123" s="835" t="s">
        <v>7206</v>
      </c>
      <c r="I1123" s="849">
        <v>2.75</v>
      </c>
      <c r="J1123" s="849">
        <v>4200</v>
      </c>
      <c r="K1123" s="850">
        <v>11550</v>
      </c>
    </row>
    <row r="1124" spans="1:11" ht="14.4" customHeight="1" x14ac:dyDescent="0.3">
      <c r="A1124" s="831" t="s">
        <v>628</v>
      </c>
      <c r="B1124" s="832" t="s">
        <v>629</v>
      </c>
      <c r="C1124" s="835" t="s">
        <v>679</v>
      </c>
      <c r="D1124" s="863" t="s">
        <v>680</v>
      </c>
      <c r="E1124" s="835" t="s">
        <v>7099</v>
      </c>
      <c r="F1124" s="863" t="s">
        <v>7100</v>
      </c>
      <c r="G1124" s="835" t="s">
        <v>7207</v>
      </c>
      <c r="H1124" s="835" t="s">
        <v>7208</v>
      </c>
      <c r="I1124" s="849">
        <v>5.2033332188924151</v>
      </c>
      <c r="J1124" s="849">
        <v>3060</v>
      </c>
      <c r="K1124" s="850">
        <v>15922.200073242188</v>
      </c>
    </row>
    <row r="1125" spans="1:11" ht="14.4" customHeight="1" x14ac:dyDescent="0.3">
      <c r="A1125" s="831" t="s">
        <v>628</v>
      </c>
      <c r="B1125" s="832" t="s">
        <v>629</v>
      </c>
      <c r="C1125" s="835" t="s">
        <v>679</v>
      </c>
      <c r="D1125" s="863" t="s">
        <v>680</v>
      </c>
      <c r="E1125" s="835" t="s">
        <v>7099</v>
      </c>
      <c r="F1125" s="863" t="s">
        <v>7100</v>
      </c>
      <c r="G1125" s="835" t="s">
        <v>7978</v>
      </c>
      <c r="H1125" s="835" t="s">
        <v>7979</v>
      </c>
      <c r="I1125" s="849">
        <v>43.560001373291016</v>
      </c>
      <c r="J1125" s="849">
        <v>30</v>
      </c>
      <c r="K1125" s="850">
        <v>1306.8000183105469</v>
      </c>
    </row>
    <row r="1126" spans="1:11" ht="14.4" customHeight="1" x14ac:dyDescent="0.3">
      <c r="A1126" s="831" t="s">
        <v>628</v>
      </c>
      <c r="B1126" s="832" t="s">
        <v>629</v>
      </c>
      <c r="C1126" s="835" t="s">
        <v>679</v>
      </c>
      <c r="D1126" s="863" t="s">
        <v>680</v>
      </c>
      <c r="E1126" s="835" t="s">
        <v>7099</v>
      </c>
      <c r="F1126" s="863" t="s">
        <v>7100</v>
      </c>
      <c r="G1126" s="835" t="s">
        <v>7209</v>
      </c>
      <c r="H1126" s="835" t="s">
        <v>7210</v>
      </c>
      <c r="I1126" s="849">
        <v>8.8400001525878906</v>
      </c>
      <c r="J1126" s="849">
        <v>1000</v>
      </c>
      <c r="K1126" s="850">
        <v>8840</v>
      </c>
    </row>
    <row r="1127" spans="1:11" ht="14.4" customHeight="1" x14ac:dyDescent="0.3">
      <c r="A1127" s="831" t="s">
        <v>628</v>
      </c>
      <c r="B1127" s="832" t="s">
        <v>629</v>
      </c>
      <c r="C1127" s="835" t="s">
        <v>679</v>
      </c>
      <c r="D1127" s="863" t="s">
        <v>680</v>
      </c>
      <c r="E1127" s="835" t="s">
        <v>7099</v>
      </c>
      <c r="F1127" s="863" t="s">
        <v>7100</v>
      </c>
      <c r="G1127" s="835" t="s">
        <v>7980</v>
      </c>
      <c r="H1127" s="835" t="s">
        <v>7981</v>
      </c>
      <c r="I1127" s="849">
        <v>2.1750000715255737</v>
      </c>
      <c r="J1127" s="849">
        <v>200</v>
      </c>
      <c r="K1127" s="850">
        <v>435</v>
      </c>
    </row>
    <row r="1128" spans="1:11" ht="14.4" customHeight="1" x14ac:dyDescent="0.3">
      <c r="A1128" s="831" t="s">
        <v>628</v>
      </c>
      <c r="B1128" s="832" t="s">
        <v>629</v>
      </c>
      <c r="C1128" s="835" t="s">
        <v>679</v>
      </c>
      <c r="D1128" s="863" t="s">
        <v>680</v>
      </c>
      <c r="E1128" s="835" t="s">
        <v>7099</v>
      </c>
      <c r="F1128" s="863" t="s">
        <v>7100</v>
      </c>
      <c r="G1128" s="835" t="s">
        <v>7211</v>
      </c>
      <c r="H1128" s="835" t="s">
        <v>7212</v>
      </c>
      <c r="I1128" s="849">
        <v>25.409999847412109</v>
      </c>
      <c r="J1128" s="849">
        <v>100</v>
      </c>
      <c r="K1128" s="850">
        <v>2541</v>
      </c>
    </row>
    <row r="1129" spans="1:11" ht="14.4" customHeight="1" x14ac:dyDescent="0.3">
      <c r="A1129" s="831" t="s">
        <v>628</v>
      </c>
      <c r="B1129" s="832" t="s">
        <v>629</v>
      </c>
      <c r="C1129" s="835" t="s">
        <v>679</v>
      </c>
      <c r="D1129" s="863" t="s">
        <v>680</v>
      </c>
      <c r="E1129" s="835" t="s">
        <v>7099</v>
      </c>
      <c r="F1129" s="863" t="s">
        <v>7100</v>
      </c>
      <c r="G1129" s="835" t="s">
        <v>7982</v>
      </c>
      <c r="H1129" s="835" t="s">
        <v>7983</v>
      </c>
      <c r="I1129" s="849">
        <v>769.55999755859375</v>
      </c>
      <c r="J1129" s="849">
        <v>12</v>
      </c>
      <c r="K1129" s="850">
        <v>9234.7197265625</v>
      </c>
    </row>
    <row r="1130" spans="1:11" ht="14.4" customHeight="1" x14ac:dyDescent="0.3">
      <c r="A1130" s="831" t="s">
        <v>628</v>
      </c>
      <c r="B1130" s="832" t="s">
        <v>629</v>
      </c>
      <c r="C1130" s="835" t="s">
        <v>679</v>
      </c>
      <c r="D1130" s="863" t="s">
        <v>680</v>
      </c>
      <c r="E1130" s="835" t="s">
        <v>7099</v>
      </c>
      <c r="F1130" s="863" t="s">
        <v>7100</v>
      </c>
      <c r="G1130" s="835" t="s">
        <v>7984</v>
      </c>
      <c r="H1130" s="835" t="s">
        <v>7985</v>
      </c>
      <c r="I1130" s="849">
        <v>458.6300048828125</v>
      </c>
      <c r="J1130" s="849">
        <v>50</v>
      </c>
      <c r="K1130" s="850">
        <v>22931.57958984375</v>
      </c>
    </row>
    <row r="1131" spans="1:11" ht="14.4" customHeight="1" x14ac:dyDescent="0.3">
      <c r="A1131" s="831" t="s">
        <v>628</v>
      </c>
      <c r="B1131" s="832" t="s">
        <v>629</v>
      </c>
      <c r="C1131" s="835" t="s">
        <v>679</v>
      </c>
      <c r="D1131" s="863" t="s">
        <v>680</v>
      </c>
      <c r="E1131" s="835" t="s">
        <v>7099</v>
      </c>
      <c r="F1131" s="863" t="s">
        <v>7100</v>
      </c>
      <c r="G1131" s="835" t="s">
        <v>7986</v>
      </c>
      <c r="H1131" s="835" t="s">
        <v>7987</v>
      </c>
      <c r="I1131" s="849">
        <v>365.26998901367187</v>
      </c>
      <c r="J1131" s="849">
        <v>20</v>
      </c>
      <c r="K1131" s="850">
        <v>7305.490234375</v>
      </c>
    </row>
    <row r="1132" spans="1:11" ht="14.4" customHeight="1" x14ac:dyDescent="0.3">
      <c r="A1132" s="831" t="s">
        <v>628</v>
      </c>
      <c r="B1132" s="832" t="s">
        <v>629</v>
      </c>
      <c r="C1132" s="835" t="s">
        <v>679</v>
      </c>
      <c r="D1132" s="863" t="s">
        <v>680</v>
      </c>
      <c r="E1132" s="835" t="s">
        <v>7099</v>
      </c>
      <c r="F1132" s="863" t="s">
        <v>7100</v>
      </c>
      <c r="G1132" s="835" t="s">
        <v>7988</v>
      </c>
      <c r="H1132" s="835" t="s">
        <v>7989</v>
      </c>
      <c r="I1132" s="849">
        <v>193.60000610351562</v>
      </c>
      <c r="J1132" s="849">
        <v>71</v>
      </c>
      <c r="K1132" s="850">
        <v>13745.60009765625</v>
      </c>
    </row>
    <row r="1133" spans="1:11" ht="14.4" customHeight="1" x14ac:dyDescent="0.3">
      <c r="A1133" s="831" t="s">
        <v>628</v>
      </c>
      <c r="B1133" s="832" t="s">
        <v>629</v>
      </c>
      <c r="C1133" s="835" t="s">
        <v>679</v>
      </c>
      <c r="D1133" s="863" t="s">
        <v>680</v>
      </c>
      <c r="E1133" s="835" t="s">
        <v>7099</v>
      </c>
      <c r="F1133" s="863" t="s">
        <v>7100</v>
      </c>
      <c r="G1133" s="835" t="s">
        <v>7990</v>
      </c>
      <c r="H1133" s="835" t="s">
        <v>7991</v>
      </c>
      <c r="I1133" s="849">
        <v>209.30000305175781</v>
      </c>
      <c r="J1133" s="849">
        <v>20</v>
      </c>
      <c r="K1133" s="850">
        <v>4186</v>
      </c>
    </row>
    <row r="1134" spans="1:11" ht="14.4" customHeight="1" x14ac:dyDescent="0.3">
      <c r="A1134" s="831" t="s">
        <v>628</v>
      </c>
      <c r="B1134" s="832" t="s">
        <v>629</v>
      </c>
      <c r="C1134" s="835" t="s">
        <v>679</v>
      </c>
      <c r="D1134" s="863" t="s">
        <v>680</v>
      </c>
      <c r="E1134" s="835" t="s">
        <v>7099</v>
      </c>
      <c r="F1134" s="863" t="s">
        <v>7100</v>
      </c>
      <c r="G1134" s="835" t="s">
        <v>7992</v>
      </c>
      <c r="H1134" s="835" t="s">
        <v>7993</v>
      </c>
      <c r="I1134" s="849">
        <v>12.100000381469727</v>
      </c>
      <c r="J1134" s="849">
        <v>60</v>
      </c>
      <c r="K1134" s="850">
        <v>726</v>
      </c>
    </row>
    <row r="1135" spans="1:11" ht="14.4" customHeight="1" x14ac:dyDescent="0.3">
      <c r="A1135" s="831" t="s">
        <v>628</v>
      </c>
      <c r="B1135" s="832" t="s">
        <v>629</v>
      </c>
      <c r="C1135" s="835" t="s">
        <v>679</v>
      </c>
      <c r="D1135" s="863" t="s">
        <v>680</v>
      </c>
      <c r="E1135" s="835" t="s">
        <v>7099</v>
      </c>
      <c r="F1135" s="863" t="s">
        <v>7100</v>
      </c>
      <c r="G1135" s="835" t="s">
        <v>7994</v>
      </c>
      <c r="H1135" s="835" t="s">
        <v>7995</v>
      </c>
      <c r="I1135" s="849">
        <v>408.67999267578125</v>
      </c>
      <c r="J1135" s="849">
        <v>100</v>
      </c>
      <c r="K1135" s="850">
        <v>40867.76171875</v>
      </c>
    </row>
    <row r="1136" spans="1:11" ht="14.4" customHeight="1" x14ac:dyDescent="0.3">
      <c r="A1136" s="831" t="s">
        <v>628</v>
      </c>
      <c r="B1136" s="832" t="s">
        <v>629</v>
      </c>
      <c r="C1136" s="835" t="s">
        <v>679</v>
      </c>
      <c r="D1136" s="863" t="s">
        <v>680</v>
      </c>
      <c r="E1136" s="835" t="s">
        <v>7099</v>
      </c>
      <c r="F1136" s="863" t="s">
        <v>7100</v>
      </c>
      <c r="G1136" s="835" t="s">
        <v>7996</v>
      </c>
      <c r="H1136" s="835" t="s">
        <v>7997</v>
      </c>
      <c r="I1136" s="849">
        <v>104.05999755859375</v>
      </c>
      <c r="J1136" s="849">
        <v>20</v>
      </c>
      <c r="K1136" s="850">
        <v>2081.199951171875</v>
      </c>
    </row>
    <row r="1137" spans="1:11" ht="14.4" customHeight="1" x14ac:dyDescent="0.3">
      <c r="A1137" s="831" t="s">
        <v>628</v>
      </c>
      <c r="B1137" s="832" t="s">
        <v>629</v>
      </c>
      <c r="C1137" s="835" t="s">
        <v>679</v>
      </c>
      <c r="D1137" s="863" t="s">
        <v>680</v>
      </c>
      <c r="E1137" s="835" t="s">
        <v>7099</v>
      </c>
      <c r="F1137" s="863" t="s">
        <v>7100</v>
      </c>
      <c r="G1137" s="835" t="s">
        <v>7996</v>
      </c>
      <c r="H1137" s="835" t="s">
        <v>7998</v>
      </c>
      <c r="I1137" s="849">
        <v>104.05999755859375</v>
      </c>
      <c r="J1137" s="849">
        <v>100</v>
      </c>
      <c r="K1137" s="850">
        <v>10406.000244140625</v>
      </c>
    </row>
    <row r="1138" spans="1:11" ht="14.4" customHeight="1" x14ac:dyDescent="0.3">
      <c r="A1138" s="831" t="s">
        <v>628</v>
      </c>
      <c r="B1138" s="832" t="s">
        <v>629</v>
      </c>
      <c r="C1138" s="835" t="s">
        <v>679</v>
      </c>
      <c r="D1138" s="863" t="s">
        <v>680</v>
      </c>
      <c r="E1138" s="835" t="s">
        <v>7099</v>
      </c>
      <c r="F1138" s="863" t="s">
        <v>7100</v>
      </c>
      <c r="G1138" s="835" t="s">
        <v>7999</v>
      </c>
      <c r="H1138" s="835" t="s">
        <v>8000</v>
      </c>
      <c r="I1138" s="849">
        <v>484</v>
      </c>
      <c r="J1138" s="849">
        <v>15</v>
      </c>
      <c r="K1138" s="850">
        <v>7260</v>
      </c>
    </row>
    <row r="1139" spans="1:11" ht="14.4" customHeight="1" x14ac:dyDescent="0.3">
      <c r="A1139" s="831" t="s">
        <v>628</v>
      </c>
      <c r="B1139" s="832" t="s">
        <v>629</v>
      </c>
      <c r="C1139" s="835" t="s">
        <v>679</v>
      </c>
      <c r="D1139" s="863" t="s">
        <v>680</v>
      </c>
      <c r="E1139" s="835" t="s">
        <v>7099</v>
      </c>
      <c r="F1139" s="863" t="s">
        <v>7100</v>
      </c>
      <c r="G1139" s="835" t="s">
        <v>8001</v>
      </c>
      <c r="H1139" s="835" t="s">
        <v>8002</v>
      </c>
      <c r="I1139" s="849">
        <v>150</v>
      </c>
      <c r="J1139" s="849">
        <v>10</v>
      </c>
      <c r="K1139" s="850">
        <v>1500.0400390625</v>
      </c>
    </row>
    <row r="1140" spans="1:11" ht="14.4" customHeight="1" x14ac:dyDescent="0.3">
      <c r="A1140" s="831" t="s">
        <v>628</v>
      </c>
      <c r="B1140" s="832" t="s">
        <v>629</v>
      </c>
      <c r="C1140" s="835" t="s">
        <v>679</v>
      </c>
      <c r="D1140" s="863" t="s">
        <v>680</v>
      </c>
      <c r="E1140" s="835" t="s">
        <v>7099</v>
      </c>
      <c r="F1140" s="863" t="s">
        <v>7100</v>
      </c>
      <c r="G1140" s="835" t="s">
        <v>8003</v>
      </c>
      <c r="H1140" s="835" t="s">
        <v>8004</v>
      </c>
      <c r="I1140" s="849">
        <v>33.759998321533203</v>
      </c>
      <c r="J1140" s="849">
        <v>10</v>
      </c>
      <c r="K1140" s="850">
        <v>337.60000610351562</v>
      </c>
    </row>
    <row r="1141" spans="1:11" ht="14.4" customHeight="1" x14ac:dyDescent="0.3">
      <c r="A1141" s="831" t="s">
        <v>628</v>
      </c>
      <c r="B1141" s="832" t="s">
        <v>629</v>
      </c>
      <c r="C1141" s="835" t="s">
        <v>679</v>
      </c>
      <c r="D1141" s="863" t="s">
        <v>680</v>
      </c>
      <c r="E1141" s="835" t="s">
        <v>7099</v>
      </c>
      <c r="F1141" s="863" t="s">
        <v>7100</v>
      </c>
      <c r="G1141" s="835" t="s">
        <v>7722</v>
      </c>
      <c r="H1141" s="835" t="s">
        <v>7723</v>
      </c>
      <c r="I1141" s="849">
        <v>1.2699999809265137</v>
      </c>
      <c r="J1141" s="849">
        <v>150</v>
      </c>
      <c r="K1141" s="850">
        <v>190.5</v>
      </c>
    </row>
    <row r="1142" spans="1:11" ht="14.4" customHeight="1" x14ac:dyDescent="0.3">
      <c r="A1142" s="831" t="s">
        <v>628</v>
      </c>
      <c r="B1142" s="832" t="s">
        <v>629</v>
      </c>
      <c r="C1142" s="835" t="s">
        <v>679</v>
      </c>
      <c r="D1142" s="863" t="s">
        <v>680</v>
      </c>
      <c r="E1142" s="835" t="s">
        <v>7099</v>
      </c>
      <c r="F1142" s="863" t="s">
        <v>7100</v>
      </c>
      <c r="G1142" s="835" t="s">
        <v>8005</v>
      </c>
      <c r="H1142" s="835" t="s">
        <v>8006</v>
      </c>
      <c r="I1142" s="849">
        <v>1.4239999532699585</v>
      </c>
      <c r="J1142" s="849">
        <v>1200</v>
      </c>
      <c r="K1142" s="850">
        <v>1709.3500061035156</v>
      </c>
    </row>
    <row r="1143" spans="1:11" ht="14.4" customHeight="1" x14ac:dyDescent="0.3">
      <c r="A1143" s="831" t="s">
        <v>628</v>
      </c>
      <c r="B1143" s="832" t="s">
        <v>629</v>
      </c>
      <c r="C1143" s="835" t="s">
        <v>679</v>
      </c>
      <c r="D1143" s="863" t="s">
        <v>680</v>
      </c>
      <c r="E1143" s="835" t="s">
        <v>7099</v>
      </c>
      <c r="F1143" s="863" t="s">
        <v>7100</v>
      </c>
      <c r="G1143" s="835" t="s">
        <v>8007</v>
      </c>
      <c r="H1143" s="835" t="s">
        <v>8008</v>
      </c>
      <c r="I1143" s="849">
        <v>1.0299999713897705</v>
      </c>
      <c r="J1143" s="849">
        <v>225</v>
      </c>
      <c r="K1143" s="850">
        <v>231.75</v>
      </c>
    </row>
    <row r="1144" spans="1:11" ht="14.4" customHeight="1" x14ac:dyDescent="0.3">
      <c r="A1144" s="831" t="s">
        <v>628</v>
      </c>
      <c r="B1144" s="832" t="s">
        <v>629</v>
      </c>
      <c r="C1144" s="835" t="s">
        <v>679</v>
      </c>
      <c r="D1144" s="863" t="s">
        <v>680</v>
      </c>
      <c r="E1144" s="835" t="s">
        <v>7099</v>
      </c>
      <c r="F1144" s="863" t="s">
        <v>7100</v>
      </c>
      <c r="G1144" s="835" t="s">
        <v>7379</v>
      </c>
      <c r="H1144" s="835" t="s">
        <v>7380</v>
      </c>
      <c r="I1144" s="849">
        <v>3.1366667747497559</v>
      </c>
      <c r="J1144" s="849">
        <v>150</v>
      </c>
      <c r="K1144" s="850">
        <v>470.5</v>
      </c>
    </row>
    <row r="1145" spans="1:11" ht="14.4" customHeight="1" x14ac:dyDescent="0.3">
      <c r="A1145" s="831" t="s">
        <v>628</v>
      </c>
      <c r="B1145" s="832" t="s">
        <v>629</v>
      </c>
      <c r="C1145" s="835" t="s">
        <v>679</v>
      </c>
      <c r="D1145" s="863" t="s">
        <v>680</v>
      </c>
      <c r="E1145" s="835" t="s">
        <v>7099</v>
      </c>
      <c r="F1145" s="863" t="s">
        <v>7100</v>
      </c>
      <c r="G1145" s="835" t="s">
        <v>8009</v>
      </c>
      <c r="H1145" s="835" t="s">
        <v>8010</v>
      </c>
      <c r="I1145" s="849">
        <v>89.540000915527344</v>
      </c>
      <c r="J1145" s="849">
        <v>3</v>
      </c>
      <c r="K1145" s="850">
        <v>268.6199951171875</v>
      </c>
    </row>
    <row r="1146" spans="1:11" ht="14.4" customHeight="1" x14ac:dyDescent="0.3">
      <c r="A1146" s="831" t="s">
        <v>628</v>
      </c>
      <c r="B1146" s="832" t="s">
        <v>629</v>
      </c>
      <c r="C1146" s="835" t="s">
        <v>679</v>
      </c>
      <c r="D1146" s="863" t="s">
        <v>680</v>
      </c>
      <c r="E1146" s="835" t="s">
        <v>7099</v>
      </c>
      <c r="F1146" s="863" t="s">
        <v>7100</v>
      </c>
      <c r="G1146" s="835" t="s">
        <v>8011</v>
      </c>
      <c r="H1146" s="835" t="s">
        <v>8012</v>
      </c>
      <c r="I1146" s="849">
        <v>211.75</v>
      </c>
      <c r="J1146" s="849">
        <v>3</v>
      </c>
      <c r="K1146" s="850">
        <v>635.25</v>
      </c>
    </row>
    <row r="1147" spans="1:11" ht="14.4" customHeight="1" x14ac:dyDescent="0.3">
      <c r="A1147" s="831" t="s">
        <v>628</v>
      </c>
      <c r="B1147" s="832" t="s">
        <v>629</v>
      </c>
      <c r="C1147" s="835" t="s">
        <v>679</v>
      </c>
      <c r="D1147" s="863" t="s">
        <v>680</v>
      </c>
      <c r="E1147" s="835" t="s">
        <v>7099</v>
      </c>
      <c r="F1147" s="863" t="s">
        <v>7100</v>
      </c>
      <c r="G1147" s="835" t="s">
        <v>8013</v>
      </c>
      <c r="H1147" s="835" t="s">
        <v>8014</v>
      </c>
      <c r="I1147" s="849">
        <v>411.39999389648437</v>
      </c>
      <c r="J1147" s="849">
        <v>40</v>
      </c>
      <c r="K1147" s="850">
        <v>16456</v>
      </c>
    </row>
    <row r="1148" spans="1:11" ht="14.4" customHeight="1" x14ac:dyDescent="0.3">
      <c r="A1148" s="831" t="s">
        <v>628</v>
      </c>
      <c r="B1148" s="832" t="s">
        <v>629</v>
      </c>
      <c r="C1148" s="835" t="s">
        <v>679</v>
      </c>
      <c r="D1148" s="863" t="s">
        <v>680</v>
      </c>
      <c r="E1148" s="835" t="s">
        <v>7099</v>
      </c>
      <c r="F1148" s="863" t="s">
        <v>7100</v>
      </c>
      <c r="G1148" s="835" t="s">
        <v>8015</v>
      </c>
      <c r="H1148" s="835" t="s">
        <v>8016</v>
      </c>
      <c r="I1148" s="849">
        <v>9.4399995803833008</v>
      </c>
      <c r="J1148" s="849">
        <v>50</v>
      </c>
      <c r="K1148" s="850">
        <v>471.89999389648437</v>
      </c>
    </row>
    <row r="1149" spans="1:11" ht="14.4" customHeight="1" x14ac:dyDescent="0.3">
      <c r="A1149" s="831" t="s">
        <v>628</v>
      </c>
      <c r="B1149" s="832" t="s">
        <v>629</v>
      </c>
      <c r="C1149" s="835" t="s">
        <v>679</v>
      </c>
      <c r="D1149" s="863" t="s">
        <v>680</v>
      </c>
      <c r="E1149" s="835" t="s">
        <v>7099</v>
      </c>
      <c r="F1149" s="863" t="s">
        <v>7100</v>
      </c>
      <c r="G1149" s="835" t="s">
        <v>7215</v>
      </c>
      <c r="H1149" s="835" t="s">
        <v>7216</v>
      </c>
      <c r="I1149" s="849">
        <v>0.47444443901379901</v>
      </c>
      <c r="J1149" s="849">
        <v>10000</v>
      </c>
      <c r="K1149" s="850">
        <v>4750</v>
      </c>
    </row>
    <row r="1150" spans="1:11" ht="14.4" customHeight="1" x14ac:dyDescent="0.3">
      <c r="A1150" s="831" t="s">
        <v>628</v>
      </c>
      <c r="B1150" s="832" t="s">
        <v>629</v>
      </c>
      <c r="C1150" s="835" t="s">
        <v>679</v>
      </c>
      <c r="D1150" s="863" t="s">
        <v>680</v>
      </c>
      <c r="E1150" s="835" t="s">
        <v>7099</v>
      </c>
      <c r="F1150" s="863" t="s">
        <v>7100</v>
      </c>
      <c r="G1150" s="835" t="s">
        <v>8017</v>
      </c>
      <c r="H1150" s="835" t="s">
        <v>8018</v>
      </c>
      <c r="I1150" s="849">
        <v>99.220001220703125</v>
      </c>
      <c r="J1150" s="849">
        <v>20</v>
      </c>
      <c r="K1150" s="850">
        <v>1984.4000244140625</v>
      </c>
    </row>
    <row r="1151" spans="1:11" ht="14.4" customHeight="1" x14ac:dyDescent="0.3">
      <c r="A1151" s="831" t="s">
        <v>628</v>
      </c>
      <c r="B1151" s="832" t="s">
        <v>629</v>
      </c>
      <c r="C1151" s="835" t="s">
        <v>679</v>
      </c>
      <c r="D1151" s="863" t="s">
        <v>680</v>
      </c>
      <c r="E1151" s="835" t="s">
        <v>7099</v>
      </c>
      <c r="F1151" s="863" t="s">
        <v>7100</v>
      </c>
      <c r="G1151" s="835" t="s">
        <v>8019</v>
      </c>
      <c r="H1151" s="835" t="s">
        <v>8020</v>
      </c>
      <c r="I1151" s="849">
        <v>99.220001220703125</v>
      </c>
      <c r="J1151" s="849">
        <v>10</v>
      </c>
      <c r="K1151" s="850">
        <v>992.20001220703125</v>
      </c>
    </row>
    <row r="1152" spans="1:11" ht="14.4" customHeight="1" x14ac:dyDescent="0.3">
      <c r="A1152" s="831" t="s">
        <v>628</v>
      </c>
      <c r="B1152" s="832" t="s">
        <v>629</v>
      </c>
      <c r="C1152" s="835" t="s">
        <v>679</v>
      </c>
      <c r="D1152" s="863" t="s">
        <v>680</v>
      </c>
      <c r="E1152" s="835" t="s">
        <v>7099</v>
      </c>
      <c r="F1152" s="863" t="s">
        <v>7100</v>
      </c>
      <c r="G1152" s="835" t="s">
        <v>8021</v>
      </c>
      <c r="H1152" s="835" t="s">
        <v>8022</v>
      </c>
      <c r="I1152" s="849">
        <v>99.220001220703125</v>
      </c>
      <c r="J1152" s="849">
        <v>10</v>
      </c>
      <c r="K1152" s="850">
        <v>992.20001220703125</v>
      </c>
    </row>
    <row r="1153" spans="1:11" ht="14.4" customHeight="1" x14ac:dyDescent="0.3">
      <c r="A1153" s="831" t="s">
        <v>628</v>
      </c>
      <c r="B1153" s="832" t="s">
        <v>629</v>
      </c>
      <c r="C1153" s="835" t="s">
        <v>679</v>
      </c>
      <c r="D1153" s="863" t="s">
        <v>680</v>
      </c>
      <c r="E1153" s="835" t="s">
        <v>7099</v>
      </c>
      <c r="F1153" s="863" t="s">
        <v>7100</v>
      </c>
      <c r="G1153" s="835" t="s">
        <v>7234</v>
      </c>
      <c r="H1153" s="835" t="s">
        <v>7381</v>
      </c>
      <c r="I1153" s="849">
        <v>21.236666361490887</v>
      </c>
      <c r="J1153" s="849">
        <v>200</v>
      </c>
      <c r="K1153" s="850">
        <v>4247.5</v>
      </c>
    </row>
    <row r="1154" spans="1:11" ht="14.4" customHeight="1" x14ac:dyDescent="0.3">
      <c r="A1154" s="831" t="s">
        <v>628</v>
      </c>
      <c r="B1154" s="832" t="s">
        <v>629</v>
      </c>
      <c r="C1154" s="835" t="s">
        <v>679</v>
      </c>
      <c r="D1154" s="863" t="s">
        <v>680</v>
      </c>
      <c r="E1154" s="835" t="s">
        <v>7099</v>
      </c>
      <c r="F1154" s="863" t="s">
        <v>7100</v>
      </c>
      <c r="G1154" s="835" t="s">
        <v>7219</v>
      </c>
      <c r="H1154" s="835" t="s">
        <v>7220</v>
      </c>
      <c r="I1154" s="849">
        <v>2.3711110221015081</v>
      </c>
      <c r="J1154" s="849">
        <v>950</v>
      </c>
      <c r="K1154" s="850">
        <v>2252</v>
      </c>
    </row>
    <row r="1155" spans="1:11" ht="14.4" customHeight="1" x14ac:dyDescent="0.3">
      <c r="A1155" s="831" t="s">
        <v>628</v>
      </c>
      <c r="B1155" s="832" t="s">
        <v>629</v>
      </c>
      <c r="C1155" s="835" t="s">
        <v>679</v>
      </c>
      <c r="D1155" s="863" t="s">
        <v>680</v>
      </c>
      <c r="E1155" s="835" t="s">
        <v>7099</v>
      </c>
      <c r="F1155" s="863" t="s">
        <v>7100</v>
      </c>
      <c r="G1155" s="835" t="s">
        <v>7221</v>
      </c>
      <c r="H1155" s="835" t="s">
        <v>7222</v>
      </c>
      <c r="I1155" s="849">
        <v>1.7400000095367432</v>
      </c>
      <c r="J1155" s="849">
        <v>250</v>
      </c>
      <c r="K1155" s="850">
        <v>435</v>
      </c>
    </row>
    <row r="1156" spans="1:11" ht="14.4" customHeight="1" x14ac:dyDescent="0.3">
      <c r="A1156" s="831" t="s">
        <v>628</v>
      </c>
      <c r="B1156" s="832" t="s">
        <v>629</v>
      </c>
      <c r="C1156" s="835" t="s">
        <v>679</v>
      </c>
      <c r="D1156" s="863" t="s">
        <v>680</v>
      </c>
      <c r="E1156" s="835" t="s">
        <v>7099</v>
      </c>
      <c r="F1156" s="863" t="s">
        <v>7100</v>
      </c>
      <c r="G1156" s="835" t="s">
        <v>7223</v>
      </c>
      <c r="H1156" s="835" t="s">
        <v>7224</v>
      </c>
      <c r="I1156" s="849">
        <v>1.9833333492279053</v>
      </c>
      <c r="J1156" s="849">
        <v>200</v>
      </c>
      <c r="K1156" s="850">
        <v>396.5</v>
      </c>
    </row>
    <row r="1157" spans="1:11" ht="14.4" customHeight="1" x14ac:dyDescent="0.3">
      <c r="A1157" s="831" t="s">
        <v>628</v>
      </c>
      <c r="B1157" s="832" t="s">
        <v>629</v>
      </c>
      <c r="C1157" s="835" t="s">
        <v>679</v>
      </c>
      <c r="D1157" s="863" t="s">
        <v>680</v>
      </c>
      <c r="E1157" s="835" t="s">
        <v>7099</v>
      </c>
      <c r="F1157" s="863" t="s">
        <v>7100</v>
      </c>
      <c r="G1157" s="835" t="s">
        <v>7464</v>
      </c>
      <c r="H1157" s="835" t="s">
        <v>7465</v>
      </c>
      <c r="I1157" s="849">
        <v>2.0499999523162842</v>
      </c>
      <c r="J1157" s="849">
        <v>10</v>
      </c>
      <c r="K1157" s="850">
        <v>20.5</v>
      </c>
    </row>
    <row r="1158" spans="1:11" ht="14.4" customHeight="1" x14ac:dyDescent="0.3">
      <c r="A1158" s="831" t="s">
        <v>628</v>
      </c>
      <c r="B1158" s="832" t="s">
        <v>629</v>
      </c>
      <c r="C1158" s="835" t="s">
        <v>679</v>
      </c>
      <c r="D1158" s="863" t="s">
        <v>680</v>
      </c>
      <c r="E1158" s="835" t="s">
        <v>7099</v>
      </c>
      <c r="F1158" s="863" t="s">
        <v>7100</v>
      </c>
      <c r="G1158" s="835" t="s">
        <v>7650</v>
      </c>
      <c r="H1158" s="835" t="s">
        <v>7651</v>
      </c>
      <c r="I1158" s="849">
        <v>2.0299999713897705</v>
      </c>
      <c r="J1158" s="849">
        <v>10</v>
      </c>
      <c r="K1158" s="850">
        <v>20.299999237060547</v>
      </c>
    </row>
    <row r="1159" spans="1:11" ht="14.4" customHeight="1" x14ac:dyDescent="0.3">
      <c r="A1159" s="831" t="s">
        <v>628</v>
      </c>
      <c r="B1159" s="832" t="s">
        <v>629</v>
      </c>
      <c r="C1159" s="835" t="s">
        <v>679</v>
      </c>
      <c r="D1159" s="863" t="s">
        <v>680</v>
      </c>
      <c r="E1159" s="835" t="s">
        <v>7099</v>
      </c>
      <c r="F1159" s="863" t="s">
        <v>7100</v>
      </c>
      <c r="G1159" s="835" t="s">
        <v>7225</v>
      </c>
      <c r="H1159" s="835" t="s">
        <v>7226</v>
      </c>
      <c r="I1159" s="849">
        <v>1.8999999761581421</v>
      </c>
      <c r="J1159" s="849">
        <v>100</v>
      </c>
      <c r="K1159" s="850">
        <v>190</v>
      </c>
    </row>
    <row r="1160" spans="1:11" ht="14.4" customHeight="1" x14ac:dyDescent="0.3">
      <c r="A1160" s="831" t="s">
        <v>628</v>
      </c>
      <c r="B1160" s="832" t="s">
        <v>629</v>
      </c>
      <c r="C1160" s="835" t="s">
        <v>679</v>
      </c>
      <c r="D1160" s="863" t="s">
        <v>680</v>
      </c>
      <c r="E1160" s="835" t="s">
        <v>7099</v>
      </c>
      <c r="F1160" s="863" t="s">
        <v>7100</v>
      </c>
      <c r="G1160" s="835" t="s">
        <v>7227</v>
      </c>
      <c r="H1160" s="835" t="s">
        <v>7228</v>
      </c>
      <c r="I1160" s="849">
        <v>1.9249999523162842</v>
      </c>
      <c r="J1160" s="849">
        <v>300</v>
      </c>
      <c r="K1160" s="850">
        <v>577.5</v>
      </c>
    </row>
    <row r="1161" spans="1:11" ht="14.4" customHeight="1" x14ac:dyDescent="0.3">
      <c r="A1161" s="831" t="s">
        <v>628</v>
      </c>
      <c r="B1161" s="832" t="s">
        <v>629</v>
      </c>
      <c r="C1161" s="835" t="s">
        <v>679</v>
      </c>
      <c r="D1161" s="863" t="s">
        <v>680</v>
      </c>
      <c r="E1161" s="835" t="s">
        <v>7099</v>
      </c>
      <c r="F1161" s="863" t="s">
        <v>7100</v>
      </c>
      <c r="G1161" s="835" t="s">
        <v>7466</v>
      </c>
      <c r="H1161" s="835" t="s">
        <v>7467</v>
      </c>
      <c r="I1161" s="849">
        <v>2.6975000500679016</v>
      </c>
      <c r="J1161" s="849">
        <v>500</v>
      </c>
      <c r="K1161" s="850">
        <v>1349</v>
      </c>
    </row>
    <row r="1162" spans="1:11" ht="14.4" customHeight="1" x14ac:dyDescent="0.3">
      <c r="A1162" s="831" t="s">
        <v>628</v>
      </c>
      <c r="B1162" s="832" t="s">
        <v>629</v>
      </c>
      <c r="C1162" s="835" t="s">
        <v>679</v>
      </c>
      <c r="D1162" s="863" t="s">
        <v>680</v>
      </c>
      <c r="E1162" s="835" t="s">
        <v>7099</v>
      </c>
      <c r="F1162" s="863" t="s">
        <v>7100</v>
      </c>
      <c r="G1162" s="835" t="s">
        <v>7468</v>
      </c>
      <c r="H1162" s="835" t="s">
        <v>7469</v>
      </c>
      <c r="I1162" s="849">
        <v>1.9299999475479126</v>
      </c>
      <c r="J1162" s="849">
        <v>50</v>
      </c>
      <c r="K1162" s="850">
        <v>96.5</v>
      </c>
    </row>
    <row r="1163" spans="1:11" ht="14.4" customHeight="1" x14ac:dyDescent="0.3">
      <c r="A1163" s="831" t="s">
        <v>628</v>
      </c>
      <c r="B1163" s="832" t="s">
        <v>629</v>
      </c>
      <c r="C1163" s="835" t="s">
        <v>679</v>
      </c>
      <c r="D1163" s="863" t="s">
        <v>680</v>
      </c>
      <c r="E1163" s="835" t="s">
        <v>7099</v>
      </c>
      <c r="F1163" s="863" t="s">
        <v>7100</v>
      </c>
      <c r="G1163" s="835" t="s">
        <v>7229</v>
      </c>
      <c r="H1163" s="835" t="s">
        <v>7230</v>
      </c>
      <c r="I1163" s="849">
        <v>2.1675000786781311</v>
      </c>
      <c r="J1163" s="849">
        <v>250</v>
      </c>
      <c r="K1163" s="850">
        <v>542</v>
      </c>
    </row>
    <row r="1164" spans="1:11" ht="14.4" customHeight="1" x14ac:dyDescent="0.3">
      <c r="A1164" s="831" t="s">
        <v>628</v>
      </c>
      <c r="B1164" s="832" t="s">
        <v>629</v>
      </c>
      <c r="C1164" s="835" t="s">
        <v>679</v>
      </c>
      <c r="D1164" s="863" t="s">
        <v>680</v>
      </c>
      <c r="E1164" s="835" t="s">
        <v>7099</v>
      </c>
      <c r="F1164" s="863" t="s">
        <v>7100</v>
      </c>
      <c r="G1164" s="835" t="s">
        <v>7382</v>
      </c>
      <c r="H1164" s="835" t="s">
        <v>7383</v>
      </c>
      <c r="I1164" s="849">
        <v>4.429999828338623</v>
      </c>
      <c r="J1164" s="849">
        <v>150</v>
      </c>
      <c r="K1164" s="850">
        <v>664.5</v>
      </c>
    </row>
    <row r="1165" spans="1:11" ht="14.4" customHeight="1" x14ac:dyDescent="0.3">
      <c r="A1165" s="831" t="s">
        <v>628</v>
      </c>
      <c r="B1165" s="832" t="s">
        <v>629</v>
      </c>
      <c r="C1165" s="835" t="s">
        <v>679</v>
      </c>
      <c r="D1165" s="863" t="s">
        <v>680</v>
      </c>
      <c r="E1165" s="835" t="s">
        <v>7099</v>
      </c>
      <c r="F1165" s="863" t="s">
        <v>7100</v>
      </c>
      <c r="G1165" s="835" t="s">
        <v>7229</v>
      </c>
      <c r="H1165" s="835" t="s">
        <v>7231</v>
      </c>
      <c r="I1165" s="849">
        <v>2.1700000762939453</v>
      </c>
      <c r="J1165" s="849">
        <v>50</v>
      </c>
      <c r="K1165" s="850">
        <v>108.5</v>
      </c>
    </row>
    <row r="1166" spans="1:11" ht="14.4" customHeight="1" x14ac:dyDescent="0.3">
      <c r="A1166" s="831" t="s">
        <v>628</v>
      </c>
      <c r="B1166" s="832" t="s">
        <v>629</v>
      </c>
      <c r="C1166" s="835" t="s">
        <v>679</v>
      </c>
      <c r="D1166" s="863" t="s">
        <v>680</v>
      </c>
      <c r="E1166" s="835" t="s">
        <v>7099</v>
      </c>
      <c r="F1166" s="863" t="s">
        <v>7100</v>
      </c>
      <c r="G1166" s="835" t="s">
        <v>7232</v>
      </c>
      <c r="H1166" s="835" t="s">
        <v>7233</v>
      </c>
      <c r="I1166" s="849">
        <v>4.7300000190734863</v>
      </c>
      <c r="J1166" s="849">
        <v>400</v>
      </c>
      <c r="K1166" s="850">
        <v>1892</v>
      </c>
    </row>
    <row r="1167" spans="1:11" ht="14.4" customHeight="1" x14ac:dyDescent="0.3">
      <c r="A1167" s="831" t="s">
        <v>628</v>
      </c>
      <c r="B1167" s="832" t="s">
        <v>629</v>
      </c>
      <c r="C1167" s="835" t="s">
        <v>679</v>
      </c>
      <c r="D1167" s="863" t="s">
        <v>680</v>
      </c>
      <c r="E1167" s="835" t="s">
        <v>7099</v>
      </c>
      <c r="F1167" s="863" t="s">
        <v>7100</v>
      </c>
      <c r="G1167" s="835" t="s">
        <v>7234</v>
      </c>
      <c r="H1167" s="835" t="s">
        <v>7235</v>
      </c>
      <c r="I1167" s="849">
        <v>21.236666361490887</v>
      </c>
      <c r="J1167" s="849">
        <v>150</v>
      </c>
      <c r="K1167" s="850">
        <v>3185.5</v>
      </c>
    </row>
    <row r="1168" spans="1:11" ht="14.4" customHeight="1" x14ac:dyDescent="0.3">
      <c r="A1168" s="831" t="s">
        <v>628</v>
      </c>
      <c r="B1168" s="832" t="s">
        <v>629</v>
      </c>
      <c r="C1168" s="835" t="s">
        <v>679</v>
      </c>
      <c r="D1168" s="863" t="s">
        <v>680</v>
      </c>
      <c r="E1168" s="835" t="s">
        <v>7099</v>
      </c>
      <c r="F1168" s="863" t="s">
        <v>7100</v>
      </c>
      <c r="G1168" s="835" t="s">
        <v>7236</v>
      </c>
      <c r="H1168" s="835" t="s">
        <v>7237</v>
      </c>
      <c r="I1168" s="849">
        <v>5</v>
      </c>
      <c r="J1168" s="849">
        <v>600</v>
      </c>
      <c r="K1168" s="850">
        <v>3000</v>
      </c>
    </row>
    <row r="1169" spans="1:11" ht="14.4" customHeight="1" x14ac:dyDescent="0.3">
      <c r="A1169" s="831" t="s">
        <v>628</v>
      </c>
      <c r="B1169" s="832" t="s">
        <v>629</v>
      </c>
      <c r="C1169" s="835" t="s">
        <v>679</v>
      </c>
      <c r="D1169" s="863" t="s">
        <v>680</v>
      </c>
      <c r="E1169" s="835" t="s">
        <v>7099</v>
      </c>
      <c r="F1169" s="863" t="s">
        <v>7100</v>
      </c>
      <c r="G1169" s="835" t="s">
        <v>7238</v>
      </c>
      <c r="H1169" s="835" t="s">
        <v>7239</v>
      </c>
      <c r="I1169" s="849">
        <v>2.5199999809265137</v>
      </c>
      <c r="J1169" s="849">
        <v>50</v>
      </c>
      <c r="K1169" s="850">
        <v>126</v>
      </c>
    </row>
    <row r="1170" spans="1:11" ht="14.4" customHeight="1" x14ac:dyDescent="0.3">
      <c r="A1170" s="831" t="s">
        <v>628</v>
      </c>
      <c r="B1170" s="832" t="s">
        <v>629</v>
      </c>
      <c r="C1170" s="835" t="s">
        <v>679</v>
      </c>
      <c r="D1170" s="863" t="s">
        <v>680</v>
      </c>
      <c r="E1170" s="835" t="s">
        <v>7099</v>
      </c>
      <c r="F1170" s="863" t="s">
        <v>7100</v>
      </c>
      <c r="G1170" s="835" t="s">
        <v>7382</v>
      </c>
      <c r="H1170" s="835" t="s">
        <v>7384</v>
      </c>
      <c r="I1170" s="849">
        <v>4.429999828338623</v>
      </c>
      <c r="J1170" s="849">
        <v>250</v>
      </c>
      <c r="K1170" s="850">
        <v>1107.5</v>
      </c>
    </row>
    <row r="1171" spans="1:11" ht="14.4" customHeight="1" x14ac:dyDescent="0.3">
      <c r="A1171" s="831" t="s">
        <v>628</v>
      </c>
      <c r="B1171" s="832" t="s">
        <v>629</v>
      </c>
      <c r="C1171" s="835" t="s">
        <v>679</v>
      </c>
      <c r="D1171" s="863" t="s">
        <v>680</v>
      </c>
      <c r="E1171" s="835" t="s">
        <v>7099</v>
      </c>
      <c r="F1171" s="863" t="s">
        <v>7100</v>
      </c>
      <c r="G1171" s="835" t="s">
        <v>7604</v>
      </c>
      <c r="H1171" s="835" t="s">
        <v>7605</v>
      </c>
      <c r="I1171" s="849">
        <v>4.619999885559082</v>
      </c>
      <c r="J1171" s="849">
        <v>10</v>
      </c>
      <c r="K1171" s="850">
        <v>46.200000762939453</v>
      </c>
    </row>
    <row r="1172" spans="1:11" ht="14.4" customHeight="1" x14ac:dyDescent="0.3">
      <c r="A1172" s="831" t="s">
        <v>628</v>
      </c>
      <c r="B1172" s="832" t="s">
        <v>629</v>
      </c>
      <c r="C1172" s="835" t="s">
        <v>679</v>
      </c>
      <c r="D1172" s="863" t="s">
        <v>680</v>
      </c>
      <c r="E1172" s="835" t="s">
        <v>7099</v>
      </c>
      <c r="F1172" s="863" t="s">
        <v>7100</v>
      </c>
      <c r="G1172" s="835" t="s">
        <v>7240</v>
      </c>
      <c r="H1172" s="835" t="s">
        <v>7241</v>
      </c>
      <c r="I1172" s="849">
        <v>2.5299999713897705</v>
      </c>
      <c r="J1172" s="849">
        <v>200</v>
      </c>
      <c r="K1172" s="850">
        <v>506</v>
      </c>
    </row>
    <row r="1173" spans="1:11" ht="14.4" customHeight="1" x14ac:dyDescent="0.3">
      <c r="A1173" s="831" t="s">
        <v>628</v>
      </c>
      <c r="B1173" s="832" t="s">
        <v>629</v>
      </c>
      <c r="C1173" s="835" t="s">
        <v>679</v>
      </c>
      <c r="D1173" s="863" t="s">
        <v>680</v>
      </c>
      <c r="E1173" s="835" t="s">
        <v>7099</v>
      </c>
      <c r="F1173" s="863" t="s">
        <v>7100</v>
      </c>
      <c r="G1173" s="835" t="s">
        <v>7242</v>
      </c>
      <c r="H1173" s="835" t="s">
        <v>7243</v>
      </c>
      <c r="I1173" s="849">
        <v>2.6700000762939453</v>
      </c>
      <c r="J1173" s="849">
        <v>150</v>
      </c>
      <c r="K1173" s="850">
        <v>400.91000366210937</v>
      </c>
    </row>
    <row r="1174" spans="1:11" ht="14.4" customHeight="1" x14ac:dyDescent="0.3">
      <c r="A1174" s="831" t="s">
        <v>628</v>
      </c>
      <c r="B1174" s="832" t="s">
        <v>629</v>
      </c>
      <c r="C1174" s="835" t="s">
        <v>679</v>
      </c>
      <c r="D1174" s="863" t="s">
        <v>680</v>
      </c>
      <c r="E1174" s="835" t="s">
        <v>7099</v>
      </c>
      <c r="F1174" s="863" t="s">
        <v>7100</v>
      </c>
      <c r="G1174" s="835" t="s">
        <v>7244</v>
      </c>
      <c r="H1174" s="835" t="s">
        <v>7245</v>
      </c>
      <c r="I1174" s="849">
        <v>3.7400000095367432</v>
      </c>
      <c r="J1174" s="849">
        <v>750</v>
      </c>
      <c r="K1174" s="850">
        <v>2805</v>
      </c>
    </row>
    <row r="1175" spans="1:11" ht="14.4" customHeight="1" x14ac:dyDescent="0.3">
      <c r="A1175" s="831" t="s">
        <v>628</v>
      </c>
      <c r="B1175" s="832" t="s">
        <v>629</v>
      </c>
      <c r="C1175" s="835" t="s">
        <v>679</v>
      </c>
      <c r="D1175" s="863" t="s">
        <v>680</v>
      </c>
      <c r="E1175" s="835" t="s">
        <v>7099</v>
      </c>
      <c r="F1175" s="863" t="s">
        <v>7100</v>
      </c>
      <c r="G1175" s="835" t="s">
        <v>8023</v>
      </c>
      <c r="H1175" s="835" t="s">
        <v>8024</v>
      </c>
      <c r="I1175" s="849">
        <v>1.9600000381469727</v>
      </c>
      <c r="J1175" s="849">
        <v>160</v>
      </c>
      <c r="K1175" s="850">
        <v>313.60000610351562</v>
      </c>
    </row>
    <row r="1176" spans="1:11" ht="14.4" customHeight="1" x14ac:dyDescent="0.3">
      <c r="A1176" s="831" t="s">
        <v>628</v>
      </c>
      <c r="B1176" s="832" t="s">
        <v>629</v>
      </c>
      <c r="C1176" s="835" t="s">
        <v>679</v>
      </c>
      <c r="D1176" s="863" t="s">
        <v>680</v>
      </c>
      <c r="E1176" s="835" t="s">
        <v>7099</v>
      </c>
      <c r="F1176" s="863" t="s">
        <v>7100</v>
      </c>
      <c r="G1176" s="835" t="s">
        <v>7246</v>
      </c>
      <c r="H1176" s="835" t="s">
        <v>7385</v>
      </c>
      <c r="I1176" s="849">
        <v>21.229999542236328</v>
      </c>
      <c r="J1176" s="849">
        <v>150</v>
      </c>
      <c r="K1176" s="850">
        <v>3184.5</v>
      </c>
    </row>
    <row r="1177" spans="1:11" ht="14.4" customHeight="1" x14ac:dyDescent="0.3">
      <c r="A1177" s="831" t="s">
        <v>628</v>
      </c>
      <c r="B1177" s="832" t="s">
        <v>629</v>
      </c>
      <c r="C1177" s="835" t="s">
        <v>679</v>
      </c>
      <c r="D1177" s="863" t="s">
        <v>680</v>
      </c>
      <c r="E1177" s="835" t="s">
        <v>7099</v>
      </c>
      <c r="F1177" s="863" t="s">
        <v>7100</v>
      </c>
      <c r="G1177" s="835" t="s">
        <v>7246</v>
      </c>
      <c r="H1177" s="835" t="s">
        <v>7247</v>
      </c>
      <c r="I1177" s="849">
        <v>21.234999656677246</v>
      </c>
      <c r="J1177" s="849">
        <v>100</v>
      </c>
      <c r="K1177" s="850">
        <v>2123.5</v>
      </c>
    </row>
    <row r="1178" spans="1:11" ht="14.4" customHeight="1" x14ac:dyDescent="0.3">
      <c r="A1178" s="831" t="s">
        <v>628</v>
      </c>
      <c r="B1178" s="832" t="s">
        <v>629</v>
      </c>
      <c r="C1178" s="835" t="s">
        <v>679</v>
      </c>
      <c r="D1178" s="863" t="s">
        <v>680</v>
      </c>
      <c r="E1178" s="835" t="s">
        <v>7099</v>
      </c>
      <c r="F1178" s="863" t="s">
        <v>7100</v>
      </c>
      <c r="G1178" s="835" t="s">
        <v>7248</v>
      </c>
      <c r="H1178" s="835" t="s">
        <v>7249</v>
      </c>
      <c r="I1178" s="849">
        <v>21.234999656677246</v>
      </c>
      <c r="J1178" s="849">
        <v>100</v>
      </c>
      <c r="K1178" s="850">
        <v>2123.5</v>
      </c>
    </row>
    <row r="1179" spans="1:11" ht="14.4" customHeight="1" x14ac:dyDescent="0.3">
      <c r="A1179" s="831" t="s">
        <v>628</v>
      </c>
      <c r="B1179" s="832" t="s">
        <v>629</v>
      </c>
      <c r="C1179" s="835" t="s">
        <v>679</v>
      </c>
      <c r="D1179" s="863" t="s">
        <v>680</v>
      </c>
      <c r="E1179" s="835" t="s">
        <v>7099</v>
      </c>
      <c r="F1179" s="863" t="s">
        <v>7100</v>
      </c>
      <c r="G1179" s="835" t="s">
        <v>7248</v>
      </c>
      <c r="H1179" s="835" t="s">
        <v>7250</v>
      </c>
      <c r="I1179" s="849">
        <v>21.234999656677246</v>
      </c>
      <c r="J1179" s="849">
        <v>200</v>
      </c>
      <c r="K1179" s="850">
        <v>4247</v>
      </c>
    </row>
    <row r="1180" spans="1:11" ht="14.4" customHeight="1" x14ac:dyDescent="0.3">
      <c r="A1180" s="831" t="s">
        <v>628</v>
      </c>
      <c r="B1180" s="832" t="s">
        <v>629</v>
      </c>
      <c r="C1180" s="835" t="s">
        <v>679</v>
      </c>
      <c r="D1180" s="863" t="s">
        <v>680</v>
      </c>
      <c r="E1180" s="835" t="s">
        <v>7099</v>
      </c>
      <c r="F1180" s="863" t="s">
        <v>7100</v>
      </c>
      <c r="G1180" s="835" t="s">
        <v>7251</v>
      </c>
      <c r="H1180" s="835" t="s">
        <v>7252</v>
      </c>
      <c r="I1180" s="849">
        <v>1.9950000047683716</v>
      </c>
      <c r="J1180" s="849">
        <v>30</v>
      </c>
      <c r="K1180" s="850">
        <v>59.799999237060547</v>
      </c>
    </row>
    <row r="1181" spans="1:11" ht="14.4" customHeight="1" x14ac:dyDescent="0.3">
      <c r="A1181" s="831" t="s">
        <v>628</v>
      </c>
      <c r="B1181" s="832" t="s">
        <v>629</v>
      </c>
      <c r="C1181" s="835" t="s">
        <v>679</v>
      </c>
      <c r="D1181" s="863" t="s">
        <v>680</v>
      </c>
      <c r="E1181" s="835" t="s">
        <v>7099</v>
      </c>
      <c r="F1181" s="863" t="s">
        <v>7100</v>
      </c>
      <c r="G1181" s="835" t="s">
        <v>7656</v>
      </c>
      <c r="H1181" s="835" t="s">
        <v>7657</v>
      </c>
      <c r="I1181" s="849">
        <v>3.1466667652130127</v>
      </c>
      <c r="J1181" s="849">
        <v>30</v>
      </c>
      <c r="K1181" s="850">
        <v>94.399999618530273</v>
      </c>
    </row>
    <row r="1182" spans="1:11" ht="14.4" customHeight="1" x14ac:dyDescent="0.3">
      <c r="A1182" s="831" t="s">
        <v>628</v>
      </c>
      <c r="B1182" s="832" t="s">
        <v>629</v>
      </c>
      <c r="C1182" s="835" t="s">
        <v>679</v>
      </c>
      <c r="D1182" s="863" t="s">
        <v>680</v>
      </c>
      <c r="E1182" s="835" t="s">
        <v>7257</v>
      </c>
      <c r="F1182" s="863" t="s">
        <v>7258</v>
      </c>
      <c r="G1182" s="835" t="s">
        <v>7259</v>
      </c>
      <c r="H1182" s="835" t="s">
        <v>7260</v>
      </c>
      <c r="I1182" s="849">
        <v>10.285555839538574</v>
      </c>
      <c r="J1182" s="849">
        <v>2500</v>
      </c>
      <c r="K1182" s="850">
        <v>25321</v>
      </c>
    </row>
    <row r="1183" spans="1:11" ht="14.4" customHeight="1" x14ac:dyDescent="0.3">
      <c r="A1183" s="831" t="s">
        <v>628</v>
      </c>
      <c r="B1183" s="832" t="s">
        <v>629</v>
      </c>
      <c r="C1183" s="835" t="s">
        <v>679</v>
      </c>
      <c r="D1183" s="863" t="s">
        <v>680</v>
      </c>
      <c r="E1183" s="835" t="s">
        <v>7257</v>
      </c>
      <c r="F1183" s="863" t="s">
        <v>7258</v>
      </c>
      <c r="G1183" s="835" t="s">
        <v>7729</v>
      </c>
      <c r="H1183" s="835" t="s">
        <v>7730</v>
      </c>
      <c r="I1183" s="849">
        <v>36.299999237060547</v>
      </c>
      <c r="J1183" s="849">
        <v>70</v>
      </c>
      <c r="K1183" s="850">
        <v>2541</v>
      </c>
    </row>
    <row r="1184" spans="1:11" ht="14.4" customHeight="1" x14ac:dyDescent="0.3">
      <c r="A1184" s="831" t="s">
        <v>628</v>
      </c>
      <c r="B1184" s="832" t="s">
        <v>629</v>
      </c>
      <c r="C1184" s="835" t="s">
        <v>679</v>
      </c>
      <c r="D1184" s="863" t="s">
        <v>680</v>
      </c>
      <c r="E1184" s="835" t="s">
        <v>7257</v>
      </c>
      <c r="F1184" s="863" t="s">
        <v>7258</v>
      </c>
      <c r="G1184" s="835" t="s">
        <v>7261</v>
      </c>
      <c r="H1184" s="835" t="s">
        <v>7262</v>
      </c>
      <c r="I1184" s="849">
        <v>7.0100002288818359</v>
      </c>
      <c r="J1184" s="849">
        <v>100</v>
      </c>
      <c r="K1184" s="850">
        <v>701</v>
      </c>
    </row>
    <row r="1185" spans="1:11" ht="14.4" customHeight="1" x14ac:dyDescent="0.3">
      <c r="A1185" s="831" t="s">
        <v>628</v>
      </c>
      <c r="B1185" s="832" t="s">
        <v>629</v>
      </c>
      <c r="C1185" s="835" t="s">
        <v>679</v>
      </c>
      <c r="D1185" s="863" t="s">
        <v>680</v>
      </c>
      <c r="E1185" s="835" t="s">
        <v>8025</v>
      </c>
      <c r="F1185" s="863" t="s">
        <v>8026</v>
      </c>
      <c r="G1185" s="835" t="s">
        <v>8027</v>
      </c>
      <c r="H1185" s="835" t="s">
        <v>8028</v>
      </c>
      <c r="I1185" s="849">
        <v>72.69000244140625</v>
      </c>
      <c r="J1185" s="849">
        <v>72</v>
      </c>
      <c r="K1185" s="850">
        <v>5233.64013671875</v>
      </c>
    </row>
    <row r="1186" spans="1:11" ht="14.4" customHeight="1" x14ac:dyDescent="0.3">
      <c r="A1186" s="831" t="s">
        <v>628</v>
      </c>
      <c r="B1186" s="832" t="s">
        <v>629</v>
      </c>
      <c r="C1186" s="835" t="s">
        <v>679</v>
      </c>
      <c r="D1186" s="863" t="s">
        <v>680</v>
      </c>
      <c r="E1186" s="835" t="s">
        <v>8025</v>
      </c>
      <c r="F1186" s="863" t="s">
        <v>8026</v>
      </c>
      <c r="G1186" s="835" t="s">
        <v>8029</v>
      </c>
      <c r="H1186" s="835" t="s">
        <v>8030</v>
      </c>
      <c r="I1186" s="849">
        <v>36.090000152587891</v>
      </c>
      <c r="J1186" s="849">
        <v>36</v>
      </c>
      <c r="K1186" s="850">
        <v>1299.1600341796875</v>
      </c>
    </row>
    <row r="1187" spans="1:11" ht="14.4" customHeight="1" x14ac:dyDescent="0.3">
      <c r="A1187" s="831" t="s">
        <v>628</v>
      </c>
      <c r="B1187" s="832" t="s">
        <v>629</v>
      </c>
      <c r="C1187" s="835" t="s">
        <v>679</v>
      </c>
      <c r="D1187" s="863" t="s">
        <v>680</v>
      </c>
      <c r="E1187" s="835" t="s">
        <v>7263</v>
      </c>
      <c r="F1187" s="863" t="s">
        <v>7264</v>
      </c>
      <c r="G1187" s="835" t="s">
        <v>7610</v>
      </c>
      <c r="H1187" s="835" t="s">
        <v>7611</v>
      </c>
      <c r="I1187" s="849">
        <v>0.47999998927116394</v>
      </c>
      <c r="J1187" s="849">
        <v>200</v>
      </c>
      <c r="K1187" s="850">
        <v>96</v>
      </c>
    </row>
    <row r="1188" spans="1:11" ht="14.4" customHeight="1" x14ac:dyDescent="0.3">
      <c r="A1188" s="831" t="s">
        <v>628</v>
      </c>
      <c r="B1188" s="832" t="s">
        <v>629</v>
      </c>
      <c r="C1188" s="835" t="s">
        <v>679</v>
      </c>
      <c r="D1188" s="863" t="s">
        <v>680</v>
      </c>
      <c r="E1188" s="835" t="s">
        <v>7263</v>
      </c>
      <c r="F1188" s="863" t="s">
        <v>7264</v>
      </c>
      <c r="G1188" s="835" t="s">
        <v>7550</v>
      </c>
      <c r="H1188" s="835" t="s">
        <v>7551</v>
      </c>
      <c r="I1188" s="849">
        <v>0.30250000953674316</v>
      </c>
      <c r="J1188" s="849">
        <v>2400</v>
      </c>
      <c r="K1188" s="850">
        <v>722</v>
      </c>
    </row>
    <row r="1189" spans="1:11" ht="14.4" customHeight="1" x14ac:dyDescent="0.3">
      <c r="A1189" s="831" t="s">
        <v>628</v>
      </c>
      <c r="B1189" s="832" t="s">
        <v>629</v>
      </c>
      <c r="C1189" s="835" t="s">
        <v>679</v>
      </c>
      <c r="D1189" s="863" t="s">
        <v>680</v>
      </c>
      <c r="E1189" s="835" t="s">
        <v>7263</v>
      </c>
      <c r="F1189" s="863" t="s">
        <v>7264</v>
      </c>
      <c r="G1189" s="835" t="s">
        <v>7265</v>
      </c>
      <c r="H1189" s="835" t="s">
        <v>7266</v>
      </c>
      <c r="I1189" s="849">
        <v>0.30625000596046448</v>
      </c>
      <c r="J1189" s="849">
        <v>3500</v>
      </c>
      <c r="K1189" s="850">
        <v>1070</v>
      </c>
    </row>
    <row r="1190" spans="1:11" ht="14.4" customHeight="1" x14ac:dyDescent="0.3">
      <c r="A1190" s="831" t="s">
        <v>628</v>
      </c>
      <c r="B1190" s="832" t="s">
        <v>629</v>
      </c>
      <c r="C1190" s="835" t="s">
        <v>679</v>
      </c>
      <c r="D1190" s="863" t="s">
        <v>680</v>
      </c>
      <c r="E1190" s="835" t="s">
        <v>7263</v>
      </c>
      <c r="F1190" s="863" t="s">
        <v>7264</v>
      </c>
      <c r="G1190" s="835" t="s">
        <v>7267</v>
      </c>
      <c r="H1190" s="835" t="s">
        <v>7268</v>
      </c>
      <c r="I1190" s="849">
        <v>0.53100001215934756</v>
      </c>
      <c r="J1190" s="849">
        <v>14000</v>
      </c>
      <c r="K1190" s="850">
        <v>7360</v>
      </c>
    </row>
    <row r="1191" spans="1:11" ht="14.4" customHeight="1" x14ac:dyDescent="0.3">
      <c r="A1191" s="831" t="s">
        <v>628</v>
      </c>
      <c r="B1191" s="832" t="s">
        <v>629</v>
      </c>
      <c r="C1191" s="835" t="s">
        <v>679</v>
      </c>
      <c r="D1191" s="863" t="s">
        <v>680</v>
      </c>
      <c r="E1191" s="835" t="s">
        <v>7263</v>
      </c>
      <c r="F1191" s="863" t="s">
        <v>7264</v>
      </c>
      <c r="G1191" s="835" t="s">
        <v>8031</v>
      </c>
      <c r="H1191" s="835" t="s">
        <v>8032</v>
      </c>
      <c r="I1191" s="849">
        <v>2545.800048828125</v>
      </c>
      <c r="J1191" s="849">
        <v>1</v>
      </c>
      <c r="K1191" s="850">
        <v>2545.800048828125</v>
      </c>
    </row>
    <row r="1192" spans="1:11" ht="14.4" customHeight="1" x14ac:dyDescent="0.3">
      <c r="A1192" s="831" t="s">
        <v>628</v>
      </c>
      <c r="B1192" s="832" t="s">
        <v>629</v>
      </c>
      <c r="C1192" s="835" t="s">
        <v>679</v>
      </c>
      <c r="D1192" s="863" t="s">
        <v>680</v>
      </c>
      <c r="E1192" s="835" t="s">
        <v>7263</v>
      </c>
      <c r="F1192" s="863" t="s">
        <v>7264</v>
      </c>
      <c r="G1192" s="835" t="s">
        <v>8033</v>
      </c>
      <c r="H1192" s="835" t="s">
        <v>8034</v>
      </c>
      <c r="I1192" s="849">
        <v>2545.800048828125</v>
      </c>
      <c r="J1192" s="849">
        <v>1</v>
      </c>
      <c r="K1192" s="850">
        <v>2545.800048828125</v>
      </c>
    </row>
    <row r="1193" spans="1:11" ht="14.4" customHeight="1" x14ac:dyDescent="0.3">
      <c r="A1193" s="831" t="s">
        <v>628</v>
      </c>
      <c r="B1193" s="832" t="s">
        <v>629</v>
      </c>
      <c r="C1193" s="835" t="s">
        <v>679</v>
      </c>
      <c r="D1193" s="863" t="s">
        <v>680</v>
      </c>
      <c r="E1193" s="835" t="s">
        <v>7263</v>
      </c>
      <c r="F1193" s="863" t="s">
        <v>7264</v>
      </c>
      <c r="G1193" s="835" t="s">
        <v>8035</v>
      </c>
      <c r="H1193" s="835" t="s">
        <v>8036</v>
      </c>
      <c r="I1193" s="849">
        <v>48.819999694824219</v>
      </c>
      <c r="J1193" s="849">
        <v>25</v>
      </c>
      <c r="K1193" s="850">
        <v>1220.5</v>
      </c>
    </row>
    <row r="1194" spans="1:11" ht="14.4" customHeight="1" x14ac:dyDescent="0.3">
      <c r="A1194" s="831" t="s">
        <v>628</v>
      </c>
      <c r="B1194" s="832" t="s">
        <v>629</v>
      </c>
      <c r="C1194" s="835" t="s">
        <v>679</v>
      </c>
      <c r="D1194" s="863" t="s">
        <v>680</v>
      </c>
      <c r="E1194" s="835" t="s">
        <v>7263</v>
      </c>
      <c r="F1194" s="863" t="s">
        <v>7264</v>
      </c>
      <c r="G1194" s="835" t="s">
        <v>8037</v>
      </c>
      <c r="H1194" s="835" t="s">
        <v>8038</v>
      </c>
      <c r="I1194" s="849">
        <v>48.819999694824219</v>
      </c>
      <c r="J1194" s="849">
        <v>75</v>
      </c>
      <c r="K1194" s="850">
        <v>3661.7698974609375</v>
      </c>
    </row>
    <row r="1195" spans="1:11" ht="14.4" customHeight="1" x14ac:dyDescent="0.3">
      <c r="A1195" s="831" t="s">
        <v>628</v>
      </c>
      <c r="B1195" s="832" t="s">
        <v>629</v>
      </c>
      <c r="C1195" s="835" t="s">
        <v>679</v>
      </c>
      <c r="D1195" s="863" t="s">
        <v>680</v>
      </c>
      <c r="E1195" s="835" t="s">
        <v>7263</v>
      </c>
      <c r="F1195" s="863" t="s">
        <v>7264</v>
      </c>
      <c r="G1195" s="835" t="s">
        <v>8039</v>
      </c>
      <c r="H1195" s="835" t="s">
        <v>8040</v>
      </c>
      <c r="I1195" s="849">
        <v>48.819999694824219</v>
      </c>
      <c r="J1195" s="849">
        <v>25</v>
      </c>
      <c r="K1195" s="850">
        <v>1220.5899658203125</v>
      </c>
    </row>
    <row r="1196" spans="1:11" ht="14.4" customHeight="1" x14ac:dyDescent="0.3">
      <c r="A1196" s="831" t="s">
        <v>628</v>
      </c>
      <c r="B1196" s="832" t="s">
        <v>629</v>
      </c>
      <c r="C1196" s="835" t="s">
        <v>679</v>
      </c>
      <c r="D1196" s="863" t="s">
        <v>680</v>
      </c>
      <c r="E1196" s="835" t="s">
        <v>7269</v>
      </c>
      <c r="F1196" s="863" t="s">
        <v>7270</v>
      </c>
      <c r="G1196" s="835" t="s">
        <v>7271</v>
      </c>
      <c r="H1196" s="835" t="s">
        <v>7272</v>
      </c>
      <c r="I1196" s="849">
        <v>0.68999999761581421</v>
      </c>
      <c r="J1196" s="849">
        <v>600</v>
      </c>
      <c r="K1196" s="850">
        <v>414</v>
      </c>
    </row>
    <row r="1197" spans="1:11" ht="14.4" customHeight="1" x14ac:dyDescent="0.3">
      <c r="A1197" s="831" t="s">
        <v>628</v>
      </c>
      <c r="B1197" s="832" t="s">
        <v>629</v>
      </c>
      <c r="C1197" s="835" t="s">
        <v>679</v>
      </c>
      <c r="D1197" s="863" t="s">
        <v>680</v>
      </c>
      <c r="E1197" s="835" t="s">
        <v>7269</v>
      </c>
      <c r="F1197" s="863" t="s">
        <v>7270</v>
      </c>
      <c r="G1197" s="835" t="s">
        <v>7273</v>
      </c>
      <c r="H1197" s="835" t="s">
        <v>7274</v>
      </c>
      <c r="I1197" s="849">
        <v>0.68999999761581421</v>
      </c>
      <c r="J1197" s="849">
        <v>52000</v>
      </c>
      <c r="K1197" s="850">
        <v>35880</v>
      </c>
    </row>
    <row r="1198" spans="1:11" ht="14.4" customHeight="1" x14ac:dyDescent="0.3">
      <c r="A1198" s="831" t="s">
        <v>628</v>
      </c>
      <c r="B1198" s="832" t="s">
        <v>629</v>
      </c>
      <c r="C1198" s="835" t="s">
        <v>679</v>
      </c>
      <c r="D1198" s="863" t="s">
        <v>680</v>
      </c>
      <c r="E1198" s="835" t="s">
        <v>7269</v>
      </c>
      <c r="F1198" s="863" t="s">
        <v>7270</v>
      </c>
      <c r="G1198" s="835" t="s">
        <v>7275</v>
      </c>
      <c r="H1198" s="835" t="s">
        <v>7276</v>
      </c>
      <c r="I1198" s="849">
        <v>0.68999999761581421</v>
      </c>
      <c r="J1198" s="849">
        <v>16000</v>
      </c>
      <c r="K1198" s="850">
        <v>11040</v>
      </c>
    </row>
    <row r="1199" spans="1:11" ht="14.4" customHeight="1" x14ac:dyDescent="0.3">
      <c r="A1199" s="831" t="s">
        <v>628</v>
      </c>
      <c r="B1199" s="832" t="s">
        <v>629</v>
      </c>
      <c r="C1199" s="835" t="s">
        <v>679</v>
      </c>
      <c r="D1199" s="863" t="s">
        <v>680</v>
      </c>
      <c r="E1199" s="835" t="s">
        <v>7269</v>
      </c>
      <c r="F1199" s="863" t="s">
        <v>7270</v>
      </c>
      <c r="G1199" s="835" t="s">
        <v>8041</v>
      </c>
      <c r="H1199" s="835" t="s">
        <v>8042</v>
      </c>
      <c r="I1199" s="849">
        <v>20.690000534057617</v>
      </c>
      <c r="J1199" s="849">
        <v>150</v>
      </c>
      <c r="K1199" s="850">
        <v>3103.5</v>
      </c>
    </row>
    <row r="1200" spans="1:11" ht="14.4" customHeight="1" x14ac:dyDescent="0.3">
      <c r="A1200" s="831" t="s">
        <v>628</v>
      </c>
      <c r="B1200" s="832" t="s">
        <v>629</v>
      </c>
      <c r="C1200" s="835" t="s">
        <v>679</v>
      </c>
      <c r="D1200" s="863" t="s">
        <v>680</v>
      </c>
      <c r="E1200" s="835" t="s">
        <v>7269</v>
      </c>
      <c r="F1200" s="863" t="s">
        <v>7270</v>
      </c>
      <c r="G1200" s="835" t="s">
        <v>8041</v>
      </c>
      <c r="H1200" s="835" t="s">
        <v>8043</v>
      </c>
      <c r="I1200" s="849">
        <v>18.966667175292969</v>
      </c>
      <c r="J1200" s="849">
        <v>150</v>
      </c>
      <c r="K1200" s="850">
        <v>2845.0999755859375</v>
      </c>
    </row>
    <row r="1201" spans="1:11" ht="14.4" customHeight="1" x14ac:dyDescent="0.3">
      <c r="A1201" s="831" t="s">
        <v>628</v>
      </c>
      <c r="B1201" s="832" t="s">
        <v>629</v>
      </c>
      <c r="C1201" s="835" t="s">
        <v>679</v>
      </c>
      <c r="D1201" s="863" t="s">
        <v>680</v>
      </c>
      <c r="E1201" s="835" t="s">
        <v>7269</v>
      </c>
      <c r="F1201" s="863" t="s">
        <v>7270</v>
      </c>
      <c r="G1201" s="835" t="s">
        <v>7277</v>
      </c>
      <c r="H1201" s="835" t="s">
        <v>7278</v>
      </c>
      <c r="I1201" s="849">
        <v>7.5040000915527347</v>
      </c>
      <c r="J1201" s="849">
        <v>250</v>
      </c>
      <c r="K1201" s="850">
        <v>1876</v>
      </c>
    </row>
    <row r="1202" spans="1:11" ht="14.4" customHeight="1" x14ac:dyDescent="0.3">
      <c r="A1202" s="831" t="s">
        <v>628</v>
      </c>
      <c r="B1202" s="832" t="s">
        <v>629</v>
      </c>
      <c r="C1202" s="835" t="s">
        <v>679</v>
      </c>
      <c r="D1202" s="863" t="s">
        <v>680</v>
      </c>
      <c r="E1202" s="835" t="s">
        <v>7269</v>
      </c>
      <c r="F1202" s="863" t="s">
        <v>7270</v>
      </c>
      <c r="G1202" s="835" t="s">
        <v>7279</v>
      </c>
      <c r="H1202" s="835" t="s">
        <v>7280</v>
      </c>
      <c r="I1202" s="849">
        <v>7.5060001373291012</v>
      </c>
      <c r="J1202" s="849">
        <v>300</v>
      </c>
      <c r="K1202" s="850">
        <v>2252</v>
      </c>
    </row>
    <row r="1203" spans="1:11" ht="14.4" customHeight="1" x14ac:dyDescent="0.3">
      <c r="A1203" s="831" t="s">
        <v>628</v>
      </c>
      <c r="B1203" s="832" t="s">
        <v>629</v>
      </c>
      <c r="C1203" s="835" t="s">
        <v>679</v>
      </c>
      <c r="D1203" s="863" t="s">
        <v>680</v>
      </c>
      <c r="E1203" s="835" t="s">
        <v>7269</v>
      </c>
      <c r="F1203" s="863" t="s">
        <v>7270</v>
      </c>
      <c r="G1203" s="835" t="s">
        <v>7281</v>
      </c>
      <c r="H1203" s="835" t="s">
        <v>7282</v>
      </c>
      <c r="I1203" s="849">
        <v>7.5060001373291012</v>
      </c>
      <c r="J1203" s="849">
        <v>350</v>
      </c>
      <c r="K1203" s="850">
        <v>2627.5</v>
      </c>
    </row>
    <row r="1204" spans="1:11" ht="14.4" customHeight="1" x14ac:dyDescent="0.3">
      <c r="A1204" s="831" t="s">
        <v>628</v>
      </c>
      <c r="B1204" s="832" t="s">
        <v>629</v>
      </c>
      <c r="C1204" s="835" t="s">
        <v>679</v>
      </c>
      <c r="D1204" s="863" t="s">
        <v>680</v>
      </c>
      <c r="E1204" s="835" t="s">
        <v>7269</v>
      </c>
      <c r="F1204" s="863" t="s">
        <v>7270</v>
      </c>
      <c r="G1204" s="835" t="s">
        <v>7283</v>
      </c>
      <c r="H1204" s="835" t="s">
        <v>7284</v>
      </c>
      <c r="I1204" s="849">
        <v>7.505000114440918</v>
      </c>
      <c r="J1204" s="849">
        <v>150</v>
      </c>
      <c r="K1204" s="850">
        <v>1126</v>
      </c>
    </row>
    <row r="1205" spans="1:11" ht="14.4" customHeight="1" x14ac:dyDescent="0.3">
      <c r="A1205" s="831" t="s">
        <v>628</v>
      </c>
      <c r="B1205" s="832" t="s">
        <v>629</v>
      </c>
      <c r="C1205" s="835" t="s">
        <v>679</v>
      </c>
      <c r="D1205" s="863" t="s">
        <v>680</v>
      </c>
      <c r="E1205" s="835" t="s">
        <v>7269</v>
      </c>
      <c r="F1205" s="863" t="s">
        <v>7270</v>
      </c>
      <c r="G1205" s="835" t="s">
        <v>7614</v>
      </c>
      <c r="H1205" s="835" t="s">
        <v>7615</v>
      </c>
      <c r="I1205" s="849">
        <v>6.2399997711181641</v>
      </c>
      <c r="J1205" s="849">
        <v>70</v>
      </c>
      <c r="K1205" s="850">
        <v>436.80000305175781</v>
      </c>
    </row>
    <row r="1206" spans="1:11" ht="14.4" customHeight="1" x14ac:dyDescent="0.3">
      <c r="A1206" s="831" t="s">
        <v>628</v>
      </c>
      <c r="B1206" s="832" t="s">
        <v>629</v>
      </c>
      <c r="C1206" s="835" t="s">
        <v>679</v>
      </c>
      <c r="D1206" s="863" t="s">
        <v>680</v>
      </c>
      <c r="E1206" s="835" t="s">
        <v>7269</v>
      </c>
      <c r="F1206" s="863" t="s">
        <v>7270</v>
      </c>
      <c r="G1206" s="835" t="s">
        <v>7486</v>
      </c>
      <c r="H1206" s="835" t="s">
        <v>7487</v>
      </c>
      <c r="I1206" s="849">
        <v>6.2349998950958252</v>
      </c>
      <c r="J1206" s="849">
        <v>70</v>
      </c>
      <c r="K1206" s="850">
        <v>436.30000305175781</v>
      </c>
    </row>
    <row r="1207" spans="1:11" ht="14.4" customHeight="1" x14ac:dyDescent="0.3">
      <c r="A1207" s="831" t="s">
        <v>628</v>
      </c>
      <c r="B1207" s="832" t="s">
        <v>629</v>
      </c>
      <c r="C1207" s="835" t="s">
        <v>679</v>
      </c>
      <c r="D1207" s="863" t="s">
        <v>680</v>
      </c>
      <c r="E1207" s="835" t="s">
        <v>7269</v>
      </c>
      <c r="F1207" s="863" t="s">
        <v>7270</v>
      </c>
      <c r="G1207" s="835" t="s">
        <v>8044</v>
      </c>
      <c r="H1207" s="835" t="s">
        <v>8045</v>
      </c>
      <c r="I1207" s="849">
        <v>6.2349998950958252</v>
      </c>
      <c r="J1207" s="849">
        <v>70</v>
      </c>
      <c r="K1207" s="850">
        <v>436.30000305175781</v>
      </c>
    </row>
    <row r="1208" spans="1:11" ht="14.4" customHeight="1" x14ac:dyDescent="0.3">
      <c r="A1208" s="831" t="s">
        <v>628</v>
      </c>
      <c r="B1208" s="832" t="s">
        <v>629</v>
      </c>
      <c r="C1208" s="835" t="s">
        <v>679</v>
      </c>
      <c r="D1208" s="863" t="s">
        <v>680</v>
      </c>
      <c r="E1208" s="835" t="s">
        <v>7269</v>
      </c>
      <c r="F1208" s="863" t="s">
        <v>7270</v>
      </c>
      <c r="G1208" s="835" t="s">
        <v>8046</v>
      </c>
      <c r="H1208" s="835" t="s">
        <v>8047</v>
      </c>
      <c r="I1208" s="849">
        <v>6.2399997711181641</v>
      </c>
      <c r="J1208" s="849">
        <v>70</v>
      </c>
      <c r="K1208" s="850">
        <v>436.80000305175781</v>
      </c>
    </row>
    <row r="1209" spans="1:11" ht="14.4" customHeight="1" x14ac:dyDescent="0.3">
      <c r="A1209" s="831" t="s">
        <v>628</v>
      </c>
      <c r="B1209" s="832" t="s">
        <v>629</v>
      </c>
      <c r="C1209" s="835" t="s">
        <v>679</v>
      </c>
      <c r="D1209" s="863" t="s">
        <v>680</v>
      </c>
      <c r="E1209" s="835" t="s">
        <v>7751</v>
      </c>
      <c r="F1209" s="863" t="s">
        <v>7752</v>
      </c>
      <c r="G1209" s="835" t="s">
        <v>7753</v>
      </c>
      <c r="H1209" s="835" t="s">
        <v>7754</v>
      </c>
      <c r="I1209" s="849">
        <v>7841.18017578125</v>
      </c>
      <c r="J1209" s="849">
        <v>3</v>
      </c>
      <c r="K1209" s="850">
        <v>23523.54052734375</v>
      </c>
    </row>
    <row r="1210" spans="1:11" ht="14.4" customHeight="1" x14ac:dyDescent="0.3">
      <c r="A1210" s="831" t="s">
        <v>628</v>
      </c>
      <c r="B1210" s="832" t="s">
        <v>629</v>
      </c>
      <c r="C1210" s="835" t="s">
        <v>679</v>
      </c>
      <c r="D1210" s="863" t="s">
        <v>680</v>
      </c>
      <c r="E1210" s="835" t="s">
        <v>7616</v>
      </c>
      <c r="F1210" s="863" t="s">
        <v>7617</v>
      </c>
      <c r="G1210" s="835" t="s">
        <v>8048</v>
      </c>
      <c r="H1210" s="835" t="s">
        <v>8049</v>
      </c>
      <c r="I1210" s="849">
        <v>319.91000366210937</v>
      </c>
      <c r="J1210" s="849">
        <v>20</v>
      </c>
      <c r="K1210" s="850">
        <v>6398.2001953125</v>
      </c>
    </row>
    <row r="1211" spans="1:11" ht="14.4" customHeight="1" x14ac:dyDescent="0.3">
      <c r="A1211" s="831" t="s">
        <v>628</v>
      </c>
      <c r="B1211" s="832" t="s">
        <v>629</v>
      </c>
      <c r="C1211" s="835" t="s">
        <v>679</v>
      </c>
      <c r="D1211" s="863" t="s">
        <v>680</v>
      </c>
      <c r="E1211" s="835" t="s">
        <v>7616</v>
      </c>
      <c r="F1211" s="863" t="s">
        <v>7617</v>
      </c>
      <c r="G1211" s="835" t="s">
        <v>8050</v>
      </c>
      <c r="H1211" s="835" t="s">
        <v>8051</v>
      </c>
      <c r="I1211" s="849">
        <v>319.91000366210937</v>
      </c>
      <c r="J1211" s="849">
        <v>40</v>
      </c>
      <c r="K1211" s="850">
        <v>12796.48046875</v>
      </c>
    </row>
    <row r="1212" spans="1:11" ht="14.4" customHeight="1" x14ac:dyDescent="0.3">
      <c r="A1212" s="831" t="s">
        <v>628</v>
      </c>
      <c r="B1212" s="832" t="s">
        <v>629</v>
      </c>
      <c r="C1212" s="835" t="s">
        <v>679</v>
      </c>
      <c r="D1212" s="863" t="s">
        <v>680</v>
      </c>
      <c r="E1212" s="835" t="s">
        <v>7616</v>
      </c>
      <c r="F1212" s="863" t="s">
        <v>7617</v>
      </c>
      <c r="G1212" s="835" t="s">
        <v>8052</v>
      </c>
      <c r="H1212" s="835" t="s">
        <v>8053</v>
      </c>
      <c r="I1212" s="849">
        <v>4620.169921875</v>
      </c>
      <c r="J1212" s="849">
        <v>4</v>
      </c>
      <c r="K1212" s="850">
        <v>18480.6796875</v>
      </c>
    </row>
    <row r="1213" spans="1:11" ht="14.4" customHeight="1" x14ac:dyDescent="0.3">
      <c r="A1213" s="831" t="s">
        <v>628</v>
      </c>
      <c r="B1213" s="832" t="s">
        <v>629</v>
      </c>
      <c r="C1213" s="835" t="s">
        <v>679</v>
      </c>
      <c r="D1213" s="863" t="s">
        <v>680</v>
      </c>
      <c r="E1213" s="835" t="s">
        <v>7616</v>
      </c>
      <c r="F1213" s="863" t="s">
        <v>7617</v>
      </c>
      <c r="G1213" s="835" t="s">
        <v>7755</v>
      </c>
      <c r="H1213" s="835" t="s">
        <v>7756</v>
      </c>
      <c r="I1213" s="849">
        <v>4629.259765625</v>
      </c>
      <c r="J1213" s="849">
        <v>1</v>
      </c>
      <c r="K1213" s="850">
        <v>4629.259765625</v>
      </c>
    </row>
    <row r="1214" spans="1:11" ht="14.4" customHeight="1" x14ac:dyDescent="0.3">
      <c r="A1214" s="831" t="s">
        <v>628</v>
      </c>
      <c r="B1214" s="832" t="s">
        <v>629</v>
      </c>
      <c r="C1214" s="835" t="s">
        <v>679</v>
      </c>
      <c r="D1214" s="863" t="s">
        <v>680</v>
      </c>
      <c r="E1214" s="835" t="s">
        <v>7616</v>
      </c>
      <c r="F1214" s="863" t="s">
        <v>7617</v>
      </c>
      <c r="G1214" s="835" t="s">
        <v>8054</v>
      </c>
      <c r="H1214" s="835" t="s">
        <v>8055</v>
      </c>
      <c r="I1214" s="849">
        <v>1102.199951171875</v>
      </c>
      <c r="J1214" s="849">
        <v>20</v>
      </c>
      <c r="K1214" s="850">
        <v>22044.01953125</v>
      </c>
    </row>
    <row r="1215" spans="1:11" ht="14.4" customHeight="1" x14ac:dyDescent="0.3">
      <c r="A1215" s="831" t="s">
        <v>628</v>
      </c>
      <c r="B1215" s="832" t="s">
        <v>629</v>
      </c>
      <c r="C1215" s="835" t="s">
        <v>679</v>
      </c>
      <c r="D1215" s="863" t="s">
        <v>680</v>
      </c>
      <c r="E1215" s="835" t="s">
        <v>7616</v>
      </c>
      <c r="F1215" s="863" t="s">
        <v>7617</v>
      </c>
      <c r="G1215" s="835" t="s">
        <v>8056</v>
      </c>
      <c r="H1215" s="835" t="s">
        <v>8057</v>
      </c>
      <c r="I1215" s="849">
        <v>860.30999755859375</v>
      </c>
      <c r="J1215" s="849">
        <v>20</v>
      </c>
      <c r="K1215" s="850">
        <v>17206.19921875</v>
      </c>
    </row>
    <row r="1216" spans="1:11" ht="14.4" customHeight="1" x14ac:dyDescent="0.3">
      <c r="A1216" s="831" t="s">
        <v>628</v>
      </c>
      <c r="B1216" s="832" t="s">
        <v>629</v>
      </c>
      <c r="C1216" s="835" t="s">
        <v>679</v>
      </c>
      <c r="D1216" s="863" t="s">
        <v>680</v>
      </c>
      <c r="E1216" s="835" t="s">
        <v>7616</v>
      </c>
      <c r="F1216" s="863" t="s">
        <v>7617</v>
      </c>
      <c r="G1216" s="835" t="s">
        <v>8058</v>
      </c>
      <c r="H1216" s="835" t="s">
        <v>8059</v>
      </c>
      <c r="I1216" s="849">
        <v>940.16998291015625</v>
      </c>
      <c r="J1216" s="849">
        <v>10</v>
      </c>
      <c r="K1216" s="850">
        <v>9401.7001953125</v>
      </c>
    </row>
    <row r="1217" spans="1:11" ht="14.4" customHeight="1" x14ac:dyDescent="0.3">
      <c r="A1217" s="831" t="s">
        <v>628</v>
      </c>
      <c r="B1217" s="832" t="s">
        <v>629</v>
      </c>
      <c r="C1217" s="835" t="s">
        <v>679</v>
      </c>
      <c r="D1217" s="863" t="s">
        <v>680</v>
      </c>
      <c r="E1217" s="835" t="s">
        <v>7616</v>
      </c>
      <c r="F1217" s="863" t="s">
        <v>7617</v>
      </c>
      <c r="G1217" s="835" t="s">
        <v>8060</v>
      </c>
      <c r="H1217" s="835" t="s">
        <v>8061</v>
      </c>
      <c r="I1217" s="849">
        <v>1203.4200439453125</v>
      </c>
      <c r="J1217" s="849">
        <v>20</v>
      </c>
      <c r="K1217" s="850">
        <v>24068.359375</v>
      </c>
    </row>
    <row r="1218" spans="1:11" ht="14.4" customHeight="1" x14ac:dyDescent="0.3">
      <c r="A1218" s="831" t="s">
        <v>628</v>
      </c>
      <c r="B1218" s="832" t="s">
        <v>629</v>
      </c>
      <c r="C1218" s="835" t="s">
        <v>679</v>
      </c>
      <c r="D1218" s="863" t="s">
        <v>680</v>
      </c>
      <c r="E1218" s="835" t="s">
        <v>7616</v>
      </c>
      <c r="F1218" s="863" t="s">
        <v>7617</v>
      </c>
      <c r="G1218" s="835" t="s">
        <v>8062</v>
      </c>
      <c r="H1218" s="835" t="s">
        <v>8063</v>
      </c>
      <c r="I1218" s="849">
        <v>940.16998291015625</v>
      </c>
      <c r="J1218" s="849">
        <v>10</v>
      </c>
      <c r="K1218" s="850">
        <v>9401.7001953125</v>
      </c>
    </row>
    <row r="1219" spans="1:11" ht="14.4" customHeight="1" x14ac:dyDescent="0.3">
      <c r="A1219" s="831" t="s">
        <v>628</v>
      </c>
      <c r="B1219" s="832" t="s">
        <v>629</v>
      </c>
      <c r="C1219" s="835" t="s">
        <v>679</v>
      </c>
      <c r="D1219" s="863" t="s">
        <v>680</v>
      </c>
      <c r="E1219" s="835" t="s">
        <v>7616</v>
      </c>
      <c r="F1219" s="863" t="s">
        <v>7617</v>
      </c>
      <c r="G1219" s="835" t="s">
        <v>8064</v>
      </c>
      <c r="H1219" s="835" t="s">
        <v>8065</v>
      </c>
      <c r="I1219" s="849">
        <v>605</v>
      </c>
      <c r="J1219" s="849">
        <v>30</v>
      </c>
      <c r="K1219" s="850">
        <v>18150</v>
      </c>
    </row>
    <row r="1220" spans="1:11" ht="14.4" customHeight="1" x14ac:dyDescent="0.3">
      <c r="A1220" s="831" t="s">
        <v>628</v>
      </c>
      <c r="B1220" s="832" t="s">
        <v>629</v>
      </c>
      <c r="C1220" s="835" t="s">
        <v>679</v>
      </c>
      <c r="D1220" s="863" t="s">
        <v>680</v>
      </c>
      <c r="E1220" s="835" t="s">
        <v>7616</v>
      </c>
      <c r="F1220" s="863" t="s">
        <v>7617</v>
      </c>
      <c r="G1220" s="835" t="s">
        <v>8066</v>
      </c>
      <c r="H1220" s="835" t="s">
        <v>8067</v>
      </c>
      <c r="I1220" s="849">
        <v>1285.02001953125</v>
      </c>
      <c r="J1220" s="849">
        <v>5</v>
      </c>
      <c r="K1220" s="850">
        <v>6425.10009765625</v>
      </c>
    </row>
    <row r="1221" spans="1:11" ht="14.4" customHeight="1" x14ac:dyDescent="0.3">
      <c r="A1221" s="831" t="s">
        <v>628</v>
      </c>
      <c r="B1221" s="832" t="s">
        <v>629</v>
      </c>
      <c r="C1221" s="835" t="s">
        <v>679</v>
      </c>
      <c r="D1221" s="863" t="s">
        <v>680</v>
      </c>
      <c r="E1221" s="835" t="s">
        <v>7616</v>
      </c>
      <c r="F1221" s="863" t="s">
        <v>7617</v>
      </c>
      <c r="G1221" s="835" t="s">
        <v>8068</v>
      </c>
      <c r="H1221" s="835" t="s">
        <v>8069</v>
      </c>
      <c r="I1221" s="849">
        <v>3478.75</v>
      </c>
      <c r="J1221" s="849">
        <v>5</v>
      </c>
      <c r="K1221" s="850">
        <v>17393.75</v>
      </c>
    </row>
    <row r="1222" spans="1:11" ht="14.4" customHeight="1" x14ac:dyDescent="0.3">
      <c r="A1222" s="831" t="s">
        <v>628</v>
      </c>
      <c r="B1222" s="832" t="s">
        <v>629</v>
      </c>
      <c r="C1222" s="835" t="s">
        <v>679</v>
      </c>
      <c r="D1222" s="863" t="s">
        <v>680</v>
      </c>
      <c r="E1222" s="835" t="s">
        <v>7616</v>
      </c>
      <c r="F1222" s="863" t="s">
        <v>7617</v>
      </c>
      <c r="G1222" s="835" t="s">
        <v>8070</v>
      </c>
      <c r="H1222" s="835" t="s">
        <v>8071</v>
      </c>
      <c r="I1222" s="849">
        <v>3478.75</v>
      </c>
      <c r="J1222" s="849">
        <v>5</v>
      </c>
      <c r="K1222" s="850">
        <v>17393.75</v>
      </c>
    </row>
    <row r="1223" spans="1:11" ht="14.4" customHeight="1" x14ac:dyDescent="0.3">
      <c r="A1223" s="831" t="s">
        <v>628</v>
      </c>
      <c r="B1223" s="832" t="s">
        <v>629</v>
      </c>
      <c r="C1223" s="835" t="s">
        <v>679</v>
      </c>
      <c r="D1223" s="863" t="s">
        <v>680</v>
      </c>
      <c r="E1223" s="835" t="s">
        <v>7616</v>
      </c>
      <c r="F1223" s="863" t="s">
        <v>7617</v>
      </c>
      <c r="G1223" s="835" t="s">
        <v>8072</v>
      </c>
      <c r="H1223" s="835" t="s">
        <v>8073</v>
      </c>
      <c r="I1223" s="849">
        <v>3781.25</v>
      </c>
      <c r="J1223" s="849">
        <v>2</v>
      </c>
      <c r="K1223" s="850">
        <v>7562.5</v>
      </c>
    </row>
    <row r="1224" spans="1:11" ht="14.4" customHeight="1" x14ac:dyDescent="0.3">
      <c r="A1224" s="831" t="s">
        <v>628</v>
      </c>
      <c r="B1224" s="832" t="s">
        <v>629</v>
      </c>
      <c r="C1224" s="835" t="s">
        <v>679</v>
      </c>
      <c r="D1224" s="863" t="s">
        <v>680</v>
      </c>
      <c r="E1224" s="835" t="s">
        <v>7616</v>
      </c>
      <c r="F1224" s="863" t="s">
        <v>7617</v>
      </c>
      <c r="G1224" s="835" t="s">
        <v>8074</v>
      </c>
      <c r="H1224" s="835" t="s">
        <v>8075</v>
      </c>
      <c r="I1224" s="849">
        <v>8712</v>
      </c>
      <c r="J1224" s="849">
        <v>2</v>
      </c>
      <c r="K1224" s="850">
        <v>17424</v>
      </c>
    </row>
    <row r="1225" spans="1:11" ht="14.4" customHeight="1" x14ac:dyDescent="0.3">
      <c r="A1225" s="831" t="s">
        <v>628</v>
      </c>
      <c r="B1225" s="832" t="s">
        <v>629</v>
      </c>
      <c r="C1225" s="835" t="s">
        <v>679</v>
      </c>
      <c r="D1225" s="863" t="s">
        <v>680</v>
      </c>
      <c r="E1225" s="835" t="s">
        <v>7285</v>
      </c>
      <c r="F1225" s="863" t="s">
        <v>7286</v>
      </c>
      <c r="G1225" s="835" t="s">
        <v>8076</v>
      </c>
      <c r="H1225" s="835" t="s">
        <v>8077</v>
      </c>
      <c r="I1225" s="849">
        <v>354.6300048828125</v>
      </c>
      <c r="J1225" s="849">
        <v>10</v>
      </c>
      <c r="K1225" s="850">
        <v>3546.2900390625</v>
      </c>
    </row>
    <row r="1226" spans="1:11" ht="14.4" customHeight="1" x14ac:dyDescent="0.3">
      <c r="A1226" s="831" t="s">
        <v>628</v>
      </c>
      <c r="B1226" s="832" t="s">
        <v>629</v>
      </c>
      <c r="C1226" s="835" t="s">
        <v>679</v>
      </c>
      <c r="D1226" s="863" t="s">
        <v>680</v>
      </c>
      <c r="E1226" s="835" t="s">
        <v>7285</v>
      </c>
      <c r="F1226" s="863" t="s">
        <v>7286</v>
      </c>
      <c r="G1226" s="835" t="s">
        <v>8078</v>
      </c>
      <c r="H1226" s="835" t="s">
        <v>8079</v>
      </c>
      <c r="I1226" s="849">
        <v>337.5</v>
      </c>
      <c r="J1226" s="849">
        <v>10</v>
      </c>
      <c r="K1226" s="850">
        <v>3375.02001953125</v>
      </c>
    </row>
    <row r="1227" spans="1:11" ht="14.4" customHeight="1" x14ac:dyDescent="0.3">
      <c r="A1227" s="831" t="s">
        <v>628</v>
      </c>
      <c r="B1227" s="832" t="s">
        <v>629</v>
      </c>
      <c r="C1227" s="835" t="s">
        <v>679</v>
      </c>
      <c r="D1227" s="863" t="s">
        <v>680</v>
      </c>
      <c r="E1227" s="835" t="s">
        <v>7285</v>
      </c>
      <c r="F1227" s="863" t="s">
        <v>7286</v>
      </c>
      <c r="G1227" s="835" t="s">
        <v>7388</v>
      </c>
      <c r="H1227" s="835" t="s">
        <v>7389</v>
      </c>
      <c r="I1227" s="849">
        <v>67.760002136230469</v>
      </c>
      <c r="J1227" s="849">
        <v>25</v>
      </c>
      <c r="K1227" s="850">
        <v>1694</v>
      </c>
    </row>
    <row r="1228" spans="1:11" ht="14.4" customHeight="1" x14ac:dyDescent="0.3">
      <c r="A1228" s="831" t="s">
        <v>628</v>
      </c>
      <c r="B1228" s="832" t="s">
        <v>629</v>
      </c>
      <c r="C1228" s="835" t="s">
        <v>679</v>
      </c>
      <c r="D1228" s="863" t="s">
        <v>680</v>
      </c>
      <c r="E1228" s="835" t="s">
        <v>7285</v>
      </c>
      <c r="F1228" s="863" t="s">
        <v>7286</v>
      </c>
      <c r="G1228" s="835" t="s">
        <v>7287</v>
      </c>
      <c r="H1228" s="835" t="s">
        <v>7288</v>
      </c>
      <c r="I1228" s="849">
        <v>15.199999809265137</v>
      </c>
      <c r="J1228" s="849">
        <v>50</v>
      </c>
      <c r="K1228" s="850">
        <v>760.05999755859375</v>
      </c>
    </row>
    <row r="1229" spans="1:11" ht="14.4" customHeight="1" x14ac:dyDescent="0.3">
      <c r="A1229" s="831" t="s">
        <v>628</v>
      </c>
      <c r="B1229" s="832" t="s">
        <v>629</v>
      </c>
      <c r="C1229" s="835" t="s">
        <v>679</v>
      </c>
      <c r="D1229" s="863" t="s">
        <v>680</v>
      </c>
      <c r="E1229" s="835" t="s">
        <v>7285</v>
      </c>
      <c r="F1229" s="863" t="s">
        <v>7286</v>
      </c>
      <c r="G1229" s="835" t="s">
        <v>8080</v>
      </c>
      <c r="H1229" s="835" t="s">
        <v>8081</v>
      </c>
      <c r="I1229" s="849">
        <v>14.949999809265137</v>
      </c>
      <c r="J1229" s="849">
        <v>50</v>
      </c>
      <c r="K1229" s="850">
        <v>747.5</v>
      </c>
    </row>
    <row r="1230" spans="1:11" ht="14.4" customHeight="1" x14ac:dyDescent="0.3">
      <c r="A1230" s="831" t="s">
        <v>628</v>
      </c>
      <c r="B1230" s="832" t="s">
        <v>629</v>
      </c>
      <c r="C1230" s="835" t="s">
        <v>679</v>
      </c>
      <c r="D1230" s="863" t="s">
        <v>680</v>
      </c>
      <c r="E1230" s="835" t="s">
        <v>7285</v>
      </c>
      <c r="F1230" s="863" t="s">
        <v>7286</v>
      </c>
      <c r="G1230" s="835" t="s">
        <v>8082</v>
      </c>
      <c r="H1230" s="835" t="s">
        <v>8083</v>
      </c>
      <c r="I1230" s="849">
        <v>21.719999313354492</v>
      </c>
      <c r="J1230" s="849">
        <v>30</v>
      </c>
      <c r="K1230" s="850">
        <v>651.5999755859375</v>
      </c>
    </row>
    <row r="1231" spans="1:11" ht="14.4" customHeight="1" x14ac:dyDescent="0.3">
      <c r="A1231" s="831" t="s">
        <v>628</v>
      </c>
      <c r="B1231" s="832" t="s">
        <v>629</v>
      </c>
      <c r="C1231" s="835" t="s">
        <v>679</v>
      </c>
      <c r="D1231" s="863" t="s">
        <v>680</v>
      </c>
      <c r="E1231" s="835" t="s">
        <v>7285</v>
      </c>
      <c r="F1231" s="863" t="s">
        <v>7286</v>
      </c>
      <c r="G1231" s="835" t="s">
        <v>8084</v>
      </c>
      <c r="H1231" s="835" t="s">
        <v>8085</v>
      </c>
      <c r="I1231" s="849">
        <v>171.3800048828125</v>
      </c>
      <c r="J1231" s="849">
        <v>80</v>
      </c>
      <c r="K1231" s="850">
        <v>13710.759765625</v>
      </c>
    </row>
    <row r="1232" spans="1:11" ht="14.4" customHeight="1" x14ac:dyDescent="0.3">
      <c r="A1232" s="831" t="s">
        <v>628</v>
      </c>
      <c r="B1232" s="832" t="s">
        <v>629</v>
      </c>
      <c r="C1232" s="835" t="s">
        <v>679</v>
      </c>
      <c r="D1232" s="863" t="s">
        <v>680</v>
      </c>
      <c r="E1232" s="835" t="s">
        <v>7285</v>
      </c>
      <c r="F1232" s="863" t="s">
        <v>7286</v>
      </c>
      <c r="G1232" s="835" t="s">
        <v>8086</v>
      </c>
      <c r="H1232" s="835" t="s">
        <v>8087</v>
      </c>
      <c r="I1232" s="849">
        <v>1045.43994140625</v>
      </c>
      <c r="J1232" s="849">
        <v>5</v>
      </c>
      <c r="K1232" s="850">
        <v>5227.2001953125</v>
      </c>
    </row>
    <row r="1233" spans="1:11" ht="14.4" customHeight="1" x14ac:dyDescent="0.3">
      <c r="A1233" s="831" t="s">
        <v>628</v>
      </c>
      <c r="B1233" s="832" t="s">
        <v>629</v>
      </c>
      <c r="C1233" s="835" t="s">
        <v>679</v>
      </c>
      <c r="D1233" s="863" t="s">
        <v>680</v>
      </c>
      <c r="E1233" s="835" t="s">
        <v>7285</v>
      </c>
      <c r="F1233" s="863" t="s">
        <v>7286</v>
      </c>
      <c r="G1233" s="835" t="s">
        <v>8088</v>
      </c>
      <c r="H1233" s="835" t="s">
        <v>8089</v>
      </c>
      <c r="I1233" s="849">
        <v>1040.5999755859375</v>
      </c>
      <c r="J1233" s="849">
        <v>5</v>
      </c>
      <c r="K1233" s="850">
        <v>5203</v>
      </c>
    </row>
    <row r="1234" spans="1:11" ht="14.4" customHeight="1" x14ac:dyDescent="0.3">
      <c r="A1234" s="831" t="s">
        <v>628</v>
      </c>
      <c r="B1234" s="832" t="s">
        <v>629</v>
      </c>
      <c r="C1234" s="835" t="s">
        <v>679</v>
      </c>
      <c r="D1234" s="863" t="s">
        <v>680</v>
      </c>
      <c r="E1234" s="835" t="s">
        <v>7285</v>
      </c>
      <c r="F1234" s="863" t="s">
        <v>7286</v>
      </c>
      <c r="G1234" s="835" t="s">
        <v>8090</v>
      </c>
      <c r="H1234" s="835" t="s">
        <v>8091</v>
      </c>
      <c r="I1234" s="849">
        <v>238.3699951171875</v>
      </c>
      <c r="J1234" s="849">
        <v>70</v>
      </c>
      <c r="K1234" s="850">
        <v>16685.899658203125</v>
      </c>
    </row>
    <row r="1235" spans="1:11" ht="14.4" customHeight="1" x14ac:dyDescent="0.3">
      <c r="A1235" s="831" t="s">
        <v>628</v>
      </c>
      <c r="B1235" s="832" t="s">
        <v>629</v>
      </c>
      <c r="C1235" s="835" t="s">
        <v>679</v>
      </c>
      <c r="D1235" s="863" t="s">
        <v>680</v>
      </c>
      <c r="E1235" s="835" t="s">
        <v>7285</v>
      </c>
      <c r="F1235" s="863" t="s">
        <v>7286</v>
      </c>
      <c r="G1235" s="835" t="s">
        <v>8092</v>
      </c>
      <c r="H1235" s="835" t="s">
        <v>8093</v>
      </c>
      <c r="I1235" s="849">
        <v>3102.919921875</v>
      </c>
      <c r="J1235" s="849">
        <v>10</v>
      </c>
      <c r="K1235" s="850">
        <v>31029.240234375</v>
      </c>
    </row>
    <row r="1236" spans="1:11" ht="14.4" customHeight="1" x14ac:dyDescent="0.3">
      <c r="A1236" s="831" t="s">
        <v>628</v>
      </c>
      <c r="B1236" s="832" t="s">
        <v>629</v>
      </c>
      <c r="C1236" s="835" t="s">
        <v>679</v>
      </c>
      <c r="D1236" s="863" t="s">
        <v>680</v>
      </c>
      <c r="E1236" s="835" t="s">
        <v>7285</v>
      </c>
      <c r="F1236" s="863" t="s">
        <v>7286</v>
      </c>
      <c r="G1236" s="835" t="s">
        <v>8094</v>
      </c>
      <c r="H1236" s="835" t="s">
        <v>8095</v>
      </c>
      <c r="I1236" s="849">
        <v>273.45999145507812</v>
      </c>
      <c r="J1236" s="849">
        <v>40</v>
      </c>
      <c r="K1236" s="850">
        <v>10938.400390625</v>
      </c>
    </row>
    <row r="1237" spans="1:11" ht="14.4" customHeight="1" x14ac:dyDescent="0.3">
      <c r="A1237" s="831" t="s">
        <v>628</v>
      </c>
      <c r="B1237" s="832" t="s">
        <v>629</v>
      </c>
      <c r="C1237" s="835" t="s">
        <v>682</v>
      </c>
      <c r="D1237" s="863" t="s">
        <v>683</v>
      </c>
      <c r="E1237" s="835" t="s">
        <v>7037</v>
      </c>
      <c r="F1237" s="863" t="s">
        <v>7038</v>
      </c>
      <c r="G1237" s="835" t="s">
        <v>7394</v>
      </c>
      <c r="H1237" s="835" t="s">
        <v>7395</v>
      </c>
      <c r="I1237" s="849">
        <v>377.52000935872394</v>
      </c>
      <c r="J1237" s="849">
        <v>4</v>
      </c>
      <c r="K1237" s="850">
        <v>1473.780029296875</v>
      </c>
    </row>
    <row r="1238" spans="1:11" ht="14.4" customHeight="1" x14ac:dyDescent="0.3">
      <c r="A1238" s="831" t="s">
        <v>628</v>
      </c>
      <c r="B1238" s="832" t="s">
        <v>629</v>
      </c>
      <c r="C1238" s="835" t="s">
        <v>682</v>
      </c>
      <c r="D1238" s="863" t="s">
        <v>683</v>
      </c>
      <c r="E1238" s="835" t="s">
        <v>7099</v>
      </c>
      <c r="F1238" s="863" t="s">
        <v>7100</v>
      </c>
      <c r="G1238" s="835" t="s">
        <v>7111</v>
      </c>
      <c r="H1238" s="835" t="s">
        <v>7112</v>
      </c>
      <c r="I1238" s="849">
        <v>569.3599853515625</v>
      </c>
      <c r="J1238" s="849">
        <v>10</v>
      </c>
      <c r="K1238" s="850">
        <v>5693.64013671875</v>
      </c>
    </row>
    <row r="1239" spans="1:11" ht="14.4" customHeight="1" x14ac:dyDescent="0.3">
      <c r="A1239" s="831" t="s">
        <v>628</v>
      </c>
      <c r="B1239" s="832" t="s">
        <v>629</v>
      </c>
      <c r="C1239" s="835" t="s">
        <v>682</v>
      </c>
      <c r="D1239" s="863" t="s">
        <v>683</v>
      </c>
      <c r="E1239" s="835" t="s">
        <v>7099</v>
      </c>
      <c r="F1239" s="863" t="s">
        <v>7100</v>
      </c>
      <c r="G1239" s="835" t="s">
        <v>8096</v>
      </c>
      <c r="H1239" s="835" t="s">
        <v>8097</v>
      </c>
      <c r="I1239" s="849">
        <v>332.75</v>
      </c>
      <c r="J1239" s="849">
        <v>5</v>
      </c>
      <c r="K1239" s="850">
        <v>1663.75</v>
      </c>
    </row>
    <row r="1240" spans="1:11" ht="14.4" customHeight="1" x14ac:dyDescent="0.3">
      <c r="A1240" s="831" t="s">
        <v>628</v>
      </c>
      <c r="B1240" s="832" t="s">
        <v>629</v>
      </c>
      <c r="C1240" s="835" t="s">
        <v>682</v>
      </c>
      <c r="D1240" s="863" t="s">
        <v>683</v>
      </c>
      <c r="E1240" s="835" t="s">
        <v>7099</v>
      </c>
      <c r="F1240" s="863" t="s">
        <v>7100</v>
      </c>
      <c r="G1240" s="835" t="s">
        <v>7123</v>
      </c>
      <c r="H1240" s="835" t="s">
        <v>7124</v>
      </c>
      <c r="I1240" s="849">
        <v>3.4600000381469727</v>
      </c>
      <c r="J1240" s="849">
        <v>40</v>
      </c>
      <c r="K1240" s="850">
        <v>138.39999389648437</v>
      </c>
    </row>
    <row r="1241" spans="1:11" ht="14.4" customHeight="1" x14ac:dyDescent="0.3">
      <c r="A1241" s="831" t="s">
        <v>628</v>
      </c>
      <c r="B1241" s="832" t="s">
        <v>629</v>
      </c>
      <c r="C1241" s="835" t="s">
        <v>682</v>
      </c>
      <c r="D1241" s="863" t="s">
        <v>683</v>
      </c>
      <c r="E1241" s="835" t="s">
        <v>7099</v>
      </c>
      <c r="F1241" s="863" t="s">
        <v>7100</v>
      </c>
      <c r="G1241" s="835" t="s">
        <v>8098</v>
      </c>
      <c r="H1241" s="835" t="s">
        <v>8099</v>
      </c>
      <c r="I1241" s="849">
        <v>15.260000228881836</v>
      </c>
      <c r="J1241" s="849">
        <v>30</v>
      </c>
      <c r="K1241" s="850">
        <v>457.739990234375</v>
      </c>
    </row>
    <row r="1242" spans="1:11" ht="14.4" customHeight="1" x14ac:dyDescent="0.3">
      <c r="A1242" s="831" t="s">
        <v>628</v>
      </c>
      <c r="B1242" s="832" t="s">
        <v>629</v>
      </c>
      <c r="C1242" s="835" t="s">
        <v>682</v>
      </c>
      <c r="D1242" s="863" t="s">
        <v>683</v>
      </c>
      <c r="E1242" s="835" t="s">
        <v>7099</v>
      </c>
      <c r="F1242" s="863" t="s">
        <v>7100</v>
      </c>
      <c r="G1242" s="835" t="s">
        <v>8100</v>
      </c>
      <c r="H1242" s="835" t="s">
        <v>8101</v>
      </c>
      <c r="I1242" s="849">
        <v>11.050000190734863</v>
      </c>
      <c r="J1242" s="849">
        <v>30</v>
      </c>
      <c r="K1242" s="850">
        <v>331.5</v>
      </c>
    </row>
    <row r="1243" spans="1:11" ht="14.4" customHeight="1" x14ac:dyDescent="0.3">
      <c r="A1243" s="831" t="s">
        <v>628</v>
      </c>
      <c r="B1243" s="832" t="s">
        <v>629</v>
      </c>
      <c r="C1243" s="835" t="s">
        <v>682</v>
      </c>
      <c r="D1243" s="863" t="s">
        <v>683</v>
      </c>
      <c r="E1243" s="835" t="s">
        <v>7099</v>
      </c>
      <c r="F1243" s="863" t="s">
        <v>7100</v>
      </c>
      <c r="G1243" s="835" t="s">
        <v>7125</v>
      </c>
      <c r="H1243" s="835" t="s">
        <v>7126</v>
      </c>
      <c r="I1243" s="849">
        <v>30.25</v>
      </c>
      <c r="J1243" s="849">
        <v>50</v>
      </c>
      <c r="K1243" s="850">
        <v>1512.5</v>
      </c>
    </row>
    <row r="1244" spans="1:11" ht="14.4" customHeight="1" x14ac:dyDescent="0.3">
      <c r="A1244" s="831" t="s">
        <v>628</v>
      </c>
      <c r="B1244" s="832" t="s">
        <v>629</v>
      </c>
      <c r="C1244" s="835" t="s">
        <v>682</v>
      </c>
      <c r="D1244" s="863" t="s">
        <v>683</v>
      </c>
      <c r="E1244" s="835" t="s">
        <v>7099</v>
      </c>
      <c r="F1244" s="863" t="s">
        <v>7100</v>
      </c>
      <c r="G1244" s="835" t="s">
        <v>7930</v>
      </c>
      <c r="H1244" s="835" t="s">
        <v>7931</v>
      </c>
      <c r="I1244" s="849">
        <v>434.45001220703125</v>
      </c>
      <c r="J1244" s="849">
        <v>1</v>
      </c>
      <c r="K1244" s="850">
        <v>434.45001220703125</v>
      </c>
    </row>
    <row r="1245" spans="1:11" ht="14.4" customHeight="1" x14ac:dyDescent="0.3">
      <c r="A1245" s="831" t="s">
        <v>628</v>
      </c>
      <c r="B1245" s="832" t="s">
        <v>629</v>
      </c>
      <c r="C1245" s="835" t="s">
        <v>682</v>
      </c>
      <c r="D1245" s="863" t="s">
        <v>683</v>
      </c>
      <c r="E1245" s="835" t="s">
        <v>7099</v>
      </c>
      <c r="F1245" s="863" t="s">
        <v>7100</v>
      </c>
      <c r="G1245" s="835" t="s">
        <v>8102</v>
      </c>
      <c r="H1245" s="835" t="s">
        <v>8103</v>
      </c>
      <c r="I1245" s="849">
        <v>1512.47998046875</v>
      </c>
      <c r="J1245" s="849">
        <v>5</v>
      </c>
      <c r="K1245" s="850">
        <v>7562.3798828125</v>
      </c>
    </row>
    <row r="1246" spans="1:11" ht="14.4" customHeight="1" x14ac:dyDescent="0.3">
      <c r="A1246" s="831" t="s">
        <v>628</v>
      </c>
      <c r="B1246" s="832" t="s">
        <v>629</v>
      </c>
      <c r="C1246" s="835" t="s">
        <v>682</v>
      </c>
      <c r="D1246" s="863" t="s">
        <v>683</v>
      </c>
      <c r="E1246" s="835" t="s">
        <v>7099</v>
      </c>
      <c r="F1246" s="863" t="s">
        <v>7100</v>
      </c>
      <c r="G1246" s="835" t="s">
        <v>7934</v>
      </c>
      <c r="H1246" s="835" t="s">
        <v>7935</v>
      </c>
      <c r="I1246" s="849">
        <v>13.199999809265137</v>
      </c>
      <c r="J1246" s="849">
        <v>20</v>
      </c>
      <c r="K1246" s="850">
        <v>264</v>
      </c>
    </row>
    <row r="1247" spans="1:11" ht="14.4" customHeight="1" x14ac:dyDescent="0.3">
      <c r="A1247" s="831" t="s">
        <v>628</v>
      </c>
      <c r="B1247" s="832" t="s">
        <v>629</v>
      </c>
      <c r="C1247" s="835" t="s">
        <v>682</v>
      </c>
      <c r="D1247" s="863" t="s">
        <v>683</v>
      </c>
      <c r="E1247" s="835" t="s">
        <v>7099</v>
      </c>
      <c r="F1247" s="863" t="s">
        <v>7100</v>
      </c>
      <c r="G1247" s="835" t="s">
        <v>8104</v>
      </c>
      <c r="H1247" s="835" t="s">
        <v>8105</v>
      </c>
      <c r="I1247" s="849">
        <v>13.199999809265137</v>
      </c>
      <c r="J1247" s="849">
        <v>20</v>
      </c>
      <c r="K1247" s="850">
        <v>264</v>
      </c>
    </row>
    <row r="1248" spans="1:11" ht="14.4" customHeight="1" x14ac:dyDescent="0.3">
      <c r="A1248" s="831" t="s">
        <v>628</v>
      </c>
      <c r="B1248" s="832" t="s">
        <v>629</v>
      </c>
      <c r="C1248" s="835" t="s">
        <v>682</v>
      </c>
      <c r="D1248" s="863" t="s">
        <v>683</v>
      </c>
      <c r="E1248" s="835" t="s">
        <v>7099</v>
      </c>
      <c r="F1248" s="863" t="s">
        <v>7100</v>
      </c>
      <c r="G1248" s="835" t="s">
        <v>8106</v>
      </c>
      <c r="H1248" s="835" t="s">
        <v>8107</v>
      </c>
      <c r="I1248" s="849">
        <v>415.7550048828125</v>
      </c>
      <c r="J1248" s="849">
        <v>40</v>
      </c>
      <c r="K1248" s="850">
        <v>16630.1201171875</v>
      </c>
    </row>
    <row r="1249" spans="1:11" ht="14.4" customHeight="1" x14ac:dyDescent="0.3">
      <c r="A1249" s="831" t="s">
        <v>628</v>
      </c>
      <c r="B1249" s="832" t="s">
        <v>629</v>
      </c>
      <c r="C1249" s="835" t="s">
        <v>682</v>
      </c>
      <c r="D1249" s="863" t="s">
        <v>683</v>
      </c>
      <c r="E1249" s="835" t="s">
        <v>7099</v>
      </c>
      <c r="F1249" s="863" t="s">
        <v>7100</v>
      </c>
      <c r="G1249" s="835" t="s">
        <v>8108</v>
      </c>
      <c r="H1249" s="835" t="s">
        <v>8109</v>
      </c>
      <c r="I1249" s="849">
        <v>245.98249816894531</v>
      </c>
      <c r="J1249" s="849">
        <v>300</v>
      </c>
      <c r="K1249" s="850">
        <v>73660.1201171875</v>
      </c>
    </row>
    <row r="1250" spans="1:11" ht="14.4" customHeight="1" x14ac:dyDescent="0.3">
      <c r="A1250" s="831" t="s">
        <v>628</v>
      </c>
      <c r="B1250" s="832" t="s">
        <v>629</v>
      </c>
      <c r="C1250" s="835" t="s">
        <v>682</v>
      </c>
      <c r="D1250" s="863" t="s">
        <v>683</v>
      </c>
      <c r="E1250" s="835" t="s">
        <v>7099</v>
      </c>
      <c r="F1250" s="863" t="s">
        <v>7100</v>
      </c>
      <c r="G1250" s="835" t="s">
        <v>8110</v>
      </c>
      <c r="H1250" s="835" t="s">
        <v>8111</v>
      </c>
      <c r="I1250" s="849">
        <v>5188</v>
      </c>
      <c r="J1250" s="849">
        <v>1</v>
      </c>
      <c r="K1250" s="850">
        <v>5188</v>
      </c>
    </row>
    <row r="1251" spans="1:11" ht="14.4" customHeight="1" x14ac:dyDescent="0.3">
      <c r="A1251" s="831" t="s">
        <v>628</v>
      </c>
      <c r="B1251" s="832" t="s">
        <v>629</v>
      </c>
      <c r="C1251" s="835" t="s">
        <v>682</v>
      </c>
      <c r="D1251" s="863" t="s">
        <v>683</v>
      </c>
      <c r="E1251" s="835" t="s">
        <v>7099</v>
      </c>
      <c r="F1251" s="863" t="s">
        <v>7100</v>
      </c>
      <c r="G1251" s="835" t="s">
        <v>7151</v>
      </c>
      <c r="H1251" s="835" t="s">
        <v>7152</v>
      </c>
      <c r="I1251" s="849">
        <v>80.580001831054688</v>
      </c>
      <c r="J1251" s="849">
        <v>40</v>
      </c>
      <c r="K1251" s="850">
        <v>3223.199951171875</v>
      </c>
    </row>
    <row r="1252" spans="1:11" ht="14.4" customHeight="1" x14ac:dyDescent="0.3">
      <c r="A1252" s="831" t="s">
        <v>628</v>
      </c>
      <c r="B1252" s="832" t="s">
        <v>629</v>
      </c>
      <c r="C1252" s="835" t="s">
        <v>682</v>
      </c>
      <c r="D1252" s="863" t="s">
        <v>683</v>
      </c>
      <c r="E1252" s="835" t="s">
        <v>7099</v>
      </c>
      <c r="F1252" s="863" t="s">
        <v>7100</v>
      </c>
      <c r="G1252" s="835" t="s">
        <v>8112</v>
      </c>
      <c r="H1252" s="835" t="s">
        <v>8113</v>
      </c>
      <c r="I1252" s="849">
        <v>482.32998657226562</v>
      </c>
      <c r="J1252" s="849">
        <v>2</v>
      </c>
      <c r="K1252" s="850">
        <v>964.6500244140625</v>
      </c>
    </row>
    <row r="1253" spans="1:11" ht="14.4" customHeight="1" x14ac:dyDescent="0.3">
      <c r="A1253" s="831" t="s">
        <v>628</v>
      </c>
      <c r="B1253" s="832" t="s">
        <v>629</v>
      </c>
      <c r="C1253" s="835" t="s">
        <v>682</v>
      </c>
      <c r="D1253" s="863" t="s">
        <v>683</v>
      </c>
      <c r="E1253" s="835" t="s">
        <v>7099</v>
      </c>
      <c r="F1253" s="863" t="s">
        <v>7100</v>
      </c>
      <c r="G1253" s="835" t="s">
        <v>8114</v>
      </c>
      <c r="H1253" s="835" t="s">
        <v>8115</v>
      </c>
      <c r="I1253" s="849">
        <v>302.5</v>
      </c>
      <c r="J1253" s="849">
        <v>1</v>
      </c>
      <c r="K1253" s="850">
        <v>302.5</v>
      </c>
    </row>
    <row r="1254" spans="1:11" ht="14.4" customHeight="1" x14ac:dyDescent="0.3">
      <c r="A1254" s="831" t="s">
        <v>628</v>
      </c>
      <c r="B1254" s="832" t="s">
        <v>629</v>
      </c>
      <c r="C1254" s="835" t="s">
        <v>682</v>
      </c>
      <c r="D1254" s="863" t="s">
        <v>683</v>
      </c>
      <c r="E1254" s="835" t="s">
        <v>7099</v>
      </c>
      <c r="F1254" s="863" t="s">
        <v>7100</v>
      </c>
      <c r="G1254" s="835" t="s">
        <v>8116</v>
      </c>
      <c r="H1254" s="835" t="s">
        <v>8117</v>
      </c>
      <c r="I1254" s="849">
        <v>5.3866666158040362</v>
      </c>
      <c r="J1254" s="849">
        <v>400</v>
      </c>
      <c r="K1254" s="850">
        <v>2154.3499755859375</v>
      </c>
    </row>
    <row r="1255" spans="1:11" ht="14.4" customHeight="1" x14ac:dyDescent="0.3">
      <c r="A1255" s="831" t="s">
        <v>628</v>
      </c>
      <c r="B1255" s="832" t="s">
        <v>629</v>
      </c>
      <c r="C1255" s="835" t="s">
        <v>682</v>
      </c>
      <c r="D1255" s="863" t="s">
        <v>683</v>
      </c>
      <c r="E1255" s="835" t="s">
        <v>7099</v>
      </c>
      <c r="F1255" s="863" t="s">
        <v>7100</v>
      </c>
      <c r="G1255" s="835" t="s">
        <v>8118</v>
      </c>
      <c r="H1255" s="835" t="s">
        <v>8119</v>
      </c>
      <c r="I1255" s="849">
        <v>3171</v>
      </c>
      <c r="J1255" s="849">
        <v>1</v>
      </c>
      <c r="K1255" s="850">
        <v>3171</v>
      </c>
    </row>
    <row r="1256" spans="1:11" ht="14.4" customHeight="1" x14ac:dyDescent="0.3">
      <c r="A1256" s="831" t="s">
        <v>628</v>
      </c>
      <c r="B1256" s="832" t="s">
        <v>629</v>
      </c>
      <c r="C1256" s="835" t="s">
        <v>682</v>
      </c>
      <c r="D1256" s="863" t="s">
        <v>683</v>
      </c>
      <c r="E1256" s="835" t="s">
        <v>7099</v>
      </c>
      <c r="F1256" s="863" t="s">
        <v>7100</v>
      </c>
      <c r="G1256" s="835" t="s">
        <v>7588</v>
      </c>
      <c r="H1256" s="835" t="s">
        <v>7589</v>
      </c>
      <c r="I1256" s="849">
        <v>165.8800048828125</v>
      </c>
      <c r="J1256" s="849">
        <v>1</v>
      </c>
      <c r="K1256" s="850">
        <v>165.8800048828125</v>
      </c>
    </row>
    <row r="1257" spans="1:11" ht="14.4" customHeight="1" x14ac:dyDescent="0.3">
      <c r="A1257" s="831" t="s">
        <v>628</v>
      </c>
      <c r="B1257" s="832" t="s">
        <v>629</v>
      </c>
      <c r="C1257" s="835" t="s">
        <v>682</v>
      </c>
      <c r="D1257" s="863" t="s">
        <v>683</v>
      </c>
      <c r="E1257" s="835" t="s">
        <v>7099</v>
      </c>
      <c r="F1257" s="863" t="s">
        <v>7100</v>
      </c>
      <c r="G1257" s="835" t="s">
        <v>8120</v>
      </c>
      <c r="H1257" s="835" t="s">
        <v>8121</v>
      </c>
      <c r="I1257" s="849">
        <v>2420</v>
      </c>
      <c r="J1257" s="849">
        <v>1</v>
      </c>
      <c r="K1257" s="850">
        <v>2420</v>
      </c>
    </row>
    <row r="1258" spans="1:11" ht="14.4" customHeight="1" x14ac:dyDescent="0.3">
      <c r="A1258" s="831" t="s">
        <v>628</v>
      </c>
      <c r="B1258" s="832" t="s">
        <v>629</v>
      </c>
      <c r="C1258" s="835" t="s">
        <v>682</v>
      </c>
      <c r="D1258" s="863" t="s">
        <v>683</v>
      </c>
      <c r="E1258" s="835" t="s">
        <v>7099</v>
      </c>
      <c r="F1258" s="863" t="s">
        <v>7100</v>
      </c>
      <c r="G1258" s="835" t="s">
        <v>7596</v>
      </c>
      <c r="H1258" s="835" t="s">
        <v>7597</v>
      </c>
      <c r="I1258" s="849">
        <v>1217.5</v>
      </c>
      <c r="J1258" s="849">
        <v>3</v>
      </c>
      <c r="K1258" s="850">
        <v>3624</v>
      </c>
    </row>
    <row r="1259" spans="1:11" ht="14.4" customHeight="1" x14ac:dyDescent="0.3">
      <c r="A1259" s="831" t="s">
        <v>628</v>
      </c>
      <c r="B1259" s="832" t="s">
        <v>629</v>
      </c>
      <c r="C1259" s="835" t="s">
        <v>682</v>
      </c>
      <c r="D1259" s="863" t="s">
        <v>683</v>
      </c>
      <c r="E1259" s="835" t="s">
        <v>7099</v>
      </c>
      <c r="F1259" s="863" t="s">
        <v>7100</v>
      </c>
      <c r="G1259" s="835" t="s">
        <v>8122</v>
      </c>
      <c r="H1259" s="835" t="s">
        <v>8123</v>
      </c>
      <c r="I1259" s="849">
        <v>2369</v>
      </c>
      <c r="J1259" s="849">
        <v>3</v>
      </c>
      <c r="K1259" s="850">
        <v>7107</v>
      </c>
    </row>
    <row r="1260" spans="1:11" ht="14.4" customHeight="1" x14ac:dyDescent="0.3">
      <c r="A1260" s="831" t="s">
        <v>628</v>
      </c>
      <c r="B1260" s="832" t="s">
        <v>629</v>
      </c>
      <c r="C1260" s="835" t="s">
        <v>682</v>
      </c>
      <c r="D1260" s="863" t="s">
        <v>683</v>
      </c>
      <c r="E1260" s="835" t="s">
        <v>7099</v>
      </c>
      <c r="F1260" s="863" t="s">
        <v>7100</v>
      </c>
      <c r="G1260" s="835" t="s">
        <v>8124</v>
      </c>
      <c r="H1260" s="835" t="s">
        <v>8125</v>
      </c>
      <c r="I1260" s="849">
        <v>2369</v>
      </c>
      <c r="J1260" s="849">
        <v>3</v>
      </c>
      <c r="K1260" s="850">
        <v>7107</v>
      </c>
    </row>
    <row r="1261" spans="1:11" ht="14.4" customHeight="1" x14ac:dyDescent="0.3">
      <c r="A1261" s="831" t="s">
        <v>628</v>
      </c>
      <c r="B1261" s="832" t="s">
        <v>629</v>
      </c>
      <c r="C1261" s="835" t="s">
        <v>682</v>
      </c>
      <c r="D1261" s="863" t="s">
        <v>683</v>
      </c>
      <c r="E1261" s="835" t="s">
        <v>7099</v>
      </c>
      <c r="F1261" s="863" t="s">
        <v>7100</v>
      </c>
      <c r="G1261" s="835" t="s">
        <v>8126</v>
      </c>
      <c r="H1261" s="835" t="s">
        <v>8127</v>
      </c>
      <c r="I1261" s="849">
        <v>508.20001220703125</v>
      </c>
      <c r="J1261" s="849">
        <v>10</v>
      </c>
      <c r="K1261" s="850">
        <v>5082</v>
      </c>
    </row>
    <row r="1262" spans="1:11" ht="14.4" customHeight="1" x14ac:dyDescent="0.3">
      <c r="A1262" s="831" t="s">
        <v>628</v>
      </c>
      <c r="B1262" s="832" t="s">
        <v>629</v>
      </c>
      <c r="C1262" s="835" t="s">
        <v>682</v>
      </c>
      <c r="D1262" s="863" t="s">
        <v>683</v>
      </c>
      <c r="E1262" s="835" t="s">
        <v>7269</v>
      </c>
      <c r="F1262" s="863" t="s">
        <v>7270</v>
      </c>
      <c r="G1262" s="835" t="s">
        <v>8128</v>
      </c>
      <c r="H1262" s="835" t="s">
        <v>8129</v>
      </c>
      <c r="I1262" s="849">
        <v>2.440000057220459</v>
      </c>
      <c r="J1262" s="849">
        <v>400</v>
      </c>
      <c r="K1262" s="850">
        <v>976.8599853515625</v>
      </c>
    </row>
    <row r="1263" spans="1:11" ht="14.4" customHeight="1" x14ac:dyDescent="0.3">
      <c r="A1263" s="831" t="s">
        <v>628</v>
      </c>
      <c r="B1263" s="832" t="s">
        <v>629</v>
      </c>
      <c r="C1263" s="835" t="s">
        <v>682</v>
      </c>
      <c r="D1263" s="863" t="s">
        <v>683</v>
      </c>
      <c r="E1263" s="835" t="s">
        <v>7269</v>
      </c>
      <c r="F1263" s="863" t="s">
        <v>7270</v>
      </c>
      <c r="G1263" s="835" t="s">
        <v>8130</v>
      </c>
      <c r="H1263" s="835" t="s">
        <v>8131</v>
      </c>
      <c r="I1263" s="849">
        <v>2.440000057220459</v>
      </c>
      <c r="J1263" s="849">
        <v>1100</v>
      </c>
      <c r="K1263" s="850">
        <v>2686.3499755859375</v>
      </c>
    </row>
    <row r="1264" spans="1:11" ht="14.4" customHeight="1" x14ac:dyDescent="0.3">
      <c r="A1264" s="831" t="s">
        <v>628</v>
      </c>
      <c r="B1264" s="832" t="s">
        <v>629</v>
      </c>
      <c r="C1264" s="835" t="s">
        <v>682</v>
      </c>
      <c r="D1264" s="863" t="s">
        <v>683</v>
      </c>
      <c r="E1264" s="835" t="s">
        <v>7269</v>
      </c>
      <c r="F1264" s="863" t="s">
        <v>7270</v>
      </c>
      <c r="G1264" s="835" t="s">
        <v>8132</v>
      </c>
      <c r="H1264" s="835" t="s">
        <v>8133</v>
      </c>
      <c r="I1264" s="849">
        <v>2.440000057220459</v>
      </c>
      <c r="J1264" s="849">
        <v>1900</v>
      </c>
      <c r="K1264" s="850">
        <v>4640.0599365234375</v>
      </c>
    </row>
    <row r="1265" spans="1:11" ht="14.4" customHeight="1" x14ac:dyDescent="0.3">
      <c r="A1265" s="831" t="s">
        <v>628</v>
      </c>
      <c r="B1265" s="832" t="s">
        <v>629</v>
      </c>
      <c r="C1265" s="835" t="s">
        <v>682</v>
      </c>
      <c r="D1265" s="863" t="s">
        <v>683</v>
      </c>
      <c r="E1265" s="835" t="s">
        <v>7269</v>
      </c>
      <c r="F1265" s="863" t="s">
        <v>7270</v>
      </c>
      <c r="G1265" s="835" t="s">
        <v>7273</v>
      </c>
      <c r="H1265" s="835" t="s">
        <v>7274</v>
      </c>
      <c r="I1265" s="849">
        <v>0.68999999761581421</v>
      </c>
      <c r="J1265" s="849">
        <v>2400</v>
      </c>
      <c r="K1265" s="850">
        <v>1656</v>
      </c>
    </row>
    <row r="1266" spans="1:11" ht="14.4" customHeight="1" x14ac:dyDescent="0.3">
      <c r="A1266" s="831" t="s">
        <v>628</v>
      </c>
      <c r="B1266" s="832" t="s">
        <v>629</v>
      </c>
      <c r="C1266" s="835" t="s">
        <v>682</v>
      </c>
      <c r="D1266" s="863" t="s">
        <v>683</v>
      </c>
      <c r="E1266" s="835" t="s">
        <v>7269</v>
      </c>
      <c r="F1266" s="863" t="s">
        <v>7270</v>
      </c>
      <c r="G1266" s="835" t="s">
        <v>7484</v>
      </c>
      <c r="H1266" s="835" t="s">
        <v>7485</v>
      </c>
      <c r="I1266" s="849">
        <v>10.550000190734863</v>
      </c>
      <c r="J1266" s="849">
        <v>40</v>
      </c>
      <c r="K1266" s="850">
        <v>422.04998779296875</v>
      </c>
    </row>
    <row r="1267" spans="1:11" ht="14.4" customHeight="1" x14ac:dyDescent="0.3">
      <c r="A1267" s="831" t="s">
        <v>628</v>
      </c>
      <c r="B1267" s="832" t="s">
        <v>629</v>
      </c>
      <c r="C1267" s="835" t="s">
        <v>682</v>
      </c>
      <c r="D1267" s="863" t="s">
        <v>683</v>
      </c>
      <c r="E1267" s="835" t="s">
        <v>7269</v>
      </c>
      <c r="F1267" s="863" t="s">
        <v>7270</v>
      </c>
      <c r="G1267" s="835" t="s">
        <v>8134</v>
      </c>
      <c r="H1267" s="835" t="s">
        <v>8135</v>
      </c>
      <c r="I1267" s="849">
        <v>7.5</v>
      </c>
      <c r="J1267" s="849">
        <v>100</v>
      </c>
      <c r="K1267" s="850">
        <v>750.4000244140625</v>
      </c>
    </row>
    <row r="1268" spans="1:11" ht="14.4" customHeight="1" thickBot="1" x14ac:dyDescent="0.35">
      <c r="A1268" s="839" t="s">
        <v>628</v>
      </c>
      <c r="B1268" s="840" t="s">
        <v>629</v>
      </c>
      <c r="C1268" s="843" t="s">
        <v>682</v>
      </c>
      <c r="D1268" s="864" t="s">
        <v>683</v>
      </c>
      <c r="E1268" s="843" t="s">
        <v>7620</v>
      </c>
      <c r="F1268" s="864" t="s">
        <v>7621</v>
      </c>
      <c r="G1268" s="843" t="s">
        <v>8136</v>
      </c>
      <c r="H1268" s="843" t="s">
        <v>8137</v>
      </c>
      <c r="I1268" s="851">
        <v>1862.18994140625</v>
      </c>
      <c r="J1268" s="851">
        <v>10</v>
      </c>
      <c r="K1268" s="852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161.60999999999999</v>
      </c>
      <c r="D6" s="491"/>
      <c r="E6" s="491"/>
      <c r="F6" s="490"/>
      <c r="G6" s="492">
        <f ca="1">SUM(Tabulka[05 h_vram])/2</f>
        <v>233630.49999999997</v>
      </c>
      <c r="H6" s="491">
        <f ca="1">SUM(Tabulka[06 h_naduv])/2</f>
        <v>9979.9</v>
      </c>
      <c r="I6" s="491">
        <f ca="1">SUM(Tabulka[07 h_nadzk])/2</f>
        <v>10193.16</v>
      </c>
      <c r="J6" s="490">
        <f ca="1">SUM(Tabulka[08 h_oon])/2</f>
        <v>2954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2262141</v>
      </c>
      <c r="N6" s="491">
        <f ca="1">SUM(Tabulka[12 m_oc])/2</f>
        <v>2262141</v>
      </c>
      <c r="O6" s="490">
        <f ca="1">SUM(Tabulka[13 m_sk])/2</f>
        <v>71337501</v>
      </c>
      <c r="P6" s="489">
        <f ca="1">SUM(Tabulka[14_vzsk])/2</f>
        <v>240292</v>
      </c>
      <c r="Q6" s="489">
        <f ca="1">SUM(Tabulka[15_vzpl])/2</f>
        <v>179171.94512405622</v>
      </c>
      <c r="R6" s="488">
        <f ca="1">IF(Q6=0,0,P6/Q6)</f>
        <v>1.3411251400637811</v>
      </c>
      <c r="S6" s="487">
        <f ca="1">Q6-P6</f>
        <v>-61120.054875943781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28.71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42950.500000000007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5341.9000000000005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6949.5000000000009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908759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908759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24740659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71671.945124056234</v>
      </c>
      <c r="R8" s="471">
        <f ca="1">IF(Tabulka[[#This Row],[15_vzpl]]=0,"",Tabulka[[#This Row],[14_vzsk]]/Tabulka[[#This Row],[15_vzpl]])</f>
        <v>1.6589475811518331</v>
      </c>
      <c r="S8" s="470">
        <f ca="1">IF(Tabulka[[#This Row],[15_vzpl]]-Tabulka[[#This Row],[14_vzsk]]=0,"",Tabulka[[#This Row],[15_vzpl]]-Tabulka[[#This Row],[14_vzsk]])</f>
        <v>-47228.054875943766</v>
      </c>
    </row>
    <row r="9" spans="1:19" x14ac:dyDescent="0.3">
      <c r="A9" s="469">
        <v>99</v>
      </c>
      <c r="B9" s="468" t="s">
        <v>8154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2589.2000000000003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341.8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2274.3000000000002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18491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18491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1416021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71671.945124056234</v>
      </c>
      <c r="R9" s="471">
        <f ca="1">IF(Tabulka[[#This Row],[15_vzpl]]=0,"",Tabulka[[#This Row],[14_vzsk]]/Tabulka[[#This Row],[15_vzpl]])</f>
        <v>1.6589475811518331</v>
      </c>
      <c r="S9" s="470">
        <f ca="1">IF(Tabulka[[#This Row],[15_vzpl]]-Tabulka[[#This Row],[14_vzsk]]=0,"",Tabulka[[#This Row],[15_vzpl]]-Tabulka[[#This Row],[14_vzsk]])</f>
        <v>-47228.054875943766</v>
      </c>
    </row>
    <row r="10" spans="1:19" x14ac:dyDescent="0.3">
      <c r="A10" s="469">
        <v>100</v>
      </c>
      <c r="B10" s="468" t="s">
        <v>8155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1576.8000000000002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299.89999999999998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821.9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921261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8156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38784.5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3853.2999999999997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865911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865911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22403377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8139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2631.6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438215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10416.666666666666</v>
      </c>
    </row>
    <row r="13" spans="1:19" x14ac:dyDescent="0.3">
      <c r="A13" s="469">
        <v>526</v>
      </c>
      <c r="B13" s="468" t="s">
        <v>8157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0.78000000000000014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1284.4000000000001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204741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10416.666666666666</v>
      </c>
    </row>
    <row r="14" spans="1:19" x14ac:dyDescent="0.3">
      <c r="A14" s="469">
        <v>746</v>
      </c>
      <c r="B14" s="468" t="s">
        <v>8158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0.87000000000000011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1347.2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8140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128.25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183356.4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3243.66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1330856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1330856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45279083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121392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97083.333333333328</v>
      </c>
      <c r="R15" s="471">
        <f ca="1">IF(Tabulka[[#This Row],[15_vzpl]]=0,"",Tabulka[[#This Row],[14_vzsk]]/Tabulka[[#This Row],[15_vzpl]])</f>
        <v>1.2503896995708155</v>
      </c>
      <c r="S15" s="470">
        <f ca="1">IF(Tabulka[[#This Row],[15_vzpl]]-Tabulka[[#This Row],[14_vzsk]]=0,"",Tabulka[[#This Row],[15_vzpl]]-Tabulka[[#This Row],[14_vzsk]])</f>
        <v>-24308.666666666672</v>
      </c>
    </row>
    <row r="16" spans="1:19" x14ac:dyDescent="0.3">
      <c r="A16" s="469">
        <v>303</v>
      </c>
      <c r="B16" s="468" t="s">
        <v>8159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36.17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50872.31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1239.9100000000001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172718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172718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11563972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121392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97083.333333333328</v>
      </c>
      <c r="R16" s="471">
        <f ca="1">IF(Tabulka[[#This Row],[15_vzpl]]=0,"",Tabulka[[#This Row],[14_vzsk]]/Tabulka[[#This Row],[15_vzpl]])</f>
        <v>1.2503896995708155</v>
      </c>
      <c r="S16" s="470">
        <f ca="1">IF(Tabulka[[#This Row],[15_vzpl]]-Tabulka[[#This Row],[14_vzsk]]=0,"",Tabulka[[#This Row],[15_vzpl]]-Tabulka[[#This Row],[14_vzsk]])</f>
        <v>-24308.666666666672</v>
      </c>
    </row>
    <row r="17" spans="1:19" x14ac:dyDescent="0.3">
      <c r="A17" s="469">
        <v>304</v>
      </c>
      <c r="B17" s="468" t="s">
        <v>8160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58.08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82629.42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792258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792258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23102480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8161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16.100000000000001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23793.170000000002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6915578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306</v>
      </c>
      <c r="B19" s="468" t="s">
        <v>8162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8163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129199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8164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3577.5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476067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8165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21594.25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98554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98554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3091787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8141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803944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8166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4692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803944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8142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75600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8167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75600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328</v>
      </c>
    </row>
    <row r="28" spans="1:19" x14ac:dyDescent="0.3">
      <c r="A28" s="222" t="s">
        <v>201</v>
      </c>
    </row>
    <row r="29" spans="1:19" x14ac:dyDescent="0.3">
      <c r="A29" s="223" t="s">
        <v>298</v>
      </c>
    </row>
    <row r="30" spans="1:19" x14ac:dyDescent="0.3">
      <c r="A30" s="461" t="s">
        <v>297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8153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27.9</v>
      </c>
      <c r="F4" s="498"/>
      <c r="G4" s="498"/>
      <c r="H4" s="498"/>
      <c r="I4" s="498">
        <v>4587.3</v>
      </c>
      <c r="J4" s="498">
        <v>524</v>
      </c>
      <c r="K4" s="498">
        <v>753.80000000000007</v>
      </c>
      <c r="L4" s="498">
        <v>299</v>
      </c>
      <c r="M4" s="498"/>
      <c r="N4" s="498"/>
      <c r="O4" s="498"/>
      <c r="P4" s="498"/>
      <c r="Q4" s="498">
        <v>2458129</v>
      </c>
      <c r="R4" s="498">
        <v>57400</v>
      </c>
      <c r="S4" s="498">
        <v>7167.1945124056247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280</v>
      </c>
      <c r="J5">
        <v>24.5</v>
      </c>
      <c r="K5">
        <v>276</v>
      </c>
      <c r="Q5">
        <v>143390</v>
      </c>
      <c r="R5">
        <v>57400</v>
      </c>
      <c r="S5">
        <v>7167.1945124056247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1.05</v>
      </c>
      <c r="I6">
        <v>38</v>
      </c>
      <c r="J6">
        <v>24</v>
      </c>
      <c r="K6">
        <v>38.5</v>
      </c>
      <c r="Q6">
        <v>67251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25.25</v>
      </c>
      <c r="I7">
        <v>4269.3</v>
      </c>
      <c r="J7">
        <v>475.5</v>
      </c>
      <c r="K7">
        <v>439.30000000000007</v>
      </c>
      <c r="L7">
        <v>299</v>
      </c>
      <c r="Q7">
        <v>2247488</v>
      </c>
    </row>
    <row r="8" spans="1:19" x14ac:dyDescent="0.3">
      <c r="A8" s="505" t="s">
        <v>215</v>
      </c>
      <c r="B8" s="504">
        <v>5</v>
      </c>
      <c r="C8">
        <v>1</v>
      </c>
      <c r="D8" t="s">
        <v>8139</v>
      </c>
      <c r="E8">
        <v>1.6500000000000001</v>
      </c>
      <c r="I8">
        <v>287.2</v>
      </c>
      <c r="Q8">
        <v>43758</v>
      </c>
      <c r="S8">
        <v>1041.6666666666667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1.6500000000000001</v>
      </c>
      <c r="I9">
        <v>287.2</v>
      </c>
      <c r="Q9">
        <v>43758</v>
      </c>
      <c r="S9">
        <v>1041.6666666666667</v>
      </c>
    </row>
    <row r="10" spans="1:19" x14ac:dyDescent="0.3">
      <c r="A10" s="505" t="s">
        <v>217</v>
      </c>
      <c r="B10" s="504">
        <v>7</v>
      </c>
      <c r="C10">
        <v>1</v>
      </c>
      <c r="D10" t="s">
        <v>8140</v>
      </c>
      <c r="E10">
        <v>129</v>
      </c>
      <c r="I10">
        <v>20788.809999999998</v>
      </c>
      <c r="J10">
        <v>35</v>
      </c>
      <c r="K10">
        <v>67.5</v>
      </c>
      <c r="Q10">
        <v>4167298</v>
      </c>
      <c r="R10">
        <v>22140</v>
      </c>
      <c r="S10">
        <v>9708.3333333333339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53.25</v>
      </c>
      <c r="I11">
        <v>8465.81</v>
      </c>
      <c r="J11">
        <v>25</v>
      </c>
      <c r="K11">
        <v>33.5</v>
      </c>
      <c r="Q11">
        <v>1674815</v>
      </c>
      <c r="R11">
        <v>22140</v>
      </c>
      <c r="S11">
        <v>9708.3333333333339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41.75</v>
      </c>
      <c r="I12">
        <v>6820.5</v>
      </c>
      <c r="J12">
        <v>10</v>
      </c>
      <c r="K12">
        <v>24</v>
      </c>
      <c r="Q12">
        <v>1531645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2473.5</v>
      </c>
      <c r="K13">
        <v>10</v>
      </c>
      <c r="Q13">
        <v>617862</v>
      </c>
    </row>
    <row r="14" spans="1:19" x14ac:dyDescent="0.3">
      <c r="A14" s="505" t="s">
        <v>221</v>
      </c>
      <c r="B14" s="504">
        <v>11</v>
      </c>
      <c r="C14">
        <v>1</v>
      </c>
      <c r="D14">
        <v>629</v>
      </c>
      <c r="E14">
        <v>3</v>
      </c>
      <c r="I14">
        <v>498</v>
      </c>
      <c r="Q14">
        <v>51817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2531</v>
      </c>
      <c r="Q15">
        <v>291159</v>
      </c>
    </row>
    <row r="16" spans="1:19" x14ac:dyDescent="0.3">
      <c r="A16" s="501" t="s">
        <v>210</v>
      </c>
      <c r="B16" s="500">
        <v>2017</v>
      </c>
      <c r="C16">
        <v>1</v>
      </c>
      <c r="D16" t="s">
        <v>8141</v>
      </c>
      <c r="E16">
        <v>3</v>
      </c>
      <c r="I16">
        <v>520</v>
      </c>
      <c r="Q16">
        <v>77924</v>
      </c>
    </row>
    <row r="17" spans="3:19" x14ac:dyDescent="0.3">
      <c r="C17">
        <v>1</v>
      </c>
      <c r="D17">
        <v>30</v>
      </c>
      <c r="E17">
        <v>3</v>
      </c>
      <c r="I17">
        <v>520</v>
      </c>
      <c r="Q17">
        <v>77924</v>
      </c>
    </row>
    <row r="18" spans="3:19" x14ac:dyDescent="0.3">
      <c r="C18">
        <v>1</v>
      </c>
      <c r="D18" t="s">
        <v>8142</v>
      </c>
      <c r="L18">
        <v>24</v>
      </c>
      <c r="Q18">
        <v>10800</v>
      </c>
    </row>
    <row r="19" spans="3:19" x14ac:dyDescent="0.3">
      <c r="C19">
        <v>1</v>
      </c>
      <c r="D19">
        <v>0</v>
      </c>
      <c r="L19">
        <v>24</v>
      </c>
      <c r="Q19">
        <v>10800</v>
      </c>
    </row>
    <row r="20" spans="3:19" x14ac:dyDescent="0.3">
      <c r="C20" t="s">
        <v>8143</v>
      </c>
      <c r="E20">
        <v>161.55000000000001</v>
      </c>
      <c r="I20">
        <v>26183.309999999998</v>
      </c>
      <c r="J20">
        <v>559</v>
      </c>
      <c r="K20">
        <v>821.30000000000007</v>
      </c>
      <c r="L20">
        <v>323</v>
      </c>
      <c r="Q20">
        <v>6757909</v>
      </c>
      <c r="R20">
        <v>79540</v>
      </c>
      <c r="S20">
        <v>17917.194512405626</v>
      </c>
    </row>
    <row r="21" spans="3:19" x14ac:dyDescent="0.3">
      <c r="C21">
        <v>2</v>
      </c>
      <c r="D21" t="s">
        <v>299</v>
      </c>
      <c r="E21">
        <v>27.9</v>
      </c>
      <c r="I21">
        <v>3900.7999999999997</v>
      </c>
      <c r="J21">
        <v>477.7</v>
      </c>
      <c r="K21">
        <v>662.2</v>
      </c>
      <c r="L21">
        <v>231.5</v>
      </c>
      <c r="Q21">
        <v>2297904</v>
      </c>
      <c r="S21">
        <v>7167.1945124056247</v>
      </c>
    </row>
    <row r="22" spans="3:19" x14ac:dyDescent="0.3">
      <c r="C22">
        <v>2</v>
      </c>
      <c r="D22">
        <v>99</v>
      </c>
      <c r="E22">
        <v>1.6</v>
      </c>
      <c r="I22">
        <v>184</v>
      </c>
      <c r="J22">
        <v>14.3</v>
      </c>
      <c r="K22">
        <v>229.39999999999998</v>
      </c>
      <c r="Q22">
        <v>131289</v>
      </c>
      <c r="S22">
        <v>7167.1945124056247</v>
      </c>
    </row>
    <row r="23" spans="3:19" x14ac:dyDescent="0.3">
      <c r="C23">
        <v>2</v>
      </c>
      <c r="D23">
        <v>100</v>
      </c>
      <c r="E23">
        <v>1.05</v>
      </c>
      <c r="I23">
        <v>38</v>
      </c>
      <c r="J23">
        <v>24</v>
      </c>
      <c r="K23">
        <v>53</v>
      </c>
      <c r="Q23">
        <v>60896</v>
      </c>
    </row>
    <row r="24" spans="3:19" x14ac:dyDescent="0.3">
      <c r="C24">
        <v>2</v>
      </c>
      <c r="D24">
        <v>101</v>
      </c>
      <c r="E24">
        <v>25.25</v>
      </c>
      <c r="I24">
        <v>3678.7999999999997</v>
      </c>
      <c r="J24">
        <v>439.4</v>
      </c>
      <c r="K24">
        <v>379.8</v>
      </c>
      <c r="L24">
        <v>231.5</v>
      </c>
      <c r="Q24">
        <v>2105719</v>
      </c>
    </row>
    <row r="25" spans="3:19" x14ac:dyDescent="0.3">
      <c r="C25">
        <v>2</v>
      </c>
      <c r="D25" t="s">
        <v>8139</v>
      </c>
      <c r="E25">
        <v>1.6500000000000001</v>
      </c>
      <c r="I25">
        <v>264</v>
      </c>
      <c r="Q25">
        <v>43750</v>
      </c>
      <c r="S25">
        <v>1041.6666666666667</v>
      </c>
    </row>
    <row r="26" spans="3:19" x14ac:dyDescent="0.3">
      <c r="C26">
        <v>2</v>
      </c>
      <c r="D26">
        <v>526</v>
      </c>
      <c r="E26">
        <v>1.6500000000000001</v>
      </c>
      <c r="I26">
        <v>264</v>
      </c>
      <c r="Q26">
        <v>43750</v>
      </c>
      <c r="S26">
        <v>1041.6666666666667</v>
      </c>
    </row>
    <row r="27" spans="3:19" x14ac:dyDescent="0.3">
      <c r="C27">
        <v>2</v>
      </c>
      <c r="D27" t="s">
        <v>8140</v>
      </c>
      <c r="E27">
        <v>130.30000000000001</v>
      </c>
      <c r="I27">
        <v>18561.79</v>
      </c>
      <c r="J27">
        <v>193</v>
      </c>
      <c r="K27">
        <v>45</v>
      </c>
      <c r="O27">
        <v>14918</v>
      </c>
      <c r="P27">
        <v>14918</v>
      </c>
      <c r="Q27">
        <v>4081290</v>
      </c>
      <c r="R27">
        <v>8597</v>
      </c>
      <c r="S27">
        <v>9708.3333333333339</v>
      </c>
    </row>
    <row r="28" spans="3:19" x14ac:dyDescent="0.3">
      <c r="C28">
        <v>2</v>
      </c>
      <c r="D28">
        <v>303</v>
      </c>
      <c r="E28">
        <v>53.25</v>
      </c>
      <c r="I28">
        <v>7170.04</v>
      </c>
      <c r="J28">
        <v>106.5</v>
      </c>
      <c r="K28">
        <v>45</v>
      </c>
      <c r="Q28">
        <v>1597113</v>
      </c>
      <c r="R28">
        <v>8597</v>
      </c>
      <c r="S28">
        <v>9708.3333333333339</v>
      </c>
    </row>
    <row r="29" spans="3:19" x14ac:dyDescent="0.3">
      <c r="C29">
        <v>2</v>
      </c>
      <c r="D29">
        <v>304</v>
      </c>
      <c r="E29">
        <v>42.050000000000004</v>
      </c>
      <c r="I29">
        <v>6178.75</v>
      </c>
      <c r="J29">
        <v>25</v>
      </c>
      <c r="O29">
        <v>14918</v>
      </c>
      <c r="P29">
        <v>14918</v>
      </c>
      <c r="Q29">
        <v>1490657</v>
      </c>
    </row>
    <row r="30" spans="3:19" x14ac:dyDescent="0.3">
      <c r="C30">
        <v>2</v>
      </c>
      <c r="D30">
        <v>305</v>
      </c>
      <c r="E30">
        <v>17</v>
      </c>
      <c r="I30">
        <v>2457</v>
      </c>
      <c r="Q30">
        <v>647140</v>
      </c>
    </row>
    <row r="31" spans="3:19" x14ac:dyDescent="0.3">
      <c r="C31">
        <v>2</v>
      </c>
      <c r="D31">
        <v>629</v>
      </c>
      <c r="E31">
        <v>3</v>
      </c>
      <c r="I31">
        <v>413.5</v>
      </c>
      <c r="J31">
        <v>11.5</v>
      </c>
      <c r="Q31">
        <v>49744</v>
      </c>
    </row>
    <row r="32" spans="3:19" x14ac:dyDescent="0.3">
      <c r="C32">
        <v>2</v>
      </c>
      <c r="D32">
        <v>642</v>
      </c>
      <c r="E32">
        <v>15</v>
      </c>
      <c r="I32">
        <v>2342.5</v>
      </c>
      <c r="J32">
        <v>50</v>
      </c>
      <c r="Q32">
        <v>296636</v>
      </c>
    </row>
    <row r="33" spans="3:19" x14ac:dyDescent="0.3">
      <c r="C33">
        <v>2</v>
      </c>
      <c r="D33" t="s">
        <v>8141</v>
      </c>
      <c r="E33">
        <v>3</v>
      </c>
      <c r="I33">
        <v>464</v>
      </c>
      <c r="Q33">
        <v>77754</v>
      </c>
    </row>
    <row r="34" spans="3:19" x14ac:dyDescent="0.3">
      <c r="C34">
        <v>2</v>
      </c>
      <c r="D34">
        <v>30</v>
      </c>
      <c r="E34">
        <v>3</v>
      </c>
      <c r="I34">
        <v>464</v>
      </c>
      <c r="Q34">
        <v>77754</v>
      </c>
    </row>
    <row r="35" spans="3:19" x14ac:dyDescent="0.3">
      <c r="C35" t="s">
        <v>8144</v>
      </c>
      <c r="E35">
        <v>162.85</v>
      </c>
      <c r="I35">
        <v>23190.59</v>
      </c>
      <c r="J35">
        <v>670.7</v>
      </c>
      <c r="K35">
        <v>707.2</v>
      </c>
      <c r="L35">
        <v>231.5</v>
      </c>
      <c r="O35">
        <v>14918</v>
      </c>
      <c r="P35">
        <v>14918</v>
      </c>
      <c r="Q35">
        <v>6500698</v>
      </c>
      <c r="R35">
        <v>8597</v>
      </c>
      <c r="S35">
        <v>17917.194512405626</v>
      </c>
    </row>
    <row r="36" spans="3:19" x14ac:dyDescent="0.3">
      <c r="C36">
        <v>3</v>
      </c>
      <c r="D36" t="s">
        <v>299</v>
      </c>
      <c r="E36">
        <v>27.9</v>
      </c>
      <c r="I36">
        <v>4578.3999999999996</v>
      </c>
      <c r="J36">
        <v>516.5</v>
      </c>
      <c r="K36">
        <v>700.5</v>
      </c>
      <c r="L36">
        <v>292.5</v>
      </c>
      <c r="O36">
        <v>66497</v>
      </c>
      <c r="P36">
        <v>66497</v>
      </c>
      <c r="Q36">
        <v>2383807</v>
      </c>
      <c r="R36">
        <v>32400</v>
      </c>
      <c r="S36">
        <v>7167.1945124056247</v>
      </c>
    </row>
    <row r="37" spans="3:19" x14ac:dyDescent="0.3">
      <c r="C37">
        <v>3</v>
      </c>
      <c r="D37">
        <v>99</v>
      </c>
      <c r="E37">
        <v>1.6</v>
      </c>
      <c r="I37">
        <v>290</v>
      </c>
      <c r="J37">
        <v>17.5</v>
      </c>
      <c r="K37">
        <v>289.20000000000005</v>
      </c>
      <c r="O37">
        <v>1600</v>
      </c>
      <c r="P37">
        <v>1600</v>
      </c>
      <c r="Q37">
        <v>138923</v>
      </c>
      <c r="R37">
        <v>32400</v>
      </c>
      <c r="S37">
        <v>7167.1945124056247</v>
      </c>
    </row>
    <row r="38" spans="3:19" x14ac:dyDescent="0.3">
      <c r="C38">
        <v>3</v>
      </c>
      <c r="D38">
        <v>100</v>
      </c>
      <c r="E38">
        <v>1.05</v>
      </c>
      <c r="I38">
        <v>46</v>
      </c>
      <c r="J38">
        <v>36</v>
      </c>
      <c r="K38">
        <v>36.5</v>
      </c>
      <c r="O38">
        <v>4300</v>
      </c>
      <c r="P38">
        <v>4300</v>
      </c>
      <c r="Q38">
        <v>64770</v>
      </c>
    </row>
    <row r="39" spans="3:19" x14ac:dyDescent="0.3">
      <c r="C39">
        <v>3</v>
      </c>
      <c r="D39">
        <v>101</v>
      </c>
      <c r="E39">
        <v>25.25</v>
      </c>
      <c r="I39">
        <v>4242.3999999999996</v>
      </c>
      <c r="J39">
        <v>463</v>
      </c>
      <c r="K39">
        <v>374.79999999999995</v>
      </c>
      <c r="L39">
        <v>292.5</v>
      </c>
      <c r="O39">
        <v>60597</v>
      </c>
      <c r="P39">
        <v>60597</v>
      </c>
      <c r="Q39">
        <v>2180114</v>
      </c>
    </row>
    <row r="40" spans="3:19" x14ac:dyDescent="0.3">
      <c r="C40">
        <v>3</v>
      </c>
      <c r="D40" t="s">
        <v>8139</v>
      </c>
      <c r="E40">
        <v>1.6500000000000001</v>
      </c>
      <c r="I40">
        <v>299.60000000000002</v>
      </c>
      <c r="Q40">
        <v>43786</v>
      </c>
      <c r="S40">
        <v>1041.6666666666667</v>
      </c>
    </row>
    <row r="41" spans="3:19" x14ac:dyDescent="0.3">
      <c r="C41">
        <v>3</v>
      </c>
      <c r="D41">
        <v>526</v>
      </c>
      <c r="E41">
        <v>1.6500000000000001</v>
      </c>
      <c r="I41">
        <v>299.60000000000002</v>
      </c>
      <c r="Q41">
        <v>43786</v>
      </c>
      <c r="S41">
        <v>1041.6666666666667</v>
      </c>
    </row>
    <row r="42" spans="3:19" x14ac:dyDescent="0.3">
      <c r="C42">
        <v>3</v>
      </c>
      <c r="D42" t="s">
        <v>8140</v>
      </c>
      <c r="E42">
        <v>128.30000000000001</v>
      </c>
      <c r="I42">
        <v>20513.2</v>
      </c>
      <c r="J42">
        <v>115</v>
      </c>
      <c r="K42">
        <v>217.5</v>
      </c>
      <c r="Q42">
        <v>4127365</v>
      </c>
      <c r="R42">
        <v>6300</v>
      </c>
      <c r="S42">
        <v>9708.3333333333339</v>
      </c>
    </row>
    <row r="43" spans="3:19" x14ac:dyDescent="0.3">
      <c r="C43">
        <v>3</v>
      </c>
      <c r="D43">
        <v>303</v>
      </c>
      <c r="E43">
        <v>51.45</v>
      </c>
      <c r="I43">
        <v>8207.4500000000007</v>
      </c>
      <c r="J43">
        <v>70</v>
      </c>
      <c r="K43">
        <v>140.5</v>
      </c>
      <c r="Q43">
        <v>1635333</v>
      </c>
      <c r="R43">
        <v>6300</v>
      </c>
      <c r="S43">
        <v>9708.3333333333339</v>
      </c>
    </row>
    <row r="44" spans="3:19" x14ac:dyDescent="0.3">
      <c r="C44">
        <v>3</v>
      </c>
      <c r="D44">
        <v>304</v>
      </c>
      <c r="E44">
        <v>42.85</v>
      </c>
      <c r="I44">
        <v>6897.25</v>
      </c>
      <c r="J44">
        <v>15</v>
      </c>
      <c r="K44">
        <v>77</v>
      </c>
      <c r="Q44">
        <v>1535205</v>
      </c>
    </row>
    <row r="45" spans="3:19" x14ac:dyDescent="0.3">
      <c r="C45">
        <v>3</v>
      </c>
      <c r="D45">
        <v>305</v>
      </c>
      <c r="E45">
        <v>16</v>
      </c>
      <c r="I45">
        <v>2635.75</v>
      </c>
      <c r="Q45">
        <v>625420</v>
      </c>
    </row>
    <row r="46" spans="3:19" x14ac:dyDescent="0.3">
      <c r="C46">
        <v>3</v>
      </c>
      <c r="D46">
        <v>629</v>
      </c>
      <c r="E46">
        <v>3</v>
      </c>
      <c r="I46">
        <v>512</v>
      </c>
      <c r="Q46">
        <v>55447</v>
      </c>
    </row>
    <row r="47" spans="3:19" x14ac:dyDescent="0.3">
      <c r="C47">
        <v>3</v>
      </c>
      <c r="D47">
        <v>642</v>
      </c>
      <c r="E47">
        <v>15</v>
      </c>
      <c r="I47">
        <v>2260.75</v>
      </c>
      <c r="J47">
        <v>30</v>
      </c>
      <c r="Q47">
        <v>275960</v>
      </c>
    </row>
    <row r="48" spans="3:19" x14ac:dyDescent="0.3">
      <c r="C48">
        <v>3</v>
      </c>
      <c r="D48" t="s">
        <v>8141</v>
      </c>
      <c r="E48">
        <v>3</v>
      </c>
      <c r="I48">
        <v>544</v>
      </c>
      <c r="Q48">
        <v>77971</v>
      </c>
    </row>
    <row r="49" spans="3:19" x14ac:dyDescent="0.3">
      <c r="C49">
        <v>3</v>
      </c>
      <c r="D49">
        <v>30</v>
      </c>
      <c r="E49">
        <v>3</v>
      </c>
      <c r="I49">
        <v>544</v>
      </c>
      <c r="Q49">
        <v>77971</v>
      </c>
    </row>
    <row r="50" spans="3:19" x14ac:dyDescent="0.3">
      <c r="C50" t="s">
        <v>8145</v>
      </c>
      <c r="E50">
        <v>160.85</v>
      </c>
      <c r="I50">
        <v>25935.200000000001</v>
      </c>
      <c r="J50">
        <v>631.5</v>
      </c>
      <c r="K50">
        <v>918</v>
      </c>
      <c r="L50">
        <v>292.5</v>
      </c>
      <c r="O50">
        <v>66497</v>
      </c>
      <c r="P50">
        <v>66497</v>
      </c>
      <c r="Q50">
        <v>6632929</v>
      </c>
      <c r="R50">
        <v>38700</v>
      </c>
      <c r="S50">
        <v>17917.194512405626</v>
      </c>
    </row>
    <row r="51" spans="3:19" x14ac:dyDescent="0.3">
      <c r="C51">
        <v>4</v>
      </c>
      <c r="D51" t="s">
        <v>299</v>
      </c>
      <c r="E51">
        <v>27.9</v>
      </c>
      <c r="I51">
        <v>4263.6000000000004</v>
      </c>
      <c r="J51">
        <v>524</v>
      </c>
      <c r="K51">
        <v>749.6</v>
      </c>
      <c r="L51">
        <v>282.5</v>
      </c>
      <c r="Q51">
        <v>2398719</v>
      </c>
      <c r="S51">
        <v>7167.1945124056247</v>
      </c>
    </row>
    <row r="52" spans="3:19" x14ac:dyDescent="0.3">
      <c r="C52">
        <v>4</v>
      </c>
      <c r="D52">
        <v>99</v>
      </c>
      <c r="E52">
        <v>1.6</v>
      </c>
      <c r="I52">
        <v>248</v>
      </c>
      <c r="J52">
        <v>34.5</v>
      </c>
      <c r="K52">
        <v>292.60000000000002</v>
      </c>
      <c r="Q52">
        <v>161689</v>
      </c>
      <c r="S52">
        <v>7167.1945124056247</v>
      </c>
    </row>
    <row r="53" spans="3:19" x14ac:dyDescent="0.3">
      <c r="C53">
        <v>4</v>
      </c>
      <c r="D53">
        <v>100</v>
      </c>
      <c r="E53">
        <v>1.05</v>
      </c>
      <c r="I53">
        <v>161.60000000000002</v>
      </c>
      <c r="J53">
        <v>17.600000000000001</v>
      </c>
      <c r="K53">
        <v>67.900000000000006</v>
      </c>
      <c r="Q53">
        <v>63860</v>
      </c>
    </row>
    <row r="54" spans="3:19" x14ac:dyDescent="0.3">
      <c r="C54">
        <v>4</v>
      </c>
      <c r="D54">
        <v>101</v>
      </c>
      <c r="E54">
        <v>25.25</v>
      </c>
      <c r="I54">
        <v>3854</v>
      </c>
      <c r="J54">
        <v>471.9</v>
      </c>
      <c r="K54">
        <v>389.1</v>
      </c>
      <c r="L54">
        <v>282.5</v>
      </c>
      <c r="Q54">
        <v>2173170</v>
      </c>
    </row>
    <row r="55" spans="3:19" x14ac:dyDescent="0.3">
      <c r="C55">
        <v>4</v>
      </c>
      <c r="D55" t="s">
        <v>8139</v>
      </c>
      <c r="E55">
        <v>1.6500000000000001</v>
      </c>
      <c r="I55">
        <v>232</v>
      </c>
      <c r="Q55">
        <v>43366</v>
      </c>
      <c r="S55">
        <v>1041.6666666666667</v>
      </c>
    </row>
    <row r="56" spans="3:19" x14ac:dyDescent="0.3">
      <c r="C56">
        <v>4</v>
      </c>
      <c r="D56">
        <v>526</v>
      </c>
      <c r="E56">
        <v>1.6500000000000001</v>
      </c>
      <c r="I56">
        <v>232</v>
      </c>
      <c r="Q56">
        <v>43366</v>
      </c>
      <c r="S56">
        <v>1041.6666666666667</v>
      </c>
    </row>
    <row r="57" spans="3:19" x14ac:dyDescent="0.3">
      <c r="C57">
        <v>4</v>
      </c>
      <c r="D57" t="s">
        <v>8140</v>
      </c>
      <c r="E57">
        <v>128.1</v>
      </c>
      <c r="I57">
        <v>18469.559999999998</v>
      </c>
      <c r="J57">
        <v>364.25</v>
      </c>
      <c r="K57">
        <v>219.5</v>
      </c>
      <c r="Q57">
        <v>4352123</v>
      </c>
      <c r="R57">
        <v>6500</v>
      </c>
      <c r="S57">
        <v>9708.3333333333339</v>
      </c>
    </row>
    <row r="58" spans="3:19" x14ac:dyDescent="0.3">
      <c r="C58">
        <v>4</v>
      </c>
      <c r="D58">
        <v>303</v>
      </c>
      <c r="E58">
        <v>51.25</v>
      </c>
      <c r="I58">
        <v>7292.5599999999995</v>
      </c>
      <c r="J58">
        <v>140.5</v>
      </c>
      <c r="K58">
        <v>147.75</v>
      </c>
      <c r="Q58">
        <v>1702463</v>
      </c>
      <c r="R58">
        <v>6500</v>
      </c>
      <c r="S58">
        <v>9708.3333333333339</v>
      </c>
    </row>
    <row r="59" spans="3:19" x14ac:dyDescent="0.3">
      <c r="C59">
        <v>4</v>
      </c>
      <c r="D59">
        <v>304</v>
      </c>
      <c r="E59">
        <v>42.85</v>
      </c>
      <c r="I59">
        <v>6064</v>
      </c>
      <c r="J59">
        <v>61.5</v>
      </c>
      <c r="K59">
        <v>71.75</v>
      </c>
      <c r="Q59">
        <v>1594530</v>
      </c>
    </row>
    <row r="60" spans="3:19" x14ac:dyDescent="0.3">
      <c r="C60">
        <v>4</v>
      </c>
      <c r="D60">
        <v>305</v>
      </c>
      <c r="E60">
        <v>16</v>
      </c>
      <c r="I60">
        <v>2401</v>
      </c>
      <c r="J60">
        <v>26.5</v>
      </c>
      <c r="Q60">
        <v>667645</v>
      </c>
    </row>
    <row r="61" spans="3:19" x14ac:dyDescent="0.3">
      <c r="C61">
        <v>4</v>
      </c>
      <c r="D61">
        <v>629</v>
      </c>
      <c r="E61">
        <v>3</v>
      </c>
      <c r="I61">
        <v>455</v>
      </c>
      <c r="Q61">
        <v>58636</v>
      </c>
    </row>
    <row r="62" spans="3:19" x14ac:dyDescent="0.3">
      <c r="C62">
        <v>4</v>
      </c>
      <c r="D62">
        <v>642</v>
      </c>
      <c r="E62">
        <v>15</v>
      </c>
      <c r="I62">
        <v>2257</v>
      </c>
      <c r="J62">
        <v>135.75</v>
      </c>
      <c r="Q62">
        <v>328849</v>
      </c>
    </row>
    <row r="63" spans="3:19" x14ac:dyDescent="0.3">
      <c r="C63">
        <v>4</v>
      </c>
      <c r="D63" t="s">
        <v>8141</v>
      </c>
      <c r="E63">
        <v>3</v>
      </c>
      <c r="I63">
        <v>456</v>
      </c>
      <c r="Q63">
        <v>77801</v>
      </c>
    </row>
    <row r="64" spans="3:19" x14ac:dyDescent="0.3">
      <c r="C64">
        <v>4</v>
      </c>
      <c r="D64">
        <v>30</v>
      </c>
      <c r="E64">
        <v>3</v>
      </c>
      <c r="I64">
        <v>456</v>
      </c>
      <c r="Q64">
        <v>77801</v>
      </c>
    </row>
    <row r="65" spans="3:19" x14ac:dyDescent="0.3">
      <c r="C65">
        <v>4</v>
      </c>
      <c r="D65" t="s">
        <v>8142</v>
      </c>
      <c r="L65">
        <v>24</v>
      </c>
      <c r="Q65">
        <v>10800</v>
      </c>
    </row>
    <row r="66" spans="3:19" x14ac:dyDescent="0.3">
      <c r="C66">
        <v>4</v>
      </c>
      <c r="D66">
        <v>0</v>
      </c>
      <c r="L66">
        <v>24</v>
      </c>
      <c r="Q66">
        <v>10800</v>
      </c>
    </row>
    <row r="67" spans="3:19" x14ac:dyDescent="0.3">
      <c r="C67" t="s">
        <v>8146</v>
      </c>
      <c r="E67">
        <v>160.65</v>
      </c>
      <c r="I67">
        <v>23421.16</v>
      </c>
      <c r="J67">
        <v>888.25</v>
      </c>
      <c r="K67">
        <v>969.1</v>
      </c>
      <c r="L67">
        <v>306.5</v>
      </c>
      <c r="Q67">
        <v>6882809</v>
      </c>
      <c r="R67">
        <v>6500</v>
      </c>
      <c r="S67">
        <v>17917.194512405626</v>
      </c>
    </row>
    <row r="68" spans="3:19" x14ac:dyDescent="0.3">
      <c r="C68">
        <v>5</v>
      </c>
      <c r="D68" t="s">
        <v>299</v>
      </c>
      <c r="E68">
        <v>27.9</v>
      </c>
      <c r="I68">
        <v>4835</v>
      </c>
      <c r="J68">
        <v>467.3</v>
      </c>
      <c r="K68">
        <v>783.1</v>
      </c>
      <c r="L68">
        <v>278</v>
      </c>
      <c r="Q68">
        <v>2362767</v>
      </c>
      <c r="R68">
        <v>6000</v>
      </c>
      <c r="S68">
        <v>7167.1945124056247</v>
      </c>
    </row>
    <row r="69" spans="3:19" x14ac:dyDescent="0.3">
      <c r="C69">
        <v>5</v>
      </c>
      <c r="D69">
        <v>99</v>
      </c>
      <c r="E69">
        <v>1.6</v>
      </c>
      <c r="I69">
        <v>268.8</v>
      </c>
      <c r="J69">
        <v>8.4</v>
      </c>
      <c r="K69">
        <v>285.10000000000002</v>
      </c>
      <c r="Q69">
        <v>146570</v>
      </c>
      <c r="R69">
        <v>6000</v>
      </c>
      <c r="S69">
        <v>7167.1945124056247</v>
      </c>
    </row>
    <row r="70" spans="3:19" x14ac:dyDescent="0.3">
      <c r="C70">
        <v>5</v>
      </c>
      <c r="D70">
        <v>100</v>
      </c>
      <c r="E70">
        <v>1.05</v>
      </c>
      <c r="I70">
        <v>163.60000000000002</v>
      </c>
      <c r="J70">
        <v>13.8</v>
      </c>
      <c r="K70">
        <v>83.4</v>
      </c>
      <c r="Q70">
        <v>68359</v>
      </c>
    </row>
    <row r="71" spans="3:19" x14ac:dyDescent="0.3">
      <c r="C71">
        <v>5</v>
      </c>
      <c r="D71">
        <v>101</v>
      </c>
      <c r="E71">
        <v>25.25</v>
      </c>
      <c r="I71">
        <v>4402.6000000000004</v>
      </c>
      <c r="J71">
        <v>445.1</v>
      </c>
      <c r="K71">
        <v>414.6</v>
      </c>
      <c r="L71">
        <v>278</v>
      </c>
      <c r="Q71">
        <v>2147838</v>
      </c>
    </row>
    <row r="72" spans="3:19" x14ac:dyDescent="0.3">
      <c r="C72">
        <v>5</v>
      </c>
      <c r="D72" t="s">
        <v>8139</v>
      </c>
      <c r="E72">
        <v>1.6500000000000001</v>
      </c>
      <c r="I72">
        <v>245.60000000000002</v>
      </c>
      <c r="Q72">
        <v>44328</v>
      </c>
      <c r="S72">
        <v>1041.6666666666667</v>
      </c>
    </row>
    <row r="73" spans="3:19" x14ac:dyDescent="0.3">
      <c r="C73">
        <v>5</v>
      </c>
      <c r="D73">
        <v>526</v>
      </c>
      <c r="E73">
        <v>0.2</v>
      </c>
      <c r="I73">
        <v>36.800000000000004</v>
      </c>
      <c r="Q73">
        <v>5000</v>
      </c>
      <c r="S73">
        <v>1041.6666666666667</v>
      </c>
    </row>
    <row r="74" spans="3:19" x14ac:dyDescent="0.3">
      <c r="C74">
        <v>5</v>
      </c>
      <c r="D74">
        <v>746</v>
      </c>
      <c r="E74">
        <v>1.4500000000000002</v>
      </c>
      <c r="I74">
        <v>208.8</v>
      </c>
      <c r="Q74">
        <v>39328</v>
      </c>
    </row>
    <row r="75" spans="3:19" x14ac:dyDescent="0.3">
      <c r="C75">
        <v>5</v>
      </c>
      <c r="D75" t="s">
        <v>8140</v>
      </c>
      <c r="E75">
        <v>127.10000000000001</v>
      </c>
      <c r="I75">
        <v>20267.8</v>
      </c>
      <c r="J75">
        <v>149.5</v>
      </c>
      <c r="K75">
        <v>280</v>
      </c>
      <c r="Q75">
        <v>4255509</v>
      </c>
      <c r="R75">
        <v>4250</v>
      </c>
      <c r="S75">
        <v>9708.3333333333339</v>
      </c>
    </row>
    <row r="76" spans="3:19" x14ac:dyDescent="0.3">
      <c r="C76">
        <v>5</v>
      </c>
      <c r="D76">
        <v>303</v>
      </c>
      <c r="E76">
        <v>31.850000000000005</v>
      </c>
      <c r="I76">
        <v>4773.05</v>
      </c>
      <c r="J76">
        <v>79.5</v>
      </c>
      <c r="K76">
        <v>85</v>
      </c>
      <c r="Q76">
        <v>947905</v>
      </c>
      <c r="R76">
        <v>4250</v>
      </c>
      <c r="S76">
        <v>9708.3333333333339</v>
      </c>
    </row>
    <row r="77" spans="3:19" x14ac:dyDescent="0.3">
      <c r="C77">
        <v>5</v>
      </c>
      <c r="D77">
        <v>304</v>
      </c>
      <c r="E77">
        <v>61.25</v>
      </c>
      <c r="I77">
        <v>9808.5</v>
      </c>
      <c r="J77">
        <v>15</v>
      </c>
      <c r="K77">
        <v>180</v>
      </c>
      <c r="Q77">
        <v>2289161</v>
      </c>
    </row>
    <row r="78" spans="3:19" x14ac:dyDescent="0.3">
      <c r="C78">
        <v>5</v>
      </c>
      <c r="D78">
        <v>305</v>
      </c>
      <c r="E78">
        <v>16</v>
      </c>
      <c r="I78">
        <v>2738.25</v>
      </c>
      <c r="K78">
        <v>15</v>
      </c>
      <c r="Q78">
        <v>647972</v>
      </c>
    </row>
    <row r="79" spans="3:19" x14ac:dyDescent="0.3">
      <c r="C79">
        <v>5</v>
      </c>
      <c r="D79">
        <v>629</v>
      </c>
      <c r="E79">
        <v>3</v>
      </c>
      <c r="I79">
        <v>499</v>
      </c>
      <c r="Q79">
        <v>59995</v>
      </c>
    </row>
    <row r="80" spans="3:19" x14ac:dyDescent="0.3">
      <c r="C80">
        <v>5</v>
      </c>
      <c r="D80">
        <v>642</v>
      </c>
      <c r="E80">
        <v>15</v>
      </c>
      <c r="I80">
        <v>2449</v>
      </c>
      <c r="J80">
        <v>55</v>
      </c>
      <c r="Q80">
        <v>310476</v>
      </c>
    </row>
    <row r="81" spans="3:19" x14ac:dyDescent="0.3">
      <c r="C81">
        <v>5</v>
      </c>
      <c r="D81" t="s">
        <v>8141</v>
      </c>
      <c r="E81">
        <v>3</v>
      </c>
      <c r="I81">
        <v>504</v>
      </c>
      <c r="Q81">
        <v>78799</v>
      </c>
    </row>
    <row r="82" spans="3:19" x14ac:dyDescent="0.3">
      <c r="C82">
        <v>5</v>
      </c>
      <c r="D82">
        <v>30</v>
      </c>
      <c r="E82">
        <v>3</v>
      </c>
      <c r="I82">
        <v>504</v>
      </c>
      <c r="Q82">
        <v>78799</v>
      </c>
    </row>
    <row r="83" spans="3:19" x14ac:dyDescent="0.3">
      <c r="C83">
        <v>5</v>
      </c>
      <c r="D83" t="s">
        <v>8142</v>
      </c>
      <c r="L83">
        <v>24</v>
      </c>
      <c r="Q83">
        <v>10800</v>
      </c>
    </row>
    <row r="84" spans="3:19" x14ac:dyDescent="0.3">
      <c r="C84">
        <v>5</v>
      </c>
      <c r="D84">
        <v>0</v>
      </c>
      <c r="L84">
        <v>24</v>
      </c>
      <c r="Q84">
        <v>10800</v>
      </c>
    </row>
    <row r="85" spans="3:19" x14ac:dyDescent="0.3">
      <c r="C85" t="s">
        <v>8147</v>
      </c>
      <c r="E85">
        <v>159.65</v>
      </c>
      <c r="I85">
        <v>25852.400000000001</v>
      </c>
      <c r="J85">
        <v>616.79999999999995</v>
      </c>
      <c r="K85">
        <v>1063.0999999999999</v>
      </c>
      <c r="L85">
        <v>302</v>
      </c>
      <c r="Q85">
        <v>6752203</v>
      </c>
      <c r="R85">
        <v>10250</v>
      </c>
      <c r="S85">
        <v>17917.194512405626</v>
      </c>
    </row>
    <row r="86" spans="3:19" x14ac:dyDescent="0.3">
      <c r="C86">
        <v>6</v>
      </c>
      <c r="D86" t="s">
        <v>299</v>
      </c>
      <c r="E86">
        <v>28.9</v>
      </c>
      <c r="I86">
        <v>4388.7</v>
      </c>
      <c r="J86">
        <v>535.5</v>
      </c>
      <c r="K86">
        <v>668.3</v>
      </c>
      <c r="L86">
        <v>271</v>
      </c>
      <c r="Q86">
        <v>2289638</v>
      </c>
      <c r="R86">
        <v>3500</v>
      </c>
      <c r="S86">
        <v>7167.1945124056247</v>
      </c>
    </row>
    <row r="87" spans="3:19" x14ac:dyDescent="0.3">
      <c r="C87">
        <v>6</v>
      </c>
      <c r="D87">
        <v>99</v>
      </c>
      <c r="E87">
        <v>2.1</v>
      </c>
      <c r="I87">
        <v>173.60000000000002</v>
      </c>
      <c r="J87">
        <v>55.9</v>
      </c>
      <c r="K87">
        <v>174.70000000000002</v>
      </c>
      <c r="Q87">
        <v>111674</v>
      </c>
      <c r="R87">
        <v>3500</v>
      </c>
      <c r="S87">
        <v>7167.1945124056247</v>
      </c>
    </row>
    <row r="88" spans="3:19" x14ac:dyDescent="0.3">
      <c r="C88">
        <v>6</v>
      </c>
      <c r="D88">
        <v>100</v>
      </c>
      <c r="E88">
        <v>1.55</v>
      </c>
      <c r="I88">
        <v>247.20000000000002</v>
      </c>
      <c r="J88">
        <v>12.200000000000001</v>
      </c>
      <c r="K88">
        <v>129.5</v>
      </c>
      <c r="Q88">
        <v>94086</v>
      </c>
    </row>
    <row r="89" spans="3:19" x14ac:dyDescent="0.3">
      <c r="C89">
        <v>6</v>
      </c>
      <c r="D89">
        <v>101</v>
      </c>
      <c r="E89">
        <v>25.25</v>
      </c>
      <c r="I89">
        <v>3967.8999999999996</v>
      </c>
      <c r="J89">
        <v>467.4</v>
      </c>
      <c r="K89">
        <v>364.09999999999997</v>
      </c>
      <c r="L89">
        <v>271</v>
      </c>
      <c r="Q89">
        <v>2083878</v>
      </c>
    </row>
    <row r="90" spans="3:19" x14ac:dyDescent="0.3">
      <c r="C90">
        <v>6</v>
      </c>
      <c r="D90" t="s">
        <v>8139</v>
      </c>
      <c r="E90">
        <v>1.6500000000000001</v>
      </c>
      <c r="I90">
        <v>264.40000000000003</v>
      </c>
      <c r="Q90">
        <v>43821</v>
      </c>
      <c r="S90">
        <v>1041.6666666666667</v>
      </c>
    </row>
    <row r="91" spans="3:19" x14ac:dyDescent="0.3">
      <c r="C91">
        <v>6</v>
      </c>
      <c r="D91">
        <v>526</v>
      </c>
      <c r="E91">
        <v>0.2</v>
      </c>
      <c r="I91">
        <v>35.200000000000003</v>
      </c>
      <c r="Q91">
        <v>5000</v>
      </c>
      <c r="S91">
        <v>1041.6666666666667</v>
      </c>
    </row>
    <row r="92" spans="3:19" x14ac:dyDescent="0.3">
      <c r="C92">
        <v>6</v>
      </c>
      <c r="D92">
        <v>746</v>
      </c>
      <c r="E92">
        <v>1.4500000000000002</v>
      </c>
      <c r="I92">
        <v>229.20000000000002</v>
      </c>
      <c r="Q92">
        <v>38821</v>
      </c>
    </row>
    <row r="93" spans="3:19" x14ac:dyDescent="0.3">
      <c r="C93">
        <v>6</v>
      </c>
      <c r="D93" t="s">
        <v>8140</v>
      </c>
      <c r="E93">
        <v>127.1</v>
      </c>
      <c r="I93">
        <v>19081.29</v>
      </c>
      <c r="J93">
        <v>417.5</v>
      </c>
      <c r="K93">
        <v>450.25</v>
      </c>
      <c r="Q93">
        <v>4154910</v>
      </c>
      <c r="R93">
        <v>500</v>
      </c>
      <c r="S93">
        <v>9708.3333333333339</v>
      </c>
    </row>
    <row r="94" spans="3:19" x14ac:dyDescent="0.3">
      <c r="C94">
        <v>6</v>
      </c>
      <c r="D94">
        <v>303</v>
      </c>
      <c r="E94">
        <v>24.050000000000004</v>
      </c>
      <c r="I94">
        <v>3271.54</v>
      </c>
      <c r="J94">
        <v>60</v>
      </c>
      <c r="K94">
        <v>155</v>
      </c>
      <c r="Q94">
        <v>685490</v>
      </c>
      <c r="R94">
        <v>500</v>
      </c>
      <c r="S94">
        <v>9708.3333333333339</v>
      </c>
    </row>
    <row r="95" spans="3:19" x14ac:dyDescent="0.3">
      <c r="C95">
        <v>6</v>
      </c>
      <c r="D95">
        <v>304</v>
      </c>
      <c r="E95">
        <v>69.05</v>
      </c>
      <c r="I95">
        <v>10545</v>
      </c>
      <c r="J95">
        <v>212.5</v>
      </c>
      <c r="K95">
        <v>295.25</v>
      </c>
      <c r="Q95">
        <v>2480701</v>
      </c>
    </row>
    <row r="96" spans="3:19" x14ac:dyDescent="0.3">
      <c r="C96">
        <v>6</v>
      </c>
      <c r="D96">
        <v>305</v>
      </c>
      <c r="E96">
        <v>16</v>
      </c>
      <c r="I96">
        <v>2537.5</v>
      </c>
      <c r="J96">
        <v>70</v>
      </c>
      <c r="Q96">
        <v>655603</v>
      </c>
    </row>
    <row r="97" spans="3:19" x14ac:dyDescent="0.3">
      <c r="C97">
        <v>6</v>
      </c>
      <c r="D97">
        <v>629</v>
      </c>
      <c r="E97">
        <v>3</v>
      </c>
      <c r="I97">
        <v>473</v>
      </c>
      <c r="J97">
        <v>10</v>
      </c>
      <c r="Q97">
        <v>59817</v>
      </c>
    </row>
    <row r="98" spans="3:19" x14ac:dyDescent="0.3">
      <c r="C98">
        <v>6</v>
      </c>
      <c r="D98">
        <v>642</v>
      </c>
      <c r="E98">
        <v>15</v>
      </c>
      <c r="I98">
        <v>2254.25</v>
      </c>
      <c r="J98">
        <v>65</v>
      </c>
      <c r="Q98">
        <v>273299</v>
      </c>
    </row>
    <row r="99" spans="3:19" x14ac:dyDescent="0.3">
      <c r="C99">
        <v>6</v>
      </c>
      <c r="D99" t="s">
        <v>8141</v>
      </c>
      <c r="E99">
        <v>3</v>
      </c>
      <c r="I99">
        <v>496</v>
      </c>
      <c r="Q99">
        <v>78233</v>
      </c>
    </row>
    <row r="100" spans="3:19" x14ac:dyDescent="0.3">
      <c r="C100">
        <v>6</v>
      </c>
      <c r="D100">
        <v>30</v>
      </c>
      <c r="E100">
        <v>3</v>
      </c>
      <c r="I100">
        <v>496</v>
      </c>
      <c r="Q100">
        <v>78233</v>
      </c>
    </row>
    <row r="101" spans="3:19" x14ac:dyDescent="0.3">
      <c r="C101" t="s">
        <v>8148</v>
      </c>
      <c r="E101">
        <v>160.65</v>
      </c>
      <c r="I101">
        <v>24230.39</v>
      </c>
      <c r="J101">
        <v>953</v>
      </c>
      <c r="K101">
        <v>1118.55</v>
      </c>
      <c r="L101">
        <v>271</v>
      </c>
      <c r="Q101">
        <v>6566602</v>
      </c>
      <c r="R101">
        <v>4000</v>
      </c>
      <c r="S101">
        <v>17917.194512405626</v>
      </c>
    </row>
    <row r="102" spans="3:19" x14ac:dyDescent="0.3">
      <c r="C102">
        <v>7</v>
      </c>
      <c r="D102" t="s">
        <v>299</v>
      </c>
      <c r="E102">
        <v>29.300000000000004</v>
      </c>
      <c r="I102">
        <v>3513</v>
      </c>
      <c r="J102">
        <v>595.29999999999995</v>
      </c>
      <c r="K102">
        <v>622.59999999999991</v>
      </c>
      <c r="L102">
        <v>329.5</v>
      </c>
      <c r="O102">
        <v>784012</v>
      </c>
      <c r="P102">
        <v>784012</v>
      </c>
      <c r="Q102">
        <v>3266390</v>
      </c>
      <c r="S102">
        <v>7167.1945124056247</v>
      </c>
    </row>
    <row r="103" spans="3:19" x14ac:dyDescent="0.3">
      <c r="C103">
        <v>7</v>
      </c>
      <c r="D103">
        <v>99</v>
      </c>
      <c r="E103">
        <v>1.8</v>
      </c>
      <c r="I103">
        <v>296.79999999999995</v>
      </c>
      <c r="J103">
        <v>42.1</v>
      </c>
      <c r="K103">
        <v>159.70000000000002</v>
      </c>
      <c r="O103">
        <v>16891</v>
      </c>
      <c r="P103">
        <v>16891</v>
      </c>
      <c r="Q103">
        <v>178624</v>
      </c>
      <c r="S103">
        <v>7167.1945124056247</v>
      </c>
    </row>
    <row r="104" spans="3:19" x14ac:dyDescent="0.3">
      <c r="C104">
        <v>7</v>
      </c>
      <c r="D104">
        <v>100</v>
      </c>
      <c r="E104">
        <v>2.35</v>
      </c>
      <c r="I104">
        <v>208.4</v>
      </c>
      <c r="J104">
        <v>52.7</v>
      </c>
      <c r="K104">
        <v>112.10000000000001</v>
      </c>
      <c r="O104">
        <v>20057</v>
      </c>
      <c r="P104">
        <v>20057</v>
      </c>
      <c r="Q104">
        <v>157440</v>
      </c>
    </row>
    <row r="105" spans="3:19" x14ac:dyDescent="0.3">
      <c r="C105">
        <v>7</v>
      </c>
      <c r="D105">
        <v>101</v>
      </c>
      <c r="E105">
        <v>25.150000000000002</v>
      </c>
      <c r="I105">
        <v>3007.8</v>
      </c>
      <c r="J105">
        <v>500.5</v>
      </c>
      <c r="K105">
        <v>350.79999999999995</v>
      </c>
      <c r="L105">
        <v>329.5</v>
      </c>
      <c r="O105">
        <v>747064</v>
      </c>
      <c r="P105">
        <v>747064</v>
      </c>
      <c r="Q105">
        <v>2930326</v>
      </c>
    </row>
    <row r="106" spans="3:19" x14ac:dyDescent="0.3">
      <c r="C106">
        <v>7</v>
      </c>
      <c r="D106" t="s">
        <v>8139</v>
      </c>
      <c r="E106">
        <v>1.6500000000000001</v>
      </c>
      <c r="I106">
        <v>261.2</v>
      </c>
      <c r="Q106">
        <v>43689</v>
      </c>
      <c r="S106">
        <v>1041.6666666666667</v>
      </c>
    </row>
    <row r="107" spans="3:19" x14ac:dyDescent="0.3">
      <c r="C107">
        <v>7</v>
      </c>
      <c r="D107">
        <v>526</v>
      </c>
      <c r="E107">
        <v>0.2</v>
      </c>
      <c r="I107">
        <v>33.6</v>
      </c>
      <c r="Q107">
        <v>5000</v>
      </c>
      <c r="S107">
        <v>1041.6666666666667</v>
      </c>
    </row>
    <row r="108" spans="3:19" x14ac:dyDescent="0.3">
      <c r="C108">
        <v>7</v>
      </c>
      <c r="D108">
        <v>746</v>
      </c>
      <c r="E108">
        <v>1.4500000000000002</v>
      </c>
      <c r="I108">
        <v>227.6</v>
      </c>
      <c r="Q108">
        <v>38689</v>
      </c>
    </row>
    <row r="109" spans="3:19" x14ac:dyDescent="0.3">
      <c r="C109">
        <v>7</v>
      </c>
      <c r="D109" t="s">
        <v>8140</v>
      </c>
      <c r="E109">
        <v>128.1</v>
      </c>
      <c r="I109">
        <v>13805.300000000001</v>
      </c>
      <c r="J109">
        <v>656</v>
      </c>
      <c r="K109">
        <v>353.5</v>
      </c>
      <c r="O109">
        <v>1277688</v>
      </c>
      <c r="P109">
        <v>1277688</v>
      </c>
      <c r="Q109">
        <v>5905148</v>
      </c>
      <c r="R109">
        <v>11120</v>
      </c>
      <c r="S109">
        <v>9708.3333333333339</v>
      </c>
    </row>
    <row r="110" spans="3:19" x14ac:dyDescent="0.3">
      <c r="C110">
        <v>7</v>
      </c>
      <c r="D110">
        <v>303</v>
      </c>
      <c r="E110">
        <v>25.050000000000004</v>
      </c>
      <c r="I110">
        <v>2400.65</v>
      </c>
      <c r="J110">
        <v>93</v>
      </c>
      <c r="K110">
        <v>123.5</v>
      </c>
      <c r="O110">
        <v>172718</v>
      </c>
      <c r="P110">
        <v>172718</v>
      </c>
      <c r="Q110">
        <v>980754</v>
      </c>
      <c r="R110">
        <v>11120</v>
      </c>
      <c r="S110">
        <v>9708.3333333333339</v>
      </c>
    </row>
    <row r="111" spans="3:19" x14ac:dyDescent="0.3">
      <c r="C111">
        <v>7</v>
      </c>
      <c r="D111">
        <v>304</v>
      </c>
      <c r="E111">
        <v>69.05</v>
      </c>
      <c r="I111">
        <v>7442.45</v>
      </c>
      <c r="J111">
        <v>483</v>
      </c>
      <c r="K111">
        <v>230</v>
      </c>
      <c r="O111">
        <v>757340</v>
      </c>
      <c r="P111">
        <v>757340</v>
      </c>
      <c r="Q111">
        <v>3541946</v>
      </c>
    </row>
    <row r="112" spans="3:19" x14ac:dyDescent="0.3">
      <c r="C112">
        <v>7</v>
      </c>
      <c r="D112">
        <v>305</v>
      </c>
      <c r="E112">
        <v>16</v>
      </c>
      <c r="I112">
        <v>1921.2</v>
      </c>
      <c r="J112">
        <v>30</v>
      </c>
      <c r="O112">
        <v>235870</v>
      </c>
      <c r="P112">
        <v>235870</v>
      </c>
      <c r="Q112">
        <v>915744</v>
      </c>
    </row>
    <row r="113" spans="3:19" x14ac:dyDescent="0.3">
      <c r="C113">
        <v>7</v>
      </c>
      <c r="D113">
        <v>306</v>
      </c>
      <c r="O113">
        <v>4265</v>
      </c>
      <c r="P113">
        <v>4265</v>
      </c>
    </row>
    <row r="114" spans="3:19" x14ac:dyDescent="0.3">
      <c r="C114">
        <v>7</v>
      </c>
      <c r="D114">
        <v>424</v>
      </c>
      <c r="O114">
        <v>17191</v>
      </c>
      <c r="P114">
        <v>17191</v>
      </c>
    </row>
    <row r="115" spans="3:19" x14ac:dyDescent="0.3">
      <c r="C115">
        <v>7</v>
      </c>
      <c r="D115">
        <v>629</v>
      </c>
      <c r="E115">
        <v>3</v>
      </c>
      <c r="I115">
        <v>330</v>
      </c>
      <c r="Q115">
        <v>77551</v>
      </c>
    </row>
    <row r="116" spans="3:19" x14ac:dyDescent="0.3">
      <c r="C116">
        <v>7</v>
      </c>
      <c r="D116">
        <v>642</v>
      </c>
      <c r="E116">
        <v>15</v>
      </c>
      <c r="I116">
        <v>1711</v>
      </c>
      <c r="J116">
        <v>50</v>
      </c>
      <c r="O116">
        <v>90304</v>
      </c>
      <c r="P116">
        <v>90304</v>
      </c>
      <c r="Q116">
        <v>389153</v>
      </c>
    </row>
    <row r="117" spans="3:19" x14ac:dyDescent="0.3">
      <c r="C117">
        <v>7</v>
      </c>
      <c r="D117" t="s">
        <v>8141</v>
      </c>
      <c r="E117">
        <v>3</v>
      </c>
      <c r="I117">
        <v>332</v>
      </c>
      <c r="O117">
        <v>22526</v>
      </c>
      <c r="P117">
        <v>22526</v>
      </c>
      <c r="Q117">
        <v>100091</v>
      </c>
    </row>
    <row r="118" spans="3:19" x14ac:dyDescent="0.3">
      <c r="C118">
        <v>7</v>
      </c>
      <c r="D118">
        <v>30</v>
      </c>
      <c r="E118">
        <v>3</v>
      </c>
      <c r="I118">
        <v>332</v>
      </c>
      <c r="O118">
        <v>22526</v>
      </c>
      <c r="P118">
        <v>22526</v>
      </c>
      <c r="Q118">
        <v>100091</v>
      </c>
    </row>
    <row r="119" spans="3:19" x14ac:dyDescent="0.3">
      <c r="C119">
        <v>7</v>
      </c>
      <c r="D119" t="s">
        <v>8142</v>
      </c>
      <c r="L119">
        <v>24</v>
      </c>
      <c r="Q119">
        <v>10800</v>
      </c>
    </row>
    <row r="120" spans="3:19" x14ac:dyDescent="0.3">
      <c r="C120">
        <v>7</v>
      </c>
      <c r="D120">
        <v>0</v>
      </c>
      <c r="L120">
        <v>24</v>
      </c>
      <c r="Q120">
        <v>10800</v>
      </c>
    </row>
    <row r="121" spans="3:19" x14ac:dyDescent="0.3">
      <c r="C121" t="s">
        <v>8149</v>
      </c>
      <c r="E121">
        <v>162.05000000000001</v>
      </c>
      <c r="I121">
        <v>17911.5</v>
      </c>
      <c r="J121">
        <v>1251.3</v>
      </c>
      <c r="K121">
        <v>976.09999999999991</v>
      </c>
      <c r="L121">
        <v>353.5</v>
      </c>
      <c r="O121">
        <v>2084226</v>
      </c>
      <c r="P121">
        <v>2084226</v>
      </c>
      <c r="Q121">
        <v>9326118</v>
      </c>
      <c r="R121">
        <v>11120</v>
      </c>
      <c r="S121">
        <v>17917.194512405626</v>
      </c>
    </row>
    <row r="122" spans="3:19" x14ac:dyDescent="0.3">
      <c r="C122">
        <v>8</v>
      </c>
      <c r="D122" t="s">
        <v>299</v>
      </c>
      <c r="E122">
        <v>30.300000000000004</v>
      </c>
      <c r="I122">
        <v>3750.6</v>
      </c>
      <c r="J122">
        <v>536.1</v>
      </c>
      <c r="K122">
        <v>641.59999999999991</v>
      </c>
      <c r="L122">
        <v>286.5</v>
      </c>
      <c r="Q122">
        <v>2397772</v>
      </c>
      <c r="S122">
        <v>7167.1945124056247</v>
      </c>
    </row>
    <row r="123" spans="3:19" x14ac:dyDescent="0.3">
      <c r="C123">
        <v>8</v>
      </c>
      <c r="D123">
        <v>99</v>
      </c>
      <c r="E123">
        <v>1.8</v>
      </c>
      <c r="I123">
        <v>300</v>
      </c>
      <c r="J123">
        <v>59.100000000000009</v>
      </c>
      <c r="K123">
        <v>201.60000000000002</v>
      </c>
      <c r="Q123">
        <v>131017</v>
      </c>
      <c r="S123">
        <v>7167.1945124056247</v>
      </c>
    </row>
    <row r="124" spans="3:19" x14ac:dyDescent="0.3">
      <c r="C124">
        <v>8</v>
      </c>
      <c r="D124">
        <v>100</v>
      </c>
      <c r="E124">
        <v>2.35</v>
      </c>
      <c r="I124">
        <v>197.60000000000002</v>
      </c>
      <c r="J124">
        <v>40.4</v>
      </c>
      <c r="K124">
        <v>99.4</v>
      </c>
      <c r="Q124">
        <v>134833</v>
      </c>
    </row>
    <row r="125" spans="3:19" x14ac:dyDescent="0.3">
      <c r="C125">
        <v>8</v>
      </c>
      <c r="D125">
        <v>101</v>
      </c>
      <c r="E125">
        <v>26.150000000000002</v>
      </c>
      <c r="I125">
        <v>3253</v>
      </c>
      <c r="J125">
        <v>436.6</v>
      </c>
      <c r="K125">
        <v>340.59999999999997</v>
      </c>
      <c r="L125">
        <v>286.5</v>
      </c>
      <c r="Q125">
        <v>2131922</v>
      </c>
    </row>
    <row r="126" spans="3:19" x14ac:dyDescent="0.3">
      <c r="C126">
        <v>8</v>
      </c>
      <c r="D126" t="s">
        <v>8139</v>
      </c>
      <c r="E126">
        <v>1.6500000000000001</v>
      </c>
      <c r="I126">
        <v>234</v>
      </c>
      <c r="Q126">
        <v>44294</v>
      </c>
      <c r="S126">
        <v>1041.6666666666667</v>
      </c>
    </row>
    <row r="127" spans="3:19" x14ac:dyDescent="0.3">
      <c r="C127">
        <v>8</v>
      </c>
      <c r="D127">
        <v>526</v>
      </c>
      <c r="E127">
        <v>0.2</v>
      </c>
      <c r="I127">
        <v>27.2</v>
      </c>
      <c r="Q127">
        <v>5081</v>
      </c>
      <c r="S127">
        <v>1041.6666666666667</v>
      </c>
    </row>
    <row r="128" spans="3:19" x14ac:dyDescent="0.3">
      <c r="C128">
        <v>8</v>
      </c>
      <c r="D128">
        <v>746</v>
      </c>
      <c r="E128">
        <v>1.4500000000000002</v>
      </c>
      <c r="I128">
        <v>206.8</v>
      </c>
      <c r="Q128">
        <v>39213</v>
      </c>
    </row>
    <row r="129" spans="3:19" x14ac:dyDescent="0.3">
      <c r="C129">
        <v>8</v>
      </c>
      <c r="D129" t="s">
        <v>8140</v>
      </c>
      <c r="E129">
        <v>128.1</v>
      </c>
      <c r="I129">
        <v>15403.849999999999</v>
      </c>
      <c r="J129">
        <v>778.75</v>
      </c>
      <c r="K129">
        <v>554.5</v>
      </c>
      <c r="O129">
        <v>27500</v>
      </c>
      <c r="P129">
        <v>27500</v>
      </c>
      <c r="Q129">
        <v>4611872</v>
      </c>
      <c r="R129">
        <v>56415</v>
      </c>
      <c r="S129">
        <v>9708.3333333333339</v>
      </c>
    </row>
    <row r="130" spans="3:19" x14ac:dyDescent="0.3">
      <c r="C130">
        <v>8</v>
      </c>
      <c r="D130">
        <v>303</v>
      </c>
      <c r="E130">
        <v>25.050000000000004</v>
      </c>
      <c r="I130">
        <v>2807.95</v>
      </c>
      <c r="J130">
        <v>135.5</v>
      </c>
      <c r="K130">
        <v>221</v>
      </c>
      <c r="Q130">
        <v>804930</v>
      </c>
      <c r="R130">
        <v>56415</v>
      </c>
      <c r="S130">
        <v>9708.3333333333339</v>
      </c>
    </row>
    <row r="131" spans="3:19" x14ac:dyDescent="0.3">
      <c r="C131">
        <v>8</v>
      </c>
      <c r="D131">
        <v>304</v>
      </c>
      <c r="E131">
        <v>69.05</v>
      </c>
      <c r="I131">
        <v>8468.9</v>
      </c>
      <c r="J131">
        <v>371.25</v>
      </c>
      <c r="K131">
        <v>303.5</v>
      </c>
      <c r="O131">
        <v>15000</v>
      </c>
      <c r="P131">
        <v>15000</v>
      </c>
      <c r="Q131">
        <v>2727218</v>
      </c>
    </row>
    <row r="132" spans="3:19" x14ac:dyDescent="0.3">
      <c r="C132">
        <v>8</v>
      </c>
      <c r="D132">
        <v>305</v>
      </c>
      <c r="E132">
        <v>16</v>
      </c>
      <c r="I132">
        <v>2005</v>
      </c>
      <c r="J132">
        <v>166</v>
      </c>
      <c r="K132">
        <v>30</v>
      </c>
      <c r="O132">
        <v>5000</v>
      </c>
      <c r="P132">
        <v>5000</v>
      </c>
      <c r="Q132">
        <v>719774</v>
      </c>
    </row>
    <row r="133" spans="3:19" x14ac:dyDescent="0.3">
      <c r="C133">
        <v>8</v>
      </c>
      <c r="D133">
        <v>629</v>
      </c>
      <c r="E133">
        <v>3</v>
      </c>
      <c r="I133">
        <v>397</v>
      </c>
      <c r="J133">
        <v>15</v>
      </c>
      <c r="Q133">
        <v>63060</v>
      </c>
    </row>
    <row r="134" spans="3:19" x14ac:dyDescent="0.3">
      <c r="C134">
        <v>8</v>
      </c>
      <c r="D134">
        <v>642</v>
      </c>
      <c r="E134">
        <v>15</v>
      </c>
      <c r="I134">
        <v>1725</v>
      </c>
      <c r="J134">
        <v>91</v>
      </c>
      <c r="O134">
        <v>7500</v>
      </c>
      <c r="P134">
        <v>7500</v>
      </c>
      <c r="Q134">
        <v>296890</v>
      </c>
    </row>
    <row r="135" spans="3:19" x14ac:dyDescent="0.3">
      <c r="C135">
        <v>8</v>
      </c>
      <c r="D135" t="s">
        <v>8141</v>
      </c>
      <c r="E135">
        <v>3</v>
      </c>
      <c r="I135">
        <v>400</v>
      </c>
      <c r="Q135">
        <v>79718</v>
      </c>
    </row>
    <row r="136" spans="3:19" x14ac:dyDescent="0.3">
      <c r="C136">
        <v>8</v>
      </c>
      <c r="D136">
        <v>30</v>
      </c>
      <c r="E136">
        <v>3</v>
      </c>
      <c r="I136">
        <v>400</v>
      </c>
      <c r="Q136">
        <v>79718</v>
      </c>
    </row>
    <row r="137" spans="3:19" x14ac:dyDescent="0.3">
      <c r="C137">
        <v>8</v>
      </c>
      <c r="D137" t="s">
        <v>8142</v>
      </c>
      <c r="L137">
        <v>24</v>
      </c>
      <c r="Q137">
        <v>10800</v>
      </c>
    </row>
    <row r="138" spans="3:19" x14ac:dyDescent="0.3">
      <c r="C138">
        <v>8</v>
      </c>
      <c r="D138">
        <v>0</v>
      </c>
      <c r="L138">
        <v>24</v>
      </c>
      <c r="Q138">
        <v>10800</v>
      </c>
    </row>
    <row r="139" spans="3:19" x14ac:dyDescent="0.3">
      <c r="C139" t="s">
        <v>8150</v>
      </c>
      <c r="E139">
        <v>163.05000000000001</v>
      </c>
      <c r="I139">
        <v>19788.449999999997</v>
      </c>
      <c r="J139">
        <v>1314.85</v>
      </c>
      <c r="K139">
        <v>1196.0999999999999</v>
      </c>
      <c r="L139">
        <v>310.5</v>
      </c>
      <c r="O139">
        <v>27500</v>
      </c>
      <c r="P139">
        <v>27500</v>
      </c>
      <c r="Q139">
        <v>7144456</v>
      </c>
      <c r="R139">
        <v>56415</v>
      </c>
      <c r="S139">
        <v>17917.194512405626</v>
      </c>
    </row>
    <row r="140" spans="3:19" x14ac:dyDescent="0.3">
      <c r="C140">
        <v>9</v>
      </c>
      <c r="D140" t="s">
        <v>299</v>
      </c>
      <c r="E140">
        <v>29.65</v>
      </c>
      <c r="I140">
        <v>4440.8</v>
      </c>
      <c r="J140">
        <v>618.19999999999993</v>
      </c>
      <c r="K140">
        <v>700.1</v>
      </c>
      <c r="L140">
        <v>242.5</v>
      </c>
      <c r="O140">
        <v>50000</v>
      </c>
      <c r="P140">
        <v>50000</v>
      </c>
      <c r="Q140">
        <v>2511044</v>
      </c>
      <c r="R140">
        <v>19600</v>
      </c>
      <c r="S140">
        <v>7167.1945124056247</v>
      </c>
    </row>
    <row r="141" spans="3:19" x14ac:dyDescent="0.3">
      <c r="C141">
        <v>9</v>
      </c>
      <c r="D141">
        <v>99</v>
      </c>
      <c r="E141">
        <v>1.9000000000000001</v>
      </c>
      <c r="I141">
        <v>311.2</v>
      </c>
      <c r="J141">
        <v>36.6</v>
      </c>
      <c r="K141">
        <v>191.5</v>
      </c>
      <c r="Q141">
        <v>134273</v>
      </c>
      <c r="R141">
        <v>19600</v>
      </c>
      <c r="S141">
        <v>7167.1945124056247</v>
      </c>
    </row>
    <row r="142" spans="3:19" x14ac:dyDescent="0.3">
      <c r="C142">
        <v>9</v>
      </c>
      <c r="D142">
        <v>100</v>
      </c>
      <c r="E142">
        <v>1.85</v>
      </c>
      <c r="I142">
        <v>170</v>
      </c>
      <c r="J142">
        <v>46.3</v>
      </c>
      <c r="K142">
        <v>84</v>
      </c>
      <c r="Q142">
        <v>105029</v>
      </c>
    </row>
    <row r="143" spans="3:19" x14ac:dyDescent="0.3">
      <c r="C143">
        <v>9</v>
      </c>
      <c r="D143">
        <v>101</v>
      </c>
      <c r="E143">
        <v>25.9</v>
      </c>
      <c r="I143">
        <v>3959.6000000000004</v>
      </c>
      <c r="J143">
        <v>535.29999999999995</v>
      </c>
      <c r="K143">
        <v>424.6</v>
      </c>
      <c r="L143">
        <v>242.5</v>
      </c>
      <c r="O143">
        <v>50000</v>
      </c>
      <c r="P143">
        <v>50000</v>
      </c>
      <c r="Q143">
        <v>2271742</v>
      </c>
    </row>
    <row r="144" spans="3:19" x14ac:dyDescent="0.3">
      <c r="C144">
        <v>9</v>
      </c>
      <c r="D144" t="s">
        <v>8139</v>
      </c>
      <c r="E144">
        <v>1.65</v>
      </c>
      <c r="I144">
        <v>253.2</v>
      </c>
      <c r="Q144">
        <v>43673</v>
      </c>
      <c r="S144">
        <v>1041.6666666666667</v>
      </c>
    </row>
    <row r="145" spans="3:19" x14ac:dyDescent="0.3">
      <c r="C145">
        <v>9</v>
      </c>
      <c r="D145">
        <v>526</v>
      </c>
      <c r="E145">
        <v>0.2</v>
      </c>
      <c r="I145">
        <v>33.6</v>
      </c>
      <c r="Q145">
        <v>5000</v>
      </c>
      <c r="S145">
        <v>1041.6666666666667</v>
      </c>
    </row>
    <row r="146" spans="3:19" x14ac:dyDescent="0.3">
      <c r="C146">
        <v>9</v>
      </c>
      <c r="D146">
        <v>746</v>
      </c>
      <c r="E146">
        <v>1.45</v>
      </c>
      <c r="I146">
        <v>219.6</v>
      </c>
      <c r="Q146">
        <v>38673</v>
      </c>
    </row>
    <row r="147" spans="3:19" x14ac:dyDescent="0.3">
      <c r="C147">
        <v>9</v>
      </c>
      <c r="D147" t="s">
        <v>8140</v>
      </c>
      <c r="E147">
        <v>128.6</v>
      </c>
      <c r="I147">
        <v>17667</v>
      </c>
      <c r="J147">
        <v>1299.25</v>
      </c>
      <c r="K147">
        <v>707.16</v>
      </c>
      <c r="O147">
        <v>5750</v>
      </c>
      <c r="P147">
        <v>5750</v>
      </c>
      <c r="Q147">
        <v>4911331</v>
      </c>
      <c r="R147">
        <v>4250</v>
      </c>
      <c r="S147">
        <v>9708.3333333333339</v>
      </c>
    </row>
    <row r="148" spans="3:19" x14ac:dyDescent="0.3">
      <c r="C148">
        <v>9</v>
      </c>
      <c r="D148">
        <v>303</v>
      </c>
      <c r="E148">
        <v>23.25</v>
      </c>
      <c r="I148">
        <v>3251.95</v>
      </c>
      <c r="J148">
        <v>254.75</v>
      </c>
      <c r="K148">
        <v>190.16</v>
      </c>
      <c r="Q148">
        <v>798255</v>
      </c>
      <c r="R148">
        <v>4250</v>
      </c>
      <c r="S148">
        <v>9708.3333333333339</v>
      </c>
    </row>
    <row r="149" spans="3:19" x14ac:dyDescent="0.3">
      <c r="C149">
        <v>9</v>
      </c>
      <c r="D149">
        <v>304</v>
      </c>
      <c r="E149">
        <v>71.349999999999994</v>
      </c>
      <c r="I149">
        <v>9631.9</v>
      </c>
      <c r="J149">
        <v>712.75</v>
      </c>
      <c r="K149">
        <v>490</v>
      </c>
      <c r="Q149">
        <v>2995371</v>
      </c>
    </row>
    <row r="150" spans="3:19" x14ac:dyDescent="0.3">
      <c r="C150">
        <v>9</v>
      </c>
      <c r="D150">
        <v>305</v>
      </c>
      <c r="E150">
        <v>16</v>
      </c>
      <c r="I150">
        <v>2292.4</v>
      </c>
      <c r="J150">
        <v>216.5</v>
      </c>
      <c r="K150">
        <v>27</v>
      </c>
      <c r="O150">
        <v>5000</v>
      </c>
      <c r="P150">
        <v>5000</v>
      </c>
      <c r="Q150">
        <v>746096</v>
      </c>
    </row>
    <row r="151" spans="3:19" x14ac:dyDescent="0.3">
      <c r="C151">
        <v>9</v>
      </c>
      <c r="D151">
        <v>424</v>
      </c>
      <c r="E151">
        <v>3</v>
      </c>
      <c r="I151">
        <v>397.25</v>
      </c>
      <c r="Q151">
        <v>63487</v>
      </c>
    </row>
    <row r="152" spans="3:19" x14ac:dyDescent="0.3">
      <c r="C152">
        <v>9</v>
      </c>
      <c r="D152">
        <v>642</v>
      </c>
      <c r="E152">
        <v>15</v>
      </c>
      <c r="I152">
        <v>2093.5</v>
      </c>
      <c r="J152">
        <v>115.25</v>
      </c>
      <c r="O152">
        <v>750</v>
      </c>
      <c r="P152">
        <v>750</v>
      </c>
      <c r="Q152">
        <v>308122</v>
      </c>
    </row>
    <row r="153" spans="3:19" x14ac:dyDescent="0.3">
      <c r="C153">
        <v>9</v>
      </c>
      <c r="D153" t="s">
        <v>8141</v>
      </c>
      <c r="E153">
        <v>3</v>
      </c>
      <c r="I153">
        <v>448</v>
      </c>
      <c r="Q153">
        <v>77783</v>
      </c>
    </row>
    <row r="154" spans="3:19" x14ac:dyDescent="0.3">
      <c r="C154">
        <v>9</v>
      </c>
      <c r="D154">
        <v>30</v>
      </c>
      <c r="E154">
        <v>3</v>
      </c>
      <c r="I154">
        <v>448</v>
      </c>
      <c r="Q154">
        <v>77783</v>
      </c>
    </row>
    <row r="155" spans="3:19" x14ac:dyDescent="0.3">
      <c r="C155">
        <v>9</v>
      </c>
      <c r="D155" t="s">
        <v>8142</v>
      </c>
      <c r="L155">
        <v>24</v>
      </c>
      <c r="Q155">
        <v>10800</v>
      </c>
    </row>
    <row r="156" spans="3:19" x14ac:dyDescent="0.3">
      <c r="C156">
        <v>9</v>
      </c>
      <c r="D156">
        <v>0</v>
      </c>
      <c r="L156">
        <v>24</v>
      </c>
      <c r="Q156">
        <v>10800</v>
      </c>
    </row>
    <row r="157" spans="3:19" x14ac:dyDescent="0.3">
      <c r="C157" t="s">
        <v>8151</v>
      </c>
      <c r="E157">
        <v>162.89999999999998</v>
      </c>
      <c r="I157">
        <v>22809</v>
      </c>
      <c r="J157">
        <v>1917.4499999999998</v>
      </c>
      <c r="K157">
        <v>1407.26</v>
      </c>
      <c r="L157">
        <v>266.5</v>
      </c>
      <c r="O157">
        <v>55750</v>
      </c>
      <c r="P157">
        <v>55750</v>
      </c>
      <c r="Q157">
        <v>7554631</v>
      </c>
      <c r="R157">
        <v>23850</v>
      </c>
      <c r="S157">
        <v>17917.194512405626</v>
      </c>
    </row>
    <row r="158" spans="3:19" x14ac:dyDescent="0.3">
      <c r="C158">
        <v>10</v>
      </c>
      <c r="D158" t="s">
        <v>299</v>
      </c>
      <c r="E158">
        <v>29.45</v>
      </c>
      <c r="I158">
        <v>4692.3</v>
      </c>
      <c r="J158">
        <v>547.29999999999995</v>
      </c>
      <c r="K158">
        <v>667.7</v>
      </c>
      <c r="L158">
        <v>273</v>
      </c>
      <c r="O158">
        <v>8250</v>
      </c>
      <c r="P158">
        <v>8250</v>
      </c>
      <c r="Q158">
        <v>2374489</v>
      </c>
      <c r="S158">
        <v>7167.1945124056247</v>
      </c>
    </row>
    <row r="159" spans="3:19" x14ac:dyDescent="0.3">
      <c r="C159">
        <v>10</v>
      </c>
      <c r="D159">
        <v>99</v>
      </c>
      <c r="E159">
        <v>1.9000000000000001</v>
      </c>
      <c r="I159">
        <v>236.8</v>
      </c>
      <c r="J159">
        <v>48.9</v>
      </c>
      <c r="K159">
        <v>174.5</v>
      </c>
      <c r="Q159">
        <v>138572</v>
      </c>
      <c r="S159">
        <v>7167.1945124056247</v>
      </c>
    </row>
    <row r="160" spans="3:19" x14ac:dyDescent="0.3">
      <c r="C160">
        <v>10</v>
      </c>
      <c r="D160">
        <v>100</v>
      </c>
      <c r="E160">
        <v>1.85</v>
      </c>
      <c r="I160">
        <v>306.39999999999998</v>
      </c>
      <c r="J160">
        <v>32.9</v>
      </c>
      <c r="K160">
        <v>117.6</v>
      </c>
      <c r="Q160">
        <v>104737</v>
      </c>
    </row>
    <row r="161" spans="3:19" x14ac:dyDescent="0.3">
      <c r="C161">
        <v>10</v>
      </c>
      <c r="D161">
        <v>101</v>
      </c>
      <c r="E161">
        <v>25.7</v>
      </c>
      <c r="I161">
        <v>4149.1000000000004</v>
      </c>
      <c r="J161">
        <v>465.5</v>
      </c>
      <c r="K161">
        <v>375.59999999999997</v>
      </c>
      <c r="L161">
        <v>273</v>
      </c>
      <c r="O161">
        <v>8250</v>
      </c>
      <c r="P161">
        <v>8250</v>
      </c>
      <c r="Q161">
        <v>2131180</v>
      </c>
    </row>
    <row r="162" spans="3:19" x14ac:dyDescent="0.3">
      <c r="C162">
        <v>10</v>
      </c>
      <c r="D162" t="s">
        <v>8139</v>
      </c>
      <c r="E162">
        <v>1.65</v>
      </c>
      <c r="I162">
        <v>290.39999999999998</v>
      </c>
      <c r="Q162">
        <v>43750</v>
      </c>
      <c r="S162">
        <v>1041.6666666666667</v>
      </c>
    </row>
    <row r="163" spans="3:19" x14ac:dyDescent="0.3">
      <c r="C163">
        <v>10</v>
      </c>
      <c r="D163">
        <v>526</v>
      </c>
      <c r="E163">
        <v>0.2</v>
      </c>
      <c r="I163">
        <v>35.200000000000003</v>
      </c>
      <c r="Q163">
        <v>5000</v>
      </c>
      <c r="S163">
        <v>1041.6666666666667</v>
      </c>
    </row>
    <row r="164" spans="3:19" x14ac:dyDescent="0.3">
      <c r="C164">
        <v>10</v>
      </c>
      <c r="D164">
        <v>746</v>
      </c>
      <c r="E164">
        <v>1.45</v>
      </c>
      <c r="I164">
        <v>255.2</v>
      </c>
      <c r="Q164">
        <v>38750</v>
      </c>
    </row>
    <row r="165" spans="3:19" x14ac:dyDescent="0.3">
      <c r="C165">
        <v>10</v>
      </c>
      <c r="D165" t="s">
        <v>8140</v>
      </c>
      <c r="E165">
        <v>127.8</v>
      </c>
      <c r="I165">
        <v>18797.8</v>
      </c>
      <c r="J165">
        <v>629.75</v>
      </c>
      <c r="K165">
        <v>348.75</v>
      </c>
      <c r="O165">
        <v>5000</v>
      </c>
      <c r="P165">
        <v>5000</v>
      </c>
      <c r="Q165">
        <v>4712237</v>
      </c>
      <c r="R165">
        <v>1320</v>
      </c>
      <c r="S165">
        <v>9708.3333333333339</v>
      </c>
    </row>
    <row r="166" spans="3:19" x14ac:dyDescent="0.3">
      <c r="C166">
        <v>10</v>
      </c>
      <c r="D166">
        <v>303</v>
      </c>
      <c r="E166">
        <v>23.25</v>
      </c>
      <c r="I166">
        <v>3231.31</v>
      </c>
      <c r="J166">
        <v>87</v>
      </c>
      <c r="K166">
        <v>98.5</v>
      </c>
      <c r="Q166">
        <v>736914</v>
      </c>
      <c r="R166">
        <v>1320</v>
      </c>
      <c r="S166">
        <v>9708.3333333333339</v>
      </c>
    </row>
    <row r="167" spans="3:19" x14ac:dyDescent="0.3">
      <c r="C167">
        <v>10</v>
      </c>
      <c r="D167">
        <v>304</v>
      </c>
      <c r="E167">
        <v>71.55</v>
      </c>
      <c r="I167">
        <v>10772.17</v>
      </c>
      <c r="J167">
        <v>277.25</v>
      </c>
      <c r="K167">
        <v>250.25</v>
      </c>
      <c r="O167">
        <v>5000</v>
      </c>
      <c r="P167">
        <v>5000</v>
      </c>
      <c r="Q167">
        <v>2916046</v>
      </c>
    </row>
    <row r="168" spans="3:19" x14ac:dyDescent="0.3">
      <c r="C168">
        <v>10</v>
      </c>
      <c r="D168">
        <v>305</v>
      </c>
      <c r="E168">
        <v>16</v>
      </c>
      <c r="I168">
        <v>2331.5700000000002</v>
      </c>
      <c r="J168">
        <v>47</v>
      </c>
      <c r="Q168">
        <v>672322</v>
      </c>
    </row>
    <row r="169" spans="3:19" x14ac:dyDescent="0.3">
      <c r="C169">
        <v>10</v>
      </c>
      <c r="D169">
        <v>424</v>
      </c>
      <c r="E169">
        <v>3</v>
      </c>
      <c r="I169">
        <v>492.5</v>
      </c>
      <c r="Q169">
        <v>65712</v>
      </c>
    </row>
    <row r="170" spans="3:19" x14ac:dyDescent="0.3">
      <c r="C170">
        <v>10</v>
      </c>
      <c r="D170">
        <v>642</v>
      </c>
      <c r="E170">
        <v>14</v>
      </c>
      <c r="I170">
        <v>1970.25</v>
      </c>
      <c r="J170">
        <v>218.5</v>
      </c>
      <c r="Q170">
        <v>321243</v>
      </c>
    </row>
    <row r="171" spans="3:19" x14ac:dyDescent="0.3">
      <c r="C171">
        <v>10</v>
      </c>
      <c r="D171" t="s">
        <v>8141</v>
      </c>
      <c r="E171">
        <v>3</v>
      </c>
      <c r="I171">
        <v>528</v>
      </c>
      <c r="Q171">
        <v>77870</v>
      </c>
    </row>
    <row r="172" spans="3:19" x14ac:dyDescent="0.3">
      <c r="C172">
        <v>10</v>
      </c>
      <c r="D172">
        <v>30</v>
      </c>
      <c r="E172">
        <v>3</v>
      </c>
      <c r="I172">
        <v>528</v>
      </c>
      <c r="Q172">
        <v>77870</v>
      </c>
    </row>
    <row r="173" spans="3:19" x14ac:dyDescent="0.3">
      <c r="C173">
        <v>10</v>
      </c>
      <c r="D173" t="s">
        <v>8142</v>
      </c>
      <c r="L173">
        <v>24</v>
      </c>
      <c r="Q173">
        <v>10800</v>
      </c>
    </row>
    <row r="174" spans="3:19" x14ac:dyDescent="0.3">
      <c r="C174">
        <v>10</v>
      </c>
      <c r="D174">
        <v>0</v>
      </c>
      <c r="L174">
        <v>24</v>
      </c>
      <c r="Q174">
        <v>10800</v>
      </c>
    </row>
    <row r="175" spans="3:19" x14ac:dyDescent="0.3">
      <c r="C175" t="s">
        <v>8152</v>
      </c>
      <c r="E175">
        <v>161.89999999999998</v>
      </c>
      <c r="I175">
        <v>24308.5</v>
      </c>
      <c r="J175">
        <v>1177.05</v>
      </c>
      <c r="K175">
        <v>1016.45</v>
      </c>
      <c r="L175">
        <v>297</v>
      </c>
      <c r="O175">
        <v>13250</v>
      </c>
      <c r="P175">
        <v>13250</v>
      </c>
      <c r="Q175">
        <v>7219146</v>
      </c>
      <c r="R175">
        <v>1320</v>
      </c>
      <c r="S175">
        <v>17917.194512405626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4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8186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10912544.860000001</v>
      </c>
      <c r="C3" s="344">
        <f t="shared" ref="C3:Z3" si="0">SUBTOTAL(9,C6:C1048576)</f>
        <v>28</v>
      </c>
      <c r="D3" s="344"/>
      <c r="E3" s="344">
        <f>SUBTOTAL(9,E6:E1048576)/4</f>
        <v>12050850.910000002</v>
      </c>
      <c r="F3" s="344"/>
      <c r="G3" s="344">
        <f t="shared" si="0"/>
        <v>26</v>
      </c>
      <c r="H3" s="344">
        <f>SUBTOTAL(9,H6:H1048576)/4</f>
        <v>13048765.229999999</v>
      </c>
      <c r="I3" s="347">
        <f>IF(B3&lt;&gt;0,H3/B3,"")</f>
        <v>1.1957582211487923</v>
      </c>
      <c r="J3" s="345">
        <f>IF(E3&lt;&gt;0,H3/E3,"")</f>
        <v>1.0828086188645742</v>
      </c>
      <c r="K3" s="346">
        <f t="shared" si="0"/>
        <v>19662202.300000004</v>
      </c>
      <c r="L3" s="346"/>
      <c r="M3" s="344">
        <f t="shared" si="0"/>
        <v>28.15499760017228</v>
      </c>
      <c r="N3" s="344">
        <f t="shared" si="0"/>
        <v>15833643.309999999</v>
      </c>
      <c r="O3" s="344"/>
      <c r="P3" s="344">
        <f t="shared" si="0"/>
        <v>10</v>
      </c>
      <c r="Q3" s="344">
        <f t="shared" si="0"/>
        <v>19716293.039999995</v>
      </c>
      <c r="R3" s="347">
        <f>IF(K3&lt;&gt;0,Q3/K3,"")</f>
        <v>1.0027510010920797</v>
      </c>
      <c r="S3" s="347">
        <f>IF(N3&lt;&gt;0,Q3/N3,"")</f>
        <v>1.2452151822535906</v>
      </c>
      <c r="T3" s="343">
        <f t="shared" si="0"/>
        <v>17401539.420000002</v>
      </c>
      <c r="U3" s="346"/>
      <c r="V3" s="344">
        <f t="shared" si="0"/>
        <v>10.563229392796089</v>
      </c>
      <c r="W3" s="344">
        <f t="shared" si="0"/>
        <v>15020079.349999998</v>
      </c>
      <c r="X3" s="344"/>
      <c r="Y3" s="344">
        <f t="shared" si="0"/>
        <v>5</v>
      </c>
      <c r="Z3" s="344">
        <f t="shared" si="0"/>
        <v>14145118.68</v>
      </c>
      <c r="AA3" s="347">
        <f>IF(T3&lt;&gt;0,Z3/T3,"")</f>
        <v>0.81286593896070369</v>
      </c>
      <c r="AB3" s="345">
        <f>IF(W3&lt;&gt;0,Z3/W3,"")</f>
        <v>0.9417472671341115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8168</v>
      </c>
      <c r="B6" s="871">
        <v>10912544.860000001</v>
      </c>
      <c r="C6" s="872">
        <v>1</v>
      </c>
      <c r="D6" s="872">
        <v>0.90554143782034402</v>
      </c>
      <c r="E6" s="871">
        <v>12050850.91</v>
      </c>
      <c r="F6" s="872">
        <v>1.1043116948982694</v>
      </c>
      <c r="G6" s="872">
        <v>1</v>
      </c>
      <c r="H6" s="871">
        <v>13048765.23</v>
      </c>
      <c r="I6" s="872">
        <v>1.1957582211487925</v>
      </c>
      <c r="J6" s="872">
        <v>1.0828086188645745</v>
      </c>
      <c r="K6" s="871">
        <v>9831101.1500000004</v>
      </c>
      <c r="L6" s="872">
        <v>1</v>
      </c>
      <c r="M6" s="872">
        <v>1.2417989918708103</v>
      </c>
      <c r="N6" s="871">
        <v>7916821.6550000003</v>
      </c>
      <c r="O6" s="872">
        <v>0.80528330796393033</v>
      </c>
      <c r="P6" s="872">
        <v>1</v>
      </c>
      <c r="Q6" s="871">
        <v>9858146.5199999977</v>
      </c>
      <c r="R6" s="872">
        <v>1.0027510010920799</v>
      </c>
      <c r="S6" s="872">
        <v>1.2452151822535906</v>
      </c>
      <c r="T6" s="871">
        <v>8700769.7100000009</v>
      </c>
      <c r="U6" s="872">
        <v>1</v>
      </c>
      <c r="V6" s="872">
        <v>1.1585517635764024</v>
      </c>
      <c r="W6" s="871">
        <v>7510039.6749999989</v>
      </c>
      <c r="X6" s="872">
        <v>0.86314658648746123</v>
      </c>
      <c r="Y6" s="872">
        <v>1</v>
      </c>
      <c r="Z6" s="871">
        <v>7072559.3399999999</v>
      </c>
      <c r="AA6" s="872">
        <v>0.81286593896070369</v>
      </c>
      <c r="AB6" s="873">
        <v>0.9417472671341115</v>
      </c>
    </row>
    <row r="7" spans="1:28" ht="14.4" customHeight="1" x14ac:dyDescent="0.3">
      <c r="A7" s="880" t="s">
        <v>8169</v>
      </c>
      <c r="B7" s="874">
        <v>127283</v>
      </c>
      <c r="C7" s="875">
        <v>1</v>
      </c>
      <c r="D7" s="875">
        <v>0.67872683062090733</v>
      </c>
      <c r="E7" s="874">
        <v>187532</v>
      </c>
      <c r="F7" s="875">
        <v>1.473346794151615</v>
      </c>
      <c r="G7" s="875">
        <v>1</v>
      </c>
      <c r="H7" s="874">
        <v>255286.66</v>
      </c>
      <c r="I7" s="875">
        <v>2.0056618715775083</v>
      </c>
      <c r="J7" s="875">
        <v>1.3612965253929996</v>
      </c>
      <c r="K7" s="874">
        <v>6759.19</v>
      </c>
      <c r="L7" s="875">
        <v>1</v>
      </c>
      <c r="M7" s="875">
        <v>0.17563007043194062</v>
      </c>
      <c r="N7" s="874">
        <v>38485.380000000005</v>
      </c>
      <c r="O7" s="875">
        <v>5.6937857938599166</v>
      </c>
      <c r="P7" s="875">
        <v>1</v>
      </c>
      <c r="Q7" s="874">
        <v>37255.130000000005</v>
      </c>
      <c r="R7" s="875">
        <v>5.5117743398247434</v>
      </c>
      <c r="S7" s="875">
        <v>0.96803331550838267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8170</v>
      </c>
      <c r="B8" s="874">
        <v>4834</v>
      </c>
      <c r="C8" s="875">
        <v>1</v>
      </c>
      <c r="D8" s="875">
        <v>0.1409699338018722</v>
      </c>
      <c r="E8" s="874">
        <v>34291</v>
      </c>
      <c r="F8" s="875">
        <v>7.0937112122465864</v>
      </c>
      <c r="G8" s="875">
        <v>1</v>
      </c>
      <c r="H8" s="874">
        <v>27994</v>
      </c>
      <c r="I8" s="875">
        <v>5.7910633016135709</v>
      </c>
      <c r="J8" s="875">
        <v>0.81636581027091659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8171</v>
      </c>
      <c r="B9" s="874">
        <v>288628.64999999997</v>
      </c>
      <c r="C9" s="875">
        <v>1</v>
      </c>
      <c r="D9" s="875">
        <v>0.69866192411227124</v>
      </c>
      <c r="E9" s="874">
        <v>413116.32999999996</v>
      </c>
      <c r="F9" s="875">
        <v>1.4313074256488398</v>
      </c>
      <c r="G9" s="875">
        <v>1</v>
      </c>
      <c r="H9" s="874">
        <v>572737.99</v>
      </c>
      <c r="I9" s="875">
        <v>1.9843421295841561</v>
      </c>
      <c r="J9" s="875">
        <v>1.3863842903523085</v>
      </c>
      <c r="K9" s="874"/>
      <c r="L9" s="875"/>
      <c r="M9" s="875"/>
      <c r="N9" s="874">
        <v>2281.7399999999998</v>
      </c>
      <c r="O9" s="875"/>
      <c r="P9" s="875">
        <v>1</v>
      </c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8172</v>
      </c>
      <c r="B10" s="874">
        <v>544933.99</v>
      </c>
      <c r="C10" s="875">
        <v>1</v>
      </c>
      <c r="D10" s="875">
        <v>0.64554190964737335</v>
      </c>
      <c r="E10" s="874">
        <v>844149.66999999993</v>
      </c>
      <c r="F10" s="875">
        <v>1.5490861012358579</v>
      </c>
      <c r="G10" s="875">
        <v>1</v>
      </c>
      <c r="H10" s="874">
        <v>798865.33</v>
      </c>
      <c r="I10" s="875">
        <v>1.4659855040424254</v>
      </c>
      <c r="J10" s="875">
        <v>0.94635508179491445</v>
      </c>
      <c r="K10" s="874">
        <v>355951.76999999984</v>
      </c>
      <c r="L10" s="875">
        <v>1</v>
      </c>
      <c r="M10" s="875">
        <v>0.70164722571111215</v>
      </c>
      <c r="N10" s="874">
        <v>507308.73999999987</v>
      </c>
      <c r="O10" s="875">
        <v>1.4252176355240489</v>
      </c>
      <c r="P10" s="875">
        <v>1</v>
      </c>
      <c r="Q10" s="874">
        <v>398933.66</v>
      </c>
      <c r="R10" s="875">
        <v>1.1207520052505995</v>
      </c>
      <c r="S10" s="875">
        <v>0.78637253519424888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8173</v>
      </c>
      <c r="B11" s="874">
        <v>747637.65</v>
      </c>
      <c r="C11" s="875">
        <v>1</v>
      </c>
      <c r="D11" s="875">
        <v>0.84312050792543003</v>
      </c>
      <c r="E11" s="874">
        <v>886750.6399999999</v>
      </c>
      <c r="F11" s="875">
        <v>1.1860700701736997</v>
      </c>
      <c r="G11" s="875">
        <v>1</v>
      </c>
      <c r="H11" s="874">
        <v>840708.65999999992</v>
      </c>
      <c r="I11" s="875">
        <v>1.1244867884863743</v>
      </c>
      <c r="J11" s="875">
        <v>0.94807787226406737</v>
      </c>
      <c r="K11" s="874">
        <v>-1.1641532182693481E-10</v>
      </c>
      <c r="L11" s="875">
        <v>1</v>
      </c>
      <c r="M11" s="875">
        <v>-3.1703005309945652E-15</v>
      </c>
      <c r="N11" s="874">
        <v>36720.594999999506</v>
      </c>
      <c r="O11" s="875">
        <v>-315427509229318</v>
      </c>
      <c r="P11" s="875">
        <v>1</v>
      </c>
      <c r="Q11" s="874">
        <v>-2.1609594114124775E-9</v>
      </c>
      <c r="R11" s="875">
        <v>18.5625</v>
      </c>
      <c r="S11" s="875">
        <v>-5.8848703606586613E-14</v>
      </c>
      <c r="T11" s="874">
        <v>2629283.48</v>
      </c>
      <c r="U11" s="875">
        <v>1</v>
      </c>
      <c r="V11" s="875">
        <v>0.6228478994345118</v>
      </c>
      <c r="W11" s="874">
        <v>4221389.334999999</v>
      </c>
      <c r="X11" s="875">
        <v>1.605528413771496</v>
      </c>
      <c r="Y11" s="875">
        <v>1</v>
      </c>
      <c r="Z11" s="874">
        <v>5340366.18</v>
      </c>
      <c r="AA11" s="875">
        <v>2.031110840889625</v>
      </c>
      <c r="AB11" s="876">
        <v>1.2650731207667678</v>
      </c>
    </row>
    <row r="12" spans="1:28" ht="14.4" customHeight="1" x14ac:dyDescent="0.3">
      <c r="A12" s="880" t="s">
        <v>8174</v>
      </c>
      <c r="B12" s="874"/>
      <c r="C12" s="875"/>
      <c r="D12" s="875"/>
      <c r="E12" s="874"/>
      <c r="F12" s="875"/>
      <c r="G12" s="875"/>
      <c r="H12" s="874">
        <v>345</v>
      </c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8175</v>
      </c>
      <c r="B13" s="874">
        <v>306632.64999999997</v>
      </c>
      <c r="C13" s="875">
        <v>1</v>
      </c>
      <c r="D13" s="875">
        <v>0.86184896611762385</v>
      </c>
      <c r="E13" s="874">
        <v>355784.67</v>
      </c>
      <c r="F13" s="875">
        <v>1.1602961067583639</v>
      </c>
      <c r="G13" s="875">
        <v>1</v>
      </c>
      <c r="H13" s="874">
        <v>315175.66000000003</v>
      </c>
      <c r="I13" s="875">
        <v>1.0278607317257313</v>
      </c>
      <c r="J13" s="875">
        <v>0.88586070895072588</v>
      </c>
      <c r="K13" s="874">
        <v>29596.52</v>
      </c>
      <c r="L13" s="875">
        <v>1</v>
      </c>
      <c r="M13" s="875">
        <v>1.1897275846655024</v>
      </c>
      <c r="N13" s="874">
        <v>24876.720000000001</v>
      </c>
      <c r="O13" s="875">
        <v>0.84052854862666293</v>
      </c>
      <c r="P13" s="875">
        <v>1</v>
      </c>
      <c r="Q13" s="874">
        <v>22803.66</v>
      </c>
      <c r="R13" s="875">
        <v>0.77048450290777426</v>
      </c>
      <c r="S13" s="875">
        <v>0.91666666666666663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8176</v>
      </c>
      <c r="B14" s="874">
        <v>0</v>
      </c>
      <c r="C14" s="875"/>
      <c r="D14" s="875"/>
      <c r="E14" s="874"/>
      <c r="F14" s="875"/>
      <c r="G14" s="875"/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8177</v>
      </c>
      <c r="B15" s="874">
        <v>505280.99000000005</v>
      </c>
      <c r="C15" s="875">
        <v>1</v>
      </c>
      <c r="D15" s="875">
        <v>0.85315730649675281</v>
      </c>
      <c r="E15" s="874">
        <v>592248.33000000007</v>
      </c>
      <c r="F15" s="875">
        <v>1.1721167859491408</v>
      </c>
      <c r="G15" s="875">
        <v>1</v>
      </c>
      <c r="H15" s="874">
        <v>651594.32999999984</v>
      </c>
      <c r="I15" s="875">
        <v>1.2895682657683198</v>
      </c>
      <c r="J15" s="875">
        <v>1.1002045881665885</v>
      </c>
      <c r="K15" s="874">
        <v>3101108.6200000006</v>
      </c>
      <c r="L15" s="875">
        <v>1</v>
      </c>
      <c r="M15" s="875">
        <v>0.90699241682626863</v>
      </c>
      <c r="N15" s="874">
        <v>3419111.9600000004</v>
      </c>
      <c r="O15" s="875">
        <v>1.1025450504858485</v>
      </c>
      <c r="P15" s="875">
        <v>1</v>
      </c>
      <c r="Q15" s="874">
        <v>4573466.88</v>
      </c>
      <c r="R15" s="875">
        <v>1.4747844852980347</v>
      </c>
      <c r="S15" s="875">
        <v>1.3376183446183492</v>
      </c>
      <c r="T15" s="874">
        <v>2681135.2599999998</v>
      </c>
      <c r="U15" s="875">
        <v>1</v>
      </c>
      <c r="V15" s="875">
        <v>1.1814394448443626</v>
      </c>
      <c r="W15" s="874">
        <v>2269380.1800000002</v>
      </c>
      <c r="X15" s="875">
        <v>0.84642509979149672</v>
      </c>
      <c r="Y15" s="875">
        <v>1</v>
      </c>
      <c r="Z15" s="874">
        <v>1101516.6600000001</v>
      </c>
      <c r="AA15" s="875">
        <v>0.41083964559102482</v>
      </c>
      <c r="AB15" s="876">
        <v>0.48538216280711505</v>
      </c>
    </row>
    <row r="16" spans="1:28" ht="14.4" customHeight="1" x14ac:dyDescent="0.3">
      <c r="A16" s="880" t="s">
        <v>8178</v>
      </c>
      <c r="B16" s="874">
        <v>348135.66000000003</v>
      </c>
      <c r="C16" s="875">
        <v>1</v>
      </c>
      <c r="D16" s="875">
        <v>0.76578970986119976</v>
      </c>
      <c r="E16" s="874">
        <v>454610</v>
      </c>
      <c r="F16" s="875">
        <v>1.3058415216642845</v>
      </c>
      <c r="G16" s="875">
        <v>1</v>
      </c>
      <c r="H16" s="874">
        <v>537832</v>
      </c>
      <c r="I16" s="875">
        <v>1.5448920113498283</v>
      </c>
      <c r="J16" s="875">
        <v>1.1830624051384704</v>
      </c>
      <c r="K16" s="874">
        <v>4025482.7400000007</v>
      </c>
      <c r="L16" s="875">
        <v>1</v>
      </c>
      <c r="M16" s="875">
        <v>1.0870443791449906</v>
      </c>
      <c r="N16" s="874">
        <v>3703144.8</v>
      </c>
      <c r="O16" s="875">
        <v>0.91992564350182737</v>
      </c>
      <c r="P16" s="875">
        <v>1</v>
      </c>
      <c r="Q16" s="874">
        <v>4166038.7999999993</v>
      </c>
      <c r="R16" s="875">
        <v>1.0349165725152254</v>
      </c>
      <c r="S16" s="875">
        <v>1.125000243036675</v>
      </c>
      <c r="T16" s="874">
        <v>2639565.5700000003</v>
      </c>
      <c r="U16" s="875">
        <v>1</v>
      </c>
      <c r="V16" s="875">
        <v>3.0959214866134253</v>
      </c>
      <c r="W16" s="874">
        <v>852594.48</v>
      </c>
      <c r="X16" s="875">
        <v>0.32300560732045003</v>
      </c>
      <c r="Y16" s="875">
        <v>1</v>
      </c>
      <c r="Z16" s="874">
        <v>612086.98</v>
      </c>
      <c r="AA16" s="875">
        <v>0.23188928775124154</v>
      </c>
      <c r="AB16" s="876">
        <v>0.71791102846455213</v>
      </c>
    </row>
    <row r="17" spans="1:28" ht="14.4" customHeight="1" x14ac:dyDescent="0.3">
      <c r="A17" s="880" t="s">
        <v>8179</v>
      </c>
      <c r="B17" s="874">
        <v>1485474.32</v>
      </c>
      <c r="C17" s="875">
        <v>1</v>
      </c>
      <c r="D17" s="875">
        <v>0.92341826595052523</v>
      </c>
      <c r="E17" s="874">
        <v>1608668.98</v>
      </c>
      <c r="F17" s="875">
        <v>1.082932877627935</v>
      </c>
      <c r="G17" s="875">
        <v>1</v>
      </c>
      <c r="H17" s="874">
        <v>1816514.9900000002</v>
      </c>
      <c r="I17" s="875">
        <v>1.2228518295758894</v>
      </c>
      <c r="J17" s="875">
        <v>1.129203715981395</v>
      </c>
      <c r="K17" s="874">
        <v>265332.34999999998</v>
      </c>
      <c r="L17" s="875">
        <v>1</v>
      </c>
      <c r="M17" s="875"/>
      <c r="N17" s="874"/>
      <c r="O17" s="875"/>
      <c r="P17" s="875"/>
      <c r="Q17" s="874">
        <v>450851.72000000003</v>
      </c>
      <c r="R17" s="875">
        <v>1.699196196769825</v>
      </c>
      <c r="S17" s="875"/>
      <c r="T17" s="874"/>
      <c r="U17" s="875"/>
      <c r="V17" s="875"/>
      <c r="W17" s="874"/>
      <c r="X17" s="875"/>
      <c r="Y17" s="875"/>
      <c r="Z17" s="874"/>
      <c r="AA17" s="875"/>
      <c r="AB17" s="876"/>
    </row>
    <row r="18" spans="1:28" ht="14.4" customHeight="1" x14ac:dyDescent="0.3">
      <c r="A18" s="880" t="s">
        <v>8180</v>
      </c>
      <c r="B18" s="874">
        <v>2632965.64</v>
      </c>
      <c r="C18" s="875">
        <v>1</v>
      </c>
      <c r="D18" s="875">
        <v>1.185933317671122</v>
      </c>
      <c r="E18" s="874">
        <v>2220163.3100000005</v>
      </c>
      <c r="F18" s="875">
        <v>0.84321772995108302</v>
      </c>
      <c r="G18" s="875">
        <v>1</v>
      </c>
      <c r="H18" s="874">
        <v>3002398.9700000007</v>
      </c>
      <c r="I18" s="875">
        <v>1.1403107296151425</v>
      </c>
      <c r="J18" s="875">
        <v>1.3523324867484636</v>
      </c>
      <c r="K18" s="874">
        <v>1952382.4400000002</v>
      </c>
      <c r="L18" s="875">
        <v>1</v>
      </c>
      <c r="M18" s="875">
        <v>21.863731199558497</v>
      </c>
      <c r="N18" s="874">
        <v>89297.770000000062</v>
      </c>
      <c r="O18" s="875">
        <v>4.5737847345113415E-2</v>
      </c>
      <c r="P18" s="875">
        <v>1</v>
      </c>
      <c r="Q18" s="874">
        <v>101173.77</v>
      </c>
      <c r="R18" s="875">
        <v>5.1820671978590423E-2</v>
      </c>
      <c r="S18" s="875">
        <v>1.1329932427203941</v>
      </c>
      <c r="T18" s="874">
        <v>750785.4</v>
      </c>
      <c r="U18" s="875">
        <v>1</v>
      </c>
      <c r="V18" s="875">
        <v>4.5044687983273866</v>
      </c>
      <c r="W18" s="874">
        <v>166675.68</v>
      </c>
      <c r="X18" s="875">
        <v>0.22200175975718225</v>
      </c>
      <c r="Y18" s="875">
        <v>1</v>
      </c>
      <c r="Z18" s="874">
        <v>18589.52</v>
      </c>
      <c r="AA18" s="875">
        <v>2.4760097892154002E-2</v>
      </c>
      <c r="AB18" s="876">
        <v>0.1115310883987394</v>
      </c>
    </row>
    <row r="19" spans="1:28" ht="14.4" customHeight="1" x14ac:dyDescent="0.3">
      <c r="A19" s="880" t="s">
        <v>8181</v>
      </c>
      <c r="B19" s="874">
        <v>2532863.66</v>
      </c>
      <c r="C19" s="875">
        <v>1</v>
      </c>
      <c r="D19" s="875">
        <v>0.80559506698396932</v>
      </c>
      <c r="E19" s="874">
        <v>3144090.33</v>
      </c>
      <c r="F19" s="875">
        <v>1.2413184253273228</v>
      </c>
      <c r="G19" s="875">
        <v>1</v>
      </c>
      <c r="H19" s="874">
        <v>3054765.98</v>
      </c>
      <c r="I19" s="875">
        <v>1.2060522752337959</v>
      </c>
      <c r="J19" s="875">
        <v>0.97158976345313841</v>
      </c>
      <c r="K19" s="874"/>
      <c r="L19" s="875"/>
      <c r="M19" s="875"/>
      <c r="N19" s="874"/>
      <c r="O19" s="875"/>
      <c r="P19" s="875"/>
      <c r="Q19" s="874"/>
      <c r="R19" s="875"/>
      <c r="S19" s="875"/>
      <c r="T19" s="874"/>
      <c r="U19" s="875"/>
      <c r="V19" s="875"/>
      <c r="W19" s="874"/>
      <c r="X19" s="875"/>
      <c r="Y19" s="875"/>
      <c r="Z19" s="874"/>
      <c r="AA19" s="875"/>
      <c r="AB19" s="876"/>
    </row>
    <row r="20" spans="1:28" ht="14.4" customHeight="1" x14ac:dyDescent="0.3">
      <c r="A20" s="880" t="s">
        <v>8182</v>
      </c>
      <c r="B20" s="874">
        <v>1387481.65</v>
      </c>
      <c r="C20" s="875">
        <v>1</v>
      </c>
      <c r="D20" s="875">
        <v>1.0601679030170792</v>
      </c>
      <c r="E20" s="874">
        <v>1308737.6499999999</v>
      </c>
      <c r="F20" s="875">
        <v>0.94324681699394008</v>
      </c>
      <c r="G20" s="875">
        <v>1</v>
      </c>
      <c r="H20" s="874">
        <v>1174545.6600000001</v>
      </c>
      <c r="I20" s="875">
        <v>0.84653059015230958</v>
      </c>
      <c r="J20" s="875">
        <v>0.89746456060158442</v>
      </c>
      <c r="K20" s="874">
        <v>94487.52</v>
      </c>
      <c r="L20" s="875">
        <v>1</v>
      </c>
      <c r="M20" s="875">
        <v>0.98842573196316297</v>
      </c>
      <c r="N20" s="874">
        <v>95593.95</v>
      </c>
      <c r="O20" s="875">
        <v>1.0117098004053868</v>
      </c>
      <c r="P20" s="875">
        <v>1</v>
      </c>
      <c r="Q20" s="874">
        <v>107622.9</v>
      </c>
      <c r="R20" s="875">
        <v>1.1390170892409917</v>
      </c>
      <c r="S20" s="875">
        <v>1.1258338001515786</v>
      </c>
      <c r="T20" s="874"/>
      <c r="U20" s="875"/>
      <c r="V20" s="875"/>
      <c r="W20" s="874"/>
      <c r="X20" s="875"/>
      <c r="Y20" s="875"/>
      <c r="Z20" s="874"/>
      <c r="AA20" s="875"/>
      <c r="AB20" s="876"/>
    </row>
    <row r="21" spans="1:28" ht="14.4" customHeight="1" x14ac:dyDescent="0.3">
      <c r="A21" s="880" t="s">
        <v>8183</v>
      </c>
      <c r="B21" s="874">
        <v>336</v>
      </c>
      <c r="C21" s="875">
        <v>1</v>
      </c>
      <c r="D21" s="875"/>
      <c r="E21" s="874"/>
      <c r="F21" s="875"/>
      <c r="G21" s="875"/>
      <c r="H21" s="874"/>
      <c r="I21" s="875"/>
      <c r="J21" s="875"/>
      <c r="K21" s="874"/>
      <c r="L21" s="875"/>
      <c r="M21" s="875"/>
      <c r="N21" s="874"/>
      <c r="O21" s="875"/>
      <c r="P21" s="875"/>
      <c r="Q21" s="874"/>
      <c r="R21" s="875"/>
      <c r="S21" s="875"/>
      <c r="T21" s="874"/>
      <c r="U21" s="875"/>
      <c r="V21" s="875"/>
      <c r="W21" s="874"/>
      <c r="X21" s="875"/>
      <c r="Y21" s="875"/>
      <c r="Z21" s="874"/>
      <c r="AA21" s="875"/>
      <c r="AB21" s="876"/>
    </row>
    <row r="22" spans="1:28" ht="14.4" customHeight="1" x14ac:dyDescent="0.3">
      <c r="A22" s="880" t="s">
        <v>8184</v>
      </c>
      <c r="B22" s="874">
        <v>57</v>
      </c>
      <c r="C22" s="875">
        <v>1</v>
      </c>
      <c r="D22" s="875"/>
      <c r="E22" s="874"/>
      <c r="F22" s="875"/>
      <c r="G22" s="875"/>
      <c r="H22" s="874"/>
      <c r="I22" s="875"/>
      <c r="J22" s="875"/>
      <c r="K22" s="874"/>
      <c r="L22" s="875"/>
      <c r="M22" s="875"/>
      <c r="N22" s="874"/>
      <c r="O22" s="875"/>
      <c r="P22" s="875"/>
      <c r="Q22" s="874"/>
      <c r="R22" s="875"/>
      <c r="S22" s="875"/>
      <c r="T22" s="874"/>
      <c r="U22" s="875"/>
      <c r="V22" s="875"/>
      <c r="W22" s="874"/>
      <c r="X22" s="875"/>
      <c r="Y22" s="875"/>
      <c r="Z22" s="874"/>
      <c r="AA22" s="875"/>
      <c r="AB22" s="876"/>
    </row>
    <row r="23" spans="1:28" ht="14.4" customHeight="1" thickBot="1" x14ac:dyDescent="0.35">
      <c r="A23" s="881" t="s">
        <v>8185</v>
      </c>
      <c r="B23" s="877"/>
      <c r="C23" s="878"/>
      <c r="D23" s="878"/>
      <c r="E23" s="877">
        <v>708</v>
      </c>
      <c r="F23" s="878"/>
      <c r="G23" s="878">
        <v>1</v>
      </c>
      <c r="H23" s="877"/>
      <c r="I23" s="878"/>
      <c r="J23" s="878"/>
      <c r="K23" s="877"/>
      <c r="L23" s="878"/>
      <c r="M23" s="878"/>
      <c r="N23" s="877"/>
      <c r="O23" s="878"/>
      <c r="P23" s="878"/>
      <c r="Q23" s="877"/>
      <c r="R23" s="878"/>
      <c r="S23" s="878"/>
      <c r="T23" s="877"/>
      <c r="U23" s="878"/>
      <c r="V23" s="878"/>
      <c r="W23" s="877"/>
      <c r="X23" s="878"/>
      <c r="Y23" s="878"/>
      <c r="Z23" s="877"/>
      <c r="AA23" s="878"/>
      <c r="AB23" s="879"/>
    </row>
    <row r="24" spans="1:28" ht="14.4" customHeight="1" thickBot="1" x14ac:dyDescent="0.35"/>
    <row r="25" spans="1:28" ht="14.4" customHeight="1" x14ac:dyDescent="0.3">
      <c r="A25" s="870" t="s">
        <v>664</v>
      </c>
      <c r="B25" s="871">
        <v>10615588.860000001</v>
      </c>
      <c r="C25" s="872">
        <v>1</v>
      </c>
      <c r="D25" s="872">
        <v>0.91022880432843523</v>
      </c>
      <c r="E25" s="871">
        <v>11662549.910000002</v>
      </c>
      <c r="F25" s="872">
        <v>1.0986248679943695</v>
      </c>
      <c r="G25" s="872">
        <v>1</v>
      </c>
      <c r="H25" s="871">
        <v>12580103.570000002</v>
      </c>
      <c r="I25" s="872">
        <v>1.1850594193038482</v>
      </c>
      <c r="J25" s="873">
        <v>1.0786752182910915</v>
      </c>
    </row>
    <row r="26" spans="1:28" ht="14.4" customHeight="1" x14ac:dyDescent="0.3">
      <c r="A26" s="880" t="s">
        <v>8187</v>
      </c>
      <c r="B26" s="874">
        <v>1213158.6199999999</v>
      </c>
      <c r="C26" s="875">
        <v>1</v>
      </c>
      <c r="D26" s="875">
        <v>0.74131429963705586</v>
      </c>
      <c r="E26" s="874">
        <v>1636496.9899999998</v>
      </c>
      <c r="F26" s="875">
        <v>1.3489554976743272</v>
      </c>
      <c r="G26" s="875">
        <v>1</v>
      </c>
      <c r="H26" s="874">
        <v>1864813.6600000001</v>
      </c>
      <c r="I26" s="875">
        <v>1.5371556771364328</v>
      </c>
      <c r="J26" s="876">
        <v>1.139515484229519</v>
      </c>
    </row>
    <row r="27" spans="1:28" ht="14.4" customHeight="1" x14ac:dyDescent="0.3">
      <c r="A27" s="880" t="s">
        <v>8188</v>
      </c>
      <c r="B27" s="874">
        <v>9402430.2400000021</v>
      </c>
      <c r="C27" s="875">
        <v>1</v>
      </c>
      <c r="D27" s="875">
        <v>0.93779978173105438</v>
      </c>
      <c r="E27" s="874">
        <v>10026052.920000002</v>
      </c>
      <c r="F27" s="875">
        <v>1.06632569070781</v>
      </c>
      <c r="G27" s="875">
        <v>1</v>
      </c>
      <c r="H27" s="874">
        <v>10715289.910000002</v>
      </c>
      <c r="I27" s="875">
        <v>1.1396298229807447</v>
      </c>
      <c r="J27" s="876">
        <v>1.0687445992455424</v>
      </c>
    </row>
    <row r="28" spans="1:28" ht="14.4" customHeight="1" x14ac:dyDescent="0.3">
      <c r="A28" s="882" t="s">
        <v>667</v>
      </c>
      <c r="B28" s="883">
        <v>4834</v>
      </c>
      <c r="C28" s="884">
        <v>1</v>
      </c>
      <c r="D28" s="884">
        <v>0.1409699338018722</v>
      </c>
      <c r="E28" s="883">
        <v>34291</v>
      </c>
      <c r="F28" s="884">
        <v>7.0937112122465864</v>
      </c>
      <c r="G28" s="884">
        <v>1</v>
      </c>
      <c r="H28" s="883">
        <v>27994</v>
      </c>
      <c r="I28" s="884">
        <v>5.7910633016135709</v>
      </c>
      <c r="J28" s="885">
        <v>0.81636581027091659</v>
      </c>
    </row>
    <row r="29" spans="1:28" ht="14.4" customHeight="1" x14ac:dyDescent="0.3">
      <c r="A29" s="880" t="s">
        <v>8187</v>
      </c>
      <c r="B29" s="874">
        <v>277</v>
      </c>
      <c r="C29" s="875">
        <v>1</v>
      </c>
      <c r="D29" s="875">
        <v>0.93581081081081086</v>
      </c>
      <c r="E29" s="874">
        <v>296</v>
      </c>
      <c r="F29" s="875">
        <v>1.0685920577617329</v>
      </c>
      <c r="G29" s="875">
        <v>1</v>
      </c>
      <c r="H29" s="874">
        <v>0</v>
      </c>
      <c r="I29" s="875">
        <v>0</v>
      </c>
      <c r="J29" s="876">
        <v>0</v>
      </c>
    </row>
    <row r="30" spans="1:28" ht="14.4" customHeight="1" x14ac:dyDescent="0.3">
      <c r="A30" s="880" t="s">
        <v>8188</v>
      </c>
      <c r="B30" s="874">
        <v>4557</v>
      </c>
      <c r="C30" s="875">
        <v>1</v>
      </c>
      <c r="D30" s="875">
        <v>0.1340491248713046</v>
      </c>
      <c r="E30" s="874">
        <v>33995</v>
      </c>
      <c r="F30" s="875">
        <v>7.4599517226245338</v>
      </c>
      <c r="G30" s="875">
        <v>1</v>
      </c>
      <c r="H30" s="874">
        <v>27994</v>
      </c>
      <c r="I30" s="875">
        <v>6.1430765854728993</v>
      </c>
      <c r="J30" s="876">
        <v>0.82347404030004412</v>
      </c>
    </row>
    <row r="31" spans="1:28" ht="14.4" customHeight="1" x14ac:dyDescent="0.3">
      <c r="A31" s="882" t="s">
        <v>670</v>
      </c>
      <c r="B31" s="883">
        <v>127283</v>
      </c>
      <c r="C31" s="884">
        <v>1</v>
      </c>
      <c r="D31" s="884">
        <v>0.67872683062090733</v>
      </c>
      <c r="E31" s="883">
        <v>187532</v>
      </c>
      <c r="F31" s="884">
        <v>1.473346794151615</v>
      </c>
      <c r="G31" s="884">
        <v>1</v>
      </c>
      <c r="H31" s="883">
        <v>255286.66</v>
      </c>
      <c r="I31" s="884">
        <v>2.0056618715775083</v>
      </c>
      <c r="J31" s="885">
        <v>1.3612965253929996</v>
      </c>
    </row>
    <row r="32" spans="1:28" ht="14.4" customHeight="1" x14ac:dyDescent="0.3">
      <c r="A32" s="880" t="s">
        <v>8187</v>
      </c>
      <c r="B32" s="874"/>
      <c r="C32" s="875"/>
      <c r="D32" s="875"/>
      <c r="E32" s="874">
        <v>3148</v>
      </c>
      <c r="F32" s="875"/>
      <c r="G32" s="875">
        <v>1</v>
      </c>
      <c r="H32" s="874">
        <v>3326</v>
      </c>
      <c r="I32" s="875"/>
      <c r="J32" s="876">
        <v>1.0565438373570522</v>
      </c>
    </row>
    <row r="33" spans="1:10" ht="14.4" customHeight="1" x14ac:dyDescent="0.3">
      <c r="A33" s="880" t="s">
        <v>8188</v>
      </c>
      <c r="B33" s="874">
        <v>127283</v>
      </c>
      <c r="C33" s="875">
        <v>1</v>
      </c>
      <c r="D33" s="875">
        <v>0.69031477785491147</v>
      </c>
      <c r="E33" s="874">
        <v>184384</v>
      </c>
      <c r="F33" s="875">
        <v>1.4486145046864074</v>
      </c>
      <c r="G33" s="875">
        <v>1</v>
      </c>
      <c r="H33" s="874">
        <v>251960.66</v>
      </c>
      <c r="I33" s="875">
        <v>1.9795311235593127</v>
      </c>
      <c r="J33" s="876">
        <v>1.3664995878167303</v>
      </c>
    </row>
    <row r="34" spans="1:10" ht="14.4" customHeight="1" x14ac:dyDescent="0.3">
      <c r="A34" s="882" t="s">
        <v>682</v>
      </c>
      <c r="B34" s="883">
        <v>164035</v>
      </c>
      <c r="C34" s="884">
        <v>1</v>
      </c>
      <c r="D34" s="884">
        <v>0.98532538833960048</v>
      </c>
      <c r="E34" s="883">
        <v>166478</v>
      </c>
      <c r="F34" s="884">
        <v>1.0148931630444722</v>
      </c>
      <c r="G34" s="884">
        <v>1</v>
      </c>
      <c r="H34" s="883">
        <v>185381</v>
      </c>
      <c r="I34" s="884">
        <v>1.1301307647758101</v>
      </c>
      <c r="J34" s="885">
        <v>1.1135465346772546</v>
      </c>
    </row>
    <row r="35" spans="1:10" ht="14.4" customHeight="1" x14ac:dyDescent="0.3">
      <c r="A35" s="880" t="s">
        <v>8187</v>
      </c>
      <c r="B35" s="874">
        <v>3721</v>
      </c>
      <c r="C35" s="875">
        <v>1</v>
      </c>
      <c r="D35" s="875">
        <v>0.28975237501946738</v>
      </c>
      <c r="E35" s="874">
        <v>12842</v>
      </c>
      <c r="F35" s="875">
        <v>3.4512227895726957</v>
      </c>
      <c r="G35" s="875">
        <v>1</v>
      </c>
      <c r="H35" s="874"/>
      <c r="I35" s="875"/>
      <c r="J35" s="876"/>
    </row>
    <row r="36" spans="1:10" ht="14.4" customHeight="1" x14ac:dyDescent="0.3">
      <c r="A36" s="880" t="s">
        <v>8188</v>
      </c>
      <c r="B36" s="874">
        <v>160314</v>
      </c>
      <c r="C36" s="875">
        <v>1</v>
      </c>
      <c r="D36" s="875">
        <v>1.0434663750683433</v>
      </c>
      <c r="E36" s="874">
        <v>153636</v>
      </c>
      <c r="F36" s="875">
        <v>0.95834424941053187</v>
      </c>
      <c r="G36" s="875">
        <v>1</v>
      </c>
      <c r="H36" s="874">
        <v>185381</v>
      </c>
      <c r="I36" s="875">
        <v>1.1563618897912846</v>
      </c>
      <c r="J36" s="876">
        <v>1.2066247494076909</v>
      </c>
    </row>
    <row r="37" spans="1:10" ht="14.4" customHeight="1" x14ac:dyDescent="0.3">
      <c r="A37" s="882" t="s">
        <v>685</v>
      </c>
      <c r="B37" s="883">
        <v>804</v>
      </c>
      <c r="C37" s="884">
        <v>1</v>
      </c>
      <c r="D37" s="884"/>
      <c r="E37" s="883"/>
      <c r="F37" s="884"/>
      <c r="G37" s="884"/>
      <c r="H37" s="883"/>
      <c r="I37" s="884"/>
      <c r="J37" s="885"/>
    </row>
    <row r="38" spans="1:10" ht="14.4" customHeight="1" x14ac:dyDescent="0.3">
      <c r="A38" s="880" t="s">
        <v>8187</v>
      </c>
      <c r="B38" s="874">
        <v>0</v>
      </c>
      <c r="C38" s="875"/>
      <c r="D38" s="875"/>
      <c r="E38" s="874"/>
      <c r="F38" s="875"/>
      <c r="G38" s="875"/>
      <c r="H38" s="874"/>
      <c r="I38" s="875"/>
      <c r="J38" s="876"/>
    </row>
    <row r="39" spans="1:10" ht="14.4" customHeight="1" thickBot="1" x14ac:dyDescent="0.35">
      <c r="A39" s="881" t="s">
        <v>8188</v>
      </c>
      <c r="B39" s="877">
        <v>804</v>
      </c>
      <c r="C39" s="878">
        <v>1</v>
      </c>
      <c r="D39" s="878"/>
      <c r="E39" s="877"/>
      <c r="F39" s="878"/>
      <c r="G39" s="878"/>
      <c r="H39" s="877"/>
      <c r="I39" s="878"/>
      <c r="J39" s="879"/>
    </row>
    <row r="40" spans="1:10" ht="14.4" customHeight="1" x14ac:dyDescent="0.3">
      <c r="A40" s="804" t="s">
        <v>328</v>
      </c>
    </row>
    <row r="41" spans="1:10" ht="14.4" customHeight="1" x14ac:dyDescent="0.3">
      <c r="A41" s="805" t="s">
        <v>3020</v>
      </c>
    </row>
    <row r="42" spans="1:10" ht="14.4" customHeight="1" x14ac:dyDescent="0.3">
      <c r="A42" s="804" t="s">
        <v>8189</v>
      </c>
    </row>
    <row r="43" spans="1:10" ht="14.4" customHeight="1" x14ac:dyDescent="0.3">
      <c r="A43" s="804" t="s">
        <v>8190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8201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57353</v>
      </c>
      <c r="C3" s="404">
        <f t="shared" si="0"/>
        <v>57224</v>
      </c>
      <c r="D3" s="438">
        <f t="shared" si="0"/>
        <v>56647</v>
      </c>
      <c r="E3" s="346">
        <f t="shared" si="0"/>
        <v>10912544.860000001</v>
      </c>
      <c r="F3" s="344">
        <f t="shared" si="0"/>
        <v>12050850.91</v>
      </c>
      <c r="G3" s="405">
        <f t="shared" si="0"/>
        <v>13048765.230000002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3022</v>
      </c>
      <c r="B6" s="225">
        <v>815</v>
      </c>
      <c r="C6" s="225">
        <v>610</v>
      </c>
      <c r="D6" s="225">
        <v>1</v>
      </c>
      <c r="E6" s="887">
        <v>202799.99</v>
      </c>
      <c r="F6" s="887">
        <v>172703.66</v>
      </c>
      <c r="G6" s="888">
        <v>355</v>
      </c>
    </row>
    <row r="7" spans="1:7" ht="14.4" customHeight="1" x14ac:dyDescent="0.3">
      <c r="A7" s="857" t="s">
        <v>3023</v>
      </c>
      <c r="B7" s="849">
        <v>478</v>
      </c>
      <c r="C7" s="849">
        <v>391</v>
      </c>
      <c r="D7" s="849">
        <v>402</v>
      </c>
      <c r="E7" s="889">
        <v>79078</v>
      </c>
      <c r="F7" s="889">
        <v>100965.66</v>
      </c>
      <c r="G7" s="890">
        <v>116058.33</v>
      </c>
    </row>
    <row r="8" spans="1:7" ht="14.4" customHeight="1" x14ac:dyDescent="0.3">
      <c r="A8" s="857" t="s">
        <v>8187</v>
      </c>
      <c r="B8" s="849">
        <v>8154</v>
      </c>
      <c r="C8" s="849">
        <v>8815</v>
      </c>
      <c r="D8" s="849">
        <v>8706</v>
      </c>
      <c r="E8" s="889">
        <v>1217156.6199999999</v>
      </c>
      <c r="F8" s="889">
        <v>1652782.9899999998</v>
      </c>
      <c r="G8" s="890">
        <v>1868139.6600000001</v>
      </c>
    </row>
    <row r="9" spans="1:7" ht="14.4" customHeight="1" x14ac:dyDescent="0.3">
      <c r="A9" s="857" t="s">
        <v>3024</v>
      </c>
      <c r="B9" s="849"/>
      <c r="C9" s="849"/>
      <c r="D9" s="849">
        <v>1</v>
      </c>
      <c r="E9" s="889"/>
      <c r="F9" s="889"/>
      <c r="G9" s="890">
        <v>59</v>
      </c>
    </row>
    <row r="10" spans="1:7" ht="14.4" customHeight="1" x14ac:dyDescent="0.3">
      <c r="A10" s="857" t="s">
        <v>3025</v>
      </c>
      <c r="B10" s="849">
        <v>653</v>
      </c>
      <c r="C10" s="849">
        <v>639</v>
      </c>
      <c r="D10" s="849">
        <v>684</v>
      </c>
      <c r="E10" s="889">
        <v>112820.33</v>
      </c>
      <c r="F10" s="889">
        <v>103881.33</v>
      </c>
      <c r="G10" s="890">
        <v>114361</v>
      </c>
    </row>
    <row r="11" spans="1:7" ht="14.4" customHeight="1" x14ac:dyDescent="0.3">
      <c r="A11" s="857" t="s">
        <v>8191</v>
      </c>
      <c r="B11" s="849">
        <v>349</v>
      </c>
      <c r="C11" s="849"/>
      <c r="D11" s="849"/>
      <c r="E11" s="889">
        <v>69791.33</v>
      </c>
      <c r="F11" s="889"/>
      <c r="G11" s="890"/>
    </row>
    <row r="12" spans="1:7" ht="14.4" customHeight="1" x14ac:dyDescent="0.3">
      <c r="A12" s="857" t="s">
        <v>8192</v>
      </c>
      <c r="B12" s="849">
        <v>708</v>
      </c>
      <c r="C12" s="849">
        <v>344</v>
      </c>
      <c r="D12" s="849"/>
      <c r="E12" s="889">
        <v>107307</v>
      </c>
      <c r="F12" s="889">
        <v>53599</v>
      </c>
      <c r="G12" s="890"/>
    </row>
    <row r="13" spans="1:7" ht="14.4" customHeight="1" x14ac:dyDescent="0.3">
      <c r="A13" s="857" t="s">
        <v>3026</v>
      </c>
      <c r="B13" s="849"/>
      <c r="C13" s="849">
        <v>613</v>
      </c>
      <c r="D13" s="849">
        <v>558</v>
      </c>
      <c r="E13" s="889"/>
      <c r="F13" s="889">
        <v>100273.66</v>
      </c>
      <c r="G13" s="890">
        <v>104112</v>
      </c>
    </row>
    <row r="14" spans="1:7" ht="14.4" customHeight="1" x14ac:dyDescent="0.3">
      <c r="A14" s="857" t="s">
        <v>3027</v>
      </c>
      <c r="B14" s="849">
        <v>551</v>
      </c>
      <c r="C14" s="849">
        <v>599</v>
      </c>
      <c r="D14" s="849"/>
      <c r="E14" s="889">
        <v>93957</v>
      </c>
      <c r="F14" s="889">
        <v>106213.99</v>
      </c>
      <c r="G14" s="890"/>
    </row>
    <row r="15" spans="1:7" ht="14.4" customHeight="1" x14ac:dyDescent="0.3">
      <c r="A15" s="857" t="s">
        <v>3029</v>
      </c>
      <c r="B15" s="849">
        <v>291</v>
      </c>
      <c r="C15" s="849">
        <v>200</v>
      </c>
      <c r="D15" s="849">
        <v>432</v>
      </c>
      <c r="E15" s="889">
        <v>49522</v>
      </c>
      <c r="F15" s="889">
        <v>36497</v>
      </c>
      <c r="G15" s="890">
        <v>78884</v>
      </c>
    </row>
    <row r="16" spans="1:7" ht="14.4" customHeight="1" x14ac:dyDescent="0.3">
      <c r="A16" s="857" t="s">
        <v>3030</v>
      </c>
      <c r="B16" s="849">
        <v>735</v>
      </c>
      <c r="C16" s="849">
        <v>793</v>
      </c>
      <c r="D16" s="849"/>
      <c r="E16" s="889">
        <v>127745.67</v>
      </c>
      <c r="F16" s="889">
        <v>136039</v>
      </c>
      <c r="G16" s="890"/>
    </row>
    <row r="17" spans="1:7" ht="14.4" customHeight="1" x14ac:dyDescent="0.3">
      <c r="A17" s="857" t="s">
        <v>3031</v>
      </c>
      <c r="B17" s="849">
        <v>2790</v>
      </c>
      <c r="C17" s="849">
        <v>2544</v>
      </c>
      <c r="D17" s="849">
        <v>2610</v>
      </c>
      <c r="E17" s="889">
        <v>352579.66000000003</v>
      </c>
      <c r="F17" s="889">
        <v>361249.01</v>
      </c>
      <c r="G17" s="890">
        <v>388161.64999999997</v>
      </c>
    </row>
    <row r="18" spans="1:7" ht="14.4" customHeight="1" x14ac:dyDescent="0.3">
      <c r="A18" s="857" t="s">
        <v>3032</v>
      </c>
      <c r="B18" s="849">
        <v>61</v>
      </c>
      <c r="C18" s="849">
        <v>156</v>
      </c>
      <c r="D18" s="849">
        <v>108</v>
      </c>
      <c r="E18" s="889">
        <v>0</v>
      </c>
      <c r="F18" s="889">
        <v>773</v>
      </c>
      <c r="G18" s="890">
        <v>0</v>
      </c>
    </row>
    <row r="19" spans="1:7" ht="14.4" customHeight="1" x14ac:dyDescent="0.3">
      <c r="A19" s="857" t="s">
        <v>3033</v>
      </c>
      <c r="B19" s="849">
        <v>78</v>
      </c>
      <c r="C19" s="849">
        <v>68</v>
      </c>
      <c r="D19" s="849">
        <v>67</v>
      </c>
      <c r="E19" s="889">
        <v>0</v>
      </c>
      <c r="F19" s="889">
        <v>0</v>
      </c>
      <c r="G19" s="890">
        <v>478</v>
      </c>
    </row>
    <row r="20" spans="1:7" ht="14.4" customHeight="1" x14ac:dyDescent="0.3">
      <c r="A20" s="857" t="s">
        <v>3034</v>
      </c>
      <c r="B20" s="849"/>
      <c r="C20" s="849">
        <v>655</v>
      </c>
      <c r="D20" s="849">
        <v>404</v>
      </c>
      <c r="E20" s="889"/>
      <c r="F20" s="889">
        <v>135742</v>
      </c>
      <c r="G20" s="890">
        <v>88404</v>
      </c>
    </row>
    <row r="21" spans="1:7" ht="14.4" customHeight="1" x14ac:dyDescent="0.3">
      <c r="A21" s="857" t="s">
        <v>8193</v>
      </c>
      <c r="B21" s="849">
        <v>513</v>
      </c>
      <c r="C21" s="849"/>
      <c r="D21" s="849"/>
      <c r="E21" s="889">
        <v>53189</v>
      </c>
      <c r="F21" s="889"/>
      <c r="G21" s="890"/>
    </row>
    <row r="22" spans="1:7" ht="14.4" customHeight="1" x14ac:dyDescent="0.3">
      <c r="A22" s="857" t="s">
        <v>3035</v>
      </c>
      <c r="B22" s="849">
        <v>2136</v>
      </c>
      <c r="C22" s="849">
        <v>1689</v>
      </c>
      <c r="D22" s="849">
        <v>1464</v>
      </c>
      <c r="E22" s="889">
        <v>580654.99</v>
      </c>
      <c r="F22" s="889">
        <v>466159.66000000003</v>
      </c>
      <c r="G22" s="890">
        <v>405278.67</v>
      </c>
    </row>
    <row r="23" spans="1:7" ht="14.4" customHeight="1" x14ac:dyDescent="0.3">
      <c r="A23" s="857" t="s">
        <v>3036</v>
      </c>
      <c r="B23" s="849">
        <v>488</v>
      </c>
      <c r="C23" s="849">
        <v>340</v>
      </c>
      <c r="D23" s="849">
        <v>372</v>
      </c>
      <c r="E23" s="889">
        <v>277</v>
      </c>
      <c r="F23" s="889">
        <v>0</v>
      </c>
      <c r="G23" s="890">
        <v>0</v>
      </c>
    </row>
    <row r="24" spans="1:7" ht="14.4" customHeight="1" x14ac:dyDescent="0.3">
      <c r="A24" s="857" t="s">
        <v>3037</v>
      </c>
      <c r="B24" s="849">
        <v>1079</v>
      </c>
      <c r="C24" s="849">
        <v>1222</v>
      </c>
      <c r="D24" s="849">
        <v>527</v>
      </c>
      <c r="E24" s="889">
        <v>273240.65999999997</v>
      </c>
      <c r="F24" s="889">
        <v>437973.66</v>
      </c>
      <c r="G24" s="890">
        <v>196548</v>
      </c>
    </row>
    <row r="25" spans="1:7" ht="14.4" customHeight="1" x14ac:dyDescent="0.3">
      <c r="A25" s="857" t="s">
        <v>3038</v>
      </c>
      <c r="B25" s="849"/>
      <c r="C25" s="849"/>
      <c r="D25" s="849">
        <v>26</v>
      </c>
      <c r="E25" s="889"/>
      <c r="F25" s="889"/>
      <c r="G25" s="890">
        <v>5643</v>
      </c>
    </row>
    <row r="26" spans="1:7" ht="14.4" customHeight="1" x14ac:dyDescent="0.3">
      <c r="A26" s="857" t="s">
        <v>3039</v>
      </c>
      <c r="B26" s="849">
        <v>243</v>
      </c>
      <c r="C26" s="849">
        <v>261</v>
      </c>
      <c r="D26" s="849">
        <v>235</v>
      </c>
      <c r="E26" s="889">
        <v>0</v>
      </c>
      <c r="F26" s="889">
        <v>0</v>
      </c>
      <c r="G26" s="890">
        <v>0</v>
      </c>
    </row>
    <row r="27" spans="1:7" ht="14.4" customHeight="1" x14ac:dyDescent="0.3">
      <c r="A27" s="857" t="s">
        <v>3041</v>
      </c>
      <c r="B27" s="849">
        <v>170</v>
      </c>
      <c r="C27" s="849">
        <v>372</v>
      </c>
      <c r="D27" s="849">
        <v>406</v>
      </c>
      <c r="E27" s="889">
        <v>0</v>
      </c>
      <c r="F27" s="889">
        <v>37</v>
      </c>
      <c r="G27" s="890">
        <v>0</v>
      </c>
    </row>
    <row r="28" spans="1:7" ht="14.4" customHeight="1" x14ac:dyDescent="0.3">
      <c r="A28" s="857" t="s">
        <v>3042</v>
      </c>
      <c r="B28" s="849">
        <v>686</v>
      </c>
      <c r="C28" s="849">
        <v>1146</v>
      </c>
      <c r="D28" s="849">
        <v>680</v>
      </c>
      <c r="E28" s="889">
        <v>111432</v>
      </c>
      <c r="F28" s="889">
        <v>308405</v>
      </c>
      <c r="G28" s="890">
        <v>216471.33</v>
      </c>
    </row>
    <row r="29" spans="1:7" ht="14.4" customHeight="1" x14ac:dyDescent="0.3">
      <c r="A29" s="857" t="s">
        <v>8194</v>
      </c>
      <c r="B29" s="849"/>
      <c r="C29" s="849">
        <v>5</v>
      </c>
      <c r="D29" s="849"/>
      <c r="E29" s="889"/>
      <c r="F29" s="889">
        <v>3150</v>
      </c>
      <c r="G29" s="890"/>
    </row>
    <row r="30" spans="1:7" ht="14.4" customHeight="1" x14ac:dyDescent="0.3">
      <c r="A30" s="857" t="s">
        <v>3043</v>
      </c>
      <c r="B30" s="849">
        <v>2498</v>
      </c>
      <c r="C30" s="849">
        <v>1943</v>
      </c>
      <c r="D30" s="849">
        <v>3177</v>
      </c>
      <c r="E30" s="889">
        <v>580041.99</v>
      </c>
      <c r="F30" s="889">
        <v>346527.33</v>
      </c>
      <c r="G30" s="890">
        <v>956741.34000000008</v>
      </c>
    </row>
    <row r="31" spans="1:7" ht="14.4" customHeight="1" x14ac:dyDescent="0.3">
      <c r="A31" s="857" t="s">
        <v>3044</v>
      </c>
      <c r="B31" s="849">
        <v>4027</v>
      </c>
      <c r="C31" s="849">
        <v>4347</v>
      </c>
      <c r="D31" s="849">
        <v>4830</v>
      </c>
      <c r="E31" s="889">
        <v>1543836</v>
      </c>
      <c r="F31" s="889">
        <v>1745983.33</v>
      </c>
      <c r="G31" s="890">
        <v>1992117.6599999997</v>
      </c>
    </row>
    <row r="32" spans="1:7" ht="14.4" customHeight="1" x14ac:dyDescent="0.3">
      <c r="A32" s="857" t="s">
        <v>8195</v>
      </c>
      <c r="B32" s="849">
        <v>190</v>
      </c>
      <c r="C32" s="849"/>
      <c r="D32" s="849"/>
      <c r="E32" s="889">
        <v>0</v>
      </c>
      <c r="F32" s="889"/>
      <c r="G32" s="890"/>
    </row>
    <row r="33" spans="1:7" ht="14.4" customHeight="1" x14ac:dyDescent="0.3">
      <c r="A33" s="857" t="s">
        <v>3046</v>
      </c>
      <c r="B33" s="849">
        <v>43</v>
      </c>
      <c r="C33" s="849">
        <v>76</v>
      </c>
      <c r="D33" s="849">
        <v>67</v>
      </c>
      <c r="E33" s="889">
        <v>0</v>
      </c>
      <c r="F33" s="889">
        <v>0</v>
      </c>
      <c r="G33" s="890">
        <v>0</v>
      </c>
    </row>
    <row r="34" spans="1:7" ht="14.4" customHeight="1" x14ac:dyDescent="0.3">
      <c r="A34" s="857" t="s">
        <v>3047</v>
      </c>
      <c r="B34" s="849">
        <v>381</v>
      </c>
      <c r="C34" s="849">
        <v>387</v>
      </c>
      <c r="D34" s="849">
        <v>918</v>
      </c>
      <c r="E34" s="889">
        <v>70915</v>
      </c>
      <c r="F34" s="889">
        <v>68291</v>
      </c>
      <c r="G34" s="890">
        <v>201669.99</v>
      </c>
    </row>
    <row r="35" spans="1:7" ht="14.4" customHeight="1" x14ac:dyDescent="0.3">
      <c r="A35" s="857" t="s">
        <v>8196</v>
      </c>
      <c r="B35" s="849"/>
      <c r="C35" s="849">
        <v>103</v>
      </c>
      <c r="D35" s="849"/>
      <c r="E35" s="889"/>
      <c r="F35" s="889">
        <v>22056</v>
      </c>
      <c r="G35" s="890"/>
    </row>
    <row r="36" spans="1:7" ht="14.4" customHeight="1" x14ac:dyDescent="0.3">
      <c r="A36" s="857" t="s">
        <v>3049</v>
      </c>
      <c r="B36" s="849">
        <v>3004</v>
      </c>
      <c r="C36" s="849">
        <v>2551</v>
      </c>
      <c r="D36" s="849">
        <v>3024</v>
      </c>
      <c r="E36" s="889">
        <v>522190.33</v>
      </c>
      <c r="F36" s="889">
        <v>506501.66</v>
      </c>
      <c r="G36" s="890">
        <v>670307.33000000007</v>
      </c>
    </row>
    <row r="37" spans="1:7" ht="14.4" customHeight="1" x14ac:dyDescent="0.3">
      <c r="A37" s="857" t="s">
        <v>3050</v>
      </c>
      <c r="B37" s="849">
        <v>127</v>
      </c>
      <c r="C37" s="849">
        <v>533</v>
      </c>
      <c r="D37" s="849">
        <v>599</v>
      </c>
      <c r="E37" s="889">
        <v>0</v>
      </c>
      <c r="F37" s="889">
        <v>0</v>
      </c>
      <c r="G37" s="890">
        <v>0</v>
      </c>
    </row>
    <row r="38" spans="1:7" ht="14.4" customHeight="1" x14ac:dyDescent="0.3">
      <c r="A38" s="857" t="s">
        <v>3051</v>
      </c>
      <c r="B38" s="849">
        <v>133</v>
      </c>
      <c r="C38" s="849">
        <v>180</v>
      </c>
      <c r="D38" s="849">
        <v>209</v>
      </c>
      <c r="E38" s="889">
        <v>26480.33</v>
      </c>
      <c r="F38" s="889">
        <v>31403.33</v>
      </c>
      <c r="G38" s="890">
        <v>43931.33</v>
      </c>
    </row>
    <row r="39" spans="1:7" ht="14.4" customHeight="1" x14ac:dyDescent="0.3">
      <c r="A39" s="857" t="s">
        <v>3052</v>
      </c>
      <c r="B39" s="849"/>
      <c r="C39" s="849">
        <v>283</v>
      </c>
      <c r="D39" s="849">
        <v>641</v>
      </c>
      <c r="E39" s="889"/>
      <c r="F39" s="889">
        <v>48200.66</v>
      </c>
      <c r="G39" s="890">
        <v>120527</v>
      </c>
    </row>
    <row r="40" spans="1:7" ht="14.4" customHeight="1" x14ac:dyDescent="0.3">
      <c r="A40" s="857" t="s">
        <v>3053</v>
      </c>
      <c r="B40" s="849">
        <v>111</v>
      </c>
      <c r="C40" s="849">
        <v>121</v>
      </c>
      <c r="D40" s="849">
        <v>33</v>
      </c>
      <c r="E40" s="889">
        <v>20920</v>
      </c>
      <c r="F40" s="889">
        <v>19319</v>
      </c>
      <c r="G40" s="890">
        <v>5113</v>
      </c>
    </row>
    <row r="41" spans="1:7" ht="14.4" customHeight="1" x14ac:dyDescent="0.3">
      <c r="A41" s="857" t="s">
        <v>3054</v>
      </c>
      <c r="B41" s="849">
        <v>1</v>
      </c>
      <c r="C41" s="849"/>
      <c r="D41" s="849">
        <v>1</v>
      </c>
      <c r="E41" s="889">
        <v>165</v>
      </c>
      <c r="F41" s="889"/>
      <c r="G41" s="890">
        <v>355</v>
      </c>
    </row>
    <row r="42" spans="1:7" ht="14.4" customHeight="1" x14ac:dyDescent="0.3">
      <c r="A42" s="857" t="s">
        <v>8197</v>
      </c>
      <c r="B42" s="849">
        <v>23</v>
      </c>
      <c r="C42" s="849"/>
      <c r="D42" s="849"/>
      <c r="E42" s="889">
        <v>0</v>
      </c>
      <c r="F42" s="889"/>
      <c r="G42" s="890"/>
    </row>
    <row r="43" spans="1:7" ht="14.4" customHeight="1" x14ac:dyDescent="0.3">
      <c r="A43" s="857" t="s">
        <v>3057</v>
      </c>
      <c r="B43" s="849">
        <v>2211</v>
      </c>
      <c r="C43" s="849">
        <v>2182</v>
      </c>
      <c r="D43" s="849">
        <v>1888</v>
      </c>
      <c r="E43" s="889">
        <v>721173.33000000007</v>
      </c>
      <c r="F43" s="889">
        <v>767445.33000000007</v>
      </c>
      <c r="G43" s="890">
        <v>662723.99</v>
      </c>
    </row>
    <row r="44" spans="1:7" ht="14.4" customHeight="1" x14ac:dyDescent="0.3">
      <c r="A44" s="857" t="s">
        <v>3058</v>
      </c>
      <c r="B44" s="849">
        <v>1480</v>
      </c>
      <c r="C44" s="849">
        <v>1742</v>
      </c>
      <c r="D44" s="849">
        <v>1762</v>
      </c>
      <c r="E44" s="889">
        <v>195982</v>
      </c>
      <c r="F44" s="889">
        <v>248582.66999999998</v>
      </c>
      <c r="G44" s="890">
        <v>259446.66999999998</v>
      </c>
    </row>
    <row r="45" spans="1:7" ht="14.4" customHeight="1" x14ac:dyDescent="0.3">
      <c r="A45" s="857" t="s">
        <v>3060</v>
      </c>
      <c r="B45" s="849">
        <v>922</v>
      </c>
      <c r="C45" s="849">
        <v>880</v>
      </c>
      <c r="D45" s="849">
        <v>589</v>
      </c>
      <c r="E45" s="889">
        <v>105973</v>
      </c>
      <c r="F45" s="889">
        <v>115250.66</v>
      </c>
      <c r="G45" s="890">
        <v>79332.33</v>
      </c>
    </row>
    <row r="46" spans="1:7" ht="14.4" customHeight="1" x14ac:dyDescent="0.3">
      <c r="A46" s="857" t="s">
        <v>3061</v>
      </c>
      <c r="B46" s="849"/>
      <c r="C46" s="849">
        <v>922</v>
      </c>
      <c r="D46" s="849">
        <v>521</v>
      </c>
      <c r="E46" s="889"/>
      <c r="F46" s="889">
        <v>176673.00000000003</v>
      </c>
      <c r="G46" s="890">
        <v>95670.66</v>
      </c>
    </row>
    <row r="47" spans="1:7" ht="14.4" customHeight="1" x14ac:dyDescent="0.3">
      <c r="A47" s="857" t="s">
        <v>3062</v>
      </c>
      <c r="B47" s="849">
        <v>578</v>
      </c>
      <c r="C47" s="849">
        <v>168</v>
      </c>
      <c r="D47" s="849">
        <v>213</v>
      </c>
      <c r="E47" s="889">
        <v>95568</v>
      </c>
      <c r="F47" s="889">
        <v>24403</v>
      </c>
      <c r="G47" s="890">
        <v>31910.33</v>
      </c>
    </row>
    <row r="48" spans="1:7" ht="14.4" customHeight="1" x14ac:dyDescent="0.3">
      <c r="A48" s="857" t="s">
        <v>8198</v>
      </c>
      <c r="B48" s="849">
        <v>485</v>
      </c>
      <c r="C48" s="849">
        <v>322</v>
      </c>
      <c r="D48" s="849"/>
      <c r="E48" s="889">
        <v>80335.66</v>
      </c>
      <c r="F48" s="889">
        <v>52490.33</v>
      </c>
      <c r="G48" s="890"/>
    </row>
    <row r="49" spans="1:7" ht="14.4" customHeight="1" x14ac:dyDescent="0.3">
      <c r="A49" s="857" t="s">
        <v>3063</v>
      </c>
      <c r="B49" s="849">
        <v>1</v>
      </c>
      <c r="C49" s="849">
        <v>5</v>
      </c>
      <c r="D49" s="849">
        <v>2</v>
      </c>
      <c r="E49" s="889">
        <v>336</v>
      </c>
      <c r="F49" s="889">
        <v>1734</v>
      </c>
      <c r="G49" s="890">
        <v>392</v>
      </c>
    </row>
    <row r="50" spans="1:7" ht="14.4" customHeight="1" x14ac:dyDescent="0.3">
      <c r="A50" s="857" t="s">
        <v>3064</v>
      </c>
      <c r="B50" s="849">
        <v>1</v>
      </c>
      <c r="C50" s="849">
        <v>40</v>
      </c>
      <c r="D50" s="849">
        <v>78</v>
      </c>
      <c r="E50" s="889">
        <v>331</v>
      </c>
      <c r="F50" s="889">
        <v>4544.67</v>
      </c>
      <c r="G50" s="890">
        <v>5586</v>
      </c>
    </row>
    <row r="51" spans="1:7" ht="14.4" customHeight="1" x14ac:dyDescent="0.3">
      <c r="A51" s="857" t="s">
        <v>8199</v>
      </c>
      <c r="B51" s="849">
        <v>63</v>
      </c>
      <c r="C51" s="849"/>
      <c r="D51" s="849"/>
      <c r="E51" s="889">
        <v>0</v>
      </c>
      <c r="F51" s="889"/>
      <c r="G51" s="890"/>
    </row>
    <row r="52" spans="1:7" ht="14.4" customHeight="1" x14ac:dyDescent="0.3">
      <c r="A52" s="857" t="s">
        <v>3065</v>
      </c>
      <c r="B52" s="849">
        <v>2</v>
      </c>
      <c r="C52" s="849">
        <v>475</v>
      </c>
      <c r="D52" s="849">
        <v>457</v>
      </c>
      <c r="E52" s="889">
        <v>200</v>
      </c>
      <c r="F52" s="889">
        <v>94230</v>
      </c>
      <c r="G52" s="890">
        <v>86830.33</v>
      </c>
    </row>
    <row r="53" spans="1:7" ht="14.4" customHeight="1" x14ac:dyDescent="0.3">
      <c r="A53" s="857" t="s">
        <v>3066</v>
      </c>
      <c r="B53" s="849">
        <v>312</v>
      </c>
      <c r="C53" s="849">
        <v>343</v>
      </c>
      <c r="D53" s="849">
        <v>340</v>
      </c>
      <c r="E53" s="889">
        <v>56949.66</v>
      </c>
      <c r="F53" s="889">
        <v>64205.66</v>
      </c>
      <c r="G53" s="890">
        <v>64850.33</v>
      </c>
    </row>
    <row r="54" spans="1:7" ht="14.4" customHeight="1" x14ac:dyDescent="0.3">
      <c r="A54" s="857" t="s">
        <v>3067</v>
      </c>
      <c r="B54" s="849">
        <v>178</v>
      </c>
      <c r="C54" s="849">
        <v>212</v>
      </c>
      <c r="D54" s="849">
        <v>98</v>
      </c>
      <c r="E54" s="889">
        <v>0</v>
      </c>
      <c r="F54" s="889">
        <v>0</v>
      </c>
      <c r="G54" s="890">
        <v>0</v>
      </c>
    </row>
    <row r="55" spans="1:7" ht="14.4" customHeight="1" x14ac:dyDescent="0.3">
      <c r="A55" s="857" t="s">
        <v>3068</v>
      </c>
      <c r="B55" s="849">
        <v>189</v>
      </c>
      <c r="C55" s="849">
        <v>280</v>
      </c>
      <c r="D55" s="849">
        <v>376</v>
      </c>
      <c r="E55" s="889">
        <v>37383</v>
      </c>
      <c r="F55" s="889">
        <v>53816</v>
      </c>
      <c r="G55" s="890">
        <v>73012</v>
      </c>
    </row>
    <row r="56" spans="1:7" ht="14.4" customHeight="1" x14ac:dyDescent="0.3">
      <c r="A56" s="857" t="s">
        <v>3069</v>
      </c>
      <c r="B56" s="849">
        <v>682</v>
      </c>
      <c r="C56" s="849">
        <v>539</v>
      </c>
      <c r="D56" s="849"/>
      <c r="E56" s="889">
        <v>141399.33000000002</v>
      </c>
      <c r="F56" s="889">
        <v>122298.33</v>
      </c>
      <c r="G56" s="890"/>
    </row>
    <row r="57" spans="1:7" ht="14.4" customHeight="1" x14ac:dyDescent="0.3">
      <c r="A57" s="857" t="s">
        <v>3070</v>
      </c>
      <c r="B57" s="849">
        <v>529</v>
      </c>
      <c r="C57" s="849">
        <v>443</v>
      </c>
      <c r="D57" s="849">
        <v>889</v>
      </c>
      <c r="E57" s="889">
        <v>90857</v>
      </c>
      <c r="F57" s="889">
        <v>82403</v>
      </c>
      <c r="G57" s="890">
        <v>157499.32999999999</v>
      </c>
    </row>
    <row r="58" spans="1:7" ht="14.4" customHeight="1" x14ac:dyDescent="0.3">
      <c r="A58" s="857" t="s">
        <v>3071</v>
      </c>
      <c r="B58" s="849">
        <v>1</v>
      </c>
      <c r="C58" s="849">
        <v>19</v>
      </c>
      <c r="D58" s="849">
        <v>50</v>
      </c>
      <c r="E58" s="889">
        <v>331</v>
      </c>
      <c r="F58" s="889">
        <v>1658.33</v>
      </c>
      <c r="G58" s="890">
        <v>3803</v>
      </c>
    </row>
    <row r="59" spans="1:7" ht="14.4" customHeight="1" x14ac:dyDescent="0.3">
      <c r="A59" s="857" t="s">
        <v>3072</v>
      </c>
      <c r="B59" s="849">
        <v>596</v>
      </c>
      <c r="C59" s="849">
        <v>550</v>
      </c>
      <c r="D59" s="849">
        <v>1352</v>
      </c>
      <c r="E59" s="889">
        <v>88026</v>
      </c>
      <c r="F59" s="889">
        <v>93143.33</v>
      </c>
      <c r="G59" s="890">
        <v>309773.67</v>
      </c>
    </row>
    <row r="60" spans="1:7" ht="14.4" customHeight="1" x14ac:dyDescent="0.3">
      <c r="A60" s="857" t="s">
        <v>3073</v>
      </c>
      <c r="B60" s="849"/>
      <c r="C60" s="849"/>
      <c r="D60" s="849">
        <v>22</v>
      </c>
      <c r="E60" s="889"/>
      <c r="F60" s="889"/>
      <c r="G60" s="890">
        <v>3684</v>
      </c>
    </row>
    <row r="61" spans="1:7" ht="14.4" customHeight="1" x14ac:dyDescent="0.3">
      <c r="A61" s="857" t="s">
        <v>3074</v>
      </c>
      <c r="B61" s="849">
        <v>502</v>
      </c>
      <c r="C61" s="849">
        <v>493</v>
      </c>
      <c r="D61" s="849">
        <v>588</v>
      </c>
      <c r="E61" s="889">
        <v>82720.66</v>
      </c>
      <c r="F61" s="889">
        <v>80550.009999999995</v>
      </c>
      <c r="G61" s="890">
        <v>93873.67</v>
      </c>
    </row>
    <row r="62" spans="1:7" ht="14.4" customHeight="1" x14ac:dyDescent="0.3">
      <c r="A62" s="857" t="s">
        <v>3075</v>
      </c>
      <c r="B62" s="849"/>
      <c r="C62" s="849">
        <v>18</v>
      </c>
      <c r="D62" s="849">
        <v>810</v>
      </c>
      <c r="E62" s="889"/>
      <c r="F62" s="889">
        <v>889</v>
      </c>
      <c r="G62" s="890">
        <v>150099.33000000002</v>
      </c>
    </row>
    <row r="63" spans="1:7" ht="14.4" customHeight="1" x14ac:dyDescent="0.3">
      <c r="A63" s="857" t="s">
        <v>8200</v>
      </c>
      <c r="B63" s="849">
        <v>1300</v>
      </c>
      <c r="C63" s="849">
        <v>1847</v>
      </c>
      <c r="D63" s="849">
        <v>1501</v>
      </c>
      <c r="E63" s="889">
        <v>228816</v>
      </c>
      <c r="F63" s="889">
        <v>371751.99999999994</v>
      </c>
      <c r="G63" s="890">
        <v>297054</v>
      </c>
    </row>
    <row r="64" spans="1:7" ht="14.4" customHeight="1" x14ac:dyDescent="0.3">
      <c r="A64" s="857" t="s">
        <v>3077</v>
      </c>
      <c r="B64" s="849">
        <v>1516</v>
      </c>
      <c r="C64" s="849">
        <v>1499</v>
      </c>
      <c r="D64" s="849">
        <v>1290</v>
      </c>
      <c r="E64" s="889">
        <v>227979</v>
      </c>
      <c r="F64" s="889">
        <v>241830.66999999998</v>
      </c>
      <c r="G64" s="890">
        <v>365908.33</v>
      </c>
    </row>
    <row r="65" spans="1:7" ht="14.4" customHeight="1" x14ac:dyDescent="0.3">
      <c r="A65" s="857" t="s">
        <v>3078</v>
      </c>
      <c r="B65" s="849">
        <v>902</v>
      </c>
      <c r="C65" s="849">
        <v>1080</v>
      </c>
      <c r="D65" s="849">
        <v>1243</v>
      </c>
      <c r="E65" s="889">
        <v>144550.33000000002</v>
      </c>
      <c r="F65" s="889">
        <v>207200.65999999995</v>
      </c>
      <c r="G65" s="890">
        <v>263119.31999999995</v>
      </c>
    </row>
    <row r="66" spans="1:7" ht="14.4" customHeight="1" x14ac:dyDescent="0.3">
      <c r="A66" s="857" t="s">
        <v>3079</v>
      </c>
      <c r="B66" s="849">
        <v>206</v>
      </c>
      <c r="C66" s="849">
        <v>329</v>
      </c>
      <c r="D66" s="849">
        <v>867</v>
      </c>
      <c r="E66" s="889">
        <v>0</v>
      </c>
      <c r="F66" s="889">
        <v>37676</v>
      </c>
      <c r="G66" s="890">
        <v>191189.66999999998</v>
      </c>
    </row>
    <row r="67" spans="1:7" ht="14.4" customHeight="1" x14ac:dyDescent="0.3">
      <c r="A67" s="857" t="s">
        <v>3080</v>
      </c>
      <c r="B67" s="849">
        <v>228</v>
      </c>
      <c r="C67" s="849">
        <v>34</v>
      </c>
      <c r="D67" s="849">
        <v>98</v>
      </c>
      <c r="E67" s="889">
        <v>38578</v>
      </c>
      <c r="F67" s="889">
        <v>4406</v>
      </c>
      <c r="G67" s="890">
        <v>17344.330000000002</v>
      </c>
    </row>
    <row r="68" spans="1:7" ht="14.4" customHeight="1" x14ac:dyDescent="0.3">
      <c r="A68" s="857" t="s">
        <v>3081</v>
      </c>
      <c r="B68" s="849">
        <v>753</v>
      </c>
      <c r="C68" s="849">
        <v>95</v>
      </c>
      <c r="D68" s="849">
        <v>80</v>
      </c>
      <c r="E68" s="889">
        <v>142695</v>
      </c>
      <c r="F68" s="889">
        <v>0</v>
      </c>
      <c r="G68" s="890">
        <v>0</v>
      </c>
    </row>
    <row r="69" spans="1:7" ht="14.4" customHeight="1" x14ac:dyDescent="0.3">
      <c r="A69" s="857" t="s">
        <v>3082</v>
      </c>
      <c r="B69" s="849">
        <v>1928</v>
      </c>
      <c r="C69" s="849">
        <v>1692</v>
      </c>
      <c r="D69" s="849">
        <v>1530</v>
      </c>
      <c r="E69" s="889">
        <v>811075.33000000007</v>
      </c>
      <c r="F69" s="889">
        <v>756222.67</v>
      </c>
      <c r="G69" s="890">
        <v>675383.33000000007</v>
      </c>
    </row>
    <row r="70" spans="1:7" ht="14.4" customHeight="1" x14ac:dyDescent="0.3">
      <c r="A70" s="857" t="s">
        <v>3083</v>
      </c>
      <c r="B70" s="849">
        <v>296</v>
      </c>
      <c r="C70" s="849">
        <v>13</v>
      </c>
      <c r="D70" s="849">
        <v>94</v>
      </c>
      <c r="E70" s="889">
        <v>50651.67</v>
      </c>
      <c r="F70" s="889">
        <v>1247</v>
      </c>
      <c r="G70" s="890">
        <v>12478</v>
      </c>
    </row>
    <row r="71" spans="1:7" ht="14.4" customHeight="1" x14ac:dyDescent="0.3">
      <c r="A71" s="857" t="s">
        <v>3084</v>
      </c>
      <c r="B71" s="849">
        <v>2021</v>
      </c>
      <c r="C71" s="849">
        <v>1918</v>
      </c>
      <c r="D71" s="849">
        <v>1873</v>
      </c>
      <c r="E71" s="889">
        <v>164363</v>
      </c>
      <c r="F71" s="889">
        <v>184516</v>
      </c>
      <c r="G71" s="890">
        <v>251960.66</v>
      </c>
    </row>
    <row r="72" spans="1:7" ht="14.4" customHeight="1" x14ac:dyDescent="0.3">
      <c r="A72" s="857" t="s">
        <v>3085</v>
      </c>
      <c r="B72" s="849">
        <v>222</v>
      </c>
      <c r="C72" s="849">
        <v>212</v>
      </c>
      <c r="D72" s="849">
        <v>204</v>
      </c>
      <c r="E72" s="889">
        <v>446</v>
      </c>
      <c r="F72" s="889">
        <v>0</v>
      </c>
      <c r="G72" s="890">
        <v>0</v>
      </c>
    </row>
    <row r="73" spans="1:7" ht="14.4" customHeight="1" x14ac:dyDescent="0.3">
      <c r="A73" s="857" t="s">
        <v>3086</v>
      </c>
      <c r="B73" s="849">
        <v>4906</v>
      </c>
      <c r="C73" s="849">
        <v>4103</v>
      </c>
      <c r="D73" s="849">
        <v>3887</v>
      </c>
      <c r="E73" s="889">
        <v>672331.66</v>
      </c>
      <c r="F73" s="889">
        <v>746775.32</v>
      </c>
      <c r="G73" s="890">
        <v>760967.33000000007</v>
      </c>
    </row>
    <row r="74" spans="1:7" ht="14.4" customHeight="1" x14ac:dyDescent="0.3">
      <c r="A74" s="857" t="s">
        <v>3087</v>
      </c>
      <c r="B74" s="849">
        <v>2055</v>
      </c>
      <c r="C74" s="849">
        <v>2148</v>
      </c>
      <c r="D74" s="849">
        <v>2175</v>
      </c>
      <c r="E74" s="889">
        <v>400019.33</v>
      </c>
      <c r="F74" s="889">
        <v>425342.01</v>
      </c>
      <c r="G74" s="890">
        <v>416850.33</v>
      </c>
    </row>
    <row r="75" spans="1:7" ht="14.4" customHeight="1" thickBot="1" x14ac:dyDescent="0.35">
      <c r="A75" s="893" t="s">
        <v>3088</v>
      </c>
      <c r="B75" s="851">
        <v>772</v>
      </c>
      <c r="C75" s="851">
        <v>635</v>
      </c>
      <c r="D75" s="851">
        <v>588</v>
      </c>
      <c r="E75" s="891">
        <v>137374</v>
      </c>
      <c r="F75" s="891">
        <v>124837.33</v>
      </c>
      <c r="G75" s="892">
        <v>144306</v>
      </c>
    </row>
    <row r="76" spans="1:7" ht="14.4" customHeight="1" x14ac:dyDescent="0.3">
      <c r="A76" s="804" t="s">
        <v>328</v>
      </c>
    </row>
    <row r="77" spans="1:7" ht="14.4" customHeight="1" x14ac:dyDescent="0.3">
      <c r="A77" s="805" t="s">
        <v>3020</v>
      </c>
    </row>
    <row r="78" spans="1:7" ht="14.4" customHeight="1" x14ac:dyDescent="0.3">
      <c r="A78" s="804" t="s">
        <v>8189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8656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58734.83</v>
      </c>
      <c r="H3" s="208">
        <f t="shared" si="0"/>
        <v>29444415.719999999</v>
      </c>
      <c r="I3" s="78"/>
      <c r="J3" s="78"/>
      <c r="K3" s="208">
        <f t="shared" si="0"/>
        <v>58722.42</v>
      </c>
      <c r="L3" s="208">
        <f t="shared" si="0"/>
        <v>27477712.239999991</v>
      </c>
      <c r="M3" s="78"/>
      <c r="N3" s="78"/>
      <c r="O3" s="208">
        <f t="shared" si="0"/>
        <v>58524.149999999994</v>
      </c>
      <c r="P3" s="208">
        <f t="shared" si="0"/>
        <v>29979471.09</v>
      </c>
      <c r="Q3" s="79">
        <f>IF(L3=0,0,P3/L3)</f>
        <v>1.0910468392764567</v>
      </c>
      <c r="R3" s="209">
        <f>IF(O3=0,0,P3/O3)</f>
        <v>512.25812062199964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8202</v>
      </c>
      <c r="C6" s="825" t="s">
        <v>664</v>
      </c>
      <c r="D6" s="825" t="s">
        <v>8203</v>
      </c>
      <c r="E6" s="825" t="s">
        <v>8204</v>
      </c>
      <c r="F6" s="825" t="s">
        <v>8205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8202</v>
      </c>
      <c r="C7" s="832" t="s">
        <v>670</v>
      </c>
      <c r="D7" s="832" t="s">
        <v>8206</v>
      </c>
      <c r="E7" s="832" t="s">
        <v>8207</v>
      </c>
      <c r="F7" s="832" t="s">
        <v>8208</v>
      </c>
      <c r="G7" s="849">
        <v>18</v>
      </c>
      <c r="H7" s="849">
        <v>0</v>
      </c>
      <c r="I7" s="832"/>
      <c r="J7" s="832">
        <v>0</v>
      </c>
      <c r="K7" s="849">
        <v>36</v>
      </c>
      <c r="L7" s="849">
        <v>0</v>
      </c>
      <c r="M7" s="832"/>
      <c r="N7" s="832">
        <v>0</v>
      </c>
      <c r="O7" s="849">
        <v>20</v>
      </c>
      <c r="P7" s="849">
        <v>0</v>
      </c>
      <c r="Q7" s="837"/>
      <c r="R7" s="850">
        <v>0</v>
      </c>
    </row>
    <row r="8" spans="1:18" ht="14.4" customHeight="1" x14ac:dyDescent="0.3">
      <c r="A8" s="831"/>
      <c r="B8" s="832" t="s">
        <v>8202</v>
      </c>
      <c r="C8" s="832" t="s">
        <v>670</v>
      </c>
      <c r="D8" s="832" t="s">
        <v>8206</v>
      </c>
      <c r="E8" s="832" t="s">
        <v>8209</v>
      </c>
      <c r="F8" s="832" t="s">
        <v>8210</v>
      </c>
      <c r="G8" s="849">
        <v>20.9</v>
      </c>
      <c r="H8" s="849">
        <v>0</v>
      </c>
      <c r="I8" s="832"/>
      <c r="J8" s="832">
        <v>0</v>
      </c>
      <c r="K8" s="849">
        <v>6.6</v>
      </c>
      <c r="L8" s="849">
        <v>0</v>
      </c>
      <c r="M8" s="832"/>
      <c r="N8" s="832">
        <v>0</v>
      </c>
      <c r="O8" s="849">
        <v>1.3</v>
      </c>
      <c r="P8" s="849">
        <v>0</v>
      </c>
      <c r="Q8" s="837"/>
      <c r="R8" s="850">
        <v>0</v>
      </c>
    </row>
    <row r="9" spans="1:18" ht="14.4" customHeight="1" x14ac:dyDescent="0.3">
      <c r="A9" s="831"/>
      <c r="B9" s="832" t="s">
        <v>8202</v>
      </c>
      <c r="C9" s="832" t="s">
        <v>670</v>
      </c>
      <c r="D9" s="832" t="s">
        <v>8206</v>
      </c>
      <c r="E9" s="832" t="s">
        <v>8211</v>
      </c>
      <c r="F9" s="832"/>
      <c r="G9" s="849">
        <v>3</v>
      </c>
      <c r="H9" s="849">
        <v>0</v>
      </c>
      <c r="I9" s="832"/>
      <c r="J9" s="832">
        <v>0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/>
      <c r="B10" s="832" t="s">
        <v>8202</v>
      </c>
      <c r="C10" s="832" t="s">
        <v>670</v>
      </c>
      <c r="D10" s="832" t="s">
        <v>8206</v>
      </c>
      <c r="E10" s="832" t="s">
        <v>8212</v>
      </c>
      <c r="F10" s="832" t="s">
        <v>8213</v>
      </c>
      <c r="G10" s="849">
        <v>3</v>
      </c>
      <c r="H10" s="849">
        <v>1765.79</v>
      </c>
      <c r="I10" s="832">
        <v>0.5</v>
      </c>
      <c r="J10" s="832">
        <v>588.59666666666669</v>
      </c>
      <c r="K10" s="849">
        <v>2</v>
      </c>
      <c r="L10" s="849">
        <v>3531.58</v>
      </c>
      <c r="M10" s="832">
        <v>1</v>
      </c>
      <c r="N10" s="832">
        <v>1765.79</v>
      </c>
      <c r="O10" s="849">
        <v>3</v>
      </c>
      <c r="P10" s="849">
        <v>5297.37</v>
      </c>
      <c r="Q10" s="837">
        <v>1.5</v>
      </c>
      <c r="R10" s="850">
        <v>1765.79</v>
      </c>
    </row>
    <row r="11" spans="1:18" ht="14.4" customHeight="1" x14ac:dyDescent="0.3">
      <c r="A11" s="831"/>
      <c r="B11" s="832" t="s">
        <v>8202</v>
      </c>
      <c r="C11" s="832" t="s">
        <v>670</v>
      </c>
      <c r="D11" s="832" t="s">
        <v>8206</v>
      </c>
      <c r="E11" s="832" t="s">
        <v>8214</v>
      </c>
      <c r="F11" s="832"/>
      <c r="G11" s="849">
        <v>2</v>
      </c>
      <c r="H11" s="849">
        <v>0</v>
      </c>
      <c r="I11" s="832"/>
      <c r="J11" s="832">
        <v>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8202</v>
      </c>
      <c r="C12" s="832" t="s">
        <v>670</v>
      </c>
      <c r="D12" s="832" t="s">
        <v>8206</v>
      </c>
      <c r="E12" s="832" t="s">
        <v>8215</v>
      </c>
      <c r="F12" s="832" t="s">
        <v>8216</v>
      </c>
      <c r="G12" s="849">
        <v>3</v>
      </c>
      <c r="H12" s="849">
        <v>2996.04</v>
      </c>
      <c r="I12" s="832">
        <v>0.13043478260869565</v>
      </c>
      <c r="J12" s="832">
        <v>998.68</v>
      </c>
      <c r="K12" s="849">
        <v>23</v>
      </c>
      <c r="L12" s="849">
        <v>22969.64</v>
      </c>
      <c r="M12" s="832">
        <v>1</v>
      </c>
      <c r="N12" s="832">
        <v>998.68</v>
      </c>
      <c r="O12" s="849">
        <v>27</v>
      </c>
      <c r="P12" s="849">
        <v>26964.359999999997</v>
      </c>
      <c r="Q12" s="837">
        <v>1.1739130434782608</v>
      </c>
      <c r="R12" s="850">
        <v>998.67999999999984</v>
      </c>
    </row>
    <row r="13" spans="1:18" ht="14.4" customHeight="1" x14ac:dyDescent="0.3">
      <c r="A13" s="831"/>
      <c r="B13" s="832" t="s">
        <v>8202</v>
      </c>
      <c r="C13" s="832" t="s">
        <v>670</v>
      </c>
      <c r="D13" s="832" t="s">
        <v>8206</v>
      </c>
      <c r="E13" s="832" t="s">
        <v>8217</v>
      </c>
      <c r="F13" s="832" t="s">
        <v>8218</v>
      </c>
      <c r="G13" s="849">
        <v>2</v>
      </c>
      <c r="H13" s="849">
        <v>1997.36</v>
      </c>
      <c r="I13" s="832">
        <v>0.16666666666666666</v>
      </c>
      <c r="J13" s="832">
        <v>998.68</v>
      </c>
      <c r="K13" s="849">
        <v>12</v>
      </c>
      <c r="L13" s="849">
        <v>11984.16</v>
      </c>
      <c r="M13" s="832">
        <v>1</v>
      </c>
      <c r="N13" s="832">
        <v>998.68</v>
      </c>
      <c r="O13" s="849">
        <v>5</v>
      </c>
      <c r="P13" s="849">
        <v>4993.3999999999996</v>
      </c>
      <c r="Q13" s="837">
        <v>0.41666666666666663</v>
      </c>
      <c r="R13" s="850">
        <v>998.68</v>
      </c>
    </row>
    <row r="14" spans="1:18" ht="14.4" customHeight="1" x14ac:dyDescent="0.3">
      <c r="A14" s="831"/>
      <c r="B14" s="832" t="s">
        <v>8202</v>
      </c>
      <c r="C14" s="832" t="s">
        <v>670</v>
      </c>
      <c r="D14" s="832" t="s">
        <v>8206</v>
      </c>
      <c r="E14" s="832" t="s">
        <v>8219</v>
      </c>
      <c r="F14" s="832" t="s">
        <v>8220</v>
      </c>
      <c r="G14" s="849">
        <v>4</v>
      </c>
      <c r="H14" s="849">
        <v>0</v>
      </c>
      <c r="I14" s="832"/>
      <c r="J14" s="832">
        <v>0</v>
      </c>
      <c r="K14" s="849">
        <v>4</v>
      </c>
      <c r="L14" s="849">
        <v>0</v>
      </c>
      <c r="M14" s="832"/>
      <c r="N14" s="832">
        <v>0</v>
      </c>
      <c r="O14" s="849">
        <v>7</v>
      </c>
      <c r="P14" s="849">
        <v>0</v>
      </c>
      <c r="Q14" s="837"/>
      <c r="R14" s="850">
        <v>0</v>
      </c>
    </row>
    <row r="15" spans="1:18" ht="14.4" customHeight="1" x14ac:dyDescent="0.3">
      <c r="A15" s="831"/>
      <c r="B15" s="832" t="s">
        <v>8202</v>
      </c>
      <c r="C15" s="832" t="s">
        <v>670</v>
      </c>
      <c r="D15" s="832" t="s">
        <v>8206</v>
      </c>
      <c r="E15" s="832" t="s">
        <v>8221</v>
      </c>
      <c r="F15" s="832" t="s">
        <v>8222</v>
      </c>
      <c r="G15" s="849"/>
      <c r="H15" s="849"/>
      <c r="I15" s="832"/>
      <c r="J15" s="832"/>
      <c r="K15" s="849">
        <v>16</v>
      </c>
      <c r="L15" s="849">
        <v>0</v>
      </c>
      <c r="M15" s="832"/>
      <c r="N15" s="832">
        <v>0</v>
      </c>
      <c r="O15" s="849">
        <v>62</v>
      </c>
      <c r="P15" s="849">
        <v>0</v>
      </c>
      <c r="Q15" s="837"/>
      <c r="R15" s="850">
        <v>0</v>
      </c>
    </row>
    <row r="16" spans="1:18" ht="14.4" customHeight="1" x14ac:dyDescent="0.3">
      <c r="A16" s="831"/>
      <c r="B16" s="832" t="s">
        <v>8202</v>
      </c>
      <c r="C16" s="832" t="s">
        <v>670</v>
      </c>
      <c r="D16" s="832" t="s">
        <v>8206</v>
      </c>
      <c r="E16" s="832" t="s">
        <v>8223</v>
      </c>
      <c r="F16" s="832" t="s">
        <v>8224</v>
      </c>
      <c r="G16" s="849"/>
      <c r="H16" s="849"/>
      <c r="I16" s="832"/>
      <c r="J16" s="832"/>
      <c r="K16" s="849">
        <v>6.6</v>
      </c>
      <c r="L16" s="849">
        <v>0</v>
      </c>
      <c r="M16" s="832"/>
      <c r="N16" s="832">
        <v>0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8202</v>
      </c>
      <c r="C17" s="832" t="s">
        <v>670</v>
      </c>
      <c r="D17" s="832" t="s">
        <v>8206</v>
      </c>
      <c r="E17" s="832" t="s">
        <v>8225</v>
      </c>
      <c r="F17" s="832" t="s">
        <v>8226</v>
      </c>
      <c r="G17" s="849"/>
      <c r="H17" s="849"/>
      <c r="I17" s="832"/>
      <c r="J17" s="832"/>
      <c r="K17" s="849">
        <v>2</v>
      </c>
      <c r="L17" s="849">
        <v>0</v>
      </c>
      <c r="M17" s="832"/>
      <c r="N17" s="832">
        <v>0</v>
      </c>
      <c r="O17" s="849">
        <v>21</v>
      </c>
      <c r="P17" s="849">
        <v>0</v>
      </c>
      <c r="Q17" s="837"/>
      <c r="R17" s="850">
        <v>0</v>
      </c>
    </row>
    <row r="18" spans="1:18" ht="14.4" customHeight="1" x14ac:dyDescent="0.3">
      <c r="A18" s="831"/>
      <c r="B18" s="832" t="s">
        <v>8202</v>
      </c>
      <c r="C18" s="832" t="s">
        <v>670</v>
      </c>
      <c r="D18" s="832" t="s">
        <v>8206</v>
      </c>
      <c r="E18" s="832" t="s">
        <v>8227</v>
      </c>
      <c r="F18" s="832" t="s">
        <v>8224</v>
      </c>
      <c r="G18" s="849">
        <v>2.4000000000000004</v>
      </c>
      <c r="H18" s="849">
        <v>0</v>
      </c>
      <c r="I18" s="832"/>
      <c r="J18" s="832">
        <v>0</v>
      </c>
      <c r="K18" s="849">
        <v>1</v>
      </c>
      <c r="L18" s="849">
        <v>0</v>
      </c>
      <c r="M18" s="832"/>
      <c r="N18" s="832">
        <v>0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8202</v>
      </c>
      <c r="C19" s="832" t="s">
        <v>670</v>
      </c>
      <c r="D19" s="832" t="s">
        <v>8203</v>
      </c>
      <c r="E19" s="832" t="s">
        <v>8228</v>
      </c>
      <c r="F19" s="832" t="s">
        <v>8229</v>
      </c>
      <c r="G19" s="849">
        <v>66</v>
      </c>
      <c r="H19" s="849">
        <v>11286</v>
      </c>
      <c r="I19" s="832">
        <v>0.59300126103404793</v>
      </c>
      <c r="J19" s="832">
        <v>171</v>
      </c>
      <c r="K19" s="849">
        <v>104</v>
      </c>
      <c r="L19" s="849">
        <v>19032</v>
      </c>
      <c r="M19" s="832">
        <v>1</v>
      </c>
      <c r="N19" s="832">
        <v>183</v>
      </c>
      <c r="O19" s="849">
        <v>125</v>
      </c>
      <c r="P19" s="849">
        <v>22875</v>
      </c>
      <c r="Q19" s="837">
        <v>1.2019230769230769</v>
      </c>
      <c r="R19" s="850">
        <v>183</v>
      </c>
    </row>
    <row r="20" spans="1:18" ht="14.4" customHeight="1" x14ac:dyDescent="0.3">
      <c r="A20" s="831"/>
      <c r="B20" s="832" t="s">
        <v>8202</v>
      </c>
      <c r="C20" s="832" t="s">
        <v>670</v>
      </c>
      <c r="D20" s="832" t="s">
        <v>8203</v>
      </c>
      <c r="E20" s="832" t="s">
        <v>8230</v>
      </c>
      <c r="F20" s="832" t="s">
        <v>8231</v>
      </c>
      <c r="G20" s="849">
        <v>9</v>
      </c>
      <c r="H20" s="849">
        <v>261</v>
      </c>
      <c r="I20" s="832">
        <v>0.23513513513513515</v>
      </c>
      <c r="J20" s="832">
        <v>29</v>
      </c>
      <c r="K20" s="849">
        <v>37</v>
      </c>
      <c r="L20" s="849">
        <v>1110</v>
      </c>
      <c r="M20" s="832">
        <v>1</v>
      </c>
      <c r="N20" s="832">
        <v>30</v>
      </c>
      <c r="O20" s="849">
        <v>2</v>
      </c>
      <c r="P20" s="849">
        <v>60</v>
      </c>
      <c r="Q20" s="837">
        <v>5.4054054054054057E-2</v>
      </c>
      <c r="R20" s="850">
        <v>30</v>
      </c>
    </row>
    <row r="21" spans="1:18" ht="14.4" customHeight="1" x14ac:dyDescent="0.3">
      <c r="A21" s="831"/>
      <c r="B21" s="832" t="s">
        <v>8202</v>
      </c>
      <c r="C21" s="832" t="s">
        <v>670</v>
      </c>
      <c r="D21" s="832" t="s">
        <v>8203</v>
      </c>
      <c r="E21" s="832" t="s">
        <v>8232</v>
      </c>
      <c r="F21" s="832" t="s">
        <v>8233</v>
      </c>
      <c r="G21" s="849">
        <v>30</v>
      </c>
      <c r="H21" s="849">
        <v>1920</v>
      </c>
      <c r="I21" s="832">
        <v>0.51948051948051943</v>
      </c>
      <c r="J21" s="832">
        <v>64</v>
      </c>
      <c r="K21" s="849">
        <v>56</v>
      </c>
      <c r="L21" s="849">
        <v>3696</v>
      </c>
      <c r="M21" s="832">
        <v>1</v>
      </c>
      <c r="N21" s="832">
        <v>66</v>
      </c>
      <c r="O21" s="849">
        <v>45</v>
      </c>
      <c r="P21" s="849">
        <v>2970</v>
      </c>
      <c r="Q21" s="837">
        <v>0.8035714285714286</v>
      </c>
      <c r="R21" s="850">
        <v>66</v>
      </c>
    </row>
    <row r="22" spans="1:18" ht="14.4" customHeight="1" x14ac:dyDescent="0.3">
      <c r="A22" s="831"/>
      <c r="B22" s="832" t="s">
        <v>8202</v>
      </c>
      <c r="C22" s="832" t="s">
        <v>670</v>
      </c>
      <c r="D22" s="832" t="s">
        <v>8203</v>
      </c>
      <c r="E22" s="832" t="s">
        <v>8234</v>
      </c>
      <c r="F22" s="832" t="s">
        <v>8235</v>
      </c>
      <c r="G22" s="849">
        <v>23</v>
      </c>
      <c r="H22" s="849">
        <v>115</v>
      </c>
      <c r="I22" s="832">
        <v>0.5</v>
      </c>
      <c r="J22" s="832">
        <v>5</v>
      </c>
      <c r="K22" s="849">
        <v>46</v>
      </c>
      <c r="L22" s="849">
        <v>230</v>
      </c>
      <c r="M22" s="832">
        <v>1</v>
      </c>
      <c r="N22" s="832">
        <v>5</v>
      </c>
      <c r="O22" s="849">
        <v>60</v>
      </c>
      <c r="P22" s="849">
        <v>300</v>
      </c>
      <c r="Q22" s="837">
        <v>1.3043478260869565</v>
      </c>
      <c r="R22" s="850">
        <v>5</v>
      </c>
    </row>
    <row r="23" spans="1:18" ht="14.4" customHeight="1" x14ac:dyDescent="0.3">
      <c r="A23" s="831"/>
      <c r="B23" s="832" t="s">
        <v>8202</v>
      </c>
      <c r="C23" s="832" t="s">
        <v>670</v>
      </c>
      <c r="D23" s="832" t="s">
        <v>8203</v>
      </c>
      <c r="E23" s="832" t="s">
        <v>8236</v>
      </c>
      <c r="F23" s="832" t="s">
        <v>8237</v>
      </c>
      <c r="G23" s="849">
        <v>10</v>
      </c>
      <c r="H23" s="849">
        <v>50</v>
      </c>
      <c r="I23" s="832">
        <v>0.26315789473684209</v>
      </c>
      <c r="J23" s="832">
        <v>5</v>
      </c>
      <c r="K23" s="849">
        <v>38</v>
      </c>
      <c r="L23" s="849">
        <v>190</v>
      </c>
      <c r="M23" s="832">
        <v>1</v>
      </c>
      <c r="N23" s="832">
        <v>5</v>
      </c>
      <c r="O23" s="849">
        <v>49</v>
      </c>
      <c r="P23" s="849">
        <v>245</v>
      </c>
      <c r="Q23" s="837">
        <v>1.2894736842105263</v>
      </c>
      <c r="R23" s="850">
        <v>5</v>
      </c>
    </row>
    <row r="24" spans="1:18" ht="14.4" customHeight="1" x14ac:dyDescent="0.3">
      <c r="A24" s="831"/>
      <c r="B24" s="832" t="s">
        <v>8202</v>
      </c>
      <c r="C24" s="832" t="s">
        <v>670</v>
      </c>
      <c r="D24" s="832" t="s">
        <v>8203</v>
      </c>
      <c r="E24" s="832" t="s">
        <v>8238</v>
      </c>
      <c r="F24" s="832" t="s">
        <v>8239</v>
      </c>
      <c r="G24" s="849">
        <v>0</v>
      </c>
      <c r="H24" s="849">
        <v>0</v>
      </c>
      <c r="I24" s="832"/>
      <c r="J24" s="832"/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/>
      <c r="B25" s="832" t="s">
        <v>8202</v>
      </c>
      <c r="C25" s="832" t="s">
        <v>670</v>
      </c>
      <c r="D25" s="832" t="s">
        <v>8203</v>
      </c>
      <c r="E25" s="832" t="s">
        <v>8240</v>
      </c>
      <c r="F25" s="832" t="s">
        <v>8241</v>
      </c>
      <c r="G25" s="849"/>
      <c r="H25" s="849"/>
      <c r="I25" s="832"/>
      <c r="J25" s="832"/>
      <c r="K25" s="849"/>
      <c r="L25" s="849"/>
      <c r="M25" s="832"/>
      <c r="N25" s="832"/>
      <c r="O25" s="849">
        <v>2</v>
      </c>
      <c r="P25" s="849">
        <v>66.66</v>
      </c>
      <c r="Q25" s="837"/>
      <c r="R25" s="850">
        <v>33.33</v>
      </c>
    </row>
    <row r="26" spans="1:18" ht="14.4" customHeight="1" x14ac:dyDescent="0.3">
      <c r="A26" s="831"/>
      <c r="B26" s="832" t="s">
        <v>8202</v>
      </c>
      <c r="C26" s="832" t="s">
        <v>670</v>
      </c>
      <c r="D26" s="832" t="s">
        <v>8203</v>
      </c>
      <c r="E26" s="832" t="s">
        <v>8242</v>
      </c>
      <c r="F26" s="832" t="s">
        <v>8243</v>
      </c>
      <c r="G26" s="849">
        <v>23</v>
      </c>
      <c r="H26" s="849">
        <v>828</v>
      </c>
      <c r="I26" s="832">
        <v>0.93243243243243246</v>
      </c>
      <c r="J26" s="832">
        <v>36</v>
      </c>
      <c r="K26" s="849">
        <v>24</v>
      </c>
      <c r="L26" s="849">
        <v>888</v>
      </c>
      <c r="M26" s="832">
        <v>1</v>
      </c>
      <c r="N26" s="832">
        <v>37</v>
      </c>
      <c r="O26" s="849">
        <v>34</v>
      </c>
      <c r="P26" s="849">
        <v>1258</v>
      </c>
      <c r="Q26" s="837">
        <v>1.4166666666666667</v>
      </c>
      <c r="R26" s="850">
        <v>37</v>
      </c>
    </row>
    <row r="27" spans="1:18" ht="14.4" customHeight="1" x14ac:dyDescent="0.3">
      <c r="A27" s="831"/>
      <c r="B27" s="832" t="s">
        <v>8202</v>
      </c>
      <c r="C27" s="832" t="s">
        <v>670</v>
      </c>
      <c r="D27" s="832" t="s">
        <v>8203</v>
      </c>
      <c r="E27" s="832" t="s">
        <v>8244</v>
      </c>
      <c r="F27" s="832" t="s">
        <v>8245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32</v>
      </c>
      <c r="Q27" s="837"/>
      <c r="R27" s="850">
        <v>32</v>
      </c>
    </row>
    <row r="28" spans="1:18" ht="14.4" customHeight="1" x14ac:dyDescent="0.3">
      <c r="A28" s="831"/>
      <c r="B28" s="832" t="s">
        <v>8202</v>
      </c>
      <c r="C28" s="832" t="s">
        <v>670</v>
      </c>
      <c r="D28" s="832" t="s">
        <v>8203</v>
      </c>
      <c r="E28" s="832" t="s">
        <v>8246</v>
      </c>
      <c r="F28" s="832" t="s">
        <v>8247</v>
      </c>
      <c r="G28" s="849">
        <v>5</v>
      </c>
      <c r="H28" s="849">
        <v>135</v>
      </c>
      <c r="I28" s="832">
        <v>2.4107142857142856</v>
      </c>
      <c r="J28" s="832">
        <v>27</v>
      </c>
      <c r="K28" s="849">
        <v>2</v>
      </c>
      <c r="L28" s="849">
        <v>56</v>
      </c>
      <c r="M28" s="832">
        <v>1</v>
      </c>
      <c r="N28" s="832">
        <v>28</v>
      </c>
      <c r="O28" s="849">
        <v>2</v>
      </c>
      <c r="P28" s="849">
        <v>56</v>
      </c>
      <c r="Q28" s="837">
        <v>1</v>
      </c>
      <c r="R28" s="850">
        <v>28</v>
      </c>
    </row>
    <row r="29" spans="1:18" ht="14.4" customHeight="1" x14ac:dyDescent="0.3">
      <c r="A29" s="831"/>
      <c r="B29" s="832" t="s">
        <v>8202</v>
      </c>
      <c r="C29" s="832" t="s">
        <v>670</v>
      </c>
      <c r="D29" s="832" t="s">
        <v>8203</v>
      </c>
      <c r="E29" s="832" t="s">
        <v>8248</v>
      </c>
      <c r="F29" s="832" t="s">
        <v>8249</v>
      </c>
      <c r="G29" s="849">
        <v>92</v>
      </c>
      <c r="H29" s="849">
        <v>5244</v>
      </c>
      <c r="I29" s="832">
        <v>0.81542528378168244</v>
      </c>
      <c r="J29" s="832">
        <v>57</v>
      </c>
      <c r="K29" s="849">
        <v>109</v>
      </c>
      <c r="L29" s="849">
        <v>6431</v>
      </c>
      <c r="M29" s="832">
        <v>1</v>
      </c>
      <c r="N29" s="832">
        <v>59</v>
      </c>
      <c r="O29" s="849">
        <v>198</v>
      </c>
      <c r="P29" s="849">
        <v>11682</v>
      </c>
      <c r="Q29" s="837">
        <v>1.8165137614678899</v>
      </c>
      <c r="R29" s="850">
        <v>59</v>
      </c>
    </row>
    <row r="30" spans="1:18" ht="14.4" customHeight="1" x14ac:dyDescent="0.3">
      <c r="A30" s="831"/>
      <c r="B30" s="832" t="s">
        <v>8202</v>
      </c>
      <c r="C30" s="832" t="s">
        <v>670</v>
      </c>
      <c r="D30" s="832" t="s">
        <v>8203</v>
      </c>
      <c r="E30" s="832" t="s">
        <v>8250</v>
      </c>
      <c r="F30" s="832" t="s">
        <v>8251</v>
      </c>
      <c r="G30" s="849">
        <v>7</v>
      </c>
      <c r="H30" s="849">
        <v>252</v>
      </c>
      <c r="I30" s="832">
        <v>0.24324324324324326</v>
      </c>
      <c r="J30" s="832">
        <v>36</v>
      </c>
      <c r="K30" s="849">
        <v>28</v>
      </c>
      <c r="L30" s="849">
        <v>1036</v>
      </c>
      <c r="M30" s="832">
        <v>1</v>
      </c>
      <c r="N30" s="832">
        <v>37</v>
      </c>
      <c r="O30" s="849">
        <v>47</v>
      </c>
      <c r="P30" s="849">
        <v>1739</v>
      </c>
      <c r="Q30" s="837">
        <v>1.6785714285714286</v>
      </c>
      <c r="R30" s="850">
        <v>37</v>
      </c>
    </row>
    <row r="31" spans="1:18" ht="14.4" customHeight="1" x14ac:dyDescent="0.3">
      <c r="A31" s="831"/>
      <c r="B31" s="832" t="s">
        <v>8202</v>
      </c>
      <c r="C31" s="832" t="s">
        <v>670</v>
      </c>
      <c r="D31" s="832" t="s">
        <v>8203</v>
      </c>
      <c r="E31" s="832" t="s">
        <v>8252</v>
      </c>
      <c r="F31" s="832" t="s">
        <v>8253</v>
      </c>
      <c r="G31" s="849">
        <v>56</v>
      </c>
      <c r="H31" s="849">
        <v>42616</v>
      </c>
      <c r="I31" s="832">
        <v>1.1111806424697539</v>
      </c>
      <c r="J31" s="832">
        <v>761</v>
      </c>
      <c r="K31" s="849">
        <v>47</v>
      </c>
      <c r="L31" s="849">
        <v>38352</v>
      </c>
      <c r="M31" s="832">
        <v>1</v>
      </c>
      <c r="N31" s="832">
        <v>816</v>
      </c>
      <c r="O31" s="849">
        <v>55</v>
      </c>
      <c r="P31" s="849">
        <v>44880</v>
      </c>
      <c r="Q31" s="837">
        <v>1.1702127659574468</v>
      </c>
      <c r="R31" s="850">
        <v>816</v>
      </c>
    </row>
    <row r="32" spans="1:18" ht="14.4" customHeight="1" x14ac:dyDescent="0.3">
      <c r="A32" s="831"/>
      <c r="B32" s="832" t="s">
        <v>8202</v>
      </c>
      <c r="C32" s="832" t="s">
        <v>670</v>
      </c>
      <c r="D32" s="832" t="s">
        <v>8203</v>
      </c>
      <c r="E32" s="832" t="s">
        <v>8254</v>
      </c>
      <c r="F32" s="832" t="s">
        <v>8255</v>
      </c>
      <c r="G32" s="849">
        <v>16</v>
      </c>
      <c r="H32" s="849">
        <v>7008</v>
      </c>
      <c r="I32" s="832">
        <v>0.5747088732163359</v>
      </c>
      <c r="J32" s="832">
        <v>438</v>
      </c>
      <c r="K32" s="849">
        <v>26</v>
      </c>
      <c r="L32" s="849">
        <v>12194</v>
      </c>
      <c r="M32" s="832">
        <v>1</v>
      </c>
      <c r="N32" s="832">
        <v>469</v>
      </c>
      <c r="O32" s="849">
        <v>48</v>
      </c>
      <c r="P32" s="849">
        <v>22560</v>
      </c>
      <c r="Q32" s="837">
        <v>1.8500902082991635</v>
      </c>
      <c r="R32" s="850">
        <v>470</v>
      </c>
    </row>
    <row r="33" spans="1:18" ht="14.4" customHeight="1" x14ac:dyDescent="0.3">
      <c r="A33" s="831"/>
      <c r="B33" s="832" t="s">
        <v>8202</v>
      </c>
      <c r="C33" s="832" t="s">
        <v>670</v>
      </c>
      <c r="D33" s="832" t="s">
        <v>8203</v>
      </c>
      <c r="E33" s="832" t="s">
        <v>8256</v>
      </c>
      <c r="F33" s="832" t="s">
        <v>8257</v>
      </c>
      <c r="G33" s="849">
        <v>82</v>
      </c>
      <c r="H33" s="849">
        <v>44772</v>
      </c>
      <c r="I33" s="832">
        <v>0.5233063724344289</v>
      </c>
      <c r="J33" s="832">
        <v>546</v>
      </c>
      <c r="K33" s="849">
        <v>146</v>
      </c>
      <c r="L33" s="849">
        <v>85556</v>
      </c>
      <c r="M33" s="832">
        <v>1</v>
      </c>
      <c r="N33" s="832">
        <v>586</v>
      </c>
      <c r="O33" s="849">
        <v>180</v>
      </c>
      <c r="P33" s="849">
        <v>105480</v>
      </c>
      <c r="Q33" s="837">
        <v>1.2328767123287672</v>
      </c>
      <c r="R33" s="850">
        <v>586</v>
      </c>
    </row>
    <row r="34" spans="1:18" ht="14.4" customHeight="1" x14ac:dyDescent="0.3">
      <c r="A34" s="831"/>
      <c r="B34" s="832" t="s">
        <v>8202</v>
      </c>
      <c r="C34" s="832" t="s">
        <v>670</v>
      </c>
      <c r="D34" s="832" t="s">
        <v>8203</v>
      </c>
      <c r="E34" s="832" t="s">
        <v>8258</v>
      </c>
      <c r="F34" s="832" t="s">
        <v>8259</v>
      </c>
      <c r="G34" s="849">
        <v>23</v>
      </c>
      <c r="H34" s="849">
        <v>3933</v>
      </c>
      <c r="I34" s="832">
        <v>0.63211186113789775</v>
      </c>
      <c r="J34" s="832">
        <v>171</v>
      </c>
      <c r="K34" s="849">
        <v>34</v>
      </c>
      <c r="L34" s="849">
        <v>6222</v>
      </c>
      <c r="M34" s="832">
        <v>1</v>
      </c>
      <c r="N34" s="832">
        <v>183</v>
      </c>
      <c r="O34" s="849">
        <v>35</v>
      </c>
      <c r="P34" s="849">
        <v>6405</v>
      </c>
      <c r="Q34" s="837">
        <v>1.0294117647058822</v>
      </c>
      <c r="R34" s="850">
        <v>183</v>
      </c>
    </row>
    <row r="35" spans="1:18" ht="14.4" customHeight="1" x14ac:dyDescent="0.3">
      <c r="A35" s="831"/>
      <c r="B35" s="832" t="s">
        <v>8202</v>
      </c>
      <c r="C35" s="832" t="s">
        <v>670</v>
      </c>
      <c r="D35" s="832" t="s">
        <v>8203</v>
      </c>
      <c r="E35" s="832" t="s">
        <v>8260</v>
      </c>
      <c r="F35" s="832"/>
      <c r="G35" s="849">
        <v>0</v>
      </c>
      <c r="H35" s="849">
        <v>0</v>
      </c>
      <c r="I35" s="832"/>
      <c r="J35" s="832"/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/>
      <c r="B36" s="832" t="s">
        <v>8202</v>
      </c>
      <c r="C36" s="832" t="s">
        <v>670</v>
      </c>
      <c r="D36" s="832" t="s">
        <v>8203</v>
      </c>
      <c r="E36" s="832" t="s">
        <v>8261</v>
      </c>
      <c r="F36" s="832" t="s">
        <v>8262</v>
      </c>
      <c r="G36" s="849">
        <v>0</v>
      </c>
      <c r="H36" s="849">
        <v>0</v>
      </c>
      <c r="I36" s="832">
        <v>0</v>
      </c>
      <c r="J36" s="832"/>
      <c r="K36" s="849">
        <v>14</v>
      </c>
      <c r="L36" s="849">
        <v>1428</v>
      </c>
      <c r="M36" s="832">
        <v>1</v>
      </c>
      <c r="N36" s="832">
        <v>102</v>
      </c>
      <c r="O36" s="849">
        <v>131</v>
      </c>
      <c r="P36" s="849">
        <v>13362</v>
      </c>
      <c r="Q36" s="837">
        <v>9.3571428571428577</v>
      </c>
      <c r="R36" s="850">
        <v>102</v>
      </c>
    </row>
    <row r="37" spans="1:18" ht="14.4" customHeight="1" x14ac:dyDescent="0.3">
      <c r="A37" s="831"/>
      <c r="B37" s="832" t="s">
        <v>8202</v>
      </c>
      <c r="C37" s="832" t="s">
        <v>670</v>
      </c>
      <c r="D37" s="832" t="s">
        <v>8203</v>
      </c>
      <c r="E37" s="832" t="s">
        <v>8263</v>
      </c>
      <c r="F37" s="832"/>
      <c r="G37" s="849">
        <v>0</v>
      </c>
      <c r="H37" s="849">
        <v>0</v>
      </c>
      <c r="I37" s="832"/>
      <c r="J37" s="832"/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/>
      <c r="B38" s="832" t="s">
        <v>8202</v>
      </c>
      <c r="C38" s="832" t="s">
        <v>670</v>
      </c>
      <c r="D38" s="832" t="s">
        <v>8203</v>
      </c>
      <c r="E38" s="832" t="s">
        <v>8264</v>
      </c>
      <c r="F38" s="832" t="s">
        <v>8265</v>
      </c>
      <c r="G38" s="849">
        <v>8</v>
      </c>
      <c r="H38" s="849">
        <v>1680</v>
      </c>
      <c r="I38" s="832">
        <v>0.84084084084084088</v>
      </c>
      <c r="J38" s="832">
        <v>210</v>
      </c>
      <c r="K38" s="849">
        <v>9</v>
      </c>
      <c r="L38" s="849">
        <v>1998</v>
      </c>
      <c r="M38" s="832">
        <v>1</v>
      </c>
      <c r="N38" s="832">
        <v>222</v>
      </c>
      <c r="O38" s="849">
        <v>17</v>
      </c>
      <c r="P38" s="849">
        <v>3791</v>
      </c>
      <c r="Q38" s="837">
        <v>1.8973973973973974</v>
      </c>
      <c r="R38" s="850">
        <v>223</v>
      </c>
    </row>
    <row r="39" spans="1:18" ht="14.4" customHeight="1" x14ac:dyDescent="0.3">
      <c r="A39" s="831"/>
      <c r="B39" s="832" t="s">
        <v>8202</v>
      </c>
      <c r="C39" s="832" t="s">
        <v>670</v>
      </c>
      <c r="D39" s="832" t="s">
        <v>8203</v>
      </c>
      <c r="E39" s="832" t="s">
        <v>8266</v>
      </c>
      <c r="F39" s="832"/>
      <c r="G39" s="849">
        <v>1</v>
      </c>
      <c r="H39" s="849">
        <v>0</v>
      </c>
      <c r="I39" s="832"/>
      <c r="J39" s="832">
        <v>0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/>
      <c r="B40" s="832" t="s">
        <v>8202</v>
      </c>
      <c r="C40" s="832" t="s">
        <v>670</v>
      </c>
      <c r="D40" s="832" t="s">
        <v>8203</v>
      </c>
      <c r="E40" s="832" t="s">
        <v>8267</v>
      </c>
      <c r="F40" s="832" t="s">
        <v>8253</v>
      </c>
      <c r="G40" s="849">
        <v>9</v>
      </c>
      <c r="H40" s="849">
        <v>5877</v>
      </c>
      <c r="I40" s="832">
        <v>0.64490288598705148</v>
      </c>
      <c r="J40" s="832">
        <v>653</v>
      </c>
      <c r="K40" s="849">
        <v>13</v>
      </c>
      <c r="L40" s="849">
        <v>9113</v>
      </c>
      <c r="M40" s="832">
        <v>1</v>
      </c>
      <c r="N40" s="832">
        <v>701</v>
      </c>
      <c r="O40" s="849">
        <v>25</v>
      </c>
      <c r="P40" s="849">
        <v>17525</v>
      </c>
      <c r="Q40" s="837">
        <v>1.9230769230769231</v>
      </c>
      <c r="R40" s="850">
        <v>701</v>
      </c>
    </row>
    <row r="41" spans="1:18" ht="14.4" customHeight="1" x14ac:dyDescent="0.3">
      <c r="A41" s="831"/>
      <c r="B41" s="832" t="s">
        <v>8202</v>
      </c>
      <c r="C41" s="832" t="s">
        <v>670</v>
      </c>
      <c r="D41" s="832" t="s">
        <v>8203</v>
      </c>
      <c r="E41" s="832" t="s">
        <v>8268</v>
      </c>
      <c r="F41" s="832" t="s">
        <v>8269</v>
      </c>
      <c r="G41" s="849">
        <v>2</v>
      </c>
      <c r="H41" s="849">
        <v>1306</v>
      </c>
      <c r="I41" s="832"/>
      <c r="J41" s="832">
        <v>653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/>
      <c r="B42" s="832" t="s">
        <v>8270</v>
      </c>
      <c r="C42" s="832" t="s">
        <v>664</v>
      </c>
      <c r="D42" s="832" t="s">
        <v>8203</v>
      </c>
      <c r="E42" s="832" t="s">
        <v>8271</v>
      </c>
      <c r="F42" s="832" t="s">
        <v>8272</v>
      </c>
      <c r="G42" s="849"/>
      <c r="H42" s="849"/>
      <c r="I42" s="832"/>
      <c r="J42" s="832"/>
      <c r="K42" s="849">
        <v>2</v>
      </c>
      <c r="L42" s="849">
        <v>708</v>
      </c>
      <c r="M42" s="832">
        <v>1</v>
      </c>
      <c r="N42" s="832">
        <v>354</v>
      </c>
      <c r="O42" s="849"/>
      <c r="P42" s="849"/>
      <c r="Q42" s="837"/>
      <c r="R42" s="850"/>
    </row>
    <row r="43" spans="1:18" ht="14.4" customHeight="1" x14ac:dyDescent="0.3">
      <c r="A43" s="831" t="s">
        <v>8273</v>
      </c>
      <c r="B43" s="832" t="s">
        <v>8274</v>
      </c>
      <c r="C43" s="832" t="s">
        <v>664</v>
      </c>
      <c r="D43" s="832" t="s">
        <v>8206</v>
      </c>
      <c r="E43" s="832" t="s">
        <v>8275</v>
      </c>
      <c r="F43" s="832" t="s">
        <v>8276</v>
      </c>
      <c r="G43" s="849"/>
      <c r="H43" s="849"/>
      <c r="I43" s="832"/>
      <c r="J43" s="832"/>
      <c r="K43" s="849">
        <v>1</v>
      </c>
      <c r="L43" s="849">
        <v>2281.7399999999998</v>
      </c>
      <c r="M43" s="832">
        <v>1</v>
      </c>
      <c r="N43" s="832">
        <v>2281.7399999999998</v>
      </c>
      <c r="O43" s="849"/>
      <c r="P43" s="849"/>
      <c r="Q43" s="837"/>
      <c r="R43" s="850"/>
    </row>
    <row r="44" spans="1:18" ht="14.4" customHeight="1" x14ac:dyDescent="0.3">
      <c r="A44" s="831" t="s">
        <v>8273</v>
      </c>
      <c r="B44" s="832" t="s">
        <v>8274</v>
      </c>
      <c r="C44" s="832" t="s">
        <v>664</v>
      </c>
      <c r="D44" s="832" t="s">
        <v>8203</v>
      </c>
      <c r="E44" s="832" t="s">
        <v>8277</v>
      </c>
      <c r="F44" s="832" t="s">
        <v>8278</v>
      </c>
      <c r="G44" s="849"/>
      <c r="H44" s="849"/>
      <c r="I44" s="832"/>
      <c r="J44" s="832"/>
      <c r="K44" s="849"/>
      <c r="L44" s="849"/>
      <c r="M44" s="832"/>
      <c r="N44" s="832"/>
      <c r="O44" s="849">
        <v>0</v>
      </c>
      <c r="P44" s="849">
        <v>0</v>
      </c>
      <c r="Q44" s="837"/>
      <c r="R44" s="850"/>
    </row>
    <row r="45" spans="1:18" ht="14.4" customHeight="1" x14ac:dyDescent="0.3">
      <c r="A45" s="831" t="s">
        <v>8273</v>
      </c>
      <c r="B45" s="832" t="s">
        <v>8274</v>
      </c>
      <c r="C45" s="832" t="s">
        <v>664</v>
      </c>
      <c r="D45" s="832" t="s">
        <v>8203</v>
      </c>
      <c r="E45" s="832" t="s">
        <v>8279</v>
      </c>
      <c r="F45" s="832" t="s">
        <v>8280</v>
      </c>
      <c r="G45" s="849">
        <v>8</v>
      </c>
      <c r="H45" s="849">
        <v>2136</v>
      </c>
      <c r="I45" s="832">
        <v>1.0820668693009119</v>
      </c>
      <c r="J45" s="832">
        <v>267</v>
      </c>
      <c r="K45" s="849">
        <v>7</v>
      </c>
      <c r="L45" s="849">
        <v>1974</v>
      </c>
      <c r="M45" s="832">
        <v>1</v>
      </c>
      <c r="N45" s="832">
        <v>282</v>
      </c>
      <c r="O45" s="849"/>
      <c r="P45" s="849"/>
      <c r="Q45" s="837"/>
      <c r="R45" s="850"/>
    </row>
    <row r="46" spans="1:18" ht="14.4" customHeight="1" x14ac:dyDescent="0.3">
      <c r="A46" s="831" t="s">
        <v>8273</v>
      </c>
      <c r="B46" s="832" t="s">
        <v>8274</v>
      </c>
      <c r="C46" s="832" t="s">
        <v>664</v>
      </c>
      <c r="D46" s="832" t="s">
        <v>8203</v>
      </c>
      <c r="E46" s="832" t="s">
        <v>8230</v>
      </c>
      <c r="F46" s="832" t="s">
        <v>8231</v>
      </c>
      <c r="G46" s="849">
        <v>231</v>
      </c>
      <c r="H46" s="849">
        <v>6699</v>
      </c>
      <c r="I46" s="832">
        <v>0.95021276595744686</v>
      </c>
      <c r="J46" s="832">
        <v>29</v>
      </c>
      <c r="K46" s="849">
        <v>235</v>
      </c>
      <c r="L46" s="849">
        <v>7050</v>
      </c>
      <c r="M46" s="832">
        <v>1</v>
      </c>
      <c r="N46" s="832">
        <v>30</v>
      </c>
      <c r="O46" s="849">
        <v>277</v>
      </c>
      <c r="P46" s="849">
        <v>8310</v>
      </c>
      <c r="Q46" s="837">
        <v>1.1787234042553192</v>
      </c>
      <c r="R46" s="850">
        <v>30</v>
      </c>
    </row>
    <row r="47" spans="1:18" ht="14.4" customHeight="1" x14ac:dyDescent="0.3">
      <c r="A47" s="831" t="s">
        <v>8273</v>
      </c>
      <c r="B47" s="832" t="s">
        <v>8274</v>
      </c>
      <c r="C47" s="832" t="s">
        <v>664</v>
      </c>
      <c r="D47" s="832" t="s">
        <v>8203</v>
      </c>
      <c r="E47" s="832" t="s">
        <v>8232</v>
      </c>
      <c r="F47" s="832" t="s">
        <v>8233</v>
      </c>
      <c r="G47" s="849">
        <v>45</v>
      </c>
      <c r="H47" s="849">
        <v>2880</v>
      </c>
      <c r="I47" s="832">
        <v>0.72727272727272729</v>
      </c>
      <c r="J47" s="832">
        <v>64</v>
      </c>
      <c r="K47" s="849">
        <v>60</v>
      </c>
      <c r="L47" s="849">
        <v>3960</v>
      </c>
      <c r="M47" s="832">
        <v>1</v>
      </c>
      <c r="N47" s="832">
        <v>66</v>
      </c>
      <c r="O47" s="849">
        <v>49</v>
      </c>
      <c r="P47" s="849">
        <v>3234</v>
      </c>
      <c r="Q47" s="837">
        <v>0.81666666666666665</v>
      </c>
      <c r="R47" s="850">
        <v>66</v>
      </c>
    </row>
    <row r="48" spans="1:18" ht="14.4" customHeight="1" x14ac:dyDescent="0.3">
      <c r="A48" s="831" t="s">
        <v>8273</v>
      </c>
      <c r="B48" s="832" t="s">
        <v>8274</v>
      </c>
      <c r="C48" s="832" t="s">
        <v>664</v>
      </c>
      <c r="D48" s="832" t="s">
        <v>8203</v>
      </c>
      <c r="E48" s="832" t="s">
        <v>8281</v>
      </c>
      <c r="F48" s="832" t="s">
        <v>8282</v>
      </c>
      <c r="G48" s="849">
        <v>266</v>
      </c>
      <c r="H48" s="849">
        <v>9310</v>
      </c>
      <c r="I48" s="832">
        <v>1.203931203931204</v>
      </c>
      <c r="J48" s="832">
        <v>35</v>
      </c>
      <c r="K48" s="849">
        <v>209</v>
      </c>
      <c r="L48" s="849">
        <v>7733</v>
      </c>
      <c r="M48" s="832">
        <v>1</v>
      </c>
      <c r="N48" s="832">
        <v>37</v>
      </c>
      <c r="O48" s="849">
        <v>119</v>
      </c>
      <c r="P48" s="849">
        <v>4403</v>
      </c>
      <c r="Q48" s="837">
        <v>0.56937799043062198</v>
      </c>
      <c r="R48" s="850">
        <v>37</v>
      </c>
    </row>
    <row r="49" spans="1:18" ht="14.4" customHeight="1" x14ac:dyDescent="0.3">
      <c r="A49" s="831" t="s">
        <v>8273</v>
      </c>
      <c r="B49" s="832" t="s">
        <v>8274</v>
      </c>
      <c r="C49" s="832" t="s">
        <v>664</v>
      </c>
      <c r="D49" s="832" t="s">
        <v>8203</v>
      </c>
      <c r="E49" s="832" t="s">
        <v>8283</v>
      </c>
      <c r="F49" s="832" t="s">
        <v>8284</v>
      </c>
      <c r="G49" s="849"/>
      <c r="H49" s="849"/>
      <c r="I49" s="832"/>
      <c r="J49" s="832"/>
      <c r="K49" s="849">
        <v>1</v>
      </c>
      <c r="L49" s="849">
        <v>701</v>
      </c>
      <c r="M49" s="832">
        <v>1</v>
      </c>
      <c r="N49" s="832">
        <v>701</v>
      </c>
      <c r="O49" s="849"/>
      <c r="P49" s="849"/>
      <c r="Q49" s="837"/>
      <c r="R49" s="850"/>
    </row>
    <row r="50" spans="1:18" ht="14.4" customHeight="1" x14ac:dyDescent="0.3">
      <c r="A50" s="831" t="s">
        <v>8273</v>
      </c>
      <c r="B50" s="832" t="s">
        <v>8274</v>
      </c>
      <c r="C50" s="832" t="s">
        <v>664</v>
      </c>
      <c r="D50" s="832" t="s">
        <v>8203</v>
      </c>
      <c r="E50" s="832" t="s">
        <v>8285</v>
      </c>
      <c r="F50" s="832" t="s">
        <v>8286</v>
      </c>
      <c r="G50" s="849">
        <v>29</v>
      </c>
      <c r="H50" s="849">
        <v>59247</v>
      </c>
      <c r="I50" s="832">
        <v>0.40477556876409099</v>
      </c>
      <c r="J50" s="832">
        <v>2043</v>
      </c>
      <c r="K50" s="849">
        <v>70</v>
      </c>
      <c r="L50" s="849">
        <v>146370</v>
      </c>
      <c r="M50" s="832">
        <v>1</v>
      </c>
      <c r="N50" s="832">
        <v>2091</v>
      </c>
      <c r="O50" s="849">
        <v>152</v>
      </c>
      <c r="P50" s="849">
        <v>317832</v>
      </c>
      <c r="Q50" s="837">
        <v>2.1714285714285713</v>
      </c>
      <c r="R50" s="850">
        <v>2091</v>
      </c>
    </row>
    <row r="51" spans="1:18" ht="14.4" customHeight="1" x14ac:dyDescent="0.3">
      <c r="A51" s="831" t="s">
        <v>8273</v>
      </c>
      <c r="B51" s="832" t="s">
        <v>8274</v>
      </c>
      <c r="C51" s="832" t="s">
        <v>664</v>
      </c>
      <c r="D51" s="832" t="s">
        <v>8203</v>
      </c>
      <c r="E51" s="832" t="s">
        <v>8240</v>
      </c>
      <c r="F51" s="832" t="s">
        <v>8241</v>
      </c>
      <c r="G51" s="849">
        <v>67</v>
      </c>
      <c r="H51" s="849">
        <v>1266.6499999999999</v>
      </c>
      <c r="I51" s="832">
        <v>0.65516492269814253</v>
      </c>
      <c r="J51" s="832">
        <v>18.905223880597013</v>
      </c>
      <c r="K51" s="849">
        <v>58</v>
      </c>
      <c r="L51" s="849">
        <v>1933.33</v>
      </c>
      <c r="M51" s="832">
        <v>1</v>
      </c>
      <c r="N51" s="832">
        <v>33.333275862068966</v>
      </c>
      <c r="O51" s="849">
        <v>51</v>
      </c>
      <c r="P51" s="849">
        <v>1699.99</v>
      </c>
      <c r="Q51" s="837">
        <v>0.87930668845980775</v>
      </c>
      <c r="R51" s="850">
        <v>33.333137254901963</v>
      </c>
    </row>
    <row r="52" spans="1:18" ht="14.4" customHeight="1" x14ac:dyDescent="0.3">
      <c r="A52" s="831" t="s">
        <v>8273</v>
      </c>
      <c r="B52" s="832" t="s">
        <v>8274</v>
      </c>
      <c r="C52" s="832" t="s">
        <v>664</v>
      </c>
      <c r="D52" s="832" t="s">
        <v>8203</v>
      </c>
      <c r="E52" s="832" t="s">
        <v>8287</v>
      </c>
      <c r="F52" s="832" t="s">
        <v>8288</v>
      </c>
      <c r="G52" s="849">
        <v>81</v>
      </c>
      <c r="H52" s="849">
        <v>8748</v>
      </c>
      <c r="I52" s="832">
        <v>1.1783405172413792</v>
      </c>
      <c r="J52" s="832">
        <v>108</v>
      </c>
      <c r="K52" s="849">
        <v>64</v>
      </c>
      <c r="L52" s="849">
        <v>7424</v>
      </c>
      <c r="M52" s="832">
        <v>1</v>
      </c>
      <c r="N52" s="832">
        <v>116</v>
      </c>
      <c r="O52" s="849">
        <v>74</v>
      </c>
      <c r="P52" s="849">
        <v>8584</v>
      </c>
      <c r="Q52" s="837">
        <v>1.15625</v>
      </c>
      <c r="R52" s="850">
        <v>116</v>
      </c>
    </row>
    <row r="53" spans="1:18" ht="14.4" customHeight="1" x14ac:dyDescent="0.3">
      <c r="A53" s="831" t="s">
        <v>8273</v>
      </c>
      <c r="B53" s="832" t="s">
        <v>8274</v>
      </c>
      <c r="C53" s="832" t="s">
        <v>664</v>
      </c>
      <c r="D53" s="832" t="s">
        <v>8203</v>
      </c>
      <c r="E53" s="832" t="s">
        <v>8242</v>
      </c>
      <c r="F53" s="832" t="s">
        <v>8243</v>
      </c>
      <c r="G53" s="849">
        <v>138</v>
      </c>
      <c r="H53" s="849">
        <v>4968</v>
      </c>
      <c r="I53" s="832">
        <v>1.1005759858218875</v>
      </c>
      <c r="J53" s="832">
        <v>36</v>
      </c>
      <c r="K53" s="849">
        <v>122</v>
      </c>
      <c r="L53" s="849">
        <v>4514</v>
      </c>
      <c r="M53" s="832">
        <v>1</v>
      </c>
      <c r="N53" s="832">
        <v>37</v>
      </c>
      <c r="O53" s="849">
        <v>127</v>
      </c>
      <c r="P53" s="849">
        <v>4699</v>
      </c>
      <c r="Q53" s="837">
        <v>1.040983606557377</v>
      </c>
      <c r="R53" s="850">
        <v>37</v>
      </c>
    </row>
    <row r="54" spans="1:18" ht="14.4" customHeight="1" x14ac:dyDescent="0.3">
      <c r="A54" s="831" t="s">
        <v>8273</v>
      </c>
      <c r="B54" s="832" t="s">
        <v>8274</v>
      </c>
      <c r="C54" s="832" t="s">
        <v>664</v>
      </c>
      <c r="D54" s="832" t="s">
        <v>8203</v>
      </c>
      <c r="E54" s="832" t="s">
        <v>8244</v>
      </c>
      <c r="F54" s="832" t="s">
        <v>8245</v>
      </c>
      <c r="G54" s="849"/>
      <c r="H54" s="849"/>
      <c r="I54" s="832"/>
      <c r="J54" s="832"/>
      <c r="K54" s="849">
        <v>1</v>
      </c>
      <c r="L54" s="849">
        <v>32</v>
      </c>
      <c r="M54" s="832">
        <v>1</v>
      </c>
      <c r="N54" s="832">
        <v>32</v>
      </c>
      <c r="O54" s="849"/>
      <c r="P54" s="849"/>
      <c r="Q54" s="837"/>
      <c r="R54" s="850"/>
    </row>
    <row r="55" spans="1:18" ht="14.4" customHeight="1" x14ac:dyDescent="0.3">
      <c r="A55" s="831" t="s">
        <v>8273</v>
      </c>
      <c r="B55" s="832" t="s">
        <v>8274</v>
      </c>
      <c r="C55" s="832" t="s">
        <v>664</v>
      </c>
      <c r="D55" s="832" t="s">
        <v>8203</v>
      </c>
      <c r="E55" s="832" t="s">
        <v>8289</v>
      </c>
      <c r="F55" s="832" t="s">
        <v>8290</v>
      </c>
      <c r="G55" s="849">
        <v>77</v>
      </c>
      <c r="H55" s="849">
        <v>12705</v>
      </c>
      <c r="I55" s="832">
        <v>0.92025206431986095</v>
      </c>
      <c r="J55" s="832">
        <v>165</v>
      </c>
      <c r="K55" s="849">
        <v>78</v>
      </c>
      <c r="L55" s="849">
        <v>13806</v>
      </c>
      <c r="M55" s="832">
        <v>1</v>
      </c>
      <c r="N55" s="832">
        <v>177</v>
      </c>
      <c r="O55" s="849">
        <v>103</v>
      </c>
      <c r="P55" s="849">
        <v>18231</v>
      </c>
      <c r="Q55" s="837">
        <v>1.3205128205128205</v>
      </c>
      <c r="R55" s="850">
        <v>177</v>
      </c>
    </row>
    <row r="56" spans="1:18" ht="14.4" customHeight="1" x14ac:dyDescent="0.3">
      <c r="A56" s="831" t="s">
        <v>8273</v>
      </c>
      <c r="B56" s="832" t="s">
        <v>8274</v>
      </c>
      <c r="C56" s="832" t="s">
        <v>664</v>
      </c>
      <c r="D56" s="832" t="s">
        <v>8203</v>
      </c>
      <c r="E56" s="832" t="s">
        <v>8291</v>
      </c>
      <c r="F56" s="832" t="s">
        <v>8292</v>
      </c>
      <c r="G56" s="849">
        <v>30</v>
      </c>
      <c r="H56" s="849">
        <v>2100</v>
      </c>
      <c r="I56" s="832">
        <v>0.36382536382536385</v>
      </c>
      <c r="J56" s="832">
        <v>70</v>
      </c>
      <c r="K56" s="849">
        <v>78</v>
      </c>
      <c r="L56" s="849">
        <v>5772</v>
      </c>
      <c r="M56" s="832">
        <v>1</v>
      </c>
      <c r="N56" s="832">
        <v>74</v>
      </c>
      <c r="O56" s="849">
        <v>81</v>
      </c>
      <c r="P56" s="849">
        <v>5994</v>
      </c>
      <c r="Q56" s="837">
        <v>1.0384615384615385</v>
      </c>
      <c r="R56" s="850">
        <v>74</v>
      </c>
    </row>
    <row r="57" spans="1:18" ht="14.4" customHeight="1" x14ac:dyDescent="0.3">
      <c r="A57" s="831" t="s">
        <v>8273</v>
      </c>
      <c r="B57" s="832" t="s">
        <v>8274</v>
      </c>
      <c r="C57" s="832" t="s">
        <v>664</v>
      </c>
      <c r="D57" s="832" t="s">
        <v>8203</v>
      </c>
      <c r="E57" s="832" t="s">
        <v>8293</v>
      </c>
      <c r="F57" s="832" t="s">
        <v>8294</v>
      </c>
      <c r="G57" s="849">
        <v>3</v>
      </c>
      <c r="H57" s="849">
        <v>630</v>
      </c>
      <c r="I57" s="832">
        <v>2.8378378378378377</v>
      </c>
      <c r="J57" s="832">
        <v>210</v>
      </c>
      <c r="K57" s="849">
        <v>1</v>
      </c>
      <c r="L57" s="849">
        <v>222</v>
      </c>
      <c r="M57" s="832">
        <v>1</v>
      </c>
      <c r="N57" s="832">
        <v>222</v>
      </c>
      <c r="O57" s="849">
        <v>1</v>
      </c>
      <c r="P57" s="849">
        <v>223</v>
      </c>
      <c r="Q57" s="837">
        <v>1.0045045045045045</v>
      </c>
      <c r="R57" s="850">
        <v>223</v>
      </c>
    </row>
    <row r="58" spans="1:18" ht="14.4" customHeight="1" x14ac:dyDescent="0.3">
      <c r="A58" s="831" t="s">
        <v>8273</v>
      </c>
      <c r="B58" s="832" t="s">
        <v>8274</v>
      </c>
      <c r="C58" s="832" t="s">
        <v>664</v>
      </c>
      <c r="D58" s="832" t="s">
        <v>8203</v>
      </c>
      <c r="E58" s="832" t="s">
        <v>8295</v>
      </c>
      <c r="F58" s="832" t="s">
        <v>8296</v>
      </c>
      <c r="G58" s="849"/>
      <c r="H58" s="849"/>
      <c r="I58" s="832"/>
      <c r="J58" s="832"/>
      <c r="K58" s="849">
        <v>1</v>
      </c>
      <c r="L58" s="849">
        <v>59</v>
      </c>
      <c r="M58" s="832">
        <v>1</v>
      </c>
      <c r="N58" s="832">
        <v>59</v>
      </c>
      <c r="O58" s="849"/>
      <c r="P58" s="849"/>
      <c r="Q58" s="837"/>
      <c r="R58" s="850"/>
    </row>
    <row r="59" spans="1:18" ht="14.4" customHeight="1" x14ac:dyDescent="0.3">
      <c r="A59" s="831" t="s">
        <v>8273</v>
      </c>
      <c r="B59" s="832" t="s">
        <v>8274</v>
      </c>
      <c r="C59" s="832" t="s">
        <v>664</v>
      </c>
      <c r="D59" s="832" t="s">
        <v>8203</v>
      </c>
      <c r="E59" s="832" t="s">
        <v>8297</v>
      </c>
      <c r="F59" s="832" t="s">
        <v>8298</v>
      </c>
      <c r="G59" s="849">
        <v>503</v>
      </c>
      <c r="H59" s="849">
        <v>166493</v>
      </c>
      <c r="I59" s="832">
        <v>0.93502824858757061</v>
      </c>
      <c r="J59" s="832">
        <v>331</v>
      </c>
      <c r="K59" s="849">
        <v>503</v>
      </c>
      <c r="L59" s="849">
        <v>178062</v>
      </c>
      <c r="M59" s="832">
        <v>1</v>
      </c>
      <c r="N59" s="832">
        <v>354</v>
      </c>
      <c r="O59" s="849">
        <v>501</v>
      </c>
      <c r="P59" s="849">
        <v>177855</v>
      </c>
      <c r="Q59" s="837">
        <v>0.9988374835731374</v>
      </c>
      <c r="R59" s="850">
        <v>355</v>
      </c>
    </row>
    <row r="60" spans="1:18" ht="14.4" customHeight="1" x14ac:dyDescent="0.3">
      <c r="A60" s="831" t="s">
        <v>8273</v>
      </c>
      <c r="B60" s="832" t="s">
        <v>8274</v>
      </c>
      <c r="C60" s="832" t="s">
        <v>664</v>
      </c>
      <c r="D60" s="832" t="s">
        <v>8203</v>
      </c>
      <c r="E60" s="832" t="s">
        <v>8299</v>
      </c>
      <c r="F60" s="832" t="s">
        <v>8300</v>
      </c>
      <c r="G60" s="849">
        <v>2</v>
      </c>
      <c r="H60" s="849">
        <v>420</v>
      </c>
      <c r="I60" s="832">
        <v>0.63063063063063063</v>
      </c>
      <c r="J60" s="832">
        <v>210</v>
      </c>
      <c r="K60" s="849">
        <v>3</v>
      </c>
      <c r="L60" s="849">
        <v>666</v>
      </c>
      <c r="M60" s="832">
        <v>1</v>
      </c>
      <c r="N60" s="832">
        <v>222</v>
      </c>
      <c r="O60" s="849">
        <v>1</v>
      </c>
      <c r="P60" s="849">
        <v>223</v>
      </c>
      <c r="Q60" s="837">
        <v>0.33483483483483484</v>
      </c>
      <c r="R60" s="850">
        <v>223</v>
      </c>
    </row>
    <row r="61" spans="1:18" ht="14.4" customHeight="1" x14ac:dyDescent="0.3">
      <c r="A61" s="831" t="s">
        <v>8273</v>
      </c>
      <c r="B61" s="832" t="s">
        <v>8274</v>
      </c>
      <c r="C61" s="832" t="s">
        <v>664</v>
      </c>
      <c r="D61" s="832" t="s">
        <v>8203</v>
      </c>
      <c r="E61" s="832" t="s">
        <v>8250</v>
      </c>
      <c r="F61" s="832" t="s">
        <v>8251</v>
      </c>
      <c r="G61" s="849">
        <v>1</v>
      </c>
      <c r="H61" s="849">
        <v>36</v>
      </c>
      <c r="I61" s="832"/>
      <c r="J61" s="832">
        <v>36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8273</v>
      </c>
      <c r="B62" s="832" t="s">
        <v>8274</v>
      </c>
      <c r="C62" s="832" t="s">
        <v>664</v>
      </c>
      <c r="D62" s="832" t="s">
        <v>8203</v>
      </c>
      <c r="E62" s="832" t="s">
        <v>8301</v>
      </c>
      <c r="F62" s="832" t="s">
        <v>8302</v>
      </c>
      <c r="G62" s="849">
        <v>11</v>
      </c>
      <c r="H62" s="849">
        <v>6886</v>
      </c>
      <c r="I62" s="832">
        <v>0.33333333333333331</v>
      </c>
      <c r="J62" s="832">
        <v>626</v>
      </c>
      <c r="K62" s="849">
        <v>33</v>
      </c>
      <c r="L62" s="849">
        <v>20658</v>
      </c>
      <c r="M62" s="832">
        <v>1</v>
      </c>
      <c r="N62" s="832">
        <v>626</v>
      </c>
      <c r="O62" s="849">
        <v>25</v>
      </c>
      <c r="P62" s="849">
        <v>15650</v>
      </c>
      <c r="Q62" s="837">
        <v>0.75757575757575757</v>
      </c>
      <c r="R62" s="850">
        <v>626</v>
      </c>
    </row>
    <row r="63" spans="1:18" ht="14.4" customHeight="1" x14ac:dyDescent="0.3">
      <c r="A63" s="831" t="s">
        <v>8273</v>
      </c>
      <c r="B63" s="832" t="s">
        <v>8274</v>
      </c>
      <c r="C63" s="832" t="s">
        <v>664</v>
      </c>
      <c r="D63" s="832" t="s">
        <v>8203</v>
      </c>
      <c r="E63" s="832" t="s">
        <v>8303</v>
      </c>
      <c r="F63" s="832" t="s">
        <v>8304</v>
      </c>
      <c r="G63" s="849">
        <v>38</v>
      </c>
      <c r="H63" s="849">
        <v>4104</v>
      </c>
      <c r="I63" s="832">
        <v>0.33694581280788177</v>
      </c>
      <c r="J63" s="832">
        <v>108</v>
      </c>
      <c r="K63" s="849">
        <v>105</v>
      </c>
      <c r="L63" s="849">
        <v>12180</v>
      </c>
      <c r="M63" s="832">
        <v>1</v>
      </c>
      <c r="N63" s="832">
        <v>116</v>
      </c>
      <c r="O63" s="849">
        <v>50</v>
      </c>
      <c r="P63" s="849">
        <v>5800</v>
      </c>
      <c r="Q63" s="837">
        <v>0.47619047619047616</v>
      </c>
      <c r="R63" s="850">
        <v>116</v>
      </c>
    </row>
    <row r="64" spans="1:18" ht="14.4" customHeight="1" x14ac:dyDescent="0.3">
      <c r="A64" s="831" t="s">
        <v>8273</v>
      </c>
      <c r="B64" s="832" t="s">
        <v>8305</v>
      </c>
      <c r="C64" s="832" t="s">
        <v>664</v>
      </c>
      <c r="D64" s="832" t="s">
        <v>8206</v>
      </c>
      <c r="E64" s="832" t="s">
        <v>8275</v>
      </c>
      <c r="F64" s="832" t="s">
        <v>8276</v>
      </c>
      <c r="G64" s="849">
        <v>55</v>
      </c>
      <c r="H64" s="849">
        <v>125495.70000000004</v>
      </c>
      <c r="I64" s="832">
        <v>0.70512820512820562</v>
      </c>
      <c r="J64" s="832">
        <v>2281.7400000000007</v>
      </c>
      <c r="K64" s="849">
        <v>78</v>
      </c>
      <c r="L64" s="849">
        <v>177975.71999999994</v>
      </c>
      <c r="M64" s="832">
        <v>1</v>
      </c>
      <c r="N64" s="832">
        <v>2281.7399999999993</v>
      </c>
      <c r="O64" s="849">
        <v>45</v>
      </c>
      <c r="P64" s="849">
        <v>98472.659999999989</v>
      </c>
      <c r="Q64" s="837">
        <v>0.55329266261712562</v>
      </c>
      <c r="R64" s="850">
        <v>2188.2813333333329</v>
      </c>
    </row>
    <row r="65" spans="1:18" ht="14.4" customHeight="1" x14ac:dyDescent="0.3">
      <c r="A65" s="831" t="s">
        <v>8273</v>
      </c>
      <c r="B65" s="832" t="s">
        <v>8305</v>
      </c>
      <c r="C65" s="832" t="s">
        <v>664</v>
      </c>
      <c r="D65" s="832" t="s">
        <v>8206</v>
      </c>
      <c r="E65" s="832" t="s">
        <v>8306</v>
      </c>
      <c r="F65" s="832" t="s">
        <v>8276</v>
      </c>
      <c r="G65" s="849">
        <v>33</v>
      </c>
      <c r="H65" s="849">
        <v>225892.59000000003</v>
      </c>
      <c r="I65" s="832">
        <v>0.73849605102518012</v>
      </c>
      <c r="J65" s="832">
        <v>6845.2300000000005</v>
      </c>
      <c r="K65" s="849">
        <v>48</v>
      </c>
      <c r="L65" s="849">
        <v>305881.91999999993</v>
      </c>
      <c r="M65" s="832">
        <v>1</v>
      </c>
      <c r="N65" s="832">
        <v>6372.5399999999981</v>
      </c>
      <c r="O65" s="849">
        <v>46.09</v>
      </c>
      <c r="P65" s="849">
        <v>279045.48</v>
      </c>
      <c r="Q65" s="837">
        <v>0.91226536043712569</v>
      </c>
      <c r="R65" s="850">
        <v>6054.360598828378</v>
      </c>
    </row>
    <row r="66" spans="1:18" ht="14.4" customHeight="1" x14ac:dyDescent="0.3">
      <c r="A66" s="831" t="s">
        <v>8273</v>
      </c>
      <c r="B66" s="832" t="s">
        <v>8305</v>
      </c>
      <c r="C66" s="832" t="s">
        <v>664</v>
      </c>
      <c r="D66" s="832" t="s">
        <v>8206</v>
      </c>
      <c r="E66" s="832" t="s">
        <v>8307</v>
      </c>
      <c r="F66" s="832" t="s">
        <v>1727</v>
      </c>
      <c r="G66" s="849">
        <v>2</v>
      </c>
      <c r="H66" s="849">
        <v>4563.4799999999996</v>
      </c>
      <c r="I66" s="832">
        <v>0.19999999999999996</v>
      </c>
      <c r="J66" s="832">
        <v>2281.7399999999998</v>
      </c>
      <c r="K66" s="849">
        <v>10</v>
      </c>
      <c r="L66" s="849">
        <v>22817.4</v>
      </c>
      <c r="M66" s="832">
        <v>1</v>
      </c>
      <c r="N66" s="832">
        <v>2281.7400000000002</v>
      </c>
      <c r="O66" s="849">
        <v>10</v>
      </c>
      <c r="P66" s="849">
        <v>21415.52</v>
      </c>
      <c r="Q66" s="837">
        <v>0.9385609228045263</v>
      </c>
      <c r="R66" s="850">
        <v>2141.5520000000001</v>
      </c>
    </row>
    <row r="67" spans="1:18" ht="14.4" customHeight="1" x14ac:dyDescent="0.3">
      <c r="A67" s="831" t="s">
        <v>8273</v>
      </c>
      <c r="B67" s="832" t="s">
        <v>8305</v>
      </c>
      <c r="C67" s="832" t="s">
        <v>664</v>
      </c>
      <c r="D67" s="832" t="s">
        <v>8206</v>
      </c>
      <c r="E67" s="832" t="s">
        <v>8308</v>
      </c>
      <c r="F67" s="832" t="s">
        <v>8309</v>
      </c>
      <c r="G67" s="849"/>
      <c r="H67" s="849"/>
      <c r="I67" s="832"/>
      <c r="J67" s="832"/>
      <c r="K67" s="849">
        <v>1</v>
      </c>
      <c r="L67" s="849">
        <v>633.70000000000005</v>
      </c>
      <c r="M67" s="832">
        <v>1</v>
      </c>
      <c r="N67" s="832">
        <v>633.70000000000005</v>
      </c>
      <c r="O67" s="849"/>
      <c r="P67" s="849"/>
      <c r="Q67" s="837"/>
      <c r="R67" s="850"/>
    </row>
    <row r="68" spans="1:18" ht="14.4" customHeight="1" x14ac:dyDescent="0.3">
      <c r="A68" s="831" t="s">
        <v>8273</v>
      </c>
      <c r="B68" s="832" t="s">
        <v>8305</v>
      </c>
      <c r="C68" s="832" t="s">
        <v>664</v>
      </c>
      <c r="D68" s="832" t="s">
        <v>8203</v>
      </c>
      <c r="E68" s="832" t="s">
        <v>8232</v>
      </c>
      <c r="F68" s="832" t="s">
        <v>8233</v>
      </c>
      <c r="G68" s="849">
        <v>268</v>
      </c>
      <c r="H68" s="849">
        <v>17152</v>
      </c>
      <c r="I68" s="832">
        <v>0.62023577059376578</v>
      </c>
      <c r="J68" s="832">
        <v>64</v>
      </c>
      <c r="K68" s="849">
        <v>419</v>
      </c>
      <c r="L68" s="849">
        <v>27654</v>
      </c>
      <c r="M68" s="832">
        <v>1</v>
      </c>
      <c r="N68" s="832">
        <v>66</v>
      </c>
      <c r="O68" s="849">
        <v>359</v>
      </c>
      <c r="P68" s="849">
        <v>23694</v>
      </c>
      <c r="Q68" s="837">
        <v>0.85680190930787592</v>
      </c>
      <c r="R68" s="850">
        <v>66</v>
      </c>
    </row>
    <row r="69" spans="1:18" ht="14.4" customHeight="1" x14ac:dyDescent="0.3">
      <c r="A69" s="831" t="s">
        <v>8273</v>
      </c>
      <c r="B69" s="832" t="s">
        <v>8305</v>
      </c>
      <c r="C69" s="832" t="s">
        <v>664</v>
      </c>
      <c r="D69" s="832" t="s">
        <v>8203</v>
      </c>
      <c r="E69" s="832" t="s">
        <v>8204</v>
      </c>
      <c r="F69" s="832" t="s">
        <v>8205</v>
      </c>
      <c r="G69" s="849">
        <v>18</v>
      </c>
      <c r="H69" s="849">
        <v>2592</v>
      </c>
      <c r="I69" s="832">
        <v>0.93439077144917082</v>
      </c>
      <c r="J69" s="832">
        <v>144</v>
      </c>
      <c r="K69" s="849">
        <v>19</v>
      </c>
      <c r="L69" s="849">
        <v>2774</v>
      </c>
      <c r="M69" s="832">
        <v>1</v>
      </c>
      <c r="N69" s="832">
        <v>146</v>
      </c>
      <c r="O69" s="849">
        <v>12</v>
      </c>
      <c r="P69" s="849">
        <v>1764</v>
      </c>
      <c r="Q69" s="837">
        <v>0.63590483056957459</v>
      </c>
      <c r="R69" s="850">
        <v>147</v>
      </c>
    </row>
    <row r="70" spans="1:18" ht="14.4" customHeight="1" x14ac:dyDescent="0.3">
      <c r="A70" s="831" t="s">
        <v>8273</v>
      </c>
      <c r="B70" s="832" t="s">
        <v>8305</v>
      </c>
      <c r="C70" s="832" t="s">
        <v>664</v>
      </c>
      <c r="D70" s="832" t="s">
        <v>8203</v>
      </c>
      <c r="E70" s="832" t="s">
        <v>8281</v>
      </c>
      <c r="F70" s="832" t="s">
        <v>8282</v>
      </c>
      <c r="G70" s="849">
        <v>406</v>
      </c>
      <c r="H70" s="849">
        <v>14210</v>
      </c>
      <c r="I70" s="832">
        <v>0.70858681559788572</v>
      </c>
      <c r="J70" s="832">
        <v>35</v>
      </c>
      <c r="K70" s="849">
        <v>542</v>
      </c>
      <c r="L70" s="849">
        <v>20054</v>
      </c>
      <c r="M70" s="832">
        <v>1</v>
      </c>
      <c r="N70" s="832">
        <v>37</v>
      </c>
      <c r="O70" s="849">
        <v>480</v>
      </c>
      <c r="P70" s="849">
        <v>17760</v>
      </c>
      <c r="Q70" s="837">
        <v>0.88560885608856088</v>
      </c>
      <c r="R70" s="850">
        <v>37</v>
      </c>
    </row>
    <row r="71" spans="1:18" ht="14.4" customHeight="1" x14ac:dyDescent="0.3">
      <c r="A71" s="831" t="s">
        <v>8273</v>
      </c>
      <c r="B71" s="832" t="s">
        <v>8305</v>
      </c>
      <c r="C71" s="832" t="s">
        <v>664</v>
      </c>
      <c r="D71" s="832" t="s">
        <v>8203</v>
      </c>
      <c r="E71" s="832" t="s">
        <v>8310</v>
      </c>
      <c r="F71" s="832" t="s">
        <v>8311</v>
      </c>
      <c r="G71" s="849">
        <v>198</v>
      </c>
      <c r="H71" s="849">
        <v>129294</v>
      </c>
      <c r="I71" s="832">
        <v>0.88249868608754412</v>
      </c>
      <c r="J71" s="832">
        <v>653</v>
      </c>
      <c r="K71" s="849">
        <v>209</v>
      </c>
      <c r="L71" s="849">
        <v>146509</v>
      </c>
      <c r="M71" s="832">
        <v>1</v>
      </c>
      <c r="N71" s="832">
        <v>701</v>
      </c>
      <c r="O71" s="849">
        <v>207</v>
      </c>
      <c r="P71" s="849">
        <v>145107</v>
      </c>
      <c r="Q71" s="837">
        <v>0.99043062200956933</v>
      </c>
      <c r="R71" s="850">
        <v>701</v>
      </c>
    </row>
    <row r="72" spans="1:18" ht="14.4" customHeight="1" x14ac:dyDescent="0.3">
      <c r="A72" s="831" t="s">
        <v>8273</v>
      </c>
      <c r="B72" s="832" t="s">
        <v>8305</v>
      </c>
      <c r="C72" s="832" t="s">
        <v>664</v>
      </c>
      <c r="D72" s="832" t="s">
        <v>8203</v>
      </c>
      <c r="E72" s="832" t="s">
        <v>8312</v>
      </c>
      <c r="F72" s="832" t="s">
        <v>8313</v>
      </c>
      <c r="G72" s="849">
        <v>39</v>
      </c>
      <c r="H72" s="849">
        <v>4953</v>
      </c>
      <c r="I72" s="832">
        <v>1.1120341266277503</v>
      </c>
      <c r="J72" s="832">
        <v>127</v>
      </c>
      <c r="K72" s="849">
        <v>34</v>
      </c>
      <c r="L72" s="849">
        <v>4454</v>
      </c>
      <c r="M72" s="832">
        <v>1</v>
      </c>
      <c r="N72" s="832">
        <v>131</v>
      </c>
      <c r="O72" s="849">
        <v>19</v>
      </c>
      <c r="P72" s="849">
        <v>5567</v>
      </c>
      <c r="Q72" s="837">
        <v>1.2498877413560845</v>
      </c>
      <c r="R72" s="850">
        <v>293</v>
      </c>
    </row>
    <row r="73" spans="1:18" ht="14.4" customHeight="1" x14ac:dyDescent="0.3">
      <c r="A73" s="831" t="s">
        <v>8273</v>
      </c>
      <c r="B73" s="832" t="s">
        <v>8305</v>
      </c>
      <c r="C73" s="832" t="s">
        <v>664</v>
      </c>
      <c r="D73" s="832" t="s">
        <v>8203</v>
      </c>
      <c r="E73" s="832" t="s">
        <v>8240</v>
      </c>
      <c r="F73" s="832" t="s">
        <v>8241</v>
      </c>
      <c r="G73" s="849">
        <v>58</v>
      </c>
      <c r="H73" s="849">
        <v>1299.9899999999998</v>
      </c>
      <c r="I73" s="832">
        <v>0.41052272576555182</v>
      </c>
      <c r="J73" s="832">
        <v>22.413620689655168</v>
      </c>
      <c r="K73" s="849">
        <v>95</v>
      </c>
      <c r="L73" s="849">
        <v>3166.6699999999996</v>
      </c>
      <c r="M73" s="832">
        <v>1</v>
      </c>
      <c r="N73" s="832">
        <v>33.333368421052626</v>
      </c>
      <c r="O73" s="849">
        <v>94</v>
      </c>
      <c r="P73" s="849">
        <v>3133.33</v>
      </c>
      <c r="Q73" s="837">
        <v>0.98947159002990537</v>
      </c>
      <c r="R73" s="850">
        <v>33.333297872340424</v>
      </c>
    </row>
    <row r="74" spans="1:18" ht="14.4" customHeight="1" x14ac:dyDescent="0.3">
      <c r="A74" s="831" t="s">
        <v>8273</v>
      </c>
      <c r="B74" s="832" t="s">
        <v>8305</v>
      </c>
      <c r="C74" s="832" t="s">
        <v>664</v>
      </c>
      <c r="D74" s="832" t="s">
        <v>8203</v>
      </c>
      <c r="E74" s="832" t="s">
        <v>8287</v>
      </c>
      <c r="F74" s="832" t="s">
        <v>8288</v>
      </c>
      <c r="G74" s="849">
        <v>51</v>
      </c>
      <c r="H74" s="849">
        <v>5508</v>
      </c>
      <c r="I74" s="832">
        <v>0.52178855627131493</v>
      </c>
      <c r="J74" s="832">
        <v>108</v>
      </c>
      <c r="K74" s="849">
        <v>91</v>
      </c>
      <c r="L74" s="849">
        <v>10556</v>
      </c>
      <c r="M74" s="832">
        <v>1</v>
      </c>
      <c r="N74" s="832">
        <v>116</v>
      </c>
      <c r="O74" s="849">
        <v>108</v>
      </c>
      <c r="P74" s="849">
        <v>12528</v>
      </c>
      <c r="Q74" s="837">
        <v>1.1868131868131868</v>
      </c>
      <c r="R74" s="850">
        <v>116</v>
      </c>
    </row>
    <row r="75" spans="1:18" ht="14.4" customHeight="1" x14ac:dyDescent="0.3">
      <c r="A75" s="831" t="s">
        <v>8273</v>
      </c>
      <c r="B75" s="832" t="s">
        <v>8305</v>
      </c>
      <c r="C75" s="832" t="s">
        <v>664</v>
      </c>
      <c r="D75" s="832" t="s">
        <v>8203</v>
      </c>
      <c r="E75" s="832" t="s">
        <v>8242</v>
      </c>
      <c r="F75" s="832" t="s">
        <v>8243</v>
      </c>
      <c r="G75" s="849">
        <v>413</v>
      </c>
      <c r="H75" s="849">
        <v>14868</v>
      </c>
      <c r="I75" s="832">
        <v>0.58237367802585194</v>
      </c>
      <c r="J75" s="832">
        <v>36</v>
      </c>
      <c r="K75" s="849">
        <v>690</v>
      </c>
      <c r="L75" s="849">
        <v>25530</v>
      </c>
      <c r="M75" s="832">
        <v>1</v>
      </c>
      <c r="N75" s="832">
        <v>37</v>
      </c>
      <c r="O75" s="849">
        <v>671</v>
      </c>
      <c r="P75" s="849">
        <v>24827</v>
      </c>
      <c r="Q75" s="837">
        <v>0.97246376811594204</v>
      </c>
      <c r="R75" s="850">
        <v>37</v>
      </c>
    </row>
    <row r="76" spans="1:18" ht="14.4" customHeight="1" x14ac:dyDescent="0.3">
      <c r="A76" s="831" t="s">
        <v>8273</v>
      </c>
      <c r="B76" s="832" t="s">
        <v>8305</v>
      </c>
      <c r="C76" s="832" t="s">
        <v>664</v>
      </c>
      <c r="D76" s="832" t="s">
        <v>8203</v>
      </c>
      <c r="E76" s="832" t="s">
        <v>8244</v>
      </c>
      <c r="F76" s="832" t="s">
        <v>8245</v>
      </c>
      <c r="G76" s="849">
        <v>91</v>
      </c>
      <c r="H76" s="849">
        <v>2821</v>
      </c>
      <c r="I76" s="832">
        <v>0.61219618055555558</v>
      </c>
      <c r="J76" s="832">
        <v>31</v>
      </c>
      <c r="K76" s="849">
        <v>144</v>
      </c>
      <c r="L76" s="849">
        <v>4608</v>
      </c>
      <c r="M76" s="832">
        <v>1</v>
      </c>
      <c r="N76" s="832">
        <v>32</v>
      </c>
      <c r="O76" s="849">
        <v>118</v>
      </c>
      <c r="P76" s="849">
        <v>3776</v>
      </c>
      <c r="Q76" s="837">
        <v>0.81944444444444442</v>
      </c>
      <c r="R76" s="850">
        <v>32</v>
      </c>
    </row>
    <row r="77" spans="1:18" ht="14.4" customHeight="1" x14ac:dyDescent="0.3">
      <c r="A77" s="831" t="s">
        <v>8273</v>
      </c>
      <c r="B77" s="832" t="s">
        <v>8305</v>
      </c>
      <c r="C77" s="832" t="s">
        <v>664</v>
      </c>
      <c r="D77" s="832" t="s">
        <v>8203</v>
      </c>
      <c r="E77" s="832" t="s">
        <v>8314</v>
      </c>
      <c r="F77" s="832" t="s">
        <v>8315</v>
      </c>
      <c r="G77" s="849">
        <v>868</v>
      </c>
      <c r="H77" s="849">
        <v>287308</v>
      </c>
      <c r="I77" s="832">
        <v>0.53219968509771232</v>
      </c>
      <c r="J77" s="832">
        <v>331</v>
      </c>
      <c r="K77" s="849">
        <v>1525</v>
      </c>
      <c r="L77" s="849">
        <v>539850</v>
      </c>
      <c r="M77" s="832">
        <v>1</v>
      </c>
      <c r="N77" s="832">
        <v>354</v>
      </c>
      <c r="O77" s="849">
        <v>1438</v>
      </c>
      <c r="P77" s="849">
        <v>510490</v>
      </c>
      <c r="Q77" s="837">
        <v>0.94561452255256084</v>
      </c>
      <c r="R77" s="850">
        <v>355</v>
      </c>
    </row>
    <row r="78" spans="1:18" ht="14.4" customHeight="1" x14ac:dyDescent="0.3">
      <c r="A78" s="831" t="s">
        <v>8273</v>
      </c>
      <c r="B78" s="832" t="s">
        <v>8305</v>
      </c>
      <c r="C78" s="832" t="s">
        <v>664</v>
      </c>
      <c r="D78" s="832" t="s">
        <v>8203</v>
      </c>
      <c r="E78" s="832" t="s">
        <v>8291</v>
      </c>
      <c r="F78" s="832" t="s">
        <v>8292</v>
      </c>
      <c r="G78" s="849">
        <v>80</v>
      </c>
      <c r="H78" s="849">
        <v>5600</v>
      </c>
      <c r="I78" s="832">
        <v>0.36382536382536385</v>
      </c>
      <c r="J78" s="832">
        <v>70</v>
      </c>
      <c r="K78" s="849">
        <v>208</v>
      </c>
      <c r="L78" s="849">
        <v>15392</v>
      </c>
      <c r="M78" s="832">
        <v>1</v>
      </c>
      <c r="N78" s="832">
        <v>74</v>
      </c>
      <c r="O78" s="849">
        <v>185</v>
      </c>
      <c r="P78" s="849">
        <v>13690</v>
      </c>
      <c r="Q78" s="837">
        <v>0.88942307692307687</v>
      </c>
      <c r="R78" s="850">
        <v>74</v>
      </c>
    </row>
    <row r="79" spans="1:18" ht="14.4" customHeight="1" x14ac:dyDescent="0.3">
      <c r="A79" s="831" t="s">
        <v>8273</v>
      </c>
      <c r="B79" s="832" t="s">
        <v>8305</v>
      </c>
      <c r="C79" s="832" t="s">
        <v>664</v>
      </c>
      <c r="D79" s="832" t="s">
        <v>8203</v>
      </c>
      <c r="E79" s="832" t="s">
        <v>8316</v>
      </c>
      <c r="F79" s="832" t="s">
        <v>8317</v>
      </c>
      <c r="G79" s="849">
        <v>3</v>
      </c>
      <c r="H79" s="849">
        <v>348</v>
      </c>
      <c r="I79" s="832"/>
      <c r="J79" s="832">
        <v>116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8273</v>
      </c>
      <c r="B80" s="832" t="s">
        <v>8305</v>
      </c>
      <c r="C80" s="832" t="s">
        <v>664</v>
      </c>
      <c r="D80" s="832" t="s">
        <v>8203</v>
      </c>
      <c r="E80" s="832" t="s">
        <v>8293</v>
      </c>
      <c r="F80" s="832" t="s">
        <v>8294</v>
      </c>
      <c r="G80" s="849">
        <v>18</v>
      </c>
      <c r="H80" s="849">
        <v>3780</v>
      </c>
      <c r="I80" s="832">
        <v>0.85135135135135132</v>
      </c>
      <c r="J80" s="832">
        <v>210</v>
      </c>
      <c r="K80" s="849">
        <v>20</v>
      </c>
      <c r="L80" s="849">
        <v>4440</v>
      </c>
      <c r="M80" s="832">
        <v>1</v>
      </c>
      <c r="N80" s="832">
        <v>222</v>
      </c>
      <c r="O80" s="849">
        <v>13</v>
      </c>
      <c r="P80" s="849">
        <v>2899</v>
      </c>
      <c r="Q80" s="837">
        <v>0.65292792792792798</v>
      </c>
      <c r="R80" s="850">
        <v>223</v>
      </c>
    </row>
    <row r="81" spans="1:18" ht="14.4" customHeight="1" x14ac:dyDescent="0.3">
      <c r="A81" s="831" t="s">
        <v>8273</v>
      </c>
      <c r="B81" s="832" t="s">
        <v>8305</v>
      </c>
      <c r="C81" s="832" t="s">
        <v>664</v>
      </c>
      <c r="D81" s="832" t="s">
        <v>8203</v>
      </c>
      <c r="E81" s="832" t="s">
        <v>8299</v>
      </c>
      <c r="F81" s="832" t="s">
        <v>8300</v>
      </c>
      <c r="G81" s="849">
        <v>2</v>
      </c>
      <c r="H81" s="849">
        <v>420</v>
      </c>
      <c r="I81" s="832">
        <v>1.8918918918918919</v>
      </c>
      <c r="J81" s="832">
        <v>210</v>
      </c>
      <c r="K81" s="849">
        <v>1</v>
      </c>
      <c r="L81" s="849">
        <v>222</v>
      </c>
      <c r="M81" s="832">
        <v>1</v>
      </c>
      <c r="N81" s="832">
        <v>222</v>
      </c>
      <c r="O81" s="849"/>
      <c r="P81" s="849"/>
      <c r="Q81" s="837"/>
      <c r="R81" s="850"/>
    </row>
    <row r="82" spans="1:18" ht="14.4" customHeight="1" x14ac:dyDescent="0.3">
      <c r="A82" s="831" t="s">
        <v>8273</v>
      </c>
      <c r="B82" s="832" t="s">
        <v>8305</v>
      </c>
      <c r="C82" s="832" t="s">
        <v>664</v>
      </c>
      <c r="D82" s="832" t="s">
        <v>8203</v>
      </c>
      <c r="E82" s="832" t="s">
        <v>8318</v>
      </c>
      <c r="F82" s="832" t="s">
        <v>8319</v>
      </c>
      <c r="G82" s="849">
        <v>332</v>
      </c>
      <c r="H82" s="849">
        <v>54780</v>
      </c>
      <c r="I82" s="832">
        <v>1.4067796610169492</v>
      </c>
      <c r="J82" s="832">
        <v>165</v>
      </c>
      <c r="K82" s="849">
        <v>220</v>
      </c>
      <c r="L82" s="849">
        <v>38940</v>
      </c>
      <c r="M82" s="832">
        <v>1</v>
      </c>
      <c r="N82" s="832">
        <v>177</v>
      </c>
      <c r="O82" s="849">
        <v>190</v>
      </c>
      <c r="P82" s="849">
        <v>33630</v>
      </c>
      <c r="Q82" s="837">
        <v>0.86363636363636365</v>
      </c>
      <c r="R82" s="850">
        <v>177</v>
      </c>
    </row>
    <row r="83" spans="1:18" ht="14.4" customHeight="1" x14ac:dyDescent="0.3">
      <c r="A83" s="831" t="s">
        <v>8273</v>
      </c>
      <c r="B83" s="832" t="s">
        <v>8320</v>
      </c>
      <c r="C83" s="832" t="s">
        <v>664</v>
      </c>
      <c r="D83" s="832" t="s">
        <v>8206</v>
      </c>
      <c r="E83" s="832" t="s">
        <v>8321</v>
      </c>
      <c r="F83" s="832" t="s">
        <v>2964</v>
      </c>
      <c r="G83" s="849">
        <v>3</v>
      </c>
      <c r="H83" s="849">
        <v>67105.76999999999</v>
      </c>
      <c r="I83" s="832">
        <v>4.8875287691187177</v>
      </c>
      <c r="J83" s="832">
        <v>22368.589999999997</v>
      </c>
      <c r="K83" s="849">
        <v>0.5</v>
      </c>
      <c r="L83" s="849">
        <v>13730</v>
      </c>
      <c r="M83" s="832">
        <v>1</v>
      </c>
      <c r="N83" s="832">
        <v>27460</v>
      </c>
      <c r="O83" s="849"/>
      <c r="P83" s="849"/>
      <c r="Q83" s="837"/>
      <c r="R83" s="850"/>
    </row>
    <row r="84" spans="1:18" ht="14.4" customHeight="1" x14ac:dyDescent="0.3">
      <c r="A84" s="831" t="s">
        <v>8273</v>
      </c>
      <c r="B84" s="832" t="s">
        <v>8320</v>
      </c>
      <c r="C84" s="832" t="s">
        <v>664</v>
      </c>
      <c r="D84" s="832" t="s">
        <v>8206</v>
      </c>
      <c r="E84" s="832" t="s">
        <v>8322</v>
      </c>
      <c r="F84" s="832" t="s">
        <v>2964</v>
      </c>
      <c r="G84" s="849">
        <v>28</v>
      </c>
      <c r="H84" s="849">
        <v>592466</v>
      </c>
      <c r="I84" s="832">
        <v>0.61276920689989389</v>
      </c>
      <c r="J84" s="832">
        <v>21159.5</v>
      </c>
      <c r="K84" s="849">
        <v>45</v>
      </c>
      <c r="L84" s="849">
        <v>966866.47</v>
      </c>
      <c r="M84" s="832">
        <v>1</v>
      </c>
      <c r="N84" s="832">
        <v>21485.921555555557</v>
      </c>
      <c r="O84" s="849"/>
      <c r="P84" s="849"/>
      <c r="Q84" s="837"/>
      <c r="R84" s="850"/>
    </row>
    <row r="85" spans="1:18" ht="14.4" customHeight="1" x14ac:dyDescent="0.3">
      <c r="A85" s="831" t="s">
        <v>8273</v>
      </c>
      <c r="B85" s="832" t="s">
        <v>8320</v>
      </c>
      <c r="C85" s="832" t="s">
        <v>664</v>
      </c>
      <c r="D85" s="832" t="s">
        <v>8206</v>
      </c>
      <c r="E85" s="832" t="s">
        <v>8323</v>
      </c>
      <c r="F85" s="832" t="s">
        <v>2961</v>
      </c>
      <c r="G85" s="849">
        <v>94</v>
      </c>
      <c r="H85" s="849">
        <v>1176230.46</v>
      </c>
      <c r="I85" s="832">
        <v>0.40787832968141663</v>
      </c>
      <c r="J85" s="832">
        <v>12513.09</v>
      </c>
      <c r="K85" s="849">
        <v>280</v>
      </c>
      <c r="L85" s="849">
        <v>2883777.7699999986</v>
      </c>
      <c r="M85" s="832">
        <v>1</v>
      </c>
      <c r="N85" s="832">
        <v>10299.206321428566</v>
      </c>
      <c r="O85" s="849">
        <v>309</v>
      </c>
      <c r="P85" s="849">
        <v>2825393.2799999993</v>
      </c>
      <c r="Q85" s="837">
        <v>0.97975416462136078</v>
      </c>
      <c r="R85" s="850">
        <v>9143.6675728155315</v>
      </c>
    </row>
    <row r="86" spans="1:18" ht="14.4" customHeight="1" x14ac:dyDescent="0.3">
      <c r="A86" s="831" t="s">
        <v>8273</v>
      </c>
      <c r="B86" s="832" t="s">
        <v>8320</v>
      </c>
      <c r="C86" s="832" t="s">
        <v>664</v>
      </c>
      <c r="D86" s="832" t="s">
        <v>8206</v>
      </c>
      <c r="E86" s="832" t="s">
        <v>8324</v>
      </c>
      <c r="F86" s="832" t="s">
        <v>2964</v>
      </c>
      <c r="G86" s="849">
        <v>37.5</v>
      </c>
      <c r="H86" s="849">
        <v>793481.25</v>
      </c>
      <c r="I86" s="832">
        <v>5.2757556709563422</v>
      </c>
      <c r="J86" s="832">
        <v>21159.5</v>
      </c>
      <c r="K86" s="849">
        <v>7</v>
      </c>
      <c r="L86" s="849">
        <v>150401.44</v>
      </c>
      <c r="M86" s="832">
        <v>1</v>
      </c>
      <c r="N86" s="832">
        <v>21485.920000000002</v>
      </c>
      <c r="O86" s="849"/>
      <c r="P86" s="849"/>
      <c r="Q86" s="837"/>
      <c r="R86" s="850"/>
    </row>
    <row r="87" spans="1:18" ht="14.4" customHeight="1" x14ac:dyDescent="0.3">
      <c r="A87" s="831" t="s">
        <v>8273</v>
      </c>
      <c r="B87" s="832" t="s">
        <v>8320</v>
      </c>
      <c r="C87" s="832" t="s">
        <v>664</v>
      </c>
      <c r="D87" s="832" t="s">
        <v>8206</v>
      </c>
      <c r="E87" s="832" t="s">
        <v>8325</v>
      </c>
      <c r="F87" s="832" t="s">
        <v>2958</v>
      </c>
      <c r="G87" s="849"/>
      <c r="H87" s="849"/>
      <c r="I87" s="832"/>
      <c r="J87" s="832"/>
      <c r="K87" s="849"/>
      <c r="L87" s="849"/>
      <c r="M87" s="832"/>
      <c r="N87" s="832"/>
      <c r="O87" s="849">
        <v>29</v>
      </c>
      <c r="P87" s="849">
        <v>170668.77000000002</v>
      </c>
      <c r="Q87" s="837"/>
      <c r="R87" s="850">
        <v>5885.130000000001</v>
      </c>
    </row>
    <row r="88" spans="1:18" ht="14.4" customHeight="1" x14ac:dyDescent="0.3">
      <c r="A88" s="831" t="s">
        <v>8273</v>
      </c>
      <c r="B88" s="832" t="s">
        <v>8320</v>
      </c>
      <c r="C88" s="832" t="s">
        <v>664</v>
      </c>
      <c r="D88" s="832" t="s">
        <v>8206</v>
      </c>
      <c r="E88" s="832" t="s">
        <v>8326</v>
      </c>
      <c r="F88" s="832" t="s">
        <v>2964</v>
      </c>
      <c r="G88" s="849"/>
      <c r="H88" s="849"/>
      <c r="I88" s="832"/>
      <c r="J88" s="832"/>
      <c r="K88" s="849">
        <v>10</v>
      </c>
      <c r="L88" s="849">
        <v>211595</v>
      </c>
      <c r="M88" s="832">
        <v>1</v>
      </c>
      <c r="N88" s="832">
        <v>21159.5</v>
      </c>
      <c r="O88" s="849">
        <v>34.61</v>
      </c>
      <c r="P88" s="849">
        <v>735139.6100000001</v>
      </c>
      <c r="Q88" s="837">
        <v>3.4742768496420053</v>
      </c>
      <c r="R88" s="850">
        <v>21240.67061542907</v>
      </c>
    </row>
    <row r="89" spans="1:18" ht="14.4" customHeight="1" x14ac:dyDescent="0.3">
      <c r="A89" s="831" t="s">
        <v>8273</v>
      </c>
      <c r="B89" s="832" t="s">
        <v>8320</v>
      </c>
      <c r="C89" s="832" t="s">
        <v>664</v>
      </c>
      <c r="D89" s="832" t="s">
        <v>8206</v>
      </c>
      <c r="E89" s="832" t="s">
        <v>8327</v>
      </c>
      <c r="F89" s="832" t="s">
        <v>2964</v>
      </c>
      <c r="G89" s="849"/>
      <c r="H89" s="849"/>
      <c r="I89" s="832"/>
      <c r="J89" s="832"/>
      <c r="K89" s="849">
        <v>1.5</v>
      </c>
      <c r="L89" s="849">
        <v>31739.25</v>
      </c>
      <c r="M89" s="832">
        <v>1</v>
      </c>
      <c r="N89" s="832">
        <v>21159.5</v>
      </c>
      <c r="O89" s="849">
        <v>75</v>
      </c>
      <c r="P89" s="849">
        <v>1609164.52</v>
      </c>
      <c r="Q89" s="837">
        <v>50.699513063478186</v>
      </c>
      <c r="R89" s="850">
        <v>21455.526933333334</v>
      </c>
    </row>
    <row r="90" spans="1:18" ht="14.4" customHeight="1" x14ac:dyDescent="0.3">
      <c r="A90" s="831" t="s">
        <v>8273</v>
      </c>
      <c r="B90" s="832" t="s">
        <v>8320</v>
      </c>
      <c r="C90" s="832" t="s">
        <v>664</v>
      </c>
      <c r="D90" s="832" t="s">
        <v>8203</v>
      </c>
      <c r="E90" s="832" t="s">
        <v>8230</v>
      </c>
      <c r="F90" s="832" t="s">
        <v>8231</v>
      </c>
      <c r="G90" s="849">
        <v>1</v>
      </c>
      <c r="H90" s="849">
        <v>29</v>
      </c>
      <c r="I90" s="832"/>
      <c r="J90" s="832">
        <v>29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8273</v>
      </c>
      <c r="B91" s="832" t="s">
        <v>8320</v>
      </c>
      <c r="C91" s="832" t="s">
        <v>664</v>
      </c>
      <c r="D91" s="832" t="s">
        <v>8203</v>
      </c>
      <c r="E91" s="832" t="s">
        <v>8232</v>
      </c>
      <c r="F91" s="832" t="s">
        <v>8233</v>
      </c>
      <c r="G91" s="849">
        <v>247</v>
      </c>
      <c r="H91" s="849">
        <v>15808</v>
      </c>
      <c r="I91" s="832">
        <v>0.588489315762043</v>
      </c>
      <c r="J91" s="832">
        <v>64</v>
      </c>
      <c r="K91" s="849">
        <v>407</v>
      </c>
      <c r="L91" s="849">
        <v>26862</v>
      </c>
      <c r="M91" s="832">
        <v>1</v>
      </c>
      <c r="N91" s="832">
        <v>66</v>
      </c>
      <c r="O91" s="849">
        <v>355</v>
      </c>
      <c r="P91" s="849">
        <v>23430</v>
      </c>
      <c r="Q91" s="837">
        <v>0.87223587223587229</v>
      </c>
      <c r="R91" s="850">
        <v>66</v>
      </c>
    </row>
    <row r="92" spans="1:18" ht="14.4" customHeight="1" x14ac:dyDescent="0.3">
      <c r="A92" s="831" t="s">
        <v>8273</v>
      </c>
      <c r="B92" s="832" t="s">
        <v>8320</v>
      </c>
      <c r="C92" s="832" t="s">
        <v>664</v>
      </c>
      <c r="D92" s="832" t="s">
        <v>8203</v>
      </c>
      <c r="E92" s="832" t="s">
        <v>8328</v>
      </c>
      <c r="F92" s="832" t="s">
        <v>8329</v>
      </c>
      <c r="G92" s="849">
        <v>3</v>
      </c>
      <c r="H92" s="849">
        <v>327</v>
      </c>
      <c r="I92" s="832">
        <v>0.56869565217391305</v>
      </c>
      <c r="J92" s="832">
        <v>109</v>
      </c>
      <c r="K92" s="849">
        <v>5</v>
      </c>
      <c r="L92" s="849">
        <v>575</v>
      </c>
      <c r="M92" s="832">
        <v>1</v>
      </c>
      <c r="N92" s="832">
        <v>115</v>
      </c>
      <c r="O92" s="849">
        <v>8</v>
      </c>
      <c r="P92" s="849">
        <v>920</v>
      </c>
      <c r="Q92" s="837">
        <v>1.6</v>
      </c>
      <c r="R92" s="850">
        <v>115</v>
      </c>
    </row>
    <row r="93" spans="1:18" ht="14.4" customHeight="1" x14ac:dyDescent="0.3">
      <c r="A93" s="831" t="s">
        <v>8273</v>
      </c>
      <c r="B93" s="832" t="s">
        <v>8320</v>
      </c>
      <c r="C93" s="832" t="s">
        <v>664</v>
      </c>
      <c r="D93" s="832" t="s">
        <v>8203</v>
      </c>
      <c r="E93" s="832" t="s">
        <v>8204</v>
      </c>
      <c r="F93" s="832" t="s">
        <v>8205</v>
      </c>
      <c r="G93" s="849">
        <v>3</v>
      </c>
      <c r="H93" s="849">
        <v>432</v>
      </c>
      <c r="I93" s="832">
        <v>9.5448519664162609E-2</v>
      </c>
      <c r="J93" s="832">
        <v>144</v>
      </c>
      <c r="K93" s="849">
        <v>31</v>
      </c>
      <c r="L93" s="849">
        <v>4526</v>
      </c>
      <c r="M93" s="832">
        <v>1</v>
      </c>
      <c r="N93" s="832">
        <v>146</v>
      </c>
      <c r="O93" s="849">
        <v>52</v>
      </c>
      <c r="P93" s="849">
        <v>7644</v>
      </c>
      <c r="Q93" s="837">
        <v>1.6889085285019885</v>
      </c>
      <c r="R93" s="850">
        <v>147</v>
      </c>
    </row>
    <row r="94" spans="1:18" ht="14.4" customHeight="1" x14ac:dyDescent="0.3">
      <c r="A94" s="831" t="s">
        <v>8273</v>
      </c>
      <c r="B94" s="832" t="s">
        <v>8320</v>
      </c>
      <c r="C94" s="832" t="s">
        <v>664</v>
      </c>
      <c r="D94" s="832" t="s">
        <v>8203</v>
      </c>
      <c r="E94" s="832" t="s">
        <v>8281</v>
      </c>
      <c r="F94" s="832" t="s">
        <v>8282</v>
      </c>
      <c r="G94" s="849">
        <v>691</v>
      </c>
      <c r="H94" s="849">
        <v>24185</v>
      </c>
      <c r="I94" s="832">
        <v>1.13088001496306</v>
      </c>
      <c r="J94" s="832">
        <v>35</v>
      </c>
      <c r="K94" s="849">
        <v>578</v>
      </c>
      <c r="L94" s="849">
        <v>21386</v>
      </c>
      <c r="M94" s="832">
        <v>1</v>
      </c>
      <c r="N94" s="832">
        <v>37</v>
      </c>
      <c r="O94" s="849">
        <v>488</v>
      </c>
      <c r="P94" s="849">
        <v>18056</v>
      </c>
      <c r="Q94" s="837">
        <v>0.84429065743944631</v>
      </c>
      <c r="R94" s="850">
        <v>37</v>
      </c>
    </row>
    <row r="95" spans="1:18" ht="14.4" customHeight="1" x14ac:dyDescent="0.3">
      <c r="A95" s="831" t="s">
        <v>8273</v>
      </c>
      <c r="B95" s="832" t="s">
        <v>8320</v>
      </c>
      <c r="C95" s="832" t="s">
        <v>664</v>
      </c>
      <c r="D95" s="832" t="s">
        <v>8203</v>
      </c>
      <c r="E95" s="832" t="s">
        <v>8330</v>
      </c>
      <c r="F95" s="832" t="s">
        <v>8331</v>
      </c>
      <c r="G95" s="849"/>
      <c r="H95" s="849"/>
      <c r="I95" s="832"/>
      <c r="J95" s="832"/>
      <c r="K95" s="849"/>
      <c r="L95" s="849"/>
      <c r="M95" s="832"/>
      <c r="N95" s="832"/>
      <c r="O95" s="849">
        <v>2</v>
      </c>
      <c r="P95" s="849">
        <v>20</v>
      </c>
      <c r="Q95" s="837"/>
      <c r="R95" s="850">
        <v>10</v>
      </c>
    </row>
    <row r="96" spans="1:18" ht="14.4" customHeight="1" x14ac:dyDescent="0.3">
      <c r="A96" s="831" t="s">
        <v>8273</v>
      </c>
      <c r="B96" s="832" t="s">
        <v>8320</v>
      </c>
      <c r="C96" s="832" t="s">
        <v>664</v>
      </c>
      <c r="D96" s="832" t="s">
        <v>8203</v>
      </c>
      <c r="E96" s="832" t="s">
        <v>8332</v>
      </c>
      <c r="F96" s="832" t="s">
        <v>8333</v>
      </c>
      <c r="G96" s="849"/>
      <c r="H96" s="849"/>
      <c r="I96" s="832"/>
      <c r="J96" s="832"/>
      <c r="K96" s="849">
        <v>6</v>
      </c>
      <c r="L96" s="849">
        <v>2340</v>
      </c>
      <c r="M96" s="832">
        <v>1</v>
      </c>
      <c r="N96" s="832">
        <v>390</v>
      </c>
      <c r="O96" s="849"/>
      <c r="P96" s="849"/>
      <c r="Q96" s="837"/>
      <c r="R96" s="850"/>
    </row>
    <row r="97" spans="1:18" ht="14.4" customHeight="1" x14ac:dyDescent="0.3">
      <c r="A97" s="831" t="s">
        <v>8273</v>
      </c>
      <c r="B97" s="832" t="s">
        <v>8320</v>
      </c>
      <c r="C97" s="832" t="s">
        <v>664</v>
      </c>
      <c r="D97" s="832" t="s">
        <v>8203</v>
      </c>
      <c r="E97" s="832" t="s">
        <v>8334</v>
      </c>
      <c r="F97" s="832" t="s">
        <v>8335</v>
      </c>
      <c r="G97" s="849">
        <v>2</v>
      </c>
      <c r="H97" s="849">
        <v>1306</v>
      </c>
      <c r="I97" s="832">
        <v>0.18630527817403708</v>
      </c>
      <c r="J97" s="832">
        <v>653</v>
      </c>
      <c r="K97" s="849">
        <v>10</v>
      </c>
      <c r="L97" s="849">
        <v>7010</v>
      </c>
      <c r="M97" s="832">
        <v>1</v>
      </c>
      <c r="N97" s="832">
        <v>701</v>
      </c>
      <c r="O97" s="849">
        <v>12</v>
      </c>
      <c r="P97" s="849">
        <v>8412</v>
      </c>
      <c r="Q97" s="837">
        <v>1.2</v>
      </c>
      <c r="R97" s="850">
        <v>701</v>
      </c>
    </row>
    <row r="98" spans="1:18" ht="14.4" customHeight="1" x14ac:dyDescent="0.3">
      <c r="A98" s="831" t="s">
        <v>8273</v>
      </c>
      <c r="B98" s="832" t="s">
        <v>8320</v>
      </c>
      <c r="C98" s="832" t="s">
        <v>664</v>
      </c>
      <c r="D98" s="832" t="s">
        <v>8203</v>
      </c>
      <c r="E98" s="832" t="s">
        <v>8336</v>
      </c>
      <c r="F98" s="832" t="s">
        <v>8337</v>
      </c>
      <c r="G98" s="849"/>
      <c r="H98" s="849"/>
      <c r="I98" s="832"/>
      <c r="J98" s="832"/>
      <c r="K98" s="849">
        <v>1</v>
      </c>
      <c r="L98" s="849">
        <v>88</v>
      </c>
      <c r="M98" s="832">
        <v>1</v>
      </c>
      <c r="N98" s="832">
        <v>88</v>
      </c>
      <c r="O98" s="849"/>
      <c r="P98" s="849"/>
      <c r="Q98" s="837"/>
      <c r="R98" s="850"/>
    </row>
    <row r="99" spans="1:18" ht="14.4" customHeight="1" x14ac:dyDescent="0.3">
      <c r="A99" s="831" t="s">
        <v>8273</v>
      </c>
      <c r="B99" s="832" t="s">
        <v>8320</v>
      </c>
      <c r="C99" s="832" t="s">
        <v>664</v>
      </c>
      <c r="D99" s="832" t="s">
        <v>8203</v>
      </c>
      <c r="E99" s="832" t="s">
        <v>8338</v>
      </c>
      <c r="F99" s="832" t="s">
        <v>8339</v>
      </c>
      <c r="G99" s="849"/>
      <c r="H99" s="849"/>
      <c r="I99" s="832"/>
      <c r="J99" s="832"/>
      <c r="K99" s="849">
        <v>1</v>
      </c>
      <c r="L99" s="849">
        <v>630</v>
      </c>
      <c r="M99" s="832">
        <v>1</v>
      </c>
      <c r="N99" s="832">
        <v>630</v>
      </c>
      <c r="O99" s="849"/>
      <c r="P99" s="849"/>
      <c r="Q99" s="837"/>
      <c r="R99" s="850"/>
    </row>
    <row r="100" spans="1:18" ht="14.4" customHeight="1" x14ac:dyDescent="0.3">
      <c r="A100" s="831" t="s">
        <v>8273</v>
      </c>
      <c r="B100" s="832" t="s">
        <v>8320</v>
      </c>
      <c r="C100" s="832" t="s">
        <v>664</v>
      </c>
      <c r="D100" s="832" t="s">
        <v>8203</v>
      </c>
      <c r="E100" s="832" t="s">
        <v>8340</v>
      </c>
      <c r="F100" s="832" t="s">
        <v>8341</v>
      </c>
      <c r="G100" s="849"/>
      <c r="H100" s="849"/>
      <c r="I100" s="832"/>
      <c r="J100" s="832"/>
      <c r="K100" s="849">
        <v>1</v>
      </c>
      <c r="L100" s="849">
        <v>392</v>
      </c>
      <c r="M100" s="832">
        <v>1</v>
      </c>
      <c r="N100" s="832">
        <v>392</v>
      </c>
      <c r="O100" s="849"/>
      <c r="P100" s="849"/>
      <c r="Q100" s="837"/>
      <c r="R100" s="850"/>
    </row>
    <row r="101" spans="1:18" ht="14.4" customHeight="1" x14ac:dyDescent="0.3">
      <c r="A101" s="831" t="s">
        <v>8273</v>
      </c>
      <c r="B101" s="832" t="s">
        <v>8320</v>
      </c>
      <c r="C101" s="832" t="s">
        <v>664</v>
      </c>
      <c r="D101" s="832" t="s">
        <v>8203</v>
      </c>
      <c r="E101" s="832" t="s">
        <v>8342</v>
      </c>
      <c r="F101" s="832" t="s">
        <v>8343</v>
      </c>
      <c r="G101" s="849"/>
      <c r="H101" s="849"/>
      <c r="I101" s="832"/>
      <c r="J101" s="832"/>
      <c r="K101" s="849">
        <v>1</v>
      </c>
      <c r="L101" s="849">
        <v>39</v>
      </c>
      <c r="M101" s="832">
        <v>1</v>
      </c>
      <c r="N101" s="832">
        <v>39</v>
      </c>
      <c r="O101" s="849"/>
      <c r="P101" s="849"/>
      <c r="Q101" s="837"/>
      <c r="R101" s="850"/>
    </row>
    <row r="102" spans="1:18" ht="14.4" customHeight="1" x14ac:dyDescent="0.3">
      <c r="A102" s="831" t="s">
        <v>8273</v>
      </c>
      <c r="B102" s="832" t="s">
        <v>8320</v>
      </c>
      <c r="C102" s="832" t="s">
        <v>664</v>
      </c>
      <c r="D102" s="832" t="s">
        <v>8203</v>
      </c>
      <c r="E102" s="832" t="s">
        <v>8344</v>
      </c>
      <c r="F102" s="832" t="s">
        <v>8345</v>
      </c>
      <c r="G102" s="849">
        <v>55</v>
      </c>
      <c r="H102" s="849">
        <v>0</v>
      </c>
      <c r="I102" s="832"/>
      <c r="J102" s="832">
        <v>0</v>
      </c>
      <c r="K102" s="849">
        <v>148</v>
      </c>
      <c r="L102" s="849">
        <v>0</v>
      </c>
      <c r="M102" s="832"/>
      <c r="N102" s="832">
        <v>0</v>
      </c>
      <c r="O102" s="849">
        <v>254</v>
      </c>
      <c r="P102" s="849">
        <v>0</v>
      </c>
      <c r="Q102" s="837"/>
      <c r="R102" s="850">
        <v>0</v>
      </c>
    </row>
    <row r="103" spans="1:18" ht="14.4" customHeight="1" x14ac:dyDescent="0.3">
      <c r="A103" s="831" t="s">
        <v>8273</v>
      </c>
      <c r="B103" s="832" t="s">
        <v>8320</v>
      </c>
      <c r="C103" s="832" t="s">
        <v>664</v>
      </c>
      <c r="D103" s="832" t="s">
        <v>8203</v>
      </c>
      <c r="E103" s="832" t="s">
        <v>8346</v>
      </c>
      <c r="F103" s="832" t="s">
        <v>8347</v>
      </c>
      <c r="G103" s="849">
        <v>2</v>
      </c>
      <c r="H103" s="849">
        <v>0</v>
      </c>
      <c r="I103" s="832"/>
      <c r="J103" s="832">
        <v>0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8273</v>
      </c>
      <c r="B104" s="832" t="s">
        <v>8320</v>
      </c>
      <c r="C104" s="832" t="s">
        <v>664</v>
      </c>
      <c r="D104" s="832" t="s">
        <v>8203</v>
      </c>
      <c r="E104" s="832" t="s">
        <v>8348</v>
      </c>
      <c r="F104" s="832" t="s">
        <v>8349</v>
      </c>
      <c r="G104" s="849"/>
      <c r="H104" s="849"/>
      <c r="I104" s="832"/>
      <c r="J104" s="832"/>
      <c r="K104" s="849">
        <v>1</v>
      </c>
      <c r="L104" s="849">
        <v>207</v>
      </c>
      <c r="M104" s="832">
        <v>1</v>
      </c>
      <c r="N104" s="832">
        <v>207</v>
      </c>
      <c r="O104" s="849">
        <v>6</v>
      </c>
      <c r="P104" s="849">
        <v>1242</v>
      </c>
      <c r="Q104" s="837">
        <v>6</v>
      </c>
      <c r="R104" s="850">
        <v>207</v>
      </c>
    </row>
    <row r="105" spans="1:18" ht="14.4" customHeight="1" x14ac:dyDescent="0.3">
      <c r="A105" s="831" t="s">
        <v>8273</v>
      </c>
      <c r="B105" s="832" t="s">
        <v>8320</v>
      </c>
      <c r="C105" s="832" t="s">
        <v>664</v>
      </c>
      <c r="D105" s="832" t="s">
        <v>8203</v>
      </c>
      <c r="E105" s="832" t="s">
        <v>8240</v>
      </c>
      <c r="F105" s="832" t="s">
        <v>8241</v>
      </c>
      <c r="G105" s="849">
        <v>86</v>
      </c>
      <c r="H105" s="849">
        <v>1066.6500000000003</v>
      </c>
      <c r="I105" s="832">
        <v>0.45070226143393188</v>
      </c>
      <c r="J105" s="832">
        <v>12.402906976744189</v>
      </c>
      <c r="K105" s="849">
        <v>71</v>
      </c>
      <c r="L105" s="849">
        <v>2366.6399999999994</v>
      </c>
      <c r="M105" s="832">
        <v>1</v>
      </c>
      <c r="N105" s="832">
        <v>33.332957746478868</v>
      </c>
      <c r="O105" s="849">
        <v>59</v>
      </c>
      <c r="P105" s="849">
        <v>1966.6599999999999</v>
      </c>
      <c r="Q105" s="837">
        <v>0.83099246188689468</v>
      </c>
      <c r="R105" s="850">
        <v>33.333220338983047</v>
      </c>
    </row>
    <row r="106" spans="1:18" ht="14.4" customHeight="1" x14ac:dyDescent="0.3">
      <c r="A106" s="831" t="s">
        <v>8273</v>
      </c>
      <c r="B106" s="832" t="s">
        <v>8320</v>
      </c>
      <c r="C106" s="832" t="s">
        <v>664</v>
      </c>
      <c r="D106" s="832" t="s">
        <v>8203</v>
      </c>
      <c r="E106" s="832" t="s">
        <v>8287</v>
      </c>
      <c r="F106" s="832" t="s">
        <v>8288</v>
      </c>
      <c r="G106" s="849">
        <v>353</v>
      </c>
      <c r="H106" s="849">
        <v>38124</v>
      </c>
      <c r="I106" s="832">
        <v>0.83203841117415978</v>
      </c>
      <c r="J106" s="832">
        <v>108</v>
      </c>
      <c r="K106" s="849">
        <v>395</v>
      </c>
      <c r="L106" s="849">
        <v>45820</v>
      </c>
      <c r="M106" s="832">
        <v>1</v>
      </c>
      <c r="N106" s="832">
        <v>116</v>
      </c>
      <c r="O106" s="849">
        <v>334</v>
      </c>
      <c r="P106" s="849">
        <v>38744</v>
      </c>
      <c r="Q106" s="837">
        <v>0.84556962025316451</v>
      </c>
      <c r="R106" s="850">
        <v>116</v>
      </c>
    </row>
    <row r="107" spans="1:18" ht="14.4" customHeight="1" x14ac:dyDescent="0.3">
      <c r="A107" s="831" t="s">
        <v>8273</v>
      </c>
      <c r="B107" s="832" t="s">
        <v>8320</v>
      </c>
      <c r="C107" s="832" t="s">
        <v>664</v>
      </c>
      <c r="D107" s="832" t="s">
        <v>8203</v>
      </c>
      <c r="E107" s="832" t="s">
        <v>8242</v>
      </c>
      <c r="F107" s="832" t="s">
        <v>8243</v>
      </c>
      <c r="G107" s="849">
        <v>423</v>
      </c>
      <c r="H107" s="849">
        <v>15228</v>
      </c>
      <c r="I107" s="832">
        <v>0.68594594594594593</v>
      </c>
      <c r="J107" s="832">
        <v>36</v>
      </c>
      <c r="K107" s="849">
        <v>600</v>
      </c>
      <c r="L107" s="849">
        <v>22200</v>
      </c>
      <c r="M107" s="832">
        <v>1</v>
      </c>
      <c r="N107" s="832">
        <v>37</v>
      </c>
      <c r="O107" s="849">
        <v>619</v>
      </c>
      <c r="P107" s="849">
        <v>22903</v>
      </c>
      <c r="Q107" s="837">
        <v>1.0316666666666667</v>
      </c>
      <c r="R107" s="850">
        <v>37</v>
      </c>
    </row>
    <row r="108" spans="1:18" ht="14.4" customHeight="1" x14ac:dyDescent="0.3">
      <c r="A108" s="831" t="s">
        <v>8273</v>
      </c>
      <c r="B108" s="832" t="s">
        <v>8320</v>
      </c>
      <c r="C108" s="832" t="s">
        <v>664</v>
      </c>
      <c r="D108" s="832" t="s">
        <v>8203</v>
      </c>
      <c r="E108" s="832" t="s">
        <v>8350</v>
      </c>
      <c r="F108" s="832" t="s">
        <v>8351</v>
      </c>
      <c r="G108" s="849">
        <v>92</v>
      </c>
      <c r="H108" s="849">
        <v>5244</v>
      </c>
      <c r="I108" s="832">
        <v>2.0091954022988507</v>
      </c>
      <c r="J108" s="832">
        <v>57</v>
      </c>
      <c r="K108" s="849">
        <v>45</v>
      </c>
      <c r="L108" s="849">
        <v>2610</v>
      </c>
      <c r="M108" s="832">
        <v>1</v>
      </c>
      <c r="N108" s="832">
        <v>58</v>
      </c>
      <c r="O108" s="849">
        <v>30</v>
      </c>
      <c r="P108" s="849">
        <v>1740</v>
      </c>
      <c r="Q108" s="837">
        <v>0.66666666666666663</v>
      </c>
      <c r="R108" s="850">
        <v>58</v>
      </c>
    </row>
    <row r="109" spans="1:18" ht="14.4" customHeight="1" x14ac:dyDescent="0.3">
      <c r="A109" s="831" t="s">
        <v>8273</v>
      </c>
      <c r="B109" s="832" t="s">
        <v>8320</v>
      </c>
      <c r="C109" s="832" t="s">
        <v>664</v>
      </c>
      <c r="D109" s="832" t="s">
        <v>8203</v>
      </c>
      <c r="E109" s="832" t="s">
        <v>8244</v>
      </c>
      <c r="F109" s="832" t="s">
        <v>8245</v>
      </c>
      <c r="G109" s="849">
        <v>98</v>
      </c>
      <c r="H109" s="849">
        <v>3038</v>
      </c>
      <c r="I109" s="832">
        <v>23.734375</v>
      </c>
      <c r="J109" s="832">
        <v>31</v>
      </c>
      <c r="K109" s="849">
        <v>4</v>
      </c>
      <c r="L109" s="849">
        <v>128</v>
      </c>
      <c r="M109" s="832">
        <v>1</v>
      </c>
      <c r="N109" s="832">
        <v>32</v>
      </c>
      <c r="O109" s="849">
        <v>5</v>
      </c>
      <c r="P109" s="849">
        <v>160</v>
      </c>
      <c r="Q109" s="837">
        <v>1.25</v>
      </c>
      <c r="R109" s="850">
        <v>32</v>
      </c>
    </row>
    <row r="110" spans="1:18" ht="14.4" customHeight="1" x14ac:dyDescent="0.3">
      <c r="A110" s="831" t="s">
        <v>8273</v>
      </c>
      <c r="B110" s="832" t="s">
        <v>8320</v>
      </c>
      <c r="C110" s="832" t="s">
        <v>664</v>
      </c>
      <c r="D110" s="832" t="s">
        <v>8203</v>
      </c>
      <c r="E110" s="832" t="s">
        <v>8271</v>
      </c>
      <c r="F110" s="832" t="s">
        <v>8272</v>
      </c>
      <c r="G110" s="849">
        <v>9</v>
      </c>
      <c r="H110" s="849">
        <v>2979</v>
      </c>
      <c r="I110" s="832">
        <v>8.4152542372881349</v>
      </c>
      <c r="J110" s="832">
        <v>331</v>
      </c>
      <c r="K110" s="849">
        <v>1</v>
      </c>
      <c r="L110" s="849">
        <v>354</v>
      </c>
      <c r="M110" s="832">
        <v>1</v>
      </c>
      <c r="N110" s="832">
        <v>354</v>
      </c>
      <c r="O110" s="849"/>
      <c r="P110" s="849"/>
      <c r="Q110" s="837"/>
      <c r="R110" s="850"/>
    </row>
    <row r="111" spans="1:18" ht="14.4" customHeight="1" x14ac:dyDescent="0.3">
      <c r="A111" s="831" t="s">
        <v>8273</v>
      </c>
      <c r="B111" s="832" t="s">
        <v>8320</v>
      </c>
      <c r="C111" s="832" t="s">
        <v>664</v>
      </c>
      <c r="D111" s="832" t="s">
        <v>8203</v>
      </c>
      <c r="E111" s="832" t="s">
        <v>8291</v>
      </c>
      <c r="F111" s="832" t="s">
        <v>8292</v>
      </c>
      <c r="G111" s="849">
        <v>1</v>
      </c>
      <c r="H111" s="849">
        <v>70</v>
      </c>
      <c r="I111" s="832">
        <v>3.9414414414414414E-2</v>
      </c>
      <c r="J111" s="832">
        <v>70</v>
      </c>
      <c r="K111" s="849">
        <v>24</v>
      </c>
      <c r="L111" s="849">
        <v>1776</v>
      </c>
      <c r="M111" s="832">
        <v>1</v>
      </c>
      <c r="N111" s="832">
        <v>74</v>
      </c>
      <c r="O111" s="849">
        <v>17</v>
      </c>
      <c r="P111" s="849">
        <v>1258</v>
      </c>
      <c r="Q111" s="837">
        <v>0.70833333333333337</v>
      </c>
      <c r="R111" s="850">
        <v>74</v>
      </c>
    </row>
    <row r="112" spans="1:18" ht="14.4" customHeight="1" x14ac:dyDescent="0.3">
      <c r="A112" s="831" t="s">
        <v>8273</v>
      </c>
      <c r="B112" s="832" t="s">
        <v>8320</v>
      </c>
      <c r="C112" s="832" t="s">
        <v>664</v>
      </c>
      <c r="D112" s="832" t="s">
        <v>8203</v>
      </c>
      <c r="E112" s="832" t="s">
        <v>8293</v>
      </c>
      <c r="F112" s="832" t="s">
        <v>8294</v>
      </c>
      <c r="G112" s="849">
        <v>5</v>
      </c>
      <c r="H112" s="849">
        <v>1050</v>
      </c>
      <c r="I112" s="832"/>
      <c r="J112" s="832">
        <v>210</v>
      </c>
      <c r="K112" s="849"/>
      <c r="L112" s="849"/>
      <c r="M112" s="832"/>
      <c r="N112" s="832"/>
      <c r="O112" s="849">
        <v>6</v>
      </c>
      <c r="P112" s="849">
        <v>1338</v>
      </c>
      <c r="Q112" s="837"/>
      <c r="R112" s="850">
        <v>223</v>
      </c>
    </row>
    <row r="113" spans="1:18" ht="14.4" customHeight="1" x14ac:dyDescent="0.3">
      <c r="A113" s="831" t="s">
        <v>8273</v>
      </c>
      <c r="B113" s="832" t="s">
        <v>8320</v>
      </c>
      <c r="C113" s="832" t="s">
        <v>664</v>
      </c>
      <c r="D113" s="832" t="s">
        <v>8203</v>
      </c>
      <c r="E113" s="832" t="s">
        <v>8352</v>
      </c>
      <c r="F113" s="832" t="s">
        <v>8353</v>
      </c>
      <c r="G113" s="849"/>
      <c r="H113" s="849"/>
      <c r="I113" s="832"/>
      <c r="J113" s="832"/>
      <c r="K113" s="849"/>
      <c r="L113" s="849"/>
      <c r="M113" s="832"/>
      <c r="N113" s="832"/>
      <c r="O113" s="849">
        <v>2</v>
      </c>
      <c r="P113" s="849">
        <v>0</v>
      </c>
      <c r="Q113" s="837"/>
      <c r="R113" s="850">
        <v>0</v>
      </c>
    </row>
    <row r="114" spans="1:18" ht="14.4" customHeight="1" x14ac:dyDescent="0.3">
      <c r="A114" s="831" t="s">
        <v>8273</v>
      </c>
      <c r="B114" s="832" t="s">
        <v>8320</v>
      </c>
      <c r="C114" s="832" t="s">
        <v>664</v>
      </c>
      <c r="D114" s="832" t="s">
        <v>8203</v>
      </c>
      <c r="E114" s="832" t="s">
        <v>8354</v>
      </c>
      <c r="F114" s="832" t="s">
        <v>8355</v>
      </c>
      <c r="G114" s="849">
        <v>8</v>
      </c>
      <c r="H114" s="849">
        <v>616</v>
      </c>
      <c r="I114" s="832">
        <v>4</v>
      </c>
      <c r="J114" s="832">
        <v>77</v>
      </c>
      <c r="K114" s="849">
        <v>2</v>
      </c>
      <c r="L114" s="849">
        <v>154</v>
      </c>
      <c r="M114" s="832">
        <v>1</v>
      </c>
      <c r="N114" s="832">
        <v>77</v>
      </c>
      <c r="O114" s="849"/>
      <c r="P114" s="849"/>
      <c r="Q114" s="837"/>
      <c r="R114" s="850"/>
    </row>
    <row r="115" spans="1:18" ht="14.4" customHeight="1" x14ac:dyDescent="0.3">
      <c r="A115" s="831" t="s">
        <v>8273</v>
      </c>
      <c r="B115" s="832" t="s">
        <v>8320</v>
      </c>
      <c r="C115" s="832" t="s">
        <v>664</v>
      </c>
      <c r="D115" s="832" t="s">
        <v>8203</v>
      </c>
      <c r="E115" s="832" t="s">
        <v>8295</v>
      </c>
      <c r="F115" s="832" t="s">
        <v>8296</v>
      </c>
      <c r="G115" s="849">
        <v>27</v>
      </c>
      <c r="H115" s="849">
        <v>1539</v>
      </c>
      <c r="I115" s="832">
        <v>0.31053268765133174</v>
      </c>
      <c r="J115" s="832">
        <v>57</v>
      </c>
      <c r="K115" s="849">
        <v>84</v>
      </c>
      <c r="L115" s="849">
        <v>4956</v>
      </c>
      <c r="M115" s="832">
        <v>1</v>
      </c>
      <c r="N115" s="832">
        <v>59</v>
      </c>
      <c r="O115" s="849">
        <v>113</v>
      </c>
      <c r="P115" s="849">
        <v>6667</v>
      </c>
      <c r="Q115" s="837">
        <v>1.3452380952380953</v>
      </c>
      <c r="R115" s="850">
        <v>59</v>
      </c>
    </row>
    <row r="116" spans="1:18" ht="14.4" customHeight="1" x14ac:dyDescent="0.3">
      <c r="A116" s="831" t="s">
        <v>8273</v>
      </c>
      <c r="B116" s="832" t="s">
        <v>8320</v>
      </c>
      <c r="C116" s="832" t="s">
        <v>664</v>
      </c>
      <c r="D116" s="832" t="s">
        <v>8203</v>
      </c>
      <c r="E116" s="832" t="s">
        <v>8246</v>
      </c>
      <c r="F116" s="832" t="s">
        <v>8247</v>
      </c>
      <c r="G116" s="849"/>
      <c r="H116" s="849"/>
      <c r="I116" s="832"/>
      <c r="J116" s="832"/>
      <c r="K116" s="849">
        <v>16</v>
      </c>
      <c r="L116" s="849">
        <v>448</v>
      </c>
      <c r="M116" s="832">
        <v>1</v>
      </c>
      <c r="N116" s="832">
        <v>28</v>
      </c>
      <c r="O116" s="849">
        <v>60</v>
      </c>
      <c r="P116" s="849">
        <v>1680</v>
      </c>
      <c r="Q116" s="837">
        <v>3.75</v>
      </c>
      <c r="R116" s="850">
        <v>28</v>
      </c>
    </row>
    <row r="117" spans="1:18" ht="14.4" customHeight="1" x14ac:dyDescent="0.3">
      <c r="A117" s="831" t="s">
        <v>8273</v>
      </c>
      <c r="B117" s="832" t="s">
        <v>8320</v>
      </c>
      <c r="C117" s="832" t="s">
        <v>664</v>
      </c>
      <c r="D117" s="832" t="s">
        <v>8203</v>
      </c>
      <c r="E117" s="832" t="s">
        <v>8248</v>
      </c>
      <c r="F117" s="832" t="s">
        <v>8249</v>
      </c>
      <c r="G117" s="849">
        <v>43</v>
      </c>
      <c r="H117" s="849">
        <v>2451</v>
      </c>
      <c r="I117" s="832">
        <v>0.15500885403491019</v>
      </c>
      <c r="J117" s="832">
        <v>57</v>
      </c>
      <c r="K117" s="849">
        <v>268</v>
      </c>
      <c r="L117" s="849">
        <v>15812</v>
      </c>
      <c r="M117" s="832">
        <v>1</v>
      </c>
      <c r="N117" s="832">
        <v>59</v>
      </c>
      <c r="O117" s="849">
        <v>289</v>
      </c>
      <c r="P117" s="849">
        <v>17051</v>
      </c>
      <c r="Q117" s="837">
        <v>1.0783582089552239</v>
      </c>
      <c r="R117" s="850">
        <v>59</v>
      </c>
    </row>
    <row r="118" spans="1:18" ht="14.4" customHeight="1" x14ac:dyDescent="0.3">
      <c r="A118" s="831" t="s">
        <v>8273</v>
      </c>
      <c r="B118" s="832" t="s">
        <v>8320</v>
      </c>
      <c r="C118" s="832" t="s">
        <v>664</v>
      </c>
      <c r="D118" s="832" t="s">
        <v>8203</v>
      </c>
      <c r="E118" s="832" t="s">
        <v>8356</v>
      </c>
      <c r="F118" s="832" t="s">
        <v>8357</v>
      </c>
      <c r="G118" s="849">
        <v>26</v>
      </c>
      <c r="H118" s="849">
        <v>4290</v>
      </c>
      <c r="I118" s="832">
        <v>0.33201764569305781</v>
      </c>
      <c r="J118" s="832">
        <v>165</v>
      </c>
      <c r="K118" s="849">
        <v>73</v>
      </c>
      <c r="L118" s="849">
        <v>12921</v>
      </c>
      <c r="M118" s="832">
        <v>1</v>
      </c>
      <c r="N118" s="832">
        <v>177</v>
      </c>
      <c r="O118" s="849">
        <v>68</v>
      </c>
      <c r="P118" s="849">
        <v>12036</v>
      </c>
      <c r="Q118" s="837">
        <v>0.93150684931506844</v>
      </c>
      <c r="R118" s="850">
        <v>177</v>
      </c>
    </row>
    <row r="119" spans="1:18" ht="14.4" customHeight="1" x14ac:dyDescent="0.3">
      <c r="A119" s="831" t="s">
        <v>8273</v>
      </c>
      <c r="B119" s="832" t="s">
        <v>8320</v>
      </c>
      <c r="C119" s="832" t="s">
        <v>664</v>
      </c>
      <c r="D119" s="832" t="s">
        <v>8203</v>
      </c>
      <c r="E119" s="832" t="s">
        <v>8358</v>
      </c>
      <c r="F119" s="832" t="s">
        <v>8359</v>
      </c>
      <c r="G119" s="849">
        <v>1317</v>
      </c>
      <c r="H119" s="849">
        <v>435927</v>
      </c>
      <c r="I119" s="832">
        <v>0.8968916266495488</v>
      </c>
      <c r="J119" s="832">
        <v>331</v>
      </c>
      <c r="K119" s="849">
        <v>1373</v>
      </c>
      <c r="L119" s="849">
        <v>486042</v>
      </c>
      <c r="M119" s="832">
        <v>1</v>
      </c>
      <c r="N119" s="832">
        <v>354</v>
      </c>
      <c r="O119" s="849">
        <v>1256</v>
      </c>
      <c r="P119" s="849">
        <v>445880</v>
      </c>
      <c r="Q119" s="837">
        <v>0.91736928084404223</v>
      </c>
      <c r="R119" s="850">
        <v>355</v>
      </c>
    </row>
    <row r="120" spans="1:18" ht="14.4" customHeight="1" x14ac:dyDescent="0.3">
      <c r="A120" s="831" t="s">
        <v>8273</v>
      </c>
      <c r="B120" s="832" t="s">
        <v>8320</v>
      </c>
      <c r="C120" s="832" t="s">
        <v>664</v>
      </c>
      <c r="D120" s="832" t="s">
        <v>8203</v>
      </c>
      <c r="E120" s="832" t="s">
        <v>8360</v>
      </c>
      <c r="F120" s="832" t="s">
        <v>8361</v>
      </c>
      <c r="G120" s="849">
        <v>133</v>
      </c>
      <c r="H120" s="849">
        <v>30457</v>
      </c>
      <c r="I120" s="832">
        <v>0.50234207488042226</v>
      </c>
      <c r="J120" s="832">
        <v>229</v>
      </c>
      <c r="K120" s="849">
        <v>258</v>
      </c>
      <c r="L120" s="849">
        <v>60630</v>
      </c>
      <c r="M120" s="832">
        <v>1</v>
      </c>
      <c r="N120" s="832">
        <v>235</v>
      </c>
      <c r="O120" s="849">
        <v>188</v>
      </c>
      <c r="P120" s="849">
        <v>44180</v>
      </c>
      <c r="Q120" s="837">
        <v>0.72868217054263562</v>
      </c>
      <c r="R120" s="850">
        <v>235</v>
      </c>
    </row>
    <row r="121" spans="1:18" ht="14.4" customHeight="1" x14ac:dyDescent="0.3">
      <c r="A121" s="831" t="s">
        <v>8273</v>
      </c>
      <c r="B121" s="832" t="s">
        <v>8320</v>
      </c>
      <c r="C121" s="832" t="s">
        <v>664</v>
      </c>
      <c r="D121" s="832" t="s">
        <v>8203</v>
      </c>
      <c r="E121" s="832" t="s">
        <v>8362</v>
      </c>
      <c r="F121" s="832" t="s">
        <v>8363</v>
      </c>
      <c r="G121" s="849">
        <v>1</v>
      </c>
      <c r="H121" s="849">
        <v>78</v>
      </c>
      <c r="I121" s="832"/>
      <c r="J121" s="832">
        <v>78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8273</v>
      </c>
      <c r="B122" s="832" t="s">
        <v>8320</v>
      </c>
      <c r="C122" s="832" t="s">
        <v>682</v>
      </c>
      <c r="D122" s="832" t="s">
        <v>8203</v>
      </c>
      <c r="E122" s="832" t="s">
        <v>8336</v>
      </c>
      <c r="F122" s="832" t="s">
        <v>8337</v>
      </c>
      <c r="G122" s="849">
        <v>72</v>
      </c>
      <c r="H122" s="849">
        <v>6048</v>
      </c>
      <c r="I122" s="832">
        <v>0.68046804680468043</v>
      </c>
      <c r="J122" s="832">
        <v>84</v>
      </c>
      <c r="K122" s="849">
        <v>101</v>
      </c>
      <c r="L122" s="849">
        <v>8888</v>
      </c>
      <c r="M122" s="832">
        <v>1</v>
      </c>
      <c r="N122" s="832">
        <v>88</v>
      </c>
      <c r="O122" s="849">
        <v>102</v>
      </c>
      <c r="P122" s="849">
        <v>8976</v>
      </c>
      <c r="Q122" s="837">
        <v>1.0099009900990099</v>
      </c>
      <c r="R122" s="850">
        <v>88</v>
      </c>
    </row>
    <row r="123" spans="1:18" ht="14.4" customHeight="1" x14ac:dyDescent="0.3">
      <c r="A123" s="831" t="s">
        <v>8273</v>
      </c>
      <c r="B123" s="832" t="s">
        <v>8320</v>
      </c>
      <c r="C123" s="832" t="s">
        <v>682</v>
      </c>
      <c r="D123" s="832" t="s">
        <v>8203</v>
      </c>
      <c r="E123" s="832" t="s">
        <v>8338</v>
      </c>
      <c r="F123" s="832" t="s">
        <v>8339</v>
      </c>
      <c r="G123" s="849">
        <v>149</v>
      </c>
      <c r="H123" s="849">
        <v>91933</v>
      </c>
      <c r="I123" s="832">
        <v>0.99268977432242733</v>
      </c>
      <c r="J123" s="832">
        <v>617</v>
      </c>
      <c r="K123" s="849">
        <v>147</v>
      </c>
      <c r="L123" s="849">
        <v>92610</v>
      </c>
      <c r="M123" s="832">
        <v>1</v>
      </c>
      <c r="N123" s="832">
        <v>630</v>
      </c>
      <c r="O123" s="849">
        <v>164</v>
      </c>
      <c r="P123" s="849">
        <v>103320</v>
      </c>
      <c r="Q123" s="837">
        <v>1.1156462585034013</v>
      </c>
      <c r="R123" s="850">
        <v>630</v>
      </c>
    </row>
    <row r="124" spans="1:18" ht="14.4" customHeight="1" x14ac:dyDescent="0.3">
      <c r="A124" s="831" t="s">
        <v>8273</v>
      </c>
      <c r="B124" s="832" t="s">
        <v>8320</v>
      </c>
      <c r="C124" s="832" t="s">
        <v>682</v>
      </c>
      <c r="D124" s="832" t="s">
        <v>8203</v>
      </c>
      <c r="E124" s="832" t="s">
        <v>8340</v>
      </c>
      <c r="F124" s="832" t="s">
        <v>8341</v>
      </c>
      <c r="G124" s="849">
        <v>139</v>
      </c>
      <c r="H124" s="849">
        <v>53932</v>
      </c>
      <c r="I124" s="832">
        <v>0.98272594752186593</v>
      </c>
      <c r="J124" s="832">
        <v>388</v>
      </c>
      <c r="K124" s="849">
        <v>140</v>
      </c>
      <c r="L124" s="849">
        <v>54880</v>
      </c>
      <c r="M124" s="832">
        <v>1</v>
      </c>
      <c r="N124" s="832">
        <v>392</v>
      </c>
      <c r="O124" s="849">
        <v>156</v>
      </c>
      <c r="P124" s="849">
        <v>61152</v>
      </c>
      <c r="Q124" s="837">
        <v>1.1142857142857143</v>
      </c>
      <c r="R124" s="850">
        <v>392</v>
      </c>
    </row>
    <row r="125" spans="1:18" ht="14.4" customHeight="1" x14ac:dyDescent="0.3">
      <c r="A125" s="831" t="s">
        <v>8273</v>
      </c>
      <c r="B125" s="832" t="s">
        <v>8320</v>
      </c>
      <c r="C125" s="832" t="s">
        <v>682</v>
      </c>
      <c r="D125" s="832" t="s">
        <v>8203</v>
      </c>
      <c r="E125" s="832" t="s">
        <v>8342</v>
      </c>
      <c r="F125" s="832" t="s">
        <v>8343</v>
      </c>
      <c r="G125" s="849">
        <v>190</v>
      </c>
      <c r="H125" s="849">
        <v>7410</v>
      </c>
      <c r="I125" s="832">
        <v>0.90047393364928907</v>
      </c>
      <c r="J125" s="832">
        <v>39</v>
      </c>
      <c r="K125" s="849">
        <v>211</v>
      </c>
      <c r="L125" s="849">
        <v>8229</v>
      </c>
      <c r="M125" s="832">
        <v>1</v>
      </c>
      <c r="N125" s="832">
        <v>39</v>
      </c>
      <c r="O125" s="849">
        <v>258</v>
      </c>
      <c r="P125" s="849">
        <v>10062</v>
      </c>
      <c r="Q125" s="837">
        <v>1.2227488151658767</v>
      </c>
      <c r="R125" s="850">
        <v>39</v>
      </c>
    </row>
    <row r="126" spans="1:18" ht="14.4" customHeight="1" x14ac:dyDescent="0.3">
      <c r="A126" s="831" t="s">
        <v>8273</v>
      </c>
      <c r="B126" s="832" t="s">
        <v>8320</v>
      </c>
      <c r="C126" s="832" t="s">
        <v>682</v>
      </c>
      <c r="D126" s="832" t="s">
        <v>8203</v>
      </c>
      <c r="E126" s="832" t="s">
        <v>8364</v>
      </c>
      <c r="F126" s="832" t="s">
        <v>8365</v>
      </c>
      <c r="G126" s="849">
        <v>1</v>
      </c>
      <c r="H126" s="849">
        <v>695</v>
      </c>
      <c r="I126" s="832">
        <v>0.9666203059805285</v>
      </c>
      <c r="J126" s="832">
        <v>695</v>
      </c>
      <c r="K126" s="849">
        <v>1</v>
      </c>
      <c r="L126" s="849">
        <v>719</v>
      </c>
      <c r="M126" s="832">
        <v>1</v>
      </c>
      <c r="N126" s="832">
        <v>719</v>
      </c>
      <c r="O126" s="849">
        <v>1</v>
      </c>
      <c r="P126" s="849">
        <v>719</v>
      </c>
      <c r="Q126" s="837">
        <v>1</v>
      </c>
      <c r="R126" s="850">
        <v>719</v>
      </c>
    </row>
    <row r="127" spans="1:18" ht="14.4" customHeight="1" x14ac:dyDescent="0.3">
      <c r="A127" s="831" t="s">
        <v>8273</v>
      </c>
      <c r="B127" s="832" t="s">
        <v>8320</v>
      </c>
      <c r="C127" s="832" t="s">
        <v>682</v>
      </c>
      <c r="D127" s="832" t="s">
        <v>8203</v>
      </c>
      <c r="E127" s="832" t="s">
        <v>8366</v>
      </c>
      <c r="F127" s="832" t="s">
        <v>8367</v>
      </c>
      <c r="G127" s="849">
        <v>2</v>
      </c>
      <c r="H127" s="849">
        <v>1912</v>
      </c>
      <c r="I127" s="832">
        <v>1.9510204081632654</v>
      </c>
      <c r="J127" s="832">
        <v>956</v>
      </c>
      <c r="K127" s="849">
        <v>1</v>
      </c>
      <c r="L127" s="849">
        <v>980</v>
      </c>
      <c r="M127" s="832">
        <v>1</v>
      </c>
      <c r="N127" s="832">
        <v>980</v>
      </c>
      <c r="O127" s="849">
        <v>1</v>
      </c>
      <c r="P127" s="849">
        <v>980</v>
      </c>
      <c r="Q127" s="837">
        <v>1</v>
      </c>
      <c r="R127" s="850">
        <v>980</v>
      </c>
    </row>
    <row r="128" spans="1:18" ht="14.4" customHeight="1" x14ac:dyDescent="0.3">
      <c r="A128" s="831" t="s">
        <v>8273</v>
      </c>
      <c r="B128" s="832" t="s">
        <v>8320</v>
      </c>
      <c r="C128" s="832" t="s">
        <v>682</v>
      </c>
      <c r="D128" s="832" t="s">
        <v>8203</v>
      </c>
      <c r="E128" s="832" t="s">
        <v>8366</v>
      </c>
      <c r="F128" s="832" t="s">
        <v>8368</v>
      </c>
      <c r="G128" s="849">
        <v>1</v>
      </c>
      <c r="H128" s="849">
        <v>956</v>
      </c>
      <c r="I128" s="832"/>
      <c r="J128" s="832">
        <v>956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8273</v>
      </c>
      <c r="B129" s="832" t="s">
        <v>8320</v>
      </c>
      <c r="C129" s="832" t="s">
        <v>682</v>
      </c>
      <c r="D129" s="832" t="s">
        <v>8203</v>
      </c>
      <c r="E129" s="832" t="s">
        <v>8369</v>
      </c>
      <c r="F129" s="832" t="s">
        <v>8370</v>
      </c>
      <c r="G129" s="849">
        <v>3</v>
      </c>
      <c r="H129" s="849">
        <v>507</v>
      </c>
      <c r="I129" s="832">
        <v>2.9476744186046511</v>
      </c>
      <c r="J129" s="832">
        <v>169</v>
      </c>
      <c r="K129" s="849">
        <v>1</v>
      </c>
      <c r="L129" s="849">
        <v>172</v>
      </c>
      <c r="M129" s="832">
        <v>1</v>
      </c>
      <c r="N129" s="832">
        <v>172</v>
      </c>
      <c r="O129" s="849">
        <v>1</v>
      </c>
      <c r="P129" s="849">
        <v>172</v>
      </c>
      <c r="Q129" s="837">
        <v>1</v>
      </c>
      <c r="R129" s="850">
        <v>172</v>
      </c>
    </row>
    <row r="130" spans="1:18" ht="14.4" customHeight="1" x14ac:dyDescent="0.3">
      <c r="A130" s="831" t="s">
        <v>8273</v>
      </c>
      <c r="B130" s="832" t="s">
        <v>8320</v>
      </c>
      <c r="C130" s="832" t="s">
        <v>8371</v>
      </c>
      <c r="D130" s="832" t="s">
        <v>8206</v>
      </c>
      <c r="E130" s="832" t="s">
        <v>8321</v>
      </c>
      <c r="F130" s="832" t="s">
        <v>2964</v>
      </c>
      <c r="G130" s="849">
        <v>0</v>
      </c>
      <c r="H130" s="849">
        <v>-7.2759576141834259E-12</v>
      </c>
      <c r="I130" s="832"/>
      <c r="J130" s="832"/>
      <c r="K130" s="849">
        <v>0</v>
      </c>
      <c r="L130" s="849">
        <v>0</v>
      </c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8273</v>
      </c>
      <c r="B131" s="832" t="s">
        <v>8320</v>
      </c>
      <c r="C131" s="832" t="s">
        <v>8371</v>
      </c>
      <c r="D131" s="832" t="s">
        <v>8206</v>
      </c>
      <c r="E131" s="832" t="s">
        <v>8322</v>
      </c>
      <c r="F131" s="832" t="s">
        <v>2964</v>
      </c>
      <c r="G131" s="849">
        <v>0</v>
      </c>
      <c r="H131" s="849">
        <v>0</v>
      </c>
      <c r="I131" s="832">
        <v>0</v>
      </c>
      <c r="J131" s="832"/>
      <c r="K131" s="849">
        <v>0</v>
      </c>
      <c r="L131" s="849">
        <v>5.8207660913467407E-11</v>
      </c>
      <c r="M131" s="832">
        <v>1</v>
      </c>
      <c r="N131" s="832"/>
      <c r="O131" s="849"/>
      <c r="P131" s="849"/>
      <c r="Q131" s="837"/>
      <c r="R131" s="850"/>
    </row>
    <row r="132" spans="1:18" ht="14.4" customHeight="1" x14ac:dyDescent="0.3">
      <c r="A132" s="831" t="s">
        <v>8273</v>
      </c>
      <c r="B132" s="832" t="s">
        <v>8320</v>
      </c>
      <c r="C132" s="832" t="s">
        <v>8371</v>
      </c>
      <c r="D132" s="832" t="s">
        <v>8206</v>
      </c>
      <c r="E132" s="832" t="s">
        <v>8323</v>
      </c>
      <c r="F132" s="832" t="s">
        <v>8372</v>
      </c>
      <c r="G132" s="849">
        <v>0</v>
      </c>
      <c r="H132" s="849">
        <v>0</v>
      </c>
      <c r="I132" s="832">
        <v>0</v>
      </c>
      <c r="J132" s="832"/>
      <c r="K132" s="849">
        <v>0</v>
      </c>
      <c r="L132" s="849">
        <v>2.9103830456733704E-10</v>
      </c>
      <c r="M132" s="832">
        <v>1</v>
      </c>
      <c r="N132" s="832"/>
      <c r="O132" s="849">
        <v>0</v>
      </c>
      <c r="P132" s="849">
        <v>-5.8207660913467407E-10</v>
      </c>
      <c r="Q132" s="837">
        <v>-2</v>
      </c>
      <c r="R132" s="850"/>
    </row>
    <row r="133" spans="1:18" ht="14.4" customHeight="1" x14ac:dyDescent="0.3">
      <c r="A133" s="831" t="s">
        <v>8273</v>
      </c>
      <c r="B133" s="832" t="s">
        <v>8320</v>
      </c>
      <c r="C133" s="832" t="s">
        <v>8371</v>
      </c>
      <c r="D133" s="832" t="s">
        <v>8206</v>
      </c>
      <c r="E133" s="832" t="s">
        <v>8324</v>
      </c>
      <c r="F133" s="832" t="s">
        <v>2964</v>
      </c>
      <c r="G133" s="849">
        <v>0</v>
      </c>
      <c r="H133" s="849">
        <v>0</v>
      </c>
      <c r="I133" s="832"/>
      <c r="J133" s="832"/>
      <c r="K133" s="849">
        <v>0</v>
      </c>
      <c r="L133" s="849">
        <v>0</v>
      </c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8273</v>
      </c>
      <c r="B134" s="832" t="s">
        <v>8320</v>
      </c>
      <c r="C134" s="832" t="s">
        <v>8371</v>
      </c>
      <c r="D134" s="832" t="s">
        <v>8206</v>
      </c>
      <c r="E134" s="832" t="s">
        <v>8325</v>
      </c>
      <c r="F134" s="832" t="s">
        <v>8373</v>
      </c>
      <c r="G134" s="849"/>
      <c r="H134" s="849"/>
      <c r="I134" s="832"/>
      <c r="J134" s="832"/>
      <c r="K134" s="849"/>
      <c r="L134" s="849"/>
      <c r="M134" s="832"/>
      <c r="N134" s="832"/>
      <c r="O134" s="849">
        <v>0</v>
      </c>
      <c r="P134" s="849">
        <v>0</v>
      </c>
      <c r="Q134" s="837"/>
      <c r="R134" s="850"/>
    </row>
    <row r="135" spans="1:18" ht="14.4" customHeight="1" x14ac:dyDescent="0.3">
      <c r="A135" s="831" t="s">
        <v>8273</v>
      </c>
      <c r="B135" s="832" t="s">
        <v>8320</v>
      </c>
      <c r="C135" s="832" t="s">
        <v>8371</v>
      </c>
      <c r="D135" s="832" t="s">
        <v>8206</v>
      </c>
      <c r="E135" s="832" t="s">
        <v>8326</v>
      </c>
      <c r="F135" s="832" t="s">
        <v>2964</v>
      </c>
      <c r="G135" s="849"/>
      <c r="H135" s="849"/>
      <c r="I135" s="832"/>
      <c r="J135" s="832"/>
      <c r="K135" s="849">
        <v>0</v>
      </c>
      <c r="L135" s="849">
        <v>0</v>
      </c>
      <c r="M135" s="832"/>
      <c r="N135" s="832"/>
      <c r="O135" s="849">
        <v>-3.5527136788005009E-15</v>
      </c>
      <c r="P135" s="849">
        <v>0</v>
      </c>
      <c r="Q135" s="837"/>
      <c r="R135" s="850">
        <v>0</v>
      </c>
    </row>
    <row r="136" spans="1:18" ht="14.4" customHeight="1" x14ac:dyDescent="0.3">
      <c r="A136" s="831" t="s">
        <v>8273</v>
      </c>
      <c r="B136" s="832" t="s">
        <v>8320</v>
      </c>
      <c r="C136" s="832" t="s">
        <v>8371</v>
      </c>
      <c r="D136" s="832" t="s">
        <v>8206</v>
      </c>
      <c r="E136" s="832" t="s">
        <v>8327</v>
      </c>
      <c r="F136" s="832" t="s">
        <v>2964</v>
      </c>
      <c r="G136" s="849"/>
      <c r="H136" s="849"/>
      <c r="I136" s="832"/>
      <c r="J136" s="832"/>
      <c r="K136" s="849">
        <v>0</v>
      </c>
      <c r="L136" s="849">
        <v>0</v>
      </c>
      <c r="M136" s="832"/>
      <c r="N136" s="832"/>
      <c r="O136" s="849">
        <v>0</v>
      </c>
      <c r="P136" s="849">
        <v>1.7462298274040222E-10</v>
      </c>
      <c r="Q136" s="837"/>
      <c r="R136" s="850"/>
    </row>
    <row r="137" spans="1:18" ht="14.4" customHeight="1" x14ac:dyDescent="0.3">
      <c r="A137" s="831" t="s">
        <v>8273</v>
      </c>
      <c r="B137" s="832" t="s">
        <v>8374</v>
      </c>
      <c r="C137" s="832" t="s">
        <v>664</v>
      </c>
      <c r="D137" s="832" t="s">
        <v>8203</v>
      </c>
      <c r="E137" s="832" t="s">
        <v>8375</v>
      </c>
      <c r="F137" s="832" t="s">
        <v>8376</v>
      </c>
      <c r="G137" s="849"/>
      <c r="H137" s="849"/>
      <c r="I137" s="832"/>
      <c r="J137" s="832"/>
      <c r="K137" s="849"/>
      <c r="L137" s="849"/>
      <c r="M137" s="832"/>
      <c r="N137" s="832"/>
      <c r="O137" s="849">
        <v>1</v>
      </c>
      <c r="P137" s="849">
        <v>345</v>
      </c>
      <c r="Q137" s="837"/>
      <c r="R137" s="850">
        <v>345</v>
      </c>
    </row>
    <row r="138" spans="1:18" ht="14.4" customHeight="1" x14ac:dyDescent="0.3">
      <c r="A138" s="831" t="s">
        <v>8273</v>
      </c>
      <c r="B138" s="832" t="s">
        <v>8377</v>
      </c>
      <c r="C138" s="832" t="s">
        <v>664</v>
      </c>
      <c r="D138" s="832" t="s">
        <v>8206</v>
      </c>
      <c r="E138" s="832" t="s">
        <v>8378</v>
      </c>
      <c r="F138" s="832" t="s">
        <v>8379</v>
      </c>
      <c r="G138" s="849">
        <v>14</v>
      </c>
      <c r="H138" s="849">
        <v>29596.52</v>
      </c>
      <c r="I138" s="832">
        <v>1.1897275846655024</v>
      </c>
      <c r="J138" s="832">
        <v>2114.037142857143</v>
      </c>
      <c r="K138" s="849">
        <v>12</v>
      </c>
      <c r="L138" s="849">
        <v>24876.720000000001</v>
      </c>
      <c r="M138" s="832">
        <v>1</v>
      </c>
      <c r="N138" s="832">
        <v>2073.06</v>
      </c>
      <c r="O138" s="849">
        <v>11</v>
      </c>
      <c r="P138" s="849">
        <v>22803.66</v>
      </c>
      <c r="Q138" s="837">
        <v>0.91666666666666663</v>
      </c>
      <c r="R138" s="850">
        <v>2073.06</v>
      </c>
    </row>
    <row r="139" spans="1:18" ht="14.4" customHeight="1" x14ac:dyDescent="0.3">
      <c r="A139" s="831" t="s">
        <v>8273</v>
      </c>
      <c r="B139" s="832" t="s">
        <v>8377</v>
      </c>
      <c r="C139" s="832" t="s">
        <v>664</v>
      </c>
      <c r="D139" s="832" t="s">
        <v>8203</v>
      </c>
      <c r="E139" s="832" t="s">
        <v>8230</v>
      </c>
      <c r="F139" s="832" t="s">
        <v>8231</v>
      </c>
      <c r="G139" s="849">
        <v>3</v>
      </c>
      <c r="H139" s="849">
        <v>87</v>
      </c>
      <c r="I139" s="832">
        <v>0.96666666666666667</v>
      </c>
      <c r="J139" s="832">
        <v>29</v>
      </c>
      <c r="K139" s="849">
        <v>3</v>
      </c>
      <c r="L139" s="849">
        <v>90</v>
      </c>
      <c r="M139" s="832">
        <v>1</v>
      </c>
      <c r="N139" s="832">
        <v>30</v>
      </c>
      <c r="O139" s="849">
        <v>4</v>
      </c>
      <c r="P139" s="849">
        <v>120</v>
      </c>
      <c r="Q139" s="837">
        <v>1.3333333333333333</v>
      </c>
      <c r="R139" s="850">
        <v>30</v>
      </c>
    </row>
    <row r="140" spans="1:18" ht="14.4" customHeight="1" x14ac:dyDescent="0.3">
      <c r="A140" s="831" t="s">
        <v>8273</v>
      </c>
      <c r="B140" s="832" t="s">
        <v>8377</v>
      </c>
      <c r="C140" s="832" t="s">
        <v>664</v>
      </c>
      <c r="D140" s="832" t="s">
        <v>8203</v>
      </c>
      <c r="E140" s="832" t="s">
        <v>8232</v>
      </c>
      <c r="F140" s="832" t="s">
        <v>8233</v>
      </c>
      <c r="G140" s="849">
        <v>181</v>
      </c>
      <c r="H140" s="849">
        <v>11584</v>
      </c>
      <c r="I140" s="832">
        <v>1.0702143385070215</v>
      </c>
      <c r="J140" s="832">
        <v>64</v>
      </c>
      <c r="K140" s="849">
        <v>164</v>
      </c>
      <c r="L140" s="849">
        <v>10824</v>
      </c>
      <c r="M140" s="832">
        <v>1</v>
      </c>
      <c r="N140" s="832">
        <v>66</v>
      </c>
      <c r="O140" s="849">
        <v>163</v>
      </c>
      <c r="P140" s="849">
        <v>10758</v>
      </c>
      <c r="Q140" s="837">
        <v>0.99390243902439024</v>
      </c>
      <c r="R140" s="850">
        <v>66</v>
      </c>
    </row>
    <row r="141" spans="1:18" ht="14.4" customHeight="1" x14ac:dyDescent="0.3">
      <c r="A141" s="831" t="s">
        <v>8273</v>
      </c>
      <c r="B141" s="832" t="s">
        <v>8377</v>
      </c>
      <c r="C141" s="832" t="s">
        <v>664</v>
      </c>
      <c r="D141" s="832" t="s">
        <v>8203</v>
      </c>
      <c r="E141" s="832" t="s">
        <v>8328</v>
      </c>
      <c r="F141" s="832" t="s">
        <v>8329</v>
      </c>
      <c r="G141" s="849">
        <v>2</v>
      </c>
      <c r="H141" s="849">
        <v>218</v>
      </c>
      <c r="I141" s="832">
        <v>0.94782608695652171</v>
      </c>
      <c r="J141" s="832">
        <v>109</v>
      </c>
      <c r="K141" s="849">
        <v>2</v>
      </c>
      <c r="L141" s="849">
        <v>230</v>
      </c>
      <c r="M141" s="832">
        <v>1</v>
      </c>
      <c r="N141" s="832">
        <v>115</v>
      </c>
      <c r="O141" s="849">
        <v>1</v>
      </c>
      <c r="P141" s="849">
        <v>115</v>
      </c>
      <c r="Q141" s="837">
        <v>0.5</v>
      </c>
      <c r="R141" s="850">
        <v>115</v>
      </c>
    </row>
    <row r="142" spans="1:18" ht="14.4" customHeight="1" x14ac:dyDescent="0.3">
      <c r="A142" s="831" t="s">
        <v>8273</v>
      </c>
      <c r="B142" s="832" t="s">
        <v>8377</v>
      </c>
      <c r="C142" s="832" t="s">
        <v>664</v>
      </c>
      <c r="D142" s="832" t="s">
        <v>8203</v>
      </c>
      <c r="E142" s="832" t="s">
        <v>8204</v>
      </c>
      <c r="F142" s="832" t="s">
        <v>8205</v>
      </c>
      <c r="G142" s="849">
        <v>2</v>
      </c>
      <c r="H142" s="849">
        <v>288</v>
      </c>
      <c r="I142" s="832"/>
      <c r="J142" s="832">
        <v>144</v>
      </c>
      <c r="K142" s="849"/>
      <c r="L142" s="849"/>
      <c r="M142" s="832"/>
      <c r="N142" s="832"/>
      <c r="O142" s="849">
        <v>2</v>
      </c>
      <c r="P142" s="849">
        <v>294</v>
      </c>
      <c r="Q142" s="837"/>
      <c r="R142" s="850">
        <v>147</v>
      </c>
    </row>
    <row r="143" spans="1:18" ht="14.4" customHeight="1" x14ac:dyDescent="0.3">
      <c r="A143" s="831" t="s">
        <v>8273</v>
      </c>
      <c r="B143" s="832" t="s">
        <v>8377</v>
      </c>
      <c r="C143" s="832" t="s">
        <v>664</v>
      </c>
      <c r="D143" s="832" t="s">
        <v>8203</v>
      </c>
      <c r="E143" s="832" t="s">
        <v>8281</v>
      </c>
      <c r="F143" s="832" t="s">
        <v>8282</v>
      </c>
      <c r="G143" s="849">
        <v>306</v>
      </c>
      <c r="H143" s="849">
        <v>10710</v>
      </c>
      <c r="I143" s="832">
        <v>1.0641891891891893</v>
      </c>
      <c r="J143" s="832">
        <v>35</v>
      </c>
      <c r="K143" s="849">
        <v>272</v>
      </c>
      <c r="L143" s="849">
        <v>10064</v>
      </c>
      <c r="M143" s="832">
        <v>1</v>
      </c>
      <c r="N143" s="832">
        <v>37</v>
      </c>
      <c r="O143" s="849">
        <v>283</v>
      </c>
      <c r="P143" s="849">
        <v>10471</v>
      </c>
      <c r="Q143" s="837">
        <v>1.0404411764705883</v>
      </c>
      <c r="R143" s="850">
        <v>37</v>
      </c>
    </row>
    <row r="144" spans="1:18" ht="14.4" customHeight="1" x14ac:dyDescent="0.3">
      <c r="A144" s="831" t="s">
        <v>8273</v>
      </c>
      <c r="B144" s="832" t="s">
        <v>8377</v>
      </c>
      <c r="C144" s="832" t="s">
        <v>664</v>
      </c>
      <c r="D144" s="832" t="s">
        <v>8203</v>
      </c>
      <c r="E144" s="832" t="s">
        <v>8380</v>
      </c>
      <c r="F144" s="832" t="s">
        <v>8381</v>
      </c>
      <c r="G144" s="849">
        <v>4</v>
      </c>
      <c r="H144" s="849">
        <v>660</v>
      </c>
      <c r="I144" s="832">
        <v>0.15536723163841809</v>
      </c>
      <c r="J144" s="832">
        <v>165</v>
      </c>
      <c r="K144" s="849">
        <v>24</v>
      </c>
      <c r="L144" s="849">
        <v>4248</v>
      </c>
      <c r="M144" s="832">
        <v>1</v>
      </c>
      <c r="N144" s="832">
        <v>177</v>
      </c>
      <c r="O144" s="849">
        <v>4</v>
      </c>
      <c r="P144" s="849">
        <v>708</v>
      </c>
      <c r="Q144" s="837">
        <v>0.16666666666666666</v>
      </c>
      <c r="R144" s="850">
        <v>177</v>
      </c>
    </row>
    <row r="145" spans="1:18" ht="14.4" customHeight="1" x14ac:dyDescent="0.3">
      <c r="A145" s="831" t="s">
        <v>8273</v>
      </c>
      <c r="B145" s="832" t="s">
        <v>8377</v>
      </c>
      <c r="C145" s="832" t="s">
        <v>664</v>
      </c>
      <c r="D145" s="832" t="s">
        <v>8203</v>
      </c>
      <c r="E145" s="832" t="s">
        <v>8346</v>
      </c>
      <c r="F145" s="832" t="s">
        <v>8347</v>
      </c>
      <c r="G145" s="849">
        <v>5</v>
      </c>
      <c r="H145" s="849">
        <v>0</v>
      </c>
      <c r="I145" s="832"/>
      <c r="J145" s="832">
        <v>0</v>
      </c>
      <c r="K145" s="849">
        <v>7</v>
      </c>
      <c r="L145" s="849">
        <v>0</v>
      </c>
      <c r="M145" s="832"/>
      <c r="N145" s="832">
        <v>0</v>
      </c>
      <c r="O145" s="849">
        <v>5</v>
      </c>
      <c r="P145" s="849">
        <v>0</v>
      </c>
      <c r="Q145" s="837"/>
      <c r="R145" s="850">
        <v>0</v>
      </c>
    </row>
    <row r="146" spans="1:18" ht="14.4" customHeight="1" x14ac:dyDescent="0.3">
      <c r="A146" s="831" t="s">
        <v>8273</v>
      </c>
      <c r="B146" s="832" t="s">
        <v>8377</v>
      </c>
      <c r="C146" s="832" t="s">
        <v>664</v>
      </c>
      <c r="D146" s="832" t="s">
        <v>8203</v>
      </c>
      <c r="E146" s="832" t="s">
        <v>8240</v>
      </c>
      <c r="F146" s="832" t="s">
        <v>8241</v>
      </c>
      <c r="G146" s="849">
        <v>14</v>
      </c>
      <c r="H146" s="849">
        <v>266.64999999999998</v>
      </c>
      <c r="I146" s="832">
        <v>0.27584387640042618</v>
      </c>
      <c r="J146" s="832">
        <v>19.046428571428571</v>
      </c>
      <c r="K146" s="849">
        <v>29</v>
      </c>
      <c r="L146" s="849">
        <v>966.67</v>
      </c>
      <c r="M146" s="832">
        <v>1</v>
      </c>
      <c r="N146" s="832">
        <v>33.333448275862068</v>
      </c>
      <c r="O146" s="849">
        <v>17</v>
      </c>
      <c r="P146" s="849">
        <v>566.66000000000008</v>
      </c>
      <c r="Q146" s="837">
        <v>0.58619797862765999</v>
      </c>
      <c r="R146" s="850">
        <v>33.332941176470591</v>
      </c>
    </row>
    <row r="147" spans="1:18" ht="14.4" customHeight="1" x14ac:dyDescent="0.3">
      <c r="A147" s="831" t="s">
        <v>8273</v>
      </c>
      <c r="B147" s="832" t="s">
        <v>8377</v>
      </c>
      <c r="C147" s="832" t="s">
        <v>664</v>
      </c>
      <c r="D147" s="832" t="s">
        <v>8203</v>
      </c>
      <c r="E147" s="832" t="s">
        <v>8287</v>
      </c>
      <c r="F147" s="832" t="s">
        <v>8288</v>
      </c>
      <c r="G147" s="849">
        <v>352</v>
      </c>
      <c r="H147" s="849">
        <v>38016</v>
      </c>
      <c r="I147" s="832">
        <v>1.0273483947681332</v>
      </c>
      <c r="J147" s="832">
        <v>108</v>
      </c>
      <c r="K147" s="849">
        <v>319</v>
      </c>
      <c r="L147" s="849">
        <v>37004</v>
      </c>
      <c r="M147" s="832">
        <v>1</v>
      </c>
      <c r="N147" s="832">
        <v>116</v>
      </c>
      <c r="O147" s="849">
        <v>242</v>
      </c>
      <c r="P147" s="849">
        <v>28072</v>
      </c>
      <c r="Q147" s="837">
        <v>0.75862068965517238</v>
      </c>
      <c r="R147" s="850">
        <v>116</v>
      </c>
    </row>
    <row r="148" spans="1:18" ht="14.4" customHeight="1" x14ac:dyDescent="0.3">
      <c r="A148" s="831" t="s">
        <v>8273</v>
      </c>
      <c r="B148" s="832" t="s">
        <v>8377</v>
      </c>
      <c r="C148" s="832" t="s">
        <v>664</v>
      </c>
      <c r="D148" s="832" t="s">
        <v>8203</v>
      </c>
      <c r="E148" s="832" t="s">
        <v>8242</v>
      </c>
      <c r="F148" s="832" t="s">
        <v>8243</v>
      </c>
      <c r="G148" s="849">
        <v>179</v>
      </c>
      <c r="H148" s="849">
        <v>6444</v>
      </c>
      <c r="I148" s="832">
        <v>0.67767378273214851</v>
      </c>
      <c r="J148" s="832">
        <v>36</v>
      </c>
      <c r="K148" s="849">
        <v>257</v>
      </c>
      <c r="L148" s="849">
        <v>9509</v>
      </c>
      <c r="M148" s="832">
        <v>1</v>
      </c>
      <c r="N148" s="832">
        <v>37</v>
      </c>
      <c r="O148" s="849">
        <v>225</v>
      </c>
      <c r="P148" s="849">
        <v>8325</v>
      </c>
      <c r="Q148" s="837">
        <v>0.8754863813229572</v>
      </c>
      <c r="R148" s="850">
        <v>37</v>
      </c>
    </row>
    <row r="149" spans="1:18" ht="14.4" customHeight="1" x14ac:dyDescent="0.3">
      <c r="A149" s="831" t="s">
        <v>8273</v>
      </c>
      <c r="B149" s="832" t="s">
        <v>8377</v>
      </c>
      <c r="C149" s="832" t="s">
        <v>664</v>
      </c>
      <c r="D149" s="832" t="s">
        <v>8203</v>
      </c>
      <c r="E149" s="832" t="s">
        <v>8244</v>
      </c>
      <c r="F149" s="832" t="s">
        <v>8245</v>
      </c>
      <c r="G149" s="849">
        <v>2</v>
      </c>
      <c r="H149" s="849">
        <v>62</v>
      </c>
      <c r="I149" s="832">
        <v>1.9375</v>
      </c>
      <c r="J149" s="832">
        <v>31</v>
      </c>
      <c r="K149" s="849">
        <v>1</v>
      </c>
      <c r="L149" s="849">
        <v>32</v>
      </c>
      <c r="M149" s="832">
        <v>1</v>
      </c>
      <c r="N149" s="832">
        <v>32</v>
      </c>
      <c r="O149" s="849"/>
      <c r="P149" s="849"/>
      <c r="Q149" s="837"/>
      <c r="R149" s="850"/>
    </row>
    <row r="150" spans="1:18" ht="14.4" customHeight="1" x14ac:dyDescent="0.3">
      <c r="A150" s="831" t="s">
        <v>8273</v>
      </c>
      <c r="B150" s="832" t="s">
        <v>8377</v>
      </c>
      <c r="C150" s="832" t="s">
        <v>664</v>
      </c>
      <c r="D150" s="832" t="s">
        <v>8203</v>
      </c>
      <c r="E150" s="832" t="s">
        <v>8271</v>
      </c>
      <c r="F150" s="832" t="s">
        <v>8272</v>
      </c>
      <c r="G150" s="849">
        <v>18</v>
      </c>
      <c r="H150" s="849">
        <v>5958</v>
      </c>
      <c r="I150" s="832">
        <v>0.1934541203974284</v>
      </c>
      <c r="J150" s="832">
        <v>331</v>
      </c>
      <c r="K150" s="849">
        <v>87</v>
      </c>
      <c r="L150" s="849">
        <v>30798</v>
      </c>
      <c r="M150" s="832">
        <v>1</v>
      </c>
      <c r="N150" s="832">
        <v>354</v>
      </c>
      <c r="O150" s="849">
        <v>254</v>
      </c>
      <c r="P150" s="849">
        <v>90170</v>
      </c>
      <c r="Q150" s="837">
        <v>2.9277875186700437</v>
      </c>
      <c r="R150" s="850">
        <v>355</v>
      </c>
    </row>
    <row r="151" spans="1:18" ht="14.4" customHeight="1" x14ac:dyDescent="0.3">
      <c r="A151" s="831" t="s">
        <v>8273</v>
      </c>
      <c r="B151" s="832" t="s">
        <v>8377</v>
      </c>
      <c r="C151" s="832" t="s">
        <v>664</v>
      </c>
      <c r="D151" s="832" t="s">
        <v>8203</v>
      </c>
      <c r="E151" s="832" t="s">
        <v>8375</v>
      </c>
      <c r="F151" s="832" t="s">
        <v>8376</v>
      </c>
      <c r="G151" s="849">
        <v>39</v>
      </c>
      <c r="H151" s="849">
        <v>13104</v>
      </c>
      <c r="I151" s="832">
        <v>0.82570888468809078</v>
      </c>
      <c r="J151" s="832">
        <v>336</v>
      </c>
      <c r="K151" s="849">
        <v>46</v>
      </c>
      <c r="L151" s="849">
        <v>15870</v>
      </c>
      <c r="M151" s="832">
        <v>1</v>
      </c>
      <c r="N151" s="832">
        <v>345</v>
      </c>
      <c r="O151" s="849">
        <v>30</v>
      </c>
      <c r="P151" s="849">
        <v>10350</v>
      </c>
      <c r="Q151" s="837">
        <v>0.65217391304347827</v>
      </c>
      <c r="R151" s="850">
        <v>345</v>
      </c>
    </row>
    <row r="152" spans="1:18" ht="14.4" customHeight="1" x14ac:dyDescent="0.3">
      <c r="A152" s="831" t="s">
        <v>8273</v>
      </c>
      <c r="B152" s="832" t="s">
        <v>8377</v>
      </c>
      <c r="C152" s="832" t="s">
        <v>664</v>
      </c>
      <c r="D152" s="832" t="s">
        <v>8203</v>
      </c>
      <c r="E152" s="832" t="s">
        <v>8291</v>
      </c>
      <c r="F152" s="832" t="s">
        <v>8292</v>
      </c>
      <c r="G152" s="849">
        <v>123</v>
      </c>
      <c r="H152" s="849">
        <v>8610</v>
      </c>
      <c r="I152" s="832">
        <v>0.93831734960767221</v>
      </c>
      <c r="J152" s="832">
        <v>70</v>
      </c>
      <c r="K152" s="849">
        <v>124</v>
      </c>
      <c r="L152" s="849">
        <v>9176</v>
      </c>
      <c r="M152" s="832">
        <v>1</v>
      </c>
      <c r="N152" s="832">
        <v>74</v>
      </c>
      <c r="O152" s="849">
        <v>147</v>
      </c>
      <c r="P152" s="849">
        <v>10878</v>
      </c>
      <c r="Q152" s="837">
        <v>1.185483870967742</v>
      </c>
      <c r="R152" s="850">
        <v>74</v>
      </c>
    </row>
    <row r="153" spans="1:18" ht="14.4" customHeight="1" x14ac:dyDescent="0.3">
      <c r="A153" s="831" t="s">
        <v>8273</v>
      </c>
      <c r="B153" s="832" t="s">
        <v>8377</v>
      </c>
      <c r="C153" s="832" t="s">
        <v>664</v>
      </c>
      <c r="D153" s="832" t="s">
        <v>8203</v>
      </c>
      <c r="E153" s="832" t="s">
        <v>8382</v>
      </c>
      <c r="F153" s="832" t="s">
        <v>8383</v>
      </c>
      <c r="G153" s="849">
        <v>457</v>
      </c>
      <c r="H153" s="849">
        <v>151267</v>
      </c>
      <c r="I153" s="832">
        <v>0.8017033951304311</v>
      </c>
      <c r="J153" s="832">
        <v>331</v>
      </c>
      <c r="K153" s="849">
        <v>533</v>
      </c>
      <c r="L153" s="849">
        <v>188682</v>
      </c>
      <c r="M153" s="832">
        <v>1</v>
      </c>
      <c r="N153" s="832">
        <v>354</v>
      </c>
      <c r="O153" s="849">
        <v>329</v>
      </c>
      <c r="P153" s="849">
        <v>116795</v>
      </c>
      <c r="Q153" s="837">
        <v>0.61900446253484698</v>
      </c>
      <c r="R153" s="850">
        <v>355</v>
      </c>
    </row>
    <row r="154" spans="1:18" ht="14.4" customHeight="1" x14ac:dyDescent="0.3">
      <c r="A154" s="831" t="s">
        <v>8273</v>
      </c>
      <c r="B154" s="832" t="s">
        <v>8377</v>
      </c>
      <c r="C154" s="832" t="s">
        <v>664</v>
      </c>
      <c r="D154" s="832" t="s">
        <v>8203</v>
      </c>
      <c r="E154" s="832" t="s">
        <v>8384</v>
      </c>
      <c r="F154" s="832" t="s">
        <v>8385</v>
      </c>
      <c r="G154" s="849">
        <v>329</v>
      </c>
      <c r="H154" s="849">
        <v>54285</v>
      </c>
      <c r="I154" s="832">
        <v>1.7230051418777377</v>
      </c>
      <c r="J154" s="832">
        <v>165</v>
      </c>
      <c r="K154" s="849">
        <v>178</v>
      </c>
      <c r="L154" s="849">
        <v>31506</v>
      </c>
      <c r="M154" s="832">
        <v>1</v>
      </c>
      <c r="N154" s="832">
        <v>177</v>
      </c>
      <c r="O154" s="849">
        <v>131</v>
      </c>
      <c r="P154" s="849">
        <v>23187</v>
      </c>
      <c r="Q154" s="837">
        <v>0.7359550561797753</v>
      </c>
      <c r="R154" s="850">
        <v>177</v>
      </c>
    </row>
    <row r="155" spans="1:18" ht="14.4" customHeight="1" x14ac:dyDescent="0.3">
      <c r="A155" s="831" t="s">
        <v>8273</v>
      </c>
      <c r="B155" s="832" t="s">
        <v>8377</v>
      </c>
      <c r="C155" s="832" t="s">
        <v>664</v>
      </c>
      <c r="D155" s="832" t="s">
        <v>8203</v>
      </c>
      <c r="E155" s="832" t="s">
        <v>8248</v>
      </c>
      <c r="F155" s="832" t="s">
        <v>8249</v>
      </c>
      <c r="G155" s="849">
        <v>89</v>
      </c>
      <c r="H155" s="849">
        <v>5073</v>
      </c>
      <c r="I155" s="832">
        <v>0.74767870302137063</v>
      </c>
      <c r="J155" s="832">
        <v>57</v>
      </c>
      <c r="K155" s="849">
        <v>115</v>
      </c>
      <c r="L155" s="849">
        <v>6785</v>
      </c>
      <c r="M155" s="832">
        <v>1</v>
      </c>
      <c r="N155" s="832">
        <v>59</v>
      </c>
      <c r="O155" s="849">
        <v>74</v>
      </c>
      <c r="P155" s="849">
        <v>4366</v>
      </c>
      <c r="Q155" s="837">
        <v>0.64347826086956517</v>
      </c>
      <c r="R155" s="850">
        <v>59</v>
      </c>
    </row>
    <row r="156" spans="1:18" ht="14.4" customHeight="1" x14ac:dyDescent="0.3">
      <c r="A156" s="831" t="s">
        <v>8273</v>
      </c>
      <c r="B156" s="832" t="s">
        <v>8386</v>
      </c>
      <c r="C156" s="832" t="s">
        <v>664</v>
      </c>
      <c r="D156" s="832" t="s">
        <v>8203</v>
      </c>
      <c r="E156" s="832" t="s">
        <v>8271</v>
      </c>
      <c r="F156" s="832" t="s">
        <v>8272</v>
      </c>
      <c r="G156" s="849">
        <v>0</v>
      </c>
      <c r="H156" s="849">
        <v>0</v>
      </c>
      <c r="I156" s="832"/>
      <c r="J156" s="832"/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8273</v>
      </c>
      <c r="B157" s="832" t="s">
        <v>8387</v>
      </c>
      <c r="C157" s="832" t="s">
        <v>664</v>
      </c>
      <c r="D157" s="832" t="s">
        <v>8206</v>
      </c>
      <c r="E157" s="832" t="s">
        <v>8388</v>
      </c>
      <c r="F157" s="832" t="s">
        <v>8389</v>
      </c>
      <c r="G157" s="849"/>
      <c r="H157" s="849"/>
      <c r="I157" s="832"/>
      <c r="J157" s="832"/>
      <c r="K157" s="849">
        <v>1</v>
      </c>
      <c r="L157" s="849">
        <v>1556.15</v>
      </c>
      <c r="M157" s="832">
        <v>1</v>
      </c>
      <c r="N157" s="832">
        <v>1556.15</v>
      </c>
      <c r="O157" s="849"/>
      <c r="P157" s="849"/>
      <c r="Q157" s="837"/>
      <c r="R157" s="850"/>
    </row>
    <row r="158" spans="1:18" ht="14.4" customHeight="1" x14ac:dyDescent="0.3">
      <c r="A158" s="831" t="s">
        <v>8273</v>
      </c>
      <c r="B158" s="832" t="s">
        <v>8387</v>
      </c>
      <c r="C158" s="832" t="s">
        <v>664</v>
      </c>
      <c r="D158" s="832" t="s">
        <v>8206</v>
      </c>
      <c r="E158" s="832" t="s">
        <v>8275</v>
      </c>
      <c r="F158" s="832" t="s">
        <v>8276</v>
      </c>
      <c r="G158" s="849">
        <v>1</v>
      </c>
      <c r="H158" s="849">
        <v>2281.7399999999998</v>
      </c>
      <c r="I158" s="832"/>
      <c r="J158" s="832">
        <v>2281.7399999999998</v>
      </c>
      <c r="K158" s="849"/>
      <c r="L158" s="849"/>
      <c r="M158" s="832"/>
      <c r="N158" s="832"/>
      <c r="O158" s="849"/>
      <c r="P158" s="849"/>
      <c r="Q158" s="837"/>
      <c r="R158" s="850"/>
    </row>
    <row r="159" spans="1:18" ht="14.4" customHeight="1" x14ac:dyDescent="0.3">
      <c r="A159" s="831" t="s">
        <v>8273</v>
      </c>
      <c r="B159" s="832" t="s">
        <v>8387</v>
      </c>
      <c r="C159" s="832" t="s">
        <v>664</v>
      </c>
      <c r="D159" s="832" t="s">
        <v>8206</v>
      </c>
      <c r="E159" s="832" t="s">
        <v>8390</v>
      </c>
      <c r="F159" s="832" t="s">
        <v>8391</v>
      </c>
      <c r="G159" s="849"/>
      <c r="H159" s="849"/>
      <c r="I159" s="832"/>
      <c r="J159" s="832"/>
      <c r="K159" s="849">
        <v>0.1</v>
      </c>
      <c r="L159" s="849">
        <v>20.54</v>
      </c>
      <c r="M159" s="832">
        <v>1</v>
      </c>
      <c r="N159" s="832">
        <v>205.39999999999998</v>
      </c>
      <c r="O159" s="849">
        <v>0.1</v>
      </c>
      <c r="P159" s="849">
        <v>20.54</v>
      </c>
      <c r="Q159" s="837">
        <v>1</v>
      </c>
      <c r="R159" s="850">
        <v>205.39999999999998</v>
      </c>
    </row>
    <row r="160" spans="1:18" ht="14.4" customHeight="1" x14ac:dyDescent="0.3">
      <c r="A160" s="831" t="s">
        <v>8273</v>
      </c>
      <c r="B160" s="832" t="s">
        <v>8387</v>
      </c>
      <c r="C160" s="832" t="s">
        <v>664</v>
      </c>
      <c r="D160" s="832" t="s">
        <v>8206</v>
      </c>
      <c r="E160" s="832" t="s">
        <v>8392</v>
      </c>
      <c r="F160" s="832" t="s">
        <v>8393</v>
      </c>
      <c r="G160" s="849">
        <v>5.4399999999999995</v>
      </c>
      <c r="H160" s="849">
        <v>750.77</v>
      </c>
      <c r="I160" s="832">
        <v>1.1239744894903885</v>
      </c>
      <c r="J160" s="832">
        <v>138.00919117647061</v>
      </c>
      <c r="K160" s="849">
        <v>4.84</v>
      </c>
      <c r="L160" s="849">
        <v>667.96</v>
      </c>
      <c r="M160" s="832">
        <v>1</v>
      </c>
      <c r="N160" s="832">
        <v>138.00826446280993</v>
      </c>
      <c r="O160" s="849">
        <v>3.42</v>
      </c>
      <c r="P160" s="849">
        <v>388.73</v>
      </c>
      <c r="Q160" s="837">
        <v>0.58196598598718485</v>
      </c>
      <c r="R160" s="850">
        <v>113.66374269005848</v>
      </c>
    </row>
    <row r="161" spans="1:18" ht="14.4" customHeight="1" x14ac:dyDescent="0.3">
      <c r="A161" s="831" t="s">
        <v>8273</v>
      </c>
      <c r="B161" s="832" t="s">
        <v>8387</v>
      </c>
      <c r="C161" s="832" t="s">
        <v>664</v>
      </c>
      <c r="D161" s="832" t="s">
        <v>8206</v>
      </c>
      <c r="E161" s="832" t="s">
        <v>8394</v>
      </c>
      <c r="F161" s="832" t="s">
        <v>8393</v>
      </c>
      <c r="G161" s="849">
        <v>8.65</v>
      </c>
      <c r="H161" s="849">
        <v>2387.46</v>
      </c>
      <c r="I161" s="832">
        <v>1.0226507551679531</v>
      </c>
      <c r="J161" s="832">
        <v>276.00693641618494</v>
      </c>
      <c r="K161" s="849">
        <v>8.620000000000001</v>
      </c>
      <c r="L161" s="849">
        <v>2334.58</v>
      </c>
      <c r="M161" s="832">
        <v>1</v>
      </c>
      <c r="N161" s="832">
        <v>270.83294663573082</v>
      </c>
      <c r="O161" s="849">
        <v>5.92</v>
      </c>
      <c r="P161" s="849">
        <v>1345.8200000000002</v>
      </c>
      <c r="Q161" s="837">
        <v>0.57647199924611714</v>
      </c>
      <c r="R161" s="850">
        <v>227.33445945945948</v>
      </c>
    </row>
    <row r="162" spans="1:18" ht="14.4" customHeight="1" x14ac:dyDescent="0.3">
      <c r="A162" s="831" t="s">
        <v>8273</v>
      </c>
      <c r="B162" s="832" t="s">
        <v>8387</v>
      </c>
      <c r="C162" s="832" t="s">
        <v>664</v>
      </c>
      <c r="D162" s="832" t="s">
        <v>8206</v>
      </c>
      <c r="E162" s="832" t="s">
        <v>8395</v>
      </c>
      <c r="F162" s="832" t="s">
        <v>8396</v>
      </c>
      <c r="G162" s="849"/>
      <c r="H162" s="849"/>
      <c r="I162" s="832"/>
      <c r="J162" s="832"/>
      <c r="K162" s="849">
        <v>0.38</v>
      </c>
      <c r="L162" s="849">
        <v>127</v>
      </c>
      <c r="M162" s="832">
        <v>1</v>
      </c>
      <c r="N162" s="832">
        <v>334.21052631578948</v>
      </c>
      <c r="O162" s="849"/>
      <c r="P162" s="849"/>
      <c r="Q162" s="837"/>
      <c r="R162" s="850"/>
    </row>
    <row r="163" spans="1:18" ht="14.4" customHeight="1" x14ac:dyDescent="0.3">
      <c r="A163" s="831" t="s">
        <v>8273</v>
      </c>
      <c r="B163" s="832" t="s">
        <v>8387</v>
      </c>
      <c r="C163" s="832" t="s">
        <v>664</v>
      </c>
      <c r="D163" s="832" t="s">
        <v>8206</v>
      </c>
      <c r="E163" s="832" t="s">
        <v>8397</v>
      </c>
      <c r="F163" s="832" t="s">
        <v>1630</v>
      </c>
      <c r="G163" s="849">
        <v>0.2</v>
      </c>
      <c r="H163" s="849">
        <v>167.95</v>
      </c>
      <c r="I163" s="832">
        <v>0.39775956801818868</v>
      </c>
      <c r="J163" s="832">
        <v>839.74999999999989</v>
      </c>
      <c r="K163" s="849">
        <v>0.5</v>
      </c>
      <c r="L163" s="849">
        <v>422.24</v>
      </c>
      <c r="M163" s="832">
        <v>1</v>
      </c>
      <c r="N163" s="832">
        <v>844.48</v>
      </c>
      <c r="O163" s="849">
        <v>12.3</v>
      </c>
      <c r="P163" s="849">
        <v>10474.739999999998</v>
      </c>
      <c r="Q163" s="837">
        <v>24.807550208412273</v>
      </c>
      <c r="R163" s="850">
        <v>851.60487804878028</v>
      </c>
    </row>
    <row r="164" spans="1:18" ht="14.4" customHeight="1" x14ac:dyDescent="0.3">
      <c r="A164" s="831" t="s">
        <v>8273</v>
      </c>
      <c r="B164" s="832" t="s">
        <v>8387</v>
      </c>
      <c r="C164" s="832" t="s">
        <v>664</v>
      </c>
      <c r="D164" s="832" t="s">
        <v>8206</v>
      </c>
      <c r="E164" s="832" t="s">
        <v>8398</v>
      </c>
      <c r="F164" s="832" t="s">
        <v>8399</v>
      </c>
      <c r="G164" s="849">
        <v>107</v>
      </c>
      <c r="H164" s="849">
        <v>923391.81</v>
      </c>
      <c r="I164" s="832">
        <v>1.2738095238095239</v>
      </c>
      <c r="J164" s="832">
        <v>8629.83</v>
      </c>
      <c r="K164" s="849">
        <v>84</v>
      </c>
      <c r="L164" s="849">
        <v>724905.72</v>
      </c>
      <c r="M164" s="832">
        <v>1</v>
      </c>
      <c r="N164" s="832">
        <v>8629.83</v>
      </c>
      <c r="O164" s="849"/>
      <c r="P164" s="849"/>
      <c r="Q164" s="837"/>
      <c r="R164" s="850"/>
    </row>
    <row r="165" spans="1:18" ht="14.4" customHeight="1" x14ac:dyDescent="0.3">
      <c r="A165" s="831" t="s">
        <v>8273</v>
      </c>
      <c r="B165" s="832" t="s">
        <v>8387</v>
      </c>
      <c r="C165" s="832" t="s">
        <v>664</v>
      </c>
      <c r="D165" s="832" t="s">
        <v>8206</v>
      </c>
      <c r="E165" s="832" t="s">
        <v>8400</v>
      </c>
      <c r="F165" s="832" t="s">
        <v>8401</v>
      </c>
      <c r="G165" s="849">
        <v>58</v>
      </c>
      <c r="H165" s="849">
        <v>985409.55999999994</v>
      </c>
      <c r="I165" s="832">
        <v>1.5636986888178872</v>
      </c>
      <c r="J165" s="832">
        <v>16989.82</v>
      </c>
      <c r="K165" s="849">
        <v>35.04</v>
      </c>
      <c r="L165" s="849">
        <v>630178.66999999993</v>
      </c>
      <c r="M165" s="832">
        <v>1</v>
      </c>
      <c r="N165" s="832">
        <v>17984.551084474882</v>
      </c>
      <c r="O165" s="849">
        <v>45.04</v>
      </c>
      <c r="P165" s="849">
        <v>751701.06</v>
      </c>
      <c r="Q165" s="837">
        <v>1.1928379930726634</v>
      </c>
      <c r="R165" s="850">
        <v>16689.632770870339</v>
      </c>
    </row>
    <row r="166" spans="1:18" ht="14.4" customHeight="1" x14ac:dyDescent="0.3">
      <c r="A166" s="831" t="s">
        <v>8273</v>
      </c>
      <c r="B166" s="832" t="s">
        <v>8387</v>
      </c>
      <c r="C166" s="832" t="s">
        <v>664</v>
      </c>
      <c r="D166" s="832" t="s">
        <v>8206</v>
      </c>
      <c r="E166" s="832" t="s">
        <v>8402</v>
      </c>
      <c r="F166" s="832" t="s">
        <v>2954</v>
      </c>
      <c r="G166" s="849">
        <v>31</v>
      </c>
      <c r="H166" s="849">
        <v>1752249.8900000001</v>
      </c>
      <c r="I166" s="832">
        <v>0.96875</v>
      </c>
      <c r="J166" s="832">
        <v>56524.19</v>
      </c>
      <c r="K166" s="849">
        <v>32</v>
      </c>
      <c r="L166" s="849">
        <v>1808774.08</v>
      </c>
      <c r="M166" s="832">
        <v>1</v>
      </c>
      <c r="N166" s="832">
        <v>56524.19</v>
      </c>
      <c r="O166" s="849">
        <v>10</v>
      </c>
      <c r="P166" s="849">
        <v>537357.55000000005</v>
      </c>
      <c r="Q166" s="837">
        <v>0.29708384034339991</v>
      </c>
      <c r="R166" s="850">
        <v>53735.755000000005</v>
      </c>
    </row>
    <row r="167" spans="1:18" ht="14.4" customHeight="1" x14ac:dyDescent="0.3">
      <c r="A167" s="831" t="s">
        <v>8273</v>
      </c>
      <c r="B167" s="832" t="s">
        <v>8387</v>
      </c>
      <c r="C167" s="832" t="s">
        <v>664</v>
      </c>
      <c r="D167" s="832" t="s">
        <v>8206</v>
      </c>
      <c r="E167" s="832" t="s">
        <v>8403</v>
      </c>
      <c r="F167" s="832"/>
      <c r="G167" s="849">
        <v>6.29</v>
      </c>
      <c r="H167" s="849">
        <v>286.09000000000003</v>
      </c>
      <c r="I167" s="832">
        <v>-16.55613425925926</v>
      </c>
      <c r="J167" s="832">
        <v>45.483306836248019</v>
      </c>
      <c r="K167" s="849">
        <v>-0.38</v>
      </c>
      <c r="L167" s="849">
        <v>-17.28</v>
      </c>
      <c r="M167" s="832">
        <v>1</v>
      </c>
      <c r="N167" s="832">
        <v>45.473684210526315</v>
      </c>
      <c r="O167" s="849"/>
      <c r="P167" s="849"/>
      <c r="Q167" s="837"/>
      <c r="R167" s="850"/>
    </row>
    <row r="168" spans="1:18" ht="14.4" customHeight="1" x14ac:dyDescent="0.3">
      <c r="A168" s="831" t="s">
        <v>8273</v>
      </c>
      <c r="B168" s="832" t="s">
        <v>8387</v>
      </c>
      <c r="C168" s="832" t="s">
        <v>664</v>
      </c>
      <c r="D168" s="832" t="s">
        <v>8206</v>
      </c>
      <c r="E168" s="832" t="s">
        <v>8403</v>
      </c>
      <c r="F168" s="832" t="s">
        <v>8404</v>
      </c>
      <c r="G168" s="849">
        <v>16.82</v>
      </c>
      <c r="H168" s="849">
        <v>887.40000000000009</v>
      </c>
      <c r="I168" s="832">
        <v>0.93930605245887766</v>
      </c>
      <c r="J168" s="832">
        <v>52.758620689655174</v>
      </c>
      <c r="K168" s="849">
        <v>20.77</v>
      </c>
      <c r="L168" s="849">
        <v>944.74</v>
      </c>
      <c r="M168" s="832">
        <v>1</v>
      </c>
      <c r="N168" s="832">
        <v>45.485796822339914</v>
      </c>
      <c r="O168" s="849"/>
      <c r="P168" s="849"/>
      <c r="Q168" s="837"/>
      <c r="R168" s="850"/>
    </row>
    <row r="169" spans="1:18" ht="14.4" customHeight="1" x14ac:dyDescent="0.3">
      <c r="A169" s="831" t="s">
        <v>8273</v>
      </c>
      <c r="B169" s="832" t="s">
        <v>8387</v>
      </c>
      <c r="C169" s="832" t="s">
        <v>664</v>
      </c>
      <c r="D169" s="832" t="s">
        <v>8206</v>
      </c>
      <c r="E169" s="832" t="s">
        <v>8405</v>
      </c>
      <c r="F169" s="832" t="s">
        <v>8404</v>
      </c>
      <c r="G169" s="849"/>
      <c r="H169" s="849"/>
      <c r="I169" s="832"/>
      <c r="J169" s="832"/>
      <c r="K169" s="849">
        <v>0.22</v>
      </c>
      <c r="L169" s="849">
        <v>55.04</v>
      </c>
      <c r="M169" s="832">
        <v>1</v>
      </c>
      <c r="N169" s="832">
        <v>250.18181818181819</v>
      </c>
      <c r="O169" s="849"/>
      <c r="P169" s="849"/>
      <c r="Q169" s="837"/>
      <c r="R169" s="850"/>
    </row>
    <row r="170" spans="1:18" ht="14.4" customHeight="1" x14ac:dyDescent="0.3">
      <c r="A170" s="831" t="s">
        <v>8273</v>
      </c>
      <c r="B170" s="832" t="s">
        <v>8387</v>
      </c>
      <c r="C170" s="832" t="s">
        <v>664</v>
      </c>
      <c r="D170" s="832" t="s">
        <v>8206</v>
      </c>
      <c r="E170" s="832" t="s">
        <v>8406</v>
      </c>
      <c r="F170" s="832" t="s">
        <v>6477</v>
      </c>
      <c r="G170" s="849"/>
      <c r="H170" s="849"/>
      <c r="I170" s="832"/>
      <c r="J170" s="832"/>
      <c r="K170" s="849"/>
      <c r="L170" s="849"/>
      <c r="M170" s="832"/>
      <c r="N170" s="832"/>
      <c r="O170" s="849">
        <v>1</v>
      </c>
      <c r="P170" s="849">
        <v>48.74</v>
      </c>
      <c r="Q170" s="837"/>
      <c r="R170" s="850">
        <v>48.74</v>
      </c>
    </row>
    <row r="171" spans="1:18" ht="14.4" customHeight="1" x14ac:dyDescent="0.3">
      <c r="A171" s="831" t="s">
        <v>8273</v>
      </c>
      <c r="B171" s="832" t="s">
        <v>8387</v>
      </c>
      <c r="C171" s="832" t="s">
        <v>664</v>
      </c>
      <c r="D171" s="832" t="s">
        <v>8206</v>
      </c>
      <c r="E171" s="832" t="s">
        <v>8407</v>
      </c>
      <c r="F171" s="832" t="s">
        <v>1707</v>
      </c>
      <c r="G171" s="849">
        <v>16.829999999999998</v>
      </c>
      <c r="H171" s="849">
        <v>1780.4</v>
      </c>
      <c r="I171" s="832">
        <v>0.97807516302168318</v>
      </c>
      <c r="J171" s="832">
        <v>105.78728461081404</v>
      </c>
      <c r="K171" s="849">
        <v>14.35</v>
      </c>
      <c r="L171" s="849">
        <v>1820.31</v>
      </c>
      <c r="M171" s="832">
        <v>1</v>
      </c>
      <c r="N171" s="832">
        <v>126.85087108013937</v>
      </c>
      <c r="O171" s="849">
        <v>13.57</v>
      </c>
      <c r="P171" s="849">
        <v>1866.3899999999999</v>
      </c>
      <c r="Q171" s="837">
        <v>1.0253143695304645</v>
      </c>
      <c r="R171" s="850">
        <v>137.53795136330137</v>
      </c>
    </row>
    <row r="172" spans="1:18" ht="14.4" customHeight="1" x14ac:dyDescent="0.3">
      <c r="A172" s="831" t="s">
        <v>8273</v>
      </c>
      <c r="B172" s="832" t="s">
        <v>8387</v>
      </c>
      <c r="C172" s="832" t="s">
        <v>664</v>
      </c>
      <c r="D172" s="832" t="s">
        <v>8206</v>
      </c>
      <c r="E172" s="832" t="s">
        <v>8408</v>
      </c>
      <c r="F172" s="832" t="s">
        <v>1707</v>
      </c>
      <c r="G172" s="849">
        <v>3.21</v>
      </c>
      <c r="H172" s="849">
        <v>1698.02</v>
      </c>
      <c r="I172" s="832">
        <v>0.56795475146418883</v>
      </c>
      <c r="J172" s="832">
        <v>528.97819314641742</v>
      </c>
      <c r="K172" s="849">
        <v>4.71</v>
      </c>
      <c r="L172" s="849">
        <v>2989.71</v>
      </c>
      <c r="M172" s="832">
        <v>1</v>
      </c>
      <c r="N172" s="832">
        <v>634.75796178343955</v>
      </c>
      <c r="O172" s="849">
        <v>3.17</v>
      </c>
      <c r="P172" s="849">
        <v>2179.8599999999997</v>
      </c>
      <c r="Q172" s="837">
        <v>0.72912088463429547</v>
      </c>
      <c r="R172" s="850">
        <v>687.65299684542583</v>
      </c>
    </row>
    <row r="173" spans="1:18" ht="14.4" customHeight="1" x14ac:dyDescent="0.3">
      <c r="A173" s="831" t="s">
        <v>8273</v>
      </c>
      <c r="B173" s="832" t="s">
        <v>8387</v>
      </c>
      <c r="C173" s="832" t="s">
        <v>664</v>
      </c>
      <c r="D173" s="832" t="s">
        <v>8206</v>
      </c>
      <c r="E173" s="832" t="s">
        <v>8409</v>
      </c>
      <c r="F173" s="832" t="s">
        <v>8410</v>
      </c>
      <c r="G173" s="849"/>
      <c r="H173" s="849"/>
      <c r="I173" s="832"/>
      <c r="J173" s="832"/>
      <c r="K173" s="849">
        <v>1</v>
      </c>
      <c r="L173" s="849">
        <v>4535.04</v>
      </c>
      <c r="M173" s="832">
        <v>1</v>
      </c>
      <c r="N173" s="832">
        <v>4535.04</v>
      </c>
      <c r="O173" s="849"/>
      <c r="P173" s="849"/>
      <c r="Q173" s="837"/>
      <c r="R173" s="850"/>
    </row>
    <row r="174" spans="1:18" ht="14.4" customHeight="1" x14ac:dyDescent="0.3">
      <c r="A174" s="831" t="s">
        <v>8273</v>
      </c>
      <c r="B174" s="832" t="s">
        <v>8387</v>
      </c>
      <c r="C174" s="832" t="s">
        <v>664</v>
      </c>
      <c r="D174" s="832" t="s">
        <v>8206</v>
      </c>
      <c r="E174" s="832" t="s">
        <v>8411</v>
      </c>
      <c r="F174" s="832" t="s">
        <v>8412</v>
      </c>
      <c r="G174" s="849">
        <v>6.3900000000000006</v>
      </c>
      <c r="H174" s="849">
        <v>3108.6000000000004</v>
      </c>
      <c r="I174" s="832"/>
      <c r="J174" s="832">
        <v>486.47887323943661</v>
      </c>
      <c r="K174" s="849"/>
      <c r="L174" s="849"/>
      <c r="M174" s="832"/>
      <c r="N174" s="832"/>
      <c r="O174" s="849"/>
      <c r="P174" s="849"/>
      <c r="Q174" s="837"/>
      <c r="R174" s="850"/>
    </row>
    <row r="175" spans="1:18" ht="14.4" customHeight="1" x14ac:dyDescent="0.3">
      <c r="A175" s="831" t="s">
        <v>8273</v>
      </c>
      <c r="B175" s="832" t="s">
        <v>8387</v>
      </c>
      <c r="C175" s="832" t="s">
        <v>664</v>
      </c>
      <c r="D175" s="832" t="s">
        <v>8206</v>
      </c>
      <c r="E175" s="832" t="s">
        <v>8413</v>
      </c>
      <c r="F175" s="832" t="s">
        <v>8412</v>
      </c>
      <c r="G175" s="849">
        <v>1</v>
      </c>
      <c r="H175" s="849">
        <v>121.61</v>
      </c>
      <c r="I175" s="832"/>
      <c r="J175" s="832">
        <v>121.61</v>
      </c>
      <c r="K175" s="849"/>
      <c r="L175" s="849"/>
      <c r="M175" s="832"/>
      <c r="N175" s="832"/>
      <c r="O175" s="849"/>
      <c r="P175" s="849"/>
      <c r="Q175" s="837"/>
      <c r="R175" s="850"/>
    </row>
    <row r="176" spans="1:18" ht="14.4" customHeight="1" x14ac:dyDescent="0.3">
      <c r="A176" s="831" t="s">
        <v>8273</v>
      </c>
      <c r="B176" s="832" t="s">
        <v>8387</v>
      </c>
      <c r="C176" s="832" t="s">
        <v>664</v>
      </c>
      <c r="D176" s="832" t="s">
        <v>8206</v>
      </c>
      <c r="E176" s="832" t="s">
        <v>8414</v>
      </c>
      <c r="F176" s="832" t="s">
        <v>8415</v>
      </c>
      <c r="G176" s="849">
        <v>1</v>
      </c>
      <c r="H176" s="849">
        <v>8629.83</v>
      </c>
      <c r="I176" s="832"/>
      <c r="J176" s="832">
        <v>8629.83</v>
      </c>
      <c r="K176" s="849"/>
      <c r="L176" s="849"/>
      <c r="M176" s="832"/>
      <c r="N176" s="832"/>
      <c r="O176" s="849"/>
      <c r="P176" s="849"/>
      <c r="Q176" s="837"/>
      <c r="R176" s="850"/>
    </row>
    <row r="177" spans="1:18" ht="14.4" customHeight="1" x14ac:dyDescent="0.3">
      <c r="A177" s="831" t="s">
        <v>8273</v>
      </c>
      <c r="B177" s="832" t="s">
        <v>8387</v>
      </c>
      <c r="C177" s="832" t="s">
        <v>664</v>
      </c>
      <c r="D177" s="832" t="s">
        <v>8206</v>
      </c>
      <c r="E177" s="832" t="s">
        <v>8414</v>
      </c>
      <c r="F177" s="832"/>
      <c r="G177" s="849">
        <v>1</v>
      </c>
      <c r="H177" s="849">
        <v>8629.83</v>
      </c>
      <c r="I177" s="832"/>
      <c r="J177" s="832">
        <v>8629.83</v>
      </c>
      <c r="K177" s="849"/>
      <c r="L177" s="849"/>
      <c r="M177" s="832"/>
      <c r="N177" s="832"/>
      <c r="O177" s="849"/>
      <c r="P177" s="849"/>
      <c r="Q177" s="837"/>
      <c r="R177" s="850"/>
    </row>
    <row r="178" spans="1:18" ht="14.4" customHeight="1" x14ac:dyDescent="0.3">
      <c r="A178" s="831" t="s">
        <v>8273</v>
      </c>
      <c r="B178" s="832" t="s">
        <v>8387</v>
      </c>
      <c r="C178" s="832" t="s">
        <v>664</v>
      </c>
      <c r="D178" s="832" t="s">
        <v>8206</v>
      </c>
      <c r="E178" s="832" t="s">
        <v>8416</v>
      </c>
      <c r="F178" s="832" t="s">
        <v>1562</v>
      </c>
      <c r="G178" s="849"/>
      <c r="H178" s="849"/>
      <c r="I178" s="832"/>
      <c r="J178" s="832"/>
      <c r="K178" s="849">
        <v>1</v>
      </c>
      <c r="L178" s="849">
        <v>6812.08</v>
      </c>
      <c r="M178" s="832">
        <v>1</v>
      </c>
      <c r="N178" s="832">
        <v>6812.08</v>
      </c>
      <c r="O178" s="849"/>
      <c r="P178" s="849"/>
      <c r="Q178" s="837"/>
      <c r="R178" s="850"/>
    </row>
    <row r="179" spans="1:18" ht="14.4" customHeight="1" x14ac:dyDescent="0.3">
      <c r="A179" s="831" t="s">
        <v>8273</v>
      </c>
      <c r="B179" s="832" t="s">
        <v>8387</v>
      </c>
      <c r="C179" s="832" t="s">
        <v>664</v>
      </c>
      <c r="D179" s="832" t="s">
        <v>8206</v>
      </c>
      <c r="E179" s="832" t="s">
        <v>8417</v>
      </c>
      <c r="F179" s="832" t="s">
        <v>8418</v>
      </c>
      <c r="G179" s="849">
        <v>1</v>
      </c>
      <c r="H179" s="849">
        <v>6458.33</v>
      </c>
      <c r="I179" s="832">
        <v>0.5</v>
      </c>
      <c r="J179" s="832">
        <v>6458.33</v>
      </c>
      <c r="K179" s="849">
        <v>2</v>
      </c>
      <c r="L179" s="849">
        <v>12916.66</v>
      </c>
      <c r="M179" s="832">
        <v>1</v>
      </c>
      <c r="N179" s="832">
        <v>6458.33</v>
      </c>
      <c r="O179" s="849"/>
      <c r="P179" s="849"/>
      <c r="Q179" s="837"/>
      <c r="R179" s="850"/>
    </row>
    <row r="180" spans="1:18" ht="14.4" customHeight="1" x14ac:dyDescent="0.3">
      <c r="A180" s="831" t="s">
        <v>8273</v>
      </c>
      <c r="B180" s="832" t="s">
        <v>8387</v>
      </c>
      <c r="C180" s="832" t="s">
        <v>664</v>
      </c>
      <c r="D180" s="832" t="s">
        <v>8206</v>
      </c>
      <c r="E180" s="832" t="s">
        <v>8419</v>
      </c>
      <c r="F180" s="832" t="s">
        <v>1933</v>
      </c>
      <c r="G180" s="849"/>
      <c r="H180" s="849"/>
      <c r="I180" s="832"/>
      <c r="J180" s="832"/>
      <c r="K180" s="849"/>
      <c r="L180" s="849"/>
      <c r="M180" s="832"/>
      <c r="N180" s="832"/>
      <c r="O180" s="849">
        <v>2.21</v>
      </c>
      <c r="P180" s="849">
        <v>1852.01</v>
      </c>
      <c r="Q180" s="837"/>
      <c r="R180" s="850">
        <v>838.01357466063348</v>
      </c>
    </row>
    <row r="181" spans="1:18" ht="14.4" customHeight="1" x14ac:dyDescent="0.3">
      <c r="A181" s="831" t="s">
        <v>8273</v>
      </c>
      <c r="B181" s="832" t="s">
        <v>8387</v>
      </c>
      <c r="C181" s="832" t="s">
        <v>664</v>
      </c>
      <c r="D181" s="832" t="s">
        <v>8206</v>
      </c>
      <c r="E181" s="832" t="s">
        <v>8420</v>
      </c>
      <c r="F181" s="832" t="s">
        <v>1404</v>
      </c>
      <c r="G181" s="849">
        <v>7</v>
      </c>
      <c r="H181" s="849">
        <v>7832.2300000000014</v>
      </c>
      <c r="I181" s="832">
        <v>0.38888869579638174</v>
      </c>
      <c r="J181" s="832">
        <v>1118.8900000000001</v>
      </c>
      <c r="K181" s="849">
        <v>18</v>
      </c>
      <c r="L181" s="849">
        <v>20140.03</v>
      </c>
      <c r="M181" s="832">
        <v>1</v>
      </c>
      <c r="N181" s="832">
        <v>1118.8905555555555</v>
      </c>
      <c r="O181" s="849">
        <v>4</v>
      </c>
      <c r="P181" s="849">
        <v>4475.6000000000004</v>
      </c>
      <c r="Q181" s="837">
        <v>0.22222409797800702</v>
      </c>
      <c r="R181" s="850">
        <v>1118.9000000000001</v>
      </c>
    </row>
    <row r="182" spans="1:18" ht="14.4" customHeight="1" x14ac:dyDescent="0.3">
      <c r="A182" s="831" t="s">
        <v>8273</v>
      </c>
      <c r="B182" s="832" t="s">
        <v>8387</v>
      </c>
      <c r="C182" s="832" t="s">
        <v>664</v>
      </c>
      <c r="D182" s="832" t="s">
        <v>8206</v>
      </c>
      <c r="E182" s="832" t="s">
        <v>8421</v>
      </c>
      <c r="F182" s="832" t="s">
        <v>2795</v>
      </c>
      <c r="G182" s="849">
        <v>4</v>
      </c>
      <c r="H182" s="849">
        <v>18140.16</v>
      </c>
      <c r="I182" s="832">
        <v>0.28169017583896039</v>
      </c>
      <c r="J182" s="832">
        <v>4535.04</v>
      </c>
      <c r="K182" s="849">
        <v>14.2</v>
      </c>
      <c r="L182" s="849">
        <v>64397.56</v>
      </c>
      <c r="M182" s="832">
        <v>1</v>
      </c>
      <c r="N182" s="832">
        <v>4535.0394366197188</v>
      </c>
      <c r="O182" s="849">
        <v>5</v>
      </c>
      <c r="P182" s="849">
        <v>22675.200000000001</v>
      </c>
      <c r="Q182" s="837">
        <v>0.35211271979870046</v>
      </c>
      <c r="R182" s="850">
        <v>4535.04</v>
      </c>
    </row>
    <row r="183" spans="1:18" ht="14.4" customHeight="1" x14ac:dyDescent="0.3">
      <c r="A183" s="831" t="s">
        <v>8273</v>
      </c>
      <c r="B183" s="832" t="s">
        <v>8387</v>
      </c>
      <c r="C183" s="832" t="s">
        <v>664</v>
      </c>
      <c r="D183" s="832" t="s">
        <v>8206</v>
      </c>
      <c r="E183" s="832" t="s">
        <v>8422</v>
      </c>
      <c r="F183" s="832" t="s">
        <v>8423</v>
      </c>
      <c r="G183" s="849">
        <v>6</v>
      </c>
      <c r="H183" s="849">
        <v>43375.44</v>
      </c>
      <c r="I183" s="832"/>
      <c r="J183" s="832">
        <v>7229.2400000000007</v>
      </c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8273</v>
      </c>
      <c r="B184" s="832" t="s">
        <v>8387</v>
      </c>
      <c r="C184" s="832" t="s">
        <v>664</v>
      </c>
      <c r="D184" s="832" t="s">
        <v>8206</v>
      </c>
      <c r="E184" s="832" t="s">
        <v>8424</v>
      </c>
      <c r="F184" s="832" t="s">
        <v>8425</v>
      </c>
      <c r="G184" s="849">
        <v>1</v>
      </c>
      <c r="H184" s="849">
        <v>44413.599999999999</v>
      </c>
      <c r="I184" s="832"/>
      <c r="J184" s="832">
        <v>44413.599999999999</v>
      </c>
      <c r="K184" s="849">
        <v>0</v>
      </c>
      <c r="L184" s="849">
        <v>0</v>
      </c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8273</v>
      </c>
      <c r="B185" s="832" t="s">
        <v>8387</v>
      </c>
      <c r="C185" s="832" t="s">
        <v>664</v>
      </c>
      <c r="D185" s="832" t="s">
        <v>8206</v>
      </c>
      <c r="E185" s="832" t="s">
        <v>5281</v>
      </c>
      <c r="F185" s="832" t="s">
        <v>8425</v>
      </c>
      <c r="G185" s="849"/>
      <c r="H185" s="849"/>
      <c r="I185" s="832"/>
      <c r="J185" s="832"/>
      <c r="K185" s="849">
        <v>7</v>
      </c>
      <c r="L185" s="849">
        <v>161167.6</v>
      </c>
      <c r="M185" s="832">
        <v>1</v>
      </c>
      <c r="N185" s="832">
        <v>23023.942857142858</v>
      </c>
      <c r="O185" s="849">
        <v>0</v>
      </c>
      <c r="P185" s="849">
        <v>0</v>
      </c>
      <c r="Q185" s="837">
        <v>0</v>
      </c>
      <c r="R185" s="850"/>
    </row>
    <row r="186" spans="1:18" ht="14.4" customHeight="1" x14ac:dyDescent="0.3">
      <c r="A186" s="831" t="s">
        <v>8273</v>
      </c>
      <c r="B186" s="832" t="s">
        <v>8387</v>
      </c>
      <c r="C186" s="832" t="s">
        <v>664</v>
      </c>
      <c r="D186" s="832" t="s">
        <v>8206</v>
      </c>
      <c r="E186" s="832" t="s">
        <v>8426</v>
      </c>
      <c r="F186" s="832" t="s">
        <v>1606</v>
      </c>
      <c r="G186" s="849"/>
      <c r="H186" s="849"/>
      <c r="I186" s="832"/>
      <c r="J186" s="832"/>
      <c r="K186" s="849"/>
      <c r="L186" s="849"/>
      <c r="M186" s="832"/>
      <c r="N186" s="832"/>
      <c r="O186" s="849">
        <v>19</v>
      </c>
      <c r="P186" s="849">
        <v>66473.78</v>
      </c>
      <c r="Q186" s="837"/>
      <c r="R186" s="850">
        <v>3498.62</v>
      </c>
    </row>
    <row r="187" spans="1:18" ht="14.4" customHeight="1" x14ac:dyDescent="0.3">
      <c r="A187" s="831" t="s">
        <v>8273</v>
      </c>
      <c r="B187" s="832" t="s">
        <v>8387</v>
      </c>
      <c r="C187" s="832" t="s">
        <v>664</v>
      </c>
      <c r="D187" s="832" t="s">
        <v>8206</v>
      </c>
      <c r="E187" s="832" t="s">
        <v>8427</v>
      </c>
      <c r="F187" s="832" t="s">
        <v>1606</v>
      </c>
      <c r="G187" s="849"/>
      <c r="H187" s="849"/>
      <c r="I187" s="832"/>
      <c r="J187" s="832"/>
      <c r="K187" s="849"/>
      <c r="L187" s="849"/>
      <c r="M187" s="832"/>
      <c r="N187" s="832"/>
      <c r="O187" s="849">
        <v>3</v>
      </c>
      <c r="P187" s="849">
        <v>20991.66</v>
      </c>
      <c r="Q187" s="837"/>
      <c r="R187" s="850">
        <v>6997.22</v>
      </c>
    </row>
    <row r="188" spans="1:18" ht="14.4" customHeight="1" x14ac:dyDescent="0.3">
      <c r="A188" s="831" t="s">
        <v>8273</v>
      </c>
      <c r="B188" s="832" t="s">
        <v>8387</v>
      </c>
      <c r="C188" s="832" t="s">
        <v>664</v>
      </c>
      <c r="D188" s="832" t="s">
        <v>8206</v>
      </c>
      <c r="E188" s="832" t="s">
        <v>8428</v>
      </c>
      <c r="F188" s="832" t="s">
        <v>1816</v>
      </c>
      <c r="G188" s="849">
        <v>16</v>
      </c>
      <c r="H188" s="849">
        <v>138077.28</v>
      </c>
      <c r="I188" s="832"/>
      <c r="J188" s="832">
        <v>8629.83</v>
      </c>
      <c r="K188" s="849"/>
      <c r="L188" s="849"/>
      <c r="M188" s="832"/>
      <c r="N188" s="832"/>
      <c r="O188" s="849"/>
      <c r="P188" s="849"/>
      <c r="Q188" s="837"/>
      <c r="R188" s="850"/>
    </row>
    <row r="189" spans="1:18" ht="14.4" customHeight="1" x14ac:dyDescent="0.3">
      <c r="A189" s="831" t="s">
        <v>8273</v>
      </c>
      <c r="B189" s="832" t="s">
        <v>8387</v>
      </c>
      <c r="C189" s="832" t="s">
        <v>664</v>
      </c>
      <c r="D189" s="832" t="s">
        <v>8206</v>
      </c>
      <c r="E189" s="832" t="s">
        <v>8429</v>
      </c>
      <c r="F189" s="832" t="s">
        <v>1816</v>
      </c>
      <c r="G189" s="849">
        <v>16</v>
      </c>
      <c r="H189" s="849">
        <v>160299.35999999999</v>
      </c>
      <c r="I189" s="832"/>
      <c r="J189" s="832">
        <v>10018.709999999999</v>
      </c>
      <c r="K189" s="849"/>
      <c r="L189" s="849"/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8273</v>
      </c>
      <c r="B190" s="832" t="s">
        <v>8387</v>
      </c>
      <c r="C190" s="832" t="s">
        <v>664</v>
      </c>
      <c r="D190" s="832" t="s">
        <v>8206</v>
      </c>
      <c r="E190" s="832" t="s">
        <v>8430</v>
      </c>
      <c r="F190" s="832" t="s">
        <v>1820</v>
      </c>
      <c r="G190" s="849">
        <v>3</v>
      </c>
      <c r="H190" s="849">
        <v>43191.18</v>
      </c>
      <c r="I190" s="832">
        <v>3</v>
      </c>
      <c r="J190" s="832">
        <v>14397.06</v>
      </c>
      <c r="K190" s="849">
        <v>1</v>
      </c>
      <c r="L190" s="849">
        <v>14397.06</v>
      </c>
      <c r="M190" s="832">
        <v>1</v>
      </c>
      <c r="N190" s="832">
        <v>14397.06</v>
      </c>
      <c r="O190" s="849">
        <v>2</v>
      </c>
      <c r="P190" s="849">
        <v>26083.200000000001</v>
      </c>
      <c r="Q190" s="837">
        <v>1.8117032227413099</v>
      </c>
      <c r="R190" s="850">
        <v>13041.6</v>
      </c>
    </row>
    <row r="191" spans="1:18" ht="14.4" customHeight="1" x14ac:dyDescent="0.3">
      <c r="A191" s="831" t="s">
        <v>8273</v>
      </c>
      <c r="B191" s="832" t="s">
        <v>8387</v>
      </c>
      <c r="C191" s="832" t="s">
        <v>664</v>
      </c>
      <c r="D191" s="832" t="s">
        <v>8206</v>
      </c>
      <c r="E191" s="832" t="s">
        <v>8431</v>
      </c>
      <c r="F191" s="832" t="s">
        <v>1820</v>
      </c>
      <c r="G191" s="849">
        <v>21</v>
      </c>
      <c r="H191" s="849">
        <v>155688.75000000003</v>
      </c>
      <c r="I191" s="832">
        <v>2.190285095277956</v>
      </c>
      <c r="J191" s="832">
        <v>7413.7500000000018</v>
      </c>
      <c r="K191" s="849">
        <v>9</v>
      </c>
      <c r="L191" s="849">
        <v>71081.5</v>
      </c>
      <c r="M191" s="832">
        <v>1</v>
      </c>
      <c r="N191" s="832">
        <v>7897.9444444444443</v>
      </c>
      <c r="O191" s="849"/>
      <c r="P191" s="849"/>
      <c r="Q191" s="837"/>
      <c r="R191" s="850"/>
    </row>
    <row r="192" spans="1:18" ht="14.4" customHeight="1" x14ac:dyDescent="0.3">
      <c r="A192" s="831" t="s">
        <v>8273</v>
      </c>
      <c r="B192" s="832" t="s">
        <v>8387</v>
      </c>
      <c r="C192" s="832" t="s">
        <v>664</v>
      </c>
      <c r="D192" s="832" t="s">
        <v>8206</v>
      </c>
      <c r="E192" s="832" t="s">
        <v>8432</v>
      </c>
      <c r="F192" s="832" t="s">
        <v>8433</v>
      </c>
      <c r="G192" s="849">
        <v>1.28</v>
      </c>
      <c r="H192" s="849">
        <v>1801.45</v>
      </c>
      <c r="I192" s="832">
        <v>9.9002528028138048</v>
      </c>
      <c r="J192" s="832">
        <v>1407.3828125</v>
      </c>
      <c r="K192" s="849">
        <v>0.2</v>
      </c>
      <c r="L192" s="849">
        <v>181.96</v>
      </c>
      <c r="M192" s="832">
        <v>1</v>
      </c>
      <c r="N192" s="832">
        <v>909.8</v>
      </c>
      <c r="O192" s="849"/>
      <c r="P192" s="849"/>
      <c r="Q192" s="837"/>
      <c r="R192" s="850"/>
    </row>
    <row r="193" spans="1:18" ht="14.4" customHeight="1" x14ac:dyDescent="0.3">
      <c r="A193" s="831" t="s">
        <v>8273</v>
      </c>
      <c r="B193" s="832" t="s">
        <v>8387</v>
      </c>
      <c r="C193" s="832" t="s">
        <v>664</v>
      </c>
      <c r="D193" s="832" t="s">
        <v>8206</v>
      </c>
      <c r="E193" s="832" t="s">
        <v>8434</v>
      </c>
      <c r="F193" s="832" t="s">
        <v>8433</v>
      </c>
      <c r="G193" s="849">
        <v>0.32</v>
      </c>
      <c r="H193" s="849">
        <v>225.16</v>
      </c>
      <c r="I193" s="832"/>
      <c r="J193" s="832">
        <v>703.625</v>
      </c>
      <c r="K193" s="849"/>
      <c r="L193" s="849"/>
      <c r="M193" s="832"/>
      <c r="N193" s="832"/>
      <c r="O193" s="849">
        <v>3.33</v>
      </c>
      <c r="P193" s="849">
        <v>1514.83</v>
      </c>
      <c r="Q193" s="837"/>
      <c r="R193" s="850">
        <v>454.90390390390388</v>
      </c>
    </row>
    <row r="194" spans="1:18" ht="14.4" customHeight="1" x14ac:dyDescent="0.3">
      <c r="A194" s="831" t="s">
        <v>8273</v>
      </c>
      <c r="B194" s="832" t="s">
        <v>8387</v>
      </c>
      <c r="C194" s="832" t="s">
        <v>664</v>
      </c>
      <c r="D194" s="832" t="s">
        <v>8206</v>
      </c>
      <c r="E194" s="832" t="s">
        <v>8435</v>
      </c>
      <c r="F194" s="832" t="s">
        <v>8433</v>
      </c>
      <c r="G194" s="849">
        <v>0.44999999999999996</v>
      </c>
      <c r="H194" s="849">
        <v>157.02000000000001</v>
      </c>
      <c r="I194" s="832"/>
      <c r="J194" s="832">
        <v>348.93333333333339</v>
      </c>
      <c r="K194" s="849"/>
      <c r="L194" s="849"/>
      <c r="M194" s="832"/>
      <c r="N194" s="832"/>
      <c r="O194" s="849"/>
      <c r="P194" s="849"/>
      <c r="Q194" s="837"/>
      <c r="R194" s="850"/>
    </row>
    <row r="195" spans="1:18" ht="14.4" customHeight="1" x14ac:dyDescent="0.3">
      <c r="A195" s="831" t="s">
        <v>8273</v>
      </c>
      <c r="B195" s="832" t="s">
        <v>8387</v>
      </c>
      <c r="C195" s="832" t="s">
        <v>664</v>
      </c>
      <c r="D195" s="832" t="s">
        <v>8206</v>
      </c>
      <c r="E195" s="832" t="s">
        <v>8436</v>
      </c>
      <c r="F195" s="832" t="s">
        <v>1613</v>
      </c>
      <c r="G195" s="849"/>
      <c r="H195" s="849"/>
      <c r="I195" s="832"/>
      <c r="J195" s="832"/>
      <c r="K195" s="849"/>
      <c r="L195" s="849"/>
      <c r="M195" s="832"/>
      <c r="N195" s="832"/>
      <c r="O195" s="849">
        <v>3</v>
      </c>
      <c r="P195" s="849">
        <v>25889.489999999998</v>
      </c>
      <c r="Q195" s="837"/>
      <c r="R195" s="850">
        <v>8629.83</v>
      </c>
    </row>
    <row r="196" spans="1:18" ht="14.4" customHeight="1" x14ac:dyDescent="0.3">
      <c r="A196" s="831" t="s">
        <v>8273</v>
      </c>
      <c r="B196" s="832" t="s">
        <v>8387</v>
      </c>
      <c r="C196" s="832" t="s">
        <v>664</v>
      </c>
      <c r="D196" s="832" t="s">
        <v>8206</v>
      </c>
      <c r="E196" s="832" t="s">
        <v>8437</v>
      </c>
      <c r="F196" s="832" t="s">
        <v>1816</v>
      </c>
      <c r="G196" s="849">
        <v>50</v>
      </c>
      <c r="H196" s="849">
        <v>647237</v>
      </c>
      <c r="I196" s="832">
        <v>0.92592592592592593</v>
      </c>
      <c r="J196" s="832">
        <v>12944.74</v>
      </c>
      <c r="K196" s="849">
        <v>54</v>
      </c>
      <c r="L196" s="849">
        <v>699015.96</v>
      </c>
      <c r="M196" s="832">
        <v>1</v>
      </c>
      <c r="N196" s="832">
        <v>12944.74</v>
      </c>
      <c r="O196" s="849">
        <v>80</v>
      </c>
      <c r="P196" s="849">
        <v>1035579.2</v>
      </c>
      <c r="Q196" s="837">
        <v>1.4814814814814814</v>
      </c>
      <c r="R196" s="850">
        <v>12944.74</v>
      </c>
    </row>
    <row r="197" spans="1:18" ht="14.4" customHeight="1" x14ac:dyDescent="0.3">
      <c r="A197" s="831" t="s">
        <v>8273</v>
      </c>
      <c r="B197" s="832" t="s">
        <v>8387</v>
      </c>
      <c r="C197" s="832" t="s">
        <v>664</v>
      </c>
      <c r="D197" s="832" t="s">
        <v>8206</v>
      </c>
      <c r="E197" s="832" t="s">
        <v>8438</v>
      </c>
      <c r="F197" s="832" t="s">
        <v>6138</v>
      </c>
      <c r="G197" s="849"/>
      <c r="H197" s="849"/>
      <c r="I197" s="832"/>
      <c r="J197" s="832"/>
      <c r="K197" s="849">
        <v>1</v>
      </c>
      <c r="L197" s="849">
        <v>101.99</v>
      </c>
      <c r="M197" s="832">
        <v>1</v>
      </c>
      <c r="N197" s="832">
        <v>101.99</v>
      </c>
      <c r="O197" s="849"/>
      <c r="P197" s="849"/>
      <c r="Q197" s="837"/>
      <c r="R197" s="850"/>
    </row>
    <row r="198" spans="1:18" ht="14.4" customHeight="1" x14ac:dyDescent="0.3">
      <c r="A198" s="831" t="s">
        <v>8273</v>
      </c>
      <c r="B198" s="832" t="s">
        <v>8387</v>
      </c>
      <c r="C198" s="832" t="s">
        <v>664</v>
      </c>
      <c r="D198" s="832" t="s">
        <v>8206</v>
      </c>
      <c r="E198" s="832" t="s">
        <v>8439</v>
      </c>
      <c r="F198" s="832" t="s">
        <v>2807</v>
      </c>
      <c r="G198" s="849"/>
      <c r="H198" s="849"/>
      <c r="I198" s="832"/>
      <c r="J198" s="832"/>
      <c r="K198" s="849">
        <v>0.2</v>
      </c>
      <c r="L198" s="849">
        <v>84.89</v>
      </c>
      <c r="M198" s="832">
        <v>1</v>
      </c>
      <c r="N198" s="832">
        <v>424.45</v>
      </c>
      <c r="O198" s="849"/>
      <c r="P198" s="849"/>
      <c r="Q198" s="837"/>
      <c r="R198" s="850"/>
    </row>
    <row r="199" spans="1:18" ht="14.4" customHeight="1" x14ac:dyDescent="0.3">
      <c r="A199" s="831" t="s">
        <v>8273</v>
      </c>
      <c r="B199" s="832" t="s">
        <v>8387</v>
      </c>
      <c r="C199" s="832" t="s">
        <v>664</v>
      </c>
      <c r="D199" s="832" t="s">
        <v>8206</v>
      </c>
      <c r="E199" s="832" t="s">
        <v>8440</v>
      </c>
      <c r="F199" s="832" t="s">
        <v>1816</v>
      </c>
      <c r="G199" s="849">
        <v>18</v>
      </c>
      <c r="H199" s="849">
        <v>270505.44</v>
      </c>
      <c r="I199" s="832">
        <v>0.47956194200633123</v>
      </c>
      <c r="J199" s="832">
        <v>15028.08</v>
      </c>
      <c r="K199" s="849">
        <v>41</v>
      </c>
      <c r="L199" s="849">
        <v>564067.78</v>
      </c>
      <c r="M199" s="832">
        <v>1</v>
      </c>
      <c r="N199" s="832">
        <v>13757.750731707318</v>
      </c>
      <c r="O199" s="849">
        <v>16</v>
      </c>
      <c r="P199" s="849">
        <v>207115.84</v>
      </c>
      <c r="Q199" s="837">
        <v>0.36718253965862041</v>
      </c>
      <c r="R199" s="850">
        <v>12944.74</v>
      </c>
    </row>
    <row r="200" spans="1:18" ht="14.4" customHeight="1" x14ac:dyDescent="0.3">
      <c r="A200" s="831" t="s">
        <v>8273</v>
      </c>
      <c r="B200" s="832" t="s">
        <v>8387</v>
      </c>
      <c r="C200" s="832" t="s">
        <v>664</v>
      </c>
      <c r="D200" s="832" t="s">
        <v>8206</v>
      </c>
      <c r="E200" s="832" t="s">
        <v>8441</v>
      </c>
      <c r="F200" s="832"/>
      <c r="G200" s="849"/>
      <c r="H200" s="849"/>
      <c r="I200" s="832"/>
      <c r="J200" s="832"/>
      <c r="K200" s="849">
        <v>3</v>
      </c>
      <c r="L200" s="849">
        <v>12070.59</v>
      </c>
      <c r="M200" s="832">
        <v>1</v>
      </c>
      <c r="N200" s="832">
        <v>4023.53</v>
      </c>
      <c r="O200" s="849"/>
      <c r="P200" s="849"/>
      <c r="Q200" s="837"/>
      <c r="R200" s="850"/>
    </row>
    <row r="201" spans="1:18" ht="14.4" customHeight="1" x14ac:dyDescent="0.3">
      <c r="A201" s="831" t="s">
        <v>8273</v>
      </c>
      <c r="B201" s="832" t="s">
        <v>8387</v>
      </c>
      <c r="C201" s="832" t="s">
        <v>664</v>
      </c>
      <c r="D201" s="832" t="s">
        <v>8206</v>
      </c>
      <c r="E201" s="832" t="s">
        <v>8442</v>
      </c>
      <c r="F201" s="832" t="s">
        <v>1816</v>
      </c>
      <c r="G201" s="849"/>
      <c r="H201" s="849"/>
      <c r="I201" s="832"/>
      <c r="J201" s="832"/>
      <c r="K201" s="849">
        <v>22</v>
      </c>
      <c r="L201" s="849">
        <v>55780.039999999994</v>
      </c>
      <c r="M201" s="832">
        <v>1</v>
      </c>
      <c r="N201" s="832">
        <v>2535.4563636363632</v>
      </c>
      <c r="O201" s="849">
        <v>117</v>
      </c>
      <c r="P201" s="849">
        <v>285248.40000000002</v>
      </c>
      <c r="Q201" s="837">
        <v>5.1138077348098001</v>
      </c>
      <c r="R201" s="850">
        <v>2438.020512820513</v>
      </c>
    </row>
    <row r="202" spans="1:18" ht="14.4" customHeight="1" x14ac:dyDescent="0.3">
      <c r="A202" s="831" t="s">
        <v>8273</v>
      </c>
      <c r="B202" s="832" t="s">
        <v>8387</v>
      </c>
      <c r="C202" s="832" t="s">
        <v>664</v>
      </c>
      <c r="D202" s="832" t="s">
        <v>8206</v>
      </c>
      <c r="E202" s="832" t="s">
        <v>8443</v>
      </c>
      <c r="F202" s="832" t="s">
        <v>1816</v>
      </c>
      <c r="G202" s="849"/>
      <c r="H202" s="849"/>
      <c r="I202" s="832"/>
      <c r="J202" s="832"/>
      <c r="K202" s="849"/>
      <c r="L202" s="849"/>
      <c r="M202" s="832"/>
      <c r="N202" s="832"/>
      <c r="O202" s="849">
        <v>92</v>
      </c>
      <c r="P202" s="849">
        <v>439010.08</v>
      </c>
      <c r="Q202" s="837"/>
      <c r="R202" s="850">
        <v>4771.8486956521738</v>
      </c>
    </row>
    <row r="203" spans="1:18" ht="14.4" customHeight="1" x14ac:dyDescent="0.3">
      <c r="A203" s="831" t="s">
        <v>8273</v>
      </c>
      <c r="B203" s="832" t="s">
        <v>8387</v>
      </c>
      <c r="C203" s="832" t="s">
        <v>664</v>
      </c>
      <c r="D203" s="832" t="s">
        <v>8206</v>
      </c>
      <c r="E203" s="832" t="s">
        <v>8444</v>
      </c>
      <c r="F203" s="832" t="s">
        <v>8445</v>
      </c>
      <c r="G203" s="849"/>
      <c r="H203" s="849"/>
      <c r="I203" s="832"/>
      <c r="J203" s="832"/>
      <c r="K203" s="849">
        <v>2.8</v>
      </c>
      <c r="L203" s="849">
        <v>1223.67</v>
      </c>
      <c r="M203" s="832">
        <v>1</v>
      </c>
      <c r="N203" s="832">
        <v>437.02500000000003</v>
      </c>
      <c r="O203" s="849">
        <v>1.8200000000000003</v>
      </c>
      <c r="P203" s="849">
        <v>827.81</v>
      </c>
      <c r="Q203" s="837">
        <v>0.67649774857600486</v>
      </c>
      <c r="R203" s="850">
        <v>454.84065934065922</v>
      </c>
    </row>
    <row r="204" spans="1:18" ht="14.4" customHeight="1" x14ac:dyDescent="0.3">
      <c r="A204" s="831" t="s">
        <v>8273</v>
      </c>
      <c r="B204" s="832" t="s">
        <v>8387</v>
      </c>
      <c r="C204" s="832" t="s">
        <v>664</v>
      </c>
      <c r="D204" s="832" t="s">
        <v>8206</v>
      </c>
      <c r="E204" s="832" t="s">
        <v>8446</v>
      </c>
      <c r="F204" s="832" t="s">
        <v>8447</v>
      </c>
      <c r="G204" s="849"/>
      <c r="H204" s="849"/>
      <c r="I204" s="832"/>
      <c r="J204" s="832"/>
      <c r="K204" s="849">
        <v>1</v>
      </c>
      <c r="L204" s="849">
        <v>48.74</v>
      </c>
      <c r="M204" s="832">
        <v>1</v>
      </c>
      <c r="N204" s="832">
        <v>48.74</v>
      </c>
      <c r="O204" s="849"/>
      <c r="P204" s="849"/>
      <c r="Q204" s="837"/>
      <c r="R204" s="850"/>
    </row>
    <row r="205" spans="1:18" ht="14.4" customHeight="1" x14ac:dyDescent="0.3">
      <c r="A205" s="831" t="s">
        <v>8273</v>
      </c>
      <c r="B205" s="832" t="s">
        <v>8387</v>
      </c>
      <c r="C205" s="832" t="s">
        <v>664</v>
      </c>
      <c r="D205" s="832" t="s">
        <v>8206</v>
      </c>
      <c r="E205" s="832" t="s">
        <v>8448</v>
      </c>
      <c r="F205" s="832" t="s">
        <v>8399</v>
      </c>
      <c r="G205" s="849"/>
      <c r="H205" s="849"/>
      <c r="I205" s="832"/>
      <c r="J205" s="832"/>
      <c r="K205" s="849">
        <v>20</v>
      </c>
      <c r="L205" s="849">
        <v>86298.2</v>
      </c>
      <c r="M205" s="832">
        <v>1</v>
      </c>
      <c r="N205" s="832">
        <v>4314.91</v>
      </c>
      <c r="O205" s="849"/>
      <c r="P205" s="849"/>
      <c r="Q205" s="837"/>
      <c r="R205" s="850"/>
    </row>
    <row r="206" spans="1:18" ht="14.4" customHeight="1" x14ac:dyDescent="0.3">
      <c r="A206" s="831" t="s">
        <v>8273</v>
      </c>
      <c r="B206" s="832" t="s">
        <v>8387</v>
      </c>
      <c r="C206" s="832" t="s">
        <v>664</v>
      </c>
      <c r="D206" s="832" t="s">
        <v>8206</v>
      </c>
      <c r="E206" s="832" t="s">
        <v>8449</v>
      </c>
      <c r="F206" s="832" t="s">
        <v>8445</v>
      </c>
      <c r="G206" s="849"/>
      <c r="H206" s="849"/>
      <c r="I206" s="832"/>
      <c r="J206" s="832"/>
      <c r="K206" s="849">
        <v>1.07</v>
      </c>
      <c r="L206" s="849">
        <v>973.5200000000001</v>
      </c>
      <c r="M206" s="832">
        <v>1</v>
      </c>
      <c r="N206" s="832">
        <v>909.8317757009346</v>
      </c>
      <c r="O206" s="849">
        <v>0.05</v>
      </c>
      <c r="P206" s="849">
        <v>45.48</v>
      </c>
      <c r="Q206" s="837">
        <v>4.671706795956939E-2</v>
      </c>
      <c r="R206" s="850">
        <v>909.59999999999991</v>
      </c>
    </row>
    <row r="207" spans="1:18" ht="14.4" customHeight="1" x14ac:dyDescent="0.3">
      <c r="A207" s="831" t="s">
        <v>8273</v>
      </c>
      <c r="B207" s="832" t="s">
        <v>8387</v>
      </c>
      <c r="C207" s="832" t="s">
        <v>664</v>
      </c>
      <c r="D207" s="832" t="s">
        <v>8206</v>
      </c>
      <c r="E207" s="832" t="s">
        <v>8450</v>
      </c>
      <c r="F207" s="832" t="s">
        <v>8451</v>
      </c>
      <c r="G207" s="849"/>
      <c r="H207" s="849"/>
      <c r="I207" s="832"/>
      <c r="J207" s="832"/>
      <c r="K207" s="849"/>
      <c r="L207" s="849"/>
      <c r="M207" s="832"/>
      <c r="N207" s="832"/>
      <c r="O207" s="849">
        <v>100</v>
      </c>
      <c r="P207" s="849">
        <v>862983</v>
      </c>
      <c r="Q207" s="837"/>
      <c r="R207" s="850">
        <v>8629.83</v>
      </c>
    </row>
    <row r="208" spans="1:18" ht="14.4" customHeight="1" x14ac:dyDescent="0.3">
      <c r="A208" s="831" t="s">
        <v>8273</v>
      </c>
      <c r="B208" s="832" t="s">
        <v>8387</v>
      </c>
      <c r="C208" s="832" t="s">
        <v>664</v>
      </c>
      <c r="D208" s="832" t="s">
        <v>8206</v>
      </c>
      <c r="E208" s="832" t="s">
        <v>8452</v>
      </c>
      <c r="F208" s="832" t="s">
        <v>8451</v>
      </c>
      <c r="G208" s="849"/>
      <c r="H208" s="849"/>
      <c r="I208" s="832"/>
      <c r="J208" s="832"/>
      <c r="K208" s="849"/>
      <c r="L208" s="849"/>
      <c r="M208" s="832"/>
      <c r="N208" s="832"/>
      <c r="O208" s="849">
        <v>100</v>
      </c>
      <c r="P208" s="849">
        <v>431491</v>
      </c>
      <c r="Q208" s="837"/>
      <c r="R208" s="850">
        <v>4314.91</v>
      </c>
    </row>
    <row r="209" spans="1:18" ht="14.4" customHeight="1" x14ac:dyDescent="0.3">
      <c r="A209" s="831" t="s">
        <v>8273</v>
      </c>
      <c r="B209" s="832" t="s">
        <v>8387</v>
      </c>
      <c r="C209" s="832" t="s">
        <v>664</v>
      </c>
      <c r="D209" s="832" t="s">
        <v>8206</v>
      </c>
      <c r="E209" s="832" t="s">
        <v>8453</v>
      </c>
      <c r="F209" s="832"/>
      <c r="G209" s="849"/>
      <c r="H209" s="849"/>
      <c r="I209" s="832"/>
      <c r="J209" s="832"/>
      <c r="K209" s="849"/>
      <c r="L209" s="849"/>
      <c r="M209" s="832"/>
      <c r="N209" s="832"/>
      <c r="O209" s="849">
        <v>1</v>
      </c>
      <c r="P209" s="849">
        <v>44483.48</v>
      </c>
      <c r="Q209" s="837"/>
      <c r="R209" s="850">
        <v>44483.48</v>
      </c>
    </row>
    <row r="210" spans="1:18" ht="14.4" customHeight="1" x14ac:dyDescent="0.3">
      <c r="A210" s="831" t="s">
        <v>8273</v>
      </c>
      <c r="B210" s="832" t="s">
        <v>8387</v>
      </c>
      <c r="C210" s="832" t="s">
        <v>664</v>
      </c>
      <c r="D210" s="832" t="s">
        <v>8206</v>
      </c>
      <c r="E210" s="832" t="s">
        <v>8454</v>
      </c>
      <c r="F210" s="832" t="s">
        <v>1824</v>
      </c>
      <c r="G210" s="849"/>
      <c r="H210" s="849"/>
      <c r="I210" s="832"/>
      <c r="J210" s="832"/>
      <c r="K210" s="849"/>
      <c r="L210" s="849"/>
      <c r="M210" s="832"/>
      <c r="N210" s="832"/>
      <c r="O210" s="849">
        <v>3</v>
      </c>
      <c r="P210" s="849">
        <v>37654.47</v>
      </c>
      <c r="Q210" s="837"/>
      <c r="R210" s="850">
        <v>12551.49</v>
      </c>
    </row>
    <row r="211" spans="1:18" ht="14.4" customHeight="1" x14ac:dyDescent="0.3">
      <c r="A211" s="831" t="s">
        <v>8273</v>
      </c>
      <c r="B211" s="832" t="s">
        <v>8387</v>
      </c>
      <c r="C211" s="832" t="s">
        <v>664</v>
      </c>
      <c r="D211" s="832" t="s">
        <v>8206</v>
      </c>
      <c r="E211" s="832" t="s">
        <v>8455</v>
      </c>
      <c r="F211" s="832" t="s">
        <v>1826</v>
      </c>
      <c r="G211" s="849"/>
      <c r="H211" s="849"/>
      <c r="I211" s="832"/>
      <c r="J211" s="832"/>
      <c r="K211" s="849"/>
      <c r="L211" s="849"/>
      <c r="M211" s="832"/>
      <c r="N211" s="832"/>
      <c r="O211" s="849">
        <v>13</v>
      </c>
      <c r="P211" s="849">
        <v>85609.16</v>
      </c>
      <c r="Q211" s="837"/>
      <c r="R211" s="850">
        <v>6585.3200000000006</v>
      </c>
    </row>
    <row r="212" spans="1:18" ht="14.4" customHeight="1" x14ac:dyDescent="0.3">
      <c r="A212" s="831" t="s">
        <v>8273</v>
      </c>
      <c r="B212" s="832" t="s">
        <v>8387</v>
      </c>
      <c r="C212" s="832" t="s">
        <v>664</v>
      </c>
      <c r="D212" s="832" t="s">
        <v>8206</v>
      </c>
      <c r="E212" s="832" t="s">
        <v>8456</v>
      </c>
      <c r="F212" s="832" t="s">
        <v>1822</v>
      </c>
      <c r="G212" s="849"/>
      <c r="H212" s="849"/>
      <c r="I212" s="832"/>
      <c r="J212" s="832"/>
      <c r="K212" s="849"/>
      <c r="L212" s="849"/>
      <c r="M212" s="832"/>
      <c r="N212" s="832"/>
      <c r="O212" s="849">
        <v>1</v>
      </c>
      <c r="P212" s="849">
        <v>4314.91</v>
      </c>
      <c r="Q212" s="837"/>
      <c r="R212" s="850">
        <v>4314.91</v>
      </c>
    </row>
    <row r="213" spans="1:18" ht="14.4" customHeight="1" x14ac:dyDescent="0.3">
      <c r="A213" s="831" t="s">
        <v>8273</v>
      </c>
      <c r="B213" s="832" t="s">
        <v>8387</v>
      </c>
      <c r="C213" s="832" t="s">
        <v>664</v>
      </c>
      <c r="D213" s="832" t="s">
        <v>8206</v>
      </c>
      <c r="E213" s="832" t="s">
        <v>8457</v>
      </c>
      <c r="F213" s="832" t="s">
        <v>8401</v>
      </c>
      <c r="G213" s="849"/>
      <c r="H213" s="849"/>
      <c r="I213" s="832"/>
      <c r="J213" s="832"/>
      <c r="K213" s="849"/>
      <c r="L213" s="849"/>
      <c r="M213" s="832"/>
      <c r="N213" s="832"/>
      <c r="O213" s="849">
        <v>4</v>
      </c>
      <c r="P213" s="849">
        <v>71694.67</v>
      </c>
      <c r="Q213" s="837"/>
      <c r="R213" s="850">
        <v>17923.6675</v>
      </c>
    </row>
    <row r="214" spans="1:18" ht="14.4" customHeight="1" x14ac:dyDescent="0.3">
      <c r="A214" s="831" t="s">
        <v>8273</v>
      </c>
      <c r="B214" s="832" t="s">
        <v>8387</v>
      </c>
      <c r="C214" s="832" t="s">
        <v>664</v>
      </c>
      <c r="D214" s="832" t="s">
        <v>8458</v>
      </c>
      <c r="E214" s="832" t="s">
        <v>8459</v>
      </c>
      <c r="F214" s="832" t="s">
        <v>8460</v>
      </c>
      <c r="G214" s="849">
        <v>1</v>
      </c>
      <c r="H214" s="849">
        <v>1865.58</v>
      </c>
      <c r="I214" s="832"/>
      <c r="J214" s="832">
        <v>1865.58</v>
      </c>
      <c r="K214" s="849"/>
      <c r="L214" s="849"/>
      <c r="M214" s="832"/>
      <c r="N214" s="832"/>
      <c r="O214" s="849"/>
      <c r="P214" s="849"/>
      <c r="Q214" s="837"/>
      <c r="R214" s="850"/>
    </row>
    <row r="215" spans="1:18" ht="14.4" customHeight="1" x14ac:dyDescent="0.3">
      <c r="A215" s="831" t="s">
        <v>8273</v>
      </c>
      <c r="B215" s="832" t="s">
        <v>8387</v>
      </c>
      <c r="C215" s="832" t="s">
        <v>664</v>
      </c>
      <c r="D215" s="832" t="s">
        <v>8458</v>
      </c>
      <c r="E215" s="832" t="s">
        <v>8461</v>
      </c>
      <c r="F215" s="832" t="s">
        <v>8462</v>
      </c>
      <c r="G215" s="849">
        <v>119</v>
      </c>
      <c r="H215" s="849">
        <v>314271.51000000007</v>
      </c>
      <c r="I215" s="832">
        <v>0.98079113546587027</v>
      </c>
      <c r="J215" s="832">
        <v>2640.9370588235302</v>
      </c>
      <c r="K215" s="849">
        <v>130</v>
      </c>
      <c r="L215" s="849">
        <v>320426.53999999998</v>
      </c>
      <c r="M215" s="832">
        <v>1</v>
      </c>
      <c r="N215" s="832">
        <v>2464.8195384615383</v>
      </c>
      <c r="O215" s="849">
        <v>134</v>
      </c>
      <c r="P215" s="849">
        <v>351632.21</v>
      </c>
      <c r="Q215" s="837">
        <v>1.0973879067570371</v>
      </c>
      <c r="R215" s="850">
        <v>2624.1209701492539</v>
      </c>
    </row>
    <row r="216" spans="1:18" ht="14.4" customHeight="1" x14ac:dyDescent="0.3">
      <c r="A216" s="831" t="s">
        <v>8273</v>
      </c>
      <c r="B216" s="832" t="s">
        <v>8387</v>
      </c>
      <c r="C216" s="832" t="s">
        <v>664</v>
      </c>
      <c r="D216" s="832" t="s">
        <v>8458</v>
      </c>
      <c r="E216" s="832" t="s">
        <v>8463</v>
      </c>
      <c r="F216" s="832" t="s">
        <v>8462</v>
      </c>
      <c r="G216" s="849">
        <v>4</v>
      </c>
      <c r="H216" s="849">
        <v>6311.37</v>
      </c>
      <c r="I216" s="832">
        <v>1.4303452933497713</v>
      </c>
      <c r="J216" s="832">
        <v>1577.8425</v>
      </c>
      <c r="K216" s="849">
        <v>3</v>
      </c>
      <c r="L216" s="849">
        <v>4412.4800000000005</v>
      </c>
      <c r="M216" s="832">
        <v>1</v>
      </c>
      <c r="N216" s="832">
        <v>1470.8266666666668</v>
      </c>
      <c r="O216" s="849">
        <v>10</v>
      </c>
      <c r="P216" s="849">
        <v>16602.599999999999</v>
      </c>
      <c r="Q216" s="837">
        <v>3.7626459496700262</v>
      </c>
      <c r="R216" s="850">
        <v>1660.2599999999998</v>
      </c>
    </row>
    <row r="217" spans="1:18" ht="14.4" customHeight="1" x14ac:dyDescent="0.3">
      <c r="A217" s="831" t="s">
        <v>8273</v>
      </c>
      <c r="B217" s="832" t="s">
        <v>8387</v>
      </c>
      <c r="C217" s="832" t="s">
        <v>664</v>
      </c>
      <c r="D217" s="832" t="s">
        <v>8458</v>
      </c>
      <c r="E217" s="832" t="s">
        <v>8464</v>
      </c>
      <c r="F217" s="832" t="s">
        <v>8465</v>
      </c>
      <c r="G217" s="849">
        <v>15</v>
      </c>
      <c r="H217" s="849">
        <v>137219.45000000001</v>
      </c>
      <c r="I217" s="832">
        <v>0.37594420332235517</v>
      </c>
      <c r="J217" s="832">
        <v>9147.963333333335</v>
      </c>
      <c r="K217" s="849">
        <v>37</v>
      </c>
      <c r="L217" s="849">
        <v>364999.51</v>
      </c>
      <c r="M217" s="832">
        <v>1</v>
      </c>
      <c r="N217" s="832">
        <v>9864.8516216216212</v>
      </c>
      <c r="O217" s="849">
        <v>27</v>
      </c>
      <c r="P217" s="849">
        <v>277551.40999999992</v>
      </c>
      <c r="Q217" s="837">
        <v>0.76041584275003526</v>
      </c>
      <c r="R217" s="850">
        <v>10279.681851851848</v>
      </c>
    </row>
    <row r="218" spans="1:18" ht="14.4" customHeight="1" x14ac:dyDescent="0.3">
      <c r="A218" s="831" t="s">
        <v>8273</v>
      </c>
      <c r="B218" s="832" t="s">
        <v>8387</v>
      </c>
      <c r="C218" s="832" t="s">
        <v>664</v>
      </c>
      <c r="D218" s="832" t="s">
        <v>8458</v>
      </c>
      <c r="E218" s="832" t="s">
        <v>8466</v>
      </c>
      <c r="F218" s="832" t="s">
        <v>8467</v>
      </c>
      <c r="G218" s="849">
        <v>129</v>
      </c>
      <c r="H218" s="849">
        <v>30789.720000000005</v>
      </c>
      <c r="I218" s="832">
        <v>0.79675746006213688</v>
      </c>
      <c r="J218" s="832">
        <v>238.68000000000004</v>
      </c>
      <c r="K218" s="849">
        <v>160</v>
      </c>
      <c r="L218" s="849">
        <v>38643.78</v>
      </c>
      <c r="M218" s="832">
        <v>1</v>
      </c>
      <c r="N218" s="832">
        <v>241.52362499999998</v>
      </c>
      <c r="O218" s="849">
        <v>157</v>
      </c>
      <c r="P218" s="849">
        <v>38507.570000000007</v>
      </c>
      <c r="Q218" s="837">
        <v>0.99647524129368314</v>
      </c>
      <c r="R218" s="850">
        <v>245.27114649681533</v>
      </c>
    </row>
    <row r="219" spans="1:18" ht="14.4" customHeight="1" x14ac:dyDescent="0.3">
      <c r="A219" s="831" t="s">
        <v>8273</v>
      </c>
      <c r="B219" s="832" t="s">
        <v>8387</v>
      </c>
      <c r="C219" s="832" t="s">
        <v>664</v>
      </c>
      <c r="D219" s="832" t="s">
        <v>8458</v>
      </c>
      <c r="E219" s="832" t="s">
        <v>8468</v>
      </c>
      <c r="F219" s="832" t="s">
        <v>8469</v>
      </c>
      <c r="G219" s="849"/>
      <c r="H219" s="849"/>
      <c r="I219" s="832"/>
      <c r="J219" s="832"/>
      <c r="K219" s="849"/>
      <c r="L219" s="849"/>
      <c r="M219" s="832"/>
      <c r="N219" s="832"/>
      <c r="O219" s="849">
        <v>1</v>
      </c>
      <c r="P219" s="849">
        <v>2641.15</v>
      </c>
      <c r="Q219" s="837"/>
      <c r="R219" s="850">
        <v>2641.15</v>
      </c>
    </row>
    <row r="220" spans="1:18" ht="14.4" customHeight="1" x14ac:dyDescent="0.3">
      <c r="A220" s="831" t="s">
        <v>8273</v>
      </c>
      <c r="B220" s="832" t="s">
        <v>8387</v>
      </c>
      <c r="C220" s="832" t="s">
        <v>664</v>
      </c>
      <c r="D220" s="832" t="s">
        <v>8470</v>
      </c>
      <c r="E220" s="832" t="s">
        <v>8471</v>
      </c>
      <c r="F220" s="832" t="s">
        <v>8472</v>
      </c>
      <c r="G220" s="849">
        <v>1</v>
      </c>
      <c r="H220" s="849">
        <v>796.5</v>
      </c>
      <c r="I220" s="832">
        <v>0.33333333333333331</v>
      </c>
      <c r="J220" s="832">
        <v>796.5</v>
      </c>
      <c r="K220" s="849">
        <v>3</v>
      </c>
      <c r="L220" s="849">
        <v>2389.5</v>
      </c>
      <c r="M220" s="832">
        <v>1</v>
      </c>
      <c r="N220" s="832">
        <v>796.5</v>
      </c>
      <c r="O220" s="849">
        <v>2</v>
      </c>
      <c r="P220" s="849">
        <v>1593</v>
      </c>
      <c r="Q220" s="837">
        <v>0.66666666666666663</v>
      </c>
      <c r="R220" s="850">
        <v>796.5</v>
      </c>
    </row>
    <row r="221" spans="1:18" ht="14.4" customHeight="1" x14ac:dyDescent="0.3">
      <c r="A221" s="831" t="s">
        <v>8273</v>
      </c>
      <c r="B221" s="832" t="s">
        <v>8387</v>
      </c>
      <c r="C221" s="832" t="s">
        <v>664</v>
      </c>
      <c r="D221" s="832" t="s">
        <v>8470</v>
      </c>
      <c r="E221" s="832" t="s">
        <v>8473</v>
      </c>
      <c r="F221" s="832" t="s">
        <v>8474</v>
      </c>
      <c r="G221" s="849">
        <v>14</v>
      </c>
      <c r="H221" s="849">
        <v>5282.2000000000007</v>
      </c>
      <c r="I221" s="832">
        <v>0.70000000000000007</v>
      </c>
      <c r="J221" s="832">
        <v>377.30000000000007</v>
      </c>
      <c r="K221" s="849">
        <v>20</v>
      </c>
      <c r="L221" s="849">
        <v>7546.0000000000009</v>
      </c>
      <c r="M221" s="832">
        <v>1</v>
      </c>
      <c r="N221" s="832">
        <v>377.30000000000007</v>
      </c>
      <c r="O221" s="849">
        <v>13</v>
      </c>
      <c r="P221" s="849">
        <v>4904.9000000000005</v>
      </c>
      <c r="Q221" s="837">
        <v>0.65</v>
      </c>
      <c r="R221" s="850">
        <v>377.30000000000007</v>
      </c>
    </row>
    <row r="222" spans="1:18" ht="14.4" customHeight="1" x14ac:dyDescent="0.3">
      <c r="A222" s="831" t="s">
        <v>8273</v>
      </c>
      <c r="B222" s="832" t="s">
        <v>8387</v>
      </c>
      <c r="C222" s="832" t="s">
        <v>664</v>
      </c>
      <c r="D222" s="832" t="s">
        <v>8470</v>
      </c>
      <c r="E222" s="832" t="s">
        <v>8475</v>
      </c>
      <c r="F222" s="832" t="s">
        <v>8476</v>
      </c>
      <c r="G222" s="849"/>
      <c r="H222" s="849"/>
      <c r="I222" s="832"/>
      <c r="J222" s="832"/>
      <c r="K222" s="849"/>
      <c r="L222" s="849"/>
      <c r="M222" s="832"/>
      <c r="N222" s="832"/>
      <c r="O222" s="849">
        <v>1</v>
      </c>
      <c r="P222" s="849">
        <v>154</v>
      </c>
      <c r="Q222" s="837"/>
      <c r="R222" s="850">
        <v>154</v>
      </c>
    </row>
    <row r="223" spans="1:18" ht="14.4" customHeight="1" x14ac:dyDescent="0.3">
      <c r="A223" s="831" t="s">
        <v>8273</v>
      </c>
      <c r="B223" s="832" t="s">
        <v>8387</v>
      </c>
      <c r="C223" s="832" t="s">
        <v>664</v>
      </c>
      <c r="D223" s="832" t="s">
        <v>8203</v>
      </c>
      <c r="E223" s="832" t="s">
        <v>8230</v>
      </c>
      <c r="F223" s="832" t="s">
        <v>8231</v>
      </c>
      <c r="G223" s="849">
        <v>6</v>
      </c>
      <c r="H223" s="849">
        <v>174</v>
      </c>
      <c r="I223" s="832">
        <v>0.23200000000000001</v>
      </c>
      <c r="J223" s="832">
        <v>29</v>
      </c>
      <c r="K223" s="849">
        <v>25</v>
      </c>
      <c r="L223" s="849">
        <v>750</v>
      </c>
      <c r="M223" s="832">
        <v>1</v>
      </c>
      <c r="N223" s="832">
        <v>30</v>
      </c>
      <c r="O223" s="849">
        <v>8</v>
      </c>
      <c r="P223" s="849">
        <v>240</v>
      </c>
      <c r="Q223" s="837">
        <v>0.32</v>
      </c>
      <c r="R223" s="850">
        <v>30</v>
      </c>
    </row>
    <row r="224" spans="1:18" ht="14.4" customHeight="1" x14ac:dyDescent="0.3">
      <c r="A224" s="831" t="s">
        <v>8273</v>
      </c>
      <c r="B224" s="832" t="s">
        <v>8387</v>
      </c>
      <c r="C224" s="832" t="s">
        <v>664</v>
      </c>
      <c r="D224" s="832" t="s">
        <v>8203</v>
      </c>
      <c r="E224" s="832" t="s">
        <v>8232</v>
      </c>
      <c r="F224" s="832" t="s">
        <v>8233</v>
      </c>
      <c r="G224" s="849">
        <v>526</v>
      </c>
      <c r="H224" s="849">
        <v>33664</v>
      </c>
      <c r="I224" s="832">
        <v>0.95696173744954238</v>
      </c>
      <c r="J224" s="832">
        <v>64</v>
      </c>
      <c r="K224" s="849">
        <v>533</v>
      </c>
      <c r="L224" s="849">
        <v>35178</v>
      </c>
      <c r="M224" s="832">
        <v>1</v>
      </c>
      <c r="N224" s="832">
        <v>66</v>
      </c>
      <c r="O224" s="849">
        <v>471</v>
      </c>
      <c r="P224" s="849">
        <v>31086</v>
      </c>
      <c r="Q224" s="837">
        <v>0.8836772983114447</v>
      </c>
      <c r="R224" s="850">
        <v>66</v>
      </c>
    </row>
    <row r="225" spans="1:18" ht="14.4" customHeight="1" x14ac:dyDescent="0.3">
      <c r="A225" s="831" t="s">
        <v>8273</v>
      </c>
      <c r="B225" s="832" t="s">
        <v>8387</v>
      </c>
      <c r="C225" s="832" t="s">
        <v>664</v>
      </c>
      <c r="D225" s="832" t="s">
        <v>8203</v>
      </c>
      <c r="E225" s="832" t="s">
        <v>8328</v>
      </c>
      <c r="F225" s="832" t="s">
        <v>8329</v>
      </c>
      <c r="G225" s="849">
        <v>2</v>
      </c>
      <c r="H225" s="849">
        <v>218</v>
      </c>
      <c r="I225" s="832">
        <v>0.94782608695652171</v>
      </c>
      <c r="J225" s="832">
        <v>109</v>
      </c>
      <c r="K225" s="849">
        <v>2</v>
      </c>
      <c r="L225" s="849">
        <v>230</v>
      </c>
      <c r="M225" s="832">
        <v>1</v>
      </c>
      <c r="N225" s="832">
        <v>115</v>
      </c>
      <c r="O225" s="849">
        <v>2</v>
      </c>
      <c r="P225" s="849">
        <v>230</v>
      </c>
      <c r="Q225" s="837">
        <v>1</v>
      </c>
      <c r="R225" s="850">
        <v>115</v>
      </c>
    </row>
    <row r="226" spans="1:18" ht="14.4" customHeight="1" x14ac:dyDescent="0.3">
      <c r="A226" s="831" t="s">
        <v>8273</v>
      </c>
      <c r="B226" s="832" t="s">
        <v>8387</v>
      </c>
      <c r="C226" s="832" t="s">
        <v>664</v>
      </c>
      <c r="D226" s="832" t="s">
        <v>8203</v>
      </c>
      <c r="E226" s="832" t="s">
        <v>8204</v>
      </c>
      <c r="F226" s="832" t="s">
        <v>8205</v>
      </c>
      <c r="G226" s="849">
        <v>425</v>
      </c>
      <c r="H226" s="849">
        <v>61200</v>
      </c>
      <c r="I226" s="832">
        <v>0.77482085432861525</v>
      </c>
      <c r="J226" s="832">
        <v>144</v>
      </c>
      <c r="K226" s="849">
        <v>541</v>
      </c>
      <c r="L226" s="849">
        <v>78986</v>
      </c>
      <c r="M226" s="832">
        <v>1</v>
      </c>
      <c r="N226" s="832">
        <v>146</v>
      </c>
      <c r="O226" s="849">
        <v>702</v>
      </c>
      <c r="P226" s="849">
        <v>103194</v>
      </c>
      <c r="Q226" s="837">
        <v>1.3064846934899856</v>
      </c>
      <c r="R226" s="850">
        <v>147</v>
      </c>
    </row>
    <row r="227" spans="1:18" ht="14.4" customHeight="1" x14ac:dyDescent="0.3">
      <c r="A227" s="831" t="s">
        <v>8273</v>
      </c>
      <c r="B227" s="832" t="s">
        <v>8387</v>
      </c>
      <c r="C227" s="832" t="s">
        <v>664</v>
      </c>
      <c r="D227" s="832" t="s">
        <v>8203</v>
      </c>
      <c r="E227" s="832" t="s">
        <v>8477</v>
      </c>
      <c r="F227" s="832" t="s">
        <v>8478</v>
      </c>
      <c r="G227" s="849">
        <v>122</v>
      </c>
      <c r="H227" s="849">
        <v>23058</v>
      </c>
      <c r="I227" s="832">
        <v>0.72991452991452987</v>
      </c>
      <c r="J227" s="832">
        <v>189</v>
      </c>
      <c r="K227" s="849">
        <v>162</v>
      </c>
      <c r="L227" s="849">
        <v>31590</v>
      </c>
      <c r="M227" s="832">
        <v>1</v>
      </c>
      <c r="N227" s="832">
        <v>195</v>
      </c>
      <c r="O227" s="849">
        <v>136</v>
      </c>
      <c r="P227" s="849">
        <v>26656</v>
      </c>
      <c r="Q227" s="837">
        <v>0.84381133270022157</v>
      </c>
      <c r="R227" s="850">
        <v>196</v>
      </c>
    </row>
    <row r="228" spans="1:18" ht="14.4" customHeight="1" x14ac:dyDescent="0.3">
      <c r="A228" s="831" t="s">
        <v>8273</v>
      </c>
      <c r="B228" s="832" t="s">
        <v>8387</v>
      </c>
      <c r="C228" s="832" t="s">
        <v>664</v>
      </c>
      <c r="D228" s="832" t="s">
        <v>8203</v>
      </c>
      <c r="E228" s="832" t="s">
        <v>8281</v>
      </c>
      <c r="F228" s="832" t="s">
        <v>8282</v>
      </c>
      <c r="G228" s="849">
        <v>66</v>
      </c>
      <c r="H228" s="849">
        <v>2310</v>
      </c>
      <c r="I228" s="832">
        <v>1.3283496262219667</v>
      </c>
      <c r="J228" s="832">
        <v>35</v>
      </c>
      <c r="K228" s="849">
        <v>47</v>
      </c>
      <c r="L228" s="849">
        <v>1739</v>
      </c>
      <c r="M228" s="832">
        <v>1</v>
      </c>
      <c r="N228" s="832">
        <v>37</v>
      </c>
      <c r="O228" s="849">
        <v>44</v>
      </c>
      <c r="P228" s="849">
        <v>1628</v>
      </c>
      <c r="Q228" s="837">
        <v>0.93617021276595747</v>
      </c>
      <c r="R228" s="850">
        <v>37</v>
      </c>
    </row>
    <row r="229" spans="1:18" ht="14.4" customHeight="1" x14ac:dyDescent="0.3">
      <c r="A229" s="831" t="s">
        <v>8273</v>
      </c>
      <c r="B229" s="832" t="s">
        <v>8387</v>
      </c>
      <c r="C229" s="832" t="s">
        <v>664</v>
      </c>
      <c r="D229" s="832" t="s">
        <v>8203</v>
      </c>
      <c r="E229" s="832" t="s">
        <v>8479</v>
      </c>
      <c r="F229" s="832" t="s">
        <v>8480</v>
      </c>
      <c r="G229" s="849">
        <v>16</v>
      </c>
      <c r="H229" s="849">
        <v>2640</v>
      </c>
      <c r="I229" s="832">
        <v>0.74576271186440679</v>
      </c>
      <c r="J229" s="832">
        <v>165</v>
      </c>
      <c r="K229" s="849">
        <v>20</v>
      </c>
      <c r="L229" s="849">
        <v>3540</v>
      </c>
      <c r="M229" s="832">
        <v>1</v>
      </c>
      <c r="N229" s="832">
        <v>177</v>
      </c>
      <c r="O229" s="849">
        <v>16</v>
      </c>
      <c r="P229" s="849">
        <v>2832</v>
      </c>
      <c r="Q229" s="837">
        <v>0.8</v>
      </c>
      <c r="R229" s="850">
        <v>177</v>
      </c>
    </row>
    <row r="230" spans="1:18" ht="14.4" customHeight="1" x14ac:dyDescent="0.3">
      <c r="A230" s="831" t="s">
        <v>8273</v>
      </c>
      <c r="B230" s="832" t="s">
        <v>8387</v>
      </c>
      <c r="C230" s="832" t="s">
        <v>664</v>
      </c>
      <c r="D230" s="832" t="s">
        <v>8203</v>
      </c>
      <c r="E230" s="832" t="s">
        <v>8481</v>
      </c>
      <c r="F230" s="832" t="s">
        <v>8482</v>
      </c>
      <c r="G230" s="849">
        <v>17</v>
      </c>
      <c r="H230" s="849">
        <v>0</v>
      </c>
      <c r="I230" s="832"/>
      <c r="J230" s="832">
        <v>0</v>
      </c>
      <c r="K230" s="849">
        <v>19</v>
      </c>
      <c r="L230" s="849">
        <v>0</v>
      </c>
      <c r="M230" s="832"/>
      <c r="N230" s="832">
        <v>0</v>
      </c>
      <c r="O230" s="849">
        <v>41</v>
      </c>
      <c r="P230" s="849">
        <v>0</v>
      </c>
      <c r="Q230" s="837"/>
      <c r="R230" s="850">
        <v>0</v>
      </c>
    </row>
    <row r="231" spans="1:18" ht="14.4" customHeight="1" x14ac:dyDescent="0.3">
      <c r="A231" s="831" t="s">
        <v>8273</v>
      </c>
      <c r="B231" s="832" t="s">
        <v>8387</v>
      </c>
      <c r="C231" s="832" t="s">
        <v>664</v>
      </c>
      <c r="D231" s="832" t="s">
        <v>8203</v>
      </c>
      <c r="E231" s="832" t="s">
        <v>8344</v>
      </c>
      <c r="F231" s="832" t="s">
        <v>8345</v>
      </c>
      <c r="G231" s="849">
        <v>34</v>
      </c>
      <c r="H231" s="849">
        <v>0</v>
      </c>
      <c r="I231" s="832"/>
      <c r="J231" s="832">
        <v>0</v>
      </c>
      <c r="K231" s="849">
        <v>37</v>
      </c>
      <c r="L231" s="849">
        <v>0</v>
      </c>
      <c r="M231" s="832"/>
      <c r="N231" s="832">
        <v>0</v>
      </c>
      <c r="O231" s="849">
        <v>27</v>
      </c>
      <c r="P231" s="849">
        <v>0</v>
      </c>
      <c r="Q231" s="837"/>
      <c r="R231" s="850">
        <v>0</v>
      </c>
    </row>
    <row r="232" spans="1:18" ht="14.4" customHeight="1" x14ac:dyDescent="0.3">
      <c r="A232" s="831" t="s">
        <v>8273</v>
      </c>
      <c r="B232" s="832" t="s">
        <v>8387</v>
      </c>
      <c r="C232" s="832" t="s">
        <v>664</v>
      </c>
      <c r="D232" s="832" t="s">
        <v>8203</v>
      </c>
      <c r="E232" s="832" t="s">
        <v>8346</v>
      </c>
      <c r="F232" s="832" t="s">
        <v>8347</v>
      </c>
      <c r="G232" s="849">
        <v>23</v>
      </c>
      <c r="H232" s="849">
        <v>0</v>
      </c>
      <c r="I232" s="832"/>
      <c r="J232" s="832">
        <v>0</v>
      </c>
      <c r="K232" s="849">
        <v>12</v>
      </c>
      <c r="L232" s="849">
        <v>0</v>
      </c>
      <c r="M232" s="832"/>
      <c r="N232" s="832">
        <v>0</v>
      </c>
      <c r="O232" s="849">
        <v>9</v>
      </c>
      <c r="P232" s="849">
        <v>0</v>
      </c>
      <c r="Q232" s="837"/>
      <c r="R232" s="850">
        <v>0</v>
      </c>
    </row>
    <row r="233" spans="1:18" ht="14.4" customHeight="1" x14ac:dyDescent="0.3">
      <c r="A233" s="831" t="s">
        <v>8273</v>
      </c>
      <c r="B233" s="832" t="s">
        <v>8387</v>
      </c>
      <c r="C233" s="832" t="s">
        <v>664</v>
      </c>
      <c r="D233" s="832" t="s">
        <v>8203</v>
      </c>
      <c r="E233" s="832" t="s">
        <v>8240</v>
      </c>
      <c r="F233" s="832" t="s">
        <v>8241</v>
      </c>
      <c r="G233" s="849">
        <v>91</v>
      </c>
      <c r="H233" s="849">
        <v>1499.99</v>
      </c>
      <c r="I233" s="832">
        <v>0.67163831587808343</v>
      </c>
      <c r="J233" s="832">
        <v>16.483406593406592</v>
      </c>
      <c r="K233" s="849">
        <v>67</v>
      </c>
      <c r="L233" s="849">
        <v>2233.33</v>
      </c>
      <c r="M233" s="832">
        <v>1</v>
      </c>
      <c r="N233" s="832">
        <v>33.33328358208955</v>
      </c>
      <c r="O233" s="849">
        <v>85</v>
      </c>
      <c r="P233" s="849">
        <v>2833.33</v>
      </c>
      <c r="Q233" s="837">
        <v>1.2686571173986827</v>
      </c>
      <c r="R233" s="850">
        <v>33.333294117647057</v>
      </c>
    </row>
    <row r="234" spans="1:18" ht="14.4" customHeight="1" x14ac:dyDescent="0.3">
      <c r="A234" s="831" t="s">
        <v>8273</v>
      </c>
      <c r="B234" s="832" t="s">
        <v>8387</v>
      </c>
      <c r="C234" s="832" t="s">
        <v>664</v>
      </c>
      <c r="D234" s="832" t="s">
        <v>8203</v>
      </c>
      <c r="E234" s="832" t="s">
        <v>8287</v>
      </c>
      <c r="F234" s="832" t="s">
        <v>8288</v>
      </c>
      <c r="G234" s="849">
        <v>589</v>
      </c>
      <c r="H234" s="849">
        <v>63612</v>
      </c>
      <c r="I234" s="832">
        <v>0.80762785028693307</v>
      </c>
      <c r="J234" s="832">
        <v>108</v>
      </c>
      <c r="K234" s="849">
        <v>679</v>
      </c>
      <c r="L234" s="849">
        <v>78764</v>
      </c>
      <c r="M234" s="832">
        <v>1</v>
      </c>
      <c r="N234" s="832">
        <v>116</v>
      </c>
      <c r="O234" s="849">
        <v>698</v>
      </c>
      <c r="P234" s="849">
        <v>80968</v>
      </c>
      <c r="Q234" s="837">
        <v>1.027982326951399</v>
      </c>
      <c r="R234" s="850">
        <v>116</v>
      </c>
    </row>
    <row r="235" spans="1:18" ht="14.4" customHeight="1" x14ac:dyDescent="0.3">
      <c r="A235" s="831" t="s">
        <v>8273</v>
      </c>
      <c r="B235" s="832" t="s">
        <v>8387</v>
      </c>
      <c r="C235" s="832" t="s">
        <v>664</v>
      </c>
      <c r="D235" s="832" t="s">
        <v>8203</v>
      </c>
      <c r="E235" s="832" t="s">
        <v>8242</v>
      </c>
      <c r="F235" s="832" t="s">
        <v>8243</v>
      </c>
      <c r="G235" s="849">
        <v>507</v>
      </c>
      <c r="H235" s="849">
        <v>18252</v>
      </c>
      <c r="I235" s="832">
        <v>1.1211302211302212</v>
      </c>
      <c r="J235" s="832">
        <v>36</v>
      </c>
      <c r="K235" s="849">
        <v>440</v>
      </c>
      <c r="L235" s="849">
        <v>16280</v>
      </c>
      <c r="M235" s="832">
        <v>1</v>
      </c>
      <c r="N235" s="832">
        <v>37</v>
      </c>
      <c r="O235" s="849">
        <v>455</v>
      </c>
      <c r="P235" s="849">
        <v>16835</v>
      </c>
      <c r="Q235" s="837">
        <v>1.0340909090909092</v>
      </c>
      <c r="R235" s="850">
        <v>37</v>
      </c>
    </row>
    <row r="236" spans="1:18" ht="14.4" customHeight="1" x14ac:dyDescent="0.3">
      <c r="A236" s="831" t="s">
        <v>8273</v>
      </c>
      <c r="B236" s="832" t="s">
        <v>8387</v>
      </c>
      <c r="C236" s="832" t="s">
        <v>664</v>
      </c>
      <c r="D236" s="832" t="s">
        <v>8203</v>
      </c>
      <c r="E236" s="832" t="s">
        <v>8244</v>
      </c>
      <c r="F236" s="832" t="s">
        <v>8245</v>
      </c>
      <c r="G236" s="849">
        <v>17</v>
      </c>
      <c r="H236" s="849">
        <v>527</v>
      </c>
      <c r="I236" s="832">
        <v>4.1171875</v>
      </c>
      <c r="J236" s="832">
        <v>31</v>
      </c>
      <c r="K236" s="849">
        <v>4</v>
      </c>
      <c r="L236" s="849">
        <v>128</v>
      </c>
      <c r="M236" s="832">
        <v>1</v>
      </c>
      <c r="N236" s="832">
        <v>32</v>
      </c>
      <c r="O236" s="849">
        <v>2</v>
      </c>
      <c r="P236" s="849">
        <v>64</v>
      </c>
      <c r="Q236" s="837">
        <v>0.5</v>
      </c>
      <c r="R236" s="850">
        <v>32</v>
      </c>
    </row>
    <row r="237" spans="1:18" ht="14.4" customHeight="1" x14ac:dyDescent="0.3">
      <c r="A237" s="831" t="s">
        <v>8273</v>
      </c>
      <c r="B237" s="832" t="s">
        <v>8387</v>
      </c>
      <c r="C237" s="832" t="s">
        <v>664</v>
      </c>
      <c r="D237" s="832" t="s">
        <v>8203</v>
      </c>
      <c r="E237" s="832" t="s">
        <v>8291</v>
      </c>
      <c r="F237" s="832" t="s">
        <v>8292</v>
      </c>
      <c r="G237" s="849">
        <v>1</v>
      </c>
      <c r="H237" s="849">
        <v>70</v>
      </c>
      <c r="I237" s="832"/>
      <c r="J237" s="832">
        <v>70</v>
      </c>
      <c r="K237" s="849"/>
      <c r="L237" s="849"/>
      <c r="M237" s="832"/>
      <c r="N237" s="832"/>
      <c r="O237" s="849">
        <v>8</v>
      </c>
      <c r="P237" s="849">
        <v>592</v>
      </c>
      <c r="Q237" s="837"/>
      <c r="R237" s="850">
        <v>74</v>
      </c>
    </row>
    <row r="238" spans="1:18" ht="14.4" customHeight="1" x14ac:dyDescent="0.3">
      <c r="A238" s="831" t="s">
        <v>8273</v>
      </c>
      <c r="B238" s="832" t="s">
        <v>8387</v>
      </c>
      <c r="C238" s="832" t="s">
        <v>664</v>
      </c>
      <c r="D238" s="832" t="s">
        <v>8203</v>
      </c>
      <c r="E238" s="832" t="s">
        <v>8483</v>
      </c>
      <c r="F238" s="832" t="s">
        <v>8484</v>
      </c>
      <c r="G238" s="849">
        <v>237</v>
      </c>
      <c r="H238" s="849">
        <v>78447</v>
      </c>
      <c r="I238" s="832">
        <v>0.89355522143247679</v>
      </c>
      <c r="J238" s="832">
        <v>331</v>
      </c>
      <c r="K238" s="849">
        <v>248</v>
      </c>
      <c r="L238" s="849">
        <v>87792</v>
      </c>
      <c r="M238" s="832">
        <v>1</v>
      </c>
      <c r="N238" s="832">
        <v>354</v>
      </c>
      <c r="O238" s="849">
        <v>323</v>
      </c>
      <c r="P238" s="849">
        <v>114665</v>
      </c>
      <c r="Q238" s="837">
        <v>1.306098505558593</v>
      </c>
      <c r="R238" s="850">
        <v>355</v>
      </c>
    </row>
    <row r="239" spans="1:18" ht="14.4" customHeight="1" x14ac:dyDescent="0.3">
      <c r="A239" s="831" t="s">
        <v>8273</v>
      </c>
      <c r="B239" s="832" t="s">
        <v>8387</v>
      </c>
      <c r="C239" s="832" t="s">
        <v>664</v>
      </c>
      <c r="D239" s="832" t="s">
        <v>8203</v>
      </c>
      <c r="E239" s="832" t="s">
        <v>8293</v>
      </c>
      <c r="F239" s="832" t="s">
        <v>8294</v>
      </c>
      <c r="G239" s="849">
        <v>11</v>
      </c>
      <c r="H239" s="849">
        <v>2310</v>
      </c>
      <c r="I239" s="832">
        <v>1.4864864864864864</v>
      </c>
      <c r="J239" s="832">
        <v>210</v>
      </c>
      <c r="K239" s="849">
        <v>7</v>
      </c>
      <c r="L239" s="849">
        <v>1554</v>
      </c>
      <c r="M239" s="832">
        <v>1</v>
      </c>
      <c r="N239" s="832">
        <v>222</v>
      </c>
      <c r="O239" s="849">
        <v>6</v>
      </c>
      <c r="P239" s="849">
        <v>1338</v>
      </c>
      <c r="Q239" s="837">
        <v>0.86100386100386095</v>
      </c>
      <c r="R239" s="850">
        <v>223</v>
      </c>
    </row>
    <row r="240" spans="1:18" ht="14.4" customHeight="1" x14ac:dyDescent="0.3">
      <c r="A240" s="831" t="s">
        <v>8273</v>
      </c>
      <c r="B240" s="832" t="s">
        <v>8387</v>
      </c>
      <c r="C240" s="832" t="s">
        <v>664</v>
      </c>
      <c r="D240" s="832" t="s">
        <v>8203</v>
      </c>
      <c r="E240" s="832" t="s">
        <v>8352</v>
      </c>
      <c r="F240" s="832" t="s">
        <v>8353</v>
      </c>
      <c r="G240" s="849"/>
      <c r="H240" s="849"/>
      <c r="I240" s="832"/>
      <c r="J240" s="832"/>
      <c r="K240" s="849"/>
      <c r="L240" s="849"/>
      <c r="M240" s="832"/>
      <c r="N240" s="832"/>
      <c r="O240" s="849">
        <v>0</v>
      </c>
      <c r="P240" s="849">
        <v>0</v>
      </c>
      <c r="Q240" s="837"/>
      <c r="R240" s="850"/>
    </row>
    <row r="241" spans="1:18" ht="14.4" customHeight="1" x14ac:dyDescent="0.3">
      <c r="A241" s="831" t="s">
        <v>8273</v>
      </c>
      <c r="B241" s="832" t="s">
        <v>8387</v>
      </c>
      <c r="C241" s="832" t="s">
        <v>664</v>
      </c>
      <c r="D241" s="832" t="s">
        <v>8203</v>
      </c>
      <c r="E241" s="832" t="s">
        <v>8485</v>
      </c>
      <c r="F241" s="832" t="s">
        <v>8486</v>
      </c>
      <c r="G241" s="849">
        <v>2</v>
      </c>
      <c r="H241" s="849">
        <v>886</v>
      </c>
      <c r="I241" s="832">
        <v>0.62306610407876228</v>
      </c>
      <c r="J241" s="832">
        <v>443</v>
      </c>
      <c r="K241" s="849">
        <v>3</v>
      </c>
      <c r="L241" s="849">
        <v>1422</v>
      </c>
      <c r="M241" s="832">
        <v>1</v>
      </c>
      <c r="N241" s="832">
        <v>474</v>
      </c>
      <c r="O241" s="849">
        <v>2</v>
      </c>
      <c r="P241" s="849">
        <v>950</v>
      </c>
      <c r="Q241" s="837">
        <v>0.66807313642756683</v>
      </c>
      <c r="R241" s="850">
        <v>475</v>
      </c>
    </row>
    <row r="242" spans="1:18" ht="14.4" customHeight="1" x14ac:dyDescent="0.3">
      <c r="A242" s="831" t="s">
        <v>8273</v>
      </c>
      <c r="B242" s="832" t="s">
        <v>8387</v>
      </c>
      <c r="C242" s="832" t="s">
        <v>664</v>
      </c>
      <c r="D242" s="832" t="s">
        <v>8203</v>
      </c>
      <c r="E242" s="832" t="s">
        <v>8354</v>
      </c>
      <c r="F242" s="832" t="s">
        <v>8355</v>
      </c>
      <c r="G242" s="849">
        <v>16</v>
      </c>
      <c r="H242" s="849">
        <v>1232</v>
      </c>
      <c r="I242" s="832">
        <v>0.94117647058823528</v>
      </c>
      <c r="J242" s="832">
        <v>77</v>
      </c>
      <c r="K242" s="849">
        <v>17</v>
      </c>
      <c r="L242" s="849">
        <v>1309</v>
      </c>
      <c r="M242" s="832">
        <v>1</v>
      </c>
      <c r="N242" s="832">
        <v>77</v>
      </c>
      <c r="O242" s="849">
        <v>17</v>
      </c>
      <c r="P242" s="849">
        <v>1309</v>
      </c>
      <c r="Q242" s="837">
        <v>1</v>
      </c>
      <c r="R242" s="850">
        <v>77</v>
      </c>
    </row>
    <row r="243" spans="1:18" ht="14.4" customHeight="1" x14ac:dyDescent="0.3">
      <c r="A243" s="831" t="s">
        <v>8273</v>
      </c>
      <c r="B243" s="832" t="s">
        <v>8387</v>
      </c>
      <c r="C243" s="832" t="s">
        <v>664</v>
      </c>
      <c r="D243" s="832" t="s">
        <v>8203</v>
      </c>
      <c r="E243" s="832" t="s">
        <v>8295</v>
      </c>
      <c r="F243" s="832" t="s">
        <v>8296</v>
      </c>
      <c r="G243" s="849">
        <v>4</v>
      </c>
      <c r="H243" s="849">
        <v>228</v>
      </c>
      <c r="I243" s="832">
        <v>1.2881355932203389</v>
      </c>
      <c r="J243" s="832">
        <v>57</v>
      </c>
      <c r="K243" s="849">
        <v>3</v>
      </c>
      <c r="L243" s="849">
        <v>177</v>
      </c>
      <c r="M243" s="832">
        <v>1</v>
      </c>
      <c r="N243" s="832">
        <v>59</v>
      </c>
      <c r="O243" s="849">
        <v>2</v>
      </c>
      <c r="P243" s="849">
        <v>118</v>
      </c>
      <c r="Q243" s="837">
        <v>0.66666666666666663</v>
      </c>
      <c r="R243" s="850">
        <v>59</v>
      </c>
    </row>
    <row r="244" spans="1:18" ht="14.4" customHeight="1" x14ac:dyDescent="0.3">
      <c r="A244" s="831" t="s">
        <v>8273</v>
      </c>
      <c r="B244" s="832" t="s">
        <v>8387</v>
      </c>
      <c r="C244" s="832" t="s">
        <v>664</v>
      </c>
      <c r="D244" s="832" t="s">
        <v>8203</v>
      </c>
      <c r="E244" s="832" t="s">
        <v>8487</v>
      </c>
      <c r="F244" s="832" t="s">
        <v>8488</v>
      </c>
      <c r="G244" s="849">
        <v>1286</v>
      </c>
      <c r="H244" s="849">
        <v>212190</v>
      </c>
      <c r="I244" s="832">
        <v>0.86619476829626729</v>
      </c>
      <c r="J244" s="832">
        <v>165</v>
      </c>
      <c r="K244" s="849">
        <v>1384</v>
      </c>
      <c r="L244" s="849">
        <v>244968</v>
      </c>
      <c r="M244" s="832">
        <v>1</v>
      </c>
      <c r="N244" s="832">
        <v>177</v>
      </c>
      <c r="O244" s="849">
        <v>1317</v>
      </c>
      <c r="P244" s="849">
        <v>233109</v>
      </c>
      <c r="Q244" s="837">
        <v>0.95158959537572252</v>
      </c>
      <c r="R244" s="850">
        <v>177</v>
      </c>
    </row>
    <row r="245" spans="1:18" ht="14.4" customHeight="1" x14ac:dyDescent="0.3">
      <c r="A245" s="831" t="s">
        <v>8273</v>
      </c>
      <c r="B245" s="832" t="s">
        <v>8387</v>
      </c>
      <c r="C245" s="832" t="s">
        <v>664</v>
      </c>
      <c r="D245" s="832" t="s">
        <v>8203</v>
      </c>
      <c r="E245" s="832" t="s">
        <v>8489</v>
      </c>
      <c r="F245" s="832" t="s">
        <v>8490</v>
      </c>
      <c r="G245" s="849">
        <v>3</v>
      </c>
      <c r="H245" s="849">
        <v>1959</v>
      </c>
      <c r="I245" s="832">
        <v>0.34932239657631953</v>
      </c>
      <c r="J245" s="832">
        <v>653</v>
      </c>
      <c r="K245" s="849">
        <v>8</v>
      </c>
      <c r="L245" s="849">
        <v>5608</v>
      </c>
      <c r="M245" s="832">
        <v>1</v>
      </c>
      <c r="N245" s="832">
        <v>701</v>
      </c>
      <c r="O245" s="849">
        <v>47</v>
      </c>
      <c r="P245" s="849">
        <v>32947</v>
      </c>
      <c r="Q245" s="837">
        <v>5.875</v>
      </c>
      <c r="R245" s="850">
        <v>701</v>
      </c>
    </row>
    <row r="246" spans="1:18" ht="14.4" customHeight="1" x14ac:dyDescent="0.3">
      <c r="A246" s="831" t="s">
        <v>8273</v>
      </c>
      <c r="B246" s="832" t="s">
        <v>8387</v>
      </c>
      <c r="C246" s="832" t="s">
        <v>8371</v>
      </c>
      <c r="D246" s="832" t="s">
        <v>8206</v>
      </c>
      <c r="E246" s="832" t="s">
        <v>8400</v>
      </c>
      <c r="F246" s="832" t="s">
        <v>8401</v>
      </c>
      <c r="G246" s="849">
        <v>0</v>
      </c>
      <c r="H246" s="849">
        <v>-2.9103830456733704E-11</v>
      </c>
      <c r="I246" s="832">
        <v>-0.66666666666666663</v>
      </c>
      <c r="J246" s="832"/>
      <c r="K246" s="849">
        <v>0</v>
      </c>
      <c r="L246" s="849">
        <v>4.3655745685100555E-11</v>
      </c>
      <c r="M246" s="832">
        <v>1</v>
      </c>
      <c r="N246" s="832"/>
      <c r="O246" s="849">
        <v>0</v>
      </c>
      <c r="P246" s="849">
        <v>2.9103830456733704E-11</v>
      </c>
      <c r="Q246" s="837">
        <v>0.66666666666666663</v>
      </c>
      <c r="R246" s="850"/>
    </row>
    <row r="247" spans="1:18" ht="14.4" customHeight="1" x14ac:dyDescent="0.3">
      <c r="A247" s="831" t="s">
        <v>8273</v>
      </c>
      <c r="B247" s="832" t="s">
        <v>8387</v>
      </c>
      <c r="C247" s="832" t="s">
        <v>8371</v>
      </c>
      <c r="D247" s="832" t="s">
        <v>8206</v>
      </c>
      <c r="E247" s="832" t="s">
        <v>8402</v>
      </c>
      <c r="F247" s="832" t="s">
        <v>2954</v>
      </c>
      <c r="G247" s="849">
        <v>0</v>
      </c>
      <c r="H247" s="849">
        <v>1.1641532182693481E-10</v>
      </c>
      <c r="I247" s="832">
        <v>0.5</v>
      </c>
      <c r="J247" s="832"/>
      <c r="K247" s="849">
        <v>0</v>
      </c>
      <c r="L247" s="849">
        <v>2.3283064365386963E-10</v>
      </c>
      <c r="M247" s="832">
        <v>1</v>
      </c>
      <c r="N247" s="832"/>
      <c r="O247" s="849">
        <v>0</v>
      </c>
      <c r="P247" s="849">
        <v>0</v>
      </c>
      <c r="Q247" s="837">
        <v>0</v>
      </c>
      <c r="R247" s="850"/>
    </row>
    <row r="248" spans="1:18" ht="14.4" customHeight="1" x14ac:dyDescent="0.3">
      <c r="A248" s="831" t="s">
        <v>8273</v>
      </c>
      <c r="B248" s="832" t="s">
        <v>8387</v>
      </c>
      <c r="C248" s="832" t="s">
        <v>8371</v>
      </c>
      <c r="D248" s="832" t="s">
        <v>8206</v>
      </c>
      <c r="E248" s="832" t="s">
        <v>8457</v>
      </c>
      <c r="F248" s="832" t="s">
        <v>8401</v>
      </c>
      <c r="G248" s="849"/>
      <c r="H248" s="849"/>
      <c r="I248" s="832"/>
      <c r="J248" s="832"/>
      <c r="K248" s="849"/>
      <c r="L248" s="849"/>
      <c r="M248" s="832"/>
      <c r="N248" s="832"/>
      <c r="O248" s="849">
        <v>0</v>
      </c>
      <c r="P248" s="849">
        <v>0</v>
      </c>
      <c r="Q248" s="837"/>
      <c r="R248" s="850"/>
    </row>
    <row r="249" spans="1:18" ht="14.4" customHeight="1" x14ac:dyDescent="0.3">
      <c r="A249" s="831" t="s">
        <v>8273</v>
      </c>
      <c r="B249" s="832" t="s">
        <v>8387</v>
      </c>
      <c r="C249" s="832" t="s">
        <v>685</v>
      </c>
      <c r="D249" s="832" t="s">
        <v>8206</v>
      </c>
      <c r="E249" s="832" t="s">
        <v>8402</v>
      </c>
      <c r="F249" s="832" t="s">
        <v>2954</v>
      </c>
      <c r="G249" s="849">
        <v>1</v>
      </c>
      <c r="H249" s="849">
        <v>56524.19</v>
      </c>
      <c r="I249" s="832"/>
      <c r="J249" s="832">
        <v>56524.19</v>
      </c>
      <c r="K249" s="849"/>
      <c r="L249" s="849"/>
      <c r="M249" s="832"/>
      <c r="N249" s="832"/>
      <c r="O249" s="849"/>
      <c r="P249" s="849"/>
      <c r="Q249" s="837"/>
      <c r="R249" s="850"/>
    </row>
    <row r="250" spans="1:18" ht="14.4" customHeight="1" x14ac:dyDescent="0.3">
      <c r="A250" s="831" t="s">
        <v>8273</v>
      </c>
      <c r="B250" s="832" t="s">
        <v>8387</v>
      </c>
      <c r="C250" s="832" t="s">
        <v>685</v>
      </c>
      <c r="D250" s="832" t="s">
        <v>8203</v>
      </c>
      <c r="E250" s="832" t="s">
        <v>8344</v>
      </c>
      <c r="F250" s="832" t="s">
        <v>8345</v>
      </c>
      <c r="G250" s="849">
        <v>1</v>
      </c>
      <c r="H250" s="849">
        <v>0</v>
      </c>
      <c r="I250" s="832"/>
      <c r="J250" s="832">
        <v>0</v>
      </c>
      <c r="K250" s="849"/>
      <c r="L250" s="849"/>
      <c r="M250" s="832"/>
      <c r="N250" s="832"/>
      <c r="O250" s="849"/>
      <c r="P250" s="849"/>
      <c r="Q250" s="837"/>
      <c r="R250" s="850"/>
    </row>
    <row r="251" spans="1:18" ht="14.4" customHeight="1" x14ac:dyDescent="0.3">
      <c r="A251" s="831" t="s">
        <v>8273</v>
      </c>
      <c r="B251" s="832" t="s">
        <v>8387</v>
      </c>
      <c r="C251" s="832" t="s">
        <v>685</v>
      </c>
      <c r="D251" s="832" t="s">
        <v>8203</v>
      </c>
      <c r="E251" s="832" t="s">
        <v>8242</v>
      </c>
      <c r="F251" s="832" t="s">
        <v>8243</v>
      </c>
      <c r="G251" s="849">
        <v>4</v>
      </c>
      <c r="H251" s="849">
        <v>144</v>
      </c>
      <c r="I251" s="832"/>
      <c r="J251" s="832">
        <v>36</v>
      </c>
      <c r="K251" s="849"/>
      <c r="L251" s="849"/>
      <c r="M251" s="832"/>
      <c r="N251" s="832"/>
      <c r="O251" s="849"/>
      <c r="P251" s="849"/>
      <c r="Q251" s="837"/>
      <c r="R251" s="850"/>
    </row>
    <row r="252" spans="1:18" ht="14.4" customHeight="1" x14ac:dyDescent="0.3">
      <c r="A252" s="831" t="s">
        <v>8273</v>
      </c>
      <c r="B252" s="832" t="s">
        <v>8387</v>
      </c>
      <c r="C252" s="832" t="s">
        <v>685</v>
      </c>
      <c r="D252" s="832" t="s">
        <v>8203</v>
      </c>
      <c r="E252" s="832" t="s">
        <v>8487</v>
      </c>
      <c r="F252" s="832" t="s">
        <v>8488</v>
      </c>
      <c r="G252" s="849">
        <v>4</v>
      </c>
      <c r="H252" s="849">
        <v>660</v>
      </c>
      <c r="I252" s="832"/>
      <c r="J252" s="832">
        <v>165</v>
      </c>
      <c r="K252" s="849"/>
      <c r="L252" s="849"/>
      <c r="M252" s="832"/>
      <c r="N252" s="832"/>
      <c r="O252" s="849"/>
      <c r="P252" s="849"/>
      <c r="Q252" s="837"/>
      <c r="R252" s="850"/>
    </row>
    <row r="253" spans="1:18" ht="14.4" customHeight="1" x14ac:dyDescent="0.3">
      <c r="A253" s="831" t="s">
        <v>8273</v>
      </c>
      <c r="B253" s="832" t="s">
        <v>8491</v>
      </c>
      <c r="C253" s="832" t="s">
        <v>664</v>
      </c>
      <c r="D253" s="832" t="s">
        <v>8206</v>
      </c>
      <c r="E253" s="832" t="s">
        <v>8492</v>
      </c>
      <c r="F253" s="832"/>
      <c r="G253" s="849">
        <v>2</v>
      </c>
      <c r="H253" s="849">
        <v>19654.240000000002</v>
      </c>
      <c r="I253" s="832"/>
      <c r="J253" s="832">
        <v>9827.1200000000008</v>
      </c>
      <c r="K253" s="849"/>
      <c r="L253" s="849"/>
      <c r="M253" s="832"/>
      <c r="N253" s="832"/>
      <c r="O253" s="849"/>
      <c r="P253" s="849"/>
      <c r="Q253" s="837"/>
      <c r="R253" s="850"/>
    </row>
    <row r="254" spans="1:18" ht="14.4" customHeight="1" x14ac:dyDescent="0.3">
      <c r="A254" s="831" t="s">
        <v>8273</v>
      </c>
      <c r="B254" s="832" t="s">
        <v>8491</v>
      </c>
      <c r="C254" s="832" t="s">
        <v>664</v>
      </c>
      <c r="D254" s="832" t="s">
        <v>8206</v>
      </c>
      <c r="E254" s="832" t="s">
        <v>8492</v>
      </c>
      <c r="F254" s="832" t="s">
        <v>8493</v>
      </c>
      <c r="G254" s="849">
        <v>3</v>
      </c>
      <c r="H254" s="849">
        <v>29481.360000000001</v>
      </c>
      <c r="I254" s="832"/>
      <c r="J254" s="832">
        <v>9827.1200000000008</v>
      </c>
      <c r="K254" s="849">
        <v>0</v>
      </c>
      <c r="L254" s="849">
        <v>0</v>
      </c>
      <c r="M254" s="832"/>
      <c r="N254" s="832"/>
      <c r="O254" s="849">
        <v>4</v>
      </c>
      <c r="P254" s="849">
        <v>39308.44</v>
      </c>
      <c r="Q254" s="837"/>
      <c r="R254" s="850">
        <v>9827.11</v>
      </c>
    </row>
    <row r="255" spans="1:18" ht="14.4" customHeight="1" x14ac:dyDescent="0.3">
      <c r="A255" s="831" t="s">
        <v>8273</v>
      </c>
      <c r="B255" s="832" t="s">
        <v>8491</v>
      </c>
      <c r="C255" s="832" t="s">
        <v>664</v>
      </c>
      <c r="D255" s="832" t="s">
        <v>8206</v>
      </c>
      <c r="E255" s="832" t="s">
        <v>8494</v>
      </c>
      <c r="F255" s="832"/>
      <c r="G255" s="849">
        <v>26</v>
      </c>
      <c r="H255" s="849">
        <v>511010.47</v>
      </c>
      <c r="I255" s="832"/>
      <c r="J255" s="832">
        <v>19654.248846153845</v>
      </c>
      <c r="K255" s="849"/>
      <c r="L255" s="849"/>
      <c r="M255" s="832"/>
      <c r="N255" s="832"/>
      <c r="O255" s="849"/>
      <c r="P255" s="849"/>
      <c r="Q255" s="837"/>
      <c r="R255" s="850"/>
    </row>
    <row r="256" spans="1:18" ht="14.4" customHeight="1" x14ac:dyDescent="0.3">
      <c r="A256" s="831" t="s">
        <v>8273</v>
      </c>
      <c r="B256" s="832" t="s">
        <v>8491</v>
      </c>
      <c r="C256" s="832" t="s">
        <v>664</v>
      </c>
      <c r="D256" s="832" t="s">
        <v>8206</v>
      </c>
      <c r="E256" s="832" t="s">
        <v>8494</v>
      </c>
      <c r="F256" s="832" t="s">
        <v>8493</v>
      </c>
      <c r="G256" s="849">
        <v>103.3</v>
      </c>
      <c r="H256" s="849">
        <v>2030283.89</v>
      </c>
      <c r="I256" s="832">
        <v>2.381300767980576</v>
      </c>
      <c r="J256" s="832">
        <v>19654.248693126814</v>
      </c>
      <c r="K256" s="849">
        <v>41</v>
      </c>
      <c r="L256" s="849">
        <v>852594.4800000001</v>
      </c>
      <c r="M256" s="832">
        <v>1</v>
      </c>
      <c r="N256" s="832">
        <v>20794.987317073173</v>
      </c>
      <c r="O256" s="849">
        <v>2.5</v>
      </c>
      <c r="P256" s="849">
        <v>49179.05</v>
      </c>
      <c r="Q256" s="837">
        <v>5.7681642508405635E-2</v>
      </c>
      <c r="R256" s="850">
        <v>19671.620000000003</v>
      </c>
    </row>
    <row r="257" spans="1:18" ht="14.4" customHeight="1" x14ac:dyDescent="0.3">
      <c r="A257" s="831" t="s">
        <v>8273</v>
      </c>
      <c r="B257" s="832" t="s">
        <v>8491</v>
      </c>
      <c r="C257" s="832" t="s">
        <v>664</v>
      </c>
      <c r="D257" s="832" t="s">
        <v>8206</v>
      </c>
      <c r="E257" s="832" t="s">
        <v>8495</v>
      </c>
      <c r="F257" s="832" t="s">
        <v>8496</v>
      </c>
      <c r="G257" s="849">
        <v>0.1</v>
      </c>
      <c r="H257" s="849">
        <v>24.35</v>
      </c>
      <c r="I257" s="832"/>
      <c r="J257" s="832">
        <v>243.5</v>
      </c>
      <c r="K257" s="849"/>
      <c r="L257" s="849"/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8273</v>
      </c>
      <c r="B258" s="832" t="s">
        <v>8491</v>
      </c>
      <c r="C258" s="832" t="s">
        <v>664</v>
      </c>
      <c r="D258" s="832" t="s">
        <v>8206</v>
      </c>
      <c r="E258" s="832" t="s">
        <v>5281</v>
      </c>
      <c r="F258" s="832" t="s">
        <v>8425</v>
      </c>
      <c r="G258" s="849">
        <v>8</v>
      </c>
      <c r="H258" s="849">
        <v>3868224.4</v>
      </c>
      <c r="I258" s="832">
        <v>2.089156212400205</v>
      </c>
      <c r="J258" s="832">
        <v>483528.05</v>
      </c>
      <c r="K258" s="849">
        <v>4</v>
      </c>
      <c r="L258" s="849">
        <v>1851572.6</v>
      </c>
      <c r="M258" s="832">
        <v>1</v>
      </c>
      <c r="N258" s="832">
        <v>462893.15</v>
      </c>
      <c r="O258" s="849">
        <v>3</v>
      </c>
      <c r="P258" s="849">
        <v>1388679.6</v>
      </c>
      <c r="Q258" s="837">
        <v>0.75000008101221638</v>
      </c>
      <c r="R258" s="850">
        <v>462893.2</v>
      </c>
    </row>
    <row r="259" spans="1:18" ht="14.4" customHeight="1" x14ac:dyDescent="0.3">
      <c r="A259" s="831" t="s">
        <v>8273</v>
      </c>
      <c r="B259" s="832" t="s">
        <v>8491</v>
      </c>
      <c r="C259" s="832" t="s">
        <v>664</v>
      </c>
      <c r="D259" s="832" t="s">
        <v>8206</v>
      </c>
      <c r="E259" s="832" t="s">
        <v>8497</v>
      </c>
      <c r="F259" s="832" t="s">
        <v>8493</v>
      </c>
      <c r="G259" s="849">
        <v>10.5</v>
      </c>
      <c r="H259" s="849">
        <v>206369.6</v>
      </c>
      <c r="I259" s="832"/>
      <c r="J259" s="832">
        <v>19654.247619047619</v>
      </c>
      <c r="K259" s="849"/>
      <c r="L259" s="849"/>
      <c r="M259" s="832"/>
      <c r="N259" s="832"/>
      <c r="O259" s="849">
        <v>22.509999999999998</v>
      </c>
      <c r="P259" s="849">
        <v>444564.97</v>
      </c>
      <c r="Q259" s="837"/>
      <c r="R259" s="850">
        <v>19749.665482007997</v>
      </c>
    </row>
    <row r="260" spans="1:18" ht="14.4" customHeight="1" x14ac:dyDescent="0.3">
      <c r="A260" s="831" t="s">
        <v>8273</v>
      </c>
      <c r="B260" s="832" t="s">
        <v>8491</v>
      </c>
      <c r="C260" s="832" t="s">
        <v>664</v>
      </c>
      <c r="D260" s="832" t="s">
        <v>8206</v>
      </c>
      <c r="E260" s="832" t="s">
        <v>8498</v>
      </c>
      <c r="F260" s="832" t="s">
        <v>8493</v>
      </c>
      <c r="G260" s="849"/>
      <c r="H260" s="849"/>
      <c r="I260" s="832"/>
      <c r="J260" s="832"/>
      <c r="K260" s="849"/>
      <c r="L260" s="849"/>
      <c r="M260" s="832"/>
      <c r="N260" s="832"/>
      <c r="O260" s="849">
        <v>8.01</v>
      </c>
      <c r="P260" s="849">
        <v>79034.52</v>
      </c>
      <c r="Q260" s="837"/>
      <c r="R260" s="850">
        <v>9866.9812734082407</v>
      </c>
    </row>
    <row r="261" spans="1:18" ht="14.4" customHeight="1" x14ac:dyDescent="0.3">
      <c r="A261" s="831" t="s">
        <v>8273</v>
      </c>
      <c r="B261" s="832" t="s">
        <v>8491</v>
      </c>
      <c r="C261" s="832" t="s">
        <v>664</v>
      </c>
      <c r="D261" s="832" t="s">
        <v>8206</v>
      </c>
      <c r="E261" s="832" t="s">
        <v>8499</v>
      </c>
      <c r="F261" s="832"/>
      <c r="G261" s="849"/>
      <c r="H261" s="849"/>
      <c r="I261" s="832"/>
      <c r="J261" s="832"/>
      <c r="K261" s="849">
        <v>4</v>
      </c>
      <c r="L261" s="849">
        <v>1851572.2</v>
      </c>
      <c r="M261" s="832">
        <v>1</v>
      </c>
      <c r="N261" s="832">
        <v>462893.05</v>
      </c>
      <c r="O261" s="849">
        <v>6</v>
      </c>
      <c r="P261" s="849">
        <v>2777359.2</v>
      </c>
      <c r="Q261" s="837">
        <v>1.5000004860734031</v>
      </c>
      <c r="R261" s="850">
        <v>462893.2</v>
      </c>
    </row>
    <row r="262" spans="1:18" ht="14.4" customHeight="1" x14ac:dyDescent="0.3">
      <c r="A262" s="831" t="s">
        <v>8273</v>
      </c>
      <c r="B262" s="832" t="s">
        <v>8491</v>
      </c>
      <c r="C262" s="832" t="s">
        <v>664</v>
      </c>
      <c r="D262" s="832" t="s">
        <v>8203</v>
      </c>
      <c r="E262" s="832" t="s">
        <v>8230</v>
      </c>
      <c r="F262" s="832" t="s">
        <v>8231</v>
      </c>
      <c r="G262" s="849">
        <v>2</v>
      </c>
      <c r="H262" s="849">
        <v>58</v>
      </c>
      <c r="I262" s="832">
        <v>1.9333333333333333</v>
      </c>
      <c r="J262" s="832">
        <v>29</v>
      </c>
      <c r="K262" s="849">
        <v>1</v>
      </c>
      <c r="L262" s="849">
        <v>30</v>
      </c>
      <c r="M262" s="832">
        <v>1</v>
      </c>
      <c r="N262" s="832">
        <v>30</v>
      </c>
      <c r="O262" s="849">
        <v>20</v>
      </c>
      <c r="P262" s="849">
        <v>600</v>
      </c>
      <c r="Q262" s="837">
        <v>20</v>
      </c>
      <c r="R262" s="850">
        <v>30</v>
      </c>
    </row>
    <row r="263" spans="1:18" ht="14.4" customHeight="1" x14ac:dyDescent="0.3">
      <c r="A263" s="831" t="s">
        <v>8273</v>
      </c>
      <c r="B263" s="832" t="s">
        <v>8491</v>
      </c>
      <c r="C263" s="832" t="s">
        <v>664</v>
      </c>
      <c r="D263" s="832" t="s">
        <v>8203</v>
      </c>
      <c r="E263" s="832" t="s">
        <v>8232</v>
      </c>
      <c r="F263" s="832" t="s">
        <v>8233</v>
      </c>
      <c r="G263" s="849">
        <v>31</v>
      </c>
      <c r="H263" s="849">
        <v>1984</v>
      </c>
      <c r="I263" s="832">
        <v>0.96969696969696972</v>
      </c>
      <c r="J263" s="832">
        <v>64</v>
      </c>
      <c r="K263" s="849">
        <v>31</v>
      </c>
      <c r="L263" s="849">
        <v>2046</v>
      </c>
      <c r="M263" s="832">
        <v>1</v>
      </c>
      <c r="N263" s="832">
        <v>66</v>
      </c>
      <c r="O263" s="849">
        <v>18</v>
      </c>
      <c r="P263" s="849">
        <v>1188</v>
      </c>
      <c r="Q263" s="837">
        <v>0.58064516129032262</v>
      </c>
      <c r="R263" s="850">
        <v>66</v>
      </c>
    </row>
    <row r="264" spans="1:18" ht="14.4" customHeight="1" x14ac:dyDescent="0.3">
      <c r="A264" s="831" t="s">
        <v>8273</v>
      </c>
      <c r="B264" s="832" t="s">
        <v>8491</v>
      </c>
      <c r="C264" s="832" t="s">
        <v>664</v>
      </c>
      <c r="D264" s="832" t="s">
        <v>8203</v>
      </c>
      <c r="E264" s="832" t="s">
        <v>8204</v>
      </c>
      <c r="F264" s="832" t="s">
        <v>8205</v>
      </c>
      <c r="G264" s="849">
        <v>9</v>
      </c>
      <c r="H264" s="849">
        <v>1296</v>
      </c>
      <c r="I264" s="832">
        <v>1.1095890410958904</v>
      </c>
      <c r="J264" s="832">
        <v>144</v>
      </c>
      <c r="K264" s="849">
        <v>8</v>
      </c>
      <c r="L264" s="849">
        <v>1168</v>
      </c>
      <c r="M264" s="832">
        <v>1</v>
      </c>
      <c r="N264" s="832">
        <v>146</v>
      </c>
      <c r="O264" s="849">
        <v>5</v>
      </c>
      <c r="P264" s="849">
        <v>735</v>
      </c>
      <c r="Q264" s="837">
        <v>0.62928082191780821</v>
      </c>
      <c r="R264" s="850">
        <v>147</v>
      </c>
    </row>
    <row r="265" spans="1:18" ht="14.4" customHeight="1" x14ac:dyDescent="0.3">
      <c r="A265" s="831" t="s">
        <v>8273</v>
      </c>
      <c r="B265" s="832" t="s">
        <v>8491</v>
      </c>
      <c r="C265" s="832" t="s">
        <v>664</v>
      </c>
      <c r="D265" s="832" t="s">
        <v>8203</v>
      </c>
      <c r="E265" s="832" t="s">
        <v>8281</v>
      </c>
      <c r="F265" s="832" t="s">
        <v>8282</v>
      </c>
      <c r="G265" s="849">
        <v>143</v>
      </c>
      <c r="H265" s="849">
        <v>5005</v>
      </c>
      <c r="I265" s="832">
        <v>0.61767246698753553</v>
      </c>
      <c r="J265" s="832">
        <v>35</v>
      </c>
      <c r="K265" s="849">
        <v>219</v>
      </c>
      <c r="L265" s="849">
        <v>8103</v>
      </c>
      <c r="M265" s="832">
        <v>1</v>
      </c>
      <c r="N265" s="832">
        <v>37</v>
      </c>
      <c r="O265" s="849">
        <v>197</v>
      </c>
      <c r="P265" s="849">
        <v>7289</v>
      </c>
      <c r="Q265" s="837">
        <v>0.8995433789954338</v>
      </c>
      <c r="R265" s="850">
        <v>37</v>
      </c>
    </row>
    <row r="266" spans="1:18" ht="14.4" customHeight="1" x14ac:dyDescent="0.3">
      <c r="A266" s="831" t="s">
        <v>8273</v>
      </c>
      <c r="B266" s="832" t="s">
        <v>8491</v>
      </c>
      <c r="C266" s="832" t="s">
        <v>664</v>
      </c>
      <c r="D266" s="832" t="s">
        <v>8203</v>
      </c>
      <c r="E266" s="832" t="s">
        <v>8500</v>
      </c>
      <c r="F266" s="832" t="s">
        <v>8501</v>
      </c>
      <c r="G266" s="849"/>
      <c r="H266" s="849"/>
      <c r="I266" s="832"/>
      <c r="J266" s="832"/>
      <c r="K266" s="849"/>
      <c r="L266" s="849"/>
      <c r="M266" s="832"/>
      <c r="N266" s="832"/>
      <c r="O266" s="849">
        <v>3</v>
      </c>
      <c r="P266" s="849">
        <v>246</v>
      </c>
      <c r="Q266" s="837"/>
      <c r="R266" s="850">
        <v>82</v>
      </c>
    </row>
    <row r="267" spans="1:18" ht="14.4" customHeight="1" x14ac:dyDescent="0.3">
      <c r="A267" s="831" t="s">
        <v>8273</v>
      </c>
      <c r="B267" s="832" t="s">
        <v>8491</v>
      </c>
      <c r="C267" s="832" t="s">
        <v>664</v>
      </c>
      <c r="D267" s="832" t="s">
        <v>8203</v>
      </c>
      <c r="E267" s="832" t="s">
        <v>8502</v>
      </c>
      <c r="F267" s="832" t="s">
        <v>8503</v>
      </c>
      <c r="G267" s="849">
        <v>37</v>
      </c>
      <c r="H267" s="849">
        <v>2109</v>
      </c>
      <c r="I267" s="832">
        <v>0.37627118644067797</v>
      </c>
      <c r="J267" s="832">
        <v>57</v>
      </c>
      <c r="K267" s="849">
        <v>95</v>
      </c>
      <c r="L267" s="849">
        <v>5605</v>
      </c>
      <c r="M267" s="832">
        <v>1</v>
      </c>
      <c r="N267" s="832">
        <v>59</v>
      </c>
      <c r="O267" s="849">
        <v>91</v>
      </c>
      <c r="P267" s="849">
        <v>5187</v>
      </c>
      <c r="Q267" s="837">
        <v>0.92542372881355928</v>
      </c>
      <c r="R267" s="850">
        <v>57</v>
      </c>
    </row>
    <row r="268" spans="1:18" ht="14.4" customHeight="1" x14ac:dyDescent="0.3">
      <c r="A268" s="831" t="s">
        <v>8273</v>
      </c>
      <c r="B268" s="832" t="s">
        <v>8491</v>
      </c>
      <c r="C268" s="832" t="s">
        <v>664</v>
      </c>
      <c r="D268" s="832" t="s">
        <v>8203</v>
      </c>
      <c r="E268" s="832" t="s">
        <v>8238</v>
      </c>
      <c r="F268" s="832" t="s">
        <v>8239</v>
      </c>
      <c r="G268" s="849"/>
      <c r="H268" s="849"/>
      <c r="I268" s="832"/>
      <c r="J268" s="832"/>
      <c r="K268" s="849">
        <v>1</v>
      </c>
      <c r="L268" s="849">
        <v>86</v>
      </c>
      <c r="M268" s="832">
        <v>1</v>
      </c>
      <c r="N268" s="832">
        <v>86</v>
      </c>
      <c r="O268" s="849">
        <v>3</v>
      </c>
      <c r="P268" s="849">
        <v>258</v>
      </c>
      <c r="Q268" s="837">
        <v>3</v>
      </c>
      <c r="R268" s="850">
        <v>86</v>
      </c>
    </row>
    <row r="269" spans="1:18" ht="14.4" customHeight="1" x14ac:dyDescent="0.3">
      <c r="A269" s="831" t="s">
        <v>8273</v>
      </c>
      <c r="B269" s="832" t="s">
        <v>8491</v>
      </c>
      <c r="C269" s="832" t="s">
        <v>664</v>
      </c>
      <c r="D269" s="832" t="s">
        <v>8203</v>
      </c>
      <c r="E269" s="832" t="s">
        <v>8504</v>
      </c>
      <c r="F269" s="832" t="s">
        <v>8505</v>
      </c>
      <c r="G269" s="849">
        <v>9</v>
      </c>
      <c r="H269" s="849">
        <v>3915</v>
      </c>
      <c r="I269" s="832">
        <v>0.68599964955318027</v>
      </c>
      <c r="J269" s="832">
        <v>435</v>
      </c>
      <c r="K269" s="849">
        <v>13</v>
      </c>
      <c r="L269" s="849">
        <v>5707</v>
      </c>
      <c r="M269" s="832">
        <v>1</v>
      </c>
      <c r="N269" s="832">
        <v>439</v>
      </c>
      <c r="O269" s="849">
        <v>20</v>
      </c>
      <c r="P269" s="849">
        <v>8780</v>
      </c>
      <c r="Q269" s="837">
        <v>1.5384615384615385</v>
      </c>
      <c r="R269" s="850">
        <v>439</v>
      </c>
    </row>
    <row r="270" spans="1:18" ht="14.4" customHeight="1" x14ac:dyDescent="0.3">
      <c r="A270" s="831" t="s">
        <v>8273</v>
      </c>
      <c r="B270" s="832" t="s">
        <v>8491</v>
      </c>
      <c r="C270" s="832" t="s">
        <v>664</v>
      </c>
      <c r="D270" s="832" t="s">
        <v>8203</v>
      </c>
      <c r="E270" s="832" t="s">
        <v>8344</v>
      </c>
      <c r="F270" s="832" t="s">
        <v>8345</v>
      </c>
      <c r="G270" s="849">
        <v>32</v>
      </c>
      <c r="H270" s="849">
        <v>0</v>
      </c>
      <c r="I270" s="832"/>
      <c r="J270" s="832">
        <v>0</v>
      </c>
      <c r="K270" s="849">
        <v>9</v>
      </c>
      <c r="L270" s="849">
        <v>0</v>
      </c>
      <c r="M270" s="832"/>
      <c r="N270" s="832">
        <v>0</v>
      </c>
      <c r="O270" s="849">
        <v>6</v>
      </c>
      <c r="P270" s="849">
        <v>0</v>
      </c>
      <c r="Q270" s="837"/>
      <c r="R270" s="850">
        <v>0</v>
      </c>
    </row>
    <row r="271" spans="1:18" ht="14.4" customHeight="1" x14ac:dyDescent="0.3">
      <c r="A271" s="831" t="s">
        <v>8273</v>
      </c>
      <c r="B271" s="832" t="s">
        <v>8491</v>
      </c>
      <c r="C271" s="832" t="s">
        <v>664</v>
      </c>
      <c r="D271" s="832" t="s">
        <v>8203</v>
      </c>
      <c r="E271" s="832" t="s">
        <v>8506</v>
      </c>
      <c r="F271" s="832" t="s">
        <v>8507</v>
      </c>
      <c r="G271" s="849">
        <v>263</v>
      </c>
      <c r="H271" s="849">
        <v>44973</v>
      </c>
      <c r="I271" s="832">
        <v>0.40263751611516974</v>
      </c>
      <c r="J271" s="832">
        <v>171</v>
      </c>
      <c r="K271" s="849">
        <v>624</v>
      </c>
      <c r="L271" s="849">
        <v>111696</v>
      </c>
      <c r="M271" s="832">
        <v>1</v>
      </c>
      <c r="N271" s="832">
        <v>179</v>
      </c>
      <c r="O271" s="849">
        <v>553</v>
      </c>
      <c r="P271" s="849">
        <v>150416</v>
      </c>
      <c r="Q271" s="837">
        <v>1.3466552069904025</v>
      </c>
      <c r="R271" s="850">
        <v>272</v>
      </c>
    </row>
    <row r="272" spans="1:18" ht="14.4" customHeight="1" x14ac:dyDescent="0.3">
      <c r="A272" s="831" t="s">
        <v>8273</v>
      </c>
      <c r="B272" s="832" t="s">
        <v>8491</v>
      </c>
      <c r="C272" s="832" t="s">
        <v>664</v>
      </c>
      <c r="D272" s="832" t="s">
        <v>8203</v>
      </c>
      <c r="E272" s="832" t="s">
        <v>8240</v>
      </c>
      <c r="F272" s="832" t="s">
        <v>8241</v>
      </c>
      <c r="G272" s="849">
        <v>3</v>
      </c>
      <c r="H272" s="849">
        <v>66.66</v>
      </c>
      <c r="I272" s="832">
        <v>0.22219999999999998</v>
      </c>
      <c r="J272" s="832">
        <v>22.22</v>
      </c>
      <c r="K272" s="849">
        <v>9</v>
      </c>
      <c r="L272" s="849">
        <v>300</v>
      </c>
      <c r="M272" s="832">
        <v>1</v>
      </c>
      <c r="N272" s="832">
        <v>33.333333333333336</v>
      </c>
      <c r="O272" s="849">
        <v>12</v>
      </c>
      <c r="P272" s="849">
        <v>399.99999999999994</v>
      </c>
      <c r="Q272" s="837">
        <v>1.333333333333333</v>
      </c>
      <c r="R272" s="850">
        <v>33.333333333333329</v>
      </c>
    </row>
    <row r="273" spans="1:18" ht="14.4" customHeight="1" x14ac:dyDescent="0.3">
      <c r="A273" s="831" t="s">
        <v>8273</v>
      </c>
      <c r="B273" s="832" t="s">
        <v>8491</v>
      </c>
      <c r="C273" s="832" t="s">
        <v>664</v>
      </c>
      <c r="D273" s="832" t="s">
        <v>8203</v>
      </c>
      <c r="E273" s="832" t="s">
        <v>8287</v>
      </c>
      <c r="F273" s="832" t="s">
        <v>8288</v>
      </c>
      <c r="G273" s="849">
        <v>358</v>
      </c>
      <c r="H273" s="849">
        <v>38664</v>
      </c>
      <c r="I273" s="832">
        <v>1.3019935344827587</v>
      </c>
      <c r="J273" s="832">
        <v>108</v>
      </c>
      <c r="K273" s="849">
        <v>256</v>
      </c>
      <c r="L273" s="849">
        <v>29696</v>
      </c>
      <c r="M273" s="832">
        <v>1</v>
      </c>
      <c r="N273" s="832">
        <v>116</v>
      </c>
      <c r="O273" s="849">
        <v>308</v>
      </c>
      <c r="P273" s="849">
        <v>35728</v>
      </c>
      <c r="Q273" s="837">
        <v>1.203125</v>
      </c>
      <c r="R273" s="850">
        <v>116</v>
      </c>
    </row>
    <row r="274" spans="1:18" ht="14.4" customHeight="1" x14ac:dyDescent="0.3">
      <c r="A274" s="831" t="s">
        <v>8273</v>
      </c>
      <c r="B274" s="832" t="s">
        <v>8491</v>
      </c>
      <c r="C274" s="832" t="s">
        <v>664</v>
      </c>
      <c r="D274" s="832" t="s">
        <v>8203</v>
      </c>
      <c r="E274" s="832" t="s">
        <v>8242</v>
      </c>
      <c r="F274" s="832" t="s">
        <v>8243</v>
      </c>
      <c r="G274" s="849">
        <v>13</v>
      </c>
      <c r="H274" s="849">
        <v>468</v>
      </c>
      <c r="I274" s="832">
        <v>0.84324324324324329</v>
      </c>
      <c r="J274" s="832">
        <v>36</v>
      </c>
      <c r="K274" s="849">
        <v>15</v>
      </c>
      <c r="L274" s="849">
        <v>555</v>
      </c>
      <c r="M274" s="832">
        <v>1</v>
      </c>
      <c r="N274" s="832">
        <v>37</v>
      </c>
      <c r="O274" s="849">
        <v>10</v>
      </c>
      <c r="P274" s="849">
        <v>370</v>
      </c>
      <c r="Q274" s="837">
        <v>0.66666666666666663</v>
      </c>
      <c r="R274" s="850">
        <v>37</v>
      </c>
    </row>
    <row r="275" spans="1:18" ht="14.4" customHeight="1" x14ac:dyDescent="0.3">
      <c r="A275" s="831" t="s">
        <v>8273</v>
      </c>
      <c r="B275" s="832" t="s">
        <v>8491</v>
      </c>
      <c r="C275" s="832" t="s">
        <v>664</v>
      </c>
      <c r="D275" s="832" t="s">
        <v>8203</v>
      </c>
      <c r="E275" s="832" t="s">
        <v>8244</v>
      </c>
      <c r="F275" s="832" t="s">
        <v>8245</v>
      </c>
      <c r="G275" s="849">
        <v>131</v>
      </c>
      <c r="H275" s="849">
        <v>4061</v>
      </c>
      <c r="I275" s="832">
        <v>4.7002314814814818</v>
      </c>
      <c r="J275" s="832">
        <v>31</v>
      </c>
      <c r="K275" s="849">
        <v>27</v>
      </c>
      <c r="L275" s="849">
        <v>864</v>
      </c>
      <c r="M275" s="832">
        <v>1</v>
      </c>
      <c r="N275" s="832">
        <v>32</v>
      </c>
      <c r="O275" s="849">
        <v>24</v>
      </c>
      <c r="P275" s="849">
        <v>768</v>
      </c>
      <c r="Q275" s="837">
        <v>0.88888888888888884</v>
      </c>
      <c r="R275" s="850">
        <v>32</v>
      </c>
    </row>
    <row r="276" spans="1:18" ht="14.4" customHeight="1" x14ac:dyDescent="0.3">
      <c r="A276" s="831" t="s">
        <v>8273</v>
      </c>
      <c r="B276" s="832" t="s">
        <v>8491</v>
      </c>
      <c r="C276" s="832" t="s">
        <v>664</v>
      </c>
      <c r="D276" s="832" t="s">
        <v>8203</v>
      </c>
      <c r="E276" s="832" t="s">
        <v>8271</v>
      </c>
      <c r="F276" s="832" t="s">
        <v>8272</v>
      </c>
      <c r="G276" s="849"/>
      <c r="H276" s="849"/>
      <c r="I276" s="832"/>
      <c r="J276" s="832"/>
      <c r="K276" s="849"/>
      <c r="L276" s="849"/>
      <c r="M276" s="832"/>
      <c r="N276" s="832"/>
      <c r="O276" s="849">
        <v>2</v>
      </c>
      <c r="P276" s="849">
        <v>710</v>
      </c>
      <c r="Q276" s="837"/>
      <c r="R276" s="850">
        <v>355</v>
      </c>
    </row>
    <row r="277" spans="1:18" ht="14.4" customHeight="1" x14ac:dyDescent="0.3">
      <c r="A277" s="831" t="s">
        <v>8273</v>
      </c>
      <c r="B277" s="832" t="s">
        <v>8491</v>
      </c>
      <c r="C277" s="832" t="s">
        <v>664</v>
      </c>
      <c r="D277" s="832" t="s">
        <v>8203</v>
      </c>
      <c r="E277" s="832" t="s">
        <v>8291</v>
      </c>
      <c r="F277" s="832" t="s">
        <v>8292</v>
      </c>
      <c r="G277" s="849"/>
      <c r="H277" s="849"/>
      <c r="I277" s="832"/>
      <c r="J277" s="832"/>
      <c r="K277" s="849">
        <v>1</v>
      </c>
      <c r="L277" s="849">
        <v>74</v>
      </c>
      <c r="M277" s="832">
        <v>1</v>
      </c>
      <c r="N277" s="832">
        <v>74</v>
      </c>
      <c r="O277" s="849">
        <v>3</v>
      </c>
      <c r="P277" s="849">
        <v>222</v>
      </c>
      <c r="Q277" s="837">
        <v>3</v>
      </c>
      <c r="R277" s="850">
        <v>74</v>
      </c>
    </row>
    <row r="278" spans="1:18" ht="14.4" customHeight="1" x14ac:dyDescent="0.3">
      <c r="A278" s="831" t="s">
        <v>8273</v>
      </c>
      <c r="B278" s="832" t="s">
        <v>8491</v>
      </c>
      <c r="C278" s="832" t="s">
        <v>664</v>
      </c>
      <c r="D278" s="832" t="s">
        <v>8203</v>
      </c>
      <c r="E278" s="832" t="s">
        <v>8508</v>
      </c>
      <c r="F278" s="832" t="s">
        <v>8509</v>
      </c>
      <c r="G278" s="849">
        <v>125</v>
      </c>
      <c r="H278" s="849">
        <v>28375</v>
      </c>
      <c r="I278" s="832">
        <v>0.6531998158379374</v>
      </c>
      <c r="J278" s="832">
        <v>227</v>
      </c>
      <c r="K278" s="849">
        <v>181</v>
      </c>
      <c r="L278" s="849">
        <v>43440</v>
      </c>
      <c r="M278" s="832">
        <v>1</v>
      </c>
      <c r="N278" s="832">
        <v>240</v>
      </c>
      <c r="O278" s="849">
        <v>156</v>
      </c>
      <c r="P278" s="849">
        <v>44460</v>
      </c>
      <c r="Q278" s="837">
        <v>1.0234806629834254</v>
      </c>
      <c r="R278" s="850">
        <v>285</v>
      </c>
    </row>
    <row r="279" spans="1:18" ht="14.4" customHeight="1" x14ac:dyDescent="0.3">
      <c r="A279" s="831" t="s">
        <v>8273</v>
      </c>
      <c r="B279" s="832" t="s">
        <v>8491</v>
      </c>
      <c r="C279" s="832" t="s">
        <v>664</v>
      </c>
      <c r="D279" s="832" t="s">
        <v>8203</v>
      </c>
      <c r="E279" s="832" t="s">
        <v>8510</v>
      </c>
      <c r="F279" s="832" t="s">
        <v>8511</v>
      </c>
      <c r="G279" s="849">
        <v>133</v>
      </c>
      <c r="H279" s="849">
        <v>21945</v>
      </c>
      <c r="I279" s="832">
        <v>4.4279661016949152</v>
      </c>
      <c r="J279" s="832">
        <v>165</v>
      </c>
      <c r="K279" s="849">
        <v>28</v>
      </c>
      <c r="L279" s="849">
        <v>4956</v>
      </c>
      <c r="M279" s="832">
        <v>1</v>
      </c>
      <c r="N279" s="832">
        <v>177</v>
      </c>
      <c r="O279" s="849">
        <v>41</v>
      </c>
      <c r="P279" s="849">
        <v>7257</v>
      </c>
      <c r="Q279" s="837">
        <v>1.4642857142857142</v>
      </c>
      <c r="R279" s="850">
        <v>177</v>
      </c>
    </row>
    <row r="280" spans="1:18" ht="14.4" customHeight="1" x14ac:dyDescent="0.3">
      <c r="A280" s="831" t="s">
        <v>8273</v>
      </c>
      <c r="B280" s="832" t="s">
        <v>8491</v>
      </c>
      <c r="C280" s="832" t="s">
        <v>664</v>
      </c>
      <c r="D280" s="832" t="s">
        <v>8203</v>
      </c>
      <c r="E280" s="832" t="s">
        <v>8293</v>
      </c>
      <c r="F280" s="832" t="s">
        <v>8294</v>
      </c>
      <c r="G280" s="849">
        <v>2</v>
      </c>
      <c r="H280" s="849">
        <v>420</v>
      </c>
      <c r="I280" s="832"/>
      <c r="J280" s="832">
        <v>210</v>
      </c>
      <c r="K280" s="849"/>
      <c r="L280" s="849"/>
      <c r="M280" s="832"/>
      <c r="N280" s="832"/>
      <c r="O280" s="849"/>
      <c r="P280" s="849"/>
      <c r="Q280" s="837"/>
      <c r="R280" s="850"/>
    </row>
    <row r="281" spans="1:18" ht="14.4" customHeight="1" x14ac:dyDescent="0.3">
      <c r="A281" s="831" t="s">
        <v>8273</v>
      </c>
      <c r="B281" s="832" t="s">
        <v>8491</v>
      </c>
      <c r="C281" s="832" t="s">
        <v>664</v>
      </c>
      <c r="D281" s="832" t="s">
        <v>8203</v>
      </c>
      <c r="E281" s="832" t="s">
        <v>8352</v>
      </c>
      <c r="F281" s="832" t="s">
        <v>8353</v>
      </c>
      <c r="G281" s="849">
        <v>4</v>
      </c>
      <c r="H281" s="849">
        <v>0</v>
      </c>
      <c r="I281" s="832"/>
      <c r="J281" s="832">
        <v>0</v>
      </c>
      <c r="K281" s="849">
        <v>8</v>
      </c>
      <c r="L281" s="849">
        <v>0</v>
      </c>
      <c r="M281" s="832"/>
      <c r="N281" s="832">
        <v>0</v>
      </c>
      <c r="O281" s="849">
        <v>9</v>
      </c>
      <c r="P281" s="849">
        <v>0</v>
      </c>
      <c r="Q281" s="837"/>
      <c r="R281" s="850">
        <v>0</v>
      </c>
    </row>
    <row r="282" spans="1:18" ht="14.4" customHeight="1" x14ac:dyDescent="0.3">
      <c r="A282" s="831" t="s">
        <v>8273</v>
      </c>
      <c r="B282" s="832" t="s">
        <v>8491</v>
      </c>
      <c r="C282" s="832" t="s">
        <v>664</v>
      </c>
      <c r="D282" s="832" t="s">
        <v>8203</v>
      </c>
      <c r="E282" s="832" t="s">
        <v>8354</v>
      </c>
      <c r="F282" s="832" t="s">
        <v>8355</v>
      </c>
      <c r="G282" s="849">
        <v>1</v>
      </c>
      <c r="H282" s="849">
        <v>77</v>
      </c>
      <c r="I282" s="832"/>
      <c r="J282" s="832">
        <v>77</v>
      </c>
      <c r="K282" s="849"/>
      <c r="L282" s="849"/>
      <c r="M282" s="832"/>
      <c r="N282" s="832"/>
      <c r="O282" s="849"/>
      <c r="P282" s="849"/>
      <c r="Q282" s="837"/>
      <c r="R282" s="850"/>
    </row>
    <row r="283" spans="1:18" ht="14.4" customHeight="1" x14ac:dyDescent="0.3">
      <c r="A283" s="831" t="s">
        <v>8273</v>
      </c>
      <c r="B283" s="832" t="s">
        <v>8491</v>
      </c>
      <c r="C283" s="832" t="s">
        <v>664</v>
      </c>
      <c r="D283" s="832" t="s">
        <v>8203</v>
      </c>
      <c r="E283" s="832" t="s">
        <v>8512</v>
      </c>
      <c r="F283" s="832" t="s">
        <v>8513</v>
      </c>
      <c r="G283" s="849"/>
      <c r="H283" s="849"/>
      <c r="I283" s="832"/>
      <c r="J283" s="832"/>
      <c r="K283" s="849"/>
      <c r="L283" s="849"/>
      <c r="M283" s="832"/>
      <c r="N283" s="832"/>
      <c r="O283" s="849">
        <v>1</v>
      </c>
      <c r="P283" s="849">
        <v>794</v>
      </c>
      <c r="Q283" s="837"/>
      <c r="R283" s="850">
        <v>794</v>
      </c>
    </row>
    <row r="284" spans="1:18" ht="14.4" customHeight="1" x14ac:dyDescent="0.3">
      <c r="A284" s="831" t="s">
        <v>8273</v>
      </c>
      <c r="B284" s="832" t="s">
        <v>8491</v>
      </c>
      <c r="C284" s="832" t="s">
        <v>664</v>
      </c>
      <c r="D284" s="832" t="s">
        <v>8203</v>
      </c>
      <c r="E284" s="832" t="s">
        <v>8514</v>
      </c>
      <c r="F284" s="832" t="s">
        <v>8515</v>
      </c>
      <c r="G284" s="849">
        <v>280</v>
      </c>
      <c r="H284" s="849">
        <v>92680</v>
      </c>
      <c r="I284" s="832">
        <v>0.85002568053415506</v>
      </c>
      <c r="J284" s="832">
        <v>331</v>
      </c>
      <c r="K284" s="849">
        <v>308</v>
      </c>
      <c r="L284" s="849">
        <v>109032</v>
      </c>
      <c r="M284" s="832">
        <v>1</v>
      </c>
      <c r="N284" s="832">
        <v>354</v>
      </c>
      <c r="O284" s="849">
        <v>330</v>
      </c>
      <c r="P284" s="849">
        <v>117150</v>
      </c>
      <c r="Q284" s="837">
        <v>1.0744552058111381</v>
      </c>
      <c r="R284" s="850">
        <v>355</v>
      </c>
    </row>
    <row r="285" spans="1:18" ht="14.4" customHeight="1" x14ac:dyDescent="0.3">
      <c r="A285" s="831" t="s">
        <v>8273</v>
      </c>
      <c r="B285" s="832" t="s">
        <v>8491</v>
      </c>
      <c r="C285" s="832" t="s">
        <v>664</v>
      </c>
      <c r="D285" s="832" t="s">
        <v>8203</v>
      </c>
      <c r="E285" s="832" t="s">
        <v>8248</v>
      </c>
      <c r="F285" s="832" t="s">
        <v>8249</v>
      </c>
      <c r="G285" s="849">
        <v>38</v>
      </c>
      <c r="H285" s="849">
        <v>2166</v>
      </c>
      <c r="I285" s="832">
        <v>0.50988700564971756</v>
      </c>
      <c r="J285" s="832">
        <v>57</v>
      </c>
      <c r="K285" s="849">
        <v>72</v>
      </c>
      <c r="L285" s="849">
        <v>4248</v>
      </c>
      <c r="M285" s="832">
        <v>1</v>
      </c>
      <c r="N285" s="832">
        <v>59</v>
      </c>
      <c r="O285" s="849">
        <v>94</v>
      </c>
      <c r="P285" s="849">
        <v>5546</v>
      </c>
      <c r="Q285" s="837">
        <v>1.3055555555555556</v>
      </c>
      <c r="R285" s="850">
        <v>59</v>
      </c>
    </row>
    <row r="286" spans="1:18" ht="14.4" customHeight="1" x14ac:dyDescent="0.3">
      <c r="A286" s="831" t="s">
        <v>8273</v>
      </c>
      <c r="B286" s="832" t="s">
        <v>8491</v>
      </c>
      <c r="C286" s="832" t="s">
        <v>664</v>
      </c>
      <c r="D286" s="832" t="s">
        <v>8203</v>
      </c>
      <c r="E286" s="832" t="s">
        <v>8516</v>
      </c>
      <c r="F286" s="832" t="s">
        <v>8517</v>
      </c>
      <c r="G286" s="849"/>
      <c r="H286" s="849"/>
      <c r="I286" s="832"/>
      <c r="J286" s="832"/>
      <c r="K286" s="849">
        <v>3</v>
      </c>
      <c r="L286" s="849">
        <v>408</v>
      </c>
      <c r="M286" s="832">
        <v>1</v>
      </c>
      <c r="N286" s="832">
        <v>136</v>
      </c>
      <c r="O286" s="849">
        <v>1</v>
      </c>
      <c r="P286" s="849">
        <v>136</v>
      </c>
      <c r="Q286" s="837">
        <v>0.33333333333333331</v>
      </c>
      <c r="R286" s="850">
        <v>136</v>
      </c>
    </row>
    <row r="287" spans="1:18" ht="14.4" customHeight="1" x14ac:dyDescent="0.3">
      <c r="A287" s="831" t="s">
        <v>8273</v>
      </c>
      <c r="B287" s="832" t="s">
        <v>8491</v>
      </c>
      <c r="C287" s="832" t="s">
        <v>664</v>
      </c>
      <c r="D287" s="832" t="s">
        <v>8203</v>
      </c>
      <c r="E287" s="832" t="s">
        <v>8518</v>
      </c>
      <c r="F287" s="832" t="s">
        <v>8519</v>
      </c>
      <c r="G287" s="849">
        <v>109</v>
      </c>
      <c r="H287" s="849">
        <v>8393</v>
      </c>
      <c r="I287" s="832">
        <v>0.2517547543343932</v>
      </c>
      <c r="J287" s="832">
        <v>77</v>
      </c>
      <c r="K287" s="849">
        <v>422</v>
      </c>
      <c r="L287" s="849">
        <v>33338</v>
      </c>
      <c r="M287" s="832">
        <v>1</v>
      </c>
      <c r="N287" s="832">
        <v>79</v>
      </c>
      <c r="O287" s="849">
        <v>345</v>
      </c>
      <c r="P287" s="849">
        <v>27945</v>
      </c>
      <c r="Q287" s="837">
        <v>0.83823264742935988</v>
      </c>
      <c r="R287" s="850">
        <v>81</v>
      </c>
    </row>
    <row r="288" spans="1:18" ht="14.4" customHeight="1" x14ac:dyDescent="0.3">
      <c r="A288" s="831" t="s">
        <v>8273</v>
      </c>
      <c r="B288" s="832" t="s">
        <v>8491</v>
      </c>
      <c r="C288" s="832" t="s">
        <v>664</v>
      </c>
      <c r="D288" s="832" t="s">
        <v>8203</v>
      </c>
      <c r="E288" s="832" t="s">
        <v>8520</v>
      </c>
      <c r="F288" s="832" t="s">
        <v>8521</v>
      </c>
      <c r="G288" s="849">
        <v>97</v>
      </c>
      <c r="H288" s="849">
        <v>90792</v>
      </c>
      <c r="I288" s="832">
        <v>0.97355722833429836</v>
      </c>
      <c r="J288" s="832">
        <v>936</v>
      </c>
      <c r="K288" s="849">
        <v>99</v>
      </c>
      <c r="L288" s="849">
        <v>93258</v>
      </c>
      <c r="M288" s="832">
        <v>1</v>
      </c>
      <c r="N288" s="832">
        <v>942</v>
      </c>
      <c r="O288" s="849">
        <v>129</v>
      </c>
      <c r="P288" s="849">
        <v>121647</v>
      </c>
      <c r="Q288" s="837">
        <v>1.3044135623753459</v>
      </c>
      <c r="R288" s="850">
        <v>943</v>
      </c>
    </row>
    <row r="289" spans="1:18" ht="14.4" customHeight="1" x14ac:dyDescent="0.3">
      <c r="A289" s="831" t="s">
        <v>8273</v>
      </c>
      <c r="B289" s="832" t="s">
        <v>8491</v>
      </c>
      <c r="C289" s="832" t="s">
        <v>664</v>
      </c>
      <c r="D289" s="832" t="s">
        <v>8203</v>
      </c>
      <c r="E289" s="832" t="s">
        <v>8522</v>
      </c>
      <c r="F289" s="832" t="s">
        <v>8523</v>
      </c>
      <c r="G289" s="849">
        <v>1</v>
      </c>
      <c r="H289" s="849">
        <v>46</v>
      </c>
      <c r="I289" s="832"/>
      <c r="J289" s="832">
        <v>46</v>
      </c>
      <c r="K289" s="849"/>
      <c r="L289" s="849"/>
      <c r="M289" s="832"/>
      <c r="N289" s="832"/>
      <c r="O289" s="849"/>
      <c r="P289" s="849"/>
      <c r="Q289" s="837"/>
      <c r="R289" s="850"/>
    </row>
    <row r="290" spans="1:18" ht="14.4" customHeight="1" x14ac:dyDescent="0.3">
      <c r="A290" s="831" t="s">
        <v>8273</v>
      </c>
      <c r="B290" s="832" t="s">
        <v>8491</v>
      </c>
      <c r="C290" s="832" t="s">
        <v>664</v>
      </c>
      <c r="D290" s="832" t="s">
        <v>8203</v>
      </c>
      <c r="E290" s="832" t="s">
        <v>8524</v>
      </c>
      <c r="F290" s="832" t="s">
        <v>8525</v>
      </c>
      <c r="G290" s="849"/>
      <c r="H290" s="849"/>
      <c r="I290" s="832"/>
      <c r="J290" s="832"/>
      <c r="K290" s="849"/>
      <c r="L290" s="849"/>
      <c r="M290" s="832"/>
      <c r="N290" s="832"/>
      <c r="O290" s="849">
        <v>0</v>
      </c>
      <c r="P290" s="849">
        <v>0</v>
      </c>
      <c r="Q290" s="837"/>
      <c r="R290" s="850"/>
    </row>
    <row r="291" spans="1:18" ht="14.4" customHeight="1" x14ac:dyDescent="0.3">
      <c r="A291" s="831" t="s">
        <v>8273</v>
      </c>
      <c r="B291" s="832" t="s">
        <v>8491</v>
      </c>
      <c r="C291" s="832" t="s">
        <v>682</v>
      </c>
      <c r="D291" s="832" t="s">
        <v>8203</v>
      </c>
      <c r="E291" s="832" t="s">
        <v>8512</v>
      </c>
      <c r="F291" s="832" t="s">
        <v>8513</v>
      </c>
      <c r="G291" s="849">
        <v>1</v>
      </c>
      <c r="H291" s="849">
        <v>642</v>
      </c>
      <c r="I291" s="832"/>
      <c r="J291" s="832">
        <v>642</v>
      </c>
      <c r="K291" s="849"/>
      <c r="L291" s="849"/>
      <c r="M291" s="832"/>
      <c r="N291" s="832"/>
      <c r="O291" s="849"/>
      <c r="P291" s="849"/>
      <c r="Q291" s="837"/>
      <c r="R291" s="850"/>
    </row>
    <row r="292" spans="1:18" ht="14.4" customHeight="1" x14ac:dyDescent="0.3">
      <c r="A292" s="831" t="s">
        <v>8273</v>
      </c>
      <c r="B292" s="832" t="s">
        <v>8491</v>
      </c>
      <c r="C292" s="832" t="s">
        <v>8371</v>
      </c>
      <c r="D292" s="832" t="s">
        <v>8206</v>
      </c>
      <c r="E292" s="832" t="s">
        <v>8492</v>
      </c>
      <c r="F292" s="832" t="s">
        <v>8526</v>
      </c>
      <c r="G292" s="849">
        <v>0</v>
      </c>
      <c r="H292" s="849">
        <v>3.637978807091713E-12</v>
      </c>
      <c r="I292" s="832"/>
      <c r="J292" s="832"/>
      <c r="K292" s="849">
        <v>0</v>
      </c>
      <c r="L292" s="849">
        <v>0</v>
      </c>
      <c r="M292" s="832"/>
      <c r="N292" s="832"/>
      <c r="O292" s="849">
        <v>0</v>
      </c>
      <c r="P292" s="849">
        <v>0</v>
      </c>
      <c r="Q292" s="837"/>
      <c r="R292" s="850"/>
    </row>
    <row r="293" spans="1:18" ht="14.4" customHeight="1" x14ac:dyDescent="0.3">
      <c r="A293" s="831" t="s">
        <v>8273</v>
      </c>
      <c r="B293" s="832" t="s">
        <v>8491</v>
      </c>
      <c r="C293" s="832" t="s">
        <v>8371</v>
      </c>
      <c r="D293" s="832" t="s">
        <v>8206</v>
      </c>
      <c r="E293" s="832" t="s">
        <v>8494</v>
      </c>
      <c r="F293" s="832" t="s">
        <v>8526</v>
      </c>
      <c r="G293" s="849">
        <v>-3.5527136788005009E-15</v>
      </c>
      <c r="H293" s="849">
        <v>0</v>
      </c>
      <c r="I293" s="832">
        <v>0</v>
      </c>
      <c r="J293" s="832">
        <v>0</v>
      </c>
      <c r="K293" s="849">
        <v>0</v>
      </c>
      <c r="L293" s="849">
        <v>-5.8207660913467407E-11</v>
      </c>
      <c r="M293" s="832">
        <v>1</v>
      </c>
      <c r="N293" s="832"/>
      <c r="O293" s="849">
        <v>0</v>
      </c>
      <c r="P293" s="849">
        <v>0</v>
      </c>
      <c r="Q293" s="837">
        <v>0</v>
      </c>
      <c r="R293" s="850"/>
    </row>
    <row r="294" spans="1:18" ht="14.4" customHeight="1" x14ac:dyDescent="0.3">
      <c r="A294" s="831" t="s">
        <v>8273</v>
      </c>
      <c r="B294" s="832" t="s">
        <v>8491</v>
      </c>
      <c r="C294" s="832" t="s">
        <v>8371</v>
      </c>
      <c r="D294" s="832" t="s">
        <v>8206</v>
      </c>
      <c r="E294" s="832" t="s">
        <v>8497</v>
      </c>
      <c r="F294" s="832" t="s">
        <v>8526</v>
      </c>
      <c r="G294" s="849">
        <v>0</v>
      </c>
      <c r="H294" s="849">
        <v>7.2759576141834259E-12</v>
      </c>
      <c r="I294" s="832"/>
      <c r="J294" s="832"/>
      <c r="K294" s="849"/>
      <c r="L294" s="849"/>
      <c r="M294" s="832"/>
      <c r="N294" s="832"/>
      <c r="O294" s="849">
        <v>0</v>
      </c>
      <c r="P294" s="849">
        <v>1.4551915228366852E-11</v>
      </c>
      <c r="Q294" s="837"/>
      <c r="R294" s="850"/>
    </row>
    <row r="295" spans="1:18" ht="14.4" customHeight="1" x14ac:dyDescent="0.3">
      <c r="A295" s="831" t="s">
        <v>8273</v>
      </c>
      <c r="B295" s="832" t="s">
        <v>8491</v>
      </c>
      <c r="C295" s="832" t="s">
        <v>8371</v>
      </c>
      <c r="D295" s="832" t="s">
        <v>8206</v>
      </c>
      <c r="E295" s="832" t="s">
        <v>8498</v>
      </c>
      <c r="F295" s="832" t="s">
        <v>8526</v>
      </c>
      <c r="G295" s="849"/>
      <c r="H295" s="849"/>
      <c r="I295" s="832"/>
      <c r="J295" s="832"/>
      <c r="K295" s="849"/>
      <c r="L295" s="849"/>
      <c r="M295" s="832"/>
      <c r="N295" s="832"/>
      <c r="O295" s="849">
        <v>0</v>
      </c>
      <c r="P295" s="849">
        <v>-7.2759576141834259E-12</v>
      </c>
      <c r="Q295" s="837"/>
      <c r="R295" s="850"/>
    </row>
    <row r="296" spans="1:18" ht="14.4" customHeight="1" x14ac:dyDescent="0.3">
      <c r="A296" s="831" t="s">
        <v>8273</v>
      </c>
      <c r="B296" s="832" t="s">
        <v>8527</v>
      </c>
      <c r="C296" s="832" t="s">
        <v>664</v>
      </c>
      <c r="D296" s="832" t="s">
        <v>8206</v>
      </c>
      <c r="E296" s="832" t="s">
        <v>8528</v>
      </c>
      <c r="F296" s="832" t="s">
        <v>1564</v>
      </c>
      <c r="G296" s="849"/>
      <c r="H296" s="849"/>
      <c r="I296" s="832"/>
      <c r="J296" s="832"/>
      <c r="K296" s="849"/>
      <c r="L296" s="849"/>
      <c r="M296" s="832"/>
      <c r="N296" s="832"/>
      <c r="O296" s="849">
        <v>8</v>
      </c>
      <c r="P296" s="849">
        <v>109321.68</v>
      </c>
      <c r="Q296" s="837"/>
      <c r="R296" s="850">
        <v>13665.21</v>
      </c>
    </row>
    <row r="297" spans="1:18" ht="14.4" customHeight="1" x14ac:dyDescent="0.3">
      <c r="A297" s="831" t="s">
        <v>8273</v>
      </c>
      <c r="B297" s="832" t="s">
        <v>8527</v>
      </c>
      <c r="C297" s="832" t="s">
        <v>664</v>
      </c>
      <c r="D297" s="832" t="s">
        <v>8206</v>
      </c>
      <c r="E297" s="832" t="s">
        <v>8529</v>
      </c>
      <c r="F297" s="832" t="s">
        <v>1004</v>
      </c>
      <c r="G297" s="849"/>
      <c r="H297" s="849"/>
      <c r="I297" s="832"/>
      <c r="J297" s="832"/>
      <c r="K297" s="849"/>
      <c r="L297" s="849"/>
      <c r="M297" s="832"/>
      <c r="N297" s="832"/>
      <c r="O297" s="849">
        <v>36</v>
      </c>
      <c r="P297" s="849">
        <v>47778.14</v>
      </c>
      <c r="Q297" s="837"/>
      <c r="R297" s="850">
        <v>1327.1705555555554</v>
      </c>
    </row>
    <row r="298" spans="1:18" ht="14.4" customHeight="1" x14ac:dyDescent="0.3">
      <c r="A298" s="831" t="s">
        <v>8273</v>
      </c>
      <c r="B298" s="832" t="s">
        <v>8527</v>
      </c>
      <c r="C298" s="832" t="s">
        <v>664</v>
      </c>
      <c r="D298" s="832" t="s">
        <v>8206</v>
      </c>
      <c r="E298" s="832" t="s">
        <v>8530</v>
      </c>
      <c r="F298" s="832" t="s">
        <v>1004</v>
      </c>
      <c r="G298" s="849"/>
      <c r="H298" s="849"/>
      <c r="I298" s="832"/>
      <c r="J298" s="832"/>
      <c r="K298" s="849"/>
      <c r="L298" s="849"/>
      <c r="M298" s="832"/>
      <c r="N298" s="832"/>
      <c r="O298" s="849">
        <v>4</v>
      </c>
      <c r="P298" s="849">
        <v>13665.2</v>
      </c>
      <c r="Q298" s="837"/>
      <c r="R298" s="850">
        <v>3416.3</v>
      </c>
    </row>
    <row r="299" spans="1:18" ht="14.4" customHeight="1" x14ac:dyDescent="0.3">
      <c r="A299" s="831" t="s">
        <v>8273</v>
      </c>
      <c r="B299" s="832" t="s">
        <v>8527</v>
      </c>
      <c r="C299" s="832" t="s">
        <v>664</v>
      </c>
      <c r="D299" s="832" t="s">
        <v>8206</v>
      </c>
      <c r="E299" s="832" t="s">
        <v>8531</v>
      </c>
      <c r="F299" s="832" t="s">
        <v>1004</v>
      </c>
      <c r="G299" s="849"/>
      <c r="H299" s="849"/>
      <c r="I299" s="832"/>
      <c r="J299" s="832"/>
      <c r="K299" s="849"/>
      <c r="L299" s="849"/>
      <c r="M299" s="832"/>
      <c r="N299" s="832"/>
      <c r="O299" s="849">
        <v>13.2</v>
      </c>
      <c r="P299" s="849">
        <v>88773.760000000009</v>
      </c>
      <c r="Q299" s="837"/>
      <c r="R299" s="850">
        <v>6725.2848484848491</v>
      </c>
    </row>
    <row r="300" spans="1:18" ht="14.4" customHeight="1" x14ac:dyDescent="0.3">
      <c r="A300" s="831" t="s">
        <v>8273</v>
      </c>
      <c r="B300" s="832" t="s">
        <v>8527</v>
      </c>
      <c r="C300" s="832" t="s">
        <v>664</v>
      </c>
      <c r="D300" s="832" t="s">
        <v>8206</v>
      </c>
      <c r="E300" s="832" t="s">
        <v>8532</v>
      </c>
      <c r="F300" s="832" t="s">
        <v>1004</v>
      </c>
      <c r="G300" s="849"/>
      <c r="H300" s="849"/>
      <c r="I300" s="832"/>
      <c r="J300" s="832"/>
      <c r="K300" s="849"/>
      <c r="L300" s="849"/>
      <c r="M300" s="832"/>
      <c r="N300" s="832"/>
      <c r="O300" s="849">
        <v>8</v>
      </c>
      <c r="P300" s="849">
        <v>109321.68</v>
      </c>
      <c r="Q300" s="837"/>
      <c r="R300" s="850">
        <v>13665.21</v>
      </c>
    </row>
    <row r="301" spans="1:18" ht="14.4" customHeight="1" x14ac:dyDescent="0.3">
      <c r="A301" s="831" t="s">
        <v>8273</v>
      </c>
      <c r="B301" s="832" t="s">
        <v>8527</v>
      </c>
      <c r="C301" s="832" t="s">
        <v>664</v>
      </c>
      <c r="D301" s="832" t="s">
        <v>8206</v>
      </c>
      <c r="E301" s="832" t="s">
        <v>8492</v>
      </c>
      <c r="F301" s="832" t="s">
        <v>8493</v>
      </c>
      <c r="G301" s="849">
        <v>1</v>
      </c>
      <c r="H301" s="849">
        <v>9827.1200000000008</v>
      </c>
      <c r="I301" s="832"/>
      <c r="J301" s="832">
        <v>9827.1200000000008</v>
      </c>
      <c r="K301" s="849"/>
      <c r="L301" s="849"/>
      <c r="M301" s="832"/>
      <c r="N301" s="832"/>
      <c r="O301" s="849"/>
      <c r="P301" s="849"/>
      <c r="Q301" s="837"/>
      <c r="R301" s="850"/>
    </row>
    <row r="302" spans="1:18" ht="14.4" customHeight="1" x14ac:dyDescent="0.3">
      <c r="A302" s="831" t="s">
        <v>8273</v>
      </c>
      <c r="B302" s="832" t="s">
        <v>8527</v>
      </c>
      <c r="C302" s="832" t="s">
        <v>664</v>
      </c>
      <c r="D302" s="832" t="s">
        <v>8206</v>
      </c>
      <c r="E302" s="832" t="s">
        <v>8494</v>
      </c>
      <c r="F302" s="832"/>
      <c r="G302" s="849">
        <v>13</v>
      </c>
      <c r="H302" s="849">
        <v>255505.22999999998</v>
      </c>
      <c r="I302" s="832"/>
      <c r="J302" s="832">
        <v>19654.24846153846</v>
      </c>
      <c r="K302" s="849"/>
      <c r="L302" s="849"/>
      <c r="M302" s="832"/>
      <c r="N302" s="832"/>
      <c r="O302" s="849"/>
      <c r="P302" s="849"/>
      <c r="Q302" s="837"/>
      <c r="R302" s="850"/>
    </row>
    <row r="303" spans="1:18" ht="14.4" customHeight="1" x14ac:dyDescent="0.3">
      <c r="A303" s="831" t="s">
        <v>8273</v>
      </c>
      <c r="B303" s="832" t="s">
        <v>8527</v>
      </c>
      <c r="C303" s="832" t="s">
        <v>664</v>
      </c>
      <c r="D303" s="832" t="s">
        <v>8206</v>
      </c>
      <c r="E303" s="832" t="s">
        <v>8533</v>
      </c>
      <c r="F303" s="832" t="s">
        <v>1564</v>
      </c>
      <c r="G303" s="849"/>
      <c r="H303" s="849"/>
      <c r="I303" s="832"/>
      <c r="J303" s="832"/>
      <c r="K303" s="849"/>
      <c r="L303" s="849"/>
      <c r="M303" s="832"/>
      <c r="N303" s="832"/>
      <c r="O303" s="849">
        <v>6</v>
      </c>
      <c r="P303" s="849">
        <v>81991.259999999995</v>
      </c>
      <c r="Q303" s="837"/>
      <c r="R303" s="850">
        <v>13665.21</v>
      </c>
    </row>
    <row r="304" spans="1:18" ht="14.4" customHeight="1" x14ac:dyDescent="0.3">
      <c r="A304" s="831" t="s">
        <v>8273</v>
      </c>
      <c r="B304" s="832" t="s">
        <v>8527</v>
      </c>
      <c r="C304" s="832" t="s">
        <v>664</v>
      </c>
      <c r="D304" s="832" t="s">
        <v>8203</v>
      </c>
      <c r="E304" s="832" t="s">
        <v>8232</v>
      </c>
      <c r="F304" s="832" t="s">
        <v>8233</v>
      </c>
      <c r="G304" s="849">
        <v>218</v>
      </c>
      <c r="H304" s="849">
        <v>13952</v>
      </c>
      <c r="I304" s="832">
        <v>1.1551581387646961</v>
      </c>
      <c r="J304" s="832">
        <v>64</v>
      </c>
      <c r="K304" s="849">
        <v>183</v>
      </c>
      <c r="L304" s="849">
        <v>12078</v>
      </c>
      <c r="M304" s="832">
        <v>1</v>
      </c>
      <c r="N304" s="832">
        <v>66</v>
      </c>
      <c r="O304" s="849">
        <v>164</v>
      </c>
      <c r="P304" s="849">
        <v>10824</v>
      </c>
      <c r="Q304" s="837">
        <v>0.89617486338797814</v>
      </c>
      <c r="R304" s="850">
        <v>66</v>
      </c>
    </row>
    <row r="305" spans="1:18" ht="14.4" customHeight="1" x14ac:dyDescent="0.3">
      <c r="A305" s="831" t="s">
        <v>8273</v>
      </c>
      <c r="B305" s="832" t="s">
        <v>8527</v>
      </c>
      <c r="C305" s="832" t="s">
        <v>664</v>
      </c>
      <c r="D305" s="832" t="s">
        <v>8203</v>
      </c>
      <c r="E305" s="832" t="s">
        <v>8328</v>
      </c>
      <c r="F305" s="832" t="s">
        <v>8329</v>
      </c>
      <c r="G305" s="849">
        <v>2</v>
      </c>
      <c r="H305" s="849">
        <v>218</v>
      </c>
      <c r="I305" s="832">
        <v>0.63188405797101455</v>
      </c>
      <c r="J305" s="832">
        <v>109</v>
      </c>
      <c r="K305" s="849">
        <v>3</v>
      </c>
      <c r="L305" s="849">
        <v>345</v>
      </c>
      <c r="M305" s="832">
        <v>1</v>
      </c>
      <c r="N305" s="832">
        <v>115</v>
      </c>
      <c r="O305" s="849">
        <v>5</v>
      </c>
      <c r="P305" s="849">
        <v>575</v>
      </c>
      <c r="Q305" s="837">
        <v>1.6666666666666667</v>
      </c>
      <c r="R305" s="850">
        <v>115</v>
      </c>
    </row>
    <row r="306" spans="1:18" ht="14.4" customHeight="1" x14ac:dyDescent="0.3">
      <c r="A306" s="831" t="s">
        <v>8273</v>
      </c>
      <c r="B306" s="832" t="s">
        <v>8527</v>
      </c>
      <c r="C306" s="832" t="s">
        <v>664</v>
      </c>
      <c r="D306" s="832" t="s">
        <v>8203</v>
      </c>
      <c r="E306" s="832" t="s">
        <v>8204</v>
      </c>
      <c r="F306" s="832" t="s">
        <v>8205</v>
      </c>
      <c r="G306" s="849">
        <v>6</v>
      </c>
      <c r="H306" s="849">
        <v>864</v>
      </c>
      <c r="I306" s="832">
        <v>5.9178082191780819</v>
      </c>
      <c r="J306" s="832">
        <v>144</v>
      </c>
      <c r="K306" s="849">
        <v>1</v>
      </c>
      <c r="L306" s="849">
        <v>146</v>
      </c>
      <c r="M306" s="832">
        <v>1</v>
      </c>
      <c r="N306" s="832">
        <v>146</v>
      </c>
      <c r="O306" s="849">
        <v>11</v>
      </c>
      <c r="P306" s="849">
        <v>1617</v>
      </c>
      <c r="Q306" s="837">
        <v>11.075342465753424</v>
      </c>
      <c r="R306" s="850">
        <v>147</v>
      </c>
    </row>
    <row r="307" spans="1:18" ht="14.4" customHeight="1" x14ac:dyDescent="0.3">
      <c r="A307" s="831" t="s">
        <v>8273</v>
      </c>
      <c r="B307" s="832" t="s">
        <v>8527</v>
      </c>
      <c r="C307" s="832" t="s">
        <v>664</v>
      </c>
      <c r="D307" s="832" t="s">
        <v>8203</v>
      </c>
      <c r="E307" s="832" t="s">
        <v>8534</v>
      </c>
      <c r="F307" s="832" t="s">
        <v>8535</v>
      </c>
      <c r="G307" s="849"/>
      <c r="H307" s="849"/>
      <c r="I307" s="832"/>
      <c r="J307" s="832"/>
      <c r="K307" s="849"/>
      <c r="L307" s="849"/>
      <c r="M307" s="832"/>
      <c r="N307" s="832"/>
      <c r="O307" s="849">
        <v>11</v>
      </c>
      <c r="P307" s="849">
        <v>2167</v>
      </c>
      <c r="Q307" s="837"/>
      <c r="R307" s="850">
        <v>197</v>
      </c>
    </row>
    <row r="308" spans="1:18" ht="14.4" customHeight="1" x14ac:dyDescent="0.3">
      <c r="A308" s="831" t="s">
        <v>8273</v>
      </c>
      <c r="B308" s="832" t="s">
        <v>8527</v>
      </c>
      <c r="C308" s="832" t="s">
        <v>664</v>
      </c>
      <c r="D308" s="832" t="s">
        <v>8203</v>
      </c>
      <c r="E308" s="832" t="s">
        <v>8281</v>
      </c>
      <c r="F308" s="832" t="s">
        <v>8282</v>
      </c>
      <c r="G308" s="849">
        <v>616</v>
      </c>
      <c r="H308" s="849">
        <v>21560</v>
      </c>
      <c r="I308" s="832">
        <v>1.1292688036874083</v>
      </c>
      <c r="J308" s="832">
        <v>35</v>
      </c>
      <c r="K308" s="849">
        <v>516</v>
      </c>
      <c r="L308" s="849">
        <v>19092</v>
      </c>
      <c r="M308" s="832">
        <v>1</v>
      </c>
      <c r="N308" s="832">
        <v>37</v>
      </c>
      <c r="O308" s="849">
        <v>523</v>
      </c>
      <c r="P308" s="849">
        <v>19351</v>
      </c>
      <c r="Q308" s="837">
        <v>1.0135658914728682</v>
      </c>
      <c r="R308" s="850">
        <v>37</v>
      </c>
    </row>
    <row r="309" spans="1:18" ht="14.4" customHeight="1" x14ac:dyDescent="0.3">
      <c r="A309" s="831" t="s">
        <v>8273</v>
      </c>
      <c r="B309" s="832" t="s">
        <v>8527</v>
      </c>
      <c r="C309" s="832" t="s">
        <v>664</v>
      </c>
      <c r="D309" s="832" t="s">
        <v>8203</v>
      </c>
      <c r="E309" s="832" t="s">
        <v>8502</v>
      </c>
      <c r="F309" s="832" t="s">
        <v>8503</v>
      </c>
      <c r="G309" s="849">
        <v>156</v>
      </c>
      <c r="H309" s="849">
        <v>8892</v>
      </c>
      <c r="I309" s="832">
        <v>1.2559322033898306</v>
      </c>
      <c r="J309" s="832">
        <v>57</v>
      </c>
      <c r="K309" s="849">
        <v>120</v>
      </c>
      <c r="L309" s="849">
        <v>7080</v>
      </c>
      <c r="M309" s="832">
        <v>1</v>
      </c>
      <c r="N309" s="832">
        <v>59</v>
      </c>
      <c r="O309" s="849">
        <v>154</v>
      </c>
      <c r="P309" s="849">
        <v>8778</v>
      </c>
      <c r="Q309" s="837">
        <v>1.2398305084745762</v>
      </c>
      <c r="R309" s="850">
        <v>57</v>
      </c>
    </row>
    <row r="310" spans="1:18" ht="14.4" customHeight="1" x14ac:dyDescent="0.3">
      <c r="A310" s="831" t="s">
        <v>8273</v>
      </c>
      <c r="B310" s="832" t="s">
        <v>8527</v>
      </c>
      <c r="C310" s="832" t="s">
        <v>664</v>
      </c>
      <c r="D310" s="832" t="s">
        <v>8203</v>
      </c>
      <c r="E310" s="832" t="s">
        <v>8238</v>
      </c>
      <c r="F310" s="832" t="s">
        <v>8239</v>
      </c>
      <c r="G310" s="849">
        <v>1</v>
      </c>
      <c r="H310" s="849">
        <v>82</v>
      </c>
      <c r="I310" s="832"/>
      <c r="J310" s="832">
        <v>82</v>
      </c>
      <c r="K310" s="849"/>
      <c r="L310" s="849"/>
      <c r="M310" s="832"/>
      <c r="N310" s="832"/>
      <c r="O310" s="849">
        <v>1</v>
      </c>
      <c r="P310" s="849">
        <v>86</v>
      </c>
      <c r="Q310" s="837"/>
      <c r="R310" s="850">
        <v>86</v>
      </c>
    </row>
    <row r="311" spans="1:18" ht="14.4" customHeight="1" x14ac:dyDescent="0.3">
      <c r="A311" s="831" t="s">
        <v>8273</v>
      </c>
      <c r="B311" s="832" t="s">
        <v>8527</v>
      </c>
      <c r="C311" s="832" t="s">
        <v>664</v>
      </c>
      <c r="D311" s="832" t="s">
        <v>8203</v>
      </c>
      <c r="E311" s="832" t="s">
        <v>8536</v>
      </c>
      <c r="F311" s="832" t="s">
        <v>8537</v>
      </c>
      <c r="G311" s="849">
        <v>84</v>
      </c>
      <c r="H311" s="849">
        <v>54852</v>
      </c>
      <c r="I311" s="832">
        <v>1.071893381275282</v>
      </c>
      <c r="J311" s="832">
        <v>653</v>
      </c>
      <c r="K311" s="849">
        <v>73</v>
      </c>
      <c r="L311" s="849">
        <v>51173</v>
      </c>
      <c r="M311" s="832">
        <v>1</v>
      </c>
      <c r="N311" s="832">
        <v>701</v>
      </c>
      <c r="O311" s="849">
        <v>86</v>
      </c>
      <c r="P311" s="849">
        <v>60286</v>
      </c>
      <c r="Q311" s="837">
        <v>1.178082191780822</v>
      </c>
      <c r="R311" s="850">
        <v>701</v>
      </c>
    </row>
    <row r="312" spans="1:18" ht="14.4" customHeight="1" x14ac:dyDescent="0.3">
      <c r="A312" s="831" t="s">
        <v>8273</v>
      </c>
      <c r="B312" s="832" t="s">
        <v>8527</v>
      </c>
      <c r="C312" s="832" t="s">
        <v>664</v>
      </c>
      <c r="D312" s="832" t="s">
        <v>8203</v>
      </c>
      <c r="E312" s="832" t="s">
        <v>8504</v>
      </c>
      <c r="F312" s="832" t="s">
        <v>8505</v>
      </c>
      <c r="G312" s="849">
        <v>304</v>
      </c>
      <c r="H312" s="849">
        <v>132240</v>
      </c>
      <c r="I312" s="832">
        <v>0.70711283647213574</v>
      </c>
      <c r="J312" s="832">
        <v>435</v>
      </c>
      <c r="K312" s="849">
        <v>426</v>
      </c>
      <c r="L312" s="849">
        <v>187014</v>
      </c>
      <c r="M312" s="832">
        <v>1</v>
      </c>
      <c r="N312" s="832">
        <v>439</v>
      </c>
      <c r="O312" s="849">
        <v>419</v>
      </c>
      <c r="P312" s="849">
        <v>183941</v>
      </c>
      <c r="Q312" s="837">
        <v>0.98356807511737088</v>
      </c>
      <c r="R312" s="850">
        <v>439</v>
      </c>
    </row>
    <row r="313" spans="1:18" ht="14.4" customHeight="1" x14ac:dyDescent="0.3">
      <c r="A313" s="831" t="s">
        <v>8273</v>
      </c>
      <c r="B313" s="832" t="s">
        <v>8527</v>
      </c>
      <c r="C313" s="832" t="s">
        <v>664</v>
      </c>
      <c r="D313" s="832" t="s">
        <v>8203</v>
      </c>
      <c r="E313" s="832" t="s">
        <v>8538</v>
      </c>
      <c r="F313" s="832" t="s">
        <v>8539</v>
      </c>
      <c r="G313" s="849"/>
      <c r="H313" s="849"/>
      <c r="I313" s="832"/>
      <c r="J313" s="832"/>
      <c r="K313" s="849"/>
      <c r="L313" s="849"/>
      <c r="M313" s="832"/>
      <c r="N313" s="832"/>
      <c r="O313" s="849">
        <v>1</v>
      </c>
      <c r="P313" s="849">
        <v>116</v>
      </c>
      <c r="Q313" s="837"/>
      <c r="R313" s="850">
        <v>116</v>
      </c>
    </row>
    <row r="314" spans="1:18" ht="14.4" customHeight="1" x14ac:dyDescent="0.3">
      <c r="A314" s="831" t="s">
        <v>8273</v>
      </c>
      <c r="B314" s="832" t="s">
        <v>8527</v>
      </c>
      <c r="C314" s="832" t="s">
        <v>664</v>
      </c>
      <c r="D314" s="832" t="s">
        <v>8203</v>
      </c>
      <c r="E314" s="832" t="s">
        <v>8540</v>
      </c>
      <c r="F314" s="832" t="s">
        <v>8541</v>
      </c>
      <c r="G314" s="849">
        <v>3208</v>
      </c>
      <c r="H314" s="849">
        <v>73784</v>
      </c>
      <c r="I314" s="832">
        <v>1.6845662100456622</v>
      </c>
      <c r="J314" s="832">
        <v>23</v>
      </c>
      <c r="K314" s="849">
        <v>1752</v>
      </c>
      <c r="L314" s="849">
        <v>43800</v>
      </c>
      <c r="M314" s="832">
        <v>1</v>
      </c>
      <c r="N314" s="832">
        <v>25</v>
      </c>
      <c r="O314" s="849">
        <v>1674</v>
      </c>
      <c r="P314" s="849">
        <v>41850</v>
      </c>
      <c r="Q314" s="837">
        <v>0.95547945205479456</v>
      </c>
      <c r="R314" s="850">
        <v>25</v>
      </c>
    </row>
    <row r="315" spans="1:18" ht="14.4" customHeight="1" x14ac:dyDescent="0.3">
      <c r="A315" s="831" t="s">
        <v>8273</v>
      </c>
      <c r="B315" s="832" t="s">
        <v>8527</v>
      </c>
      <c r="C315" s="832" t="s">
        <v>664</v>
      </c>
      <c r="D315" s="832" t="s">
        <v>8203</v>
      </c>
      <c r="E315" s="832" t="s">
        <v>8542</v>
      </c>
      <c r="F315" s="832" t="s">
        <v>8543</v>
      </c>
      <c r="G315" s="849">
        <v>10</v>
      </c>
      <c r="H315" s="849">
        <v>4130</v>
      </c>
      <c r="I315" s="832">
        <v>0.59067505720823799</v>
      </c>
      <c r="J315" s="832">
        <v>413</v>
      </c>
      <c r="K315" s="849">
        <v>16</v>
      </c>
      <c r="L315" s="849">
        <v>6992</v>
      </c>
      <c r="M315" s="832">
        <v>1</v>
      </c>
      <c r="N315" s="832">
        <v>437</v>
      </c>
      <c r="O315" s="849">
        <v>11</v>
      </c>
      <c r="P315" s="849">
        <v>4807</v>
      </c>
      <c r="Q315" s="837">
        <v>0.6875</v>
      </c>
      <c r="R315" s="850">
        <v>437</v>
      </c>
    </row>
    <row r="316" spans="1:18" ht="14.4" customHeight="1" x14ac:dyDescent="0.3">
      <c r="A316" s="831" t="s">
        <v>8273</v>
      </c>
      <c r="B316" s="832" t="s">
        <v>8527</v>
      </c>
      <c r="C316" s="832" t="s">
        <v>664</v>
      </c>
      <c r="D316" s="832" t="s">
        <v>8203</v>
      </c>
      <c r="E316" s="832" t="s">
        <v>8506</v>
      </c>
      <c r="F316" s="832" t="s">
        <v>8507</v>
      </c>
      <c r="G316" s="849">
        <v>2059</v>
      </c>
      <c r="H316" s="849">
        <v>352089</v>
      </c>
      <c r="I316" s="832">
        <v>0.99192014807427376</v>
      </c>
      <c r="J316" s="832">
        <v>171</v>
      </c>
      <c r="K316" s="849">
        <v>1983</v>
      </c>
      <c r="L316" s="849">
        <v>354957</v>
      </c>
      <c r="M316" s="832">
        <v>1</v>
      </c>
      <c r="N316" s="832">
        <v>179</v>
      </c>
      <c r="O316" s="849">
        <v>2010</v>
      </c>
      <c r="P316" s="849">
        <v>546720</v>
      </c>
      <c r="Q316" s="837">
        <v>1.540242902661449</v>
      </c>
      <c r="R316" s="850">
        <v>272</v>
      </c>
    </row>
    <row r="317" spans="1:18" ht="14.4" customHeight="1" x14ac:dyDescent="0.3">
      <c r="A317" s="831" t="s">
        <v>8273</v>
      </c>
      <c r="B317" s="832" t="s">
        <v>8527</v>
      </c>
      <c r="C317" s="832" t="s">
        <v>664</v>
      </c>
      <c r="D317" s="832" t="s">
        <v>8203</v>
      </c>
      <c r="E317" s="832" t="s">
        <v>8240</v>
      </c>
      <c r="F317" s="832" t="s">
        <v>8241</v>
      </c>
      <c r="G317" s="849">
        <v>62</v>
      </c>
      <c r="H317" s="849">
        <v>1133.32</v>
      </c>
      <c r="I317" s="832">
        <v>0.39080269519100136</v>
      </c>
      <c r="J317" s="832">
        <v>18.279354838709676</v>
      </c>
      <c r="K317" s="849">
        <v>87</v>
      </c>
      <c r="L317" s="849">
        <v>2899.9799999999996</v>
      </c>
      <c r="M317" s="832">
        <v>1</v>
      </c>
      <c r="N317" s="832">
        <v>33.333103448275857</v>
      </c>
      <c r="O317" s="849">
        <v>81</v>
      </c>
      <c r="P317" s="849">
        <v>2699.99</v>
      </c>
      <c r="Q317" s="837">
        <v>0.93103745543072713</v>
      </c>
      <c r="R317" s="850">
        <v>33.333209876543208</v>
      </c>
    </row>
    <row r="318" spans="1:18" ht="14.4" customHeight="1" x14ac:dyDescent="0.3">
      <c r="A318" s="831" t="s">
        <v>8273</v>
      </c>
      <c r="B318" s="832" t="s">
        <v>8527</v>
      </c>
      <c r="C318" s="832" t="s">
        <v>664</v>
      </c>
      <c r="D318" s="832" t="s">
        <v>8203</v>
      </c>
      <c r="E318" s="832" t="s">
        <v>8287</v>
      </c>
      <c r="F318" s="832" t="s">
        <v>8288</v>
      </c>
      <c r="G318" s="849">
        <v>740</v>
      </c>
      <c r="H318" s="849">
        <v>79920</v>
      </c>
      <c r="I318" s="832">
        <v>0.94768296731964141</v>
      </c>
      <c r="J318" s="832">
        <v>108</v>
      </c>
      <c r="K318" s="849">
        <v>727</v>
      </c>
      <c r="L318" s="849">
        <v>84332</v>
      </c>
      <c r="M318" s="832">
        <v>1</v>
      </c>
      <c r="N318" s="832">
        <v>116</v>
      </c>
      <c r="O318" s="849">
        <v>702</v>
      </c>
      <c r="P318" s="849">
        <v>81432</v>
      </c>
      <c r="Q318" s="837">
        <v>0.96561210453920221</v>
      </c>
      <c r="R318" s="850">
        <v>116</v>
      </c>
    </row>
    <row r="319" spans="1:18" ht="14.4" customHeight="1" x14ac:dyDescent="0.3">
      <c r="A319" s="831" t="s">
        <v>8273</v>
      </c>
      <c r="B319" s="832" t="s">
        <v>8527</v>
      </c>
      <c r="C319" s="832" t="s">
        <v>664</v>
      </c>
      <c r="D319" s="832" t="s">
        <v>8203</v>
      </c>
      <c r="E319" s="832" t="s">
        <v>8242</v>
      </c>
      <c r="F319" s="832" t="s">
        <v>8243</v>
      </c>
      <c r="G319" s="849">
        <v>99</v>
      </c>
      <c r="H319" s="849">
        <v>3564</v>
      </c>
      <c r="I319" s="832">
        <v>1.1746868820039551</v>
      </c>
      <c r="J319" s="832">
        <v>36</v>
      </c>
      <c r="K319" s="849">
        <v>82</v>
      </c>
      <c r="L319" s="849">
        <v>3034</v>
      </c>
      <c r="M319" s="832">
        <v>1</v>
      </c>
      <c r="N319" s="832">
        <v>37</v>
      </c>
      <c r="O319" s="849">
        <v>89</v>
      </c>
      <c r="P319" s="849">
        <v>3293</v>
      </c>
      <c r="Q319" s="837">
        <v>1.0853658536585367</v>
      </c>
      <c r="R319" s="850">
        <v>37</v>
      </c>
    </row>
    <row r="320" spans="1:18" ht="14.4" customHeight="1" x14ac:dyDescent="0.3">
      <c r="A320" s="831" t="s">
        <v>8273</v>
      </c>
      <c r="B320" s="832" t="s">
        <v>8527</v>
      </c>
      <c r="C320" s="832" t="s">
        <v>664</v>
      </c>
      <c r="D320" s="832" t="s">
        <v>8203</v>
      </c>
      <c r="E320" s="832" t="s">
        <v>8244</v>
      </c>
      <c r="F320" s="832" t="s">
        <v>8245</v>
      </c>
      <c r="G320" s="849">
        <v>11</v>
      </c>
      <c r="H320" s="849">
        <v>341</v>
      </c>
      <c r="I320" s="832">
        <v>10.65625</v>
      </c>
      <c r="J320" s="832">
        <v>31</v>
      </c>
      <c r="K320" s="849">
        <v>1</v>
      </c>
      <c r="L320" s="849">
        <v>32</v>
      </c>
      <c r="M320" s="832">
        <v>1</v>
      </c>
      <c r="N320" s="832">
        <v>32</v>
      </c>
      <c r="O320" s="849">
        <v>8</v>
      </c>
      <c r="P320" s="849">
        <v>256</v>
      </c>
      <c r="Q320" s="837">
        <v>8</v>
      </c>
      <c r="R320" s="850">
        <v>32</v>
      </c>
    </row>
    <row r="321" spans="1:18" ht="14.4" customHeight="1" x14ac:dyDescent="0.3">
      <c r="A321" s="831" t="s">
        <v>8273</v>
      </c>
      <c r="B321" s="832" t="s">
        <v>8527</v>
      </c>
      <c r="C321" s="832" t="s">
        <v>664</v>
      </c>
      <c r="D321" s="832" t="s">
        <v>8203</v>
      </c>
      <c r="E321" s="832" t="s">
        <v>8544</v>
      </c>
      <c r="F321" s="832" t="s">
        <v>8545</v>
      </c>
      <c r="G321" s="849"/>
      <c r="H321" s="849"/>
      <c r="I321" s="832"/>
      <c r="J321" s="832"/>
      <c r="K321" s="849"/>
      <c r="L321" s="849"/>
      <c r="M321" s="832"/>
      <c r="N321" s="832"/>
      <c r="O321" s="849">
        <v>7</v>
      </c>
      <c r="P321" s="849">
        <v>924</v>
      </c>
      <c r="Q321" s="837"/>
      <c r="R321" s="850">
        <v>132</v>
      </c>
    </row>
    <row r="322" spans="1:18" ht="14.4" customHeight="1" x14ac:dyDescent="0.3">
      <c r="A322" s="831" t="s">
        <v>8273</v>
      </c>
      <c r="B322" s="832" t="s">
        <v>8527</v>
      </c>
      <c r="C322" s="832" t="s">
        <v>664</v>
      </c>
      <c r="D322" s="832" t="s">
        <v>8203</v>
      </c>
      <c r="E322" s="832" t="s">
        <v>8291</v>
      </c>
      <c r="F322" s="832" t="s">
        <v>8292</v>
      </c>
      <c r="G322" s="849">
        <v>16</v>
      </c>
      <c r="H322" s="849">
        <v>1120</v>
      </c>
      <c r="I322" s="832">
        <v>0.68796068796068799</v>
      </c>
      <c r="J322" s="832">
        <v>70</v>
      </c>
      <c r="K322" s="849">
        <v>22</v>
      </c>
      <c r="L322" s="849">
        <v>1628</v>
      </c>
      <c r="M322" s="832">
        <v>1</v>
      </c>
      <c r="N322" s="832">
        <v>74</v>
      </c>
      <c r="O322" s="849">
        <v>27</v>
      </c>
      <c r="P322" s="849">
        <v>1998</v>
      </c>
      <c r="Q322" s="837">
        <v>1.2272727272727273</v>
      </c>
      <c r="R322" s="850">
        <v>74</v>
      </c>
    </row>
    <row r="323" spans="1:18" ht="14.4" customHeight="1" x14ac:dyDescent="0.3">
      <c r="A323" s="831" t="s">
        <v>8273</v>
      </c>
      <c r="B323" s="832" t="s">
        <v>8527</v>
      </c>
      <c r="C323" s="832" t="s">
        <v>664</v>
      </c>
      <c r="D323" s="832" t="s">
        <v>8203</v>
      </c>
      <c r="E323" s="832" t="s">
        <v>8546</v>
      </c>
      <c r="F323" s="832" t="s">
        <v>8547</v>
      </c>
      <c r="G323" s="849">
        <v>2068</v>
      </c>
      <c r="H323" s="849">
        <v>684508</v>
      </c>
      <c r="I323" s="832">
        <v>0.84071235568656355</v>
      </c>
      <c r="J323" s="832">
        <v>331</v>
      </c>
      <c r="K323" s="849">
        <v>2300</v>
      </c>
      <c r="L323" s="849">
        <v>814200</v>
      </c>
      <c r="M323" s="832">
        <v>1</v>
      </c>
      <c r="N323" s="832">
        <v>354</v>
      </c>
      <c r="O323" s="849">
        <v>2314</v>
      </c>
      <c r="P323" s="849">
        <v>821470</v>
      </c>
      <c r="Q323" s="837">
        <v>1.0089290100712356</v>
      </c>
      <c r="R323" s="850">
        <v>355</v>
      </c>
    </row>
    <row r="324" spans="1:18" ht="14.4" customHeight="1" x14ac:dyDescent="0.3">
      <c r="A324" s="831" t="s">
        <v>8273</v>
      </c>
      <c r="B324" s="832" t="s">
        <v>8527</v>
      </c>
      <c r="C324" s="832" t="s">
        <v>664</v>
      </c>
      <c r="D324" s="832" t="s">
        <v>8203</v>
      </c>
      <c r="E324" s="832" t="s">
        <v>8293</v>
      </c>
      <c r="F324" s="832" t="s">
        <v>8294</v>
      </c>
      <c r="G324" s="849">
        <v>6</v>
      </c>
      <c r="H324" s="849">
        <v>1260</v>
      </c>
      <c r="I324" s="832"/>
      <c r="J324" s="832">
        <v>210</v>
      </c>
      <c r="K324" s="849"/>
      <c r="L324" s="849"/>
      <c r="M324" s="832"/>
      <c r="N324" s="832"/>
      <c r="O324" s="849">
        <v>1</v>
      </c>
      <c r="P324" s="849">
        <v>223</v>
      </c>
      <c r="Q324" s="837"/>
      <c r="R324" s="850">
        <v>223</v>
      </c>
    </row>
    <row r="325" spans="1:18" ht="14.4" customHeight="1" x14ac:dyDescent="0.3">
      <c r="A325" s="831" t="s">
        <v>8273</v>
      </c>
      <c r="B325" s="832" t="s">
        <v>8527</v>
      </c>
      <c r="C325" s="832" t="s">
        <v>664</v>
      </c>
      <c r="D325" s="832" t="s">
        <v>8203</v>
      </c>
      <c r="E325" s="832" t="s">
        <v>8354</v>
      </c>
      <c r="F325" s="832" t="s">
        <v>8355</v>
      </c>
      <c r="G325" s="849"/>
      <c r="H325" s="849"/>
      <c r="I325" s="832"/>
      <c r="J325" s="832"/>
      <c r="K325" s="849">
        <v>1</v>
      </c>
      <c r="L325" s="849">
        <v>77</v>
      </c>
      <c r="M325" s="832">
        <v>1</v>
      </c>
      <c r="N325" s="832">
        <v>77</v>
      </c>
      <c r="O325" s="849">
        <v>1</v>
      </c>
      <c r="P325" s="849">
        <v>77</v>
      </c>
      <c r="Q325" s="837">
        <v>1</v>
      </c>
      <c r="R325" s="850">
        <v>77</v>
      </c>
    </row>
    <row r="326" spans="1:18" ht="14.4" customHeight="1" x14ac:dyDescent="0.3">
      <c r="A326" s="831" t="s">
        <v>8273</v>
      </c>
      <c r="B326" s="832" t="s">
        <v>8527</v>
      </c>
      <c r="C326" s="832" t="s">
        <v>664</v>
      </c>
      <c r="D326" s="832" t="s">
        <v>8203</v>
      </c>
      <c r="E326" s="832" t="s">
        <v>8548</v>
      </c>
      <c r="F326" s="832" t="s">
        <v>8549</v>
      </c>
      <c r="G326" s="849">
        <v>225</v>
      </c>
      <c r="H326" s="849">
        <v>37125</v>
      </c>
      <c r="I326" s="832">
        <v>1.9787336104892868</v>
      </c>
      <c r="J326" s="832">
        <v>165</v>
      </c>
      <c r="K326" s="849">
        <v>106</v>
      </c>
      <c r="L326" s="849">
        <v>18762</v>
      </c>
      <c r="M326" s="832">
        <v>1</v>
      </c>
      <c r="N326" s="832">
        <v>177</v>
      </c>
      <c r="O326" s="849">
        <v>127</v>
      </c>
      <c r="P326" s="849">
        <v>22479</v>
      </c>
      <c r="Q326" s="837">
        <v>1.1981132075471699</v>
      </c>
      <c r="R326" s="850">
        <v>177</v>
      </c>
    </row>
    <row r="327" spans="1:18" ht="14.4" customHeight="1" x14ac:dyDescent="0.3">
      <c r="A327" s="831" t="s">
        <v>8273</v>
      </c>
      <c r="B327" s="832" t="s">
        <v>8527</v>
      </c>
      <c r="C327" s="832" t="s">
        <v>664</v>
      </c>
      <c r="D327" s="832" t="s">
        <v>8203</v>
      </c>
      <c r="E327" s="832" t="s">
        <v>8295</v>
      </c>
      <c r="F327" s="832" t="s">
        <v>8296</v>
      </c>
      <c r="G327" s="849">
        <v>1</v>
      </c>
      <c r="H327" s="849">
        <v>57</v>
      </c>
      <c r="I327" s="832"/>
      <c r="J327" s="832">
        <v>57</v>
      </c>
      <c r="K327" s="849"/>
      <c r="L327" s="849"/>
      <c r="M327" s="832"/>
      <c r="N327" s="832"/>
      <c r="O327" s="849">
        <v>1</v>
      </c>
      <c r="P327" s="849">
        <v>59</v>
      </c>
      <c r="Q327" s="837"/>
      <c r="R327" s="850">
        <v>59</v>
      </c>
    </row>
    <row r="328" spans="1:18" ht="14.4" customHeight="1" x14ac:dyDescent="0.3">
      <c r="A328" s="831" t="s">
        <v>8273</v>
      </c>
      <c r="B328" s="832" t="s">
        <v>8527</v>
      </c>
      <c r="C328" s="832" t="s">
        <v>664</v>
      </c>
      <c r="D328" s="832" t="s">
        <v>8203</v>
      </c>
      <c r="E328" s="832" t="s">
        <v>8518</v>
      </c>
      <c r="F328" s="832" t="s">
        <v>8519</v>
      </c>
      <c r="G328" s="849">
        <v>179</v>
      </c>
      <c r="H328" s="849">
        <v>13783</v>
      </c>
      <c r="I328" s="832">
        <v>13.42064264849075</v>
      </c>
      <c r="J328" s="832">
        <v>77</v>
      </c>
      <c r="K328" s="849">
        <v>13</v>
      </c>
      <c r="L328" s="849">
        <v>1027</v>
      </c>
      <c r="M328" s="832">
        <v>1</v>
      </c>
      <c r="N328" s="832">
        <v>79</v>
      </c>
      <c r="O328" s="849">
        <v>6</v>
      </c>
      <c r="P328" s="849">
        <v>486</v>
      </c>
      <c r="Q328" s="837">
        <v>0.47322297955209347</v>
      </c>
      <c r="R328" s="850">
        <v>81</v>
      </c>
    </row>
    <row r="329" spans="1:18" ht="14.4" customHeight="1" x14ac:dyDescent="0.3">
      <c r="A329" s="831" t="s">
        <v>8273</v>
      </c>
      <c r="B329" s="832" t="s">
        <v>8550</v>
      </c>
      <c r="C329" s="832" t="s">
        <v>664</v>
      </c>
      <c r="D329" s="832" t="s">
        <v>8206</v>
      </c>
      <c r="E329" s="832" t="s">
        <v>8551</v>
      </c>
      <c r="F329" s="832" t="s">
        <v>6863</v>
      </c>
      <c r="G329" s="849"/>
      <c r="H329" s="849"/>
      <c r="I329" s="832"/>
      <c r="J329" s="832"/>
      <c r="K329" s="849">
        <v>0.60000000000000009</v>
      </c>
      <c r="L329" s="849">
        <v>32.46</v>
      </c>
      <c r="M329" s="832">
        <v>1</v>
      </c>
      <c r="N329" s="832">
        <v>54.099999999999994</v>
      </c>
      <c r="O329" s="849"/>
      <c r="P329" s="849"/>
      <c r="Q329" s="837"/>
      <c r="R329" s="850"/>
    </row>
    <row r="330" spans="1:18" ht="14.4" customHeight="1" x14ac:dyDescent="0.3">
      <c r="A330" s="831" t="s">
        <v>8273</v>
      </c>
      <c r="B330" s="832" t="s">
        <v>8550</v>
      </c>
      <c r="C330" s="832" t="s">
        <v>664</v>
      </c>
      <c r="D330" s="832" t="s">
        <v>8206</v>
      </c>
      <c r="E330" s="832" t="s">
        <v>8552</v>
      </c>
      <c r="F330" s="832" t="s">
        <v>6866</v>
      </c>
      <c r="G330" s="849"/>
      <c r="H330" s="849"/>
      <c r="I330" s="832"/>
      <c r="J330" s="832"/>
      <c r="K330" s="849">
        <v>1</v>
      </c>
      <c r="L330" s="849">
        <v>108.28</v>
      </c>
      <c r="M330" s="832">
        <v>1</v>
      </c>
      <c r="N330" s="832">
        <v>108.28</v>
      </c>
      <c r="O330" s="849"/>
      <c r="P330" s="849"/>
      <c r="Q330" s="837"/>
      <c r="R330" s="850"/>
    </row>
    <row r="331" spans="1:18" ht="14.4" customHeight="1" x14ac:dyDescent="0.3">
      <c r="A331" s="831" t="s">
        <v>8273</v>
      </c>
      <c r="B331" s="832" t="s">
        <v>8550</v>
      </c>
      <c r="C331" s="832" t="s">
        <v>664</v>
      </c>
      <c r="D331" s="832" t="s">
        <v>8206</v>
      </c>
      <c r="E331" s="832" t="s">
        <v>8275</v>
      </c>
      <c r="F331" s="832" t="s">
        <v>8276</v>
      </c>
      <c r="G331" s="849">
        <v>27</v>
      </c>
      <c r="H331" s="849">
        <v>99742.479999999981</v>
      </c>
      <c r="I331" s="832">
        <v>14.571113857553152</v>
      </c>
      <c r="J331" s="832">
        <v>3694.1659259259254</v>
      </c>
      <c r="K331" s="849">
        <v>3</v>
      </c>
      <c r="L331" s="849">
        <v>6845.2199999999993</v>
      </c>
      <c r="M331" s="832">
        <v>1</v>
      </c>
      <c r="N331" s="832">
        <v>2281.7399999999998</v>
      </c>
      <c r="O331" s="849"/>
      <c r="P331" s="849"/>
      <c r="Q331" s="837"/>
      <c r="R331" s="850"/>
    </row>
    <row r="332" spans="1:18" ht="14.4" customHeight="1" x14ac:dyDescent="0.3">
      <c r="A332" s="831" t="s">
        <v>8273</v>
      </c>
      <c r="B332" s="832" t="s">
        <v>8550</v>
      </c>
      <c r="C332" s="832" t="s">
        <v>664</v>
      </c>
      <c r="D332" s="832" t="s">
        <v>8206</v>
      </c>
      <c r="E332" s="832" t="s">
        <v>8306</v>
      </c>
      <c r="F332" s="832" t="s">
        <v>8276</v>
      </c>
      <c r="G332" s="849">
        <v>14</v>
      </c>
      <c r="H332" s="849">
        <v>110579.24999999999</v>
      </c>
      <c r="I332" s="832"/>
      <c r="J332" s="832">
        <v>7898.517857142856</v>
      </c>
      <c r="K332" s="849"/>
      <c r="L332" s="849"/>
      <c r="M332" s="832"/>
      <c r="N332" s="832"/>
      <c r="O332" s="849"/>
      <c r="P332" s="849"/>
      <c r="Q332" s="837"/>
      <c r="R332" s="850"/>
    </row>
    <row r="333" spans="1:18" ht="14.4" customHeight="1" x14ac:dyDescent="0.3">
      <c r="A333" s="831" t="s">
        <v>8273</v>
      </c>
      <c r="B333" s="832" t="s">
        <v>8550</v>
      </c>
      <c r="C333" s="832" t="s">
        <v>664</v>
      </c>
      <c r="D333" s="832" t="s">
        <v>8206</v>
      </c>
      <c r="E333" s="832" t="s">
        <v>8529</v>
      </c>
      <c r="F333" s="832" t="s">
        <v>1004</v>
      </c>
      <c r="G333" s="849"/>
      <c r="H333" s="849"/>
      <c r="I333" s="832"/>
      <c r="J333" s="832"/>
      <c r="K333" s="849">
        <v>3</v>
      </c>
      <c r="L333" s="849">
        <v>4099.5600000000004</v>
      </c>
      <c r="M333" s="832">
        <v>1</v>
      </c>
      <c r="N333" s="832">
        <v>1366.5200000000002</v>
      </c>
      <c r="O333" s="849"/>
      <c r="P333" s="849"/>
      <c r="Q333" s="837"/>
      <c r="R333" s="850"/>
    </row>
    <row r="334" spans="1:18" ht="14.4" customHeight="1" x14ac:dyDescent="0.3">
      <c r="A334" s="831" t="s">
        <v>8273</v>
      </c>
      <c r="B334" s="832" t="s">
        <v>8550</v>
      </c>
      <c r="C334" s="832" t="s">
        <v>664</v>
      </c>
      <c r="D334" s="832" t="s">
        <v>8206</v>
      </c>
      <c r="E334" s="832" t="s">
        <v>8531</v>
      </c>
      <c r="F334" s="832" t="s">
        <v>1004</v>
      </c>
      <c r="G334" s="849"/>
      <c r="H334" s="849"/>
      <c r="I334" s="832"/>
      <c r="J334" s="832"/>
      <c r="K334" s="849">
        <v>2</v>
      </c>
      <c r="L334" s="849">
        <v>13665.2</v>
      </c>
      <c r="M334" s="832">
        <v>1</v>
      </c>
      <c r="N334" s="832">
        <v>6832.6</v>
      </c>
      <c r="O334" s="849"/>
      <c r="P334" s="849"/>
      <c r="Q334" s="837"/>
      <c r="R334" s="850"/>
    </row>
    <row r="335" spans="1:18" ht="14.4" customHeight="1" x14ac:dyDescent="0.3">
      <c r="A335" s="831" t="s">
        <v>8273</v>
      </c>
      <c r="B335" s="832" t="s">
        <v>8550</v>
      </c>
      <c r="C335" s="832" t="s">
        <v>664</v>
      </c>
      <c r="D335" s="832" t="s">
        <v>8206</v>
      </c>
      <c r="E335" s="832" t="s">
        <v>8398</v>
      </c>
      <c r="F335" s="832" t="s">
        <v>8399</v>
      </c>
      <c r="G335" s="849">
        <v>10</v>
      </c>
      <c r="H335" s="849">
        <v>86298.3</v>
      </c>
      <c r="I335" s="832"/>
      <c r="J335" s="832">
        <v>8629.83</v>
      </c>
      <c r="K335" s="849"/>
      <c r="L335" s="849"/>
      <c r="M335" s="832"/>
      <c r="N335" s="832"/>
      <c r="O335" s="849"/>
      <c r="P335" s="849"/>
      <c r="Q335" s="837"/>
      <c r="R335" s="850"/>
    </row>
    <row r="336" spans="1:18" ht="14.4" customHeight="1" x14ac:dyDescent="0.3">
      <c r="A336" s="831" t="s">
        <v>8273</v>
      </c>
      <c r="B336" s="832" t="s">
        <v>8550</v>
      </c>
      <c r="C336" s="832" t="s">
        <v>664</v>
      </c>
      <c r="D336" s="832" t="s">
        <v>8206</v>
      </c>
      <c r="E336" s="832" t="s">
        <v>8323</v>
      </c>
      <c r="F336" s="832" t="s">
        <v>2961</v>
      </c>
      <c r="G336" s="849">
        <v>108</v>
      </c>
      <c r="H336" s="849">
        <v>1351413.7200000002</v>
      </c>
      <c r="I336" s="832">
        <v>7.2071500773238197</v>
      </c>
      <c r="J336" s="832">
        <v>12513.090000000002</v>
      </c>
      <c r="K336" s="849">
        <v>18</v>
      </c>
      <c r="L336" s="849">
        <v>187510.13999999998</v>
      </c>
      <c r="M336" s="832">
        <v>1</v>
      </c>
      <c r="N336" s="832">
        <v>10417.23</v>
      </c>
      <c r="O336" s="849">
        <v>2</v>
      </c>
      <c r="P336" s="849">
        <v>18589.52</v>
      </c>
      <c r="Q336" s="837">
        <v>9.9138745243323917E-2</v>
      </c>
      <c r="R336" s="850">
        <v>9294.76</v>
      </c>
    </row>
    <row r="337" spans="1:18" ht="14.4" customHeight="1" x14ac:dyDescent="0.3">
      <c r="A337" s="831" t="s">
        <v>8273</v>
      </c>
      <c r="B337" s="832" t="s">
        <v>8550</v>
      </c>
      <c r="C337" s="832" t="s">
        <v>664</v>
      </c>
      <c r="D337" s="832" t="s">
        <v>8206</v>
      </c>
      <c r="E337" s="832" t="s">
        <v>8307</v>
      </c>
      <c r="F337" s="832" t="s">
        <v>1727</v>
      </c>
      <c r="G337" s="849">
        <v>2</v>
      </c>
      <c r="H337" s="849">
        <v>5971.88</v>
      </c>
      <c r="I337" s="832"/>
      <c r="J337" s="832">
        <v>2985.94</v>
      </c>
      <c r="K337" s="849"/>
      <c r="L337" s="849"/>
      <c r="M337" s="832"/>
      <c r="N337" s="832"/>
      <c r="O337" s="849"/>
      <c r="P337" s="849"/>
      <c r="Q337" s="837"/>
      <c r="R337" s="850"/>
    </row>
    <row r="338" spans="1:18" ht="14.4" customHeight="1" x14ac:dyDescent="0.3">
      <c r="A338" s="831" t="s">
        <v>8273</v>
      </c>
      <c r="B338" s="832" t="s">
        <v>8550</v>
      </c>
      <c r="C338" s="832" t="s">
        <v>664</v>
      </c>
      <c r="D338" s="832" t="s">
        <v>8206</v>
      </c>
      <c r="E338" s="832" t="s">
        <v>8553</v>
      </c>
      <c r="F338" s="832"/>
      <c r="G338" s="849">
        <v>8</v>
      </c>
      <c r="H338" s="849">
        <v>1225.8399999999999</v>
      </c>
      <c r="I338" s="832"/>
      <c r="J338" s="832">
        <v>153.22999999999999</v>
      </c>
      <c r="K338" s="849"/>
      <c r="L338" s="849"/>
      <c r="M338" s="832"/>
      <c r="N338" s="832"/>
      <c r="O338" s="849"/>
      <c r="P338" s="849"/>
      <c r="Q338" s="837"/>
      <c r="R338" s="850"/>
    </row>
    <row r="339" spans="1:18" ht="14.4" customHeight="1" x14ac:dyDescent="0.3">
      <c r="A339" s="831" t="s">
        <v>8273</v>
      </c>
      <c r="B339" s="832" t="s">
        <v>8550</v>
      </c>
      <c r="C339" s="832" t="s">
        <v>664</v>
      </c>
      <c r="D339" s="832" t="s">
        <v>8206</v>
      </c>
      <c r="E339" s="832" t="s">
        <v>8553</v>
      </c>
      <c r="F339" s="832" t="s">
        <v>4830</v>
      </c>
      <c r="G339" s="849">
        <v>4.25</v>
      </c>
      <c r="H339" s="849">
        <v>651.06999999999994</v>
      </c>
      <c r="I339" s="832">
        <v>0.23563453430086315</v>
      </c>
      <c r="J339" s="832">
        <v>153.19294117647058</v>
      </c>
      <c r="K339" s="849">
        <v>19</v>
      </c>
      <c r="L339" s="849">
        <v>2763.05</v>
      </c>
      <c r="M339" s="832">
        <v>1</v>
      </c>
      <c r="N339" s="832">
        <v>145.42368421052632</v>
      </c>
      <c r="O339" s="849"/>
      <c r="P339" s="849"/>
      <c r="Q339" s="837"/>
      <c r="R339" s="850"/>
    </row>
    <row r="340" spans="1:18" ht="14.4" customHeight="1" x14ac:dyDescent="0.3">
      <c r="A340" s="831" t="s">
        <v>8273</v>
      </c>
      <c r="B340" s="832" t="s">
        <v>8550</v>
      </c>
      <c r="C340" s="832" t="s">
        <v>664</v>
      </c>
      <c r="D340" s="832" t="s">
        <v>8206</v>
      </c>
      <c r="E340" s="832" t="s">
        <v>5281</v>
      </c>
      <c r="F340" s="832" t="s">
        <v>8425</v>
      </c>
      <c r="G340" s="849">
        <v>2</v>
      </c>
      <c r="H340" s="849">
        <v>1008325.8</v>
      </c>
      <c r="I340" s="832"/>
      <c r="J340" s="832">
        <v>504162.9</v>
      </c>
      <c r="K340" s="849"/>
      <c r="L340" s="849"/>
      <c r="M340" s="832"/>
      <c r="N340" s="832"/>
      <c r="O340" s="849"/>
      <c r="P340" s="849"/>
      <c r="Q340" s="837"/>
      <c r="R340" s="850"/>
    </row>
    <row r="341" spans="1:18" ht="14.4" customHeight="1" x14ac:dyDescent="0.3">
      <c r="A341" s="831" t="s">
        <v>8273</v>
      </c>
      <c r="B341" s="832" t="s">
        <v>8550</v>
      </c>
      <c r="C341" s="832" t="s">
        <v>664</v>
      </c>
      <c r="D341" s="832" t="s">
        <v>8206</v>
      </c>
      <c r="E341" s="832" t="s">
        <v>8431</v>
      </c>
      <c r="F341" s="832" t="s">
        <v>1820</v>
      </c>
      <c r="G341" s="849">
        <v>2</v>
      </c>
      <c r="H341" s="849">
        <v>11667.98</v>
      </c>
      <c r="I341" s="832"/>
      <c r="J341" s="832">
        <v>5833.99</v>
      </c>
      <c r="K341" s="849"/>
      <c r="L341" s="849"/>
      <c r="M341" s="832"/>
      <c r="N341" s="832"/>
      <c r="O341" s="849"/>
      <c r="P341" s="849"/>
      <c r="Q341" s="837"/>
      <c r="R341" s="850"/>
    </row>
    <row r="342" spans="1:18" ht="14.4" customHeight="1" x14ac:dyDescent="0.3">
      <c r="A342" s="831" t="s">
        <v>8273</v>
      </c>
      <c r="B342" s="832" t="s">
        <v>8550</v>
      </c>
      <c r="C342" s="832" t="s">
        <v>664</v>
      </c>
      <c r="D342" s="832" t="s">
        <v>8206</v>
      </c>
      <c r="E342" s="832" t="s">
        <v>8554</v>
      </c>
      <c r="F342" s="832" t="s">
        <v>8555</v>
      </c>
      <c r="G342" s="849">
        <v>2</v>
      </c>
      <c r="H342" s="849">
        <v>27291.52</v>
      </c>
      <c r="I342" s="832"/>
      <c r="J342" s="832">
        <v>13645.76</v>
      </c>
      <c r="K342" s="849"/>
      <c r="L342" s="849"/>
      <c r="M342" s="832"/>
      <c r="N342" s="832"/>
      <c r="O342" s="849"/>
      <c r="P342" s="849"/>
      <c r="Q342" s="837"/>
      <c r="R342" s="850"/>
    </row>
    <row r="343" spans="1:18" ht="14.4" customHeight="1" x14ac:dyDescent="0.3">
      <c r="A343" s="831" t="s">
        <v>8273</v>
      </c>
      <c r="B343" s="832" t="s">
        <v>8550</v>
      </c>
      <c r="C343" s="832" t="s">
        <v>664</v>
      </c>
      <c r="D343" s="832" t="s">
        <v>8206</v>
      </c>
      <c r="E343" s="832" t="s">
        <v>8438</v>
      </c>
      <c r="F343" s="832" t="s">
        <v>6138</v>
      </c>
      <c r="G343" s="849"/>
      <c r="H343" s="849"/>
      <c r="I343" s="832"/>
      <c r="J343" s="832"/>
      <c r="K343" s="849">
        <v>10</v>
      </c>
      <c r="L343" s="849">
        <v>949.72</v>
      </c>
      <c r="M343" s="832">
        <v>1</v>
      </c>
      <c r="N343" s="832">
        <v>94.972000000000008</v>
      </c>
      <c r="O343" s="849"/>
      <c r="P343" s="849"/>
      <c r="Q343" s="837"/>
      <c r="R343" s="850"/>
    </row>
    <row r="344" spans="1:18" ht="14.4" customHeight="1" x14ac:dyDescent="0.3">
      <c r="A344" s="831" t="s">
        <v>8273</v>
      </c>
      <c r="B344" s="832" t="s">
        <v>8550</v>
      </c>
      <c r="C344" s="832" t="s">
        <v>664</v>
      </c>
      <c r="D344" s="832" t="s">
        <v>8206</v>
      </c>
      <c r="E344" s="832" t="s">
        <v>8556</v>
      </c>
      <c r="F344" s="832" t="s">
        <v>1278</v>
      </c>
      <c r="G344" s="849"/>
      <c r="H344" s="849"/>
      <c r="I344" s="832"/>
      <c r="J344" s="832"/>
      <c r="K344" s="849">
        <v>6</v>
      </c>
      <c r="L344" s="849">
        <v>8128.26</v>
      </c>
      <c r="M344" s="832">
        <v>1</v>
      </c>
      <c r="N344" s="832">
        <v>1354.71</v>
      </c>
      <c r="O344" s="849"/>
      <c r="P344" s="849"/>
      <c r="Q344" s="837"/>
      <c r="R344" s="850"/>
    </row>
    <row r="345" spans="1:18" ht="14.4" customHeight="1" x14ac:dyDescent="0.3">
      <c r="A345" s="831" t="s">
        <v>8273</v>
      </c>
      <c r="B345" s="832" t="s">
        <v>8550</v>
      </c>
      <c r="C345" s="832" t="s">
        <v>664</v>
      </c>
      <c r="D345" s="832" t="s">
        <v>8206</v>
      </c>
      <c r="E345" s="832" t="s">
        <v>8557</v>
      </c>
      <c r="F345" s="832" t="s">
        <v>1773</v>
      </c>
      <c r="G345" s="849"/>
      <c r="H345" s="849"/>
      <c r="I345" s="832"/>
      <c r="J345" s="832"/>
      <c r="K345" s="849">
        <v>5</v>
      </c>
      <c r="L345" s="849">
        <v>30219.4</v>
      </c>
      <c r="M345" s="832">
        <v>1</v>
      </c>
      <c r="N345" s="832">
        <v>6043.88</v>
      </c>
      <c r="O345" s="849">
        <v>9</v>
      </c>
      <c r="P345" s="849">
        <v>54394.92</v>
      </c>
      <c r="Q345" s="837">
        <v>1.7999999999999998</v>
      </c>
      <c r="R345" s="850">
        <v>6043.88</v>
      </c>
    </row>
    <row r="346" spans="1:18" ht="14.4" customHeight="1" x14ac:dyDescent="0.3">
      <c r="A346" s="831" t="s">
        <v>8273</v>
      </c>
      <c r="B346" s="832" t="s">
        <v>8550</v>
      </c>
      <c r="C346" s="832" t="s">
        <v>664</v>
      </c>
      <c r="D346" s="832" t="s">
        <v>8206</v>
      </c>
      <c r="E346" s="832" t="s">
        <v>8454</v>
      </c>
      <c r="F346" s="832" t="s">
        <v>1824</v>
      </c>
      <c r="G346" s="849"/>
      <c r="H346" s="849"/>
      <c r="I346" s="832"/>
      <c r="J346" s="832"/>
      <c r="K346" s="849"/>
      <c r="L346" s="849"/>
      <c r="M346" s="832"/>
      <c r="N346" s="832"/>
      <c r="O346" s="849">
        <v>1</v>
      </c>
      <c r="P346" s="849">
        <v>12551.49</v>
      </c>
      <c r="Q346" s="837"/>
      <c r="R346" s="850">
        <v>12551.49</v>
      </c>
    </row>
    <row r="347" spans="1:18" ht="14.4" customHeight="1" x14ac:dyDescent="0.3">
      <c r="A347" s="831" t="s">
        <v>8273</v>
      </c>
      <c r="B347" s="832" t="s">
        <v>8550</v>
      </c>
      <c r="C347" s="832" t="s">
        <v>664</v>
      </c>
      <c r="D347" s="832" t="s">
        <v>8206</v>
      </c>
      <c r="E347" s="832" t="s">
        <v>8558</v>
      </c>
      <c r="F347" s="832" t="s">
        <v>3773</v>
      </c>
      <c r="G347" s="849"/>
      <c r="H347" s="849"/>
      <c r="I347" s="832"/>
      <c r="J347" s="832"/>
      <c r="K347" s="849">
        <v>2</v>
      </c>
      <c r="L347" s="849">
        <v>1652.16</v>
      </c>
      <c r="M347" s="832">
        <v>1</v>
      </c>
      <c r="N347" s="832">
        <v>826.08</v>
      </c>
      <c r="O347" s="849"/>
      <c r="P347" s="849"/>
      <c r="Q347" s="837"/>
      <c r="R347" s="850"/>
    </row>
    <row r="348" spans="1:18" ht="14.4" customHeight="1" x14ac:dyDescent="0.3">
      <c r="A348" s="831" t="s">
        <v>8273</v>
      </c>
      <c r="B348" s="832" t="s">
        <v>8550</v>
      </c>
      <c r="C348" s="832" t="s">
        <v>664</v>
      </c>
      <c r="D348" s="832" t="s">
        <v>8206</v>
      </c>
      <c r="E348" s="832" t="s">
        <v>8559</v>
      </c>
      <c r="F348" s="832" t="s">
        <v>1775</v>
      </c>
      <c r="G348" s="849"/>
      <c r="H348" s="849"/>
      <c r="I348" s="832"/>
      <c r="J348" s="832"/>
      <c r="K348" s="849"/>
      <c r="L348" s="849"/>
      <c r="M348" s="832"/>
      <c r="N348" s="832"/>
      <c r="O348" s="849">
        <v>6</v>
      </c>
      <c r="P348" s="849">
        <v>34227.360000000001</v>
      </c>
      <c r="Q348" s="837"/>
      <c r="R348" s="850">
        <v>5704.56</v>
      </c>
    </row>
    <row r="349" spans="1:18" ht="14.4" customHeight="1" x14ac:dyDescent="0.3">
      <c r="A349" s="831" t="s">
        <v>8273</v>
      </c>
      <c r="B349" s="832" t="s">
        <v>8550</v>
      </c>
      <c r="C349" s="832" t="s">
        <v>664</v>
      </c>
      <c r="D349" s="832" t="s">
        <v>8203</v>
      </c>
      <c r="E349" s="832" t="s">
        <v>8230</v>
      </c>
      <c r="F349" s="832" t="s">
        <v>8231</v>
      </c>
      <c r="G349" s="849">
        <v>59</v>
      </c>
      <c r="H349" s="849">
        <v>1711</v>
      </c>
      <c r="I349" s="832">
        <v>0.4599462365591398</v>
      </c>
      <c r="J349" s="832">
        <v>29</v>
      </c>
      <c r="K349" s="849">
        <v>124</v>
      </c>
      <c r="L349" s="849">
        <v>3720</v>
      </c>
      <c r="M349" s="832">
        <v>1</v>
      </c>
      <c r="N349" s="832">
        <v>30</v>
      </c>
      <c r="O349" s="849">
        <v>86</v>
      </c>
      <c r="P349" s="849">
        <v>2580</v>
      </c>
      <c r="Q349" s="837">
        <v>0.69354838709677424</v>
      </c>
      <c r="R349" s="850">
        <v>30</v>
      </c>
    </row>
    <row r="350" spans="1:18" ht="14.4" customHeight="1" x14ac:dyDescent="0.3">
      <c r="A350" s="831" t="s">
        <v>8273</v>
      </c>
      <c r="B350" s="832" t="s">
        <v>8550</v>
      </c>
      <c r="C350" s="832" t="s">
        <v>664</v>
      </c>
      <c r="D350" s="832" t="s">
        <v>8203</v>
      </c>
      <c r="E350" s="832" t="s">
        <v>8232</v>
      </c>
      <c r="F350" s="832" t="s">
        <v>8233</v>
      </c>
      <c r="G350" s="849">
        <v>934</v>
      </c>
      <c r="H350" s="849">
        <v>59776</v>
      </c>
      <c r="I350" s="832">
        <v>1.1278916185516434</v>
      </c>
      <c r="J350" s="832">
        <v>64</v>
      </c>
      <c r="K350" s="849">
        <v>803</v>
      </c>
      <c r="L350" s="849">
        <v>52998</v>
      </c>
      <c r="M350" s="832">
        <v>1</v>
      </c>
      <c r="N350" s="832">
        <v>66</v>
      </c>
      <c r="O350" s="849">
        <v>582</v>
      </c>
      <c r="P350" s="849">
        <v>38412</v>
      </c>
      <c r="Q350" s="837">
        <v>0.72478206724782068</v>
      </c>
      <c r="R350" s="850">
        <v>66</v>
      </c>
    </row>
    <row r="351" spans="1:18" ht="14.4" customHeight="1" x14ac:dyDescent="0.3">
      <c r="A351" s="831" t="s">
        <v>8273</v>
      </c>
      <c r="B351" s="832" t="s">
        <v>8550</v>
      </c>
      <c r="C351" s="832" t="s">
        <v>664</v>
      </c>
      <c r="D351" s="832" t="s">
        <v>8203</v>
      </c>
      <c r="E351" s="832" t="s">
        <v>8560</v>
      </c>
      <c r="F351" s="832" t="s">
        <v>8561</v>
      </c>
      <c r="G351" s="849">
        <v>8</v>
      </c>
      <c r="H351" s="849">
        <v>2240</v>
      </c>
      <c r="I351" s="832">
        <v>7.4916387959866224</v>
      </c>
      <c r="J351" s="832">
        <v>280</v>
      </c>
      <c r="K351" s="849">
        <v>1</v>
      </c>
      <c r="L351" s="849">
        <v>299</v>
      </c>
      <c r="M351" s="832">
        <v>1</v>
      </c>
      <c r="N351" s="832">
        <v>299</v>
      </c>
      <c r="O351" s="849">
        <v>2</v>
      </c>
      <c r="P351" s="849">
        <v>600</v>
      </c>
      <c r="Q351" s="837">
        <v>2.0066889632107023</v>
      </c>
      <c r="R351" s="850">
        <v>300</v>
      </c>
    </row>
    <row r="352" spans="1:18" ht="14.4" customHeight="1" x14ac:dyDescent="0.3">
      <c r="A352" s="831" t="s">
        <v>8273</v>
      </c>
      <c r="B352" s="832" t="s">
        <v>8550</v>
      </c>
      <c r="C352" s="832" t="s">
        <v>664</v>
      </c>
      <c r="D352" s="832" t="s">
        <v>8203</v>
      </c>
      <c r="E352" s="832" t="s">
        <v>8562</v>
      </c>
      <c r="F352" s="832" t="s">
        <v>8563</v>
      </c>
      <c r="G352" s="849">
        <v>2</v>
      </c>
      <c r="H352" s="849">
        <v>226</v>
      </c>
      <c r="I352" s="832">
        <v>0.37049180327868853</v>
      </c>
      <c r="J352" s="832">
        <v>113</v>
      </c>
      <c r="K352" s="849">
        <v>5</v>
      </c>
      <c r="L352" s="849">
        <v>610</v>
      </c>
      <c r="M352" s="832">
        <v>1</v>
      </c>
      <c r="N352" s="832">
        <v>122</v>
      </c>
      <c r="O352" s="849">
        <v>3</v>
      </c>
      <c r="P352" s="849">
        <v>366</v>
      </c>
      <c r="Q352" s="837">
        <v>0.6</v>
      </c>
      <c r="R352" s="850">
        <v>122</v>
      </c>
    </row>
    <row r="353" spans="1:18" ht="14.4" customHeight="1" x14ac:dyDescent="0.3">
      <c r="A353" s="831" t="s">
        <v>8273</v>
      </c>
      <c r="B353" s="832" t="s">
        <v>8550</v>
      </c>
      <c r="C353" s="832" t="s">
        <v>664</v>
      </c>
      <c r="D353" s="832" t="s">
        <v>8203</v>
      </c>
      <c r="E353" s="832" t="s">
        <v>8564</v>
      </c>
      <c r="F353" s="832" t="s">
        <v>8565</v>
      </c>
      <c r="G353" s="849">
        <v>4</v>
      </c>
      <c r="H353" s="849">
        <v>296</v>
      </c>
      <c r="I353" s="832"/>
      <c r="J353" s="832">
        <v>74</v>
      </c>
      <c r="K353" s="849"/>
      <c r="L353" s="849"/>
      <c r="M353" s="832"/>
      <c r="N353" s="832"/>
      <c r="O353" s="849"/>
      <c r="P353" s="849"/>
      <c r="Q353" s="837"/>
      <c r="R353" s="850"/>
    </row>
    <row r="354" spans="1:18" ht="14.4" customHeight="1" x14ac:dyDescent="0.3">
      <c r="A354" s="831" t="s">
        <v>8273</v>
      </c>
      <c r="B354" s="832" t="s">
        <v>8550</v>
      </c>
      <c r="C354" s="832" t="s">
        <v>664</v>
      </c>
      <c r="D354" s="832" t="s">
        <v>8203</v>
      </c>
      <c r="E354" s="832" t="s">
        <v>8328</v>
      </c>
      <c r="F354" s="832" t="s">
        <v>8329</v>
      </c>
      <c r="G354" s="849">
        <v>12</v>
      </c>
      <c r="H354" s="849">
        <v>1308</v>
      </c>
      <c r="I354" s="832">
        <v>0.37913043478260872</v>
      </c>
      <c r="J354" s="832">
        <v>109</v>
      </c>
      <c r="K354" s="849">
        <v>30</v>
      </c>
      <c r="L354" s="849">
        <v>3450</v>
      </c>
      <c r="M354" s="832">
        <v>1</v>
      </c>
      <c r="N354" s="832">
        <v>115</v>
      </c>
      <c r="O354" s="849">
        <v>32</v>
      </c>
      <c r="P354" s="849">
        <v>3680</v>
      </c>
      <c r="Q354" s="837">
        <v>1.0666666666666667</v>
      </c>
      <c r="R354" s="850">
        <v>115</v>
      </c>
    </row>
    <row r="355" spans="1:18" ht="14.4" customHeight="1" x14ac:dyDescent="0.3">
      <c r="A355" s="831" t="s">
        <v>8273</v>
      </c>
      <c r="B355" s="832" t="s">
        <v>8550</v>
      </c>
      <c r="C355" s="832" t="s">
        <v>664</v>
      </c>
      <c r="D355" s="832" t="s">
        <v>8203</v>
      </c>
      <c r="E355" s="832" t="s">
        <v>8204</v>
      </c>
      <c r="F355" s="832" t="s">
        <v>8205</v>
      </c>
      <c r="G355" s="849">
        <v>422</v>
      </c>
      <c r="H355" s="849">
        <v>60768</v>
      </c>
      <c r="I355" s="832">
        <v>1.1099178082191781</v>
      </c>
      <c r="J355" s="832">
        <v>144</v>
      </c>
      <c r="K355" s="849">
        <v>375</v>
      </c>
      <c r="L355" s="849">
        <v>54750</v>
      </c>
      <c r="M355" s="832">
        <v>1</v>
      </c>
      <c r="N355" s="832">
        <v>146</v>
      </c>
      <c r="O355" s="849">
        <v>366</v>
      </c>
      <c r="P355" s="849">
        <v>53802</v>
      </c>
      <c r="Q355" s="837">
        <v>0.98268493150684932</v>
      </c>
      <c r="R355" s="850">
        <v>147</v>
      </c>
    </row>
    <row r="356" spans="1:18" ht="14.4" customHeight="1" x14ac:dyDescent="0.3">
      <c r="A356" s="831" t="s">
        <v>8273</v>
      </c>
      <c r="B356" s="832" t="s">
        <v>8550</v>
      </c>
      <c r="C356" s="832" t="s">
        <v>664</v>
      </c>
      <c r="D356" s="832" t="s">
        <v>8203</v>
      </c>
      <c r="E356" s="832" t="s">
        <v>8534</v>
      </c>
      <c r="F356" s="832" t="s">
        <v>8535</v>
      </c>
      <c r="G356" s="849">
        <v>19</v>
      </c>
      <c r="H356" s="849">
        <v>3610</v>
      </c>
      <c r="I356" s="832">
        <v>18.418367346938776</v>
      </c>
      <c r="J356" s="832">
        <v>190</v>
      </c>
      <c r="K356" s="849">
        <v>1</v>
      </c>
      <c r="L356" s="849">
        <v>196</v>
      </c>
      <c r="M356" s="832">
        <v>1</v>
      </c>
      <c r="N356" s="832">
        <v>196</v>
      </c>
      <c r="O356" s="849">
        <v>13</v>
      </c>
      <c r="P356" s="849">
        <v>2561</v>
      </c>
      <c r="Q356" s="837">
        <v>13.066326530612244</v>
      </c>
      <c r="R356" s="850">
        <v>197</v>
      </c>
    </row>
    <row r="357" spans="1:18" ht="14.4" customHeight="1" x14ac:dyDescent="0.3">
      <c r="A357" s="831" t="s">
        <v>8273</v>
      </c>
      <c r="B357" s="832" t="s">
        <v>8550</v>
      </c>
      <c r="C357" s="832" t="s">
        <v>664</v>
      </c>
      <c r="D357" s="832" t="s">
        <v>8203</v>
      </c>
      <c r="E357" s="832" t="s">
        <v>8477</v>
      </c>
      <c r="F357" s="832" t="s">
        <v>8478</v>
      </c>
      <c r="G357" s="849"/>
      <c r="H357" s="849"/>
      <c r="I357" s="832"/>
      <c r="J357" s="832"/>
      <c r="K357" s="849">
        <v>3</v>
      </c>
      <c r="L357" s="849">
        <v>585</v>
      </c>
      <c r="M357" s="832">
        <v>1</v>
      </c>
      <c r="N357" s="832">
        <v>195</v>
      </c>
      <c r="O357" s="849">
        <v>1</v>
      </c>
      <c r="P357" s="849">
        <v>196</v>
      </c>
      <c r="Q357" s="837">
        <v>0.33504273504273502</v>
      </c>
      <c r="R357" s="850">
        <v>196</v>
      </c>
    </row>
    <row r="358" spans="1:18" ht="14.4" customHeight="1" x14ac:dyDescent="0.3">
      <c r="A358" s="831" t="s">
        <v>8273</v>
      </c>
      <c r="B358" s="832" t="s">
        <v>8550</v>
      </c>
      <c r="C358" s="832" t="s">
        <v>664</v>
      </c>
      <c r="D358" s="832" t="s">
        <v>8203</v>
      </c>
      <c r="E358" s="832" t="s">
        <v>8566</v>
      </c>
      <c r="F358" s="832" t="s">
        <v>8567</v>
      </c>
      <c r="G358" s="849">
        <v>197</v>
      </c>
      <c r="H358" s="849">
        <v>15957</v>
      </c>
      <c r="I358" s="832">
        <v>192.25301204819277</v>
      </c>
      <c r="J358" s="832">
        <v>81</v>
      </c>
      <c r="K358" s="849">
        <v>1</v>
      </c>
      <c r="L358" s="849">
        <v>83</v>
      </c>
      <c r="M358" s="832">
        <v>1</v>
      </c>
      <c r="N358" s="832">
        <v>83</v>
      </c>
      <c r="O358" s="849"/>
      <c r="P358" s="849"/>
      <c r="Q358" s="837"/>
      <c r="R358" s="850"/>
    </row>
    <row r="359" spans="1:18" ht="14.4" customHeight="1" x14ac:dyDescent="0.3">
      <c r="A359" s="831" t="s">
        <v>8273</v>
      </c>
      <c r="B359" s="832" t="s">
        <v>8550</v>
      </c>
      <c r="C359" s="832" t="s">
        <v>664</v>
      </c>
      <c r="D359" s="832" t="s">
        <v>8203</v>
      </c>
      <c r="E359" s="832" t="s">
        <v>8568</v>
      </c>
      <c r="F359" s="832" t="s">
        <v>8569</v>
      </c>
      <c r="G359" s="849"/>
      <c r="H359" s="849"/>
      <c r="I359" s="832"/>
      <c r="J359" s="832"/>
      <c r="K359" s="849">
        <v>1</v>
      </c>
      <c r="L359" s="849">
        <v>106</v>
      </c>
      <c r="M359" s="832">
        <v>1</v>
      </c>
      <c r="N359" s="832">
        <v>106</v>
      </c>
      <c r="O359" s="849">
        <v>1</v>
      </c>
      <c r="P359" s="849">
        <v>106</v>
      </c>
      <c r="Q359" s="837">
        <v>1</v>
      </c>
      <c r="R359" s="850">
        <v>106</v>
      </c>
    </row>
    <row r="360" spans="1:18" ht="14.4" customHeight="1" x14ac:dyDescent="0.3">
      <c r="A360" s="831" t="s">
        <v>8273</v>
      </c>
      <c r="B360" s="832" t="s">
        <v>8550</v>
      </c>
      <c r="C360" s="832" t="s">
        <v>664</v>
      </c>
      <c r="D360" s="832" t="s">
        <v>8203</v>
      </c>
      <c r="E360" s="832" t="s">
        <v>8281</v>
      </c>
      <c r="F360" s="832" t="s">
        <v>8282</v>
      </c>
      <c r="G360" s="849">
        <v>790</v>
      </c>
      <c r="H360" s="849">
        <v>27650</v>
      </c>
      <c r="I360" s="832">
        <v>1.638809862494073</v>
      </c>
      <c r="J360" s="832">
        <v>35</v>
      </c>
      <c r="K360" s="849">
        <v>456</v>
      </c>
      <c r="L360" s="849">
        <v>16872</v>
      </c>
      <c r="M360" s="832">
        <v>1</v>
      </c>
      <c r="N360" s="832">
        <v>37</v>
      </c>
      <c r="O360" s="849">
        <v>400</v>
      </c>
      <c r="P360" s="849">
        <v>14800</v>
      </c>
      <c r="Q360" s="837">
        <v>0.8771929824561403</v>
      </c>
      <c r="R360" s="850">
        <v>37</v>
      </c>
    </row>
    <row r="361" spans="1:18" ht="14.4" customHeight="1" x14ac:dyDescent="0.3">
      <c r="A361" s="831" t="s">
        <v>8273</v>
      </c>
      <c r="B361" s="832" t="s">
        <v>8550</v>
      </c>
      <c r="C361" s="832" t="s">
        <v>664</v>
      </c>
      <c r="D361" s="832" t="s">
        <v>8203</v>
      </c>
      <c r="E361" s="832" t="s">
        <v>8236</v>
      </c>
      <c r="F361" s="832" t="s">
        <v>8237</v>
      </c>
      <c r="G361" s="849">
        <v>1</v>
      </c>
      <c r="H361" s="849">
        <v>5</v>
      </c>
      <c r="I361" s="832"/>
      <c r="J361" s="832">
        <v>5</v>
      </c>
      <c r="K361" s="849"/>
      <c r="L361" s="849"/>
      <c r="M361" s="832"/>
      <c r="N361" s="832"/>
      <c r="O361" s="849"/>
      <c r="P361" s="849"/>
      <c r="Q361" s="837"/>
      <c r="R361" s="850"/>
    </row>
    <row r="362" spans="1:18" ht="14.4" customHeight="1" x14ac:dyDescent="0.3">
      <c r="A362" s="831" t="s">
        <v>8273</v>
      </c>
      <c r="B362" s="832" t="s">
        <v>8550</v>
      </c>
      <c r="C362" s="832" t="s">
        <v>664</v>
      </c>
      <c r="D362" s="832" t="s">
        <v>8203</v>
      </c>
      <c r="E362" s="832" t="s">
        <v>8312</v>
      </c>
      <c r="F362" s="832" t="s">
        <v>8313</v>
      </c>
      <c r="G362" s="849">
        <v>20</v>
      </c>
      <c r="H362" s="849">
        <v>2540</v>
      </c>
      <c r="I362" s="832"/>
      <c r="J362" s="832">
        <v>127</v>
      </c>
      <c r="K362" s="849"/>
      <c r="L362" s="849"/>
      <c r="M362" s="832"/>
      <c r="N362" s="832"/>
      <c r="O362" s="849"/>
      <c r="P362" s="849"/>
      <c r="Q362" s="837"/>
      <c r="R362" s="850"/>
    </row>
    <row r="363" spans="1:18" ht="14.4" customHeight="1" x14ac:dyDescent="0.3">
      <c r="A363" s="831" t="s">
        <v>8273</v>
      </c>
      <c r="B363" s="832" t="s">
        <v>8550</v>
      </c>
      <c r="C363" s="832" t="s">
        <v>664</v>
      </c>
      <c r="D363" s="832" t="s">
        <v>8203</v>
      </c>
      <c r="E363" s="832" t="s">
        <v>8238</v>
      </c>
      <c r="F363" s="832" t="s">
        <v>8239</v>
      </c>
      <c r="G363" s="849">
        <v>79</v>
      </c>
      <c r="H363" s="849">
        <v>6478</v>
      </c>
      <c r="I363" s="832">
        <v>1.2767047694126921</v>
      </c>
      <c r="J363" s="832">
        <v>82</v>
      </c>
      <c r="K363" s="849">
        <v>59</v>
      </c>
      <c r="L363" s="849">
        <v>5074</v>
      </c>
      <c r="M363" s="832">
        <v>1</v>
      </c>
      <c r="N363" s="832">
        <v>86</v>
      </c>
      <c r="O363" s="849">
        <v>66</v>
      </c>
      <c r="P363" s="849">
        <v>5676</v>
      </c>
      <c r="Q363" s="837">
        <v>1.1186440677966101</v>
      </c>
      <c r="R363" s="850">
        <v>86</v>
      </c>
    </row>
    <row r="364" spans="1:18" ht="14.4" customHeight="1" x14ac:dyDescent="0.3">
      <c r="A364" s="831" t="s">
        <v>8273</v>
      </c>
      <c r="B364" s="832" t="s">
        <v>8550</v>
      </c>
      <c r="C364" s="832" t="s">
        <v>664</v>
      </c>
      <c r="D364" s="832" t="s">
        <v>8203</v>
      </c>
      <c r="E364" s="832" t="s">
        <v>8380</v>
      </c>
      <c r="F364" s="832" t="s">
        <v>8381</v>
      </c>
      <c r="G364" s="849">
        <v>1111</v>
      </c>
      <c r="H364" s="849">
        <v>183315</v>
      </c>
      <c r="I364" s="832">
        <v>1.6387309590216692</v>
      </c>
      <c r="J364" s="832">
        <v>165</v>
      </c>
      <c r="K364" s="849">
        <v>632</v>
      </c>
      <c r="L364" s="849">
        <v>111864</v>
      </c>
      <c r="M364" s="832">
        <v>1</v>
      </c>
      <c r="N364" s="832">
        <v>177</v>
      </c>
      <c r="O364" s="849">
        <v>557</v>
      </c>
      <c r="P364" s="849">
        <v>98589</v>
      </c>
      <c r="Q364" s="837">
        <v>0.88132911392405067</v>
      </c>
      <c r="R364" s="850">
        <v>177</v>
      </c>
    </row>
    <row r="365" spans="1:18" ht="14.4" customHeight="1" x14ac:dyDescent="0.3">
      <c r="A365" s="831" t="s">
        <v>8273</v>
      </c>
      <c r="B365" s="832" t="s">
        <v>8550</v>
      </c>
      <c r="C365" s="832" t="s">
        <v>664</v>
      </c>
      <c r="D365" s="832" t="s">
        <v>8203</v>
      </c>
      <c r="E365" s="832" t="s">
        <v>8570</v>
      </c>
      <c r="F365" s="832" t="s">
        <v>8571</v>
      </c>
      <c r="G365" s="849">
        <v>13</v>
      </c>
      <c r="H365" s="849">
        <v>0</v>
      </c>
      <c r="I365" s="832"/>
      <c r="J365" s="832">
        <v>0</v>
      </c>
      <c r="K365" s="849">
        <v>5</v>
      </c>
      <c r="L365" s="849">
        <v>0</v>
      </c>
      <c r="M365" s="832"/>
      <c r="N365" s="832">
        <v>0</v>
      </c>
      <c r="O365" s="849">
        <v>3</v>
      </c>
      <c r="P365" s="849">
        <v>0</v>
      </c>
      <c r="Q365" s="837"/>
      <c r="R365" s="850">
        <v>0</v>
      </c>
    </row>
    <row r="366" spans="1:18" ht="14.4" customHeight="1" x14ac:dyDescent="0.3">
      <c r="A366" s="831" t="s">
        <v>8273</v>
      </c>
      <c r="B366" s="832" t="s">
        <v>8550</v>
      </c>
      <c r="C366" s="832" t="s">
        <v>664</v>
      </c>
      <c r="D366" s="832" t="s">
        <v>8203</v>
      </c>
      <c r="E366" s="832" t="s">
        <v>8344</v>
      </c>
      <c r="F366" s="832" t="s">
        <v>8345</v>
      </c>
      <c r="G366" s="849"/>
      <c r="H366" s="849"/>
      <c r="I366" s="832"/>
      <c r="J366" s="832"/>
      <c r="K366" s="849">
        <v>2</v>
      </c>
      <c r="L366" s="849">
        <v>0</v>
      </c>
      <c r="M366" s="832"/>
      <c r="N366" s="832">
        <v>0</v>
      </c>
      <c r="O366" s="849"/>
      <c r="P366" s="849"/>
      <c r="Q366" s="837"/>
      <c r="R366" s="850"/>
    </row>
    <row r="367" spans="1:18" ht="14.4" customHeight="1" x14ac:dyDescent="0.3">
      <c r="A367" s="831" t="s">
        <v>8273</v>
      </c>
      <c r="B367" s="832" t="s">
        <v>8550</v>
      </c>
      <c r="C367" s="832" t="s">
        <v>664</v>
      </c>
      <c r="D367" s="832" t="s">
        <v>8203</v>
      </c>
      <c r="E367" s="832" t="s">
        <v>8346</v>
      </c>
      <c r="F367" s="832" t="s">
        <v>8347</v>
      </c>
      <c r="G367" s="849">
        <v>1</v>
      </c>
      <c r="H367" s="849">
        <v>0</v>
      </c>
      <c r="I367" s="832"/>
      <c r="J367" s="832">
        <v>0</v>
      </c>
      <c r="K367" s="849">
        <v>0</v>
      </c>
      <c r="L367" s="849">
        <v>0</v>
      </c>
      <c r="M367" s="832"/>
      <c r="N367" s="832"/>
      <c r="O367" s="849">
        <v>2</v>
      </c>
      <c r="P367" s="849">
        <v>0</v>
      </c>
      <c r="Q367" s="837"/>
      <c r="R367" s="850">
        <v>0</v>
      </c>
    </row>
    <row r="368" spans="1:18" ht="14.4" customHeight="1" x14ac:dyDescent="0.3">
      <c r="A368" s="831" t="s">
        <v>8273</v>
      </c>
      <c r="B368" s="832" t="s">
        <v>8550</v>
      </c>
      <c r="C368" s="832" t="s">
        <v>664</v>
      </c>
      <c r="D368" s="832" t="s">
        <v>8203</v>
      </c>
      <c r="E368" s="832" t="s">
        <v>8240</v>
      </c>
      <c r="F368" s="832" t="s">
        <v>8241</v>
      </c>
      <c r="G368" s="849">
        <v>85</v>
      </c>
      <c r="H368" s="849">
        <v>1166.6400000000003</v>
      </c>
      <c r="I368" s="832">
        <v>0.52238157712095534</v>
      </c>
      <c r="J368" s="832">
        <v>13.72517647058824</v>
      </c>
      <c r="K368" s="849">
        <v>67</v>
      </c>
      <c r="L368" s="849">
        <v>2233.309999999999</v>
      </c>
      <c r="M368" s="832">
        <v>1</v>
      </c>
      <c r="N368" s="832">
        <v>33.332985074626855</v>
      </c>
      <c r="O368" s="849">
        <v>45</v>
      </c>
      <c r="P368" s="849">
        <v>1499.9699999999996</v>
      </c>
      <c r="Q368" s="837">
        <v>0.67163537529496586</v>
      </c>
      <c r="R368" s="850">
        <v>33.332666666666654</v>
      </c>
    </row>
    <row r="369" spans="1:18" ht="14.4" customHeight="1" x14ac:dyDescent="0.3">
      <c r="A369" s="831" t="s">
        <v>8273</v>
      </c>
      <c r="B369" s="832" t="s">
        <v>8550</v>
      </c>
      <c r="C369" s="832" t="s">
        <v>664</v>
      </c>
      <c r="D369" s="832" t="s">
        <v>8203</v>
      </c>
      <c r="E369" s="832" t="s">
        <v>8572</v>
      </c>
      <c r="F369" s="832" t="s">
        <v>8573</v>
      </c>
      <c r="G369" s="849"/>
      <c r="H369" s="849"/>
      <c r="I369" s="832"/>
      <c r="J369" s="832"/>
      <c r="K369" s="849">
        <v>1</v>
      </c>
      <c r="L369" s="849">
        <v>149</v>
      </c>
      <c r="M369" s="832">
        <v>1</v>
      </c>
      <c r="N369" s="832">
        <v>149</v>
      </c>
      <c r="O369" s="849"/>
      <c r="P369" s="849"/>
      <c r="Q369" s="837"/>
      <c r="R369" s="850"/>
    </row>
    <row r="370" spans="1:18" ht="14.4" customHeight="1" x14ac:dyDescent="0.3">
      <c r="A370" s="831" t="s">
        <v>8273</v>
      </c>
      <c r="B370" s="832" t="s">
        <v>8550</v>
      </c>
      <c r="C370" s="832" t="s">
        <v>664</v>
      </c>
      <c r="D370" s="832" t="s">
        <v>8203</v>
      </c>
      <c r="E370" s="832" t="s">
        <v>8287</v>
      </c>
      <c r="F370" s="832" t="s">
        <v>8288</v>
      </c>
      <c r="G370" s="849">
        <v>2731</v>
      </c>
      <c r="H370" s="849">
        <v>294948</v>
      </c>
      <c r="I370" s="832">
        <v>1.0912683143406838</v>
      </c>
      <c r="J370" s="832">
        <v>108</v>
      </c>
      <c r="K370" s="849">
        <v>2330</v>
      </c>
      <c r="L370" s="849">
        <v>270280</v>
      </c>
      <c r="M370" s="832">
        <v>1</v>
      </c>
      <c r="N370" s="832">
        <v>116</v>
      </c>
      <c r="O370" s="849">
        <v>2376</v>
      </c>
      <c r="P370" s="849">
        <v>275616</v>
      </c>
      <c r="Q370" s="837">
        <v>1.0197424892703864</v>
      </c>
      <c r="R370" s="850">
        <v>116</v>
      </c>
    </row>
    <row r="371" spans="1:18" ht="14.4" customHeight="1" x14ac:dyDescent="0.3">
      <c r="A371" s="831" t="s">
        <v>8273</v>
      </c>
      <c r="B371" s="832" t="s">
        <v>8550</v>
      </c>
      <c r="C371" s="832" t="s">
        <v>664</v>
      </c>
      <c r="D371" s="832" t="s">
        <v>8203</v>
      </c>
      <c r="E371" s="832" t="s">
        <v>8242</v>
      </c>
      <c r="F371" s="832" t="s">
        <v>8243</v>
      </c>
      <c r="G371" s="849">
        <v>808</v>
      </c>
      <c r="H371" s="849">
        <v>29088</v>
      </c>
      <c r="I371" s="832">
        <v>1.1786539162851006</v>
      </c>
      <c r="J371" s="832">
        <v>36</v>
      </c>
      <c r="K371" s="849">
        <v>667</v>
      </c>
      <c r="L371" s="849">
        <v>24679</v>
      </c>
      <c r="M371" s="832">
        <v>1</v>
      </c>
      <c r="N371" s="832">
        <v>37</v>
      </c>
      <c r="O371" s="849">
        <v>558</v>
      </c>
      <c r="P371" s="849">
        <v>20646</v>
      </c>
      <c r="Q371" s="837">
        <v>0.83658170914542729</v>
      </c>
      <c r="R371" s="850">
        <v>37</v>
      </c>
    </row>
    <row r="372" spans="1:18" ht="14.4" customHeight="1" x14ac:dyDescent="0.3">
      <c r="A372" s="831" t="s">
        <v>8273</v>
      </c>
      <c r="B372" s="832" t="s">
        <v>8550</v>
      </c>
      <c r="C372" s="832" t="s">
        <v>664</v>
      </c>
      <c r="D372" s="832" t="s">
        <v>8203</v>
      </c>
      <c r="E372" s="832" t="s">
        <v>8350</v>
      </c>
      <c r="F372" s="832" t="s">
        <v>8351</v>
      </c>
      <c r="G372" s="849">
        <v>3</v>
      </c>
      <c r="H372" s="849">
        <v>171</v>
      </c>
      <c r="I372" s="832">
        <v>0.26802507836990597</v>
      </c>
      <c r="J372" s="832">
        <v>57</v>
      </c>
      <c r="K372" s="849">
        <v>11</v>
      </c>
      <c r="L372" s="849">
        <v>638</v>
      </c>
      <c r="M372" s="832">
        <v>1</v>
      </c>
      <c r="N372" s="832">
        <v>58</v>
      </c>
      <c r="O372" s="849">
        <v>4</v>
      </c>
      <c r="P372" s="849">
        <v>232</v>
      </c>
      <c r="Q372" s="837">
        <v>0.36363636363636365</v>
      </c>
      <c r="R372" s="850">
        <v>58</v>
      </c>
    </row>
    <row r="373" spans="1:18" ht="14.4" customHeight="1" x14ac:dyDescent="0.3">
      <c r="A373" s="831" t="s">
        <v>8273</v>
      </c>
      <c r="B373" s="832" t="s">
        <v>8550</v>
      </c>
      <c r="C373" s="832" t="s">
        <v>664</v>
      </c>
      <c r="D373" s="832" t="s">
        <v>8203</v>
      </c>
      <c r="E373" s="832" t="s">
        <v>8574</v>
      </c>
      <c r="F373" s="832" t="s">
        <v>8575</v>
      </c>
      <c r="G373" s="849"/>
      <c r="H373" s="849"/>
      <c r="I373" s="832"/>
      <c r="J373" s="832"/>
      <c r="K373" s="849">
        <v>1</v>
      </c>
      <c r="L373" s="849">
        <v>86</v>
      </c>
      <c r="M373" s="832">
        <v>1</v>
      </c>
      <c r="N373" s="832">
        <v>86</v>
      </c>
      <c r="O373" s="849"/>
      <c r="P373" s="849"/>
      <c r="Q373" s="837"/>
      <c r="R373" s="850"/>
    </row>
    <row r="374" spans="1:18" ht="14.4" customHeight="1" x14ac:dyDescent="0.3">
      <c r="A374" s="831" t="s">
        <v>8273</v>
      </c>
      <c r="B374" s="832" t="s">
        <v>8550</v>
      </c>
      <c r="C374" s="832" t="s">
        <v>664</v>
      </c>
      <c r="D374" s="832" t="s">
        <v>8203</v>
      </c>
      <c r="E374" s="832" t="s">
        <v>8244</v>
      </c>
      <c r="F374" s="832" t="s">
        <v>8245</v>
      </c>
      <c r="G374" s="849">
        <v>86</v>
      </c>
      <c r="H374" s="849">
        <v>2666</v>
      </c>
      <c r="I374" s="832">
        <v>1.3885416666666666</v>
      </c>
      <c r="J374" s="832">
        <v>31</v>
      </c>
      <c r="K374" s="849">
        <v>60</v>
      </c>
      <c r="L374" s="849">
        <v>1920</v>
      </c>
      <c r="M374" s="832">
        <v>1</v>
      </c>
      <c r="N374" s="832">
        <v>32</v>
      </c>
      <c r="O374" s="849">
        <v>11</v>
      </c>
      <c r="P374" s="849">
        <v>352</v>
      </c>
      <c r="Q374" s="837">
        <v>0.18333333333333332</v>
      </c>
      <c r="R374" s="850">
        <v>32</v>
      </c>
    </row>
    <row r="375" spans="1:18" ht="14.4" customHeight="1" x14ac:dyDescent="0.3">
      <c r="A375" s="831" t="s">
        <v>8273</v>
      </c>
      <c r="B375" s="832" t="s">
        <v>8550</v>
      </c>
      <c r="C375" s="832" t="s">
        <v>664</v>
      </c>
      <c r="D375" s="832" t="s">
        <v>8203</v>
      </c>
      <c r="E375" s="832" t="s">
        <v>8271</v>
      </c>
      <c r="F375" s="832" t="s">
        <v>8272</v>
      </c>
      <c r="G375" s="849">
        <v>4091</v>
      </c>
      <c r="H375" s="849">
        <v>1354121</v>
      </c>
      <c r="I375" s="832">
        <v>1.0225075019972605</v>
      </c>
      <c r="J375" s="832">
        <v>331</v>
      </c>
      <c r="K375" s="849">
        <v>3741</v>
      </c>
      <c r="L375" s="849">
        <v>1324314</v>
      </c>
      <c r="M375" s="832">
        <v>1</v>
      </c>
      <c r="N375" s="832">
        <v>354</v>
      </c>
      <c r="O375" s="849">
        <v>3505</v>
      </c>
      <c r="P375" s="849">
        <v>1244275</v>
      </c>
      <c r="Q375" s="837">
        <v>0.93956191658473742</v>
      </c>
      <c r="R375" s="850">
        <v>355</v>
      </c>
    </row>
    <row r="376" spans="1:18" ht="14.4" customHeight="1" x14ac:dyDescent="0.3">
      <c r="A376" s="831" t="s">
        <v>8273</v>
      </c>
      <c r="B376" s="832" t="s">
        <v>8550</v>
      </c>
      <c r="C376" s="832" t="s">
        <v>664</v>
      </c>
      <c r="D376" s="832" t="s">
        <v>8203</v>
      </c>
      <c r="E376" s="832" t="s">
        <v>8576</v>
      </c>
      <c r="F376" s="832" t="s">
        <v>8577</v>
      </c>
      <c r="G376" s="849">
        <v>1132</v>
      </c>
      <c r="H376" s="849">
        <v>0</v>
      </c>
      <c r="I376" s="832"/>
      <c r="J376" s="832">
        <v>0</v>
      </c>
      <c r="K376" s="849">
        <v>1173</v>
      </c>
      <c r="L376" s="849">
        <v>0</v>
      </c>
      <c r="M376" s="832"/>
      <c r="N376" s="832">
        <v>0</v>
      </c>
      <c r="O376" s="849">
        <v>1115</v>
      </c>
      <c r="P376" s="849">
        <v>0</v>
      </c>
      <c r="Q376" s="837"/>
      <c r="R376" s="850">
        <v>0</v>
      </c>
    </row>
    <row r="377" spans="1:18" ht="14.4" customHeight="1" x14ac:dyDescent="0.3">
      <c r="A377" s="831" t="s">
        <v>8273</v>
      </c>
      <c r="B377" s="832" t="s">
        <v>8550</v>
      </c>
      <c r="C377" s="832" t="s">
        <v>664</v>
      </c>
      <c r="D377" s="832" t="s">
        <v>8203</v>
      </c>
      <c r="E377" s="832" t="s">
        <v>8544</v>
      </c>
      <c r="F377" s="832" t="s">
        <v>8545</v>
      </c>
      <c r="G377" s="849">
        <v>6</v>
      </c>
      <c r="H377" s="849">
        <v>774</v>
      </c>
      <c r="I377" s="832">
        <v>1.9694656488549618</v>
      </c>
      <c r="J377" s="832">
        <v>129</v>
      </c>
      <c r="K377" s="849">
        <v>3</v>
      </c>
      <c r="L377" s="849">
        <v>393</v>
      </c>
      <c r="M377" s="832">
        <v>1</v>
      </c>
      <c r="N377" s="832">
        <v>131</v>
      </c>
      <c r="O377" s="849">
        <v>5</v>
      </c>
      <c r="P377" s="849">
        <v>660</v>
      </c>
      <c r="Q377" s="837">
        <v>1.6793893129770991</v>
      </c>
      <c r="R377" s="850">
        <v>132</v>
      </c>
    </row>
    <row r="378" spans="1:18" ht="14.4" customHeight="1" x14ac:dyDescent="0.3">
      <c r="A378" s="831" t="s">
        <v>8273</v>
      </c>
      <c r="B378" s="832" t="s">
        <v>8550</v>
      </c>
      <c r="C378" s="832" t="s">
        <v>664</v>
      </c>
      <c r="D378" s="832" t="s">
        <v>8203</v>
      </c>
      <c r="E378" s="832" t="s">
        <v>8314</v>
      </c>
      <c r="F378" s="832" t="s">
        <v>8315</v>
      </c>
      <c r="G378" s="849"/>
      <c r="H378" s="849"/>
      <c r="I378" s="832"/>
      <c r="J378" s="832"/>
      <c r="K378" s="849">
        <v>1</v>
      </c>
      <c r="L378" s="849">
        <v>354</v>
      </c>
      <c r="M378" s="832">
        <v>1</v>
      </c>
      <c r="N378" s="832">
        <v>354</v>
      </c>
      <c r="O378" s="849"/>
      <c r="P378" s="849"/>
      <c r="Q378" s="837"/>
      <c r="R378" s="850"/>
    </row>
    <row r="379" spans="1:18" ht="14.4" customHeight="1" x14ac:dyDescent="0.3">
      <c r="A379" s="831" t="s">
        <v>8273</v>
      </c>
      <c r="B379" s="832" t="s">
        <v>8550</v>
      </c>
      <c r="C379" s="832" t="s">
        <v>664</v>
      </c>
      <c r="D379" s="832" t="s">
        <v>8203</v>
      </c>
      <c r="E379" s="832" t="s">
        <v>8578</v>
      </c>
      <c r="F379" s="832" t="s">
        <v>8579</v>
      </c>
      <c r="G379" s="849">
        <v>1152</v>
      </c>
      <c r="H379" s="849">
        <v>230400</v>
      </c>
      <c r="I379" s="832">
        <v>1.0696378830083566</v>
      </c>
      <c r="J379" s="832">
        <v>200</v>
      </c>
      <c r="K379" s="849">
        <v>1077</v>
      </c>
      <c r="L379" s="849">
        <v>215400</v>
      </c>
      <c r="M379" s="832">
        <v>1</v>
      </c>
      <c r="N379" s="832">
        <v>200</v>
      </c>
      <c r="O379" s="849">
        <v>1120</v>
      </c>
      <c r="P379" s="849">
        <v>224000</v>
      </c>
      <c r="Q379" s="837">
        <v>1.0399257195914577</v>
      </c>
      <c r="R379" s="850">
        <v>200</v>
      </c>
    </row>
    <row r="380" spans="1:18" ht="14.4" customHeight="1" x14ac:dyDescent="0.3">
      <c r="A380" s="831" t="s">
        <v>8273</v>
      </c>
      <c r="B380" s="832" t="s">
        <v>8550</v>
      </c>
      <c r="C380" s="832" t="s">
        <v>664</v>
      </c>
      <c r="D380" s="832" t="s">
        <v>8203</v>
      </c>
      <c r="E380" s="832" t="s">
        <v>8289</v>
      </c>
      <c r="F380" s="832" t="s">
        <v>8290</v>
      </c>
      <c r="G380" s="849">
        <v>1</v>
      </c>
      <c r="H380" s="849">
        <v>165</v>
      </c>
      <c r="I380" s="832"/>
      <c r="J380" s="832">
        <v>165</v>
      </c>
      <c r="K380" s="849"/>
      <c r="L380" s="849"/>
      <c r="M380" s="832"/>
      <c r="N380" s="832"/>
      <c r="O380" s="849"/>
      <c r="P380" s="849"/>
      <c r="Q380" s="837"/>
      <c r="R380" s="850"/>
    </row>
    <row r="381" spans="1:18" ht="14.4" customHeight="1" x14ac:dyDescent="0.3">
      <c r="A381" s="831" t="s">
        <v>8273</v>
      </c>
      <c r="B381" s="832" t="s">
        <v>8550</v>
      </c>
      <c r="C381" s="832" t="s">
        <v>664</v>
      </c>
      <c r="D381" s="832" t="s">
        <v>8203</v>
      </c>
      <c r="E381" s="832" t="s">
        <v>8291</v>
      </c>
      <c r="F381" s="832" t="s">
        <v>8292</v>
      </c>
      <c r="G381" s="849">
        <v>201</v>
      </c>
      <c r="H381" s="849">
        <v>14070</v>
      </c>
      <c r="I381" s="832">
        <v>0.70682206369938716</v>
      </c>
      <c r="J381" s="832">
        <v>70</v>
      </c>
      <c r="K381" s="849">
        <v>269</v>
      </c>
      <c r="L381" s="849">
        <v>19906</v>
      </c>
      <c r="M381" s="832">
        <v>1</v>
      </c>
      <c r="N381" s="832">
        <v>74</v>
      </c>
      <c r="O381" s="849">
        <v>204</v>
      </c>
      <c r="P381" s="849">
        <v>15096</v>
      </c>
      <c r="Q381" s="837">
        <v>0.75836431226765799</v>
      </c>
      <c r="R381" s="850">
        <v>74</v>
      </c>
    </row>
    <row r="382" spans="1:18" ht="14.4" customHeight="1" x14ac:dyDescent="0.3">
      <c r="A382" s="831" t="s">
        <v>8273</v>
      </c>
      <c r="B382" s="832" t="s">
        <v>8550</v>
      </c>
      <c r="C382" s="832" t="s">
        <v>664</v>
      </c>
      <c r="D382" s="832" t="s">
        <v>8203</v>
      </c>
      <c r="E382" s="832" t="s">
        <v>8580</v>
      </c>
      <c r="F382" s="832" t="s">
        <v>8581</v>
      </c>
      <c r="G382" s="849">
        <v>40</v>
      </c>
      <c r="H382" s="849">
        <v>26120</v>
      </c>
      <c r="I382" s="832">
        <v>1.035029323189095</v>
      </c>
      <c r="J382" s="832">
        <v>653</v>
      </c>
      <c r="K382" s="849">
        <v>36</v>
      </c>
      <c r="L382" s="849">
        <v>25236</v>
      </c>
      <c r="M382" s="832">
        <v>1</v>
      </c>
      <c r="N382" s="832">
        <v>701</v>
      </c>
      <c r="O382" s="849">
        <v>233</v>
      </c>
      <c r="P382" s="849">
        <v>163333</v>
      </c>
      <c r="Q382" s="837">
        <v>6.4722222222222223</v>
      </c>
      <c r="R382" s="850">
        <v>701</v>
      </c>
    </row>
    <row r="383" spans="1:18" ht="14.4" customHeight="1" x14ac:dyDescent="0.3">
      <c r="A383" s="831" t="s">
        <v>8273</v>
      </c>
      <c r="B383" s="832" t="s">
        <v>8550</v>
      </c>
      <c r="C383" s="832" t="s">
        <v>664</v>
      </c>
      <c r="D383" s="832" t="s">
        <v>8203</v>
      </c>
      <c r="E383" s="832" t="s">
        <v>8293</v>
      </c>
      <c r="F383" s="832" t="s">
        <v>8294</v>
      </c>
      <c r="G383" s="849">
        <v>20</v>
      </c>
      <c r="H383" s="849">
        <v>4200</v>
      </c>
      <c r="I383" s="832">
        <v>9.4594594594594597</v>
      </c>
      <c r="J383" s="832">
        <v>210</v>
      </c>
      <c r="K383" s="849">
        <v>2</v>
      </c>
      <c r="L383" s="849">
        <v>444</v>
      </c>
      <c r="M383" s="832">
        <v>1</v>
      </c>
      <c r="N383" s="832">
        <v>222</v>
      </c>
      <c r="O383" s="849">
        <v>20</v>
      </c>
      <c r="P383" s="849">
        <v>4460</v>
      </c>
      <c r="Q383" s="837">
        <v>10.045045045045045</v>
      </c>
      <c r="R383" s="850">
        <v>223</v>
      </c>
    </row>
    <row r="384" spans="1:18" ht="14.4" customHeight="1" x14ac:dyDescent="0.3">
      <c r="A384" s="831" t="s">
        <v>8273</v>
      </c>
      <c r="B384" s="832" t="s">
        <v>8550</v>
      </c>
      <c r="C384" s="832" t="s">
        <v>664</v>
      </c>
      <c r="D384" s="832" t="s">
        <v>8203</v>
      </c>
      <c r="E384" s="832" t="s">
        <v>8352</v>
      </c>
      <c r="F384" s="832" t="s">
        <v>8353</v>
      </c>
      <c r="G384" s="849">
        <v>1</v>
      </c>
      <c r="H384" s="849">
        <v>0</v>
      </c>
      <c r="I384" s="832"/>
      <c r="J384" s="832">
        <v>0</v>
      </c>
      <c r="K384" s="849"/>
      <c r="L384" s="849"/>
      <c r="M384" s="832"/>
      <c r="N384" s="832"/>
      <c r="O384" s="849"/>
      <c r="P384" s="849"/>
      <c r="Q384" s="837"/>
      <c r="R384" s="850"/>
    </row>
    <row r="385" spans="1:18" ht="14.4" customHeight="1" x14ac:dyDescent="0.3">
      <c r="A385" s="831" t="s">
        <v>8273</v>
      </c>
      <c r="B385" s="832" t="s">
        <v>8550</v>
      </c>
      <c r="C385" s="832" t="s">
        <v>664</v>
      </c>
      <c r="D385" s="832" t="s">
        <v>8203</v>
      </c>
      <c r="E385" s="832" t="s">
        <v>8354</v>
      </c>
      <c r="F385" s="832" t="s">
        <v>8355</v>
      </c>
      <c r="G385" s="849">
        <v>323</v>
      </c>
      <c r="H385" s="849">
        <v>24871</v>
      </c>
      <c r="I385" s="832">
        <v>1.2971887550200802</v>
      </c>
      <c r="J385" s="832">
        <v>77</v>
      </c>
      <c r="K385" s="849">
        <v>249</v>
      </c>
      <c r="L385" s="849">
        <v>19173</v>
      </c>
      <c r="M385" s="832">
        <v>1</v>
      </c>
      <c r="N385" s="832">
        <v>77</v>
      </c>
      <c r="O385" s="849">
        <v>305</v>
      </c>
      <c r="P385" s="849">
        <v>23485</v>
      </c>
      <c r="Q385" s="837">
        <v>1.2248995983935742</v>
      </c>
      <c r="R385" s="850">
        <v>77</v>
      </c>
    </row>
    <row r="386" spans="1:18" ht="14.4" customHeight="1" x14ac:dyDescent="0.3">
      <c r="A386" s="831" t="s">
        <v>8273</v>
      </c>
      <c r="B386" s="832" t="s">
        <v>8550</v>
      </c>
      <c r="C386" s="832" t="s">
        <v>664</v>
      </c>
      <c r="D386" s="832" t="s">
        <v>8203</v>
      </c>
      <c r="E386" s="832" t="s">
        <v>8295</v>
      </c>
      <c r="F386" s="832" t="s">
        <v>8296</v>
      </c>
      <c r="G386" s="849">
        <v>51</v>
      </c>
      <c r="H386" s="849">
        <v>2907</v>
      </c>
      <c r="I386" s="832">
        <v>1.201736254650682</v>
      </c>
      <c r="J386" s="832">
        <v>57</v>
      </c>
      <c r="K386" s="849">
        <v>41</v>
      </c>
      <c r="L386" s="849">
        <v>2419</v>
      </c>
      <c r="M386" s="832">
        <v>1</v>
      </c>
      <c r="N386" s="832">
        <v>59</v>
      </c>
      <c r="O386" s="849">
        <v>27</v>
      </c>
      <c r="P386" s="849">
        <v>1593</v>
      </c>
      <c r="Q386" s="837">
        <v>0.65853658536585369</v>
      </c>
      <c r="R386" s="850">
        <v>59</v>
      </c>
    </row>
    <row r="387" spans="1:18" ht="14.4" customHeight="1" x14ac:dyDescent="0.3">
      <c r="A387" s="831" t="s">
        <v>8273</v>
      </c>
      <c r="B387" s="832" t="s">
        <v>8550</v>
      </c>
      <c r="C387" s="832" t="s">
        <v>664</v>
      </c>
      <c r="D387" s="832" t="s">
        <v>8203</v>
      </c>
      <c r="E387" s="832" t="s">
        <v>8246</v>
      </c>
      <c r="F387" s="832" t="s">
        <v>8247</v>
      </c>
      <c r="G387" s="849">
        <v>11</v>
      </c>
      <c r="H387" s="849">
        <v>297</v>
      </c>
      <c r="I387" s="832">
        <v>2.6517857142857144</v>
      </c>
      <c r="J387" s="832">
        <v>27</v>
      </c>
      <c r="K387" s="849">
        <v>4</v>
      </c>
      <c r="L387" s="849">
        <v>112</v>
      </c>
      <c r="M387" s="832">
        <v>1</v>
      </c>
      <c r="N387" s="832">
        <v>28</v>
      </c>
      <c r="O387" s="849">
        <v>92</v>
      </c>
      <c r="P387" s="849">
        <v>2576</v>
      </c>
      <c r="Q387" s="837">
        <v>23</v>
      </c>
      <c r="R387" s="850">
        <v>28</v>
      </c>
    </row>
    <row r="388" spans="1:18" ht="14.4" customHeight="1" x14ac:dyDescent="0.3">
      <c r="A388" s="831" t="s">
        <v>8273</v>
      </c>
      <c r="B388" s="832" t="s">
        <v>8550</v>
      </c>
      <c r="C388" s="832" t="s">
        <v>664</v>
      </c>
      <c r="D388" s="832" t="s">
        <v>8203</v>
      </c>
      <c r="E388" s="832" t="s">
        <v>8299</v>
      </c>
      <c r="F388" s="832" t="s">
        <v>8300</v>
      </c>
      <c r="G388" s="849">
        <v>6</v>
      </c>
      <c r="H388" s="849">
        <v>1260</v>
      </c>
      <c r="I388" s="832">
        <v>0.51597051597051602</v>
      </c>
      <c r="J388" s="832">
        <v>210</v>
      </c>
      <c r="K388" s="849">
        <v>11</v>
      </c>
      <c r="L388" s="849">
        <v>2442</v>
      </c>
      <c r="M388" s="832">
        <v>1</v>
      </c>
      <c r="N388" s="832">
        <v>222</v>
      </c>
      <c r="O388" s="849">
        <v>62</v>
      </c>
      <c r="P388" s="849">
        <v>13826</v>
      </c>
      <c r="Q388" s="837">
        <v>5.6617526617526615</v>
      </c>
      <c r="R388" s="850">
        <v>223</v>
      </c>
    </row>
    <row r="389" spans="1:18" ht="14.4" customHeight="1" x14ac:dyDescent="0.3">
      <c r="A389" s="831" t="s">
        <v>8273</v>
      </c>
      <c r="B389" s="832" t="s">
        <v>8550</v>
      </c>
      <c r="C389" s="832" t="s">
        <v>664</v>
      </c>
      <c r="D389" s="832" t="s">
        <v>8203</v>
      </c>
      <c r="E389" s="832" t="s">
        <v>8248</v>
      </c>
      <c r="F389" s="832" t="s">
        <v>8249</v>
      </c>
      <c r="G389" s="849">
        <v>291</v>
      </c>
      <c r="H389" s="849">
        <v>16587</v>
      </c>
      <c r="I389" s="832">
        <v>0.78529495312943853</v>
      </c>
      <c r="J389" s="832">
        <v>57</v>
      </c>
      <c r="K389" s="849">
        <v>358</v>
      </c>
      <c r="L389" s="849">
        <v>21122</v>
      </c>
      <c r="M389" s="832">
        <v>1</v>
      </c>
      <c r="N389" s="832">
        <v>59</v>
      </c>
      <c r="O389" s="849">
        <v>362</v>
      </c>
      <c r="P389" s="849">
        <v>21358</v>
      </c>
      <c r="Q389" s="837">
        <v>1.011173184357542</v>
      </c>
      <c r="R389" s="850">
        <v>59</v>
      </c>
    </row>
    <row r="390" spans="1:18" ht="14.4" customHeight="1" x14ac:dyDescent="0.3">
      <c r="A390" s="831" t="s">
        <v>8273</v>
      </c>
      <c r="B390" s="832" t="s">
        <v>8550</v>
      </c>
      <c r="C390" s="832" t="s">
        <v>664</v>
      </c>
      <c r="D390" s="832" t="s">
        <v>8203</v>
      </c>
      <c r="E390" s="832" t="s">
        <v>8582</v>
      </c>
      <c r="F390" s="832" t="s">
        <v>8583</v>
      </c>
      <c r="G390" s="849">
        <v>1</v>
      </c>
      <c r="H390" s="849">
        <v>89</v>
      </c>
      <c r="I390" s="832"/>
      <c r="J390" s="832">
        <v>89</v>
      </c>
      <c r="K390" s="849"/>
      <c r="L390" s="849"/>
      <c r="M390" s="832"/>
      <c r="N390" s="832"/>
      <c r="O390" s="849"/>
      <c r="P390" s="849"/>
      <c r="Q390" s="837"/>
      <c r="R390" s="850"/>
    </row>
    <row r="391" spans="1:18" ht="14.4" customHeight="1" x14ac:dyDescent="0.3">
      <c r="A391" s="831" t="s">
        <v>8273</v>
      </c>
      <c r="B391" s="832" t="s">
        <v>8550</v>
      </c>
      <c r="C391" s="832" t="s">
        <v>664</v>
      </c>
      <c r="D391" s="832" t="s">
        <v>8203</v>
      </c>
      <c r="E391" s="832" t="s">
        <v>8584</v>
      </c>
      <c r="F391" s="832" t="s">
        <v>8585</v>
      </c>
      <c r="G391" s="849">
        <v>527</v>
      </c>
      <c r="H391" s="849">
        <v>138074</v>
      </c>
      <c r="I391" s="832">
        <v>20.26923076923077</v>
      </c>
      <c r="J391" s="832">
        <v>262</v>
      </c>
      <c r="K391" s="849">
        <v>26</v>
      </c>
      <c r="L391" s="849">
        <v>6812</v>
      </c>
      <c r="M391" s="832">
        <v>1</v>
      </c>
      <c r="N391" s="832">
        <v>262</v>
      </c>
      <c r="O391" s="849">
        <v>945</v>
      </c>
      <c r="P391" s="849">
        <v>247590</v>
      </c>
      <c r="Q391" s="837">
        <v>36.346153846153847</v>
      </c>
      <c r="R391" s="850">
        <v>262</v>
      </c>
    </row>
    <row r="392" spans="1:18" ht="14.4" customHeight="1" x14ac:dyDescent="0.3">
      <c r="A392" s="831" t="s">
        <v>8273</v>
      </c>
      <c r="B392" s="832" t="s">
        <v>8550</v>
      </c>
      <c r="C392" s="832" t="s">
        <v>664</v>
      </c>
      <c r="D392" s="832" t="s">
        <v>8203</v>
      </c>
      <c r="E392" s="832" t="s">
        <v>8586</v>
      </c>
      <c r="F392" s="832" t="s">
        <v>8587</v>
      </c>
      <c r="G392" s="849"/>
      <c r="H392" s="849"/>
      <c r="I392" s="832"/>
      <c r="J392" s="832"/>
      <c r="K392" s="849">
        <v>1</v>
      </c>
      <c r="L392" s="849">
        <v>64</v>
      </c>
      <c r="M392" s="832">
        <v>1</v>
      </c>
      <c r="N392" s="832">
        <v>64</v>
      </c>
      <c r="O392" s="849">
        <v>2</v>
      </c>
      <c r="P392" s="849">
        <v>128</v>
      </c>
      <c r="Q392" s="837">
        <v>2</v>
      </c>
      <c r="R392" s="850">
        <v>64</v>
      </c>
    </row>
    <row r="393" spans="1:18" ht="14.4" customHeight="1" x14ac:dyDescent="0.3">
      <c r="A393" s="831" t="s">
        <v>8273</v>
      </c>
      <c r="B393" s="832" t="s">
        <v>8550</v>
      </c>
      <c r="C393" s="832" t="s">
        <v>664</v>
      </c>
      <c r="D393" s="832" t="s">
        <v>8203</v>
      </c>
      <c r="E393" s="832" t="s">
        <v>8250</v>
      </c>
      <c r="F393" s="832" t="s">
        <v>8251</v>
      </c>
      <c r="G393" s="849">
        <v>3</v>
      </c>
      <c r="H393" s="849">
        <v>108</v>
      </c>
      <c r="I393" s="832">
        <v>1.4594594594594594</v>
      </c>
      <c r="J393" s="832">
        <v>36</v>
      </c>
      <c r="K393" s="849">
        <v>2</v>
      </c>
      <c r="L393" s="849">
        <v>74</v>
      </c>
      <c r="M393" s="832">
        <v>1</v>
      </c>
      <c r="N393" s="832">
        <v>37</v>
      </c>
      <c r="O393" s="849">
        <v>19</v>
      </c>
      <c r="P393" s="849">
        <v>703</v>
      </c>
      <c r="Q393" s="837">
        <v>9.5</v>
      </c>
      <c r="R393" s="850">
        <v>37</v>
      </c>
    </row>
    <row r="394" spans="1:18" ht="14.4" customHeight="1" x14ac:dyDescent="0.3">
      <c r="A394" s="831" t="s">
        <v>8273</v>
      </c>
      <c r="B394" s="832" t="s">
        <v>8550</v>
      </c>
      <c r="C394" s="832" t="s">
        <v>664</v>
      </c>
      <c r="D394" s="832" t="s">
        <v>8203</v>
      </c>
      <c r="E394" s="832" t="s">
        <v>8588</v>
      </c>
      <c r="F394" s="832" t="s">
        <v>8589</v>
      </c>
      <c r="G394" s="849">
        <v>23</v>
      </c>
      <c r="H394" s="849">
        <v>2231</v>
      </c>
      <c r="I394" s="832">
        <v>0.84315948601662882</v>
      </c>
      <c r="J394" s="832">
        <v>97</v>
      </c>
      <c r="K394" s="849">
        <v>27</v>
      </c>
      <c r="L394" s="849">
        <v>2646</v>
      </c>
      <c r="M394" s="832">
        <v>1</v>
      </c>
      <c r="N394" s="832">
        <v>98</v>
      </c>
      <c r="O394" s="849">
        <v>13</v>
      </c>
      <c r="P394" s="849">
        <v>1274</v>
      </c>
      <c r="Q394" s="837">
        <v>0.48148148148148145</v>
      </c>
      <c r="R394" s="850">
        <v>98</v>
      </c>
    </row>
    <row r="395" spans="1:18" ht="14.4" customHeight="1" x14ac:dyDescent="0.3">
      <c r="A395" s="831" t="s">
        <v>8273</v>
      </c>
      <c r="B395" s="832" t="s">
        <v>8550</v>
      </c>
      <c r="C395" s="832" t="s">
        <v>664</v>
      </c>
      <c r="D395" s="832" t="s">
        <v>8203</v>
      </c>
      <c r="E395" s="832" t="s">
        <v>8590</v>
      </c>
      <c r="F395" s="832" t="s">
        <v>8591</v>
      </c>
      <c r="G395" s="849">
        <v>26</v>
      </c>
      <c r="H395" s="849">
        <v>93236</v>
      </c>
      <c r="I395" s="832"/>
      <c r="J395" s="832">
        <v>3586</v>
      </c>
      <c r="K395" s="849"/>
      <c r="L395" s="849"/>
      <c r="M395" s="832"/>
      <c r="N395" s="832"/>
      <c r="O395" s="849">
        <v>83</v>
      </c>
      <c r="P395" s="849">
        <v>297638</v>
      </c>
      <c r="Q395" s="837"/>
      <c r="R395" s="850">
        <v>3586</v>
      </c>
    </row>
    <row r="396" spans="1:18" ht="14.4" customHeight="1" x14ac:dyDescent="0.3">
      <c r="A396" s="831" t="s">
        <v>8273</v>
      </c>
      <c r="B396" s="832" t="s">
        <v>8550</v>
      </c>
      <c r="C396" s="832" t="s">
        <v>664</v>
      </c>
      <c r="D396" s="832" t="s">
        <v>8203</v>
      </c>
      <c r="E396" s="832" t="s">
        <v>8592</v>
      </c>
      <c r="F396" s="832" t="s">
        <v>8593</v>
      </c>
      <c r="G396" s="849"/>
      <c r="H396" s="849"/>
      <c r="I396" s="832"/>
      <c r="J396" s="832"/>
      <c r="K396" s="849">
        <v>4</v>
      </c>
      <c r="L396" s="849">
        <v>400</v>
      </c>
      <c r="M396" s="832">
        <v>1</v>
      </c>
      <c r="N396" s="832">
        <v>100</v>
      </c>
      <c r="O396" s="849"/>
      <c r="P396" s="849"/>
      <c r="Q396" s="837"/>
      <c r="R396" s="850"/>
    </row>
    <row r="397" spans="1:18" ht="14.4" customHeight="1" x14ac:dyDescent="0.3">
      <c r="A397" s="831" t="s">
        <v>8273</v>
      </c>
      <c r="B397" s="832" t="s">
        <v>8550</v>
      </c>
      <c r="C397" s="832" t="s">
        <v>664</v>
      </c>
      <c r="D397" s="832" t="s">
        <v>8203</v>
      </c>
      <c r="E397" s="832" t="s">
        <v>8520</v>
      </c>
      <c r="F397" s="832" t="s">
        <v>8521</v>
      </c>
      <c r="G397" s="849">
        <v>26</v>
      </c>
      <c r="H397" s="849">
        <v>24336</v>
      </c>
      <c r="I397" s="832">
        <v>0.86114649681528666</v>
      </c>
      <c r="J397" s="832">
        <v>936</v>
      </c>
      <c r="K397" s="849">
        <v>30</v>
      </c>
      <c r="L397" s="849">
        <v>28260</v>
      </c>
      <c r="M397" s="832">
        <v>1</v>
      </c>
      <c r="N397" s="832">
        <v>942</v>
      </c>
      <c r="O397" s="849">
        <v>30</v>
      </c>
      <c r="P397" s="849">
        <v>28290</v>
      </c>
      <c r="Q397" s="837">
        <v>1.0010615711252655</v>
      </c>
      <c r="R397" s="850">
        <v>943</v>
      </c>
    </row>
    <row r="398" spans="1:18" ht="14.4" customHeight="1" x14ac:dyDescent="0.3">
      <c r="A398" s="831" t="s">
        <v>8273</v>
      </c>
      <c r="B398" s="832" t="s">
        <v>8550</v>
      </c>
      <c r="C398" s="832" t="s">
        <v>664</v>
      </c>
      <c r="D398" s="832" t="s">
        <v>8203</v>
      </c>
      <c r="E398" s="832" t="s">
        <v>8594</v>
      </c>
      <c r="F398" s="832" t="s">
        <v>8591</v>
      </c>
      <c r="G398" s="849">
        <v>1</v>
      </c>
      <c r="H398" s="849">
        <v>5200</v>
      </c>
      <c r="I398" s="832"/>
      <c r="J398" s="832">
        <v>5200</v>
      </c>
      <c r="K398" s="849"/>
      <c r="L398" s="849"/>
      <c r="M398" s="832"/>
      <c r="N398" s="832"/>
      <c r="O398" s="849">
        <v>37</v>
      </c>
      <c r="P398" s="849">
        <v>192400</v>
      </c>
      <c r="Q398" s="837"/>
      <c r="R398" s="850">
        <v>5200</v>
      </c>
    </row>
    <row r="399" spans="1:18" ht="14.4" customHeight="1" x14ac:dyDescent="0.3">
      <c r="A399" s="831" t="s">
        <v>8273</v>
      </c>
      <c r="B399" s="832" t="s">
        <v>8550</v>
      </c>
      <c r="C399" s="832" t="s">
        <v>8371</v>
      </c>
      <c r="D399" s="832" t="s">
        <v>8206</v>
      </c>
      <c r="E399" s="832" t="s">
        <v>8323</v>
      </c>
      <c r="F399" s="832" t="s">
        <v>8372</v>
      </c>
      <c r="G399" s="849">
        <v>0</v>
      </c>
      <c r="H399" s="849">
        <v>8.7311491370201111E-11</v>
      </c>
      <c r="I399" s="832">
        <v>-12</v>
      </c>
      <c r="J399" s="832"/>
      <c r="K399" s="849">
        <v>0</v>
      </c>
      <c r="L399" s="849">
        <v>-7.2759576141834259E-12</v>
      </c>
      <c r="M399" s="832">
        <v>1</v>
      </c>
      <c r="N399" s="832"/>
      <c r="O399" s="849">
        <v>0</v>
      </c>
      <c r="P399" s="849">
        <v>0</v>
      </c>
      <c r="Q399" s="837">
        <v>0</v>
      </c>
      <c r="R399" s="850"/>
    </row>
    <row r="400" spans="1:18" ht="14.4" customHeight="1" x14ac:dyDescent="0.3">
      <c r="A400" s="831" t="s">
        <v>8273</v>
      </c>
      <c r="B400" s="832" t="s">
        <v>8595</v>
      </c>
      <c r="C400" s="832" t="s">
        <v>664</v>
      </c>
      <c r="D400" s="832" t="s">
        <v>8203</v>
      </c>
      <c r="E400" s="832" t="s">
        <v>8232</v>
      </c>
      <c r="F400" s="832" t="s">
        <v>8233</v>
      </c>
      <c r="G400" s="849">
        <v>1</v>
      </c>
      <c r="H400" s="849">
        <v>64</v>
      </c>
      <c r="I400" s="832">
        <v>0.24242424242424243</v>
      </c>
      <c r="J400" s="832">
        <v>64</v>
      </c>
      <c r="K400" s="849">
        <v>4</v>
      </c>
      <c r="L400" s="849">
        <v>264</v>
      </c>
      <c r="M400" s="832">
        <v>1</v>
      </c>
      <c r="N400" s="832">
        <v>66</v>
      </c>
      <c r="O400" s="849">
        <v>10</v>
      </c>
      <c r="P400" s="849">
        <v>660</v>
      </c>
      <c r="Q400" s="837">
        <v>2.5</v>
      </c>
      <c r="R400" s="850">
        <v>66</v>
      </c>
    </row>
    <row r="401" spans="1:18" ht="14.4" customHeight="1" x14ac:dyDescent="0.3">
      <c r="A401" s="831" t="s">
        <v>8273</v>
      </c>
      <c r="B401" s="832" t="s">
        <v>8595</v>
      </c>
      <c r="C401" s="832" t="s">
        <v>664</v>
      </c>
      <c r="D401" s="832" t="s">
        <v>8203</v>
      </c>
      <c r="E401" s="832" t="s">
        <v>8281</v>
      </c>
      <c r="F401" s="832" t="s">
        <v>8282</v>
      </c>
      <c r="G401" s="849">
        <v>171</v>
      </c>
      <c r="H401" s="849">
        <v>5985</v>
      </c>
      <c r="I401" s="832">
        <v>1.147211040828062</v>
      </c>
      <c r="J401" s="832">
        <v>35</v>
      </c>
      <c r="K401" s="849">
        <v>141</v>
      </c>
      <c r="L401" s="849">
        <v>5217</v>
      </c>
      <c r="M401" s="832">
        <v>1</v>
      </c>
      <c r="N401" s="832">
        <v>37</v>
      </c>
      <c r="O401" s="849">
        <v>172</v>
      </c>
      <c r="P401" s="849">
        <v>6364</v>
      </c>
      <c r="Q401" s="837">
        <v>1.2198581560283688</v>
      </c>
      <c r="R401" s="850">
        <v>37</v>
      </c>
    </row>
    <row r="402" spans="1:18" ht="14.4" customHeight="1" x14ac:dyDescent="0.3">
      <c r="A402" s="831" t="s">
        <v>8273</v>
      </c>
      <c r="B402" s="832" t="s">
        <v>8595</v>
      </c>
      <c r="C402" s="832" t="s">
        <v>664</v>
      </c>
      <c r="D402" s="832" t="s">
        <v>8203</v>
      </c>
      <c r="E402" s="832" t="s">
        <v>8596</v>
      </c>
      <c r="F402" s="832" t="s">
        <v>8597</v>
      </c>
      <c r="G402" s="849">
        <v>1741</v>
      </c>
      <c r="H402" s="849">
        <v>174100</v>
      </c>
      <c r="I402" s="832">
        <v>0.64209660585004957</v>
      </c>
      <c r="J402" s="832">
        <v>100</v>
      </c>
      <c r="K402" s="849">
        <v>1923</v>
      </c>
      <c r="L402" s="849">
        <v>271143</v>
      </c>
      <c r="M402" s="832">
        <v>1</v>
      </c>
      <c r="N402" s="832">
        <v>141</v>
      </c>
      <c r="O402" s="849">
        <v>1830</v>
      </c>
      <c r="P402" s="849">
        <v>258030</v>
      </c>
      <c r="Q402" s="837">
        <v>0.95163806552262087</v>
      </c>
      <c r="R402" s="850">
        <v>141</v>
      </c>
    </row>
    <row r="403" spans="1:18" ht="14.4" customHeight="1" x14ac:dyDescent="0.3">
      <c r="A403" s="831" t="s">
        <v>8273</v>
      </c>
      <c r="B403" s="832" t="s">
        <v>8595</v>
      </c>
      <c r="C403" s="832" t="s">
        <v>664</v>
      </c>
      <c r="D403" s="832" t="s">
        <v>8203</v>
      </c>
      <c r="E403" s="832" t="s">
        <v>8598</v>
      </c>
      <c r="F403" s="832" t="s">
        <v>8599</v>
      </c>
      <c r="G403" s="849">
        <v>45</v>
      </c>
      <c r="H403" s="849">
        <v>42660</v>
      </c>
      <c r="I403" s="832">
        <v>0.23338640056459156</v>
      </c>
      <c r="J403" s="832">
        <v>948</v>
      </c>
      <c r="K403" s="849">
        <v>191</v>
      </c>
      <c r="L403" s="849">
        <v>182787</v>
      </c>
      <c r="M403" s="832">
        <v>1</v>
      </c>
      <c r="N403" s="832">
        <v>957</v>
      </c>
      <c r="O403" s="849">
        <v>184</v>
      </c>
      <c r="P403" s="849">
        <v>176088</v>
      </c>
      <c r="Q403" s="837">
        <v>0.96335078534031415</v>
      </c>
      <c r="R403" s="850">
        <v>957</v>
      </c>
    </row>
    <row r="404" spans="1:18" ht="14.4" customHeight="1" x14ac:dyDescent="0.3">
      <c r="A404" s="831" t="s">
        <v>8273</v>
      </c>
      <c r="B404" s="832" t="s">
        <v>8595</v>
      </c>
      <c r="C404" s="832" t="s">
        <v>664</v>
      </c>
      <c r="D404" s="832" t="s">
        <v>8203</v>
      </c>
      <c r="E404" s="832" t="s">
        <v>8600</v>
      </c>
      <c r="F404" s="832" t="s">
        <v>8601</v>
      </c>
      <c r="G404" s="849">
        <v>13</v>
      </c>
      <c r="H404" s="849">
        <v>5395</v>
      </c>
      <c r="I404" s="832">
        <v>1.0431167826759473</v>
      </c>
      <c r="J404" s="832">
        <v>415</v>
      </c>
      <c r="K404" s="849">
        <v>12</v>
      </c>
      <c r="L404" s="849">
        <v>5172</v>
      </c>
      <c r="M404" s="832">
        <v>1</v>
      </c>
      <c r="N404" s="832">
        <v>431</v>
      </c>
      <c r="O404" s="849">
        <v>12</v>
      </c>
      <c r="P404" s="849">
        <v>5184</v>
      </c>
      <c r="Q404" s="837">
        <v>1.0023201856148491</v>
      </c>
      <c r="R404" s="850">
        <v>432</v>
      </c>
    </row>
    <row r="405" spans="1:18" ht="14.4" customHeight="1" x14ac:dyDescent="0.3">
      <c r="A405" s="831" t="s">
        <v>8273</v>
      </c>
      <c r="B405" s="832" t="s">
        <v>8595</v>
      </c>
      <c r="C405" s="832" t="s">
        <v>664</v>
      </c>
      <c r="D405" s="832" t="s">
        <v>8203</v>
      </c>
      <c r="E405" s="832" t="s">
        <v>8602</v>
      </c>
      <c r="F405" s="832" t="s">
        <v>8603</v>
      </c>
      <c r="G405" s="849">
        <v>1654</v>
      </c>
      <c r="H405" s="849">
        <v>1629190</v>
      </c>
      <c r="I405" s="832">
        <v>0.87983664705221587</v>
      </c>
      <c r="J405" s="832">
        <v>985</v>
      </c>
      <c r="K405" s="849">
        <v>1837</v>
      </c>
      <c r="L405" s="849">
        <v>1851696</v>
      </c>
      <c r="M405" s="832">
        <v>1</v>
      </c>
      <c r="N405" s="832">
        <v>1008</v>
      </c>
      <c r="O405" s="849">
        <v>1750</v>
      </c>
      <c r="P405" s="849">
        <v>1765750</v>
      </c>
      <c r="Q405" s="837">
        <v>0.95358525373495429</v>
      </c>
      <c r="R405" s="850">
        <v>1009</v>
      </c>
    </row>
    <row r="406" spans="1:18" ht="14.4" customHeight="1" x14ac:dyDescent="0.3">
      <c r="A406" s="831" t="s">
        <v>8273</v>
      </c>
      <c r="B406" s="832" t="s">
        <v>8595</v>
      </c>
      <c r="C406" s="832" t="s">
        <v>664</v>
      </c>
      <c r="D406" s="832" t="s">
        <v>8203</v>
      </c>
      <c r="E406" s="832" t="s">
        <v>8604</v>
      </c>
      <c r="F406" s="832" t="s">
        <v>8605</v>
      </c>
      <c r="G406" s="849">
        <v>30</v>
      </c>
      <c r="H406" s="849">
        <v>4950</v>
      </c>
      <c r="I406" s="832">
        <v>0.75584058634906093</v>
      </c>
      <c r="J406" s="832">
        <v>165</v>
      </c>
      <c r="K406" s="849">
        <v>37</v>
      </c>
      <c r="L406" s="849">
        <v>6549</v>
      </c>
      <c r="M406" s="832">
        <v>1</v>
      </c>
      <c r="N406" s="832">
        <v>177</v>
      </c>
      <c r="O406" s="849">
        <v>25</v>
      </c>
      <c r="P406" s="849">
        <v>4425</v>
      </c>
      <c r="Q406" s="837">
        <v>0.67567567567567566</v>
      </c>
      <c r="R406" s="850">
        <v>177</v>
      </c>
    </row>
    <row r="407" spans="1:18" ht="14.4" customHeight="1" x14ac:dyDescent="0.3">
      <c r="A407" s="831" t="s">
        <v>8273</v>
      </c>
      <c r="B407" s="832" t="s">
        <v>8595</v>
      </c>
      <c r="C407" s="832" t="s">
        <v>664</v>
      </c>
      <c r="D407" s="832" t="s">
        <v>8203</v>
      </c>
      <c r="E407" s="832" t="s">
        <v>8240</v>
      </c>
      <c r="F407" s="832" t="s">
        <v>8241</v>
      </c>
      <c r="G407" s="849">
        <v>46</v>
      </c>
      <c r="H407" s="849">
        <v>766.66000000000008</v>
      </c>
      <c r="I407" s="832">
        <v>0.30262934556492843</v>
      </c>
      <c r="J407" s="832">
        <v>16.666521739130438</v>
      </c>
      <c r="K407" s="849">
        <v>76</v>
      </c>
      <c r="L407" s="849">
        <v>2533.33</v>
      </c>
      <c r="M407" s="832">
        <v>1</v>
      </c>
      <c r="N407" s="832">
        <v>33.333289473684211</v>
      </c>
      <c r="O407" s="849">
        <v>72</v>
      </c>
      <c r="P407" s="849">
        <v>2399.98</v>
      </c>
      <c r="Q407" s="837">
        <v>0.94736177284443801</v>
      </c>
      <c r="R407" s="850">
        <v>33.333055555555553</v>
      </c>
    </row>
    <row r="408" spans="1:18" ht="14.4" customHeight="1" x14ac:dyDescent="0.3">
      <c r="A408" s="831" t="s">
        <v>8273</v>
      </c>
      <c r="B408" s="832" t="s">
        <v>8595</v>
      </c>
      <c r="C408" s="832" t="s">
        <v>664</v>
      </c>
      <c r="D408" s="832" t="s">
        <v>8203</v>
      </c>
      <c r="E408" s="832" t="s">
        <v>8606</v>
      </c>
      <c r="F408" s="832" t="s">
        <v>8607</v>
      </c>
      <c r="G408" s="849">
        <v>1573</v>
      </c>
      <c r="H408" s="849">
        <v>520663</v>
      </c>
      <c r="I408" s="832">
        <v>0.82351592106844829</v>
      </c>
      <c r="J408" s="832">
        <v>331</v>
      </c>
      <c r="K408" s="849">
        <v>1786</v>
      </c>
      <c r="L408" s="849">
        <v>632244</v>
      </c>
      <c r="M408" s="832">
        <v>1</v>
      </c>
      <c r="N408" s="832">
        <v>354</v>
      </c>
      <c r="O408" s="849">
        <v>1741</v>
      </c>
      <c r="P408" s="849">
        <v>618055</v>
      </c>
      <c r="Q408" s="837">
        <v>0.97755771505937583</v>
      </c>
      <c r="R408" s="850">
        <v>355</v>
      </c>
    </row>
    <row r="409" spans="1:18" ht="14.4" customHeight="1" x14ac:dyDescent="0.3">
      <c r="A409" s="831" t="s">
        <v>8273</v>
      </c>
      <c r="B409" s="832" t="s">
        <v>8595</v>
      </c>
      <c r="C409" s="832" t="s">
        <v>664</v>
      </c>
      <c r="D409" s="832" t="s">
        <v>8203</v>
      </c>
      <c r="E409" s="832" t="s">
        <v>8287</v>
      </c>
      <c r="F409" s="832" t="s">
        <v>8288</v>
      </c>
      <c r="G409" s="849">
        <v>833</v>
      </c>
      <c r="H409" s="849">
        <v>89964</v>
      </c>
      <c r="I409" s="832">
        <v>0.80618682342820269</v>
      </c>
      <c r="J409" s="832">
        <v>108</v>
      </c>
      <c r="K409" s="849">
        <v>962</v>
      </c>
      <c r="L409" s="849">
        <v>111592</v>
      </c>
      <c r="M409" s="832">
        <v>1</v>
      </c>
      <c r="N409" s="832">
        <v>116</v>
      </c>
      <c r="O409" s="849">
        <v>898</v>
      </c>
      <c r="P409" s="849">
        <v>104168</v>
      </c>
      <c r="Q409" s="837">
        <v>0.93347193347193347</v>
      </c>
      <c r="R409" s="850">
        <v>116</v>
      </c>
    </row>
    <row r="410" spans="1:18" ht="14.4" customHeight="1" x14ac:dyDescent="0.3">
      <c r="A410" s="831" t="s">
        <v>8273</v>
      </c>
      <c r="B410" s="832" t="s">
        <v>8595</v>
      </c>
      <c r="C410" s="832" t="s">
        <v>664</v>
      </c>
      <c r="D410" s="832" t="s">
        <v>8203</v>
      </c>
      <c r="E410" s="832" t="s">
        <v>8242</v>
      </c>
      <c r="F410" s="832" t="s">
        <v>8243</v>
      </c>
      <c r="G410" s="849">
        <v>7</v>
      </c>
      <c r="H410" s="849">
        <v>252</v>
      </c>
      <c r="I410" s="832">
        <v>2.2702702702702702</v>
      </c>
      <c r="J410" s="832">
        <v>36</v>
      </c>
      <c r="K410" s="849">
        <v>3</v>
      </c>
      <c r="L410" s="849">
        <v>111</v>
      </c>
      <c r="M410" s="832">
        <v>1</v>
      </c>
      <c r="N410" s="832">
        <v>37</v>
      </c>
      <c r="O410" s="849">
        <v>6</v>
      </c>
      <c r="P410" s="849">
        <v>222</v>
      </c>
      <c r="Q410" s="837">
        <v>2</v>
      </c>
      <c r="R410" s="850">
        <v>37</v>
      </c>
    </row>
    <row r="411" spans="1:18" ht="14.4" customHeight="1" x14ac:dyDescent="0.3">
      <c r="A411" s="831" t="s">
        <v>8273</v>
      </c>
      <c r="B411" s="832" t="s">
        <v>8595</v>
      </c>
      <c r="C411" s="832" t="s">
        <v>664</v>
      </c>
      <c r="D411" s="832" t="s">
        <v>8203</v>
      </c>
      <c r="E411" s="832" t="s">
        <v>8375</v>
      </c>
      <c r="F411" s="832" t="s">
        <v>8376</v>
      </c>
      <c r="G411" s="849">
        <v>94</v>
      </c>
      <c r="H411" s="849">
        <v>31584</v>
      </c>
      <c r="I411" s="832">
        <v>0.68319273199221286</v>
      </c>
      <c r="J411" s="832">
        <v>336</v>
      </c>
      <c r="K411" s="849">
        <v>134</v>
      </c>
      <c r="L411" s="849">
        <v>46230</v>
      </c>
      <c r="M411" s="832">
        <v>1</v>
      </c>
      <c r="N411" s="832">
        <v>345</v>
      </c>
      <c r="O411" s="849">
        <v>118</v>
      </c>
      <c r="P411" s="849">
        <v>40710</v>
      </c>
      <c r="Q411" s="837">
        <v>0.88059701492537312</v>
      </c>
      <c r="R411" s="850">
        <v>345</v>
      </c>
    </row>
    <row r="412" spans="1:18" ht="14.4" customHeight="1" x14ac:dyDescent="0.3">
      <c r="A412" s="831" t="s">
        <v>8273</v>
      </c>
      <c r="B412" s="832" t="s">
        <v>8595</v>
      </c>
      <c r="C412" s="832" t="s">
        <v>664</v>
      </c>
      <c r="D412" s="832" t="s">
        <v>8203</v>
      </c>
      <c r="E412" s="832" t="s">
        <v>8291</v>
      </c>
      <c r="F412" s="832" t="s">
        <v>8292</v>
      </c>
      <c r="G412" s="849">
        <v>110</v>
      </c>
      <c r="H412" s="849">
        <v>7700</v>
      </c>
      <c r="I412" s="832">
        <v>0.66701316701316704</v>
      </c>
      <c r="J412" s="832">
        <v>70</v>
      </c>
      <c r="K412" s="849">
        <v>156</v>
      </c>
      <c r="L412" s="849">
        <v>11544</v>
      </c>
      <c r="M412" s="832">
        <v>1</v>
      </c>
      <c r="N412" s="832">
        <v>74</v>
      </c>
      <c r="O412" s="849">
        <v>120</v>
      </c>
      <c r="P412" s="849">
        <v>8880</v>
      </c>
      <c r="Q412" s="837">
        <v>0.76923076923076927</v>
      </c>
      <c r="R412" s="850">
        <v>74</v>
      </c>
    </row>
    <row r="413" spans="1:18" ht="14.4" customHeight="1" x14ac:dyDescent="0.3">
      <c r="A413" s="831" t="s">
        <v>8273</v>
      </c>
      <c r="B413" s="832" t="s">
        <v>8595</v>
      </c>
      <c r="C413" s="832" t="s">
        <v>664</v>
      </c>
      <c r="D413" s="832" t="s">
        <v>8203</v>
      </c>
      <c r="E413" s="832" t="s">
        <v>8608</v>
      </c>
      <c r="F413" s="832" t="s">
        <v>8609</v>
      </c>
      <c r="G413" s="849">
        <v>1</v>
      </c>
      <c r="H413" s="849">
        <v>331</v>
      </c>
      <c r="I413" s="832"/>
      <c r="J413" s="832">
        <v>331</v>
      </c>
      <c r="K413" s="849"/>
      <c r="L413" s="849"/>
      <c r="M413" s="832"/>
      <c r="N413" s="832"/>
      <c r="O413" s="849"/>
      <c r="P413" s="849"/>
      <c r="Q413" s="837"/>
      <c r="R413" s="850"/>
    </row>
    <row r="414" spans="1:18" ht="14.4" customHeight="1" x14ac:dyDescent="0.3">
      <c r="A414" s="831" t="s">
        <v>8273</v>
      </c>
      <c r="B414" s="832" t="s">
        <v>8595</v>
      </c>
      <c r="C414" s="832" t="s">
        <v>664</v>
      </c>
      <c r="D414" s="832" t="s">
        <v>8203</v>
      </c>
      <c r="E414" s="832" t="s">
        <v>8293</v>
      </c>
      <c r="F414" s="832" t="s">
        <v>8294</v>
      </c>
      <c r="G414" s="849">
        <v>34</v>
      </c>
      <c r="H414" s="849">
        <v>7140</v>
      </c>
      <c r="I414" s="832">
        <v>2.9238329238329239</v>
      </c>
      <c r="J414" s="832">
        <v>210</v>
      </c>
      <c r="K414" s="849">
        <v>11</v>
      </c>
      <c r="L414" s="849">
        <v>2442</v>
      </c>
      <c r="M414" s="832">
        <v>1</v>
      </c>
      <c r="N414" s="832">
        <v>222</v>
      </c>
      <c r="O414" s="849">
        <v>11</v>
      </c>
      <c r="P414" s="849">
        <v>2453</v>
      </c>
      <c r="Q414" s="837">
        <v>1.0045045045045045</v>
      </c>
      <c r="R414" s="850">
        <v>223</v>
      </c>
    </row>
    <row r="415" spans="1:18" ht="14.4" customHeight="1" x14ac:dyDescent="0.3">
      <c r="A415" s="831" t="s">
        <v>8273</v>
      </c>
      <c r="B415" s="832" t="s">
        <v>8595</v>
      </c>
      <c r="C415" s="832" t="s">
        <v>664</v>
      </c>
      <c r="D415" s="832" t="s">
        <v>8203</v>
      </c>
      <c r="E415" s="832" t="s">
        <v>8354</v>
      </c>
      <c r="F415" s="832" t="s">
        <v>8355</v>
      </c>
      <c r="G415" s="849">
        <v>28</v>
      </c>
      <c r="H415" s="849">
        <v>2156</v>
      </c>
      <c r="I415" s="832">
        <v>1.2727272727272727</v>
      </c>
      <c r="J415" s="832">
        <v>77</v>
      </c>
      <c r="K415" s="849">
        <v>22</v>
      </c>
      <c r="L415" s="849">
        <v>1694</v>
      </c>
      <c r="M415" s="832">
        <v>1</v>
      </c>
      <c r="N415" s="832">
        <v>77</v>
      </c>
      <c r="O415" s="849">
        <v>19</v>
      </c>
      <c r="P415" s="849">
        <v>1463</v>
      </c>
      <c r="Q415" s="837">
        <v>0.86363636363636365</v>
      </c>
      <c r="R415" s="850">
        <v>77</v>
      </c>
    </row>
    <row r="416" spans="1:18" ht="14.4" customHeight="1" x14ac:dyDescent="0.3">
      <c r="A416" s="831" t="s">
        <v>8273</v>
      </c>
      <c r="B416" s="832" t="s">
        <v>8595</v>
      </c>
      <c r="C416" s="832" t="s">
        <v>664</v>
      </c>
      <c r="D416" s="832" t="s">
        <v>8203</v>
      </c>
      <c r="E416" s="832" t="s">
        <v>8299</v>
      </c>
      <c r="F416" s="832" t="s">
        <v>8300</v>
      </c>
      <c r="G416" s="849"/>
      <c r="H416" s="849"/>
      <c r="I416" s="832"/>
      <c r="J416" s="832"/>
      <c r="K416" s="849">
        <v>1</v>
      </c>
      <c r="L416" s="849">
        <v>222</v>
      </c>
      <c r="M416" s="832">
        <v>1</v>
      </c>
      <c r="N416" s="832">
        <v>222</v>
      </c>
      <c r="O416" s="849"/>
      <c r="P416" s="849"/>
      <c r="Q416" s="837"/>
      <c r="R416" s="850"/>
    </row>
    <row r="417" spans="1:18" ht="14.4" customHeight="1" x14ac:dyDescent="0.3">
      <c r="A417" s="831" t="s">
        <v>8273</v>
      </c>
      <c r="B417" s="832" t="s">
        <v>8595</v>
      </c>
      <c r="C417" s="832" t="s">
        <v>664</v>
      </c>
      <c r="D417" s="832" t="s">
        <v>8203</v>
      </c>
      <c r="E417" s="832" t="s">
        <v>8248</v>
      </c>
      <c r="F417" s="832" t="s">
        <v>8249</v>
      </c>
      <c r="G417" s="849">
        <v>1</v>
      </c>
      <c r="H417" s="849">
        <v>57</v>
      </c>
      <c r="I417" s="832">
        <v>0.96610169491525422</v>
      </c>
      <c r="J417" s="832">
        <v>57</v>
      </c>
      <c r="K417" s="849">
        <v>1</v>
      </c>
      <c r="L417" s="849">
        <v>59</v>
      </c>
      <c r="M417" s="832">
        <v>1</v>
      </c>
      <c r="N417" s="832">
        <v>59</v>
      </c>
      <c r="O417" s="849">
        <v>3</v>
      </c>
      <c r="P417" s="849">
        <v>177</v>
      </c>
      <c r="Q417" s="837">
        <v>3</v>
      </c>
      <c r="R417" s="850">
        <v>59</v>
      </c>
    </row>
    <row r="418" spans="1:18" ht="14.4" customHeight="1" x14ac:dyDescent="0.3">
      <c r="A418" s="831" t="s">
        <v>8273</v>
      </c>
      <c r="B418" s="832" t="s">
        <v>8595</v>
      </c>
      <c r="C418" s="832" t="s">
        <v>664</v>
      </c>
      <c r="D418" s="832" t="s">
        <v>8203</v>
      </c>
      <c r="E418" s="832" t="s">
        <v>8610</v>
      </c>
      <c r="F418" s="832" t="s">
        <v>8611</v>
      </c>
      <c r="G418" s="849">
        <v>6</v>
      </c>
      <c r="H418" s="849">
        <v>4920</v>
      </c>
      <c r="I418" s="832">
        <v>0.97271648873072358</v>
      </c>
      <c r="J418" s="832">
        <v>820</v>
      </c>
      <c r="K418" s="849">
        <v>6</v>
      </c>
      <c r="L418" s="849">
        <v>5058</v>
      </c>
      <c r="M418" s="832">
        <v>1</v>
      </c>
      <c r="N418" s="832">
        <v>843</v>
      </c>
      <c r="O418" s="849"/>
      <c r="P418" s="849"/>
      <c r="Q418" s="837"/>
      <c r="R418" s="850"/>
    </row>
    <row r="419" spans="1:18" ht="14.4" customHeight="1" x14ac:dyDescent="0.3">
      <c r="A419" s="831" t="s">
        <v>8273</v>
      </c>
      <c r="B419" s="832" t="s">
        <v>8595</v>
      </c>
      <c r="C419" s="832" t="s">
        <v>664</v>
      </c>
      <c r="D419" s="832" t="s">
        <v>8203</v>
      </c>
      <c r="E419" s="832" t="s">
        <v>8612</v>
      </c>
      <c r="F419" s="832" t="s">
        <v>8613</v>
      </c>
      <c r="G419" s="849">
        <v>6</v>
      </c>
      <c r="H419" s="849">
        <v>4986</v>
      </c>
      <c r="I419" s="832">
        <v>0.72980093676814983</v>
      </c>
      <c r="J419" s="832">
        <v>831</v>
      </c>
      <c r="K419" s="849">
        <v>8</v>
      </c>
      <c r="L419" s="849">
        <v>6832</v>
      </c>
      <c r="M419" s="832">
        <v>1</v>
      </c>
      <c r="N419" s="832">
        <v>854</v>
      </c>
      <c r="O419" s="849">
        <v>27</v>
      </c>
      <c r="P419" s="849">
        <v>23085</v>
      </c>
      <c r="Q419" s="837">
        <v>3.3789519906323187</v>
      </c>
      <c r="R419" s="850">
        <v>855</v>
      </c>
    </row>
    <row r="420" spans="1:18" ht="14.4" customHeight="1" x14ac:dyDescent="0.3">
      <c r="A420" s="831" t="s">
        <v>8273</v>
      </c>
      <c r="B420" s="832" t="s">
        <v>8595</v>
      </c>
      <c r="C420" s="832" t="s">
        <v>664</v>
      </c>
      <c r="D420" s="832" t="s">
        <v>8203</v>
      </c>
      <c r="E420" s="832" t="s">
        <v>8614</v>
      </c>
      <c r="F420" s="832" t="s">
        <v>8615</v>
      </c>
      <c r="G420" s="849"/>
      <c r="H420" s="849"/>
      <c r="I420" s="832"/>
      <c r="J420" s="832"/>
      <c r="K420" s="849">
        <v>1</v>
      </c>
      <c r="L420" s="849">
        <v>701</v>
      </c>
      <c r="M420" s="832">
        <v>1</v>
      </c>
      <c r="N420" s="832">
        <v>701</v>
      </c>
      <c r="O420" s="849">
        <v>52</v>
      </c>
      <c r="P420" s="849">
        <v>36452</v>
      </c>
      <c r="Q420" s="837">
        <v>52</v>
      </c>
      <c r="R420" s="850">
        <v>701</v>
      </c>
    </row>
    <row r="421" spans="1:18" ht="14.4" customHeight="1" x14ac:dyDescent="0.3">
      <c r="A421" s="831" t="s">
        <v>8273</v>
      </c>
      <c r="B421" s="832" t="s">
        <v>8595</v>
      </c>
      <c r="C421" s="832" t="s">
        <v>664</v>
      </c>
      <c r="D421" s="832" t="s">
        <v>8203</v>
      </c>
      <c r="E421" s="832" t="s">
        <v>8592</v>
      </c>
      <c r="F421" s="832" t="s">
        <v>8593</v>
      </c>
      <c r="G421" s="849"/>
      <c r="H421" s="849"/>
      <c r="I421" s="832"/>
      <c r="J421" s="832"/>
      <c r="K421" s="849"/>
      <c r="L421" s="849"/>
      <c r="M421" s="832"/>
      <c r="N421" s="832"/>
      <c r="O421" s="849">
        <v>2</v>
      </c>
      <c r="P421" s="849">
        <v>200</v>
      </c>
      <c r="Q421" s="837"/>
      <c r="R421" s="850">
        <v>100</v>
      </c>
    </row>
    <row r="422" spans="1:18" ht="14.4" customHeight="1" x14ac:dyDescent="0.3">
      <c r="A422" s="831" t="s">
        <v>8273</v>
      </c>
      <c r="B422" s="832" t="s">
        <v>8616</v>
      </c>
      <c r="C422" s="832" t="s">
        <v>664</v>
      </c>
      <c r="D422" s="832" t="s">
        <v>8206</v>
      </c>
      <c r="E422" s="832" t="s">
        <v>8617</v>
      </c>
      <c r="F422" s="832" t="s">
        <v>8618</v>
      </c>
      <c r="G422" s="849">
        <v>5</v>
      </c>
      <c r="H422" s="849">
        <v>29198</v>
      </c>
      <c r="I422" s="832">
        <v>2.5</v>
      </c>
      <c r="J422" s="832">
        <v>5839.6</v>
      </c>
      <c r="K422" s="849">
        <v>2</v>
      </c>
      <c r="L422" s="849">
        <v>11679.2</v>
      </c>
      <c r="M422" s="832">
        <v>1</v>
      </c>
      <c r="N422" s="832">
        <v>5839.6</v>
      </c>
      <c r="O422" s="849">
        <v>3</v>
      </c>
      <c r="P422" s="849">
        <v>17518.800000000003</v>
      </c>
      <c r="Q422" s="837">
        <v>1.5000000000000002</v>
      </c>
      <c r="R422" s="850">
        <v>5839.6000000000013</v>
      </c>
    </row>
    <row r="423" spans="1:18" ht="14.4" customHeight="1" x14ac:dyDescent="0.3">
      <c r="A423" s="831" t="s">
        <v>8273</v>
      </c>
      <c r="B423" s="832" t="s">
        <v>8616</v>
      </c>
      <c r="C423" s="832" t="s">
        <v>664</v>
      </c>
      <c r="D423" s="832" t="s">
        <v>8206</v>
      </c>
      <c r="E423" s="832" t="s">
        <v>8619</v>
      </c>
      <c r="F423" s="832" t="s">
        <v>8618</v>
      </c>
      <c r="G423" s="849">
        <v>12</v>
      </c>
      <c r="H423" s="849">
        <v>59449.919999999998</v>
      </c>
      <c r="I423" s="832">
        <v>1.3813500071449236</v>
      </c>
      <c r="J423" s="832">
        <v>4954.16</v>
      </c>
      <c r="K423" s="849">
        <v>9</v>
      </c>
      <c r="L423" s="849">
        <v>43037.549999999996</v>
      </c>
      <c r="M423" s="832">
        <v>1</v>
      </c>
      <c r="N423" s="832">
        <v>4781.95</v>
      </c>
      <c r="O423" s="849">
        <v>12</v>
      </c>
      <c r="P423" s="849">
        <v>47376.7</v>
      </c>
      <c r="Q423" s="837">
        <v>1.1008224213506579</v>
      </c>
      <c r="R423" s="850">
        <v>3948.0583333333329</v>
      </c>
    </row>
    <row r="424" spans="1:18" ht="14.4" customHeight="1" x14ac:dyDescent="0.3">
      <c r="A424" s="831" t="s">
        <v>8273</v>
      </c>
      <c r="B424" s="832" t="s">
        <v>8616</v>
      </c>
      <c r="C424" s="832" t="s">
        <v>664</v>
      </c>
      <c r="D424" s="832" t="s">
        <v>8206</v>
      </c>
      <c r="E424" s="832" t="s">
        <v>8620</v>
      </c>
      <c r="F424" s="832" t="s">
        <v>8618</v>
      </c>
      <c r="G424" s="849">
        <v>1</v>
      </c>
      <c r="H424" s="849">
        <v>5839.6</v>
      </c>
      <c r="I424" s="832">
        <v>0.14285714285714288</v>
      </c>
      <c r="J424" s="832">
        <v>5839.6</v>
      </c>
      <c r="K424" s="849">
        <v>7</v>
      </c>
      <c r="L424" s="849">
        <v>40877.199999999997</v>
      </c>
      <c r="M424" s="832">
        <v>1</v>
      </c>
      <c r="N424" s="832">
        <v>5839.5999999999995</v>
      </c>
      <c r="O424" s="849">
        <v>7</v>
      </c>
      <c r="P424" s="849">
        <v>42727.4</v>
      </c>
      <c r="Q424" s="837">
        <v>1.0452623956631082</v>
      </c>
      <c r="R424" s="850">
        <v>6103.9142857142861</v>
      </c>
    </row>
    <row r="425" spans="1:18" ht="14.4" customHeight="1" x14ac:dyDescent="0.3">
      <c r="A425" s="831" t="s">
        <v>8273</v>
      </c>
      <c r="B425" s="832" t="s">
        <v>8616</v>
      </c>
      <c r="C425" s="832" t="s">
        <v>664</v>
      </c>
      <c r="D425" s="832" t="s">
        <v>8203</v>
      </c>
      <c r="E425" s="832" t="s">
        <v>8232</v>
      </c>
      <c r="F425" s="832" t="s">
        <v>8233</v>
      </c>
      <c r="G425" s="849">
        <v>21</v>
      </c>
      <c r="H425" s="849">
        <v>1344</v>
      </c>
      <c r="I425" s="832">
        <v>1.0181818181818181</v>
      </c>
      <c r="J425" s="832">
        <v>64</v>
      </c>
      <c r="K425" s="849">
        <v>20</v>
      </c>
      <c r="L425" s="849">
        <v>1320</v>
      </c>
      <c r="M425" s="832">
        <v>1</v>
      </c>
      <c r="N425" s="832">
        <v>66</v>
      </c>
      <c r="O425" s="849">
        <v>30</v>
      </c>
      <c r="P425" s="849">
        <v>1980</v>
      </c>
      <c r="Q425" s="837">
        <v>1.5</v>
      </c>
      <c r="R425" s="850">
        <v>66</v>
      </c>
    </row>
    <row r="426" spans="1:18" ht="14.4" customHeight="1" x14ac:dyDescent="0.3">
      <c r="A426" s="831" t="s">
        <v>8273</v>
      </c>
      <c r="B426" s="832" t="s">
        <v>8616</v>
      </c>
      <c r="C426" s="832" t="s">
        <v>664</v>
      </c>
      <c r="D426" s="832" t="s">
        <v>8203</v>
      </c>
      <c r="E426" s="832" t="s">
        <v>8281</v>
      </c>
      <c r="F426" s="832" t="s">
        <v>8282</v>
      </c>
      <c r="G426" s="849">
        <v>499</v>
      </c>
      <c r="H426" s="849">
        <v>17465</v>
      </c>
      <c r="I426" s="832">
        <v>0.96529044381805118</v>
      </c>
      <c r="J426" s="832">
        <v>35</v>
      </c>
      <c r="K426" s="849">
        <v>489</v>
      </c>
      <c r="L426" s="849">
        <v>18093</v>
      </c>
      <c r="M426" s="832">
        <v>1</v>
      </c>
      <c r="N426" s="832">
        <v>37</v>
      </c>
      <c r="O426" s="849">
        <v>377</v>
      </c>
      <c r="P426" s="849">
        <v>13949</v>
      </c>
      <c r="Q426" s="837">
        <v>0.77096114519427406</v>
      </c>
      <c r="R426" s="850">
        <v>37</v>
      </c>
    </row>
    <row r="427" spans="1:18" ht="14.4" customHeight="1" x14ac:dyDescent="0.3">
      <c r="A427" s="831" t="s">
        <v>8273</v>
      </c>
      <c r="B427" s="832" t="s">
        <v>8616</v>
      </c>
      <c r="C427" s="832" t="s">
        <v>664</v>
      </c>
      <c r="D427" s="832" t="s">
        <v>8203</v>
      </c>
      <c r="E427" s="832" t="s">
        <v>8621</v>
      </c>
      <c r="F427" s="832" t="s">
        <v>8622</v>
      </c>
      <c r="G427" s="849">
        <v>320</v>
      </c>
      <c r="H427" s="849">
        <v>208960</v>
      </c>
      <c r="I427" s="832">
        <v>1.3994762679739876</v>
      </c>
      <c r="J427" s="832">
        <v>653</v>
      </c>
      <c r="K427" s="849">
        <v>213</v>
      </c>
      <c r="L427" s="849">
        <v>149313</v>
      </c>
      <c r="M427" s="832">
        <v>1</v>
      </c>
      <c r="N427" s="832">
        <v>701</v>
      </c>
      <c r="O427" s="849">
        <v>242</v>
      </c>
      <c r="P427" s="849">
        <v>169642</v>
      </c>
      <c r="Q427" s="837">
        <v>1.136150234741784</v>
      </c>
      <c r="R427" s="850">
        <v>701</v>
      </c>
    </row>
    <row r="428" spans="1:18" ht="14.4" customHeight="1" x14ac:dyDescent="0.3">
      <c r="A428" s="831" t="s">
        <v>8273</v>
      </c>
      <c r="B428" s="832" t="s">
        <v>8616</v>
      </c>
      <c r="C428" s="832" t="s">
        <v>664</v>
      </c>
      <c r="D428" s="832" t="s">
        <v>8203</v>
      </c>
      <c r="E428" s="832" t="s">
        <v>8623</v>
      </c>
      <c r="F428" s="832" t="s">
        <v>8624</v>
      </c>
      <c r="G428" s="849"/>
      <c r="H428" s="849"/>
      <c r="I428" s="832"/>
      <c r="J428" s="832"/>
      <c r="K428" s="849">
        <v>6</v>
      </c>
      <c r="L428" s="849">
        <v>2418</v>
      </c>
      <c r="M428" s="832">
        <v>1</v>
      </c>
      <c r="N428" s="832">
        <v>403</v>
      </c>
      <c r="O428" s="849">
        <v>1</v>
      </c>
      <c r="P428" s="849">
        <v>404</v>
      </c>
      <c r="Q428" s="837">
        <v>0.16708023159636062</v>
      </c>
      <c r="R428" s="850">
        <v>404</v>
      </c>
    </row>
    <row r="429" spans="1:18" ht="14.4" customHeight="1" x14ac:dyDescent="0.3">
      <c r="A429" s="831" t="s">
        <v>8273</v>
      </c>
      <c r="B429" s="832" t="s">
        <v>8616</v>
      </c>
      <c r="C429" s="832" t="s">
        <v>664</v>
      </c>
      <c r="D429" s="832" t="s">
        <v>8203</v>
      </c>
      <c r="E429" s="832" t="s">
        <v>8625</v>
      </c>
      <c r="F429" s="832" t="s">
        <v>8626</v>
      </c>
      <c r="G429" s="849">
        <v>104</v>
      </c>
      <c r="H429" s="849">
        <v>50336</v>
      </c>
      <c r="I429" s="832">
        <v>0.78850823190312824</v>
      </c>
      <c r="J429" s="832">
        <v>484</v>
      </c>
      <c r="K429" s="849">
        <v>123</v>
      </c>
      <c r="L429" s="849">
        <v>63837</v>
      </c>
      <c r="M429" s="832">
        <v>1</v>
      </c>
      <c r="N429" s="832">
        <v>519</v>
      </c>
      <c r="O429" s="849">
        <v>100</v>
      </c>
      <c r="P429" s="849">
        <v>52000</v>
      </c>
      <c r="Q429" s="837">
        <v>0.81457461973463663</v>
      </c>
      <c r="R429" s="850">
        <v>520</v>
      </c>
    </row>
    <row r="430" spans="1:18" ht="14.4" customHeight="1" x14ac:dyDescent="0.3">
      <c r="A430" s="831" t="s">
        <v>8273</v>
      </c>
      <c r="B430" s="832" t="s">
        <v>8616</v>
      </c>
      <c r="C430" s="832" t="s">
        <v>664</v>
      </c>
      <c r="D430" s="832" t="s">
        <v>8203</v>
      </c>
      <c r="E430" s="832" t="s">
        <v>8627</v>
      </c>
      <c r="F430" s="832" t="s">
        <v>8628</v>
      </c>
      <c r="G430" s="849">
        <v>2</v>
      </c>
      <c r="H430" s="849">
        <v>646</v>
      </c>
      <c r="I430" s="832">
        <v>0.93352601156069359</v>
      </c>
      <c r="J430" s="832">
        <v>323</v>
      </c>
      <c r="K430" s="849">
        <v>2</v>
      </c>
      <c r="L430" s="849">
        <v>692</v>
      </c>
      <c r="M430" s="832">
        <v>1</v>
      </c>
      <c r="N430" s="832">
        <v>346</v>
      </c>
      <c r="O430" s="849"/>
      <c r="P430" s="849"/>
      <c r="Q430" s="837"/>
      <c r="R430" s="850"/>
    </row>
    <row r="431" spans="1:18" ht="14.4" customHeight="1" x14ac:dyDescent="0.3">
      <c r="A431" s="831" t="s">
        <v>8273</v>
      </c>
      <c r="B431" s="832" t="s">
        <v>8616</v>
      </c>
      <c r="C431" s="832" t="s">
        <v>664</v>
      </c>
      <c r="D431" s="832" t="s">
        <v>8203</v>
      </c>
      <c r="E431" s="832" t="s">
        <v>8629</v>
      </c>
      <c r="F431" s="832" t="s">
        <v>8630</v>
      </c>
      <c r="G431" s="849">
        <v>317</v>
      </c>
      <c r="H431" s="849">
        <v>119192</v>
      </c>
      <c r="I431" s="832">
        <v>0.86480054561548614</v>
      </c>
      <c r="J431" s="832">
        <v>376</v>
      </c>
      <c r="K431" s="849">
        <v>342</v>
      </c>
      <c r="L431" s="849">
        <v>137826</v>
      </c>
      <c r="M431" s="832">
        <v>1</v>
      </c>
      <c r="N431" s="832">
        <v>403</v>
      </c>
      <c r="O431" s="849">
        <v>283</v>
      </c>
      <c r="P431" s="849">
        <v>114332</v>
      </c>
      <c r="Q431" s="837">
        <v>0.82953869371526412</v>
      </c>
      <c r="R431" s="850">
        <v>404</v>
      </c>
    </row>
    <row r="432" spans="1:18" ht="14.4" customHeight="1" x14ac:dyDescent="0.3">
      <c r="A432" s="831" t="s">
        <v>8273</v>
      </c>
      <c r="B432" s="832" t="s">
        <v>8616</v>
      </c>
      <c r="C432" s="832" t="s">
        <v>664</v>
      </c>
      <c r="D432" s="832" t="s">
        <v>8203</v>
      </c>
      <c r="E432" s="832" t="s">
        <v>8240</v>
      </c>
      <c r="F432" s="832" t="s">
        <v>8241</v>
      </c>
      <c r="G432" s="849">
        <v>47</v>
      </c>
      <c r="H432" s="849">
        <v>766.65</v>
      </c>
      <c r="I432" s="832">
        <v>0.41070902418771599</v>
      </c>
      <c r="J432" s="832">
        <v>16.311702127659576</v>
      </c>
      <c r="K432" s="849">
        <v>56</v>
      </c>
      <c r="L432" s="849">
        <v>1866.6499999999999</v>
      </c>
      <c r="M432" s="832">
        <v>1</v>
      </c>
      <c r="N432" s="832">
        <v>33.333035714285714</v>
      </c>
      <c r="O432" s="849">
        <v>47</v>
      </c>
      <c r="P432" s="849">
        <v>1566.6600000000003</v>
      </c>
      <c r="Q432" s="837">
        <v>0.83928963651461197</v>
      </c>
      <c r="R432" s="850">
        <v>33.33319148936171</v>
      </c>
    </row>
    <row r="433" spans="1:18" ht="14.4" customHeight="1" x14ac:dyDescent="0.3">
      <c r="A433" s="831" t="s">
        <v>8273</v>
      </c>
      <c r="B433" s="832" t="s">
        <v>8616</v>
      </c>
      <c r="C433" s="832" t="s">
        <v>664</v>
      </c>
      <c r="D433" s="832" t="s">
        <v>8203</v>
      </c>
      <c r="E433" s="832" t="s">
        <v>8287</v>
      </c>
      <c r="F433" s="832" t="s">
        <v>8288</v>
      </c>
      <c r="G433" s="849">
        <v>879</v>
      </c>
      <c r="H433" s="849">
        <v>94932</v>
      </c>
      <c r="I433" s="832">
        <v>1.1860569715142428</v>
      </c>
      <c r="J433" s="832">
        <v>108</v>
      </c>
      <c r="K433" s="849">
        <v>690</v>
      </c>
      <c r="L433" s="849">
        <v>80040</v>
      </c>
      <c r="M433" s="832">
        <v>1</v>
      </c>
      <c r="N433" s="832">
        <v>116</v>
      </c>
      <c r="O433" s="849">
        <v>672</v>
      </c>
      <c r="P433" s="849">
        <v>77952</v>
      </c>
      <c r="Q433" s="837">
        <v>0.97391304347826091</v>
      </c>
      <c r="R433" s="850">
        <v>116</v>
      </c>
    </row>
    <row r="434" spans="1:18" ht="14.4" customHeight="1" x14ac:dyDescent="0.3">
      <c r="A434" s="831" t="s">
        <v>8273</v>
      </c>
      <c r="B434" s="832" t="s">
        <v>8616</v>
      </c>
      <c r="C434" s="832" t="s">
        <v>664</v>
      </c>
      <c r="D434" s="832" t="s">
        <v>8203</v>
      </c>
      <c r="E434" s="832" t="s">
        <v>8242</v>
      </c>
      <c r="F434" s="832" t="s">
        <v>8243</v>
      </c>
      <c r="G434" s="849"/>
      <c r="H434" s="849"/>
      <c r="I434" s="832"/>
      <c r="J434" s="832"/>
      <c r="K434" s="849">
        <v>1</v>
      </c>
      <c r="L434" s="849">
        <v>37</v>
      </c>
      <c r="M434" s="832">
        <v>1</v>
      </c>
      <c r="N434" s="832">
        <v>37</v>
      </c>
      <c r="O434" s="849">
        <v>0</v>
      </c>
      <c r="P434" s="849">
        <v>0</v>
      </c>
      <c r="Q434" s="837">
        <v>0</v>
      </c>
      <c r="R434" s="850"/>
    </row>
    <row r="435" spans="1:18" ht="14.4" customHeight="1" x14ac:dyDescent="0.3">
      <c r="A435" s="831" t="s">
        <v>8273</v>
      </c>
      <c r="B435" s="832" t="s">
        <v>8616</v>
      </c>
      <c r="C435" s="832" t="s">
        <v>664</v>
      </c>
      <c r="D435" s="832" t="s">
        <v>8203</v>
      </c>
      <c r="E435" s="832" t="s">
        <v>8244</v>
      </c>
      <c r="F435" s="832" t="s">
        <v>8245</v>
      </c>
      <c r="G435" s="849">
        <v>18</v>
      </c>
      <c r="H435" s="849">
        <v>558</v>
      </c>
      <c r="I435" s="832">
        <v>1.025735294117647</v>
      </c>
      <c r="J435" s="832">
        <v>31</v>
      </c>
      <c r="K435" s="849">
        <v>17</v>
      </c>
      <c r="L435" s="849">
        <v>544</v>
      </c>
      <c r="M435" s="832">
        <v>1</v>
      </c>
      <c r="N435" s="832">
        <v>32</v>
      </c>
      <c r="O435" s="849">
        <v>18</v>
      </c>
      <c r="P435" s="849">
        <v>576</v>
      </c>
      <c r="Q435" s="837">
        <v>1.0588235294117647</v>
      </c>
      <c r="R435" s="850">
        <v>32</v>
      </c>
    </row>
    <row r="436" spans="1:18" ht="14.4" customHeight="1" x14ac:dyDescent="0.3">
      <c r="A436" s="831" t="s">
        <v>8273</v>
      </c>
      <c r="B436" s="832" t="s">
        <v>8616</v>
      </c>
      <c r="C436" s="832" t="s">
        <v>664</v>
      </c>
      <c r="D436" s="832" t="s">
        <v>8203</v>
      </c>
      <c r="E436" s="832" t="s">
        <v>8631</v>
      </c>
      <c r="F436" s="832" t="s">
        <v>8632</v>
      </c>
      <c r="G436" s="849">
        <v>318</v>
      </c>
      <c r="H436" s="849">
        <v>223554</v>
      </c>
      <c r="I436" s="832">
        <v>0.91273353801933632</v>
      </c>
      <c r="J436" s="832">
        <v>703</v>
      </c>
      <c r="K436" s="849">
        <v>344</v>
      </c>
      <c r="L436" s="849">
        <v>244928</v>
      </c>
      <c r="M436" s="832">
        <v>1</v>
      </c>
      <c r="N436" s="832">
        <v>712</v>
      </c>
      <c r="O436" s="849">
        <v>297</v>
      </c>
      <c r="P436" s="849">
        <v>211464</v>
      </c>
      <c r="Q436" s="837">
        <v>0.86337209302325579</v>
      </c>
      <c r="R436" s="850">
        <v>712</v>
      </c>
    </row>
    <row r="437" spans="1:18" ht="14.4" customHeight="1" x14ac:dyDescent="0.3">
      <c r="A437" s="831" t="s">
        <v>8273</v>
      </c>
      <c r="B437" s="832" t="s">
        <v>8616</v>
      </c>
      <c r="C437" s="832" t="s">
        <v>664</v>
      </c>
      <c r="D437" s="832" t="s">
        <v>8203</v>
      </c>
      <c r="E437" s="832" t="s">
        <v>8633</v>
      </c>
      <c r="F437" s="832" t="s">
        <v>8634</v>
      </c>
      <c r="G437" s="849">
        <v>1370</v>
      </c>
      <c r="H437" s="849">
        <v>453470</v>
      </c>
      <c r="I437" s="832">
        <v>1.1236742987412034</v>
      </c>
      <c r="J437" s="832">
        <v>331</v>
      </c>
      <c r="K437" s="849">
        <v>1140</v>
      </c>
      <c r="L437" s="849">
        <v>403560</v>
      </c>
      <c r="M437" s="832">
        <v>1</v>
      </c>
      <c r="N437" s="832">
        <v>354</v>
      </c>
      <c r="O437" s="849">
        <v>1000</v>
      </c>
      <c r="P437" s="849">
        <v>355000</v>
      </c>
      <c r="Q437" s="837">
        <v>0.879670928734265</v>
      </c>
      <c r="R437" s="850">
        <v>355</v>
      </c>
    </row>
    <row r="438" spans="1:18" ht="14.4" customHeight="1" x14ac:dyDescent="0.3">
      <c r="A438" s="831" t="s">
        <v>8273</v>
      </c>
      <c r="B438" s="832" t="s">
        <v>8616</v>
      </c>
      <c r="C438" s="832" t="s">
        <v>664</v>
      </c>
      <c r="D438" s="832" t="s">
        <v>8203</v>
      </c>
      <c r="E438" s="832" t="s">
        <v>8291</v>
      </c>
      <c r="F438" s="832" t="s">
        <v>8292</v>
      </c>
      <c r="G438" s="849">
        <v>90</v>
      </c>
      <c r="H438" s="849">
        <v>6300</v>
      </c>
      <c r="I438" s="832">
        <v>0.97856477166821998</v>
      </c>
      <c r="J438" s="832">
        <v>70</v>
      </c>
      <c r="K438" s="849">
        <v>87</v>
      </c>
      <c r="L438" s="849">
        <v>6438</v>
      </c>
      <c r="M438" s="832">
        <v>1</v>
      </c>
      <c r="N438" s="832">
        <v>74</v>
      </c>
      <c r="O438" s="849">
        <v>94</v>
      </c>
      <c r="P438" s="849">
        <v>6956</v>
      </c>
      <c r="Q438" s="837">
        <v>1.0804597701149425</v>
      </c>
      <c r="R438" s="850">
        <v>74</v>
      </c>
    </row>
    <row r="439" spans="1:18" ht="14.4" customHeight="1" x14ac:dyDescent="0.3">
      <c r="A439" s="831" t="s">
        <v>8273</v>
      </c>
      <c r="B439" s="832" t="s">
        <v>8616</v>
      </c>
      <c r="C439" s="832" t="s">
        <v>664</v>
      </c>
      <c r="D439" s="832" t="s">
        <v>8203</v>
      </c>
      <c r="E439" s="832" t="s">
        <v>8635</v>
      </c>
      <c r="F439" s="832" t="s">
        <v>8636</v>
      </c>
      <c r="G439" s="849"/>
      <c r="H439" s="849"/>
      <c r="I439" s="832"/>
      <c r="J439" s="832"/>
      <c r="K439" s="849">
        <v>0</v>
      </c>
      <c r="L439" s="849">
        <v>0</v>
      </c>
      <c r="M439" s="832"/>
      <c r="N439" s="832"/>
      <c r="O439" s="849"/>
      <c r="P439" s="849"/>
      <c r="Q439" s="837"/>
      <c r="R439" s="850"/>
    </row>
    <row r="440" spans="1:18" ht="14.4" customHeight="1" x14ac:dyDescent="0.3">
      <c r="A440" s="831" t="s">
        <v>8273</v>
      </c>
      <c r="B440" s="832" t="s">
        <v>8616</v>
      </c>
      <c r="C440" s="832" t="s">
        <v>664</v>
      </c>
      <c r="D440" s="832" t="s">
        <v>8203</v>
      </c>
      <c r="E440" s="832" t="s">
        <v>8637</v>
      </c>
      <c r="F440" s="832" t="s">
        <v>8638</v>
      </c>
      <c r="G440" s="849">
        <v>267</v>
      </c>
      <c r="H440" s="849">
        <v>44055</v>
      </c>
      <c r="I440" s="832">
        <v>0.7729761027476576</v>
      </c>
      <c r="J440" s="832">
        <v>165</v>
      </c>
      <c r="K440" s="849">
        <v>322</v>
      </c>
      <c r="L440" s="849">
        <v>56994</v>
      </c>
      <c r="M440" s="832">
        <v>1</v>
      </c>
      <c r="N440" s="832">
        <v>177</v>
      </c>
      <c r="O440" s="849">
        <v>295</v>
      </c>
      <c r="P440" s="849">
        <v>52215</v>
      </c>
      <c r="Q440" s="837">
        <v>0.91614906832298137</v>
      </c>
      <c r="R440" s="850">
        <v>177</v>
      </c>
    </row>
    <row r="441" spans="1:18" ht="14.4" customHeight="1" x14ac:dyDescent="0.3">
      <c r="A441" s="831" t="s">
        <v>8273</v>
      </c>
      <c r="B441" s="832" t="s">
        <v>8616</v>
      </c>
      <c r="C441" s="832" t="s">
        <v>664</v>
      </c>
      <c r="D441" s="832" t="s">
        <v>8203</v>
      </c>
      <c r="E441" s="832" t="s">
        <v>8299</v>
      </c>
      <c r="F441" s="832" t="s">
        <v>8300</v>
      </c>
      <c r="G441" s="849">
        <v>4</v>
      </c>
      <c r="H441" s="849">
        <v>840</v>
      </c>
      <c r="I441" s="832">
        <v>0.94594594594594594</v>
      </c>
      <c r="J441" s="832">
        <v>210</v>
      </c>
      <c r="K441" s="849">
        <v>4</v>
      </c>
      <c r="L441" s="849">
        <v>888</v>
      </c>
      <c r="M441" s="832">
        <v>1</v>
      </c>
      <c r="N441" s="832">
        <v>222</v>
      </c>
      <c r="O441" s="849">
        <v>3</v>
      </c>
      <c r="P441" s="849">
        <v>669</v>
      </c>
      <c r="Q441" s="837">
        <v>0.7533783783783784</v>
      </c>
      <c r="R441" s="850">
        <v>223</v>
      </c>
    </row>
    <row r="442" spans="1:18" ht="14.4" customHeight="1" x14ac:dyDescent="0.3">
      <c r="A442" s="831" t="s">
        <v>8273</v>
      </c>
      <c r="B442" s="832" t="s">
        <v>8616</v>
      </c>
      <c r="C442" s="832" t="s">
        <v>664</v>
      </c>
      <c r="D442" s="832" t="s">
        <v>8203</v>
      </c>
      <c r="E442" s="832" t="s">
        <v>8639</v>
      </c>
      <c r="F442" s="832" t="s">
        <v>8640</v>
      </c>
      <c r="G442" s="849">
        <v>263</v>
      </c>
      <c r="H442" s="849">
        <v>84949</v>
      </c>
      <c r="I442" s="832">
        <v>2.0290689342186976</v>
      </c>
      <c r="J442" s="832">
        <v>323</v>
      </c>
      <c r="K442" s="849">
        <v>121</v>
      </c>
      <c r="L442" s="849">
        <v>41866</v>
      </c>
      <c r="M442" s="832">
        <v>1</v>
      </c>
      <c r="N442" s="832">
        <v>346</v>
      </c>
      <c r="O442" s="849">
        <v>86</v>
      </c>
      <c r="P442" s="849">
        <v>29842</v>
      </c>
      <c r="Q442" s="837">
        <v>0.71279797449003968</v>
      </c>
      <c r="R442" s="850">
        <v>347</v>
      </c>
    </row>
    <row r="443" spans="1:18" ht="14.4" customHeight="1" x14ac:dyDescent="0.3">
      <c r="A443" s="831" t="s">
        <v>8273</v>
      </c>
      <c r="B443" s="832" t="s">
        <v>8616</v>
      </c>
      <c r="C443" s="832" t="s">
        <v>664</v>
      </c>
      <c r="D443" s="832" t="s">
        <v>8203</v>
      </c>
      <c r="E443" s="832" t="s">
        <v>8641</v>
      </c>
      <c r="F443" s="832" t="s">
        <v>8642</v>
      </c>
      <c r="G443" s="849">
        <v>2</v>
      </c>
      <c r="H443" s="849">
        <v>1178</v>
      </c>
      <c r="I443" s="832">
        <v>0.99325463743676223</v>
      </c>
      <c r="J443" s="832">
        <v>589</v>
      </c>
      <c r="K443" s="849">
        <v>2</v>
      </c>
      <c r="L443" s="849">
        <v>1186</v>
      </c>
      <c r="M443" s="832">
        <v>1</v>
      </c>
      <c r="N443" s="832">
        <v>593</v>
      </c>
      <c r="O443" s="849"/>
      <c r="P443" s="849"/>
      <c r="Q443" s="837"/>
      <c r="R443" s="850"/>
    </row>
    <row r="444" spans="1:18" ht="14.4" customHeight="1" x14ac:dyDescent="0.3">
      <c r="A444" s="831" t="s">
        <v>8273</v>
      </c>
      <c r="B444" s="832" t="s">
        <v>8616</v>
      </c>
      <c r="C444" s="832" t="s">
        <v>664</v>
      </c>
      <c r="D444" s="832" t="s">
        <v>8203</v>
      </c>
      <c r="E444" s="832" t="s">
        <v>8643</v>
      </c>
      <c r="F444" s="832" t="s">
        <v>8644</v>
      </c>
      <c r="G444" s="849">
        <v>104</v>
      </c>
      <c r="H444" s="849">
        <v>78936</v>
      </c>
      <c r="I444" s="832">
        <v>0.84246926229508201</v>
      </c>
      <c r="J444" s="832">
        <v>759</v>
      </c>
      <c r="K444" s="849">
        <v>122</v>
      </c>
      <c r="L444" s="849">
        <v>93696</v>
      </c>
      <c r="M444" s="832">
        <v>1</v>
      </c>
      <c r="N444" s="832">
        <v>768</v>
      </c>
      <c r="O444" s="849">
        <v>111</v>
      </c>
      <c r="P444" s="849">
        <v>85359</v>
      </c>
      <c r="Q444" s="837">
        <v>0.91102074795081966</v>
      </c>
      <c r="R444" s="850">
        <v>769</v>
      </c>
    </row>
    <row r="445" spans="1:18" ht="14.4" customHeight="1" x14ac:dyDescent="0.3">
      <c r="A445" s="831" t="s">
        <v>8273</v>
      </c>
      <c r="B445" s="832" t="s">
        <v>8616</v>
      </c>
      <c r="C445" s="832" t="s">
        <v>664</v>
      </c>
      <c r="D445" s="832" t="s">
        <v>8203</v>
      </c>
      <c r="E445" s="832" t="s">
        <v>8645</v>
      </c>
      <c r="F445" s="832" t="s">
        <v>8646</v>
      </c>
      <c r="G445" s="849"/>
      <c r="H445" s="849"/>
      <c r="I445" s="832"/>
      <c r="J445" s="832"/>
      <c r="K445" s="849">
        <v>5</v>
      </c>
      <c r="L445" s="849">
        <v>3195</v>
      </c>
      <c r="M445" s="832">
        <v>1</v>
      </c>
      <c r="N445" s="832">
        <v>639</v>
      </c>
      <c r="O445" s="849">
        <v>1</v>
      </c>
      <c r="P445" s="849">
        <v>639</v>
      </c>
      <c r="Q445" s="837">
        <v>0.2</v>
      </c>
      <c r="R445" s="850">
        <v>639</v>
      </c>
    </row>
    <row r="446" spans="1:18" ht="14.4" customHeight="1" x14ac:dyDescent="0.3">
      <c r="A446" s="831" t="s">
        <v>8273</v>
      </c>
      <c r="B446" s="832" t="s">
        <v>8647</v>
      </c>
      <c r="C446" s="832" t="s">
        <v>664</v>
      </c>
      <c r="D446" s="832" t="s">
        <v>8203</v>
      </c>
      <c r="E446" s="832" t="s">
        <v>8375</v>
      </c>
      <c r="F446" s="832" t="s">
        <v>8376</v>
      </c>
      <c r="G446" s="849">
        <v>1</v>
      </c>
      <c r="H446" s="849">
        <v>336</v>
      </c>
      <c r="I446" s="832"/>
      <c r="J446" s="832">
        <v>336</v>
      </c>
      <c r="K446" s="849"/>
      <c r="L446" s="849"/>
      <c r="M446" s="832"/>
      <c r="N446" s="832"/>
      <c r="O446" s="849"/>
      <c r="P446" s="849"/>
      <c r="Q446" s="837"/>
      <c r="R446" s="850"/>
    </row>
    <row r="447" spans="1:18" ht="14.4" customHeight="1" x14ac:dyDescent="0.3">
      <c r="A447" s="831" t="s">
        <v>8273</v>
      </c>
      <c r="B447" s="832" t="s">
        <v>8648</v>
      </c>
      <c r="C447" s="832" t="s">
        <v>664</v>
      </c>
      <c r="D447" s="832" t="s">
        <v>8203</v>
      </c>
      <c r="E447" s="832" t="s">
        <v>8248</v>
      </c>
      <c r="F447" s="832" t="s">
        <v>8249</v>
      </c>
      <c r="G447" s="849">
        <v>1</v>
      </c>
      <c r="H447" s="849">
        <v>57</v>
      </c>
      <c r="I447" s="832"/>
      <c r="J447" s="832">
        <v>57</v>
      </c>
      <c r="K447" s="849"/>
      <c r="L447" s="849"/>
      <c r="M447" s="832"/>
      <c r="N447" s="832"/>
      <c r="O447" s="849"/>
      <c r="P447" s="849"/>
      <c r="Q447" s="837"/>
      <c r="R447" s="850"/>
    </row>
    <row r="448" spans="1:18" ht="14.4" customHeight="1" x14ac:dyDescent="0.3">
      <c r="A448" s="831" t="s">
        <v>8649</v>
      </c>
      <c r="B448" s="832" t="s">
        <v>8650</v>
      </c>
      <c r="C448" s="832" t="s">
        <v>667</v>
      </c>
      <c r="D448" s="832" t="s">
        <v>8203</v>
      </c>
      <c r="E448" s="832" t="s">
        <v>8232</v>
      </c>
      <c r="F448" s="832" t="s">
        <v>8233</v>
      </c>
      <c r="G448" s="849"/>
      <c r="H448" s="849"/>
      <c r="I448" s="832"/>
      <c r="J448" s="832"/>
      <c r="K448" s="849"/>
      <c r="L448" s="849"/>
      <c r="M448" s="832"/>
      <c r="N448" s="832"/>
      <c r="O448" s="849">
        <v>1</v>
      </c>
      <c r="P448" s="849">
        <v>66</v>
      </c>
      <c r="Q448" s="837"/>
      <c r="R448" s="850">
        <v>66</v>
      </c>
    </row>
    <row r="449" spans="1:18" ht="14.4" customHeight="1" x14ac:dyDescent="0.3">
      <c r="A449" s="831" t="s">
        <v>8649</v>
      </c>
      <c r="B449" s="832" t="s">
        <v>8650</v>
      </c>
      <c r="C449" s="832" t="s">
        <v>667</v>
      </c>
      <c r="D449" s="832" t="s">
        <v>8203</v>
      </c>
      <c r="E449" s="832" t="s">
        <v>8570</v>
      </c>
      <c r="F449" s="832" t="s">
        <v>8571</v>
      </c>
      <c r="G449" s="849">
        <v>31</v>
      </c>
      <c r="H449" s="849">
        <v>0</v>
      </c>
      <c r="I449" s="832"/>
      <c r="J449" s="832">
        <v>0</v>
      </c>
      <c r="K449" s="849">
        <v>22</v>
      </c>
      <c r="L449" s="849">
        <v>0</v>
      </c>
      <c r="M449" s="832"/>
      <c r="N449" s="832">
        <v>0</v>
      </c>
      <c r="O449" s="849">
        <v>19</v>
      </c>
      <c r="P449" s="849">
        <v>0</v>
      </c>
      <c r="Q449" s="837"/>
      <c r="R449" s="850">
        <v>0</v>
      </c>
    </row>
    <row r="450" spans="1:18" ht="14.4" customHeight="1" x14ac:dyDescent="0.3">
      <c r="A450" s="831" t="s">
        <v>8649</v>
      </c>
      <c r="B450" s="832" t="s">
        <v>8650</v>
      </c>
      <c r="C450" s="832" t="s">
        <v>667</v>
      </c>
      <c r="D450" s="832" t="s">
        <v>8203</v>
      </c>
      <c r="E450" s="832" t="s">
        <v>8576</v>
      </c>
      <c r="F450" s="832" t="s">
        <v>8577</v>
      </c>
      <c r="G450" s="849">
        <v>3935</v>
      </c>
      <c r="H450" s="849">
        <v>0</v>
      </c>
      <c r="I450" s="832"/>
      <c r="J450" s="832">
        <v>0</v>
      </c>
      <c r="K450" s="849">
        <v>4115</v>
      </c>
      <c r="L450" s="849">
        <v>0</v>
      </c>
      <c r="M450" s="832"/>
      <c r="N450" s="832">
        <v>0</v>
      </c>
      <c r="O450" s="849">
        <v>3907</v>
      </c>
      <c r="P450" s="849">
        <v>0</v>
      </c>
      <c r="Q450" s="837"/>
      <c r="R450" s="850">
        <v>0</v>
      </c>
    </row>
    <row r="451" spans="1:18" ht="14.4" customHeight="1" x14ac:dyDescent="0.3">
      <c r="A451" s="831" t="s">
        <v>8649</v>
      </c>
      <c r="B451" s="832" t="s">
        <v>8650</v>
      </c>
      <c r="C451" s="832" t="s">
        <v>667</v>
      </c>
      <c r="D451" s="832" t="s">
        <v>8203</v>
      </c>
      <c r="E451" s="832" t="s">
        <v>8651</v>
      </c>
      <c r="F451" s="832" t="s">
        <v>8652</v>
      </c>
      <c r="G451" s="849">
        <v>6</v>
      </c>
      <c r="H451" s="849">
        <v>1014</v>
      </c>
      <c r="I451" s="832">
        <v>0.143646408839779</v>
      </c>
      <c r="J451" s="832">
        <v>169</v>
      </c>
      <c r="K451" s="849">
        <v>39</v>
      </c>
      <c r="L451" s="849">
        <v>7059</v>
      </c>
      <c r="M451" s="832">
        <v>1</v>
      </c>
      <c r="N451" s="832">
        <v>181</v>
      </c>
      <c r="O451" s="849">
        <v>46</v>
      </c>
      <c r="P451" s="849">
        <v>8326</v>
      </c>
      <c r="Q451" s="837">
        <v>1.1794871794871795</v>
      </c>
      <c r="R451" s="850">
        <v>181</v>
      </c>
    </row>
    <row r="452" spans="1:18" ht="14.4" customHeight="1" x14ac:dyDescent="0.3">
      <c r="A452" s="831" t="s">
        <v>8649</v>
      </c>
      <c r="B452" s="832" t="s">
        <v>8650</v>
      </c>
      <c r="C452" s="832" t="s">
        <v>667</v>
      </c>
      <c r="D452" s="832" t="s">
        <v>8203</v>
      </c>
      <c r="E452" s="832" t="s">
        <v>8653</v>
      </c>
      <c r="F452" s="832" t="s">
        <v>8652</v>
      </c>
      <c r="G452" s="849">
        <v>13</v>
      </c>
      <c r="H452" s="849">
        <v>3601</v>
      </c>
      <c r="I452" s="832">
        <v>0.13223413631022327</v>
      </c>
      <c r="J452" s="832">
        <v>277</v>
      </c>
      <c r="K452" s="849">
        <v>92</v>
      </c>
      <c r="L452" s="849">
        <v>27232</v>
      </c>
      <c r="M452" s="832">
        <v>1</v>
      </c>
      <c r="N452" s="832">
        <v>296</v>
      </c>
      <c r="O452" s="849">
        <v>66</v>
      </c>
      <c r="P452" s="849">
        <v>19602</v>
      </c>
      <c r="Q452" s="837">
        <v>0.71981492361927146</v>
      </c>
      <c r="R452" s="850">
        <v>297</v>
      </c>
    </row>
    <row r="453" spans="1:18" ht="14.4" customHeight="1" thickBot="1" x14ac:dyDescent="0.35">
      <c r="A453" s="839" t="s">
        <v>8649</v>
      </c>
      <c r="B453" s="840" t="s">
        <v>8650</v>
      </c>
      <c r="C453" s="840" t="s">
        <v>667</v>
      </c>
      <c r="D453" s="840" t="s">
        <v>8203</v>
      </c>
      <c r="E453" s="840" t="s">
        <v>8654</v>
      </c>
      <c r="F453" s="840" t="s">
        <v>8655</v>
      </c>
      <c r="G453" s="851">
        <v>1</v>
      </c>
      <c r="H453" s="851">
        <v>219</v>
      </c>
      <c r="I453" s="840"/>
      <c r="J453" s="840">
        <v>219</v>
      </c>
      <c r="K453" s="851"/>
      <c r="L453" s="851"/>
      <c r="M453" s="840"/>
      <c r="N453" s="840"/>
      <c r="O453" s="851"/>
      <c r="P453" s="851"/>
      <c r="Q453" s="845"/>
      <c r="R45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8657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58734.83</v>
      </c>
      <c r="I3" s="208">
        <f t="shared" si="0"/>
        <v>29444415.719999976</v>
      </c>
      <c r="J3" s="78"/>
      <c r="K3" s="78"/>
      <c r="L3" s="208">
        <f t="shared" si="0"/>
        <v>58722.42</v>
      </c>
      <c r="M3" s="208">
        <f t="shared" si="0"/>
        <v>27477712.239999995</v>
      </c>
      <c r="N3" s="78"/>
      <c r="O3" s="78"/>
      <c r="P3" s="208">
        <f t="shared" si="0"/>
        <v>58524.149999999994</v>
      </c>
      <c r="Q3" s="208">
        <f t="shared" si="0"/>
        <v>29979471.089999989</v>
      </c>
      <c r="R3" s="79">
        <f>IF(M3=0,0,Q3/M3)</f>
        <v>1.0910468392764563</v>
      </c>
      <c r="S3" s="209">
        <f>IF(P3=0,0,Q3/P3)</f>
        <v>512.25812062199952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8202</v>
      </c>
      <c r="C6" s="825" t="s">
        <v>664</v>
      </c>
      <c r="D6" s="825" t="s">
        <v>8187</v>
      </c>
      <c r="E6" s="825" t="s">
        <v>8203</v>
      </c>
      <c r="F6" s="825" t="s">
        <v>8204</v>
      </c>
      <c r="G6" s="825" t="s">
        <v>8205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8202</v>
      </c>
      <c r="C7" s="832" t="s">
        <v>670</v>
      </c>
      <c r="D7" s="832" t="s">
        <v>8187</v>
      </c>
      <c r="E7" s="832" t="s">
        <v>8203</v>
      </c>
      <c r="F7" s="832" t="s">
        <v>8228</v>
      </c>
      <c r="G7" s="832" t="s">
        <v>8229</v>
      </c>
      <c r="H7" s="849"/>
      <c r="I7" s="849"/>
      <c r="J7" s="832"/>
      <c r="K7" s="832"/>
      <c r="L7" s="849">
        <v>6</v>
      </c>
      <c r="M7" s="849">
        <v>1098</v>
      </c>
      <c r="N7" s="832">
        <v>1</v>
      </c>
      <c r="O7" s="832">
        <v>183</v>
      </c>
      <c r="P7" s="849">
        <v>14</v>
      </c>
      <c r="Q7" s="849">
        <v>2562</v>
      </c>
      <c r="R7" s="837">
        <v>2.3333333333333335</v>
      </c>
      <c r="S7" s="850">
        <v>183</v>
      </c>
    </row>
    <row r="8" spans="1:19" ht="14.4" customHeight="1" x14ac:dyDescent="0.3">
      <c r="A8" s="831"/>
      <c r="B8" s="832" t="s">
        <v>8202</v>
      </c>
      <c r="C8" s="832" t="s">
        <v>670</v>
      </c>
      <c r="D8" s="832" t="s">
        <v>8187</v>
      </c>
      <c r="E8" s="832" t="s">
        <v>8203</v>
      </c>
      <c r="F8" s="832" t="s">
        <v>8244</v>
      </c>
      <c r="G8" s="832" t="s">
        <v>8245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32</v>
      </c>
      <c r="R8" s="837"/>
      <c r="S8" s="850">
        <v>32</v>
      </c>
    </row>
    <row r="9" spans="1:19" ht="14.4" customHeight="1" x14ac:dyDescent="0.3">
      <c r="A9" s="831"/>
      <c r="B9" s="832" t="s">
        <v>8202</v>
      </c>
      <c r="C9" s="832" t="s">
        <v>670</v>
      </c>
      <c r="D9" s="832" t="s">
        <v>8187</v>
      </c>
      <c r="E9" s="832" t="s">
        <v>8203</v>
      </c>
      <c r="F9" s="832" t="s">
        <v>8256</v>
      </c>
      <c r="G9" s="832" t="s">
        <v>8257</v>
      </c>
      <c r="H9" s="849"/>
      <c r="I9" s="849"/>
      <c r="J9" s="832"/>
      <c r="K9" s="832"/>
      <c r="L9" s="849">
        <v>1</v>
      </c>
      <c r="M9" s="849">
        <v>586</v>
      </c>
      <c r="N9" s="832">
        <v>1</v>
      </c>
      <c r="O9" s="832">
        <v>586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8202</v>
      </c>
      <c r="C10" s="832" t="s">
        <v>670</v>
      </c>
      <c r="D10" s="832" t="s">
        <v>8187</v>
      </c>
      <c r="E10" s="832" t="s">
        <v>8203</v>
      </c>
      <c r="F10" s="832" t="s">
        <v>8258</v>
      </c>
      <c r="G10" s="832" t="s">
        <v>8259</v>
      </c>
      <c r="H10" s="849"/>
      <c r="I10" s="849"/>
      <c r="J10" s="832"/>
      <c r="K10" s="832"/>
      <c r="L10" s="849">
        <v>8</v>
      </c>
      <c r="M10" s="849">
        <v>1464</v>
      </c>
      <c r="N10" s="832">
        <v>1</v>
      </c>
      <c r="O10" s="832">
        <v>183</v>
      </c>
      <c r="P10" s="849">
        <v>4</v>
      </c>
      <c r="Q10" s="849">
        <v>732</v>
      </c>
      <c r="R10" s="837">
        <v>0.5</v>
      </c>
      <c r="S10" s="850">
        <v>183</v>
      </c>
    </row>
    <row r="11" spans="1:19" ht="14.4" customHeight="1" x14ac:dyDescent="0.3">
      <c r="A11" s="831"/>
      <c r="B11" s="832" t="s">
        <v>8202</v>
      </c>
      <c r="C11" s="832" t="s">
        <v>670</v>
      </c>
      <c r="D11" s="832" t="s">
        <v>3084</v>
      </c>
      <c r="E11" s="832" t="s">
        <v>8206</v>
      </c>
      <c r="F11" s="832" t="s">
        <v>8207</v>
      </c>
      <c r="G11" s="832" t="s">
        <v>8208</v>
      </c>
      <c r="H11" s="849">
        <v>18</v>
      </c>
      <c r="I11" s="849">
        <v>0</v>
      </c>
      <c r="J11" s="832"/>
      <c r="K11" s="832">
        <v>0</v>
      </c>
      <c r="L11" s="849">
        <v>36</v>
      </c>
      <c r="M11" s="849">
        <v>0</v>
      </c>
      <c r="N11" s="832"/>
      <c r="O11" s="832">
        <v>0</v>
      </c>
      <c r="P11" s="849">
        <v>20</v>
      </c>
      <c r="Q11" s="849">
        <v>0</v>
      </c>
      <c r="R11" s="837"/>
      <c r="S11" s="850">
        <v>0</v>
      </c>
    </row>
    <row r="12" spans="1:19" ht="14.4" customHeight="1" x14ac:dyDescent="0.3">
      <c r="A12" s="831"/>
      <c r="B12" s="832" t="s">
        <v>8202</v>
      </c>
      <c r="C12" s="832" t="s">
        <v>670</v>
      </c>
      <c r="D12" s="832" t="s">
        <v>3084</v>
      </c>
      <c r="E12" s="832" t="s">
        <v>8206</v>
      </c>
      <c r="F12" s="832" t="s">
        <v>8209</v>
      </c>
      <c r="G12" s="832" t="s">
        <v>8210</v>
      </c>
      <c r="H12" s="849">
        <v>20.9</v>
      </c>
      <c r="I12" s="849">
        <v>0</v>
      </c>
      <c r="J12" s="832"/>
      <c r="K12" s="832">
        <v>0</v>
      </c>
      <c r="L12" s="849">
        <v>6.6</v>
      </c>
      <c r="M12" s="849">
        <v>0</v>
      </c>
      <c r="N12" s="832"/>
      <c r="O12" s="832">
        <v>0</v>
      </c>
      <c r="P12" s="849">
        <v>1.3</v>
      </c>
      <c r="Q12" s="849">
        <v>0</v>
      </c>
      <c r="R12" s="837"/>
      <c r="S12" s="850">
        <v>0</v>
      </c>
    </row>
    <row r="13" spans="1:19" ht="14.4" customHeight="1" x14ac:dyDescent="0.3">
      <c r="A13" s="831"/>
      <c r="B13" s="832" t="s">
        <v>8202</v>
      </c>
      <c r="C13" s="832" t="s">
        <v>670</v>
      </c>
      <c r="D13" s="832" t="s">
        <v>3084</v>
      </c>
      <c r="E13" s="832" t="s">
        <v>8206</v>
      </c>
      <c r="F13" s="832" t="s">
        <v>8211</v>
      </c>
      <c r="G13" s="832"/>
      <c r="H13" s="849">
        <v>3</v>
      </c>
      <c r="I13" s="849">
        <v>0</v>
      </c>
      <c r="J13" s="832"/>
      <c r="K13" s="832">
        <v>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8202</v>
      </c>
      <c r="C14" s="832" t="s">
        <v>670</v>
      </c>
      <c r="D14" s="832" t="s">
        <v>3084</v>
      </c>
      <c r="E14" s="832" t="s">
        <v>8206</v>
      </c>
      <c r="F14" s="832" t="s">
        <v>8212</v>
      </c>
      <c r="G14" s="832" t="s">
        <v>8213</v>
      </c>
      <c r="H14" s="849">
        <v>3</v>
      </c>
      <c r="I14" s="849">
        <v>1765.79</v>
      </c>
      <c r="J14" s="832">
        <v>0.5</v>
      </c>
      <c r="K14" s="832">
        <v>588.59666666666669</v>
      </c>
      <c r="L14" s="849">
        <v>2</v>
      </c>
      <c r="M14" s="849">
        <v>3531.58</v>
      </c>
      <c r="N14" s="832">
        <v>1</v>
      </c>
      <c r="O14" s="832">
        <v>1765.79</v>
      </c>
      <c r="P14" s="849">
        <v>3</v>
      </c>
      <c r="Q14" s="849">
        <v>5297.37</v>
      </c>
      <c r="R14" s="837">
        <v>1.5</v>
      </c>
      <c r="S14" s="850">
        <v>1765.79</v>
      </c>
    </row>
    <row r="15" spans="1:19" ht="14.4" customHeight="1" x14ac:dyDescent="0.3">
      <c r="A15" s="831"/>
      <c r="B15" s="832" t="s">
        <v>8202</v>
      </c>
      <c r="C15" s="832" t="s">
        <v>670</v>
      </c>
      <c r="D15" s="832" t="s">
        <v>3084</v>
      </c>
      <c r="E15" s="832" t="s">
        <v>8206</v>
      </c>
      <c r="F15" s="832" t="s">
        <v>8214</v>
      </c>
      <c r="G15" s="832"/>
      <c r="H15" s="849">
        <v>2</v>
      </c>
      <c r="I15" s="849">
        <v>0</v>
      </c>
      <c r="J15" s="832"/>
      <c r="K15" s="832">
        <v>0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8202</v>
      </c>
      <c r="C16" s="832" t="s">
        <v>670</v>
      </c>
      <c r="D16" s="832" t="s">
        <v>3084</v>
      </c>
      <c r="E16" s="832" t="s">
        <v>8206</v>
      </c>
      <c r="F16" s="832" t="s">
        <v>8215</v>
      </c>
      <c r="G16" s="832" t="s">
        <v>8216</v>
      </c>
      <c r="H16" s="849">
        <v>3</v>
      </c>
      <c r="I16" s="849">
        <v>2996.04</v>
      </c>
      <c r="J16" s="832">
        <v>0.13043478260869565</v>
      </c>
      <c r="K16" s="832">
        <v>998.68</v>
      </c>
      <c r="L16" s="849">
        <v>23</v>
      </c>
      <c r="M16" s="849">
        <v>22969.64</v>
      </c>
      <c r="N16" s="832">
        <v>1</v>
      </c>
      <c r="O16" s="832">
        <v>998.68</v>
      </c>
      <c r="P16" s="849">
        <v>27</v>
      </c>
      <c r="Q16" s="849">
        <v>26964.359999999997</v>
      </c>
      <c r="R16" s="837">
        <v>1.1739130434782608</v>
      </c>
      <c r="S16" s="850">
        <v>998.67999999999984</v>
      </c>
    </row>
    <row r="17" spans="1:19" ht="14.4" customHeight="1" x14ac:dyDescent="0.3">
      <c r="A17" s="831"/>
      <c r="B17" s="832" t="s">
        <v>8202</v>
      </c>
      <c r="C17" s="832" t="s">
        <v>670</v>
      </c>
      <c r="D17" s="832" t="s">
        <v>3084</v>
      </c>
      <c r="E17" s="832" t="s">
        <v>8206</v>
      </c>
      <c r="F17" s="832" t="s">
        <v>8217</v>
      </c>
      <c r="G17" s="832" t="s">
        <v>8218</v>
      </c>
      <c r="H17" s="849">
        <v>2</v>
      </c>
      <c r="I17" s="849">
        <v>1997.36</v>
      </c>
      <c r="J17" s="832">
        <v>0.16666666666666666</v>
      </c>
      <c r="K17" s="832">
        <v>998.68</v>
      </c>
      <c r="L17" s="849">
        <v>12</v>
      </c>
      <c r="M17" s="849">
        <v>11984.16</v>
      </c>
      <c r="N17" s="832">
        <v>1</v>
      </c>
      <c r="O17" s="832">
        <v>998.68</v>
      </c>
      <c r="P17" s="849">
        <v>5</v>
      </c>
      <c r="Q17" s="849">
        <v>4993.3999999999996</v>
      </c>
      <c r="R17" s="837">
        <v>0.41666666666666663</v>
      </c>
      <c r="S17" s="850">
        <v>998.68</v>
      </c>
    </row>
    <row r="18" spans="1:19" ht="14.4" customHeight="1" x14ac:dyDescent="0.3">
      <c r="A18" s="831"/>
      <c r="B18" s="832" t="s">
        <v>8202</v>
      </c>
      <c r="C18" s="832" t="s">
        <v>670</v>
      </c>
      <c r="D18" s="832" t="s">
        <v>3084</v>
      </c>
      <c r="E18" s="832" t="s">
        <v>8206</v>
      </c>
      <c r="F18" s="832" t="s">
        <v>8219</v>
      </c>
      <c r="G18" s="832" t="s">
        <v>8220</v>
      </c>
      <c r="H18" s="849">
        <v>4</v>
      </c>
      <c r="I18" s="849">
        <v>0</v>
      </c>
      <c r="J18" s="832"/>
      <c r="K18" s="832">
        <v>0</v>
      </c>
      <c r="L18" s="849">
        <v>4</v>
      </c>
      <c r="M18" s="849">
        <v>0</v>
      </c>
      <c r="N18" s="832"/>
      <c r="O18" s="832">
        <v>0</v>
      </c>
      <c r="P18" s="849">
        <v>7</v>
      </c>
      <c r="Q18" s="849">
        <v>0</v>
      </c>
      <c r="R18" s="837"/>
      <c r="S18" s="850">
        <v>0</v>
      </c>
    </row>
    <row r="19" spans="1:19" ht="14.4" customHeight="1" x14ac:dyDescent="0.3">
      <c r="A19" s="831"/>
      <c r="B19" s="832" t="s">
        <v>8202</v>
      </c>
      <c r="C19" s="832" t="s">
        <v>670</v>
      </c>
      <c r="D19" s="832" t="s">
        <v>3084</v>
      </c>
      <c r="E19" s="832" t="s">
        <v>8206</v>
      </c>
      <c r="F19" s="832" t="s">
        <v>8221</v>
      </c>
      <c r="G19" s="832" t="s">
        <v>8222</v>
      </c>
      <c r="H19" s="849"/>
      <c r="I19" s="849"/>
      <c r="J19" s="832"/>
      <c r="K19" s="832"/>
      <c r="L19" s="849">
        <v>16</v>
      </c>
      <c r="M19" s="849">
        <v>0</v>
      </c>
      <c r="N19" s="832"/>
      <c r="O19" s="832">
        <v>0</v>
      </c>
      <c r="P19" s="849">
        <v>62</v>
      </c>
      <c r="Q19" s="849">
        <v>0</v>
      </c>
      <c r="R19" s="837"/>
      <c r="S19" s="850">
        <v>0</v>
      </c>
    </row>
    <row r="20" spans="1:19" ht="14.4" customHeight="1" x14ac:dyDescent="0.3">
      <c r="A20" s="831"/>
      <c r="B20" s="832" t="s">
        <v>8202</v>
      </c>
      <c r="C20" s="832" t="s">
        <v>670</v>
      </c>
      <c r="D20" s="832" t="s">
        <v>3084</v>
      </c>
      <c r="E20" s="832" t="s">
        <v>8206</v>
      </c>
      <c r="F20" s="832" t="s">
        <v>8223</v>
      </c>
      <c r="G20" s="832" t="s">
        <v>8224</v>
      </c>
      <c r="H20" s="849"/>
      <c r="I20" s="849"/>
      <c r="J20" s="832"/>
      <c r="K20" s="832"/>
      <c r="L20" s="849">
        <v>6.6</v>
      </c>
      <c r="M20" s="849">
        <v>0</v>
      </c>
      <c r="N20" s="832"/>
      <c r="O20" s="832">
        <v>0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8202</v>
      </c>
      <c r="C21" s="832" t="s">
        <v>670</v>
      </c>
      <c r="D21" s="832" t="s">
        <v>3084</v>
      </c>
      <c r="E21" s="832" t="s">
        <v>8206</v>
      </c>
      <c r="F21" s="832" t="s">
        <v>8225</v>
      </c>
      <c r="G21" s="832" t="s">
        <v>8226</v>
      </c>
      <c r="H21" s="849"/>
      <c r="I21" s="849"/>
      <c r="J21" s="832"/>
      <c r="K21" s="832"/>
      <c r="L21" s="849">
        <v>2</v>
      </c>
      <c r="M21" s="849">
        <v>0</v>
      </c>
      <c r="N21" s="832"/>
      <c r="O21" s="832">
        <v>0</v>
      </c>
      <c r="P21" s="849">
        <v>21</v>
      </c>
      <c r="Q21" s="849">
        <v>0</v>
      </c>
      <c r="R21" s="837"/>
      <c r="S21" s="850">
        <v>0</v>
      </c>
    </row>
    <row r="22" spans="1:19" ht="14.4" customHeight="1" x14ac:dyDescent="0.3">
      <c r="A22" s="831"/>
      <c r="B22" s="832" t="s">
        <v>8202</v>
      </c>
      <c r="C22" s="832" t="s">
        <v>670</v>
      </c>
      <c r="D22" s="832" t="s">
        <v>3084</v>
      </c>
      <c r="E22" s="832" t="s">
        <v>8206</v>
      </c>
      <c r="F22" s="832" t="s">
        <v>8227</v>
      </c>
      <c r="G22" s="832" t="s">
        <v>8224</v>
      </c>
      <c r="H22" s="849">
        <v>2.4000000000000004</v>
      </c>
      <c r="I22" s="849">
        <v>0</v>
      </c>
      <c r="J22" s="832"/>
      <c r="K22" s="832">
        <v>0</v>
      </c>
      <c r="L22" s="849">
        <v>1</v>
      </c>
      <c r="M22" s="849">
        <v>0</v>
      </c>
      <c r="N22" s="832"/>
      <c r="O22" s="832">
        <v>0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8202</v>
      </c>
      <c r="C23" s="832" t="s">
        <v>670</v>
      </c>
      <c r="D23" s="832" t="s">
        <v>3084</v>
      </c>
      <c r="E23" s="832" t="s">
        <v>8203</v>
      </c>
      <c r="F23" s="832" t="s">
        <v>8228</v>
      </c>
      <c r="G23" s="832" t="s">
        <v>8229</v>
      </c>
      <c r="H23" s="849">
        <v>66</v>
      </c>
      <c r="I23" s="849">
        <v>11286</v>
      </c>
      <c r="J23" s="832">
        <v>0.62930746068919374</v>
      </c>
      <c r="K23" s="832">
        <v>171</v>
      </c>
      <c r="L23" s="849">
        <v>98</v>
      </c>
      <c r="M23" s="849">
        <v>17934</v>
      </c>
      <c r="N23" s="832">
        <v>1</v>
      </c>
      <c r="O23" s="832">
        <v>183</v>
      </c>
      <c r="P23" s="849">
        <v>111</v>
      </c>
      <c r="Q23" s="849">
        <v>20313</v>
      </c>
      <c r="R23" s="837">
        <v>1.1326530612244898</v>
      </c>
      <c r="S23" s="850">
        <v>183</v>
      </c>
    </row>
    <row r="24" spans="1:19" ht="14.4" customHeight="1" x14ac:dyDescent="0.3">
      <c r="A24" s="831"/>
      <c r="B24" s="832" t="s">
        <v>8202</v>
      </c>
      <c r="C24" s="832" t="s">
        <v>670</v>
      </c>
      <c r="D24" s="832" t="s">
        <v>3084</v>
      </c>
      <c r="E24" s="832" t="s">
        <v>8203</v>
      </c>
      <c r="F24" s="832" t="s">
        <v>8230</v>
      </c>
      <c r="G24" s="832" t="s">
        <v>8231</v>
      </c>
      <c r="H24" s="849">
        <v>9</v>
      </c>
      <c r="I24" s="849">
        <v>261</v>
      </c>
      <c r="J24" s="832">
        <v>0.23513513513513515</v>
      </c>
      <c r="K24" s="832">
        <v>29</v>
      </c>
      <c r="L24" s="849">
        <v>37</v>
      </c>
      <c r="M24" s="849">
        <v>1110</v>
      </c>
      <c r="N24" s="832">
        <v>1</v>
      </c>
      <c r="O24" s="832">
        <v>30</v>
      </c>
      <c r="P24" s="849">
        <v>2</v>
      </c>
      <c r="Q24" s="849">
        <v>60</v>
      </c>
      <c r="R24" s="837">
        <v>5.4054054054054057E-2</v>
      </c>
      <c r="S24" s="850">
        <v>30</v>
      </c>
    </row>
    <row r="25" spans="1:19" ht="14.4" customHeight="1" x14ac:dyDescent="0.3">
      <c r="A25" s="831"/>
      <c r="B25" s="832" t="s">
        <v>8202</v>
      </c>
      <c r="C25" s="832" t="s">
        <v>670</v>
      </c>
      <c r="D25" s="832" t="s">
        <v>3084</v>
      </c>
      <c r="E25" s="832" t="s">
        <v>8203</v>
      </c>
      <c r="F25" s="832" t="s">
        <v>8232</v>
      </c>
      <c r="G25" s="832" t="s">
        <v>8233</v>
      </c>
      <c r="H25" s="849">
        <v>30</v>
      </c>
      <c r="I25" s="849">
        <v>1920</v>
      </c>
      <c r="J25" s="832">
        <v>0.51948051948051943</v>
      </c>
      <c r="K25" s="832">
        <v>64</v>
      </c>
      <c r="L25" s="849">
        <v>56</v>
      </c>
      <c r="M25" s="849">
        <v>3696</v>
      </c>
      <c r="N25" s="832">
        <v>1</v>
      </c>
      <c r="O25" s="832">
        <v>66</v>
      </c>
      <c r="P25" s="849">
        <v>45</v>
      </c>
      <c r="Q25" s="849">
        <v>2970</v>
      </c>
      <c r="R25" s="837">
        <v>0.8035714285714286</v>
      </c>
      <c r="S25" s="850">
        <v>66</v>
      </c>
    </row>
    <row r="26" spans="1:19" ht="14.4" customHeight="1" x14ac:dyDescent="0.3">
      <c r="A26" s="831"/>
      <c r="B26" s="832" t="s">
        <v>8202</v>
      </c>
      <c r="C26" s="832" t="s">
        <v>670</v>
      </c>
      <c r="D26" s="832" t="s">
        <v>3084</v>
      </c>
      <c r="E26" s="832" t="s">
        <v>8203</v>
      </c>
      <c r="F26" s="832" t="s">
        <v>8234</v>
      </c>
      <c r="G26" s="832" t="s">
        <v>8235</v>
      </c>
      <c r="H26" s="849">
        <v>23</v>
      </c>
      <c r="I26" s="849">
        <v>115</v>
      </c>
      <c r="J26" s="832">
        <v>0.5</v>
      </c>
      <c r="K26" s="832">
        <v>5</v>
      </c>
      <c r="L26" s="849">
        <v>46</v>
      </c>
      <c r="M26" s="849">
        <v>230</v>
      </c>
      <c r="N26" s="832">
        <v>1</v>
      </c>
      <c r="O26" s="832">
        <v>5</v>
      </c>
      <c r="P26" s="849">
        <v>60</v>
      </c>
      <c r="Q26" s="849">
        <v>300</v>
      </c>
      <c r="R26" s="837">
        <v>1.3043478260869565</v>
      </c>
      <c r="S26" s="850">
        <v>5</v>
      </c>
    </row>
    <row r="27" spans="1:19" ht="14.4" customHeight="1" x14ac:dyDescent="0.3">
      <c r="A27" s="831"/>
      <c r="B27" s="832" t="s">
        <v>8202</v>
      </c>
      <c r="C27" s="832" t="s">
        <v>670</v>
      </c>
      <c r="D27" s="832" t="s">
        <v>3084</v>
      </c>
      <c r="E27" s="832" t="s">
        <v>8203</v>
      </c>
      <c r="F27" s="832" t="s">
        <v>8236</v>
      </c>
      <c r="G27" s="832" t="s">
        <v>8237</v>
      </c>
      <c r="H27" s="849">
        <v>10</v>
      </c>
      <c r="I27" s="849">
        <v>50</v>
      </c>
      <c r="J27" s="832">
        <v>0.26315789473684209</v>
      </c>
      <c r="K27" s="832">
        <v>5</v>
      </c>
      <c r="L27" s="849">
        <v>38</v>
      </c>
      <c r="M27" s="849">
        <v>190</v>
      </c>
      <c r="N27" s="832">
        <v>1</v>
      </c>
      <c r="O27" s="832">
        <v>5</v>
      </c>
      <c r="P27" s="849">
        <v>49</v>
      </c>
      <c r="Q27" s="849">
        <v>245</v>
      </c>
      <c r="R27" s="837">
        <v>1.2894736842105263</v>
      </c>
      <c r="S27" s="850">
        <v>5</v>
      </c>
    </row>
    <row r="28" spans="1:19" ht="14.4" customHeight="1" x14ac:dyDescent="0.3">
      <c r="A28" s="831"/>
      <c r="B28" s="832" t="s">
        <v>8202</v>
      </c>
      <c r="C28" s="832" t="s">
        <v>670</v>
      </c>
      <c r="D28" s="832" t="s">
        <v>3084</v>
      </c>
      <c r="E28" s="832" t="s">
        <v>8203</v>
      </c>
      <c r="F28" s="832" t="s">
        <v>8238</v>
      </c>
      <c r="G28" s="832" t="s">
        <v>8239</v>
      </c>
      <c r="H28" s="849">
        <v>0</v>
      </c>
      <c r="I28" s="849">
        <v>0</v>
      </c>
      <c r="J28" s="832"/>
      <c r="K28" s="832"/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/>
      <c r="B29" s="832" t="s">
        <v>8202</v>
      </c>
      <c r="C29" s="832" t="s">
        <v>670</v>
      </c>
      <c r="D29" s="832" t="s">
        <v>3084</v>
      </c>
      <c r="E29" s="832" t="s">
        <v>8203</v>
      </c>
      <c r="F29" s="832" t="s">
        <v>8240</v>
      </c>
      <c r="G29" s="832" t="s">
        <v>8241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66.66</v>
      </c>
      <c r="R29" s="837"/>
      <c r="S29" s="850">
        <v>33.33</v>
      </c>
    </row>
    <row r="30" spans="1:19" ht="14.4" customHeight="1" x14ac:dyDescent="0.3">
      <c r="A30" s="831"/>
      <c r="B30" s="832" t="s">
        <v>8202</v>
      </c>
      <c r="C30" s="832" t="s">
        <v>670</v>
      </c>
      <c r="D30" s="832" t="s">
        <v>3084</v>
      </c>
      <c r="E30" s="832" t="s">
        <v>8203</v>
      </c>
      <c r="F30" s="832" t="s">
        <v>8242</v>
      </c>
      <c r="G30" s="832" t="s">
        <v>8243</v>
      </c>
      <c r="H30" s="849">
        <v>23</v>
      </c>
      <c r="I30" s="849">
        <v>828</v>
      </c>
      <c r="J30" s="832">
        <v>0.93243243243243246</v>
      </c>
      <c r="K30" s="832">
        <v>36</v>
      </c>
      <c r="L30" s="849">
        <v>24</v>
      </c>
      <c r="M30" s="849">
        <v>888</v>
      </c>
      <c r="N30" s="832">
        <v>1</v>
      </c>
      <c r="O30" s="832">
        <v>37</v>
      </c>
      <c r="P30" s="849">
        <v>34</v>
      </c>
      <c r="Q30" s="849">
        <v>1258</v>
      </c>
      <c r="R30" s="837">
        <v>1.4166666666666667</v>
      </c>
      <c r="S30" s="850">
        <v>37</v>
      </c>
    </row>
    <row r="31" spans="1:19" ht="14.4" customHeight="1" x14ac:dyDescent="0.3">
      <c r="A31" s="831"/>
      <c r="B31" s="832" t="s">
        <v>8202</v>
      </c>
      <c r="C31" s="832" t="s">
        <v>670</v>
      </c>
      <c r="D31" s="832" t="s">
        <v>3084</v>
      </c>
      <c r="E31" s="832" t="s">
        <v>8203</v>
      </c>
      <c r="F31" s="832" t="s">
        <v>8246</v>
      </c>
      <c r="G31" s="832" t="s">
        <v>8247</v>
      </c>
      <c r="H31" s="849">
        <v>5</v>
      </c>
      <c r="I31" s="849">
        <v>135</v>
      </c>
      <c r="J31" s="832">
        <v>2.4107142857142856</v>
      </c>
      <c r="K31" s="832">
        <v>27</v>
      </c>
      <c r="L31" s="849">
        <v>2</v>
      </c>
      <c r="M31" s="849">
        <v>56</v>
      </c>
      <c r="N31" s="832">
        <v>1</v>
      </c>
      <c r="O31" s="832">
        <v>28</v>
      </c>
      <c r="P31" s="849">
        <v>2</v>
      </c>
      <c r="Q31" s="849">
        <v>56</v>
      </c>
      <c r="R31" s="837">
        <v>1</v>
      </c>
      <c r="S31" s="850">
        <v>28</v>
      </c>
    </row>
    <row r="32" spans="1:19" ht="14.4" customHeight="1" x14ac:dyDescent="0.3">
      <c r="A32" s="831"/>
      <c r="B32" s="832" t="s">
        <v>8202</v>
      </c>
      <c r="C32" s="832" t="s">
        <v>670</v>
      </c>
      <c r="D32" s="832" t="s">
        <v>3084</v>
      </c>
      <c r="E32" s="832" t="s">
        <v>8203</v>
      </c>
      <c r="F32" s="832" t="s">
        <v>8248</v>
      </c>
      <c r="G32" s="832" t="s">
        <v>8249</v>
      </c>
      <c r="H32" s="849">
        <v>92</v>
      </c>
      <c r="I32" s="849">
        <v>5244</v>
      </c>
      <c r="J32" s="832">
        <v>0.81542528378168244</v>
      </c>
      <c r="K32" s="832">
        <v>57</v>
      </c>
      <c r="L32" s="849">
        <v>109</v>
      </c>
      <c r="M32" s="849">
        <v>6431</v>
      </c>
      <c r="N32" s="832">
        <v>1</v>
      </c>
      <c r="O32" s="832">
        <v>59</v>
      </c>
      <c r="P32" s="849">
        <v>198</v>
      </c>
      <c r="Q32" s="849">
        <v>11682</v>
      </c>
      <c r="R32" s="837">
        <v>1.8165137614678899</v>
      </c>
      <c r="S32" s="850">
        <v>59</v>
      </c>
    </row>
    <row r="33" spans="1:19" ht="14.4" customHeight="1" x14ac:dyDescent="0.3">
      <c r="A33" s="831"/>
      <c r="B33" s="832" t="s">
        <v>8202</v>
      </c>
      <c r="C33" s="832" t="s">
        <v>670</v>
      </c>
      <c r="D33" s="832" t="s">
        <v>3084</v>
      </c>
      <c r="E33" s="832" t="s">
        <v>8203</v>
      </c>
      <c r="F33" s="832" t="s">
        <v>8250</v>
      </c>
      <c r="G33" s="832" t="s">
        <v>8251</v>
      </c>
      <c r="H33" s="849">
        <v>7</v>
      </c>
      <c r="I33" s="849">
        <v>252</v>
      </c>
      <c r="J33" s="832">
        <v>0.24324324324324326</v>
      </c>
      <c r="K33" s="832">
        <v>36</v>
      </c>
      <c r="L33" s="849">
        <v>28</v>
      </c>
      <c r="M33" s="849">
        <v>1036</v>
      </c>
      <c r="N33" s="832">
        <v>1</v>
      </c>
      <c r="O33" s="832">
        <v>37</v>
      </c>
      <c r="P33" s="849">
        <v>47</v>
      </c>
      <c r="Q33" s="849">
        <v>1739</v>
      </c>
      <c r="R33" s="837">
        <v>1.6785714285714286</v>
      </c>
      <c r="S33" s="850">
        <v>37</v>
      </c>
    </row>
    <row r="34" spans="1:19" ht="14.4" customHeight="1" x14ac:dyDescent="0.3">
      <c r="A34" s="831"/>
      <c r="B34" s="832" t="s">
        <v>8202</v>
      </c>
      <c r="C34" s="832" t="s">
        <v>670</v>
      </c>
      <c r="D34" s="832" t="s">
        <v>3084</v>
      </c>
      <c r="E34" s="832" t="s">
        <v>8203</v>
      </c>
      <c r="F34" s="832" t="s">
        <v>8252</v>
      </c>
      <c r="G34" s="832" t="s">
        <v>8253</v>
      </c>
      <c r="H34" s="849">
        <v>56</v>
      </c>
      <c r="I34" s="849">
        <v>42616</v>
      </c>
      <c r="J34" s="832">
        <v>1.1111806424697539</v>
      </c>
      <c r="K34" s="832">
        <v>761</v>
      </c>
      <c r="L34" s="849">
        <v>47</v>
      </c>
      <c r="M34" s="849">
        <v>38352</v>
      </c>
      <c r="N34" s="832">
        <v>1</v>
      </c>
      <c r="O34" s="832">
        <v>816</v>
      </c>
      <c r="P34" s="849">
        <v>55</v>
      </c>
      <c r="Q34" s="849">
        <v>44880</v>
      </c>
      <c r="R34" s="837">
        <v>1.1702127659574468</v>
      </c>
      <c r="S34" s="850">
        <v>816</v>
      </c>
    </row>
    <row r="35" spans="1:19" ht="14.4" customHeight="1" x14ac:dyDescent="0.3">
      <c r="A35" s="831"/>
      <c r="B35" s="832" t="s">
        <v>8202</v>
      </c>
      <c r="C35" s="832" t="s">
        <v>670</v>
      </c>
      <c r="D35" s="832" t="s">
        <v>3084</v>
      </c>
      <c r="E35" s="832" t="s">
        <v>8203</v>
      </c>
      <c r="F35" s="832" t="s">
        <v>8254</v>
      </c>
      <c r="G35" s="832" t="s">
        <v>8255</v>
      </c>
      <c r="H35" s="849">
        <v>16</v>
      </c>
      <c r="I35" s="849">
        <v>7008</v>
      </c>
      <c r="J35" s="832">
        <v>0.5747088732163359</v>
      </c>
      <c r="K35" s="832">
        <v>438</v>
      </c>
      <c r="L35" s="849">
        <v>26</v>
      </c>
      <c r="M35" s="849">
        <v>12194</v>
      </c>
      <c r="N35" s="832">
        <v>1</v>
      </c>
      <c r="O35" s="832">
        <v>469</v>
      </c>
      <c r="P35" s="849">
        <v>48</v>
      </c>
      <c r="Q35" s="849">
        <v>22560</v>
      </c>
      <c r="R35" s="837">
        <v>1.8500902082991635</v>
      </c>
      <c r="S35" s="850">
        <v>470</v>
      </c>
    </row>
    <row r="36" spans="1:19" ht="14.4" customHeight="1" x14ac:dyDescent="0.3">
      <c r="A36" s="831"/>
      <c r="B36" s="832" t="s">
        <v>8202</v>
      </c>
      <c r="C36" s="832" t="s">
        <v>670</v>
      </c>
      <c r="D36" s="832" t="s">
        <v>3084</v>
      </c>
      <c r="E36" s="832" t="s">
        <v>8203</v>
      </c>
      <c r="F36" s="832" t="s">
        <v>8256</v>
      </c>
      <c r="G36" s="832" t="s">
        <v>8257</v>
      </c>
      <c r="H36" s="849">
        <v>82</v>
      </c>
      <c r="I36" s="849">
        <v>44772</v>
      </c>
      <c r="J36" s="832">
        <v>0.52691538189949394</v>
      </c>
      <c r="K36" s="832">
        <v>546</v>
      </c>
      <c r="L36" s="849">
        <v>145</v>
      </c>
      <c r="M36" s="849">
        <v>84970</v>
      </c>
      <c r="N36" s="832">
        <v>1</v>
      </c>
      <c r="O36" s="832">
        <v>586</v>
      </c>
      <c r="P36" s="849">
        <v>180</v>
      </c>
      <c r="Q36" s="849">
        <v>105480</v>
      </c>
      <c r="R36" s="837">
        <v>1.2413793103448276</v>
      </c>
      <c r="S36" s="850">
        <v>586</v>
      </c>
    </row>
    <row r="37" spans="1:19" ht="14.4" customHeight="1" x14ac:dyDescent="0.3">
      <c r="A37" s="831"/>
      <c r="B37" s="832" t="s">
        <v>8202</v>
      </c>
      <c r="C37" s="832" t="s">
        <v>670</v>
      </c>
      <c r="D37" s="832" t="s">
        <v>3084</v>
      </c>
      <c r="E37" s="832" t="s">
        <v>8203</v>
      </c>
      <c r="F37" s="832" t="s">
        <v>8258</v>
      </c>
      <c r="G37" s="832" t="s">
        <v>8259</v>
      </c>
      <c r="H37" s="849">
        <v>23</v>
      </c>
      <c r="I37" s="849">
        <v>3933</v>
      </c>
      <c r="J37" s="832">
        <v>0.8266078184110971</v>
      </c>
      <c r="K37" s="832">
        <v>171</v>
      </c>
      <c r="L37" s="849">
        <v>26</v>
      </c>
      <c r="M37" s="849">
        <v>4758</v>
      </c>
      <c r="N37" s="832">
        <v>1</v>
      </c>
      <c r="O37" s="832">
        <v>183</v>
      </c>
      <c r="P37" s="849">
        <v>31</v>
      </c>
      <c r="Q37" s="849">
        <v>5673</v>
      </c>
      <c r="R37" s="837">
        <v>1.1923076923076923</v>
      </c>
      <c r="S37" s="850">
        <v>183</v>
      </c>
    </row>
    <row r="38" spans="1:19" ht="14.4" customHeight="1" x14ac:dyDescent="0.3">
      <c r="A38" s="831"/>
      <c r="B38" s="832" t="s">
        <v>8202</v>
      </c>
      <c r="C38" s="832" t="s">
        <v>670</v>
      </c>
      <c r="D38" s="832" t="s">
        <v>3084</v>
      </c>
      <c r="E38" s="832" t="s">
        <v>8203</v>
      </c>
      <c r="F38" s="832" t="s">
        <v>8260</v>
      </c>
      <c r="G38" s="832"/>
      <c r="H38" s="849">
        <v>0</v>
      </c>
      <c r="I38" s="849">
        <v>0</v>
      </c>
      <c r="J38" s="832"/>
      <c r="K38" s="832"/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/>
      <c r="B39" s="832" t="s">
        <v>8202</v>
      </c>
      <c r="C39" s="832" t="s">
        <v>670</v>
      </c>
      <c r="D39" s="832" t="s">
        <v>3084</v>
      </c>
      <c r="E39" s="832" t="s">
        <v>8203</v>
      </c>
      <c r="F39" s="832" t="s">
        <v>8261</v>
      </c>
      <c r="G39" s="832" t="s">
        <v>8262</v>
      </c>
      <c r="H39" s="849">
        <v>0</v>
      </c>
      <c r="I39" s="849">
        <v>0</v>
      </c>
      <c r="J39" s="832">
        <v>0</v>
      </c>
      <c r="K39" s="832"/>
      <c r="L39" s="849">
        <v>14</v>
      </c>
      <c r="M39" s="849">
        <v>1428</v>
      </c>
      <c r="N39" s="832">
        <v>1</v>
      </c>
      <c r="O39" s="832">
        <v>102</v>
      </c>
      <c r="P39" s="849">
        <v>131</v>
      </c>
      <c r="Q39" s="849">
        <v>13362</v>
      </c>
      <c r="R39" s="837">
        <v>9.3571428571428577</v>
      </c>
      <c r="S39" s="850">
        <v>102</v>
      </c>
    </row>
    <row r="40" spans="1:19" ht="14.4" customHeight="1" x14ac:dyDescent="0.3">
      <c r="A40" s="831"/>
      <c r="B40" s="832" t="s">
        <v>8202</v>
      </c>
      <c r="C40" s="832" t="s">
        <v>670</v>
      </c>
      <c r="D40" s="832" t="s">
        <v>3084</v>
      </c>
      <c r="E40" s="832" t="s">
        <v>8203</v>
      </c>
      <c r="F40" s="832" t="s">
        <v>8263</v>
      </c>
      <c r="G40" s="832"/>
      <c r="H40" s="849">
        <v>0</v>
      </c>
      <c r="I40" s="849">
        <v>0</v>
      </c>
      <c r="J40" s="832"/>
      <c r="K40" s="832"/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/>
      <c r="B41" s="832" t="s">
        <v>8202</v>
      </c>
      <c r="C41" s="832" t="s">
        <v>670</v>
      </c>
      <c r="D41" s="832" t="s">
        <v>3084</v>
      </c>
      <c r="E41" s="832" t="s">
        <v>8203</v>
      </c>
      <c r="F41" s="832" t="s">
        <v>8264</v>
      </c>
      <c r="G41" s="832" t="s">
        <v>8265</v>
      </c>
      <c r="H41" s="849">
        <v>8</v>
      </c>
      <c r="I41" s="849">
        <v>1680</v>
      </c>
      <c r="J41" s="832">
        <v>0.84084084084084088</v>
      </c>
      <c r="K41" s="832">
        <v>210</v>
      </c>
      <c r="L41" s="849">
        <v>9</v>
      </c>
      <c r="M41" s="849">
        <v>1998</v>
      </c>
      <c r="N41" s="832">
        <v>1</v>
      </c>
      <c r="O41" s="832">
        <v>222</v>
      </c>
      <c r="P41" s="849">
        <v>17</v>
      </c>
      <c r="Q41" s="849">
        <v>3791</v>
      </c>
      <c r="R41" s="837">
        <v>1.8973973973973974</v>
      </c>
      <c r="S41" s="850">
        <v>223</v>
      </c>
    </row>
    <row r="42" spans="1:19" ht="14.4" customHeight="1" x14ac:dyDescent="0.3">
      <c r="A42" s="831"/>
      <c r="B42" s="832" t="s">
        <v>8202</v>
      </c>
      <c r="C42" s="832" t="s">
        <v>670</v>
      </c>
      <c r="D42" s="832" t="s">
        <v>3084</v>
      </c>
      <c r="E42" s="832" t="s">
        <v>8203</v>
      </c>
      <c r="F42" s="832" t="s">
        <v>8266</v>
      </c>
      <c r="G42" s="832"/>
      <c r="H42" s="849">
        <v>1</v>
      </c>
      <c r="I42" s="849">
        <v>0</v>
      </c>
      <c r="J42" s="832"/>
      <c r="K42" s="832">
        <v>0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/>
      <c r="B43" s="832" t="s">
        <v>8202</v>
      </c>
      <c r="C43" s="832" t="s">
        <v>670</v>
      </c>
      <c r="D43" s="832" t="s">
        <v>3084</v>
      </c>
      <c r="E43" s="832" t="s">
        <v>8203</v>
      </c>
      <c r="F43" s="832" t="s">
        <v>8267</v>
      </c>
      <c r="G43" s="832" t="s">
        <v>8253</v>
      </c>
      <c r="H43" s="849">
        <v>9</v>
      </c>
      <c r="I43" s="849">
        <v>5877</v>
      </c>
      <c r="J43" s="832">
        <v>0.64490288598705148</v>
      </c>
      <c r="K43" s="832">
        <v>653</v>
      </c>
      <c r="L43" s="849">
        <v>13</v>
      </c>
      <c r="M43" s="849">
        <v>9113</v>
      </c>
      <c r="N43" s="832">
        <v>1</v>
      </c>
      <c r="O43" s="832">
        <v>701</v>
      </c>
      <c r="P43" s="849">
        <v>25</v>
      </c>
      <c r="Q43" s="849">
        <v>17525</v>
      </c>
      <c r="R43" s="837">
        <v>1.9230769230769231</v>
      </c>
      <c r="S43" s="850">
        <v>701</v>
      </c>
    </row>
    <row r="44" spans="1:19" ht="14.4" customHeight="1" x14ac:dyDescent="0.3">
      <c r="A44" s="831"/>
      <c r="B44" s="832" t="s">
        <v>8202</v>
      </c>
      <c r="C44" s="832" t="s">
        <v>670</v>
      </c>
      <c r="D44" s="832" t="s">
        <v>3084</v>
      </c>
      <c r="E44" s="832" t="s">
        <v>8203</v>
      </c>
      <c r="F44" s="832" t="s">
        <v>8268</v>
      </c>
      <c r="G44" s="832" t="s">
        <v>8269</v>
      </c>
      <c r="H44" s="849">
        <v>2</v>
      </c>
      <c r="I44" s="849">
        <v>1306</v>
      </c>
      <c r="J44" s="832"/>
      <c r="K44" s="832">
        <v>653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/>
      <c r="B45" s="832" t="s">
        <v>8270</v>
      </c>
      <c r="C45" s="832" t="s">
        <v>664</v>
      </c>
      <c r="D45" s="832" t="s">
        <v>8187</v>
      </c>
      <c r="E45" s="832" t="s">
        <v>8203</v>
      </c>
      <c r="F45" s="832" t="s">
        <v>8271</v>
      </c>
      <c r="G45" s="832" t="s">
        <v>8272</v>
      </c>
      <c r="H45" s="849"/>
      <c r="I45" s="849"/>
      <c r="J45" s="832"/>
      <c r="K45" s="832"/>
      <c r="L45" s="849">
        <v>2</v>
      </c>
      <c r="M45" s="849">
        <v>708</v>
      </c>
      <c r="N45" s="832">
        <v>1</v>
      </c>
      <c r="O45" s="832">
        <v>354</v>
      </c>
      <c r="P45" s="849"/>
      <c r="Q45" s="849"/>
      <c r="R45" s="837"/>
      <c r="S45" s="850"/>
    </row>
    <row r="46" spans="1:19" ht="14.4" customHeight="1" x14ac:dyDescent="0.3">
      <c r="A46" s="831" t="s">
        <v>8273</v>
      </c>
      <c r="B46" s="832" t="s">
        <v>8274</v>
      </c>
      <c r="C46" s="832" t="s">
        <v>664</v>
      </c>
      <c r="D46" s="832" t="s">
        <v>3022</v>
      </c>
      <c r="E46" s="832" t="s">
        <v>8203</v>
      </c>
      <c r="F46" s="832" t="s">
        <v>8232</v>
      </c>
      <c r="G46" s="832" t="s">
        <v>8233</v>
      </c>
      <c r="H46" s="849">
        <v>6</v>
      </c>
      <c r="I46" s="849">
        <v>384</v>
      </c>
      <c r="J46" s="832">
        <v>1.1636363636363636</v>
      </c>
      <c r="K46" s="832">
        <v>64</v>
      </c>
      <c r="L46" s="849">
        <v>5</v>
      </c>
      <c r="M46" s="849">
        <v>330</v>
      </c>
      <c r="N46" s="832">
        <v>1</v>
      </c>
      <c r="O46" s="832">
        <v>66</v>
      </c>
      <c r="P46" s="849"/>
      <c r="Q46" s="849"/>
      <c r="R46" s="837"/>
      <c r="S46" s="850"/>
    </row>
    <row r="47" spans="1:19" ht="14.4" customHeight="1" x14ac:dyDescent="0.3">
      <c r="A47" s="831" t="s">
        <v>8273</v>
      </c>
      <c r="B47" s="832" t="s">
        <v>8274</v>
      </c>
      <c r="C47" s="832" t="s">
        <v>664</v>
      </c>
      <c r="D47" s="832" t="s">
        <v>3022</v>
      </c>
      <c r="E47" s="832" t="s">
        <v>8203</v>
      </c>
      <c r="F47" s="832" t="s">
        <v>8281</v>
      </c>
      <c r="G47" s="832" t="s">
        <v>8282</v>
      </c>
      <c r="H47" s="849">
        <v>44</v>
      </c>
      <c r="I47" s="849">
        <v>1540</v>
      </c>
      <c r="J47" s="832">
        <v>1.7342342342342343</v>
      </c>
      <c r="K47" s="832">
        <v>35</v>
      </c>
      <c r="L47" s="849">
        <v>24</v>
      </c>
      <c r="M47" s="849">
        <v>888</v>
      </c>
      <c r="N47" s="832">
        <v>1</v>
      </c>
      <c r="O47" s="832">
        <v>37</v>
      </c>
      <c r="P47" s="849"/>
      <c r="Q47" s="849"/>
      <c r="R47" s="837"/>
      <c r="S47" s="850"/>
    </row>
    <row r="48" spans="1:19" ht="14.4" customHeight="1" x14ac:dyDescent="0.3">
      <c r="A48" s="831" t="s">
        <v>8273</v>
      </c>
      <c r="B48" s="832" t="s">
        <v>8274</v>
      </c>
      <c r="C48" s="832" t="s">
        <v>664</v>
      </c>
      <c r="D48" s="832" t="s">
        <v>3022</v>
      </c>
      <c r="E48" s="832" t="s">
        <v>8203</v>
      </c>
      <c r="F48" s="832" t="s">
        <v>8283</v>
      </c>
      <c r="G48" s="832" t="s">
        <v>8284</v>
      </c>
      <c r="H48" s="849"/>
      <c r="I48" s="849"/>
      <c r="J48" s="832"/>
      <c r="K48" s="832"/>
      <c r="L48" s="849">
        <v>1</v>
      </c>
      <c r="M48" s="849">
        <v>701</v>
      </c>
      <c r="N48" s="832">
        <v>1</v>
      </c>
      <c r="O48" s="832">
        <v>701</v>
      </c>
      <c r="P48" s="849"/>
      <c r="Q48" s="849"/>
      <c r="R48" s="837"/>
      <c r="S48" s="850"/>
    </row>
    <row r="49" spans="1:19" ht="14.4" customHeight="1" x14ac:dyDescent="0.3">
      <c r="A49" s="831" t="s">
        <v>8273</v>
      </c>
      <c r="B49" s="832" t="s">
        <v>8274</v>
      </c>
      <c r="C49" s="832" t="s">
        <v>664</v>
      </c>
      <c r="D49" s="832" t="s">
        <v>3022</v>
      </c>
      <c r="E49" s="832" t="s">
        <v>8203</v>
      </c>
      <c r="F49" s="832" t="s">
        <v>8285</v>
      </c>
      <c r="G49" s="832" t="s">
        <v>8286</v>
      </c>
      <c r="H49" s="849">
        <v>2</v>
      </c>
      <c r="I49" s="849">
        <v>4086</v>
      </c>
      <c r="J49" s="832">
        <v>1.9540889526542324</v>
      </c>
      <c r="K49" s="832">
        <v>2043</v>
      </c>
      <c r="L49" s="849">
        <v>1</v>
      </c>
      <c r="M49" s="849">
        <v>2091</v>
      </c>
      <c r="N49" s="832">
        <v>1</v>
      </c>
      <c r="O49" s="832">
        <v>2091</v>
      </c>
      <c r="P49" s="849"/>
      <c r="Q49" s="849"/>
      <c r="R49" s="837"/>
      <c r="S49" s="850"/>
    </row>
    <row r="50" spans="1:19" ht="14.4" customHeight="1" x14ac:dyDescent="0.3">
      <c r="A50" s="831" t="s">
        <v>8273</v>
      </c>
      <c r="B50" s="832" t="s">
        <v>8274</v>
      </c>
      <c r="C50" s="832" t="s">
        <v>664</v>
      </c>
      <c r="D50" s="832" t="s">
        <v>3022</v>
      </c>
      <c r="E50" s="832" t="s">
        <v>8203</v>
      </c>
      <c r="F50" s="832" t="s">
        <v>8240</v>
      </c>
      <c r="G50" s="832" t="s">
        <v>8241</v>
      </c>
      <c r="H50" s="849">
        <v>6</v>
      </c>
      <c r="I50" s="849">
        <v>66.66</v>
      </c>
      <c r="J50" s="832">
        <v>0.66659999999999997</v>
      </c>
      <c r="K50" s="832">
        <v>11.11</v>
      </c>
      <c r="L50" s="849">
        <v>3</v>
      </c>
      <c r="M50" s="849">
        <v>100</v>
      </c>
      <c r="N50" s="832">
        <v>1</v>
      </c>
      <c r="O50" s="832">
        <v>33.333333333333336</v>
      </c>
      <c r="P50" s="849"/>
      <c r="Q50" s="849"/>
      <c r="R50" s="837"/>
      <c r="S50" s="850"/>
    </row>
    <row r="51" spans="1:19" ht="14.4" customHeight="1" x14ac:dyDescent="0.3">
      <c r="A51" s="831" t="s">
        <v>8273</v>
      </c>
      <c r="B51" s="832" t="s">
        <v>8274</v>
      </c>
      <c r="C51" s="832" t="s">
        <v>664</v>
      </c>
      <c r="D51" s="832" t="s">
        <v>3022</v>
      </c>
      <c r="E51" s="832" t="s">
        <v>8203</v>
      </c>
      <c r="F51" s="832" t="s">
        <v>8242</v>
      </c>
      <c r="G51" s="832" t="s">
        <v>8243</v>
      </c>
      <c r="H51" s="849">
        <v>16</v>
      </c>
      <c r="I51" s="849">
        <v>576</v>
      </c>
      <c r="J51" s="832">
        <v>1.1975051975051976</v>
      </c>
      <c r="K51" s="832">
        <v>36</v>
      </c>
      <c r="L51" s="849">
        <v>13</v>
      </c>
      <c r="M51" s="849">
        <v>481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" customHeight="1" x14ac:dyDescent="0.3">
      <c r="A52" s="831" t="s">
        <v>8273</v>
      </c>
      <c r="B52" s="832" t="s">
        <v>8274</v>
      </c>
      <c r="C52" s="832" t="s">
        <v>664</v>
      </c>
      <c r="D52" s="832" t="s">
        <v>3022</v>
      </c>
      <c r="E52" s="832" t="s">
        <v>8203</v>
      </c>
      <c r="F52" s="832" t="s">
        <v>8289</v>
      </c>
      <c r="G52" s="832" t="s">
        <v>8290</v>
      </c>
      <c r="H52" s="849">
        <v>4</v>
      </c>
      <c r="I52" s="849">
        <v>660</v>
      </c>
      <c r="J52" s="832"/>
      <c r="K52" s="832">
        <v>165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8273</v>
      </c>
      <c r="B53" s="832" t="s">
        <v>8274</v>
      </c>
      <c r="C53" s="832" t="s">
        <v>664</v>
      </c>
      <c r="D53" s="832" t="s">
        <v>3022</v>
      </c>
      <c r="E53" s="832" t="s">
        <v>8203</v>
      </c>
      <c r="F53" s="832" t="s">
        <v>8293</v>
      </c>
      <c r="G53" s="832" t="s">
        <v>8294</v>
      </c>
      <c r="H53" s="849">
        <v>3</v>
      </c>
      <c r="I53" s="849">
        <v>630</v>
      </c>
      <c r="J53" s="832"/>
      <c r="K53" s="832">
        <v>210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8273</v>
      </c>
      <c r="B54" s="832" t="s">
        <v>8274</v>
      </c>
      <c r="C54" s="832" t="s">
        <v>664</v>
      </c>
      <c r="D54" s="832" t="s">
        <v>3022</v>
      </c>
      <c r="E54" s="832" t="s">
        <v>8203</v>
      </c>
      <c r="F54" s="832" t="s">
        <v>8297</v>
      </c>
      <c r="G54" s="832" t="s">
        <v>8298</v>
      </c>
      <c r="H54" s="849">
        <v>60</v>
      </c>
      <c r="I54" s="849">
        <v>19860</v>
      </c>
      <c r="J54" s="832">
        <v>1.2750385208012327</v>
      </c>
      <c r="K54" s="832">
        <v>331</v>
      </c>
      <c r="L54" s="849">
        <v>44</v>
      </c>
      <c r="M54" s="849">
        <v>15576</v>
      </c>
      <c r="N54" s="832">
        <v>1</v>
      </c>
      <c r="O54" s="832">
        <v>354</v>
      </c>
      <c r="P54" s="849"/>
      <c r="Q54" s="849"/>
      <c r="R54" s="837"/>
      <c r="S54" s="850"/>
    </row>
    <row r="55" spans="1:19" ht="14.4" customHeight="1" x14ac:dyDescent="0.3">
      <c r="A55" s="831" t="s">
        <v>8273</v>
      </c>
      <c r="B55" s="832" t="s">
        <v>8274</v>
      </c>
      <c r="C55" s="832" t="s">
        <v>664</v>
      </c>
      <c r="D55" s="832" t="s">
        <v>3022</v>
      </c>
      <c r="E55" s="832" t="s">
        <v>8203</v>
      </c>
      <c r="F55" s="832" t="s">
        <v>8303</v>
      </c>
      <c r="G55" s="832" t="s">
        <v>8304</v>
      </c>
      <c r="H55" s="849"/>
      <c r="I55" s="849"/>
      <c r="J55" s="832"/>
      <c r="K55" s="832"/>
      <c r="L55" s="849">
        <v>1</v>
      </c>
      <c r="M55" s="849">
        <v>116</v>
      </c>
      <c r="N55" s="832">
        <v>1</v>
      </c>
      <c r="O55" s="832">
        <v>116</v>
      </c>
      <c r="P55" s="849"/>
      <c r="Q55" s="849"/>
      <c r="R55" s="837"/>
      <c r="S55" s="850"/>
    </row>
    <row r="56" spans="1:19" ht="14.4" customHeight="1" x14ac:dyDescent="0.3">
      <c r="A56" s="831" t="s">
        <v>8273</v>
      </c>
      <c r="B56" s="832" t="s">
        <v>8274</v>
      </c>
      <c r="C56" s="832" t="s">
        <v>664</v>
      </c>
      <c r="D56" s="832" t="s">
        <v>8187</v>
      </c>
      <c r="E56" s="832" t="s">
        <v>8206</v>
      </c>
      <c r="F56" s="832" t="s">
        <v>8275</v>
      </c>
      <c r="G56" s="832" t="s">
        <v>8276</v>
      </c>
      <c r="H56" s="849"/>
      <c r="I56" s="849"/>
      <c r="J56" s="832"/>
      <c r="K56" s="832"/>
      <c r="L56" s="849">
        <v>1</v>
      </c>
      <c r="M56" s="849">
        <v>2281.7399999999998</v>
      </c>
      <c r="N56" s="832">
        <v>1</v>
      </c>
      <c r="O56" s="832">
        <v>2281.7399999999998</v>
      </c>
      <c r="P56" s="849"/>
      <c r="Q56" s="849"/>
      <c r="R56" s="837"/>
      <c r="S56" s="850"/>
    </row>
    <row r="57" spans="1:19" ht="14.4" customHeight="1" x14ac:dyDescent="0.3">
      <c r="A57" s="831" t="s">
        <v>8273</v>
      </c>
      <c r="B57" s="832" t="s">
        <v>8274</v>
      </c>
      <c r="C57" s="832" t="s">
        <v>664</v>
      </c>
      <c r="D57" s="832" t="s">
        <v>8187</v>
      </c>
      <c r="E57" s="832" t="s">
        <v>8203</v>
      </c>
      <c r="F57" s="832" t="s">
        <v>8279</v>
      </c>
      <c r="G57" s="832" t="s">
        <v>8280</v>
      </c>
      <c r="H57" s="849">
        <v>8</v>
      </c>
      <c r="I57" s="849">
        <v>2136</v>
      </c>
      <c r="J57" s="832">
        <v>1.0820668693009119</v>
      </c>
      <c r="K57" s="832">
        <v>267</v>
      </c>
      <c r="L57" s="849">
        <v>7</v>
      </c>
      <c r="M57" s="849">
        <v>1974</v>
      </c>
      <c r="N57" s="832">
        <v>1</v>
      </c>
      <c r="O57" s="832">
        <v>282</v>
      </c>
      <c r="P57" s="849"/>
      <c r="Q57" s="849"/>
      <c r="R57" s="837"/>
      <c r="S57" s="850"/>
    </row>
    <row r="58" spans="1:19" ht="14.4" customHeight="1" x14ac:dyDescent="0.3">
      <c r="A58" s="831" t="s">
        <v>8273</v>
      </c>
      <c r="B58" s="832" t="s">
        <v>8274</v>
      </c>
      <c r="C58" s="832" t="s">
        <v>664</v>
      </c>
      <c r="D58" s="832" t="s">
        <v>8187</v>
      </c>
      <c r="E58" s="832" t="s">
        <v>8203</v>
      </c>
      <c r="F58" s="832" t="s">
        <v>8230</v>
      </c>
      <c r="G58" s="832" t="s">
        <v>8231</v>
      </c>
      <c r="H58" s="849">
        <v>4</v>
      </c>
      <c r="I58" s="849">
        <v>116</v>
      </c>
      <c r="J58" s="832">
        <v>1.9333333333333333</v>
      </c>
      <c r="K58" s="832">
        <v>29</v>
      </c>
      <c r="L58" s="849">
        <v>2</v>
      </c>
      <c r="M58" s="849">
        <v>60</v>
      </c>
      <c r="N58" s="832">
        <v>1</v>
      </c>
      <c r="O58" s="832">
        <v>30</v>
      </c>
      <c r="P58" s="849"/>
      <c r="Q58" s="849"/>
      <c r="R58" s="837"/>
      <c r="S58" s="850"/>
    </row>
    <row r="59" spans="1:19" ht="14.4" customHeight="1" x14ac:dyDescent="0.3">
      <c r="A59" s="831" t="s">
        <v>8273</v>
      </c>
      <c r="B59" s="832" t="s">
        <v>8274</v>
      </c>
      <c r="C59" s="832" t="s">
        <v>664</v>
      </c>
      <c r="D59" s="832" t="s">
        <v>8187</v>
      </c>
      <c r="E59" s="832" t="s">
        <v>8203</v>
      </c>
      <c r="F59" s="832" t="s">
        <v>8232</v>
      </c>
      <c r="G59" s="832" t="s">
        <v>8233</v>
      </c>
      <c r="H59" s="849">
        <v>1</v>
      </c>
      <c r="I59" s="849">
        <v>64</v>
      </c>
      <c r="J59" s="832">
        <v>0.19393939393939394</v>
      </c>
      <c r="K59" s="832">
        <v>64</v>
      </c>
      <c r="L59" s="849">
        <v>5</v>
      </c>
      <c r="M59" s="849">
        <v>330</v>
      </c>
      <c r="N59" s="832">
        <v>1</v>
      </c>
      <c r="O59" s="832">
        <v>66</v>
      </c>
      <c r="P59" s="849">
        <v>1</v>
      </c>
      <c r="Q59" s="849">
        <v>66</v>
      </c>
      <c r="R59" s="837">
        <v>0.2</v>
      </c>
      <c r="S59" s="850">
        <v>66</v>
      </c>
    </row>
    <row r="60" spans="1:19" ht="14.4" customHeight="1" x14ac:dyDescent="0.3">
      <c r="A60" s="831" t="s">
        <v>8273</v>
      </c>
      <c r="B60" s="832" t="s">
        <v>8274</v>
      </c>
      <c r="C60" s="832" t="s">
        <v>664</v>
      </c>
      <c r="D60" s="832" t="s">
        <v>8187</v>
      </c>
      <c r="E60" s="832" t="s">
        <v>8203</v>
      </c>
      <c r="F60" s="832" t="s">
        <v>8281</v>
      </c>
      <c r="G60" s="832" t="s">
        <v>8282</v>
      </c>
      <c r="H60" s="849">
        <v>7</v>
      </c>
      <c r="I60" s="849">
        <v>245</v>
      </c>
      <c r="J60" s="832">
        <v>0.82770270270270274</v>
      </c>
      <c r="K60" s="832">
        <v>35</v>
      </c>
      <c r="L60" s="849">
        <v>8</v>
      </c>
      <c r="M60" s="849">
        <v>296</v>
      </c>
      <c r="N60" s="832">
        <v>1</v>
      </c>
      <c r="O60" s="832">
        <v>37</v>
      </c>
      <c r="P60" s="849">
        <v>4</v>
      </c>
      <c r="Q60" s="849">
        <v>148</v>
      </c>
      <c r="R60" s="837">
        <v>0.5</v>
      </c>
      <c r="S60" s="850">
        <v>37</v>
      </c>
    </row>
    <row r="61" spans="1:19" ht="14.4" customHeight="1" x14ac:dyDescent="0.3">
      <c r="A61" s="831" t="s">
        <v>8273</v>
      </c>
      <c r="B61" s="832" t="s">
        <v>8274</v>
      </c>
      <c r="C61" s="832" t="s">
        <v>664</v>
      </c>
      <c r="D61" s="832" t="s">
        <v>8187</v>
      </c>
      <c r="E61" s="832" t="s">
        <v>8203</v>
      </c>
      <c r="F61" s="832" t="s">
        <v>8285</v>
      </c>
      <c r="G61" s="832" t="s">
        <v>8286</v>
      </c>
      <c r="H61" s="849">
        <v>27</v>
      </c>
      <c r="I61" s="849">
        <v>55161</v>
      </c>
      <c r="J61" s="832">
        <v>0.43967001434720232</v>
      </c>
      <c r="K61" s="832">
        <v>2043</v>
      </c>
      <c r="L61" s="849">
        <v>60</v>
      </c>
      <c r="M61" s="849">
        <v>125460</v>
      </c>
      <c r="N61" s="832">
        <v>1</v>
      </c>
      <c r="O61" s="832">
        <v>2091</v>
      </c>
      <c r="P61" s="849">
        <v>56</v>
      </c>
      <c r="Q61" s="849">
        <v>117096</v>
      </c>
      <c r="R61" s="837">
        <v>0.93333333333333335</v>
      </c>
      <c r="S61" s="850">
        <v>2091</v>
      </c>
    </row>
    <row r="62" spans="1:19" ht="14.4" customHeight="1" x14ac:dyDescent="0.3">
      <c r="A62" s="831" t="s">
        <v>8273</v>
      </c>
      <c r="B62" s="832" t="s">
        <v>8274</v>
      </c>
      <c r="C62" s="832" t="s">
        <v>664</v>
      </c>
      <c r="D62" s="832" t="s">
        <v>8187</v>
      </c>
      <c r="E62" s="832" t="s">
        <v>8203</v>
      </c>
      <c r="F62" s="832" t="s">
        <v>8240</v>
      </c>
      <c r="G62" s="832" t="s">
        <v>8241</v>
      </c>
      <c r="H62" s="849">
        <v>29</v>
      </c>
      <c r="I62" s="849">
        <v>566.66</v>
      </c>
      <c r="J62" s="832"/>
      <c r="K62" s="832">
        <v>19.54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8273</v>
      </c>
      <c r="B63" s="832" t="s">
        <v>8274</v>
      </c>
      <c r="C63" s="832" t="s">
        <v>664</v>
      </c>
      <c r="D63" s="832" t="s">
        <v>8187</v>
      </c>
      <c r="E63" s="832" t="s">
        <v>8203</v>
      </c>
      <c r="F63" s="832" t="s">
        <v>8287</v>
      </c>
      <c r="G63" s="832" t="s">
        <v>8288</v>
      </c>
      <c r="H63" s="849">
        <v>52</v>
      </c>
      <c r="I63" s="849">
        <v>5616</v>
      </c>
      <c r="J63" s="832">
        <v>1.5129310344827587</v>
      </c>
      <c r="K63" s="832">
        <v>108</v>
      </c>
      <c r="L63" s="849">
        <v>32</v>
      </c>
      <c r="M63" s="849">
        <v>3712</v>
      </c>
      <c r="N63" s="832">
        <v>1</v>
      </c>
      <c r="O63" s="832">
        <v>116</v>
      </c>
      <c r="P63" s="849">
        <v>31</v>
      </c>
      <c r="Q63" s="849">
        <v>3596</v>
      </c>
      <c r="R63" s="837">
        <v>0.96875</v>
      </c>
      <c r="S63" s="850">
        <v>116</v>
      </c>
    </row>
    <row r="64" spans="1:19" ht="14.4" customHeight="1" x14ac:dyDescent="0.3">
      <c r="A64" s="831" t="s">
        <v>8273</v>
      </c>
      <c r="B64" s="832" t="s">
        <v>8274</v>
      </c>
      <c r="C64" s="832" t="s">
        <v>664</v>
      </c>
      <c r="D64" s="832" t="s">
        <v>8187</v>
      </c>
      <c r="E64" s="832" t="s">
        <v>8203</v>
      </c>
      <c r="F64" s="832" t="s">
        <v>8242</v>
      </c>
      <c r="G64" s="832" t="s">
        <v>8243</v>
      </c>
      <c r="H64" s="849">
        <v>7</v>
      </c>
      <c r="I64" s="849">
        <v>252</v>
      </c>
      <c r="J64" s="832">
        <v>1.1351351351351351</v>
      </c>
      <c r="K64" s="832">
        <v>36</v>
      </c>
      <c r="L64" s="849">
        <v>6</v>
      </c>
      <c r="M64" s="849">
        <v>222</v>
      </c>
      <c r="N64" s="832">
        <v>1</v>
      </c>
      <c r="O64" s="832">
        <v>37</v>
      </c>
      <c r="P64" s="849">
        <v>4</v>
      </c>
      <c r="Q64" s="849">
        <v>148</v>
      </c>
      <c r="R64" s="837">
        <v>0.66666666666666663</v>
      </c>
      <c r="S64" s="850">
        <v>37</v>
      </c>
    </row>
    <row r="65" spans="1:19" ht="14.4" customHeight="1" x14ac:dyDescent="0.3">
      <c r="A65" s="831" t="s">
        <v>8273</v>
      </c>
      <c r="B65" s="832" t="s">
        <v>8274</v>
      </c>
      <c r="C65" s="832" t="s">
        <v>664</v>
      </c>
      <c r="D65" s="832" t="s">
        <v>8187</v>
      </c>
      <c r="E65" s="832" t="s">
        <v>8203</v>
      </c>
      <c r="F65" s="832" t="s">
        <v>8244</v>
      </c>
      <c r="G65" s="832" t="s">
        <v>8245</v>
      </c>
      <c r="H65" s="849"/>
      <c r="I65" s="849"/>
      <c r="J65" s="832"/>
      <c r="K65" s="832"/>
      <c r="L65" s="849">
        <v>1</v>
      </c>
      <c r="M65" s="849">
        <v>32</v>
      </c>
      <c r="N65" s="832">
        <v>1</v>
      </c>
      <c r="O65" s="832">
        <v>32</v>
      </c>
      <c r="P65" s="849"/>
      <c r="Q65" s="849"/>
      <c r="R65" s="837"/>
      <c r="S65" s="850"/>
    </row>
    <row r="66" spans="1:19" ht="14.4" customHeight="1" x14ac:dyDescent="0.3">
      <c r="A66" s="831" t="s">
        <v>8273</v>
      </c>
      <c r="B66" s="832" t="s">
        <v>8274</v>
      </c>
      <c r="C66" s="832" t="s">
        <v>664</v>
      </c>
      <c r="D66" s="832" t="s">
        <v>8187</v>
      </c>
      <c r="E66" s="832" t="s">
        <v>8203</v>
      </c>
      <c r="F66" s="832" t="s">
        <v>8289</v>
      </c>
      <c r="G66" s="832" t="s">
        <v>8290</v>
      </c>
      <c r="H66" s="849">
        <v>1</v>
      </c>
      <c r="I66" s="849">
        <v>165</v>
      </c>
      <c r="J66" s="832"/>
      <c r="K66" s="832">
        <v>165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8273</v>
      </c>
      <c r="B67" s="832" t="s">
        <v>8274</v>
      </c>
      <c r="C67" s="832" t="s">
        <v>664</v>
      </c>
      <c r="D67" s="832" t="s">
        <v>8187</v>
      </c>
      <c r="E67" s="832" t="s">
        <v>8203</v>
      </c>
      <c r="F67" s="832" t="s">
        <v>8291</v>
      </c>
      <c r="G67" s="832" t="s">
        <v>8292</v>
      </c>
      <c r="H67" s="849">
        <v>1</v>
      </c>
      <c r="I67" s="849">
        <v>70</v>
      </c>
      <c r="J67" s="832"/>
      <c r="K67" s="832">
        <v>70</v>
      </c>
      <c r="L67" s="849"/>
      <c r="M67" s="849"/>
      <c r="N67" s="832"/>
      <c r="O67" s="832"/>
      <c r="P67" s="849">
        <v>1</v>
      </c>
      <c r="Q67" s="849">
        <v>74</v>
      </c>
      <c r="R67" s="837"/>
      <c r="S67" s="850">
        <v>74</v>
      </c>
    </row>
    <row r="68" spans="1:19" ht="14.4" customHeight="1" x14ac:dyDescent="0.3">
      <c r="A68" s="831" t="s">
        <v>8273</v>
      </c>
      <c r="B68" s="832" t="s">
        <v>8274</v>
      </c>
      <c r="C68" s="832" t="s">
        <v>664</v>
      </c>
      <c r="D68" s="832" t="s">
        <v>8187</v>
      </c>
      <c r="E68" s="832" t="s">
        <v>8203</v>
      </c>
      <c r="F68" s="832" t="s">
        <v>8293</v>
      </c>
      <c r="G68" s="832" t="s">
        <v>8294</v>
      </c>
      <c r="H68" s="849"/>
      <c r="I68" s="849"/>
      <c r="J68" s="832"/>
      <c r="K68" s="832"/>
      <c r="L68" s="849">
        <v>1</v>
      </c>
      <c r="M68" s="849">
        <v>222</v>
      </c>
      <c r="N68" s="832">
        <v>1</v>
      </c>
      <c r="O68" s="832">
        <v>222</v>
      </c>
      <c r="P68" s="849"/>
      <c r="Q68" s="849"/>
      <c r="R68" s="837"/>
      <c r="S68" s="850"/>
    </row>
    <row r="69" spans="1:19" ht="14.4" customHeight="1" x14ac:dyDescent="0.3">
      <c r="A69" s="831" t="s">
        <v>8273</v>
      </c>
      <c r="B69" s="832" t="s">
        <v>8274</v>
      </c>
      <c r="C69" s="832" t="s">
        <v>664</v>
      </c>
      <c r="D69" s="832" t="s">
        <v>8187</v>
      </c>
      <c r="E69" s="832" t="s">
        <v>8203</v>
      </c>
      <c r="F69" s="832" t="s">
        <v>8295</v>
      </c>
      <c r="G69" s="832" t="s">
        <v>8296</v>
      </c>
      <c r="H69" s="849"/>
      <c r="I69" s="849"/>
      <c r="J69" s="832"/>
      <c r="K69" s="832"/>
      <c r="L69" s="849">
        <v>1</v>
      </c>
      <c r="M69" s="849">
        <v>59</v>
      </c>
      <c r="N69" s="832">
        <v>1</v>
      </c>
      <c r="O69" s="832">
        <v>59</v>
      </c>
      <c r="P69" s="849"/>
      <c r="Q69" s="849"/>
      <c r="R69" s="837"/>
      <c r="S69" s="850"/>
    </row>
    <row r="70" spans="1:19" ht="14.4" customHeight="1" x14ac:dyDescent="0.3">
      <c r="A70" s="831" t="s">
        <v>8273</v>
      </c>
      <c r="B70" s="832" t="s">
        <v>8274</v>
      </c>
      <c r="C70" s="832" t="s">
        <v>664</v>
      </c>
      <c r="D70" s="832" t="s">
        <v>8187</v>
      </c>
      <c r="E70" s="832" t="s">
        <v>8203</v>
      </c>
      <c r="F70" s="832" t="s">
        <v>8297</v>
      </c>
      <c r="G70" s="832" t="s">
        <v>8298</v>
      </c>
      <c r="H70" s="849">
        <v>1</v>
      </c>
      <c r="I70" s="849">
        <v>331</v>
      </c>
      <c r="J70" s="832">
        <v>0.93502824858757061</v>
      </c>
      <c r="K70" s="832">
        <v>331</v>
      </c>
      <c r="L70" s="849">
        <v>1</v>
      </c>
      <c r="M70" s="849">
        <v>354</v>
      </c>
      <c r="N70" s="832">
        <v>1</v>
      </c>
      <c r="O70" s="832">
        <v>354</v>
      </c>
      <c r="P70" s="849"/>
      <c r="Q70" s="849"/>
      <c r="R70" s="837"/>
      <c r="S70" s="850"/>
    </row>
    <row r="71" spans="1:19" ht="14.4" customHeight="1" x14ac:dyDescent="0.3">
      <c r="A71" s="831" t="s">
        <v>8273</v>
      </c>
      <c r="B71" s="832" t="s">
        <v>8274</v>
      </c>
      <c r="C71" s="832" t="s">
        <v>664</v>
      </c>
      <c r="D71" s="832" t="s">
        <v>8187</v>
      </c>
      <c r="E71" s="832" t="s">
        <v>8203</v>
      </c>
      <c r="F71" s="832" t="s">
        <v>8299</v>
      </c>
      <c r="G71" s="832" t="s">
        <v>8300</v>
      </c>
      <c r="H71" s="849">
        <v>1</v>
      </c>
      <c r="I71" s="849">
        <v>210</v>
      </c>
      <c r="J71" s="832">
        <v>0.31531531531531531</v>
      </c>
      <c r="K71" s="832">
        <v>210</v>
      </c>
      <c r="L71" s="849">
        <v>3</v>
      </c>
      <c r="M71" s="849">
        <v>666</v>
      </c>
      <c r="N71" s="832">
        <v>1</v>
      </c>
      <c r="O71" s="832">
        <v>222</v>
      </c>
      <c r="P71" s="849">
        <v>1</v>
      </c>
      <c r="Q71" s="849">
        <v>223</v>
      </c>
      <c r="R71" s="837">
        <v>0.33483483483483484</v>
      </c>
      <c r="S71" s="850">
        <v>223</v>
      </c>
    </row>
    <row r="72" spans="1:19" ht="14.4" customHeight="1" x14ac:dyDescent="0.3">
      <c r="A72" s="831" t="s">
        <v>8273</v>
      </c>
      <c r="B72" s="832" t="s">
        <v>8274</v>
      </c>
      <c r="C72" s="832" t="s">
        <v>664</v>
      </c>
      <c r="D72" s="832" t="s">
        <v>8187</v>
      </c>
      <c r="E72" s="832" t="s">
        <v>8203</v>
      </c>
      <c r="F72" s="832" t="s">
        <v>8301</v>
      </c>
      <c r="G72" s="832" t="s">
        <v>8302</v>
      </c>
      <c r="H72" s="849">
        <v>10</v>
      </c>
      <c r="I72" s="849">
        <v>6260</v>
      </c>
      <c r="J72" s="832">
        <v>0.30303030303030304</v>
      </c>
      <c r="K72" s="832">
        <v>626</v>
      </c>
      <c r="L72" s="849">
        <v>33</v>
      </c>
      <c r="M72" s="849">
        <v>20658</v>
      </c>
      <c r="N72" s="832">
        <v>1</v>
      </c>
      <c r="O72" s="832">
        <v>626</v>
      </c>
      <c r="P72" s="849">
        <v>11</v>
      </c>
      <c r="Q72" s="849">
        <v>6886</v>
      </c>
      <c r="R72" s="837">
        <v>0.33333333333333331</v>
      </c>
      <c r="S72" s="850">
        <v>626</v>
      </c>
    </row>
    <row r="73" spans="1:19" ht="14.4" customHeight="1" x14ac:dyDescent="0.3">
      <c r="A73" s="831" t="s">
        <v>8273</v>
      </c>
      <c r="B73" s="832" t="s">
        <v>8274</v>
      </c>
      <c r="C73" s="832" t="s">
        <v>664</v>
      </c>
      <c r="D73" s="832" t="s">
        <v>8187</v>
      </c>
      <c r="E73" s="832" t="s">
        <v>8203</v>
      </c>
      <c r="F73" s="832" t="s">
        <v>8303</v>
      </c>
      <c r="G73" s="832" t="s">
        <v>8304</v>
      </c>
      <c r="H73" s="849">
        <v>37</v>
      </c>
      <c r="I73" s="849">
        <v>3996</v>
      </c>
      <c r="J73" s="832">
        <v>0.76551724137931032</v>
      </c>
      <c r="K73" s="832">
        <v>108</v>
      </c>
      <c r="L73" s="849">
        <v>45</v>
      </c>
      <c r="M73" s="849">
        <v>5220</v>
      </c>
      <c r="N73" s="832">
        <v>1</v>
      </c>
      <c r="O73" s="832">
        <v>116</v>
      </c>
      <c r="P73" s="849">
        <v>4</v>
      </c>
      <c r="Q73" s="849">
        <v>464</v>
      </c>
      <c r="R73" s="837">
        <v>8.8888888888888892E-2</v>
      </c>
      <c r="S73" s="850">
        <v>116</v>
      </c>
    </row>
    <row r="74" spans="1:19" ht="14.4" customHeight="1" x14ac:dyDescent="0.3">
      <c r="A74" s="831" t="s">
        <v>8273</v>
      </c>
      <c r="B74" s="832" t="s">
        <v>8274</v>
      </c>
      <c r="C74" s="832" t="s">
        <v>664</v>
      </c>
      <c r="D74" s="832" t="s">
        <v>3061</v>
      </c>
      <c r="E74" s="832" t="s">
        <v>8203</v>
      </c>
      <c r="F74" s="832" t="s">
        <v>8289</v>
      </c>
      <c r="G74" s="832" t="s">
        <v>8290</v>
      </c>
      <c r="H74" s="849"/>
      <c r="I74" s="849"/>
      <c r="J74" s="832"/>
      <c r="K74" s="832"/>
      <c r="L74" s="849">
        <v>1</v>
      </c>
      <c r="M74" s="849">
        <v>177</v>
      </c>
      <c r="N74" s="832">
        <v>1</v>
      </c>
      <c r="O74" s="832">
        <v>177</v>
      </c>
      <c r="P74" s="849"/>
      <c r="Q74" s="849"/>
      <c r="R74" s="837"/>
      <c r="S74" s="850"/>
    </row>
    <row r="75" spans="1:19" ht="14.4" customHeight="1" x14ac:dyDescent="0.3">
      <c r="A75" s="831" t="s">
        <v>8273</v>
      </c>
      <c r="B75" s="832" t="s">
        <v>8274</v>
      </c>
      <c r="C75" s="832" t="s">
        <v>664</v>
      </c>
      <c r="D75" s="832" t="s">
        <v>3077</v>
      </c>
      <c r="E75" s="832" t="s">
        <v>8203</v>
      </c>
      <c r="F75" s="832" t="s">
        <v>8230</v>
      </c>
      <c r="G75" s="832" t="s">
        <v>8231</v>
      </c>
      <c r="H75" s="849">
        <v>173</v>
      </c>
      <c r="I75" s="849">
        <v>5017</v>
      </c>
      <c r="J75" s="832">
        <v>1.0387163561076604</v>
      </c>
      <c r="K75" s="832">
        <v>29</v>
      </c>
      <c r="L75" s="849">
        <v>161</v>
      </c>
      <c r="M75" s="849">
        <v>4830</v>
      </c>
      <c r="N75" s="832">
        <v>1</v>
      </c>
      <c r="O75" s="832">
        <v>30</v>
      </c>
      <c r="P75" s="849">
        <v>148</v>
      </c>
      <c r="Q75" s="849">
        <v>4440</v>
      </c>
      <c r="R75" s="837">
        <v>0.91925465838509313</v>
      </c>
      <c r="S75" s="850">
        <v>30</v>
      </c>
    </row>
    <row r="76" spans="1:19" ht="14.4" customHeight="1" x14ac:dyDescent="0.3">
      <c r="A76" s="831" t="s">
        <v>8273</v>
      </c>
      <c r="B76" s="832" t="s">
        <v>8274</v>
      </c>
      <c r="C76" s="832" t="s">
        <v>664</v>
      </c>
      <c r="D76" s="832" t="s">
        <v>3077</v>
      </c>
      <c r="E76" s="832" t="s">
        <v>8203</v>
      </c>
      <c r="F76" s="832" t="s">
        <v>8232</v>
      </c>
      <c r="G76" s="832" t="s">
        <v>8233</v>
      </c>
      <c r="H76" s="849">
        <v>26</v>
      </c>
      <c r="I76" s="849">
        <v>1664</v>
      </c>
      <c r="J76" s="832">
        <v>0.81329423264907141</v>
      </c>
      <c r="K76" s="832">
        <v>64</v>
      </c>
      <c r="L76" s="849">
        <v>31</v>
      </c>
      <c r="M76" s="849">
        <v>2046</v>
      </c>
      <c r="N76" s="832">
        <v>1</v>
      </c>
      <c r="O76" s="832">
        <v>66</v>
      </c>
      <c r="P76" s="849">
        <v>28</v>
      </c>
      <c r="Q76" s="849">
        <v>1848</v>
      </c>
      <c r="R76" s="837">
        <v>0.90322580645161288</v>
      </c>
      <c r="S76" s="850">
        <v>66</v>
      </c>
    </row>
    <row r="77" spans="1:19" ht="14.4" customHeight="1" x14ac:dyDescent="0.3">
      <c r="A77" s="831" t="s">
        <v>8273</v>
      </c>
      <c r="B77" s="832" t="s">
        <v>8274</v>
      </c>
      <c r="C77" s="832" t="s">
        <v>664</v>
      </c>
      <c r="D77" s="832" t="s">
        <v>3077</v>
      </c>
      <c r="E77" s="832" t="s">
        <v>8203</v>
      </c>
      <c r="F77" s="832" t="s">
        <v>8281</v>
      </c>
      <c r="G77" s="832" t="s">
        <v>8282</v>
      </c>
      <c r="H77" s="849">
        <v>165</v>
      </c>
      <c r="I77" s="849">
        <v>5775</v>
      </c>
      <c r="J77" s="832">
        <v>1.3572267920094008</v>
      </c>
      <c r="K77" s="832">
        <v>35</v>
      </c>
      <c r="L77" s="849">
        <v>115</v>
      </c>
      <c r="M77" s="849">
        <v>4255</v>
      </c>
      <c r="N77" s="832">
        <v>1</v>
      </c>
      <c r="O77" s="832">
        <v>37</v>
      </c>
      <c r="P77" s="849">
        <v>68</v>
      </c>
      <c r="Q77" s="849">
        <v>2516</v>
      </c>
      <c r="R77" s="837">
        <v>0.59130434782608698</v>
      </c>
      <c r="S77" s="850">
        <v>37</v>
      </c>
    </row>
    <row r="78" spans="1:19" ht="14.4" customHeight="1" x14ac:dyDescent="0.3">
      <c r="A78" s="831" t="s">
        <v>8273</v>
      </c>
      <c r="B78" s="832" t="s">
        <v>8274</v>
      </c>
      <c r="C78" s="832" t="s">
        <v>664</v>
      </c>
      <c r="D78" s="832" t="s">
        <v>3077</v>
      </c>
      <c r="E78" s="832" t="s">
        <v>8203</v>
      </c>
      <c r="F78" s="832" t="s">
        <v>8285</v>
      </c>
      <c r="G78" s="832" t="s">
        <v>8286</v>
      </c>
      <c r="H78" s="849"/>
      <c r="I78" s="849"/>
      <c r="J78" s="832"/>
      <c r="K78" s="832"/>
      <c r="L78" s="849">
        <v>3</v>
      </c>
      <c r="M78" s="849">
        <v>6273</v>
      </c>
      <c r="N78" s="832">
        <v>1</v>
      </c>
      <c r="O78" s="832">
        <v>2091</v>
      </c>
      <c r="P78" s="849">
        <v>81</v>
      </c>
      <c r="Q78" s="849">
        <v>169371</v>
      </c>
      <c r="R78" s="837">
        <v>27</v>
      </c>
      <c r="S78" s="850">
        <v>2091</v>
      </c>
    </row>
    <row r="79" spans="1:19" ht="14.4" customHeight="1" x14ac:dyDescent="0.3">
      <c r="A79" s="831" t="s">
        <v>8273</v>
      </c>
      <c r="B79" s="832" t="s">
        <v>8274</v>
      </c>
      <c r="C79" s="832" t="s">
        <v>664</v>
      </c>
      <c r="D79" s="832" t="s">
        <v>3077</v>
      </c>
      <c r="E79" s="832" t="s">
        <v>8203</v>
      </c>
      <c r="F79" s="832" t="s">
        <v>8240</v>
      </c>
      <c r="G79" s="832" t="s">
        <v>8241</v>
      </c>
      <c r="H79" s="849">
        <v>22</v>
      </c>
      <c r="I79" s="849">
        <v>466.67</v>
      </c>
      <c r="J79" s="832">
        <v>0.53846952668866688</v>
      </c>
      <c r="K79" s="832">
        <v>21.21227272727273</v>
      </c>
      <c r="L79" s="849">
        <v>26</v>
      </c>
      <c r="M79" s="849">
        <v>866.66</v>
      </c>
      <c r="N79" s="832">
        <v>1</v>
      </c>
      <c r="O79" s="832">
        <v>33.333076923076923</v>
      </c>
      <c r="P79" s="849">
        <v>30</v>
      </c>
      <c r="Q79" s="849">
        <v>1000</v>
      </c>
      <c r="R79" s="837">
        <v>1.1538550296540744</v>
      </c>
      <c r="S79" s="850">
        <v>33.333333333333336</v>
      </c>
    </row>
    <row r="80" spans="1:19" ht="14.4" customHeight="1" x14ac:dyDescent="0.3">
      <c r="A80" s="831" t="s">
        <v>8273</v>
      </c>
      <c r="B80" s="832" t="s">
        <v>8274</v>
      </c>
      <c r="C80" s="832" t="s">
        <v>664</v>
      </c>
      <c r="D80" s="832" t="s">
        <v>3077</v>
      </c>
      <c r="E80" s="832" t="s">
        <v>8203</v>
      </c>
      <c r="F80" s="832" t="s">
        <v>8287</v>
      </c>
      <c r="G80" s="832" t="s">
        <v>8288</v>
      </c>
      <c r="H80" s="849">
        <v>23</v>
      </c>
      <c r="I80" s="849">
        <v>2484</v>
      </c>
      <c r="J80" s="832">
        <v>1.0197044334975369</v>
      </c>
      <c r="K80" s="832">
        <v>108</v>
      </c>
      <c r="L80" s="849">
        <v>21</v>
      </c>
      <c r="M80" s="849">
        <v>2436</v>
      </c>
      <c r="N80" s="832">
        <v>1</v>
      </c>
      <c r="O80" s="832">
        <v>116</v>
      </c>
      <c r="P80" s="849">
        <v>19</v>
      </c>
      <c r="Q80" s="849">
        <v>2204</v>
      </c>
      <c r="R80" s="837">
        <v>0.90476190476190477</v>
      </c>
      <c r="S80" s="850">
        <v>116</v>
      </c>
    </row>
    <row r="81" spans="1:19" ht="14.4" customHeight="1" x14ac:dyDescent="0.3">
      <c r="A81" s="831" t="s">
        <v>8273</v>
      </c>
      <c r="B81" s="832" t="s">
        <v>8274</v>
      </c>
      <c r="C81" s="832" t="s">
        <v>664</v>
      </c>
      <c r="D81" s="832" t="s">
        <v>3077</v>
      </c>
      <c r="E81" s="832" t="s">
        <v>8203</v>
      </c>
      <c r="F81" s="832" t="s">
        <v>8242</v>
      </c>
      <c r="G81" s="832" t="s">
        <v>8243</v>
      </c>
      <c r="H81" s="849">
        <v>75</v>
      </c>
      <c r="I81" s="849">
        <v>2700</v>
      </c>
      <c r="J81" s="832">
        <v>1.1402027027027026</v>
      </c>
      <c r="K81" s="832">
        <v>36</v>
      </c>
      <c r="L81" s="849">
        <v>64</v>
      </c>
      <c r="M81" s="849">
        <v>2368</v>
      </c>
      <c r="N81" s="832">
        <v>1</v>
      </c>
      <c r="O81" s="832">
        <v>37</v>
      </c>
      <c r="P81" s="849">
        <v>56</v>
      </c>
      <c r="Q81" s="849">
        <v>2072</v>
      </c>
      <c r="R81" s="837">
        <v>0.875</v>
      </c>
      <c r="S81" s="850">
        <v>37</v>
      </c>
    </row>
    <row r="82" spans="1:19" ht="14.4" customHeight="1" x14ac:dyDescent="0.3">
      <c r="A82" s="831" t="s">
        <v>8273</v>
      </c>
      <c r="B82" s="832" t="s">
        <v>8274</v>
      </c>
      <c r="C82" s="832" t="s">
        <v>664</v>
      </c>
      <c r="D82" s="832" t="s">
        <v>3077</v>
      </c>
      <c r="E82" s="832" t="s">
        <v>8203</v>
      </c>
      <c r="F82" s="832" t="s">
        <v>8289</v>
      </c>
      <c r="G82" s="832" t="s">
        <v>8290</v>
      </c>
      <c r="H82" s="849">
        <v>31</v>
      </c>
      <c r="I82" s="849">
        <v>5115</v>
      </c>
      <c r="J82" s="832">
        <v>1.0703075957313246</v>
      </c>
      <c r="K82" s="832">
        <v>165</v>
      </c>
      <c r="L82" s="849">
        <v>27</v>
      </c>
      <c r="M82" s="849">
        <v>4779</v>
      </c>
      <c r="N82" s="832">
        <v>1</v>
      </c>
      <c r="O82" s="832">
        <v>177</v>
      </c>
      <c r="P82" s="849">
        <v>26</v>
      </c>
      <c r="Q82" s="849">
        <v>4602</v>
      </c>
      <c r="R82" s="837">
        <v>0.96296296296296291</v>
      </c>
      <c r="S82" s="850">
        <v>177</v>
      </c>
    </row>
    <row r="83" spans="1:19" ht="14.4" customHeight="1" x14ac:dyDescent="0.3">
      <c r="A83" s="831" t="s">
        <v>8273</v>
      </c>
      <c r="B83" s="832" t="s">
        <v>8274</v>
      </c>
      <c r="C83" s="832" t="s">
        <v>664</v>
      </c>
      <c r="D83" s="832" t="s">
        <v>3077</v>
      </c>
      <c r="E83" s="832" t="s">
        <v>8203</v>
      </c>
      <c r="F83" s="832" t="s">
        <v>8291</v>
      </c>
      <c r="G83" s="832" t="s">
        <v>8292</v>
      </c>
      <c r="H83" s="849">
        <v>20</v>
      </c>
      <c r="I83" s="849">
        <v>1400</v>
      </c>
      <c r="J83" s="832">
        <v>0.28237192416296891</v>
      </c>
      <c r="K83" s="832">
        <v>70</v>
      </c>
      <c r="L83" s="849">
        <v>67</v>
      </c>
      <c r="M83" s="849">
        <v>4958</v>
      </c>
      <c r="N83" s="832">
        <v>1</v>
      </c>
      <c r="O83" s="832">
        <v>74</v>
      </c>
      <c r="P83" s="849">
        <v>54</v>
      </c>
      <c r="Q83" s="849">
        <v>3996</v>
      </c>
      <c r="R83" s="837">
        <v>0.80597014925373134</v>
      </c>
      <c r="S83" s="850">
        <v>74</v>
      </c>
    </row>
    <row r="84" spans="1:19" ht="14.4" customHeight="1" x14ac:dyDescent="0.3">
      <c r="A84" s="831" t="s">
        <v>8273</v>
      </c>
      <c r="B84" s="832" t="s">
        <v>8274</v>
      </c>
      <c r="C84" s="832" t="s">
        <v>664</v>
      </c>
      <c r="D84" s="832" t="s">
        <v>3077</v>
      </c>
      <c r="E84" s="832" t="s">
        <v>8203</v>
      </c>
      <c r="F84" s="832" t="s">
        <v>8293</v>
      </c>
      <c r="G84" s="832" t="s">
        <v>8294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223</v>
      </c>
      <c r="R84" s="837"/>
      <c r="S84" s="850">
        <v>223</v>
      </c>
    </row>
    <row r="85" spans="1:19" ht="14.4" customHeight="1" x14ac:dyDescent="0.3">
      <c r="A85" s="831" t="s">
        <v>8273</v>
      </c>
      <c r="B85" s="832" t="s">
        <v>8274</v>
      </c>
      <c r="C85" s="832" t="s">
        <v>664</v>
      </c>
      <c r="D85" s="832" t="s">
        <v>3077</v>
      </c>
      <c r="E85" s="832" t="s">
        <v>8203</v>
      </c>
      <c r="F85" s="832" t="s">
        <v>8297</v>
      </c>
      <c r="G85" s="832" t="s">
        <v>8298</v>
      </c>
      <c r="H85" s="849">
        <v>329</v>
      </c>
      <c r="I85" s="849">
        <v>108899</v>
      </c>
      <c r="J85" s="832">
        <v>1.0322962878701702</v>
      </c>
      <c r="K85" s="832">
        <v>331</v>
      </c>
      <c r="L85" s="849">
        <v>298</v>
      </c>
      <c r="M85" s="849">
        <v>105492</v>
      </c>
      <c r="N85" s="832">
        <v>1</v>
      </c>
      <c r="O85" s="832">
        <v>354</v>
      </c>
      <c r="P85" s="849">
        <v>258</v>
      </c>
      <c r="Q85" s="849">
        <v>91590</v>
      </c>
      <c r="R85" s="837">
        <v>0.86821749516551017</v>
      </c>
      <c r="S85" s="850">
        <v>355</v>
      </c>
    </row>
    <row r="86" spans="1:19" ht="14.4" customHeight="1" x14ac:dyDescent="0.3">
      <c r="A86" s="831" t="s">
        <v>8273</v>
      </c>
      <c r="B86" s="832" t="s">
        <v>8274</v>
      </c>
      <c r="C86" s="832" t="s">
        <v>664</v>
      </c>
      <c r="D86" s="832" t="s">
        <v>3077</v>
      </c>
      <c r="E86" s="832" t="s">
        <v>8203</v>
      </c>
      <c r="F86" s="832" t="s">
        <v>8301</v>
      </c>
      <c r="G86" s="832" t="s">
        <v>8302</v>
      </c>
      <c r="H86" s="849">
        <v>1</v>
      </c>
      <c r="I86" s="849">
        <v>626</v>
      </c>
      <c r="J86" s="832"/>
      <c r="K86" s="832">
        <v>626</v>
      </c>
      <c r="L86" s="849"/>
      <c r="M86" s="849"/>
      <c r="N86" s="832"/>
      <c r="O86" s="832"/>
      <c r="P86" s="849">
        <v>14</v>
      </c>
      <c r="Q86" s="849">
        <v>8764</v>
      </c>
      <c r="R86" s="837"/>
      <c r="S86" s="850">
        <v>626</v>
      </c>
    </row>
    <row r="87" spans="1:19" ht="14.4" customHeight="1" x14ac:dyDescent="0.3">
      <c r="A87" s="831" t="s">
        <v>8273</v>
      </c>
      <c r="B87" s="832" t="s">
        <v>8274</v>
      </c>
      <c r="C87" s="832" t="s">
        <v>664</v>
      </c>
      <c r="D87" s="832" t="s">
        <v>3077</v>
      </c>
      <c r="E87" s="832" t="s">
        <v>8203</v>
      </c>
      <c r="F87" s="832" t="s">
        <v>8303</v>
      </c>
      <c r="G87" s="832" t="s">
        <v>8304</v>
      </c>
      <c r="H87" s="849">
        <v>1</v>
      </c>
      <c r="I87" s="849">
        <v>108</v>
      </c>
      <c r="J87" s="832">
        <v>1.6052318668252082E-2</v>
      </c>
      <c r="K87" s="832">
        <v>108</v>
      </c>
      <c r="L87" s="849">
        <v>58</v>
      </c>
      <c r="M87" s="849">
        <v>6728</v>
      </c>
      <c r="N87" s="832">
        <v>1</v>
      </c>
      <c r="O87" s="832">
        <v>116</v>
      </c>
      <c r="P87" s="849">
        <v>46</v>
      </c>
      <c r="Q87" s="849">
        <v>5336</v>
      </c>
      <c r="R87" s="837">
        <v>0.7931034482758621</v>
      </c>
      <c r="S87" s="850">
        <v>116</v>
      </c>
    </row>
    <row r="88" spans="1:19" ht="14.4" customHeight="1" x14ac:dyDescent="0.3">
      <c r="A88" s="831" t="s">
        <v>8273</v>
      </c>
      <c r="B88" s="832" t="s">
        <v>8274</v>
      </c>
      <c r="C88" s="832" t="s">
        <v>664</v>
      </c>
      <c r="D88" s="832" t="s">
        <v>3078</v>
      </c>
      <c r="E88" s="832" t="s">
        <v>8203</v>
      </c>
      <c r="F88" s="832" t="s">
        <v>8277</v>
      </c>
      <c r="G88" s="832" t="s">
        <v>8278</v>
      </c>
      <c r="H88" s="849"/>
      <c r="I88" s="849"/>
      <c r="J88" s="832"/>
      <c r="K88" s="832"/>
      <c r="L88" s="849"/>
      <c r="M88" s="849"/>
      <c r="N88" s="832"/>
      <c r="O88" s="832"/>
      <c r="P88" s="849">
        <v>0</v>
      </c>
      <c r="Q88" s="849">
        <v>0</v>
      </c>
      <c r="R88" s="837"/>
      <c r="S88" s="850"/>
    </row>
    <row r="89" spans="1:19" ht="14.4" customHeight="1" x14ac:dyDescent="0.3">
      <c r="A89" s="831" t="s">
        <v>8273</v>
      </c>
      <c r="B89" s="832" t="s">
        <v>8274</v>
      </c>
      <c r="C89" s="832" t="s">
        <v>664</v>
      </c>
      <c r="D89" s="832" t="s">
        <v>3078</v>
      </c>
      <c r="E89" s="832" t="s">
        <v>8203</v>
      </c>
      <c r="F89" s="832" t="s">
        <v>8230</v>
      </c>
      <c r="G89" s="832" t="s">
        <v>8231</v>
      </c>
      <c r="H89" s="849">
        <v>54</v>
      </c>
      <c r="I89" s="849">
        <v>1566</v>
      </c>
      <c r="J89" s="832">
        <v>0.72499999999999998</v>
      </c>
      <c r="K89" s="832">
        <v>29</v>
      </c>
      <c r="L89" s="849">
        <v>72</v>
      </c>
      <c r="M89" s="849">
        <v>2160</v>
      </c>
      <c r="N89" s="832">
        <v>1</v>
      </c>
      <c r="O89" s="832">
        <v>30</v>
      </c>
      <c r="P89" s="849">
        <v>129</v>
      </c>
      <c r="Q89" s="849">
        <v>3870</v>
      </c>
      <c r="R89" s="837">
        <v>1.7916666666666667</v>
      </c>
      <c r="S89" s="850">
        <v>30</v>
      </c>
    </row>
    <row r="90" spans="1:19" ht="14.4" customHeight="1" x14ac:dyDescent="0.3">
      <c r="A90" s="831" t="s">
        <v>8273</v>
      </c>
      <c r="B90" s="832" t="s">
        <v>8274</v>
      </c>
      <c r="C90" s="832" t="s">
        <v>664</v>
      </c>
      <c r="D90" s="832" t="s">
        <v>3078</v>
      </c>
      <c r="E90" s="832" t="s">
        <v>8203</v>
      </c>
      <c r="F90" s="832" t="s">
        <v>8232</v>
      </c>
      <c r="G90" s="832" t="s">
        <v>8233</v>
      </c>
      <c r="H90" s="849">
        <v>12</v>
      </c>
      <c r="I90" s="849">
        <v>768</v>
      </c>
      <c r="J90" s="832">
        <v>0.64646464646464652</v>
      </c>
      <c r="K90" s="832">
        <v>64</v>
      </c>
      <c r="L90" s="849">
        <v>18</v>
      </c>
      <c r="M90" s="849">
        <v>1188</v>
      </c>
      <c r="N90" s="832">
        <v>1</v>
      </c>
      <c r="O90" s="832">
        <v>66</v>
      </c>
      <c r="P90" s="849">
        <v>18</v>
      </c>
      <c r="Q90" s="849">
        <v>1188</v>
      </c>
      <c r="R90" s="837">
        <v>1</v>
      </c>
      <c r="S90" s="850">
        <v>66</v>
      </c>
    </row>
    <row r="91" spans="1:19" ht="14.4" customHeight="1" x14ac:dyDescent="0.3">
      <c r="A91" s="831" t="s">
        <v>8273</v>
      </c>
      <c r="B91" s="832" t="s">
        <v>8274</v>
      </c>
      <c r="C91" s="832" t="s">
        <v>664</v>
      </c>
      <c r="D91" s="832" t="s">
        <v>3078</v>
      </c>
      <c r="E91" s="832" t="s">
        <v>8203</v>
      </c>
      <c r="F91" s="832" t="s">
        <v>8281</v>
      </c>
      <c r="G91" s="832" t="s">
        <v>8282</v>
      </c>
      <c r="H91" s="849">
        <v>40</v>
      </c>
      <c r="I91" s="849">
        <v>1400</v>
      </c>
      <c r="J91" s="832">
        <v>0.78828828828828834</v>
      </c>
      <c r="K91" s="832">
        <v>35</v>
      </c>
      <c r="L91" s="849">
        <v>48</v>
      </c>
      <c r="M91" s="849">
        <v>1776</v>
      </c>
      <c r="N91" s="832">
        <v>1</v>
      </c>
      <c r="O91" s="832">
        <v>37</v>
      </c>
      <c r="P91" s="849">
        <v>39</v>
      </c>
      <c r="Q91" s="849">
        <v>1443</v>
      </c>
      <c r="R91" s="837">
        <v>0.8125</v>
      </c>
      <c r="S91" s="850">
        <v>37</v>
      </c>
    </row>
    <row r="92" spans="1:19" ht="14.4" customHeight="1" x14ac:dyDescent="0.3">
      <c r="A92" s="831" t="s">
        <v>8273</v>
      </c>
      <c r="B92" s="832" t="s">
        <v>8274</v>
      </c>
      <c r="C92" s="832" t="s">
        <v>664</v>
      </c>
      <c r="D92" s="832" t="s">
        <v>3078</v>
      </c>
      <c r="E92" s="832" t="s">
        <v>8203</v>
      </c>
      <c r="F92" s="832" t="s">
        <v>8285</v>
      </c>
      <c r="G92" s="832" t="s">
        <v>8286</v>
      </c>
      <c r="H92" s="849"/>
      <c r="I92" s="849"/>
      <c r="J92" s="832"/>
      <c r="K92" s="832"/>
      <c r="L92" s="849">
        <v>6</v>
      </c>
      <c r="M92" s="849">
        <v>12546</v>
      </c>
      <c r="N92" s="832">
        <v>1</v>
      </c>
      <c r="O92" s="832">
        <v>2091</v>
      </c>
      <c r="P92" s="849">
        <v>15</v>
      </c>
      <c r="Q92" s="849">
        <v>31365</v>
      </c>
      <c r="R92" s="837">
        <v>2.5</v>
      </c>
      <c r="S92" s="850">
        <v>2091</v>
      </c>
    </row>
    <row r="93" spans="1:19" ht="14.4" customHeight="1" x14ac:dyDescent="0.3">
      <c r="A93" s="831" t="s">
        <v>8273</v>
      </c>
      <c r="B93" s="832" t="s">
        <v>8274</v>
      </c>
      <c r="C93" s="832" t="s">
        <v>664</v>
      </c>
      <c r="D93" s="832" t="s">
        <v>3078</v>
      </c>
      <c r="E93" s="832" t="s">
        <v>8203</v>
      </c>
      <c r="F93" s="832" t="s">
        <v>8240</v>
      </c>
      <c r="G93" s="832" t="s">
        <v>8241</v>
      </c>
      <c r="H93" s="849">
        <v>8</v>
      </c>
      <c r="I93" s="849">
        <v>133.32999999999998</v>
      </c>
      <c r="J93" s="832">
        <v>0.21052216064295071</v>
      </c>
      <c r="K93" s="832">
        <v>16.666249999999998</v>
      </c>
      <c r="L93" s="849">
        <v>19</v>
      </c>
      <c r="M93" s="849">
        <v>633.33000000000004</v>
      </c>
      <c r="N93" s="832">
        <v>1</v>
      </c>
      <c r="O93" s="832">
        <v>33.333157894736843</v>
      </c>
      <c r="P93" s="849">
        <v>20</v>
      </c>
      <c r="Q93" s="849">
        <v>666.66000000000008</v>
      </c>
      <c r="R93" s="837">
        <v>1.052626592771541</v>
      </c>
      <c r="S93" s="850">
        <v>33.333000000000006</v>
      </c>
    </row>
    <row r="94" spans="1:19" ht="14.4" customHeight="1" x14ac:dyDescent="0.3">
      <c r="A94" s="831" t="s">
        <v>8273</v>
      </c>
      <c r="B94" s="832" t="s">
        <v>8274</v>
      </c>
      <c r="C94" s="832" t="s">
        <v>664</v>
      </c>
      <c r="D94" s="832" t="s">
        <v>3078</v>
      </c>
      <c r="E94" s="832" t="s">
        <v>8203</v>
      </c>
      <c r="F94" s="832" t="s">
        <v>8287</v>
      </c>
      <c r="G94" s="832" t="s">
        <v>8288</v>
      </c>
      <c r="H94" s="849">
        <v>6</v>
      </c>
      <c r="I94" s="849">
        <v>648</v>
      </c>
      <c r="J94" s="832">
        <v>0.50783699059561127</v>
      </c>
      <c r="K94" s="832">
        <v>108</v>
      </c>
      <c r="L94" s="849">
        <v>11</v>
      </c>
      <c r="M94" s="849">
        <v>1276</v>
      </c>
      <c r="N94" s="832">
        <v>1</v>
      </c>
      <c r="O94" s="832">
        <v>116</v>
      </c>
      <c r="P94" s="849">
        <v>24</v>
      </c>
      <c r="Q94" s="849">
        <v>2784</v>
      </c>
      <c r="R94" s="837">
        <v>2.1818181818181817</v>
      </c>
      <c r="S94" s="850">
        <v>116</v>
      </c>
    </row>
    <row r="95" spans="1:19" ht="14.4" customHeight="1" x14ac:dyDescent="0.3">
      <c r="A95" s="831" t="s">
        <v>8273</v>
      </c>
      <c r="B95" s="832" t="s">
        <v>8274</v>
      </c>
      <c r="C95" s="832" t="s">
        <v>664</v>
      </c>
      <c r="D95" s="832" t="s">
        <v>3078</v>
      </c>
      <c r="E95" s="832" t="s">
        <v>8203</v>
      </c>
      <c r="F95" s="832" t="s">
        <v>8242</v>
      </c>
      <c r="G95" s="832" t="s">
        <v>8243</v>
      </c>
      <c r="H95" s="849">
        <v>37</v>
      </c>
      <c r="I95" s="849">
        <v>1332</v>
      </c>
      <c r="J95" s="832">
        <v>1.0285714285714285</v>
      </c>
      <c r="K95" s="832">
        <v>36</v>
      </c>
      <c r="L95" s="849">
        <v>35</v>
      </c>
      <c r="M95" s="849">
        <v>1295</v>
      </c>
      <c r="N95" s="832">
        <v>1</v>
      </c>
      <c r="O95" s="832">
        <v>37</v>
      </c>
      <c r="P95" s="849">
        <v>62</v>
      </c>
      <c r="Q95" s="849">
        <v>2294</v>
      </c>
      <c r="R95" s="837">
        <v>1.7714285714285714</v>
      </c>
      <c r="S95" s="850">
        <v>37</v>
      </c>
    </row>
    <row r="96" spans="1:19" ht="14.4" customHeight="1" x14ac:dyDescent="0.3">
      <c r="A96" s="831" t="s">
        <v>8273</v>
      </c>
      <c r="B96" s="832" t="s">
        <v>8274</v>
      </c>
      <c r="C96" s="832" t="s">
        <v>664</v>
      </c>
      <c r="D96" s="832" t="s">
        <v>3078</v>
      </c>
      <c r="E96" s="832" t="s">
        <v>8203</v>
      </c>
      <c r="F96" s="832" t="s">
        <v>8289</v>
      </c>
      <c r="G96" s="832" t="s">
        <v>8290</v>
      </c>
      <c r="H96" s="849">
        <v>31</v>
      </c>
      <c r="I96" s="849">
        <v>5115</v>
      </c>
      <c r="J96" s="832">
        <v>0.67205360662199454</v>
      </c>
      <c r="K96" s="832">
        <v>165</v>
      </c>
      <c r="L96" s="849">
        <v>43</v>
      </c>
      <c r="M96" s="849">
        <v>7611</v>
      </c>
      <c r="N96" s="832">
        <v>1</v>
      </c>
      <c r="O96" s="832">
        <v>177</v>
      </c>
      <c r="P96" s="849">
        <v>73</v>
      </c>
      <c r="Q96" s="849">
        <v>12921</v>
      </c>
      <c r="R96" s="837">
        <v>1.6976744186046511</v>
      </c>
      <c r="S96" s="850">
        <v>177</v>
      </c>
    </row>
    <row r="97" spans="1:19" ht="14.4" customHeight="1" x14ac:dyDescent="0.3">
      <c r="A97" s="831" t="s">
        <v>8273</v>
      </c>
      <c r="B97" s="832" t="s">
        <v>8274</v>
      </c>
      <c r="C97" s="832" t="s">
        <v>664</v>
      </c>
      <c r="D97" s="832" t="s">
        <v>3078</v>
      </c>
      <c r="E97" s="832" t="s">
        <v>8203</v>
      </c>
      <c r="F97" s="832" t="s">
        <v>8291</v>
      </c>
      <c r="G97" s="832" t="s">
        <v>8292</v>
      </c>
      <c r="H97" s="849">
        <v>9</v>
      </c>
      <c r="I97" s="849">
        <v>630</v>
      </c>
      <c r="J97" s="832">
        <v>0.77395577395577397</v>
      </c>
      <c r="K97" s="832">
        <v>70</v>
      </c>
      <c r="L97" s="849">
        <v>11</v>
      </c>
      <c r="M97" s="849">
        <v>814</v>
      </c>
      <c r="N97" s="832">
        <v>1</v>
      </c>
      <c r="O97" s="832">
        <v>74</v>
      </c>
      <c r="P97" s="849">
        <v>26</v>
      </c>
      <c r="Q97" s="849">
        <v>1924</v>
      </c>
      <c r="R97" s="837">
        <v>2.3636363636363638</v>
      </c>
      <c r="S97" s="850">
        <v>74</v>
      </c>
    </row>
    <row r="98" spans="1:19" ht="14.4" customHeight="1" x14ac:dyDescent="0.3">
      <c r="A98" s="831" t="s">
        <v>8273</v>
      </c>
      <c r="B98" s="832" t="s">
        <v>8274</v>
      </c>
      <c r="C98" s="832" t="s">
        <v>664</v>
      </c>
      <c r="D98" s="832" t="s">
        <v>3078</v>
      </c>
      <c r="E98" s="832" t="s">
        <v>8203</v>
      </c>
      <c r="F98" s="832" t="s">
        <v>8297</v>
      </c>
      <c r="G98" s="832" t="s">
        <v>8298</v>
      </c>
      <c r="H98" s="849">
        <v>110</v>
      </c>
      <c r="I98" s="849">
        <v>36410</v>
      </c>
      <c r="J98" s="832">
        <v>0.69495342800427551</v>
      </c>
      <c r="K98" s="832">
        <v>331</v>
      </c>
      <c r="L98" s="849">
        <v>148</v>
      </c>
      <c r="M98" s="849">
        <v>52392</v>
      </c>
      <c r="N98" s="832">
        <v>1</v>
      </c>
      <c r="O98" s="832">
        <v>354</v>
      </c>
      <c r="P98" s="849">
        <v>231</v>
      </c>
      <c r="Q98" s="849">
        <v>82005</v>
      </c>
      <c r="R98" s="837">
        <v>1.565219880897847</v>
      </c>
      <c r="S98" s="850">
        <v>355</v>
      </c>
    </row>
    <row r="99" spans="1:19" ht="14.4" customHeight="1" x14ac:dyDescent="0.3">
      <c r="A99" s="831" t="s">
        <v>8273</v>
      </c>
      <c r="B99" s="832" t="s">
        <v>8274</v>
      </c>
      <c r="C99" s="832" t="s">
        <v>664</v>
      </c>
      <c r="D99" s="832" t="s">
        <v>3078</v>
      </c>
      <c r="E99" s="832" t="s">
        <v>8203</v>
      </c>
      <c r="F99" s="832" t="s">
        <v>8250</v>
      </c>
      <c r="G99" s="832" t="s">
        <v>8251</v>
      </c>
      <c r="H99" s="849">
        <v>1</v>
      </c>
      <c r="I99" s="849">
        <v>36</v>
      </c>
      <c r="J99" s="832"/>
      <c r="K99" s="832">
        <v>36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8273</v>
      </c>
      <c r="B100" s="832" t="s">
        <v>8274</v>
      </c>
      <c r="C100" s="832" t="s">
        <v>664</v>
      </c>
      <c r="D100" s="832" t="s">
        <v>3078</v>
      </c>
      <c r="E100" s="832" t="s">
        <v>8203</v>
      </c>
      <c r="F100" s="832" t="s">
        <v>8303</v>
      </c>
      <c r="G100" s="832" t="s">
        <v>8304</v>
      </c>
      <c r="H100" s="849"/>
      <c r="I100" s="849"/>
      <c r="J100" s="832"/>
      <c r="K100" s="832"/>
      <c r="L100" s="849">
        <v>1</v>
      </c>
      <c r="M100" s="849">
        <v>116</v>
      </c>
      <c r="N100" s="832">
        <v>1</v>
      </c>
      <c r="O100" s="832">
        <v>116</v>
      </c>
      <c r="P100" s="849"/>
      <c r="Q100" s="849"/>
      <c r="R100" s="837"/>
      <c r="S100" s="850"/>
    </row>
    <row r="101" spans="1:19" ht="14.4" customHeight="1" x14ac:dyDescent="0.3">
      <c r="A101" s="831" t="s">
        <v>8273</v>
      </c>
      <c r="B101" s="832" t="s">
        <v>8274</v>
      </c>
      <c r="C101" s="832" t="s">
        <v>664</v>
      </c>
      <c r="D101" s="832" t="s">
        <v>3087</v>
      </c>
      <c r="E101" s="832" t="s">
        <v>8203</v>
      </c>
      <c r="F101" s="832" t="s">
        <v>8232</v>
      </c>
      <c r="G101" s="832" t="s">
        <v>8233</v>
      </c>
      <c r="H101" s="849"/>
      <c r="I101" s="849"/>
      <c r="J101" s="832"/>
      <c r="K101" s="832"/>
      <c r="L101" s="849">
        <v>1</v>
      </c>
      <c r="M101" s="849">
        <v>66</v>
      </c>
      <c r="N101" s="832">
        <v>1</v>
      </c>
      <c r="O101" s="832">
        <v>66</v>
      </c>
      <c r="P101" s="849">
        <v>2</v>
      </c>
      <c r="Q101" s="849">
        <v>132</v>
      </c>
      <c r="R101" s="837">
        <v>2</v>
      </c>
      <c r="S101" s="850">
        <v>66</v>
      </c>
    </row>
    <row r="102" spans="1:19" ht="14.4" customHeight="1" x14ac:dyDescent="0.3">
      <c r="A102" s="831" t="s">
        <v>8273</v>
      </c>
      <c r="B102" s="832" t="s">
        <v>8274</v>
      </c>
      <c r="C102" s="832" t="s">
        <v>664</v>
      </c>
      <c r="D102" s="832" t="s">
        <v>3087</v>
      </c>
      <c r="E102" s="832" t="s">
        <v>8203</v>
      </c>
      <c r="F102" s="832" t="s">
        <v>8281</v>
      </c>
      <c r="G102" s="832" t="s">
        <v>8282</v>
      </c>
      <c r="H102" s="849">
        <v>10</v>
      </c>
      <c r="I102" s="849">
        <v>350</v>
      </c>
      <c r="J102" s="832">
        <v>0.67567567567567566</v>
      </c>
      <c r="K102" s="832">
        <v>35</v>
      </c>
      <c r="L102" s="849">
        <v>14</v>
      </c>
      <c r="M102" s="849">
        <v>518</v>
      </c>
      <c r="N102" s="832">
        <v>1</v>
      </c>
      <c r="O102" s="832">
        <v>37</v>
      </c>
      <c r="P102" s="849">
        <v>8</v>
      </c>
      <c r="Q102" s="849">
        <v>296</v>
      </c>
      <c r="R102" s="837">
        <v>0.5714285714285714</v>
      </c>
      <c r="S102" s="850">
        <v>37</v>
      </c>
    </row>
    <row r="103" spans="1:19" ht="14.4" customHeight="1" x14ac:dyDescent="0.3">
      <c r="A103" s="831" t="s">
        <v>8273</v>
      </c>
      <c r="B103" s="832" t="s">
        <v>8274</v>
      </c>
      <c r="C103" s="832" t="s">
        <v>664</v>
      </c>
      <c r="D103" s="832" t="s">
        <v>3087</v>
      </c>
      <c r="E103" s="832" t="s">
        <v>8203</v>
      </c>
      <c r="F103" s="832" t="s">
        <v>8240</v>
      </c>
      <c r="G103" s="832" t="s">
        <v>8241</v>
      </c>
      <c r="H103" s="849">
        <v>2</v>
      </c>
      <c r="I103" s="849">
        <v>33.33</v>
      </c>
      <c r="J103" s="832">
        <v>9.9988000239995198E-2</v>
      </c>
      <c r="K103" s="832">
        <v>16.664999999999999</v>
      </c>
      <c r="L103" s="849">
        <v>10</v>
      </c>
      <c r="M103" s="849">
        <v>333.34</v>
      </c>
      <c r="N103" s="832">
        <v>1</v>
      </c>
      <c r="O103" s="832">
        <v>33.333999999999996</v>
      </c>
      <c r="P103" s="849">
        <v>1</v>
      </c>
      <c r="Q103" s="849">
        <v>33.33</v>
      </c>
      <c r="R103" s="837">
        <v>9.9988000239995198E-2</v>
      </c>
      <c r="S103" s="850">
        <v>33.33</v>
      </c>
    </row>
    <row r="104" spans="1:19" ht="14.4" customHeight="1" x14ac:dyDescent="0.3">
      <c r="A104" s="831" t="s">
        <v>8273</v>
      </c>
      <c r="B104" s="832" t="s">
        <v>8274</v>
      </c>
      <c r="C104" s="832" t="s">
        <v>664</v>
      </c>
      <c r="D104" s="832" t="s">
        <v>3087</v>
      </c>
      <c r="E104" s="832" t="s">
        <v>8203</v>
      </c>
      <c r="F104" s="832" t="s">
        <v>8242</v>
      </c>
      <c r="G104" s="832" t="s">
        <v>8243</v>
      </c>
      <c r="H104" s="849">
        <v>3</v>
      </c>
      <c r="I104" s="849">
        <v>108</v>
      </c>
      <c r="J104" s="832">
        <v>0.72972972972972971</v>
      </c>
      <c r="K104" s="832">
        <v>36</v>
      </c>
      <c r="L104" s="849">
        <v>4</v>
      </c>
      <c r="M104" s="849">
        <v>148</v>
      </c>
      <c r="N104" s="832">
        <v>1</v>
      </c>
      <c r="O104" s="832">
        <v>37</v>
      </c>
      <c r="P104" s="849">
        <v>5</v>
      </c>
      <c r="Q104" s="849">
        <v>185</v>
      </c>
      <c r="R104" s="837">
        <v>1.25</v>
      </c>
      <c r="S104" s="850">
        <v>37</v>
      </c>
    </row>
    <row r="105" spans="1:19" ht="14.4" customHeight="1" x14ac:dyDescent="0.3">
      <c r="A105" s="831" t="s">
        <v>8273</v>
      </c>
      <c r="B105" s="832" t="s">
        <v>8274</v>
      </c>
      <c r="C105" s="832" t="s">
        <v>664</v>
      </c>
      <c r="D105" s="832" t="s">
        <v>3087</v>
      </c>
      <c r="E105" s="832" t="s">
        <v>8203</v>
      </c>
      <c r="F105" s="832" t="s">
        <v>8289</v>
      </c>
      <c r="G105" s="832" t="s">
        <v>8290</v>
      </c>
      <c r="H105" s="849">
        <v>10</v>
      </c>
      <c r="I105" s="849">
        <v>1650</v>
      </c>
      <c r="J105" s="832">
        <v>1.3317191283292977</v>
      </c>
      <c r="K105" s="832">
        <v>165</v>
      </c>
      <c r="L105" s="849">
        <v>7</v>
      </c>
      <c r="M105" s="849">
        <v>1239</v>
      </c>
      <c r="N105" s="832">
        <v>1</v>
      </c>
      <c r="O105" s="832">
        <v>177</v>
      </c>
      <c r="P105" s="849">
        <v>4</v>
      </c>
      <c r="Q105" s="849">
        <v>708</v>
      </c>
      <c r="R105" s="837">
        <v>0.5714285714285714</v>
      </c>
      <c r="S105" s="850">
        <v>177</v>
      </c>
    </row>
    <row r="106" spans="1:19" ht="14.4" customHeight="1" x14ac:dyDescent="0.3">
      <c r="A106" s="831" t="s">
        <v>8273</v>
      </c>
      <c r="B106" s="832" t="s">
        <v>8274</v>
      </c>
      <c r="C106" s="832" t="s">
        <v>664</v>
      </c>
      <c r="D106" s="832" t="s">
        <v>3087</v>
      </c>
      <c r="E106" s="832" t="s">
        <v>8203</v>
      </c>
      <c r="F106" s="832" t="s">
        <v>8297</v>
      </c>
      <c r="G106" s="832" t="s">
        <v>8298</v>
      </c>
      <c r="H106" s="849">
        <v>3</v>
      </c>
      <c r="I106" s="849">
        <v>993</v>
      </c>
      <c r="J106" s="832">
        <v>0.23375706214689265</v>
      </c>
      <c r="K106" s="832">
        <v>331</v>
      </c>
      <c r="L106" s="849">
        <v>12</v>
      </c>
      <c r="M106" s="849">
        <v>4248</v>
      </c>
      <c r="N106" s="832">
        <v>1</v>
      </c>
      <c r="O106" s="832">
        <v>354</v>
      </c>
      <c r="P106" s="849">
        <v>12</v>
      </c>
      <c r="Q106" s="849">
        <v>4260</v>
      </c>
      <c r="R106" s="837">
        <v>1.0028248587570621</v>
      </c>
      <c r="S106" s="850">
        <v>355</v>
      </c>
    </row>
    <row r="107" spans="1:19" ht="14.4" customHeight="1" x14ac:dyDescent="0.3">
      <c r="A107" s="831" t="s">
        <v>8273</v>
      </c>
      <c r="B107" s="832" t="s">
        <v>8274</v>
      </c>
      <c r="C107" s="832" t="s">
        <v>664</v>
      </c>
      <c r="D107" s="832" t="s">
        <v>3087</v>
      </c>
      <c r="E107" s="832" t="s">
        <v>8203</v>
      </c>
      <c r="F107" s="832" t="s">
        <v>8299</v>
      </c>
      <c r="G107" s="832" t="s">
        <v>8300</v>
      </c>
      <c r="H107" s="849">
        <v>1</v>
      </c>
      <c r="I107" s="849">
        <v>210</v>
      </c>
      <c r="J107" s="832"/>
      <c r="K107" s="832">
        <v>210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8273</v>
      </c>
      <c r="B108" s="832" t="s">
        <v>8305</v>
      </c>
      <c r="C108" s="832" t="s">
        <v>664</v>
      </c>
      <c r="D108" s="832" t="s">
        <v>3022</v>
      </c>
      <c r="E108" s="832" t="s">
        <v>8206</v>
      </c>
      <c r="F108" s="832" t="s">
        <v>8275</v>
      </c>
      <c r="G108" s="832" t="s">
        <v>8276</v>
      </c>
      <c r="H108" s="849">
        <v>2</v>
      </c>
      <c r="I108" s="849">
        <v>4563.4799999999996</v>
      </c>
      <c r="J108" s="832">
        <v>0.66666666666666663</v>
      </c>
      <c r="K108" s="832">
        <v>2281.7399999999998</v>
      </c>
      <c r="L108" s="849">
        <v>3</v>
      </c>
      <c r="M108" s="849">
        <v>6845.2199999999993</v>
      </c>
      <c r="N108" s="832">
        <v>1</v>
      </c>
      <c r="O108" s="832">
        <v>2281.7399999999998</v>
      </c>
      <c r="P108" s="849"/>
      <c r="Q108" s="849"/>
      <c r="R108" s="837"/>
      <c r="S108" s="850"/>
    </row>
    <row r="109" spans="1:19" ht="14.4" customHeight="1" x14ac:dyDescent="0.3">
      <c r="A109" s="831" t="s">
        <v>8273</v>
      </c>
      <c r="B109" s="832" t="s">
        <v>8305</v>
      </c>
      <c r="C109" s="832" t="s">
        <v>664</v>
      </c>
      <c r="D109" s="832" t="s">
        <v>3022</v>
      </c>
      <c r="E109" s="832" t="s">
        <v>8206</v>
      </c>
      <c r="F109" s="832" t="s">
        <v>8306</v>
      </c>
      <c r="G109" s="832" t="s">
        <v>8276</v>
      </c>
      <c r="H109" s="849">
        <v>1</v>
      </c>
      <c r="I109" s="849">
        <v>6845.23</v>
      </c>
      <c r="J109" s="832">
        <v>0.53708803710922171</v>
      </c>
      <c r="K109" s="832">
        <v>6845.23</v>
      </c>
      <c r="L109" s="849">
        <v>2</v>
      </c>
      <c r="M109" s="849">
        <v>12745.08</v>
      </c>
      <c r="N109" s="832">
        <v>1</v>
      </c>
      <c r="O109" s="832">
        <v>6372.54</v>
      </c>
      <c r="P109" s="849"/>
      <c r="Q109" s="849"/>
      <c r="R109" s="837"/>
      <c r="S109" s="850"/>
    </row>
    <row r="110" spans="1:19" ht="14.4" customHeight="1" x14ac:dyDescent="0.3">
      <c r="A110" s="831" t="s">
        <v>8273</v>
      </c>
      <c r="B110" s="832" t="s">
        <v>8305</v>
      </c>
      <c r="C110" s="832" t="s">
        <v>664</v>
      </c>
      <c r="D110" s="832" t="s">
        <v>3022</v>
      </c>
      <c r="E110" s="832" t="s">
        <v>8203</v>
      </c>
      <c r="F110" s="832" t="s">
        <v>8232</v>
      </c>
      <c r="G110" s="832" t="s">
        <v>8233</v>
      </c>
      <c r="H110" s="849">
        <v>27</v>
      </c>
      <c r="I110" s="849">
        <v>1728</v>
      </c>
      <c r="J110" s="832">
        <v>0.48484848484848486</v>
      </c>
      <c r="K110" s="832">
        <v>64</v>
      </c>
      <c r="L110" s="849">
        <v>54</v>
      </c>
      <c r="M110" s="849">
        <v>3564</v>
      </c>
      <c r="N110" s="832">
        <v>1</v>
      </c>
      <c r="O110" s="832">
        <v>66</v>
      </c>
      <c r="P110" s="849"/>
      <c r="Q110" s="849"/>
      <c r="R110" s="837"/>
      <c r="S110" s="850"/>
    </row>
    <row r="111" spans="1:19" ht="14.4" customHeight="1" x14ac:dyDescent="0.3">
      <c r="A111" s="831" t="s">
        <v>8273</v>
      </c>
      <c r="B111" s="832" t="s">
        <v>8305</v>
      </c>
      <c r="C111" s="832" t="s">
        <v>664</v>
      </c>
      <c r="D111" s="832" t="s">
        <v>3022</v>
      </c>
      <c r="E111" s="832" t="s">
        <v>8203</v>
      </c>
      <c r="F111" s="832" t="s">
        <v>8204</v>
      </c>
      <c r="G111" s="832" t="s">
        <v>8205</v>
      </c>
      <c r="H111" s="849">
        <v>1</v>
      </c>
      <c r="I111" s="849">
        <v>144</v>
      </c>
      <c r="J111" s="832">
        <v>0.49315068493150682</v>
      </c>
      <c r="K111" s="832">
        <v>144</v>
      </c>
      <c r="L111" s="849">
        <v>2</v>
      </c>
      <c r="M111" s="849">
        <v>292</v>
      </c>
      <c r="N111" s="832">
        <v>1</v>
      </c>
      <c r="O111" s="832">
        <v>146</v>
      </c>
      <c r="P111" s="849"/>
      <c r="Q111" s="849"/>
      <c r="R111" s="837"/>
      <c r="S111" s="850"/>
    </row>
    <row r="112" spans="1:19" ht="14.4" customHeight="1" x14ac:dyDescent="0.3">
      <c r="A112" s="831" t="s">
        <v>8273</v>
      </c>
      <c r="B112" s="832" t="s">
        <v>8305</v>
      </c>
      <c r="C112" s="832" t="s">
        <v>664</v>
      </c>
      <c r="D112" s="832" t="s">
        <v>3022</v>
      </c>
      <c r="E112" s="832" t="s">
        <v>8203</v>
      </c>
      <c r="F112" s="832" t="s">
        <v>8281</v>
      </c>
      <c r="G112" s="832" t="s">
        <v>8282</v>
      </c>
      <c r="H112" s="849">
        <v>87</v>
      </c>
      <c r="I112" s="849">
        <v>3045</v>
      </c>
      <c r="J112" s="832">
        <v>1.1430180180180181</v>
      </c>
      <c r="K112" s="832">
        <v>35</v>
      </c>
      <c r="L112" s="849">
        <v>72</v>
      </c>
      <c r="M112" s="849">
        <v>2664</v>
      </c>
      <c r="N112" s="832">
        <v>1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8273</v>
      </c>
      <c r="B113" s="832" t="s">
        <v>8305</v>
      </c>
      <c r="C113" s="832" t="s">
        <v>664</v>
      </c>
      <c r="D113" s="832" t="s">
        <v>3022</v>
      </c>
      <c r="E113" s="832" t="s">
        <v>8203</v>
      </c>
      <c r="F113" s="832" t="s">
        <v>8310</v>
      </c>
      <c r="G113" s="832" t="s">
        <v>8311</v>
      </c>
      <c r="H113" s="849">
        <v>139</v>
      </c>
      <c r="I113" s="849">
        <v>90767</v>
      </c>
      <c r="J113" s="832">
        <v>1.3348677147521215</v>
      </c>
      <c r="K113" s="832">
        <v>653</v>
      </c>
      <c r="L113" s="849">
        <v>97</v>
      </c>
      <c r="M113" s="849">
        <v>67997</v>
      </c>
      <c r="N113" s="832">
        <v>1</v>
      </c>
      <c r="O113" s="832">
        <v>701</v>
      </c>
      <c r="P113" s="849"/>
      <c r="Q113" s="849"/>
      <c r="R113" s="837"/>
      <c r="S113" s="850"/>
    </row>
    <row r="114" spans="1:19" ht="14.4" customHeight="1" x14ac:dyDescent="0.3">
      <c r="A114" s="831" t="s">
        <v>8273</v>
      </c>
      <c r="B114" s="832" t="s">
        <v>8305</v>
      </c>
      <c r="C114" s="832" t="s">
        <v>664</v>
      </c>
      <c r="D114" s="832" t="s">
        <v>3022</v>
      </c>
      <c r="E114" s="832" t="s">
        <v>8203</v>
      </c>
      <c r="F114" s="832" t="s">
        <v>8312</v>
      </c>
      <c r="G114" s="832" t="s">
        <v>8313</v>
      </c>
      <c r="H114" s="849">
        <v>2</v>
      </c>
      <c r="I114" s="849">
        <v>254</v>
      </c>
      <c r="J114" s="832">
        <v>0.64631043256997456</v>
      </c>
      <c r="K114" s="832">
        <v>127</v>
      </c>
      <c r="L114" s="849">
        <v>3</v>
      </c>
      <c r="M114" s="849">
        <v>393</v>
      </c>
      <c r="N114" s="832">
        <v>1</v>
      </c>
      <c r="O114" s="832">
        <v>131</v>
      </c>
      <c r="P114" s="849"/>
      <c r="Q114" s="849"/>
      <c r="R114" s="837"/>
      <c r="S114" s="850"/>
    </row>
    <row r="115" spans="1:19" ht="14.4" customHeight="1" x14ac:dyDescent="0.3">
      <c r="A115" s="831" t="s">
        <v>8273</v>
      </c>
      <c r="B115" s="832" t="s">
        <v>8305</v>
      </c>
      <c r="C115" s="832" t="s">
        <v>664</v>
      </c>
      <c r="D115" s="832" t="s">
        <v>3022</v>
      </c>
      <c r="E115" s="832" t="s">
        <v>8203</v>
      </c>
      <c r="F115" s="832" t="s">
        <v>8240</v>
      </c>
      <c r="G115" s="832" t="s">
        <v>8241</v>
      </c>
      <c r="H115" s="849">
        <v>3</v>
      </c>
      <c r="I115" s="849">
        <v>33.33</v>
      </c>
      <c r="J115" s="832">
        <v>0.5</v>
      </c>
      <c r="K115" s="832">
        <v>11.11</v>
      </c>
      <c r="L115" s="849">
        <v>2</v>
      </c>
      <c r="M115" s="849">
        <v>66.66</v>
      </c>
      <c r="N115" s="832">
        <v>1</v>
      </c>
      <c r="O115" s="832">
        <v>33.33</v>
      </c>
      <c r="P115" s="849"/>
      <c r="Q115" s="849"/>
      <c r="R115" s="837"/>
      <c r="S115" s="850"/>
    </row>
    <row r="116" spans="1:19" ht="14.4" customHeight="1" x14ac:dyDescent="0.3">
      <c r="A116" s="831" t="s">
        <v>8273</v>
      </c>
      <c r="B116" s="832" t="s">
        <v>8305</v>
      </c>
      <c r="C116" s="832" t="s">
        <v>664</v>
      </c>
      <c r="D116" s="832" t="s">
        <v>3022</v>
      </c>
      <c r="E116" s="832" t="s">
        <v>8203</v>
      </c>
      <c r="F116" s="832" t="s">
        <v>8287</v>
      </c>
      <c r="G116" s="832" t="s">
        <v>8288</v>
      </c>
      <c r="H116" s="849">
        <v>3</v>
      </c>
      <c r="I116" s="849">
        <v>324</v>
      </c>
      <c r="J116" s="832"/>
      <c r="K116" s="832">
        <v>108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8273</v>
      </c>
      <c r="B117" s="832" t="s">
        <v>8305</v>
      </c>
      <c r="C117" s="832" t="s">
        <v>664</v>
      </c>
      <c r="D117" s="832" t="s">
        <v>3022</v>
      </c>
      <c r="E117" s="832" t="s">
        <v>8203</v>
      </c>
      <c r="F117" s="832" t="s">
        <v>8242</v>
      </c>
      <c r="G117" s="832" t="s">
        <v>8243</v>
      </c>
      <c r="H117" s="849">
        <v>27</v>
      </c>
      <c r="I117" s="849">
        <v>972</v>
      </c>
      <c r="J117" s="832">
        <v>0.39209358612343687</v>
      </c>
      <c r="K117" s="832">
        <v>36</v>
      </c>
      <c r="L117" s="849">
        <v>67</v>
      </c>
      <c r="M117" s="849">
        <v>2479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8273</v>
      </c>
      <c r="B118" s="832" t="s">
        <v>8305</v>
      </c>
      <c r="C118" s="832" t="s">
        <v>664</v>
      </c>
      <c r="D118" s="832" t="s">
        <v>3022</v>
      </c>
      <c r="E118" s="832" t="s">
        <v>8203</v>
      </c>
      <c r="F118" s="832" t="s">
        <v>8244</v>
      </c>
      <c r="G118" s="832" t="s">
        <v>8245</v>
      </c>
      <c r="H118" s="849">
        <v>4</v>
      </c>
      <c r="I118" s="849">
        <v>124</v>
      </c>
      <c r="J118" s="832">
        <v>0.77500000000000002</v>
      </c>
      <c r="K118" s="832">
        <v>31</v>
      </c>
      <c r="L118" s="849">
        <v>5</v>
      </c>
      <c r="M118" s="849">
        <v>160</v>
      </c>
      <c r="N118" s="832">
        <v>1</v>
      </c>
      <c r="O118" s="832">
        <v>32</v>
      </c>
      <c r="P118" s="849"/>
      <c r="Q118" s="849"/>
      <c r="R118" s="837"/>
      <c r="S118" s="850"/>
    </row>
    <row r="119" spans="1:19" ht="14.4" customHeight="1" x14ac:dyDescent="0.3">
      <c r="A119" s="831" t="s">
        <v>8273</v>
      </c>
      <c r="B119" s="832" t="s">
        <v>8305</v>
      </c>
      <c r="C119" s="832" t="s">
        <v>664</v>
      </c>
      <c r="D119" s="832" t="s">
        <v>3022</v>
      </c>
      <c r="E119" s="832" t="s">
        <v>8203</v>
      </c>
      <c r="F119" s="832" t="s">
        <v>8314</v>
      </c>
      <c r="G119" s="832" t="s">
        <v>8315</v>
      </c>
      <c r="H119" s="849">
        <v>47</v>
      </c>
      <c r="I119" s="849">
        <v>15557</v>
      </c>
      <c r="J119" s="832">
        <v>0.21230109992084936</v>
      </c>
      <c r="K119" s="832">
        <v>331</v>
      </c>
      <c r="L119" s="849">
        <v>207</v>
      </c>
      <c r="M119" s="849">
        <v>73278</v>
      </c>
      <c r="N119" s="832">
        <v>1</v>
      </c>
      <c r="O119" s="832">
        <v>354</v>
      </c>
      <c r="P119" s="849"/>
      <c r="Q119" s="849"/>
      <c r="R119" s="837"/>
      <c r="S119" s="850"/>
    </row>
    <row r="120" spans="1:19" ht="14.4" customHeight="1" x14ac:dyDescent="0.3">
      <c r="A120" s="831" t="s">
        <v>8273</v>
      </c>
      <c r="B120" s="832" t="s">
        <v>8305</v>
      </c>
      <c r="C120" s="832" t="s">
        <v>664</v>
      </c>
      <c r="D120" s="832" t="s">
        <v>3022</v>
      </c>
      <c r="E120" s="832" t="s">
        <v>8203</v>
      </c>
      <c r="F120" s="832" t="s">
        <v>8318</v>
      </c>
      <c r="G120" s="832" t="s">
        <v>8319</v>
      </c>
      <c r="H120" s="849">
        <v>16</v>
      </c>
      <c r="I120" s="849">
        <v>2640</v>
      </c>
      <c r="J120" s="832">
        <v>3.7288135593220337</v>
      </c>
      <c r="K120" s="832">
        <v>165</v>
      </c>
      <c r="L120" s="849">
        <v>4</v>
      </c>
      <c r="M120" s="849">
        <v>708</v>
      </c>
      <c r="N120" s="832">
        <v>1</v>
      </c>
      <c r="O120" s="832">
        <v>177</v>
      </c>
      <c r="P120" s="849"/>
      <c r="Q120" s="849"/>
      <c r="R120" s="837"/>
      <c r="S120" s="850"/>
    </row>
    <row r="121" spans="1:19" ht="14.4" customHeight="1" x14ac:dyDescent="0.3">
      <c r="A121" s="831" t="s">
        <v>8273</v>
      </c>
      <c r="B121" s="832" t="s">
        <v>8305</v>
      </c>
      <c r="C121" s="832" t="s">
        <v>664</v>
      </c>
      <c r="D121" s="832" t="s">
        <v>8187</v>
      </c>
      <c r="E121" s="832" t="s">
        <v>8206</v>
      </c>
      <c r="F121" s="832" t="s">
        <v>8275</v>
      </c>
      <c r="G121" s="832" t="s">
        <v>8276</v>
      </c>
      <c r="H121" s="849">
        <v>42</v>
      </c>
      <c r="I121" s="849">
        <v>95833.08</v>
      </c>
      <c r="J121" s="832">
        <v>0.68852459016393441</v>
      </c>
      <c r="K121" s="832">
        <v>2281.7400000000002</v>
      </c>
      <c r="L121" s="849">
        <v>61</v>
      </c>
      <c r="M121" s="849">
        <v>139186.14000000001</v>
      </c>
      <c r="N121" s="832">
        <v>1</v>
      </c>
      <c r="O121" s="832">
        <v>2281.7400000000002</v>
      </c>
      <c r="P121" s="849">
        <v>31</v>
      </c>
      <c r="Q121" s="849">
        <v>67930.179999999993</v>
      </c>
      <c r="R121" s="837">
        <v>0.48805276157525446</v>
      </c>
      <c r="S121" s="850">
        <v>2191.2961290322578</v>
      </c>
    </row>
    <row r="122" spans="1:19" ht="14.4" customHeight="1" x14ac:dyDescent="0.3">
      <c r="A122" s="831" t="s">
        <v>8273</v>
      </c>
      <c r="B122" s="832" t="s">
        <v>8305</v>
      </c>
      <c r="C122" s="832" t="s">
        <v>664</v>
      </c>
      <c r="D122" s="832" t="s">
        <v>8187</v>
      </c>
      <c r="E122" s="832" t="s">
        <v>8206</v>
      </c>
      <c r="F122" s="832" t="s">
        <v>8306</v>
      </c>
      <c r="G122" s="832" t="s">
        <v>8276</v>
      </c>
      <c r="H122" s="849">
        <v>17</v>
      </c>
      <c r="I122" s="849">
        <v>116368.90999999999</v>
      </c>
      <c r="J122" s="832">
        <v>0.53708803710922171</v>
      </c>
      <c r="K122" s="832">
        <v>6845.23</v>
      </c>
      <c r="L122" s="849">
        <v>34</v>
      </c>
      <c r="M122" s="849">
        <v>216666.36</v>
      </c>
      <c r="N122" s="832">
        <v>1</v>
      </c>
      <c r="O122" s="832">
        <v>6372.54</v>
      </c>
      <c r="P122" s="849">
        <v>24</v>
      </c>
      <c r="Q122" s="849">
        <v>148050.53999999998</v>
      </c>
      <c r="R122" s="837">
        <v>0.68331115176347634</v>
      </c>
      <c r="S122" s="850">
        <v>6168.7724999999991</v>
      </c>
    </row>
    <row r="123" spans="1:19" ht="14.4" customHeight="1" x14ac:dyDescent="0.3">
      <c r="A123" s="831" t="s">
        <v>8273</v>
      </c>
      <c r="B123" s="832" t="s">
        <v>8305</v>
      </c>
      <c r="C123" s="832" t="s">
        <v>664</v>
      </c>
      <c r="D123" s="832" t="s">
        <v>8187</v>
      </c>
      <c r="E123" s="832" t="s">
        <v>8206</v>
      </c>
      <c r="F123" s="832" t="s">
        <v>8307</v>
      </c>
      <c r="G123" s="832" t="s">
        <v>1727</v>
      </c>
      <c r="H123" s="849">
        <v>1</v>
      </c>
      <c r="I123" s="849">
        <v>2281.7399999999998</v>
      </c>
      <c r="J123" s="832">
        <v>0.1111111111111111</v>
      </c>
      <c r="K123" s="832">
        <v>2281.7399999999998</v>
      </c>
      <c r="L123" s="849">
        <v>9</v>
      </c>
      <c r="M123" s="849">
        <v>20535.66</v>
      </c>
      <c r="N123" s="832">
        <v>1</v>
      </c>
      <c r="O123" s="832">
        <v>2281.7399999999998</v>
      </c>
      <c r="P123" s="849">
        <v>8</v>
      </c>
      <c r="Q123" s="849">
        <v>17552.98</v>
      </c>
      <c r="R123" s="837">
        <v>0.85475606822473682</v>
      </c>
      <c r="S123" s="850">
        <v>2194.1224999999999</v>
      </c>
    </row>
    <row r="124" spans="1:19" ht="14.4" customHeight="1" x14ac:dyDescent="0.3">
      <c r="A124" s="831" t="s">
        <v>8273</v>
      </c>
      <c r="B124" s="832" t="s">
        <v>8305</v>
      </c>
      <c r="C124" s="832" t="s">
        <v>664</v>
      </c>
      <c r="D124" s="832" t="s">
        <v>8187</v>
      </c>
      <c r="E124" s="832" t="s">
        <v>8203</v>
      </c>
      <c r="F124" s="832" t="s">
        <v>8232</v>
      </c>
      <c r="G124" s="832" t="s">
        <v>8233</v>
      </c>
      <c r="H124" s="849">
        <v>37</v>
      </c>
      <c r="I124" s="849">
        <v>2368</v>
      </c>
      <c r="J124" s="832">
        <v>0.57869012707722389</v>
      </c>
      <c r="K124" s="832">
        <v>64</v>
      </c>
      <c r="L124" s="849">
        <v>62</v>
      </c>
      <c r="M124" s="849">
        <v>4092</v>
      </c>
      <c r="N124" s="832">
        <v>1</v>
      </c>
      <c r="O124" s="832">
        <v>66</v>
      </c>
      <c r="P124" s="849">
        <v>39</v>
      </c>
      <c r="Q124" s="849">
        <v>2574</v>
      </c>
      <c r="R124" s="837">
        <v>0.62903225806451613</v>
      </c>
      <c r="S124" s="850">
        <v>66</v>
      </c>
    </row>
    <row r="125" spans="1:19" ht="14.4" customHeight="1" x14ac:dyDescent="0.3">
      <c r="A125" s="831" t="s">
        <v>8273</v>
      </c>
      <c r="B125" s="832" t="s">
        <v>8305</v>
      </c>
      <c r="C125" s="832" t="s">
        <v>664</v>
      </c>
      <c r="D125" s="832" t="s">
        <v>8187</v>
      </c>
      <c r="E125" s="832" t="s">
        <v>8203</v>
      </c>
      <c r="F125" s="832" t="s">
        <v>8204</v>
      </c>
      <c r="G125" s="832" t="s">
        <v>8205</v>
      </c>
      <c r="H125" s="849">
        <v>11</v>
      </c>
      <c r="I125" s="849">
        <v>1584</v>
      </c>
      <c r="J125" s="832">
        <v>0.83456269757639623</v>
      </c>
      <c r="K125" s="832">
        <v>144</v>
      </c>
      <c r="L125" s="849">
        <v>13</v>
      </c>
      <c r="M125" s="849">
        <v>1898</v>
      </c>
      <c r="N125" s="832">
        <v>1</v>
      </c>
      <c r="O125" s="832">
        <v>146</v>
      </c>
      <c r="P125" s="849">
        <v>11</v>
      </c>
      <c r="Q125" s="849">
        <v>1617</v>
      </c>
      <c r="R125" s="837">
        <v>0.85194942044257116</v>
      </c>
      <c r="S125" s="850">
        <v>147</v>
      </c>
    </row>
    <row r="126" spans="1:19" ht="14.4" customHeight="1" x14ac:dyDescent="0.3">
      <c r="A126" s="831" t="s">
        <v>8273</v>
      </c>
      <c r="B126" s="832" t="s">
        <v>8305</v>
      </c>
      <c r="C126" s="832" t="s">
        <v>664</v>
      </c>
      <c r="D126" s="832" t="s">
        <v>8187</v>
      </c>
      <c r="E126" s="832" t="s">
        <v>8203</v>
      </c>
      <c r="F126" s="832" t="s">
        <v>8281</v>
      </c>
      <c r="G126" s="832" t="s">
        <v>8282</v>
      </c>
      <c r="H126" s="849">
        <v>1</v>
      </c>
      <c r="I126" s="849">
        <v>35</v>
      </c>
      <c r="J126" s="832"/>
      <c r="K126" s="832">
        <v>35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8273</v>
      </c>
      <c r="B127" s="832" t="s">
        <v>8305</v>
      </c>
      <c r="C127" s="832" t="s">
        <v>664</v>
      </c>
      <c r="D127" s="832" t="s">
        <v>8187</v>
      </c>
      <c r="E127" s="832" t="s">
        <v>8203</v>
      </c>
      <c r="F127" s="832" t="s">
        <v>8310</v>
      </c>
      <c r="G127" s="832" t="s">
        <v>8311</v>
      </c>
      <c r="H127" s="849">
        <v>1</v>
      </c>
      <c r="I127" s="849">
        <v>653</v>
      </c>
      <c r="J127" s="832"/>
      <c r="K127" s="832">
        <v>653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8273</v>
      </c>
      <c r="B128" s="832" t="s">
        <v>8305</v>
      </c>
      <c r="C128" s="832" t="s">
        <v>664</v>
      </c>
      <c r="D128" s="832" t="s">
        <v>8187</v>
      </c>
      <c r="E128" s="832" t="s">
        <v>8203</v>
      </c>
      <c r="F128" s="832" t="s">
        <v>8312</v>
      </c>
      <c r="G128" s="832" t="s">
        <v>8313</v>
      </c>
      <c r="H128" s="849">
        <v>23</v>
      </c>
      <c r="I128" s="849">
        <v>2921</v>
      </c>
      <c r="J128" s="832">
        <v>1.0617957106506726</v>
      </c>
      <c r="K128" s="832">
        <v>127</v>
      </c>
      <c r="L128" s="849">
        <v>21</v>
      </c>
      <c r="M128" s="849">
        <v>2751</v>
      </c>
      <c r="N128" s="832">
        <v>1</v>
      </c>
      <c r="O128" s="832">
        <v>131</v>
      </c>
      <c r="P128" s="849">
        <v>14</v>
      </c>
      <c r="Q128" s="849">
        <v>4102</v>
      </c>
      <c r="R128" s="837">
        <v>1.4910941475826971</v>
      </c>
      <c r="S128" s="850">
        <v>293</v>
      </c>
    </row>
    <row r="129" spans="1:19" ht="14.4" customHeight="1" x14ac:dyDescent="0.3">
      <c r="A129" s="831" t="s">
        <v>8273</v>
      </c>
      <c r="B129" s="832" t="s">
        <v>8305</v>
      </c>
      <c r="C129" s="832" t="s">
        <v>664</v>
      </c>
      <c r="D129" s="832" t="s">
        <v>8187</v>
      </c>
      <c r="E129" s="832" t="s">
        <v>8203</v>
      </c>
      <c r="F129" s="832" t="s">
        <v>8240</v>
      </c>
      <c r="G129" s="832" t="s">
        <v>8241</v>
      </c>
      <c r="H129" s="849">
        <v>16</v>
      </c>
      <c r="I129" s="849">
        <v>533.32999999999993</v>
      </c>
      <c r="J129" s="832"/>
      <c r="K129" s="832">
        <v>33.333124999999995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8273</v>
      </c>
      <c r="B130" s="832" t="s">
        <v>8305</v>
      </c>
      <c r="C130" s="832" t="s">
        <v>664</v>
      </c>
      <c r="D130" s="832" t="s">
        <v>8187</v>
      </c>
      <c r="E130" s="832" t="s">
        <v>8203</v>
      </c>
      <c r="F130" s="832" t="s">
        <v>8287</v>
      </c>
      <c r="G130" s="832" t="s">
        <v>8288</v>
      </c>
      <c r="H130" s="849"/>
      <c r="I130" s="849"/>
      <c r="J130" s="832"/>
      <c r="K130" s="832"/>
      <c r="L130" s="849">
        <v>0</v>
      </c>
      <c r="M130" s="849">
        <v>0</v>
      </c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8273</v>
      </c>
      <c r="B131" s="832" t="s">
        <v>8305</v>
      </c>
      <c r="C131" s="832" t="s">
        <v>664</v>
      </c>
      <c r="D131" s="832" t="s">
        <v>8187</v>
      </c>
      <c r="E131" s="832" t="s">
        <v>8203</v>
      </c>
      <c r="F131" s="832" t="s">
        <v>8242</v>
      </c>
      <c r="G131" s="832" t="s">
        <v>8243</v>
      </c>
      <c r="H131" s="849">
        <v>62</v>
      </c>
      <c r="I131" s="849">
        <v>2232</v>
      </c>
      <c r="J131" s="832">
        <v>0.70144563167818985</v>
      </c>
      <c r="K131" s="832">
        <v>36</v>
      </c>
      <c r="L131" s="849">
        <v>86</v>
      </c>
      <c r="M131" s="849">
        <v>3182</v>
      </c>
      <c r="N131" s="832">
        <v>1</v>
      </c>
      <c r="O131" s="832">
        <v>37</v>
      </c>
      <c r="P131" s="849">
        <v>68</v>
      </c>
      <c r="Q131" s="849">
        <v>2516</v>
      </c>
      <c r="R131" s="837">
        <v>0.79069767441860461</v>
      </c>
      <c r="S131" s="850">
        <v>37</v>
      </c>
    </row>
    <row r="132" spans="1:19" ht="14.4" customHeight="1" x14ac:dyDescent="0.3">
      <c r="A132" s="831" t="s">
        <v>8273</v>
      </c>
      <c r="B132" s="832" t="s">
        <v>8305</v>
      </c>
      <c r="C132" s="832" t="s">
        <v>664</v>
      </c>
      <c r="D132" s="832" t="s">
        <v>8187</v>
      </c>
      <c r="E132" s="832" t="s">
        <v>8203</v>
      </c>
      <c r="F132" s="832" t="s">
        <v>8244</v>
      </c>
      <c r="G132" s="832" t="s">
        <v>8245</v>
      </c>
      <c r="H132" s="849">
        <v>61</v>
      </c>
      <c r="I132" s="849">
        <v>1891</v>
      </c>
      <c r="J132" s="832">
        <v>0.54214449541284404</v>
      </c>
      <c r="K132" s="832">
        <v>31</v>
      </c>
      <c r="L132" s="849">
        <v>109</v>
      </c>
      <c r="M132" s="849">
        <v>3488</v>
      </c>
      <c r="N132" s="832">
        <v>1</v>
      </c>
      <c r="O132" s="832">
        <v>32</v>
      </c>
      <c r="P132" s="849">
        <v>72</v>
      </c>
      <c r="Q132" s="849">
        <v>2304</v>
      </c>
      <c r="R132" s="837">
        <v>0.66055045871559637</v>
      </c>
      <c r="S132" s="850">
        <v>32</v>
      </c>
    </row>
    <row r="133" spans="1:19" ht="14.4" customHeight="1" x14ac:dyDescent="0.3">
      <c r="A133" s="831" t="s">
        <v>8273</v>
      </c>
      <c r="B133" s="832" t="s">
        <v>8305</v>
      </c>
      <c r="C133" s="832" t="s">
        <v>664</v>
      </c>
      <c r="D133" s="832" t="s">
        <v>8187</v>
      </c>
      <c r="E133" s="832" t="s">
        <v>8203</v>
      </c>
      <c r="F133" s="832" t="s">
        <v>8314</v>
      </c>
      <c r="G133" s="832" t="s">
        <v>8315</v>
      </c>
      <c r="H133" s="849">
        <v>3</v>
      </c>
      <c r="I133" s="849">
        <v>993</v>
      </c>
      <c r="J133" s="832">
        <v>2.8050847457627119</v>
      </c>
      <c r="K133" s="832">
        <v>331</v>
      </c>
      <c r="L133" s="849">
        <v>1</v>
      </c>
      <c r="M133" s="849">
        <v>354</v>
      </c>
      <c r="N133" s="832">
        <v>1</v>
      </c>
      <c r="O133" s="832">
        <v>354</v>
      </c>
      <c r="P133" s="849">
        <v>2</v>
      </c>
      <c r="Q133" s="849">
        <v>710</v>
      </c>
      <c r="R133" s="837">
        <v>2.0056497175141241</v>
      </c>
      <c r="S133" s="850">
        <v>355</v>
      </c>
    </row>
    <row r="134" spans="1:19" ht="14.4" customHeight="1" x14ac:dyDescent="0.3">
      <c r="A134" s="831" t="s">
        <v>8273</v>
      </c>
      <c r="B134" s="832" t="s">
        <v>8305</v>
      </c>
      <c r="C134" s="832" t="s">
        <v>664</v>
      </c>
      <c r="D134" s="832" t="s">
        <v>3044</v>
      </c>
      <c r="E134" s="832" t="s">
        <v>8203</v>
      </c>
      <c r="F134" s="832" t="s">
        <v>8281</v>
      </c>
      <c r="G134" s="832" t="s">
        <v>8282</v>
      </c>
      <c r="H134" s="849"/>
      <c r="I134" s="849"/>
      <c r="J134" s="832"/>
      <c r="K134" s="832"/>
      <c r="L134" s="849">
        <v>1</v>
      </c>
      <c r="M134" s="849">
        <v>37</v>
      </c>
      <c r="N134" s="832">
        <v>1</v>
      </c>
      <c r="O134" s="832">
        <v>37</v>
      </c>
      <c r="P134" s="849"/>
      <c r="Q134" s="849"/>
      <c r="R134" s="837"/>
      <c r="S134" s="850"/>
    </row>
    <row r="135" spans="1:19" ht="14.4" customHeight="1" x14ac:dyDescent="0.3">
      <c r="A135" s="831" t="s">
        <v>8273</v>
      </c>
      <c r="B135" s="832" t="s">
        <v>8305</v>
      </c>
      <c r="C135" s="832" t="s">
        <v>664</v>
      </c>
      <c r="D135" s="832" t="s">
        <v>3047</v>
      </c>
      <c r="E135" s="832" t="s">
        <v>8203</v>
      </c>
      <c r="F135" s="832" t="s">
        <v>8232</v>
      </c>
      <c r="G135" s="832" t="s">
        <v>8233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66</v>
      </c>
      <c r="R135" s="837"/>
      <c r="S135" s="850">
        <v>66</v>
      </c>
    </row>
    <row r="136" spans="1:19" ht="14.4" customHeight="1" x14ac:dyDescent="0.3">
      <c r="A136" s="831" t="s">
        <v>8273</v>
      </c>
      <c r="B136" s="832" t="s">
        <v>8305</v>
      </c>
      <c r="C136" s="832" t="s">
        <v>664</v>
      </c>
      <c r="D136" s="832" t="s">
        <v>3065</v>
      </c>
      <c r="E136" s="832" t="s">
        <v>8203</v>
      </c>
      <c r="F136" s="832" t="s">
        <v>8281</v>
      </c>
      <c r="G136" s="832" t="s">
        <v>8282</v>
      </c>
      <c r="H136" s="849">
        <v>1</v>
      </c>
      <c r="I136" s="849">
        <v>35</v>
      </c>
      <c r="J136" s="832"/>
      <c r="K136" s="832">
        <v>35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8273</v>
      </c>
      <c r="B137" s="832" t="s">
        <v>8305</v>
      </c>
      <c r="C137" s="832" t="s">
        <v>664</v>
      </c>
      <c r="D137" s="832" t="s">
        <v>3070</v>
      </c>
      <c r="E137" s="832" t="s">
        <v>8206</v>
      </c>
      <c r="F137" s="832" t="s">
        <v>8275</v>
      </c>
      <c r="G137" s="832" t="s">
        <v>8276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2281.7399999999998</v>
      </c>
      <c r="R137" s="837"/>
      <c r="S137" s="850">
        <v>2281.7399999999998</v>
      </c>
    </row>
    <row r="138" spans="1:19" ht="14.4" customHeight="1" x14ac:dyDescent="0.3">
      <c r="A138" s="831" t="s">
        <v>8273</v>
      </c>
      <c r="B138" s="832" t="s">
        <v>8305</v>
      </c>
      <c r="C138" s="832" t="s">
        <v>664</v>
      </c>
      <c r="D138" s="832" t="s">
        <v>3070</v>
      </c>
      <c r="E138" s="832" t="s">
        <v>8203</v>
      </c>
      <c r="F138" s="832" t="s">
        <v>8244</v>
      </c>
      <c r="G138" s="832" t="s">
        <v>8245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32</v>
      </c>
      <c r="R138" s="837"/>
      <c r="S138" s="850">
        <v>32</v>
      </c>
    </row>
    <row r="139" spans="1:19" ht="14.4" customHeight="1" x14ac:dyDescent="0.3">
      <c r="A139" s="831" t="s">
        <v>8273</v>
      </c>
      <c r="B139" s="832" t="s">
        <v>8305</v>
      </c>
      <c r="C139" s="832" t="s">
        <v>664</v>
      </c>
      <c r="D139" s="832" t="s">
        <v>3072</v>
      </c>
      <c r="E139" s="832" t="s">
        <v>8203</v>
      </c>
      <c r="F139" s="832" t="s">
        <v>8232</v>
      </c>
      <c r="G139" s="832" t="s">
        <v>8233</v>
      </c>
      <c r="H139" s="849">
        <v>2</v>
      </c>
      <c r="I139" s="849">
        <v>128</v>
      </c>
      <c r="J139" s="832"/>
      <c r="K139" s="832">
        <v>64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8273</v>
      </c>
      <c r="B140" s="832" t="s">
        <v>8305</v>
      </c>
      <c r="C140" s="832" t="s">
        <v>664</v>
      </c>
      <c r="D140" s="832" t="s">
        <v>3077</v>
      </c>
      <c r="E140" s="832" t="s">
        <v>8206</v>
      </c>
      <c r="F140" s="832" t="s">
        <v>8306</v>
      </c>
      <c r="G140" s="832" t="s">
        <v>8276</v>
      </c>
      <c r="H140" s="849"/>
      <c r="I140" s="849"/>
      <c r="J140" s="832"/>
      <c r="K140" s="832"/>
      <c r="L140" s="849">
        <v>1</v>
      </c>
      <c r="M140" s="849">
        <v>6372.54</v>
      </c>
      <c r="N140" s="832">
        <v>1</v>
      </c>
      <c r="O140" s="832">
        <v>6372.54</v>
      </c>
      <c r="P140" s="849"/>
      <c r="Q140" s="849"/>
      <c r="R140" s="837"/>
      <c r="S140" s="850"/>
    </row>
    <row r="141" spans="1:19" ht="14.4" customHeight="1" x14ac:dyDescent="0.3">
      <c r="A141" s="831" t="s">
        <v>8273</v>
      </c>
      <c r="B141" s="832" t="s">
        <v>8305</v>
      </c>
      <c r="C141" s="832" t="s">
        <v>664</v>
      </c>
      <c r="D141" s="832" t="s">
        <v>3077</v>
      </c>
      <c r="E141" s="832" t="s">
        <v>8206</v>
      </c>
      <c r="F141" s="832" t="s">
        <v>8307</v>
      </c>
      <c r="G141" s="832" t="s">
        <v>1727</v>
      </c>
      <c r="H141" s="849">
        <v>1</v>
      </c>
      <c r="I141" s="849">
        <v>2281.7399999999998</v>
      </c>
      <c r="J141" s="832">
        <v>1</v>
      </c>
      <c r="K141" s="832">
        <v>2281.7399999999998</v>
      </c>
      <c r="L141" s="849">
        <v>1</v>
      </c>
      <c r="M141" s="849">
        <v>2281.7399999999998</v>
      </c>
      <c r="N141" s="832">
        <v>1</v>
      </c>
      <c r="O141" s="832">
        <v>2281.7399999999998</v>
      </c>
      <c r="P141" s="849">
        <v>2</v>
      </c>
      <c r="Q141" s="849">
        <v>3862.54</v>
      </c>
      <c r="R141" s="837">
        <v>1.692804614022632</v>
      </c>
      <c r="S141" s="850">
        <v>1931.27</v>
      </c>
    </row>
    <row r="142" spans="1:19" ht="14.4" customHeight="1" x14ac:dyDescent="0.3">
      <c r="A142" s="831" t="s">
        <v>8273</v>
      </c>
      <c r="B142" s="832" t="s">
        <v>8305</v>
      </c>
      <c r="C142" s="832" t="s">
        <v>664</v>
      </c>
      <c r="D142" s="832" t="s">
        <v>3077</v>
      </c>
      <c r="E142" s="832" t="s">
        <v>8203</v>
      </c>
      <c r="F142" s="832" t="s">
        <v>8232</v>
      </c>
      <c r="G142" s="832" t="s">
        <v>8233</v>
      </c>
      <c r="H142" s="849">
        <v>35</v>
      </c>
      <c r="I142" s="849">
        <v>2240</v>
      </c>
      <c r="J142" s="832">
        <v>0.82779009608277898</v>
      </c>
      <c r="K142" s="832">
        <v>64</v>
      </c>
      <c r="L142" s="849">
        <v>41</v>
      </c>
      <c r="M142" s="849">
        <v>2706</v>
      </c>
      <c r="N142" s="832">
        <v>1</v>
      </c>
      <c r="O142" s="832">
        <v>66</v>
      </c>
      <c r="P142" s="849">
        <v>24</v>
      </c>
      <c r="Q142" s="849">
        <v>1584</v>
      </c>
      <c r="R142" s="837">
        <v>0.58536585365853655</v>
      </c>
      <c r="S142" s="850">
        <v>66</v>
      </c>
    </row>
    <row r="143" spans="1:19" ht="14.4" customHeight="1" x14ac:dyDescent="0.3">
      <c r="A143" s="831" t="s">
        <v>8273</v>
      </c>
      <c r="B143" s="832" t="s">
        <v>8305</v>
      </c>
      <c r="C143" s="832" t="s">
        <v>664</v>
      </c>
      <c r="D143" s="832" t="s">
        <v>3077</v>
      </c>
      <c r="E143" s="832" t="s">
        <v>8203</v>
      </c>
      <c r="F143" s="832" t="s">
        <v>8204</v>
      </c>
      <c r="G143" s="832" t="s">
        <v>8205</v>
      </c>
      <c r="H143" s="849"/>
      <c r="I143" s="849"/>
      <c r="J143" s="832"/>
      <c r="K143" s="832"/>
      <c r="L143" s="849">
        <v>2</v>
      </c>
      <c r="M143" s="849">
        <v>292</v>
      </c>
      <c r="N143" s="832">
        <v>1</v>
      </c>
      <c r="O143" s="832">
        <v>146</v>
      </c>
      <c r="P143" s="849"/>
      <c r="Q143" s="849"/>
      <c r="R143" s="837"/>
      <c r="S143" s="850"/>
    </row>
    <row r="144" spans="1:19" ht="14.4" customHeight="1" x14ac:dyDescent="0.3">
      <c r="A144" s="831" t="s">
        <v>8273</v>
      </c>
      <c r="B144" s="832" t="s">
        <v>8305</v>
      </c>
      <c r="C144" s="832" t="s">
        <v>664</v>
      </c>
      <c r="D144" s="832" t="s">
        <v>3077</v>
      </c>
      <c r="E144" s="832" t="s">
        <v>8203</v>
      </c>
      <c r="F144" s="832" t="s">
        <v>8281</v>
      </c>
      <c r="G144" s="832" t="s">
        <v>8282</v>
      </c>
      <c r="H144" s="849">
        <v>106</v>
      </c>
      <c r="I144" s="849">
        <v>3710</v>
      </c>
      <c r="J144" s="832">
        <v>2.7852852852852852</v>
      </c>
      <c r="K144" s="832">
        <v>35</v>
      </c>
      <c r="L144" s="849">
        <v>36</v>
      </c>
      <c r="M144" s="849">
        <v>1332</v>
      </c>
      <c r="N144" s="832">
        <v>1</v>
      </c>
      <c r="O144" s="832">
        <v>37</v>
      </c>
      <c r="P144" s="849">
        <v>50</v>
      </c>
      <c r="Q144" s="849">
        <v>1850</v>
      </c>
      <c r="R144" s="837">
        <v>1.3888888888888888</v>
      </c>
      <c r="S144" s="850">
        <v>37</v>
      </c>
    </row>
    <row r="145" spans="1:19" ht="14.4" customHeight="1" x14ac:dyDescent="0.3">
      <c r="A145" s="831" t="s">
        <v>8273</v>
      </c>
      <c r="B145" s="832" t="s">
        <v>8305</v>
      </c>
      <c r="C145" s="832" t="s">
        <v>664</v>
      </c>
      <c r="D145" s="832" t="s">
        <v>3077</v>
      </c>
      <c r="E145" s="832" t="s">
        <v>8203</v>
      </c>
      <c r="F145" s="832" t="s">
        <v>8312</v>
      </c>
      <c r="G145" s="832" t="s">
        <v>8313</v>
      </c>
      <c r="H145" s="849"/>
      <c r="I145" s="849"/>
      <c r="J145" s="832"/>
      <c r="K145" s="832"/>
      <c r="L145" s="849">
        <v>4</v>
      </c>
      <c r="M145" s="849">
        <v>524</v>
      </c>
      <c r="N145" s="832">
        <v>1</v>
      </c>
      <c r="O145" s="832">
        <v>131</v>
      </c>
      <c r="P145" s="849"/>
      <c r="Q145" s="849"/>
      <c r="R145" s="837"/>
      <c r="S145" s="850"/>
    </row>
    <row r="146" spans="1:19" ht="14.4" customHeight="1" x14ac:dyDescent="0.3">
      <c r="A146" s="831" t="s">
        <v>8273</v>
      </c>
      <c r="B146" s="832" t="s">
        <v>8305</v>
      </c>
      <c r="C146" s="832" t="s">
        <v>664</v>
      </c>
      <c r="D146" s="832" t="s">
        <v>3077</v>
      </c>
      <c r="E146" s="832" t="s">
        <v>8203</v>
      </c>
      <c r="F146" s="832" t="s">
        <v>8240</v>
      </c>
      <c r="G146" s="832" t="s">
        <v>8241</v>
      </c>
      <c r="H146" s="849">
        <v>8</v>
      </c>
      <c r="I146" s="849">
        <v>33.33</v>
      </c>
      <c r="J146" s="832">
        <v>4.7613605519921137E-2</v>
      </c>
      <c r="K146" s="832">
        <v>4.1662499999999998</v>
      </c>
      <c r="L146" s="849">
        <v>21</v>
      </c>
      <c r="M146" s="849">
        <v>700.0100000000001</v>
      </c>
      <c r="N146" s="832">
        <v>1</v>
      </c>
      <c r="O146" s="832">
        <v>33.333809523809528</v>
      </c>
      <c r="P146" s="849">
        <v>13</v>
      </c>
      <c r="Q146" s="849">
        <v>433.33</v>
      </c>
      <c r="R146" s="837">
        <v>0.61903401379980272</v>
      </c>
      <c r="S146" s="850">
        <v>33.333076923076923</v>
      </c>
    </row>
    <row r="147" spans="1:19" ht="14.4" customHeight="1" x14ac:dyDescent="0.3">
      <c r="A147" s="831" t="s">
        <v>8273</v>
      </c>
      <c r="B147" s="832" t="s">
        <v>8305</v>
      </c>
      <c r="C147" s="832" t="s">
        <v>664</v>
      </c>
      <c r="D147" s="832" t="s">
        <v>3077</v>
      </c>
      <c r="E147" s="832" t="s">
        <v>8203</v>
      </c>
      <c r="F147" s="832" t="s">
        <v>8287</v>
      </c>
      <c r="G147" s="832" t="s">
        <v>8288</v>
      </c>
      <c r="H147" s="849">
        <v>18</v>
      </c>
      <c r="I147" s="849">
        <v>1944</v>
      </c>
      <c r="J147" s="832">
        <v>0.88203266787658807</v>
      </c>
      <c r="K147" s="832">
        <v>108</v>
      </c>
      <c r="L147" s="849">
        <v>19</v>
      </c>
      <c r="M147" s="849">
        <v>2204</v>
      </c>
      <c r="N147" s="832">
        <v>1</v>
      </c>
      <c r="O147" s="832">
        <v>116</v>
      </c>
      <c r="P147" s="849">
        <v>10</v>
      </c>
      <c r="Q147" s="849">
        <v>1160</v>
      </c>
      <c r="R147" s="837">
        <v>0.52631578947368418</v>
      </c>
      <c r="S147" s="850">
        <v>116</v>
      </c>
    </row>
    <row r="148" spans="1:19" ht="14.4" customHeight="1" x14ac:dyDescent="0.3">
      <c r="A148" s="831" t="s">
        <v>8273</v>
      </c>
      <c r="B148" s="832" t="s">
        <v>8305</v>
      </c>
      <c r="C148" s="832" t="s">
        <v>664</v>
      </c>
      <c r="D148" s="832" t="s">
        <v>3077</v>
      </c>
      <c r="E148" s="832" t="s">
        <v>8203</v>
      </c>
      <c r="F148" s="832" t="s">
        <v>8242</v>
      </c>
      <c r="G148" s="832" t="s">
        <v>8243</v>
      </c>
      <c r="H148" s="849">
        <v>81</v>
      </c>
      <c r="I148" s="849">
        <v>2916</v>
      </c>
      <c r="J148" s="832">
        <v>0.59256248729932937</v>
      </c>
      <c r="K148" s="832">
        <v>36</v>
      </c>
      <c r="L148" s="849">
        <v>133</v>
      </c>
      <c r="M148" s="849">
        <v>4921</v>
      </c>
      <c r="N148" s="832">
        <v>1</v>
      </c>
      <c r="O148" s="832">
        <v>37</v>
      </c>
      <c r="P148" s="849">
        <v>92</v>
      </c>
      <c r="Q148" s="849">
        <v>3404</v>
      </c>
      <c r="R148" s="837">
        <v>0.69172932330827064</v>
      </c>
      <c r="S148" s="850">
        <v>37</v>
      </c>
    </row>
    <row r="149" spans="1:19" ht="14.4" customHeight="1" x14ac:dyDescent="0.3">
      <c r="A149" s="831" t="s">
        <v>8273</v>
      </c>
      <c r="B149" s="832" t="s">
        <v>8305</v>
      </c>
      <c r="C149" s="832" t="s">
        <v>664</v>
      </c>
      <c r="D149" s="832" t="s">
        <v>3077</v>
      </c>
      <c r="E149" s="832" t="s">
        <v>8203</v>
      </c>
      <c r="F149" s="832" t="s">
        <v>8244</v>
      </c>
      <c r="G149" s="832" t="s">
        <v>8245</v>
      </c>
      <c r="H149" s="849">
        <v>1</v>
      </c>
      <c r="I149" s="849">
        <v>31</v>
      </c>
      <c r="J149" s="832">
        <v>0.484375</v>
      </c>
      <c r="K149" s="832">
        <v>31</v>
      </c>
      <c r="L149" s="849">
        <v>2</v>
      </c>
      <c r="M149" s="849">
        <v>64</v>
      </c>
      <c r="N149" s="832">
        <v>1</v>
      </c>
      <c r="O149" s="832">
        <v>32</v>
      </c>
      <c r="P149" s="849">
        <v>2</v>
      </c>
      <c r="Q149" s="849">
        <v>64</v>
      </c>
      <c r="R149" s="837">
        <v>1</v>
      </c>
      <c r="S149" s="850">
        <v>32</v>
      </c>
    </row>
    <row r="150" spans="1:19" ht="14.4" customHeight="1" x14ac:dyDescent="0.3">
      <c r="A150" s="831" t="s">
        <v>8273</v>
      </c>
      <c r="B150" s="832" t="s">
        <v>8305</v>
      </c>
      <c r="C150" s="832" t="s">
        <v>664</v>
      </c>
      <c r="D150" s="832" t="s">
        <v>3077</v>
      </c>
      <c r="E150" s="832" t="s">
        <v>8203</v>
      </c>
      <c r="F150" s="832" t="s">
        <v>8314</v>
      </c>
      <c r="G150" s="832" t="s">
        <v>8315</v>
      </c>
      <c r="H150" s="849">
        <v>155</v>
      </c>
      <c r="I150" s="849">
        <v>51305</v>
      </c>
      <c r="J150" s="832">
        <v>0.7319665582377447</v>
      </c>
      <c r="K150" s="832">
        <v>331</v>
      </c>
      <c r="L150" s="849">
        <v>198</v>
      </c>
      <c r="M150" s="849">
        <v>70092</v>
      </c>
      <c r="N150" s="832">
        <v>1</v>
      </c>
      <c r="O150" s="832">
        <v>354</v>
      </c>
      <c r="P150" s="849">
        <v>139</v>
      </c>
      <c r="Q150" s="849">
        <v>49345</v>
      </c>
      <c r="R150" s="837">
        <v>0.7040033099355133</v>
      </c>
      <c r="S150" s="850">
        <v>355</v>
      </c>
    </row>
    <row r="151" spans="1:19" ht="14.4" customHeight="1" x14ac:dyDescent="0.3">
      <c r="A151" s="831" t="s">
        <v>8273</v>
      </c>
      <c r="B151" s="832" t="s">
        <v>8305</v>
      </c>
      <c r="C151" s="832" t="s">
        <v>664</v>
      </c>
      <c r="D151" s="832" t="s">
        <v>3077</v>
      </c>
      <c r="E151" s="832" t="s">
        <v>8203</v>
      </c>
      <c r="F151" s="832" t="s">
        <v>8291</v>
      </c>
      <c r="G151" s="832" t="s">
        <v>8292</v>
      </c>
      <c r="H151" s="849">
        <v>64</v>
      </c>
      <c r="I151" s="849">
        <v>4480</v>
      </c>
      <c r="J151" s="832">
        <v>0.3783783783783784</v>
      </c>
      <c r="K151" s="832">
        <v>70</v>
      </c>
      <c r="L151" s="849">
        <v>160</v>
      </c>
      <c r="M151" s="849">
        <v>11840</v>
      </c>
      <c r="N151" s="832">
        <v>1</v>
      </c>
      <c r="O151" s="832">
        <v>74</v>
      </c>
      <c r="P151" s="849">
        <v>127</v>
      </c>
      <c r="Q151" s="849">
        <v>9398</v>
      </c>
      <c r="R151" s="837">
        <v>0.79374999999999996</v>
      </c>
      <c r="S151" s="850">
        <v>74</v>
      </c>
    </row>
    <row r="152" spans="1:19" ht="14.4" customHeight="1" x14ac:dyDescent="0.3">
      <c r="A152" s="831" t="s">
        <v>8273</v>
      </c>
      <c r="B152" s="832" t="s">
        <v>8305</v>
      </c>
      <c r="C152" s="832" t="s">
        <v>664</v>
      </c>
      <c r="D152" s="832" t="s">
        <v>3077</v>
      </c>
      <c r="E152" s="832" t="s">
        <v>8203</v>
      </c>
      <c r="F152" s="832" t="s">
        <v>8316</v>
      </c>
      <c r="G152" s="832" t="s">
        <v>8317</v>
      </c>
      <c r="H152" s="849">
        <v>3</v>
      </c>
      <c r="I152" s="849">
        <v>348</v>
      </c>
      <c r="J152" s="832"/>
      <c r="K152" s="832">
        <v>116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8273</v>
      </c>
      <c r="B153" s="832" t="s">
        <v>8305</v>
      </c>
      <c r="C153" s="832" t="s">
        <v>664</v>
      </c>
      <c r="D153" s="832" t="s">
        <v>3077</v>
      </c>
      <c r="E153" s="832" t="s">
        <v>8203</v>
      </c>
      <c r="F153" s="832" t="s">
        <v>8318</v>
      </c>
      <c r="G153" s="832" t="s">
        <v>8319</v>
      </c>
      <c r="H153" s="849">
        <v>6</v>
      </c>
      <c r="I153" s="849">
        <v>990</v>
      </c>
      <c r="J153" s="832">
        <v>0.46610169491525422</v>
      </c>
      <c r="K153" s="832">
        <v>165</v>
      </c>
      <c r="L153" s="849">
        <v>12</v>
      </c>
      <c r="M153" s="849">
        <v>2124</v>
      </c>
      <c r="N153" s="832">
        <v>1</v>
      </c>
      <c r="O153" s="832">
        <v>177</v>
      </c>
      <c r="P153" s="849">
        <v>4</v>
      </c>
      <c r="Q153" s="849">
        <v>708</v>
      </c>
      <c r="R153" s="837">
        <v>0.33333333333333331</v>
      </c>
      <c r="S153" s="850">
        <v>177</v>
      </c>
    </row>
    <row r="154" spans="1:19" ht="14.4" customHeight="1" x14ac:dyDescent="0.3">
      <c r="A154" s="831" t="s">
        <v>8273</v>
      </c>
      <c r="B154" s="832" t="s">
        <v>8305</v>
      </c>
      <c r="C154" s="832" t="s">
        <v>664</v>
      </c>
      <c r="D154" s="832" t="s">
        <v>3078</v>
      </c>
      <c r="E154" s="832" t="s">
        <v>8206</v>
      </c>
      <c r="F154" s="832" t="s">
        <v>8275</v>
      </c>
      <c r="G154" s="832" t="s">
        <v>8276</v>
      </c>
      <c r="H154" s="849"/>
      <c r="I154" s="849"/>
      <c r="J154" s="832"/>
      <c r="K154" s="832"/>
      <c r="L154" s="849">
        <v>3</v>
      </c>
      <c r="M154" s="849">
        <v>6845.2199999999993</v>
      </c>
      <c r="N154" s="832">
        <v>1</v>
      </c>
      <c r="O154" s="832">
        <v>2281.7399999999998</v>
      </c>
      <c r="P154" s="849"/>
      <c r="Q154" s="849"/>
      <c r="R154" s="837"/>
      <c r="S154" s="850"/>
    </row>
    <row r="155" spans="1:19" ht="14.4" customHeight="1" x14ac:dyDescent="0.3">
      <c r="A155" s="831" t="s">
        <v>8273</v>
      </c>
      <c r="B155" s="832" t="s">
        <v>8305</v>
      </c>
      <c r="C155" s="832" t="s">
        <v>664</v>
      </c>
      <c r="D155" s="832" t="s">
        <v>3078</v>
      </c>
      <c r="E155" s="832" t="s">
        <v>8206</v>
      </c>
      <c r="F155" s="832" t="s">
        <v>8306</v>
      </c>
      <c r="G155" s="832" t="s">
        <v>8276</v>
      </c>
      <c r="H155" s="849"/>
      <c r="I155" s="849"/>
      <c r="J155" s="832"/>
      <c r="K155" s="832"/>
      <c r="L155" s="849">
        <v>1</v>
      </c>
      <c r="M155" s="849">
        <v>6372.54</v>
      </c>
      <c r="N155" s="832">
        <v>1</v>
      </c>
      <c r="O155" s="832">
        <v>6372.54</v>
      </c>
      <c r="P155" s="849">
        <v>8</v>
      </c>
      <c r="Q155" s="849">
        <v>47720.04</v>
      </c>
      <c r="R155" s="837">
        <v>7.4883861066387976</v>
      </c>
      <c r="S155" s="850">
        <v>5965.0050000000001</v>
      </c>
    </row>
    <row r="156" spans="1:19" ht="14.4" customHeight="1" x14ac:dyDescent="0.3">
      <c r="A156" s="831" t="s">
        <v>8273</v>
      </c>
      <c r="B156" s="832" t="s">
        <v>8305</v>
      </c>
      <c r="C156" s="832" t="s">
        <v>664</v>
      </c>
      <c r="D156" s="832" t="s">
        <v>3078</v>
      </c>
      <c r="E156" s="832" t="s">
        <v>8203</v>
      </c>
      <c r="F156" s="832" t="s">
        <v>8232</v>
      </c>
      <c r="G156" s="832" t="s">
        <v>8233</v>
      </c>
      <c r="H156" s="849">
        <v>37</v>
      </c>
      <c r="I156" s="849">
        <v>2368</v>
      </c>
      <c r="J156" s="832">
        <v>0.55198135198135201</v>
      </c>
      <c r="K156" s="832">
        <v>64</v>
      </c>
      <c r="L156" s="849">
        <v>65</v>
      </c>
      <c r="M156" s="849">
        <v>4290</v>
      </c>
      <c r="N156" s="832">
        <v>1</v>
      </c>
      <c r="O156" s="832">
        <v>66</v>
      </c>
      <c r="P156" s="849">
        <v>50</v>
      </c>
      <c r="Q156" s="849">
        <v>3300</v>
      </c>
      <c r="R156" s="837">
        <v>0.76923076923076927</v>
      </c>
      <c r="S156" s="850">
        <v>66</v>
      </c>
    </row>
    <row r="157" spans="1:19" ht="14.4" customHeight="1" x14ac:dyDescent="0.3">
      <c r="A157" s="831" t="s">
        <v>8273</v>
      </c>
      <c r="B157" s="832" t="s">
        <v>8305</v>
      </c>
      <c r="C157" s="832" t="s">
        <v>664</v>
      </c>
      <c r="D157" s="832" t="s">
        <v>3078</v>
      </c>
      <c r="E157" s="832" t="s">
        <v>8203</v>
      </c>
      <c r="F157" s="832" t="s">
        <v>8204</v>
      </c>
      <c r="G157" s="832" t="s">
        <v>8205</v>
      </c>
      <c r="H157" s="849">
        <v>4</v>
      </c>
      <c r="I157" s="849">
        <v>576</v>
      </c>
      <c r="J157" s="832"/>
      <c r="K157" s="832">
        <v>144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8273</v>
      </c>
      <c r="B158" s="832" t="s">
        <v>8305</v>
      </c>
      <c r="C158" s="832" t="s">
        <v>664</v>
      </c>
      <c r="D158" s="832" t="s">
        <v>3078</v>
      </c>
      <c r="E158" s="832" t="s">
        <v>8203</v>
      </c>
      <c r="F158" s="832" t="s">
        <v>8281</v>
      </c>
      <c r="G158" s="832" t="s">
        <v>8282</v>
      </c>
      <c r="H158" s="849">
        <v>68</v>
      </c>
      <c r="I158" s="849">
        <v>2380</v>
      </c>
      <c r="J158" s="832">
        <v>0.63063063063063063</v>
      </c>
      <c r="K158" s="832">
        <v>35</v>
      </c>
      <c r="L158" s="849">
        <v>102</v>
      </c>
      <c r="M158" s="849">
        <v>3774</v>
      </c>
      <c r="N158" s="832">
        <v>1</v>
      </c>
      <c r="O158" s="832">
        <v>37</v>
      </c>
      <c r="P158" s="849">
        <v>72</v>
      </c>
      <c r="Q158" s="849">
        <v>2664</v>
      </c>
      <c r="R158" s="837">
        <v>0.70588235294117652</v>
      </c>
      <c r="S158" s="850">
        <v>37</v>
      </c>
    </row>
    <row r="159" spans="1:19" ht="14.4" customHeight="1" x14ac:dyDescent="0.3">
      <c r="A159" s="831" t="s">
        <v>8273</v>
      </c>
      <c r="B159" s="832" t="s">
        <v>8305</v>
      </c>
      <c r="C159" s="832" t="s">
        <v>664</v>
      </c>
      <c r="D159" s="832" t="s">
        <v>3078</v>
      </c>
      <c r="E159" s="832" t="s">
        <v>8203</v>
      </c>
      <c r="F159" s="832" t="s">
        <v>8312</v>
      </c>
      <c r="G159" s="832" t="s">
        <v>8313</v>
      </c>
      <c r="H159" s="849">
        <v>10</v>
      </c>
      <c r="I159" s="849">
        <v>1270</v>
      </c>
      <c r="J159" s="832">
        <v>4.8473282442748094</v>
      </c>
      <c r="K159" s="832">
        <v>127</v>
      </c>
      <c r="L159" s="849">
        <v>2</v>
      </c>
      <c r="M159" s="849">
        <v>262</v>
      </c>
      <c r="N159" s="832">
        <v>1</v>
      </c>
      <c r="O159" s="832">
        <v>131</v>
      </c>
      <c r="P159" s="849"/>
      <c r="Q159" s="849"/>
      <c r="R159" s="837"/>
      <c r="S159" s="850"/>
    </row>
    <row r="160" spans="1:19" ht="14.4" customHeight="1" x14ac:dyDescent="0.3">
      <c r="A160" s="831" t="s">
        <v>8273</v>
      </c>
      <c r="B160" s="832" t="s">
        <v>8305</v>
      </c>
      <c r="C160" s="832" t="s">
        <v>664</v>
      </c>
      <c r="D160" s="832" t="s">
        <v>3078</v>
      </c>
      <c r="E160" s="832" t="s">
        <v>8203</v>
      </c>
      <c r="F160" s="832" t="s">
        <v>8240</v>
      </c>
      <c r="G160" s="832" t="s">
        <v>8241</v>
      </c>
      <c r="H160" s="849">
        <v>3</v>
      </c>
      <c r="I160" s="849">
        <v>100</v>
      </c>
      <c r="J160" s="832">
        <v>0.75001875046876176</v>
      </c>
      <c r="K160" s="832">
        <v>33.333333333333336</v>
      </c>
      <c r="L160" s="849">
        <v>4</v>
      </c>
      <c r="M160" s="849">
        <v>133.32999999999998</v>
      </c>
      <c r="N160" s="832">
        <v>1</v>
      </c>
      <c r="O160" s="832">
        <v>33.332499999999996</v>
      </c>
      <c r="P160" s="849">
        <v>7</v>
      </c>
      <c r="Q160" s="849">
        <v>233.32999999999998</v>
      </c>
      <c r="R160" s="837">
        <v>1.7500187504687619</v>
      </c>
      <c r="S160" s="850">
        <v>33.332857142857144</v>
      </c>
    </row>
    <row r="161" spans="1:19" ht="14.4" customHeight="1" x14ac:dyDescent="0.3">
      <c r="A161" s="831" t="s">
        <v>8273</v>
      </c>
      <c r="B161" s="832" t="s">
        <v>8305</v>
      </c>
      <c r="C161" s="832" t="s">
        <v>664</v>
      </c>
      <c r="D161" s="832" t="s">
        <v>3078</v>
      </c>
      <c r="E161" s="832" t="s">
        <v>8203</v>
      </c>
      <c r="F161" s="832" t="s">
        <v>8287</v>
      </c>
      <c r="G161" s="832" t="s">
        <v>8288</v>
      </c>
      <c r="H161" s="849">
        <v>30</v>
      </c>
      <c r="I161" s="849">
        <v>3240</v>
      </c>
      <c r="J161" s="832">
        <v>0.45788581119276428</v>
      </c>
      <c r="K161" s="832">
        <v>108</v>
      </c>
      <c r="L161" s="849">
        <v>61</v>
      </c>
      <c r="M161" s="849">
        <v>7076</v>
      </c>
      <c r="N161" s="832">
        <v>1</v>
      </c>
      <c r="O161" s="832">
        <v>116</v>
      </c>
      <c r="P161" s="849">
        <v>35</v>
      </c>
      <c r="Q161" s="849">
        <v>4060</v>
      </c>
      <c r="R161" s="837">
        <v>0.57377049180327866</v>
      </c>
      <c r="S161" s="850">
        <v>116</v>
      </c>
    </row>
    <row r="162" spans="1:19" ht="14.4" customHeight="1" x14ac:dyDescent="0.3">
      <c r="A162" s="831" t="s">
        <v>8273</v>
      </c>
      <c r="B162" s="832" t="s">
        <v>8305</v>
      </c>
      <c r="C162" s="832" t="s">
        <v>664</v>
      </c>
      <c r="D162" s="832" t="s">
        <v>3078</v>
      </c>
      <c r="E162" s="832" t="s">
        <v>8203</v>
      </c>
      <c r="F162" s="832" t="s">
        <v>8242</v>
      </c>
      <c r="G162" s="832" t="s">
        <v>8243</v>
      </c>
      <c r="H162" s="849">
        <v>56</v>
      </c>
      <c r="I162" s="849">
        <v>2016</v>
      </c>
      <c r="J162" s="832">
        <v>0.633563796354494</v>
      </c>
      <c r="K162" s="832">
        <v>36</v>
      </c>
      <c r="L162" s="849">
        <v>86</v>
      </c>
      <c r="M162" s="849">
        <v>3182</v>
      </c>
      <c r="N162" s="832">
        <v>1</v>
      </c>
      <c r="O162" s="832">
        <v>37</v>
      </c>
      <c r="P162" s="849">
        <v>95</v>
      </c>
      <c r="Q162" s="849">
        <v>3515</v>
      </c>
      <c r="R162" s="837">
        <v>1.1046511627906976</v>
      </c>
      <c r="S162" s="850">
        <v>37</v>
      </c>
    </row>
    <row r="163" spans="1:19" ht="14.4" customHeight="1" x14ac:dyDescent="0.3">
      <c r="A163" s="831" t="s">
        <v>8273</v>
      </c>
      <c r="B163" s="832" t="s">
        <v>8305</v>
      </c>
      <c r="C163" s="832" t="s">
        <v>664</v>
      </c>
      <c r="D163" s="832" t="s">
        <v>3078</v>
      </c>
      <c r="E163" s="832" t="s">
        <v>8203</v>
      </c>
      <c r="F163" s="832" t="s">
        <v>8244</v>
      </c>
      <c r="G163" s="832" t="s">
        <v>8245</v>
      </c>
      <c r="H163" s="849"/>
      <c r="I163" s="849"/>
      <c r="J163" s="832"/>
      <c r="K163" s="832"/>
      <c r="L163" s="849">
        <v>4</v>
      </c>
      <c r="M163" s="849">
        <v>128</v>
      </c>
      <c r="N163" s="832">
        <v>1</v>
      </c>
      <c r="O163" s="832">
        <v>32</v>
      </c>
      <c r="P163" s="849">
        <v>10</v>
      </c>
      <c r="Q163" s="849">
        <v>320</v>
      </c>
      <c r="R163" s="837">
        <v>2.5</v>
      </c>
      <c r="S163" s="850">
        <v>32</v>
      </c>
    </row>
    <row r="164" spans="1:19" ht="14.4" customHeight="1" x14ac:dyDescent="0.3">
      <c r="A164" s="831" t="s">
        <v>8273</v>
      </c>
      <c r="B164" s="832" t="s">
        <v>8305</v>
      </c>
      <c r="C164" s="832" t="s">
        <v>664</v>
      </c>
      <c r="D164" s="832" t="s">
        <v>3078</v>
      </c>
      <c r="E164" s="832" t="s">
        <v>8203</v>
      </c>
      <c r="F164" s="832" t="s">
        <v>8314</v>
      </c>
      <c r="G164" s="832" t="s">
        <v>8315</v>
      </c>
      <c r="H164" s="849">
        <v>140</v>
      </c>
      <c r="I164" s="849">
        <v>46340</v>
      </c>
      <c r="J164" s="832">
        <v>0.46092941831781653</v>
      </c>
      <c r="K164" s="832">
        <v>331</v>
      </c>
      <c r="L164" s="849">
        <v>284</v>
      </c>
      <c r="M164" s="849">
        <v>100536</v>
      </c>
      <c r="N164" s="832">
        <v>1</v>
      </c>
      <c r="O164" s="832">
        <v>354</v>
      </c>
      <c r="P164" s="849">
        <v>286</v>
      </c>
      <c r="Q164" s="849">
        <v>101530</v>
      </c>
      <c r="R164" s="837">
        <v>1.0098870056497176</v>
      </c>
      <c r="S164" s="850">
        <v>355</v>
      </c>
    </row>
    <row r="165" spans="1:19" ht="14.4" customHeight="1" x14ac:dyDescent="0.3">
      <c r="A165" s="831" t="s">
        <v>8273</v>
      </c>
      <c r="B165" s="832" t="s">
        <v>8305</v>
      </c>
      <c r="C165" s="832" t="s">
        <v>664</v>
      </c>
      <c r="D165" s="832" t="s">
        <v>3078</v>
      </c>
      <c r="E165" s="832" t="s">
        <v>8203</v>
      </c>
      <c r="F165" s="832" t="s">
        <v>8291</v>
      </c>
      <c r="G165" s="832" t="s">
        <v>8292</v>
      </c>
      <c r="H165" s="849">
        <v>12</v>
      </c>
      <c r="I165" s="849">
        <v>840</v>
      </c>
      <c r="J165" s="832">
        <v>0.24151811385853938</v>
      </c>
      <c r="K165" s="832">
        <v>70</v>
      </c>
      <c r="L165" s="849">
        <v>47</v>
      </c>
      <c r="M165" s="849">
        <v>3478</v>
      </c>
      <c r="N165" s="832">
        <v>1</v>
      </c>
      <c r="O165" s="832">
        <v>74</v>
      </c>
      <c r="P165" s="849">
        <v>20</v>
      </c>
      <c r="Q165" s="849">
        <v>1480</v>
      </c>
      <c r="R165" s="837">
        <v>0.42553191489361702</v>
      </c>
      <c r="S165" s="850">
        <v>74</v>
      </c>
    </row>
    <row r="166" spans="1:19" ht="14.4" customHeight="1" x14ac:dyDescent="0.3">
      <c r="A166" s="831" t="s">
        <v>8273</v>
      </c>
      <c r="B166" s="832" t="s">
        <v>8305</v>
      </c>
      <c r="C166" s="832" t="s">
        <v>664</v>
      </c>
      <c r="D166" s="832" t="s">
        <v>3078</v>
      </c>
      <c r="E166" s="832" t="s">
        <v>8203</v>
      </c>
      <c r="F166" s="832" t="s">
        <v>8318</v>
      </c>
      <c r="G166" s="832" t="s">
        <v>8319</v>
      </c>
      <c r="H166" s="849">
        <v>2</v>
      </c>
      <c r="I166" s="849">
        <v>330</v>
      </c>
      <c r="J166" s="832">
        <v>0.31073446327683618</v>
      </c>
      <c r="K166" s="832">
        <v>165</v>
      </c>
      <c r="L166" s="849">
        <v>6</v>
      </c>
      <c r="M166" s="849">
        <v>1062</v>
      </c>
      <c r="N166" s="832">
        <v>1</v>
      </c>
      <c r="O166" s="832">
        <v>177</v>
      </c>
      <c r="P166" s="849">
        <v>13</v>
      </c>
      <c r="Q166" s="849">
        <v>2301</v>
      </c>
      <c r="R166" s="837">
        <v>2.1666666666666665</v>
      </c>
      <c r="S166" s="850">
        <v>177</v>
      </c>
    </row>
    <row r="167" spans="1:19" ht="14.4" customHeight="1" x14ac:dyDescent="0.3">
      <c r="A167" s="831" t="s">
        <v>8273</v>
      </c>
      <c r="B167" s="832" t="s">
        <v>8305</v>
      </c>
      <c r="C167" s="832" t="s">
        <v>664</v>
      </c>
      <c r="D167" s="832" t="s">
        <v>3079</v>
      </c>
      <c r="E167" s="832" t="s">
        <v>8206</v>
      </c>
      <c r="F167" s="832" t="s">
        <v>8275</v>
      </c>
      <c r="G167" s="832" t="s">
        <v>8276</v>
      </c>
      <c r="H167" s="849"/>
      <c r="I167" s="849"/>
      <c r="J167" s="832"/>
      <c r="K167" s="832"/>
      <c r="L167" s="849">
        <v>1</v>
      </c>
      <c r="M167" s="849">
        <v>2281.7399999999998</v>
      </c>
      <c r="N167" s="832">
        <v>1</v>
      </c>
      <c r="O167" s="832">
        <v>2281.7399999999998</v>
      </c>
      <c r="P167" s="849">
        <v>3</v>
      </c>
      <c r="Q167" s="849">
        <v>6845.2199999999993</v>
      </c>
      <c r="R167" s="837">
        <v>3</v>
      </c>
      <c r="S167" s="850">
        <v>2281.7399999999998</v>
      </c>
    </row>
    <row r="168" spans="1:19" ht="14.4" customHeight="1" x14ac:dyDescent="0.3">
      <c r="A168" s="831" t="s">
        <v>8273</v>
      </c>
      <c r="B168" s="832" t="s">
        <v>8305</v>
      </c>
      <c r="C168" s="832" t="s">
        <v>664</v>
      </c>
      <c r="D168" s="832" t="s">
        <v>3079</v>
      </c>
      <c r="E168" s="832" t="s">
        <v>8206</v>
      </c>
      <c r="F168" s="832" t="s">
        <v>8306</v>
      </c>
      <c r="G168" s="832" t="s">
        <v>8276</v>
      </c>
      <c r="H168" s="849"/>
      <c r="I168" s="849"/>
      <c r="J168" s="832"/>
      <c r="K168" s="832"/>
      <c r="L168" s="849"/>
      <c r="M168" s="849"/>
      <c r="N168" s="832"/>
      <c r="O168" s="832"/>
      <c r="P168" s="849">
        <v>4</v>
      </c>
      <c r="Q168" s="849">
        <v>22229.879999999997</v>
      </c>
      <c r="R168" s="837"/>
      <c r="S168" s="850">
        <v>5557.4699999999993</v>
      </c>
    </row>
    <row r="169" spans="1:19" ht="14.4" customHeight="1" x14ac:dyDescent="0.3">
      <c r="A169" s="831" t="s">
        <v>8273</v>
      </c>
      <c r="B169" s="832" t="s">
        <v>8305</v>
      </c>
      <c r="C169" s="832" t="s">
        <v>664</v>
      </c>
      <c r="D169" s="832" t="s">
        <v>3079</v>
      </c>
      <c r="E169" s="832" t="s">
        <v>8203</v>
      </c>
      <c r="F169" s="832" t="s">
        <v>8232</v>
      </c>
      <c r="G169" s="832" t="s">
        <v>8233</v>
      </c>
      <c r="H169" s="849"/>
      <c r="I169" s="849"/>
      <c r="J169" s="832"/>
      <c r="K169" s="832"/>
      <c r="L169" s="849">
        <v>12</v>
      </c>
      <c r="M169" s="849">
        <v>792</v>
      </c>
      <c r="N169" s="832">
        <v>1</v>
      </c>
      <c r="O169" s="832">
        <v>66</v>
      </c>
      <c r="P169" s="849">
        <v>65</v>
      </c>
      <c r="Q169" s="849">
        <v>4290</v>
      </c>
      <c r="R169" s="837">
        <v>5.416666666666667</v>
      </c>
      <c r="S169" s="850">
        <v>66</v>
      </c>
    </row>
    <row r="170" spans="1:19" ht="14.4" customHeight="1" x14ac:dyDescent="0.3">
      <c r="A170" s="831" t="s">
        <v>8273</v>
      </c>
      <c r="B170" s="832" t="s">
        <v>8305</v>
      </c>
      <c r="C170" s="832" t="s">
        <v>664</v>
      </c>
      <c r="D170" s="832" t="s">
        <v>3079</v>
      </c>
      <c r="E170" s="832" t="s">
        <v>8203</v>
      </c>
      <c r="F170" s="832" t="s">
        <v>8281</v>
      </c>
      <c r="G170" s="832" t="s">
        <v>8282</v>
      </c>
      <c r="H170" s="849"/>
      <c r="I170" s="849"/>
      <c r="J170" s="832"/>
      <c r="K170" s="832"/>
      <c r="L170" s="849"/>
      <c r="M170" s="849"/>
      <c r="N170" s="832"/>
      <c r="O170" s="832"/>
      <c r="P170" s="849">
        <v>34</v>
      </c>
      <c r="Q170" s="849">
        <v>1258</v>
      </c>
      <c r="R170" s="837"/>
      <c r="S170" s="850">
        <v>37</v>
      </c>
    </row>
    <row r="171" spans="1:19" ht="14.4" customHeight="1" x14ac:dyDescent="0.3">
      <c r="A171" s="831" t="s">
        <v>8273</v>
      </c>
      <c r="B171" s="832" t="s">
        <v>8305</v>
      </c>
      <c r="C171" s="832" t="s">
        <v>664</v>
      </c>
      <c r="D171" s="832" t="s">
        <v>3079</v>
      </c>
      <c r="E171" s="832" t="s">
        <v>8203</v>
      </c>
      <c r="F171" s="832" t="s">
        <v>8310</v>
      </c>
      <c r="G171" s="832" t="s">
        <v>8311</v>
      </c>
      <c r="H171" s="849"/>
      <c r="I171" s="849"/>
      <c r="J171" s="832"/>
      <c r="K171" s="832"/>
      <c r="L171" s="849">
        <v>27</v>
      </c>
      <c r="M171" s="849">
        <v>18927</v>
      </c>
      <c r="N171" s="832">
        <v>1</v>
      </c>
      <c r="O171" s="832">
        <v>701</v>
      </c>
      <c r="P171" s="849">
        <v>118</v>
      </c>
      <c r="Q171" s="849">
        <v>82718</v>
      </c>
      <c r="R171" s="837">
        <v>4.3703703703703702</v>
      </c>
      <c r="S171" s="850">
        <v>701</v>
      </c>
    </row>
    <row r="172" spans="1:19" ht="14.4" customHeight="1" x14ac:dyDescent="0.3">
      <c r="A172" s="831" t="s">
        <v>8273</v>
      </c>
      <c r="B172" s="832" t="s">
        <v>8305</v>
      </c>
      <c r="C172" s="832" t="s">
        <v>664</v>
      </c>
      <c r="D172" s="832" t="s">
        <v>3079</v>
      </c>
      <c r="E172" s="832" t="s">
        <v>8203</v>
      </c>
      <c r="F172" s="832" t="s">
        <v>8240</v>
      </c>
      <c r="G172" s="832" t="s">
        <v>8241</v>
      </c>
      <c r="H172" s="849"/>
      <c r="I172" s="849"/>
      <c r="J172" s="832"/>
      <c r="K172" s="832"/>
      <c r="L172" s="849"/>
      <c r="M172" s="849"/>
      <c r="N172" s="832"/>
      <c r="O172" s="832"/>
      <c r="P172" s="849">
        <v>11</v>
      </c>
      <c r="Q172" s="849">
        <v>366.67</v>
      </c>
      <c r="R172" s="837"/>
      <c r="S172" s="850">
        <v>33.333636363636366</v>
      </c>
    </row>
    <row r="173" spans="1:19" ht="14.4" customHeight="1" x14ac:dyDescent="0.3">
      <c r="A173" s="831" t="s">
        <v>8273</v>
      </c>
      <c r="B173" s="832" t="s">
        <v>8305</v>
      </c>
      <c r="C173" s="832" t="s">
        <v>664</v>
      </c>
      <c r="D173" s="832" t="s">
        <v>3079</v>
      </c>
      <c r="E173" s="832" t="s">
        <v>8203</v>
      </c>
      <c r="F173" s="832" t="s">
        <v>8287</v>
      </c>
      <c r="G173" s="832" t="s">
        <v>8288</v>
      </c>
      <c r="H173" s="849"/>
      <c r="I173" s="849"/>
      <c r="J173" s="832"/>
      <c r="K173" s="832"/>
      <c r="L173" s="849">
        <v>11</v>
      </c>
      <c r="M173" s="849">
        <v>1276</v>
      </c>
      <c r="N173" s="832">
        <v>1</v>
      </c>
      <c r="O173" s="832">
        <v>116</v>
      </c>
      <c r="P173" s="849">
        <v>63</v>
      </c>
      <c r="Q173" s="849">
        <v>7308</v>
      </c>
      <c r="R173" s="837">
        <v>5.7272727272727275</v>
      </c>
      <c r="S173" s="850">
        <v>116</v>
      </c>
    </row>
    <row r="174" spans="1:19" ht="14.4" customHeight="1" x14ac:dyDescent="0.3">
      <c r="A174" s="831" t="s">
        <v>8273</v>
      </c>
      <c r="B174" s="832" t="s">
        <v>8305</v>
      </c>
      <c r="C174" s="832" t="s">
        <v>664</v>
      </c>
      <c r="D174" s="832" t="s">
        <v>3079</v>
      </c>
      <c r="E174" s="832" t="s">
        <v>8203</v>
      </c>
      <c r="F174" s="832" t="s">
        <v>8242</v>
      </c>
      <c r="G174" s="832" t="s">
        <v>8243</v>
      </c>
      <c r="H174" s="849"/>
      <c r="I174" s="849"/>
      <c r="J174" s="832"/>
      <c r="K174" s="832"/>
      <c r="L174" s="849">
        <v>29</v>
      </c>
      <c r="M174" s="849">
        <v>1073</v>
      </c>
      <c r="N174" s="832">
        <v>1</v>
      </c>
      <c r="O174" s="832">
        <v>37</v>
      </c>
      <c r="P174" s="849">
        <v>110</v>
      </c>
      <c r="Q174" s="849">
        <v>4070</v>
      </c>
      <c r="R174" s="837">
        <v>3.7931034482758621</v>
      </c>
      <c r="S174" s="850">
        <v>37</v>
      </c>
    </row>
    <row r="175" spans="1:19" ht="14.4" customHeight="1" x14ac:dyDescent="0.3">
      <c r="A175" s="831" t="s">
        <v>8273</v>
      </c>
      <c r="B175" s="832" t="s">
        <v>8305</v>
      </c>
      <c r="C175" s="832" t="s">
        <v>664</v>
      </c>
      <c r="D175" s="832" t="s">
        <v>3079</v>
      </c>
      <c r="E175" s="832" t="s">
        <v>8203</v>
      </c>
      <c r="F175" s="832" t="s">
        <v>8244</v>
      </c>
      <c r="G175" s="832" t="s">
        <v>8245</v>
      </c>
      <c r="H175" s="849"/>
      <c r="I175" s="849"/>
      <c r="J175" s="832"/>
      <c r="K175" s="832"/>
      <c r="L175" s="849">
        <v>1</v>
      </c>
      <c r="M175" s="849">
        <v>32</v>
      </c>
      <c r="N175" s="832">
        <v>1</v>
      </c>
      <c r="O175" s="832">
        <v>32</v>
      </c>
      <c r="P175" s="849">
        <v>7</v>
      </c>
      <c r="Q175" s="849">
        <v>224</v>
      </c>
      <c r="R175" s="837">
        <v>7</v>
      </c>
      <c r="S175" s="850">
        <v>32</v>
      </c>
    </row>
    <row r="176" spans="1:19" ht="14.4" customHeight="1" x14ac:dyDescent="0.3">
      <c r="A176" s="831" t="s">
        <v>8273</v>
      </c>
      <c r="B176" s="832" t="s">
        <v>8305</v>
      </c>
      <c r="C176" s="832" t="s">
        <v>664</v>
      </c>
      <c r="D176" s="832" t="s">
        <v>3079</v>
      </c>
      <c r="E176" s="832" t="s">
        <v>8203</v>
      </c>
      <c r="F176" s="832" t="s">
        <v>8314</v>
      </c>
      <c r="G176" s="832" t="s">
        <v>8315</v>
      </c>
      <c r="H176" s="849"/>
      <c r="I176" s="849"/>
      <c r="J176" s="832"/>
      <c r="K176" s="832"/>
      <c r="L176" s="849">
        <v>44</v>
      </c>
      <c r="M176" s="849">
        <v>15576</v>
      </c>
      <c r="N176" s="832">
        <v>1</v>
      </c>
      <c r="O176" s="832">
        <v>354</v>
      </c>
      <c r="P176" s="849">
        <v>248</v>
      </c>
      <c r="Q176" s="849">
        <v>88040</v>
      </c>
      <c r="R176" s="837">
        <v>5.6522855675398045</v>
      </c>
      <c r="S176" s="850">
        <v>355</v>
      </c>
    </row>
    <row r="177" spans="1:19" ht="14.4" customHeight="1" x14ac:dyDescent="0.3">
      <c r="A177" s="831" t="s">
        <v>8273</v>
      </c>
      <c r="B177" s="832" t="s">
        <v>8305</v>
      </c>
      <c r="C177" s="832" t="s">
        <v>664</v>
      </c>
      <c r="D177" s="832" t="s">
        <v>3079</v>
      </c>
      <c r="E177" s="832" t="s">
        <v>8203</v>
      </c>
      <c r="F177" s="832" t="s">
        <v>8291</v>
      </c>
      <c r="G177" s="832" t="s">
        <v>8292</v>
      </c>
      <c r="H177" s="849"/>
      <c r="I177" s="849"/>
      <c r="J177" s="832"/>
      <c r="K177" s="832"/>
      <c r="L177" s="849"/>
      <c r="M177" s="849"/>
      <c r="N177" s="832"/>
      <c r="O177" s="832"/>
      <c r="P177" s="849">
        <v>37</v>
      </c>
      <c r="Q177" s="849">
        <v>2738</v>
      </c>
      <c r="R177" s="837"/>
      <c r="S177" s="850">
        <v>74</v>
      </c>
    </row>
    <row r="178" spans="1:19" ht="14.4" customHeight="1" x14ac:dyDescent="0.3">
      <c r="A178" s="831" t="s">
        <v>8273</v>
      </c>
      <c r="B178" s="832" t="s">
        <v>8305</v>
      </c>
      <c r="C178" s="832" t="s">
        <v>664</v>
      </c>
      <c r="D178" s="832" t="s">
        <v>3079</v>
      </c>
      <c r="E178" s="832" t="s">
        <v>8203</v>
      </c>
      <c r="F178" s="832" t="s">
        <v>8318</v>
      </c>
      <c r="G178" s="832" t="s">
        <v>8319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177</v>
      </c>
      <c r="R178" s="837"/>
      <c r="S178" s="850">
        <v>177</v>
      </c>
    </row>
    <row r="179" spans="1:19" ht="14.4" customHeight="1" x14ac:dyDescent="0.3">
      <c r="A179" s="831" t="s">
        <v>8273</v>
      </c>
      <c r="B179" s="832" t="s">
        <v>8305</v>
      </c>
      <c r="C179" s="832" t="s">
        <v>664</v>
      </c>
      <c r="D179" s="832" t="s">
        <v>3086</v>
      </c>
      <c r="E179" s="832" t="s">
        <v>8206</v>
      </c>
      <c r="F179" s="832" t="s">
        <v>8275</v>
      </c>
      <c r="G179" s="832" t="s">
        <v>8276</v>
      </c>
      <c r="H179" s="849">
        <v>3</v>
      </c>
      <c r="I179" s="849">
        <v>6845.2199999999993</v>
      </c>
      <c r="J179" s="832">
        <v>1.5</v>
      </c>
      <c r="K179" s="832">
        <v>2281.7399999999998</v>
      </c>
      <c r="L179" s="849">
        <v>2</v>
      </c>
      <c r="M179" s="849">
        <v>4563.4799999999996</v>
      </c>
      <c r="N179" s="832">
        <v>1</v>
      </c>
      <c r="O179" s="832">
        <v>2281.7399999999998</v>
      </c>
      <c r="P179" s="849"/>
      <c r="Q179" s="849"/>
      <c r="R179" s="837"/>
      <c r="S179" s="850"/>
    </row>
    <row r="180" spans="1:19" ht="14.4" customHeight="1" x14ac:dyDescent="0.3">
      <c r="A180" s="831" t="s">
        <v>8273</v>
      </c>
      <c r="B180" s="832" t="s">
        <v>8305</v>
      </c>
      <c r="C180" s="832" t="s">
        <v>664</v>
      </c>
      <c r="D180" s="832" t="s">
        <v>3086</v>
      </c>
      <c r="E180" s="832" t="s">
        <v>8206</v>
      </c>
      <c r="F180" s="832" t="s">
        <v>8306</v>
      </c>
      <c r="G180" s="832" t="s">
        <v>8276</v>
      </c>
      <c r="H180" s="849"/>
      <c r="I180" s="849"/>
      <c r="J180" s="832"/>
      <c r="K180" s="832"/>
      <c r="L180" s="849">
        <v>2</v>
      </c>
      <c r="M180" s="849">
        <v>12745.08</v>
      </c>
      <c r="N180" s="832">
        <v>1</v>
      </c>
      <c r="O180" s="832">
        <v>6372.54</v>
      </c>
      <c r="P180" s="849"/>
      <c r="Q180" s="849"/>
      <c r="R180" s="837"/>
      <c r="S180" s="850"/>
    </row>
    <row r="181" spans="1:19" ht="14.4" customHeight="1" x14ac:dyDescent="0.3">
      <c r="A181" s="831" t="s">
        <v>8273</v>
      </c>
      <c r="B181" s="832" t="s">
        <v>8305</v>
      </c>
      <c r="C181" s="832" t="s">
        <v>664</v>
      </c>
      <c r="D181" s="832" t="s">
        <v>3086</v>
      </c>
      <c r="E181" s="832" t="s">
        <v>8203</v>
      </c>
      <c r="F181" s="832" t="s">
        <v>8244</v>
      </c>
      <c r="G181" s="832" t="s">
        <v>8245</v>
      </c>
      <c r="H181" s="849">
        <v>3</v>
      </c>
      <c r="I181" s="849">
        <v>93</v>
      </c>
      <c r="J181" s="832">
        <v>0.7265625</v>
      </c>
      <c r="K181" s="832">
        <v>31</v>
      </c>
      <c r="L181" s="849">
        <v>4</v>
      </c>
      <c r="M181" s="849">
        <v>128</v>
      </c>
      <c r="N181" s="832">
        <v>1</v>
      </c>
      <c r="O181" s="832">
        <v>32</v>
      </c>
      <c r="P181" s="849"/>
      <c r="Q181" s="849"/>
      <c r="R181" s="837"/>
      <c r="S181" s="850"/>
    </row>
    <row r="182" spans="1:19" ht="14.4" customHeight="1" x14ac:dyDescent="0.3">
      <c r="A182" s="831" t="s">
        <v>8273</v>
      </c>
      <c r="B182" s="832" t="s">
        <v>8305</v>
      </c>
      <c r="C182" s="832" t="s">
        <v>664</v>
      </c>
      <c r="D182" s="832" t="s">
        <v>3087</v>
      </c>
      <c r="E182" s="832" t="s">
        <v>8206</v>
      </c>
      <c r="F182" s="832" t="s">
        <v>8275</v>
      </c>
      <c r="G182" s="832" t="s">
        <v>8276</v>
      </c>
      <c r="H182" s="849">
        <v>8</v>
      </c>
      <c r="I182" s="849">
        <v>18253.919999999998</v>
      </c>
      <c r="J182" s="832">
        <v>1</v>
      </c>
      <c r="K182" s="832">
        <v>2281.7399999999998</v>
      </c>
      <c r="L182" s="849">
        <v>8</v>
      </c>
      <c r="M182" s="849">
        <v>18253.919999999998</v>
      </c>
      <c r="N182" s="832">
        <v>1</v>
      </c>
      <c r="O182" s="832">
        <v>2281.7399999999998</v>
      </c>
      <c r="P182" s="849">
        <v>10</v>
      </c>
      <c r="Q182" s="849">
        <v>21415.52</v>
      </c>
      <c r="R182" s="837">
        <v>1.1732011535056581</v>
      </c>
      <c r="S182" s="850">
        <v>2141.5520000000001</v>
      </c>
    </row>
    <row r="183" spans="1:19" ht="14.4" customHeight="1" x14ac:dyDescent="0.3">
      <c r="A183" s="831" t="s">
        <v>8273</v>
      </c>
      <c r="B183" s="832" t="s">
        <v>8305</v>
      </c>
      <c r="C183" s="832" t="s">
        <v>664</v>
      </c>
      <c r="D183" s="832" t="s">
        <v>3087</v>
      </c>
      <c r="E183" s="832" t="s">
        <v>8206</v>
      </c>
      <c r="F183" s="832" t="s">
        <v>8306</v>
      </c>
      <c r="G183" s="832" t="s">
        <v>8276</v>
      </c>
      <c r="H183" s="849">
        <v>15</v>
      </c>
      <c r="I183" s="849">
        <v>102678.45</v>
      </c>
      <c r="J183" s="832">
        <v>2.0140801391595815</v>
      </c>
      <c r="K183" s="832">
        <v>6845.23</v>
      </c>
      <c r="L183" s="849">
        <v>8</v>
      </c>
      <c r="M183" s="849">
        <v>50980.32</v>
      </c>
      <c r="N183" s="832">
        <v>1</v>
      </c>
      <c r="O183" s="832">
        <v>6372.54</v>
      </c>
      <c r="P183" s="849">
        <v>10.09</v>
      </c>
      <c r="Q183" s="849">
        <v>61045.020000000004</v>
      </c>
      <c r="R183" s="837">
        <v>1.1974232409682797</v>
      </c>
      <c r="S183" s="850">
        <v>6050.051536174431</v>
      </c>
    </row>
    <row r="184" spans="1:19" ht="14.4" customHeight="1" x14ac:dyDescent="0.3">
      <c r="A184" s="831" t="s">
        <v>8273</v>
      </c>
      <c r="B184" s="832" t="s">
        <v>8305</v>
      </c>
      <c r="C184" s="832" t="s">
        <v>664</v>
      </c>
      <c r="D184" s="832" t="s">
        <v>3087</v>
      </c>
      <c r="E184" s="832" t="s">
        <v>8206</v>
      </c>
      <c r="F184" s="832" t="s">
        <v>8308</v>
      </c>
      <c r="G184" s="832" t="s">
        <v>8309</v>
      </c>
      <c r="H184" s="849"/>
      <c r="I184" s="849"/>
      <c r="J184" s="832"/>
      <c r="K184" s="832"/>
      <c r="L184" s="849">
        <v>1</v>
      </c>
      <c r="M184" s="849">
        <v>633.70000000000005</v>
      </c>
      <c r="N184" s="832">
        <v>1</v>
      </c>
      <c r="O184" s="832">
        <v>633.70000000000005</v>
      </c>
      <c r="P184" s="849"/>
      <c r="Q184" s="849"/>
      <c r="R184" s="837"/>
      <c r="S184" s="850"/>
    </row>
    <row r="185" spans="1:19" ht="14.4" customHeight="1" x14ac:dyDescent="0.3">
      <c r="A185" s="831" t="s">
        <v>8273</v>
      </c>
      <c r="B185" s="832" t="s">
        <v>8305</v>
      </c>
      <c r="C185" s="832" t="s">
        <v>664</v>
      </c>
      <c r="D185" s="832" t="s">
        <v>3087</v>
      </c>
      <c r="E185" s="832" t="s">
        <v>8203</v>
      </c>
      <c r="F185" s="832" t="s">
        <v>8232</v>
      </c>
      <c r="G185" s="832" t="s">
        <v>8233</v>
      </c>
      <c r="H185" s="849">
        <v>130</v>
      </c>
      <c r="I185" s="849">
        <v>8320</v>
      </c>
      <c r="J185" s="832">
        <v>0.68140868140868138</v>
      </c>
      <c r="K185" s="832">
        <v>64</v>
      </c>
      <c r="L185" s="849">
        <v>185</v>
      </c>
      <c r="M185" s="849">
        <v>12210</v>
      </c>
      <c r="N185" s="832">
        <v>1</v>
      </c>
      <c r="O185" s="832">
        <v>66</v>
      </c>
      <c r="P185" s="849">
        <v>180</v>
      </c>
      <c r="Q185" s="849">
        <v>11880</v>
      </c>
      <c r="R185" s="837">
        <v>0.97297297297297303</v>
      </c>
      <c r="S185" s="850">
        <v>66</v>
      </c>
    </row>
    <row r="186" spans="1:19" ht="14.4" customHeight="1" x14ac:dyDescent="0.3">
      <c r="A186" s="831" t="s">
        <v>8273</v>
      </c>
      <c r="B186" s="832" t="s">
        <v>8305</v>
      </c>
      <c r="C186" s="832" t="s">
        <v>664</v>
      </c>
      <c r="D186" s="832" t="s">
        <v>3087</v>
      </c>
      <c r="E186" s="832" t="s">
        <v>8203</v>
      </c>
      <c r="F186" s="832" t="s">
        <v>8204</v>
      </c>
      <c r="G186" s="832" t="s">
        <v>8205</v>
      </c>
      <c r="H186" s="849">
        <v>2</v>
      </c>
      <c r="I186" s="849">
        <v>288</v>
      </c>
      <c r="J186" s="832">
        <v>0.98630136986301364</v>
      </c>
      <c r="K186" s="832">
        <v>144</v>
      </c>
      <c r="L186" s="849">
        <v>2</v>
      </c>
      <c r="M186" s="849">
        <v>292</v>
      </c>
      <c r="N186" s="832">
        <v>1</v>
      </c>
      <c r="O186" s="832">
        <v>146</v>
      </c>
      <c r="P186" s="849">
        <v>1</v>
      </c>
      <c r="Q186" s="849">
        <v>147</v>
      </c>
      <c r="R186" s="837">
        <v>0.50342465753424659</v>
      </c>
      <c r="S186" s="850">
        <v>147</v>
      </c>
    </row>
    <row r="187" spans="1:19" ht="14.4" customHeight="1" x14ac:dyDescent="0.3">
      <c r="A187" s="831" t="s">
        <v>8273</v>
      </c>
      <c r="B187" s="832" t="s">
        <v>8305</v>
      </c>
      <c r="C187" s="832" t="s">
        <v>664</v>
      </c>
      <c r="D187" s="832" t="s">
        <v>3087</v>
      </c>
      <c r="E187" s="832" t="s">
        <v>8203</v>
      </c>
      <c r="F187" s="832" t="s">
        <v>8281</v>
      </c>
      <c r="G187" s="832" t="s">
        <v>8282</v>
      </c>
      <c r="H187" s="849">
        <v>143</v>
      </c>
      <c r="I187" s="849">
        <v>5005</v>
      </c>
      <c r="J187" s="832">
        <v>0.40867151139054464</v>
      </c>
      <c r="K187" s="832">
        <v>35</v>
      </c>
      <c r="L187" s="849">
        <v>331</v>
      </c>
      <c r="M187" s="849">
        <v>12247</v>
      </c>
      <c r="N187" s="832">
        <v>1</v>
      </c>
      <c r="O187" s="832">
        <v>37</v>
      </c>
      <c r="P187" s="849">
        <v>324</v>
      </c>
      <c r="Q187" s="849">
        <v>11988</v>
      </c>
      <c r="R187" s="837">
        <v>0.97885196374622352</v>
      </c>
      <c r="S187" s="850">
        <v>37</v>
      </c>
    </row>
    <row r="188" spans="1:19" ht="14.4" customHeight="1" x14ac:dyDescent="0.3">
      <c r="A188" s="831" t="s">
        <v>8273</v>
      </c>
      <c r="B188" s="832" t="s">
        <v>8305</v>
      </c>
      <c r="C188" s="832" t="s">
        <v>664</v>
      </c>
      <c r="D188" s="832" t="s">
        <v>3087</v>
      </c>
      <c r="E188" s="832" t="s">
        <v>8203</v>
      </c>
      <c r="F188" s="832" t="s">
        <v>8310</v>
      </c>
      <c r="G188" s="832" t="s">
        <v>8311</v>
      </c>
      <c r="H188" s="849">
        <v>58</v>
      </c>
      <c r="I188" s="849">
        <v>37874</v>
      </c>
      <c r="J188" s="832">
        <v>0.63562977259377362</v>
      </c>
      <c r="K188" s="832">
        <v>653</v>
      </c>
      <c r="L188" s="849">
        <v>85</v>
      </c>
      <c r="M188" s="849">
        <v>59585</v>
      </c>
      <c r="N188" s="832">
        <v>1</v>
      </c>
      <c r="O188" s="832">
        <v>701</v>
      </c>
      <c r="P188" s="849">
        <v>89</v>
      </c>
      <c r="Q188" s="849">
        <v>62389</v>
      </c>
      <c r="R188" s="837">
        <v>1.0470588235294118</v>
      </c>
      <c r="S188" s="850">
        <v>701</v>
      </c>
    </row>
    <row r="189" spans="1:19" ht="14.4" customHeight="1" x14ac:dyDescent="0.3">
      <c r="A189" s="831" t="s">
        <v>8273</v>
      </c>
      <c r="B189" s="832" t="s">
        <v>8305</v>
      </c>
      <c r="C189" s="832" t="s">
        <v>664</v>
      </c>
      <c r="D189" s="832" t="s">
        <v>3087</v>
      </c>
      <c r="E189" s="832" t="s">
        <v>8203</v>
      </c>
      <c r="F189" s="832" t="s">
        <v>8312</v>
      </c>
      <c r="G189" s="832" t="s">
        <v>8313</v>
      </c>
      <c r="H189" s="849">
        <v>4</v>
      </c>
      <c r="I189" s="849">
        <v>508</v>
      </c>
      <c r="J189" s="832">
        <v>0.96946564885496178</v>
      </c>
      <c r="K189" s="832">
        <v>127</v>
      </c>
      <c r="L189" s="849">
        <v>4</v>
      </c>
      <c r="M189" s="849">
        <v>524</v>
      </c>
      <c r="N189" s="832">
        <v>1</v>
      </c>
      <c r="O189" s="832">
        <v>131</v>
      </c>
      <c r="P189" s="849">
        <v>5</v>
      </c>
      <c r="Q189" s="849">
        <v>1465</v>
      </c>
      <c r="R189" s="837">
        <v>2.7958015267175571</v>
      </c>
      <c r="S189" s="850">
        <v>293</v>
      </c>
    </row>
    <row r="190" spans="1:19" ht="14.4" customHeight="1" x14ac:dyDescent="0.3">
      <c r="A190" s="831" t="s">
        <v>8273</v>
      </c>
      <c r="B190" s="832" t="s">
        <v>8305</v>
      </c>
      <c r="C190" s="832" t="s">
        <v>664</v>
      </c>
      <c r="D190" s="832" t="s">
        <v>3087</v>
      </c>
      <c r="E190" s="832" t="s">
        <v>8203</v>
      </c>
      <c r="F190" s="832" t="s">
        <v>8240</v>
      </c>
      <c r="G190" s="832" t="s">
        <v>8241</v>
      </c>
      <c r="H190" s="849">
        <v>28</v>
      </c>
      <c r="I190" s="849">
        <v>600</v>
      </c>
      <c r="J190" s="832">
        <v>0.26470549308015723</v>
      </c>
      <c r="K190" s="832">
        <v>21.428571428571427</v>
      </c>
      <c r="L190" s="849">
        <v>68</v>
      </c>
      <c r="M190" s="849">
        <v>2266.67</v>
      </c>
      <c r="N190" s="832">
        <v>1</v>
      </c>
      <c r="O190" s="832">
        <v>33.333382352941179</v>
      </c>
      <c r="P190" s="849">
        <v>63</v>
      </c>
      <c r="Q190" s="849">
        <v>2100</v>
      </c>
      <c r="R190" s="837">
        <v>0.92646922578055024</v>
      </c>
      <c r="S190" s="850">
        <v>33.333333333333336</v>
      </c>
    </row>
    <row r="191" spans="1:19" ht="14.4" customHeight="1" x14ac:dyDescent="0.3">
      <c r="A191" s="831" t="s">
        <v>8273</v>
      </c>
      <c r="B191" s="832" t="s">
        <v>8305</v>
      </c>
      <c r="C191" s="832" t="s">
        <v>664</v>
      </c>
      <c r="D191" s="832" t="s">
        <v>3087</v>
      </c>
      <c r="E191" s="832" t="s">
        <v>8203</v>
      </c>
      <c r="F191" s="832" t="s">
        <v>8242</v>
      </c>
      <c r="G191" s="832" t="s">
        <v>8243</v>
      </c>
      <c r="H191" s="849">
        <v>187</v>
      </c>
      <c r="I191" s="849">
        <v>6732</v>
      </c>
      <c r="J191" s="832">
        <v>0.62957074721780604</v>
      </c>
      <c r="K191" s="832">
        <v>36</v>
      </c>
      <c r="L191" s="849">
        <v>289</v>
      </c>
      <c r="M191" s="849">
        <v>10693</v>
      </c>
      <c r="N191" s="832">
        <v>1</v>
      </c>
      <c r="O191" s="832">
        <v>37</v>
      </c>
      <c r="P191" s="849">
        <v>306</v>
      </c>
      <c r="Q191" s="849">
        <v>11322</v>
      </c>
      <c r="R191" s="837">
        <v>1.0588235294117647</v>
      </c>
      <c r="S191" s="850">
        <v>37</v>
      </c>
    </row>
    <row r="192" spans="1:19" ht="14.4" customHeight="1" x14ac:dyDescent="0.3">
      <c r="A192" s="831" t="s">
        <v>8273</v>
      </c>
      <c r="B192" s="832" t="s">
        <v>8305</v>
      </c>
      <c r="C192" s="832" t="s">
        <v>664</v>
      </c>
      <c r="D192" s="832" t="s">
        <v>3087</v>
      </c>
      <c r="E192" s="832" t="s">
        <v>8203</v>
      </c>
      <c r="F192" s="832" t="s">
        <v>8244</v>
      </c>
      <c r="G192" s="832" t="s">
        <v>8245</v>
      </c>
      <c r="H192" s="849">
        <v>22</v>
      </c>
      <c r="I192" s="849">
        <v>682</v>
      </c>
      <c r="J192" s="832">
        <v>1.1217105263157894</v>
      </c>
      <c r="K192" s="832">
        <v>31</v>
      </c>
      <c r="L192" s="849">
        <v>19</v>
      </c>
      <c r="M192" s="849">
        <v>608</v>
      </c>
      <c r="N192" s="832">
        <v>1</v>
      </c>
      <c r="O192" s="832">
        <v>32</v>
      </c>
      <c r="P192" s="849">
        <v>26</v>
      </c>
      <c r="Q192" s="849">
        <v>832</v>
      </c>
      <c r="R192" s="837">
        <v>1.368421052631579</v>
      </c>
      <c r="S192" s="850">
        <v>32</v>
      </c>
    </row>
    <row r="193" spans="1:19" ht="14.4" customHeight="1" x14ac:dyDescent="0.3">
      <c r="A193" s="831" t="s">
        <v>8273</v>
      </c>
      <c r="B193" s="832" t="s">
        <v>8305</v>
      </c>
      <c r="C193" s="832" t="s">
        <v>664</v>
      </c>
      <c r="D193" s="832" t="s">
        <v>3087</v>
      </c>
      <c r="E193" s="832" t="s">
        <v>8203</v>
      </c>
      <c r="F193" s="832" t="s">
        <v>8314</v>
      </c>
      <c r="G193" s="832" t="s">
        <v>8315</v>
      </c>
      <c r="H193" s="849">
        <v>523</v>
      </c>
      <c r="I193" s="849">
        <v>173113</v>
      </c>
      <c r="J193" s="832">
        <v>0.61822980279557449</v>
      </c>
      <c r="K193" s="832">
        <v>331</v>
      </c>
      <c r="L193" s="849">
        <v>791</v>
      </c>
      <c r="M193" s="849">
        <v>280014</v>
      </c>
      <c r="N193" s="832">
        <v>1</v>
      </c>
      <c r="O193" s="832">
        <v>354</v>
      </c>
      <c r="P193" s="849">
        <v>763</v>
      </c>
      <c r="Q193" s="849">
        <v>270865</v>
      </c>
      <c r="R193" s="837">
        <v>0.96732663366831662</v>
      </c>
      <c r="S193" s="850">
        <v>355</v>
      </c>
    </row>
    <row r="194" spans="1:19" ht="14.4" customHeight="1" x14ac:dyDescent="0.3">
      <c r="A194" s="831" t="s">
        <v>8273</v>
      </c>
      <c r="B194" s="832" t="s">
        <v>8305</v>
      </c>
      <c r="C194" s="832" t="s">
        <v>664</v>
      </c>
      <c r="D194" s="832" t="s">
        <v>3087</v>
      </c>
      <c r="E194" s="832" t="s">
        <v>8203</v>
      </c>
      <c r="F194" s="832" t="s">
        <v>8291</v>
      </c>
      <c r="G194" s="832" t="s">
        <v>8292</v>
      </c>
      <c r="H194" s="849">
        <v>4</v>
      </c>
      <c r="I194" s="849">
        <v>280</v>
      </c>
      <c r="J194" s="832">
        <v>3.7837837837837838</v>
      </c>
      <c r="K194" s="832">
        <v>70</v>
      </c>
      <c r="L194" s="849">
        <v>1</v>
      </c>
      <c r="M194" s="849">
        <v>74</v>
      </c>
      <c r="N194" s="832">
        <v>1</v>
      </c>
      <c r="O194" s="832">
        <v>74</v>
      </c>
      <c r="P194" s="849">
        <v>1</v>
      </c>
      <c r="Q194" s="849">
        <v>74</v>
      </c>
      <c r="R194" s="837">
        <v>1</v>
      </c>
      <c r="S194" s="850">
        <v>74</v>
      </c>
    </row>
    <row r="195" spans="1:19" ht="14.4" customHeight="1" x14ac:dyDescent="0.3">
      <c r="A195" s="831" t="s">
        <v>8273</v>
      </c>
      <c r="B195" s="832" t="s">
        <v>8305</v>
      </c>
      <c r="C195" s="832" t="s">
        <v>664</v>
      </c>
      <c r="D195" s="832" t="s">
        <v>3087</v>
      </c>
      <c r="E195" s="832" t="s">
        <v>8203</v>
      </c>
      <c r="F195" s="832" t="s">
        <v>8293</v>
      </c>
      <c r="G195" s="832" t="s">
        <v>8294</v>
      </c>
      <c r="H195" s="849">
        <v>18</v>
      </c>
      <c r="I195" s="849">
        <v>3780</v>
      </c>
      <c r="J195" s="832">
        <v>0.85135135135135132</v>
      </c>
      <c r="K195" s="832">
        <v>210</v>
      </c>
      <c r="L195" s="849">
        <v>20</v>
      </c>
      <c r="M195" s="849">
        <v>4440</v>
      </c>
      <c r="N195" s="832">
        <v>1</v>
      </c>
      <c r="O195" s="832">
        <v>222</v>
      </c>
      <c r="P195" s="849">
        <v>13</v>
      </c>
      <c r="Q195" s="849">
        <v>2899</v>
      </c>
      <c r="R195" s="837">
        <v>0.65292792792792798</v>
      </c>
      <c r="S195" s="850">
        <v>223</v>
      </c>
    </row>
    <row r="196" spans="1:19" ht="14.4" customHeight="1" x14ac:dyDescent="0.3">
      <c r="A196" s="831" t="s">
        <v>8273</v>
      </c>
      <c r="B196" s="832" t="s">
        <v>8305</v>
      </c>
      <c r="C196" s="832" t="s">
        <v>664</v>
      </c>
      <c r="D196" s="832" t="s">
        <v>3087</v>
      </c>
      <c r="E196" s="832" t="s">
        <v>8203</v>
      </c>
      <c r="F196" s="832" t="s">
        <v>8299</v>
      </c>
      <c r="G196" s="832" t="s">
        <v>8300</v>
      </c>
      <c r="H196" s="849">
        <v>2</v>
      </c>
      <c r="I196" s="849">
        <v>420</v>
      </c>
      <c r="J196" s="832">
        <v>1.8918918918918919</v>
      </c>
      <c r="K196" s="832">
        <v>210</v>
      </c>
      <c r="L196" s="849">
        <v>1</v>
      </c>
      <c r="M196" s="849">
        <v>222</v>
      </c>
      <c r="N196" s="832">
        <v>1</v>
      </c>
      <c r="O196" s="832">
        <v>222</v>
      </c>
      <c r="P196" s="849"/>
      <c r="Q196" s="849"/>
      <c r="R196" s="837"/>
      <c r="S196" s="850"/>
    </row>
    <row r="197" spans="1:19" ht="14.4" customHeight="1" x14ac:dyDescent="0.3">
      <c r="A197" s="831" t="s">
        <v>8273</v>
      </c>
      <c r="B197" s="832" t="s">
        <v>8305</v>
      </c>
      <c r="C197" s="832" t="s">
        <v>664</v>
      </c>
      <c r="D197" s="832" t="s">
        <v>3087</v>
      </c>
      <c r="E197" s="832" t="s">
        <v>8203</v>
      </c>
      <c r="F197" s="832" t="s">
        <v>8318</v>
      </c>
      <c r="G197" s="832" t="s">
        <v>8319</v>
      </c>
      <c r="H197" s="849">
        <v>308</v>
      </c>
      <c r="I197" s="849">
        <v>50820</v>
      </c>
      <c r="J197" s="832">
        <v>1.4500941619585688</v>
      </c>
      <c r="K197" s="832">
        <v>165</v>
      </c>
      <c r="L197" s="849">
        <v>198</v>
      </c>
      <c r="M197" s="849">
        <v>35046</v>
      </c>
      <c r="N197" s="832">
        <v>1</v>
      </c>
      <c r="O197" s="832">
        <v>177</v>
      </c>
      <c r="P197" s="849">
        <v>172</v>
      </c>
      <c r="Q197" s="849">
        <v>30444</v>
      </c>
      <c r="R197" s="837">
        <v>0.86868686868686873</v>
      </c>
      <c r="S197" s="850">
        <v>177</v>
      </c>
    </row>
    <row r="198" spans="1:19" ht="14.4" customHeight="1" x14ac:dyDescent="0.3">
      <c r="A198" s="831" t="s">
        <v>8273</v>
      </c>
      <c r="B198" s="832" t="s">
        <v>8320</v>
      </c>
      <c r="C198" s="832" t="s">
        <v>664</v>
      </c>
      <c r="D198" s="832" t="s">
        <v>3023</v>
      </c>
      <c r="E198" s="832" t="s">
        <v>8206</v>
      </c>
      <c r="F198" s="832" t="s">
        <v>8323</v>
      </c>
      <c r="G198" s="832" t="s">
        <v>2961</v>
      </c>
      <c r="H198" s="849">
        <v>11</v>
      </c>
      <c r="I198" s="849">
        <v>137643.99</v>
      </c>
      <c r="J198" s="832">
        <v>0.23127784969855605</v>
      </c>
      <c r="K198" s="832">
        <v>12513.089999999998</v>
      </c>
      <c r="L198" s="849">
        <v>58</v>
      </c>
      <c r="M198" s="849">
        <v>595145.58000000007</v>
      </c>
      <c r="N198" s="832">
        <v>1</v>
      </c>
      <c r="O198" s="832">
        <v>10261.130689655174</v>
      </c>
      <c r="P198" s="849">
        <v>60</v>
      </c>
      <c r="Q198" s="849">
        <v>557633.03999999992</v>
      </c>
      <c r="R198" s="837">
        <v>0.93696913619017363</v>
      </c>
      <c r="S198" s="850">
        <v>9293.8839999999982</v>
      </c>
    </row>
    <row r="199" spans="1:19" ht="14.4" customHeight="1" x14ac:dyDescent="0.3">
      <c r="A199" s="831" t="s">
        <v>8273</v>
      </c>
      <c r="B199" s="832" t="s">
        <v>8320</v>
      </c>
      <c r="C199" s="832" t="s">
        <v>664</v>
      </c>
      <c r="D199" s="832" t="s">
        <v>3023</v>
      </c>
      <c r="E199" s="832" t="s">
        <v>8206</v>
      </c>
      <c r="F199" s="832" t="s">
        <v>8325</v>
      </c>
      <c r="G199" s="832" t="s">
        <v>2958</v>
      </c>
      <c r="H199" s="849"/>
      <c r="I199" s="849"/>
      <c r="J199" s="832"/>
      <c r="K199" s="832"/>
      <c r="L199" s="849"/>
      <c r="M199" s="849"/>
      <c r="N199" s="832"/>
      <c r="O199" s="832"/>
      <c r="P199" s="849">
        <v>17</v>
      </c>
      <c r="Q199" s="849">
        <v>100047.20999999999</v>
      </c>
      <c r="R199" s="837"/>
      <c r="S199" s="850">
        <v>5885.1299999999992</v>
      </c>
    </row>
    <row r="200" spans="1:19" ht="14.4" customHeight="1" x14ac:dyDescent="0.3">
      <c r="A200" s="831" t="s">
        <v>8273</v>
      </c>
      <c r="B200" s="832" t="s">
        <v>8320</v>
      </c>
      <c r="C200" s="832" t="s">
        <v>664</v>
      </c>
      <c r="D200" s="832" t="s">
        <v>3023</v>
      </c>
      <c r="E200" s="832" t="s">
        <v>8203</v>
      </c>
      <c r="F200" s="832" t="s">
        <v>8232</v>
      </c>
      <c r="G200" s="832" t="s">
        <v>8233</v>
      </c>
      <c r="H200" s="849"/>
      <c r="I200" s="849"/>
      <c r="J200" s="832"/>
      <c r="K200" s="832"/>
      <c r="L200" s="849">
        <v>1</v>
      </c>
      <c r="M200" s="849">
        <v>66</v>
      </c>
      <c r="N200" s="832">
        <v>1</v>
      </c>
      <c r="O200" s="832">
        <v>66</v>
      </c>
      <c r="P200" s="849">
        <v>1</v>
      </c>
      <c r="Q200" s="849">
        <v>66</v>
      </c>
      <c r="R200" s="837">
        <v>1</v>
      </c>
      <c r="S200" s="850">
        <v>66</v>
      </c>
    </row>
    <row r="201" spans="1:19" ht="14.4" customHeight="1" x14ac:dyDescent="0.3">
      <c r="A201" s="831" t="s">
        <v>8273</v>
      </c>
      <c r="B201" s="832" t="s">
        <v>8320</v>
      </c>
      <c r="C201" s="832" t="s">
        <v>664</v>
      </c>
      <c r="D201" s="832" t="s">
        <v>3023</v>
      </c>
      <c r="E201" s="832" t="s">
        <v>8203</v>
      </c>
      <c r="F201" s="832" t="s">
        <v>8328</v>
      </c>
      <c r="G201" s="832" t="s">
        <v>8329</v>
      </c>
      <c r="H201" s="849"/>
      <c r="I201" s="849"/>
      <c r="J201" s="832"/>
      <c r="K201" s="832"/>
      <c r="L201" s="849">
        <v>1</v>
      </c>
      <c r="M201" s="849">
        <v>115</v>
      </c>
      <c r="N201" s="832">
        <v>1</v>
      </c>
      <c r="O201" s="832">
        <v>115</v>
      </c>
      <c r="P201" s="849">
        <v>1</v>
      </c>
      <c r="Q201" s="849">
        <v>115</v>
      </c>
      <c r="R201" s="837">
        <v>1</v>
      </c>
      <c r="S201" s="850">
        <v>115</v>
      </c>
    </row>
    <row r="202" spans="1:19" ht="14.4" customHeight="1" x14ac:dyDescent="0.3">
      <c r="A202" s="831" t="s">
        <v>8273</v>
      </c>
      <c r="B202" s="832" t="s">
        <v>8320</v>
      </c>
      <c r="C202" s="832" t="s">
        <v>664</v>
      </c>
      <c r="D202" s="832" t="s">
        <v>3023</v>
      </c>
      <c r="E202" s="832" t="s">
        <v>8203</v>
      </c>
      <c r="F202" s="832" t="s">
        <v>8204</v>
      </c>
      <c r="G202" s="832" t="s">
        <v>8205</v>
      </c>
      <c r="H202" s="849"/>
      <c r="I202" s="849"/>
      <c r="J202" s="832"/>
      <c r="K202" s="832"/>
      <c r="L202" s="849">
        <v>16</v>
      </c>
      <c r="M202" s="849">
        <v>2336</v>
      </c>
      <c r="N202" s="832">
        <v>1</v>
      </c>
      <c r="O202" s="832">
        <v>146</v>
      </c>
      <c r="P202" s="849">
        <v>27</v>
      </c>
      <c r="Q202" s="849">
        <v>3969</v>
      </c>
      <c r="R202" s="837">
        <v>1.6990582191780821</v>
      </c>
      <c r="S202" s="850">
        <v>147</v>
      </c>
    </row>
    <row r="203" spans="1:19" ht="14.4" customHeight="1" x14ac:dyDescent="0.3">
      <c r="A203" s="831" t="s">
        <v>8273</v>
      </c>
      <c r="B203" s="832" t="s">
        <v>8320</v>
      </c>
      <c r="C203" s="832" t="s">
        <v>664</v>
      </c>
      <c r="D203" s="832" t="s">
        <v>3023</v>
      </c>
      <c r="E203" s="832" t="s">
        <v>8203</v>
      </c>
      <c r="F203" s="832" t="s">
        <v>8344</v>
      </c>
      <c r="G203" s="832" t="s">
        <v>8345</v>
      </c>
      <c r="H203" s="849">
        <v>1</v>
      </c>
      <c r="I203" s="849">
        <v>0</v>
      </c>
      <c r="J203" s="832"/>
      <c r="K203" s="832">
        <v>0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8273</v>
      </c>
      <c r="B204" s="832" t="s">
        <v>8320</v>
      </c>
      <c r="C204" s="832" t="s">
        <v>664</v>
      </c>
      <c r="D204" s="832" t="s">
        <v>3023</v>
      </c>
      <c r="E204" s="832" t="s">
        <v>8203</v>
      </c>
      <c r="F204" s="832" t="s">
        <v>8240</v>
      </c>
      <c r="G204" s="832" t="s">
        <v>8241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33.33</v>
      </c>
      <c r="R204" s="837"/>
      <c r="S204" s="850">
        <v>33.33</v>
      </c>
    </row>
    <row r="205" spans="1:19" ht="14.4" customHeight="1" x14ac:dyDescent="0.3">
      <c r="A205" s="831" t="s">
        <v>8273</v>
      </c>
      <c r="B205" s="832" t="s">
        <v>8320</v>
      </c>
      <c r="C205" s="832" t="s">
        <v>664</v>
      </c>
      <c r="D205" s="832" t="s">
        <v>3023</v>
      </c>
      <c r="E205" s="832" t="s">
        <v>8203</v>
      </c>
      <c r="F205" s="832" t="s">
        <v>8242</v>
      </c>
      <c r="G205" s="832" t="s">
        <v>8243</v>
      </c>
      <c r="H205" s="849">
        <v>3</v>
      </c>
      <c r="I205" s="849">
        <v>108</v>
      </c>
      <c r="J205" s="832">
        <v>0.15362731152204837</v>
      </c>
      <c r="K205" s="832">
        <v>36</v>
      </c>
      <c r="L205" s="849">
        <v>19</v>
      </c>
      <c r="M205" s="849">
        <v>703</v>
      </c>
      <c r="N205" s="832">
        <v>1</v>
      </c>
      <c r="O205" s="832">
        <v>37</v>
      </c>
      <c r="P205" s="849">
        <v>24</v>
      </c>
      <c r="Q205" s="849">
        <v>888</v>
      </c>
      <c r="R205" s="837">
        <v>1.263157894736842</v>
      </c>
      <c r="S205" s="850">
        <v>37</v>
      </c>
    </row>
    <row r="206" spans="1:19" ht="14.4" customHeight="1" x14ac:dyDescent="0.3">
      <c r="A206" s="831" t="s">
        <v>8273</v>
      </c>
      <c r="B206" s="832" t="s">
        <v>8320</v>
      </c>
      <c r="C206" s="832" t="s">
        <v>664</v>
      </c>
      <c r="D206" s="832" t="s">
        <v>3023</v>
      </c>
      <c r="E206" s="832" t="s">
        <v>8203</v>
      </c>
      <c r="F206" s="832" t="s">
        <v>8271</v>
      </c>
      <c r="G206" s="832" t="s">
        <v>8272</v>
      </c>
      <c r="H206" s="849">
        <v>2</v>
      </c>
      <c r="I206" s="849">
        <v>662</v>
      </c>
      <c r="J206" s="832"/>
      <c r="K206" s="832">
        <v>331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8273</v>
      </c>
      <c r="B207" s="832" t="s">
        <v>8320</v>
      </c>
      <c r="C207" s="832" t="s">
        <v>664</v>
      </c>
      <c r="D207" s="832" t="s">
        <v>3023</v>
      </c>
      <c r="E207" s="832" t="s">
        <v>8203</v>
      </c>
      <c r="F207" s="832" t="s">
        <v>8293</v>
      </c>
      <c r="G207" s="832" t="s">
        <v>8294</v>
      </c>
      <c r="H207" s="849"/>
      <c r="I207" s="849"/>
      <c r="J207" s="832"/>
      <c r="K207" s="832"/>
      <c r="L207" s="849"/>
      <c r="M207" s="849"/>
      <c r="N207" s="832"/>
      <c r="O207" s="832"/>
      <c r="P207" s="849">
        <v>4</v>
      </c>
      <c r="Q207" s="849">
        <v>892</v>
      </c>
      <c r="R207" s="837"/>
      <c r="S207" s="850">
        <v>223</v>
      </c>
    </row>
    <row r="208" spans="1:19" ht="14.4" customHeight="1" x14ac:dyDescent="0.3">
      <c r="A208" s="831" t="s">
        <v>8273</v>
      </c>
      <c r="B208" s="832" t="s">
        <v>8320</v>
      </c>
      <c r="C208" s="832" t="s">
        <v>664</v>
      </c>
      <c r="D208" s="832" t="s">
        <v>3023</v>
      </c>
      <c r="E208" s="832" t="s">
        <v>8203</v>
      </c>
      <c r="F208" s="832" t="s">
        <v>8354</v>
      </c>
      <c r="G208" s="832" t="s">
        <v>8355</v>
      </c>
      <c r="H208" s="849">
        <v>2</v>
      </c>
      <c r="I208" s="849">
        <v>154</v>
      </c>
      <c r="J208" s="832"/>
      <c r="K208" s="832">
        <v>77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8273</v>
      </c>
      <c r="B209" s="832" t="s">
        <v>8320</v>
      </c>
      <c r="C209" s="832" t="s">
        <v>664</v>
      </c>
      <c r="D209" s="832" t="s">
        <v>3023</v>
      </c>
      <c r="E209" s="832" t="s">
        <v>8203</v>
      </c>
      <c r="F209" s="832" t="s">
        <v>8295</v>
      </c>
      <c r="G209" s="832" t="s">
        <v>8296</v>
      </c>
      <c r="H209" s="849">
        <v>2</v>
      </c>
      <c r="I209" s="849">
        <v>114</v>
      </c>
      <c r="J209" s="832">
        <v>9.6610169491525427E-2</v>
      </c>
      <c r="K209" s="832">
        <v>57</v>
      </c>
      <c r="L209" s="849">
        <v>20</v>
      </c>
      <c r="M209" s="849">
        <v>1180</v>
      </c>
      <c r="N209" s="832">
        <v>1</v>
      </c>
      <c r="O209" s="832">
        <v>59</v>
      </c>
      <c r="P209" s="849">
        <v>21</v>
      </c>
      <c r="Q209" s="849">
        <v>1239</v>
      </c>
      <c r="R209" s="837">
        <v>1.05</v>
      </c>
      <c r="S209" s="850">
        <v>59</v>
      </c>
    </row>
    <row r="210" spans="1:19" ht="14.4" customHeight="1" x14ac:dyDescent="0.3">
      <c r="A210" s="831" t="s">
        <v>8273</v>
      </c>
      <c r="B210" s="832" t="s">
        <v>8320</v>
      </c>
      <c r="C210" s="832" t="s">
        <v>664</v>
      </c>
      <c r="D210" s="832" t="s">
        <v>3023</v>
      </c>
      <c r="E210" s="832" t="s">
        <v>8203</v>
      </c>
      <c r="F210" s="832" t="s">
        <v>8246</v>
      </c>
      <c r="G210" s="832" t="s">
        <v>8247</v>
      </c>
      <c r="H210" s="849"/>
      <c r="I210" s="849"/>
      <c r="J210" s="832"/>
      <c r="K210" s="832"/>
      <c r="L210" s="849">
        <v>15</v>
      </c>
      <c r="M210" s="849">
        <v>420</v>
      </c>
      <c r="N210" s="832">
        <v>1</v>
      </c>
      <c r="O210" s="832">
        <v>28</v>
      </c>
      <c r="P210" s="849">
        <v>27</v>
      </c>
      <c r="Q210" s="849">
        <v>756</v>
      </c>
      <c r="R210" s="837">
        <v>1.8</v>
      </c>
      <c r="S210" s="850">
        <v>28</v>
      </c>
    </row>
    <row r="211" spans="1:19" ht="14.4" customHeight="1" x14ac:dyDescent="0.3">
      <c r="A211" s="831" t="s">
        <v>8273</v>
      </c>
      <c r="B211" s="832" t="s">
        <v>8320</v>
      </c>
      <c r="C211" s="832" t="s">
        <v>664</v>
      </c>
      <c r="D211" s="832" t="s">
        <v>3023</v>
      </c>
      <c r="E211" s="832" t="s">
        <v>8203</v>
      </c>
      <c r="F211" s="832" t="s">
        <v>8248</v>
      </c>
      <c r="G211" s="832" t="s">
        <v>8249</v>
      </c>
      <c r="H211" s="849"/>
      <c r="I211" s="849"/>
      <c r="J211" s="832"/>
      <c r="K211" s="832"/>
      <c r="L211" s="849">
        <v>6</v>
      </c>
      <c r="M211" s="849">
        <v>354</v>
      </c>
      <c r="N211" s="832">
        <v>1</v>
      </c>
      <c r="O211" s="832">
        <v>59</v>
      </c>
      <c r="P211" s="849">
        <v>20</v>
      </c>
      <c r="Q211" s="849">
        <v>1180</v>
      </c>
      <c r="R211" s="837">
        <v>3.3333333333333335</v>
      </c>
      <c r="S211" s="850">
        <v>59</v>
      </c>
    </row>
    <row r="212" spans="1:19" ht="14.4" customHeight="1" x14ac:dyDescent="0.3">
      <c r="A212" s="831" t="s">
        <v>8273</v>
      </c>
      <c r="B212" s="832" t="s">
        <v>8320</v>
      </c>
      <c r="C212" s="832" t="s">
        <v>664</v>
      </c>
      <c r="D212" s="832" t="s">
        <v>3023</v>
      </c>
      <c r="E212" s="832" t="s">
        <v>8203</v>
      </c>
      <c r="F212" s="832" t="s">
        <v>8356</v>
      </c>
      <c r="G212" s="832" t="s">
        <v>8357</v>
      </c>
      <c r="H212" s="849"/>
      <c r="I212" s="849"/>
      <c r="J212" s="832"/>
      <c r="K212" s="832"/>
      <c r="L212" s="849">
        <v>3</v>
      </c>
      <c r="M212" s="849">
        <v>531</v>
      </c>
      <c r="N212" s="832">
        <v>1</v>
      </c>
      <c r="O212" s="832">
        <v>177</v>
      </c>
      <c r="P212" s="849">
        <v>4</v>
      </c>
      <c r="Q212" s="849">
        <v>708</v>
      </c>
      <c r="R212" s="837">
        <v>1.3333333333333333</v>
      </c>
      <c r="S212" s="850">
        <v>177</v>
      </c>
    </row>
    <row r="213" spans="1:19" ht="14.4" customHeight="1" x14ac:dyDescent="0.3">
      <c r="A213" s="831" t="s">
        <v>8273</v>
      </c>
      <c r="B213" s="832" t="s">
        <v>8320</v>
      </c>
      <c r="C213" s="832" t="s">
        <v>664</v>
      </c>
      <c r="D213" s="832" t="s">
        <v>3023</v>
      </c>
      <c r="E213" s="832" t="s">
        <v>8203</v>
      </c>
      <c r="F213" s="832" t="s">
        <v>8358</v>
      </c>
      <c r="G213" s="832" t="s">
        <v>8359</v>
      </c>
      <c r="H213" s="849"/>
      <c r="I213" s="849"/>
      <c r="J213" s="832"/>
      <c r="K213" s="832"/>
      <c r="L213" s="849">
        <v>4</v>
      </c>
      <c r="M213" s="849">
        <v>1416</v>
      </c>
      <c r="N213" s="832">
        <v>1</v>
      </c>
      <c r="O213" s="832">
        <v>354</v>
      </c>
      <c r="P213" s="849"/>
      <c r="Q213" s="849"/>
      <c r="R213" s="837"/>
      <c r="S213" s="850"/>
    </row>
    <row r="214" spans="1:19" ht="14.4" customHeight="1" x14ac:dyDescent="0.3">
      <c r="A214" s="831" t="s">
        <v>8273</v>
      </c>
      <c r="B214" s="832" t="s">
        <v>8320</v>
      </c>
      <c r="C214" s="832" t="s">
        <v>664</v>
      </c>
      <c r="D214" s="832" t="s">
        <v>8187</v>
      </c>
      <c r="E214" s="832" t="s">
        <v>8206</v>
      </c>
      <c r="F214" s="832" t="s">
        <v>8322</v>
      </c>
      <c r="G214" s="832" t="s">
        <v>2964</v>
      </c>
      <c r="H214" s="849">
        <v>0.5</v>
      </c>
      <c r="I214" s="849">
        <v>10579.75</v>
      </c>
      <c r="J214" s="832">
        <v>0.9848077252451839</v>
      </c>
      <c r="K214" s="832">
        <v>21159.5</v>
      </c>
      <c r="L214" s="849">
        <v>0.5</v>
      </c>
      <c r="M214" s="849">
        <v>10742.96</v>
      </c>
      <c r="N214" s="832">
        <v>1</v>
      </c>
      <c r="O214" s="832">
        <v>21485.919999999998</v>
      </c>
      <c r="P214" s="849"/>
      <c r="Q214" s="849"/>
      <c r="R214" s="837"/>
      <c r="S214" s="850"/>
    </row>
    <row r="215" spans="1:19" ht="14.4" customHeight="1" x14ac:dyDescent="0.3">
      <c r="A215" s="831" t="s">
        <v>8273</v>
      </c>
      <c r="B215" s="832" t="s">
        <v>8320</v>
      </c>
      <c r="C215" s="832" t="s">
        <v>664</v>
      </c>
      <c r="D215" s="832" t="s">
        <v>8187</v>
      </c>
      <c r="E215" s="832" t="s">
        <v>8206</v>
      </c>
      <c r="F215" s="832" t="s">
        <v>8323</v>
      </c>
      <c r="G215" s="832" t="s">
        <v>2961</v>
      </c>
      <c r="H215" s="849">
        <v>26</v>
      </c>
      <c r="I215" s="849">
        <v>325340.33999999997</v>
      </c>
      <c r="J215" s="832">
        <v>1.587417560155324</v>
      </c>
      <c r="K215" s="832">
        <v>12513.089999999998</v>
      </c>
      <c r="L215" s="849">
        <v>20</v>
      </c>
      <c r="M215" s="849">
        <v>204949.44</v>
      </c>
      <c r="N215" s="832">
        <v>1</v>
      </c>
      <c r="O215" s="832">
        <v>10247.472</v>
      </c>
      <c r="P215" s="849">
        <v>7</v>
      </c>
      <c r="Q215" s="849">
        <v>65063.320000000007</v>
      </c>
      <c r="R215" s="837">
        <v>0.31746034534175849</v>
      </c>
      <c r="S215" s="850">
        <v>9294.76</v>
      </c>
    </row>
    <row r="216" spans="1:19" ht="14.4" customHeight="1" x14ac:dyDescent="0.3">
      <c r="A216" s="831" t="s">
        <v>8273</v>
      </c>
      <c r="B216" s="832" t="s">
        <v>8320</v>
      </c>
      <c r="C216" s="832" t="s">
        <v>664</v>
      </c>
      <c r="D216" s="832" t="s">
        <v>8187</v>
      </c>
      <c r="E216" s="832" t="s">
        <v>8206</v>
      </c>
      <c r="F216" s="832" t="s">
        <v>8325</v>
      </c>
      <c r="G216" s="832" t="s">
        <v>2958</v>
      </c>
      <c r="H216" s="849"/>
      <c r="I216" s="849"/>
      <c r="J216" s="832"/>
      <c r="K216" s="832"/>
      <c r="L216" s="849"/>
      <c r="M216" s="849"/>
      <c r="N216" s="832"/>
      <c r="O216" s="832"/>
      <c r="P216" s="849">
        <v>6</v>
      </c>
      <c r="Q216" s="849">
        <v>35310.78</v>
      </c>
      <c r="R216" s="837"/>
      <c r="S216" s="850">
        <v>5885.13</v>
      </c>
    </row>
    <row r="217" spans="1:19" ht="14.4" customHeight="1" x14ac:dyDescent="0.3">
      <c r="A217" s="831" t="s">
        <v>8273</v>
      </c>
      <c r="B217" s="832" t="s">
        <v>8320</v>
      </c>
      <c r="C217" s="832" t="s">
        <v>664</v>
      </c>
      <c r="D217" s="832" t="s">
        <v>8187</v>
      </c>
      <c r="E217" s="832" t="s">
        <v>8206</v>
      </c>
      <c r="F217" s="832" t="s">
        <v>8327</v>
      </c>
      <c r="G217" s="832" t="s">
        <v>2964</v>
      </c>
      <c r="H217" s="849"/>
      <c r="I217" s="849"/>
      <c r="J217" s="832"/>
      <c r="K217" s="832"/>
      <c r="L217" s="849"/>
      <c r="M217" s="849"/>
      <c r="N217" s="832"/>
      <c r="O217" s="832"/>
      <c r="P217" s="849">
        <v>1.5</v>
      </c>
      <c r="Q217" s="849">
        <v>32201.85</v>
      </c>
      <c r="R217" s="837"/>
      <c r="S217" s="850">
        <v>21467.899999999998</v>
      </c>
    </row>
    <row r="218" spans="1:19" ht="14.4" customHeight="1" x14ac:dyDescent="0.3">
      <c r="A218" s="831" t="s">
        <v>8273</v>
      </c>
      <c r="B218" s="832" t="s">
        <v>8320</v>
      </c>
      <c r="C218" s="832" t="s">
        <v>664</v>
      </c>
      <c r="D218" s="832" t="s">
        <v>8187</v>
      </c>
      <c r="E218" s="832" t="s">
        <v>8203</v>
      </c>
      <c r="F218" s="832" t="s">
        <v>8232</v>
      </c>
      <c r="G218" s="832" t="s">
        <v>8233</v>
      </c>
      <c r="H218" s="849">
        <v>2</v>
      </c>
      <c r="I218" s="849">
        <v>128</v>
      </c>
      <c r="J218" s="832">
        <v>0.19393939393939394</v>
      </c>
      <c r="K218" s="832">
        <v>64</v>
      </c>
      <c r="L218" s="849">
        <v>10</v>
      </c>
      <c r="M218" s="849">
        <v>660</v>
      </c>
      <c r="N218" s="832">
        <v>1</v>
      </c>
      <c r="O218" s="832">
        <v>66</v>
      </c>
      <c r="P218" s="849"/>
      <c r="Q218" s="849"/>
      <c r="R218" s="837"/>
      <c r="S218" s="850"/>
    </row>
    <row r="219" spans="1:19" ht="14.4" customHeight="1" x14ac:dyDescent="0.3">
      <c r="A219" s="831" t="s">
        <v>8273</v>
      </c>
      <c r="B219" s="832" t="s">
        <v>8320</v>
      </c>
      <c r="C219" s="832" t="s">
        <v>664</v>
      </c>
      <c r="D219" s="832" t="s">
        <v>8187</v>
      </c>
      <c r="E219" s="832" t="s">
        <v>8203</v>
      </c>
      <c r="F219" s="832" t="s">
        <v>8328</v>
      </c>
      <c r="G219" s="832" t="s">
        <v>8329</v>
      </c>
      <c r="H219" s="849"/>
      <c r="I219" s="849"/>
      <c r="J219" s="832"/>
      <c r="K219" s="832"/>
      <c r="L219" s="849">
        <v>3</v>
      </c>
      <c r="M219" s="849">
        <v>345</v>
      </c>
      <c r="N219" s="832">
        <v>1</v>
      </c>
      <c r="O219" s="832">
        <v>115</v>
      </c>
      <c r="P219" s="849"/>
      <c r="Q219" s="849"/>
      <c r="R219" s="837"/>
      <c r="S219" s="850"/>
    </row>
    <row r="220" spans="1:19" ht="14.4" customHeight="1" x14ac:dyDescent="0.3">
      <c r="A220" s="831" t="s">
        <v>8273</v>
      </c>
      <c r="B220" s="832" t="s">
        <v>8320</v>
      </c>
      <c r="C220" s="832" t="s">
        <v>664</v>
      </c>
      <c r="D220" s="832" t="s">
        <v>8187</v>
      </c>
      <c r="E220" s="832" t="s">
        <v>8203</v>
      </c>
      <c r="F220" s="832" t="s">
        <v>8204</v>
      </c>
      <c r="G220" s="832" t="s">
        <v>8205</v>
      </c>
      <c r="H220" s="849">
        <v>2</v>
      </c>
      <c r="I220" s="849">
        <v>288</v>
      </c>
      <c r="J220" s="832">
        <v>1.9726027397260273</v>
      </c>
      <c r="K220" s="832">
        <v>144</v>
      </c>
      <c r="L220" s="849">
        <v>1</v>
      </c>
      <c r="M220" s="849">
        <v>146</v>
      </c>
      <c r="N220" s="832">
        <v>1</v>
      </c>
      <c r="O220" s="832">
        <v>146</v>
      </c>
      <c r="P220" s="849">
        <v>4</v>
      </c>
      <c r="Q220" s="849">
        <v>588</v>
      </c>
      <c r="R220" s="837">
        <v>4.0273972602739727</v>
      </c>
      <c r="S220" s="850">
        <v>147</v>
      </c>
    </row>
    <row r="221" spans="1:19" ht="14.4" customHeight="1" x14ac:dyDescent="0.3">
      <c r="A221" s="831" t="s">
        <v>8273</v>
      </c>
      <c r="B221" s="832" t="s">
        <v>8320</v>
      </c>
      <c r="C221" s="832" t="s">
        <v>664</v>
      </c>
      <c r="D221" s="832" t="s">
        <v>8187</v>
      </c>
      <c r="E221" s="832" t="s">
        <v>8203</v>
      </c>
      <c r="F221" s="832" t="s">
        <v>8281</v>
      </c>
      <c r="G221" s="832" t="s">
        <v>8282</v>
      </c>
      <c r="H221" s="849">
        <v>3</v>
      </c>
      <c r="I221" s="849">
        <v>105</v>
      </c>
      <c r="J221" s="832">
        <v>0.35472972972972971</v>
      </c>
      <c r="K221" s="832">
        <v>35</v>
      </c>
      <c r="L221" s="849">
        <v>8</v>
      </c>
      <c r="M221" s="849">
        <v>296</v>
      </c>
      <c r="N221" s="832">
        <v>1</v>
      </c>
      <c r="O221" s="832">
        <v>37</v>
      </c>
      <c r="P221" s="849">
        <v>1</v>
      </c>
      <c r="Q221" s="849">
        <v>37</v>
      </c>
      <c r="R221" s="837">
        <v>0.125</v>
      </c>
      <c r="S221" s="850">
        <v>37</v>
      </c>
    </row>
    <row r="222" spans="1:19" ht="14.4" customHeight="1" x14ac:dyDescent="0.3">
      <c r="A222" s="831" t="s">
        <v>8273</v>
      </c>
      <c r="B222" s="832" t="s">
        <v>8320</v>
      </c>
      <c r="C222" s="832" t="s">
        <v>664</v>
      </c>
      <c r="D222" s="832" t="s">
        <v>8187</v>
      </c>
      <c r="E222" s="832" t="s">
        <v>8203</v>
      </c>
      <c r="F222" s="832" t="s">
        <v>8334</v>
      </c>
      <c r="G222" s="832" t="s">
        <v>8335</v>
      </c>
      <c r="H222" s="849"/>
      <c r="I222" s="849"/>
      <c r="J222" s="832"/>
      <c r="K222" s="832"/>
      <c r="L222" s="849">
        <v>3</v>
      </c>
      <c r="M222" s="849">
        <v>2103</v>
      </c>
      <c r="N222" s="832">
        <v>1</v>
      </c>
      <c r="O222" s="832">
        <v>701</v>
      </c>
      <c r="P222" s="849"/>
      <c r="Q222" s="849"/>
      <c r="R222" s="837"/>
      <c r="S222" s="850"/>
    </row>
    <row r="223" spans="1:19" ht="14.4" customHeight="1" x14ac:dyDescent="0.3">
      <c r="A223" s="831" t="s">
        <v>8273</v>
      </c>
      <c r="B223" s="832" t="s">
        <v>8320</v>
      </c>
      <c r="C223" s="832" t="s">
        <v>664</v>
      </c>
      <c r="D223" s="832" t="s">
        <v>8187</v>
      </c>
      <c r="E223" s="832" t="s">
        <v>8203</v>
      </c>
      <c r="F223" s="832" t="s">
        <v>8344</v>
      </c>
      <c r="G223" s="832" t="s">
        <v>8345</v>
      </c>
      <c r="H223" s="849">
        <v>21</v>
      </c>
      <c r="I223" s="849">
        <v>0</v>
      </c>
      <c r="J223" s="832"/>
      <c r="K223" s="832">
        <v>0</v>
      </c>
      <c r="L223" s="849">
        <v>29</v>
      </c>
      <c r="M223" s="849">
        <v>0</v>
      </c>
      <c r="N223" s="832"/>
      <c r="O223" s="832">
        <v>0</v>
      </c>
      <c r="P223" s="849">
        <v>44</v>
      </c>
      <c r="Q223" s="849">
        <v>0</v>
      </c>
      <c r="R223" s="837"/>
      <c r="S223" s="850">
        <v>0</v>
      </c>
    </row>
    <row r="224" spans="1:19" ht="14.4" customHeight="1" x14ac:dyDescent="0.3">
      <c r="A224" s="831" t="s">
        <v>8273</v>
      </c>
      <c r="B224" s="832" t="s">
        <v>8320</v>
      </c>
      <c r="C224" s="832" t="s">
        <v>664</v>
      </c>
      <c r="D224" s="832" t="s">
        <v>8187</v>
      </c>
      <c r="E224" s="832" t="s">
        <v>8203</v>
      </c>
      <c r="F224" s="832" t="s">
        <v>8346</v>
      </c>
      <c r="G224" s="832" t="s">
        <v>8347</v>
      </c>
      <c r="H224" s="849">
        <v>1</v>
      </c>
      <c r="I224" s="849">
        <v>0</v>
      </c>
      <c r="J224" s="832"/>
      <c r="K224" s="832">
        <v>0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8273</v>
      </c>
      <c r="B225" s="832" t="s">
        <v>8320</v>
      </c>
      <c r="C225" s="832" t="s">
        <v>664</v>
      </c>
      <c r="D225" s="832" t="s">
        <v>8187</v>
      </c>
      <c r="E225" s="832" t="s">
        <v>8203</v>
      </c>
      <c r="F225" s="832" t="s">
        <v>8240</v>
      </c>
      <c r="G225" s="832" t="s">
        <v>8241</v>
      </c>
      <c r="H225" s="849">
        <v>58</v>
      </c>
      <c r="I225" s="849">
        <v>666.66000000000008</v>
      </c>
      <c r="J225" s="832">
        <v>10.000900090009003</v>
      </c>
      <c r="K225" s="832">
        <v>11.494137931034484</v>
      </c>
      <c r="L225" s="849">
        <v>2</v>
      </c>
      <c r="M225" s="849">
        <v>66.66</v>
      </c>
      <c r="N225" s="832">
        <v>1</v>
      </c>
      <c r="O225" s="832">
        <v>33.33</v>
      </c>
      <c r="P225" s="849">
        <v>2</v>
      </c>
      <c r="Q225" s="849">
        <v>66.66</v>
      </c>
      <c r="R225" s="837">
        <v>1</v>
      </c>
      <c r="S225" s="850">
        <v>33.33</v>
      </c>
    </row>
    <row r="226" spans="1:19" ht="14.4" customHeight="1" x14ac:dyDescent="0.3">
      <c r="A226" s="831" t="s">
        <v>8273</v>
      </c>
      <c r="B226" s="832" t="s">
        <v>8320</v>
      </c>
      <c r="C226" s="832" t="s">
        <v>664</v>
      </c>
      <c r="D226" s="832" t="s">
        <v>8187</v>
      </c>
      <c r="E226" s="832" t="s">
        <v>8203</v>
      </c>
      <c r="F226" s="832" t="s">
        <v>8287</v>
      </c>
      <c r="G226" s="832" t="s">
        <v>8288</v>
      </c>
      <c r="H226" s="849">
        <v>353</v>
      </c>
      <c r="I226" s="849">
        <v>38124</v>
      </c>
      <c r="J226" s="832">
        <v>0.84923817161186843</v>
      </c>
      <c r="K226" s="832">
        <v>108</v>
      </c>
      <c r="L226" s="849">
        <v>387</v>
      </c>
      <c r="M226" s="849">
        <v>44892</v>
      </c>
      <c r="N226" s="832">
        <v>1</v>
      </c>
      <c r="O226" s="832">
        <v>116</v>
      </c>
      <c r="P226" s="849">
        <v>315</v>
      </c>
      <c r="Q226" s="849">
        <v>36540</v>
      </c>
      <c r="R226" s="837">
        <v>0.81395348837209303</v>
      </c>
      <c r="S226" s="850">
        <v>116</v>
      </c>
    </row>
    <row r="227" spans="1:19" ht="14.4" customHeight="1" x14ac:dyDescent="0.3">
      <c r="A227" s="831" t="s">
        <v>8273</v>
      </c>
      <c r="B227" s="832" t="s">
        <v>8320</v>
      </c>
      <c r="C227" s="832" t="s">
        <v>664</v>
      </c>
      <c r="D227" s="832" t="s">
        <v>8187</v>
      </c>
      <c r="E227" s="832" t="s">
        <v>8203</v>
      </c>
      <c r="F227" s="832" t="s">
        <v>8242</v>
      </c>
      <c r="G227" s="832" t="s">
        <v>8243</v>
      </c>
      <c r="H227" s="849">
        <v>1</v>
      </c>
      <c r="I227" s="849">
        <v>36</v>
      </c>
      <c r="J227" s="832">
        <v>8.8452088452088448E-2</v>
      </c>
      <c r="K227" s="832">
        <v>36</v>
      </c>
      <c r="L227" s="849">
        <v>11</v>
      </c>
      <c r="M227" s="849">
        <v>407</v>
      </c>
      <c r="N227" s="832">
        <v>1</v>
      </c>
      <c r="O227" s="832">
        <v>37</v>
      </c>
      <c r="P227" s="849">
        <v>8</v>
      </c>
      <c r="Q227" s="849">
        <v>296</v>
      </c>
      <c r="R227" s="837">
        <v>0.72727272727272729</v>
      </c>
      <c r="S227" s="850">
        <v>37</v>
      </c>
    </row>
    <row r="228" spans="1:19" ht="14.4" customHeight="1" x14ac:dyDescent="0.3">
      <c r="A228" s="831" t="s">
        <v>8273</v>
      </c>
      <c r="B228" s="832" t="s">
        <v>8320</v>
      </c>
      <c r="C228" s="832" t="s">
        <v>664</v>
      </c>
      <c r="D228" s="832" t="s">
        <v>8187</v>
      </c>
      <c r="E228" s="832" t="s">
        <v>8203</v>
      </c>
      <c r="F228" s="832" t="s">
        <v>8350</v>
      </c>
      <c r="G228" s="832" t="s">
        <v>8351</v>
      </c>
      <c r="H228" s="849">
        <v>2</v>
      </c>
      <c r="I228" s="849">
        <v>114</v>
      </c>
      <c r="J228" s="832"/>
      <c r="K228" s="832">
        <v>57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8273</v>
      </c>
      <c r="B229" s="832" t="s">
        <v>8320</v>
      </c>
      <c r="C229" s="832" t="s">
        <v>664</v>
      </c>
      <c r="D229" s="832" t="s">
        <v>8187</v>
      </c>
      <c r="E229" s="832" t="s">
        <v>8203</v>
      </c>
      <c r="F229" s="832" t="s">
        <v>8244</v>
      </c>
      <c r="G229" s="832" t="s">
        <v>8245</v>
      </c>
      <c r="H229" s="849">
        <v>7</v>
      </c>
      <c r="I229" s="849">
        <v>217</v>
      </c>
      <c r="J229" s="832">
        <v>6.78125</v>
      </c>
      <c r="K229" s="832">
        <v>31</v>
      </c>
      <c r="L229" s="849">
        <v>1</v>
      </c>
      <c r="M229" s="849">
        <v>32</v>
      </c>
      <c r="N229" s="832">
        <v>1</v>
      </c>
      <c r="O229" s="832">
        <v>32</v>
      </c>
      <c r="P229" s="849"/>
      <c r="Q229" s="849"/>
      <c r="R229" s="837"/>
      <c r="S229" s="850"/>
    </row>
    <row r="230" spans="1:19" ht="14.4" customHeight="1" x14ac:dyDescent="0.3">
      <c r="A230" s="831" t="s">
        <v>8273</v>
      </c>
      <c r="B230" s="832" t="s">
        <v>8320</v>
      </c>
      <c r="C230" s="832" t="s">
        <v>664</v>
      </c>
      <c r="D230" s="832" t="s">
        <v>8187</v>
      </c>
      <c r="E230" s="832" t="s">
        <v>8203</v>
      </c>
      <c r="F230" s="832" t="s">
        <v>8271</v>
      </c>
      <c r="G230" s="832" t="s">
        <v>8272</v>
      </c>
      <c r="H230" s="849">
        <v>1</v>
      </c>
      <c r="I230" s="849">
        <v>331</v>
      </c>
      <c r="J230" s="832"/>
      <c r="K230" s="832">
        <v>331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8273</v>
      </c>
      <c r="B231" s="832" t="s">
        <v>8320</v>
      </c>
      <c r="C231" s="832" t="s">
        <v>664</v>
      </c>
      <c r="D231" s="832" t="s">
        <v>8187</v>
      </c>
      <c r="E231" s="832" t="s">
        <v>8203</v>
      </c>
      <c r="F231" s="832" t="s">
        <v>8352</v>
      </c>
      <c r="G231" s="832" t="s">
        <v>8353</v>
      </c>
      <c r="H231" s="849"/>
      <c r="I231" s="849"/>
      <c r="J231" s="832"/>
      <c r="K231" s="832"/>
      <c r="L231" s="849"/>
      <c r="M231" s="849"/>
      <c r="N231" s="832"/>
      <c r="O231" s="832"/>
      <c r="P231" s="849">
        <v>2</v>
      </c>
      <c r="Q231" s="849">
        <v>0</v>
      </c>
      <c r="R231" s="837"/>
      <c r="S231" s="850">
        <v>0</v>
      </c>
    </row>
    <row r="232" spans="1:19" ht="14.4" customHeight="1" x14ac:dyDescent="0.3">
      <c r="A232" s="831" t="s">
        <v>8273</v>
      </c>
      <c r="B232" s="832" t="s">
        <v>8320</v>
      </c>
      <c r="C232" s="832" t="s">
        <v>664</v>
      </c>
      <c r="D232" s="832" t="s">
        <v>8187</v>
      </c>
      <c r="E232" s="832" t="s">
        <v>8203</v>
      </c>
      <c r="F232" s="832" t="s">
        <v>8354</v>
      </c>
      <c r="G232" s="832" t="s">
        <v>8355</v>
      </c>
      <c r="H232" s="849">
        <v>1</v>
      </c>
      <c r="I232" s="849">
        <v>77</v>
      </c>
      <c r="J232" s="832"/>
      <c r="K232" s="832">
        <v>77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8273</v>
      </c>
      <c r="B233" s="832" t="s">
        <v>8320</v>
      </c>
      <c r="C233" s="832" t="s">
        <v>664</v>
      </c>
      <c r="D233" s="832" t="s">
        <v>8187</v>
      </c>
      <c r="E233" s="832" t="s">
        <v>8203</v>
      </c>
      <c r="F233" s="832" t="s">
        <v>8295</v>
      </c>
      <c r="G233" s="832" t="s">
        <v>8296</v>
      </c>
      <c r="H233" s="849">
        <v>7</v>
      </c>
      <c r="I233" s="849">
        <v>399</v>
      </c>
      <c r="J233" s="832">
        <v>0.84533898305084743</v>
      </c>
      <c r="K233" s="832">
        <v>57</v>
      </c>
      <c r="L233" s="849">
        <v>8</v>
      </c>
      <c r="M233" s="849">
        <v>472</v>
      </c>
      <c r="N233" s="832">
        <v>1</v>
      </c>
      <c r="O233" s="832">
        <v>59</v>
      </c>
      <c r="P233" s="849">
        <v>8</v>
      </c>
      <c r="Q233" s="849">
        <v>472</v>
      </c>
      <c r="R233" s="837">
        <v>1</v>
      </c>
      <c r="S233" s="850">
        <v>59</v>
      </c>
    </row>
    <row r="234" spans="1:19" ht="14.4" customHeight="1" x14ac:dyDescent="0.3">
      <c r="A234" s="831" t="s">
        <v>8273</v>
      </c>
      <c r="B234" s="832" t="s">
        <v>8320</v>
      </c>
      <c r="C234" s="832" t="s">
        <v>664</v>
      </c>
      <c r="D234" s="832" t="s">
        <v>8187</v>
      </c>
      <c r="E234" s="832" t="s">
        <v>8203</v>
      </c>
      <c r="F234" s="832" t="s">
        <v>8246</v>
      </c>
      <c r="G234" s="832" t="s">
        <v>8247</v>
      </c>
      <c r="H234" s="849"/>
      <c r="I234" s="849"/>
      <c r="J234" s="832"/>
      <c r="K234" s="832"/>
      <c r="L234" s="849"/>
      <c r="M234" s="849"/>
      <c r="N234" s="832"/>
      <c r="O234" s="832"/>
      <c r="P234" s="849">
        <v>5</v>
      </c>
      <c r="Q234" s="849">
        <v>140</v>
      </c>
      <c r="R234" s="837"/>
      <c r="S234" s="850">
        <v>28</v>
      </c>
    </row>
    <row r="235" spans="1:19" ht="14.4" customHeight="1" x14ac:dyDescent="0.3">
      <c r="A235" s="831" t="s">
        <v>8273</v>
      </c>
      <c r="B235" s="832" t="s">
        <v>8320</v>
      </c>
      <c r="C235" s="832" t="s">
        <v>664</v>
      </c>
      <c r="D235" s="832" t="s">
        <v>8187</v>
      </c>
      <c r="E235" s="832" t="s">
        <v>8203</v>
      </c>
      <c r="F235" s="832" t="s">
        <v>8248</v>
      </c>
      <c r="G235" s="832" t="s">
        <v>8249</v>
      </c>
      <c r="H235" s="849">
        <v>20</v>
      </c>
      <c r="I235" s="849">
        <v>1140</v>
      </c>
      <c r="J235" s="832">
        <v>0.12229135378674104</v>
      </c>
      <c r="K235" s="832">
        <v>57</v>
      </c>
      <c r="L235" s="849">
        <v>158</v>
      </c>
      <c r="M235" s="849">
        <v>9322</v>
      </c>
      <c r="N235" s="832">
        <v>1</v>
      </c>
      <c r="O235" s="832">
        <v>59</v>
      </c>
      <c r="P235" s="849">
        <v>126</v>
      </c>
      <c r="Q235" s="849">
        <v>7434</v>
      </c>
      <c r="R235" s="837">
        <v>0.79746835443037978</v>
      </c>
      <c r="S235" s="850">
        <v>59</v>
      </c>
    </row>
    <row r="236" spans="1:19" ht="14.4" customHeight="1" x14ac:dyDescent="0.3">
      <c r="A236" s="831" t="s">
        <v>8273</v>
      </c>
      <c r="B236" s="832" t="s">
        <v>8320</v>
      </c>
      <c r="C236" s="832" t="s">
        <v>664</v>
      </c>
      <c r="D236" s="832" t="s">
        <v>8187</v>
      </c>
      <c r="E236" s="832" t="s">
        <v>8203</v>
      </c>
      <c r="F236" s="832" t="s">
        <v>8356</v>
      </c>
      <c r="G236" s="832" t="s">
        <v>8357</v>
      </c>
      <c r="H236" s="849">
        <v>2</v>
      </c>
      <c r="I236" s="849">
        <v>330</v>
      </c>
      <c r="J236" s="832">
        <v>0.2071563088512241</v>
      </c>
      <c r="K236" s="832">
        <v>165</v>
      </c>
      <c r="L236" s="849">
        <v>9</v>
      </c>
      <c r="M236" s="849">
        <v>1593</v>
      </c>
      <c r="N236" s="832">
        <v>1</v>
      </c>
      <c r="O236" s="832">
        <v>177</v>
      </c>
      <c r="P236" s="849">
        <v>2</v>
      </c>
      <c r="Q236" s="849">
        <v>354</v>
      </c>
      <c r="R236" s="837">
        <v>0.22222222222222221</v>
      </c>
      <c r="S236" s="850">
        <v>177</v>
      </c>
    </row>
    <row r="237" spans="1:19" ht="14.4" customHeight="1" x14ac:dyDescent="0.3">
      <c r="A237" s="831" t="s">
        <v>8273</v>
      </c>
      <c r="B237" s="832" t="s">
        <v>8320</v>
      </c>
      <c r="C237" s="832" t="s">
        <v>664</v>
      </c>
      <c r="D237" s="832" t="s">
        <v>8187</v>
      </c>
      <c r="E237" s="832" t="s">
        <v>8203</v>
      </c>
      <c r="F237" s="832" t="s">
        <v>8358</v>
      </c>
      <c r="G237" s="832" t="s">
        <v>8359</v>
      </c>
      <c r="H237" s="849"/>
      <c r="I237" s="849"/>
      <c r="J237" s="832"/>
      <c r="K237" s="832"/>
      <c r="L237" s="849">
        <v>26</v>
      </c>
      <c r="M237" s="849">
        <v>9204</v>
      </c>
      <c r="N237" s="832">
        <v>1</v>
      </c>
      <c r="O237" s="832">
        <v>354</v>
      </c>
      <c r="P237" s="849"/>
      <c r="Q237" s="849"/>
      <c r="R237" s="837"/>
      <c r="S237" s="850"/>
    </row>
    <row r="238" spans="1:19" ht="14.4" customHeight="1" x14ac:dyDescent="0.3">
      <c r="A238" s="831" t="s">
        <v>8273</v>
      </c>
      <c r="B238" s="832" t="s">
        <v>8320</v>
      </c>
      <c r="C238" s="832" t="s">
        <v>664</v>
      </c>
      <c r="D238" s="832" t="s">
        <v>3024</v>
      </c>
      <c r="E238" s="832" t="s">
        <v>8206</v>
      </c>
      <c r="F238" s="832" t="s">
        <v>8323</v>
      </c>
      <c r="G238" s="832" t="s">
        <v>2961</v>
      </c>
      <c r="H238" s="849"/>
      <c r="I238" s="849"/>
      <c r="J238" s="832"/>
      <c r="K238" s="832"/>
      <c r="L238" s="849"/>
      <c r="M238" s="849"/>
      <c r="N238" s="832"/>
      <c r="O238" s="832"/>
      <c r="P238" s="849">
        <v>3</v>
      </c>
      <c r="Q238" s="849">
        <v>27884.28</v>
      </c>
      <c r="R238" s="837"/>
      <c r="S238" s="850">
        <v>9294.76</v>
      </c>
    </row>
    <row r="239" spans="1:19" ht="14.4" customHeight="1" x14ac:dyDescent="0.3">
      <c r="A239" s="831" t="s">
        <v>8273</v>
      </c>
      <c r="B239" s="832" t="s">
        <v>8320</v>
      </c>
      <c r="C239" s="832" t="s">
        <v>664</v>
      </c>
      <c r="D239" s="832" t="s">
        <v>3024</v>
      </c>
      <c r="E239" s="832" t="s">
        <v>8203</v>
      </c>
      <c r="F239" s="832" t="s">
        <v>8295</v>
      </c>
      <c r="G239" s="832" t="s">
        <v>8296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59</v>
      </c>
      <c r="R239" s="837"/>
      <c r="S239" s="850">
        <v>59</v>
      </c>
    </row>
    <row r="240" spans="1:19" ht="14.4" customHeight="1" x14ac:dyDescent="0.3">
      <c r="A240" s="831" t="s">
        <v>8273</v>
      </c>
      <c r="B240" s="832" t="s">
        <v>8320</v>
      </c>
      <c r="C240" s="832" t="s">
        <v>664</v>
      </c>
      <c r="D240" s="832" t="s">
        <v>3027</v>
      </c>
      <c r="E240" s="832" t="s">
        <v>8206</v>
      </c>
      <c r="F240" s="832" t="s">
        <v>8323</v>
      </c>
      <c r="G240" s="832" t="s">
        <v>2961</v>
      </c>
      <c r="H240" s="849"/>
      <c r="I240" s="849"/>
      <c r="J240" s="832"/>
      <c r="K240" s="832"/>
      <c r="L240" s="849">
        <v>6</v>
      </c>
      <c r="M240" s="849">
        <v>62503.38</v>
      </c>
      <c r="N240" s="832">
        <v>1</v>
      </c>
      <c r="O240" s="832">
        <v>10417.23</v>
      </c>
      <c r="P240" s="849"/>
      <c r="Q240" s="849"/>
      <c r="R240" s="837"/>
      <c r="S240" s="850"/>
    </row>
    <row r="241" spans="1:19" ht="14.4" customHeight="1" x14ac:dyDescent="0.3">
      <c r="A241" s="831" t="s">
        <v>8273</v>
      </c>
      <c r="B241" s="832" t="s">
        <v>8320</v>
      </c>
      <c r="C241" s="832" t="s">
        <v>664</v>
      </c>
      <c r="D241" s="832" t="s">
        <v>3027</v>
      </c>
      <c r="E241" s="832" t="s">
        <v>8203</v>
      </c>
      <c r="F241" s="832" t="s">
        <v>8230</v>
      </c>
      <c r="G241" s="832" t="s">
        <v>8231</v>
      </c>
      <c r="H241" s="849">
        <v>1</v>
      </c>
      <c r="I241" s="849">
        <v>29</v>
      </c>
      <c r="J241" s="832"/>
      <c r="K241" s="832">
        <v>29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8273</v>
      </c>
      <c r="B242" s="832" t="s">
        <v>8320</v>
      </c>
      <c r="C242" s="832" t="s">
        <v>664</v>
      </c>
      <c r="D242" s="832" t="s">
        <v>3027</v>
      </c>
      <c r="E242" s="832" t="s">
        <v>8203</v>
      </c>
      <c r="F242" s="832" t="s">
        <v>8232</v>
      </c>
      <c r="G242" s="832" t="s">
        <v>8233</v>
      </c>
      <c r="H242" s="849">
        <v>4</v>
      </c>
      <c r="I242" s="849">
        <v>256</v>
      </c>
      <c r="J242" s="832">
        <v>0.27705627705627706</v>
      </c>
      <c r="K242" s="832">
        <v>64</v>
      </c>
      <c r="L242" s="849">
        <v>14</v>
      </c>
      <c r="M242" s="849">
        <v>924</v>
      </c>
      <c r="N242" s="832">
        <v>1</v>
      </c>
      <c r="O242" s="832">
        <v>66</v>
      </c>
      <c r="P242" s="849"/>
      <c r="Q242" s="849"/>
      <c r="R242" s="837"/>
      <c r="S242" s="850"/>
    </row>
    <row r="243" spans="1:19" ht="14.4" customHeight="1" x14ac:dyDescent="0.3">
      <c r="A243" s="831" t="s">
        <v>8273</v>
      </c>
      <c r="B243" s="832" t="s">
        <v>8320</v>
      </c>
      <c r="C243" s="832" t="s">
        <v>664</v>
      </c>
      <c r="D243" s="832" t="s">
        <v>3027</v>
      </c>
      <c r="E243" s="832" t="s">
        <v>8203</v>
      </c>
      <c r="F243" s="832" t="s">
        <v>8281</v>
      </c>
      <c r="G243" s="832" t="s">
        <v>8282</v>
      </c>
      <c r="H243" s="849">
        <v>6</v>
      </c>
      <c r="I243" s="849">
        <v>210</v>
      </c>
      <c r="J243" s="832">
        <v>0.81081081081081086</v>
      </c>
      <c r="K243" s="832">
        <v>35</v>
      </c>
      <c r="L243" s="849">
        <v>7</v>
      </c>
      <c r="M243" s="849">
        <v>259</v>
      </c>
      <c r="N243" s="832">
        <v>1</v>
      </c>
      <c r="O243" s="832">
        <v>37</v>
      </c>
      <c r="P243" s="849"/>
      <c r="Q243" s="849"/>
      <c r="R243" s="837"/>
      <c r="S243" s="850"/>
    </row>
    <row r="244" spans="1:19" ht="14.4" customHeight="1" x14ac:dyDescent="0.3">
      <c r="A244" s="831" t="s">
        <v>8273</v>
      </c>
      <c r="B244" s="832" t="s">
        <v>8320</v>
      </c>
      <c r="C244" s="832" t="s">
        <v>664</v>
      </c>
      <c r="D244" s="832" t="s">
        <v>3027</v>
      </c>
      <c r="E244" s="832" t="s">
        <v>8203</v>
      </c>
      <c r="F244" s="832" t="s">
        <v>8334</v>
      </c>
      <c r="G244" s="832" t="s">
        <v>8335</v>
      </c>
      <c r="H244" s="849">
        <v>1</v>
      </c>
      <c r="I244" s="849">
        <v>653</v>
      </c>
      <c r="J244" s="832"/>
      <c r="K244" s="832">
        <v>653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8273</v>
      </c>
      <c r="B245" s="832" t="s">
        <v>8320</v>
      </c>
      <c r="C245" s="832" t="s">
        <v>664</v>
      </c>
      <c r="D245" s="832" t="s">
        <v>3027</v>
      </c>
      <c r="E245" s="832" t="s">
        <v>8203</v>
      </c>
      <c r="F245" s="832" t="s">
        <v>8240</v>
      </c>
      <c r="G245" s="832" t="s">
        <v>8241</v>
      </c>
      <c r="H245" s="849"/>
      <c r="I245" s="849"/>
      <c r="J245" s="832"/>
      <c r="K245" s="832"/>
      <c r="L245" s="849">
        <v>2</v>
      </c>
      <c r="M245" s="849">
        <v>66.66</v>
      </c>
      <c r="N245" s="832">
        <v>1</v>
      </c>
      <c r="O245" s="832">
        <v>33.33</v>
      </c>
      <c r="P245" s="849"/>
      <c r="Q245" s="849"/>
      <c r="R245" s="837"/>
      <c r="S245" s="850"/>
    </row>
    <row r="246" spans="1:19" ht="14.4" customHeight="1" x14ac:dyDescent="0.3">
      <c r="A246" s="831" t="s">
        <v>8273</v>
      </c>
      <c r="B246" s="832" t="s">
        <v>8320</v>
      </c>
      <c r="C246" s="832" t="s">
        <v>664</v>
      </c>
      <c r="D246" s="832" t="s">
        <v>3027</v>
      </c>
      <c r="E246" s="832" t="s">
        <v>8203</v>
      </c>
      <c r="F246" s="832" t="s">
        <v>8287</v>
      </c>
      <c r="G246" s="832" t="s">
        <v>8288</v>
      </c>
      <c r="H246" s="849"/>
      <c r="I246" s="849"/>
      <c r="J246" s="832"/>
      <c r="K246" s="832"/>
      <c r="L246" s="849">
        <v>7</v>
      </c>
      <c r="M246" s="849">
        <v>812</v>
      </c>
      <c r="N246" s="832">
        <v>1</v>
      </c>
      <c r="O246" s="832">
        <v>116</v>
      </c>
      <c r="P246" s="849"/>
      <c r="Q246" s="849"/>
      <c r="R246" s="837"/>
      <c r="S246" s="850"/>
    </row>
    <row r="247" spans="1:19" ht="14.4" customHeight="1" x14ac:dyDescent="0.3">
      <c r="A247" s="831" t="s">
        <v>8273</v>
      </c>
      <c r="B247" s="832" t="s">
        <v>8320</v>
      </c>
      <c r="C247" s="832" t="s">
        <v>664</v>
      </c>
      <c r="D247" s="832" t="s">
        <v>3027</v>
      </c>
      <c r="E247" s="832" t="s">
        <v>8203</v>
      </c>
      <c r="F247" s="832" t="s">
        <v>8242</v>
      </c>
      <c r="G247" s="832" t="s">
        <v>8243</v>
      </c>
      <c r="H247" s="849">
        <v>4</v>
      </c>
      <c r="I247" s="849">
        <v>144</v>
      </c>
      <c r="J247" s="832">
        <v>0.25945945945945947</v>
      </c>
      <c r="K247" s="832">
        <v>36</v>
      </c>
      <c r="L247" s="849">
        <v>15</v>
      </c>
      <c r="M247" s="849">
        <v>555</v>
      </c>
      <c r="N247" s="832">
        <v>1</v>
      </c>
      <c r="O247" s="832">
        <v>37</v>
      </c>
      <c r="P247" s="849"/>
      <c r="Q247" s="849"/>
      <c r="R247" s="837"/>
      <c r="S247" s="850"/>
    </row>
    <row r="248" spans="1:19" ht="14.4" customHeight="1" x14ac:dyDescent="0.3">
      <c r="A248" s="831" t="s">
        <v>8273</v>
      </c>
      <c r="B248" s="832" t="s">
        <v>8320</v>
      </c>
      <c r="C248" s="832" t="s">
        <v>664</v>
      </c>
      <c r="D248" s="832" t="s">
        <v>3027</v>
      </c>
      <c r="E248" s="832" t="s">
        <v>8203</v>
      </c>
      <c r="F248" s="832" t="s">
        <v>8244</v>
      </c>
      <c r="G248" s="832" t="s">
        <v>8245</v>
      </c>
      <c r="H248" s="849">
        <v>1</v>
      </c>
      <c r="I248" s="849">
        <v>31</v>
      </c>
      <c r="J248" s="832"/>
      <c r="K248" s="832">
        <v>31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8273</v>
      </c>
      <c r="B249" s="832" t="s">
        <v>8320</v>
      </c>
      <c r="C249" s="832" t="s">
        <v>664</v>
      </c>
      <c r="D249" s="832" t="s">
        <v>3027</v>
      </c>
      <c r="E249" s="832" t="s">
        <v>8203</v>
      </c>
      <c r="F249" s="832" t="s">
        <v>8271</v>
      </c>
      <c r="G249" s="832" t="s">
        <v>8272</v>
      </c>
      <c r="H249" s="849">
        <v>1</v>
      </c>
      <c r="I249" s="849">
        <v>331</v>
      </c>
      <c r="J249" s="832"/>
      <c r="K249" s="832">
        <v>331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8273</v>
      </c>
      <c r="B250" s="832" t="s">
        <v>8320</v>
      </c>
      <c r="C250" s="832" t="s">
        <v>664</v>
      </c>
      <c r="D250" s="832" t="s">
        <v>3027</v>
      </c>
      <c r="E250" s="832" t="s">
        <v>8203</v>
      </c>
      <c r="F250" s="832" t="s">
        <v>8354</v>
      </c>
      <c r="G250" s="832" t="s">
        <v>8355</v>
      </c>
      <c r="H250" s="849">
        <v>1</v>
      </c>
      <c r="I250" s="849">
        <v>77</v>
      </c>
      <c r="J250" s="832"/>
      <c r="K250" s="832">
        <v>77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8273</v>
      </c>
      <c r="B251" s="832" t="s">
        <v>8320</v>
      </c>
      <c r="C251" s="832" t="s">
        <v>664</v>
      </c>
      <c r="D251" s="832" t="s">
        <v>3027</v>
      </c>
      <c r="E251" s="832" t="s">
        <v>8203</v>
      </c>
      <c r="F251" s="832" t="s">
        <v>8295</v>
      </c>
      <c r="G251" s="832" t="s">
        <v>8296</v>
      </c>
      <c r="H251" s="849"/>
      <c r="I251" s="849"/>
      <c r="J251" s="832"/>
      <c r="K251" s="832"/>
      <c r="L251" s="849">
        <v>2</v>
      </c>
      <c r="M251" s="849">
        <v>118</v>
      </c>
      <c r="N251" s="832">
        <v>1</v>
      </c>
      <c r="O251" s="832">
        <v>59</v>
      </c>
      <c r="P251" s="849"/>
      <c r="Q251" s="849"/>
      <c r="R251" s="837"/>
      <c r="S251" s="850"/>
    </row>
    <row r="252" spans="1:19" ht="14.4" customHeight="1" x14ac:dyDescent="0.3">
      <c r="A252" s="831" t="s">
        <v>8273</v>
      </c>
      <c r="B252" s="832" t="s">
        <v>8320</v>
      </c>
      <c r="C252" s="832" t="s">
        <v>664</v>
      </c>
      <c r="D252" s="832" t="s">
        <v>3027</v>
      </c>
      <c r="E252" s="832" t="s">
        <v>8203</v>
      </c>
      <c r="F252" s="832" t="s">
        <v>8356</v>
      </c>
      <c r="G252" s="832" t="s">
        <v>8357</v>
      </c>
      <c r="H252" s="849">
        <v>10</v>
      </c>
      <c r="I252" s="849">
        <v>1650</v>
      </c>
      <c r="J252" s="832">
        <v>0.42372881355932202</v>
      </c>
      <c r="K252" s="832">
        <v>165</v>
      </c>
      <c r="L252" s="849">
        <v>22</v>
      </c>
      <c r="M252" s="849">
        <v>3894</v>
      </c>
      <c r="N252" s="832">
        <v>1</v>
      </c>
      <c r="O252" s="832">
        <v>177</v>
      </c>
      <c r="P252" s="849"/>
      <c r="Q252" s="849"/>
      <c r="R252" s="837"/>
      <c r="S252" s="850"/>
    </row>
    <row r="253" spans="1:19" ht="14.4" customHeight="1" x14ac:dyDescent="0.3">
      <c r="A253" s="831" t="s">
        <v>8273</v>
      </c>
      <c r="B253" s="832" t="s">
        <v>8320</v>
      </c>
      <c r="C253" s="832" t="s">
        <v>664</v>
      </c>
      <c r="D253" s="832" t="s">
        <v>3027</v>
      </c>
      <c r="E253" s="832" t="s">
        <v>8203</v>
      </c>
      <c r="F253" s="832" t="s">
        <v>8358</v>
      </c>
      <c r="G253" s="832" t="s">
        <v>8359</v>
      </c>
      <c r="H253" s="849">
        <v>7</v>
      </c>
      <c r="I253" s="849">
        <v>2317</v>
      </c>
      <c r="J253" s="832">
        <v>0.21113541097138691</v>
      </c>
      <c r="K253" s="832">
        <v>331</v>
      </c>
      <c r="L253" s="849">
        <v>31</v>
      </c>
      <c r="M253" s="849">
        <v>10974</v>
      </c>
      <c r="N253" s="832">
        <v>1</v>
      </c>
      <c r="O253" s="832">
        <v>354</v>
      </c>
      <c r="P253" s="849"/>
      <c r="Q253" s="849"/>
      <c r="R253" s="837"/>
      <c r="S253" s="850"/>
    </row>
    <row r="254" spans="1:19" ht="14.4" customHeight="1" x14ac:dyDescent="0.3">
      <c r="A254" s="831" t="s">
        <v>8273</v>
      </c>
      <c r="B254" s="832" t="s">
        <v>8320</v>
      </c>
      <c r="C254" s="832" t="s">
        <v>664</v>
      </c>
      <c r="D254" s="832" t="s">
        <v>3030</v>
      </c>
      <c r="E254" s="832" t="s">
        <v>8206</v>
      </c>
      <c r="F254" s="832" t="s">
        <v>8323</v>
      </c>
      <c r="G254" s="832" t="s">
        <v>2961</v>
      </c>
      <c r="H254" s="849">
        <v>10</v>
      </c>
      <c r="I254" s="849">
        <v>125130.9</v>
      </c>
      <c r="J254" s="832"/>
      <c r="K254" s="832">
        <v>12513.09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8273</v>
      </c>
      <c r="B255" s="832" t="s">
        <v>8320</v>
      </c>
      <c r="C255" s="832" t="s">
        <v>664</v>
      </c>
      <c r="D255" s="832" t="s">
        <v>3030</v>
      </c>
      <c r="E255" s="832" t="s">
        <v>8206</v>
      </c>
      <c r="F255" s="832" t="s">
        <v>8324</v>
      </c>
      <c r="G255" s="832" t="s">
        <v>2964</v>
      </c>
      <c r="H255" s="849">
        <v>0.5</v>
      </c>
      <c r="I255" s="849">
        <v>10579.75</v>
      </c>
      <c r="J255" s="832"/>
      <c r="K255" s="832">
        <v>21159.5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8273</v>
      </c>
      <c r="B256" s="832" t="s">
        <v>8320</v>
      </c>
      <c r="C256" s="832" t="s">
        <v>664</v>
      </c>
      <c r="D256" s="832" t="s">
        <v>3030</v>
      </c>
      <c r="E256" s="832" t="s">
        <v>8203</v>
      </c>
      <c r="F256" s="832" t="s">
        <v>8232</v>
      </c>
      <c r="G256" s="832" t="s">
        <v>8233</v>
      </c>
      <c r="H256" s="849">
        <v>1</v>
      </c>
      <c r="I256" s="849">
        <v>64</v>
      </c>
      <c r="J256" s="832"/>
      <c r="K256" s="832">
        <v>64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8273</v>
      </c>
      <c r="B257" s="832" t="s">
        <v>8320</v>
      </c>
      <c r="C257" s="832" t="s">
        <v>664</v>
      </c>
      <c r="D257" s="832" t="s">
        <v>3030</v>
      </c>
      <c r="E257" s="832" t="s">
        <v>8203</v>
      </c>
      <c r="F257" s="832" t="s">
        <v>8242</v>
      </c>
      <c r="G257" s="832" t="s">
        <v>8243</v>
      </c>
      <c r="H257" s="849">
        <v>4</v>
      </c>
      <c r="I257" s="849">
        <v>144</v>
      </c>
      <c r="J257" s="832"/>
      <c r="K257" s="832">
        <v>36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8273</v>
      </c>
      <c r="B258" s="832" t="s">
        <v>8320</v>
      </c>
      <c r="C258" s="832" t="s">
        <v>664</v>
      </c>
      <c r="D258" s="832" t="s">
        <v>3030</v>
      </c>
      <c r="E258" s="832" t="s">
        <v>8203</v>
      </c>
      <c r="F258" s="832" t="s">
        <v>8244</v>
      </c>
      <c r="G258" s="832" t="s">
        <v>8245</v>
      </c>
      <c r="H258" s="849">
        <v>1</v>
      </c>
      <c r="I258" s="849">
        <v>31</v>
      </c>
      <c r="J258" s="832"/>
      <c r="K258" s="832">
        <v>31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8273</v>
      </c>
      <c r="B259" s="832" t="s">
        <v>8320</v>
      </c>
      <c r="C259" s="832" t="s">
        <v>664</v>
      </c>
      <c r="D259" s="832" t="s">
        <v>3030</v>
      </c>
      <c r="E259" s="832" t="s">
        <v>8203</v>
      </c>
      <c r="F259" s="832" t="s">
        <v>8271</v>
      </c>
      <c r="G259" s="832" t="s">
        <v>8272</v>
      </c>
      <c r="H259" s="849">
        <v>1</v>
      </c>
      <c r="I259" s="849">
        <v>331</v>
      </c>
      <c r="J259" s="832"/>
      <c r="K259" s="832">
        <v>331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8273</v>
      </c>
      <c r="B260" s="832" t="s">
        <v>8320</v>
      </c>
      <c r="C260" s="832" t="s">
        <v>664</v>
      </c>
      <c r="D260" s="832" t="s">
        <v>3030</v>
      </c>
      <c r="E260" s="832" t="s">
        <v>8203</v>
      </c>
      <c r="F260" s="832" t="s">
        <v>8295</v>
      </c>
      <c r="G260" s="832" t="s">
        <v>8296</v>
      </c>
      <c r="H260" s="849">
        <v>3</v>
      </c>
      <c r="I260" s="849">
        <v>171</v>
      </c>
      <c r="J260" s="832"/>
      <c r="K260" s="832">
        <v>57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8273</v>
      </c>
      <c r="B261" s="832" t="s">
        <v>8320</v>
      </c>
      <c r="C261" s="832" t="s">
        <v>664</v>
      </c>
      <c r="D261" s="832" t="s">
        <v>3030</v>
      </c>
      <c r="E261" s="832" t="s">
        <v>8203</v>
      </c>
      <c r="F261" s="832" t="s">
        <v>8358</v>
      </c>
      <c r="G261" s="832" t="s">
        <v>8359</v>
      </c>
      <c r="H261" s="849">
        <v>4</v>
      </c>
      <c r="I261" s="849">
        <v>1324</v>
      </c>
      <c r="J261" s="832"/>
      <c r="K261" s="832">
        <v>331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8273</v>
      </c>
      <c r="B262" s="832" t="s">
        <v>8320</v>
      </c>
      <c r="C262" s="832" t="s">
        <v>664</v>
      </c>
      <c r="D262" s="832" t="s">
        <v>3031</v>
      </c>
      <c r="E262" s="832" t="s">
        <v>8203</v>
      </c>
      <c r="F262" s="832" t="s">
        <v>8204</v>
      </c>
      <c r="G262" s="832" t="s">
        <v>8205</v>
      </c>
      <c r="H262" s="849"/>
      <c r="I262" s="849"/>
      <c r="J262" s="832"/>
      <c r="K262" s="832"/>
      <c r="L262" s="849">
        <v>1</v>
      </c>
      <c r="M262" s="849">
        <v>146</v>
      </c>
      <c r="N262" s="832">
        <v>1</v>
      </c>
      <c r="O262" s="832">
        <v>146</v>
      </c>
      <c r="P262" s="849"/>
      <c r="Q262" s="849"/>
      <c r="R262" s="837"/>
      <c r="S262" s="850"/>
    </row>
    <row r="263" spans="1:19" ht="14.4" customHeight="1" x14ac:dyDescent="0.3">
      <c r="A263" s="831" t="s">
        <v>8273</v>
      </c>
      <c r="B263" s="832" t="s">
        <v>8320</v>
      </c>
      <c r="C263" s="832" t="s">
        <v>664</v>
      </c>
      <c r="D263" s="832" t="s">
        <v>3031</v>
      </c>
      <c r="E263" s="832" t="s">
        <v>8203</v>
      </c>
      <c r="F263" s="832" t="s">
        <v>8281</v>
      </c>
      <c r="G263" s="832" t="s">
        <v>8282</v>
      </c>
      <c r="H263" s="849"/>
      <c r="I263" s="849"/>
      <c r="J263" s="832"/>
      <c r="K263" s="832"/>
      <c r="L263" s="849">
        <v>1</v>
      </c>
      <c r="M263" s="849">
        <v>37</v>
      </c>
      <c r="N263" s="832">
        <v>1</v>
      </c>
      <c r="O263" s="832">
        <v>37</v>
      </c>
      <c r="P263" s="849"/>
      <c r="Q263" s="849"/>
      <c r="R263" s="837"/>
      <c r="S263" s="850"/>
    </row>
    <row r="264" spans="1:19" ht="14.4" customHeight="1" x14ac:dyDescent="0.3">
      <c r="A264" s="831" t="s">
        <v>8273</v>
      </c>
      <c r="B264" s="832" t="s">
        <v>8320</v>
      </c>
      <c r="C264" s="832" t="s">
        <v>664</v>
      </c>
      <c r="D264" s="832" t="s">
        <v>3031</v>
      </c>
      <c r="E264" s="832" t="s">
        <v>8203</v>
      </c>
      <c r="F264" s="832" t="s">
        <v>8354</v>
      </c>
      <c r="G264" s="832" t="s">
        <v>8355</v>
      </c>
      <c r="H264" s="849"/>
      <c r="I264" s="849"/>
      <c r="J264" s="832"/>
      <c r="K264" s="832"/>
      <c r="L264" s="849">
        <v>1</v>
      </c>
      <c r="M264" s="849">
        <v>77</v>
      </c>
      <c r="N264" s="832">
        <v>1</v>
      </c>
      <c r="O264" s="832">
        <v>77</v>
      </c>
      <c r="P264" s="849"/>
      <c r="Q264" s="849"/>
      <c r="R264" s="837"/>
      <c r="S264" s="850"/>
    </row>
    <row r="265" spans="1:19" ht="14.4" customHeight="1" x14ac:dyDescent="0.3">
      <c r="A265" s="831" t="s">
        <v>8273</v>
      </c>
      <c r="B265" s="832" t="s">
        <v>8320</v>
      </c>
      <c r="C265" s="832" t="s">
        <v>664</v>
      </c>
      <c r="D265" s="832" t="s">
        <v>3043</v>
      </c>
      <c r="E265" s="832" t="s">
        <v>8206</v>
      </c>
      <c r="F265" s="832" t="s">
        <v>8321</v>
      </c>
      <c r="G265" s="832" t="s">
        <v>2964</v>
      </c>
      <c r="H265" s="849">
        <v>3</v>
      </c>
      <c r="I265" s="849">
        <v>67105.76999999999</v>
      </c>
      <c r="J265" s="832">
        <v>4.8875287691187177</v>
      </c>
      <c r="K265" s="832">
        <v>22368.589999999997</v>
      </c>
      <c r="L265" s="849">
        <v>0.5</v>
      </c>
      <c r="M265" s="849">
        <v>13730</v>
      </c>
      <c r="N265" s="832">
        <v>1</v>
      </c>
      <c r="O265" s="832">
        <v>27460</v>
      </c>
      <c r="P265" s="849"/>
      <c r="Q265" s="849"/>
      <c r="R265" s="837"/>
      <c r="S265" s="850"/>
    </row>
    <row r="266" spans="1:19" ht="14.4" customHeight="1" x14ac:dyDescent="0.3">
      <c r="A266" s="831" t="s">
        <v>8273</v>
      </c>
      <c r="B266" s="832" t="s">
        <v>8320</v>
      </c>
      <c r="C266" s="832" t="s">
        <v>664</v>
      </c>
      <c r="D266" s="832" t="s">
        <v>3043</v>
      </c>
      <c r="E266" s="832" t="s">
        <v>8206</v>
      </c>
      <c r="F266" s="832" t="s">
        <v>8322</v>
      </c>
      <c r="G266" s="832" t="s">
        <v>2964</v>
      </c>
      <c r="H266" s="849">
        <v>24</v>
      </c>
      <c r="I266" s="849">
        <v>507828</v>
      </c>
      <c r="J266" s="832">
        <v>0.59088461452134888</v>
      </c>
      <c r="K266" s="832">
        <v>21159.5</v>
      </c>
      <c r="L266" s="849">
        <v>40</v>
      </c>
      <c r="M266" s="849">
        <v>859436.83</v>
      </c>
      <c r="N266" s="832">
        <v>1</v>
      </c>
      <c r="O266" s="832">
        <v>21485.920749999997</v>
      </c>
      <c r="P266" s="849"/>
      <c r="Q266" s="849"/>
      <c r="R266" s="837"/>
      <c r="S266" s="850"/>
    </row>
    <row r="267" spans="1:19" ht="14.4" customHeight="1" x14ac:dyDescent="0.3">
      <c r="A267" s="831" t="s">
        <v>8273</v>
      </c>
      <c r="B267" s="832" t="s">
        <v>8320</v>
      </c>
      <c r="C267" s="832" t="s">
        <v>664</v>
      </c>
      <c r="D267" s="832" t="s">
        <v>3043</v>
      </c>
      <c r="E267" s="832" t="s">
        <v>8206</v>
      </c>
      <c r="F267" s="832" t="s">
        <v>8323</v>
      </c>
      <c r="G267" s="832" t="s">
        <v>2961</v>
      </c>
      <c r="H267" s="849"/>
      <c r="I267" s="849"/>
      <c r="J267" s="832"/>
      <c r="K267" s="832"/>
      <c r="L267" s="849">
        <v>9</v>
      </c>
      <c r="M267" s="849">
        <v>91491.63</v>
      </c>
      <c r="N267" s="832">
        <v>1</v>
      </c>
      <c r="O267" s="832">
        <v>10165.736666666668</v>
      </c>
      <c r="P267" s="849">
        <v>12</v>
      </c>
      <c r="Q267" s="849">
        <v>111537.12000000001</v>
      </c>
      <c r="R267" s="837">
        <v>1.2190964353788429</v>
      </c>
      <c r="S267" s="850">
        <v>9294.76</v>
      </c>
    </row>
    <row r="268" spans="1:19" ht="14.4" customHeight="1" x14ac:dyDescent="0.3">
      <c r="A268" s="831" t="s">
        <v>8273</v>
      </c>
      <c r="B268" s="832" t="s">
        <v>8320</v>
      </c>
      <c r="C268" s="832" t="s">
        <v>664</v>
      </c>
      <c r="D268" s="832" t="s">
        <v>3043</v>
      </c>
      <c r="E268" s="832" t="s">
        <v>8206</v>
      </c>
      <c r="F268" s="832" t="s">
        <v>8324</v>
      </c>
      <c r="G268" s="832" t="s">
        <v>2964</v>
      </c>
      <c r="H268" s="849">
        <v>27</v>
      </c>
      <c r="I268" s="849">
        <v>571306.5</v>
      </c>
      <c r="J268" s="832">
        <v>3.7985440830885659</v>
      </c>
      <c r="K268" s="832">
        <v>21159.5</v>
      </c>
      <c r="L268" s="849">
        <v>7</v>
      </c>
      <c r="M268" s="849">
        <v>150401.44</v>
      </c>
      <c r="N268" s="832">
        <v>1</v>
      </c>
      <c r="O268" s="832">
        <v>21485.920000000002</v>
      </c>
      <c r="P268" s="849"/>
      <c r="Q268" s="849"/>
      <c r="R268" s="837"/>
      <c r="S268" s="850"/>
    </row>
    <row r="269" spans="1:19" ht="14.4" customHeight="1" x14ac:dyDescent="0.3">
      <c r="A269" s="831" t="s">
        <v>8273</v>
      </c>
      <c r="B269" s="832" t="s">
        <v>8320</v>
      </c>
      <c r="C269" s="832" t="s">
        <v>664</v>
      </c>
      <c r="D269" s="832" t="s">
        <v>3043</v>
      </c>
      <c r="E269" s="832" t="s">
        <v>8206</v>
      </c>
      <c r="F269" s="832" t="s">
        <v>8325</v>
      </c>
      <c r="G269" s="832" t="s">
        <v>2958</v>
      </c>
      <c r="H269" s="849"/>
      <c r="I269" s="849"/>
      <c r="J269" s="832"/>
      <c r="K269" s="832"/>
      <c r="L269" s="849"/>
      <c r="M269" s="849"/>
      <c r="N269" s="832"/>
      <c r="O269" s="832"/>
      <c r="P269" s="849">
        <v>3</v>
      </c>
      <c r="Q269" s="849">
        <v>17655.39</v>
      </c>
      <c r="R269" s="837"/>
      <c r="S269" s="850">
        <v>5885.13</v>
      </c>
    </row>
    <row r="270" spans="1:19" ht="14.4" customHeight="1" x14ac:dyDescent="0.3">
      <c r="A270" s="831" t="s">
        <v>8273</v>
      </c>
      <c r="B270" s="832" t="s">
        <v>8320</v>
      </c>
      <c r="C270" s="832" t="s">
        <v>664</v>
      </c>
      <c r="D270" s="832" t="s">
        <v>3043</v>
      </c>
      <c r="E270" s="832" t="s">
        <v>8206</v>
      </c>
      <c r="F270" s="832" t="s">
        <v>8326</v>
      </c>
      <c r="G270" s="832" t="s">
        <v>2964</v>
      </c>
      <c r="H270" s="849"/>
      <c r="I270" s="849"/>
      <c r="J270" s="832"/>
      <c r="K270" s="832"/>
      <c r="L270" s="849">
        <v>10</v>
      </c>
      <c r="M270" s="849">
        <v>211595</v>
      </c>
      <c r="N270" s="832">
        <v>1</v>
      </c>
      <c r="O270" s="832">
        <v>21159.5</v>
      </c>
      <c r="P270" s="849">
        <v>34.61</v>
      </c>
      <c r="Q270" s="849">
        <v>735139.6100000001</v>
      </c>
      <c r="R270" s="837">
        <v>3.4742768496420053</v>
      </c>
      <c r="S270" s="850">
        <v>21240.67061542907</v>
      </c>
    </row>
    <row r="271" spans="1:19" ht="14.4" customHeight="1" x14ac:dyDescent="0.3">
      <c r="A271" s="831" t="s">
        <v>8273</v>
      </c>
      <c r="B271" s="832" t="s">
        <v>8320</v>
      </c>
      <c r="C271" s="832" t="s">
        <v>664</v>
      </c>
      <c r="D271" s="832" t="s">
        <v>3043</v>
      </c>
      <c r="E271" s="832" t="s">
        <v>8206</v>
      </c>
      <c r="F271" s="832" t="s">
        <v>8327</v>
      </c>
      <c r="G271" s="832" t="s">
        <v>2964</v>
      </c>
      <c r="H271" s="849"/>
      <c r="I271" s="849"/>
      <c r="J271" s="832"/>
      <c r="K271" s="832"/>
      <c r="L271" s="849">
        <v>1.5</v>
      </c>
      <c r="M271" s="849">
        <v>31739.25</v>
      </c>
      <c r="N271" s="832">
        <v>1</v>
      </c>
      <c r="O271" s="832">
        <v>21159.5</v>
      </c>
      <c r="P271" s="849">
        <v>65.5</v>
      </c>
      <c r="Q271" s="849">
        <v>1405219.79</v>
      </c>
      <c r="R271" s="837">
        <v>44.273881392912564</v>
      </c>
      <c r="S271" s="850">
        <v>21453.737251908398</v>
      </c>
    </row>
    <row r="272" spans="1:19" ht="14.4" customHeight="1" x14ac:dyDescent="0.3">
      <c r="A272" s="831" t="s">
        <v>8273</v>
      </c>
      <c r="B272" s="832" t="s">
        <v>8320</v>
      </c>
      <c r="C272" s="832" t="s">
        <v>664</v>
      </c>
      <c r="D272" s="832" t="s">
        <v>3043</v>
      </c>
      <c r="E272" s="832" t="s">
        <v>8203</v>
      </c>
      <c r="F272" s="832" t="s">
        <v>8232</v>
      </c>
      <c r="G272" s="832" t="s">
        <v>8233</v>
      </c>
      <c r="H272" s="849">
        <v>137</v>
      </c>
      <c r="I272" s="849">
        <v>8768</v>
      </c>
      <c r="J272" s="832">
        <v>0.85708699902248286</v>
      </c>
      <c r="K272" s="832">
        <v>64</v>
      </c>
      <c r="L272" s="849">
        <v>155</v>
      </c>
      <c r="M272" s="849">
        <v>10230</v>
      </c>
      <c r="N272" s="832">
        <v>1</v>
      </c>
      <c r="O272" s="832">
        <v>66</v>
      </c>
      <c r="P272" s="849">
        <v>147</v>
      </c>
      <c r="Q272" s="849">
        <v>9702</v>
      </c>
      <c r="R272" s="837">
        <v>0.94838709677419353</v>
      </c>
      <c r="S272" s="850">
        <v>66</v>
      </c>
    </row>
    <row r="273" spans="1:19" ht="14.4" customHeight="1" x14ac:dyDescent="0.3">
      <c r="A273" s="831" t="s">
        <v>8273</v>
      </c>
      <c r="B273" s="832" t="s">
        <v>8320</v>
      </c>
      <c r="C273" s="832" t="s">
        <v>664</v>
      </c>
      <c r="D273" s="832" t="s">
        <v>3043</v>
      </c>
      <c r="E273" s="832" t="s">
        <v>8203</v>
      </c>
      <c r="F273" s="832" t="s">
        <v>8328</v>
      </c>
      <c r="G273" s="832" t="s">
        <v>8329</v>
      </c>
      <c r="H273" s="849">
        <v>1</v>
      </c>
      <c r="I273" s="849">
        <v>109</v>
      </c>
      <c r="J273" s="832"/>
      <c r="K273" s="832">
        <v>109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8273</v>
      </c>
      <c r="B274" s="832" t="s">
        <v>8320</v>
      </c>
      <c r="C274" s="832" t="s">
        <v>664</v>
      </c>
      <c r="D274" s="832" t="s">
        <v>3043</v>
      </c>
      <c r="E274" s="832" t="s">
        <v>8203</v>
      </c>
      <c r="F274" s="832" t="s">
        <v>8204</v>
      </c>
      <c r="G274" s="832" t="s">
        <v>8205</v>
      </c>
      <c r="H274" s="849">
        <v>1</v>
      </c>
      <c r="I274" s="849">
        <v>144</v>
      </c>
      <c r="J274" s="832">
        <v>0.98630136986301364</v>
      </c>
      <c r="K274" s="832">
        <v>144</v>
      </c>
      <c r="L274" s="849">
        <v>1</v>
      </c>
      <c r="M274" s="849">
        <v>146</v>
      </c>
      <c r="N274" s="832">
        <v>1</v>
      </c>
      <c r="O274" s="832">
        <v>146</v>
      </c>
      <c r="P274" s="849">
        <v>2</v>
      </c>
      <c r="Q274" s="849">
        <v>294</v>
      </c>
      <c r="R274" s="837">
        <v>2.0136986301369864</v>
      </c>
      <c r="S274" s="850">
        <v>147</v>
      </c>
    </row>
    <row r="275" spans="1:19" ht="14.4" customHeight="1" x14ac:dyDescent="0.3">
      <c r="A275" s="831" t="s">
        <v>8273</v>
      </c>
      <c r="B275" s="832" t="s">
        <v>8320</v>
      </c>
      <c r="C275" s="832" t="s">
        <v>664</v>
      </c>
      <c r="D275" s="832" t="s">
        <v>3043</v>
      </c>
      <c r="E275" s="832" t="s">
        <v>8203</v>
      </c>
      <c r="F275" s="832" t="s">
        <v>8281</v>
      </c>
      <c r="G275" s="832" t="s">
        <v>8282</v>
      </c>
      <c r="H275" s="849">
        <v>362</v>
      </c>
      <c r="I275" s="849">
        <v>12670</v>
      </c>
      <c r="J275" s="832">
        <v>1.2015173067804648</v>
      </c>
      <c r="K275" s="832">
        <v>35</v>
      </c>
      <c r="L275" s="849">
        <v>285</v>
      </c>
      <c r="M275" s="849">
        <v>10545</v>
      </c>
      <c r="N275" s="832">
        <v>1</v>
      </c>
      <c r="O275" s="832">
        <v>37</v>
      </c>
      <c r="P275" s="849">
        <v>216</v>
      </c>
      <c r="Q275" s="849">
        <v>7992</v>
      </c>
      <c r="R275" s="837">
        <v>0.75789473684210529</v>
      </c>
      <c r="S275" s="850">
        <v>37</v>
      </c>
    </row>
    <row r="276" spans="1:19" ht="14.4" customHeight="1" x14ac:dyDescent="0.3">
      <c r="A276" s="831" t="s">
        <v>8273</v>
      </c>
      <c r="B276" s="832" t="s">
        <v>8320</v>
      </c>
      <c r="C276" s="832" t="s">
        <v>664</v>
      </c>
      <c r="D276" s="832" t="s">
        <v>3043</v>
      </c>
      <c r="E276" s="832" t="s">
        <v>8203</v>
      </c>
      <c r="F276" s="832" t="s">
        <v>8334</v>
      </c>
      <c r="G276" s="832" t="s">
        <v>8335</v>
      </c>
      <c r="H276" s="849">
        <v>1</v>
      </c>
      <c r="I276" s="849">
        <v>653</v>
      </c>
      <c r="J276" s="832"/>
      <c r="K276" s="832">
        <v>653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8273</v>
      </c>
      <c r="B277" s="832" t="s">
        <v>8320</v>
      </c>
      <c r="C277" s="832" t="s">
        <v>664</v>
      </c>
      <c r="D277" s="832" t="s">
        <v>3043</v>
      </c>
      <c r="E277" s="832" t="s">
        <v>8203</v>
      </c>
      <c r="F277" s="832" t="s">
        <v>8344</v>
      </c>
      <c r="G277" s="832" t="s">
        <v>8345</v>
      </c>
      <c r="H277" s="849">
        <v>32</v>
      </c>
      <c r="I277" s="849">
        <v>0</v>
      </c>
      <c r="J277" s="832"/>
      <c r="K277" s="832">
        <v>0</v>
      </c>
      <c r="L277" s="849">
        <v>114</v>
      </c>
      <c r="M277" s="849">
        <v>0</v>
      </c>
      <c r="N277" s="832"/>
      <c r="O277" s="832">
        <v>0</v>
      </c>
      <c r="P277" s="849">
        <v>192</v>
      </c>
      <c r="Q277" s="849">
        <v>0</v>
      </c>
      <c r="R277" s="837"/>
      <c r="S277" s="850">
        <v>0</v>
      </c>
    </row>
    <row r="278" spans="1:19" ht="14.4" customHeight="1" x14ac:dyDescent="0.3">
      <c r="A278" s="831" t="s">
        <v>8273</v>
      </c>
      <c r="B278" s="832" t="s">
        <v>8320</v>
      </c>
      <c r="C278" s="832" t="s">
        <v>664</v>
      </c>
      <c r="D278" s="832" t="s">
        <v>3043</v>
      </c>
      <c r="E278" s="832" t="s">
        <v>8203</v>
      </c>
      <c r="F278" s="832" t="s">
        <v>8346</v>
      </c>
      <c r="G278" s="832" t="s">
        <v>8347</v>
      </c>
      <c r="H278" s="849">
        <v>1</v>
      </c>
      <c r="I278" s="849">
        <v>0</v>
      </c>
      <c r="J278" s="832"/>
      <c r="K278" s="832">
        <v>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8273</v>
      </c>
      <c r="B279" s="832" t="s">
        <v>8320</v>
      </c>
      <c r="C279" s="832" t="s">
        <v>664</v>
      </c>
      <c r="D279" s="832" t="s">
        <v>3043</v>
      </c>
      <c r="E279" s="832" t="s">
        <v>8203</v>
      </c>
      <c r="F279" s="832" t="s">
        <v>8240</v>
      </c>
      <c r="G279" s="832" t="s">
        <v>8241</v>
      </c>
      <c r="H279" s="849">
        <v>15</v>
      </c>
      <c r="I279" s="849">
        <v>199.98999999999995</v>
      </c>
      <c r="J279" s="832">
        <v>0.14999287498218744</v>
      </c>
      <c r="K279" s="832">
        <v>13.332666666666663</v>
      </c>
      <c r="L279" s="849">
        <v>40</v>
      </c>
      <c r="M279" s="849">
        <v>1333.33</v>
      </c>
      <c r="N279" s="832">
        <v>1</v>
      </c>
      <c r="O279" s="832">
        <v>33.33325</v>
      </c>
      <c r="P279" s="849">
        <v>40</v>
      </c>
      <c r="Q279" s="849">
        <v>1333.3400000000001</v>
      </c>
      <c r="R279" s="837">
        <v>1.0000075000187503</v>
      </c>
      <c r="S279" s="850">
        <v>33.333500000000001</v>
      </c>
    </row>
    <row r="280" spans="1:19" ht="14.4" customHeight="1" x14ac:dyDescent="0.3">
      <c r="A280" s="831" t="s">
        <v>8273</v>
      </c>
      <c r="B280" s="832" t="s">
        <v>8320</v>
      </c>
      <c r="C280" s="832" t="s">
        <v>664</v>
      </c>
      <c r="D280" s="832" t="s">
        <v>3043</v>
      </c>
      <c r="E280" s="832" t="s">
        <v>8203</v>
      </c>
      <c r="F280" s="832" t="s">
        <v>8242</v>
      </c>
      <c r="G280" s="832" t="s">
        <v>8243</v>
      </c>
      <c r="H280" s="849">
        <v>261</v>
      </c>
      <c r="I280" s="849">
        <v>9396</v>
      </c>
      <c r="J280" s="832">
        <v>0.86376172090457803</v>
      </c>
      <c r="K280" s="832">
        <v>36</v>
      </c>
      <c r="L280" s="849">
        <v>294</v>
      </c>
      <c r="M280" s="849">
        <v>10878</v>
      </c>
      <c r="N280" s="832">
        <v>1</v>
      </c>
      <c r="O280" s="832">
        <v>37</v>
      </c>
      <c r="P280" s="849">
        <v>330</v>
      </c>
      <c r="Q280" s="849">
        <v>12210</v>
      </c>
      <c r="R280" s="837">
        <v>1.1224489795918366</v>
      </c>
      <c r="S280" s="850">
        <v>37</v>
      </c>
    </row>
    <row r="281" spans="1:19" ht="14.4" customHeight="1" x14ac:dyDescent="0.3">
      <c r="A281" s="831" t="s">
        <v>8273</v>
      </c>
      <c r="B281" s="832" t="s">
        <v>8320</v>
      </c>
      <c r="C281" s="832" t="s">
        <v>664</v>
      </c>
      <c r="D281" s="832" t="s">
        <v>3043</v>
      </c>
      <c r="E281" s="832" t="s">
        <v>8203</v>
      </c>
      <c r="F281" s="832" t="s">
        <v>8350</v>
      </c>
      <c r="G281" s="832" t="s">
        <v>8351</v>
      </c>
      <c r="H281" s="849">
        <v>51</v>
      </c>
      <c r="I281" s="849">
        <v>2907</v>
      </c>
      <c r="J281" s="832">
        <v>1.2530172413793104</v>
      </c>
      <c r="K281" s="832">
        <v>57</v>
      </c>
      <c r="L281" s="849">
        <v>40</v>
      </c>
      <c r="M281" s="849">
        <v>2320</v>
      </c>
      <c r="N281" s="832">
        <v>1</v>
      </c>
      <c r="O281" s="832">
        <v>58</v>
      </c>
      <c r="P281" s="849">
        <v>29</v>
      </c>
      <c r="Q281" s="849">
        <v>1682</v>
      </c>
      <c r="R281" s="837">
        <v>0.72499999999999998</v>
      </c>
      <c r="S281" s="850">
        <v>58</v>
      </c>
    </row>
    <row r="282" spans="1:19" ht="14.4" customHeight="1" x14ac:dyDescent="0.3">
      <c r="A282" s="831" t="s">
        <v>8273</v>
      </c>
      <c r="B282" s="832" t="s">
        <v>8320</v>
      </c>
      <c r="C282" s="832" t="s">
        <v>664</v>
      </c>
      <c r="D282" s="832" t="s">
        <v>3043</v>
      </c>
      <c r="E282" s="832" t="s">
        <v>8203</v>
      </c>
      <c r="F282" s="832" t="s">
        <v>8244</v>
      </c>
      <c r="G282" s="832" t="s">
        <v>8245</v>
      </c>
      <c r="H282" s="849">
        <v>71</v>
      </c>
      <c r="I282" s="849">
        <v>2201</v>
      </c>
      <c r="J282" s="832">
        <v>34.390625</v>
      </c>
      <c r="K282" s="832">
        <v>31</v>
      </c>
      <c r="L282" s="849">
        <v>2</v>
      </c>
      <c r="M282" s="849">
        <v>64</v>
      </c>
      <c r="N282" s="832">
        <v>1</v>
      </c>
      <c r="O282" s="832">
        <v>32</v>
      </c>
      <c r="P282" s="849"/>
      <c r="Q282" s="849"/>
      <c r="R282" s="837"/>
      <c r="S282" s="850"/>
    </row>
    <row r="283" spans="1:19" ht="14.4" customHeight="1" x14ac:dyDescent="0.3">
      <c r="A283" s="831" t="s">
        <v>8273</v>
      </c>
      <c r="B283" s="832" t="s">
        <v>8320</v>
      </c>
      <c r="C283" s="832" t="s">
        <v>664</v>
      </c>
      <c r="D283" s="832" t="s">
        <v>3043</v>
      </c>
      <c r="E283" s="832" t="s">
        <v>8203</v>
      </c>
      <c r="F283" s="832" t="s">
        <v>8295</v>
      </c>
      <c r="G283" s="832" t="s">
        <v>8296</v>
      </c>
      <c r="H283" s="849"/>
      <c r="I283" s="849"/>
      <c r="J283" s="832"/>
      <c r="K283" s="832"/>
      <c r="L283" s="849">
        <v>3</v>
      </c>
      <c r="M283" s="849">
        <v>177</v>
      </c>
      <c r="N283" s="832">
        <v>1</v>
      </c>
      <c r="O283" s="832">
        <v>59</v>
      </c>
      <c r="P283" s="849">
        <v>5</v>
      </c>
      <c r="Q283" s="849">
        <v>295</v>
      </c>
      <c r="R283" s="837">
        <v>1.6666666666666667</v>
      </c>
      <c r="S283" s="850">
        <v>59</v>
      </c>
    </row>
    <row r="284" spans="1:19" ht="14.4" customHeight="1" x14ac:dyDescent="0.3">
      <c r="A284" s="831" t="s">
        <v>8273</v>
      </c>
      <c r="B284" s="832" t="s">
        <v>8320</v>
      </c>
      <c r="C284" s="832" t="s">
        <v>664</v>
      </c>
      <c r="D284" s="832" t="s">
        <v>3043</v>
      </c>
      <c r="E284" s="832" t="s">
        <v>8203</v>
      </c>
      <c r="F284" s="832" t="s">
        <v>8246</v>
      </c>
      <c r="G284" s="832" t="s">
        <v>8247</v>
      </c>
      <c r="H284" s="849"/>
      <c r="I284" s="849"/>
      <c r="J284" s="832"/>
      <c r="K284" s="832"/>
      <c r="L284" s="849">
        <v>1</v>
      </c>
      <c r="M284" s="849">
        <v>28</v>
      </c>
      <c r="N284" s="832">
        <v>1</v>
      </c>
      <c r="O284" s="832">
        <v>28</v>
      </c>
      <c r="P284" s="849">
        <v>1</v>
      </c>
      <c r="Q284" s="849">
        <v>28</v>
      </c>
      <c r="R284" s="837">
        <v>1</v>
      </c>
      <c r="S284" s="850">
        <v>28</v>
      </c>
    </row>
    <row r="285" spans="1:19" ht="14.4" customHeight="1" x14ac:dyDescent="0.3">
      <c r="A285" s="831" t="s">
        <v>8273</v>
      </c>
      <c r="B285" s="832" t="s">
        <v>8320</v>
      </c>
      <c r="C285" s="832" t="s">
        <v>664</v>
      </c>
      <c r="D285" s="832" t="s">
        <v>3043</v>
      </c>
      <c r="E285" s="832" t="s">
        <v>8203</v>
      </c>
      <c r="F285" s="832" t="s">
        <v>8248</v>
      </c>
      <c r="G285" s="832" t="s">
        <v>8249</v>
      </c>
      <c r="H285" s="849">
        <v>15</v>
      </c>
      <c r="I285" s="849">
        <v>855</v>
      </c>
      <c r="J285" s="832">
        <v>0.14939716931679189</v>
      </c>
      <c r="K285" s="832">
        <v>57</v>
      </c>
      <c r="L285" s="849">
        <v>97</v>
      </c>
      <c r="M285" s="849">
        <v>5723</v>
      </c>
      <c r="N285" s="832">
        <v>1</v>
      </c>
      <c r="O285" s="832">
        <v>59</v>
      </c>
      <c r="P285" s="849">
        <v>130</v>
      </c>
      <c r="Q285" s="849">
        <v>7670</v>
      </c>
      <c r="R285" s="837">
        <v>1.3402061855670102</v>
      </c>
      <c r="S285" s="850">
        <v>59</v>
      </c>
    </row>
    <row r="286" spans="1:19" ht="14.4" customHeight="1" x14ac:dyDescent="0.3">
      <c r="A286" s="831" t="s">
        <v>8273</v>
      </c>
      <c r="B286" s="832" t="s">
        <v>8320</v>
      </c>
      <c r="C286" s="832" t="s">
        <v>664</v>
      </c>
      <c r="D286" s="832" t="s">
        <v>3043</v>
      </c>
      <c r="E286" s="832" t="s">
        <v>8203</v>
      </c>
      <c r="F286" s="832" t="s">
        <v>8358</v>
      </c>
      <c r="G286" s="832" t="s">
        <v>8359</v>
      </c>
      <c r="H286" s="849">
        <v>683</v>
      </c>
      <c r="I286" s="849">
        <v>226073</v>
      </c>
      <c r="J286" s="832">
        <v>0.9110189640304005</v>
      </c>
      <c r="K286" s="832">
        <v>331</v>
      </c>
      <c r="L286" s="849">
        <v>701</v>
      </c>
      <c r="M286" s="849">
        <v>248154</v>
      </c>
      <c r="N286" s="832">
        <v>1</v>
      </c>
      <c r="O286" s="832">
        <v>354</v>
      </c>
      <c r="P286" s="849">
        <v>725</v>
      </c>
      <c r="Q286" s="849">
        <v>257375</v>
      </c>
      <c r="R286" s="837">
        <v>1.0371583774591584</v>
      </c>
      <c r="S286" s="850">
        <v>355</v>
      </c>
    </row>
    <row r="287" spans="1:19" ht="14.4" customHeight="1" x14ac:dyDescent="0.3">
      <c r="A287" s="831" t="s">
        <v>8273</v>
      </c>
      <c r="B287" s="832" t="s">
        <v>8320</v>
      </c>
      <c r="C287" s="832" t="s">
        <v>664</v>
      </c>
      <c r="D287" s="832" t="s">
        <v>3043</v>
      </c>
      <c r="E287" s="832" t="s">
        <v>8203</v>
      </c>
      <c r="F287" s="832" t="s">
        <v>8360</v>
      </c>
      <c r="G287" s="832" t="s">
        <v>8361</v>
      </c>
      <c r="H287" s="849"/>
      <c r="I287" s="849"/>
      <c r="J287" s="832"/>
      <c r="K287" s="832"/>
      <c r="L287" s="849"/>
      <c r="M287" s="849"/>
      <c r="N287" s="832"/>
      <c r="O287" s="832"/>
      <c r="P287" s="849">
        <v>3</v>
      </c>
      <c r="Q287" s="849">
        <v>705</v>
      </c>
      <c r="R287" s="837"/>
      <c r="S287" s="850">
        <v>235</v>
      </c>
    </row>
    <row r="288" spans="1:19" ht="14.4" customHeight="1" x14ac:dyDescent="0.3">
      <c r="A288" s="831" t="s">
        <v>8273</v>
      </c>
      <c r="B288" s="832" t="s">
        <v>8320</v>
      </c>
      <c r="C288" s="832" t="s">
        <v>664</v>
      </c>
      <c r="D288" s="832" t="s">
        <v>3049</v>
      </c>
      <c r="E288" s="832" t="s">
        <v>8203</v>
      </c>
      <c r="F288" s="832" t="s">
        <v>8204</v>
      </c>
      <c r="G288" s="832" t="s">
        <v>8205</v>
      </c>
      <c r="H288" s="849"/>
      <c r="I288" s="849"/>
      <c r="J288" s="832"/>
      <c r="K288" s="832"/>
      <c r="L288" s="849"/>
      <c r="M288" s="849"/>
      <c r="N288" s="832"/>
      <c r="O288" s="832"/>
      <c r="P288" s="849">
        <v>3</v>
      </c>
      <c r="Q288" s="849">
        <v>441</v>
      </c>
      <c r="R288" s="837"/>
      <c r="S288" s="850">
        <v>147</v>
      </c>
    </row>
    <row r="289" spans="1:19" ht="14.4" customHeight="1" x14ac:dyDescent="0.3">
      <c r="A289" s="831" t="s">
        <v>8273</v>
      </c>
      <c r="B289" s="832" t="s">
        <v>8320</v>
      </c>
      <c r="C289" s="832" t="s">
        <v>664</v>
      </c>
      <c r="D289" s="832" t="s">
        <v>3049</v>
      </c>
      <c r="E289" s="832" t="s">
        <v>8203</v>
      </c>
      <c r="F289" s="832" t="s">
        <v>8242</v>
      </c>
      <c r="G289" s="832" t="s">
        <v>8243</v>
      </c>
      <c r="H289" s="849">
        <v>1</v>
      </c>
      <c r="I289" s="849">
        <v>36</v>
      </c>
      <c r="J289" s="832"/>
      <c r="K289" s="832">
        <v>36</v>
      </c>
      <c r="L289" s="849"/>
      <c r="M289" s="849"/>
      <c r="N289" s="832"/>
      <c r="O289" s="832"/>
      <c r="P289" s="849">
        <v>3</v>
      </c>
      <c r="Q289" s="849">
        <v>111</v>
      </c>
      <c r="R289" s="837"/>
      <c r="S289" s="850">
        <v>37</v>
      </c>
    </row>
    <row r="290" spans="1:19" ht="14.4" customHeight="1" x14ac:dyDescent="0.3">
      <c r="A290" s="831" t="s">
        <v>8273</v>
      </c>
      <c r="B290" s="832" t="s">
        <v>8320</v>
      </c>
      <c r="C290" s="832" t="s">
        <v>664</v>
      </c>
      <c r="D290" s="832" t="s">
        <v>3049</v>
      </c>
      <c r="E290" s="832" t="s">
        <v>8203</v>
      </c>
      <c r="F290" s="832" t="s">
        <v>8271</v>
      </c>
      <c r="G290" s="832" t="s">
        <v>8272</v>
      </c>
      <c r="H290" s="849">
        <v>2</v>
      </c>
      <c r="I290" s="849">
        <v>662</v>
      </c>
      <c r="J290" s="832"/>
      <c r="K290" s="832">
        <v>331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8273</v>
      </c>
      <c r="B291" s="832" t="s">
        <v>8320</v>
      </c>
      <c r="C291" s="832" t="s">
        <v>664</v>
      </c>
      <c r="D291" s="832" t="s">
        <v>3049</v>
      </c>
      <c r="E291" s="832" t="s">
        <v>8203</v>
      </c>
      <c r="F291" s="832" t="s">
        <v>8354</v>
      </c>
      <c r="G291" s="832" t="s">
        <v>8355</v>
      </c>
      <c r="H291" s="849">
        <v>1</v>
      </c>
      <c r="I291" s="849">
        <v>77</v>
      </c>
      <c r="J291" s="832"/>
      <c r="K291" s="832">
        <v>77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8273</v>
      </c>
      <c r="B292" s="832" t="s">
        <v>8320</v>
      </c>
      <c r="C292" s="832" t="s">
        <v>664</v>
      </c>
      <c r="D292" s="832" t="s">
        <v>3049</v>
      </c>
      <c r="E292" s="832" t="s">
        <v>8203</v>
      </c>
      <c r="F292" s="832" t="s">
        <v>8295</v>
      </c>
      <c r="G292" s="832" t="s">
        <v>8296</v>
      </c>
      <c r="H292" s="849"/>
      <c r="I292" s="849"/>
      <c r="J292" s="832"/>
      <c r="K292" s="832"/>
      <c r="L292" s="849"/>
      <c r="M292" s="849"/>
      <c r="N292" s="832"/>
      <c r="O292" s="832"/>
      <c r="P292" s="849">
        <v>3</v>
      </c>
      <c r="Q292" s="849">
        <v>177</v>
      </c>
      <c r="R292" s="837"/>
      <c r="S292" s="850">
        <v>59</v>
      </c>
    </row>
    <row r="293" spans="1:19" ht="14.4" customHeight="1" x14ac:dyDescent="0.3">
      <c r="A293" s="831" t="s">
        <v>8273</v>
      </c>
      <c r="B293" s="832" t="s">
        <v>8320</v>
      </c>
      <c r="C293" s="832" t="s">
        <v>664</v>
      </c>
      <c r="D293" s="832" t="s">
        <v>3049</v>
      </c>
      <c r="E293" s="832" t="s">
        <v>8203</v>
      </c>
      <c r="F293" s="832" t="s">
        <v>8246</v>
      </c>
      <c r="G293" s="832" t="s">
        <v>8247</v>
      </c>
      <c r="H293" s="849"/>
      <c r="I293" s="849"/>
      <c r="J293" s="832"/>
      <c r="K293" s="832"/>
      <c r="L293" s="849"/>
      <c r="M293" s="849"/>
      <c r="N293" s="832"/>
      <c r="O293" s="832"/>
      <c r="P293" s="849">
        <v>3</v>
      </c>
      <c r="Q293" s="849">
        <v>84</v>
      </c>
      <c r="R293" s="837"/>
      <c r="S293" s="850">
        <v>28</v>
      </c>
    </row>
    <row r="294" spans="1:19" ht="14.4" customHeight="1" x14ac:dyDescent="0.3">
      <c r="A294" s="831" t="s">
        <v>8273</v>
      </c>
      <c r="B294" s="832" t="s">
        <v>8320</v>
      </c>
      <c r="C294" s="832" t="s">
        <v>664</v>
      </c>
      <c r="D294" s="832" t="s">
        <v>3049</v>
      </c>
      <c r="E294" s="832" t="s">
        <v>8203</v>
      </c>
      <c r="F294" s="832" t="s">
        <v>8248</v>
      </c>
      <c r="G294" s="832" t="s">
        <v>8249</v>
      </c>
      <c r="H294" s="849"/>
      <c r="I294" s="849"/>
      <c r="J294" s="832"/>
      <c r="K294" s="832"/>
      <c r="L294" s="849"/>
      <c r="M294" s="849"/>
      <c r="N294" s="832"/>
      <c r="O294" s="832"/>
      <c r="P294" s="849">
        <v>3</v>
      </c>
      <c r="Q294" s="849">
        <v>177</v>
      </c>
      <c r="R294" s="837"/>
      <c r="S294" s="850">
        <v>59</v>
      </c>
    </row>
    <row r="295" spans="1:19" ht="14.4" customHeight="1" x14ac:dyDescent="0.3">
      <c r="A295" s="831" t="s">
        <v>8273</v>
      </c>
      <c r="B295" s="832" t="s">
        <v>8320</v>
      </c>
      <c r="C295" s="832" t="s">
        <v>664</v>
      </c>
      <c r="D295" s="832" t="s">
        <v>3051</v>
      </c>
      <c r="E295" s="832" t="s">
        <v>8206</v>
      </c>
      <c r="F295" s="832" t="s">
        <v>8323</v>
      </c>
      <c r="G295" s="832" t="s">
        <v>2961</v>
      </c>
      <c r="H295" s="849"/>
      <c r="I295" s="849"/>
      <c r="J295" s="832"/>
      <c r="K295" s="832"/>
      <c r="L295" s="849"/>
      <c r="M295" s="849"/>
      <c r="N295" s="832"/>
      <c r="O295" s="832"/>
      <c r="P295" s="849">
        <v>5</v>
      </c>
      <c r="Q295" s="849">
        <v>46430</v>
      </c>
      <c r="R295" s="837"/>
      <c r="S295" s="850">
        <v>9286</v>
      </c>
    </row>
    <row r="296" spans="1:19" ht="14.4" customHeight="1" x14ac:dyDescent="0.3">
      <c r="A296" s="831" t="s">
        <v>8273</v>
      </c>
      <c r="B296" s="832" t="s">
        <v>8320</v>
      </c>
      <c r="C296" s="832" t="s">
        <v>664</v>
      </c>
      <c r="D296" s="832" t="s">
        <v>3051</v>
      </c>
      <c r="E296" s="832" t="s">
        <v>8203</v>
      </c>
      <c r="F296" s="832" t="s">
        <v>8242</v>
      </c>
      <c r="G296" s="832" t="s">
        <v>8243</v>
      </c>
      <c r="H296" s="849"/>
      <c r="I296" s="849"/>
      <c r="J296" s="832"/>
      <c r="K296" s="832"/>
      <c r="L296" s="849"/>
      <c r="M296" s="849"/>
      <c r="N296" s="832"/>
      <c r="O296" s="832"/>
      <c r="P296" s="849">
        <v>2</v>
      </c>
      <c r="Q296" s="849">
        <v>74</v>
      </c>
      <c r="R296" s="837"/>
      <c r="S296" s="850">
        <v>37</v>
      </c>
    </row>
    <row r="297" spans="1:19" ht="14.4" customHeight="1" x14ac:dyDescent="0.3">
      <c r="A297" s="831" t="s">
        <v>8273</v>
      </c>
      <c r="B297" s="832" t="s">
        <v>8320</v>
      </c>
      <c r="C297" s="832" t="s">
        <v>664</v>
      </c>
      <c r="D297" s="832" t="s">
        <v>3051</v>
      </c>
      <c r="E297" s="832" t="s">
        <v>8203</v>
      </c>
      <c r="F297" s="832" t="s">
        <v>8295</v>
      </c>
      <c r="G297" s="832" t="s">
        <v>8296</v>
      </c>
      <c r="H297" s="849"/>
      <c r="I297" s="849"/>
      <c r="J297" s="832"/>
      <c r="K297" s="832"/>
      <c r="L297" s="849"/>
      <c r="M297" s="849"/>
      <c r="N297" s="832"/>
      <c r="O297" s="832"/>
      <c r="P297" s="849">
        <v>2</v>
      </c>
      <c r="Q297" s="849">
        <v>118</v>
      </c>
      <c r="R297" s="837"/>
      <c r="S297" s="850">
        <v>59</v>
      </c>
    </row>
    <row r="298" spans="1:19" ht="14.4" customHeight="1" x14ac:dyDescent="0.3">
      <c r="A298" s="831" t="s">
        <v>8273</v>
      </c>
      <c r="B298" s="832" t="s">
        <v>8320</v>
      </c>
      <c r="C298" s="832" t="s">
        <v>664</v>
      </c>
      <c r="D298" s="832" t="s">
        <v>3052</v>
      </c>
      <c r="E298" s="832" t="s">
        <v>8206</v>
      </c>
      <c r="F298" s="832" t="s">
        <v>8323</v>
      </c>
      <c r="G298" s="832" t="s">
        <v>2961</v>
      </c>
      <c r="H298" s="849"/>
      <c r="I298" s="849"/>
      <c r="J298" s="832"/>
      <c r="K298" s="832"/>
      <c r="L298" s="849">
        <v>13</v>
      </c>
      <c r="M298" s="849">
        <v>127501.95</v>
      </c>
      <c r="N298" s="832">
        <v>1</v>
      </c>
      <c r="O298" s="832">
        <v>9807.8423076923082</v>
      </c>
      <c r="P298" s="849"/>
      <c r="Q298" s="849"/>
      <c r="R298" s="837"/>
      <c r="S298" s="850"/>
    </row>
    <row r="299" spans="1:19" ht="14.4" customHeight="1" x14ac:dyDescent="0.3">
      <c r="A299" s="831" t="s">
        <v>8273</v>
      </c>
      <c r="B299" s="832" t="s">
        <v>8320</v>
      </c>
      <c r="C299" s="832" t="s">
        <v>664</v>
      </c>
      <c r="D299" s="832" t="s">
        <v>3052</v>
      </c>
      <c r="E299" s="832" t="s">
        <v>8203</v>
      </c>
      <c r="F299" s="832" t="s">
        <v>8204</v>
      </c>
      <c r="G299" s="832" t="s">
        <v>8205</v>
      </c>
      <c r="H299" s="849"/>
      <c r="I299" s="849"/>
      <c r="J299" s="832"/>
      <c r="K299" s="832"/>
      <c r="L299" s="849">
        <v>1</v>
      </c>
      <c r="M299" s="849">
        <v>146</v>
      </c>
      <c r="N299" s="832">
        <v>1</v>
      </c>
      <c r="O299" s="832">
        <v>146</v>
      </c>
      <c r="P299" s="849"/>
      <c r="Q299" s="849"/>
      <c r="R299" s="837"/>
      <c r="S299" s="850"/>
    </row>
    <row r="300" spans="1:19" ht="14.4" customHeight="1" x14ac:dyDescent="0.3">
      <c r="A300" s="831" t="s">
        <v>8273</v>
      </c>
      <c r="B300" s="832" t="s">
        <v>8320</v>
      </c>
      <c r="C300" s="832" t="s">
        <v>664</v>
      </c>
      <c r="D300" s="832" t="s">
        <v>3052</v>
      </c>
      <c r="E300" s="832" t="s">
        <v>8203</v>
      </c>
      <c r="F300" s="832" t="s">
        <v>8240</v>
      </c>
      <c r="G300" s="832" t="s">
        <v>8241</v>
      </c>
      <c r="H300" s="849"/>
      <c r="I300" s="849"/>
      <c r="J300" s="832"/>
      <c r="K300" s="832"/>
      <c r="L300" s="849">
        <v>1</v>
      </c>
      <c r="M300" s="849">
        <v>33.33</v>
      </c>
      <c r="N300" s="832">
        <v>1</v>
      </c>
      <c r="O300" s="832">
        <v>33.33</v>
      </c>
      <c r="P300" s="849"/>
      <c r="Q300" s="849"/>
      <c r="R300" s="837"/>
      <c r="S300" s="850"/>
    </row>
    <row r="301" spans="1:19" ht="14.4" customHeight="1" x14ac:dyDescent="0.3">
      <c r="A301" s="831" t="s">
        <v>8273</v>
      </c>
      <c r="B301" s="832" t="s">
        <v>8320</v>
      </c>
      <c r="C301" s="832" t="s">
        <v>664</v>
      </c>
      <c r="D301" s="832" t="s">
        <v>3052</v>
      </c>
      <c r="E301" s="832" t="s">
        <v>8203</v>
      </c>
      <c r="F301" s="832" t="s">
        <v>8242</v>
      </c>
      <c r="G301" s="832" t="s">
        <v>8243</v>
      </c>
      <c r="H301" s="849"/>
      <c r="I301" s="849"/>
      <c r="J301" s="832"/>
      <c r="K301" s="832"/>
      <c r="L301" s="849">
        <v>3</v>
      </c>
      <c r="M301" s="849">
        <v>111</v>
      </c>
      <c r="N301" s="832">
        <v>1</v>
      </c>
      <c r="O301" s="832">
        <v>37</v>
      </c>
      <c r="P301" s="849"/>
      <c r="Q301" s="849"/>
      <c r="R301" s="837"/>
      <c r="S301" s="850"/>
    </row>
    <row r="302" spans="1:19" ht="14.4" customHeight="1" x14ac:dyDescent="0.3">
      <c r="A302" s="831" t="s">
        <v>8273</v>
      </c>
      <c r="B302" s="832" t="s">
        <v>8320</v>
      </c>
      <c r="C302" s="832" t="s">
        <v>664</v>
      </c>
      <c r="D302" s="832" t="s">
        <v>3052</v>
      </c>
      <c r="E302" s="832" t="s">
        <v>8203</v>
      </c>
      <c r="F302" s="832" t="s">
        <v>8295</v>
      </c>
      <c r="G302" s="832" t="s">
        <v>8296</v>
      </c>
      <c r="H302" s="849"/>
      <c r="I302" s="849"/>
      <c r="J302" s="832"/>
      <c r="K302" s="832"/>
      <c r="L302" s="849">
        <v>4</v>
      </c>
      <c r="M302" s="849">
        <v>236</v>
      </c>
      <c r="N302" s="832">
        <v>1</v>
      </c>
      <c r="O302" s="832">
        <v>59</v>
      </c>
      <c r="P302" s="849"/>
      <c r="Q302" s="849"/>
      <c r="R302" s="837"/>
      <c r="S302" s="850"/>
    </row>
    <row r="303" spans="1:19" ht="14.4" customHeight="1" x14ac:dyDescent="0.3">
      <c r="A303" s="831" t="s">
        <v>8273</v>
      </c>
      <c r="B303" s="832" t="s">
        <v>8320</v>
      </c>
      <c r="C303" s="832" t="s">
        <v>664</v>
      </c>
      <c r="D303" s="832" t="s">
        <v>3052</v>
      </c>
      <c r="E303" s="832" t="s">
        <v>8203</v>
      </c>
      <c r="F303" s="832" t="s">
        <v>8356</v>
      </c>
      <c r="G303" s="832" t="s">
        <v>8357</v>
      </c>
      <c r="H303" s="849"/>
      <c r="I303" s="849"/>
      <c r="J303" s="832"/>
      <c r="K303" s="832"/>
      <c r="L303" s="849">
        <v>1</v>
      </c>
      <c r="M303" s="849">
        <v>177</v>
      </c>
      <c r="N303" s="832">
        <v>1</v>
      </c>
      <c r="O303" s="832">
        <v>177</v>
      </c>
      <c r="P303" s="849"/>
      <c r="Q303" s="849"/>
      <c r="R303" s="837"/>
      <c r="S303" s="850"/>
    </row>
    <row r="304" spans="1:19" ht="14.4" customHeight="1" x14ac:dyDescent="0.3">
      <c r="A304" s="831" t="s">
        <v>8273</v>
      </c>
      <c r="B304" s="832" t="s">
        <v>8320</v>
      </c>
      <c r="C304" s="832" t="s">
        <v>664</v>
      </c>
      <c r="D304" s="832" t="s">
        <v>3061</v>
      </c>
      <c r="E304" s="832" t="s">
        <v>8206</v>
      </c>
      <c r="F304" s="832" t="s">
        <v>8323</v>
      </c>
      <c r="G304" s="832" t="s">
        <v>2961</v>
      </c>
      <c r="H304" s="849"/>
      <c r="I304" s="849"/>
      <c r="J304" s="832"/>
      <c r="K304" s="832"/>
      <c r="L304" s="849">
        <v>7</v>
      </c>
      <c r="M304" s="849">
        <v>72920.61</v>
      </c>
      <c r="N304" s="832">
        <v>1</v>
      </c>
      <c r="O304" s="832">
        <v>10417.23</v>
      </c>
      <c r="P304" s="849">
        <v>4</v>
      </c>
      <c r="Q304" s="849">
        <v>37144</v>
      </c>
      <c r="R304" s="837">
        <v>0.50937588152375579</v>
      </c>
      <c r="S304" s="850">
        <v>9286</v>
      </c>
    </row>
    <row r="305" spans="1:19" ht="14.4" customHeight="1" x14ac:dyDescent="0.3">
      <c r="A305" s="831" t="s">
        <v>8273</v>
      </c>
      <c r="B305" s="832" t="s">
        <v>8320</v>
      </c>
      <c r="C305" s="832" t="s">
        <v>664</v>
      </c>
      <c r="D305" s="832" t="s">
        <v>3061</v>
      </c>
      <c r="E305" s="832" t="s">
        <v>8203</v>
      </c>
      <c r="F305" s="832" t="s">
        <v>8232</v>
      </c>
      <c r="G305" s="832" t="s">
        <v>8233</v>
      </c>
      <c r="H305" s="849"/>
      <c r="I305" s="849"/>
      <c r="J305" s="832"/>
      <c r="K305" s="832"/>
      <c r="L305" s="849"/>
      <c r="M305" s="849"/>
      <c r="N305" s="832"/>
      <c r="O305" s="832"/>
      <c r="P305" s="849">
        <v>10</v>
      </c>
      <c r="Q305" s="849">
        <v>660</v>
      </c>
      <c r="R305" s="837"/>
      <c r="S305" s="850">
        <v>66</v>
      </c>
    </row>
    <row r="306" spans="1:19" ht="14.4" customHeight="1" x14ac:dyDescent="0.3">
      <c r="A306" s="831" t="s">
        <v>8273</v>
      </c>
      <c r="B306" s="832" t="s">
        <v>8320</v>
      </c>
      <c r="C306" s="832" t="s">
        <v>664</v>
      </c>
      <c r="D306" s="832" t="s">
        <v>3061</v>
      </c>
      <c r="E306" s="832" t="s">
        <v>8203</v>
      </c>
      <c r="F306" s="832" t="s">
        <v>8328</v>
      </c>
      <c r="G306" s="832" t="s">
        <v>8329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115</v>
      </c>
      <c r="R306" s="837"/>
      <c r="S306" s="850">
        <v>115</v>
      </c>
    </row>
    <row r="307" spans="1:19" ht="14.4" customHeight="1" x14ac:dyDescent="0.3">
      <c r="A307" s="831" t="s">
        <v>8273</v>
      </c>
      <c r="B307" s="832" t="s">
        <v>8320</v>
      </c>
      <c r="C307" s="832" t="s">
        <v>664</v>
      </c>
      <c r="D307" s="832" t="s">
        <v>3061</v>
      </c>
      <c r="E307" s="832" t="s">
        <v>8203</v>
      </c>
      <c r="F307" s="832" t="s">
        <v>8204</v>
      </c>
      <c r="G307" s="832" t="s">
        <v>8205</v>
      </c>
      <c r="H307" s="849"/>
      <c r="I307" s="849"/>
      <c r="J307" s="832"/>
      <c r="K307" s="832"/>
      <c r="L307" s="849"/>
      <c r="M307" s="849"/>
      <c r="N307" s="832"/>
      <c r="O307" s="832"/>
      <c r="P307" s="849">
        <v>1</v>
      </c>
      <c r="Q307" s="849">
        <v>147</v>
      </c>
      <c r="R307" s="837"/>
      <c r="S307" s="850">
        <v>147</v>
      </c>
    </row>
    <row r="308" spans="1:19" ht="14.4" customHeight="1" x14ac:dyDescent="0.3">
      <c r="A308" s="831" t="s">
        <v>8273</v>
      </c>
      <c r="B308" s="832" t="s">
        <v>8320</v>
      </c>
      <c r="C308" s="832" t="s">
        <v>664</v>
      </c>
      <c r="D308" s="832" t="s">
        <v>3061</v>
      </c>
      <c r="E308" s="832" t="s">
        <v>8203</v>
      </c>
      <c r="F308" s="832" t="s">
        <v>8240</v>
      </c>
      <c r="G308" s="832" t="s">
        <v>8241</v>
      </c>
      <c r="H308" s="849"/>
      <c r="I308" s="849"/>
      <c r="J308" s="832"/>
      <c r="K308" s="832"/>
      <c r="L308" s="849">
        <v>1</v>
      </c>
      <c r="M308" s="849">
        <v>33.33</v>
      </c>
      <c r="N308" s="832">
        <v>1</v>
      </c>
      <c r="O308" s="832">
        <v>33.33</v>
      </c>
      <c r="P308" s="849">
        <v>2</v>
      </c>
      <c r="Q308" s="849">
        <v>66.66</v>
      </c>
      <c r="R308" s="837">
        <v>2</v>
      </c>
      <c r="S308" s="850">
        <v>33.33</v>
      </c>
    </row>
    <row r="309" spans="1:19" ht="14.4" customHeight="1" x14ac:dyDescent="0.3">
      <c r="A309" s="831" t="s">
        <v>8273</v>
      </c>
      <c r="B309" s="832" t="s">
        <v>8320</v>
      </c>
      <c r="C309" s="832" t="s">
        <v>664</v>
      </c>
      <c r="D309" s="832" t="s">
        <v>3061</v>
      </c>
      <c r="E309" s="832" t="s">
        <v>8203</v>
      </c>
      <c r="F309" s="832" t="s">
        <v>8287</v>
      </c>
      <c r="G309" s="832" t="s">
        <v>8288</v>
      </c>
      <c r="H309" s="849"/>
      <c r="I309" s="849"/>
      <c r="J309" s="832"/>
      <c r="K309" s="832"/>
      <c r="L309" s="849"/>
      <c r="M309" s="849"/>
      <c r="N309" s="832"/>
      <c r="O309" s="832"/>
      <c r="P309" s="849">
        <v>18</v>
      </c>
      <c r="Q309" s="849">
        <v>2088</v>
      </c>
      <c r="R309" s="837"/>
      <c r="S309" s="850">
        <v>116</v>
      </c>
    </row>
    <row r="310" spans="1:19" ht="14.4" customHeight="1" x14ac:dyDescent="0.3">
      <c r="A310" s="831" t="s">
        <v>8273</v>
      </c>
      <c r="B310" s="832" t="s">
        <v>8320</v>
      </c>
      <c r="C310" s="832" t="s">
        <v>664</v>
      </c>
      <c r="D310" s="832" t="s">
        <v>3061</v>
      </c>
      <c r="E310" s="832" t="s">
        <v>8203</v>
      </c>
      <c r="F310" s="832" t="s">
        <v>8242</v>
      </c>
      <c r="G310" s="832" t="s">
        <v>8243</v>
      </c>
      <c r="H310" s="849"/>
      <c r="I310" s="849"/>
      <c r="J310" s="832"/>
      <c r="K310" s="832"/>
      <c r="L310" s="849">
        <v>2</v>
      </c>
      <c r="M310" s="849">
        <v>74</v>
      </c>
      <c r="N310" s="832">
        <v>1</v>
      </c>
      <c r="O310" s="832">
        <v>37</v>
      </c>
      <c r="P310" s="849">
        <v>13</v>
      </c>
      <c r="Q310" s="849">
        <v>481</v>
      </c>
      <c r="R310" s="837">
        <v>6.5</v>
      </c>
      <c r="S310" s="850">
        <v>37</v>
      </c>
    </row>
    <row r="311" spans="1:19" ht="14.4" customHeight="1" x14ac:dyDescent="0.3">
      <c r="A311" s="831" t="s">
        <v>8273</v>
      </c>
      <c r="B311" s="832" t="s">
        <v>8320</v>
      </c>
      <c r="C311" s="832" t="s">
        <v>664</v>
      </c>
      <c r="D311" s="832" t="s">
        <v>3061</v>
      </c>
      <c r="E311" s="832" t="s">
        <v>8203</v>
      </c>
      <c r="F311" s="832" t="s">
        <v>8271</v>
      </c>
      <c r="G311" s="832" t="s">
        <v>8272</v>
      </c>
      <c r="H311" s="849"/>
      <c r="I311" s="849"/>
      <c r="J311" s="832"/>
      <c r="K311" s="832"/>
      <c r="L311" s="849">
        <v>1</v>
      </c>
      <c r="M311" s="849">
        <v>354</v>
      </c>
      <c r="N311" s="832">
        <v>1</v>
      </c>
      <c r="O311" s="832">
        <v>354</v>
      </c>
      <c r="P311" s="849"/>
      <c r="Q311" s="849"/>
      <c r="R311" s="837"/>
      <c r="S311" s="850"/>
    </row>
    <row r="312" spans="1:19" ht="14.4" customHeight="1" x14ac:dyDescent="0.3">
      <c r="A312" s="831" t="s">
        <v>8273</v>
      </c>
      <c r="B312" s="832" t="s">
        <v>8320</v>
      </c>
      <c r="C312" s="832" t="s">
        <v>664</v>
      </c>
      <c r="D312" s="832" t="s">
        <v>3061</v>
      </c>
      <c r="E312" s="832" t="s">
        <v>8203</v>
      </c>
      <c r="F312" s="832" t="s">
        <v>8291</v>
      </c>
      <c r="G312" s="832" t="s">
        <v>8292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74</v>
      </c>
      <c r="R312" s="837"/>
      <c r="S312" s="850">
        <v>74</v>
      </c>
    </row>
    <row r="313" spans="1:19" ht="14.4" customHeight="1" x14ac:dyDescent="0.3">
      <c r="A313" s="831" t="s">
        <v>8273</v>
      </c>
      <c r="B313" s="832" t="s">
        <v>8320</v>
      </c>
      <c r="C313" s="832" t="s">
        <v>664</v>
      </c>
      <c r="D313" s="832" t="s">
        <v>3061</v>
      </c>
      <c r="E313" s="832" t="s">
        <v>8203</v>
      </c>
      <c r="F313" s="832" t="s">
        <v>8354</v>
      </c>
      <c r="G313" s="832" t="s">
        <v>8355</v>
      </c>
      <c r="H313" s="849"/>
      <c r="I313" s="849"/>
      <c r="J313" s="832"/>
      <c r="K313" s="832"/>
      <c r="L313" s="849">
        <v>1</v>
      </c>
      <c r="M313" s="849">
        <v>77</v>
      </c>
      <c r="N313" s="832">
        <v>1</v>
      </c>
      <c r="O313" s="832">
        <v>77</v>
      </c>
      <c r="P313" s="849"/>
      <c r="Q313" s="849"/>
      <c r="R313" s="837"/>
      <c r="S313" s="850"/>
    </row>
    <row r="314" spans="1:19" ht="14.4" customHeight="1" x14ac:dyDescent="0.3">
      <c r="A314" s="831" t="s">
        <v>8273</v>
      </c>
      <c r="B314" s="832" t="s">
        <v>8320</v>
      </c>
      <c r="C314" s="832" t="s">
        <v>664</v>
      </c>
      <c r="D314" s="832" t="s">
        <v>3061</v>
      </c>
      <c r="E314" s="832" t="s">
        <v>8203</v>
      </c>
      <c r="F314" s="832" t="s">
        <v>8295</v>
      </c>
      <c r="G314" s="832" t="s">
        <v>8296</v>
      </c>
      <c r="H314" s="849"/>
      <c r="I314" s="849"/>
      <c r="J314" s="832"/>
      <c r="K314" s="832"/>
      <c r="L314" s="849">
        <v>2</v>
      </c>
      <c r="M314" s="849">
        <v>118</v>
      </c>
      <c r="N314" s="832">
        <v>1</v>
      </c>
      <c r="O314" s="832">
        <v>59</v>
      </c>
      <c r="P314" s="849">
        <v>4</v>
      </c>
      <c r="Q314" s="849">
        <v>236</v>
      </c>
      <c r="R314" s="837">
        <v>2</v>
      </c>
      <c r="S314" s="850">
        <v>59</v>
      </c>
    </row>
    <row r="315" spans="1:19" ht="14.4" customHeight="1" x14ac:dyDescent="0.3">
      <c r="A315" s="831" t="s">
        <v>8273</v>
      </c>
      <c r="B315" s="832" t="s">
        <v>8320</v>
      </c>
      <c r="C315" s="832" t="s">
        <v>664</v>
      </c>
      <c r="D315" s="832" t="s">
        <v>3061</v>
      </c>
      <c r="E315" s="832" t="s">
        <v>8203</v>
      </c>
      <c r="F315" s="832" t="s">
        <v>8246</v>
      </c>
      <c r="G315" s="832" t="s">
        <v>8247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28</v>
      </c>
      <c r="R315" s="837"/>
      <c r="S315" s="850">
        <v>28</v>
      </c>
    </row>
    <row r="316" spans="1:19" ht="14.4" customHeight="1" x14ac:dyDescent="0.3">
      <c r="A316" s="831" t="s">
        <v>8273</v>
      </c>
      <c r="B316" s="832" t="s">
        <v>8320</v>
      </c>
      <c r="C316" s="832" t="s">
        <v>664</v>
      </c>
      <c r="D316" s="832" t="s">
        <v>3061</v>
      </c>
      <c r="E316" s="832" t="s">
        <v>8203</v>
      </c>
      <c r="F316" s="832" t="s">
        <v>8358</v>
      </c>
      <c r="G316" s="832" t="s">
        <v>8359</v>
      </c>
      <c r="H316" s="849"/>
      <c r="I316" s="849"/>
      <c r="J316" s="832"/>
      <c r="K316" s="832"/>
      <c r="L316" s="849"/>
      <c r="M316" s="849"/>
      <c r="N316" s="832"/>
      <c r="O316" s="832"/>
      <c r="P316" s="849">
        <v>43</v>
      </c>
      <c r="Q316" s="849">
        <v>15265</v>
      </c>
      <c r="R316" s="837"/>
      <c r="S316" s="850">
        <v>355</v>
      </c>
    </row>
    <row r="317" spans="1:19" ht="14.4" customHeight="1" x14ac:dyDescent="0.3">
      <c r="A317" s="831" t="s">
        <v>8273</v>
      </c>
      <c r="B317" s="832" t="s">
        <v>8320</v>
      </c>
      <c r="C317" s="832" t="s">
        <v>664</v>
      </c>
      <c r="D317" s="832" t="s">
        <v>3064</v>
      </c>
      <c r="E317" s="832" t="s">
        <v>8206</v>
      </c>
      <c r="F317" s="832" t="s">
        <v>8323</v>
      </c>
      <c r="G317" s="832" t="s">
        <v>2961</v>
      </c>
      <c r="H317" s="849"/>
      <c r="I317" s="849"/>
      <c r="J317" s="832"/>
      <c r="K317" s="832"/>
      <c r="L317" s="849">
        <v>61</v>
      </c>
      <c r="M317" s="849">
        <v>635451.03</v>
      </c>
      <c r="N317" s="832">
        <v>1</v>
      </c>
      <c r="O317" s="832">
        <v>10417.23</v>
      </c>
      <c r="P317" s="849">
        <v>49</v>
      </c>
      <c r="Q317" s="849">
        <v>455443.24000000005</v>
      </c>
      <c r="R317" s="837">
        <v>0.71672437134927613</v>
      </c>
      <c r="S317" s="850">
        <v>9294.76</v>
      </c>
    </row>
    <row r="318" spans="1:19" ht="14.4" customHeight="1" x14ac:dyDescent="0.3">
      <c r="A318" s="831" t="s">
        <v>8273</v>
      </c>
      <c r="B318" s="832" t="s">
        <v>8320</v>
      </c>
      <c r="C318" s="832" t="s">
        <v>664</v>
      </c>
      <c r="D318" s="832" t="s">
        <v>3064</v>
      </c>
      <c r="E318" s="832" t="s">
        <v>8206</v>
      </c>
      <c r="F318" s="832" t="s">
        <v>8325</v>
      </c>
      <c r="G318" s="832" t="s">
        <v>2958</v>
      </c>
      <c r="H318" s="849"/>
      <c r="I318" s="849"/>
      <c r="J318" s="832"/>
      <c r="K318" s="832"/>
      <c r="L318" s="849"/>
      <c r="M318" s="849"/>
      <c r="N318" s="832"/>
      <c r="O318" s="832"/>
      <c r="P318" s="849">
        <v>3</v>
      </c>
      <c r="Q318" s="849">
        <v>17655.39</v>
      </c>
      <c r="R318" s="837"/>
      <c r="S318" s="850">
        <v>5885.13</v>
      </c>
    </row>
    <row r="319" spans="1:19" ht="14.4" customHeight="1" x14ac:dyDescent="0.3">
      <c r="A319" s="831" t="s">
        <v>8273</v>
      </c>
      <c r="B319" s="832" t="s">
        <v>8320</v>
      </c>
      <c r="C319" s="832" t="s">
        <v>664</v>
      </c>
      <c r="D319" s="832" t="s">
        <v>3064</v>
      </c>
      <c r="E319" s="832" t="s">
        <v>8203</v>
      </c>
      <c r="F319" s="832" t="s">
        <v>8328</v>
      </c>
      <c r="G319" s="832" t="s">
        <v>8329</v>
      </c>
      <c r="H319" s="849"/>
      <c r="I319" s="849"/>
      <c r="J319" s="832"/>
      <c r="K319" s="832"/>
      <c r="L319" s="849">
        <v>1</v>
      </c>
      <c r="M319" s="849">
        <v>115</v>
      </c>
      <c r="N319" s="832">
        <v>1</v>
      </c>
      <c r="O319" s="832">
        <v>115</v>
      </c>
      <c r="P319" s="849"/>
      <c r="Q319" s="849"/>
      <c r="R319" s="837"/>
      <c r="S319" s="850"/>
    </row>
    <row r="320" spans="1:19" ht="14.4" customHeight="1" x14ac:dyDescent="0.3">
      <c r="A320" s="831" t="s">
        <v>8273</v>
      </c>
      <c r="B320" s="832" t="s">
        <v>8320</v>
      </c>
      <c r="C320" s="832" t="s">
        <v>664</v>
      </c>
      <c r="D320" s="832" t="s">
        <v>3064</v>
      </c>
      <c r="E320" s="832" t="s">
        <v>8203</v>
      </c>
      <c r="F320" s="832" t="s">
        <v>8204</v>
      </c>
      <c r="G320" s="832" t="s">
        <v>8205</v>
      </c>
      <c r="H320" s="849"/>
      <c r="I320" s="849"/>
      <c r="J320" s="832"/>
      <c r="K320" s="832"/>
      <c r="L320" s="849">
        <v>2</v>
      </c>
      <c r="M320" s="849">
        <v>292</v>
      </c>
      <c r="N320" s="832">
        <v>1</v>
      </c>
      <c r="O320" s="832">
        <v>146</v>
      </c>
      <c r="P320" s="849">
        <v>6</v>
      </c>
      <c r="Q320" s="849">
        <v>882</v>
      </c>
      <c r="R320" s="837">
        <v>3.0205479452054793</v>
      </c>
      <c r="S320" s="850">
        <v>147</v>
      </c>
    </row>
    <row r="321" spans="1:19" ht="14.4" customHeight="1" x14ac:dyDescent="0.3">
      <c r="A321" s="831" t="s">
        <v>8273</v>
      </c>
      <c r="B321" s="832" t="s">
        <v>8320</v>
      </c>
      <c r="C321" s="832" t="s">
        <v>664</v>
      </c>
      <c r="D321" s="832" t="s">
        <v>3064</v>
      </c>
      <c r="E321" s="832" t="s">
        <v>8203</v>
      </c>
      <c r="F321" s="832" t="s">
        <v>8330</v>
      </c>
      <c r="G321" s="832" t="s">
        <v>8331</v>
      </c>
      <c r="H321" s="849"/>
      <c r="I321" s="849"/>
      <c r="J321" s="832"/>
      <c r="K321" s="832"/>
      <c r="L321" s="849"/>
      <c r="M321" s="849"/>
      <c r="N321" s="832"/>
      <c r="O321" s="832"/>
      <c r="P321" s="849">
        <v>2</v>
      </c>
      <c r="Q321" s="849">
        <v>20</v>
      </c>
      <c r="R321" s="837"/>
      <c r="S321" s="850">
        <v>10</v>
      </c>
    </row>
    <row r="322" spans="1:19" ht="14.4" customHeight="1" x14ac:dyDescent="0.3">
      <c r="A322" s="831" t="s">
        <v>8273</v>
      </c>
      <c r="B322" s="832" t="s">
        <v>8320</v>
      </c>
      <c r="C322" s="832" t="s">
        <v>664</v>
      </c>
      <c r="D322" s="832" t="s">
        <v>3064</v>
      </c>
      <c r="E322" s="832" t="s">
        <v>8203</v>
      </c>
      <c r="F322" s="832" t="s">
        <v>8242</v>
      </c>
      <c r="G322" s="832" t="s">
        <v>8243</v>
      </c>
      <c r="H322" s="849"/>
      <c r="I322" s="849"/>
      <c r="J322" s="832"/>
      <c r="K322" s="832"/>
      <c r="L322" s="849">
        <v>1</v>
      </c>
      <c r="M322" s="849">
        <v>37</v>
      </c>
      <c r="N322" s="832">
        <v>1</v>
      </c>
      <c r="O322" s="832">
        <v>37</v>
      </c>
      <c r="P322" s="849">
        <v>16</v>
      </c>
      <c r="Q322" s="849">
        <v>592</v>
      </c>
      <c r="R322" s="837">
        <v>16</v>
      </c>
      <c r="S322" s="850">
        <v>37</v>
      </c>
    </row>
    <row r="323" spans="1:19" ht="14.4" customHeight="1" x14ac:dyDescent="0.3">
      <c r="A323" s="831" t="s">
        <v>8273</v>
      </c>
      <c r="B323" s="832" t="s">
        <v>8320</v>
      </c>
      <c r="C323" s="832" t="s">
        <v>664</v>
      </c>
      <c r="D323" s="832" t="s">
        <v>3064</v>
      </c>
      <c r="E323" s="832" t="s">
        <v>8203</v>
      </c>
      <c r="F323" s="832" t="s">
        <v>8295</v>
      </c>
      <c r="G323" s="832" t="s">
        <v>8296</v>
      </c>
      <c r="H323" s="849"/>
      <c r="I323" s="849"/>
      <c r="J323" s="832"/>
      <c r="K323" s="832"/>
      <c r="L323" s="849">
        <v>17</v>
      </c>
      <c r="M323" s="849">
        <v>1003</v>
      </c>
      <c r="N323" s="832">
        <v>1</v>
      </c>
      <c r="O323" s="832">
        <v>59</v>
      </c>
      <c r="P323" s="849">
        <v>19</v>
      </c>
      <c r="Q323" s="849">
        <v>1121</v>
      </c>
      <c r="R323" s="837">
        <v>1.1176470588235294</v>
      </c>
      <c r="S323" s="850">
        <v>59</v>
      </c>
    </row>
    <row r="324" spans="1:19" ht="14.4" customHeight="1" x14ac:dyDescent="0.3">
      <c r="A324" s="831" t="s">
        <v>8273</v>
      </c>
      <c r="B324" s="832" t="s">
        <v>8320</v>
      </c>
      <c r="C324" s="832" t="s">
        <v>664</v>
      </c>
      <c r="D324" s="832" t="s">
        <v>3064</v>
      </c>
      <c r="E324" s="832" t="s">
        <v>8203</v>
      </c>
      <c r="F324" s="832" t="s">
        <v>8246</v>
      </c>
      <c r="G324" s="832" t="s">
        <v>8247</v>
      </c>
      <c r="H324" s="849"/>
      <c r="I324" s="849"/>
      <c r="J324" s="832"/>
      <c r="K324" s="832"/>
      <c r="L324" s="849"/>
      <c r="M324" s="849"/>
      <c r="N324" s="832"/>
      <c r="O324" s="832"/>
      <c r="P324" s="849">
        <v>14</v>
      </c>
      <c r="Q324" s="849">
        <v>392</v>
      </c>
      <c r="R324" s="837"/>
      <c r="S324" s="850">
        <v>28</v>
      </c>
    </row>
    <row r="325" spans="1:19" ht="14.4" customHeight="1" x14ac:dyDescent="0.3">
      <c r="A325" s="831" t="s">
        <v>8273</v>
      </c>
      <c r="B325" s="832" t="s">
        <v>8320</v>
      </c>
      <c r="C325" s="832" t="s">
        <v>664</v>
      </c>
      <c r="D325" s="832" t="s">
        <v>3064</v>
      </c>
      <c r="E325" s="832" t="s">
        <v>8203</v>
      </c>
      <c r="F325" s="832" t="s">
        <v>8248</v>
      </c>
      <c r="G325" s="832" t="s">
        <v>8249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59</v>
      </c>
      <c r="R325" s="837"/>
      <c r="S325" s="850">
        <v>59</v>
      </c>
    </row>
    <row r="326" spans="1:19" ht="14.4" customHeight="1" x14ac:dyDescent="0.3">
      <c r="A326" s="831" t="s">
        <v>8273</v>
      </c>
      <c r="B326" s="832" t="s">
        <v>8320</v>
      </c>
      <c r="C326" s="832" t="s">
        <v>664</v>
      </c>
      <c r="D326" s="832" t="s">
        <v>3064</v>
      </c>
      <c r="E326" s="832" t="s">
        <v>8203</v>
      </c>
      <c r="F326" s="832" t="s">
        <v>8358</v>
      </c>
      <c r="G326" s="832" t="s">
        <v>8359</v>
      </c>
      <c r="H326" s="849"/>
      <c r="I326" s="849"/>
      <c r="J326" s="832"/>
      <c r="K326" s="832"/>
      <c r="L326" s="849">
        <v>1</v>
      </c>
      <c r="M326" s="849">
        <v>354</v>
      </c>
      <c r="N326" s="832">
        <v>1</v>
      </c>
      <c r="O326" s="832">
        <v>354</v>
      </c>
      <c r="P326" s="849"/>
      <c r="Q326" s="849"/>
      <c r="R326" s="837"/>
      <c r="S326" s="850"/>
    </row>
    <row r="327" spans="1:19" ht="14.4" customHeight="1" x14ac:dyDescent="0.3">
      <c r="A327" s="831" t="s">
        <v>8273</v>
      </c>
      <c r="B327" s="832" t="s">
        <v>8320</v>
      </c>
      <c r="C327" s="832" t="s">
        <v>664</v>
      </c>
      <c r="D327" s="832" t="s">
        <v>3070</v>
      </c>
      <c r="E327" s="832" t="s">
        <v>8206</v>
      </c>
      <c r="F327" s="832" t="s">
        <v>8323</v>
      </c>
      <c r="G327" s="832" t="s">
        <v>2961</v>
      </c>
      <c r="H327" s="849"/>
      <c r="I327" s="849"/>
      <c r="J327" s="832"/>
      <c r="K327" s="832"/>
      <c r="L327" s="849"/>
      <c r="M327" s="849"/>
      <c r="N327" s="832"/>
      <c r="O327" s="832"/>
      <c r="P327" s="849">
        <v>6</v>
      </c>
      <c r="Q327" s="849">
        <v>55768.56</v>
      </c>
      <c r="R327" s="837"/>
      <c r="S327" s="850">
        <v>9294.76</v>
      </c>
    </row>
    <row r="328" spans="1:19" ht="14.4" customHeight="1" x14ac:dyDescent="0.3">
      <c r="A328" s="831" t="s">
        <v>8273</v>
      </c>
      <c r="B328" s="832" t="s">
        <v>8320</v>
      </c>
      <c r="C328" s="832" t="s">
        <v>664</v>
      </c>
      <c r="D328" s="832" t="s">
        <v>3070</v>
      </c>
      <c r="E328" s="832" t="s">
        <v>8203</v>
      </c>
      <c r="F328" s="832" t="s">
        <v>8328</v>
      </c>
      <c r="G328" s="832" t="s">
        <v>8329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115</v>
      </c>
      <c r="R328" s="837"/>
      <c r="S328" s="850">
        <v>115</v>
      </c>
    </row>
    <row r="329" spans="1:19" ht="14.4" customHeight="1" x14ac:dyDescent="0.3">
      <c r="A329" s="831" t="s">
        <v>8273</v>
      </c>
      <c r="B329" s="832" t="s">
        <v>8320</v>
      </c>
      <c r="C329" s="832" t="s">
        <v>664</v>
      </c>
      <c r="D329" s="832" t="s">
        <v>3070</v>
      </c>
      <c r="E329" s="832" t="s">
        <v>8203</v>
      </c>
      <c r="F329" s="832" t="s">
        <v>8295</v>
      </c>
      <c r="G329" s="832" t="s">
        <v>8296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59</v>
      </c>
      <c r="R329" s="837"/>
      <c r="S329" s="850">
        <v>59</v>
      </c>
    </row>
    <row r="330" spans="1:19" ht="14.4" customHeight="1" x14ac:dyDescent="0.3">
      <c r="A330" s="831" t="s">
        <v>8273</v>
      </c>
      <c r="B330" s="832" t="s">
        <v>8320</v>
      </c>
      <c r="C330" s="832" t="s">
        <v>664</v>
      </c>
      <c r="D330" s="832" t="s">
        <v>3071</v>
      </c>
      <c r="E330" s="832" t="s">
        <v>8206</v>
      </c>
      <c r="F330" s="832" t="s">
        <v>8323</v>
      </c>
      <c r="G330" s="832" t="s">
        <v>2961</v>
      </c>
      <c r="H330" s="849"/>
      <c r="I330" s="849"/>
      <c r="J330" s="832"/>
      <c r="K330" s="832"/>
      <c r="L330" s="849">
        <v>37</v>
      </c>
      <c r="M330" s="849">
        <v>385437.51</v>
      </c>
      <c r="N330" s="832">
        <v>1</v>
      </c>
      <c r="O330" s="832">
        <v>10417.23</v>
      </c>
      <c r="P330" s="849">
        <v>118</v>
      </c>
      <c r="Q330" s="849">
        <v>1078100.7999999998</v>
      </c>
      <c r="R330" s="837">
        <v>2.7970832418463885</v>
      </c>
      <c r="S330" s="850">
        <v>9136.4474576271168</v>
      </c>
    </row>
    <row r="331" spans="1:19" ht="14.4" customHeight="1" x14ac:dyDescent="0.3">
      <c r="A331" s="831" t="s">
        <v>8273</v>
      </c>
      <c r="B331" s="832" t="s">
        <v>8320</v>
      </c>
      <c r="C331" s="832" t="s">
        <v>664</v>
      </c>
      <c r="D331" s="832" t="s">
        <v>3071</v>
      </c>
      <c r="E331" s="832" t="s">
        <v>8203</v>
      </c>
      <c r="F331" s="832" t="s">
        <v>8328</v>
      </c>
      <c r="G331" s="832" t="s">
        <v>8329</v>
      </c>
      <c r="H331" s="849"/>
      <c r="I331" s="849"/>
      <c r="J331" s="832"/>
      <c r="K331" s="832"/>
      <c r="L331" s="849"/>
      <c r="M331" s="849"/>
      <c r="N331" s="832"/>
      <c r="O331" s="832"/>
      <c r="P331" s="849">
        <v>3</v>
      </c>
      <c r="Q331" s="849">
        <v>345</v>
      </c>
      <c r="R331" s="837"/>
      <c r="S331" s="850">
        <v>115</v>
      </c>
    </row>
    <row r="332" spans="1:19" ht="14.4" customHeight="1" x14ac:dyDescent="0.3">
      <c r="A332" s="831" t="s">
        <v>8273</v>
      </c>
      <c r="B332" s="832" t="s">
        <v>8320</v>
      </c>
      <c r="C332" s="832" t="s">
        <v>664</v>
      </c>
      <c r="D332" s="832" t="s">
        <v>3071</v>
      </c>
      <c r="E332" s="832" t="s">
        <v>8203</v>
      </c>
      <c r="F332" s="832" t="s">
        <v>8244</v>
      </c>
      <c r="G332" s="832" t="s">
        <v>8245</v>
      </c>
      <c r="H332" s="849"/>
      <c r="I332" s="849"/>
      <c r="J332" s="832"/>
      <c r="K332" s="832"/>
      <c r="L332" s="849">
        <v>1</v>
      </c>
      <c r="M332" s="849">
        <v>32</v>
      </c>
      <c r="N332" s="832">
        <v>1</v>
      </c>
      <c r="O332" s="832">
        <v>32</v>
      </c>
      <c r="P332" s="849">
        <v>3</v>
      </c>
      <c r="Q332" s="849">
        <v>96</v>
      </c>
      <c r="R332" s="837">
        <v>3</v>
      </c>
      <c r="S332" s="850">
        <v>32</v>
      </c>
    </row>
    <row r="333" spans="1:19" ht="14.4" customHeight="1" x14ac:dyDescent="0.3">
      <c r="A333" s="831" t="s">
        <v>8273</v>
      </c>
      <c r="B333" s="832" t="s">
        <v>8320</v>
      </c>
      <c r="C333" s="832" t="s">
        <v>664</v>
      </c>
      <c r="D333" s="832" t="s">
        <v>3071</v>
      </c>
      <c r="E333" s="832" t="s">
        <v>8203</v>
      </c>
      <c r="F333" s="832" t="s">
        <v>8295</v>
      </c>
      <c r="G333" s="832" t="s">
        <v>8296</v>
      </c>
      <c r="H333" s="849"/>
      <c r="I333" s="849"/>
      <c r="J333" s="832"/>
      <c r="K333" s="832"/>
      <c r="L333" s="849">
        <v>15</v>
      </c>
      <c r="M333" s="849">
        <v>885</v>
      </c>
      <c r="N333" s="832">
        <v>1</v>
      </c>
      <c r="O333" s="832">
        <v>59</v>
      </c>
      <c r="P333" s="849">
        <v>34</v>
      </c>
      <c r="Q333" s="849">
        <v>2006</v>
      </c>
      <c r="R333" s="837">
        <v>2.2666666666666666</v>
      </c>
      <c r="S333" s="850">
        <v>59</v>
      </c>
    </row>
    <row r="334" spans="1:19" ht="14.4" customHeight="1" x14ac:dyDescent="0.3">
      <c r="A334" s="831" t="s">
        <v>8273</v>
      </c>
      <c r="B334" s="832" t="s">
        <v>8320</v>
      </c>
      <c r="C334" s="832" t="s">
        <v>664</v>
      </c>
      <c r="D334" s="832" t="s">
        <v>3072</v>
      </c>
      <c r="E334" s="832" t="s">
        <v>8206</v>
      </c>
      <c r="F334" s="832" t="s">
        <v>8323</v>
      </c>
      <c r="G334" s="832" t="s">
        <v>2961</v>
      </c>
      <c r="H334" s="849">
        <v>44</v>
      </c>
      <c r="I334" s="849">
        <v>550575.96000000008</v>
      </c>
      <c r="J334" s="832">
        <v>0.99720670315172943</v>
      </c>
      <c r="K334" s="832">
        <v>12513.090000000002</v>
      </c>
      <c r="L334" s="849">
        <v>54</v>
      </c>
      <c r="M334" s="849">
        <v>552118.18999999994</v>
      </c>
      <c r="N334" s="832">
        <v>1</v>
      </c>
      <c r="O334" s="832">
        <v>10224.410925925926</v>
      </c>
      <c r="P334" s="849">
        <v>3</v>
      </c>
      <c r="Q334" s="849">
        <v>27884.28</v>
      </c>
      <c r="R334" s="837">
        <v>5.050418643153199E-2</v>
      </c>
      <c r="S334" s="850">
        <v>9294.76</v>
      </c>
    </row>
    <row r="335" spans="1:19" ht="14.4" customHeight="1" x14ac:dyDescent="0.3">
      <c r="A335" s="831" t="s">
        <v>8273</v>
      </c>
      <c r="B335" s="832" t="s">
        <v>8320</v>
      </c>
      <c r="C335" s="832" t="s">
        <v>664</v>
      </c>
      <c r="D335" s="832" t="s">
        <v>3072</v>
      </c>
      <c r="E335" s="832" t="s">
        <v>8206</v>
      </c>
      <c r="F335" s="832" t="s">
        <v>8327</v>
      </c>
      <c r="G335" s="832" t="s">
        <v>2964</v>
      </c>
      <c r="H335" s="849"/>
      <c r="I335" s="849"/>
      <c r="J335" s="832"/>
      <c r="K335" s="832"/>
      <c r="L335" s="849"/>
      <c r="M335" s="849"/>
      <c r="N335" s="832"/>
      <c r="O335" s="832"/>
      <c r="P335" s="849">
        <v>8</v>
      </c>
      <c r="Q335" s="849">
        <v>171742.88</v>
      </c>
      <c r="R335" s="837"/>
      <c r="S335" s="850">
        <v>21467.86</v>
      </c>
    </row>
    <row r="336" spans="1:19" ht="14.4" customHeight="1" x14ac:dyDescent="0.3">
      <c r="A336" s="831" t="s">
        <v>8273</v>
      </c>
      <c r="B336" s="832" t="s">
        <v>8320</v>
      </c>
      <c r="C336" s="832" t="s">
        <v>664</v>
      </c>
      <c r="D336" s="832" t="s">
        <v>3072</v>
      </c>
      <c r="E336" s="832" t="s">
        <v>8203</v>
      </c>
      <c r="F336" s="832" t="s">
        <v>8232</v>
      </c>
      <c r="G336" s="832" t="s">
        <v>8233</v>
      </c>
      <c r="H336" s="849">
        <v>6</v>
      </c>
      <c r="I336" s="849">
        <v>384</v>
      </c>
      <c r="J336" s="832">
        <v>0.58181818181818179</v>
      </c>
      <c r="K336" s="832">
        <v>64</v>
      </c>
      <c r="L336" s="849">
        <v>10</v>
      </c>
      <c r="M336" s="849">
        <v>660</v>
      </c>
      <c r="N336" s="832">
        <v>1</v>
      </c>
      <c r="O336" s="832">
        <v>66</v>
      </c>
      <c r="P336" s="849">
        <v>15</v>
      </c>
      <c r="Q336" s="849">
        <v>990</v>
      </c>
      <c r="R336" s="837">
        <v>1.5</v>
      </c>
      <c r="S336" s="850">
        <v>66</v>
      </c>
    </row>
    <row r="337" spans="1:19" ht="14.4" customHeight="1" x14ac:dyDescent="0.3">
      <c r="A337" s="831" t="s">
        <v>8273</v>
      </c>
      <c r="B337" s="832" t="s">
        <v>8320</v>
      </c>
      <c r="C337" s="832" t="s">
        <v>664</v>
      </c>
      <c r="D337" s="832" t="s">
        <v>3072</v>
      </c>
      <c r="E337" s="832" t="s">
        <v>8203</v>
      </c>
      <c r="F337" s="832" t="s">
        <v>8328</v>
      </c>
      <c r="G337" s="832" t="s">
        <v>8329</v>
      </c>
      <c r="H337" s="849">
        <v>1</v>
      </c>
      <c r="I337" s="849">
        <v>109</v>
      </c>
      <c r="J337" s="832"/>
      <c r="K337" s="832">
        <v>109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8273</v>
      </c>
      <c r="B338" s="832" t="s">
        <v>8320</v>
      </c>
      <c r="C338" s="832" t="s">
        <v>664</v>
      </c>
      <c r="D338" s="832" t="s">
        <v>3072</v>
      </c>
      <c r="E338" s="832" t="s">
        <v>8203</v>
      </c>
      <c r="F338" s="832" t="s">
        <v>8204</v>
      </c>
      <c r="G338" s="832" t="s">
        <v>8205</v>
      </c>
      <c r="H338" s="849"/>
      <c r="I338" s="849"/>
      <c r="J338" s="832"/>
      <c r="K338" s="832"/>
      <c r="L338" s="849">
        <v>4</v>
      </c>
      <c r="M338" s="849">
        <v>584</v>
      </c>
      <c r="N338" s="832">
        <v>1</v>
      </c>
      <c r="O338" s="832">
        <v>146</v>
      </c>
      <c r="P338" s="849">
        <v>1</v>
      </c>
      <c r="Q338" s="849">
        <v>147</v>
      </c>
      <c r="R338" s="837">
        <v>0.25171232876712329</v>
      </c>
      <c r="S338" s="850">
        <v>147</v>
      </c>
    </row>
    <row r="339" spans="1:19" ht="14.4" customHeight="1" x14ac:dyDescent="0.3">
      <c r="A339" s="831" t="s">
        <v>8273</v>
      </c>
      <c r="B339" s="832" t="s">
        <v>8320</v>
      </c>
      <c r="C339" s="832" t="s">
        <v>664</v>
      </c>
      <c r="D339" s="832" t="s">
        <v>3072</v>
      </c>
      <c r="E339" s="832" t="s">
        <v>8203</v>
      </c>
      <c r="F339" s="832" t="s">
        <v>8281</v>
      </c>
      <c r="G339" s="832" t="s">
        <v>8282</v>
      </c>
      <c r="H339" s="849">
        <v>5</v>
      </c>
      <c r="I339" s="849">
        <v>175</v>
      </c>
      <c r="J339" s="832">
        <v>0.42997542997542998</v>
      </c>
      <c r="K339" s="832">
        <v>35</v>
      </c>
      <c r="L339" s="849">
        <v>11</v>
      </c>
      <c r="M339" s="849">
        <v>407</v>
      </c>
      <c r="N339" s="832">
        <v>1</v>
      </c>
      <c r="O339" s="832">
        <v>37</v>
      </c>
      <c r="P339" s="849">
        <v>27</v>
      </c>
      <c r="Q339" s="849">
        <v>999</v>
      </c>
      <c r="R339" s="837">
        <v>2.4545454545454546</v>
      </c>
      <c r="S339" s="850">
        <v>37</v>
      </c>
    </row>
    <row r="340" spans="1:19" ht="14.4" customHeight="1" x14ac:dyDescent="0.3">
      <c r="A340" s="831" t="s">
        <v>8273</v>
      </c>
      <c r="B340" s="832" t="s">
        <v>8320</v>
      </c>
      <c r="C340" s="832" t="s">
        <v>664</v>
      </c>
      <c r="D340" s="832" t="s">
        <v>3072</v>
      </c>
      <c r="E340" s="832" t="s">
        <v>8203</v>
      </c>
      <c r="F340" s="832" t="s">
        <v>8334</v>
      </c>
      <c r="G340" s="832" t="s">
        <v>8335</v>
      </c>
      <c r="H340" s="849"/>
      <c r="I340" s="849"/>
      <c r="J340" s="832"/>
      <c r="K340" s="832"/>
      <c r="L340" s="849">
        <v>7</v>
      </c>
      <c r="M340" s="849">
        <v>4907</v>
      </c>
      <c r="N340" s="832">
        <v>1</v>
      </c>
      <c r="O340" s="832">
        <v>701</v>
      </c>
      <c r="P340" s="849">
        <v>9</v>
      </c>
      <c r="Q340" s="849">
        <v>6309</v>
      </c>
      <c r="R340" s="837">
        <v>1.2857142857142858</v>
      </c>
      <c r="S340" s="850">
        <v>701</v>
      </c>
    </row>
    <row r="341" spans="1:19" ht="14.4" customHeight="1" x14ac:dyDescent="0.3">
      <c r="A341" s="831" t="s">
        <v>8273</v>
      </c>
      <c r="B341" s="832" t="s">
        <v>8320</v>
      </c>
      <c r="C341" s="832" t="s">
        <v>664</v>
      </c>
      <c r="D341" s="832" t="s">
        <v>3072</v>
      </c>
      <c r="E341" s="832" t="s">
        <v>8203</v>
      </c>
      <c r="F341" s="832" t="s">
        <v>8336</v>
      </c>
      <c r="G341" s="832" t="s">
        <v>8337</v>
      </c>
      <c r="H341" s="849"/>
      <c r="I341" s="849"/>
      <c r="J341" s="832"/>
      <c r="K341" s="832"/>
      <c r="L341" s="849">
        <v>1</v>
      </c>
      <c r="M341" s="849">
        <v>88</v>
      </c>
      <c r="N341" s="832">
        <v>1</v>
      </c>
      <c r="O341" s="832">
        <v>88</v>
      </c>
      <c r="P341" s="849"/>
      <c r="Q341" s="849"/>
      <c r="R341" s="837"/>
      <c r="S341" s="850"/>
    </row>
    <row r="342" spans="1:19" ht="14.4" customHeight="1" x14ac:dyDescent="0.3">
      <c r="A342" s="831" t="s">
        <v>8273</v>
      </c>
      <c r="B342" s="832" t="s">
        <v>8320</v>
      </c>
      <c r="C342" s="832" t="s">
        <v>664</v>
      </c>
      <c r="D342" s="832" t="s">
        <v>3072</v>
      </c>
      <c r="E342" s="832" t="s">
        <v>8203</v>
      </c>
      <c r="F342" s="832" t="s">
        <v>8338</v>
      </c>
      <c r="G342" s="832" t="s">
        <v>8339</v>
      </c>
      <c r="H342" s="849"/>
      <c r="I342" s="849"/>
      <c r="J342" s="832"/>
      <c r="K342" s="832"/>
      <c r="L342" s="849">
        <v>1</v>
      </c>
      <c r="M342" s="849">
        <v>630</v>
      </c>
      <c r="N342" s="832">
        <v>1</v>
      </c>
      <c r="O342" s="832">
        <v>630</v>
      </c>
      <c r="P342" s="849"/>
      <c r="Q342" s="849"/>
      <c r="R342" s="837"/>
      <c r="S342" s="850"/>
    </row>
    <row r="343" spans="1:19" ht="14.4" customHeight="1" x14ac:dyDescent="0.3">
      <c r="A343" s="831" t="s">
        <v>8273</v>
      </c>
      <c r="B343" s="832" t="s">
        <v>8320</v>
      </c>
      <c r="C343" s="832" t="s">
        <v>664</v>
      </c>
      <c r="D343" s="832" t="s">
        <v>3072</v>
      </c>
      <c r="E343" s="832" t="s">
        <v>8203</v>
      </c>
      <c r="F343" s="832" t="s">
        <v>8340</v>
      </c>
      <c r="G343" s="832" t="s">
        <v>8341</v>
      </c>
      <c r="H343" s="849"/>
      <c r="I343" s="849"/>
      <c r="J343" s="832"/>
      <c r="K343" s="832"/>
      <c r="L343" s="849">
        <v>1</v>
      </c>
      <c r="M343" s="849">
        <v>392</v>
      </c>
      <c r="N343" s="832">
        <v>1</v>
      </c>
      <c r="O343" s="832">
        <v>392</v>
      </c>
      <c r="P343" s="849"/>
      <c r="Q343" s="849"/>
      <c r="R343" s="837"/>
      <c r="S343" s="850"/>
    </row>
    <row r="344" spans="1:19" ht="14.4" customHeight="1" x14ac:dyDescent="0.3">
      <c r="A344" s="831" t="s">
        <v>8273</v>
      </c>
      <c r="B344" s="832" t="s">
        <v>8320</v>
      </c>
      <c r="C344" s="832" t="s">
        <v>664</v>
      </c>
      <c r="D344" s="832" t="s">
        <v>3072</v>
      </c>
      <c r="E344" s="832" t="s">
        <v>8203</v>
      </c>
      <c r="F344" s="832" t="s">
        <v>8342</v>
      </c>
      <c r="G344" s="832" t="s">
        <v>8343</v>
      </c>
      <c r="H344" s="849"/>
      <c r="I344" s="849"/>
      <c r="J344" s="832"/>
      <c r="K344" s="832"/>
      <c r="L344" s="849">
        <v>1</v>
      </c>
      <c r="M344" s="849">
        <v>39</v>
      </c>
      <c r="N344" s="832">
        <v>1</v>
      </c>
      <c r="O344" s="832">
        <v>39</v>
      </c>
      <c r="P344" s="849"/>
      <c r="Q344" s="849"/>
      <c r="R344" s="837"/>
      <c r="S344" s="850"/>
    </row>
    <row r="345" spans="1:19" ht="14.4" customHeight="1" x14ac:dyDescent="0.3">
      <c r="A345" s="831" t="s">
        <v>8273</v>
      </c>
      <c r="B345" s="832" t="s">
        <v>8320</v>
      </c>
      <c r="C345" s="832" t="s">
        <v>664</v>
      </c>
      <c r="D345" s="832" t="s">
        <v>3072</v>
      </c>
      <c r="E345" s="832" t="s">
        <v>8203</v>
      </c>
      <c r="F345" s="832" t="s">
        <v>8344</v>
      </c>
      <c r="G345" s="832" t="s">
        <v>8345</v>
      </c>
      <c r="H345" s="849"/>
      <c r="I345" s="849"/>
      <c r="J345" s="832"/>
      <c r="K345" s="832"/>
      <c r="L345" s="849"/>
      <c r="M345" s="849"/>
      <c r="N345" s="832"/>
      <c r="O345" s="832"/>
      <c r="P345" s="849">
        <v>18</v>
      </c>
      <c r="Q345" s="849">
        <v>0</v>
      </c>
      <c r="R345" s="837"/>
      <c r="S345" s="850">
        <v>0</v>
      </c>
    </row>
    <row r="346" spans="1:19" ht="14.4" customHeight="1" x14ac:dyDescent="0.3">
      <c r="A346" s="831" t="s">
        <v>8273</v>
      </c>
      <c r="B346" s="832" t="s">
        <v>8320</v>
      </c>
      <c r="C346" s="832" t="s">
        <v>664</v>
      </c>
      <c r="D346" s="832" t="s">
        <v>3072</v>
      </c>
      <c r="E346" s="832" t="s">
        <v>8203</v>
      </c>
      <c r="F346" s="832" t="s">
        <v>8240</v>
      </c>
      <c r="G346" s="832" t="s">
        <v>8241</v>
      </c>
      <c r="H346" s="849"/>
      <c r="I346" s="849"/>
      <c r="J346" s="832"/>
      <c r="K346" s="832"/>
      <c r="L346" s="849">
        <v>4</v>
      </c>
      <c r="M346" s="849">
        <v>133.32999999999998</v>
      </c>
      <c r="N346" s="832">
        <v>1</v>
      </c>
      <c r="O346" s="832">
        <v>33.332499999999996</v>
      </c>
      <c r="P346" s="849">
        <v>5</v>
      </c>
      <c r="Q346" s="849">
        <v>166.67000000000002</v>
      </c>
      <c r="R346" s="837">
        <v>1.2500562514062854</v>
      </c>
      <c r="S346" s="850">
        <v>33.334000000000003</v>
      </c>
    </row>
    <row r="347" spans="1:19" ht="14.4" customHeight="1" x14ac:dyDescent="0.3">
      <c r="A347" s="831" t="s">
        <v>8273</v>
      </c>
      <c r="B347" s="832" t="s">
        <v>8320</v>
      </c>
      <c r="C347" s="832" t="s">
        <v>664</v>
      </c>
      <c r="D347" s="832" t="s">
        <v>3072</v>
      </c>
      <c r="E347" s="832" t="s">
        <v>8203</v>
      </c>
      <c r="F347" s="832" t="s">
        <v>8287</v>
      </c>
      <c r="G347" s="832" t="s">
        <v>8288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116</v>
      </c>
      <c r="R347" s="837"/>
      <c r="S347" s="850">
        <v>116</v>
      </c>
    </row>
    <row r="348" spans="1:19" ht="14.4" customHeight="1" x14ac:dyDescent="0.3">
      <c r="A348" s="831" t="s">
        <v>8273</v>
      </c>
      <c r="B348" s="832" t="s">
        <v>8320</v>
      </c>
      <c r="C348" s="832" t="s">
        <v>664</v>
      </c>
      <c r="D348" s="832" t="s">
        <v>3072</v>
      </c>
      <c r="E348" s="832" t="s">
        <v>8203</v>
      </c>
      <c r="F348" s="832" t="s">
        <v>8242</v>
      </c>
      <c r="G348" s="832" t="s">
        <v>8243</v>
      </c>
      <c r="H348" s="849">
        <v>3</v>
      </c>
      <c r="I348" s="849">
        <v>108</v>
      </c>
      <c r="J348" s="832">
        <v>0.11675675675675676</v>
      </c>
      <c r="K348" s="832">
        <v>36</v>
      </c>
      <c r="L348" s="849">
        <v>25</v>
      </c>
      <c r="M348" s="849">
        <v>925</v>
      </c>
      <c r="N348" s="832">
        <v>1</v>
      </c>
      <c r="O348" s="832">
        <v>37</v>
      </c>
      <c r="P348" s="849">
        <v>11</v>
      </c>
      <c r="Q348" s="849">
        <v>407</v>
      </c>
      <c r="R348" s="837">
        <v>0.44</v>
      </c>
      <c r="S348" s="850">
        <v>37</v>
      </c>
    </row>
    <row r="349" spans="1:19" ht="14.4" customHeight="1" x14ac:dyDescent="0.3">
      <c r="A349" s="831" t="s">
        <v>8273</v>
      </c>
      <c r="B349" s="832" t="s">
        <v>8320</v>
      </c>
      <c r="C349" s="832" t="s">
        <v>664</v>
      </c>
      <c r="D349" s="832" t="s">
        <v>3072</v>
      </c>
      <c r="E349" s="832" t="s">
        <v>8203</v>
      </c>
      <c r="F349" s="832" t="s">
        <v>8350</v>
      </c>
      <c r="G349" s="832" t="s">
        <v>8351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58</v>
      </c>
      <c r="R349" s="837"/>
      <c r="S349" s="850">
        <v>58</v>
      </c>
    </row>
    <row r="350" spans="1:19" ht="14.4" customHeight="1" x14ac:dyDescent="0.3">
      <c r="A350" s="831" t="s">
        <v>8273</v>
      </c>
      <c r="B350" s="832" t="s">
        <v>8320</v>
      </c>
      <c r="C350" s="832" t="s">
        <v>664</v>
      </c>
      <c r="D350" s="832" t="s">
        <v>3072</v>
      </c>
      <c r="E350" s="832" t="s">
        <v>8203</v>
      </c>
      <c r="F350" s="832" t="s">
        <v>8271</v>
      </c>
      <c r="G350" s="832" t="s">
        <v>8272</v>
      </c>
      <c r="H350" s="849">
        <v>2</v>
      </c>
      <c r="I350" s="849">
        <v>662</v>
      </c>
      <c r="J350" s="832"/>
      <c r="K350" s="832">
        <v>331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8273</v>
      </c>
      <c r="B351" s="832" t="s">
        <v>8320</v>
      </c>
      <c r="C351" s="832" t="s">
        <v>664</v>
      </c>
      <c r="D351" s="832" t="s">
        <v>3072</v>
      </c>
      <c r="E351" s="832" t="s">
        <v>8203</v>
      </c>
      <c r="F351" s="832" t="s">
        <v>8291</v>
      </c>
      <c r="G351" s="832" t="s">
        <v>8292</v>
      </c>
      <c r="H351" s="849">
        <v>1</v>
      </c>
      <c r="I351" s="849">
        <v>70</v>
      </c>
      <c r="J351" s="832">
        <v>0.23648648648648649</v>
      </c>
      <c r="K351" s="832">
        <v>70</v>
      </c>
      <c r="L351" s="849">
        <v>4</v>
      </c>
      <c r="M351" s="849">
        <v>296</v>
      </c>
      <c r="N351" s="832">
        <v>1</v>
      </c>
      <c r="O351" s="832">
        <v>74</v>
      </c>
      <c r="P351" s="849">
        <v>6</v>
      </c>
      <c r="Q351" s="849">
        <v>444</v>
      </c>
      <c r="R351" s="837">
        <v>1.5</v>
      </c>
      <c r="S351" s="850">
        <v>74</v>
      </c>
    </row>
    <row r="352" spans="1:19" ht="14.4" customHeight="1" x14ac:dyDescent="0.3">
      <c r="A352" s="831" t="s">
        <v>8273</v>
      </c>
      <c r="B352" s="832" t="s">
        <v>8320</v>
      </c>
      <c r="C352" s="832" t="s">
        <v>664</v>
      </c>
      <c r="D352" s="832" t="s">
        <v>3072</v>
      </c>
      <c r="E352" s="832" t="s">
        <v>8203</v>
      </c>
      <c r="F352" s="832" t="s">
        <v>8354</v>
      </c>
      <c r="G352" s="832" t="s">
        <v>8355</v>
      </c>
      <c r="H352" s="849">
        <v>3</v>
      </c>
      <c r="I352" s="849">
        <v>231</v>
      </c>
      <c r="J352" s="832"/>
      <c r="K352" s="832">
        <v>77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8273</v>
      </c>
      <c r="B353" s="832" t="s">
        <v>8320</v>
      </c>
      <c r="C353" s="832" t="s">
        <v>664</v>
      </c>
      <c r="D353" s="832" t="s">
        <v>3072</v>
      </c>
      <c r="E353" s="832" t="s">
        <v>8203</v>
      </c>
      <c r="F353" s="832" t="s">
        <v>8295</v>
      </c>
      <c r="G353" s="832" t="s">
        <v>8296</v>
      </c>
      <c r="H353" s="849">
        <v>14</v>
      </c>
      <c r="I353" s="849">
        <v>798</v>
      </c>
      <c r="J353" s="832">
        <v>1.1271186440677967</v>
      </c>
      <c r="K353" s="832">
        <v>57</v>
      </c>
      <c r="L353" s="849">
        <v>12</v>
      </c>
      <c r="M353" s="849">
        <v>708</v>
      </c>
      <c r="N353" s="832">
        <v>1</v>
      </c>
      <c r="O353" s="832">
        <v>59</v>
      </c>
      <c r="P353" s="849"/>
      <c r="Q353" s="849"/>
      <c r="R353" s="837"/>
      <c r="S353" s="850"/>
    </row>
    <row r="354" spans="1:19" ht="14.4" customHeight="1" x14ac:dyDescent="0.3">
      <c r="A354" s="831" t="s">
        <v>8273</v>
      </c>
      <c r="B354" s="832" t="s">
        <v>8320</v>
      </c>
      <c r="C354" s="832" t="s">
        <v>664</v>
      </c>
      <c r="D354" s="832" t="s">
        <v>3072</v>
      </c>
      <c r="E354" s="832" t="s">
        <v>8203</v>
      </c>
      <c r="F354" s="832" t="s">
        <v>8246</v>
      </c>
      <c r="G354" s="832" t="s">
        <v>8247</v>
      </c>
      <c r="H354" s="849"/>
      <c r="I354" s="849"/>
      <c r="J354" s="832"/>
      <c r="K354" s="832"/>
      <c r="L354" s="849"/>
      <c r="M354" s="849"/>
      <c r="N354" s="832"/>
      <c r="O354" s="832"/>
      <c r="P354" s="849">
        <v>1</v>
      </c>
      <c r="Q354" s="849">
        <v>28</v>
      </c>
      <c r="R354" s="837"/>
      <c r="S354" s="850">
        <v>28</v>
      </c>
    </row>
    <row r="355" spans="1:19" ht="14.4" customHeight="1" x14ac:dyDescent="0.3">
      <c r="A355" s="831" t="s">
        <v>8273</v>
      </c>
      <c r="B355" s="832" t="s">
        <v>8320</v>
      </c>
      <c r="C355" s="832" t="s">
        <v>664</v>
      </c>
      <c r="D355" s="832" t="s">
        <v>3072</v>
      </c>
      <c r="E355" s="832" t="s">
        <v>8203</v>
      </c>
      <c r="F355" s="832" t="s">
        <v>8248</v>
      </c>
      <c r="G355" s="832" t="s">
        <v>8249</v>
      </c>
      <c r="H355" s="849"/>
      <c r="I355" s="849"/>
      <c r="J355" s="832"/>
      <c r="K355" s="832"/>
      <c r="L355" s="849"/>
      <c r="M355" s="849"/>
      <c r="N355" s="832"/>
      <c r="O355" s="832"/>
      <c r="P355" s="849">
        <v>2</v>
      </c>
      <c r="Q355" s="849">
        <v>118</v>
      </c>
      <c r="R355" s="837"/>
      <c r="S355" s="850">
        <v>59</v>
      </c>
    </row>
    <row r="356" spans="1:19" ht="14.4" customHeight="1" x14ac:dyDescent="0.3">
      <c r="A356" s="831" t="s">
        <v>8273</v>
      </c>
      <c r="B356" s="832" t="s">
        <v>8320</v>
      </c>
      <c r="C356" s="832" t="s">
        <v>664</v>
      </c>
      <c r="D356" s="832" t="s">
        <v>3072</v>
      </c>
      <c r="E356" s="832" t="s">
        <v>8203</v>
      </c>
      <c r="F356" s="832" t="s">
        <v>8356</v>
      </c>
      <c r="G356" s="832" t="s">
        <v>8357</v>
      </c>
      <c r="H356" s="849">
        <v>14</v>
      </c>
      <c r="I356" s="849">
        <v>2310</v>
      </c>
      <c r="J356" s="832">
        <v>0.34344335414808208</v>
      </c>
      <c r="K356" s="832">
        <v>165</v>
      </c>
      <c r="L356" s="849">
        <v>38</v>
      </c>
      <c r="M356" s="849">
        <v>6726</v>
      </c>
      <c r="N356" s="832">
        <v>1</v>
      </c>
      <c r="O356" s="832">
        <v>177</v>
      </c>
      <c r="P356" s="849">
        <v>61</v>
      </c>
      <c r="Q356" s="849">
        <v>10797</v>
      </c>
      <c r="R356" s="837">
        <v>1.6052631578947369</v>
      </c>
      <c r="S356" s="850">
        <v>177</v>
      </c>
    </row>
    <row r="357" spans="1:19" ht="14.4" customHeight="1" x14ac:dyDescent="0.3">
      <c r="A357" s="831" t="s">
        <v>8273</v>
      </c>
      <c r="B357" s="832" t="s">
        <v>8320</v>
      </c>
      <c r="C357" s="832" t="s">
        <v>664</v>
      </c>
      <c r="D357" s="832" t="s">
        <v>3072</v>
      </c>
      <c r="E357" s="832" t="s">
        <v>8203</v>
      </c>
      <c r="F357" s="832" t="s">
        <v>8358</v>
      </c>
      <c r="G357" s="832" t="s">
        <v>8359</v>
      </c>
      <c r="H357" s="849">
        <v>3</v>
      </c>
      <c r="I357" s="849">
        <v>993</v>
      </c>
      <c r="J357" s="832">
        <v>9.3502824858757064E-2</v>
      </c>
      <c r="K357" s="832">
        <v>331</v>
      </c>
      <c r="L357" s="849">
        <v>30</v>
      </c>
      <c r="M357" s="849">
        <v>10620</v>
      </c>
      <c r="N357" s="832">
        <v>1</v>
      </c>
      <c r="O357" s="832">
        <v>354</v>
      </c>
      <c r="P357" s="849">
        <v>29</v>
      </c>
      <c r="Q357" s="849">
        <v>10295</v>
      </c>
      <c r="R357" s="837">
        <v>0.96939736346516003</v>
      </c>
      <c r="S357" s="850">
        <v>355</v>
      </c>
    </row>
    <row r="358" spans="1:19" ht="14.4" customHeight="1" x14ac:dyDescent="0.3">
      <c r="A358" s="831" t="s">
        <v>8273</v>
      </c>
      <c r="B358" s="832" t="s">
        <v>8320</v>
      </c>
      <c r="C358" s="832" t="s">
        <v>664</v>
      </c>
      <c r="D358" s="832" t="s">
        <v>3074</v>
      </c>
      <c r="E358" s="832" t="s">
        <v>8206</v>
      </c>
      <c r="F358" s="832" t="s">
        <v>8323</v>
      </c>
      <c r="G358" s="832" t="s">
        <v>2961</v>
      </c>
      <c r="H358" s="849"/>
      <c r="I358" s="849"/>
      <c r="J358" s="832"/>
      <c r="K358" s="832"/>
      <c r="L358" s="849">
        <v>4</v>
      </c>
      <c r="M358" s="849">
        <v>41668.92</v>
      </c>
      <c r="N358" s="832">
        <v>1</v>
      </c>
      <c r="O358" s="832">
        <v>10417.23</v>
      </c>
      <c r="P358" s="849"/>
      <c r="Q358" s="849"/>
      <c r="R358" s="837"/>
      <c r="S358" s="850"/>
    </row>
    <row r="359" spans="1:19" ht="14.4" customHeight="1" x14ac:dyDescent="0.3">
      <c r="A359" s="831" t="s">
        <v>8273</v>
      </c>
      <c r="B359" s="832" t="s">
        <v>8320</v>
      </c>
      <c r="C359" s="832" t="s">
        <v>664</v>
      </c>
      <c r="D359" s="832" t="s">
        <v>3074</v>
      </c>
      <c r="E359" s="832" t="s">
        <v>8203</v>
      </c>
      <c r="F359" s="832" t="s">
        <v>8232</v>
      </c>
      <c r="G359" s="832" t="s">
        <v>8233</v>
      </c>
      <c r="H359" s="849"/>
      <c r="I359" s="849"/>
      <c r="J359" s="832"/>
      <c r="K359" s="832"/>
      <c r="L359" s="849">
        <v>0</v>
      </c>
      <c r="M359" s="849">
        <v>0</v>
      </c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8273</v>
      </c>
      <c r="B360" s="832" t="s">
        <v>8320</v>
      </c>
      <c r="C360" s="832" t="s">
        <v>664</v>
      </c>
      <c r="D360" s="832" t="s">
        <v>3074</v>
      </c>
      <c r="E360" s="832" t="s">
        <v>8203</v>
      </c>
      <c r="F360" s="832" t="s">
        <v>8204</v>
      </c>
      <c r="G360" s="832" t="s">
        <v>8205</v>
      </c>
      <c r="H360" s="849"/>
      <c r="I360" s="849"/>
      <c r="J360" s="832"/>
      <c r="K360" s="832"/>
      <c r="L360" s="849">
        <v>1</v>
      </c>
      <c r="M360" s="849">
        <v>146</v>
      </c>
      <c r="N360" s="832">
        <v>1</v>
      </c>
      <c r="O360" s="832">
        <v>146</v>
      </c>
      <c r="P360" s="849"/>
      <c r="Q360" s="849"/>
      <c r="R360" s="837"/>
      <c r="S360" s="850"/>
    </row>
    <row r="361" spans="1:19" ht="14.4" customHeight="1" x14ac:dyDescent="0.3">
      <c r="A361" s="831" t="s">
        <v>8273</v>
      </c>
      <c r="B361" s="832" t="s">
        <v>8320</v>
      </c>
      <c r="C361" s="832" t="s">
        <v>664</v>
      </c>
      <c r="D361" s="832" t="s">
        <v>3074</v>
      </c>
      <c r="E361" s="832" t="s">
        <v>8203</v>
      </c>
      <c r="F361" s="832" t="s">
        <v>8242</v>
      </c>
      <c r="G361" s="832" t="s">
        <v>8243</v>
      </c>
      <c r="H361" s="849"/>
      <c r="I361" s="849"/>
      <c r="J361" s="832"/>
      <c r="K361" s="832"/>
      <c r="L361" s="849">
        <v>1</v>
      </c>
      <c r="M361" s="849">
        <v>37</v>
      </c>
      <c r="N361" s="832">
        <v>1</v>
      </c>
      <c r="O361" s="832">
        <v>37</v>
      </c>
      <c r="P361" s="849"/>
      <c r="Q361" s="849"/>
      <c r="R361" s="837"/>
      <c r="S361" s="850"/>
    </row>
    <row r="362" spans="1:19" ht="14.4" customHeight="1" x14ac:dyDescent="0.3">
      <c r="A362" s="831" t="s">
        <v>8273</v>
      </c>
      <c r="B362" s="832" t="s">
        <v>8320</v>
      </c>
      <c r="C362" s="832" t="s">
        <v>664</v>
      </c>
      <c r="D362" s="832" t="s">
        <v>3074</v>
      </c>
      <c r="E362" s="832" t="s">
        <v>8203</v>
      </c>
      <c r="F362" s="832" t="s">
        <v>8295</v>
      </c>
      <c r="G362" s="832" t="s">
        <v>8296</v>
      </c>
      <c r="H362" s="849"/>
      <c r="I362" s="849"/>
      <c r="J362" s="832"/>
      <c r="K362" s="832"/>
      <c r="L362" s="849">
        <v>1</v>
      </c>
      <c r="M362" s="849">
        <v>59</v>
      </c>
      <c r="N362" s="832">
        <v>1</v>
      </c>
      <c r="O362" s="832">
        <v>59</v>
      </c>
      <c r="P362" s="849"/>
      <c r="Q362" s="849"/>
      <c r="R362" s="837"/>
      <c r="S362" s="850"/>
    </row>
    <row r="363" spans="1:19" ht="14.4" customHeight="1" x14ac:dyDescent="0.3">
      <c r="A363" s="831" t="s">
        <v>8273</v>
      </c>
      <c r="B363" s="832" t="s">
        <v>8320</v>
      </c>
      <c r="C363" s="832" t="s">
        <v>664</v>
      </c>
      <c r="D363" s="832" t="s">
        <v>3075</v>
      </c>
      <c r="E363" s="832" t="s">
        <v>8206</v>
      </c>
      <c r="F363" s="832" t="s">
        <v>8323</v>
      </c>
      <c r="G363" s="832" t="s">
        <v>2961</v>
      </c>
      <c r="H363" s="849"/>
      <c r="I363" s="849"/>
      <c r="J363" s="832"/>
      <c r="K363" s="832"/>
      <c r="L363" s="849"/>
      <c r="M363" s="849"/>
      <c r="N363" s="832"/>
      <c r="O363" s="832"/>
      <c r="P363" s="849">
        <v>15</v>
      </c>
      <c r="Q363" s="849">
        <v>139421.4</v>
      </c>
      <c r="R363" s="837"/>
      <c r="S363" s="850">
        <v>9294.76</v>
      </c>
    </row>
    <row r="364" spans="1:19" ht="14.4" customHeight="1" x14ac:dyDescent="0.3">
      <c r="A364" s="831" t="s">
        <v>8273</v>
      </c>
      <c r="B364" s="832" t="s">
        <v>8320</v>
      </c>
      <c r="C364" s="832" t="s">
        <v>664</v>
      </c>
      <c r="D364" s="832" t="s">
        <v>3075</v>
      </c>
      <c r="E364" s="832" t="s">
        <v>8203</v>
      </c>
      <c r="F364" s="832" t="s">
        <v>8204</v>
      </c>
      <c r="G364" s="832" t="s">
        <v>8205</v>
      </c>
      <c r="H364" s="849"/>
      <c r="I364" s="849"/>
      <c r="J364" s="832"/>
      <c r="K364" s="832"/>
      <c r="L364" s="849"/>
      <c r="M364" s="849"/>
      <c r="N364" s="832"/>
      <c r="O364" s="832"/>
      <c r="P364" s="849">
        <v>4</v>
      </c>
      <c r="Q364" s="849">
        <v>588</v>
      </c>
      <c r="R364" s="837"/>
      <c r="S364" s="850">
        <v>147</v>
      </c>
    </row>
    <row r="365" spans="1:19" ht="14.4" customHeight="1" x14ac:dyDescent="0.3">
      <c r="A365" s="831" t="s">
        <v>8273</v>
      </c>
      <c r="B365" s="832" t="s">
        <v>8320</v>
      </c>
      <c r="C365" s="832" t="s">
        <v>664</v>
      </c>
      <c r="D365" s="832" t="s">
        <v>3075</v>
      </c>
      <c r="E365" s="832" t="s">
        <v>8203</v>
      </c>
      <c r="F365" s="832" t="s">
        <v>8242</v>
      </c>
      <c r="G365" s="832" t="s">
        <v>8243</v>
      </c>
      <c r="H365" s="849"/>
      <c r="I365" s="849"/>
      <c r="J365" s="832"/>
      <c r="K365" s="832"/>
      <c r="L365" s="849"/>
      <c r="M365" s="849"/>
      <c r="N365" s="832"/>
      <c r="O365" s="832"/>
      <c r="P365" s="849">
        <v>4</v>
      </c>
      <c r="Q365" s="849">
        <v>148</v>
      </c>
      <c r="R365" s="837"/>
      <c r="S365" s="850">
        <v>37</v>
      </c>
    </row>
    <row r="366" spans="1:19" ht="14.4" customHeight="1" x14ac:dyDescent="0.3">
      <c r="A366" s="831" t="s">
        <v>8273</v>
      </c>
      <c r="B366" s="832" t="s">
        <v>8320</v>
      </c>
      <c r="C366" s="832" t="s">
        <v>664</v>
      </c>
      <c r="D366" s="832" t="s">
        <v>3075</v>
      </c>
      <c r="E366" s="832" t="s">
        <v>8203</v>
      </c>
      <c r="F366" s="832" t="s">
        <v>8295</v>
      </c>
      <c r="G366" s="832" t="s">
        <v>8296</v>
      </c>
      <c r="H366" s="849"/>
      <c r="I366" s="849"/>
      <c r="J366" s="832"/>
      <c r="K366" s="832"/>
      <c r="L366" s="849"/>
      <c r="M366" s="849"/>
      <c r="N366" s="832"/>
      <c r="O366" s="832"/>
      <c r="P366" s="849">
        <v>5</v>
      </c>
      <c r="Q366" s="849">
        <v>295</v>
      </c>
      <c r="R366" s="837"/>
      <c r="S366" s="850">
        <v>59</v>
      </c>
    </row>
    <row r="367" spans="1:19" ht="14.4" customHeight="1" x14ac:dyDescent="0.3">
      <c r="A367" s="831" t="s">
        <v>8273</v>
      </c>
      <c r="B367" s="832" t="s">
        <v>8320</v>
      </c>
      <c r="C367" s="832" t="s">
        <v>664</v>
      </c>
      <c r="D367" s="832" t="s">
        <v>3075</v>
      </c>
      <c r="E367" s="832" t="s">
        <v>8203</v>
      </c>
      <c r="F367" s="832" t="s">
        <v>8246</v>
      </c>
      <c r="G367" s="832" t="s">
        <v>8247</v>
      </c>
      <c r="H367" s="849"/>
      <c r="I367" s="849"/>
      <c r="J367" s="832"/>
      <c r="K367" s="832"/>
      <c r="L367" s="849"/>
      <c r="M367" s="849"/>
      <c r="N367" s="832"/>
      <c r="O367" s="832"/>
      <c r="P367" s="849">
        <v>4</v>
      </c>
      <c r="Q367" s="849">
        <v>112</v>
      </c>
      <c r="R367" s="837"/>
      <c r="S367" s="850">
        <v>28</v>
      </c>
    </row>
    <row r="368" spans="1:19" ht="14.4" customHeight="1" x14ac:dyDescent="0.3">
      <c r="A368" s="831" t="s">
        <v>8273</v>
      </c>
      <c r="B368" s="832" t="s">
        <v>8320</v>
      </c>
      <c r="C368" s="832" t="s">
        <v>664</v>
      </c>
      <c r="D368" s="832" t="s">
        <v>3075</v>
      </c>
      <c r="E368" s="832" t="s">
        <v>8203</v>
      </c>
      <c r="F368" s="832" t="s">
        <v>8248</v>
      </c>
      <c r="G368" s="832" t="s">
        <v>8249</v>
      </c>
      <c r="H368" s="849"/>
      <c r="I368" s="849"/>
      <c r="J368" s="832"/>
      <c r="K368" s="832"/>
      <c r="L368" s="849"/>
      <c r="M368" s="849"/>
      <c r="N368" s="832"/>
      <c r="O368" s="832"/>
      <c r="P368" s="849">
        <v>3</v>
      </c>
      <c r="Q368" s="849">
        <v>177</v>
      </c>
      <c r="R368" s="837"/>
      <c r="S368" s="850">
        <v>59</v>
      </c>
    </row>
    <row r="369" spans="1:19" ht="14.4" customHeight="1" x14ac:dyDescent="0.3">
      <c r="A369" s="831" t="s">
        <v>8273</v>
      </c>
      <c r="B369" s="832" t="s">
        <v>8320</v>
      </c>
      <c r="C369" s="832" t="s">
        <v>664</v>
      </c>
      <c r="D369" s="832" t="s">
        <v>8200</v>
      </c>
      <c r="E369" s="832" t="s">
        <v>8206</v>
      </c>
      <c r="F369" s="832" t="s">
        <v>8322</v>
      </c>
      <c r="G369" s="832" t="s">
        <v>2964</v>
      </c>
      <c r="H369" s="849">
        <v>3.5</v>
      </c>
      <c r="I369" s="849">
        <v>74058.25</v>
      </c>
      <c r="J369" s="832">
        <v>0.76596124719558067</v>
      </c>
      <c r="K369" s="832">
        <v>21159.5</v>
      </c>
      <c r="L369" s="849">
        <v>4.5</v>
      </c>
      <c r="M369" s="849">
        <v>96686.68</v>
      </c>
      <c r="N369" s="832">
        <v>1</v>
      </c>
      <c r="O369" s="832">
        <v>21485.928888888888</v>
      </c>
      <c r="P369" s="849"/>
      <c r="Q369" s="849"/>
      <c r="R369" s="837"/>
      <c r="S369" s="850"/>
    </row>
    <row r="370" spans="1:19" ht="14.4" customHeight="1" x14ac:dyDescent="0.3">
      <c r="A370" s="831" t="s">
        <v>8273</v>
      </c>
      <c r="B370" s="832" t="s">
        <v>8320</v>
      </c>
      <c r="C370" s="832" t="s">
        <v>664</v>
      </c>
      <c r="D370" s="832" t="s">
        <v>8200</v>
      </c>
      <c r="E370" s="832" t="s">
        <v>8206</v>
      </c>
      <c r="F370" s="832" t="s">
        <v>8324</v>
      </c>
      <c r="G370" s="832" t="s">
        <v>2964</v>
      </c>
      <c r="H370" s="849">
        <v>3</v>
      </c>
      <c r="I370" s="849">
        <v>63478.5</v>
      </c>
      <c r="J370" s="832"/>
      <c r="K370" s="832">
        <v>21159.5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8273</v>
      </c>
      <c r="B371" s="832" t="s">
        <v>8320</v>
      </c>
      <c r="C371" s="832" t="s">
        <v>664</v>
      </c>
      <c r="D371" s="832" t="s">
        <v>8200</v>
      </c>
      <c r="E371" s="832" t="s">
        <v>8203</v>
      </c>
      <c r="F371" s="832" t="s">
        <v>8232</v>
      </c>
      <c r="G371" s="832" t="s">
        <v>8233</v>
      </c>
      <c r="H371" s="849">
        <v>93</v>
      </c>
      <c r="I371" s="849">
        <v>5952</v>
      </c>
      <c r="J371" s="832">
        <v>0.41558441558441561</v>
      </c>
      <c r="K371" s="832">
        <v>64</v>
      </c>
      <c r="L371" s="849">
        <v>217</v>
      </c>
      <c r="M371" s="849">
        <v>14322</v>
      </c>
      <c r="N371" s="832">
        <v>1</v>
      </c>
      <c r="O371" s="832">
        <v>66</v>
      </c>
      <c r="P371" s="849">
        <v>182</v>
      </c>
      <c r="Q371" s="849">
        <v>12012</v>
      </c>
      <c r="R371" s="837">
        <v>0.83870967741935487</v>
      </c>
      <c r="S371" s="850">
        <v>66</v>
      </c>
    </row>
    <row r="372" spans="1:19" ht="14.4" customHeight="1" x14ac:dyDescent="0.3">
      <c r="A372" s="831" t="s">
        <v>8273</v>
      </c>
      <c r="B372" s="832" t="s">
        <v>8320</v>
      </c>
      <c r="C372" s="832" t="s">
        <v>664</v>
      </c>
      <c r="D372" s="832" t="s">
        <v>8200</v>
      </c>
      <c r="E372" s="832" t="s">
        <v>8203</v>
      </c>
      <c r="F372" s="832" t="s">
        <v>8328</v>
      </c>
      <c r="G372" s="832" t="s">
        <v>8329</v>
      </c>
      <c r="H372" s="849"/>
      <c r="I372" s="849"/>
      <c r="J372" s="832"/>
      <c r="K372" s="832"/>
      <c r="L372" s="849"/>
      <c r="M372" s="849"/>
      <c r="N372" s="832"/>
      <c r="O372" s="832"/>
      <c r="P372" s="849">
        <v>2</v>
      </c>
      <c r="Q372" s="849">
        <v>230</v>
      </c>
      <c r="R372" s="837"/>
      <c r="S372" s="850">
        <v>115</v>
      </c>
    </row>
    <row r="373" spans="1:19" ht="14.4" customHeight="1" x14ac:dyDescent="0.3">
      <c r="A373" s="831" t="s">
        <v>8273</v>
      </c>
      <c r="B373" s="832" t="s">
        <v>8320</v>
      </c>
      <c r="C373" s="832" t="s">
        <v>664</v>
      </c>
      <c r="D373" s="832" t="s">
        <v>8200</v>
      </c>
      <c r="E373" s="832" t="s">
        <v>8203</v>
      </c>
      <c r="F373" s="832" t="s">
        <v>8281</v>
      </c>
      <c r="G373" s="832" t="s">
        <v>8282</v>
      </c>
      <c r="H373" s="849">
        <v>304</v>
      </c>
      <c r="I373" s="849">
        <v>10640</v>
      </c>
      <c r="J373" s="832">
        <v>1.0810810810810811</v>
      </c>
      <c r="K373" s="832">
        <v>35</v>
      </c>
      <c r="L373" s="849">
        <v>266</v>
      </c>
      <c r="M373" s="849">
        <v>9842</v>
      </c>
      <c r="N373" s="832">
        <v>1</v>
      </c>
      <c r="O373" s="832">
        <v>37</v>
      </c>
      <c r="P373" s="849">
        <v>244</v>
      </c>
      <c r="Q373" s="849">
        <v>9028</v>
      </c>
      <c r="R373" s="837">
        <v>0.91729323308270672</v>
      </c>
      <c r="S373" s="850">
        <v>37</v>
      </c>
    </row>
    <row r="374" spans="1:19" ht="14.4" customHeight="1" x14ac:dyDescent="0.3">
      <c r="A374" s="831" t="s">
        <v>8273</v>
      </c>
      <c r="B374" s="832" t="s">
        <v>8320</v>
      </c>
      <c r="C374" s="832" t="s">
        <v>664</v>
      </c>
      <c r="D374" s="832" t="s">
        <v>8200</v>
      </c>
      <c r="E374" s="832" t="s">
        <v>8203</v>
      </c>
      <c r="F374" s="832" t="s">
        <v>8332</v>
      </c>
      <c r="G374" s="832" t="s">
        <v>8333</v>
      </c>
      <c r="H374" s="849"/>
      <c r="I374" s="849"/>
      <c r="J374" s="832"/>
      <c r="K374" s="832"/>
      <c r="L374" s="849">
        <v>6</v>
      </c>
      <c r="M374" s="849">
        <v>2340</v>
      </c>
      <c r="N374" s="832">
        <v>1</v>
      </c>
      <c r="O374" s="832">
        <v>390</v>
      </c>
      <c r="P374" s="849"/>
      <c r="Q374" s="849"/>
      <c r="R374" s="837"/>
      <c r="S374" s="850"/>
    </row>
    <row r="375" spans="1:19" ht="14.4" customHeight="1" x14ac:dyDescent="0.3">
      <c r="A375" s="831" t="s">
        <v>8273</v>
      </c>
      <c r="B375" s="832" t="s">
        <v>8320</v>
      </c>
      <c r="C375" s="832" t="s">
        <v>664</v>
      </c>
      <c r="D375" s="832" t="s">
        <v>8200</v>
      </c>
      <c r="E375" s="832" t="s">
        <v>8203</v>
      </c>
      <c r="F375" s="832" t="s">
        <v>8334</v>
      </c>
      <c r="G375" s="832" t="s">
        <v>8335</v>
      </c>
      <c r="H375" s="849"/>
      <c r="I375" s="849"/>
      <c r="J375" s="832"/>
      <c r="K375" s="832"/>
      <c r="L375" s="849"/>
      <c r="M375" s="849"/>
      <c r="N375" s="832"/>
      <c r="O375" s="832"/>
      <c r="P375" s="849">
        <v>3</v>
      </c>
      <c r="Q375" s="849">
        <v>2103</v>
      </c>
      <c r="R375" s="837"/>
      <c r="S375" s="850">
        <v>701</v>
      </c>
    </row>
    <row r="376" spans="1:19" ht="14.4" customHeight="1" x14ac:dyDescent="0.3">
      <c r="A376" s="831" t="s">
        <v>8273</v>
      </c>
      <c r="B376" s="832" t="s">
        <v>8320</v>
      </c>
      <c r="C376" s="832" t="s">
        <v>664</v>
      </c>
      <c r="D376" s="832" t="s">
        <v>8200</v>
      </c>
      <c r="E376" s="832" t="s">
        <v>8203</v>
      </c>
      <c r="F376" s="832" t="s">
        <v>8344</v>
      </c>
      <c r="G376" s="832" t="s">
        <v>8345</v>
      </c>
      <c r="H376" s="849">
        <v>1</v>
      </c>
      <c r="I376" s="849">
        <v>0</v>
      </c>
      <c r="J376" s="832"/>
      <c r="K376" s="832">
        <v>0</v>
      </c>
      <c r="L376" s="849">
        <v>5</v>
      </c>
      <c r="M376" s="849">
        <v>0</v>
      </c>
      <c r="N376" s="832"/>
      <c r="O376" s="832">
        <v>0</v>
      </c>
      <c r="P376" s="849"/>
      <c r="Q376" s="849"/>
      <c r="R376" s="837"/>
      <c r="S376" s="850"/>
    </row>
    <row r="377" spans="1:19" ht="14.4" customHeight="1" x14ac:dyDescent="0.3">
      <c r="A377" s="831" t="s">
        <v>8273</v>
      </c>
      <c r="B377" s="832" t="s">
        <v>8320</v>
      </c>
      <c r="C377" s="832" t="s">
        <v>664</v>
      </c>
      <c r="D377" s="832" t="s">
        <v>8200</v>
      </c>
      <c r="E377" s="832" t="s">
        <v>8203</v>
      </c>
      <c r="F377" s="832" t="s">
        <v>8348</v>
      </c>
      <c r="G377" s="832" t="s">
        <v>8349</v>
      </c>
      <c r="H377" s="849"/>
      <c r="I377" s="849"/>
      <c r="J377" s="832"/>
      <c r="K377" s="832"/>
      <c r="L377" s="849">
        <v>1</v>
      </c>
      <c r="M377" s="849">
        <v>207</v>
      </c>
      <c r="N377" s="832">
        <v>1</v>
      </c>
      <c r="O377" s="832">
        <v>207</v>
      </c>
      <c r="P377" s="849">
        <v>6</v>
      </c>
      <c r="Q377" s="849">
        <v>1242</v>
      </c>
      <c r="R377" s="837">
        <v>6</v>
      </c>
      <c r="S377" s="850">
        <v>207</v>
      </c>
    </row>
    <row r="378" spans="1:19" ht="14.4" customHeight="1" x14ac:dyDescent="0.3">
      <c r="A378" s="831" t="s">
        <v>8273</v>
      </c>
      <c r="B378" s="832" t="s">
        <v>8320</v>
      </c>
      <c r="C378" s="832" t="s">
        <v>664</v>
      </c>
      <c r="D378" s="832" t="s">
        <v>8200</v>
      </c>
      <c r="E378" s="832" t="s">
        <v>8203</v>
      </c>
      <c r="F378" s="832" t="s">
        <v>8240</v>
      </c>
      <c r="G378" s="832" t="s">
        <v>8241</v>
      </c>
      <c r="H378" s="849">
        <v>8</v>
      </c>
      <c r="I378" s="849">
        <v>100</v>
      </c>
      <c r="J378" s="832">
        <v>0.14285714285714285</v>
      </c>
      <c r="K378" s="832">
        <v>12.5</v>
      </c>
      <c r="L378" s="849">
        <v>21</v>
      </c>
      <c r="M378" s="849">
        <v>700</v>
      </c>
      <c r="N378" s="832">
        <v>1</v>
      </c>
      <c r="O378" s="832">
        <v>33.333333333333336</v>
      </c>
      <c r="P378" s="849">
        <v>9</v>
      </c>
      <c r="Q378" s="849">
        <v>300</v>
      </c>
      <c r="R378" s="837">
        <v>0.42857142857142855</v>
      </c>
      <c r="S378" s="850">
        <v>33.333333333333336</v>
      </c>
    </row>
    <row r="379" spans="1:19" ht="14.4" customHeight="1" x14ac:dyDescent="0.3">
      <c r="A379" s="831" t="s">
        <v>8273</v>
      </c>
      <c r="B379" s="832" t="s">
        <v>8320</v>
      </c>
      <c r="C379" s="832" t="s">
        <v>664</v>
      </c>
      <c r="D379" s="832" t="s">
        <v>8200</v>
      </c>
      <c r="E379" s="832" t="s">
        <v>8203</v>
      </c>
      <c r="F379" s="832" t="s">
        <v>8287</v>
      </c>
      <c r="G379" s="832" t="s">
        <v>8288</v>
      </c>
      <c r="H379" s="849"/>
      <c r="I379" s="849"/>
      <c r="J379" s="832"/>
      <c r="K379" s="832"/>
      <c r="L379" s="849">
        <v>1</v>
      </c>
      <c r="M379" s="849">
        <v>116</v>
      </c>
      <c r="N379" s="832">
        <v>1</v>
      </c>
      <c r="O379" s="832">
        <v>116</v>
      </c>
      <c r="P379" s="849"/>
      <c r="Q379" s="849"/>
      <c r="R379" s="837"/>
      <c r="S379" s="850"/>
    </row>
    <row r="380" spans="1:19" ht="14.4" customHeight="1" x14ac:dyDescent="0.3">
      <c r="A380" s="831" t="s">
        <v>8273</v>
      </c>
      <c r="B380" s="832" t="s">
        <v>8320</v>
      </c>
      <c r="C380" s="832" t="s">
        <v>664</v>
      </c>
      <c r="D380" s="832" t="s">
        <v>8200</v>
      </c>
      <c r="E380" s="832" t="s">
        <v>8203</v>
      </c>
      <c r="F380" s="832" t="s">
        <v>8242</v>
      </c>
      <c r="G380" s="832" t="s">
        <v>8243</v>
      </c>
      <c r="H380" s="849">
        <v>133</v>
      </c>
      <c r="I380" s="849">
        <v>4788</v>
      </c>
      <c r="J380" s="832">
        <v>0.56508910657382272</v>
      </c>
      <c r="K380" s="832">
        <v>36</v>
      </c>
      <c r="L380" s="849">
        <v>229</v>
      </c>
      <c r="M380" s="849">
        <v>8473</v>
      </c>
      <c r="N380" s="832">
        <v>1</v>
      </c>
      <c r="O380" s="832">
        <v>37</v>
      </c>
      <c r="P380" s="849">
        <v>202</v>
      </c>
      <c r="Q380" s="849">
        <v>7474</v>
      </c>
      <c r="R380" s="837">
        <v>0.88209606986899558</v>
      </c>
      <c r="S380" s="850">
        <v>37</v>
      </c>
    </row>
    <row r="381" spans="1:19" ht="14.4" customHeight="1" x14ac:dyDescent="0.3">
      <c r="A381" s="831" t="s">
        <v>8273</v>
      </c>
      <c r="B381" s="832" t="s">
        <v>8320</v>
      </c>
      <c r="C381" s="832" t="s">
        <v>664</v>
      </c>
      <c r="D381" s="832" t="s">
        <v>8200</v>
      </c>
      <c r="E381" s="832" t="s">
        <v>8203</v>
      </c>
      <c r="F381" s="832" t="s">
        <v>8350</v>
      </c>
      <c r="G381" s="832" t="s">
        <v>8351</v>
      </c>
      <c r="H381" s="849">
        <v>36</v>
      </c>
      <c r="I381" s="849">
        <v>2052</v>
      </c>
      <c r="J381" s="832">
        <v>7.0758620689655176</v>
      </c>
      <c r="K381" s="832">
        <v>57</v>
      </c>
      <c r="L381" s="849">
        <v>5</v>
      </c>
      <c r="M381" s="849">
        <v>290</v>
      </c>
      <c r="N381" s="832">
        <v>1</v>
      </c>
      <c r="O381" s="832">
        <v>58</v>
      </c>
      <c r="P381" s="849"/>
      <c r="Q381" s="849"/>
      <c r="R381" s="837"/>
      <c r="S381" s="850"/>
    </row>
    <row r="382" spans="1:19" ht="14.4" customHeight="1" x14ac:dyDescent="0.3">
      <c r="A382" s="831" t="s">
        <v>8273</v>
      </c>
      <c r="B382" s="832" t="s">
        <v>8320</v>
      </c>
      <c r="C382" s="832" t="s">
        <v>664</v>
      </c>
      <c r="D382" s="832" t="s">
        <v>8200</v>
      </c>
      <c r="E382" s="832" t="s">
        <v>8203</v>
      </c>
      <c r="F382" s="832" t="s">
        <v>8244</v>
      </c>
      <c r="G382" s="832" t="s">
        <v>8245</v>
      </c>
      <c r="H382" s="849">
        <v>11</v>
      </c>
      <c r="I382" s="849">
        <v>341</v>
      </c>
      <c r="J382" s="832"/>
      <c r="K382" s="832">
        <v>31</v>
      </c>
      <c r="L382" s="849"/>
      <c r="M382" s="849"/>
      <c r="N382" s="832"/>
      <c r="O382" s="832"/>
      <c r="P382" s="849">
        <v>2</v>
      </c>
      <c r="Q382" s="849">
        <v>64</v>
      </c>
      <c r="R382" s="837"/>
      <c r="S382" s="850">
        <v>32</v>
      </c>
    </row>
    <row r="383" spans="1:19" ht="14.4" customHeight="1" x14ac:dyDescent="0.3">
      <c r="A383" s="831" t="s">
        <v>8273</v>
      </c>
      <c r="B383" s="832" t="s">
        <v>8320</v>
      </c>
      <c r="C383" s="832" t="s">
        <v>664</v>
      </c>
      <c r="D383" s="832" t="s">
        <v>8200</v>
      </c>
      <c r="E383" s="832" t="s">
        <v>8203</v>
      </c>
      <c r="F383" s="832" t="s">
        <v>8291</v>
      </c>
      <c r="G383" s="832" t="s">
        <v>8292</v>
      </c>
      <c r="H383" s="849"/>
      <c r="I383" s="849"/>
      <c r="J383" s="832"/>
      <c r="K383" s="832"/>
      <c r="L383" s="849">
        <v>20</v>
      </c>
      <c r="M383" s="849">
        <v>1480</v>
      </c>
      <c r="N383" s="832">
        <v>1</v>
      </c>
      <c r="O383" s="832">
        <v>74</v>
      </c>
      <c r="P383" s="849">
        <v>10</v>
      </c>
      <c r="Q383" s="849">
        <v>740</v>
      </c>
      <c r="R383" s="837">
        <v>0.5</v>
      </c>
      <c r="S383" s="850">
        <v>74</v>
      </c>
    </row>
    <row r="384" spans="1:19" ht="14.4" customHeight="1" x14ac:dyDescent="0.3">
      <c r="A384" s="831" t="s">
        <v>8273</v>
      </c>
      <c r="B384" s="832" t="s">
        <v>8320</v>
      </c>
      <c r="C384" s="832" t="s">
        <v>664</v>
      </c>
      <c r="D384" s="832" t="s">
        <v>8200</v>
      </c>
      <c r="E384" s="832" t="s">
        <v>8203</v>
      </c>
      <c r="F384" s="832" t="s">
        <v>8293</v>
      </c>
      <c r="G384" s="832" t="s">
        <v>8294</v>
      </c>
      <c r="H384" s="849">
        <v>5</v>
      </c>
      <c r="I384" s="849">
        <v>1050</v>
      </c>
      <c r="J384" s="832"/>
      <c r="K384" s="832">
        <v>210</v>
      </c>
      <c r="L384" s="849"/>
      <c r="M384" s="849"/>
      <c r="N384" s="832"/>
      <c r="O384" s="832"/>
      <c r="P384" s="849">
        <v>1</v>
      </c>
      <c r="Q384" s="849">
        <v>223</v>
      </c>
      <c r="R384" s="837"/>
      <c r="S384" s="850">
        <v>223</v>
      </c>
    </row>
    <row r="385" spans="1:19" ht="14.4" customHeight="1" x14ac:dyDescent="0.3">
      <c r="A385" s="831" t="s">
        <v>8273</v>
      </c>
      <c r="B385" s="832" t="s">
        <v>8320</v>
      </c>
      <c r="C385" s="832" t="s">
        <v>664</v>
      </c>
      <c r="D385" s="832" t="s">
        <v>8200</v>
      </c>
      <c r="E385" s="832" t="s">
        <v>8203</v>
      </c>
      <c r="F385" s="832" t="s">
        <v>8248</v>
      </c>
      <c r="G385" s="832" t="s">
        <v>8249</v>
      </c>
      <c r="H385" s="849">
        <v>7</v>
      </c>
      <c r="I385" s="849">
        <v>399</v>
      </c>
      <c r="J385" s="832">
        <v>0.96610169491525422</v>
      </c>
      <c r="K385" s="832">
        <v>57</v>
      </c>
      <c r="L385" s="849">
        <v>7</v>
      </c>
      <c r="M385" s="849">
        <v>413</v>
      </c>
      <c r="N385" s="832">
        <v>1</v>
      </c>
      <c r="O385" s="832">
        <v>59</v>
      </c>
      <c r="P385" s="849">
        <v>1</v>
      </c>
      <c r="Q385" s="849">
        <v>59</v>
      </c>
      <c r="R385" s="837">
        <v>0.14285714285714285</v>
      </c>
      <c r="S385" s="850">
        <v>59</v>
      </c>
    </row>
    <row r="386" spans="1:19" ht="14.4" customHeight="1" x14ac:dyDescent="0.3">
      <c r="A386" s="831" t="s">
        <v>8273</v>
      </c>
      <c r="B386" s="832" t="s">
        <v>8320</v>
      </c>
      <c r="C386" s="832" t="s">
        <v>664</v>
      </c>
      <c r="D386" s="832" t="s">
        <v>8200</v>
      </c>
      <c r="E386" s="832" t="s">
        <v>8203</v>
      </c>
      <c r="F386" s="832" t="s">
        <v>8358</v>
      </c>
      <c r="G386" s="832" t="s">
        <v>8359</v>
      </c>
      <c r="H386" s="849">
        <v>369</v>
      </c>
      <c r="I386" s="849">
        <v>122139</v>
      </c>
      <c r="J386" s="832">
        <v>0.59487142022209238</v>
      </c>
      <c r="K386" s="832">
        <v>331</v>
      </c>
      <c r="L386" s="849">
        <v>580</v>
      </c>
      <c r="M386" s="849">
        <v>205320</v>
      </c>
      <c r="N386" s="832">
        <v>1</v>
      </c>
      <c r="O386" s="832">
        <v>354</v>
      </c>
      <c r="P386" s="849">
        <v>459</v>
      </c>
      <c r="Q386" s="849">
        <v>162945</v>
      </c>
      <c r="R386" s="837">
        <v>0.79361484511981295</v>
      </c>
      <c r="S386" s="850">
        <v>355</v>
      </c>
    </row>
    <row r="387" spans="1:19" ht="14.4" customHeight="1" x14ac:dyDescent="0.3">
      <c r="A387" s="831" t="s">
        <v>8273</v>
      </c>
      <c r="B387" s="832" t="s">
        <v>8320</v>
      </c>
      <c r="C387" s="832" t="s">
        <v>664</v>
      </c>
      <c r="D387" s="832" t="s">
        <v>8200</v>
      </c>
      <c r="E387" s="832" t="s">
        <v>8203</v>
      </c>
      <c r="F387" s="832" t="s">
        <v>8360</v>
      </c>
      <c r="G387" s="832" t="s">
        <v>8361</v>
      </c>
      <c r="H387" s="849">
        <v>133</v>
      </c>
      <c r="I387" s="849">
        <v>30457</v>
      </c>
      <c r="J387" s="832">
        <v>0.50234207488042226</v>
      </c>
      <c r="K387" s="832">
        <v>229</v>
      </c>
      <c r="L387" s="849">
        <v>258</v>
      </c>
      <c r="M387" s="849">
        <v>60630</v>
      </c>
      <c r="N387" s="832">
        <v>1</v>
      </c>
      <c r="O387" s="832">
        <v>235</v>
      </c>
      <c r="P387" s="849">
        <v>185</v>
      </c>
      <c r="Q387" s="849">
        <v>43475</v>
      </c>
      <c r="R387" s="837">
        <v>0.71705426356589153</v>
      </c>
      <c r="S387" s="850">
        <v>235</v>
      </c>
    </row>
    <row r="388" spans="1:19" ht="14.4" customHeight="1" x14ac:dyDescent="0.3">
      <c r="A388" s="831" t="s">
        <v>8273</v>
      </c>
      <c r="B388" s="832" t="s">
        <v>8320</v>
      </c>
      <c r="C388" s="832" t="s">
        <v>664</v>
      </c>
      <c r="D388" s="832" t="s">
        <v>8200</v>
      </c>
      <c r="E388" s="832" t="s">
        <v>8203</v>
      </c>
      <c r="F388" s="832" t="s">
        <v>8362</v>
      </c>
      <c r="G388" s="832" t="s">
        <v>8363</v>
      </c>
      <c r="H388" s="849">
        <v>1</v>
      </c>
      <c r="I388" s="849">
        <v>78</v>
      </c>
      <c r="J388" s="832"/>
      <c r="K388" s="832">
        <v>78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8273</v>
      </c>
      <c r="B389" s="832" t="s">
        <v>8320</v>
      </c>
      <c r="C389" s="832" t="s">
        <v>664</v>
      </c>
      <c r="D389" s="832" t="s">
        <v>3081</v>
      </c>
      <c r="E389" s="832" t="s">
        <v>8206</v>
      </c>
      <c r="F389" s="832" t="s">
        <v>8323</v>
      </c>
      <c r="G389" s="832" t="s">
        <v>2961</v>
      </c>
      <c r="H389" s="849">
        <v>3</v>
      </c>
      <c r="I389" s="849">
        <v>37539.269999999997</v>
      </c>
      <c r="J389" s="832"/>
      <c r="K389" s="832">
        <v>12513.089999999998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8273</v>
      </c>
      <c r="B390" s="832" t="s">
        <v>8320</v>
      </c>
      <c r="C390" s="832" t="s">
        <v>664</v>
      </c>
      <c r="D390" s="832" t="s">
        <v>3081</v>
      </c>
      <c r="E390" s="832" t="s">
        <v>8206</v>
      </c>
      <c r="F390" s="832" t="s">
        <v>8324</v>
      </c>
      <c r="G390" s="832" t="s">
        <v>2964</v>
      </c>
      <c r="H390" s="849">
        <v>7</v>
      </c>
      <c r="I390" s="849">
        <v>148116.5</v>
      </c>
      <c r="J390" s="832"/>
      <c r="K390" s="832">
        <v>21159.5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8273</v>
      </c>
      <c r="B391" s="832" t="s">
        <v>8320</v>
      </c>
      <c r="C391" s="832" t="s">
        <v>664</v>
      </c>
      <c r="D391" s="832" t="s">
        <v>3081</v>
      </c>
      <c r="E391" s="832" t="s">
        <v>8203</v>
      </c>
      <c r="F391" s="832" t="s">
        <v>8232</v>
      </c>
      <c r="G391" s="832" t="s">
        <v>8233</v>
      </c>
      <c r="H391" s="849">
        <v>4</v>
      </c>
      <c r="I391" s="849">
        <v>256</v>
      </c>
      <c r="J391" s="832"/>
      <c r="K391" s="832">
        <v>64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8273</v>
      </c>
      <c r="B392" s="832" t="s">
        <v>8320</v>
      </c>
      <c r="C392" s="832" t="s">
        <v>664</v>
      </c>
      <c r="D392" s="832" t="s">
        <v>3081</v>
      </c>
      <c r="E392" s="832" t="s">
        <v>8203</v>
      </c>
      <c r="F392" s="832" t="s">
        <v>8328</v>
      </c>
      <c r="G392" s="832" t="s">
        <v>8329</v>
      </c>
      <c r="H392" s="849">
        <v>1</v>
      </c>
      <c r="I392" s="849">
        <v>109</v>
      </c>
      <c r="J392" s="832"/>
      <c r="K392" s="832">
        <v>109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8273</v>
      </c>
      <c r="B393" s="832" t="s">
        <v>8320</v>
      </c>
      <c r="C393" s="832" t="s">
        <v>664</v>
      </c>
      <c r="D393" s="832" t="s">
        <v>3081</v>
      </c>
      <c r="E393" s="832" t="s">
        <v>8203</v>
      </c>
      <c r="F393" s="832" t="s">
        <v>8281</v>
      </c>
      <c r="G393" s="832" t="s">
        <v>8282</v>
      </c>
      <c r="H393" s="849">
        <v>11</v>
      </c>
      <c r="I393" s="849">
        <v>385</v>
      </c>
      <c r="J393" s="832"/>
      <c r="K393" s="832">
        <v>35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8273</v>
      </c>
      <c r="B394" s="832" t="s">
        <v>8320</v>
      </c>
      <c r="C394" s="832" t="s">
        <v>664</v>
      </c>
      <c r="D394" s="832" t="s">
        <v>3081</v>
      </c>
      <c r="E394" s="832" t="s">
        <v>8203</v>
      </c>
      <c r="F394" s="832" t="s">
        <v>8240</v>
      </c>
      <c r="G394" s="832" t="s">
        <v>8241</v>
      </c>
      <c r="H394" s="849">
        <v>5</v>
      </c>
      <c r="I394" s="849">
        <v>100</v>
      </c>
      <c r="J394" s="832"/>
      <c r="K394" s="832">
        <v>20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8273</v>
      </c>
      <c r="B395" s="832" t="s">
        <v>8320</v>
      </c>
      <c r="C395" s="832" t="s">
        <v>664</v>
      </c>
      <c r="D395" s="832" t="s">
        <v>3081</v>
      </c>
      <c r="E395" s="832" t="s">
        <v>8203</v>
      </c>
      <c r="F395" s="832" t="s">
        <v>8242</v>
      </c>
      <c r="G395" s="832" t="s">
        <v>8243</v>
      </c>
      <c r="H395" s="849">
        <v>13</v>
      </c>
      <c r="I395" s="849">
        <v>468</v>
      </c>
      <c r="J395" s="832"/>
      <c r="K395" s="832">
        <v>36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8273</v>
      </c>
      <c r="B396" s="832" t="s">
        <v>8320</v>
      </c>
      <c r="C396" s="832" t="s">
        <v>664</v>
      </c>
      <c r="D396" s="832" t="s">
        <v>3081</v>
      </c>
      <c r="E396" s="832" t="s">
        <v>8203</v>
      </c>
      <c r="F396" s="832" t="s">
        <v>8350</v>
      </c>
      <c r="G396" s="832" t="s">
        <v>8351</v>
      </c>
      <c r="H396" s="849">
        <v>3</v>
      </c>
      <c r="I396" s="849">
        <v>171</v>
      </c>
      <c r="J396" s="832"/>
      <c r="K396" s="832">
        <v>57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8273</v>
      </c>
      <c r="B397" s="832" t="s">
        <v>8320</v>
      </c>
      <c r="C397" s="832" t="s">
        <v>664</v>
      </c>
      <c r="D397" s="832" t="s">
        <v>3081</v>
      </c>
      <c r="E397" s="832" t="s">
        <v>8203</v>
      </c>
      <c r="F397" s="832" t="s">
        <v>8244</v>
      </c>
      <c r="G397" s="832" t="s">
        <v>8245</v>
      </c>
      <c r="H397" s="849">
        <v>7</v>
      </c>
      <c r="I397" s="849">
        <v>217</v>
      </c>
      <c r="J397" s="832"/>
      <c r="K397" s="832">
        <v>31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8273</v>
      </c>
      <c r="B398" s="832" t="s">
        <v>8320</v>
      </c>
      <c r="C398" s="832" t="s">
        <v>664</v>
      </c>
      <c r="D398" s="832" t="s">
        <v>3081</v>
      </c>
      <c r="E398" s="832" t="s">
        <v>8203</v>
      </c>
      <c r="F398" s="832" t="s">
        <v>8295</v>
      </c>
      <c r="G398" s="832" t="s">
        <v>8296</v>
      </c>
      <c r="H398" s="849">
        <v>1</v>
      </c>
      <c r="I398" s="849">
        <v>57</v>
      </c>
      <c r="J398" s="832"/>
      <c r="K398" s="832">
        <v>57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8273</v>
      </c>
      <c r="B399" s="832" t="s">
        <v>8320</v>
      </c>
      <c r="C399" s="832" t="s">
        <v>664</v>
      </c>
      <c r="D399" s="832" t="s">
        <v>3081</v>
      </c>
      <c r="E399" s="832" t="s">
        <v>8203</v>
      </c>
      <c r="F399" s="832" t="s">
        <v>8248</v>
      </c>
      <c r="G399" s="832" t="s">
        <v>8249</v>
      </c>
      <c r="H399" s="849">
        <v>1</v>
      </c>
      <c r="I399" s="849">
        <v>57</v>
      </c>
      <c r="J399" s="832"/>
      <c r="K399" s="832">
        <v>57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8273</v>
      </c>
      <c r="B400" s="832" t="s">
        <v>8320</v>
      </c>
      <c r="C400" s="832" t="s">
        <v>664</v>
      </c>
      <c r="D400" s="832" t="s">
        <v>3081</v>
      </c>
      <c r="E400" s="832" t="s">
        <v>8203</v>
      </c>
      <c r="F400" s="832" t="s">
        <v>8358</v>
      </c>
      <c r="G400" s="832" t="s">
        <v>8359</v>
      </c>
      <c r="H400" s="849">
        <v>251</v>
      </c>
      <c r="I400" s="849">
        <v>83081</v>
      </c>
      <c r="J400" s="832"/>
      <c r="K400" s="832">
        <v>331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8273</v>
      </c>
      <c r="B401" s="832" t="s">
        <v>8320</v>
      </c>
      <c r="C401" s="832" t="s">
        <v>664</v>
      </c>
      <c r="D401" s="832" t="s">
        <v>3083</v>
      </c>
      <c r="E401" s="832" t="s">
        <v>8206</v>
      </c>
      <c r="F401" s="832" t="s">
        <v>8323</v>
      </c>
      <c r="G401" s="832" t="s">
        <v>2961</v>
      </c>
      <c r="H401" s="849"/>
      <c r="I401" s="849"/>
      <c r="J401" s="832"/>
      <c r="K401" s="832"/>
      <c r="L401" s="849"/>
      <c r="M401" s="849"/>
      <c r="N401" s="832"/>
      <c r="O401" s="832"/>
      <c r="P401" s="849">
        <v>22</v>
      </c>
      <c r="Q401" s="849">
        <v>176609.44</v>
      </c>
      <c r="R401" s="837"/>
      <c r="S401" s="850">
        <v>8027.7018181818185</v>
      </c>
    </row>
    <row r="402" spans="1:19" ht="14.4" customHeight="1" x14ac:dyDescent="0.3">
      <c r="A402" s="831" t="s">
        <v>8273</v>
      </c>
      <c r="B402" s="832" t="s">
        <v>8320</v>
      </c>
      <c r="C402" s="832" t="s">
        <v>664</v>
      </c>
      <c r="D402" s="832" t="s">
        <v>3083</v>
      </c>
      <c r="E402" s="832" t="s">
        <v>8203</v>
      </c>
      <c r="F402" s="832" t="s">
        <v>8204</v>
      </c>
      <c r="G402" s="832" t="s">
        <v>8205</v>
      </c>
      <c r="H402" s="849"/>
      <c r="I402" s="849"/>
      <c r="J402" s="832"/>
      <c r="K402" s="832"/>
      <c r="L402" s="849"/>
      <c r="M402" s="849"/>
      <c r="N402" s="832"/>
      <c r="O402" s="832"/>
      <c r="P402" s="849">
        <v>3</v>
      </c>
      <c r="Q402" s="849">
        <v>441</v>
      </c>
      <c r="R402" s="837"/>
      <c r="S402" s="850">
        <v>147</v>
      </c>
    </row>
    <row r="403" spans="1:19" ht="14.4" customHeight="1" x14ac:dyDescent="0.3">
      <c r="A403" s="831" t="s">
        <v>8273</v>
      </c>
      <c r="B403" s="832" t="s">
        <v>8320</v>
      </c>
      <c r="C403" s="832" t="s">
        <v>664</v>
      </c>
      <c r="D403" s="832" t="s">
        <v>3083</v>
      </c>
      <c r="E403" s="832" t="s">
        <v>8203</v>
      </c>
      <c r="F403" s="832" t="s">
        <v>8242</v>
      </c>
      <c r="G403" s="832" t="s">
        <v>8243</v>
      </c>
      <c r="H403" s="849"/>
      <c r="I403" s="849"/>
      <c r="J403" s="832"/>
      <c r="K403" s="832"/>
      <c r="L403" s="849"/>
      <c r="M403" s="849"/>
      <c r="N403" s="832"/>
      <c r="O403" s="832"/>
      <c r="P403" s="849">
        <v>5</v>
      </c>
      <c r="Q403" s="849">
        <v>185</v>
      </c>
      <c r="R403" s="837"/>
      <c r="S403" s="850">
        <v>37</v>
      </c>
    </row>
    <row r="404" spans="1:19" ht="14.4" customHeight="1" x14ac:dyDescent="0.3">
      <c r="A404" s="831" t="s">
        <v>8273</v>
      </c>
      <c r="B404" s="832" t="s">
        <v>8320</v>
      </c>
      <c r="C404" s="832" t="s">
        <v>664</v>
      </c>
      <c r="D404" s="832" t="s">
        <v>3083</v>
      </c>
      <c r="E404" s="832" t="s">
        <v>8203</v>
      </c>
      <c r="F404" s="832" t="s">
        <v>8293</v>
      </c>
      <c r="G404" s="832" t="s">
        <v>8294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223</v>
      </c>
      <c r="R404" s="837"/>
      <c r="S404" s="850">
        <v>223</v>
      </c>
    </row>
    <row r="405" spans="1:19" ht="14.4" customHeight="1" x14ac:dyDescent="0.3">
      <c r="A405" s="831" t="s">
        <v>8273</v>
      </c>
      <c r="B405" s="832" t="s">
        <v>8320</v>
      </c>
      <c r="C405" s="832" t="s">
        <v>664</v>
      </c>
      <c r="D405" s="832" t="s">
        <v>3083</v>
      </c>
      <c r="E405" s="832" t="s">
        <v>8203</v>
      </c>
      <c r="F405" s="832" t="s">
        <v>8295</v>
      </c>
      <c r="G405" s="832" t="s">
        <v>8296</v>
      </c>
      <c r="H405" s="849"/>
      <c r="I405" s="849"/>
      <c r="J405" s="832"/>
      <c r="K405" s="832"/>
      <c r="L405" s="849"/>
      <c r="M405" s="849"/>
      <c r="N405" s="832"/>
      <c r="O405" s="832"/>
      <c r="P405" s="849">
        <v>7</v>
      </c>
      <c r="Q405" s="849">
        <v>413</v>
      </c>
      <c r="R405" s="837"/>
      <c r="S405" s="850">
        <v>59</v>
      </c>
    </row>
    <row r="406" spans="1:19" ht="14.4" customHeight="1" x14ac:dyDescent="0.3">
      <c r="A406" s="831" t="s">
        <v>8273</v>
      </c>
      <c r="B406" s="832" t="s">
        <v>8320</v>
      </c>
      <c r="C406" s="832" t="s">
        <v>664</v>
      </c>
      <c r="D406" s="832" t="s">
        <v>3083</v>
      </c>
      <c r="E406" s="832" t="s">
        <v>8203</v>
      </c>
      <c r="F406" s="832" t="s">
        <v>8246</v>
      </c>
      <c r="G406" s="832" t="s">
        <v>8247</v>
      </c>
      <c r="H406" s="849"/>
      <c r="I406" s="849"/>
      <c r="J406" s="832"/>
      <c r="K406" s="832"/>
      <c r="L406" s="849"/>
      <c r="M406" s="849"/>
      <c r="N406" s="832"/>
      <c r="O406" s="832"/>
      <c r="P406" s="849">
        <v>3</v>
      </c>
      <c r="Q406" s="849">
        <v>84</v>
      </c>
      <c r="R406" s="837"/>
      <c r="S406" s="850">
        <v>28</v>
      </c>
    </row>
    <row r="407" spans="1:19" ht="14.4" customHeight="1" x14ac:dyDescent="0.3">
      <c r="A407" s="831" t="s">
        <v>8273</v>
      </c>
      <c r="B407" s="832" t="s">
        <v>8320</v>
      </c>
      <c r="C407" s="832" t="s">
        <v>664</v>
      </c>
      <c r="D407" s="832" t="s">
        <v>3083</v>
      </c>
      <c r="E407" s="832" t="s">
        <v>8203</v>
      </c>
      <c r="F407" s="832" t="s">
        <v>8248</v>
      </c>
      <c r="G407" s="832" t="s">
        <v>8249</v>
      </c>
      <c r="H407" s="849"/>
      <c r="I407" s="849"/>
      <c r="J407" s="832"/>
      <c r="K407" s="832"/>
      <c r="L407" s="849"/>
      <c r="M407" s="849"/>
      <c r="N407" s="832"/>
      <c r="O407" s="832"/>
      <c r="P407" s="849">
        <v>2</v>
      </c>
      <c r="Q407" s="849">
        <v>118</v>
      </c>
      <c r="R407" s="837"/>
      <c r="S407" s="850">
        <v>59</v>
      </c>
    </row>
    <row r="408" spans="1:19" ht="14.4" customHeight="1" x14ac:dyDescent="0.3">
      <c r="A408" s="831" t="s">
        <v>8273</v>
      </c>
      <c r="B408" s="832" t="s">
        <v>8320</v>
      </c>
      <c r="C408" s="832" t="s">
        <v>664</v>
      </c>
      <c r="D408" s="832" t="s">
        <v>3086</v>
      </c>
      <c r="E408" s="832" t="s">
        <v>8206</v>
      </c>
      <c r="F408" s="832" t="s">
        <v>8323</v>
      </c>
      <c r="G408" s="832" t="s">
        <v>2961</v>
      </c>
      <c r="H408" s="849"/>
      <c r="I408" s="849"/>
      <c r="J408" s="832"/>
      <c r="K408" s="832"/>
      <c r="L408" s="849">
        <v>11</v>
      </c>
      <c r="M408" s="849">
        <v>114589.53</v>
      </c>
      <c r="N408" s="832">
        <v>1</v>
      </c>
      <c r="O408" s="832">
        <v>10417.23</v>
      </c>
      <c r="P408" s="849"/>
      <c r="Q408" s="849"/>
      <c r="R408" s="837"/>
      <c r="S408" s="850"/>
    </row>
    <row r="409" spans="1:19" ht="14.4" customHeight="1" x14ac:dyDescent="0.3">
      <c r="A409" s="831" t="s">
        <v>8273</v>
      </c>
      <c r="B409" s="832" t="s">
        <v>8320</v>
      </c>
      <c r="C409" s="832" t="s">
        <v>664</v>
      </c>
      <c r="D409" s="832" t="s">
        <v>3086</v>
      </c>
      <c r="E409" s="832" t="s">
        <v>8203</v>
      </c>
      <c r="F409" s="832" t="s">
        <v>8204</v>
      </c>
      <c r="G409" s="832" t="s">
        <v>8205</v>
      </c>
      <c r="H409" s="849"/>
      <c r="I409" s="849"/>
      <c r="J409" s="832"/>
      <c r="K409" s="832"/>
      <c r="L409" s="849">
        <v>4</v>
      </c>
      <c r="M409" s="849">
        <v>584</v>
      </c>
      <c r="N409" s="832">
        <v>1</v>
      </c>
      <c r="O409" s="832">
        <v>146</v>
      </c>
      <c r="P409" s="849"/>
      <c r="Q409" s="849"/>
      <c r="R409" s="837"/>
      <c r="S409" s="850"/>
    </row>
    <row r="410" spans="1:19" ht="14.4" customHeight="1" x14ac:dyDescent="0.3">
      <c r="A410" s="831" t="s">
        <v>8273</v>
      </c>
      <c r="B410" s="832" t="s">
        <v>8320</v>
      </c>
      <c r="C410" s="832" t="s">
        <v>664</v>
      </c>
      <c r="D410" s="832" t="s">
        <v>3088</v>
      </c>
      <c r="E410" s="832" t="s">
        <v>8206</v>
      </c>
      <c r="F410" s="832" t="s">
        <v>8323</v>
      </c>
      <c r="G410" s="832" t="s">
        <v>2961</v>
      </c>
      <c r="H410" s="849"/>
      <c r="I410" s="849"/>
      <c r="J410" s="832"/>
      <c r="K410" s="832"/>
      <c r="L410" s="849"/>
      <c r="M410" s="849"/>
      <c r="N410" s="832"/>
      <c r="O410" s="832"/>
      <c r="P410" s="849">
        <v>2</v>
      </c>
      <c r="Q410" s="849">
        <v>18589.52</v>
      </c>
      <c r="R410" s="837"/>
      <c r="S410" s="850">
        <v>9294.76</v>
      </c>
    </row>
    <row r="411" spans="1:19" ht="14.4" customHeight="1" x14ac:dyDescent="0.3">
      <c r="A411" s="831" t="s">
        <v>8273</v>
      </c>
      <c r="B411" s="832" t="s">
        <v>8320</v>
      </c>
      <c r="C411" s="832" t="s">
        <v>664</v>
      </c>
      <c r="D411" s="832" t="s">
        <v>3088</v>
      </c>
      <c r="E411" s="832" t="s">
        <v>8203</v>
      </c>
      <c r="F411" s="832" t="s">
        <v>8295</v>
      </c>
      <c r="G411" s="832" t="s">
        <v>8296</v>
      </c>
      <c r="H411" s="849"/>
      <c r="I411" s="849"/>
      <c r="J411" s="832"/>
      <c r="K411" s="832"/>
      <c r="L411" s="849"/>
      <c r="M411" s="849"/>
      <c r="N411" s="832"/>
      <c r="O411" s="832"/>
      <c r="P411" s="849">
        <v>2</v>
      </c>
      <c r="Q411" s="849">
        <v>118</v>
      </c>
      <c r="R411" s="837"/>
      <c r="S411" s="850">
        <v>59</v>
      </c>
    </row>
    <row r="412" spans="1:19" ht="14.4" customHeight="1" x14ac:dyDescent="0.3">
      <c r="A412" s="831" t="s">
        <v>8273</v>
      </c>
      <c r="B412" s="832" t="s">
        <v>8320</v>
      </c>
      <c r="C412" s="832" t="s">
        <v>664</v>
      </c>
      <c r="D412" s="832" t="s">
        <v>3038</v>
      </c>
      <c r="E412" s="832" t="s">
        <v>8206</v>
      </c>
      <c r="F412" s="832" t="s">
        <v>8323</v>
      </c>
      <c r="G412" s="832" t="s">
        <v>2961</v>
      </c>
      <c r="H412" s="849"/>
      <c r="I412" s="849"/>
      <c r="J412" s="832"/>
      <c r="K412" s="832"/>
      <c r="L412" s="849"/>
      <c r="M412" s="849"/>
      <c r="N412" s="832"/>
      <c r="O412" s="832"/>
      <c r="P412" s="849">
        <v>3</v>
      </c>
      <c r="Q412" s="849">
        <v>27884.28</v>
      </c>
      <c r="R412" s="837"/>
      <c r="S412" s="850">
        <v>9294.76</v>
      </c>
    </row>
    <row r="413" spans="1:19" ht="14.4" customHeight="1" x14ac:dyDescent="0.3">
      <c r="A413" s="831" t="s">
        <v>8273</v>
      </c>
      <c r="B413" s="832" t="s">
        <v>8320</v>
      </c>
      <c r="C413" s="832" t="s">
        <v>664</v>
      </c>
      <c r="D413" s="832" t="s">
        <v>3038</v>
      </c>
      <c r="E413" s="832" t="s">
        <v>8203</v>
      </c>
      <c r="F413" s="832" t="s">
        <v>8204</v>
      </c>
      <c r="G413" s="832" t="s">
        <v>8205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147</v>
      </c>
      <c r="R413" s="837"/>
      <c r="S413" s="850">
        <v>147</v>
      </c>
    </row>
    <row r="414" spans="1:19" ht="14.4" customHeight="1" x14ac:dyDescent="0.3">
      <c r="A414" s="831" t="s">
        <v>8273</v>
      </c>
      <c r="B414" s="832" t="s">
        <v>8320</v>
      </c>
      <c r="C414" s="832" t="s">
        <v>664</v>
      </c>
      <c r="D414" s="832" t="s">
        <v>3038</v>
      </c>
      <c r="E414" s="832" t="s">
        <v>8203</v>
      </c>
      <c r="F414" s="832" t="s">
        <v>8242</v>
      </c>
      <c r="G414" s="832" t="s">
        <v>8243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37</v>
      </c>
      <c r="R414" s="837"/>
      <c r="S414" s="850">
        <v>37</v>
      </c>
    </row>
    <row r="415" spans="1:19" ht="14.4" customHeight="1" x14ac:dyDescent="0.3">
      <c r="A415" s="831" t="s">
        <v>8273</v>
      </c>
      <c r="B415" s="832" t="s">
        <v>8320</v>
      </c>
      <c r="C415" s="832" t="s">
        <v>664</v>
      </c>
      <c r="D415" s="832" t="s">
        <v>3038</v>
      </c>
      <c r="E415" s="832" t="s">
        <v>8203</v>
      </c>
      <c r="F415" s="832" t="s">
        <v>8295</v>
      </c>
      <c r="G415" s="832" t="s">
        <v>8296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59</v>
      </c>
      <c r="R415" s="837"/>
      <c r="S415" s="850">
        <v>59</v>
      </c>
    </row>
    <row r="416" spans="1:19" ht="14.4" customHeight="1" x14ac:dyDescent="0.3">
      <c r="A416" s="831" t="s">
        <v>8273</v>
      </c>
      <c r="B416" s="832" t="s">
        <v>8320</v>
      </c>
      <c r="C416" s="832" t="s">
        <v>664</v>
      </c>
      <c r="D416" s="832" t="s">
        <v>3038</v>
      </c>
      <c r="E416" s="832" t="s">
        <v>8203</v>
      </c>
      <c r="F416" s="832" t="s">
        <v>8246</v>
      </c>
      <c r="G416" s="832" t="s">
        <v>8247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28</v>
      </c>
      <c r="R416" s="837"/>
      <c r="S416" s="850">
        <v>28</v>
      </c>
    </row>
    <row r="417" spans="1:19" ht="14.4" customHeight="1" x14ac:dyDescent="0.3">
      <c r="A417" s="831" t="s">
        <v>8273</v>
      </c>
      <c r="B417" s="832" t="s">
        <v>8320</v>
      </c>
      <c r="C417" s="832" t="s">
        <v>664</v>
      </c>
      <c r="D417" s="832" t="s">
        <v>3038</v>
      </c>
      <c r="E417" s="832" t="s">
        <v>8203</v>
      </c>
      <c r="F417" s="832" t="s">
        <v>8248</v>
      </c>
      <c r="G417" s="832" t="s">
        <v>8249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59</v>
      </c>
      <c r="R417" s="837"/>
      <c r="S417" s="850">
        <v>59</v>
      </c>
    </row>
    <row r="418" spans="1:19" ht="14.4" customHeight="1" x14ac:dyDescent="0.3">
      <c r="A418" s="831" t="s">
        <v>8273</v>
      </c>
      <c r="B418" s="832" t="s">
        <v>8320</v>
      </c>
      <c r="C418" s="832" t="s">
        <v>664</v>
      </c>
      <c r="D418" s="832" t="s">
        <v>3038</v>
      </c>
      <c r="E418" s="832" t="s">
        <v>8203</v>
      </c>
      <c r="F418" s="832" t="s">
        <v>8356</v>
      </c>
      <c r="G418" s="832" t="s">
        <v>8357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177</v>
      </c>
      <c r="R418" s="837"/>
      <c r="S418" s="850">
        <v>177</v>
      </c>
    </row>
    <row r="419" spans="1:19" ht="14.4" customHeight="1" x14ac:dyDescent="0.3">
      <c r="A419" s="831" t="s">
        <v>8273</v>
      </c>
      <c r="B419" s="832" t="s">
        <v>8320</v>
      </c>
      <c r="C419" s="832" t="s">
        <v>682</v>
      </c>
      <c r="D419" s="832" t="s">
        <v>8187</v>
      </c>
      <c r="E419" s="832" t="s">
        <v>8203</v>
      </c>
      <c r="F419" s="832" t="s">
        <v>8336</v>
      </c>
      <c r="G419" s="832" t="s">
        <v>8337</v>
      </c>
      <c r="H419" s="849">
        <v>1</v>
      </c>
      <c r="I419" s="849">
        <v>84</v>
      </c>
      <c r="J419" s="832">
        <v>6.8181818181818177E-2</v>
      </c>
      <c r="K419" s="832">
        <v>84</v>
      </c>
      <c r="L419" s="849">
        <v>14</v>
      </c>
      <c r="M419" s="849">
        <v>1232</v>
      </c>
      <c r="N419" s="832">
        <v>1</v>
      </c>
      <c r="O419" s="832">
        <v>88</v>
      </c>
      <c r="P419" s="849"/>
      <c r="Q419" s="849"/>
      <c r="R419" s="837"/>
      <c r="S419" s="850"/>
    </row>
    <row r="420" spans="1:19" ht="14.4" customHeight="1" x14ac:dyDescent="0.3">
      <c r="A420" s="831" t="s">
        <v>8273</v>
      </c>
      <c r="B420" s="832" t="s">
        <v>8320</v>
      </c>
      <c r="C420" s="832" t="s">
        <v>682</v>
      </c>
      <c r="D420" s="832" t="s">
        <v>8187</v>
      </c>
      <c r="E420" s="832" t="s">
        <v>8203</v>
      </c>
      <c r="F420" s="832" t="s">
        <v>8338</v>
      </c>
      <c r="G420" s="832" t="s">
        <v>8339</v>
      </c>
      <c r="H420" s="849">
        <v>3</v>
      </c>
      <c r="I420" s="849">
        <v>1851</v>
      </c>
      <c r="J420" s="832">
        <v>0.5876190476190476</v>
      </c>
      <c r="K420" s="832">
        <v>617</v>
      </c>
      <c r="L420" s="849">
        <v>5</v>
      </c>
      <c r="M420" s="849">
        <v>3150</v>
      </c>
      <c r="N420" s="832">
        <v>1</v>
      </c>
      <c r="O420" s="832">
        <v>630</v>
      </c>
      <c r="P420" s="849"/>
      <c r="Q420" s="849"/>
      <c r="R420" s="837"/>
      <c r="S420" s="850"/>
    </row>
    <row r="421" spans="1:19" ht="14.4" customHeight="1" x14ac:dyDescent="0.3">
      <c r="A421" s="831" t="s">
        <v>8273</v>
      </c>
      <c r="B421" s="832" t="s">
        <v>8320</v>
      </c>
      <c r="C421" s="832" t="s">
        <v>682</v>
      </c>
      <c r="D421" s="832" t="s">
        <v>8187</v>
      </c>
      <c r="E421" s="832" t="s">
        <v>8203</v>
      </c>
      <c r="F421" s="832" t="s">
        <v>8340</v>
      </c>
      <c r="G421" s="832" t="s">
        <v>8341</v>
      </c>
      <c r="H421" s="849">
        <v>4</v>
      </c>
      <c r="I421" s="849">
        <v>1552</v>
      </c>
      <c r="J421" s="832">
        <v>0.2199546485260771</v>
      </c>
      <c r="K421" s="832">
        <v>388</v>
      </c>
      <c r="L421" s="849">
        <v>18</v>
      </c>
      <c r="M421" s="849">
        <v>7056</v>
      </c>
      <c r="N421" s="832">
        <v>1</v>
      </c>
      <c r="O421" s="832">
        <v>392</v>
      </c>
      <c r="P421" s="849"/>
      <c r="Q421" s="849"/>
      <c r="R421" s="837"/>
      <c r="S421" s="850"/>
    </row>
    <row r="422" spans="1:19" ht="14.4" customHeight="1" x14ac:dyDescent="0.3">
      <c r="A422" s="831" t="s">
        <v>8273</v>
      </c>
      <c r="B422" s="832" t="s">
        <v>8320</v>
      </c>
      <c r="C422" s="832" t="s">
        <v>682</v>
      </c>
      <c r="D422" s="832" t="s">
        <v>8187</v>
      </c>
      <c r="E422" s="832" t="s">
        <v>8203</v>
      </c>
      <c r="F422" s="832" t="s">
        <v>8342</v>
      </c>
      <c r="G422" s="832" t="s">
        <v>8343</v>
      </c>
      <c r="H422" s="849">
        <v>6</v>
      </c>
      <c r="I422" s="849">
        <v>234</v>
      </c>
      <c r="J422" s="832">
        <v>0.16666666666666666</v>
      </c>
      <c r="K422" s="832">
        <v>39</v>
      </c>
      <c r="L422" s="849">
        <v>36</v>
      </c>
      <c r="M422" s="849">
        <v>1404</v>
      </c>
      <c r="N422" s="832">
        <v>1</v>
      </c>
      <c r="O422" s="832">
        <v>39</v>
      </c>
      <c r="P422" s="849"/>
      <c r="Q422" s="849"/>
      <c r="R422" s="837"/>
      <c r="S422" s="850"/>
    </row>
    <row r="423" spans="1:19" ht="14.4" customHeight="1" x14ac:dyDescent="0.3">
      <c r="A423" s="831" t="s">
        <v>8273</v>
      </c>
      <c r="B423" s="832" t="s">
        <v>8320</v>
      </c>
      <c r="C423" s="832" t="s">
        <v>682</v>
      </c>
      <c r="D423" s="832" t="s">
        <v>3027</v>
      </c>
      <c r="E423" s="832" t="s">
        <v>8203</v>
      </c>
      <c r="F423" s="832" t="s">
        <v>8336</v>
      </c>
      <c r="G423" s="832" t="s">
        <v>8337</v>
      </c>
      <c r="H423" s="849"/>
      <c r="I423" s="849"/>
      <c r="J423" s="832"/>
      <c r="K423" s="832"/>
      <c r="L423" s="849">
        <v>2</v>
      </c>
      <c r="M423" s="849">
        <v>176</v>
      </c>
      <c r="N423" s="832">
        <v>1</v>
      </c>
      <c r="O423" s="832">
        <v>88</v>
      </c>
      <c r="P423" s="849"/>
      <c r="Q423" s="849"/>
      <c r="R423" s="837"/>
      <c r="S423" s="850"/>
    </row>
    <row r="424" spans="1:19" ht="14.4" customHeight="1" x14ac:dyDescent="0.3">
      <c r="A424" s="831" t="s">
        <v>8273</v>
      </c>
      <c r="B424" s="832" t="s">
        <v>8320</v>
      </c>
      <c r="C424" s="832" t="s">
        <v>682</v>
      </c>
      <c r="D424" s="832" t="s">
        <v>3027</v>
      </c>
      <c r="E424" s="832" t="s">
        <v>8203</v>
      </c>
      <c r="F424" s="832" t="s">
        <v>8338</v>
      </c>
      <c r="G424" s="832" t="s">
        <v>8339</v>
      </c>
      <c r="H424" s="849"/>
      <c r="I424" s="849"/>
      <c r="J424" s="832"/>
      <c r="K424" s="832"/>
      <c r="L424" s="849">
        <v>3</v>
      </c>
      <c r="M424" s="849">
        <v>1890</v>
      </c>
      <c r="N424" s="832">
        <v>1</v>
      </c>
      <c r="O424" s="832">
        <v>630</v>
      </c>
      <c r="P424" s="849"/>
      <c r="Q424" s="849"/>
      <c r="R424" s="837"/>
      <c r="S424" s="850"/>
    </row>
    <row r="425" spans="1:19" ht="14.4" customHeight="1" x14ac:dyDescent="0.3">
      <c r="A425" s="831" t="s">
        <v>8273</v>
      </c>
      <c r="B425" s="832" t="s">
        <v>8320</v>
      </c>
      <c r="C425" s="832" t="s">
        <v>682</v>
      </c>
      <c r="D425" s="832" t="s">
        <v>3027</v>
      </c>
      <c r="E425" s="832" t="s">
        <v>8203</v>
      </c>
      <c r="F425" s="832" t="s">
        <v>8340</v>
      </c>
      <c r="G425" s="832" t="s">
        <v>8341</v>
      </c>
      <c r="H425" s="849"/>
      <c r="I425" s="849"/>
      <c r="J425" s="832"/>
      <c r="K425" s="832"/>
      <c r="L425" s="849">
        <v>3</v>
      </c>
      <c r="M425" s="849">
        <v>1176</v>
      </c>
      <c r="N425" s="832">
        <v>1</v>
      </c>
      <c r="O425" s="832">
        <v>392</v>
      </c>
      <c r="P425" s="849"/>
      <c r="Q425" s="849"/>
      <c r="R425" s="837"/>
      <c r="S425" s="850"/>
    </row>
    <row r="426" spans="1:19" ht="14.4" customHeight="1" x14ac:dyDescent="0.3">
      <c r="A426" s="831" t="s">
        <v>8273</v>
      </c>
      <c r="B426" s="832" t="s">
        <v>8320</v>
      </c>
      <c r="C426" s="832" t="s">
        <v>682</v>
      </c>
      <c r="D426" s="832" t="s">
        <v>3027</v>
      </c>
      <c r="E426" s="832" t="s">
        <v>8203</v>
      </c>
      <c r="F426" s="832" t="s">
        <v>8342</v>
      </c>
      <c r="G426" s="832" t="s">
        <v>8343</v>
      </c>
      <c r="H426" s="849"/>
      <c r="I426" s="849"/>
      <c r="J426" s="832"/>
      <c r="K426" s="832"/>
      <c r="L426" s="849">
        <v>3</v>
      </c>
      <c r="M426" s="849">
        <v>117</v>
      </c>
      <c r="N426" s="832">
        <v>1</v>
      </c>
      <c r="O426" s="832">
        <v>39</v>
      </c>
      <c r="P426" s="849"/>
      <c r="Q426" s="849"/>
      <c r="R426" s="837"/>
      <c r="S426" s="850"/>
    </row>
    <row r="427" spans="1:19" ht="14.4" customHeight="1" x14ac:dyDescent="0.3">
      <c r="A427" s="831" t="s">
        <v>8273</v>
      </c>
      <c r="B427" s="832" t="s">
        <v>8320</v>
      </c>
      <c r="C427" s="832" t="s">
        <v>682</v>
      </c>
      <c r="D427" s="832" t="s">
        <v>8194</v>
      </c>
      <c r="E427" s="832" t="s">
        <v>8203</v>
      </c>
      <c r="F427" s="832" t="s">
        <v>8338</v>
      </c>
      <c r="G427" s="832" t="s">
        <v>8339</v>
      </c>
      <c r="H427" s="849"/>
      <c r="I427" s="849"/>
      <c r="J427" s="832"/>
      <c r="K427" s="832"/>
      <c r="L427" s="849">
        <v>5</v>
      </c>
      <c r="M427" s="849">
        <v>3150</v>
      </c>
      <c r="N427" s="832">
        <v>1</v>
      </c>
      <c r="O427" s="832">
        <v>630</v>
      </c>
      <c r="P427" s="849"/>
      <c r="Q427" s="849"/>
      <c r="R427" s="837"/>
      <c r="S427" s="850"/>
    </row>
    <row r="428" spans="1:19" ht="14.4" customHeight="1" x14ac:dyDescent="0.3">
      <c r="A428" s="831" t="s">
        <v>8273</v>
      </c>
      <c r="B428" s="832" t="s">
        <v>8320</v>
      </c>
      <c r="C428" s="832" t="s">
        <v>682</v>
      </c>
      <c r="D428" s="832" t="s">
        <v>3043</v>
      </c>
      <c r="E428" s="832" t="s">
        <v>8203</v>
      </c>
      <c r="F428" s="832" t="s">
        <v>8336</v>
      </c>
      <c r="G428" s="832" t="s">
        <v>8337</v>
      </c>
      <c r="H428" s="849">
        <v>35</v>
      </c>
      <c r="I428" s="849">
        <v>2940</v>
      </c>
      <c r="J428" s="832">
        <v>1.4525691699604744</v>
      </c>
      <c r="K428" s="832">
        <v>84</v>
      </c>
      <c r="L428" s="849">
        <v>23</v>
      </c>
      <c r="M428" s="849">
        <v>2024</v>
      </c>
      <c r="N428" s="832">
        <v>1</v>
      </c>
      <c r="O428" s="832">
        <v>88</v>
      </c>
      <c r="P428" s="849">
        <v>41</v>
      </c>
      <c r="Q428" s="849">
        <v>3608</v>
      </c>
      <c r="R428" s="837">
        <v>1.7826086956521738</v>
      </c>
      <c r="S428" s="850">
        <v>88</v>
      </c>
    </row>
    <row r="429" spans="1:19" ht="14.4" customHeight="1" x14ac:dyDescent="0.3">
      <c r="A429" s="831" t="s">
        <v>8273</v>
      </c>
      <c r="B429" s="832" t="s">
        <v>8320</v>
      </c>
      <c r="C429" s="832" t="s">
        <v>682</v>
      </c>
      <c r="D429" s="832" t="s">
        <v>3043</v>
      </c>
      <c r="E429" s="832" t="s">
        <v>8203</v>
      </c>
      <c r="F429" s="832" t="s">
        <v>8338</v>
      </c>
      <c r="G429" s="832" t="s">
        <v>8339</v>
      </c>
      <c r="H429" s="849">
        <v>68</v>
      </c>
      <c r="I429" s="849">
        <v>41956</v>
      </c>
      <c r="J429" s="832">
        <v>1.2807081807081806</v>
      </c>
      <c r="K429" s="832">
        <v>617</v>
      </c>
      <c r="L429" s="849">
        <v>52</v>
      </c>
      <c r="M429" s="849">
        <v>32760</v>
      </c>
      <c r="N429" s="832">
        <v>1</v>
      </c>
      <c r="O429" s="832">
        <v>630</v>
      </c>
      <c r="P429" s="849">
        <v>80</v>
      </c>
      <c r="Q429" s="849">
        <v>50400</v>
      </c>
      <c r="R429" s="837">
        <v>1.5384615384615385</v>
      </c>
      <c r="S429" s="850">
        <v>630</v>
      </c>
    </row>
    <row r="430" spans="1:19" ht="14.4" customHeight="1" x14ac:dyDescent="0.3">
      <c r="A430" s="831" t="s">
        <v>8273</v>
      </c>
      <c r="B430" s="832" t="s">
        <v>8320</v>
      </c>
      <c r="C430" s="832" t="s">
        <v>682</v>
      </c>
      <c r="D430" s="832" t="s">
        <v>3043</v>
      </c>
      <c r="E430" s="832" t="s">
        <v>8203</v>
      </c>
      <c r="F430" s="832" t="s">
        <v>8340</v>
      </c>
      <c r="G430" s="832" t="s">
        <v>8341</v>
      </c>
      <c r="H430" s="849">
        <v>67</v>
      </c>
      <c r="I430" s="849">
        <v>25996</v>
      </c>
      <c r="J430" s="832">
        <v>1.5422401518747033</v>
      </c>
      <c r="K430" s="832">
        <v>388</v>
      </c>
      <c r="L430" s="849">
        <v>43</v>
      </c>
      <c r="M430" s="849">
        <v>16856</v>
      </c>
      <c r="N430" s="832">
        <v>1</v>
      </c>
      <c r="O430" s="832">
        <v>392</v>
      </c>
      <c r="P430" s="849">
        <v>76</v>
      </c>
      <c r="Q430" s="849">
        <v>29792</v>
      </c>
      <c r="R430" s="837">
        <v>1.7674418604651163</v>
      </c>
      <c r="S430" s="850">
        <v>392</v>
      </c>
    </row>
    <row r="431" spans="1:19" ht="14.4" customHeight="1" x14ac:dyDescent="0.3">
      <c r="A431" s="831" t="s">
        <v>8273</v>
      </c>
      <c r="B431" s="832" t="s">
        <v>8320</v>
      </c>
      <c r="C431" s="832" t="s">
        <v>682</v>
      </c>
      <c r="D431" s="832" t="s">
        <v>3043</v>
      </c>
      <c r="E431" s="832" t="s">
        <v>8203</v>
      </c>
      <c r="F431" s="832" t="s">
        <v>8342</v>
      </c>
      <c r="G431" s="832" t="s">
        <v>8343</v>
      </c>
      <c r="H431" s="849">
        <v>135</v>
      </c>
      <c r="I431" s="849">
        <v>5265</v>
      </c>
      <c r="J431" s="832">
        <v>1.588235294117647</v>
      </c>
      <c r="K431" s="832">
        <v>39</v>
      </c>
      <c r="L431" s="849">
        <v>85</v>
      </c>
      <c r="M431" s="849">
        <v>3315</v>
      </c>
      <c r="N431" s="832">
        <v>1</v>
      </c>
      <c r="O431" s="832">
        <v>39</v>
      </c>
      <c r="P431" s="849">
        <v>174</v>
      </c>
      <c r="Q431" s="849">
        <v>6786</v>
      </c>
      <c r="R431" s="837">
        <v>2.0470588235294116</v>
      </c>
      <c r="S431" s="850">
        <v>39</v>
      </c>
    </row>
    <row r="432" spans="1:19" ht="14.4" customHeight="1" x14ac:dyDescent="0.3">
      <c r="A432" s="831" t="s">
        <v>8273</v>
      </c>
      <c r="B432" s="832" t="s">
        <v>8320</v>
      </c>
      <c r="C432" s="832" t="s">
        <v>682</v>
      </c>
      <c r="D432" s="832" t="s">
        <v>3043</v>
      </c>
      <c r="E432" s="832" t="s">
        <v>8203</v>
      </c>
      <c r="F432" s="832" t="s">
        <v>8364</v>
      </c>
      <c r="G432" s="832" t="s">
        <v>8365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719</v>
      </c>
      <c r="R432" s="837"/>
      <c r="S432" s="850">
        <v>719</v>
      </c>
    </row>
    <row r="433" spans="1:19" ht="14.4" customHeight="1" x14ac:dyDescent="0.3">
      <c r="A433" s="831" t="s">
        <v>8273</v>
      </c>
      <c r="B433" s="832" t="s">
        <v>8320</v>
      </c>
      <c r="C433" s="832" t="s">
        <v>682</v>
      </c>
      <c r="D433" s="832" t="s">
        <v>3043</v>
      </c>
      <c r="E433" s="832" t="s">
        <v>8203</v>
      </c>
      <c r="F433" s="832" t="s">
        <v>8366</v>
      </c>
      <c r="G433" s="832" t="s">
        <v>8367</v>
      </c>
      <c r="H433" s="849">
        <v>2</v>
      </c>
      <c r="I433" s="849">
        <v>1912</v>
      </c>
      <c r="J433" s="832">
        <v>1.9510204081632654</v>
      </c>
      <c r="K433" s="832">
        <v>956</v>
      </c>
      <c r="L433" s="849">
        <v>1</v>
      </c>
      <c r="M433" s="849">
        <v>980</v>
      </c>
      <c r="N433" s="832">
        <v>1</v>
      </c>
      <c r="O433" s="832">
        <v>980</v>
      </c>
      <c r="P433" s="849">
        <v>1</v>
      </c>
      <c r="Q433" s="849">
        <v>980</v>
      </c>
      <c r="R433" s="837">
        <v>1</v>
      </c>
      <c r="S433" s="850">
        <v>980</v>
      </c>
    </row>
    <row r="434" spans="1:19" ht="14.4" customHeight="1" x14ac:dyDescent="0.3">
      <c r="A434" s="831" t="s">
        <v>8273</v>
      </c>
      <c r="B434" s="832" t="s">
        <v>8320</v>
      </c>
      <c r="C434" s="832" t="s">
        <v>682</v>
      </c>
      <c r="D434" s="832" t="s">
        <v>3043</v>
      </c>
      <c r="E434" s="832" t="s">
        <v>8203</v>
      </c>
      <c r="F434" s="832" t="s">
        <v>8366</v>
      </c>
      <c r="G434" s="832" t="s">
        <v>8368</v>
      </c>
      <c r="H434" s="849">
        <v>1</v>
      </c>
      <c r="I434" s="849">
        <v>956</v>
      </c>
      <c r="J434" s="832"/>
      <c r="K434" s="832">
        <v>956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8273</v>
      </c>
      <c r="B435" s="832" t="s">
        <v>8320</v>
      </c>
      <c r="C435" s="832" t="s">
        <v>682</v>
      </c>
      <c r="D435" s="832" t="s">
        <v>3043</v>
      </c>
      <c r="E435" s="832" t="s">
        <v>8203</v>
      </c>
      <c r="F435" s="832" t="s">
        <v>8369</v>
      </c>
      <c r="G435" s="832" t="s">
        <v>8370</v>
      </c>
      <c r="H435" s="849">
        <v>3</v>
      </c>
      <c r="I435" s="849">
        <v>507</v>
      </c>
      <c r="J435" s="832">
        <v>2.9476744186046511</v>
      </c>
      <c r="K435" s="832">
        <v>169</v>
      </c>
      <c r="L435" s="849">
        <v>1</v>
      </c>
      <c r="M435" s="849">
        <v>172</v>
      </c>
      <c r="N435" s="832">
        <v>1</v>
      </c>
      <c r="O435" s="832">
        <v>172</v>
      </c>
      <c r="P435" s="849">
        <v>1</v>
      </c>
      <c r="Q435" s="849">
        <v>172</v>
      </c>
      <c r="R435" s="837">
        <v>1</v>
      </c>
      <c r="S435" s="850">
        <v>172</v>
      </c>
    </row>
    <row r="436" spans="1:19" ht="14.4" customHeight="1" x14ac:dyDescent="0.3">
      <c r="A436" s="831" t="s">
        <v>8273</v>
      </c>
      <c r="B436" s="832" t="s">
        <v>8320</v>
      </c>
      <c r="C436" s="832" t="s">
        <v>682</v>
      </c>
      <c r="D436" s="832" t="s">
        <v>3061</v>
      </c>
      <c r="E436" s="832" t="s">
        <v>8203</v>
      </c>
      <c r="F436" s="832" t="s">
        <v>8336</v>
      </c>
      <c r="G436" s="832" t="s">
        <v>8337</v>
      </c>
      <c r="H436" s="849"/>
      <c r="I436" s="849"/>
      <c r="J436" s="832"/>
      <c r="K436" s="832"/>
      <c r="L436" s="849"/>
      <c r="M436" s="849"/>
      <c r="N436" s="832"/>
      <c r="O436" s="832"/>
      <c r="P436" s="849">
        <v>5</v>
      </c>
      <c r="Q436" s="849">
        <v>440</v>
      </c>
      <c r="R436" s="837"/>
      <c r="S436" s="850">
        <v>88</v>
      </c>
    </row>
    <row r="437" spans="1:19" ht="14.4" customHeight="1" x14ac:dyDescent="0.3">
      <c r="A437" s="831" t="s">
        <v>8273</v>
      </c>
      <c r="B437" s="832" t="s">
        <v>8320</v>
      </c>
      <c r="C437" s="832" t="s">
        <v>682</v>
      </c>
      <c r="D437" s="832" t="s">
        <v>3061</v>
      </c>
      <c r="E437" s="832" t="s">
        <v>8203</v>
      </c>
      <c r="F437" s="832" t="s">
        <v>8338</v>
      </c>
      <c r="G437" s="832" t="s">
        <v>8339</v>
      </c>
      <c r="H437" s="849"/>
      <c r="I437" s="849"/>
      <c r="J437" s="832"/>
      <c r="K437" s="832"/>
      <c r="L437" s="849"/>
      <c r="M437" s="849"/>
      <c r="N437" s="832"/>
      <c r="O437" s="832"/>
      <c r="P437" s="849">
        <v>5</v>
      </c>
      <c r="Q437" s="849">
        <v>3150</v>
      </c>
      <c r="R437" s="837"/>
      <c r="S437" s="850">
        <v>630</v>
      </c>
    </row>
    <row r="438" spans="1:19" ht="14.4" customHeight="1" x14ac:dyDescent="0.3">
      <c r="A438" s="831" t="s">
        <v>8273</v>
      </c>
      <c r="B438" s="832" t="s">
        <v>8320</v>
      </c>
      <c r="C438" s="832" t="s">
        <v>682</v>
      </c>
      <c r="D438" s="832" t="s">
        <v>3061</v>
      </c>
      <c r="E438" s="832" t="s">
        <v>8203</v>
      </c>
      <c r="F438" s="832" t="s">
        <v>8340</v>
      </c>
      <c r="G438" s="832" t="s">
        <v>8341</v>
      </c>
      <c r="H438" s="849"/>
      <c r="I438" s="849"/>
      <c r="J438" s="832"/>
      <c r="K438" s="832"/>
      <c r="L438" s="849"/>
      <c r="M438" s="849"/>
      <c r="N438" s="832"/>
      <c r="O438" s="832"/>
      <c r="P438" s="849">
        <v>5</v>
      </c>
      <c r="Q438" s="849">
        <v>1960</v>
      </c>
      <c r="R438" s="837"/>
      <c r="S438" s="850">
        <v>392</v>
      </c>
    </row>
    <row r="439" spans="1:19" ht="14.4" customHeight="1" x14ac:dyDescent="0.3">
      <c r="A439" s="831" t="s">
        <v>8273</v>
      </c>
      <c r="B439" s="832" t="s">
        <v>8320</v>
      </c>
      <c r="C439" s="832" t="s">
        <v>682</v>
      </c>
      <c r="D439" s="832" t="s">
        <v>3061</v>
      </c>
      <c r="E439" s="832" t="s">
        <v>8203</v>
      </c>
      <c r="F439" s="832" t="s">
        <v>8342</v>
      </c>
      <c r="G439" s="832" t="s">
        <v>8343</v>
      </c>
      <c r="H439" s="849"/>
      <c r="I439" s="849"/>
      <c r="J439" s="832"/>
      <c r="K439" s="832"/>
      <c r="L439" s="849"/>
      <c r="M439" s="849"/>
      <c r="N439" s="832"/>
      <c r="O439" s="832"/>
      <c r="P439" s="849">
        <v>4</v>
      </c>
      <c r="Q439" s="849">
        <v>156</v>
      </c>
      <c r="R439" s="837"/>
      <c r="S439" s="850">
        <v>39</v>
      </c>
    </row>
    <row r="440" spans="1:19" ht="14.4" customHeight="1" x14ac:dyDescent="0.3">
      <c r="A440" s="831" t="s">
        <v>8273</v>
      </c>
      <c r="B440" s="832" t="s">
        <v>8320</v>
      </c>
      <c r="C440" s="832" t="s">
        <v>682</v>
      </c>
      <c r="D440" s="832" t="s">
        <v>3072</v>
      </c>
      <c r="E440" s="832" t="s">
        <v>8203</v>
      </c>
      <c r="F440" s="832" t="s">
        <v>8336</v>
      </c>
      <c r="G440" s="832" t="s">
        <v>8337</v>
      </c>
      <c r="H440" s="849">
        <v>1</v>
      </c>
      <c r="I440" s="849">
        <v>84</v>
      </c>
      <c r="J440" s="832">
        <v>0.10606060606060606</v>
      </c>
      <c r="K440" s="832">
        <v>84</v>
      </c>
      <c r="L440" s="849">
        <v>9</v>
      </c>
      <c r="M440" s="849">
        <v>792</v>
      </c>
      <c r="N440" s="832">
        <v>1</v>
      </c>
      <c r="O440" s="832">
        <v>88</v>
      </c>
      <c r="P440" s="849">
        <v>12</v>
      </c>
      <c r="Q440" s="849">
        <v>1056</v>
      </c>
      <c r="R440" s="837">
        <v>1.3333333333333333</v>
      </c>
      <c r="S440" s="850">
        <v>88</v>
      </c>
    </row>
    <row r="441" spans="1:19" ht="14.4" customHeight="1" x14ac:dyDescent="0.3">
      <c r="A441" s="831" t="s">
        <v>8273</v>
      </c>
      <c r="B441" s="832" t="s">
        <v>8320</v>
      </c>
      <c r="C441" s="832" t="s">
        <v>682</v>
      </c>
      <c r="D441" s="832" t="s">
        <v>3072</v>
      </c>
      <c r="E441" s="832" t="s">
        <v>8203</v>
      </c>
      <c r="F441" s="832" t="s">
        <v>8338</v>
      </c>
      <c r="G441" s="832" t="s">
        <v>8339</v>
      </c>
      <c r="H441" s="849">
        <v>1</v>
      </c>
      <c r="I441" s="849">
        <v>617</v>
      </c>
      <c r="J441" s="832">
        <v>4.4516594516594517E-2</v>
      </c>
      <c r="K441" s="832">
        <v>617</v>
      </c>
      <c r="L441" s="849">
        <v>22</v>
      </c>
      <c r="M441" s="849">
        <v>13860</v>
      </c>
      <c r="N441" s="832">
        <v>1</v>
      </c>
      <c r="O441" s="832">
        <v>630</v>
      </c>
      <c r="P441" s="849">
        <v>24</v>
      </c>
      <c r="Q441" s="849">
        <v>15120</v>
      </c>
      <c r="R441" s="837">
        <v>1.0909090909090908</v>
      </c>
      <c r="S441" s="850">
        <v>630</v>
      </c>
    </row>
    <row r="442" spans="1:19" ht="14.4" customHeight="1" x14ac:dyDescent="0.3">
      <c r="A442" s="831" t="s">
        <v>8273</v>
      </c>
      <c r="B442" s="832" t="s">
        <v>8320</v>
      </c>
      <c r="C442" s="832" t="s">
        <v>682</v>
      </c>
      <c r="D442" s="832" t="s">
        <v>3072</v>
      </c>
      <c r="E442" s="832" t="s">
        <v>8203</v>
      </c>
      <c r="F442" s="832" t="s">
        <v>8340</v>
      </c>
      <c r="G442" s="832" t="s">
        <v>8341</v>
      </c>
      <c r="H442" s="849">
        <v>1</v>
      </c>
      <c r="I442" s="849">
        <v>388</v>
      </c>
      <c r="J442" s="832">
        <v>4.9489795918367344E-2</v>
      </c>
      <c r="K442" s="832">
        <v>388</v>
      </c>
      <c r="L442" s="849">
        <v>20</v>
      </c>
      <c r="M442" s="849">
        <v>7840</v>
      </c>
      <c r="N442" s="832">
        <v>1</v>
      </c>
      <c r="O442" s="832">
        <v>392</v>
      </c>
      <c r="P442" s="849">
        <v>23</v>
      </c>
      <c r="Q442" s="849">
        <v>9016</v>
      </c>
      <c r="R442" s="837">
        <v>1.1499999999999999</v>
      </c>
      <c r="S442" s="850">
        <v>392</v>
      </c>
    </row>
    <row r="443" spans="1:19" ht="14.4" customHeight="1" x14ac:dyDescent="0.3">
      <c r="A443" s="831" t="s">
        <v>8273</v>
      </c>
      <c r="B443" s="832" t="s">
        <v>8320</v>
      </c>
      <c r="C443" s="832" t="s">
        <v>682</v>
      </c>
      <c r="D443" s="832" t="s">
        <v>3072</v>
      </c>
      <c r="E443" s="832" t="s">
        <v>8203</v>
      </c>
      <c r="F443" s="832" t="s">
        <v>8342</v>
      </c>
      <c r="G443" s="832" t="s">
        <v>8343</v>
      </c>
      <c r="H443" s="849">
        <v>2</v>
      </c>
      <c r="I443" s="849">
        <v>78</v>
      </c>
      <c r="J443" s="832">
        <v>7.1428571428571425E-2</v>
      </c>
      <c r="K443" s="832">
        <v>39</v>
      </c>
      <c r="L443" s="849">
        <v>28</v>
      </c>
      <c r="M443" s="849">
        <v>1092</v>
      </c>
      <c r="N443" s="832">
        <v>1</v>
      </c>
      <c r="O443" s="832">
        <v>39</v>
      </c>
      <c r="P443" s="849">
        <v>24</v>
      </c>
      <c r="Q443" s="849">
        <v>936</v>
      </c>
      <c r="R443" s="837">
        <v>0.8571428571428571</v>
      </c>
      <c r="S443" s="850">
        <v>39</v>
      </c>
    </row>
    <row r="444" spans="1:19" ht="14.4" customHeight="1" x14ac:dyDescent="0.3">
      <c r="A444" s="831" t="s">
        <v>8273</v>
      </c>
      <c r="B444" s="832" t="s">
        <v>8320</v>
      </c>
      <c r="C444" s="832" t="s">
        <v>682</v>
      </c>
      <c r="D444" s="832" t="s">
        <v>8200</v>
      </c>
      <c r="E444" s="832" t="s">
        <v>8203</v>
      </c>
      <c r="F444" s="832" t="s">
        <v>8336</v>
      </c>
      <c r="G444" s="832" t="s">
        <v>8337</v>
      </c>
      <c r="H444" s="849">
        <v>35</v>
      </c>
      <c r="I444" s="849">
        <v>2940</v>
      </c>
      <c r="J444" s="832">
        <v>0.630360205831904</v>
      </c>
      <c r="K444" s="832">
        <v>84</v>
      </c>
      <c r="L444" s="849">
        <v>53</v>
      </c>
      <c r="M444" s="849">
        <v>4664</v>
      </c>
      <c r="N444" s="832">
        <v>1</v>
      </c>
      <c r="O444" s="832">
        <v>88</v>
      </c>
      <c r="P444" s="849">
        <v>42</v>
      </c>
      <c r="Q444" s="849">
        <v>3696</v>
      </c>
      <c r="R444" s="837">
        <v>0.79245283018867929</v>
      </c>
      <c r="S444" s="850">
        <v>88</v>
      </c>
    </row>
    <row r="445" spans="1:19" ht="14.4" customHeight="1" x14ac:dyDescent="0.3">
      <c r="A445" s="831" t="s">
        <v>8273</v>
      </c>
      <c r="B445" s="832" t="s">
        <v>8320</v>
      </c>
      <c r="C445" s="832" t="s">
        <v>682</v>
      </c>
      <c r="D445" s="832" t="s">
        <v>8200</v>
      </c>
      <c r="E445" s="832" t="s">
        <v>8203</v>
      </c>
      <c r="F445" s="832" t="s">
        <v>8338</v>
      </c>
      <c r="G445" s="832" t="s">
        <v>8339</v>
      </c>
      <c r="H445" s="849">
        <v>40</v>
      </c>
      <c r="I445" s="849">
        <v>24680</v>
      </c>
      <c r="J445" s="832">
        <v>0.65291005291005288</v>
      </c>
      <c r="K445" s="832">
        <v>617</v>
      </c>
      <c r="L445" s="849">
        <v>60</v>
      </c>
      <c r="M445" s="849">
        <v>37800</v>
      </c>
      <c r="N445" s="832">
        <v>1</v>
      </c>
      <c r="O445" s="832">
        <v>630</v>
      </c>
      <c r="P445" s="849">
        <v>51</v>
      </c>
      <c r="Q445" s="849">
        <v>32130</v>
      </c>
      <c r="R445" s="837">
        <v>0.85</v>
      </c>
      <c r="S445" s="850">
        <v>630</v>
      </c>
    </row>
    <row r="446" spans="1:19" ht="14.4" customHeight="1" x14ac:dyDescent="0.3">
      <c r="A446" s="831" t="s">
        <v>8273</v>
      </c>
      <c r="B446" s="832" t="s">
        <v>8320</v>
      </c>
      <c r="C446" s="832" t="s">
        <v>682</v>
      </c>
      <c r="D446" s="832" t="s">
        <v>8200</v>
      </c>
      <c r="E446" s="832" t="s">
        <v>8203</v>
      </c>
      <c r="F446" s="832" t="s">
        <v>8340</v>
      </c>
      <c r="G446" s="832" t="s">
        <v>8341</v>
      </c>
      <c r="H446" s="849">
        <v>39</v>
      </c>
      <c r="I446" s="849">
        <v>15132</v>
      </c>
      <c r="J446" s="832">
        <v>0.68932215743440228</v>
      </c>
      <c r="K446" s="832">
        <v>388</v>
      </c>
      <c r="L446" s="849">
        <v>56</v>
      </c>
      <c r="M446" s="849">
        <v>21952</v>
      </c>
      <c r="N446" s="832">
        <v>1</v>
      </c>
      <c r="O446" s="832">
        <v>392</v>
      </c>
      <c r="P446" s="849">
        <v>48</v>
      </c>
      <c r="Q446" s="849">
        <v>18816</v>
      </c>
      <c r="R446" s="837">
        <v>0.8571428571428571</v>
      </c>
      <c r="S446" s="850">
        <v>392</v>
      </c>
    </row>
    <row r="447" spans="1:19" ht="14.4" customHeight="1" x14ac:dyDescent="0.3">
      <c r="A447" s="831" t="s">
        <v>8273</v>
      </c>
      <c r="B447" s="832" t="s">
        <v>8320</v>
      </c>
      <c r="C447" s="832" t="s">
        <v>682</v>
      </c>
      <c r="D447" s="832" t="s">
        <v>8200</v>
      </c>
      <c r="E447" s="832" t="s">
        <v>8203</v>
      </c>
      <c r="F447" s="832" t="s">
        <v>8342</v>
      </c>
      <c r="G447" s="832" t="s">
        <v>8343</v>
      </c>
      <c r="H447" s="849">
        <v>45</v>
      </c>
      <c r="I447" s="849">
        <v>1755</v>
      </c>
      <c r="J447" s="832">
        <v>0.76271186440677963</v>
      </c>
      <c r="K447" s="832">
        <v>39</v>
      </c>
      <c r="L447" s="849">
        <v>59</v>
      </c>
      <c r="M447" s="849">
        <v>2301</v>
      </c>
      <c r="N447" s="832">
        <v>1</v>
      </c>
      <c r="O447" s="832">
        <v>39</v>
      </c>
      <c r="P447" s="849">
        <v>50</v>
      </c>
      <c r="Q447" s="849">
        <v>1950</v>
      </c>
      <c r="R447" s="837">
        <v>0.84745762711864403</v>
      </c>
      <c r="S447" s="850">
        <v>39</v>
      </c>
    </row>
    <row r="448" spans="1:19" ht="14.4" customHeight="1" x14ac:dyDescent="0.3">
      <c r="A448" s="831" t="s">
        <v>8273</v>
      </c>
      <c r="B448" s="832" t="s">
        <v>8320</v>
      </c>
      <c r="C448" s="832" t="s">
        <v>682</v>
      </c>
      <c r="D448" s="832" t="s">
        <v>8200</v>
      </c>
      <c r="E448" s="832" t="s">
        <v>8203</v>
      </c>
      <c r="F448" s="832" t="s">
        <v>8364</v>
      </c>
      <c r="G448" s="832" t="s">
        <v>8365</v>
      </c>
      <c r="H448" s="849"/>
      <c r="I448" s="849"/>
      <c r="J448" s="832"/>
      <c r="K448" s="832"/>
      <c r="L448" s="849">
        <v>1</v>
      </c>
      <c r="M448" s="849">
        <v>719</v>
      </c>
      <c r="N448" s="832">
        <v>1</v>
      </c>
      <c r="O448" s="832">
        <v>719</v>
      </c>
      <c r="P448" s="849"/>
      <c r="Q448" s="849"/>
      <c r="R448" s="837"/>
      <c r="S448" s="850"/>
    </row>
    <row r="449" spans="1:19" ht="14.4" customHeight="1" x14ac:dyDescent="0.3">
      <c r="A449" s="831" t="s">
        <v>8273</v>
      </c>
      <c r="B449" s="832" t="s">
        <v>8320</v>
      </c>
      <c r="C449" s="832" t="s">
        <v>682</v>
      </c>
      <c r="D449" s="832" t="s">
        <v>3081</v>
      </c>
      <c r="E449" s="832" t="s">
        <v>8203</v>
      </c>
      <c r="F449" s="832" t="s">
        <v>8338</v>
      </c>
      <c r="G449" s="832" t="s">
        <v>8339</v>
      </c>
      <c r="H449" s="849">
        <v>37</v>
      </c>
      <c r="I449" s="849">
        <v>22829</v>
      </c>
      <c r="J449" s="832"/>
      <c r="K449" s="832">
        <v>617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8273</v>
      </c>
      <c r="B450" s="832" t="s">
        <v>8320</v>
      </c>
      <c r="C450" s="832" t="s">
        <v>682</v>
      </c>
      <c r="D450" s="832" t="s">
        <v>3081</v>
      </c>
      <c r="E450" s="832" t="s">
        <v>8203</v>
      </c>
      <c r="F450" s="832" t="s">
        <v>8340</v>
      </c>
      <c r="G450" s="832" t="s">
        <v>8341</v>
      </c>
      <c r="H450" s="849">
        <v>28</v>
      </c>
      <c r="I450" s="849">
        <v>10864</v>
      </c>
      <c r="J450" s="832"/>
      <c r="K450" s="832">
        <v>388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8273</v>
      </c>
      <c r="B451" s="832" t="s">
        <v>8320</v>
      </c>
      <c r="C451" s="832" t="s">
        <v>682</v>
      </c>
      <c r="D451" s="832" t="s">
        <v>3081</v>
      </c>
      <c r="E451" s="832" t="s">
        <v>8203</v>
      </c>
      <c r="F451" s="832" t="s">
        <v>8342</v>
      </c>
      <c r="G451" s="832" t="s">
        <v>8343</v>
      </c>
      <c r="H451" s="849">
        <v>2</v>
      </c>
      <c r="I451" s="849">
        <v>78</v>
      </c>
      <c r="J451" s="832"/>
      <c r="K451" s="832">
        <v>39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8273</v>
      </c>
      <c r="B452" s="832" t="s">
        <v>8320</v>
      </c>
      <c r="C452" s="832" t="s">
        <v>682</v>
      </c>
      <c r="D452" s="832" t="s">
        <v>3081</v>
      </c>
      <c r="E452" s="832" t="s">
        <v>8203</v>
      </c>
      <c r="F452" s="832" t="s">
        <v>8364</v>
      </c>
      <c r="G452" s="832" t="s">
        <v>8365</v>
      </c>
      <c r="H452" s="849">
        <v>1</v>
      </c>
      <c r="I452" s="849">
        <v>695</v>
      </c>
      <c r="J452" s="832"/>
      <c r="K452" s="832">
        <v>695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8273</v>
      </c>
      <c r="B453" s="832" t="s">
        <v>8320</v>
      </c>
      <c r="C453" s="832" t="s">
        <v>682</v>
      </c>
      <c r="D453" s="832" t="s">
        <v>3038</v>
      </c>
      <c r="E453" s="832" t="s">
        <v>8203</v>
      </c>
      <c r="F453" s="832" t="s">
        <v>8336</v>
      </c>
      <c r="G453" s="832" t="s">
        <v>8337</v>
      </c>
      <c r="H453" s="849"/>
      <c r="I453" s="849"/>
      <c r="J453" s="832"/>
      <c r="K453" s="832"/>
      <c r="L453" s="849"/>
      <c r="M453" s="849"/>
      <c r="N453" s="832"/>
      <c r="O453" s="832"/>
      <c r="P453" s="849">
        <v>2</v>
      </c>
      <c r="Q453" s="849">
        <v>176</v>
      </c>
      <c r="R453" s="837"/>
      <c r="S453" s="850">
        <v>88</v>
      </c>
    </row>
    <row r="454" spans="1:19" ht="14.4" customHeight="1" x14ac:dyDescent="0.3">
      <c r="A454" s="831" t="s">
        <v>8273</v>
      </c>
      <c r="B454" s="832" t="s">
        <v>8320</v>
      </c>
      <c r="C454" s="832" t="s">
        <v>682</v>
      </c>
      <c r="D454" s="832" t="s">
        <v>3038</v>
      </c>
      <c r="E454" s="832" t="s">
        <v>8203</v>
      </c>
      <c r="F454" s="832" t="s">
        <v>8338</v>
      </c>
      <c r="G454" s="832" t="s">
        <v>8339</v>
      </c>
      <c r="H454" s="849"/>
      <c r="I454" s="849"/>
      <c r="J454" s="832"/>
      <c r="K454" s="832"/>
      <c r="L454" s="849"/>
      <c r="M454" s="849"/>
      <c r="N454" s="832"/>
      <c r="O454" s="832"/>
      <c r="P454" s="849">
        <v>4</v>
      </c>
      <c r="Q454" s="849">
        <v>2520</v>
      </c>
      <c r="R454" s="837"/>
      <c r="S454" s="850">
        <v>630</v>
      </c>
    </row>
    <row r="455" spans="1:19" ht="14.4" customHeight="1" x14ac:dyDescent="0.3">
      <c r="A455" s="831" t="s">
        <v>8273</v>
      </c>
      <c r="B455" s="832" t="s">
        <v>8320</v>
      </c>
      <c r="C455" s="832" t="s">
        <v>682</v>
      </c>
      <c r="D455" s="832" t="s">
        <v>3038</v>
      </c>
      <c r="E455" s="832" t="s">
        <v>8203</v>
      </c>
      <c r="F455" s="832" t="s">
        <v>8340</v>
      </c>
      <c r="G455" s="832" t="s">
        <v>8341</v>
      </c>
      <c r="H455" s="849"/>
      <c r="I455" s="849"/>
      <c r="J455" s="832"/>
      <c r="K455" s="832"/>
      <c r="L455" s="849"/>
      <c r="M455" s="849"/>
      <c r="N455" s="832"/>
      <c r="O455" s="832"/>
      <c r="P455" s="849">
        <v>4</v>
      </c>
      <c r="Q455" s="849">
        <v>1568</v>
      </c>
      <c r="R455" s="837"/>
      <c r="S455" s="850">
        <v>392</v>
      </c>
    </row>
    <row r="456" spans="1:19" ht="14.4" customHeight="1" x14ac:dyDescent="0.3">
      <c r="A456" s="831" t="s">
        <v>8273</v>
      </c>
      <c r="B456" s="832" t="s">
        <v>8320</v>
      </c>
      <c r="C456" s="832" t="s">
        <v>682</v>
      </c>
      <c r="D456" s="832" t="s">
        <v>3038</v>
      </c>
      <c r="E456" s="832" t="s">
        <v>8203</v>
      </c>
      <c r="F456" s="832" t="s">
        <v>8342</v>
      </c>
      <c r="G456" s="832" t="s">
        <v>8343</v>
      </c>
      <c r="H456" s="849"/>
      <c r="I456" s="849"/>
      <c r="J456" s="832"/>
      <c r="K456" s="832"/>
      <c r="L456" s="849"/>
      <c r="M456" s="849"/>
      <c r="N456" s="832"/>
      <c r="O456" s="832"/>
      <c r="P456" s="849">
        <v>6</v>
      </c>
      <c r="Q456" s="849">
        <v>234</v>
      </c>
      <c r="R456" s="837"/>
      <c r="S456" s="850">
        <v>39</v>
      </c>
    </row>
    <row r="457" spans="1:19" ht="14.4" customHeight="1" x14ac:dyDescent="0.3">
      <c r="A457" s="831" t="s">
        <v>8273</v>
      </c>
      <c r="B457" s="832" t="s">
        <v>8320</v>
      </c>
      <c r="C457" s="832" t="s">
        <v>8371</v>
      </c>
      <c r="D457" s="832" t="s">
        <v>8187</v>
      </c>
      <c r="E457" s="832" t="s">
        <v>8206</v>
      </c>
      <c r="F457" s="832" t="s">
        <v>8321</v>
      </c>
      <c r="G457" s="832" t="s">
        <v>2964</v>
      </c>
      <c r="H457" s="849">
        <v>0</v>
      </c>
      <c r="I457" s="849">
        <v>-7.2759576141834259E-12</v>
      </c>
      <c r="J457" s="832"/>
      <c r="K457" s="832"/>
      <c r="L457" s="849">
        <v>0</v>
      </c>
      <c r="M457" s="849">
        <v>0</v>
      </c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8273</v>
      </c>
      <c r="B458" s="832" t="s">
        <v>8320</v>
      </c>
      <c r="C458" s="832" t="s">
        <v>8371</v>
      </c>
      <c r="D458" s="832" t="s">
        <v>8187</v>
      </c>
      <c r="E458" s="832" t="s">
        <v>8206</v>
      </c>
      <c r="F458" s="832" t="s">
        <v>8322</v>
      </c>
      <c r="G458" s="832" t="s">
        <v>2964</v>
      </c>
      <c r="H458" s="849">
        <v>0</v>
      </c>
      <c r="I458" s="849">
        <v>0</v>
      </c>
      <c r="J458" s="832">
        <v>0</v>
      </c>
      <c r="K458" s="832"/>
      <c r="L458" s="849">
        <v>0</v>
      </c>
      <c r="M458" s="849">
        <v>5.8207660913467407E-11</v>
      </c>
      <c r="N458" s="832">
        <v>1</v>
      </c>
      <c r="O458" s="832"/>
      <c r="P458" s="849"/>
      <c r="Q458" s="849"/>
      <c r="R458" s="837"/>
      <c r="S458" s="850"/>
    </row>
    <row r="459" spans="1:19" ht="14.4" customHeight="1" x14ac:dyDescent="0.3">
      <c r="A459" s="831" t="s">
        <v>8273</v>
      </c>
      <c r="B459" s="832" t="s">
        <v>8320</v>
      </c>
      <c r="C459" s="832" t="s">
        <v>8371</v>
      </c>
      <c r="D459" s="832" t="s">
        <v>8187</v>
      </c>
      <c r="E459" s="832" t="s">
        <v>8206</v>
      </c>
      <c r="F459" s="832" t="s">
        <v>8323</v>
      </c>
      <c r="G459" s="832" t="s">
        <v>8372</v>
      </c>
      <c r="H459" s="849">
        <v>0</v>
      </c>
      <c r="I459" s="849">
        <v>0</v>
      </c>
      <c r="J459" s="832">
        <v>0</v>
      </c>
      <c r="K459" s="832"/>
      <c r="L459" s="849">
        <v>0</v>
      </c>
      <c r="M459" s="849">
        <v>2.9103830456733704E-10</v>
      </c>
      <c r="N459" s="832">
        <v>1</v>
      </c>
      <c r="O459" s="832"/>
      <c r="P459" s="849">
        <v>0</v>
      </c>
      <c r="Q459" s="849">
        <v>-5.8207660913467407E-10</v>
      </c>
      <c r="R459" s="837">
        <v>-2</v>
      </c>
      <c r="S459" s="850"/>
    </row>
    <row r="460" spans="1:19" ht="14.4" customHeight="1" x14ac:dyDescent="0.3">
      <c r="A460" s="831" t="s">
        <v>8273</v>
      </c>
      <c r="B460" s="832" t="s">
        <v>8320</v>
      </c>
      <c r="C460" s="832" t="s">
        <v>8371</v>
      </c>
      <c r="D460" s="832" t="s">
        <v>8187</v>
      </c>
      <c r="E460" s="832" t="s">
        <v>8206</v>
      </c>
      <c r="F460" s="832" t="s">
        <v>8324</v>
      </c>
      <c r="G460" s="832" t="s">
        <v>2964</v>
      </c>
      <c r="H460" s="849">
        <v>0</v>
      </c>
      <c r="I460" s="849">
        <v>0</v>
      </c>
      <c r="J460" s="832"/>
      <c r="K460" s="832"/>
      <c r="L460" s="849">
        <v>0</v>
      </c>
      <c r="M460" s="849">
        <v>0</v>
      </c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8273</v>
      </c>
      <c r="B461" s="832" t="s">
        <v>8320</v>
      </c>
      <c r="C461" s="832" t="s">
        <v>8371</v>
      </c>
      <c r="D461" s="832" t="s">
        <v>8187</v>
      </c>
      <c r="E461" s="832" t="s">
        <v>8206</v>
      </c>
      <c r="F461" s="832" t="s">
        <v>8325</v>
      </c>
      <c r="G461" s="832" t="s">
        <v>8373</v>
      </c>
      <c r="H461" s="849"/>
      <c r="I461" s="849"/>
      <c r="J461" s="832"/>
      <c r="K461" s="832"/>
      <c r="L461" s="849"/>
      <c r="M461" s="849"/>
      <c r="N461" s="832"/>
      <c r="O461" s="832"/>
      <c r="P461" s="849">
        <v>0</v>
      </c>
      <c r="Q461" s="849">
        <v>0</v>
      </c>
      <c r="R461" s="837"/>
      <c r="S461" s="850"/>
    </row>
    <row r="462" spans="1:19" ht="14.4" customHeight="1" x14ac:dyDescent="0.3">
      <c r="A462" s="831" t="s">
        <v>8273</v>
      </c>
      <c r="B462" s="832" t="s">
        <v>8320</v>
      </c>
      <c r="C462" s="832" t="s">
        <v>8371</v>
      </c>
      <c r="D462" s="832" t="s">
        <v>8187</v>
      </c>
      <c r="E462" s="832" t="s">
        <v>8206</v>
      </c>
      <c r="F462" s="832" t="s">
        <v>8326</v>
      </c>
      <c r="G462" s="832" t="s">
        <v>2964</v>
      </c>
      <c r="H462" s="849"/>
      <c r="I462" s="849"/>
      <c r="J462" s="832"/>
      <c r="K462" s="832"/>
      <c r="L462" s="849">
        <v>0</v>
      </c>
      <c r="M462" s="849">
        <v>0</v>
      </c>
      <c r="N462" s="832"/>
      <c r="O462" s="832"/>
      <c r="P462" s="849">
        <v>-3.5527136788005009E-15</v>
      </c>
      <c r="Q462" s="849">
        <v>0</v>
      </c>
      <c r="R462" s="837"/>
      <c r="S462" s="850">
        <v>0</v>
      </c>
    </row>
    <row r="463" spans="1:19" ht="14.4" customHeight="1" x14ac:dyDescent="0.3">
      <c r="A463" s="831" t="s">
        <v>8273</v>
      </c>
      <c r="B463" s="832" t="s">
        <v>8320</v>
      </c>
      <c r="C463" s="832" t="s">
        <v>8371</v>
      </c>
      <c r="D463" s="832" t="s">
        <v>8187</v>
      </c>
      <c r="E463" s="832" t="s">
        <v>8206</v>
      </c>
      <c r="F463" s="832" t="s">
        <v>8327</v>
      </c>
      <c r="G463" s="832" t="s">
        <v>2964</v>
      </c>
      <c r="H463" s="849"/>
      <c r="I463" s="849"/>
      <c r="J463" s="832"/>
      <c r="K463" s="832"/>
      <c r="L463" s="849">
        <v>0</v>
      </c>
      <c r="M463" s="849">
        <v>0</v>
      </c>
      <c r="N463" s="832"/>
      <c r="O463" s="832"/>
      <c r="P463" s="849">
        <v>0</v>
      </c>
      <c r="Q463" s="849">
        <v>1.7462298274040222E-10</v>
      </c>
      <c r="R463" s="837"/>
      <c r="S463" s="850"/>
    </row>
    <row r="464" spans="1:19" ht="14.4" customHeight="1" x14ac:dyDescent="0.3">
      <c r="A464" s="831" t="s">
        <v>8273</v>
      </c>
      <c r="B464" s="832" t="s">
        <v>8374</v>
      </c>
      <c r="C464" s="832" t="s">
        <v>664</v>
      </c>
      <c r="D464" s="832" t="s">
        <v>3044</v>
      </c>
      <c r="E464" s="832" t="s">
        <v>8203</v>
      </c>
      <c r="F464" s="832" t="s">
        <v>8375</v>
      </c>
      <c r="G464" s="832" t="s">
        <v>8376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345</v>
      </c>
      <c r="R464" s="837"/>
      <c r="S464" s="850">
        <v>345</v>
      </c>
    </row>
    <row r="465" spans="1:19" ht="14.4" customHeight="1" x14ac:dyDescent="0.3">
      <c r="A465" s="831" t="s">
        <v>8273</v>
      </c>
      <c r="B465" s="832" t="s">
        <v>8377</v>
      </c>
      <c r="C465" s="832" t="s">
        <v>664</v>
      </c>
      <c r="D465" s="832" t="s">
        <v>8187</v>
      </c>
      <c r="E465" s="832" t="s">
        <v>8206</v>
      </c>
      <c r="F465" s="832" t="s">
        <v>8378</v>
      </c>
      <c r="G465" s="832" t="s">
        <v>8379</v>
      </c>
      <c r="H465" s="849"/>
      <c r="I465" s="849"/>
      <c r="J465" s="832"/>
      <c r="K465" s="832"/>
      <c r="L465" s="849"/>
      <c r="M465" s="849"/>
      <c r="N465" s="832"/>
      <c r="O465" s="832"/>
      <c r="P465" s="849">
        <v>2</v>
      </c>
      <c r="Q465" s="849">
        <v>4146.12</v>
      </c>
      <c r="R465" s="837"/>
      <c r="S465" s="850">
        <v>2073.06</v>
      </c>
    </row>
    <row r="466" spans="1:19" ht="14.4" customHeight="1" x14ac:dyDescent="0.3">
      <c r="A466" s="831" t="s">
        <v>8273</v>
      </c>
      <c r="B466" s="832" t="s">
        <v>8377</v>
      </c>
      <c r="C466" s="832" t="s">
        <v>664</v>
      </c>
      <c r="D466" s="832" t="s">
        <v>8187</v>
      </c>
      <c r="E466" s="832" t="s">
        <v>8203</v>
      </c>
      <c r="F466" s="832" t="s">
        <v>8232</v>
      </c>
      <c r="G466" s="832" t="s">
        <v>8233</v>
      </c>
      <c r="H466" s="849"/>
      <c r="I466" s="849"/>
      <c r="J466" s="832"/>
      <c r="K466" s="832"/>
      <c r="L466" s="849">
        <v>2</v>
      </c>
      <c r="M466" s="849">
        <v>132</v>
      </c>
      <c r="N466" s="832">
        <v>1</v>
      </c>
      <c r="O466" s="832">
        <v>66</v>
      </c>
      <c r="P466" s="849"/>
      <c r="Q466" s="849"/>
      <c r="R466" s="837"/>
      <c r="S466" s="850"/>
    </row>
    <row r="467" spans="1:19" ht="14.4" customHeight="1" x14ac:dyDescent="0.3">
      <c r="A467" s="831" t="s">
        <v>8273</v>
      </c>
      <c r="B467" s="832" t="s">
        <v>8377</v>
      </c>
      <c r="C467" s="832" t="s">
        <v>664</v>
      </c>
      <c r="D467" s="832" t="s">
        <v>8187</v>
      </c>
      <c r="E467" s="832" t="s">
        <v>8203</v>
      </c>
      <c r="F467" s="832" t="s">
        <v>8281</v>
      </c>
      <c r="G467" s="832" t="s">
        <v>8282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37</v>
      </c>
      <c r="R467" s="837"/>
      <c r="S467" s="850">
        <v>37</v>
      </c>
    </row>
    <row r="468" spans="1:19" ht="14.4" customHeight="1" x14ac:dyDescent="0.3">
      <c r="A468" s="831" t="s">
        <v>8273</v>
      </c>
      <c r="B468" s="832" t="s">
        <v>8377</v>
      </c>
      <c r="C468" s="832" t="s">
        <v>664</v>
      </c>
      <c r="D468" s="832" t="s">
        <v>8187</v>
      </c>
      <c r="E468" s="832" t="s">
        <v>8203</v>
      </c>
      <c r="F468" s="832" t="s">
        <v>8346</v>
      </c>
      <c r="G468" s="832" t="s">
        <v>8347</v>
      </c>
      <c r="H468" s="849"/>
      <c r="I468" s="849"/>
      <c r="J468" s="832"/>
      <c r="K468" s="832"/>
      <c r="L468" s="849">
        <v>2</v>
      </c>
      <c r="M468" s="849">
        <v>0</v>
      </c>
      <c r="N468" s="832"/>
      <c r="O468" s="832">
        <v>0</v>
      </c>
      <c r="P468" s="849">
        <v>1</v>
      </c>
      <c r="Q468" s="849">
        <v>0</v>
      </c>
      <c r="R468" s="837"/>
      <c r="S468" s="850">
        <v>0</v>
      </c>
    </row>
    <row r="469" spans="1:19" ht="14.4" customHeight="1" x14ac:dyDescent="0.3">
      <c r="A469" s="831" t="s">
        <v>8273</v>
      </c>
      <c r="B469" s="832" t="s">
        <v>8377</v>
      </c>
      <c r="C469" s="832" t="s">
        <v>664</v>
      </c>
      <c r="D469" s="832" t="s">
        <v>8187</v>
      </c>
      <c r="E469" s="832" t="s">
        <v>8203</v>
      </c>
      <c r="F469" s="832" t="s">
        <v>8240</v>
      </c>
      <c r="G469" s="832" t="s">
        <v>8241</v>
      </c>
      <c r="H469" s="849">
        <v>4</v>
      </c>
      <c r="I469" s="849">
        <v>66.66</v>
      </c>
      <c r="J469" s="832"/>
      <c r="K469" s="832">
        <v>16.664999999999999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8273</v>
      </c>
      <c r="B470" s="832" t="s">
        <v>8377</v>
      </c>
      <c r="C470" s="832" t="s">
        <v>664</v>
      </c>
      <c r="D470" s="832" t="s">
        <v>8187</v>
      </c>
      <c r="E470" s="832" t="s">
        <v>8203</v>
      </c>
      <c r="F470" s="832" t="s">
        <v>8287</v>
      </c>
      <c r="G470" s="832" t="s">
        <v>8288</v>
      </c>
      <c r="H470" s="849">
        <v>27</v>
      </c>
      <c r="I470" s="849">
        <v>2916</v>
      </c>
      <c r="J470" s="832">
        <v>0.66152450090744097</v>
      </c>
      <c r="K470" s="832">
        <v>108</v>
      </c>
      <c r="L470" s="849">
        <v>38</v>
      </c>
      <c r="M470" s="849">
        <v>4408</v>
      </c>
      <c r="N470" s="832">
        <v>1</v>
      </c>
      <c r="O470" s="832">
        <v>116</v>
      </c>
      <c r="P470" s="849">
        <v>54</v>
      </c>
      <c r="Q470" s="849">
        <v>6264</v>
      </c>
      <c r="R470" s="837">
        <v>1.4210526315789473</v>
      </c>
      <c r="S470" s="850">
        <v>116</v>
      </c>
    </row>
    <row r="471" spans="1:19" ht="14.4" customHeight="1" x14ac:dyDescent="0.3">
      <c r="A471" s="831" t="s">
        <v>8273</v>
      </c>
      <c r="B471" s="832" t="s">
        <v>8377</v>
      </c>
      <c r="C471" s="832" t="s">
        <v>664</v>
      </c>
      <c r="D471" s="832" t="s">
        <v>8187</v>
      </c>
      <c r="E471" s="832" t="s">
        <v>8203</v>
      </c>
      <c r="F471" s="832" t="s">
        <v>8244</v>
      </c>
      <c r="G471" s="832" t="s">
        <v>8245</v>
      </c>
      <c r="H471" s="849">
        <v>2</v>
      </c>
      <c r="I471" s="849">
        <v>62</v>
      </c>
      <c r="J471" s="832">
        <v>1.9375</v>
      </c>
      <c r="K471" s="832">
        <v>31</v>
      </c>
      <c r="L471" s="849">
        <v>1</v>
      </c>
      <c r="M471" s="849">
        <v>32</v>
      </c>
      <c r="N471" s="832">
        <v>1</v>
      </c>
      <c r="O471" s="832">
        <v>32</v>
      </c>
      <c r="P471" s="849"/>
      <c r="Q471" s="849"/>
      <c r="R471" s="837"/>
      <c r="S471" s="850"/>
    </row>
    <row r="472" spans="1:19" ht="14.4" customHeight="1" x14ac:dyDescent="0.3">
      <c r="A472" s="831" t="s">
        <v>8273</v>
      </c>
      <c r="B472" s="832" t="s">
        <v>8377</v>
      </c>
      <c r="C472" s="832" t="s">
        <v>664</v>
      </c>
      <c r="D472" s="832" t="s">
        <v>8187</v>
      </c>
      <c r="E472" s="832" t="s">
        <v>8203</v>
      </c>
      <c r="F472" s="832" t="s">
        <v>8248</v>
      </c>
      <c r="G472" s="832" t="s">
        <v>8249</v>
      </c>
      <c r="H472" s="849">
        <v>1</v>
      </c>
      <c r="I472" s="849">
        <v>57</v>
      </c>
      <c r="J472" s="832">
        <v>0.96610169491525422</v>
      </c>
      <c r="K472" s="832">
        <v>57</v>
      </c>
      <c r="L472" s="849">
        <v>1</v>
      </c>
      <c r="M472" s="849">
        <v>59</v>
      </c>
      <c r="N472" s="832">
        <v>1</v>
      </c>
      <c r="O472" s="832">
        <v>59</v>
      </c>
      <c r="P472" s="849"/>
      <c r="Q472" s="849"/>
      <c r="R472" s="837"/>
      <c r="S472" s="850"/>
    </row>
    <row r="473" spans="1:19" ht="14.4" customHeight="1" x14ac:dyDescent="0.3">
      <c r="A473" s="831" t="s">
        <v>8273</v>
      </c>
      <c r="B473" s="832" t="s">
        <v>8377</v>
      </c>
      <c r="C473" s="832" t="s">
        <v>664</v>
      </c>
      <c r="D473" s="832" t="s">
        <v>3031</v>
      </c>
      <c r="E473" s="832" t="s">
        <v>8206</v>
      </c>
      <c r="F473" s="832" t="s">
        <v>8378</v>
      </c>
      <c r="G473" s="832" t="s">
        <v>8379</v>
      </c>
      <c r="H473" s="849">
        <v>14</v>
      </c>
      <c r="I473" s="849">
        <v>29596.52</v>
      </c>
      <c r="J473" s="832">
        <v>1.2978846378169118</v>
      </c>
      <c r="K473" s="832">
        <v>2114.037142857143</v>
      </c>
      <c r="L473" s="849">
        <v>11</v>
      </c>
      <c r="M473" s="849">
        <v>22803.66</v>
      </c>
      <c r="N473" s="832">
        <v>1</v>
      </c>
      <c r="O473" s="832">
        <v>2073.06</v>
      </c>
      <c r="P473" s="849">
        <v>9</v>
      </c>
      <c r="Q473" s="849">
        <v>18657.54</v>
      </c>
      <c r="R473" s="837">
        <v>0.81818181818181823</v>
      </c>
      <c r="S473" s="850">
        <v>2073.06</v>
      </c>
    </row>
    <row r="474" spans="1:19" ht="14.4" customHeight="1" x14ac:dyDescent="0.3">
      <c r="A474" s="831" t="s">
        <v>8273</v>
      </c>
      <c r="B474" s="832" t="s">
        <v>8377</v>
      </c>
      <c r="C474" s="832" t="s">
        <v>664</v>
      </c>
      <c r="D474" s="832" t="s">
        <v>3031</v>
      </c>
      <c r="E474" s="832" t="s">
        <v>8203</v>
      </c>
      <c r="F474" s="832" t="s">
        <v>8230</v>
      </c>
      <c r="G474" s="832" t="s">
        <v>8231</v>
      </c>
      <c r="H474" s="849">
        <v>3</v>
      </c>
      <c r="I474" s="849">
        <v>87</v>
      </c>
      <c r="J474" s="832">
        <v>0.96666666666666667</v>
      </c>
      <c r="K474" s="832">
        <v>29</v>
      </c>
      <c r="L474" s="849">
        <v>3</v>
      </c>
      <c r="M474" s="849">
        <v>90</v>
      </c>
      <c r="N474" s="832">
        <v>1</v>
      </c>
      <c r="O474" s="832">
        <v>30</v>
      </c>
      <c r="P474" s="849">
        <v>4</v>
      </c>
      <c r="Q474" s="849">
        <v>120</v>
      </c>
      <c r="R474" s="837">
        <v>1.3333333333333333</v>
      </c>
      <c r="S474" s="850">
        <v>30</v>
      </c>
    </row>
    <row r="475" spans="1:19" ht="14.4" customHeight="1" x14ac:dyDescent="0.3">
      <c r="A475" s="831" t="s">
        <v>8273</v>
      </c>
      <c r="B475" s="832" t="s">
        <v>8377</v>
      </c>
      <c r="C475" s="832" t="s">
        <v>664</v>
      </c>
      <c r="D475" s="832" t="s">
        <v>3031</v>
      </c>
      <c r="E475" s="832" t="s">
        <v>8203</v>
      </c>
      <c r="F475" s="832" t="s">
        <v>8232</v>
      </c>
      <c r="G475" s="832" t="s">
        <v>8233</v>
      </c>
      <c r="H475" s="849">
        <v>103</v>
      </c>
      <c r="I475" s="849">
        <v>6592</v>
      </c>
      <c r="J475" s="832">
        <v>1.0739654610622353</v>
      </c>
      <c r="K475" s="832">
        <v>64</v>
      </c>
      <c r="L475" s="849">
        <v>93</v>
      </c>
      <c r="M475" s="849">
        <v>6138</v>
      </c>
      <c r="N475" s="832">
        <v>1</v>
      </c>
      <c r="O475" s="832">
        <v>66</v>
      </c>
      <c r="P475" s="849">
        <v>120</v>
      </c>
      <c r="Q475" s="849">
        <v>7920</v>
      </c>
      <c r="R475" s="837">
        <v>1.2903225806451613</v>
      </c>
      <c r="S475" s="850">
        <v>66</v>
      </c>
    </row>
    <row r="476" spans="1:19" ht="14.4" customHeight="1" x14ac:dyDescent="0.3">
      <c r="A476" s="831" t="s">
        <v>8273</v>
      </c>
      <c r="B476" s="832" t="s">
        <v>8377</v>
      </c>
      <c r="C476" s="832" t="s">
        <v>664</v>
      </c>
      <c r="D476" s="832" t="s">
        <v>3031</v>
      </c>
      <c r="E476" s="832" t="s">
        <v>8203</v>
      </c>
      <c r="F476" s="832" t="s">
        <v>8328</v>
      </c>
      <c r="G476" s="832" t="s">
        <v>8329</v>
      </c>
      <c r="H476" s="849">
        <v>2</v>
      </c>
      <c r="I476" s="849">
        <v>218</v>
      </c>
      <c r="J476" s="832">
        <v>0.94782608695652171</v>
      </c>
      <c r="K476" s="832">
        <v>109</v>
      </c>
      <c r="L476" s="849">
        <v>2</v>
      </c>
      <c r="M476" s="849">
        <v>230</v>
      </c>
      <c r="N476" s="832">
        <v>1</v>
      </c>
      <c r="O476" s="832">
        <v>115</v>
      </c>
      <c r="P476" s="849">
        <v>1</v>
      </c>
      <c r="Q476" s="849">
        <v>115</v>
      </c>
      <c r="R476" s="837">
        <v>0.5</v>
      </c>
      <c r="S476" s="850">
        <v>115</v>
      </c>
    </row>
    <row r="477" spans="1:19" ht="14.4" customHeight="1" x14ac:dyDescent="0.3">
      <c r="A477" s="831" t="s">
        <v>8273</v>
      </c>
      <c r="B477" s="832" t="s">
        <v>8377</v>
      </c>
      <c r="C477" s="832" t="s">
        <v>664</v>
      </c>
      <c r="D477" s="832" t="s">
        <v>3031</v>
      </c>
      <c r="E477" s="832" t="s">
        <v>8203</v>
      </c>
      <c r="F477" s="832" t="s">
        <v>8204</v>
      </c>
      <c r="G477" s="832" t="s">
        <v>8205</v>
      </c>
      <c r="H477" s="849">
        <v>2</v>
      </c>
      <c r="I477" s="849">
        <v>288</v>
      </c>
      <c r="J477" s="832"/>
      <c r="K477" s="832">
        <v>144</v>
      </c>
      <c r="L477" s="849"/>
      <c r="M477" s="849"/>
      <c r="N477" s="832"/>
      <c r="O477" s="832"/>
      <c r="P477" s="849">
        <v>2</v>
      </c>
      <c r="Q477" s="849">
        <v>294</v>
      </c>
      <c r="R477" s="837"/>
      <c r="S477" s="850">
        <v>147</v>
      </c>
    </row>
    <row r="478" spans="1:19" ht="14.4" customHeight="1" x14ac:dyDescent="0.3">
      <c r="A478" s="831" t="s">
        <v>8273</v>
      </c>
      <c r="B478" s="832" t="s">
        <v>8377</v>
      </c>
      <c r="C478" s="832" t="s">
        <v>664</v>
      </c>
      <c r="D478" s="832" t="s">
        <v>3031</v>
      </c>
      <c r="E478" s="832" t="s">
        <v>8203</v>
      </c>
      <c r="F478" s="832" t="s">
        <v>8281</v>
      </c>
      <c r="G478" s="832" t="s">
        <v>8282</v>
      </c>
      <c r="H478" s="849">
        <v>276</v>
      </c>
      <c r="I478" s="849">
        <v>9660</v>
      </c>
      <c r="J478" s="832">
        <v>1.031941031941032</v>
      </c>
      <c r="K478" s="832">
        <v>35</v>
      </c>
      <c r="L478" s="849">
        <v>253</v>
      </c>
      <c r="M478" s="849">
        <v>9361</v>
      </c>
      <c r="N478" s="832">
        <v>1</v>
      </c>
      <c r="O478" s="832">
        <v>37</v>
      </c>
      <c r="P478" s="849">
        <v>282</v>
      </c>
      <c r="Q478" s="849">
        <v>10434</v>
      </c>
      <c r="R478" s="837">
        <v>1.1146245059288538</v>
      </c>
      <c r="S478" s="850">
        <v>37</v>
      </c>
    </row>
    <row r="479" spans="1:19" ht="14.4" customHeight="1" x14ac:dyDescent="0.3">
      <c r="A479" s="831" t="s">
        <v>8273</v>
      </c>
      <c r="B479" s="832" t="s">
        <v>8377</v>
      </c>
      <c r="C479" s="832" t="s">
        <v>664</v>
      </c>
      <c r="D479" s="832" t="s">
        <v>3031</v>
      </c>
      <c r="E479" s="832" t="s">
        <v>8203</v>
      </c>
      <c r="F479" s="832" t="s">
        <v>8346</v>
      </c>
      <c r="G479" s="832" t="s">
        <v>8347</v>
      </c>
      <c r="H479" s="849">
        <v>5</v>
      </c>
      <c r="I479" s="849">
        <v>0</v>
      </c>
      <c r="J479" s="832"/>
      <c r="K479" s="832">
        <v>0</v>
      </c>
      <c r="L479" s="849">
        <v>5</v>
      </c>
      <c r="M479" s="849">
        <v>0</v>
      </c>
      <c r="N479" s="832"/>
      <c r="O479" s="832">
        <v>0</v>
      </c>
      <c r="P479" s="849">
        <v>4</v>
      </c>
      <c r="Q479" s="849">
        <v>0</v>
      </c>
      <c r="R479" s="837"/>
      <c r="S479" s="850">
        <v>0</v>
      </c>
    </row>
    <row r="480" spans="1:19" ht="14.4" customHeight="1" x14ac:dyDescent="0.3">
      <c r="A480" s="831" t="s">
        <v>8273</v>
      </c>
      <c r="B480" s="832" t="s">
        <v>8377</v>
      </c>
      <c r="C480" s="832" t="s">
        <v>664</v>
      </c>
      <c r="D480" s="832" t="s">
        <v>3031</v>
      </c>
      <c r="E480" s="832" t="s">
        <v>8203</v>
      </c>
      <c r="F480" s="832" t="s">
        <v>8240</v>
      </c>
      <c r="G480" s="832" t="s">
        <v>8241</v>
      </c>
      <c r="H480" s="849">
        <v>8</v>
      </c>
      <c r="I480" s="849">
        <v>166.66000000000003</v>
      </c>
      <c r="J480" s="832">
        <v>0.22726157034936048</v>
      </c>
      <c r="K480" s="832">
        <v>20.832500000000003</v>
      </c>
      <c r="L480" s="849">
        <v>22</v>
      </c>
      <c r="M480" s="849">
        <v>733.34</v>
      </c>
      <c r="N480" s="832">
        <v>1</v>
      </c>
      <c r="O480" s="832">
        <v>33.333636363636366</v>
      </c>
      <c r="P480" s="849">
        <v>11</v>
      </c>
      <c r="Q480" s="849">
        <v>366.66</v>
      </c>
      <c r="R480" s="837">
        <v>0.49998636376032946</v>
      </c>
      <c r="S480" s="850">
        <v>33.332727272727276</v>
      </c>
    </row>
    <row r="481" spans="1:19" ht="14.4" customHeight="1" x14ac:dyDescent="0.3">
      <c r="A481" s="831" t="s">
        <v>8273</v>
      </c>
      <c r="B481" s="832" t="s">
        <v>8377</v>
      </c>
      <c r="C481" s="832" t="s">
        <v>664</v>
      </c>
      <c r="D481" s="832" t="s">
        <v>3031</v>
      </c>
      <c r="E481" s="832" t="s">
        <v>8203</v>
      </c>
      <c r="F481" s="832" t="s">
        <v>8287</v>
      </c>
      <c r="G481" s="832" t="s">
        <v>8288</v>
      </c>
      <c r="H481" s="849">
        <v>142</v>
      </c>
      <c r="I481" s="849">
        <v>15336</v>
      </c>
      <c r="J481" s="832">
        <v>1.2241379310344827</v>
      </c>
      <c r="K481" s="832">
        <v>108</v>
      </c>
      <c r="L481" s="849">
        <v>108</v>
      </c>
      <c r="M481" s="849">
        <v>12528</v>
      </c>
      <c r="N481" s="832">
        <v>1</v>
      </c>
      <c r="O481" s="832">
        <v>116</v>
      </c>
      <c r="P481" s="849">
        <v>131</v>
      </c>
      <c r="Q481" s="849">
        <v>15196</v>
      </c>
      <c r="R481" s="837">
        <v>1.212962962962963</v>
      </c>
      <c r="S481" s="850">
        <v>116</v>
      </c>
    </row>
    <row r="482" spans="1:19" ht="14.4" customHeight="1" x14ac:dyDescent="0.3">
      <c r="A482" s="831" t="s">
        <v>8273</v>
      </c>
      <c r="B482" s="832" t="s">
        <v>8377</v>
      </c>
      <c r="C482" s="832" t="s">
        <v>664</v>
      </c>
      <c r="D482" s="832" t="s">
        <v>3031</v>
      </c>
      <c r="E482" s="832" t="s">
        <v>8203</v>
      </c>
      <c r="F482" s="832" t="s">
        <v>8242</v>
      </c>
      <c r="G482" s="832" t="s">
        <v>8243</v>
      </c>
      <c r="H482" s="849">
        <v>145</v>
      </c>
      <c r="I482" s="849">
        <v>5220</v>
      </c>
      <c r="J482" s="832">
        <v>0.73479729729729726</v>
      </c>
      <c r="K482" s="832">
        <v>36</v>
      </c>
      <c r="L482" s="849">
        <v>192</v>
      </c>
      <c r="M482" s="849">
        <v>7104</v>
      </c>
      <c r="N482" s="832">
        <v>1</v>
      </c>
      <c r="O482" s="832">
        <v>37</v>
      </c>
      <c r="P482" s="849">
        <v>170</v>
      </c>
      <c r="Q482" s="849">
        <v>6290</v>
      </c>
      <c r="R482" s="837">
        <v>0.88541666666666663</v>
      </c>
      <c r="S482" s="850">
        <v>37</v>
      </c>
    </row>
    <row r="483" spans="1:19" ht="14.4" customHeight="1" x14ac:dyDescent="0.3">
      <c r="A483" s="831" t="s">
        <v>8273</v>
      </c>
      <c r="B483" s="832" t="s">
        <v>8377</v>
      </c>
      <c r="C483" s="832" t="s">
        <v>664</v>
      </c>
      <c r="D483" s="832" t="s">
        <v>3031</v>
      </c>
      <c r="E483" s="832" t="s">
        <v>8203</v>
      </c>
      <c r="F483" s="832" t="s">
        <v>8375</v>
      </c>
      <c r="G483" s="832" t="s">
        <v>8376</v>
      </c>
      <c r="H483" s="849">
        <v>37</v>
      </c>
      <c r="I483" s="849">
        <v>12432</v>
      </c>
      <c r="J483" s="832">
        <v>1.0009661835748793</v>
      </c>
      <c r="K483" s="832">
        <v>336</v>
      </c>
      <c r="L483" s="849">
        <v>36</v>
      </c>
      <c r="M483" s="849">
        <v>12420</v>
      </c>
      <c r="N483" s="832">
        <v>1</v>
      </c>
      <c r="O483" s="832">
        <v>345</v>
      </c>
      <c r="P483" s="849">
        <v>29</v>
      </c>
      <c r="Q483" s="849">
        <v>10005</v>
      </c>
      <c r="R483" s="837">
        <v>0.80555555555555558</v>
      </c>
      <c r="S483" s="850">
        <v>345</v>
      </c>
    </row>
    <row r="484" spans="1:19" ht="14.4" customHeight="1" x14ac:dyDescent="0.3">
      <c r="A484" s="831" t="s">
        <v>8273</v>
      </c>
      <c r="B484" s="832" t="s">
        <v>8377</v>
      </c>
      <c r="C484" s="832" t="s">
        <v>664</v>
      </c>
      <c r="D484" s="832" t="s">
        <v>3031</v>
      </c>
      <c r="E484" s="832" t="s">
        <v>8203</v>
      </c>
      <c r="F484" s="832" t="s">
        <v>8291</v>
      </c>
      <c r="G484" s="832" t="s">
        <v>8292</v>
      </c>
      <c r="H484" s="849">
        <v>123</v>
      </c>
      <c r="I484" s="849">
        <v>8610</v>
      </c>
      <c r="J484" s="832">
        <v>0.94594594594594594</v>
      </c>
      <c r="K484" s="832">
        <v>70</v>
      </c>
      <c r="L484" s="849">
        <v>123</v>
      </c>
      <c r="M484" s="849">
        <v>9102</v>
      </c>
      <c r="N484" s="832">
        <v>1</v>
      </c>
      <c r="O484" s="832">
        <v>74</v>
      </c>
      <c r="P484" s="849">
        <v>147</v>
      </c>
      <c r="Q484" s="849">
        <v>10878</v>
      </c>
      <c r="R484" s="837">
        <v>1.1951219512195121</v>
      </c>
      <c r="S484" s="850">
        <v>74</v>
      </c>
    </row>
    <row r="485" spans="1:19" ht="14.4" customHeight="1" x14ac:dyDescent="0.3">
      <c r="A485" s="831" t="s">
        <v>8273</v>
      </c>
      <c r="B485" s="832" t="s">
        <v>8377</v>
      </c>
      <c r="C485" s="832" t="s">
        <v>664</v>
      </c>
      <c r="D485" s="832" t="s">
        <v>3031</v>
      </c>
      <c r="E485" s="832" t="s">
        <v>8203</v>
      </c>
      <c r="F485" s="832" t="s">
        <v>8382</v>
      </c>
      <c r="G485" s="832" t="s">
        <v>8383</v>
      </c>
      <c r="H485" s="849">
        <v>107</v>
      </c>
      <c r="I485" s="849">
        <v>35417</v>
      </c>
      <c r="J485" s="832">
        <v>0.43124147671926749</v>
      </c>
      <c r="K485" s="832">
        <v>331</v>
      </c>
      <c r="L485" s="849">
        <v>232</v>
      </c>
      <c r="M485" s="849">
        <v>82128</v>
      </c>
      <c r="N485" s="832">
        <v>1</v>
      </c>
      <c r="O485" s="832">
        <v>354</v>
      </c>
      <c r="P485" s="849">
        <v>301</v>
      </c>
      <c r="Q485" s="849">
        <v>106855</v>
      </c>
      <c r="R485" s="837">
        <v>1.3010788038184298</v>
      </c>
      <c r="S485" s="850">
        <v>355</v>
      </c>
    </row>
    <row r="486" spans="1:19" ht="14.4" customHeight="1" x14ac:dyDescent="0.3">
      <c r="A486" s="831" t="s">
        <v>8273</v>
      </c>
      <c r="B486" s="832" t="s">
        <v>8377</v>
      </c>
      <c r="C486" s="832" t="s">
        <v>664</v>
      </c>
      <c r="D486" s="832" t="s">
        <v>3031</v>
      </c>
      <c r="E486" s="832" t="s">
        <v>8203</v>
      </c>
      <c r="F486" s="832" t="s">
        <v>8384</v>
      </c>
      <c r="G486" s="832" t="s">
        <v>8385</v>
      </c>
      <c r="H486" s="849">
        <v>323</v>
      </c>
      <c r="I486" s="849">
        <v>53295</v>
      </c>
      <c r="J486" s="832">
        <v>1.6915825557036754</v>
      </c>
      <c r="K486" s="832">
        <v>165</v>
      </c>
      <c r="L486" s="849">
        <v>178</v>
      </c>
      <c r="M486" s="849">
        <v>31506</v>
      </c>
      <c r="N486" s="832">
        <v>1</v>
      </c>
      <c r="O486" s="832">
        <v>177</v>
      </c>
      <c r="P486" s="849">
        <v>131</v>
      </c>
      <c r="Q486" s="849">
        <v>23187</v>
      </c>
      <c r="R486" s="837">
        <v>0.7359550561797753</v>
      </c>
      <c r="S486" s="850">
        <v>177</v>
      </c>
    </row>
    <row r="487" spans="1:19" ht="14.4" customHeight="1" x14ac:dyDescent="0.3">
      <c r="A487" s="831" t="s">
        <v>8273</v>
      </c>
      <c r="B487" s="832" t="s">
        <v>8377</v>
      </c>
      <c r="C487" s="832" t="s">
        <v>664</v>
      </c>
      <c r="D487" s="832" t="s">
        <v>3031</v>
      </c>
      <c r="E487" s="832" t="s">
        <v>8203</v>
      </c>
      <c r="F487" s="832" t="s">
        <v>8248</v>
      </c>
      <c r="G487" s="832" t="s">
        <v>8249</v>
      </c>
      <c r="H487" s="849">
        <v>88</v>
      </c>
      <c r="I487" s="849">
        <v>5016</v>
      </c>
      <c r="J487" s="832">
        <v>0.74576271186440679</v>
      </c>
      <c r="K487" s="832">
        <v>57</v>
      </c>
      <c r="L487" s="849">
        <v>114</v>
      </c>
      <c r="M487" s="849">
        <v>6726</v>
      </c>
      <c r="N487" s="832">
        <v>1</v>
      </c>
      <c r="O487" s="832">
        <v>59</v>
      </c>
      <c r="P487" s="849">
        <v>74</v>
      </c>
      <c r="Q487" s="849">
        <v>4366</v>
      </c>
      <c r="R487" s="837">
        <v>0.64912280701754388</v>
      </c>
      <c r="S487" s="850">
        <v>59</v>
      </c>
    </row>
    <row r="488" spans="1:19" ht="14.4" customHeight="1" x14ac:dyDescent="0.3">
      <c r="A488" s="831" t="s">
        <v>8273</v>
      </c>
      <c r="B488" s="832" t="s">
        <v>8377</v>
      </c>
      <c r="C488" s="832" t="s">
        <v>664</v>
      </c>
      <c r="D488" s="832" t="s">
        <v>3044</v>
      </c>
      <c r="E488" s="832" t="s">
        <v>8203</v>
      </c>
      <c r="F488" s="832" t="s">
        <v>8375</v>
      </c>
      <c r="G488" s="832" t="s">
        <v>8376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345</v>
      </c>
      <c r="R488" s="837"/>
      <c r="S488" s="850">
        <v>345</v>
      </c>
    </row>
    <row r="489" spans="1:19" ht="14.4" customHeight="1" x14ac:dyDescent="0.3">
      <c r="A489" s="831" t="s">
        <v>8273</v>
      </c>
      <c r="B489" s="832" t="s">
        <v>8377</v>
      </c>
      <c r="C489" s="832" t="s">
        <v>664</v>
      </c>
      <c r="D489" s="832" t="s">
        <v>3061</v>
      </c>
      <c r="E489" s="832" t="s">
        <v>8206</v>
      </c>
      <c r="F489" s="832" t="s">
        <v>8378</v>
      </c>
      <c r="G489" s="832" t="s">
        <v>8379</v>
      </c>
      <c r="H489" s="849"/>
      <c r="I489" s="849"/>
      <c r="J489" s="832"/>
      <c r="K489" s="832"/>
      <c r="L489" s="849">
        <v>1</v>
      </c>
      <c r="M489" s="849">
        <v>2073.06</v>
      </c>
      <c r="N489" s="832">
        <v>1</v>
      </c>
      <c r="O489" s="832">
        <v>2073.06</v>
      </c>
      <c r="P489" s="849"/>
      <c r="Q489" s="849"/>
      <c r="R489" s="837"/>
      <c r="S489" s="850"/>
    </row>
    <row r="490" spans="1:19" ht="14.4" customHeight="1" x14ac:dyDescent="0.3">
      <c r="A490" s="831" t="s">
        <v>8273</v>
      </c>
      <c r="B490" s="832" t="s">
        <v>8377</v>
      </c>
      <c r="C490" s="832" t="s">
        <v>664</v>
      </c>
      <c r="D490" s="832" t="s">
        <v>3063</v>
      </c>
      <c r="E490" s="832" t="s">
        <v>8203</v>
      </c>
      <c r="F490" s="832" t="s">
        <v>8375</v>
      </c>
      <c r="G490" s="832" t="s">
        <v>8376</v>
      </c>
      <c r="H490" s="849">
        <v>1</v>
      </c>
      <c r="I490" s="849">
        <v>336</v>
      </c>
      <c r="J490" s="832">
        <v>0.24347826086956523</v>
      </c>
      <c r="K490" s="832">
        <v>336</v>
      </c>
      <c r="L490" s="849">
        <v>4</v>
      </c>
      <c r="M490" s="849">
        <v>1380</v>
      </c>
      <c r="N490" s="832">
        <v>1</v>
      </c>
      <c r="O490" s="832">
        <v>345</v>
      </c>
      <c r="P490" s="849"/>
      <c r="Q490" s="849"/>
      <c r="R490" s="837"/>
      <c r="S490" s="850"/>
    </row>
    <row r="491" spans="1:19" ht="14.4" customHeight="1" x14ac:dyDescent="0.3">
      <c r="A491" s="831" t="s">
        <v>8273</v>
      </c>
      <c r="B491" s="832" t="s">
        <v>8377</v>
      </c>
      <c r="C491" s="832" t="s">
        <v>664</v>
      </c>
      <c r="D491" s="832" t="s">
        <v>3069</v>
      </c>
      <c r="E491" s="832" t="s">
        <v>8203</v>
      </c>
      <c r="F491" s="832" t="s">
        <v>8232</v>
      </c>
      <c r="G491" s="832" t="s">
        <v>8233</v>
      </c>
      <c r="H491" s="849">
        <v>71</v>
      </c>
      <c r="I491" s="849">
        <v>4544</v>
      </c>
      <c r="J491" s="832">
        <v>1.4967061923583662</v>
      </c>
      <c r="K491" s="832">
        <v>64</v>
      </c>
      <c r="L491" s="849">
        <v>46</v>
      </c>
      <c r="M491" s="849">
        <v>3036</v>
      </c>
      <c r="N491" s="832">
        <v>1</v>
      </c>
      <c r="O491" s="832">
        <v>66</v>
      </c>
      <c r="P491" s="849"/>
      <c r="Q491" s="849"/>
      <c r="R491" s="837"/>
      <c r="S491" s="850"/>
    </row>
    <row r="492" spans="1:19" ht="14.4" customHeight="1" x14ac:dyDescent="0.3">
      <c r="A492" s="831" t="s">
        <v>8273</v>
      </c>
      <c r="B492" s="832" t="s">
        <v>8377</v>
      </c>
      <c r="C492" s="832" t="s">
        <v>664</v>
      </c>
      <c r="D492" s="832" t="s">
        <v>3069</v>
      </c>
      <c r="E492" s="832" t="s">
        <v>8203</v>
      </c>
      <c r="F492" s="832" t="s">
        <v>8281</v>
      </c>
      <c r="G492" s="832" t="s">
        <v>8282</v>
      </c>
      <c r="H492" s="849">
        <v>17</v>
      </c>
      <c r="I492" s="849">
        <v>595</v>
      </c>
      <c r="J492" s="832">
        <v>8.0405405405405403</v>
      </c>
      <c r="K492" s="832">
        <v>35</v>
      </c>
      <c r="L492" s="849">
        <v>2</v>
      </c>
      <c r="M492" s="849">
        <v>74</v>
      </c>
      <c r="N492" s="832">
        <v>1</v>
      </c>
      <c r="O492" s="832">
        <v>37</v>
      </c>
      <c r="P492" s="849"/>
      <c r="Q492" s="849"/>
      <c r="R492" s="837"/>
      <c r="S492" s="850"/>
    </row>
    <row r="493" spans="1:19" ht="14.4" customHeight="1" x14ac:dyDescent="0.3">
      <c r="A493" s="831" t="s">
        <v>8273</v>
      </c>
      <c r="B493" s="832" t="s">
        <v>8377</v>
      </c>
      <c r="C493" s="832" t="s">
        <v>664</v>
      </c>
      <c r="D493" s="832" t="s">
        <v>3069</v>
      </c>
      <c r="E493" s="832" t="s">
        <v>8203</v>
      </c>
      <c r="F493" s="832" t="s">
        <v>8240</v>
      </c>
      <c r="G493" s="832" t="s">
        <v>8241</v>
      </c>
      <c r="H493" s="849">
        <v>2</v>
      </c>
      <c r="I493" s="849">
        <v>33.33</v>
      </c>
      <c r="J493" s="832">
        <v>0.14284489778425408</v>
      </c>
      <c r="K493" s="832">
        <v>16.664999999999999</v>
      </c>
      <c r="L493" s="849">
        <v>7</v>
      </c>
      <c r="M493" s="849">
        <v>233.32999999999998</v>
      </c>
      <c r="N493" s="832">
        <v>1</v>
      </c>
      <c r="O493" s="832">
        <v>33.332857142857144</v>
      </c>
      <c r="P493" s="849"/>
      <c r="Q493" s="849"/>
      <c r="R493" s="837"/>
      <c r="S493" s="850"/>
    </row>
    <row r="494" spans="1:19" ht="14.4" customHeight="1" x14ac:dyDescent="0.3">
      <c r="A494" s="831" t="s">
        <v>8273</v>
      </c>
      <c r="B494" s="832" t="s">
        <v>8377</v>
      </c>
      <c r="C494" s="832" t="s">
        <v>664</v>
      </c>
      <c r="D494" s="832" t="s">
        <v>3069</v>
      </c>
      <c r="E494" s="832" t="s">
        <v>8203</v>
      </c>
      <c r="F494" s="832" t="s">
        <v>8287</v>
      </c>
      <c r="G494" s="832" t="s">
        <v>8288</v>
      </c>
      <c r="H494" s="849">
        <v>165</v>
      </c>
      <c r="I494" s="849">
        <v>17820</v>
      </c>
      <c r="J494" s="832">
        <v>1.2192118226600985</v>
      </c>
      <c r="K494" s="832">
        <v>108</v>
      </c>
      <c r="L494" s="849">
        <v>126</v>
      </c>
      <c r="M494" s="849">
        <v>14616</v>
      </c>
      <c r="N494" s="832">
        <v>1</v>
      </c>
      <c r="O494" s="832">
        <v>116</v>
      </c>
      <c r="P494" s="849"/>
      <c r="Q494" s="849"/>
      <c r="R494" s="837"/>
      <c r="S494" s="850"/>
    </row>
    <row r="495" spans="1:19" ht="14.4" customHeight="1" x14ac:dyDescent="0.3">
      <c r="A495" s="831" t="s">
        <v>8273</v>
      </c>
      <c r="B495" s="832" t="s">
        <v>8377</v>
      </c>
      <c r="C495" s="832" t="s">
        <v>664</v>
      </c>
      <c r="D495" s="832" t="s">
        <v>3069</v>
      </c>
      <c r="E495" s="832" t="s">
        <v>8203</v>
      </c>
      <c r="F495" s="832" t="s">
        <v>8242</v>
      </c>
      <c r="G495" s="832" t="s">
        <v>8243</v>
      </c>
      <c r="H495" s="849">
        <v>34</v>
      </c>
      <c r="I495" s="849">
        <v>1224</v>
      </c>
      <c r="J495" s="832">
        <v>0.64864864864864868</v>
      </c>
      <c r="K495" s="832">
        <v>36</v>
      </c>
      <c r="L495" s="849">
        <v>51</v>
      </c>
      <c r="M495" s="849">
        <v>1887</v>
      </c>
      <c r="N495" s="832">
        <v>1</v>
      </c>
      <c r="O495" s="832">
        <v>37</v>
      </c>
      <c r="P495" s="849"/>
      <c r="Q495" s="849"/>
      <c r="R495" s="837"/>
      <c r="S495" s="850"/>
    </row>
    <row r="496" spans="1:19" ht="14.4" customHeight="1" x14ac:dyDescent="0.3">
      <c r="A496" s="831" t="s">
        <v>8273</v>
      </c>
      <c r="B496" s="832" t="s">
        <v>8377</v>
      </c>
      <c r="C496" s="832" t="s">
        <v>664</v>
      </c>
      <c r="D496" s="832" t="s">
        <v>3069</v>
      </c>
      <c r="E496" s="832" t="s">
        <v>8203</v>
      </c>
      <c r="F496" s="832" t="s">
        <v>8375</v>
      </c>
      <c r="G496" s="832" t="s">
        <v>8376</v>
      </c>
      <c r="H496" s="849">
        <v>1</v>
      </c>
      <c r="I496" s="849">
        <v>336</v>
      </c>
      <c r="J496" s="832">
        <v>0.19478260869565217</v>
      </c>
      <c r="K496" s="832">
        <v>336</v>
      </c>
      <c r="L496" s="849">
        <v>5</v>
      </c>
      <c r="M496" s="849">
        <v>1725</v>
      </c>
      <c r="N496" s="832">
        <v>1</v>
      </c>
      <c r="O496" s="832">
        <v>345</v>
      </c>
      <c r="P496" s="849"/>
      <c r="Q496" s="849"/>
      <c r="R496" s="837"/>
      <c r="S496" s="850"/>
    </row>
    <row r="497" spans="1:19" ht="14.4" customHeight="1" x14ac:dyDescent="0.3">
      <c r="A497" s="831" t="s">
        <v>8273</v>
      </c>
      <c r="B497" s="832" t="s">
        <v>8377</v>
      </c>
      <c r="C497" s="832" t="s">
        <v>664</v>
      </c>
      <c r="D497" s="832" t="s">
        <v>3069</v>
      </c>
      <c r="E497" s="832" t="s">
        <v>8203</v>
      </c>
      <c r="F497" s="832" t="s">
        <v>8382</v>
      </c>
      <c r="G497" s="832" t="s">
        <v>8383</v>
      </c>
      <c r="H497" s="849">
        <v>327</v>
      </c>
      <c r="I497" s="849">
        <v>108237</v>
      </c>
      <c r="J497" s="832">
        <v>1.1158913769639984</v>
      </c>
      <c r="K497" s="832">
        <v>331</v>
      </c>
      <c r="L497" s="849">
        <v>274</v>
      </c>
      <c r="M497" s="849">
        <v>96996</v>
      </c>
      <c r="N497" s="832">
        <v>1</v>
      </c>
      <c r="O497" s="832">
        <v>354</v>
      </c>
      <c r="P497" s="849"/>
      <c r="Q497" s="849"/>
      <c r="R497" s="837"/>
      <c r="S497" s="850"/>
    </row>
    <row r="498" spans="1:19" ht="14.4" customHeight="1" x14ac:dyDescent="0.3">
      <c r="A498" s="831" t="s">
        <v>8273</v>
      </c>
      <c r="B498" s="832" t="s">
        <v>8377</v>
      </c>
      <c r="C498" s="832" t="s">
        <v>664</v>
      </c>
      <c r="D498" s="832" t="s">
        <v>3069</v>
      </c>
      <c r="E498" s="832" t="s">
        <v>8203</v>
      </c>
      <c r="F498" s="832" t="s">
        <v>8384</v>
      </c>
      <c r="G498" s="832" t="s">
        <v>8385</v>
      </c>
      <c r="H498" s="849">
        <v>1</v>
      </c>
      <c r="I498" s="849">
        <v>165</v>
      </c>
      <c r="J498" s="832"/>
      <c r="K498" s="832">
        <v>165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8273</v>
      </c>
      <c r="B499" s="832" t="s">
        <v>8377</v>
      </c>
      <c r="C499" s="832" t="s">
        <v>664</v>
      </c>
      <c r="D499" s="832" t="s">
        <v>3074</v>
      </c>
      <c r="E499" s="832" t="s">
        <v>8203</v>
      </c>
      <c r="F499" s="832" t="s">
        <v>8281</v>
      </c>
      <c r="G499" s="832" t="s">
        <v>8282</v>
      </c>
      <c r="H499" s="849">
        <v>1</v>
      </c>
      <c r="I499" s="849">
        <v>35</v>
      </c>
      <c r="J499" s="832">
        <v>0.47297297297297297</v>
      </c>
      <c r="K499" s="832">
        <v>35</v>
      </c>
      <c r="L499" s="849">
        <v>2</v>
      </c>
      <c r="M499" s="849">
        <v>74</v>
      </c>
      <c r="N499" s="832">
        <v>1</v>
      </c>
      <c r="O499" s="832">
        <v>37</v>
      </c>
      <c r="P499" s="849"/>
      <c r="Q499" s="849"/>
      <c r="R499" s="837"/>
      <c r="S499" s="850"/>
    </row>
    <row r="500" spans="1:19" ht="14.4" customHeight="1" x14ac:dyDescent="0.3">
      <c r="A500" s="831" t="s">
        <v>8273</v>
      </c>
      <c r="B500" s="832" t="s">
        <v>8377</v>
      </c>
      <c r="C500" s="832" t="s">
        <v>664</v>
      </c>
      <c r="D500" s="832" t="s">
        <v>3082</v>
      </c>
      <c r="E500" s="832" t="s">
        <v>8203</v>
      </c>
      <c r="F500" s="832" t="s">
        <v>8375</v>
      </c>
      <c r="G500" s="832" t="s">
        <v>8376</v>
      </c>
      <c r="H500" s="849"/>
      <c r="I500" s="849"/>
      <c r="J500" s="832"/>
      <c r="K500" s="832"/>
      <c r="L500" s="849">
        <v>1</v>
      </c>
      <c r="M500" s="849">
        <v>345</v>
      </c>
      <c r="N500" s="832">
        <v>1</v>
      </c>
      <c r="O500" s="832">
        <v>345</v>
      </c>
      <c r="P500" s="849"/>
      <c r="Q500" s="849"/>
      <c r="R500" s="837"/>
      <c r="S500" s="850"/>
    </row>
    <row r="501" spans="1:19" ht="14.4" customHeight="1" x14ac:dyDescent="0.3">
      <c r="A501" s="831" t="s">
        <v>8273</v>
      </c>
      <c r="B501" s="832" t="s">
        <v>8377</v>
      </c>
      <c r="C501" s="832" t="s">
        <v>664</v>
      </c>
      <c r="D501" s="832" t="s">
        <v>3088</v>
      </c>
      <c r="E501" s="832" t="s">
        <v>8203</v>
      </c>
      <c r="F501" s="832" t="s">
        <v>8232</v>
      </c>
      <c r="G501" s="832" t="s">
        <v>8233</v>
      </c>
      <c r="H501" s="849">
        <v>7</v>
      </c>
      <c r="I501" s="849">
        <v>448</v>
      </c>
      <c r="J501" s="832">
        <v>0.29512516469038208</v>
      </c>
      <c r="K501" s="832">
        <v>64</v>
      </c>
      <c r="L501" s="849">
        <v>23</v>
      </c>
      <c r="M501" s="849">
        <v>1518</v>
      </c>
      <c r="N501" s="832">
        <v>1</v>
      </c>
      <c r="O501" s="832">
        <v>66</v>
      </c>
      <c r="P501" s="849">
        <v>43</v>
      </c>
      <c r="Q501" s="849">
        <v>2838</v>
      </c>
      <c r="R501" s="837">
        <v>1.8695652173913044</v>
      </c>
      <c r="S501" s="850">
        <v>66</v>
      </c>
    </row>
    <row r="502" spans="1:19" ht="14.4" customHeight="1" x14ac:dyDescent="0.3">
      <c r="A502" s="831" t="s">
        <v>8273</v>
      </c>
      <c r="B502" s="832" t="s">
        <v>8377</v>
      </c>
      <c r="C502" s="832" t="s">
        <v>664</v>
      </c>
      <c r="D502" s="832" t="s">
        <v>3088</v>
      </c>
      <c r="E502" s="832" t="s">
        <v>8203</v>
      </c>
      <c r="F502" s="832" t="s">
        <v>8281</v>
      </c>
      <c r="G502" s="832" t="s">
        <v>8282</v>
      </c>
      <c r="H502" s="849">
        <v>12</v>
      </c>
      <c r="I502" s="849">
        <v>420</v>
      </c>
      <c r="J502" s="832">
        <v>0.7567567567567568</v>
      </c>
      <c r="K502" s="832">
        <v>35</v>
      </c>
      <c r="L502" s="849">
        <v>15</v>
      </c>
      <c r="M502" s="849">
        <v>555</v>
      </c>
      <c r="N502" s="832">
        <v>1</v>
      </c>
      <c r="O502" s="832">
        <v>37</v>
      </c>
      <c r="P502" s="849"/>
      <c r="Q502" s="849"/>
      <c r="R502" s="837"/>
      <c r="S502" s="850"/>
    </row>
    <row r="503" spans="1:19" ht="14.4" customHeight="1" x14ac:dyDescent="0.3">
      <c r="A503" s="831" t="s">
        <v>8273</v>
      </c>
      <c r="B503" s="832" t="s">
        <v>8377</v>
      </c>
      <c r="C503" s="832" t="s">
        <v>664</v>
      </c>
      <c r="D503" s="832" t="s">
        <v>3088</v>
      </c>
      <c r="E503" s="832" t="s">
        <v>8203</v>
      </c>
      <c r="F503" s="832" t="s">
        <v>8380</v>
      </c>
      <c r="G503" s="832" t="s">
        <v>8381</v>
      </c>
      <c r="H503" s="849">
        <v>4</v>
      </c>
      <c r="I503" s="849">
        <v>660</v>
      </c>
      <c r="J503" s="832">
        <v>0.15536723163841809</v>
      </c>
      <c r="K503" s="832">
        <v>165</v>
      </c>
      <c r="L503" s="849">
        <v>24</v>
      </c>
      <c r="M503" s="849">
        <v>4248</v>
      </c>
      <c r="N503" s="832">
        <v>1</v>
      </c>
      <c r="O503" s="832">
        <v>177</v>
      </c>
      <c r="P503" s="849">
        <v>4</v>
      </c>
      <c r="Q503" s="849">
        <v>708</v>
      </c>
      <c r="R503" s="837">
        <v>0.16666666666666666</v>
      </c>
      <c r="S503" s="850">
        <v>177</v>
      </c>
    </row>
    <row r="504" spans="1:19" ht="14.4" customHeight="1" x14ac:dyDescent="0.3">
      <c r="A504" s="831" t="s">
        <v>8273</v>
      </c>
      <c r="B504" s="832" t="s">
        <v>8377</v>
      </c>
      <c r="C504" s="832" t="s">
        <v>664</v>
      </c>
      <c r="D504" s="832" t="s">
        <v>3088</v>
      </c>
      <c r="E504" s="832" t="s">
        <v>8203</v>
      </c>
      <c r="F504" s="832" t="s">
        <v>8240</v>
      </c>
      <c r="G504" s="832" t="s">
        <v>8241</v>
      </c>
      <c r="H504" s="849"/>
      <c r="I504" s="849"/>
      <c r="J504" s="832"/>
      <c r="K504" s="832"/>
      <c r="L504" s="849">
        <v>0</v>
      </c>
      <c r="M504" s="849">
        <v>0</v>
      </c>
      <c r="N504" s="832"/>
      <c r="O504" s="832"/>
      <c r="P504" s="849">
        <v>6</v>
      </c>
      <c r="Q504" s="849">
        <v>200</v>
      </c>
      <c r="R504" s="837"/>
      <c r="S504" s="850">
        <v>33.333333333333336</v>
      </c>
    </row>
    <row r="505" spans="1:19" ht="14.4" customHeight="1" x14ac:dyDescent="0.3">
      <c r="A505" s="831" t="s">
        <v>8273</v>
      </c>
      <c r="B505" s="832" t="s">
        <v>8377</v>
      </c>
      <c r="C505" s="832" t="s">
        <v>664</v>
      </c>
      <c r="D505" s="832" t="s">
        <v>3088</v>
      </c>
      <c r="E505" s="832" t="s">
        <v>8203</v>
      </c>
      <c r="F505" s="832" t="s">
        <v>8287</v>
      </c>
      <c r="G505" s="832" t="s">
        <v>8288</v>
      </c>
      <c r="H505" s="849">
        <v>18</v>
      </c>
      <c r="I505" s="849">
        <v>1944</v>
      </c>
      <c r="J505" s="832">
        <v>0.35656639765223769</v>
      </c>
      <c r="K505" s="832">
        <v>108</v>
      </c>
      <c r="L505" s="849">
        <v>47</v>
      </c>
      <c r="M505" s="849">
        <v>5452</v>
      </c>
      <c r="N505" s="832">
        <v>1</v>
      </c>
      <c r="O505" s="832">
        <v>116</v>
      </c>
      <c r="P505" s="849">
        <v>57</v>
      </c>
      <c r="Q505" s="849">
        <v>6612</v>
      </c>
      <c r="R505" s="837">
        <v>1.2127659574468086</v>
      </c>
      <c r="S505" s="850">
        <v>116</v>
      </c>
    </row>
    <row r="506" spans="1:19" ht="14.4" customHeight="1" x14ac:dyDescent="0.3">
      <c r="A506" s="831" t="s">
        <v>8273</v>
      </c>
      <c r="B506" s="832" t="s">
        <v>8377</v>
      </c>
      <c r="C506" s="832" t="s">
        <v>664</v>
      </c>
      <c r="D506" s="832" t="s">
        <v>3088</v>
      </c>
      <c r="E506" s="832" t="s">
        <v>8203</v>
      </c>
      <c r="F506" s="832" t="s">
        <v>8242</v>
      </c>
      <c r="G506" s="832" t="s">
        <v>8243</v>
      </c>
      <c r="H506" s="849"/>
      <c r="I506" s="849"/>
      <c r="J506" s="832"/>
      <c r="K506" s="832"/>
      <c r="L506" s="849">
        <v>14</v>
      </c>
      <c r="M506" s="849">
        <v>518</v>
      </c>
      <c r="N506" s="832">
        <v>1</v>
      </c>
      <c r="O506" s="832">
        <v>37</v>
      </c>
      <c r="P506" s="849">
        <v>55</v>
      </c>
      <c r="Q506" s="849">
        <v>2035</v>
      </c>
      <c r="R506" s="837">
        <v>3.9285714285714284</v>
      </c>
      <c r="S506" s="850">
        <v>37</v>
      </c>
    </row>
    <row r="507" spans="1:19" ht="14.4" customHeight="1" x14ac:dyDescent="0.3">
      <c r="A507" s="831" t="s">
        <v>8273</v>
      </c>
      <c r="B507" s="832" t="s">
        <v>8377</v>
      </c>
      <c r="C507" s="832" t="s">
        <v>664</v>
      </c>
      <c r="D507" s="832" t="s">
        <v>3088</v>
      </c>
      <c r="E507" s="832" t="s">
        <v>8203</v>
      </c>
      <c r="F507" s="832" t="s">
        <v>8271</v>
      </c>
      <c r="G507" s="832" t="s">
        <v>8272</v>
      </c>
      <c r="H507" s="849">
        <v>18</v>
      </c>
      <c r="I507" s="849">
        <v>5958</v>
      </c>
      <c r="J507" s="832">
        <v>0.1934541203974284</v>
      </c>
      <c r="K507" s="832">
        <v>331</v>
      </c>
      <c r="L507" s="849">
        <v>87</v>
      </c>
      <c r="M507" s="849">
        <v>30798</v>
      </c>
      <c r="N507" s="832">
        <v>1</v>
      </c>
      <c r="O507" s="832">
        <v>354</v>
      </c>
      <c r="P507" s="849">
        <v>254</v>
      </c>
      <c r="Q507" s="849">
        <v>90170</v>
      </c>
      <c r="R507" s="837">
        <v>2.9277875186700437</v>
      </c>
      <c r="S507" s="850">
        <v>355</v>
      </c>
    </row>
    <row r="508" spans="1:19" ht="14.4" customHeight="1" x14ac:dyDescent="0.3">
      <c r="A508" s="831" t="s">
        <v>8273</v>
      </c>
      <c r="B508" s="832" t="s">
        <v>8377</v>
      </c>
      <c r="C508" s="832" t="s">
        <v>664</v>
      </c>
      <c r="D508" s="832" t="s">
        <v>3088</v>
      </c>
      <c r="E508" s="832" t="s">
        <v>8203</v>
      </c>
      <c r="F508" s="832" t="s">
        <v>8291</v>
      </c>
      <c r="G508" s="832" t="s">
        <v>8292</v>
      </c>
      <c r="H508" s="849"/>
      <c r="I508" s="849"/>
      <c r="J508" s="832"/>
      <c r="K508" s="832"/>
      <c r="L508" s="849">
        <v>1</v>
      </c>
      <c r="M508" s="849">
        <v>74</v>
      </c>
      <c r="N508" s="832">
        <v>1</v>
      </c>
      <c r="O508" s="832">
        <v>74</v>
      </c>
      <c r="P508" s="849"/>
      <c r="Q508" s="849"/>
      <c r="R508" s="837"/>
      <c r="S508" s="850"/>
    </row>
    <row r="509" spans="1:19" ht="14.4" customHeight="1" x14ac:dyDescent="0.3">
      <c r="A509" s="831" t="s">
        <v>8273</v>
      </c>
      <c r="B509" s="832" t="s">
        <v>8377</v>
      </c>
      <c r="C509" s="832" t="s">
        <v>664</v>
      </c>
      <c r="D509" s="832" t="s">
        <v>3088</v>
      </c>
      <c r="E509" s="832" t="s">
        <v>8203</v>
      </c>
      <c r="F509" s="832" t="s">
        <v>8382</v>
      </c>
      <c r="G509" s="832" t="s">
        <v>8383</v>
      </c>
      <c r="H509" s="849">
        <v>23</v>
      </c>
      <c r="I509" s="849">
        <v>7613</v>
      </c>
      <c r="J509" s="832">
        <v>0.79650554509311566</v>
      </c>
      <c r="K509" s="832">
        <v>331</v>
      </c>
      <c r="L509" s="849">
        <v>27</v>
      </c>
      <c r="M509" s="849">
        <v>9558</v>
      </c>
      <c r="N509" s="832">
        <v>1</v>
      </c>
      <c r="O509" s="832">
        <v>354</v>
      </c>
      <c r="P509" s="849">
        <v>28</v>
      </c>
      <c r="Q509" s="849">
        <v>9940</v>
      </c>
      <c r="R509" s="837">
        <v>1.0399665201925088</v>
      </c>
      <c r="S509" s="850">
        <v>355</v>
      </c>
    </row>
    <row r="510" spans="1:19" ht="14.4" customHeight="1" x14ac:dyDescent="0.3">
      <c r="A510" s="831" t="s">
        <v>8273</v>
      </c>
      <c r="B510" s="832" t="s">
        <v>8377</v>
      </c>
      <c r="C510" s="832" t="s">
        <v>664</v>
      </c>
      <c r="D510" s="832" t="s">
        <v>3088</v>
      </c>
      <c r="E510" s="832" t="s">
        <v>8203</v>
      </c>
      <c r="F510" s="832" t="s">
        <v>8384</v>
      </c>
      <c r="G510" s="832" t="s">
        <v>8385</v>
      </c>
      <c r="H510" s="849">
        <v>5</v>
      </c>
      <c r="I510" s="849">
        <v>825</v>
      </c>
      <c r="J510" s="832"/>
      <c r="K510" s="832">
        <v>165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8273</v>
      </c>
      <c r="B511" s="832" t="s">
        <v>8386</v>
      </c>
      <c r="C511" s="832" t="s">
        <v>664</v>
      </c>
      <c r="D511" s="832" t="s">
        <v>3025</v>
      </c>
      <c r="E511" s="832" t="s">
        <v>8203</v>
      </c>
      <c r="F511" s="832" t="s">
        <v>8271</v>
      </c>
      <c r="G511" s="832" t="s">
        <v>8272</v>
      </c>
      <c r="H511" s="849">
        <v>0</v>
      </c>
      <c r="I511" s="849">
        <v>0</v>
      </c>
      <c r="J511" s="832"/>
      <c r="K511" s="832"/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8273</v>
      </c>
      <c r="B512" s="832" t="s">
        <v>8387</v>
      </c>
      <c r="C512" s="832" t="s">
        <v>664</v>
      </c>
      <c r="D512" s="832" t="s">
        <v>3023</v>
      </c>
      <c r="E512" s="832" t="s">
        <v>8206</v>
      </c>
      <c r="F512" s="832" t="s">
        <v>8434</v>
      </c>
      <c r="G512" s="832" t="s">
        <v>8433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454.91</v>
      </c>
      <c r="R512" s="837"/>
      <c r="S512" s="850">
        <v>454.91</v>
      </c>
    </row>
    <row r="513" spans="1:19" ht="14.4" customHeight="1" x14ac:dyDescent="0.3">
      <c r="A513" s="831" t="s">
        <v>8273</v>
      </c>
      <c r="B513" s="832" t="s">
        <v>8387</v>
      </c>
      <c r="C513" s="832" t="s">
        <v>664</v>
      </c>
      <c r="D513" s="832" t="s">
        <v>3023</v>
      </c>
      <c r="E513" s="832" t="s">
        <v>8206</v>
      </c>
      <c r="F513" s="832" t="s">
        <v>8442</v>
      </c>
      <c r="G513" s="832" t="s">
        <v>1816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2595.14</v>
      </c>
      <c r="R513" s="837"/>
      <c r="S513" s="850">
        <v>2595.14</v>
      </c>
    </row>
    <row r="514" spans="1:19" ht="14.4" customHeight="1" x14ac:dyDescent="0.3">
      <c r="A514" s="831" t="s">
        <v>8273</v>
      </c>
      <c r="B514" s="832" t="s">
        <v>8387</v>
      </c>
      <c r="C514" s="832" t="s">
        <v>664</v>
      </c>
      <c r="D514" s="832" t="s">
        <v>3023</v>
      </c>
      <c r="E514" s="832" t="s">
        <v>8203</v>
      </c>
      <c r="F514" s="832" t="s">
        <v>8204</v>
      </c>
      <c r="G514" s="832" t="s">
        <v>8205</v>
      </c>
      <c r="H514" s="849">
        <v>1</v>
      </c>
      <c r="I514" s="849">
        <v>144</v>
      </c>
      <c r="J514" s="832">
        <v>0.98630136986301364</v>
      </c>
      <c r="K514" s="832">
        <v>144</v>
      </c>
      <c r="L514" s="849">
        <v>1</v>
      </c>
      <c r="M514" s="849">
        <v>146</v>
      </c>
      <c r="N514" s="832">
        <v>1</v>
      </c>
      <c r="O514" s="832">
        <v>146</v>
      </c>
      <c r="P514" s="849"/>
      <c r="Q514" s="849"/>
      <c r="R514" s="837"/>
      <c r="S514" s="850"/>
    </row>
    <row r="515" spans="1:19" ht="14.4" customHeight="1" x14ac:dyDescent="0.3">
      <c r="A515" s="831" t="s">
        <v>8273</v>
      </c>
      <c r="B515" s="832" t="s">
        <v>8387</v>
      </c>
      <c r="C515" s="832" t="s">
        <v>664</v>
      </c>
      <c r="D515" s="832" t="s">
        <v>3023</v>
      </c>
      <c r="E515" s="832" t="s">
        <v>8203</v>
      </c>
      <c r="F515" s="832" t="s">
        <v>8477</v>
      </c>
      <c r="G515" s="832" t="s">
        <v>8478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196</v>
      </c>
      <c r="R515" s="837"/>
      <c r="S515" s="850">
        <v>196</v>
      </c>
    </row>
    <row r="516" spans="1:19" ht="14.4" customHeight="1" x14ac:dyDescent="0.3">
      <c r="A516" s="831" t="s">
        <v>8273</v>
      </c>
      <c r="B516" s="832" t="s">
        <v>8387</v>
      </c>
      <c r="C516" s="832" t="s">
        <v>664</v>
      </c>
      <c r="D516" s="832" t="s">
        <v>3023</v>
      </c>
      <c r="E516" s="832" t="s">
        <v>8203</v>
      </c>
      <c r="F516" s="832" t="s">
        <v>8487</v>
      </c>
      <c r="G516" s="832" t="s">
        <v>8488</v>
      </c>
      <c r="H516" s="849">
        <v>1</v>
      </c>
      <c r="I516" s="849">
        <v>165</v>
      </c>
      <c r="J516" s="832"/>
      <c r="K516" s="832">
        <v>165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8273</v>
      </c>
      <c r="B517" s="832" t="s">
        <v>8387</v>
      </c>
      <c r="C517" s="832" t="s">
        <v>664</v>
      </c>
      <c r="D517" s="832" t="s">
        <v>8187</v>
      </c>
      <c r="E517" s="832" t="s">
        <v>8206</v>
      </c>
      <c r="F517" s="832" t="s">
        <v>8390</v>
      </c>
      <c r="G517" s="832" t="s">
        <v>8391</v>
      </c>
      <c r="H517" s="849"/>
      <c r="I517" s="849"/>
      <c r="J517" s="832"/>
      <c r="K517" s="832"/>
      <c r="L517" s="849"/>
      <c r="M517" s="849"/>
      <c r="N517" s="832"/>
      <c r="O517" s="832"/>
      <c r="P517" s="849">
        <v>0.1</v>
      </c>
      <c r="Q517" s="849">
        <v>20.54</v>
      </c>
      <c r="R517" s="837"/>
      <c r="S517" s="850">
        <v>205.39999999999998</v>
      </c>
    </row>
    <row r="518" spans="1:19" ht="14.4" customHeight="1" x14ac:dyDescent="0.3">
      <c r="A518" s="831" t="s">
        <v>8273</v>
      </c>
      <c r="B518" s="832" t="s">
        <v>8387</v>
      </c>
      <c r="C518" s="832" t="s">
        <v>664</v>
      </c>
      <c r="D518" s="832" t="s">
        <v>8187</v>
      </c>
      <c r="E518" s="832" t="s">
        <v>8206</v>
      </c>
      <c r="F518" s="832" t="s">
        <v>8392</v>
      </c>
      <c r="G518" s="832" t="s">
        <v>8393</v>
      </c>
      <c r="H518" s="849">
        <v>1</v>
      </c>
      <c r="I518" s="849">
        <v>138.01</v>
      </c>
      <c r="J518" s="832"/>
      <c r="K518" s="832">
        <v>138.01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8273</v>
      </c>
      <c r="B519" s="832" t="s">
        <v>8387</v>
      </c>
      <c r="C519" s="832" t="s">
        <v>664</v>
      </c>
      <c r="D519" s="832" t="s">
        <v>8187</v>
      </c>
      <c r="E519" s="832" t="s">
        <v>8206</v>
      </c>
      <c r="F519" s="832" t="s">
        <v>8394</v>
      </c>
      <c r="G519" s="832" t="s">
        <v>8393</v>
      </c>
      <c r="H519" s="849">
        <v>0.31</v>
      </c>
      <c r="I519" s="849">
        <v>85.56</v>
      </c>
      <c r="J519" s="832">
        <v>0.3099887685228796</v>
      </c>
      <c r="K519" s="832">
        <v>276</v>
      </c>
      <c r="L519" s="849">
        <v>1</v>
      </c>
      <c r="M519" s="849">
        <v>276.01</v>
      </c>
      <c r="N519" s="832">
        <v>1</v>
      </c>
      <c r="O519" s="832">
        <v>276.01</v>
      </c>
      <c r="P519" s="849"/>
      <c r="Q519" s="849"/>
      <c r="R519" s="837"/>
      <c r="S519" s="850"/>
    </row>
    <row r="520" spans="1:19" ht="14.4" customHeight="1" x14ac:dyDescent="0.3">
      <c r="A520" s="831" t="s">
        <v>8273</v>
      </c>
      <c r="B520" s="832" t="s">
        <v>8387</v>
      </c>
      <c r="C520" s="832" t="s">
        <v>664</v>
      </c>
      <c r="D520" s="832" t="s">
        <v>8187</v>
      </c>
      <c r="E520" s="832" t="s">
        <v>8206</v>
      </c>
      <c r="F520" s="832" t="s">
        <v>8395</v>
      </c>
      <c r="G520" s="832" t="s">
        <v>8396</v>
      </c>
      <c r="H520" s="849"/>
      <c r="I520" s="849"/>
      <c r="J520" s="832"/>
      <c r="K520" s="832"/>
      <c r="L520" s="849">
        <v>0.08</v>
      </c>
      <c r="M520" s="849">
        <v>26.74</v>
      </c>
      <c r="N520" s="832">
        <v>1</v>
      </c>
      <c r="O520" s="832">
        <v>334.25</v>
      </c>
      <c r="P520" s="849"/>
      <c r="Q520" s="849"/>
      <c r="R520" s="837"/>
      <c r="S520" s="850"/>
    </row>
    <row r="521" spans="1:19" ht="14.4" customHeight="1" x14ac:dyDescent="0.3">
      <c r="A521" s="831" t="s">
        <v>8273</v>
      </c>
      <c r="B521" s="832" t="s">
        <v>8387</v>
      </c>
      <c r="C521" s="832" t="s">
        <v>664</v>
      </c>
      <c r="D521" s="832" t="s">
        <v>8187</v>
      </c>
      <c r="E521" s="832" t="s">
        <v>8206</v>
      </c>
      <c r="F521" s="832" t="s">
        <v>8397</v>
      </c>
      <c r="G521" s="832" t="s">
        <v>1630</v>
      </c>
      <c r="H521" s="849"/>
      <c r="I521" s="849"/>
      <c r="J521" s="832"/>
      <c r="K521" s="832"/>
      <c r="L521" s="849">
        <v>0.3</v>
      </c>
      <c r="M521" s="849">
        <v>251.92</v>
      </c>
      <c r="N521" s="832">
        <v>1</v>
      </c>
      <c r="O521" s="832">
        <v>839.73333333333335</v>
      </c>
      <c r="P521" s="849">
        <v>8.5</v>
      </c>
      <c r="Q521" s="849">
        <v>7238.66</v>
      </c>
      <c r="R521" s="837">
        <v>28.733963162908861</v>
      </c>
      <c r="S521" s="850">
        <v>851.60705882352943</v>
      </c>
    </row>
    <row r="522" spans="1:19" ht="14.4" customHeight="1" x14ac:dyDescent="0.3">
      <c r="A522" s="831" t="s">
        <v>8273</v>
      </c>
      <c r="B522" s="832" t="s">
        <v>8387</v>
      </c>
      <c r="C522" s="832" t="s">
        <v>664</v>
      </c>
      <c r="D522" s="832" t="s">
        <v>8187</v>
      </c>
      <c r="E522" s="832" t="s">
        <v>8206</v>
      </c>
      <c r="F522" s="832" t="s">
        <v>8400</v>
      </c>
      <c r="G522" s="832" t="s">
        <v>8401</v>
      </c>
      <c r="H522" s="849">
        <v>49</v>
      </c>
      <c r="I522" s="849">
        <v>832501.18</v>
      </c>
      <c r="J522" s="832">
        <v>2.1182147380719871</v>
      </c>
      <c r="K522" s="832">
        <v>16989.82</v>
      </c>
      <c r="L522" s="849">
        <v>22</v>
      </c>
      <c r="M522" s="849">
        <v>393020.2</v>
      </c>
      <c r="N522" s="832">
        <v>1</v>
      </c>
      <c r="O522" s="832">
        <v>17864.554545454546</v>
      </c>
      <c r="P522" s="849">
        <v>33</v>
      </c>
      <c r="Q522" s="849">
        <v>550806.64</v>
      </c>
      <c r="R522" s="837">
        <v>1.4014715783056444</v>
      </c>
      <c r="S522" s="850">
        <v>16691.110303030302</v>
      </c>
    </row>
    <row r="523" spans="1:19" ht="14.4" customHeight="1" x14ac:dyDescent="0.3">
      <c r="A523" s="831" t="s">
        <v>8273</v>
      </c>
      <c r="B523" s="832" t="s">
        <v>8387</v>
      </c>
      <c r="C523" s="832" t="s">
        <v>664</v>
      </c>
      <c r="D523" s="832" t="s">
        <v>8187</v>
      </c>
      <c r="E523" s="832" t="s">
        <v>8206</v>
      </c>
      <c r="F523" s="832" t="s">
        <v>8403</v>
      </c>
      <c r="G523" s="832" t="s">
        <v>8404</v>
      </c>
      <c r="H523" s="849">
        <v>1.27</v>
      </c>
      <c r="I523" s="849">
        <v>76.17</v>
      </c>
      <c r="J523" s="832">
        <v>1.67443394152561</v>
      </c>
      <c r="K523" s="832">
        <v>59.976377952755904</v>
      </c>
      <c r="L523" s="849">
        <v>1</v>
      </c>
      <c r="M523" s="849">
        <v>45.49</v>
      </c>
      <c r="N523" s="832">
        <v>1</v>
      </c>
      <c r="O523" s="832">
        <v>45.49</v>
      </c>
      <c r="P523" s="849"/>
      <c r="Q523" s="849"/>
      <c r="R523" s="837"/>
      <c r="S523" s="850"/>
    </row>
    <row r="524" spans="1:19" ht="14.4" customHeight="1" x14ac:dyDescent="0.3">
      <c r="A524" s="831" t="s">
        <v>8273</v>
      </c>
      <c r="B524" s="832" t="s">
        <v>8387</v>
      </c>
      <c r="C524" s="832" t="s">
        <v>664</v>
      </c>
      <c r="D524" s="832" t="s">
        <v>8187</v>
      </c>
      <c r="E524" s="832" t="s">
        <v>8206</v>
      </c>
      <c r="F524" s="832" t="s">
        <v>8405</v>
      </c>
      <c r="G524" s="832" t="s">
        <v>8404</v>
      </c>
      <c r="H524" s="849"/>
      <c r="I524" s="849"/>
      <c r="J524" s="832"/>
      <c r="K524" s="832"/>
      <c r="L524" s="849">
        <v>0.11</v>
      </c>
      <c r="M524" s="849">
        <v>5</v>
      </c>
      <c r="N524" s="832">
        <v>1</v>
      </c>
      <c r="O524" s="832">
        <v>45.454545454545453</v>
      </c>
      <c r="P524" s="849"/>
      <c r="Q524" s="849"/>
      <c r="R524" s="837"/>
      <c r="S524" s="850"/>
    </row>
    <row r="525" spans="1:19" ht="14.4" customHeight="1" x14ac:dyDescent="0.3">
      <c r="A525" s="831" t="s">
        <v>8273</v>
      </c>
      <c r="B525" s="832" t="s">
        <v>8387</v>
      </c>
      <c r="C525" s="832" t="s">
        <v>664</v>
      </c>
      <c r="D525" s="832" t="s">
        <v>8187</v>
      </c>
      <c r="E525" s="832" t="s">
        <v>8206</v>
      </c>
      <c r="F525" s="832" t="s">
        <v>8406</v>
      </c>
      <c r="G525" s="832" t="s">
        <v>6477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48.74</v>
      </c>
      <c r="R525" s="837"/>
      <c r="S525" s="850">
        <v>48.74</v>
      </c>
    </row>
    <row r="526" spans="1:19" ht="14.4" customHeight="1" x14ac:dyDescent="0.3">
      <c r="A526" s="831" t="s">
        <v>8273</v>
      </c>
      <c r="B526" s="832" t="s">
        <v>8387</v>
      </c>
      <c r="C526" s="832" t="s">
        <v>664</v>
      </c>
      <c r="D526" s="832" t="s">
        <v>8187</v>
      </c>
      <c r="E526" s="832" t="s">
        <v>8206</v>
      </c>
      <c r="F526" s="832" t="s">
        <v>8407</v>
      </c>
      <c r="G526" s="832" t="s">
        <v>1707</v>
      </c>
      <c r="H526" s="849">
        <v>2.48</v>
      </c>
      <c r="I526" s="849">
        <v>262.35000000000002</v>
      </c>
      <c r="J526" s="832"/>
      <c r="K526" s="832">
        <v>105.78629032258065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8273</v>
      </c>
      <c r="B527" s="832" t="s">
        <v>8387</v>
      </c>
      <c r="C527" s="832" t="s">
        <v>664</v>
      </c>
      <c r="D527" s="832" t="s">
        <v>8187</v>
      </c>
      <c r="E527" s="832" t="s">
        <v>8206</v>
      </c>
      <c r="F527" s="832" t="s">
        <v>8408</v>
      </c>
      <c r="G527" s="832" t="s">
        <v>1707</v>
      </c>
      <c r="H527" s="849"/>
      <c r="I527" s="849"/>
      <c r="J527" s="832"/>
      <c r="K527" s="832"/>
      <c r="L527" s="849">
        <v>0.75</v>
      </c>
      <c r="M527" s="849">
        <v>515.74</v>
      </c>
      <c r="N527" s="832">
        <v>1</v>
      </c>
      <c r="O527" s="832">
        <v>687.65333333333331</v>
      </c>
      <c r="P527" s="849"/>
      <c r="Q527" s="849"/>
      <c r="R527" s="837"/>
      <c r="S527" s="850"/>
    </row>
    <row r="528" spans="1:19" ht="14.4" customHeight="1" x14ac:dyDescent="0.3">
      <c r="A528" s="831" t="s">
        <v>8273</v>
      </c>
      <c r="B528" s="832" t="s">
        <v>8387</v>
      </c>
      <c r="C528" s="832" t="s">
        <v>664</v>
      </c>
      <c r="D528" s="832" t="s">
        <v>8187</v>
      </c>
      <c r="E528" s="832" t="s">
        <v>8206</v>
      </c>
      <c r="F528" s="832" t="s">
        <v>8416</v>
      </c>
      <c r="G528" s="832" t="s">
        <v>1562</v>
      </c>
      <c r="H528" s="849"/>
      <c r="I528" s="849"/>
      <c r="J528" s="832"/>
      <c r="K528" s="832"/>
      <c r="L528" s="849">
        <v>1</v>
      </c>
      <c r="M528" s="849">
        <v>6812.08</v>
      </c>
      <c r="N528" s="832">
        <v>1</v>
      </c>
      <c r="O528" s="832">
        <v>6812.08</v>
      </c>
      <c r="P528" s="849"/>
      <c r="Q528" s="849"/>
      <c r="R528" s="837"/>
      <c r="S528" s="850"/>
    </row>
    <row r="529" spans="1:19" ht="14.4" customHeight="1" x14ac:dyDescent="0.3">
      <c r="A529" s="831" t="s">
        <v>8273</v>
      </c>
      <c r="B529" s="832" t="s">
        <v>8387</v>
      </c>
      <c r="C529" s="832" t="s">
        <v>664</v>
      </c>
      <c r="D529" s="832" t="s">
        <v>8187</v>
      </c>
      <c r="E529" s="832" t="s">
        <v>8206</v>
      </c>
      <c r="F529" s="832" t="s">
        <v>8420</v>
      </c>
      <c r="G529" s="832" t="s">
        <v>1404</v>
      </c>
      <c r="H529" s="849">
        <v>1</v>
      </c>
      <c r="I529" s="849">
        <v>1118.8900000000001</v>
      </c>
      <c r="J529" s="832">
        <v>0.5</v>
      </c>
      <c r="K529" s="832">
        <v>1118.8900000000001</v>
      </c>
      <c r="L529" s="849">
        <v>2</v>
      </c>
      <c r="M529" s="849">
        <v>2237.7800000000002</v>
      </c>
      <c r="N529" s="832">
        <v>1</v>
      </c>
      <c r="O529" s="832">
        <v>1118.8900000000001</v>
      </c>
      <c r="P529" s="849"/>
      <c r="Q529" s="849"/>
      <c r="R529" s="837"/>
      <c r="S529" s="850"/>
    </row>
    <row r="530" spans="1:19" ht="14.4" customHeight="1" x14ac:dyDescent="0.3">
      <c r="A530" s="831" t="s">
        <v>8273</v>
      </c>
      <c r="B530" s="832" t="s">
        <v>8387</v>
      </c>
      <c r="C530" s="832" t="s">
        <v>664</v>
      </c>
      <c r="D530" s="832" t="s">
        <v>8187</v>
      </c>
      <c r="E530" s="832" t="s">
        <v>8206</v>
      </c>
      <c r="F530" s="832" t="s">
        <v>8424</v>
      </c>
      <c r="G530" s="832" t="s">
        <v>8425</v>
      </c>
      <c r="H530" s="849">
        <v>1</v>
      </c>
      <c r="I530" s="849">
        <v>44413.599999999999</v>
      </c>
      <c r="J530" s="832"/>
      <c r="K530" s="832">
        <v>44413.599999999999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8273</v>
      </c>
      <c r="B531" s="832" t="s">
        <v>8387</v>
      </c>
      <c r="C531" s="832" t="s">
        <v>664</v>
      </c>
      <c r="D531" s="832" t="s">
        <v>8187</v>
      </c>
      <c r="E531" s="832" t="s">
        <v>8206</v>
      </c>
      <c r="F531" s="832" t="s">
        <v>5281</v>
      </c>
      <c r="G531" s="832" t="s">
        <v>8425</v>
      </c>
      <c r="H531" s="849"/>
      <c r="I531" s="849"/>
      <c r="J531" s="832"/>
      <c r="K531" s="832"/>
      <c r="L531" s="849">
        <v>6</v>
      </c>
      <c r="M531" s="849">
        <v>116754</v>
      </c>
      <c r="N531" s="832">
        <v>1</v>
      </c>
      <c r="O531" s="832">
        <v>19459</v>
      </c>
      <c r="P531" s="849"/>
      <c r="Q531" s="849"/>
      <c r="R531" s="837"/>
      <c r="S531" s="850"/>
    </row>
    <row r="532" spans="1:19" ht="14.4" customHeight="1" x14ac:dyDescent="0.3">
      <c r="A532" s="831" t="s">
        <v>8273</v>
      </c>
      <c r="B532" s="832" t="s">
        <v>8387</v>
      </c>
      <c r="C532" s="832" t="s">
        <v>664</v>
      </c>
      <c r="D532" s="832" t="s">
        <v>8187</v>
      </c>
      <c r="E532" s="832" t="s">
        <v>8206</v>
      </c>
      <c r="F532" s="832" t="s">
        <v>8430</v>
      </c>
      <c r="G532" s="832" t="s">
        <v>1820</v>
      </c>
      <c r="H532" s="849">
        <v>1</v>
      </c>
      <c r="I532" s="849">
        <v>14397.06</v>
      </c>
      <c r="J532" s="832"/>
      <c r="K532" s="832">
        <v>14397.06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8273</v>
      </c>
      <c r="B533" s="832" t="s">
        <v>8387</v>
      </c>
      <c r="C533" s="832" t="s">
        <v>664</v>
      </c>
      <c r="D533" s="832" t="s">
        <v>8187</v>
      </c>
      <c r="E533" s="832" t="s">
        <v>8206</v>
      </c>
      <c r="F533" s="832" t="s">
        <v>8431</v>
      </c>
      <c r="G533" s="832" t="s">
        <v>1820</v>
      </c>
      <c r="H533" s="849">
        <v>4</v>
      </c>
      <c r="I533" s="849">
        <v>31114.639999999999</v>
      </c>
      <c r="J533" s="832">
        <v>4</v>
      </c>
      <c r="K533" s="832">
        <v>7778.66</v>
      </c>
      <c r="L533" s="849">
        <v>1</v>
      </c>
      <c r="M533" s="849">
        <v>7778.66</v>
      </c>
      <c r="N533" s="832">
        <v>1</v>
      </c>
      <c r="O533" s="832">
        <v>7778.66</v>
      </c>
      <c r="P533" s="849"/>
      <c r="Q533" s="849"/>
      <c r="R533" s="837"/>
      <c r="S533" s="850"/>
    </row>
    <row r="534" spans="1:19" ht="14.4" customHeight="1" x14ac:dyDescent="0.3">
      <c r="A534" s="831" t="s">
        <v>8273</v>
      </c>
      <c r="B534" s="832" t="s">
        <v>8387</v>
      </c>
      <c r="C534" s="832" t="s">
        <v>664</v>
      </c>
      <c r="D534" s="832" t="s">
        <v>8187</v>
      </c>
      <c r="E534" s="832" t="s">
        <v>8206</v>
      </c>
      <c r="F534" s="832" t="s">
        <v>8436</v>
      </c>
      <c r="G534" s="832" t="s">
        <v>1613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8629.83</v>
      </c>
      <c r="R534" s="837"/>
      <c r="S534" s="850">
        <v>8629.83</v>
      </c>
    </row>
    <row r="535" spans="1:19" ht="14.4" customHeight="1" x14ac:dyDescent="0.3">
      <c r="A535" s="831" t="s">
        <v>8273</v>
      </c>
      <c r="B535" s="832" t="s">
        <v>8387</v>
      </c>
      <c r="C535" s="832" t="s">
        <v>664</v>
      </c>
      <c r="D535" s="832" t="s">
        <v>8187</v>
      </c>
      <c r="E535" s="832" t="s">
        <v>8206</v>
      </c>
      <c r="F535" s="832" t="s">
        <v>8441</v>
      </c>
      <c r="G535" s="832"/>
      <c r="H535" s="849"/>
      <c r="I535" s="849"/>
      <c r="J535" s="832"/>
      <c r="K535" s="832"/>
      <c r="L535" s="849">
        <v>2</v>
      </c>
      <c r="M535" s="849">
        <v>8047.06</v>
      </c>
      <c r="N535" s="832">
        <v>1</v>
      </c>
      <c r="O535" s="832">
        <v>4023.53</v>
      </c>
      <c r="P535" s="849"/>
      <c r="Q535" s="849"/>
      <c r="R535" s="837"/>
      <c r="S535" s="850"/>
    </row>
    <row r="536" spans="1:19" ht="14.4" customHeight="1" x14ac:dyDescent="0.3">
      <c r="A536" s="831" t="s">
        <v>8273</v>
      </c>
      <c r="B536" s="832" t="s">
        <v>8387</v>
      </c>
      <c r="C536" s="832" t="s">
        <v>664</v>
      </c>
      <c r="D536" s="832" t="s">
        <v>8187</v>
      </c>
      <c r="E536" s="832" t="s">
        <v>8206</v>
      </c>
      <c r="F536" s="832" t="s">
        <v>8442</v>
      </c>
      <c r="G536" s="832" t="s">
        <v>1816</v>
      </c>
      <c r="H536" s="849"/>
      <c r="I536" s="849"/>
      <c r="J536" s="832"/>
      <c r="K536" s="832"/>
      <c r="L536" s="849">
        <v>2</v>
      </c>
      <c r="M536" s="849">
        <v>5190.28</v>
      </c>
      <c r="N536" s="832">
        <v>1</v>
      </c>
      <c r="O536" s="832">
        <v>2595.14</v>
      </c>
      <c r="P536" s="849">
        <v>8</v>
      </c>
      <c r="Q536" s="849">
        <v>20761.12</v>
      </c>
      <c r="R536" s="837">
        <v>4</v>
      </c>
      <c r="S536" s="850">
        <v>2595.14</v>
      </c>
    </row>
    <row r="537" spans="1:19" ht="14.4" customHeight="1" x14ac:dyDescent="0.3">
      <c r="A537" s="831" t="s">
        <v>8273</v>
      </c>
      <c r="B537" s="832" t="s">
        <v>8387</v>
      </c>
      <c r="C537" s="832" t="s">
        <v>664</v>
      </c>
      <c r="D537" s="832" t="s">
        <v>8187</v>
      </c>
      <c r="E537" s="832" t="s">
        <v>8206</v>
      </c>
      <c r="F537" s="832" t="s">
        <v>8444</v>
      </c>
      <c r="G537" s="832" t="s">
        <v>8445</v>
      </c>
      <c r="H537" s="849"/>
      <c r="I537" s="849"/>
      <c r="J537" s="832"/>
      <c r="K537" s="832"/>
      <c r="L537" s="849">
        <v>0.22</v>
      </c>
      <c r="M537" s="849">
        <v>50.04</v>
      </c>
      <c r="N537" s="832">
        <v>1</v>
      </c>
      <c r="O537" s="832">
        <v>227.45454545454544</v>
      </c>
      <c r="P537" s="849">
        <v>0.13</v>
      </c>
      <c r="Q537" s="849">
        <v>59.129999999999995</v>
      </c>
      <c r="R537" s="837">
        <v>1.1816546762589928</v>
      </c>
      <c r="S537" s="850">
        <v>454.84615384615381</v>
      </c>
    </row>
    <row r="538" spans="1:19" ht="14.4" customHeight="1" x14ac:dyDescent="0.3">
      <c r="A538" s="831" t="s">
        <v>8273</v>
      </c>
      <c r="B538" s="832" t="s">
        <v>8387</v>
      </c>
      <c r="C538" s="832" t="s">
        <v>664</v>
      </c>
      <c r="D538" s="832" t="s">
        <v>8187</v>
      </c>
      <c r="E538" s="832" t="s">
        <v>8206</v>
      </c>
      <c r="F538" s="832" t="s">
        <v>8455</v>
      </c>
      <c r="G538" s="832" t="s">
        <v>1826</v>
      </c>
      <c r="H538" s="849"/>
      <c r="I538" s="849"/>
      <c r="J538" s="832"/>
      <c r="K538" s="832"/>
      <c r="L538" s="849"/>
      <c r="M538" s="849"/>
      <c r="N538" s="832"/>
      <c r="O538" s="832"/>
      <c r="P538" s="849">
        <v>3</v>
      </c>
      <c r="Q538" s="849">
        <v>19755.96</v>
      </c>
      <c r="R538" s="837"/>
      <c r="S538" s="850">
        <v>6585.32</v>
      </c>
    </row>
    <row r="539" spans="1:19" ht="14.4" customHeight="1" x14ac:dyDescent="0.3">
      <c r="A539" s="831" t="s">
        <v>8273</v>
      </c>
      <c r="B539" s="832" t="s">
        <v>8387</v>
      </c>
      <c r="C539" s="832" t="s">
        <v>664</v>
      </c>
      <c r="D539" s="832" t="s">
        <v>8187</v>
      </c>
      <c r="E539" s="832" t="s">
        <v>8206</v>
      </c>
      <c r="F539" s="832" t="s">
        <v>8456</v>
      </c>
      <c r="G539" s="832" t="s">
        <v>1822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4314.91</v>
      </c>
      <c r="R539" s="837"/>
      <c r="S539" s="850">
        <v>4314.91</v>
      </c>
    </row>
    <row r="540" spans="1:19" ht="14.4" customHeight="1" x14ac:dyDescent="0.3">
      <c r="A540" s="831" t="s">
        <v>8273</v>
      </c>
      <c r="B540" s="832" t="s">
        <v>8387</v>
      </c>
      <c r="C540" s="832" t="s">
        <v>664</v>
      </c>
      <c r="D540" s="832" t="s">
        <v>8187</v>
      </c>
      <c r="E540" s="832" t="s">
        <v>8458</v>
      </c>
      <c r="F540" s="832" t="s">
        <v>8461</v>
      </c>
      <c r="G540" s="832" t="s">
        <v>8462</v>
      </c>
      <c r="H540" s="849">
        <v>82</v>
      </c>
      <c r="I540" s="849">
        <v>218130</v>
      </c>
      <c r="J540" s="832">
        <v>1.7358541376402699</v>
      </c>
      <c r="K540" s="832">
        <v>2660.1219512195121</v>
      </c>
      <c r="L540" s="849">
        <v>51</v>
      </c>
      <c r="M540" s="849">
        <v>125661.48</v>
      </c>
      <c r="N540" s="832">
        <v>1</v>
      </c>
      <c r="O540" s="832">
        <v>2463.9505882352942</v>
      </c>
      <c r="P540" s="849">
        <v>49</v>
      </c>
      <c r="Q540" s="849">
        <v>128012.11</v>
      </c>
      <c r="R540" s="837">
        <v>1.0187060505733341</v>
      </c>
      <c r="S540" s="850">
        <v>2612.4920408163266</v>
      </c>
    </row>
    <row r="541" spans="1:19" ht="14.4" customHeight="1" x14ac:dyDescent="0.3">
      <c r="A541" s="831" t="s">
        <v>8273</v>
      </c>
      <c r="B541" s="832" t="s">
        <v>8387</v>
      </c>
      <c r="C541" s="832" t="s">
        <v>664</v>
      </c>
      <c r="D541" s="832" t="s">
        <v>8187</v>
      </c>
      <c r="E541" s="832" t="s">
        <v>8458</v>
      </c>
      <c r="F541" s="832" t="s">
        <v>8464</v>
      </c>
      <c r="G541" s="832" t="s">
        <v>8465</v>
      </c>
      <c r="H541" s="849">
        <v>3</v>
      </c>
      <c r="I541" s="849">
        <v>20986.25</v>
      </c>
      <c r="J541" s="832">
        <v>0.42347999713459245</v>
      </c>
      <c r="K541" s="832">
        <v>6995.416666666667</v>
      </c>
      <c r="L541" s="849">
        <v>5</v>
      </c>
      <c r="M541" s="849">
        <v>49556.65</v>
      </c>
      <c r="N541" s="832">
        <v>1</v>
      </c>
      <c r="O541" s="832">
        <v>9911.33</v>
      </c>
      <c r="P541" s="849">
        <v>1</v>
      </c>
      <c r="Q541" s="849">
        <v>10309.15</v>
      </c>
      <c r="R541" s="837">
        <v>0.2080275805567971</v>
      </c>
      <c r="S541" s="850">
        <v>10309.15</v>
      </c>
    </row>
    <row r="542" spans="1:19" ht="14.4" customHeight="1" x14ac:dyDescent="0.3">
      <c r="A542" s="831" t="s">
        <v>8273</v>
      </c>
      <c r="B542" s="832" t="s">
        <v>8387</v>
      </c>
      <c r="C542" s="832" t="s">
        <v>664</v>
      </c>
      <c r="D542" s="832" t="s">
        <v>8187</v>
      </c>
      <c r="E542" s="832" t="s">
        <v>8458</v>
      </c>
      <c r="F542" s="832" t="s">
        <v>8466</v>
      </c>
      <c r="G542" s="832" t="s">
        <v>8467</v>
      </c>
      <c r="H542" s="849">
        <v>75</v>
      </c>
      <c r="I542" s="849">
        <v>17901</v>
      </c>
      <c r="J542" s="832">
        <v>1.5151835766661221</v>
      </c>
      <c r="K542" s="832">
        <v>238.68</v>
      </c>
      <c r="L542" s="849">
        <v>49</v>
      </c>
      <c r="M542" s="849">
        <v>11814.41</v>
      </c>
      <c r="N542" s="832">
        <v>1</v>
      </c>
      <c r="O542" s="832">
        <v>241.1104081632653</v>
      </c>
      <c r="P542" s="849">
        <v>42</v>
      </c>
      <c r="Q542" s="849">
        <v>10289.02</v>
      </c>
      <c r="R542" s="837">
        <v>0.87088733165684962</v>
      </c>
      <c r="S542" s="850">
        <v>244.97666666666669</v>
      </c>
    </row>
    <row r="543" spans="1:19" ht="14.4" customHeight="1" x14ac:dyDescent="0.3">
      <c r="A543" s="831" t="s">
        <v>8273</v>
      </c>
      <c r="B543" s="832" t="s">
        <v>8387</v>
      </c>
      <c r="C543" s="832" t="s">
        <v>664</v>
      </c>
      <c r="D543" s="832" t="s">
        <v>8187</v>
      </c>
      <c r="E543" s="832" t="s">
        <v>8203</v>
      </c>
      <c r="F543" s="832" t="s">
        <v>8230</v>
      </c>
      <c r="G543" s="832" t="s">
        <v>8231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30</v>
      </c>
      <c r="R543" s="837"/>
      <c r="S543" s="850">
        <v>30</v>
      </c>
    </row>
    <row r="544" spans="1:19" ht="14.4" customHeight="1" x14ac:dyDescent="0.3">
      <c r="A544" s="831" t="s">
        <v>8273</v>
      </c>
      <c r="B544" s="832" t="s">
        <v>8387</v>
      </c>
      <c r="C544" s="832" t="s">
        <v>664</v>
      </c>
      <c r="D544" s="832" t="s">
        <v>8187</v>
      </c>
      <c r="E544" s="832" t="s">
        <v>8203</v>
      </c>
      <c r="F544" s="832" t="s">
        <v>8232</v>
      </c>
      <c r="G544" s="832" t="s">
        <v>8233</v>
      </c>
      <c r="H544" s="849">
        <v>126</v>
      </c>
      <c r="I544" s="849">
        <v>8064</v>
      </c>
      <c r="J544" s="832">
        <v>1.3426573426573427</v>
      </c>
      <c r="K544" s="832">
        <v>64</v>
      </c>
      <c r="L544" s="849">
        <v>91</v>
      </c>
      <c r="M544" s="849">
        <v>6006</v>
      </c>
      <c r="N544" s="832">
        <v>1</v>
      </c>
      <c r="O544" s="832">
        <v>66</v>
      </c>
      <c r="P544" s="849">
        <v>162</v>
      </c>
      <c r="Q544" s="849">
        <v>10692</v>
      </c>
      <c r="R544" s="837">
        <v>1.7802197802197801</v>
      </c>
      <c r="S544" s="850">
        <v>66</v>
      </c>
    </row>
    <row r="545" spans="1:19" ht="14.4" customHeight="1" x14ac:dyDescent="0.3">
      <c r="A545" s="831" t="s">
        <v>8273</v>
      </c>
      <c r="B545" s="832" t="s">
        <v>8387</v>
      </c>
      <c r="C545" s="832" t="s">
        <v>664</v>
      </c>
      <c r="D545" s="832" t="s">
        <v>8187</v>
      </c>
      <c r="E545" s="832" t="s">
        <v>8203</v>
      </c>
      <c r="F545" s="832" t="s">
        <v>8328</v>
      </c>
      <c r="G545" s="832" t="s">
        <v>8329</v>
      </c>
      <c r="H545" s="849"/>
      <c r="I545" s="849"/>
      <c r="J545" s="832"/>
      <c r="K545" s="832"/>
      <c r="L545" s="849">
        <v>1</v>
      </c>
      <c r="M545" s="849">
        <v>115</v>
      </c>
      <c r="N545" s="832">
        <v>1</v>
      </c>
      <c r="O545" s="832">
        <v>115</v>
      </c>
      <c r="P545" s="849"/>
      <c r="Q545" s="849"/>
      <c r="R545" s="837"/>
      <c r="S545" s="850"/>
    </row>
    <row r="546" spans="1:19" ht="14.4" customHeight="1" x14ac:dyDescent="0.3">
      <c r="A546" s="831" t="s">
        <v>8273</v>
      </c>
      <c r="B546" s="832" t="s">
        <v>8387</v>
      </c>
      <c r="C546" s="832" t="s">
        <v>664</v>
      </c>
      <c r="D546" s="832" t="s">
        <v>8187</v>
      </c>
      <c r="E546" s="832" t="s">
        <v>8203</v>
      </c>
      <c r="F546" s="832" t="s">
        <v>8204</v>
      </c>
      <c r="G546" s="832" t="s">
        <v>8205</v>
      </c>
      <c r="H546" s="849">
        <v>166</v>
      </c>
      <c r="I546" s="849">
        <v>23904</v>
      </c>
      <c r="J546" s="832">
        <v>1.1950804919508049</v>
      </c>
      <c r="K546" s="832">
        <v>144</v>
      </c>
      <c r="L546" s="849">
        <v>137</v>
      </c>
      <c r="M546" s="849">
        <v>20002</v>
      </c>
      <c r="N546" s="832">
        <v>1</v>
      </c>
      <c r="O546" s="832">
        <v>146</v>
      </c>
      <c r="P546" s="849">
        <v>246</v>
      </c>
      <c r="Q546" s="849">
        <v>36162</v>
      </c>
      <c r="R546" s="837">
        <v>1.8079192080791922</v>
      </c>
      <c r="S546" s="850">
        <v>147</v>
      </c>
    </row>
    <row r="547" spans="1:19" ht="14.4" customHeight="1" x14ac:dyDescent="0.3">
      <c r="A547" s="831" t="s">
        <v>8273</v>
      </c>
      <c r="B547" s="832" t="s">
        <v>8387</v>
      </c>
      <c r="C547" s="832" t="s">
        <v>664</v>
      </c>
      <c r="D547" s="832" t="s">
        <v>8187</v>
      </c>
      <c r="E547" s="832" t="s">
        <v>8203</v>
      </c>
      <c r="F547" s="832" t="s">
        <v>8477</v>
      </c>
      <c r="G547" s="832" t="s">
        <v>8478</v>
      </c>
      <c r="H547" s="849">
        <v>71</v>
      </c>
      <c r="I547" s="849">
        <v>13419</v>
      </c>
      <c r="J547" s="832">
        <v>1.4043956043956043</v>
      </c>
      <c r="K547" s="832">
        <v>189</v>
      </c>
      <c r="L547" s="849">
        <v>49</v>
      </c>
      <c r="M547" s="849">
        <v>9555</v>
      </c>
      <c r="N547" s="832">
        <v>1</v>
      </c>
      <c r="O547" s="832">
        <v>195</v>
      </c>
      <c r="P547" s="849">
        <v>37</v>
      </c>
      <c r="Q547" s="849">
        <v>7252</v>
      </c>
      <c r="R547" s="837">
        <v>0.75897435897435894</v>
      </c>
      <c r="S547" s="850">
        <v>196</v>
      </c>
    </row>
    <row r="548" spans="1:19" ht="14.4" customHeight="1" x14ac:dyDescent="0.3">
      <c r="A548" s="831" t="s">
        <v>8273</v>
      </c>
      <c r="B548" s="832" t="s">
        <v>8387</v>
      </c>
      <c r="C548" s="832" t="s">
        <v>664</v>
      </c>
      <c r="D548" s="832" t="s">
        <v>8187</v>
      </c>
      <c r="E548" s="832" t="s">
        <v>8203</v>
      </c>
      <c r="F548" s="832" t="s">
        <v>8281</v>
      </c>
      <c r="G548" s="832" t="s">
        <v>8282</v>
      </c>
      <c r="H548" s="849">
        <v>16</v>
      </c>
      <c r="I548" s="849">
        <v>560</v>
      </c>
      <c r="J548" s="832">
        <v>1.8918918918918919</v>
      </c>
      <c r="K548" s="832">
        <v>35</v>
      </c>
      <c r="L548" s="849">
        <v>8</v>
      </c>
      <c r="M548" s="849">
        <v>296</v>
      </c>
      <c r="N548" s="832">
        <v>1</v>
      </c>
      <c r="O548" s="832">
        <v>37</v>
      </c>
      <c r="P548" s="849">
        <v>5</v>
      </c>
      <c r="Q548" s="849">
        <v>185</v>
      </c>
      <c r="R548" s="837">
        <v>0.625</v>
      </c>
      <c r="S548" s="850">
        <v>37</v>
      </c>
    </row>
    <row r="549" spans="1:19" ht="14.4" customHeight="1" x14ac:dyDescent="0.3">
      <c r="A549" s="831" t="s">
        <v>8273</v>
      </c>
      <c r="B549" s="832" t="s">
        <v>8387</v>
      </c>
      <c r="C549" s="832" t="s">
        <v>664</v>
      </c>
      <c r="D549" s="832" t="s">
        <v>8187</v>
      </c>
      <c r="E549" s="832" t="s">
        <v>8203</v>
      </c>
      <c r="F549" s="832" t="s">
        <v>8481</v>
      </c>
      <c r="G549" s="832" t="s">
        <v>8482</v>
      </c>
      <c r="H549" s="849">
        <v>3</v>
      </c>
      <c r="I549" s="849">
        <v>0</v>
      </c>
      <c r="J549" s="832"/>
      <c r="K549" s="832">
        <v>0</v>
      </c>
      <c r="L549" s="849"/>
      <c r="M549" s="849"/>
      <c r="N549" s="832"/>
      <c r="O549" s="832"/>
      <c r="P549" s="849">
        <v>4</v>
      </c>
      <c r="Q549" s="849">
        <v>0</v>
      </c>
      <c r="R549" s="837"/>
      <c r="S549" s="850">
        <v>0</v>
      </c>
    </row>
    <row r="550" spans="1:19" ht="14.4" customHeight="1" x14ac:dyDescent="0.3">
      <c r="A550" s="831" t="s">
        <v>8273</v>
      </c>
      <c r="B550" s="832" t="s">
        <v>8387</v>
      </c>
      <c r="C550" s="832" t="s">
        <v>664</v>
      </c>
      <c r="D550" s="832" t="s">
        <v>8187</v>
      </c>
      <c r="E550" s="832" t="s">
        <v>8203</v>
      </c>
      <c r="F550" s="832" t="s">
        <v>8344</v>
      </c>
      <c r="G550" s="832" t="s">
        <v>8345</v>
      </c>
      <c r="H550" s="849">
        <v>33</v>
      </c>
      <c r="I550" s="849">
        <v>0</v>
      </c>
      <c r="J550" s="832"/>
      <c r="K550" s="832">
        <v>0</v>
      </c>
      <c r="L550" s="849">
        <v>27</v>
      </c>
      <c r="M550" s="849">
        <v>0</v>
      </c>
      <c r="N550" s="832"/>
      <c r="O550" s="832">
        <v>0</v>
      </c>
      <c r="P550" s="849">
        <v>27</v>
      </c>
      <c r="Q550" s="849">
        <v>0</v>
      </c>
      <c r="R550" s="837"/>
      <c r="S550" s="850">
        <v>0</v>
      </c>
    </row>
    <row r="551" spans="1:19" ht="14.4" customHeight="1" x14ac:dyDescent="0.3">
      <c r="A551" s="831" t="s">
        <v>8273</v>
      </c>
      <c r="B551" s="832" t="s">
        <v>8387</v>
      </c>
      <c r="C551" s="832" t="s">
        <v>664</v>
      </c>
      <c r="D551" s="832" t="s">
        <v>8187</v>
      </c>
      <c r="E551" s="832" t="s">
        <v>8203</v>
      </c>
      <c r="F551" s="832" t="s">
        <v>8346</v>
      </c>
      <c r="G551" s="832" t="s">
        <v>8347</v>
      </c>
      <c r="H551" s="849">
        <v>2</v>
      </c>
      <c r="I551" s="849">
        <v>0</v>
      </c>
      <c r="J551" s="832"/>
      <c r="K551" s="832">
        <v>0</v>
      </c>
      <c r="L551" s="849"/>
      <c r="M551" s="849"/>
      <c r="N551" s="832"/>
      <c r="O551" s="832"/>
      <c r="P551" s="849">
        <v>1</v>
      </c>
      <c r="Q551" s="849">
        <v>0</v>
      </c>
      <c r="R551" s="837"/>
      <c r="S551" s="850">
        <v>0</v>
      </c>
    </row>
    <row r="552" spans="1:19" ht="14.4" customHeight="1" x14ac:dyDescent="0.3">
      <c r="A552" s="831" t="s">
        <v>8273</v>
      </c>
      <c r="B552" s="832" t="s">
        <v>8387</v>
      </c>
      <c r="C552" s="832" t="s">
        <v>664</v>
      </c>
      <c r="D552" s="832" t="s">
        <v>8187</v>
      </c>
      <c r="E552" s="832" t="s">
        <v>8203</v>
      </c>
      <c r="F552" s="832" t="s">
        <v>8240</v>
      </c>
      <c r="G552" s="832" t="s">
        <v>8241</v>
      </c>
      <c r="H552" s="849">
        <v>46</v>
      </c>
      <c r="I552" s="849">
        <v>666.66</v>
      </c>
      <c r="J552" s="832">
        <v>1.4285469389504362</v>
      </c>
      <c r="K552" s="832">
        <v>14.492608695652173</v>
      </c>
      <c r="L552" s="849">
        <v>14</v>
      </c>
      <c r="M552" s="849">
        <v>466.66999999999996</v>
      </c>
      <c r="N552" s="832">
        <v>1</v>
      </c>
      <c r="O552" s="832">
        <v>33.333571428571425</v>
      </c>
      <c r="P552" s="849">
        <v>29</v>
      </c>
      <c r="Q552" s="849">
        <v>966.67</v>
      </c>
      <c r="R552" s="837">
        <v>2.0714209184220111</v>
      </c>
      <c r="S552" s="850">
        <v>33.333448275862068</v>
      </c>
    </row>
    <row r="553" spans="1:19" ht="14.4" customHeight="1" x14ac:dyDescent="0.3">
      <c r="A553" s="831" t="s">
        <v>8273</v>
      </c>
      <c r="B553" s="832" t="s">
        <v>8387</v>
      </c>
      <c r="C553" s="832" t="s">
        <v>664</v>
      </c>
      <c r="D553" s="832" t="s">
        <v>8187</v>
      </c>
      <c r="E553" s="832" t="s">
        <v>8203</v>
      </c>
      <c r="F553" s="832" t="s">
        <v>8287</v>
      </c>
      <c r="G553" s="832" t="s">
        <v>8288</v>
      </c>
      <c r="H553" s="849">
        <v>482</v>
      </c>
      <c r="I553" s="849">
        <v>52056</v>
      </c>
      <c r="J553" s="832">
        <v>0.8114984099270437</v>
      </c>
      <c r="K553" s="832">
        <v>108</v>
      </c>
      <c r="L553" s="849">
        <v>553</v>
      </c>
      <c r="M553" s="849">
        <v>64148</v>
      </c>
      <c r="N553" s="832">
        <v>1</v>
      </c>
      <c r="O553" s="832">
        <v>116</v>
      </c>
      <c r="P553" s="849">
        <v>622</v>
      </c>
      <c r="Q553" s="849">
        <v>72152</v>
      </c>
      <c r="R553" s="837">
        <v>1.1247739602169982</v>
      </c>
      <c r="S553" s="850">
        <v>116</v>
      </c>
    </row>
    <row r="554" spans="1:19" ht="14.4" customHeight="1" x14ac:dyDescent="0.3">
      <c r="A554" s="831" t="s">
        <v>8273</v>
      </c>
      <c r="B554" s="832" t="s">
        <v>8387</v>
      </c>
      <c r="C554" s="832" t="s">
        <v>664</v>
      </c>
      <c r="D554" s="832" t="s">
        <v>8187</v>
      </c>
      <c r="E554" s="832" t="s">
        <v>8203</v>
      </c>
      <c r="F554" s="832" t="s">
        <v>8242</v>
      </c>
      <c r="G554" s="832" t="s">
        <v>8243</v>
      </c>
      <c r="H554" s="849">
        <v>141</v>
      </c>
      <c r="I554" s="849">
        <v>5076</v>
      </c>
      <c r="J554" s="832">
        <v>1.3065637065637066</v>
      </c>
      <c r="K554" s="832">
        <v>36</v>
      </c>
      <c r="L554" s="849">
        <v>105</v>
      </c>
      <c r="M554" s="849">
        <v>3885</v>
      </c>
      <c r="N554" s="832">
        <v>1</v>
      </c>
      <c r="O554" s="832">
        <v>37</v>
      </c>
      <c r="P554" s="849">
        <v>187</v>
      </c>
      <c r="Q554" s="849">
        <v>6919</v>
      </c>
      <c r="R554" s="837">
        <v>1.7809523809523808</v>
      </c>
      <c r="S554" s="850">
        <v>37</v>
      </c>
    </row>
    <row r="555" spans="1:19" ht="14.4" customHeight="1" x14ac:dyDescent="0.3">
      <c r="A555" s="831" t="s">
        <v>8273</v>
      </c>
      <c r="B555" s="832" t="s">
        <v>8387</v>
      </c>
      <c r="C555" s="832" t="s">
        <v>664</v>
      </c>
      <c r="D555" s="832" t="s">
        <v>8187</v>
      </c>
      <c r="E555" s="832" t="s">
        <v>8203</v>
      </c>
      <c r="F555" s="832" t="s">
        <v>8483</v>
      </c>
      <c r="G555" s="832" t="s">
        <v>8484</v>
      </c>
      <c r="H555" s="849">
        <v>56</v>
      </c>
      <c r="I555" s="849">
        <v>18536</v>
      </c>
      <c r="J555" s="832">
        <v>0.60185726345866619</v>
      </c>
      <c r="K555" s="832">
        <v>331</v>
      </c>
      <c r="L555" s="849">
        <v>87</v>
      </c>
      <c r="M555" s="849">
        <v>30798</v>
      </c>
      <c r="N555" s="832">
        <v>1</v>
      </c>
      <c r="O555" s="832">
        <v>354</v>
      </c>
      <c r="P555" s="849">
        <v>184</v>
      </c>
      <c r="Q555" s="849">
        <v>65320</v>
      </c>
      <c r="R555" s="837">
        <v>2.1209169426586141</v>
      </c>
      <c r="S555" s="850">
        <v>355</v>
      </c>
    </row>
    <row r="556" spans="1:19" ht="14.4" customHeight="1" x14ac:dyDescent="0.3">
      <c r="A556" s="831" t="s">
        <v>8273</v>
      </c>
      <c r="B556" s="832" t="s">
        <v>8387</v>
      </c>
      <c r="C556" s="832" t="s">
        <v>664</v>
      </c>
      <c r="D556" s="832" t="s">
        <v>8187</v>
      </c>
      <c r="E556" s="832" t="s">
        <v>8203</v>
      </c>
      <c r="F556" s="832" t="s">
        <v>8293</v>
      </c>
      <c r="G556" s="832" t="s">
        <v>8294</v>
      </c>
      <c r="H556" s="849">
        <v>3</v>
      </c>
      <c r="I556" s="849">
        <v>630</v>
      </c>
      <c r="J556" s="832"/>
      <c r="K556" s="832">
        <v>210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8273</v>
      </c>
      <c r="B557" s="832" t="s">
        <v>8387</v>
      </c>
      <c r="C557" s="832" t="s">
        <v>664</v>
      </c>
      <c r="D557" s="832" t="s">
        <v>8187</v>
      </c>
      <c r="E557" s="832" t="s">
        <v>8203</v>
      </c>
      <c r="F557" s="832" t="s">
        <v>8352</v>
      </c>
      <c r="G557" s="832" t="s">
        <v>8353</v>
      </c>
      <c r="H557" s="849"/>
      <c r="I557" s="849"/>
      <c r="J557" s="832"/>
      <c r="K557" s="832"/>
      <c r="L557" s="849"/>
      <c r="M557" s="849"/>
      <c r="N557" s="832"/>
      <c r="O557" s="832"/>
      <c r="P557" s="849">
        <v>0</v>
      </c>
      <c r="Q557" s="849">
        <v>0</v>
      </c>
      <c r="R557" s="837"/>
      <c r="S557" s="850"/>
    </row>
    <row r="558" spans="1:19" ht="14.4" customHeight="1" x14ac:dyDescent="0.3">
      <c r="A558" s="831" t="s">
        <v>8273</v>
      </c>
      <c r="B558" s="832" t="s">
        <v>8387</v>
      </c>
      <c r="C558" s="832" t="s">
        <v>664</v>
      </c>
      <c r="D558" s="832" t="s">
        <v>8187</v>
      </c>
      <c r="E558" s="832" t="s">
        <v>8203</v>
      </c>
      <c r="F558" s="832" t="s">
        <v>8354</v>
      </c>
      <c r="G558" s="832" t="s">
        <v>8355</v>
      </c>
      <c r="H558" s="849">
        <v>2</v>
      </c>
      <c r="I558" s="849">
        <v>154</v>
      </c>
      <c r="J558" s="832"/>
      <c r="K558" s="832">
        <v>77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8273</v>
      </c>
      <c r="B559" s="832" t="s">
        <v>8387</v>
      </c>
      <c r="C559" s="832" t="s">
        <v>664</v>
      </c>
      <c r="D559" s="832" t="s">
        <v>8187</v>
      </c>
      <c r="E559" s="832" t="s">
        <v>8203</v>
      </c>
      <c r="F559" s="832" t="s">
        <v>8487</v>
      </c>
      <c r="G559" s="832" t="s">
        <v>8488</v>
      </c>
      <c r="H559" s="849">
        <v>145</v>
      </c>
      <c r="I559" s="849">
        <v>23925</v>
      </c>
      <c r="J559" s="832">
        <v>1.1652542372881356</v>
      </c>
      <c r="K559" s="832">
        <v>165</v>
      </c>
      <c r="L559" s="849">
        <v>116</v>
      </c>
      <c r="M559" s="849">
        <v>20532</v>
      </c>
      <c r="N559" s="832">
        <v>1</v>
      </c>
      <c r="O559" s="832">
        <v>177</v>
      </c>
      <c r="P559" s="849">
        <v>127</v>
      </c>
      <c r="Q559" s="849">
        <v>22479</v>
      </c>
      <c r="R559" s="837">
        <v>1.0948275862068966</v>
      </c>
      <c r="S559" s="850">
        <v>177</v>
      </c>
    </row>
    <row r="560" spans="1:19" ht="14.4" customHeight="1" x14ac:dyDescent="0.3">
      <c r="A560" s="831" t="s">
        <v>8273</v>
      </c>
      <c r="B560" s="832" t="s">
        <v>8387</v>
      </c>
      <c r="C560" s="832" t="s">
        <v>664</v>
      </c>
      <c r="D560" s="832" t="s">
        <v>8187</v>
      </c>
      <c r="E560" s="832" t="s">
        <v>8203</v>
      </c>
      <c r="F560" s="832" t="s">
        <v>8489</v>
      </c>
      <c r="G560" s="832" t="s">
        <v>8490</v>
      </c>
      <c r="H560" s="849"/>
      <c r="I560" s="849"/>
      <c r="J560" s="832"/>
      <c r="K560" s="832"/>
      <c r="L560" s="849">
        <v>4</v>
      </c>
      <c r="M560" s="849">
        <v>2804</v>
      </c>
      <c r="N560" s="832">
        <v>1</v>
      </c>
      <c r="O560" s="832">
        <v>701</v>
      </c>
      <c r="P560" s="849">
        <v>26</v>
      </c>
      <c r="Q560" s="849">
        <v>18226</v>
      </c>
      <c r="R560" s="837">
        <v>6.5</v>
      </c>
      <c r="S560" s="850">
        <v>701</v>
      </c>
    </row>
    <row r="561" spans="1:19" ht="14.4" customHeight="1" x14ac:dyDescent="0.3">
      <c r="A561" s="831" t="s">
        <v>8273</v>
      </c>
      <c r="B561" s="832" t="s">
        <v>8387</v>
      </c>
      <c r="C561" s="832" t="s">
        <v>664</v>
      </c>
      <c r="D561" s="832" t="s">
        <v>3030</v>
      </c>
      <c r="E561" s="832" t="s">
        <v>8203</v>
      </c>
      <c r="F561" s="832" t="s">
        <v>8242</v>
      </c>
      <c r="G561" s="832" t="s">
        <v>8243</v>
      </c>
      <c r="H561" s="849"/>
      <c r="I561" s="849"/>
      <c r="J561" s="832"/>
      <c r="K561" s="832"/>
      <c r="L561" s="849">
        <v>1</v>
      </c>
      <c r="M561" s="849">
        <v>37</v>
      </c>
      <c r="N561" s="832">
        <v>1</v>
      </c>
      <c r="O561" s="832">
        <v>37</v>
      </c>
      <c r="P561" s="849"/>
      <c r="Q561" s="849"/>
      <c r="R561" s="837"/>
      <c r="S561" s="850"/>
    </row>
    <row r="562" spans="1:19" ht="14.4" customHeight="1" x14ac:dyDescent="0.3">
      <c r="A562" s="831" t="s">
        <v>8273</v>
      </c>
      <c r="B562" s="832" t="s">
        <v>8387</v>
      </c>
      <c r="C562" s="832" t="s">
        <v>664</v>
      </c>
      <c r="D562" s="832" t="s">
        <v>3031</v>
      </c>
      <c r="E562" s="832" t="s">
        <v>8206</v>
      </c>
      <c r="F562" s="832" t="s">
        <v>8403</v>
      </c>
      <c r="G562" s="832"/>
      <c r="H562" s="849">
        <v>0.54</v>
      </c>
      <c r="I562" s="849">
        <v>24.56</v>
      </c>
      <c r="J562" s="832"/>
      <c r="K562" s="832">
        <v>45.481481481481474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8273</v>
      </c>
      <c r="B563" s="832" t="s">
        <v>8387</v>
      </c>
      <c r="C563" s="832" t="s">
        <v>664</v>
      </c>
      <c r="D563" s="832" t="s">
        <v>3031</v>
      </c>
      <c r="E563" s="832" t="s">
        <v>8206</v>
      </c>
      <c r="F563" s="832" t="s">
        <v>8403</v>
      </c>
      <c r="G563" s="832" t="s">
        <v>8404</v>
      </c>
      <c r="H563" s="849">
        <v>0.53</v>
      </c>
      <c r="I563" s="849">
        <v>24.1</v>
      </c>
      <c r="J563" s="832"/>
      <c r="K563" s="832">
        <v>45.471698113207545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8273</v>
      </c>
      <c r="B564" s="832" t="s">
        <v>8387</v>
      </c>
      <c r="C564" s="832" t="s">
        <v>664</v>
      </c>
      <c r="D564" s="832" t="s">
        <v>3031</v>
      </c>
      <c r="E564" s="832" t="s">
        <v>8203</v>
      </c>
      <c r="F564" s="832" t="s">
        <v>8230</v>
      </c>
      <c r="G564" s="832" t="s">
        <v>8231</v>
      </c>
      <c r="H564" s="849"/>
      <c r="I564" s="849"/>
      <c r="J564" s="832"/>
      <c r="K564" s="832"/>
      <c r="L564" s="849">
        <v>1</v>
      </c>
      <c r="M564" s="849">
        <v>30</v>
      </c>
      <c r="N564" s="832">
        <v>1</v>
      </c>
      <c r="O564" s="832">
        <v>30</v>
      </c>
      <c r="P564" s="849"/>
      <c r="Q564" s="849"/>
      <c r="R564" s="837"/>
      <c r="S564" s="850"/>
    </row>
    <row r="565" spans="1:19" ht="14.4" customHeight="1" x14ac:dyDescent="0.3">
      <c r="A565" s="831" t="s">
        <v>8273</v>
      </c>
      <c r="B565" s="832" t="s">
        <v>8387</v>
      </c>
      <c r="C565" s="832" t="s">
        <v>664</v>
      </c>
      <c r="D565" s="832" t="s">
        <v>3031</v>
      </c>
      <c r="E565" s="832" t="s">
        <v>8203</v>
      </c>
      <c r="F565" s="832" t="s">
        <v>8232</v>
      </c>
      <c r="G565" s="832" t="s">
        <v>8233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66</v>
      </c>
      <c r="R565" s="837"/>
      <c r="S565" s="850">
        <v>66</v>
      </c>
    </row>
    <row r="566" spans="1:19" ht="14.4" customHeight="1" x14ac:dyDescent="0.3">
      <c r="A566" s="831" t="s">
        <v>8273</v>
      </c>
      <c r="B566" s="832" t="s">
        <v>8387</v>
      </c>
      <c r="C566" s="832" t="s">
        <v>664</v>
      </c>
      <c r="D566" s="832" t="s">
        <v>3031</v>
      </c>
      <c r="E566" s="832" t="s">
        <v>8203</v>
      </c>
      <c r="F566" s="832" t="s">
        <v>8204</v>
      </c>
      <c r="G566" s="832" t="s">
        <v>8205</v>
      </c>
      <c r="H566" s="849">
        <v>2</v>
      </c>
      <c r="I566" s="849">
        <v>288</v>
      </c>
      <c r="J566" s="832">
        <v>0.98630136986301364</v>
      </c>
      <c r="K566" s="832">
        <v>144</v>
      </c>
      <c r="L566" s="849">
        <v>2</v>
      </c>
      <c r="M566" s="849">
        <v>292</v>
      </c>
      <c r="N566" s="832">
        <v>1</v>
      </c>
      <c r="O566" s="832">
        <v>146</v>
      </c>
      <c r="P566" s="849"/>
      <c r="Q566" s="849"/>
      <c r="R566" s="837"/>
      <c r="S566" s="850"/>
    </row>
    <row r="567" spans="1:19" ht="14.4" customHeight="1" x14ac:dyDescent="0.3">
      <c r="A567" s="831" t="s">
        <v>8273</v>
      </c>
      <c r="B567" s="832" t="s">
        <v>8387</v>
      </c>
      <c r="C567" s="832" t="s">
        <v>664</v>
      </c>
      <c r="D567" s="832" t="s">
        <v>3031</v>
      </c>
      <c r="E567" s="832" t="s">
        <v>8203</v>
      </c>
      <c r="F567" s="832" t="s">
        <v>8477</v>
      </c>
      <c r="G567" s="832" t="s">
        <v>8478</v>
      </c>
      <c r="H567" s="849"/>
      <c r="I567" s="849"/>
      <c r="J567" s="832"/>
      <c r="K567" s="832"/>
      <c r="L567" s="849">
        <v>1</v>
      </c>
      <c r="M567" s="849">
        <v>195</v>
      </c>
      <c r="N567" s="832">
        <v>1</v>
      </c>
      <c r="O567" s="832">
        <v>195</v>
      </c>
      <c r="P567" s="849"/>
      <c r="Q567" s="849"/>
      <c r="R567" s="837"/>
      <c r="S567" s="850"/>
    </row>
    <row r="568" spans="1:19" ht="14.4" customHeight="1" x14ac:dyDescent="0.3">
      <c r="A568" s="831" t="s">
        <v>8273</v>
      </c>
      <c r="B568" s="832" t="s">
        <v>8387</v>
      </c>
      <c r="C568" s="832" t="s">
        <v>664</v>
      </c>
      <c r="D568" s="832" t="s">
        <v>3031</v>
      </c>
      <c r="E568" s="832" t="s">
        <v>8203</v>
      </c>
      <c r="F568" s="832" t="s">
        <v>8281</v>
      </c>
      <c r="G568" s="832" t="s">
        <v>8282</v>
      </c>
      <c r="H568" s="849"/>
      <c r="I568" s="849"/>
      <c r="J568" s="832"/>
      <c r="K568" s="832"/>
      <c r="L568" s="849">
        <v>1</v>
      </c>
      <c r="M568" s="849">
        <v>37</v>
      </c>
      <c r="N568" s="832">
        <v>1</v>
      </c>
      <c r="O568" s="832">
        <v>37</v>
      </c>
      <c r="P568" s="849"/>
      <c r="Q568" s="849"/>
      <c r="R568" s="837"/>
      <c r="S568" s="850"/>
    </row>
    <row r="569" spans="1:19" ht="14.4" customHeight="1" x14ac:dyDescent="0.3">
      <c r="A569" s="831" t="s">
        <v>8273</v>
      </c>
      <c r="B569" s="832" t="s">
        <v>8387</v>
      </c>
      <c r="C569" s="832" t="s">
        <v>664</v>
      </c>
      <c r="D569" s="832" t="s">
        <v>3031</v>
      </c>
      <c r="E569" s="832" t="s">
        <v>8203</v>
      </c>
      <c r="F569" s="832" t="s">
        <v>8287</v>
      </c>
      <c r="G569" s="832" t="s">
        <v>8288</v>
      </c>
      <c r="H569" s="849"/>
      <c r="I569" s="849"/>
      <c r="J569" s="832"/>
      <c r="K569" s="832"/>
      <c r="L569" s="849">
        <v>1</v>
      </c>
      <c r="M569" s="849">
        <v>116</v>
      </c>
      <c r="N569" s="832">
        <v>1</v>
      </c>
      <c r="O569" s="832">
        <v>116</v>
      </c>
      <c r="P569" s="849">
        <v>1</v>
      </c>
      <c r="Q569" s="849">
        <v>116</v>
      </c>
      <c r="R569" s="837">
        <v>1</v>
      </c>
      <c r="S569" s="850">
        <v>116</v>
      </c>
    </row>
    <row r="570" spans="1:19" ht="14.4" customHeight="1" x14ac:dyDescent="0.3">
      <c r="A570" s="831" t="s">
        <v>8273</v>
      </c>
      <c r="B570" s="832" t="s">
        <v>8387</v>
      </c>
      <c r="C570" s="832" t="s">
        <v>664</v>
      </c>
      <c r="D570" s="832" t="s">
        <v>3031</v>
      </c>
      <c r="E570" s="832" t="s">
        <v>8203</v>
      </c>
      <c r="F570" s="832" t="s">
        <v>8487</v>
      </c>
      <c r="G570" s="832" t="s">
        <v>8488</v>
      </c>
      <c r="H570" s="849">
        <v>2</v>
      </c>
      <c r="I570" s="849">
        <v>330</v>
      </c>
      <c r="J570" s="832">
        <v>0.62146892655367236</v>
      </c>
      <c r="K570" s="832">
        <v>165</v>
      </c>
      <c r="L570" s="849">
        <v>3</v>
      </c>
      <c r="M570" s="849">
        <v>531</v>
      </c>
      <c r="N570" s="832">
        <v>1</v>
      </c>
      <c r="O570" s="832">
        <v>177</v>
      </c>
      <c r="P570" s="849">
        <v>2</v>
      </c>
      <c r="Q570" s="849">
        <v>354</v>
      </c>
      <c r="R570" s="837">
        <v>0.66666666666666663</v>
      </c>
      <c r="S570" s="850">
        <v>177</v>
      </c>
    </row>
    <row r="571" spans="1:19" ht="14.4" customHeight="1" x14ac:dyDescent="0.3">
      <c r="A571" s="831" t="s">
        <v>8273</v>
      </c>
      <c r="B571" s="832" t="s">
        <v>8387</v>
      </c>
      <c r="C571" s="832" t="s">
        <v>664</v>
      </c>
      <c r="D571" s="832" t="s">
        <v>3037</v>
      </c>
      <c r="E571" s="832" t="s">
        <v>8206</v>
      </c>
      <c r="F571" s="832" t="s">
        <v>8444</v>
      </c>
      <c r="G571" s="832" t="s">
        <v>8445</v>
      </c>
      <c r="H571" s="849"/>
      <c r="I571" s="849"/>
      <c r="J571" s="832"/>
      <c r="K571" s="832"/>
      <c r="L571" s="849"/>
      <c r="M571" s="849"/>
      <c r="N571" s="832"/>
      <c r="O571" s="832"/>
      <c r="P571" s="849">
        <v>0.06</v>
      </c>
      <c r="Q571" s="849">
        <v>27.29</v>
      </c>
      <c r="R571" s="837"/>
      <c r="S571" s="850">
        <v>454.83333333333331</v>
      </c>
    </row>
    <row r="572" spans="1:19" ht="14.4" customHeight="1" x14ac:dyDescent="0.3">
      <c r="A572" s="831" t="s">
        <v>8273</v>
      </c>
      <c r="B572" s="832" t="s">
        <v>8387</v>
      </c>
      <c r="C572" s="832" t="s">
        <v>664</v>
      </c>
      <c r="D572" s="832" t="s">
        <v>3037</v>
      </c>
      <c r="E572" s="832" t="s">
        <v>8458</v>
      </c>
      <c r="F572" s="832" t="s">
        <v>8464</v>
      </c>
      <c r="G572" s="832" t="s">
        <v>8465</v>
      </c>
      <c r="H572" s="849"/>
      <c r="I572" s="849"/>
      <c r="J572" s="832"/>
      <c r="K572" s="832"/>
      <c r="L572" s="849">
        <v>1</v>
      </c>
      <c r="M572" s="849">
        <v>8191.63</v>
      </c>
      <c r="N572" s="832">
        <v>1</v>
      </c>
      <c r="O572" s="832">
        <v>8191.63</v>
      </c>
      <c r="P572" s="849"/>
      <c r="Q572" s="849"/>
      <c r="R572" s="837"/>
      <c r="S572" s="850"/>
    </row>
    <row r="573" spans="1:19" ht="14.4" customHeight="1" x14ac:dyDescent="0.3">
      <c r="A573" s="831" t="s">
        <v>8273</v>
      </c>
      <c r="B573" s="832" t="s">
        <v>8387</v>
      </c>
      <c r="C573" s="832" t="s">
        <v>664</v>
      </c>
      <c r="D573" s="832" t="s">
        <v>3037</v>
      </c>
      <c r="E573" s="832" t="s">
        <v>8458</v>
      </c>
      <c r="F573" s="832" t="s">
        <v>8466</v>
      </c>
      <c r="G573" s="832" t="s">
        <v>8467</v>
      </c>
      <c r="H573" s="849"/>
      <c r="I573" s="849"/>
      <c r="J573" s="832"/>
      <c r="K573" s="832"/>
      <c r="L573" s="849">
        <v>1</v>
      </c>
      <c r="M573" s="849">
        <v>238.68</v>
      </c>
      <c r="N573" s="832">
        <v>1</v>
      </c>
      <c r="O573" s="832">
        <v>238.68</v>
      </c>
      <c r="P573" s="849"/>
      <c r="Q573" s="849"/>
      <c r="R573" s="837"/>
      <c r="S573" s="850"/>
    </row>
    <row r="574" spans="1:19" ht="14.4" customHeight="1" x14ac:dyDescent="0.3">
      <c r="A574" s="831" t="s">
        <v>8273</v>
      </c>
      <c r="B574" s="832" t="s">
        <v>8387</v>
      </c>
      <c r="C574" s="832" t="s">
        <v>664</v>
      </c>
      <c r="D574" s="832" t="s">
        <v>3037</v>
      </c>
      <c r="E574" s="832" t="s">
        <v>8203</v>
      </c>
      <c r="F574" s="832" t="s">
        <v>8232</v>
      </c>
      <c r="G574" s="832" t="s">
        <v>8233</v>
      </c>
      <c r="H574" s="849"/>
      <c r="I574" s="849"/>
      <c r="J574" s="832"/>
      <c r="K574" s="832"/>
      <c r="L574" s="849"/>
      <c r="M574" s="849"/>
      <c r="N574" s="832"/>
      <c r="O574" s="832"/>
      <c r="P574" s="849">
        <v>1</v>
      </c>
      <c r="Q574" s="849">
        <v>66</v>
      </c>
      <c r="R574" s="837"/>
      <c r="S574" s="850">
        <v>66</v>
      </c>
    </row>
    <row r="575" spans="1:19" ht="14.4" customHeight="1" x14ac:dyDescent="0.3">
      <c r="A575" s="831" t="s">
        <v>8273</v>
      </c>
      <c r="B575" s="832" t="s">
        <v>8387</v>
      </c>
      <c r="C575" s="832" t="s">
        <v>664</v>
      </c>
      <c r="D575" s="832" t="s">
        <v>3037</v>
      </c>
      <c r="E575" s="832" t="s">
        <v>8203</v>
      </c>
      <c r="F575" s="832" t="s">
        <v>8204</v>
      </c>
      <c r="G575" s="832" t="s">
        <v>8205</v>
      </c>
      <c r="H575" s="849"/>
      <c r="I575" s="849"/>
      <c r="J575" s="832"/>
      <c r="K575" s="832"/>
      <c r="L575" s="849">
        <v>1</v>
      </c>
      <c r="M575" s="849">
        <v>146</v>
      </c>
      <c r="N575" s="832">
        <v>1</v>
      </c>
      <c r="O575" s="832">
        <v>146</v>
      </c>
      <c r="P575" s="849">
        <v>1</v>
      </c>
      <c r="Q575" s="849">
        <v>147</v>
      </c>
      <c r="R575" s="837">
        <v>1.0068493150684932</v>
      </c>
      <c r="S575" s="850">
        <v>147</v>
      </c>
    </row>
    <row r="576" spans="1:19" ht="14.4" customHeight="1" x14ac:dyDescent="0.3">
      <c r="A576" s="831" t="s">
        <v>8273</v>
      </c>
      <c r="B576" s="832" t="s">
        <v>8387</v>
      </c>
      <c r="C576" s="832" t="s">
        <v>664</v>
      </c>
      <c r="D576" s="832" t="s">
        <v>3037</v>
      </c>
      <c r="E576" s="832" t="s">
        <v>8203</v>
      </c>
      <c r="F576" s="832" t="s">
        <v>8287</v>
      </c>
      <c r="G576" s="832" t="s">
        <v>8288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116</v>
      </c>
      <c r="R576" s="837"/>
      <c r="S576" s="850">
        <v>116</v>
      </c>
    </row>
    <row r="577" spans="1:19" ht="14.4" customHeight="1" x14ac:dyDescent="0.3">
      <c r="A577" s="831" t="s">
        <v>8273</v>
      </c>
      <c r="B577" s="832" t="s">
        <v>8387</v>
      </c>
      <c r="C577" s="832" t="s">
        <v>664</v>
      </c>
      <c r="D577" s="832" t="s">
        <v>3037</v>
      </c>
      <c r="E577" s="832" t="s">
        <v>8203</v>
      </c>
      <c r="F577" s="832" t="s">
        <v>8487</v>
      </c>
      <c r="G577" s="832" t="s">
        <v>8488</v>
      </c>
      <c r="H577" s="849"/>
      <c r="I577" s="849"/>
      <c r="J577" s="832"/>
      <c r="K577" s="832"/>
      <c r="L577" s="849">
        <v>1</v>
      </c>
      <c r="M577" s="849">
        <v>177</v>
      </c>
      <c r="N577" s="832">
        <v>1</v>
      </c>
      <c r="O577" s="832">
        <v>177</v>
      </c>
      <c r="P577" s="849">
        <v>2</v>
      </c>
      <c r="Q577" s="849">
        <v>354</v>
      </c>
      <c r="R577" s="837">
        <v>2</v>
      </c>
      <c r="S577" s="850">
        <v>177</v>
      </c>
    </row>
    <row r="578" spans="1:19" ht="14.4" customHeight="1" x14ac:dyDescent="0.3">
      <c r="A578" s="831" t="s">
        <v>8273</v>
      </c>
      <c r="B578" s="832" t="s">
        <v>8387</v>
      </c>
      <c r="C578" s="832" t="s">
        <v>664</v>
      </c>
      <c r="D578" s="832" t="s">
        <v>3043</v>
      </c>
      <c r="E578" s="832" t="s">
        <v>8206</v>
      </c>
      <c r="F578" s="832" t="s">
        <v>8444</v>
      </c>
      <c r="G578" s="832" t="s">
        <v>8445</v>
      </c>
      <c r="H578" s="849"/>
      <c r="I578" s="849"/>
      <c r="J578" s="832"/>
      <c r="K578" s="832"/>
      <c r="L578" s="849"/>
      <c r="M578" s="849"/>
      <c r="N578" s="832"/>
      <c r="O578" s="832"/>
      <c r="P578" s="849">
        <v>0.1</v>
      </c>
      <c r="Q578" s="849">
        <v>45.49</v>
      </c>
      <c r="R578" s="837"/>
      <c r="S578" s="850">
        <v>454.9</v>
      </c>
    </row>
    <row r="579" spans="1:19" ht="14.4" customHeight="1" x14ac:dyDescent="0.3">
      <c r="A579" s="831" t="s">
        <v>8273</v>
      </c>
      <c r="B579" s="832" t="s">
        <v>8387</v>
      </c>
      <c r="C579" s="832" t="s">
        <v>664</v>
      </c>
      <c r="D579" s="832" t="s">
        <v>3043</v>
      </c>
      <c r="E579" s="832" t="s">
        <v>8203</v>
      </c>
      <c r="F579" s="832" t="s">
        <v>8232</v>
      </c>
      <c r="G579" s="832" t="s">
        <v>8233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66</v>
      </c>
      <c r="R579" s="837"/>
      <c r="S579" s="850">
        <v>66</v>
      </c>
    </row>
    <row r="580" spans="1:19" ht="14.4" customHeight="1" x14ac:dyDescent="0.3">
      <c r="A580" s="831" t="s">
        <v>8273</v>
      </c>
      <c r="B580" s="832" t="s">
        <v>8387</v>
      </c>
      <c r="C580" s="832" t="s">
        <v>664</v>
      </c>
      <c r="D580" s="832" t="s">
        <v>3043</v>
      </c>
      <c r="E580" s="832" t="s">
        <v>8203</v>
      </c>
      <c r="F580" s="832" t="s">
        <v>8204</v>
      </c>
      <c r="G580" s="832" t="s">
        <v>8205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147</v>
      </c>
      <c r="R580" s="837"/>
      <c r="S580" s="850">
        <v>147</v>
      </c>
    </row>
    <row r="581" spans="1:19" ht="14.4" customHeight="1" x14ac:dyDescent="0.3">
      <c r="A581" s="831" t="s">
        <v>8273</v>
      </c>
      <c r="B581" s="832" t="s">
        <v>8387</v>
      </c>
      <c r="C581" s="832" t="s">
        <v>664</v>
      </c>
      <c r="D581" s="832" t="s">
        <v>3043</v>
      </c>
      <c r="E581" s="832" t="s">
        <v>8203</v>
      </c>
      <c r="F581" s="832" t="s">
        <v>8487</v>
      </c>
      <c r="G581" s="832" t="s">
        <v>8488</v>
      </c>
      <c r="H581" s="849"/>
      <c r="I581" s="849"/>
      <c r="J581" s="832"/>
      <c r="K581" s="832"/>
      <c r="L581" s="849">
        <v>1</v>
      </c>
      <c r="M581" s="849">
        <v>177</v>
      </c>
      <c r="N581" s="832">
        <v>1</v>
      </c>
      <c r="O581" s="832">
        <v>177</v>
      </c>
      <c r="P581" s="849"/>
      <c r="Q581" s="849"/>
      <c r="R581" s="837"/>
      <c r="S581" s="850"/>
    </row>
    <row r="582" spans="1:19" ht="14.4" customHeight="1" x14ac:dyDescent="0.3">
      <c r="A582" s="831" t="s">
        <v>8273</v>
      </c>
      <c r="B582" s="832" t="s">
        <v>8387</v>
      </c>
      <c r="C582" s="832" t="s">
        <v>664</v>
      </c>
      <c r="D582" s="832" t="s">
        <v>3049</v>
      </c>
      <c r="E582" s="832" t="s">
        <v>8203</v>
      </c>
      <c r="F582" s="832" t="s">
        <v>8242</v>
      </c>
      <c r="G582" s="832" t="s">
        <v>8243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37</v>
      </c>
      <c r="R582" s="837"/>
      <c r="S582" s="850">
        <v>37</v>
      </c>
    </row>
    <row r="583" spans="1:19" ht="14.4" customHeight="1" x14ac:dyDescent="0.3">
      <c r="A583" s="831" t="s">
        <v>8273</v>
      </c>
      <c r="B583" s="832" t="s">
        <v>8387</v>
      </c>
      <c r="C583" s="832" t="s">
        <v>664</v>
      </c>
      <c r="D583" s="832" t="s">
        <v>3049</v>
      </c>
      <c r="E583" s="832" t="s">
        <v>8203</v>
      </c>
      <c r="F583" s="832" t="s">
        <v>8487</v>
      </c>
      <c r="G583" s="832" t="s">
        <v>8488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177</v>
      </c>
      <c r="R583" s="837"/>
      <c r="S583" s="850">
        <v>177</v>
      </c>
    </row>
    <row r="584" spans="1:19" ht="14.4" customHeight="1" x14ac:dyDescent="0.3">
      <c r="A584" s="831" t="s">
        <v>8273</v>
      </c>
      <c r="B584" s="832" t="s">
        <v>8387</v>
      </c>
      <c r="C584" s="832" t="s">
        <v>664</v>
      </c>
      <c r="D584" s="832" t="s">
        <v>3051</v>
      </c>
      <c r="E584" s="832" t="s">
        <v>8206</v>
      </c>
      <c r="F584" s="832" t="s">
        <v>8397</v>
      </c>
      <c r="G584" s="832" t="s">
        <v>1630</v>
      </c>
      <c r="H584" s="849">
        <v>0.2</v>
      </c>
      <c r="I584" s="849">
        <v>167.95</v>
      </c>
      <c r="J584" s="832"/>
      <c r="K584" s="832">
        <v>839.74999999999989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8273</v>
      </c>
      <c r="B585" s="832" t="s">
        <v>8387</v>
      </c>
      <c r="C585" s="832" t="s">
        <v>664</v>
      </c>
      <c r="D585" s="832" t="s">
        <v>3051</v>
      </c>
      <c r="E585" s="832" t="s">
        <v>8206</v>
      </c>
      <c r="F585" s="832" t="s">
        <v>8398</v>
      </c>
      <c r="G585" s="832" t="s">
        <v>8399</v>
      </c>
      <c r="H585" s="849">
        <v>22</v>
      </c>
      <c r="I585" s="849">
        <v>189856.26</v>
      </c>
      <c r="J585" s="832"/>
      <c r="K585" s="832">
        <v>8629.83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8273</v>
      </c>
      <c r="B586" s="832" t="s">
        <v>8387</v>
      </c>
      <c r="C586" s="832" t="s">
        <v>664</v>
      </c>
      <c r="D586" s="832" t="s">
        <v>3051</v>
      </c>
      <c r="E586" s="832" t="s">
        <v>8206</v>
      </c>
      <c r="F586" s="832" t="s">
        <v>8400</v>
      </c>
      <c r="G586" s="832" t="s">
        <v>8401</v>
      </c>
      <c r="H586" s="849"/>
      <c r="I586" s="849"/>
      <c r="J586" s="832"/>
      <c r="K586" s="832"/>
      <c r="L586" s="849">
        <v>0.04</v>
      </c>
      <c r="M586" s="849">
        <v>654.92999999999995</v>
      </c>
      <c r="N586" s="832">
        <v>1</v>
      </c>
      <c r="O586" s="832">
        <v>16373.249999999998</v>
      </c>
      <c r="P586" s="849"/>
      <c r="Q586" s="849"/>
      <c r="R586" s="837"/>
      <c r="S586" s="850"/>
    </row>
    <row r="587" spans="1:19" ht="14.4" customHeight="1" x14ac:dyDescent="0.3">
      <c r="A587" s="831" t="s">
        <v>8273</v>
      </c>
      <c r="B587" s="832" t="s">
        <v>8387</v>
      </c>
      <c r="C587" s="832" t="s">
        <v>664</v>
      </c>
      <c r="D587" s="832" t="s">
        <v>3051</v>
      </c>
      <c r="E587" s="832" t="s">
        <v>8206</v>
      </c>
      <c r="F587" s="832" t="s">
        <v>8403</v>
      </c>
      <c r="G587" s="832"/>
      <c r="H587" s="849"/>
      <c r="I587" s="849"/>
      <c r="J587" s="832"/>
      <c r="K587" s="832"/>
      <c r="L587" s="849">
        <v>-0.38</v>
      </c>
      <c r="M587" s="849">
        <v>-17.28</v>
      </c>
      <c r="N587" s="832">
        <v>1</v>
      </c>
      <c r="O587" s="832">
        <v>45.473684210526315</v>
      </c>
      <c r="P587" s="849"/>
      <c r="Q587" s="849"/>
      <c r="R587" s="837"/>
      <c r="S587" s="850"/>
    </row>
    <row r="588" spans="1:19" ht="14.4" customHeight="1" x14ac:dyDescent="0.3">
      <c r="A588" s="831" t="s">
        <v>8273</v>
      </c>
      <c r="B588" s="832" t="s">
        <v>8387</v>
      </c>
      <c r="C588" s="832" t="s">
        <v>664</v>
      </c>
      <c r="D588" s="832" t="s">
        <v>3051</v>
      </c>
      <c r="E588" s="832" t="s">
        <v>8206</v>
      </c>
      <c r="F588" s="832" t="s">
        <v>8403</v>
      </c>
      <c r="G588" s="832" t="s">
        <v>8404</v>
      </c>
      <c r="H588" s="849"/>
      <c r="I588" s="849"/>
      <c r="J588" s="832"/>
      <c r="K588" s="832"/>
      <c r="L588" s="849">
        <v>1.56</v>
      </c>
      <c r="M588" s="849">
        <v>70.95</v>
      </c>
      <c r="N588" s="832">
        <v>1</v>
      </c>
      <c r="O588" s="832">
        <v>45.480769230769234</v>
      </c>
      <c r="P588" s="849"/>
      <c r="Q588" s="849"/>
      <c r="R588" s="837"/>
      <c r="S588" s="850"/>
    </row>
    <row r="589" spans="1:19" ht="14.4" customHeight="1" x14ac:dyDescent="0.3">
      <c r="A589" s="831" t="s">
        <v>8273</v>
      </c>
      <c r="B589" s="832" t="s">
        <v>8387</v>
      </c>
      <c r="C589" s="832" t="s">
        <v>664</v>
      </c>
      <c r="D589" s="832" t="s">
        <v>3051</v>
      </c>
      <c r="E589" s="832" t="s">
        <v>8206</v>
      </c>
      <c r="F589" s="832" t="s">
        <v>8437</v>
      </c>
      <c r="G589" s="832" t="s">
        <v>1816</v>
      </c>
      <c r="H589" s="849"/>
      <c r="I589" s="849"/>
      <c r="J589" s="832"/>
      <c r="K589" s="832"/>
      <c r="L589" s="849">
        <v>18</v>
      </c>
      <c r="M589" s="849">
        <v>233005.32</v>
      </c>
      <c r="N589" s="832">
        <v>1</v>
      </c>
      <c r="O589" s="832">
        <v>12944.74</v>
      </c>
      <c r="P589" s="849"/>
      <c r="Q589" s="849"/>
      <c r="R589" s="837"/>
      <c r="S589" s="850"/>
    </row>
    <row r="590" spans="1:19" ht="14.4" customHeight="1" x14ac:dyDescent="0.3">
      <c r="A590" s="831" t="s">
        <v>8273</v>
      </c>
      <c r="B590" s="832" t="s">
        <v>8387</v>
      </c>
      <c r="C590" s="832" t="s">
        <v>664</v>
      </c>
      <c r="D590" s="832" t="s">
        <v>3051</v>
      </c>
      <c r="E590" s="832" t="s">
        <v>8206</v>
      </c>
      <c r="F590" s="832" t="s">
        <v>8442</v>
      </c>
      <c r="G590" s="832" t="s">
        <v>1816</v>
      </c>
      <c r="H590" s="849"/>
      <c r="I590" s="849"/>
      <c r="J590" s="832"/>
      <c r="K590" s="832"/>
      <c r="L590" s="849"/>
      <c r="M590" s="849"/>
      <c r="N590" s="832"/>
      <c r="O590" s="832"/>
      <c r="P590" s="849">
        <v>3</v>
      </c>
      <c r="Q590" s="849">
        <v>7785.42</v>
      </c>
      <c r="R590" s="837"/>
      <c r="S590" s="850">
        <v>2595.14</v>
      </c>
    </row>
    <row r="591" spans="1:19" ht="14.4" customHeight="1" x14ac:dyDescent="0.3">
      <c r="A591" s="831" t="s">
        <v>8273</v>
      </c>
      <c r="B591" s="832" t="s">
        <v>8387</v>
      </c>
      <c r="C591" s="832" t="s">
        <v>664</v>
      </c>
      <c r="D591" s="832" t="s">
        <v>3051</v>
      </c>
      <c r="E591" s="832" t="s">
        <v>8458</v>
      </c>
      <c r="F591" s="832" t="s">
        <v>8461</v>
      </c>
      <c r="G591" s="832" t="s">
        <v>8462</v>
      </c>
      <c r="H591" s="849">
        <v>1</v>
      </c>
      <c r="I591" s="849">
        <v>2460.89</v>
      </c>
      <c r="J591" s="832">
        <v>0.24952040460411579</v>
      </c>
      <c r="K591" s="832">
        <v>2460.89</v>
      </c>
      <c r="L591" s="849">
        <v>4</v>
      </c>
      <c r="M591" s="849">
        <v>9862.48</v>
      </c>
      <c r="N591" s="832">
        <v>1</v>
      </c>
      <c r="O591" s="832">
        <v>2465.62</v>
      </c>
      <c r="P591" s="849">
        <v>1</v>
      </c>
      <c r="Q591" s="849">
        <v>2641.15</v>
      </c>
      <c r="R591" s="837">
        <v>0.26779775472295003</v>
      </c>
      <c r="S591" s="850">
        <v>2641.15</v>
      </c>
    </row>
    <row r="592" spans="1:19" ht="14.4" customHeight="1" x14ac:dyDescent="0.3">
      <c r="A592" s="831" t="s">
        <v>8273</v>
      </c>
      <c r="B592" s="832" t="s">
        <v>8387</v>
      </c>
      <c r="C592" s="832" t="s">
        <v>664</v>
      </c>
      <c r="D592" s="832" t="s">
        <v>3051</v>
      </c>
      <c r="E592" s="832" t="s">
        <v>8458</v>
      </c>
      <c r="F592" s="832" t="s">
        <v>8463</v>
      </c>
      <c r="G592" s="832" t="s">
        <v>8462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1660.26</v>
      </c>
      <c r="R592" s="837"/>
      <c r="S592" s="850">
        <v>1660.26</v>
      </c>
    </row>
    <row r="593" spans="1:19" ht="14.4" customHeight="1" x14ac:dyDescent="0.3">
      <c r="A593" s="831" t="s">
        <v>8273</v>
      </c>
      <c r="B593" s="832" t="s">
        <v>8387</v>
      </c>
      <c r="C593" s="832" t="s">
        <v>664</v>
      </c>
      <c r="D593" s="832" t="s">
        <v>3051</v>
      </c>
      <c r="E593" s="832" t="s">
        <v>8458</v>
      </c>
      <c r="F593" s="832" t="s">
        <v>8466</v>
      </c>
      <c r="G593" s="832" t="s">
        <v>8467</v>
      </c>
      <c r="H593" s="849">
        <v>1</v>
      </c>
      <c r="I593" s="849">
        <v>238.68</v>
      </c>
      <c r="J593" s="832">
        <v>0.24676398825524173</v>
      </c>
      <c r="K593" s="832">
        <v>238.68</v>
      </c>
      <c r="L593" s="849">
        <v>4</v>
      </c>
      <c r="M593" s="849">
        <v>967.24</v>
      </c>
      <c r="N593" s="832">
        <v>1</v>
      </c>
      <c r="O593" s="832">
        <v>241.81</v>
      </c>
      <c r="P593" s="849">
        <v>2</v>
      </c>
      <c r="Q593" s="849">
        <v>491.22</v>
      </c>
      <c r="R593" s="837">
        <v>0.50785740870931728</v>
      </c>
      <c r="S593" s="850">
        <v>245.61</v>
      </c>
    </row>
    <row r="594" spans="1:19" ht="14.4" customHeight="1" x14ac:dyDescent="0.3">
      <c r="A594" s="831" t="s">
        <v>8273</v>
      </c>
      <c r="B594" s="832" t="s">
        <v>8387</v>
      </c>
      <c r="C594" s="832" t="s">
        <v>664</v>
      </c>
      <c r="D594" s="832" t="s">
        <v>3051</v>
      </c>
      <c r="E594" s="832" t="s">
        <v>8203</v>
      </c>
      <c r="F594" s="832" t="s">
        <v>8232</v>
      </c>
      <c r="G594" s="832" t="s">
        <v>8233</v>
      </c>
      <c r="H594" s="849">
        <v>20</v>
      </c>
      <c r="I594" s="849">
        <v>1280</v>
      </c>
      <c r="J594" s="832">
        <v>0.66875653082549635</v>
      </c>
      <c r="K594" s="832">
        <v>64</v>
      </c>
      <c r="L594" s="849">
        <v>29</v>
      </c>
      <c r="M594" s="849">
        <v>1914</v>
      </c>
      <c r="N594" s="832">
        <v>1</v>
      </c>
      <c r="O594" s="832">
        <v>66</v>
      </c>
      <c r="P594" s="849">
        <v>26</v>
      </c>
      <c r="Q594" s="849">
        <v>1716</v>
      </c>
      <c r="R594" s="837">
        <v>0.89655172413793105</v>
      </c>
      <c r="S594" s="850">
        <v>66</v>
      </c>
    </row>
    <row r="595" spans="1:19" ht="14.4" customHeight="1" x14ac:dyDescent="0.3">
      <c r="A595" s="831" t="s">
        <v>8273</v>
      </c>
      <c r="B595" s="832" t="s">
        <v>8387</v>
      </c>
      <c r="C595" s="832" t="s">
        <v>664</v>
      </c>
      <c r="D595" s="832" t="s">
        <v>3051</v>
      </c>
      <c r="E595" s="832" t="s">
        <v>8203</v>
      </c>
      <c r="F595" s="832" t="s">
        <v>8204</v>
      </c>
      <c r="G595" s="832" t="s">
        <v>8205</v>
      </c>
      <c r="H595" s="849"/>
      <c r="I595" s="849"/>
      <c r="J595" s="832"/>
      <c r="K595" s="832"/>
      <c r="L595" s="849">
        <v>5</v>
      </c>
      <c r="M595" s="849">
        <v>730</v>
      </c>
      <c r="N595" s="832">
        <v>1</v>
      </c>
      <c r="O595" s="832">
        <v>146</v>
      </c>
      <c r="P595" s="849">
        <v>4</v>
      </c>
      <c r="Q595" s="849">
        <v>588</v>
      </c>
      <c r="R595" s="837">
        <v>0.80547945205479454</v>
      </c>
      <c r="S595" s="850">
        <v>147</v>
      </c>
    </row>
    <row r="596" spans="1:19" ht="14.4" customHeight="1" x14ac:dyDescent="0.3">
      <c r="A596" s="831" t="s">
        <v>8273</v>
      </c>
      <c r="B596" s="832" t="s">
        <v>8387</v>
      </c>
      <c r="C596" s="832" t="s">
        <v>664</v>
      </c>
      <c r="D596" s="832" t="s">
        <v>3051</v>
      </c>
      <c r="E596" s="832" t="s">
        <v>8203</v>
      </c>
      <c r="F596" s="832" t="s">
        <v>8477</v>
      </c>
      <c r="G596" s="832" t="s">
        <v>8478</v>
      </c>
      <c r="H596" s="849">
        <v>1</v>
      </c>
      <c r="I596" s="849">
        <v>189</v>
      </c>
      <c r="J596" s="832">
        <v>0.32307692307692309</v>
      </c>
      <c r="K596" s="832">
        <v>189</v>
      </c>
      <c r="L596" s="849">
        <v>3</v>
      </c>
      <c r="M596" s="849">
        <v>585</v>
      </c>
      <c r="N596" s="832">
        <v>1</v>
      </c>
      <c r="O596" s="832">
        <v>195</v>
      </c>
      <c r="P596" s="849">
        <v>4</v>
      </c>
      <c r="Q596" s="849">
        <v>784</v>
      </c>
      <c r="R596" s="837">
        <v>1.3401709401709401</v>
      </c>
      <c r="S596" s="850">
        <v>196</v>
      </c>
    </row>
    <row r="597" spans="1:19" ht="14.4" customHeight="1" x14ac:dyDescent="0.3">
      <c r="A597" s="831" t="s">
        <v>8273</v>
      </c>
      <c r="B597" s="832" t="s">
        <v>8387</v>
      </c>
      <c r="C597" s="832" t="s">
        <v>664</v>
      </c>
      <c r="D597" s="832" t="s">
        <v>3051</v>
      </c>
      <c r="E597" s="832" t="s">
        <v>8203</v>
      </c>
      <c r="F597" s="832" t="s">
        <v>8281</v>
      </c>
      <c r="G597" s="832" t="s">
        <v>8282</v>
      </c>
      <c r="H597" s="849">
        <v>6</v>
      </c>
      <c r="I597" s="849">
        <v>210</v>
      </c>
      <c r="J597" s="832">
        <v>1.1351351351351351</v>
      </c>
      <c r="K597" s="832">
        <v>35</v>
      </c>
      <c r="L597" s="849">
        <v>5</v>
      </c>
      <c r="M597" s="849">
        <v>185</v>
      </c>
      <c r="N597" s="832">
        <v>1</v>
      </c>
      <c r="O597" s="832">
        <v>37</v>
      </c>
      <c r="P597" s="849">
        <v>7</v>
      </c>
      <c r="Q597" s="849">
        <v>259</v>
      </c>
      <c r="R597" s="837">
        <v>1.4</v>
      </c>
      <c r="S597" s="850">
        <v>37</v>
      </c>
    </row>
    <row r="598" spans="1:19" ht="14.4" customHeight="1" x14ac:dyDescent="0.3">
      <c r="A598" s="831" t="s">
        <v>8273</v>
      </c>
      <c r="B598" s="832" t="s">
        <v>8387</v>
      </c>
      <c r="C598" s="832" t="s">
        <v>664</v>
      </c>
      <c r="D598" s="832" t="s">
        <v>3051</v>
      </c>
      <c r="E598" s="832" t="s">
        <v>8203</v>
      </c>
      <c r="F598" s="832" t="s">
        <v>8481</v>
      </c>
      <c r="G598" s="832" t="s">
        <v>8482</v>
      </c>
      <c r="H598" s="849">
        <v>1</v>
      </c>
      <c r="I598" s="849">
        <v>0</v>
      </c>
      <c r="J598" s="832"/>
      <c r="K598" s="832">
        <v>0</v>
      </c>
      <c r="L598" s="849">
        <v>1</v>
      </c>
      <c r="M598" s="849">
        <v>0</v>
      </c>
      <c r="N598" s="832"/>
      <c r="O598" s="832">
        <v>0</v>
      </c>
      <c r="P598" s="849">
        <v>2</v>
      </c>
      <c r="Q598" s="849">
        <v>0</v>
      </c>
      <c r="R598" s="837"/>
      <c r="S598" s="850">
        <v>0</v>
      </c>
    </row>
    <row r="599" spans="1:19" ht="14.4" customHeight="1" x14ac:dyDescent="0.3">
      <c r="A599" s="831" t="s">
        <v>8273</v>
      </c>
      <c r="B599" s="832" t="s">
        <v>8387</v>
      </c>
      <c r="C599" s="832" t="s">
        <v>664</v>
      </c>
      <c r="D599" s="832" t="s">
        <v>3051</v>
      </c>
      <c r="E599" s="832" t="s">
        <v>8203</v>
      </c>
      <c r="F599" s="832" t="s">
        <v>8240</v>
      </c>
      <c r="G599" s="832" t="s">
        <v>8241</v>
      </c>
      <c r="H599" s="849">
        <v>1</v>
      </c>
      <c r="I599" s="849">
        <v>33.33</v>
      </c>
      <c r="J599" s="832">
        <v>1</v>
      </c>
      <c r="K599" s="832">
        <v>33.33</v>
      </c>
      <c r="L599" s="849">
        <v>1</v>
      </c>
      <c r="M599" s="849">
        <v>33.33</v>
      </c>
      <c r="N599" s="832">
        <v>1</v>
      </c>
      <c r="O599" s="832">
        <v>33.33</v>
      </c>
      <c r="P599" s="849">
        <v>4</v>
      </c>
      <c r="Q599" s="849">
        <v>133.32999999999998</v>
      </c>
      <c r="R599" s="837">
        <v>4.0003000300030003</v>
      </c>
      <c r="S599" s="850">
        <v>33.332499999999996</v>
      </c>
    </row>
    <row r="600" spans="1:19" ht="14.4" customHeight="1" x14ac:dyDescent="0.3">
      <c r="A600" s="831" t="s">
        <v>8273</v>
      </c>
      <c r="B600" s="832" t="s">
        <v>8387</v>
      </c>
      <c r="C600" s="832" t="s">
        <v>664</v>
      </c>
      <c r="D600" s="832" t="s">
        <v>3051</v>
      </c>
      <c r="E600" s="832" t="s">
        <v>8203</v>
      </c>
      <c r="F600" s="832" t="s">
        <v>8287</v>
      </c>
      <c r="G600" s="832" t="s">
        <v>8288</v>
      </c>
      <c r="H600" s="849"/>
      <c r="I600" s="849"/>
      <c r="J600" s="832"/>
      <c r="K600" s="832"/>
      <c r="L600" s="849">
        <v>2</v>
      </c>
      <c r="M600" s="849">
        <v>232</v>
      </c>
      <c r="N600" s="832">
        <v>1</v>
      </c>
      <c r="O600" s="832">
        <v>116</v>
      </c>
      <c r="P600" s="849">
        <v>2</v>
      </c>
      <c r="Q600" s="849">
        <v>232</v>
      </c>
      <c r="R600" s="837">
        <v>1</v>
      </c>
      <c r="S600" s="850">
        <v>116</v>
      </c>
    </row>
    <row r="601" spans="1:19" ht="14.4" customHeight="1" x14ac:dyDescent="0.3">
      <c r="A601" s="831" t="s">
        <v>8273</v>
      </c>
      <c r="B601" s="832" t="s">
        <v>8387</v>
      </c>
      <c r="C601" s="832" t="s">
        <v>664</v>
      </c>
      <c r="D601" s="832" t="s">
        <v>3051</v>
      </c>
      <c r="E601" s="832" t="s">
        <v>8203</v>
      </c>
      <c r="F601" s="832" t="s">
        <v>8242</v>
      </c>
      <c r="G601" s="832" t="s">
        <v>8243</v>
      </c>
      <c r="H601" s="849">
        <v>23</v>
      </c>
      <c r="I601" s="849">
        <v>828</v>
      </c>
      <c r="J601" s="832">
        <v>0.57380457380457384</v>
      </c>
      <c r="K601" s="832">
        <v>36</v>
      </c>
      <c r="L601" s="849">
        <v>39</v>
      </c>
      <c r="M601" s="849">
        <v>1443</v>
      </c>
      <c r="N601" s="832">
        <v>1</v>
      </c>
      <c r="O601" s="832">
        <v>37</v>
      </c>
      <c r="P601" s="849">
        <v>41</v>
      </c>
      <c r="Q601" s="849">
        <v>1517</v>
      </c>
      <c r="R601" s="837">
        <v>1.0512820512820513</v>
      </c>
      <c r="S601" s="850">
        <v>37</v>
      </c>
    </row>
    <row r="602" spans="1:19" ht="14.4" customHeight="1" x14ac:dyDescent="0.3">
      <c r="A602" s="831" t="s">
        <v>8273</v>
      </c>
      <c r="B602" s="832" t="s">
        <v>8387</v>
      </c>
      <c r="C602" s="832" t="s">
        <v>664</v>
      </c>
      <c r="D602" s="832" t="s">
        <v>3051</v>
      </c>
      <c r="E602" s="832" t="s">
        <v>8203</v>
      </c>
      <c r="F602" s="832" t="s">
        <v>8483</v>
      </c>
      <c r="G602" s="832" t="s">
        <v>8484</v>
      </c>
      <c r="H602" s="849">
        <v>63</v>
      </c>
      <c r="I602" s="849">
        <v>20853</v>
      </c>
      <c r="J602" s="832">
        <v>1.1114486728493764</v>
      </c>
      <c r="K602" s="832">
        <v>331</v>
      </c>
      <c r="L602" s="849">
        <v>53</v>
      </c>
      <c r="M602" s="849">
        <v>18762</v>
      </c>
      <c r="N602" s="832">
        <v>1</v>
      </c>
      <c r="O602" s="832">
        <v>354</v>
      </c>
      <c r="P602" s="849">
        <v>62</v>
      </c>
      <c r="Q602" s="849">
        <v>22010</v>
      </c>
      <c r="R602" s="837">
        <v>1.1731158725082613</v>
      </c>
      <c r="S602" s="850">
        <v>355</v>
      </c>
    </row>
    <row r="603" spans="1:19" ht="14.4" customHeight="1" x14ac:dyDescent="0.3">
      <c r="A603" s="831" t="s">
        <v>8273</v>
      </c>
      <c r="B603" s="832" t="s">
        <v>8387</v>
      </c>
      <c r="C603" s="832" t="s">
        <v>664</v>
      </c>
      <c r="D603" s="832" t="s">
        <v>3051</v>
      </c>
      <c r="E603" s="832" t="s">
        <v>8203</v>
      </c>
      <c r="F603" s="832" t="s">
        <v>8293</v>
      </c>
      <c r="G603" s="832" t="s">
        <v>8294</v>
      </c>
      <c r="H603" s="849">
        <v>5</v>
      </c>
      <c r="I603" s="849">
        <v>1050</v>
      </c>
      <c r="J603" s="832">
        <v>0.94594594594594594</v>
      </c>
      <c r="K603" s="832">
        <v>210</v>
      </c>
      <c r="L603" s="849">
        <v>5</v>
      </c>
      <c r="M603" s="849">
        <v>1110</v>
      </c>
      <c r="N603" s="832">
        <v>1</v>
      </c>
      <c r="O603" s="832">
        <v>222</v>
      </c>
      <c r="P603" s="849">
        <v>5</v>
      </c>
      <c r="Q603" s="849">
        <v>1115</v>
      </c>
      <c r="R603" s="837">
        <v>1.0045045045045045</v>
      </c>
      <c r="S603" s="850">
        <v>223</v>
      </c>
    </row>
    <row r="604" spans="1:19" ht="14.4" customHeight="1" x14ac:dyDescent="0.3">
      <c r="A604" s="831" t="s">
        <v>8273</v>
      </c>
      <c r="B604" s="832" t="s">
        <v>8387</v>
      </c>
      <c r="C604" s="832" t="s">
        <v>664</v>
      </c>
      <c r="D604" s="832" t="s">
        <v>3051</v>
      </c>
      <c r="E604" s="832" t="s">
        <v>8203</v>
      </c>
      <c r="F604" s="832" t="s">
        <v>8295</v>
      </c>
      <c r="G604" s="832" t="s">
        <v>8296</v>
      </c>
      <c r="H604" s="849">
        <v>1</v>
      </c>
      <c r="I604" s="849">
        <v>57</v>
      </c>
      <c r="J604" s="832"/>
      <c r="K604" s="832">
        <v>57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8273</v>
      </c>
      <c r="B605" s="832" t="s">
        <v>8387</v>
      </c>
      <c r="C605" s="832" t="s">
        <v>664</v>
      </c>
      <c r="D605" s="832" t="s">
        <v>3051</v>
      </c>
      <c r="E605" s="832" t="s">
        <v>8203</v>
      </c>
      <c r="F605" s="832" t="s">
        <v>8487</v>
      </c>
      <c r="G605" s="832" t="s">
        <v>8488</v>
      </c>
      <c r="H605" s="849">
        <v>12</v>
      </c>
      <c r="I605" s="849">
        <v>1980</v>
      </c>
      <c r="J605" s="832">
        <v>0.31073446327683618</v>
      </c>
      <c r="K605" s="832">
        <v>165</v>
      </c>
      <c r="L605" s="849">
        <v>36</v>
      </c>
      <c r="M605" s="849">
        <v>6372</v>
      </c>
      <c r="N605" s="832">
        <v>1</v>
      </c>
      <c r="O605" s="832">
        <v>177</v>
      </c>
      <c r="P605" s="849">
        <v>21</v>
      </c>
      <c r="Q605" s="849">
        <v>3717</v>
      </c>
      <c r="R605" s="837">
        <v>0.58333333333333337</v>
      </c>
      <c r="S605" s="850">
        <v>177</v>
      </c>
    </row>
    <row r="606" spans="1:19" ht="14.4" customHeight="1" x14ac:dyDescent="0.3">
      <c r="A606" s="831" t="s">
        <v>8273</v>
      </c>
      <c r="B606" s="832" t="s">
        <v>8387</v>
      </c>
      <c r="C606" s="832" t="s">
        <v>664</v>
      </c>
      <c r="D606" s="832" t="s">
        <v>3051</v>
      </c>
      <c r="E606" s="832" t="s">
        <v>8203</v>
      </c>
      <c r="F606" s="832" t="s">
        <v>8489</v>
      </c>
      <c r="G606" s="832" t="s">
        <v>8490</v>
      </c>
      <c r="H606" s="849"/>
      <c r="I606" s="849"/>
      <c r="J606" s="832"/>
      <c r="K606" s="832"/>
      <c r="L606" s="849"/>
      <c r="M606" s="849"/>
      <c r="N606" s="832"/>
      <c r="O606" s="832"/>
      <c r="P606" s="849">
        <v>13</v>
      </c>
      <c r="Q606" s="849">
        <v>9113</v>
      </c>
      <c r="R606" s="837"/>
      <c r="S606" s="850">
        <v>701</v>
      </c>
    </row>
    <row r="607" spans="1:19" ht="14.4" customHeight="1" x14ac:dyDescent="0.3">
      <c r="A607" s="831" t="s">
        <v>8273</v>
      </c>
      <c r="B607" s="832" t="s">
        <v>8387</v>
      </c>
      <c r="C607" s="832" t="s">
        <v>664</v>
      </c>
      <c r="D607" s="832" t="s">
        <v>3052</v>
      </c>
      <c r="E607" s="832" t="s">
        <v>8458</v>
      </c>
      <c r="F607" s="832" t="s">
        <v>8464</v>
      </c>
      <c r="G607" s="832" t="s">
        <v>8465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10309.15</v>
      </c>
      <c r="R607" s="837"/>
      <c r="S607" s="850">
        <v>10309.15</v>
      </c>
    </row>
    <row r="608" spans="1:19" ht="14.4" customHeight="1" x14ac:dyDescent="0.3">
      <c r="A608" s="831" t="s">
        <v>8273</v>
      </c>
      <c r="B608" s="832" t="s">
        <v>8387</v>
      </c>
      <c r="C608" s="832" t="s">
        <v>664</v>
      </c>
      <c r="D608" s="832" t="s">
        <v>3052</v>
      </c>
      <c r="E608" s="832" t="s">
        <v>8458</v>
      </c>
      <c r="F608" s="832" t="s">
        <v>8466</v>
      </c>
      <c r="G608" s="832" t="s">
        <v>8467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245.61</v>
      </c>
      <c r="R608" s="837"/>
      <c r="S608" s="850">
        <v>245.61</v>
      </c>
    </row>
    <row r="609" spans="1:19" ht="14.4" customHeight="1" x14ac:dyDescent="0.3">
      <c r="A609" s="831" t="s">
        <v>8273</v>
      </c>
      <c r="B609" s="832" t="s">
        <v>8387</v>
      </c>
      <c r="C609" s="832" t="s">
        <v>664</v>
      </c>
      <c r="D609" s="832" t="s">
        <v>3052</v>
      </c>
      <c r="E609" s="832" t="s">
        <v>8203</v>
      </c>
      <c r="F609" s="832" t="s">
        <v>8204</v>
      </c>
      <c r="G609" s="832" t="s">
        <v>8205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147</v>
      </c>
      <c r="R609" s="837"/>
      <c r="S609" s="850">
        <v>147</v>
      </c>
    </row>
    <row r="610" spans="1:19" ht="14.4" customHeight="1" x14ac:dyDescent="0.3">
      <c r="A610" s="831" t="s">
        <v>8273</v>
      </c>
      <c r="B610" s="832" t="s">
        <v>8387</v>
      </c>
      <c r="C610" s="832" t="s">
        <v>664</v>
      </c>
      <c r="D610" s="832" t="s">
        <v>3052</v>
      </c>
      <c r="E610" s="832" t="s">
        <v>8203</v>
      </c>
      <c r="F610" s="832" t="s">
        <v>8477</v>
      </c>
      <c r="G610" s="832" t="s">
        <v>8478</v>
      </c>
      <c r="H610" s="849"/>
      <c r="I610" s="849"/>
      <c r="J610" s="832"/>
      <c r="K610" s="832"/>
      <c r="L610" s="849"/>
      <c r="M610" s="849"/>
      <c r="N610" s="832"/>
      <c r="O610" s="832"/>
      <c r="P610" s="849">
        <v>1</v>
      </c>
      <c r="Q610" s="849">
        <v>196</v>
      </c>
      <c r="R610" s="837"/>
      <c r="S610" s="850">
        <v>196</v>
      </c>
    </row>
    <row r="611" spans="1:19" ht="14.4" customHeight="1" x14ac:dyDescent="0.3">
      <c r="A611" s="831" t="s">
        <v>8273</v>
      </c>
      <c r="B611" s="832" t="s">
        <v>8387</v>
      </c>
      <c r="C611" s="832" t="s">
        <v>664</v>
      </c>
      <c r="D611" s="832" t="s">
        <v>3052</v>
      </c>
      <c r="E611" s="832" t="s">
        <v>8203</v>
      </c>
      <c r="F611" s="832" t="s">
        <v>8487</v>
      </c>
      <c r="G611" s="832" t="s">
        <v>8488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177</v>
      </c>
      <c r="R611" s="837"/>
      <c r="S611" s="850">
        <v>177</v>
      </c>
    </row>
    <row r="612" spans="1:19" ht="14.4" customHeight="1" x14ac:dyDescent="0.3">
      <c r="A612" s="831" t="s">
        <v>8273</v>
      </c>
      <c r="B612" s="832" t="s">
        <v>8387</v>
      </c>
      <c r="C612" s="832" t="s">
        <v>664</v>
      </c>
      <c r="D612" s="832" t="s">
        <v>3053</v>
      </c>
      <c r="E612" s="832" t="s">
        <v>8203</v>
      </c>
      <c r="F612" s="832" t="s">
        <v>8232</v>
      </c>
      <c r="G612" s="832" t="s">
        <v>8233</v>
      </c>
      <c r="H612" s="849">
        <v>8</v>
      </c>
      <c r="I612" s="849">
        <v>512</v>
      </c>
      <c r="J612" s="832">
        <v>0.40829346092503987</v>
      </c>
      <c r="K612" s="832">
        <v>64</v>
      </c>
      <c r="L612" s="849">
        <v>19</v>
      </c>
      <c r="M612" s="849">
        <v>1254</v>
      </c>
      <c r="N612" s="832">
        <v>1</v>
      </c>
      <c r="O612" s="832">
        <v>66</v>
      </c>
      <c r="P612" s="849">
        <v>2</v>
      </c>
      <c r="Q612" s="849">
        <v>132</v>
      </c>
      <c r="R612" s="837">
        <v>0.10526315789473684</v>
      </c>
      <c r="S612" s="850">
        <v>66</v>
      </c>
    </row>
    <row r="613" spans="1:19" ht="14.4" customHeight="1" x14ac:dyDescent="0.3">
      <c r="A613" s="831" t="s">
        <v>8273</v>
      </c>
      <c r="B613" s="832" t="s">
        <v>8387</v>
      </c>
      <c r="C613" s="832" t="s">
        <v>664</v>
      </c>
      <c r="D613" s="832" t="s">
        <v>3053</v>
      </c>
      <c r="E613" s="832" t="s">
        <v>8203</v>
      </c>
      <c r="F613" s="832" t="s">
        <v>8204</v>
      </c>
      <c r="G613" s="832" t="s">
        <v>8205</v>
      </c>
      <c r="H613" s="849"/>
      <c r="I613" s="849"/>
      <c r="J613" s="832"/>
      <c r="K613" s="832"/>
      <c r="L613" s="849">
        <v>1</v>
      </c>
      <c r="M613" s="849">
        <v>146</v>
      </c>
      <c r="N613" s="832">
        <v>1</v>
      </c>
      <c r="O613" s="832">
        <v>146</v>
      </c>
      <c r="P613" s="849"/>
      <c r="Q613" s="849"/>
      <c r="R613" s="837"/>
      <c r="S613" s="850"/>
    </row>
    <row r="614" spans="1:19" ht="14.4" customHeight="1" x14ac:dyDescent="0.3">
      <c r="A614" s="831" t="s">
        <v>8273</v>
      </c>
      <c r="B614" s="832" t="s">
        <v>8387</v>
      </c>
      <c r="C614" s="832" t="s">
        <v>664</v>
      </c>
      <c r="D614" s="832" t="s">
        <v>3053</v>
      </c>
      <c r="E614" s="832" t="s">
        <v>8203</v>
      </c>
      <c r="F614" s="832" t="s">
        <v>8287</v>
      </c>
      <c r="G614" s="832" t="s">
        <v>8288</v>
      </c>
      <c r="H614" s="849">
        <v>6</v>
      </c>
      <c r="I614" s="849">
        <v>648</v>
      </c>
      <c r="J614" s="832">
        <v>0.29401088929219599</v>
      </c>
      <c r="K614" s="832">
        <v>108</v>
      </c>
      <c r="L614" s="849">
        <v>19</v>
      </c>
      <c r="M614" s="849">
        <v>2204</v>
      </c>
      <c r="N614" s="832">
        <v>1</v>
      </c>
      <c r="O614" s="832">
        <v>116</v>
      </c>
      <c r="P614" s="849">
        <v>5</v>
      </c>
      <c r="Q614" s="849">
        <v>580</v>
      </c>
      <c r="R614" s="837">
        <v>0.26315789473684209</v>
      </c>
      <c r="S614" s="850">
        <v>116</v>
      </c>
    </row>
    <row r="615" spans="1:19" ht="14.4" customHeight="1" x14ac:dyDescent="0.3">
      <c r="A615" s="831" t="s">
        <v>8273</v>
      </c>
      <c r="B615" s="832" t="s">
        <v>8387</v>
      </c>
      <c r="C615" s="832" t="s">
        <v>664</v>
      </c>
      <c r="D615" s="832" t="s">
        <v>3053</v>
      </c>
      <c r="E615" s="832" t="s">
        <v>8203</v>
      </c>
      <c r="F615" s="832" t="s">
        <v>8242</v>
      </c>
      <c r="G615" s="832" t="s">
        <v>8243</v>
      </c>
      <c r="H615" s="849">
        <v>1</v>
      </c>
      <c r="I615" s="849">
        <v>36</v>
      </c>
      <c r="J615" s="832"/>
      <c r="K615" s="832">
        <v>36</v>
      </c>
      <c r="L615" s="849"/>
      <c r="M615" s="849"/>
      <c r="N615" s="832"/>
      <c r="O615" s="832"/>
      <c r="P615" s="849">
        <v>1</v>
      </c>
      <c r="Q615" s="849">
        <v>37</v>
      </c>
      <c r="R615" s="837"/>
      <c r="S615" s="850">
        <v>37</v>
      </c>
    </row>
    <row r="616" spans="1:19" ht="14.4" customHeight="1" x14ac:dyDescent="0.3">
      <c r="A616" s="831" t="s">
        <v>8273</v>
      </c>
      <c r="B616" s="832" t="s">
        <v>8387</v>
      </c>
      <c r="C616" s="832" t="s">
        <v>664</v>
      </c>
      <c r="D616" s="832" t="s">
        <v>3053</v>
      </c>
      <c r="E616" s="832" t="s">
        <v>8203</v>
      </c>
      <c r="F616" s="832" t="s">
        <v>8483</v>
      </c>
      <c r="G616" s="832" t="s">
        <v>8484</v>
      </c>
      <c r="H616" s="849">
        <v>32</v>
      </c>
      <c r="I616" s="849">
        <v>10592</v>
      </c>
      <c r="J616" s="832">
        <v>1.424804950228679</v>
      </c>
      <c r="K616" s="832">
        <v>331</v>
      </c>
      <c r="L616" s="849">
        <v>21</v>
      </c>
      <c r="M616" s="849">
        <v>7434</v>
      </c>
      <c r="N616" s="832">
        <v>1</v>
      </c>
      <c r="O616" s="832">
        <v>354</v>
      </c>
      <c r="P616" s="849">
        <v>6</v>
      </c>
      <c r="Q616" s="849">
        <v>2130</v>
      </c>
      <c r="R616" s="837">
        <v>0.28652138821630346</v>
      </c>
      <c r="S616" s="850">
        <v>355</v>
      </c>
    </row>
    <row r="617" spans="1:19" ht="14.4" customHeight="1" x14ac:dyDescent="0.3">
      <c r="A617" s="831" t="s">
        <v>8273</v>
      </c>
      <c r="B617" s="832" t="s">
        <v>8387</v>
      </c>
      <c r="C617" s="832" t="s">
        <v>664</v>
      </c>
      <c r="D617" s="832" t="s">
        <v>3053</v>
      </c>
      <c r="E617" s="832" t="s">
        <v>8203</v>
      </c>
      <c r="F617" s="832" t="s">
        <v>8487</v>
      </c>
      <c r="G617" s="832" t="s">
        <v>8488</v>
      </c>
      <c r="H617" s="849">
        <v>43</v>
      </c>
      <c r="I617" s="849">
        <v>7095</v>
      </c>
      <c r="J617" s="832">
        <v>1.2930563149261891</v>
      </c>
      <c r="K617" s="832">
        <v>165</v>
      </c>
      <c r="L617" s="849">
        <v>31</v>
      </c>
      <c r="M617" s="849">
        <v>5487</v>
      </c>
      <c r="N617" s="832">
        <v>1</v>
      </c>
      <c r="O617" s="832">
        <v>177</v>
      </c>
      <c r="P617" s="849">
        <v>3</v>
      </c>
      <c r="Q617" s="849">
        <v>531</v>
      </c>
      <c r="R617" s="837">
        <v>9.6774193548387094E-2</v>
      </c>
      <c r="S617" s="850">
        <v>177</v>
      </c>
    </row>
    <row r="618" spans="1:19" ht="14.4" customHeight="1" x14ac:dyDescent="0.3">
      <c r="A618" s="831" t="s">
        <v>8273</v>
      </c>
      <c r="B618" s="832" t="s">
        <v>8387</v>
      </c>
      <c r="C618" s="832" t="s">
        <v>664</v>
      </c>
      <c r="D618" s="832" t="s">
        <v>3058</v>
      </c>
      <c r="E618" s="832" t="s">
        <v>8206</v>
      </c>
      <c r="F618" s="832" t="s">
        <v>8388</v>
      </c>
      <c r="G618" s="832" t="s">
        <v>8389</v>
      </c>
      <c r="H618" s="849"/>
      <c r="I618" s="849"/>
      <c r="J618" s="832"/>
      <c r="K618" s="832"/>
      <c r="L618" s="849">
        <v>1</v>
      </c>
      <c r="M618" s="849">
        <v>1556.15</v>
      </c>
      <c r="N618" s="832">
        <v>1</v>
      </c>
      <c r="O618" s="832">
        <v>1556.15</v>
      </c>
      <c r="P618" s="849"/>
      <c r="Q618" s="849"/>
      <c r="R618" s="837"/>
      <c r="S618" s="850"/>
    </row>
    <row r="619" spans="1:19" ht="14.4" customHeight="1" x14ac:dyDescent="0.3">
      <c r="A619" s="831" t="s">
        <v>8273</v>
      </c>
      <c r="B619" s="832" t="s">
        <v>8387</v>
      </c>
      <c r="C619" s="832" t="s">
        <v>664</v>
      </c>
      <c r="D619" s="832" t="s">
        <v>3058</v>
      </c>
      <c r="E619" s="832" t="s">
        <v>8206</v>
      </c>
      <c r="F619" s="832" t="s">
        <v>8392</v>
      </c>
      <c r="G619" s="832" t="s">
        <v>8393</v>
      </c>
      <c r="H619" s="849">
        <v>4.4399999999999995</v>
      </c>
      <c r="I619" s="849">
        <v>612.76</v>
      </c>
      <c r="J619" s="832">
        <v>0.91736032097730391</v>
      </c>
      <c r="K619" s="832">
        <v>138.00900900900902</v>
      </c>
      <c r="L619" s="849">
        <v>4.84</v>
      </c>
      <c r="M619" s="849">
        <v>667.96</v>
      </c>
      <c r="N619" s="832">
        <v>1</v>
      </c>
      <c r="O619" s="832">
        <v>138.00826446280993</v>
      </c>
      <c r="P619" s="849">
        <v>3.42</v>
      </c>
      <c r="Q619" s="849">
        <v>388.73</v>
      </c>
      <c r="R619" s="837">
        <v>0.58196598598718485</v>
      </c>
      <c r="S619" s="850">
        <v>113.66374269005848</v>
      </c>
    </row>
    <row r="620" spans="1:19" ht="14.4" customHeight="1" x14ac:dyDescent="0.3">
      <c r="A620" s="831" t="s">
        <v>8273</v>
      </c>
      <c r="B620" s="832" t="s">
        <v>8387</v>
      </c>
      <c r="C620" s="832" t="s">
        <v>664</v>
      </c>
      <c r="D620" s="832" t="s">
        <v>3058</v>
      </c>
      <c r="E620" s="832" t="s">
        <v>8206</v>
      </c>
      <c r="F620" s="832" t="s">
        <v>8394</v>
      </c>
      <c r="G620" s="832" t="s">
        <v>8393</v>
      </c>
      <c r="H620" s="849">
        <v>7.34</v>
      </c>
      <c r="I620" s="849">
        <v>2025.89</v>
      </c>
      <c r="J620" s="832">
        <v>0.98412490223796123</v>
      </c>
      <c r="K620" s="832">
        <v>276.00681198910081</v>
      </c>
      <c r="L620" s="849">
        <v>7.62</v>
      </c>
      <c r="M620" s="849">
        <v>2058.5700000000002</v>
      </c>
      <c r="N620" s="832">
        <v>1</v>
      </c>
      <c r="O620" s="832">
        <v>270.15354330708664</v>
      </c>
      <c r="P620" s="849">
        <v>5.92</v>
      </c>
      <c r="Q620" s="849">
        <v>1345.8200000000002</v>
      </c>
      <c r="R620" s="837">
        <v>0.65376450642922035</v>
      </c>
      <c r="S620" s="850">
        <v>227.33445945945948</v>
      </c>
    </row>
    <row r="621" spans="1:19" ht="14.4" customHeight="1" x14ac:dyDescent="0.3">
      <c r="A621" s="831" t="s">
        <v>8273</v>
      </c>
      <c r="B621" s="832" t="s">
        <v>8387</v>
      </c>
      <c r="C621" s="832" t="s">
        <v>664</v>
      </c>
      <c r="D621" s="832" t="s">
        <v>3058</v>
      </c>
      <c r="E621" s="832" t="s">
        <v>8206</v>
      </c>
      <c r="F621" s="832" t="s">
        <v>8395</v>
      </c>
      <c r="G621" s="832" t="s">
        <v>8396</v>
      </c>
      <c r="H621" s="849"/>
      <c r="I621" s="849"/>
      <c r="J621" s="832"/>
      <c r="K621" s="832"/>
      <c r="L621" s="849">
        <v>0.3</v>
      </c>
      <c r="M621" s="849">
        <v>100.26</v>
      </c>
      <c r="N621" s="832">
        <v>1</v>
      </c>
      <c r="O621" s="832">
        <v>334.20000000000005</v>
      </c>
      <c r="P621" s="849"/>
      <c r="Q621" s="849"/>
      <c r="R621" s="837"/>
      <c r="S621" s="850"/>
    </row>
    <row r="622" spans="1:19" ht="14.4" customHeight="1" x14ac:dyDescent="0.3">
      <c r="A622" s="831" t="s">
        <v>8273</v>
      </c>
      <c r="B622" s="832" t="s">
        <v>8387</v>
      </c>
      <c r="C622" s="832" t="s">
        <v>664</v>
      </c>
      <c r="D622" s="832" t="s">
        <v>3058</v>
      </c>
      <c r="E622" s="832" t="s">
        <v>8206</v>
      </c>
      <c r="F622" s="832" t="s">
        <v>8397</v>
      </c>
      <c r="G622" s="832" t="s">
        <v>1630</v>
      </c>
      <c r="H622" s="849"/>
      <c r="I622" s="849"/>
      <c r="J622" s="832"/>
      <c r="K622" s="832"/>
      <c r="L622" s="849">
        <v>0.2</v>
      </c>
      <c r="M622" s="849">
        <v>170.32</v>
      </c>
      <c r="N622" s="832">
        <v>1</v>
      </c>
      <c r="O622" s="832">
        <v>851.59999999999991</v>
      </c>
      <c r="P622" s="849">
        <v>3.3</v>
      </c>
      <c r="Q622" s="849">
        <v>2810.2799999999997</v>
      </c>
      <c r="R622" s="837">
        <v>16.5</v>
      </c>
      <c r="S622" s="850">
        <v>851.6</v>
      </c>
    </row>
    <row r="623" spans="1:19" ht="14.4" customHeight="1" x14ac:dyDescent="0.3">
      <c r="A623" s="831" t="s">
        <v>8273</v>
      </c>
      <c r="B623" s="832" t="s">
        <v>8387</v>
      </c>
      <c r="C623" s="832" t="s">
        <v>664</v>
      </c>
      <c r="D623" s="832" t="s">
        <v>3058</v>
      </c>
      <c r="E623" s="832" t="s">
        <v>8206</v>
      </c>
      <c r="F623" s="832" t="s">
        <v>8398</v>
      </c>
      <c r="G623" s="832" t="s">
        <v>8399</v>
      </c>
      <c r="H623" s="849">
        <v>66</v>
      </c>
      <c r="I623" s="849">
        <v>569568.78</v>
      </c>
      <c r="J623" s="832">
        <v>0.78571428571428581</v>
      </c>
      <c r="K623" s="832">
        <v>8629.83</v>
      </c>
      <c r="L623" s="849">
        <v>84</v>
      </c>
      <c r="M623" s="849">
        <v>724905.72</v>
      </c>
      <c r="N623" s="832">
        <v>1</v>
      </c>
      <c r="O623" s="832">
        <v>8629.83</v>
      </c>
      <c r="P623" s="849"/>
      <c r="Q623" s="849"/>
      <c r="R623" s="837"/>
      <c r="S623" s="850"/>
    </row>
    <row r="624" spans="1:19" ht="14.4" customHeight="1" x14ac:dyDescent="0.3">
      <c r="A624" s="831" t="s">
        <v>8273</v>
      </c>
      <c r="B624" s="832" t="s">
        <v>8387</v>
      </c>
      <c r="C624" s="832" t="s">
        <v>664</v>
      </c>
      <c r="D624" s="832" t="s">
        <v>3058</v>
      </c>
      <c r="E624" s="832" t="s">
        <v>8206</v>
      </c>
      <c r="F624" s="832" t="s">
        <v>8400</v>
      </c>
      <c r="G624" s="832" t="s">
        <v>8401</v>
      </c>
      <c r="H624" s="849">
        <v>5</v>
      </c>
      <c r="I624" s="849">
        <v>84949.1</v>
      </c>
      <c r="J624" s="832">
        <v>0.38911972170339049</v>
      </c>
      <c r="K624" s="832">
        <v>16989.82</v>
      </c>
      <c r="L624" s="849">
        <v>12</v>
      </c>
      <c r="M624" s="849">
        <v>218310.96</v>
      </c>
      <c r="N624" s="832">
        <v>1</v>
      </c>
      <c r="O624" s="832">
        <v>18192.579999999998</v>
      </c>
      <c r="P624" s="849">
        <v>10</v>
      </c>
      <c r="Q624" s="849">
        <v>166911.4</v>
      </c>
      <c r="R624" s="837">
        <v>0.76455804142861172</v>
      </c>
      <c r="S624" s="850">
        <v>16691.14</v>
      </c>
    </row>
    <row r="625" spans="1:19" ht="14.4" customHeight="1" x14ac:dyDescent="0.3">
      <c r="A625" s="831" t="s">
        <v>8273</v>
      </c>
      <c r="B625" s="832" t="s">
        <v>8387</v>
      </c>
      <c r="C625" s="832" t="s">
        <v>664</v>
      </c>
      <c r="D625" s="832" t="s">
        <v>3058</v>
      </c>
      <c r="E625" s="832" t="s">
        <v>8206</v>
      </c>
      <c r="F625" s="832" t="s">
        <v>8402</v>
      </c>
      <c r="G625" s="832" t="s">
        <v>2954</v>
      </c>
      <c r="H625" s="849">
        <v>30</v>
      </c>
      <c r="I625" s="849">
        <v>1695725.7000000002</v>
      </c>
      <c r="J625" s="832">
        <v>0.93750000000000011</v>
      </c>
      <c r="K625" s="832">
        <v>56524.19000000001</v>
      </c>
      <c r="L625" s="849">
        <v>32</v>
      </c>
      <c r="M625" s="849">
        <v>1808774.08</v>
      </c>
      <c r="N625" s="832">
        <v>1</v>
      </c>
      <c r="O625" s="832">
        <v>56524.19</v>
      </c>
      <c r="P625" s="849">
        <v>7</v>
      </c>
      <c r="Q625" s="849">
        <v>370484.62</v>
      </c>
      <c r="R625" s="837">
        <v>0.20482636504830939</v>
      </c>
      <c r="S625" s="850">
        <v>52926.374285714286</v>
      </c>
    </row>
    <row r="626" spans="1:19" ht="14.4" customHeight="1" x14ac:dyDescent="0.3">
      <c r="A626" s="831" t="s">
        <v>8273</v>
      </c>
      <c r="B626" s="832" t="s">
        <v>8387</v>
      </c>
      <c r="C626" s="832" t="s">
        <v>664</v>
      </c>
      <c r="D626" s="832" t="s">
        <v>3058</v>
      </c>
      <c r="E626" s="832" t="s">
        <v>8206</v>
      </c>
      <c r="F626" s="832" t="s">
        <v>8403</v>
      </c>
      <c r="G626" s="832"/>
      <c r="H626" s="849">
        <v>3.55</v>
      </c>
      <c r="I626" s="849">
        <v>161.47</v>
      </c>
      <c r="J626" s="832"/>
      <c r="K626" s="832">
        <v>45.484507042253526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8273</v>
      </c>
      <c r="B627" s="832" t="s">
        <v>8387</v>
      </c>
      <c r="C627" s="832" t="s">
        <v>664</v>
      </c>
      <c r="D627" s="832" t="s">
        <v>3058</v>
      </c>
      <c r="E627" s="832" t="s">
        <v>8206</v>
      </c>
      <c r="F627" s="832" t="s">
        <v>8403</v>
      </c>
      <c r="G627" s="832" t="s">
        <v>8404</v>
      </c>
      <c r="H627" s="849">
        <v>11.77</v>
      </c>
      <c r="I627" s="849">
        <v>614.44000000000005</v>
      </c>
      <c r="J627" s="832">
        <v>1.9354269694774309</v>
      </c>
      <c r="K627" s="832">
        <v>52.203908241291423</v>
      </c>
      <c r="L627" s="849">
        <v>6.98</v>
      </c>
      <c r="M627" s="849">
        <v>317.47000000000003</v>
      </c>
      <c r="N627" s="832">
        <v>1</v>
      </c>
      <c r="O627" s="832">
        <v>45.48280802292264</v>
      </c>
      <c r="P627" s="849"/>
      <c r="Q627" s="849"/>
      <c r="R627" s="837"/>
      <c r="S627" s="850"/>
    </row>
    <row r="628" spans="1:19" ht="14.4" customHeight="1" x14ac:dyDescent="0.3">
      <c r="A628" s="831" t="s">
        <v>8273</v>
      </c>
      <c r="B628" s="832" t="s">
        <v>8387</v>
      </c>
      <c r="C628" s="832" t="s">
        <v>664</v>
      </c>
      <c r="D628" s="832" t="s">
        <v>3058</v>
      </c>
      <c r="E628" s="832" t="s">
        <v>8206</v>
      </c>
      <c r="F628" s="832" t="s">
        <v>8405</v>
      </c>
      <c r="G628" s="832" t="s">
        <v>8404</v>
      </c>
      <c r="H628" s="849"/>
      <c r="I628" s="849"/>
      <c r="J628" s="832"/>
      <c r="K628" s="832"/>
      <c r="L628" s="849">
        <v>0.11</v>
      </c>
      <c r="M628" s="849">
        <v>50.04</v>
      </c>
      <c r="N628" s="832">
        <v>1</v>
      </c>
      <c r="O628" s="832">
        <v>454.90909090909088</v>
      </c>
      <c r="P628" s="849"/>
      <c r="Q628" s="849"/>
      <c r="R628" s="837"/>
      <c r="S628" s="850"/>
    </row>
    <row r="629" spans="1:19" ht="14.4" customHeight="1" x14ac:dyDescent="0.3">
      <c r="A629" s="831" t="s">
        <v>8273</v>
      </c>
      <c r="B629" s="832" t="s">
        <v>8387</v>
      </c>
      <c r="C629" s="832" t="s">
        <v>664</v>
      </c>
      <c r="D629" s="832" t="s">
        <v>3058</v>
      </c>
      <c r="E629" s="832" t="s">
        <v>8206</v>
      </c>
      <c r="F629" s="832" t="s">
        <v>8407</v>
      </c>
      <c r="G629" s="832" t="s">
        <v>1707</v>
      </c>
      <c r="H629" s="849">
        <v>12.94</v>
      </c>
      <c r="I629" s="849">
        <v>1368.8899999999999</v>
      </c>
      <c r="J629" s="832">
        <v>0.75200927314578281</v>
      </c>
      <c r="K629" s="832">
        <v>105.78748068006182</v>
      </c>
      <c r="L629" s="849">
        <v>14.35</v>
      </c>
      <c r="M629" s="849">
        <v>1820.31</v>
      </c>
      <c r="N629" s="832">
        <v>1</v>
      </c>
      <c r="O629" s="832">
        <v>126.85087108013937</v>
      </c>
      <c r="P629" s="849">
        <v>13.57</v>
      </c>
      <c r="Q629" s="849">
        <v>1866.3899999999999</v>
      </c>
      <c r="R629" s="837">
        <v>1.0253143695304645</v>
      </c>
      <c r="S629" s="850">
        <v>137.53795136330137</v>
      </c>
    </row>
    <row r="630" spans="1:19" ht="14.4" customHeight="1" x14ac:dyDescent="0.3">
      <c r="A630" s="831" t="s">
        <v>8273</v>
      </c>
      <c r="B630" s="832" t="s">
        <v>8387</v>
      </c>
      <c r="C630" s="832" t="s">
        <v>664</v>
      </c>
      <c r="D630" s="832" t="s">
        <v>3058</v>
      </c>
      <c r="E630" s="832" t="s">
        <v>8206</v>
      </c>
      <c r="F630" s="832" t="s">
        <v>8408</v>
      </c>
      <c r="G630" s="832" t="s">
        <v>1707</v>
      </c>
      <c r="H630" s="849">
        <v>2.21</v>
      </c>
      <c r="I630" s="849">
        <v>1169.04</v>
      </c>
      <c r="J630" s="832">
        <v>0.47253604530370219</v>
      </c>
      <c r="K630" s="832">
        <v>528.97737556561083</v>
      </c>
      <c r="L630" s="849">
        <v>3.96</v>
      </c>
      <c r="M630" s="849">
        <v>2473.9699999999998</v>
      </c>
      <c r="N630" s="832">
        <v>1</v>
      </c>
      <c r="O630" s="832">
        <v>624.73989898989896</v>
      </c>
      <c r="P630" s="849">
        <v>3.17</v>
      </c>
      <c r="Q630" s="849">
        <v>2179.8599999999997</v>
      </c>
      <c r="R630" s="837">
        <v>0.88111820272679131</v>
      </c>
      <c r="S630" s="850">
        <v>687.65299684542583</v>
      </c>
    </row>
    <row r="631" spans="1:19" ht="14.4" customHeight="1" x14ac:dyDescent="0.3">
      <c r="A631" s="831" t="s">
        <v>8273</v>
      </c>
      <c r="B631" s="832" t="s">
        <v>8387</v>
      </c>
      <c r="C631" s="832" t="s">
        <v>664</v>
      </c>
      <c r="D631" s="832" t="s">
        <v>3058</v>
      </c>
      <c r="E631" s="832" t="s">
        <v>8206</v>
      </c>
      <c r="F631" s="832" t="s">
        <v>8409</v>
      </c>
      <c r="G631" s="832" t="s">
        <v>8410</v>
      </c>
      <c r="H631" s="849"/>
      <c r="I631" s="849"/>
      <c r="J631" s="832"/>
      <c r="K631" s="832"/>
      <c r="L631" s="849">
        <v>1</v>
      </c>
      <c r="M631" s="849">
        <v>4535.04</v>
      </c>
      <c r="N631" s="832">
        <v>1</v>
      </c>
      <c r="O631" s="832">
        <v>4535.04</v>
      </c>
      <c r="P631" s="849"/>
      <c r="Q631" s="849"/>
      <c r="R631" s="837"/>
      <c r="S631" s="850"/>
    </row>
    <row r="632" spans="1:19" ht="14.4" customHeight="1" x14ac:dyDescent="0.3">
      <c r="A632" s="831" t="s">
        <v>8273</v>
      </c>
      <c r="B632" s="832" t="s">
        <v>8387</v>
      </c>
      <c r="C632" s="832" t="s">
        <v>664</v>
      </c>
      <c r="D632" s="832" t="s">
        <v>3058</v>
      </c>
      <c r="E632" s="832" t="s">
        <v>8206</v>
      </c>
      <c r="F632" s="832" t="s">
        <v>8411</v>
      </c>
      <c r="G632" s="832" t="s">
        <v>8412</v>
      </c>
      <c r="H632" s="849">
        <v>6.3900000000000006</v>
      </c>
      <c r="I632" s="849">
        <v>3108.6000000000004</v>
      </c>
      <c r="J632" s="832"/>
      <c r="K632" s="832">
        <v>486.47887323943661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8273</v>
      </c>
      <c r="B633" s="832" t="s">
        <v>8387</v>
      </c>
      <c r="C633" s="832" t="s">
        <v>664</v>
      </c>
      <c r="D633" s="832" t="s">
        <v>3058</v>
      </c>
      <c r="E633" s="832" t="s">
        <v>8206</v>
      </c>
      <c r="F633" s="832" t="s">
        <v>8413</v>
      </c>
      <c r="G633" s="832" t="s">
        <v>8412</v>
      </c>
      <c r="H633" s="849">
        <v>1</v>
      </c>
      <c r="I633" s="849">
        <v>121.61</v>
      </c>
      <c r="J633" s="832"/>
      <c r="K633" s="832">
        <v>121.61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8273</v>
      </c>
      <c r="B634" s="832" t="s">
        <v>8387</v>
      </c>
      <c r="C634" s="832" t="s">
        <v>664</v>
      </c>
      <c r="D634" s="832" t="s">
        <v>3058</v>
      </c>
      <c r="E634" s="832" t="s">
        <v>8206</v>
      </c>
      <c r="F634" s="832" t="s">
        <v>8414</v>
      </c>
      <c r="G634" s="832" t="s">
        <v>8415</v>
      </c>
      <c r="H634" s="849">
        <v>1</v>
      </c>
      <c r="I634" s="849">
        <v>8629.83</v>
      </c>
      <c r="J634" s="832"/>
      <c r="K634" s="832">
        <v>8629.83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8273</v>
      </c>
      <c r="B635" s="832" t="s">
        <v>8387</v>
      </c>
      <c r="C635" s="832" t="s">
        <v>664</v>
      </c>
      <c r="D635" s="832" t="s">
        <v>3058</v>
      </c>
      <c r="E635" s="832" t="s">
        <v>8206</v>
      </c>
      <c r="F635" s="832" t="s">
        <v>8417</v>
      </c>
      <c r="G635" s="832" t="s">
        <v>8418</v>
      </c>
      <c r="H635" s="849">
        <v>1</v>
      </c>
      <c r="I635" s="849">
        <v>6458.33</v>
      </c>
      <c r="J635" s="832">
        <v>0.5</v>
      </c>
      <c r="K635" s="832">
        <v>6458.33</v>
      </c>
      <c r="L635" s="849">
        <v>2</v>
      </c>
      <c r="M635" s="849">
        <v>12916.66</v>
      </c>
      <c r="N635" s="832">
        <v>1</v>
      </c>
      <c r="O635" s="832">
        <v>6458.33</v>
      </c>
      <c r="P635" s="849"/>
      <c r="Q635" s="849"/>
      <c r="R635" s="837"/>
      <c r="S635" s="850"/>
    </row>
    <row r="636" spans="1:19" ht="14.4" customHeight="1" x14ac:dyDescent="0.3">
      <c r="A636" s="831" t="s">
        <v>8273</v>
      </c>
      <c r="B636" s="832" t="s">
        <v>8387</v>
      </c>
      <c r="C636" s="832" t="s">
        <v>664</v>
      </c>
      <c r="D636" s="832" t="s">
        <v>3058</v>
      </c>
      <c r="E636" s="832" t="s">
        <v>8206</v>
      </c>
      <c r="F636" s="832" t="s">
        <v>8419</v>
      </c>
      <c r="G636" s="832" t="s">
        <v>1933</v>
      </c>
      <c r="H636" s="849"/>
      <c r="I636" s="849"/>
      <c r="J636" s="832"/>
      <c r="K636" s="832"/>
      <c r="L636" s="849"/>
      <c r="M636" s="849"/>
      <c r="N636" s="832"/>
      <c r="O636" s="832"/>
      <c r="P636" s="849">
        <v>1.21</v>
      </c>
      <c r="Q636" s="849">
        <v>1012.84</v>
      </c>
      <c r="R636" s="837"/>
      <c r="S636" s="850">
        <v>837.0578512396695</v>
      </c>
    </row>
    <row r="637" spans="1:19" ht="14.4" customHeight="1" x14ac:dyDescent="0.3">
      <c r="A637" s="831" t="s">
        <v>8273</v>
      </c>
      <c r="B637" s="832" t="s">
        <v>8387</v>
      </c>
      <c r="C637" s="832" t="s">
        <v>664</v>
      </c>
      <c r="D637" s="832" t="s">
        <v>3058</v>
      </c>
      <c r="E637" s="832" t="s">
        <v>8206</v>
      </c>
      <c r="F637" s="832" t="s">
        <v>8420</v>
      </c>
      <c r="G637" s="832" t="s">
        <v>1404</v>
      </c>
      <c r="H637" s="849">
        <v>2</v>
      </c>
      <c r="I637" s="849">
        <v>2237.7800000000002</v>
      </c>
      <c r="J637" s="832">
        <v>0.15384615384615385</v>
      </c>
      <c r="K637" s="832">
        <v>1118.8900000000001</v>
      </c>
      <c r="L637" s="849">
        <v>13</v>
      </c>
      <c r="M637" s="849">
        <v>14545.57</v>
      </c>
      <c r="N637" s="832">
        <v>1</v>
      </c>
      <c r="O637" s="832">
        <v>1118.8899999999999</v>
      </c>
      <c r="P637" s="849">
        <v>4</v>
      </c>
      <c r="Q637" s="849">
        <v>4475.6000000000004</v>
      </c>
      <c r="R637" s="837">
        <v>0.30769505767047978</v>
      </c>
      <c r="S637" s="850">
        <v>1118.9000000000001</v>
      </c>
    </row>
    <row r="638" spans="1:19" ht="14.4" customHeight="1" x14ac:dyDescent="0.3">
      <c r="A638" s="831" t="s">
        <v>8273</v>
      </c>
      <c r="B638" s="832" t="s">
        <v>8387</v>
      </c>
      <c r="C638" s="832" t="s">
        <v>664</v>
      </c>
      <c r="D638" s="832" t="s">
        <v>3058</v>
      </c>
      <c r="E638" s="832" t="s">
        <v>8206</v>
      </c>
      <c r="F638" s="832" t="s">
        <v>8421</v>
      </c>
      <c r="G638" s="832" t="s">
        <v>2795</v>
      </c>
      <c r="H638" s="849">
        <v>4</v>
      </c>
      <c r="I638" s="849">
        <v>18140.16</v>
      </c>
      <c r="J638" s="832">
        <v>0.2857142857142857</v>
      </c>
      <c r="K638" s="832">
        <v>4535.04</v>
      </c>
      <c r="L638" s="849">
        <v>14</v>
      </c>
      <c r="M638" s="849">
        <v>63490.559999999998</v>
      </c>
      <c r="N638" s="832">
        <v>1</v>
      </c>
      <c r="O638" s="832">
        <v>4535.04</v>
      </c>
      <c r="P638" s="849">
        <v>5</v>
      </c>
      <c r="Q638" s="849">
        <v>22675.200000000001</v>
      </c>
      <c r="R638" s="837">
        <v>0.35714285714285715</v>
      </c>
      <c r="S638" s="850">
        <v>4535.04</v>
      </c>
    </row>
    <row r="639" spans="1:19" ht="14.4" customHeight="1" x14ac:dyDescent="0.3">
      <c r="A639" s="831" t="s">
        <v>8273</v>
      </c>
      <c r="B639" s="832" t="s">
        <v>8387</v>
      </c>
      <c r="C639" s="832" t="s">
        <v>664</v>
      </c>
      <c r="D639" s="832" t="s">
        <v>3058</v>
      </c>
      <c r="E639" s="832" t="s">
        <v>8206</v>
      </c>
      <c r="F639" s="832" t="s">
        <v>8422</v>
      </c>
      <c r="G639" s="832" t="s">
        <v>8423</v>
      </c>
      <c r="H639" s="849">
        <v>6</v>
      </c>
      <c r="I639" s="849">
        <v>43375.44</v>
      </c>
      <c r="J639" s="832"/>
      <c r="K639" s="832">
        <v>7229.2400000000007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8273</v>
      </c>
      <c r="B640" s="832" t="s">
        <v>8387</v>
      </c>
      <c r="C640" s="832" t="s">
        <v>664</v>
      </c>
      <c r="D640" s="832" t="s">
        <v>3058</v>
      </c>
      <c r="E640" s="832" t="s">
        <v>8206</v>
      </c>
      <c r="F640" s="832" t="s">
        <v>8424</v>
      </c>
      <c r="G640" s="832" t="s">
        <v>8425</v>
      </c>
      <c r="H640" s="849"/>
      <c r="I640" s="849"/>
      <c r="J640" s="832"/>
      <c r="K640" s="832"/>
      <c r="L640" s="849">
        <v>0</v>
      </c>
      <c r="M640" s="849">
        <v>0</v>
      </c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8273</v>
      </c>
      <c r="B641" s="832" t="s">
        <v>8387</v>
      </c>
      <c r="C641" s="832" t="s">
        <v>664</v>
      </c>
      <c r="D641" s="832" t="s">
        <v>3058</v>
      </c>
      <c r="E641" s="832" t="s">
        <v>8206</v>
      </c>
      <c r="F641" s="832" t="s">
        <v>5281</v>
      </c>
      <c r="G641" s="832" t="s">
        <v>8425</v>
      </c>
      <c r="H641" s="849"/>
      <c r="I641" s="849"/>
      <c r="J641" s="832"/>
      <c r="K641" s="832"/>
      <c r="L641" s="849">
        <v>1</v>
      </c>
      <c r="M641" s="849">
        <v>44413.599999999999</v>
      </c>
      <c r="N641" s="832">
        <v>1</v>
      </c>
      <c r="O641" s="832">
        <v>44413.599999999999</v>
      </c>
      <c r="P641" s="849">
        <v>0</v>
      </c>
      <c r="Q641" s="849">
        <v>0</v>
      </c>
      <c r="R641" s="837">
        <v>0</v>
      </c>
      <c r="S641" s="850"/>
    </row>
    <row r="642" spans="1:19" ht="14.4" customHeight="1" x14ac:dyDescent="0.3">
      <c r="A642" s="831" t="s">
        <v>8273</v>
      </c>
      <c r="B642" s="832" t="s">
        <v>8387</v>
      </c>
      <c r="C642" s="832" t="s">
        <v>664</v>
      </c>
      <c r="D642" s="832" t="s">
        <v>3058</v>
      </c>
      <c r="E642" s="832" t="s">
        <v>8206</v>
      </c>
      <c r="F642" s="832" t="s">
        <v>8426</v>
      </c>
      <c r="G642" s="832" t="s">
        <v>1606</v>
      </c>
      <c r="H642" s="849"/>
      <c r="I642" s="849"/>
      <c r="J642" s="832"/>
      <c r="K642" s="832"/>
      <c r="L642" s="849"/>
      <c r="M642" s="849"/>
      <c r="N642" s="832"/>
      <c r="O642" s="832"/>
      <c r="P642" s="849">
        <v>16</v>
      </c>
      <c r="Q642" s="849">
        <v>55977.919999999998</v>
      </c>
      <c r="R642" s="837"/>
      <c r="S642" s="850">
        <v>3498.62</v>
      </c>
    </row>
    <row r="643" spans="1:19" ht="14.4" customHeight="1" x14ac:dyDescent="0.3">
      <c r="A643" s="831" t="s">
        <v>8273</v>
      </c>
      <c r="B643" s="832" t="s">
        <v>8387</v>
      </c>
      <c r="C643" s="832" t="s">
        <v>664</v>
      </c>
      <c r="D643" s="832" t="s">
        <v>3058</v>
      </c>
      <c r="E643" s="832" t="s">
        <v>8206</v>
      </c>
      <c r="F643" s="832" t="s">
        <v>8427</v>
      </c>
      <c r="G643" s="832" t="s">
        <v>1606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6997.22</v>
      </c>
      <c r="R643" s="837"/>
      <c r="S643" s="850">
        <v>6997.22</v>
      </c>
    </row>
    <row r="644" spans="1:19" ht="14.4" customHeight="1" x14ac:dyDescent="0.3">
      <c r="A644" s="831" t="s">
        <v>8273</v>
      </c>
      <c r="B644" s="832" t="s">
        <v>8387</v>
      </c>
      <c r="C644" s="832" t="s">
        <v>664</v>
      </c>
      <c r="D644" s="832" t="s">
        <v>3058</v>
      </c>
      <c r="E644" s="832" t="s">
        <v>8206</v>
      </c>
      <c r="F644" s="832" t="s">
        <v>8428</v>
      </c>
      <c r="G644" s="832" t="s">
        <v>1816</v>
      </c>
      <c r="H644" s="849">
        <v>16</v>
      </c>
      <c r="I644" s="849">
        <v>138077.28</v>
      </c>
      <c r="J644" s="832"/>
      <c r="K644" s="832">
        <v>8629.83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8273</v>
      </c>
      <c r="B645" s="832" t="s">
        <v>8387</v>
      </c>
      <c r="C645" s="832" t="s">
        <v>664</v>
      </c>
      <c r="D645" s="832" t="s">
        <v>3058</v>
      </c>
      <c r="E645" s="832" t="s">
        <v>8206</v>
      </c>
      <c r="F645" s="832" t="s">
        <v>8429</v>
      </c>
      <c r="G645" s="832" t="s">
        <v>1816</v>
      </c>
      <c r="H645" s="849">
        <v>16</v>
      </c>
      <c r="I645" s="849">
        <v>160299.35999999999</v>
      </c>
      <c r="J645" s="832"/>
      <c r="K645" s="832">
        <v>10018.709999999999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8273</v>
      </c>
      <c r="B646" s="832" t="s">
        <v>8387</v>
      </c>
      <c r="C646" s="832" t="s">
        <v>664</v>
      </c>
      <c r="D646" s="832" t="s">
        <v>3058</v>
      </c>
      <c r="E646" s="832" t="s">
        <v>8206</v>
      </c>
      <c r="F646" s="832" t="s">
        <v>8431</v>
      </c>
      <c r="G646" s="832" t="s">
        <v>1820</v>
      </c>
      <c r="H646" s="849">
        <v>6</v>
      </c>
      <c r="I646" s="849">
        <v>39008.85</v>
      </c>
      <c r="J646" s="832">
        <v>1.2537136859047702</v>
      </c>
      <c r="K646" s="832">
        <v>6501.4749999999995</v>
      </c>
      <c r="L646" s="849">
        <v>4</v>
      </c>
      <c r="M646" s="849">
        <v>31114.639999999999</v>
      </c>
      <c r="N646" s="832">
        <v>1</v>
      </c>
      <c r="O646" s="832">
        <v>7778.66</v>
      </c>
      <c r="P646" s="849"/>
      <c r="Q646" s="849"/>
      <c r="R646" s="837"/>
      <c r="S646" s="850"/>
    </row>
    <row r="647" spans="1:19" ht="14.4" customHeight="1" x14ac:dyDescent="0.3">
      <c r="A647" s="831" t="s">
        <v>8273</v>
      </c>
      <c r="B647" s="832" t="s">
        <v>8387</v>
      </c>
      <c r="C647" s="832" t="s">
        <v>664</v>
      </c>
      <c r="D647" s="832" t="s">
        <v>3058</v>
      </c>
      <c r="E647" s="832" t="s">
        <v>8206</v>
      </c>
      <c r="F647" s="832" t="s">
        <v>8432</v>
      </c>
      <c r="G647" s="832" t="s">
        <v>8433</v>
      </c>
      <c r="H647" s="849">
        <v>1.24</v>
      </c>
      <c r="I647" s="849">
        <v>1745.16</v>
      </c>
      <c r="J647" s="832"/>
      <c r="K647" s="832">
        <v>1407.3870967741937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8273</v>
      </c>
      <c r="B648" s="832" t="s">
        <v>8387</v>
      </c>
      <c r="C648" s="832" t="s">
        <v>664</v>
      </c>
      <c r="D648" s="832" t="s">
        <v>3058</v>
      </c>
      <c r="E648" s="832" t="s">
        <v>8206</v>
      </c>
      <c r="F648" s="832" t="s">
        <v>8434</v>
      </c>
      <c r="G648" s="832" t="s">
        <v>8433</v>
      </c>
      <c r="H648" s="849">
        <v>0.08</v>
      </c>
      <c r="I648" s="849">
        <v>56.29</v>
      </c>
      <c r="J648" s="832"/>
      <c r="K648" s="832">
        <v>703.625</v>
      </c>
      <c r="L648" s="849"/>
      <c r="M648" s="849"/>
      <c r="N648" s="832"/>
      <c r="O648" s="832"/>
      <c r="P648" s="849">
        <v>1.19</v>
      </c>
      <c r="Q648" s="849">
        <v>541.33000000000004</v>
      </c>
      <c r="R648" s="837"/>
      <c r="S648" s="850">
        <v>454.89915966386559</v>
      </c>
    </row>
    <row r="649" spans="1:19" ht="14.4" customHeight="1" x14ac:dyDescent="0.3">
      <c r="A649" s="831" t="s">
        <v>8273</v>
      </c>
      <c r="B649" s="832" t="s">
        <v>8387</v>
      </c>
      <c r="C649" s="832" t="s">
        <v>664</v>
      </c>
      <c r="D649" s="832" t="s">
        <v>3058</v>
      </c>
      <c r="E649" s="832" t="s">
        <v>8206</v>
      </c>
      <c r="F649" s="832" t="s">
        <v>8435</v>
      </c>
      <c r="G649" s="832" t="s">
        <v>8433</v>
      </c>
      <c r="H649" s="849">
        <v>0.3</v>
      </c>
      <c r="I649" s="849">
        <v>104.68</v>
      </c>
      <c r="J649" s="832"/>
      <c r="K649" s="832">
        <v>348.93333333333339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8273</v>
      </c>
      <c r="B650" s="832" t="s">
        <v>8387</v>
      </c>
      <c r="C650" s="832" t="s">
        <v>664</v>
      </c>
      <c r="D650" s="832" t="s">
        <v>3058</v>
      </c>
      <c r="E650" s="832" t="s">
        <v>8206</v>
      </c>
      <c r="F650" s="832" t="s">
        <v>8436</v>
      </c>
      <c r="G650" s="832" t="s">
        <v>1613</v>
      </c>
      <c r="H650" s="849"/>
      <c r="I650" s="849"/>
      <c r="J650" s="832"/>
      <c r="K650" s="832"/>
      <c r="L650" s="849"/>
      <c r="M650" s="849"/>
      <c r="N650" s="832"/>
      <c r="O650" s="832"/>
      <c r="P650" s="849">
        <v>2</v>
      </c>
      <c r="Q650" s="849">
        <v>17259.66</v>
      </c>
      <c r="R650" s="837"/>
      <c r="S650" s="850">
        <v>8629.83</v>
      </c>
    </row>
    <row r="651" spans="1:19" ht="14.4" customHeight="1" x14ac:dyDescent="0.3">
      <c r="A651" s="831" t="s">
        <v>8273</v>
      </c>
      <c r="B651" s="832" t="s">
        <v>8387</v>
      </c>
      <c r="C651" s="832" t="s">
        <v>664</v>
      </c>
      <c r="D651" s="832" t="s">
        <v>3058</v>
      </c>
      <c r="E651" s="832" t="s">
        <v>8206</v>
      </c>
      <c r="F651" s="832" t="s">
        <v>8437</v>
      </c>
      <c r="G651" s="832" t="s">
        <v>1816</v>
      </c>
      <c r="H651" s="849">
        <v>50</v>
      </c>
      <c r="I651" s="849">
        <v>647237</v>
      </c>
      <c r="J651" s="832">
        <v>1.3888888888888888</v>
      </c>
      <c r="K651" s="832">
        <v>12944.74</v>
      </c>
      <c r="L651" s="849">
        <v>36</v>
      </c>
      <c r="M651" s="849">
        <v>466010.64</v>
      </c>
      <c r="N651" s="832">
        <v>1</v>
      </c>
      <c r="O651" s="832">
        <v>12944.74</v>
      </c>
      <c r="P651" s="849">
        <v>80</v>
      </c>
      <c r="Q651" s="849">
        <v>1035579.2</v>
      </c>
      <c r="R651" s="837">
        <v>2.2222222222222219</v>
      </c>
      <c r="S651" s="850">
        <v>12944.74</v>
      </c>
    </row>
    <row r="652" spans="1:19" ht="14.4" customHeight="1" x14ac:dyDescent="0.3">
      <c r="A652" s="831" t="s">
        <v>8273</v>
      </c>
      <c r="B652" s="832" t="s">
        <v>8387</v>
      </c>
      <c r="C652" s="832" t="s">
        <v>664</v>
      </c>
      <c r="D652" s="832" t="s">
        <v>3058</v>
      </c>
      <c r="E652" s="832" t="s">
        <v>8206</v>
      </c>
      <c r="F652" s="832" t="s">
        <v>8438</v>
      </c>
      <c r="G652" s="832" t="s">
        <v>6138</v>
      </c>
      <c r="H652" s="849"/>
      <c r="I652" s="849"/>
      <c r="J652" s="832"/>
      <c r="K652" s="832"/>
      <c r="L652" s="849">
        <v>1</v>
      </c>
      <c r="M652" s="849">
        <v>101.99</v>
      </c>
      <c r="N652" s="832">
        <v>1</v>
      </c>
      <c r="O652" s="832">
        <v>101.99</v>
      </c>
      <c r="P652" s="849"/>
      <c r="Q652" s="849"/>
      <c r="R652" s="837"/>
      <c r="S652" s="850"/>
    </row>
    <row r="653" spans="1:19" ht="14.4" customHeight="1" x14ac:dyDescent="0.3">
      <c r="A653" s="831" t="s">
        <v>8273</v>
      </c>
      <c r="B653" s="832" t="s">
        <v>8387</v>
      </c>
      <c r="C653" s="832" t="s">
        <v>664</v>
      </c>
      <c r="D653" s="832" t="s">
        <v>3058</v>
      </c>
      <c r="E653" s="832" t="s">
        <v>8206</v>
      </c>
      <c r="F653" s="832" t="s">
        <v>8440</v>
      </c>
      <c r="G653" s="832" t="s">
        <v>1816</v>
      </c>
      <c r="H653" s="849"/>
      <c r="I653" s="849"/>
      <c r="J653" s="832"/>
      <c r="K653" s="832"/>
      <c r="L653" s="849">
        <v>41</v>
      </c>
      <c r="M653" s="849">
        <v>564067.78</v>
      </c>
      <c r="N653" s="832">
        <v>1</v>
      </c>
      <c r="O653" s="832">
        <v>13757.750731707318</v>
      </c>
      <c r="P653" s="849">
        <v>16</v>
      </c>
      <c r="Q653" s="849">
        <v>207115.84</v>
      </c>
      <c r="R653" s="837">
        <v>0.36718253965862041</v>
      </c>
      <c r="S653" s="850">
        <v>12944.74</v>
      </c>
    </row>
    <row r="654" spans="1:19" ht="14.4" customHeight="1" x14ac:dyDescent="0.3">
      <c r="A654" s="831" t="s">
        <v>8273</v>
      </c>
      <c r="B654" s="832" t="s">
        <v>8387</v>
      </c>
      <c r="C654" s="832" t="s">
        <v>664</v>
      </c>
      <c r="D654" s="832" t="s">
        <v>3058</v>
      </c>
      <c r="E654" s="832" t="s">
        <v>8206</v>
      </c>
      <c r="F654" s="832" t="s">
        <v>8442</v>
      </c>
      <c r="G654" s="832" t="s">
        <v>1816</v>
      </c>
      <c r="H654" s="849"/>
      <c r="I654" s="849"/>
      <c r="J654" s="832"/>
      <c r="K654" s="832"/>
      <c r="L654" s="849">
        <v>10</v>
      </c>
      <c r="M654" s="849">
        <v>25076.04</v>
      </c>
      <c r="N654" s="832">
        <v>1</v>
      </c>
      <c r="O654" s="832">
        <v>2507.6040000000003</v>
      </c>
      <c r="P654" s="849">
        <v>89</v>
      </c>
      <c r="Q654" s="849">
        <v>212584.48</v>
      </c>
      <c r="R654" s="837">
        <v>8.4775937508474222</v>
      </c>
      <c r="S654" s="850">
        <v>2388.5896629213485</v>
      </c>
    </row>
    <row r="655" spans="1:19" ht="14.4" customHeight="1" x14ac:dyDescent="0.3">
      <c r="A655" s="831" t="s">
        <v>8273</v>
      </c>
      <c r="B655" s="832" t="s">
        <v>8387</v>
      </c>
      <c r="C655" s="832" t="s">
        <v>664</v>
      </c>
      <c r="D655" s="832" t="s">
        <v>3058</v>
      </c>
      <c r="E655" s="832" t="s">
        <v>8206</v>
      </c>
      <c r="F655" s="832" t="s">
        <v>8443</v>
      </c>
      <c r="G655" s="832" t="s">
        <v>1816</v>
      </c>
      <c r="H655" s="849"/>
      <c r="I655" s="849"/>
      <c r="J655" s="832"/>
      <c r="K655" s="832"/>
      <c r="L655" s="849"/>
      <c r="M655" s="849"/>
      <c r="N655" s="832"/>
      <c r="O655" s="832"/>
      <c r="P655" s="849">
        <v>92</v>
      </c>
      <c r="Q655" s="849">
        <v>439010.08</v>
      </c>
      <c r="R655" s="837"/>
      <c r="S655" s="850">
        <v>4771.8486956521738</v>
      </c>
    </row>
    <row r="656" spans="1:19" ht="14.4" customHeight="1" x14ac:dyDescent="0.3">
      <c r="A656" s="831" t="s">
        <v>8273</v>
      </c>
      <c r="B656" s="832" t="s">
        <v>8387</v>
      </c>
      <c r="C656" s="832" t="s">
        <v>664</v>
      </c>
      <c r="D656" s="832" t="s">
        <v>3058</v>
      </c>
      <c r="E656" s="832" t="s">
        <v>8206</v>
      </c>
      <c r="F656" s="832" t="s">
        <v>8444</v>
      </c>
      <c r="G656" s="832" t="s">
        <v>8445</v>
      </c>
      <c r="H656" s="849"/>
      <c r="I656" s="849"/>
      <c r="J656" s="832"/>
      <c r="K656" s="832"/>
      <c r="L656" s="849">
        <v>0.48</v>
      </c>
      <c r="M656" s="849">
        <v>218.32</v>
      </c>
      <c r="N656" s="832">
        <v>1</v>
      </c>
      <c r="O656" s="832">
        <v>454.83333333333331</v>
      </c>
      <c r="P656" s="849">
        <v>1.1499999999999999</v>
      </c>
      <c r="Q656" s="849">
        <v>523.05999999999995</v>
      </c>
      <c r="R656" s="837">
        <v>2.3958409673873211</v>
      </c>
      <c r="S656" s="850">
        <v>454.83478260869566</v>
      </c>
    </row>
    <row r="657" spans="1:19" ht="14.4" customHeight="1" x14ac:dyDescent="0.3">
      <c r="A657" s="831" t="s">
        <v>8273</v>
      </c>
      <c r="B657" s="832" t="s">
        <v>8387</v>
      </c>
      <c r="C657" s="832" t="s">
        <v>664</v>
      </c>
      <c r="D657" s="832" t="s">
        <v>3058</v>
      </c>
      <c r="E657" s="832" t="s">
        <v>8206</v>
      </c>
      <c r="F657" s="832" t="s">
        <v>8448</v>
      </c>
      <c r="G657" s="832" t="s">
        <v>8399</v>
      </c>
      <c r="H657" s="849"/>
      <c r="I657" s="849"/>
      <c r="J657" s="832"/>
      <c r="K657" s="832"/>
      <c r="L657" s="849">
        <v>20</v>
      </c>
      <c r="M657" s="849">
        <v>86298.2</v>
      </c>
      <c r="N657" s="832">
        <v>1</v>
      </c>
      <c r="O657" s="832">
        <v>4314.91</v>
      </c>
      <c r="P657" s="849"/>
      <c r="Q657" s="849"/>
      <c r="R657" s="837"/>
      <c r="S657" s="850"/>
    </row>
    <row r="658" spans="1:19" ht="14.4" customHeight="1" x14ac:dyDescent="0.3">
      <c r="A658" s="831" t="s">
        <v>8273</v>
      </c>
      <c r="B658" s="832" t="s">
        <v>8387</v>
      </c>
      <c r="C658" s="832" t="s">
        <v>664</v>
      </c>
      <c r="D658" s="832" t="s">
        <v>3058</v>
      </c>
      <c r="E658" s="832" t="s">
        <v>8206</v>
      </c>
      <c r="F658" s="832" t="s">
        <v>8449</v>
      </c>
      <c r="G658" s="832" t="s">
        <v>8445</v>
      </c>
      <c r="H658" s="849"/>
      <c r="I658" s="849"/>
      <c r="J658" s="832"/>
      <c r="K658" s="832"/>
      <c r="L658" s="849"/>
      <c r="M658" s="849"/>
      <c r="N658" s="832"/>
      <c r="O658" s="832"/>
      <c r="P658" s="849">
        <v>0.05</v>
      </c>
      <c r="Q658" s="849">
        <v>45.48</v>
      </c>
      <c r="R658" s="837"/>
      <c r="S658" s="850">
        <v>909.59999999999991</v>
      </c>
    </row>
    <row r="659" spans="1:19" ht="14.4" customHeight="1" x14ac:dyDescent="0.3">
      <c r="A659" s="831" t="s">
        <v>8273</v>
      </c>
      <c r="B659" s="832" t="s">
        <v>8387</v>
      </c>
      <c r="C659" s="832" t="s">
        <v>664</v>
      </c>
      <c r="D659" s="832" t="s">
        <v>3058</v>
      </c>
      <c r="E659" s="832" t="s">
        <v>8206</v>
      </c>
      <c r="F659" s="832" t="s">
        <v>8450</v>
      </c>
      <c r="G659" s="832" t="s">
        <v>8451</v>
      </c>
      <c r="H659" s="849"/>
      <c r="I659" s="849"/>
      <c r="J659" s="832"/>
      <c r="K659" s="832"/>
      <c r="L659" s="849"/>
      <c r="M659" s="849"/>
      <c r="N659" s="832"/>
      <c r="O659" s="832"/>
      <c r="P659" s="849">
        <v>100</v>
      </c>
      <c r="Q659" s="849">
        <v>862983</v>
      </c>
      <c r="R659" s="837"/>
      <c r="S659" s="850">
        <v>8629.83</v>
      </c>
    </row>
    <row r="660" spans="1:19" ht="14.4" customHeight="1" x14ac:dyDescent="0.3">
      <c r="A660" s="831" t="s">
        <v>8273</v>
      </c>
      <c r="B660" s="832" t="s">
        <v>8387</v>
      </c>
      <c r="C660" s="832" t="s">
        <v>664</v>
      </c>
      <c r="D660" s="832" t="s">
        <v>3058</v>
      </c>
      <c r="E660" s="832" t="s">
        <v>8206</v>
      </c>
      <c r="F660" s="832" t="s">
        <v>8452</v>
      </c>
      <c r="G660" s="832" t="s">
        <v>8451</v>
      </c>
      <c r="H660" s="849"/>
      <c r="I660" s="849"/>
      <c r="J660" s="832"/>
      <c r="K660" s="832"/>
      <c r="L660" s="849"/>
      <c r="M660" s="849"/>
      <c r="N660" s="832"/>
      <c r="O660" s="832"/>
      <c r="P660" s="849">
        <v>100</v>
      </c>
      <c r="Q660" s="849">
        <v>431491</v>
      </c>
      <c r="R660" s="837"/>
      <c r="S660" s="850">
        <v>4314.91</v>
      </c>
    </row>
    <row r="661" spans="1:19" ht="14.4" customHeight="1" x14ac:dyDescent="0.3">
      <c r="A661" s="831" t="s">
        <v>8273</v>
      </c>
      <c r="B661" s="832" t="s">
        <v>8387</v>
      </c>
      <c r="C661" s="832" t="s">
        <v>664</v>
      </c>
      <c r="D661" s="832" t="s">
        <v>3058</v>
      </c>
      <c r="E661" s="832" t="s">
        <v>8206</v>
      </c>
      <c r="F661" s="832" t="s">
        <v>8453</v>
      </c>
      <c r="G661" s="832"/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44483.48</v>
      </c>
      <c r="R661" s="837"/>
      <c r="S661" s="850">
        <v>44483.48</v>
      </c>
    </row>
    <row r="662" spans="1:19" ht="14.4" customHeight="1" x14ac:dyDescent="0.3">
      <c r="A662" s="831" t="s">
        <v>8273</v>
      </c>
      <c r="B662" s="832" t="s">
        <v>8387</v>
      </c>
      <c r="C662" s="832" t="s">
        <v>664</v>
      </c>
      <c r="D662" s="832" t="s">
        <v>3058</v>
      </c>
      <c r="E662" s="832" t="s">
        <v>8206</v>
      </c>
      <c r="F662" s="832" t="s">
        <v>8454</v>
      </c>
      <c r="G662" s="832" t="s">
        <v>1824</v>
      </c>
      <c r="H662" s="849"/>
      <c r="I662" s="849"/>
      <c r="J662" s="832"/>
      <c r="K662" s="832"/>
      <c r="L662" s="849"/>
      <c r="M662" s="849"/>
      <c r="N662" s="832"/>
      <c r="O662" s="832"/>
      <c r="P662" s="849">
        <v>2</v>
      </c>
      <c r="Q662" s="849">
        <v>25102.98</v>
      </c>
      <c r="R662" s="837"/>
      <c r="S662" s="850">
        <v>12551.49</v>
      </c>
    </row>
    <row r="663" spans="1:19" ht="14.4" customHeight="1" x14ac:dyDescent="0.3">
      <c r="A663" s="831" t="s">
        <v>8273</v>
      </c>
      <c r="B663" s="832" t="s">
        <v>8387</v>
      </c>
      <c r="C663" s="832" t="s">
        <v>664</v>
      </c>
      <c r="D663" s="832" t="s">
        <v>3058</v>
      </c>
      <c r="E663" s="832" t="s">
        <v>8206</v>
      </c>
      <c r="F663" s="832" t="s">
        <v>8457</v>
      </c>
      <c r="G663" s="832" t="s">
        <v>8401</v>
      </c>
      <c r="H663" s="849"/>
      <c r="I663" s="849"/>
      <c r="J663" s="832"/>
      <c r="K663" s="832"/>
      <c r="L663" s="849"/>
      <c r="M663" s="849"/>
      <c r="N663" s="832"/>
      <c r="O663" s="832"/>
      <c r="P663" s="849">
        <v>4</v>
      </c>
      <c r="Q663" s="849">
        <v>71694.67</v>
      </c>
      <c r="R663" s="837"/>
      <c r="S663" s="850">
        <v>17923.6675</v>
      </c>
    </row>
    <row r="664" spans="1:19" ht="14.4" customHeight="1" x14ac:dyDescent="0.3">
      <c r="A664" s="831" t="s">
        <v>8273</v>
      </c>
      <c r="B664" s="832" t="s">
        <v>8387</v>
      </c>
      <c r="C664" s="832" t="s">
        <v>664</v>
      </c>
      <c r="D664" s="832" t="s">
        <v>3058</v>
      </c>
      <c r="E664" s="832" t="s">
        <v>8458</v>
      </c>
      <c r="F664" s="832" t="s">
        <v>8459</v>
      </c>
      <c r="G664" s="832" t="s">
        <v>8460</v>
      </c>
      <c r="H664" s="849">
        <v>1</v>
      </c>
      <c r="I664" s="849">
        <v>1865.58</v>
      </c>
      <c r="J664" s="832"/>
      <c r="K664" s="832">
        <v>1865.58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8273</v>
      </c>
      <c r="B665" s="832" t="s">
        <v>8387</v>
      </c>
      <c r="C665" s="832" t="s">
        <v>664</v>
      </c>
      <c r="D665" s="832" t="s">
        <v>3058</v>
      </c>
      <c r="E665" s="832" t="s">
        <v>8458</v>
      </c>
      <c r="F665" s="832" t="s">
        <v>8461</v>
      </c>
      <c r="G665" s="832" t="s">
        <v>8462</v>
      </c>
      <c r="H665" s="849">
        <v>29</v>
      </c>
      <c r="I665" s="849">
        <v>75918.75</v>
      </c>
      <c r="J665" s="832">
        <v>0.62843567599998407</v>
      </c>
      <c r="K665" s="832">
        <v>2617.8879310344828</v>
      </c>
      <c r="L665" s="849">
        <v>49</v>
      </c>
      <c r="M665" s="849">
        <v>120805.92</v>
      </c>
      <c r="N665" s="832">
        <v>1</v>
      </c>
      <c r="O665" s="832">
        <v>2465.4269387755103</v>
      </c>
      <c r="P665" s="849">
        <v>67</v>
      </c>
      <c r="Q665" s="849">
        <v>176430.46000000002</v>
      </c>
      <c r="R665" s="837">
        <v>1.4604454814797159</v>
      </c>
      <c r="S665" s="850">
        <v>2633.2904477611942</v>
      </c>
    </row>
    <row r="666" spans="1:19" ht="14.4" customHeight="1" x14ac:dyDescent="0.3">
      <c r="A666" s="831" t="s">
        <v>8273</v>
      </c>
      <c r="B666" s="832" t="s">
        <v>8387</v>
      </c>
      <c r="C666" s="832" t="s">
        <v>664</v>
      </c>
      <c r="D666" s="832" t="s">
        <v>3058</v>
      </c>
      <c r="E666" s="832" t="s">
        <v>8458</v>
      </c>
      <c r="F666" s="832" t="s">
        <v>8463</v>
      </c>
      <c r="G666" s="832" t="s">
        <v>8462</v>
      </c>
      <c r="H666" s="849">
        <v>4</v>
      </c>
      <c r="I666" s="849">
        <v>6311.37</v>
      </c>
      <c r="J666" s="832">
        <v>2.1443467447660076</v>
      </c>
      <c r="K666" s="832">
        <v>1577.8425</v>
      </c>
      <c r="L666" s="849">
        <v>2</v>
      </c>
      <c r="M666" s="849">
        <v>2943.26</v>
      </c>
      <c r="N666" s="832">
        <v>1</v>
      </c>
      <c r="O666" s="832">
        <v>1471.63</v>
      </c>
      <c r="P666" s="849">
        <v>7</v>
      </c>
      <c r="Q666" s="849">
        <v>11621.82</v>
      </c>
      <c r="R666" s="837">
        <v>3.9486215964610665</v>
      </c>
      <c r="S666" s="850">
        <v>1660.26</v>
      </c>
    </row>
    <row r="667" spans="1:19" ht="14.4" customHeight="1" x14ac:dyDescent="0.3">
      <c r="A667" s="831" t="s">
        <v>8273</v>
      </c>
      <c r="B667" s="832" t="s">
        <v>8387</v>
      </c>
      <c r="C667" s="832" t="s">
        <v>664</v>
      </c>
      <c r="D667" s="832" t="s">
        <v>3058</v>
      </c>
      <c r="E667" s="832" t="s">
        <v>8458</v>
      </c>
      <c r="F667" s="832" t="s">
        <v>8464</v>
      </c>
      <c r="G667" s="832" t="s">
        <v>8465</v>
      </c>
      <c r="H667" s="849">
        <v>11</v>
      </c>
      <c r="I667" s="849">
        <v>106547.1</v>
      </c>
      <c r="J667" s="832">
        <v>0.53750152603131984</v>
      </c>
      <c r="K667" s="832">
        <v>9686.1</v>
      </c>
      <c r="L667" s="849">
        <v>20</v>
      </c>
      <c r="M667" s="849">
        <v>198226.59999999998</v>
      </c>
      <c r="N667" s="832">
        <v>1</v>
      </c>
      <c r="O667" s="832">
        <v>9911.3299999999981</v>
      </c>
      <c r="P667" s="849">
        <v>19</v>
      </c>
      <c r="Q667" s="849">
        <v>195476.03</v>
      </c>
      <c r="R667" s="837">
        <v>0.98612411250558718</v>
      </c>
      <c r="S667" s="850">
        <v>10288.212105263157</v>
      </c>
    </row>
    <row r="668" spans="1:19" ht="14.4" customHeight="1" x14ac:dyDescent="0.3">
      <c r="A668" s="831" t="s">
        <v>8273</v>
      </c>
      <c r="B668" s="832" t="s">
        <v>8387</v>
      </c>
      <c r="C668" s="832" t="s">
        <v>664</v>
      </c>
      <c r="D668" s="832" t="s">
        <v>3058</v>
      </c>
      <c r="E668" s="832" t="s">
        <v>8458</v>
      </c>
      <c r="F668" s="832" t="s">
        <v>8466</v>
      </c>
      <c r="G668" s="832" t="s">
        <v>8467</v>
      </c>
      <c r="H668" s="849">
        <v>45</v>
      </c>
      <c r="I668" s="849">
        <v>10740.6</v>
      </c>
      <c r="J668" s="832">
        <v>0.6533756158511993</v>
      </c>
      <c r="K668" s="832">
        <v>238.68</v>
      </c>
      <c r="L668" s="849">
        <v>68</v>
      </c>
      <c r="M668" s="849">
        <v>16438.63</v>
      </c>
      <c r="N668" s="832">
        <v>1</v>
      </c>
      <c r="O668" s="832">
        <v>241.74455882352942</v>
      </c>
      <c r="P668" s="849">
        <v>89</v>
      </c>
      <c r="Q668" s="849">
        <v>21844.09</v>
      </c>
      <c r="R668" s="837">
        <v>1.3288266722956839</v>
      </c>
      <c r="S668" s="850">
        <v>245.43921348314606</v>
      </c>
    </row>
    <row r="669" spans="1:19" ht="14.4" customHeight="1" x14ac:dyDescent="0.3">
      <c r="A669" s="831" t="s">
        <v>8273</v>
      </c>
      <c r="B669" s="832" t="s">
        <v>8387</v>
      </c>
      <c r="C669" s="832" t="s">
        <v>664</v>
      </c>
      <c r="D669" s="832" t="s">
        <v>3058</v>
      </c>
      <c r="E669" s="832" t="s">
        <v>8470</v>
      </c>
      <c r="F669" s="832" t="s">
        <v>8471</v>
      </c>
      <c r="G669" s="832" t="s">
        <v>8472</v>
      </c>
      <c r="H669" s="849">
        <v>1</v>
      </c>
      <c r="I669" s="849">
        <v>796.5</v>
      </c>
      <c r="J669" s="832">
        <v>0.33333333333333331</v>
      </c>
      <c r="K669" s="832">
        <v>796.5</v>
      </c>
      <c r="L669" s="849">
        <v>3</v>
      </c>
      <c r="M669" s="849">
        <v>2389.5</v>
      </c>
      <c r="N669" s="832">
        <v>1</v>
      </c>
      <c r="O669" s="832">
        <v>796.5</v>
      </c>
      <c r="P669" s="849">
        <v>2</v>
      </c>
      <c r="Q669" s="849">
        <v>1593</v>
      </c>
      <c r="R669" s="837">
        <v>0.66666666666666663</v>
      </c>
      <c r="S669" s="850">
        <v>796.5</v>
      </c>
    </row>
    <row r="670" spans="1:19" ht="14.4" customHeight="1" x14ac:dyDescent="0.3">
      <c r="A670" s="831" t="s">
        <v>8273</v>
      </c>
      <c r="B670" s="832" t="s">
        <v>8387</v>
      </c>
      <c r="C670" s="832" t="s">
        <v>664</v>
      </c>
      <c r="D670" s="832" t="s">
        <v>3058</v>
      </c>
      <c r="E670" s="832" t="s">
        <v>8470</v>
      </c>
      <c r="F670" s="832" t="s">
        <v>8473</v>
      </c>
      <c r="G670" s="832" t="s">
        <v>8474</v>
      </c>
      <c r="H670" s="849">
        <v>12</v>
      </c>
      <c r="I670" s="849">
        <v>4527.6000000000004</v>
      </c>
      <c r="J670" s="832">
        <v>0.63157894736842102</v>
      </c>
      <c r="K670" s="832">
        <v>377.3</v>
      </c>
      <c r="L670" s="849">
        <v>19</v>
      </c>
      <c r="M670" s="849">
        <v>7168.7000000000007</v>
      </c>
      <c r="N670" s="832">
        <v>1</v>
      </c>
      <c r="O670" s="832">
        <v>377.3</v>
      </c>
      <c r="P670" s="849">
        <v>12</v>
      </c>
      <c r="Q670" s="849">
        <v>4527.6000000000004</v>
      </c>
      <c r="R670" s="837">
        <v>0.63157894736842102</v>
      </c>
      <c r="S670" s="850">
        <v>377.3</v>
      </c>
    </row>
    <row r="671" spans="1:19" ht="14.4" customHeight="1" x14ac:dyDescent="0.3">
      <c r="A671" s="831" t="s">
        <v>8273</v>
      </c>
      <c r="B671" s="832" t="s">
        <v>8387</v>
      </c>
      <c r="C671" s="832" t="s">
        <v>664</v>
      </c>
      <c r="D671" s="832" t="s">
        <v>3058</v>
      </c>
      <c r="E671" s="832" t="s">
        <v>8203</v>
      </c>
      <c r="F671" s="832" t="s">
        <v>8230</v>
      </c>
      <c r="G671" s="832" t="s">
        <v>8231</v>
      </c>
      <c r="H671" s="849">
        <v>5</v>
      </c>
      <c r="I671" s="849">
        <v>145</v>
      </c>
      <c r="J671" s="832">
        <v>0.23015873015873015</v>
      </c>
      <c r="K671" s="832">
        <v>29</v>
      </c>
      <c r="L671" s="849">
        <v>21</v>
      </c>
      <c r="M671" s="849">
        <v>630</v>
      </c>
      <c r="N671" s="832">
        <v>1</v>
      </c>
      <c r="O671" s="832">
        <v>30</v>
      </c>
      <c r="P671" s="849">
        <v>7</v>
      </c>
      <c r="Q671" s="849">
        <v>210</v>
      </c>
      <c r="R671" s="837">
        <v>0.33333333333333331</v>
      </c>
      <c r="S671" s="850">
        <v>30</v>
      </c>
    </row>
    <row r="672" spans="1:19" ht="14.4" customHeight="1" x14ac:dyDescent="0.3">
      <c r="A672" s="831" t="s">
        <v>8273</v>
      </c>
      <c r="B672" s="832" t="s">
        <v>8387</v>
      </c>
      <c r="C672" s="832" t="s">
        <v>664</v>
      </c>
      <c r="D672" s="832" t="s">
        <v>3058</v>
      </c>
      <c r="E672" s="832" t="s">
        <v>8203</v>
      </c>
      <c r="F672" s="832" t="s">
        <v>8232</v>
      </c>
      <c r="G672" s="832" t="s">
        <v>8233</v>
      </c>
      <c r="H672" s="849">
        <v>174</v>
      </c>
      <c r="I672" s="849">
        <v>11136</v>
      </c>
      <c r="J672" s="832">
        <v>0.83943916779737671</v>
      </c>
      <c r="K672" s="832">
        <v>64</v>
      </c>
      <c r="L672" s="849">
        <v>201</v>
      </c>
      <c r="M672" s="849">
        <v>13266</v>
      </c>
      <c r="N672" s="832">
        <v>1</v>
      </c>
      <c r="O672" s="832">
        <v>66</v>
      </c>
      <c r="P672" s="849">
        <v>173</v>
      </c>
      <c r="Q672" s="849">
        <v>11418</v>
      </c>
      <c r="R672" s="837">
        <v>0.86069651741293529</v>
      </c>
      <c r="S672" s="850">
        <v>66</v>
      </c>
    </row>
    <row r="673" spans="1:19" ht="14.4" customHeight="1" x14ac:dyDescent="0.3">
      <c r="A673" s="831" t="s">
        <v>8273</v>
      </c>
      <c r="B673" s="832" t="s">
        <v>8387</v>
      </c>
      <c r="C673" s="832" t="s">
        <v>664</v>
      </c>
      <c r="D673" s="832" t="s">
        <v>3058</v>
      </c>
      <c r="E673" s="832" t="s">
        <v>8203</v>
      </c>
      <c r="F673" s="832" t="s">
        <v>8204</v>
      </c>
      <c r="G673" s="832" t="s">
        <v>8205</v>
      </c>
      <c r="H673" s="849">
        <v>182</v>
      </c>
      <c r="I673" s="849">
        <v>26208</v>
      </c>
      <c r="J673" s="832">
        <v>0.6342998209013021</v>
      </c>
      <c r="K673" s="832">
        <v>144</v>
      </c>
      <c r="L673" s="849">
        <v>283</v>
      </c>
      <c r="M673" s="849">
        <v>41318</v>
      </c>
      <c r="N673" s="832">
        <v>1</v>
      </c>
      <c r="O673" s="832">
        <v>146</v>
      </c>
      <c r="P673" s="849">
        <v>331</v>
      </c>
      <c r="Q673" s="849">
        <v>48657</v>
      </c>
      <c r="R673" s="837">
        <v>1.1776223437726898</v>
      </c>
      <c r="S673" s="850">
        <v>147</v>
      </c>
    </row>
    <row r="674" spans="1:19" ht="14.4" customHeight="1" x14ac:dyDescent="0.3">
      <c r="A674" s="831" t="s">
        <v>8273</v>
      </c>
      <c r="B674" s="832" t="s">
        <v>8387</v>
      </c>
      <c r="C674" s="832" t="s">
        <v>664</v>
      </c>
      <c r="D674" s="832" t="s">
        <v>3058</v>
      </c>
      <c r="E674" s="832" t="s">
        <v>8203</v>
      </c>
      <c r="F674" s="832" t="s">
        <v>8477</v>
      </c>
      <c r="G674" s="832" t="s">
        <v>8478</v>
      </c>
      <c r="H674" s="849">
        <v>44</v>
      </c>
      <c r="I674" s="849">
        <v>8316</v>
      </c>
      <c r="J674" s="832">
        <v>0.65609467455621306</v>
      </c>
      <c r="K674" s="832">
        <v>189</v>
      </c>
      <c r="L674" s="849">
        <v>65</v>
      </c>
      <c r="M674" s="849">
        <v>12675</v>
      </c>
      <c r="N674" s="832">
        <v>1</v>
      </c>
      <c r="O674" s="832">
        <v>195</v>
      </c>
      <c r="P674" s="849">
        <v>75</v>
      </c>
      <c r="Q674" s="849">
        <v>14700</v>
      </c>
      <c r="R674" s="837">
        <v>1.1597633136094674</v>
      </c>
      <c r="S674" s="850">
        <v>196</v>
      </c>
    </row>
    <row r="675" spans="1:19" ht="14.4" customHeight="1" x14ac:dyDescent="0.3">
      <c r="A675" s="831" t="s">
        <v>8273</v>
      </c>
      <c r="B675" s="832" t="s">
        <v>8387</v>
      </c>
      <c r="C675" s="832" t="s">
        <v>664</v>
      </c>
      <c r="D675" s="832" t="s">
        <v>3058</v>
      </c>
      <c r="E675" s="832" t="s">
        <v>8203</v>
      </c>
      <c r="F675" s="832" t="s">
        <v>8281</v>
      </c>
      <c r="G675" s="832" t="s">
        <v>8282</v>
      </c>
      <c r="H675" s="849">
        <v>2</v>
      </c>
      <c r="I675" s="849">
        <v>70</v>
      </c>
      <c r="J675" s="832">
        <v>0.94594594594594594</v>
      </c>
      <c r="K675" s="832">
        <v>35</v>
      </c>
      <c r="L675" s="849">
        <v>2</v>
      </c>
      <c r="M675" s="849">
        <v>74</v>
      </c>
      <c r="N675" s="832">
        <v>1</v>
      </c>
      <c r="O675" s="832">
        <v>37</v>
      </c>
      <c r="P675" s="849"/>
      <c r="Q675" s="849"/>
      <c r="R675" s="837"/>
      <c r="S675" s="850"/>
    </row>
    <row r="676" spans="1:19" ht="14.4" customHeight="1" x14ac:dyDescent="0.3">
      <c r="A676" s="831" t="s">
        <v>8273</v>
      </c>
      <c r="B676" s="832" t="s">
        <v>8387</v>
      </c>
      <c r="C676" s="832" t="s">
        <v>664</v>
      </c>
      <c r="D676" s="832" t="s">
        <v>3058</v>
      </c>
      <c r="E676" s="832" t="s">
        <v>8203</v>
      </c>
      <c r="F676" s="832" t="s">
        <v>8479</v>
      </c>
      <c r="G676" s="832" t="s">
        <v>8480</v>
      </c>
      <c r="H676" s="849">
        <v>13</v>
      </c>
      <c r="I676" s="849">
        <v>2145</v>
      </c>
      <c r="J676" s="832">
        <v>0.63782337198929528</v>
      </c>
      <c r="K676" s="832">
        <v>165</v>
      </c>
      <c r="L676" s="849">
        <v>19</v>
      </c>
      <c r="M676" s="849">
        <v>3363</v>
      </c>
      <c r="N676" s="832">
        <v>1</v>
      </c>
      <c r="O676" s="832">
        <v>177</v>
      </c>
      <c r="P676" s="849">
        <v>13</v>
      </c>
      <c r="Q676" s="849">
        <v>2301</v>
      </c>
      <c r="R676" s="837">
        <v>0.68421052631578949</v>
      </c>
      <c r="S676" s="850">
        <v>177</v>
      </c>
    </row>
    <row r="677" spans="1:19" ht="14.4" customHeight="1" x14ac:dyDescent="0.3">
      <c r="A677" s="831" t="s">
        <v>8273</v>
      </c>
      <c r="B677" s="832" t="s">
        <v>8387</v>
      </c>
      <c r="C677" s="832" t="s">
        <v>664</v>
      </c>
      <c r="D677" s="832" t="s">
        <v>3058</v>
      </c>
      <c r="E677" s="832" t="s">
        <v>8203</v>
      </c>
      <c r="F677" s="832" t="s">
        <v>8481</v>
      </c>
      <c r="G677" s="832" t="s">
        <v>8482</v>
      </c>
      <c r="H677" s="849">
        <v>10</v>
      </c>
      <c r="I677" s="849">
        <v>0</v>
      </c>
      <c r="J677" s="832"/>
      <c r="K677" s="832">
        <v>0</v>
      </c>
      <c r="L677" s="849">
        <v>13</v>
      </c>
      <c r="M677" s="849">
        <v>0</v>
      </c>
      <c r="N677" s="832"/>
      <c r="O677" s="832">
        <v>0</v>
      </c>
      <c r="P677" s="849">
        <v>27</v>
      </c>
      <c r="Q677" s="849">
        <v>0</v>
      </c>
      <c r="R677" s="837"/>
      <c r="S677" s="850">
        <v>0</v>
      </c>
    </row>
    <row r="678" spans="1:19" ht="14.4" customHeight="1" x14ac:dyDescent="0.3">
      <c r="A678" s="831" t="s">
        <v>8273</v>
      </c>
      <c r="B678" s="832" t="s">
        <v>8387</v>
      </c>
      <c r="C678" s="832" t="s">
        <v>664</v>
      </c>
      <c r="D678" s="832" t="s">
        <v>3058</v>
      </c>
      <c r="E678" s="832" t="s">
        <v>8203</v>
      </c>
      <c r="F678" s="832" t="s">
        <v>8344</v>
      </c>
      <c r="G678" s="832" t="s">
        <v>8345</v>
      </c>
      <c r="H678" s="849"/>
      <c r="I678" s="849"/>
      <c r="J678" s="832"/>
      <c r="K678" s="832"/>
      <c r="L678" s="849">
        <v>10</v>
      </c>
      <c r="M678" s="849">
        <v>0</v>
      </c>
      <c r="N678" s="832"/>
      <c r="O678" s="832">
        <v>0</v>
      </c>
      <c r="P678" s="849"/>
      <c r="Q678" s="849"/>
      <c r="R678" s="837"/>
      <c r="S678" s="850"/>
    </row>
    <row r="679" spans="1:19" ht="14.4" customHeight="1" x14ac:dyDescent="0.3">
      <c r="A679" s="831" t="s">
        <v>8273</v>
      </c>
      <c r="B679" s="832" t="s">
        <v>8387</v>
      </c>
      <c r="C679" s="832" t="s">
        <v>664</v>
      </c>
      <c r="D679" s="832" t="s">
        <v>3058</v>
      </c>
      <c r="E679" s="832" t="s">
        <v>8203</v>
      </c>
      <c r="F679" s="832" t="s">
        <v>8346</v>
      </c>
      <c r="G679" s="832" t="s">
        <v>8347</v>
      </c>
      <c r="H679" s="849">
        <v>20</v>
      </c>
      <c r="I679" s="849">
        <v>0</v>
      </c>
      <c r="J679" s="832"/>
      <c r="K679" s="832">
        <v>0</v>
      </c>
      <c r="L679" s="849">
        <v>12</v>
      </c>
      <c r="M679" s="849">
        <v>0</v>
      </c>
      <c r="N679" s="832"/>
      <c r="O679" s="832">
        <v>0</v>
      </c>
      <c r="P679" s="849">
        <v>7</v>
      </c>
      <c r="Q679" s="849">
        <v>0</v>
      </c>
      <c r="R679" s="837"/>
      <c r="S679" s="850">
        <v>0</v>
      </c>
    </row>
    <row r="680" spans="1:19" ht="14.4" customHeight="1" x14ac:dyDescent="0.3">
      <c r="A680" s="831" t="s">
        <v>8273</v>
      </c>
      <c r="B680" s="832" t="s">
        <v>8387</v>
      </c>
      <c r="C680" s="832" t="s">
        <v>664</v>
      </c>
      <c r="D680" s="832" t="s">
        <v>3058</v>
      </c>
      <c r="E680" s="832" t="s">
        <v>8203</v>
      </c>
      <c r="F680" s="832" t="s">
        <v>8240</v>
      </c>
      <c r="G680" s="832" t="s">
        <v>8241</v>
      </c>
      <c r="H680" s="849">
        <v>18</v>
      </c>
      <c r="I680" s="849">
        <v>200</v>
      </c>
      <c r="J680" s="832">
        <v>0.17142808163405246</v>
      </c>
      <c r="K680" s="832">
        <v>11.111111111111111</v>
      </c>
      <c r="L680" s="849">
        <v>35</v>
      </c>
      <c r="M680" s="849">
        <v>1166.67</v>
      </c>
      <c r="N680" s="832">
        <v>1</v>
      </c>
      <c r="O680" s="832">
        <v>33.333428571428577</v>
      </c>
      <c r="P680" s="849">
        <v>32</v>
      </c>
      <c r="Q680" s="849">
        <v>1066.67</v>
      </c>
      <c r="R680" s="837">
        <v>0.91428595918297373</v>
      </c>
      <c r="S680" s="850">
        <v>33.333437500000002</v>
      </c>
    </row>
    <row r="681" spans="1:19" ht="14.4" customHeight="1" x14ac:dyDescent="0.3">
      <c r="A681" s="831" t="s">
        <v>8273</v>
      </c>
      <c r="B681" s="832" t="s">
        <v>8387</v>
      </c>
      <c r="C681" s="832" t="s">
        <v>664</v>
      </c>
      <c r="D681" s="832" t="s">
        <v>3058</v>
      </c>
      <c r="E681" s="832" t="s">
        <v>8203</v>
      </c>
      <c r="F681" s="832" t="s">
        <v>8287</v>
      </c>
      <c r="G681" s="832" t="s">
        <v>8288</v>
      </c>
      <c r="H681" s="849">
        <v>86</v>
      </c>
      <c r="I681" s="849">
        <v>9288</v>
      </c>
      <c r="J681" s="832">
        <v>1.1277319086935405</v>
      </c>
      <c r="K681" s="832">
        <v>108</v>
      </c>
      <c r="L681" s="849">
        <v>71</v>
      </c>
      <c r="M681" s="849">
        <v>8236</v>
      </c>
      <c r="N681" s="832">
        <v>1</v>
      </c>
      <c r="O681" s="832">
        <v>116</v>
      </c>
      <c r="P681" s="849">
        <v>45</v>
      </c>
      <c r="Q681" s="849">
        <v>5220</v>
      </c>
      <c r="R681" s="837">
        <v>0.63380281690140849</v>
      </c>
      <c r="S681" s="850">
        <v>116</v>
      </c>
    </row>
    <row r="682" spans="1:19" ht="14.4" customHeight="1" x14ac:dyDescent="0.3">
      <c r="A682" s="831" t="s">
        <v>8273</v>
      </c>
      <c r="B682" s="832" t="s">
        <v>8387</v>
      </c>
      <c r="C682" s="832" t="s">
        <v>664</v>
      </c>
      <c r="D682" s="832" t="s">
        <v>3058</v>
      </c>
      <c r="E682" s="832" t="s">
        <v>8203</v>
      </c>
      <c r="F682" s="832" t="s">
        <v>8242</v>
      </c>
      <c r="G682" s="832" t="s">
        <v>8243</v>
      </c>
      <c r="H682" s="849">
        <v>182</v>
      </c>
      <c r="I682" s="849">
        <v>6552</v>
      </c>
      <c r="J682" s="832">
        <v>1.1067567567567567</v>
      </c>
      <c r="K682" s="832">
        <v>36</v>
      </c>
      <c r="L682" s="849">
        <v>160</v>
      </c>
      <c r="M682" s="849">
        <v>5920</v>
      </c>
      <c r="N682" s="832">
        <v>1</v>
      </c>
      <c r="O682" s="832">
        <v>37</v>
      </c>
      <c r="P682" s="849">
        <v>139</v>
      </c>
      <c r="Q682" s="849">
        <v>5143</v>
      </c>
      <c r="R682" s="837">
        <v>0.86875000000000002</v>
      </c>
      <c r="S682" s="850">
        <v>37</v>
      </c>
    </row>
    <row r="683" spans="1:19" ht="14.4" customHeight="1" x14ac:dyDescent="0.3">
      <c r="A683" s="831" t="s">
        <v>8273</v>
      </c>
      <c r="B683" s="832" t="s">
        <v>8387</v>
      </c>
      <c r="C683" s="832" t="s">
        <v>664</v>
      </c>
      <c r="D683" s="832" t="s">
        <v>3058</v>
      </c>
      <c r="E683" s="832" t="s">
        <v>8203</v>
      </c>
      <c r="F683" s="832" t="s">
        <v>8244</v>
      </c>
      <c r="G683" s="832" t="s">
        <v>8245</v>
      </c>
      <c r="H683" s="849">
        <v>11</v>
      </c>
      <c r="I683" s="849">
        <v>341</v>
      </c>
      <c r="J683" s="832">
        <v>5.328125</v>
      </c>
      <c r="K683" s="832">
        <v>31</v>
      </c>
      <c r="L683" s="849">
        <v>2</v>
      </c>
      <c r="M683" s="849">
        <v>64</v>
      </c>
      <c r="N683" s="832">
        <v>1</v>
      </c>
      <c r="O683" s="832">
        <v>32</v>
      </c>
      <c r="P683" s="849">
        <v>1</v>
      </c>
      <c r="Q683" s="849">
        <v>32</v>
      </c>
      <c r="R683" s="837">
        <v>0.5</v>
      </c>
      <c r="S683" s="850">
        <v>32</v>
      </c>
    </row>
    <row r="684" spans="1:19" ht="14.4" customHeight="1" x14ac:dyDescent="0.3">
      <c r="A684" s="831" t="s">
        <v>8273</v>
      </c>
      <c r="B684" s="832" t="s">
        <v>8387</v>
      </c>
      <c r="C684" s="832" t="s">
        <v>664</v>
      </c>
      <c r="D684" s="832" t="s">
        <v>3058</v>
      </c>
      <c r="E684" s="832" t="s">
        <v>8203</v>
      </c>
      <c r="F684" s="832" t="s">
        <v>8291</v>
      </c>
      <c r="G684" s="832" t="s">
        <v>8292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74</v>
      </c>
      <c r="R684" s="837"/>
      <c r="S684" s="850">
        <v>74</v>
      </c>
    </row>
    <row r="685" spans="1:19" ht="14.4" customHeight="1" x14ac:dyDescent="0.3">
      <c r="A685" s="831" t="s">
        <v>8273</v>
      </c>
      <c r="B685" s="832" t="s">
        <v>8387</v>
      </c>
      <c r="C685" s="832" t="s">
        <v>664</v>
      </c>
      <c r="D685" s="832" t="s">
        <v>3058</v>
      </c>
      <c r="E685" s="832" t="s">
        <v>8203</v>
      </c>
      <c r="F685" s="832" t="s">
        <v>8483</v>
      </c>
      <c r="G685" s="832" t="s">
        <v>8484</v>
      </c>
      <c r="H685" s="849">
        <v>65</v>
      </c>
      <c r="I685" s="849">
        <v>21515</v>
      </c>
      <c r="J685" s="832">
        <v>0.94963806497175141</v>
      </c>
      <c r="K685" s="832">
        <v>331</v>
      </c>
      <c r="L685" s="849">
        <v>64</v>
      </c>
      <c r="M685" s="849">
        <v>22656</v>
      </c>
      <c r="N685" s="832">
        <v>1</v>
      </c>
      <c r="O685" s="832">
        <v>354</v>
      </c>
      <c r="P685" s="849">
        <v>51</v>
      </c>
      <c r="Q685" s="849">
        <v>18105</v>
      </c>
      <c r="R685" s="837">
        <v>0.79912605932203384</v>
      </c>
      <c r="S685" s="850">
        <v>355</v>
      </c>
    </row>
    <row r="686" spans="1:19" ht="14.4" customHeight="1" x14ac:dyDescent="0.3">
      <c r="A686" s="831" t="s">
        <v>8273</v>
      </c>
      <c r="B686" s="832" t="s">
        <v>8387</v>
      </c>
      <c r="C686" s="832" t="s">
        <v>664</v>
      </c>
      <c r="D686" s="832" t="s">
        <v>3058</v>
      </c>
      <c r="E686" s="832" t="s">
        <v>8203</v>
      </c>
      <c r="F686" s="832" t="s">
        <v>8293</v>
      </c>
      <c r="G686" s="832" t="s">
        <v>8294</v>
      </c>
      <c r="H686" s="849">
        <v>3</v>
      </c>
      <c r="I686" s="849">
        <v>630</v>
      </c>
      <c r="J686" s="832">
        <v>2.8378378378378377</v>
      </c>
      <c r="K686" s="832">
        <v>210</v>
      </c>
      <c r="L686" s="849">
        <v>1</v>
      </c>
      <c r="M686" s="849">
        <v>222</v>
      </c>
      <c r="N686" s="832">
        <v>1</v>
      </c>
      <c r="O686" s="832">
        <v>222</v>
      </c>
      <c r="P686" s="849"/>
      <c r="Q686" s="849"/>
      <c r="R686" s="837"/>
      <c r="S686" s="850"/>
    </row>
    <row r="687" spans="1:19" ht="14.4" customHeight="1" x14ac:dyDescent="0.3">
      <c r="A687" s="831" t="s">
        <v>8273</v>
      </c>
      <c r="B687" s="832" t="s">
        <v>8387</v>
      </c>
      <c r="C687" s="832" t="s">
        <v>664</v>
      </c>
      <c r="D687" s="832" t="s">
        <v>3058</v>
      </c>
      <c r="E687" s="832" t="s">
        <v>8203</v>
      </c>
      <c r="F687" s="832" t="s">
        <v>8485</v>
      </c>
      <c r="G687" s="832" t="s">
        <v>8486</v>
      </c>
      <c r="H687" s="849">
        <v>1</v>
      </c>
      <c r="I687" s="849">
        <v>443</v>
      </c>
      <c r="J687" s="832">
        <v>0.31153305203938114</v>
      </c>
      <c r="K687" s="832">
        <v>443</v>
      </c>
      <c r="L687" s="849">
        <v>3</v>
      </c>
      <c r="M687" s="849">
        <v>1422</v>
      </c>
      <c r="N687" s="832">
        <v>1</v>
      </c>
      <c r="O687" s="832">
        <v>474</v>
      </c>
      <c r="P687" s="849">
        <v>2</v>
      </c>
      <c r="Q687" s="849">
        <v>950</v>
      </c>
      <c r="R687" s="837">
        <v>0.66807313642756683</v>
      </c>
      <c r="S687" s="850">
        <v>475</v>
      </c>
    </row>
    <row r="688" spans="1:19" ht="14.4" customHeight="1" x14ac:dyDescent="0.3">
      <c r="A688" s="831" t="s">
        <v>8273</v>
      </c>
      <c r="B688" s="832" t="s">
        <v>8387</v>
      </c>
      <c r="C688" s="832" t="s">
        <v>664</v>
      </c>
      <c r="D688" s="832" t="s">
        <v>3058</v>
      </c>
      <c r="E688" s="832" t="s">
        <v>8203</v>
      </c>
      <c r="F688" s="832" t="s">
        <v>8354</v>
      </c>
      <c r="G688" s="832" t="s">
        <v>8355</v>
      </c>
      <c r="H688" s="849">
        <v>13</v>
      </c>
      <c r="I688" s="849">
        <v>1001</v>
      </c>
      <c r="J688" s="832">
        <v>0.8666666666666667</v>
      </c>
      <c r="K688" s="832">
        <v>77</v>
      </c>
      <c r="L688" s="849">
        <v>15</v>
      </c>
      <c r="M688" s="849">
        <v>1155</v>
      </c>
      <c r="N688" s="832">
        <v>1</v>
      </c>
      <c r="O688" s="832">
        <v>77</v>
      </c>
      <c r="P688" s="849">
        <v>13</v>
      </c>
      <c r="Q688" s="849">
        <v>1001</v>
      </c>
      <c r="R688" s="837">
        <v>0.8666666666666667</v>
      </c>
      <c r="S688" s="850">
        <v>77</v>
      </c>
    </row>
    <row r="689" spans="1:19" ht="14.4" customHeight="1" x14ac:dyDescent="0.3">
      <c r="A689" s="831" t="s">
        <v>8273</v>
      </c>
      <c r="B689" s="832" t="s">
        <v>8387</v>
      </c>
      <c r="C689" s="832" t="s">
        <v>664</v>
      </c>
      <c r="D689" s="832" t="s">
        <v>3058</v>
      </c>
      <c r="E689" s="832" t="s">
        <v>8203</v>
      </c>
      <c r="F689" s="832" t="s">
        <v>8295</v>
      </c>
      <c r="G689" s="832" t="s">
        <v>8296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59</v>
      </c>
      <c r="R689" s="837"/>
      <c r="S689" s="850">
        <v>59</v>
      </c>
    </row>
    <row r="690" spans="1:19" ht="14.4" customHeight="1" x14ac:dyDescent="0.3">
      <c r="A690" s="831" t="s">
        <v>8273</v>
      </c>
      <c r="B690" s="832" t="s">
        <v>8387</v>
      </c>
      <c r="C690" s="832" t="s">
        <v>664</v>
      </c>
      <c r="D690" s="832" t="s">
        <v>3058</v>
      </c>
      <c r="E690" s="832" t="s">
        <v>8203</v>
      </c>
      <c r="F690" s="832" t="s">
        <v>8487</v>
      </c>
      <c r="G690" s="832" t="s">
        <v>8488</v>
      </c>
      <c r="H690" s="849">
        <v>626</v>
      </c>
      <c r="I690" s="849">
        <v>103290</v>
      </c>
      <c r="J690" s="832">
        <v>0.77807909604519776</v>
      </c>
      <c r="K690" s="832">
        <v>165</v>
      </c>
      <c r="L690" s="849">
        <v>750</v>
      </c>
      <c r="M690" s="849">
        <v>132750</v>
      </c>
      <c r="N690" s="832">
        <v>1</v>
      </c>
      <c r="O690" s="832">
        <v>177</v>
      </c>
      <c r="P690" s="849">
        <v>827</v>
      </c>
      <c r="Q690" s="849">
        <v>146379</v>
      </c>
      <c r="R690" s="837">
        <v>1.1026666666666667</v>
      </c>
      <c r="S690" s="850">
        <v>177</v>
      </c>
    </row>
    <row r="691" spans="1:19" ht="14.4" customHeight="1" x14ac:dyDescent="0.3">
      <c r="A691" s="831" t="s">
        <v>8273</v>
      </c>
      <c r="B691" s="832" t="s">
        <v>8387</v>
      </c>
      <c r="C691" s="832" t="s">
        <v>664</v>
      </c>
      <c r="D691" s="832" t="s">
        <v>3058</v>
      </c>
      <c r="E691" s="832" t="s">
        <v>8203</v>
      </c>
      <c r="F691" s="832" t="s">
        <v>8489</v>
      </c>
      <c r="G691" s="832" t="s">
        <v>8490</v>
      </c>
      <c r="H691" s="849">
        <v>1</v>
      </c>
      <c r="I691" s="849">
        <v>653</v>
      </c>
      <c r="J691" s="832">
        <v>0.93152639087018541</v>
      </c>
      <c r="K691" s="832">
        <v>653</v>
      </c>
      <c r="L691" s="849">
        <v>1</v>
      </c>
      <c r="M691" s="849">
        <v>701</v>
      </c>
      <c r="N691" s="832">
        <v>1</v>
      </c>
      <c r="O691" s="832">
        <v>701</v>
      </c>
      <c r="P691" s="849">
        <v>2</v>
      </c>
      <c r="Q691" s="849">
        <v>1402</v>
      </c>
      <c r="R691" s="837">
        <v>2</v>
      </c>
      <c r="S691" s="850">
        <v>701</v>
      </c>
    </row>
    <row r="692" spans="1:19" ht="14.4" customHeight="1" x14ac:dyDescent="0.3">
      <c r="A692" s="831" t="s">
        <v>8273</v>
      </c>
      <c r="B692" s="832" t="s">
        <v>8387</v>
      </c>
      <c r="C692" s="832" t="s">
        <v>664</v>
      </c>
      <c r="D692" s="832" t="s">
        <v>3060</v>
      </c>
      <c r="E692" s="832" t="s">
        <v>8206</v>
      </c>
      <c r="F692" s="832" t="s">
        <v>8397</v>
      </c>
      <c r="G692" s="832" t="s">
        <v>1630</v>
      </c>
      <c r="H692" s="849"/>
      <c r="I692" s="849"/>
      <c r="J692" s="832"/>
      <c r="K692" s="832"/>
      <c r="L692" s="849"/>
      <c r="M692" s="849"/>
      <c r="N692" s="832"/>
      <c r="O692" s="832"/>
      <c r="P692" s="849">
        <v>0.5</v>
      </c>
      <c r="Q692" s="849">
        <v>425.8</v>
      </c>
      <c r="R692" s="837"/>
      <c r="S692" s="850">
        <v>851.6</v>
      </c>
    </row>
    <row r="693" spans="1:19" ht="14.4" customHeight="1" x14ac:dyDescent="0.3">
      <c r="A693" s="831" t="s">
        <v>8273</v>
      </c>
      <c r="B693" s="832" t="s">
        <v>8387</v>
      </c>
      <c r="C693" s="832" t="s">
        <v>664</v>
      </c>
      <c r="D693" s="832" t="s">
        <v>3060</v>
      </c>
      <c r="E693" s="832" t="s">
        <v>8206</v>
      </c>
      <c r="F693" s="832" t="s">
        <v>8398</v>
      </c>
      <c r="G693" s="832" t="s">
        <v>8399</v>
      </c>
      <c r="H693" s="849">
        <v>19</v>
      </c>
      <c r="I693" s="849">
        <v>163966.76999999999</v>
      </c>
      <c r="J693" s="832"/>
      <c r="K693" s="832">
        <v>8629.83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8273</v>
      </c>
      <c r="B694" s="832" t="s">
        <v>8387</v>
      </c>
      <c r="C694" s="832" t="s">
        <v>664</v>
      </c>
      <c r="D694" s="832" t="s">
        <v>3060</v>
      </c>
      <c r="E694" s="832" t="s">
        <v>8206</v>
      </c>
      <c r="F694" s="832" t="s">
        <v>8400</v>
      </c>
      <c r="G694" s="832" t="s">
        <v>8401</v>
      </c>
      <c r="H694" s="849">
        <v>4</v>
      </c>
      <c r="I694" s="849">
        <v>67959.28</v>
      </c>
      <c r="J694" s="832">
        <v>3.7355493283525476</v>
      </c>
      <c r="K694" s="832">
        <v>16989.82</v>
      </c>
      <c r="L694" s="849">
        <v>1</v>
      </c>
      <c r="M694" s="849">
        <v>18192.580000000002</v>
      </c>
      <c r="N694" s="832">
        <v>1</v>
      </c>
      <c r="O694" s="832">
        <v>18192.580000000002</v>
      </c>
      <c r="P694" s="849">
        <v>2.04</v>
      </c>
      <c r="Q694" s="849">
        <v>33983.019999999997</v>
      </c>
      <c r="R694" s="837">
        <v>1.8679604542071544</v>
      </c>
      <c r="S694" s="850">
        <v>16658.343137254898</v>
      </c>
    </row>
    <row r="695" spans="1:19" ht="14.4" customHeight="1" x14ac:dyDescent="0.3">
      <c r="A695" s="831" t="s">
        <v>8273</v>
      </c>
      <c r="B695" s="832" t="s">
        <v>8387</v>
      </c>
      <c r="C695" s="832" t="s">
        <v>664</v>
      </c>
      <c r="D695" s="832" t="s">
        <v>3060</v>
      </c>
      <c r="E695" s="832" t="s">
        <v>8206</v>
      </c>
      <c r="F695" s="832" t="s">
        <v>8402</v>
      </c>
      <c r="G695" s="832" t="s">
        <v>2954</v>
      </c>
      <c r="H695" s="849">
        <v>1</v>
      </c>
      <c r="I695" s="849">
        <v>56524.19</v>
      </c>
      <c r="J695" s="832"/>
      <c r="K695" s="832">
        <v>56524.19</v>
      </c>
      <c r="L695" s="849"/>
      <c r="M695" s="849"/>
      <c r="N695" s="832"/>
      <c r="O695" s="832"/>
      <c r="P695" s="849">
        <v>3</v>
      </c>
      <c r="Q695" s="849">
        <v>166872.93</v>
      </c>
      <c r="R695" s="837"/>
      <c r="S695" s="850">
        <v>55624.31</v>
      </c>
    </row>
    <row r="696" spans="1:19" ht="14.4" customHeight="1" x14ac:dyDescent="0.3">
      <c r="A696" s="831" t="s">
        <v>8273</v>
      </c>
      <c r="B696" s="832" t="s">
        <v>8387</v>
      </c>
      <c r="C696" s="832" t="s">
        <v>664</v>
      </c>
      <c r="D696" s="832" t="s">
        <v>3060</v>
      </c>
      <c r="E696" s="832" t="s">
        <v>8206</v>
      </c>
      <c r="F696" s="832" t="s">
        <v>8403</v>
      </c>
      <c r="G696" s="832"/>
      <c r="H696" s="849">
        <v>0.54</v>
      </c>
      <c r="I696" s="849">
        <v>24.56</v>
      </c>
      <c r="J696" s="832"/>
      <c r="K696" s="832">
        <v>45.481481481481474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8273</v>
      </c>
      <c r="B697" s="832" t="s">
        <v>8387</v>
      </c>
      <c r="C697" s="832" t="s">
        <v>664</v>
      </c>
      <c r="D697" s="832" t="s">
        <v>3060</v>
      </c>
      <c r="E697" s="832" t="s">
        <v>8206</v>
      </c>
      <c r="F697" s="832" t="s">
        <v>8403</v>
      </c>
      <c r="G697" s="832" t="s">
        <v>8404</v>
      </c>
      <c r="H697" s="849">
        <v>2.65</v>
      </c>
      <c r="I697" s="849">
        <v>145.4</v>
      </c>
      <c r="J697" s="832">
        <v>0.66453382084095058</v>
      </c>
      <c r="K697" s="832">
        <v>54.867924528301891</v>
      </c>
      <c r="L697" s="849">
        <v>4.8100000000000005</v>
      </c>
      <c r="M697" s="849">
        <v>218.8</v>
      </c>
      <c r="N697" s="832">
        <v>1</v>
      </c>
      <c r="O697" s="832">
        <v>45.488565488565484</v>
      </c>
      <c r="P697" s="849"/>
      <c r="Q697" s="849"/>
      <c r="R697" s="837"/>
      <c r="S697" s="850"/>
    </row>
    <row r="698" spans="1:19" ht="14.4" customHeight="1" x14ac:dyDescent="0.3">
      <c r="A698" s="831" t="s">
        <v>8273</v>
      </c>
      <c r="B698" s="832" t="s">
        <v>8387</v>
      </c>
      <c r="C698" s="832" t="s">
        <v>664</v>
      </c>
      <c r="D698" s="832" t="s">
        <v>3060</v>
      </c>
      <c r="E698" s="832" t="s">
        <v>8206</v>
      </c>
      <c r="F698" s="832" t="s">
        <v>8414</v>
      </c>
      <c r="G698" s="832"/>
      <c r="H698" s="849">
        <v>1</v>
      </c>
      <c r="I698" s="849">
        <v>8629.83</v>
      </c>
      <c r="J698" s="832"/>
      <c r="K698" s="832">
        <v>8629.83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8273</v>
      </c>
      <c r="B699" s="832" t="s">
        <v>8387</v>
      </c>
      <c r="C699" s="832" t="s">
        <v>664</v>
      </c>
      <c r="D699" s="832" t="s">
        <v>3060</v>
      </c>
      <c r="E699" s="832" t="s">
        <v>8206</v>
      </c>
      <c r="F699" s="832" t="s">
        <v>8419</v>
      </c>
      <c r="G699" s="832" t="s">
        <v>1933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839.17</v>
      </c>
      <c r="R699" s="837"/>
      <c r="S699" s="850">
        <v>839.17</v>
      </c>
    </row>
    <row r="700" spans="1:19" ht="14.4" customHeight="1" x14ac:dyDescent="0.3">
      <c r="A700" s="831" t="s">
        <v>8273</v>
      </c>
      <c r="B700" s="832" t="s">
        <v>8387</v>
      </c>
      <c r="C700" s="832" t="s">
        <v>664</v>
      </c>
      <c r="D700" s="832" t="s">
        <v>3060</v>
      </c>
      <c r="E700" s="832" t="s">
        <v>8206</v>
      </c>
      <c r="F700" s="832" t="s">
        <v>8420</v>
      </c>
      <c r="G700" s="832" t="s">
        <v>1404</v>
      </c>
      <c r="H700" s="849">
        <v>3</v>
      </c>
      <c r="I700" s="849">
        <v>3356.67</v>
      </c>
      <c r="J700" s="832">
        <v>1.5</v>
      </c>
      <c r="K700" s="832">
        <v>1118.8900000000001</v>
      </c>
      <c r="L700" s="849">
        <v>2</v>
      </c>
      <c r="M700" s="849">
        <v>2237.7800000000002</v>
      </c>
      <c r="N700" s="832">
        <v>1</v>
      </c>
      <c r="O700" s="832">
        <v>1118.8900000000001</v>
      </c>
      <c r="P700" s="849"/>
      <c r="Q700" s="849"/>
      <c r="R700" s="837"/>
      <c r="S700" s="850"/>
    </row>
    <row r="701" spans="1:19" ht="14.4" customHeight="1" x14ac:dyDescent="0.3">
      <c r="A701" s="831" t="s">
        <v>8273</v>
      </c>
      <c r="B701" s="832" t="s">
        <v>8387</v>
      </c>
      <c r="C701" s="832" t="s">
        <v>664</v>
      </c>
      <c r="D701" s="832" t="s">
        <v>3060</v>
      </c>
      <c r="E701" s="832" t="s">
        <v>8206</v>
      </c>
      <c r="F701" s="832" t="s">
        <v>8430</v>
      </c>
      <c r="G701" s="832" t="s">
        <v>1820</v>
      </c>
      <c r="H701" s="849">
        <v>2</v>
      </c>
      <c r="I701" s="849">
        <v>28794.12</v>
      </c>
      <c r="J701" s="832">
        <v>2</v>
      </c>
      <c r="K701" s="832">
        <v>14397.06</v>
      </c>
      <c r="L701" s="849">
        <v>1</v>
      </c>
      <c r="M701" s="849">
        <v>14397.06</v>
      </c>
      <c r="N701" s="832">
        <v>1</v>
      </c>
      <c r="O701" s="832">
        <v>14397.06</v>
      </c>
      <c r="P701" s="849">
        <v>2</v>
      </c>
      <c r="Q701" s="849">
        <v>26083.200000000001</v>
      </c>
      <c r="R701" s="837">
        <v>1.8117032227413099</v>
      </c>
      <c r="S701" s="850">
        <v>13041.6</v>
      </c>
    </row>
    <row r="702" spans="1:19" ht="14.4" customHeight="1" x14ac:dyDescent="0.3">
      <c r="A702" s="831" t="s">
        <v>8273</v>
      </c>
      <c r="B702" s="832" t="s">
        <v>8387</v>
      </c>
      <c r="C702" s="832" t="s">
        <v>664</v>
      </c>
      <c r="D702" s="832" t="s">
        <v>3060</v>
      </c>
      <c r="E702" s="832" t="s">
        <v>8206</v>
      </c>
      <c r="F702" s="832" t="s">
        <v>8431</v>
      </c>
      <c r="G702" s="832" t="s">
        <v>1820</v>
      </c>
      <c r="H702" s="849">
        <v>8</v>
      </c>
      <c r="I702" s="849">
        <v>62229.279999999999</v>
      </c>
      <c r="J702" s="832">
        <v>1.9332948098992797</v>
      </c>
      <c r="K702" s="832">
        <v>7778.66</v>
      </c>
      <c r="L702" s="849">
        <v>4</v>
      </c>
      <c r="M702" s="849">
        <v>32188.2</v>
      </c>
      <c r="N702" s="832">
        <v>1</v>
      </c>
      <c r="O702" s="832">
        <v>8047.05</v>
      </c>
      <c r="P702" s="849"/>
      <c r="Q702" s="849"/>
      <c r="R702" s="837"/>
      <c r="S702" s="850"/>
    </row>
    <row r="703" spans="1:19" ht="14.4" customHeight="1" x14ac:dyDescent="0.3">
      <c r="A703" s="831" t="s">
        <v>8273</v>
      </c>
      <c r="B703" s="832" t="s">
        <v>8387</v>
      </c>
      <c r="C703" s="832" t="s">
        <v>664</v>
      </c>
      <c r="D703" s="832" t="s">
        <v>3060</v>
      </c>
      <c r="E703" s="832" t="s">
        <v>8206</v>
      </c>
      <c r="F703" s="832" t="s">
        <v>8432</v>
      </c>
      <c r="G703" s="832" t="s">
        <v>8433</v>
      </c>
      <c r="H703" s="849"/>
      <c r="I703" s="849"/>
      <c r="J703" s="832"/>
      <c r="K703" s="832"/>
      <c r="L703" s="849">
        <v>0.2</v>
      </c>
      <c r="M703" s="849">
        <v>181.96</v>
      </c>
      <c r="N703" s="832">
        <v>1</v>
      </c>
      <c r="O703" s="832">
        <v>909.8</v>
      </c>
      <c r="P703" s="849"/>
      <c r="Q703" s="849"/>
      <c r="R703" s="837"/>
      <c r="S703" s="850"/>
    </row>
    <row r="704" spans="1:19" ht="14.4" customHeight="1" x14ac:dyDescent="0.3">
      <c r="A704" s="831" t="s">
        <v>8273</v>
      </c>
      <c r="B704" s="832" t="s">
        <v>8387</v>
      </c>
      <c r="C704" s="832" t="s">
        <v>664</v>
      </c>
      <c r="D704" s="832" t="s">
        <v>3060</v>
      </c>
      <c r="E704" s="832" t="s">
        <v>8206</v>
      </c>
      <c r="F704" s="832" t="s">
        <v>8435</v>
      </c>
      <c r="G704" s="832" t="s">
        <v>8433</v>
      </c>
      <c r="H704" s="849">
        <v>0.15</v>
      </c>
      <c r="I704" s="849">
        <v>52.34</v>
      </c>
      <c r="J704" s="832"/>
      <c r="K704" s="832">
        <v>348.93333333333339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8273</v>
      </c>
      <c r="B705" s="832" t="s">
        <v>8387</v>
      </c>
      <c r="C705" s="832" t="s">
        <v>664</v>
      </c>
      <c r="D705" s="832" t="s">
        <v>3060</v>
      </c>
      <c r="E705" s="832" t="s">
        <v>8206</v>
      </c>
      <c r="F705" s="832" t="s">
        <v>8440</v>
      </c>
      <c r="G705" s="832" t="s">
        <v>1816</v>
      </c>
      <c r="H705" s="849">
        <v>18</v>
      </c>
      <c r="I705" s="849">
        <v>270505.44</v>
      </c>
      <c r="J705" s="832"/>
      <c r="K705" s="832">
        <v>15028.08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8273</v>
      </c>
      <c r="B706" s="832" t="s">
        <v>8387</v>
      </c>
      <c r="C706" s="832" t="s">
        <v>664</v>
      </c>
      <c r="D706" s="832" t="s">
        <v>3060</v>
      </c>
      <c r="E706" s="832" t="s">
        <v>8206</v>
      </c>
      <c r="F706" s="832" t="s">
        <v>8442</v>
      </c>
      <c r="G706" s="832" t="s">
        <v>1816</v>
      </c>
      <c r="H706" s="849"/>
      <c r="I706" s="849"/>
      <c r="J706" s="832"/>
      <c r="K706" s="832"/>
      <c r="L706" s="849">
        <v>10</v>
      </c>
      <c r="M706" s="849">
        <v>25513.72</v>
      </c>
      <c r="N706" s="832">
        <v>1</v>
      </c>
      <c r="O706" s="832">
        <v>2551.3720000000003</v>
      </c>
      <c r="P706" s="849">
        <v>8</v>
      </c>
      <c r="Q706" s="849">
        <v>20761.12</v>
      </c>
      <c r="R706" s="837">
        <v>0.81372375333741997</v>
      </c>
      <c r="S706" s="850">
        <v>2595.14</v>
      </c>
    </row>
    <row r="707" spans="1:19" ht="14.4" customHeight="1" x14ac:dyDescent="0.3">
      <c r="A707" s="831" t="s">
        <v>8273</v>
      </c>
      <c r="B707" s="832" t="s">
        <v>8387</v>
      </c>
      <c r="C707" s="832" t="s">
        <v>664</v>
      </c>
      <c r="D707" s="832" t="s">
        <v>3060</v>
      </c>
      <c r="E707" s="832" t="s">
        <v>8206</v>
      </c>
      <c r="F707" s="832" t="s">
        <v>8444</v>
      </c>
      <c r="G707" s="832" t="s">
        <v>8445</v>
      </c>
      <c r="H707" s="849"/>
      <c r="I707" s="849"/>
      <c r="J707" s="832"/>
      <c r="K707" s="832"/>
      <c r="L707" s="849">
        <v>2</v>
      </c>
      <c r="M707" s="849">
        <v>909.82</v>
      </c>
      <c r="N707" s="832">
        <v>1</v>
      </c>
      <c r="O707" s="832">
        <v>454.91</v>
      </c>
      <c r="P707" s="849">
        <v>0.1</v>
      </c>
      <c r="Q707" s="849">
        <v>45.48</v>
      </c>
      <c r="R707" s="837">
        <v>4.9987909696423465E-2</v>
      </c>
      <c r="S707" s="850">
        <v>454.79999999999995</v>
      </c>
    </row>
    <row r="708" spans="1:19" ht="14.4" customHeight="1" x14ac:dyDescent="0.3">
      <c r="A708" s="831" t="s">
        <v>8273</v>
      </c>
      <c r="B708" s="832" t="s">
        <v>8387</v>
      </c>
      <c r="C708" s="832" t="s">
        <v>664</v>
      </c>
      <c r="D708" s="832" t="s">
        <v>3060</v>
      </c>
      <c r="E708" s="832" t="s">
        <v>8206</v>
      </c>
      <c r="F708" s="832" t="s">
        <v>8454</v>
      </c>
      <c r="G708" s="832" t="s">
        <v>1824</v>
      </c>
      <c r="H708" s="849"/>
      <c r="I708" s="849"/>
      <c r="J708" s="832"/>
      <c r="K708" s="832"/>
      <c r="L708" s="849"/>
      <c r="M708" s="849"/>
      <c r="N708" s="832"/>
      <c r="O708" s="832"/>
      <c r="P708" s="849">
        <v>1</v>
      </c>
      <c r="Q708" s="849">
        <v>12551.49</v>
      </c>
      <c r="R708" s="837"/>
      <c r="S708" s="850">
        <v>12551.49</v>
      </c>
    </row>
    <row r="709" spans="1:19" ht="14.4" customHeight="1" x14ac:dyDescent="0.3">
      <c r="A709" s="831" t="s">
        <v>8273</v>
      </c>
      <c r="B709" s="832" t="s">
        <v>8387</v>
      </c>
      <c r="C709" s="832" t="s">
        <v>664</v>
      </c>
      <c r="D709" s="832" t="s">
        <v>3060</v>
      </c>
      <c r="E709" s="832" t="s">
        <v>8206</v>
      </c>
      <c r="F709" s="832" t="s">
        <v>8455</v>
      </c>
      <c r="G709" s="832" t="s">
        <v>1826</v>
      </c>
      <c r="H709" s="849"/>
      <c r="I709" s="849"/>
      <c r="J709" s="832"/>
      <c r="K709" s="832"/>
      <c r="L709" s="849"/>
      <c r="M709" s="849"/>
      <c r="N709" s="832"/>
      <c r="O709" s="832"/>
      <c r="P709" s="849">
        <v>10</v>
      </c>
      <c r="Q709" s="849">
        <v>65853.2</v>
      </c>
      <c r="R709" s="837"/>
      <c r="S709" s="850">
        <v>6585.32</v>
      </c>
    </row>
    <row r="710" spans="1:19" ht="14.4" customHeight="1" x14ac:dyDescent="0.3">
      <c r="A710" s="831" t="s">
        <v>8273</v>
      </c>
      <c r="B710" s="832" t="s">
        <v>8387</v>
      </c>
      <c r="C710" s="832" t="s">
        <v>664</v>
      </c>
      <c r="D710" s="832" t="s">
        <v>3060</v>
      </c>
      <c r="E710" s="832" t="s">
        <v>8458</v>
      </c>
      <c r="F710" s="832" t="s">
        <v>8461</v>
      </c>
      <c r="G710" s="832" t="s">
        <v>8462</v>
      </c>
      <c r="H710" s="849">
        <v>5</v>
      </c>
      <c r="I710" s="849">
        <v>12572.27</v>
      </c>
      <c r="J710" s="832">
        <v>0.24283312881989927</v>
      </c>
      <c r="K710" s="832">
        <v>2514.4540000000002</v>
      </c>
      <c r="L710" s="849">
        <v>21</v>
      </c>
      <c r="M710" s="849">
        <v>51773.289999999994</v>
      </c>
      <c r="N710" s="832">
        <v>1</v>
      </c>
      <c r="O710" s="832">
        <v>2465.3947619047617</v>
      </c>
      <c r="P710" s="849">
        <v>13</v>
      </c>
      <c r="Q710" s="849">
        <v>34159.42</v>
      </c>
      <c r="R710" s="837">
        <v>0.65978847394090667</v>
      </c>
      <c r="S710" s="850">
        <v>2627.6476923076921</v>
      </c>
    </row>
    <row r="711" spans="1:19" ht="14.4" customHeight="1" x14ac:dyDescent="0.3">
      <c r="A711" s="831" t="s">
        <v>8273</v>
      </c>
      <c r="B711" s="832" t="s">
        <v>8387</v>
      </c>
      <c r="C711" s="832" t="s">
        <v>664</v>
      </c>
      <c r="D711" s="832" t="s">
        <v>3060</v>
      </c>
      <c r="E711" s="832" t="s">
        <v>8458</v>
      </c>
      <c r="F711" s="832" t="s">
        <v>8464</v>
      </c>
      <c r="G711" s="832" t="s">
        <v>8465</v>
      </c>
      <c r="H711" s="849"/>
      <c r="I711" s="849"/>
      <c r="J711" s="832"/>
      <c r="K711" s="832"/>
      <c r="L711" s="849">
        <v>10</v>
      </c>
      <c r="M711" s="849">
        <v>99113.3</v>
      </c>
      <c r="N711" s="832">
        <v>1</v>
      </c>
      <c r="O711" s="832">
        <v>9911.33</v>
      </c>
      <c r="P711" s="849">
        <v>1</v>
      </c>
      <c r="Q711" s="849">
        <v>10309.15</v>
      </c>
      <c r="R711" s="837">
        <v>0.10401379027839855</v>
      </c>
      <c r="S711" s="850">
        <v>10309.15</v>
      </c>
    </row>
    <row r="712" spans="1:19" ht="14.4" customHeight="1" x14ac:dyDescent="0.3">
      <c r="A712" s="831" t="s">
        <v>8273</v>
      </c>
      <c r="B712" s="832" t="s">
        <v>8387</v>
      </c>
      <c r="C712" s="832" t="s">
        <v>664</v>
      </c>
      <c r="D712" s="832" t="s">
        <v>3060</v>
      </c>
      <c r="E712" s="832" t="s">
        <v>8458</v>
      </c>
      <c r="F712" s="832" t="s">
        <v>8466</v>
      </c>
      <c r="G712" s="832" t="s">
        <v>8467</v>
      </c>
      <c r="H712" s="849">
        <v>5</v>
      </c>
      <c r="I712" s="849">
        <v>1193.4000000000001</v>
      </c>
      <c r="J712" s="832">
        <v>0.15923061219860729</v>
      </c>
      <c r="K712" s="832">
        <v>238.68</v>
      </c>
      <c r="L712" s="849">
        <v>31</v>
      </c>
      <c r="M712" s="849">
        <v>7494.7900000000009</v>
      </c>
      <c r="N712" s="832">
        <v>1</v>
      </c>
      <c r="O712" s="832">
        <v>241.76741935483875</v>
      </c>
      <c r="P712" s="849">
        <v>13</v>
      </c>
      <c r="Q712" s="849">
        <v>3189.13</v>
      </c>
      <c r="R712" s="837">
        <v>0.42551292297716142</v>
      </c>
      <c r="S712" s="850">
        <v>245.31769230769231</v>
      </c>
    </row>
    <row r="713" spans="1:19" ht="14.4" customHeight="1" x14ac:dyDescent="0.3">
      <c r="A713" s="831" t="s">
        <v>8273</v>
      </c>
      <c r="B713" s="832" t="s">
        <v>8387</v>
      </c>
      <c r="C713" s="832" t="s">
        <v>664</v>
      </c>
      <c r="D713" s="832" t="s">
        <v>3060</v>
      </c>
      <c r="E713" s="832" t="s">
        <v>8470</v>
      </c>
      <c r="F713" s="832" t="s">
        <v>8473</v>
      </c>
      <c r="G713" s="832" t="s">
        <v>8474</v>
      </c>
      <c r="H713" s="849">
        <v>1</v>
      </c>
      <c r="I713" s="849">
        <v>377.3</v>
      </c>
      <c r="J713" s="832"/>
      <c r="K713" s="832">
        <v>377.3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8273</v>
      </c>
      <c r="B714" s="832" t="s">
        <v>8387</v>
      </c>
      <c r="C714" s="832" t="s">
        <v>664</v>
      </c>
      <c r="D714" s="832" t="s">
        <v>3060</v>
      </c>
      <c r="E714" s="832" t="s">
        <v>8203</v>
      </c>
      <c r="F714" s="832" t="s">
        <v>8230</v>
      </c>
      <c r="G714" s="832" t="s">
        <v>8231</v>
      </c>
      <c r="H714" s="849">
        <v>1</v>
      </c>
      <c r="I714" s="849">
        <v>29</v>
      </c>
      <c r="J714" s="832">
        <v>0.48333333333333334</v>
      </c>
      <c r="K714" s="832">
        <v>29</v>
      </c>
      <c r="L714" s="849">
        <v>2</v>
      </c>
      <c r="M714" s="849">
        <v>60</v>
      </c>
      <c r="N714" s="832">
        <v>1</v>
      </c>
      <c r="O714" s="832">
        <v>30</v>
      </c>
      <c r="P714" s="849"/>
      <c r="Q714" s="849"/>
      <c r="R714" s="837"/>
      <c r="S714" s="850"/>
    </row>
    <row r="715" spans="1:19" ht="14.4" customHeight="1" x14ac:dyDescent="0.3">
      <c r="A715" s="831" t="s">
        <v>8273</v>
      </c>
      <c r="B715" s="832" t="s">
        <v>8387</v>
      </c>
      <c r="C715" s="832" t="s">
        <v>664</v>
      </c>
      <c r="D715" s="832" t="s">
        <v>3060</v>
      </c>
      <c r="E715" s="832" t="s">
        <v>8203</v>
      </c>
      <c r="F715" s="832" t="s">
        <v>8232</v>
      </c>
      <c r="G715" s="832" t="s">
        <v>8233</v>
      </c>
      <c r="H715" s="849">
        <v>188</v>
      </c>
      <c r="I715" s="849">
        <v>12032</v>
      </c>
      <c r="J715" s="832">
        <v>1.066099592415382</v>
      </c>
      <c r="K715" s="832">
        <v>64</v>
      </c>
      <c r="L715" s="849">
        <v>171</v>
      </c>
      <c r="M715" s="849">
        <v>11286</v>
      </c>
      <c r="N715" s="832">
        <v>1</v>
      </c>
      <c r="O715" s="832">
        <v>66</v>
      </c>
      <c r="P715" s="849">
        <v>87</v>
      </c>
      <c r="Q715" s="849">
        <v>5742</v>
      </c>
      <c r="R715" s="837">
        <v>0.50877192982456143</v>
      </c>
      <c r="S715" s="850">
        <v>66</v>
      </c>
    </row>
    <row r="716" spans="1:19" ht="14.4" customHeight="1" x14ac:dyDescent="0.3">
      <c r="A716" s="831" t="s">
        <v>8273</v>
      </c>
      <c r="B716" s="832" t="s">
        <v>8387</v>
      </c>
      <c r="C716" s="832" t="s">
        <v>664</v>
      </c>
      <c r="D716" s="832" t="s">
        <v>3060</v>
      </c>
      <c r="E716" s="832" t="s">
        <v>8203</v>
      </c>
      <c r="F716" s="832" t="s">
        <v>8328</v>
      </c>
      <c r="G716" s="832" t="s">
        <v>8329</v>
      </c>
      <c r="H716" s="849">
        <v>2</v>
      </c>
      <c r="I716" s="849">
        <v>218</v>
      </c>
      <c r="J716" s="832"/>
      <c r="K716" s="832">
        <v>109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8273</v>
      </c>
      <c r="B717" s="832" t="s">
        <v>8387</v>
      </c>
      <c r="C717" s="832" t="s">
        <v>664</v>
      </c>
      <c r="D717" s="832" t="s">
        <v>3060</v>
      </c>
      <c r="E717" s="832" t="s">
        <v>8203</v>
      </c>
      <c r="F717" s="832" t="s">
        <v>8204</v>
      </c>
      <c r="G717" s="832" t="s">
        <v>8205</v>
      </c>
      <c r="H717" s="849">
        <v>50</v>
      </c>
      <c r="I717" s="849">
        <v>7200</v>
      </c>
      <c r="J717" s="832">
        <v>0.64888248017303529</v>
      </c>
      <c r="K717" s="832">
        <v>144</v>
      </c>
      <c r="L717" s="849">
        <v>76</v>
      </c>
      <c r="M717" s="849">
        <v>11096</v>
      </c>
      <c r="N717" s="832">
        <v>1</v>
      </c>
      <c r="O717" s="832">
        <v>146</v>
      </c>
      <c r="P717" s="849">
        <v>74</v>
      </c>
      <c r="Q717" s="849">
        <v>10878</v>
      </c>
      <c r="R717" s="837">
        <v>0.98035328046142756</v>
      </c>
      <c r="S717" s="850">
        <v>147</v>
      </c>
    </row>
    <row r="718" spans="1:19" ht="14.4" customHeight="1" x14ac:dyDescent="0.3">
      <c r="A718" s="831" t="s">
        <v>8273</v>
      </c>
      <c r="B718" s="832" t="s">
        <v>8387</v>
      </c>
      <c r="C718" s="832" t="s">
        <v>664</v>
      </c>
      <c r="D718" s="832" t="s">
        <v>3060</v>
      </c>
      <c r="E718" s="832" t="s">
        <v>8203</v>
      </c>
      <c r="F718" s="832" t="s">
        <v>8477</v>
      </c>
      <c r="G718" s="832" t="s">
        <v>8478</v>
      </c>
      <c r="H718" s="849">
        <v>4</v>
      </c>
      <c r="I718" s="849">
        <v>756</v>
      </c>
      <c r="J718" s="832">
        <v>0.11402714932126697</v>
      </c>
      <c r="K718" s="832">
        <v>189</v>
      </c>
      <c r="L718" s="849">
        <v>34</v>
      </c>
      <c r="M718" s="849">
        <v>6630</v>
      </c>
      <c r="N718" s="832">
        <v>1</v>
      </c>
      <c r="O718" s="832">
        <v>195</v>
      </c>
      <c r="P718" s="849">
        <v>12</v>
      </c>
      <c r="Q718" s="849">
        <v>2352</v>
      </c>
      <c r="R718" s="837">
        <v>0.35475113122171947</v>
      </c>
      <c r="S718" s="850">
        <v>196</v>
      </c>
    </row>
    <row r="719" spans="1:19" ht="14.4" customHeight="1" x14ac:dyDescent="0.3">
      <c r="A719" s="831" t="s">
        <v>8273</v>
      </c>
      <c r="B719" s="832" t="s">
        <v>8387</v>
      </c>
      <c r="C719" s="832" t="s">
        <v>664</v>
      </c>
      <c r="D719" s="832" t="s">
        <v>3060</v>
      </c>
      <c r="E719" s="832" t="s">
        <v>8203</v>
      </c>
      <c r="F719" s="832" t="s">
        <v>8281</v>
      </c>
      <c r="G719" s="832" t="s">
        <v>8282</v>
      </c>
      <c r="H719" s="849">
        <v>38</v>
      </c>
      <c r="I719" s="849">
        <v>1330</v>
      </c>
      <c r="J719" s="832">
        <v>1.3313313313313313</v>
      </c>
      <c r="K719" s="832">
        <v>35</v>
      </c>
      <c r="L719" s="849">
        <v>27</v>
      </c>
      <c r="M719" s="849">
        <v>999</v>
      </c>
      <c r="N719" s="832">
        <v>1</v>
      </c>
      <c r="O719" s="832">
        <v>37</v>
      </c>
      <c r="P719" s="849">
        <v>24</v>
      </c>
      <c r="Q719" s="849">
        <v>888</v>
      </c>
      <c r="R719" s="837">
        <v>0.88888888888888884</v>
      </c>
      <c r="S719" s="850">
        <v>37</v>
      </c>
    </row>
    <row r="720" spans="1:19" ht="14.4" customHeight="1" x14ac:dyDescent="0.3">
      <c r="A720" s="831" t="s">
        <v>8273</v>
      </c>
      <c r="B720" s="832" t="s">
        <v>8387</v>
      </c>
      <c r="C720" s="832" t="s">
        <v>664</v>
      </c>
      <c r="D720" s="832" t="s">
        <v>3060</v>
      </c>
      <c r="E720" s="832" t="s">
        <v>8203</v>
      </c>
      <c r="F720" s="832" t="s">
        <v>8479</v>
      </c>
      <c r="G720" s="832" t="s">
        <v>8480</v>
      </c>
      <c r="H720" s="849">
        <v>2</v>
      </c>
      <c r="I720" s="849">
        <v>330</v>
      </c>
      <c r="J720" s="832"/>
      <c r="K720" s="832">
        <v>165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8273</v>
      </c>
      <c r="B721" s="832" t="s">
        <v>8387</v>
      </c>
      <c r="C721" s="832" t="s">
        <v>664</v>
      </c>
      <c r="D721" s="832" t="s">
        <v>3060</v>
      </c>
      <c r="E721" s="832" t="s">
        <v>8203</v>
      </c>
      <c r="F721" s="832" t="s">
        <v>8481</v>
      </c>
      <c r="G721" s="832" t="s">
        <v>8482</v>
      </c>
      <c r="H721" s="849">
        <v>3</v>
      </c>
      <c r="I721" s="849">
        <v>0</v>
      </c>
      <c r="J721" s="832"/>
      <c r="K721" s="832">
        <v>0</v>
      </c>
      <c r="L721" s="849">
        <v>5</v>
      </c>
      <c r="M721" s="849">
        <v>0</v>
      </c>
      <c r="N721" s="832"/>
      <c r="O721" s="832">
        <v>0</v>
      </c>
      <c r="P721" s="849">
        <v>7</v>
      </c>
      <c r="Q721" s="849">
        <v>0</v>
      </c>
      <c r="R721" s="837"/>
      <c r="S721" s="850">
        <v>0</v>
      </c>
    </row>
    <row r="722" spans="1:19" ht="14.4" customHeight="1" x14ac:dyDescent="0.3">
      <c r="A722" s="831" t="s">
        <v>8273</v>
      </c>
      <c r="B722" s="832" t="s">
        <v>8387</v>
      </c>
      <c r="C722" s="832" t="s">
        <v>664</v>
      </c>
      <c r="D722" s="832" t="s">
        <v>3060</v>
      </c>
      <c r="E722" s="832" t="s">
        <v>8203</v>
      </c>
      <c r="F722" s="832" t="s">
        <v>8344</v>
      </c>
      <c r="G722" s="832" t="s">
        <v>8345</v>
      </c>
      <c r="H722" s="849">
        <v>1</v>
      </c>
      <c r="I722" s="849">
        <v>0</v>
      </c>
      <c r="J722" s="832"/>
      <c r="K722" s="832">
        <v>0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8273</v>
      </c>
      <c r="B723" s="832" t="s">
        <v>8387</v>
      </c>
      <c r="C723" s="832" t="s">
        <v>664</v>
      </c>
      <c r="D723" s="832" t="s">
        <v>3060</v>
      </c>
      <c r="E723" s="832" t="s">
        <v>8203</v>
      </c>
      <c r="F723" s="832" t="s">
        <v>8346</v>
      </c>
      <c r="G723" s="832" t="s">
        <v>8347</v>
      </c>
      <c r="H723" s="849">
        <v>1</v>
      </c>
      <c r="I723" s="849">
        <v>0</v>
      </c>
      <c r="J723" s="832"/>
      <c r="K723" s="832">
        <v>0</v>
      </c>
      <c r="L723" s="849"/>
      <c r="M723" s="849"/>
      <c r="N723" s="832"/>
      <c r="O723" s="832"/>
      <c r="P723" s="849">
        <v>1</v>
      </c>
      <c r="Q723" s="849">
        <v>0</v>
      </c>
      <c r="R723" s="837"/>
      <c r="S723" s="850">
        <v>0</v>
      </c>
    </row>
    <row r="724" spans="1:19" ht="14.4" customHeight="1" x14ac:dyDescent="0.3">
      <c r="A724" s="831" t="s">
        <v>8273</v>
      </c>
      <c r="B724" s="832" t="s">
        <v>8387</v>
      </c>
      <c r="C724" s="832" t="s">
        <v>664</v>
      </c>
      <c r="D724" s="832" t="s">
        <v>3060</v>
      </c>
      <c r="E724" s="832" t="s">
        <v>8203</v>
      </c>
      <c r="F724" s="832" t="s">
        <v>8240</v>
      </c>
      <c r="G724" s="832" t="s">
        <v>8241</v>
      </c>
      <c r="H724" s="849">
        <v>26</v>
      </c>
      <c r="I724" s="849">
        <v>600</v>
      </c>
      <c r="J724" s="832">
        <v>1.0588359863057213</v>
      </c>
      <c r="K724" s="832">
        <v>23.076923076923077</v>
      </c>
      <c r="L724" s="849">
        <v>17</v>
      </c>
      <c r="M724" s="849">
        <v>566.66</v>
      </c>
      <c r="N724" s="832">
        <v>1</v>
      </c>
      <c r="O724" s="832">
        <v>33.332941176470584</v>
      </c>
      <c r="P724" s="849">
        <v>19</v>
      </c>
      <c r="Q724" s="849">
        <v>633.33000000000004</v>
      </c>
      <c r="R724" s="837">
        <v>1.1176543253450042</v>
      </c>
      <c r="S724" s="850">
        <v>33.333157894736843</v>
      </c>
    </row>
    <row r="725" spans="1:19" ht="14.4" customHeight="1" x14ac:dyDescent="0.3">
      <c r="A725" s="831" t="s">
        <v>8273</v>
      </c>
      <c r="B725" s="832" t="s">
        <v>8387</v>
      </c>
      <c r="C725" s="832" t="s">
        <v>664</v>
      </c>
      <c r="D725" s="832" t="s">
        <v>3060</v>
      </c>
      <c r="E725" s="832" t="s">
        <v>8203</v>
      </c>
      <c r="F725" s="832" t="s">
        <v>8287</v>
      </c>
      <c r="G725" s="832" t="s">
        <v>8288</v>
      </c>
      <c r="H725" s="849">
        <v>2</v>
      </c>
      <c r="I725" s="849">
        <v>216</v>
      </c>
      <c r="J725" s="832">
        <v>0.93103448275862066</v>
      </c>
      <c r="K725" s="832">
        <v>108</v>
      </c>
      <c r="L725" s="849">
        <v>2</v>
      </c>
      <c r="M725" s="849">
        <v>232</v>
      </c>
      <c r="N725" s="832">
        <v>1</v>
      </c>
      <c r="O725" s="832">
        <v>116</v>
      </c>
      <c r="P725" s="849">
        <v>1</v>
      </c>
      <c r="Q725" s="849">
        <v>116</v>
      </c>
      <c r="R725" s="837">
        <v>0.5</v>
      </c>
      <c r="S725" s="850">
        <v>116</v>
      </c>
    </row>
    <row r="726" spans="1:19" ht="14.4" customHeight="1" x14ac:dyDescent="0.3">
      <c r="A726" s="831" t="s">
        <v>8273</v>
      </c>
      <c r="B726" s="832" t="s">
        <v>8387</v>
      </c>
      <c r="C726" s="832" t="s">
        <v>664</v>
      </c>
      <c r="D726" s="832" t="s">
        <v>3060</v>
      </c>
      <c r="E726" s="832" t="s">
        <v>8203</v>
      </c>
      <c r="F726" s="832" t="s">
        <v>8242</v>
      </c>
      <c r="G726" s="832" t="s">
        <v>8243</v>
      </c>
      <c r="H726" s="849">
        <v>156</v>
      </c>
      <c r="I726" s="849">
        <v>5616</v>
      </c>
      <c r="J726" s="832">
        <v>1.1951479038093211</v>
      </c>
      <c r="K726" s="832">
        <v>36</v>
      </c>
      <c r="L726" s="849">
        <v>127</v>
      </c>
      <c r="M726" s="849">
        <v>4699</v>
      </c>
      <c r="N726" s="832">
        <v>1</v>
      </c>
      <c r="O726" s="832">
        <v>37</v>
      </c>
      <c r="P726" s="849">
        <v>78</v>
      </c>
      <c r="Q726" s="849">
        <v>2886</v>
      </c>
      <c r="R726" s="837">
        <v>0.61417322834645671</v>
      </c>
      <c r="S726" s="850">
        <v>37</v>
      </c>
    </row>
    <row r="727" spans="1:19" ht="14.4" customHeight="1" x14ac:dyDescent="0.3">
      <c r="A727" s="831" t="s">
        <v>8273</v>
      </c>
      <c r="B727" s="832" t="s">
        <v>8387</v>
      </c>
      <c r="C727" s="832" t="s">
        <v>664</v>
      </c>
      <c r="D727" s="832" t="s">
        <v>3060</v>
      </c>
      <c r="E727" s="832" t="s">
        <v>8203</v>
      </c>
      <c r="F727" s="832" t="s">
        <v>8244</v>
      </c>
      <c r="G727" s="832" t="s">
        <v>8245</v>
      </c>
      <c r="H727" s="849">
        <v>1</v>
      </c>
      <c r="I727" s="849">
        <v>31</v>
      </c>
      <c r="J727" s="832"/>
      <c r="K727" s="832">
        <v>31</v>
      </c>
      <c r="L727" s="849"/>
      <c r="M727" s="849"/>
      <c r="N727" s="832"/>
      <c r="O727" s="832"/>
      <c r="P727" s="849">
        <v>1</v>
      </c>
      <c r="Q727" s="849">
        <v>32</v>
      </c>
      <c r="R727" s="837"/>
      <c r="S727" s="850">
        <v>32</v>
      </c>
    </row>
    <row r="728" spans="1:19" ht="14.4" customHeight="1" x14ac:dyDescent="0.3">
      <c r="A728" s="831" t="s">
        <v>8273</v>
      </c>
      <c r="B728" s="832" t="s">
        <v>8387</v>
      </c>
      <c r="C728" s="832" t="s">
        <v>664</v>
      </c>
      <c r="D728" s="832" t="s">
        <v>3060</v>
      </c>
      <c r="E728" s="832" t="s">
        <v>8203</v>
      </c>
      <c r="F728" s="832" t="s">
        <v>8291</v>
      </c>
      <c r="G728" s="832" t="s">
        <v>8292</v>
      </c>
      <c r="H728" s="849">
        <v>1</v>
      </c>
      <c r="I728" s="849">
        <v>70</v>
      </c>
      <c r="J728" s="832"/>
      <c r="K728" s="832">
        <v>70</v>
      </c>
      <c r="L728" s="849"/>
      <c r="M728" s="849"/>
      <c r="N728" s="832"/>
      <c r="O728" s="832"/>
      <c r="P728" s="849">
        <v>1</v>
      </c>
      <c r="Q728" s="849">
        <v>74</v>
      </c>
      <c r="R728" s="837"/>
      <c r="S728" s="850">
        <v>74</v>
      </c>
    </row>
    <row r="729" spans="1:19" ht="14.4" customHeight="1" x14ac:dyDescent="0.3">
      <c r="A729" s="831" t="s">
        <v>8273</v>
      </c>
      <c r="B729" s="832" t="s">
        <v>8387</v>
      </c>
      <c r="C729" s="832" t="s">
        <v>664</v>
      </c>
      <c r="D729" s="832" t="s">
        <v>3060</v>
      </c>
      <c r="E729" s="832" t="s">
        <v>8203</v>
      </c>
      <c r="F729" s="832" t="s">
        <v>8483</v>
      </c>
      <c r="G729" s="832" t="s">
        <v>8484</v>
      </c>
      <c r="H729" s="849">
        <v>20</v>
      </c>
      <c r="I729" s="849">
        <v>6620</v>
      </c>
      <c r="J729" s="832">
        <v>0.81306804225006146</v>
      </c>
      <c r="K729" s="832">
        <v>331</v>
      </c>
      <c r="L729" s="849">
        <v>23</v>
      </c>
      <c r="M729" s="849">
        <v>8142</v>
      </c>
      <c r="N729" s="832">
        <v>1</v>
      </c>
      <c r="O729" s="832">
        <v>354</v>
      </c>
      <c r="P729" s="849">
        <v>15</v>
      </c>
      <c r="Q729" s="849">
        <v>5325</v>
      </c>
      <c r="R729" s="837">
        <v>0.65401621223286666</v>
      </c>
      <c r="S729" s="850">
        <v>355</v>
      </c>
    </row>
    <row r="730" spans="1:19" ht="14.4" customHeight="1" x14ac:dyDescent="0.3">
      <c r="A730" s="831" t="s">
        <v>8273</v>
      </c>
      <c r="B730" s="832" t="s">
        <v>8387</v>
      </c>
      <c r="C730" s="832" t="s">
        <v>664</v>
      </c>
      <c r="D730" s="832" t="s">
        <v>3060</v>
      </c>
      <c r="E730" s="832" t="s">
        <v>8203</v>
      </c>
      <c r="F730" s="832" t="s">
        <v>8293</v>
      </c>
      <c r="G730" s="832" t="s">
        <v>8294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223</v>
      </c>
      <c r="R730" s="837"/>
      <c r="S730" s="850">
        <v>223</v>
      </c>
    </row>
    <row r="731" spans="1:19" ht="14.4" customHeight="1" x14ac:dyDescent="0.3">
      <c r="A731" s="831" t="s">
        <v>8273</v>
      </c>
      <c r="B731" s="832" t="s">
        <v>8387</v>
      </c>
      <c r="C731" s="832" t="s">
        <v>664</v>
      </c>
      <c r="D731" s="832" t="s">
        <v>3060</v>
      </c>
      <c r="E731" s="832" t="s">
        <v>8203</v>
      </c>
      <c r="F731" s="832" t="s">
        <v>8485</v>
      </c>
      <c r="G731" s="832" t="s">
        <v>8486</v>
      </c>
      <c r="H731" s="849">
        <v>1</v>
      </c>
      <c r="I731" s="849">
        <v>443</v>
      </c>
      <c r="J731" s="832"/>
      <c r="K731" s="832">
        <v>443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8273</v>
      </c>
      <c r="B732" s="832" t="s">
        <v>8387</v>
      </c>
      <c r="C732" s="832" t="s">
        <v>664</v>
      </c>
      <c r="D732" s="832" t="s">
        <v>3060</v>
      </c>
      <c r="E732" s="832" t="s">
        <v>8203</v>
      </c>
      <c r="F732" s="832" t="s">
        <v>8295</v>
      </c>
      <c r="G732" s="832" t="s">
        <v>8296</v>
      </c>
      <c r="H732" s="849">
        <v>3</v>
      </c>
      <c r="I732" s="849">
        <v>171</v>
      </c>
      <c r="J732" s="832">
        <v>2.8983050847457625</v>
      </c>
      <c r="K732" s="832">
        <v>57</v>
      </c>
      <c r="L732" s="849">
        <v>1</v>
      </c>
      <c r="M732" s="849">
        <v>59</v>
      </c>
      <c r="N732" s="832">
        <v>1</v>
      </c>
      <c r="O732" s="832">
        <v>59</v>
      </c>
      <c r="P732" s="849">
        <v>1</v>
      </c>
      <c r="Q732" s="849">
        <v>59</v>
      </c>
      <c r="R732" s="837">
        <v>1</v>
      </c>
      <c r="S732" s="850">
        <v>59</v>
      </c>
    </row>
    <row r="733" spans="1:19" ht="14.4" customHeight="1" x14ac:dyDescent="0.3">
      <c r="A733" s="831" t="s">
        <v>8273</v>
      </c>
      <c r="B733" s="832" t="s">
        <v>8387</v>
      </c>
      <c r="C733" s="832" t="s">
        <v>664</v>
      </c>
      <c r="D733" s="832" t="s">
        <v>3060</v>
      </c>
      <c r="E733" s="832" t="s">
        <v>8203</v>
      </c>
      <c r="F733" s="832" t="s">
        <v>8487</v>
      </c>
      <c r="G733" s="832" t="s">
        <v>8488</v>
      </c>
      <c r="H733" s="849">
        <v>412</v>
      </c>
      <c r="I733" s="849">
        <v>67980</v>
      </c>
      <c r="J733" s="832">
        <v>1.0107047279214987</v>
      </c>
      <c r="K733" s="832">
        <v>165</v>
      </c>
      <c r="L733" s="849">
        <v>380</v>
      </c>
      <c r="M733" s="849">
        <v>67260</v>
      </c>
      <c r="N733" s="832">
        <v>1</v>
      </c>
      <c r="O733" s="832">
        <v>177</v>
      </c>
      <c r="P733" s="849">
        <v>258</v>
      </c>
      <c r="Q733" s="849">
        <v>45666</v>
      </c>
      <c r="R733" s="837">
        <v>0.67894736842105263</v>
      </c>
      <c r="S733" s="850">
        <v>177</v>
      </c>
    </row>
    <row r="734" spans="1:19" ht="14.4" customHeight="1" x14ac:dyDescent="0.3">
      <c r="A734" s="831" t="s">
        <v>8273</v>
      </c>
      <c r="B734" s="832" t="s">
        <v>8387</v>
      </c>
      <c r="C734" s="832" t="s">
        <v>664</v>
      </c>
      <c r="D734" s="832" t="s">
        <v>3060</v>
      </c>
      <c r="E734" s="832" t="s">
        <v>8203</v>
      </c>
      <c r="F734" s="832" t="s">
        <v>8489</v>
      </c>
      <c r="G734" s="832" t="s">
        <v>8490</v>
      </c>
      <c r="H734" s="849">
        <v>2</v>
      </c>
      <c r="I734" s="849">
        <v>1306</v>
      </c>
      <c r="J734" s="832">
        <v>0.62101759391345701</v>
      </c>
      <c r="K734" s="832">
        <v>653</v>
      </c>
      <c r="L734" s="849">
        <v>3</v>
      </c>
      <c r="M734" s="849">
        <v>2103</v>
      </c>
      <c r="N734" s="832">
        <v>1</v>
      </c>
      <c r="O734" s="832">
        <v>701</v>
      </c>
      <c r="P734" s="849">
        <v>5</v>
      </c>
      <c r="Q734" s="849">
        <v>3505</v>
      </c>
      <c r="R734" s="837">
        <v>1.6666666666666667</v>
      </c>
      <c r="S734" s="850">
        <v>701</v>
      </c>
    </row>
    <row r="735" spans="1:19" ht="14.4" customHeight="1" x14ac:dyDescent="0.3">
      <c r="A735" s="831" t="s">
        <v>8273</v>
      </c>
      <c r="B735" s="832" t="s">
        <v>8387</v>
      </c>
      <c r="C735" s="832" t="s">
        <v>664</v>
      </c>
      <c r="D735" s="832" t="s">
        <v>3062</v>
      </c>
      <c r="E735" s="832" t="s">
        <v>8206</v>
      </c>
      <c r="F735" s="832" t="s">
        <v>8275</v>
      </c>
      <c r="G735" s="832" t="s">
        <v>8276</v>
      </c>
      <c r="H735" s="849">
        <v>1</v>
      </c>
      <c r="I735" s="849">
        <v>2281.7399999999998</v>
      </c>
      <c r="J735" s="832"/>
      <c r="K735" s="832">
        <v>2281.7399999999998</v>
      </c>
      <c r="L735" s="849"/>
      <c r="M735" s="849"/>
      <c r="N735" s="832"/>
      <c r="O735" s="832"/>
      <c r="P735" s="849"/>
      <c r="Q735" s="849"/>
      <c r="R735" s="837"/>
      <c r="S735" s="850"/>
    </row>
    <row r="736" spans="1:19" ht="14.4" customHeight="1" x14ac:dyDescent="0.3">
      <c r="A736" s="831" t="s">
        <v>8273</v>
      </c>
      <c r="B736" s="832" t="s">
        <v>8387</v>
      </c>
      <c r="C736" s="832" t="s">
        <v>664</v>
      </c>
      <c r="D736" s="832" t="s">
        <v>3062</v>
      </c>
      <c r="E736" s="832" t="s">
        <v>8206</v>
      </c>
      <c r="F736" s="832" t="s">
        <v>8390</v>
      </c>
      <c r="G736" s="832" t="s">
        <v>8391</v>
      </c>
      <c r="H736" s="849"/>
      <c r="I736" s="849"/>
      <c r="J736" s="832"/>
      <c r="K736" s="832"/>
      <c r="L736" s="849">
        <v>0.1</v>
      </c>
      <c r="M736" s="849">
        <v>20.54</v>
      </c>
      <c r="N736" s="832">
        <v>1</v>
      </c>
      <c r="O736" s="832">
        <v>205.39999999999998</v>
      </c>
      <c r="P736" s="849"/>
      <c r="Q736" s="849"/>
      <c r="R736" s="837"/>
      <c r="S736" s="850"/>
    </row>
    <row r="737" spans="1:19" ht="14.4" customHeight="1" x14ac:dyDescent="0.3">
      <c r="A737" s="831" t="s">
        <v>8273</v>
      </c>
      <c r="B737" s="832" t="s">
        <v>8387</v>
      </c>
      <c r="C737" s="832" t="s">
        <v>664</v>
      </c>
      <c r="D737" s="832" t="s">
        <v>3062</v>
      </c>
      <c r="E737" s="832" t="s">
        <v>8206</v>
      </c>
      <c r="F737" s="832" t="s">
        <v>8394</v>
      </c>
      <c r="G737" s="832" t="s">
        <v>8393</v>
      </c>
      <c r="H737" s="849">
        <v>1</v>
      </c>
      <c r="I737" s="849">
        <v>276.01</v>
      </c>
      <c r="J737" s="832"/>
      <c r="K737" s="832">
        <v>276.01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8273</v>
      </c>
      <c r="B738" s="832" t="s">
        <v>8387</v>
      </c>
      <c r="C738" s="832" t="s">
        <v>664</v>
      </c>
      <c r="D738" s="832" t="s">
        <v>3062</v>
      </c>
      <c r="E738" s="832" t="s">
        <v>8206</v>
      </c>
      <c r="F738" s="832" t="s">
        <v>8403</v>
      </c>
      <c r="G738" s="832" t="s">
        <v>8404</v>
      </c>
      <c r="H738" s="849">
        <v>0.6</v>
      </c>
      <c r="I738" s="849">
        <v>27.29</v>
      </c>
      <c r="J738" s="832">
        <v>0.1106919769611422</v>
      </c>
      <c r="K738" s="832">
        <v>45.483333333333334</v>
      </c>
      <c r="L738" s="849">
        <v>5.42</v>
      </c>
      <c r="M738" s="849">
        <v>246.54</v>
      </c>
      <c r="N738" s="832">
        <v>1</v>
      </c>
      <c r="O738" s="832">
        <v>45.487084870848705</v>
      </c>
      <c r="P738" s="849"/>
      <c r="Q738" s="849"/>
      <c r="R738" s="837"/>
      <c r="S738" s="850"/>
    </row>
    <row r="739" spans="1:19" ht="14.4" customHeight="1" x14ac:dyDescent="0.3">
      <c r="A739" s="831" t="s">
        <v>8273</v>
      </c>
      <c r="B739" s="832" t="s">
        <v>8387</v>
      </c>
      <c r="C739" s="832" t="s">
        <v>664</v>
      </c>
      <c r="D739" s="832" t="s">
        <v>3062</v>
      </c>
      <c r="E739" s="832" t="s">
        <v>8206</v>
      </c>
      <c r="F739" s="832" t="s">
        <v>8407</v>
      </c>
      <c r="G739" s="832" t="s">
        <v>1707</v>
      </c>
      <c r="H739" s="849">
        <v>1.41</v>
      </c>
      <c r="I739" s="849">
        <v>149.16</v>
      </c>
      <c r="J739" s="832"/>
      <c r="K739" s="832">
        <v>105.78723404255319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8273</v>
      </c>
      <c r="B740" s="832" t="s">
        <v>8387</v>
      </c>
      <c r="C740" s="832" t="s">
        <v>664</v>
      </c>
      <c r="D740" s="832" t="s">
        <v>3062</v>
      </c>
      <c r="E740" s="832" t="s">
        <v>8206</v>
      </c>
      <c r="F740" s="832" t="s">
        <v>8408</v>
      </c>
      <c r="G740" s="832" t="s">
        <v>1707</v>
      </c>
      <c r="H740" s="849">
        <v>1</v>
      </c>
      <c r="I740" s="849">
        <v>528.98</v>
      </c>
      <c r="J740" s="832"/>
      <c r="K740" s="832">
        <v>528.98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8273</v>
      </c>
      <c r="B741" s="832" t="s">
        <v>8387</v>
      </c>
      <c r="C741" s="832" t="s">
        <v>664</v>
      </c>
      <c r="D741" s="832" t="s">
        <v>3062</v>
      </c>
      <c r="E741" s="832" t="s">
        <v>8206</v>
      </c>
      <c r="F741" s="832" t="s">
        <v>8421</v>
      </c>
      <c r="G741" s="832" t="s">
        <v>2795</v>
      </c>
      <c r="H741" s="849"/>
      <c r="I741" s="849"/>
      <c r="J741" s="832"/>
      <c r="K741" s="832"/>
      <c r="L741" s="849">
        <v>0.2</v>
      </c>
      <c r="M741" s="849">
        <v>907</v>
      </c>
      <c r="N741" s="832">
        <v>1</v>
      </c>
      <c r="O741" s="832">
        <v>4535</v>
      </c>
      <c r="P741" s="849"/>
      <c r="Q741" s="849"/>
      <c r="R741" s="837"/>
      <c r="S741" s="850"/>
    </row>
    <row r="742" spans="1:19" ht="14.4" customHeight="1" x14ac:dyDescent="0.3">
      <c r="A742" s="831" t="s">
        <v>8273</v>
      </c>
      <c r="B742" s="832" t="s">
        <v>8387</v>
      </c>
      <c r="C742" s="832" t="s">
        <v>664</v>
      </c>
      <c r="D742" s="832" t="s">
        <v>3062</v>
      </c>
      <c r="E742" s="832" t="s">
        <v>8206</v>
      </c>
      <c r="F742" s="832" t="s">
        <v>8426</v>
      </c>
      <c r="G742" s="832" t="s">
        <v>1606</v>
      </c>
      <c r="H742" s="849"/>
      <c r="I742" s="849"/>
      <c r="J742" s="832"/>
      <c r="K742" s="832"/>
      <c r="L742" s="849"/>
      <c r="M742" s="849"/>
      <c r="N742" s="832"/>
      <c r="O742" s="832"/>
      <c r="P742" s="849">
        <v>3</v>
      </c>
      <c r="Q742" s="849">
        <v>10495.86</v>
      </c>
      <c r="R742" s="837"/>
      <c r="S742" s="850">
        <v>3498.6200000000003</v>
      </c>
    </row>
    <row r="743" spans="1:19" ht="14.4" customHeight="1" x14ac:dyDescent="0.3">
      <c r="A743" s="831" t="s">
        <v>8273</v>
      </c>
      <c r="B743" s="832" t="s">
        <v>8387</v>
      </c>
      <c r="C743" s="832" t="s">
        <v>664</v>
      </c>
      <c r="D743" s="832" t="s">
        <v>3062</v>
      </c>
      <c r="E743" s="832" t="s">
        <v>8206</v>
      </c>
      <c r="F743" s="832" t="s">
        <v>8427</v>
      </c>
      <c r="G743" s="832" t="s">
        <v>1606</v>
      </c>
      <c r="H743" s="849"/>
      <c r="I743" s="849"/>
      <c r="J743" s="832"/>
      <c r="K743" s="832"/>
      <c r="L743" s="849"/>
      <c r="M743" s="849"/>
      <c r="N743" s="832"/>
      <c r="O743" s="832"/>
      <c r="P743" s="849">
        <v>2</v>
      </c>
      <c r="Q743" s="849">
        <v>13994.44</v>
      </c>
      <c r="R743" s="837"/>
      <c r="S743" s="850">
        <v>6997.22</v>
      </c>
    </row>
    <row r="744" spans="1:19" ht="14.4" customHeight="1" x14ac:dyDescent="0.3">
      <c r="A744" s="831" t="s">
        <v>8273</v>
      </c>
      <c r="B744" s="832" t="s">
        <v>8387</v>
      </c>
      <c r="C744" s="832" t="s">
        <v>664</v>
      </c>
      <c r="D744" s="832" t="s">
        <v>3062</v>
      </c>
      <c r="E744" s="832" t="s">
        <v>8206</v>
      </c>
      <c r="F744" s="832" t="s">
        <v>8432</v>
      </c>
      <c r="G744" s="832" t="s">
        <v>8433</v>
      </c>
      <c r="H744" s="849">
        <v>0.04</v>
      </c>
      <c r="I744" s="849">
        <v>56.29</v>
      </c>
      <c r="J744" s="832"/>
      <c r="K744" s="832">
        <v>1407.25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8273</v>
      </c>
      <c r="B745" s="832" t="s">
        <v>8387</v>
      </c>
      <c r="C745" s="832" t="s">
        <v>664</v>
      </c>
      <c r="D745" s="832" t="s">
        <v>3062</v>
      </c>
      <c r="E745" s="832" t="s">
        <v>8206</v>
      </c>
      <c r="F745" s="832" t="s">
        <v>8434</v>
      </c>
      <c r="G745" s="832" t="s">
        <v>8433</v>
      </c>
      <c r="H745" s="849">
        <v>0.16</v>
      </c>
      <c r="I745" s="849">
        <v>112.58</v>
      </c>
      <c r="J745" s="832"/>
      <c r="K745" s="832">
        <v>703.625</v>
      </c>
      <c r="L745" s="849"/>
      <c r="M745" s="849"/>
      <c r="N745" s="832"/>
      <c r="O745" s="832"/>
      <c r="P745" s="849">
        <v>7.0000000000000007E-2</v>
      </c>
      <c r="Q745" s="849">
        <v>31.84</v>
      </c>
      <c r="R745" s="837"/>
      <c r="S745" s="850">
        <v>454.85714285714283</v>
      </c>
    </row>
    <row r="746" spans="1:19" ht="14.4" customHeight="1" x14ac:dyDescent="0.3">
      <c r="A746" s="831" t="s">
        <v>8273</v>
      </c>
      <c r="B746" s="832" t="s">
        <v>8387</v>
      </c>
      <c r="C746" s="832" t="s">
        <v>664</v>
      </c>
      <c r="D746" s="832" t="s">
        <v>3062</v>
      </c>
      <c r="E746" s="832" t="s">
        <v>8206</v>
      </c>
      <c r="F746" s="832" t="s">
        <v>8439</v>
      </c>
      <c r="G746" s="832" t="s">
        <v>2807</v>
      </c>
      <c r="H746" s="849"/>
      <c r="I746" s="849"/>
      <c r="J746" s="832"/>
      <c r="K746" s="832"/>
      <c r="L746" s="849">
        <v>0.2</v>
      </c>
      <c r="M746" s="849">
        <v>84.89</v>
      </c>
      <c r="N746" s="832">
        <v>1</v>
      </c>
      <c r="O746" s="832">
        <v>424.45</v>
      </c>
      <c r="P746" s="849"/>
      <c r="Q746" s="849"/>
      <c r="R746" s="837"/>
      <c r="S746" s="850"/>
    </row>
    <row r="747" spans="1:19" ht="14.4" customHeight="1" x14ac:dyDescent="0.3">
      <c r="A747" s="831" t="s">
        <v>8273</v>
      </c>
      <c r="B747" s="832" t="s">
        <v>8387</v>
      </c>
      <c r="C747" s="832" t="s">
        <v>664</v>
      </c>
      <c r="D747" s="832" t="s">
        <v>3062</v>
      </c>
      <c r="E747" s="832" t="s">
        <v>8206</v>
      </c>
      <c r="F747" s="832" t="s">
        <v>8441</v>
      </c>
      <c r="G747" s="832"/>
      <c r="H747" s="849"/>
      <c r="I747" s="849"/>
      <c r="J747" s="832"/>
      <c r="K747" s="832"/>
      <c r="L747" s="849">
        <v>1</v>
      </c>
      <c r="M747" s="849">
        <v>4023.53</v>
      </c>
      <c r="N747" s="832">
        <v>1</v>
      </c>
      <c r="O747" s="832">
        <v>4023.53</v>
      </c>
      <c r="P747" s="849"/>
      <c r="Q747" s="849"/>
      <c r="R747" s="837"/>
      <c r="S747" s="850"/>
    </row>
    <row r="748" spans="1:19" ht="14.4" customHeight="1" x14ac:dyDescent="0.3">
      <c r="A748" s="831" t="s">
        <v>8273</v>
      </c>
      <c r="B748" s="832" t="s">
        <v>8387</v>
      </c>
      <c r="C748" s="832" t="s">
        <v>664</v>
      </c>
      <c r="D748" s="832" t="s">
        <v>3062</v>
      </c>
      <c r="E748" s="832" t="s">
        <v>8206</v>
      </c>
      <c r="F748" s="832" t="s">
        <v>8442</v>
      </c>
      <c r="G748" s="832" t="s">
        <v>1816</v>
      </c>
      <c r="H748" s="849"/>
      <c r="I748" s="849"/>
      <c r="J748" s="832"/>
      <c r="K748" s="832"/>
      <c r="L748" s="849"/>
      <c r="M748" s="849"/>
      <c r="N748" s="832"/>
      <c r="O748" s="832"/>
      <c r="P748" s="849">
        <v>7</v>
      </c>
      <c r="Q748" s="849">
        <v>18165.98</v>
      </c>
      <c r="R748" s="837"/>
      <c r="S748" s="850">
        <v>2595.14</v>
      </c>
    </row>
    <row r="749" spans="1:19" ht="14.4" customHeight="1" x14ac:dyDescent="0.3">
      <c r="A749" s="831" t="s">
        <v>8273</v>
      </c>
      <c r="B749" s="832" t="s">
        <v>8387</v>
      </c>
      <c r="C749" s="832" t="s">
        <v>664</v>
      </c>
      <c r="D749" s="832" t="s">
        <v>3062</v>
      </c>
      <c r="E749" s="832" t="s">
        <v>8206</v>
      </c>
      <c r="F749" s="832" t="s">
        <v>8444</v>
      </c>
      <c r="G749" s="832" t="s">
        <v>8445</v>
      </c>
      <c r="H749" s="849"/>
      <c r="I749" s="849"/>
      <c r="J749" s="832"/>
      <c r="K749" s="832"/>
      <c r="L749" s="849">
        <v>0.1</v>
      </c>
      <c r="M749" s="849">
        <v>45.49</v>
      </c>
      <c r="N749" s="832">
        <v>1</v>
      </c>
      <c r="O749" s="832">
        <v>454.9</v>
      </c>
      <c r="P749" s="849">
        <v>0.1</v>
      </c>
      <c r="Q749" s="849">
        <v>45.480000000000004</v>
      </c>
      <c r="R749" s="837">
        <v>0.99978017146625642</v>
      </c>
      <c r="S749" s="850">
        <v>454.8</v>
      </c>
    </row>
    <row r="750" spans="1:19" ht="14.4" customHeight="1" x14ac:dyDescent="0.3">
      <c r="A750" s="831" t="s">
        <v>8273</v>
      </c>
      <c r="B750" s="832" t="s">
        <v>8387</v>
      </c>
      <c r="C750" s="832" t="s">
        <v>664</v>
      </c>
      <c r="D750" s="832" t="s">
        <v>3062</v>
      </c>
      <c r="E750" s="832" t="s">
        <v>8206</v>
      </c>
      <c r="F750" s="832" t="s">
        <v>8446</v>
      </c>
      <c r="G750" s="832" t="s">
        <v>8447</v>
      </c>
      <c r="H750" s="849"/>
      <c r="I750" s="849"/>
      <c r="J750" s="832"/>
      <c r="K750" s="832"/>
      <c r="L750" s="849">
        <v>1</v>
      </c>
      <c r="M750" s="849">
        <v>48.74</v>
      </c>
      <c r="N750" s="832">
        <v>1</v>
      </c>
      <c r="O750" s="832">
        <v>48.74</v>
      </c>
      <c r="P750" s="849"/>
      <c r="Q750" s="849"/>
      <c r="R750" s="837"/>
      <c r="S750" s="850"/>
    </row>
    <row r="751" spans="1:19" ht="14.4" customHeight="1" x14ac:dyDescent="0.3">
      <c r="A751" s="831" t="s">
        <v>8273</v>
      </c>
      <c r="B751" s="832" t="s">
        <v>8387</v>
      </c>
      <c r="C751" s="832" t="s">
        <v>664</v>
      </c>
      <c r="D751" s="832" t="s">
        <v>3062</v>
      </c>
      <c r="E751" s="832" t="s">
        <v>8206</v>
      </c>
      <c r="F751" s="832" t="s">
        <v>8449</v>
      </c>
      <c r="G751" s="832" t="s">
        <v>8445</v>
      </c>
      <c r="H751" s="849"/>
      <c r="I751" s="849"/>
      <c r="J751" s="832"/>
      <c r="K751" s="832"/>
      <c r="L751" s="849">
        <v>1.07</v>
      </c>
      <c r="M751" s="849">
        <v>973.5200000000001</v>
      </c>
      <c r="N751" s="832">
        <v>1</v>
      </c>
      <c r="O751" s="832">
        <v>909.8317757009346</v>
      </c>
      <c r="P751" s="849"/>
      <c r="Q751" s="849"/>
      <c r="R751" s="837"/>
      <c r="S751" s="850"/>
    </row>
    <row r="752" spans="1:19" ht="14.4" customHeight="1" x14ac:dyDescent="0.3">
      <c r="A752" s="831" t="s">
        <v>8273</v>
      </c>
      <c r="B752" s="832" t="s">
        <v>8387</v>
      </c>
      <c r="C752" s="832" t="s">
        <v>664</v>
      </c>
      <c r="D752" s="832" t="s">
        <v>3062</v>
      </c>
      <c r="E752" s="832" t="s">
        <v>8458</v>
      </c>
      <c r="F752" s="832" t="s">
        <v>8461</v>
      </c>
      <c r="G752" s="832" t="s">
        <v>8462</v>
      </c>
      <c r="H752" s="849"/>
      <c r="I752" s="849"/>
      <c r="J752" s="832"/>
      <c r="K752" s="832"/>
      <c r="L752" s="849">
        <v>4</v>
      </c>
      <c r="M752" s="849">
        <v>9857.75</v>
      </c>
      <c r="N752" s="832">
        <v>1</v>
      </c>
      <c r="O752" s="832">
        <v>2464.4375</v>
      </c>
      <c r="P752" s="849">
        <v>3</v>
      </c>
      <c r="Q752" s="849">
        <v>7747.92</v>
      </c>
      <c r="R752" s="837">
        <v>0.7859724582181532</v>
      </c>
      <c r="S752" s="850">
        <v>2582.64</v>
      </c>
    </row>
    <row r="753" spans="1:19" ht="14.4" customHeight="1" x14ac:dyDescent="0.3">
      <c r="A753" s="831" t="s">
        <v>8273</v>
      </c>
      <c r="B753" s="832" t="s">
        <v>8387</v>
      </c>
      <c r="C753" s="832" t="s">
        <v>664</v>
      </c>
      <c r="D753" s="832" t="s">
        <v>3062</v>
      </c>
      <c r="E753" s="832" t="s">
        <v>8458</v>
      </c>
      <c r="F753" s="832" t="s">
        <v>8463</v>
      </c>
      <c r="G753" s="832" t="s">
        <v>8462</v>
      </c>
      <c r="H753" s="849"/>
      <c r="I753" s="849"/>
      <c r="J753" s="832"/>
      <c r="K753" s="832"/>
      <c r="L753" s="849">
        <v>1</v>
      </c>
      <c r="M753" s="849">
        <v>1469.22</v>
      </c>
      <c r="N753" s="832">
        <v>1</v>
      </c>
      <c r="O753" s="832">
        <v>1469.22</v>
      </c>
      <c r="P753" s="849"/>
      <c r="Q753" s="849"/>
      <c r="R753" s="837"/>
      <c r="S753" s="850"/>
    </row>
    <row r="754" spans="1:19" ht="14.4" customHeight="1" x14ac:dyDescent="0.3">
      <c r="A754" s="831" t="s">
        <v>8273</v>
      </c>
      <c r="B754" s="832" t="s">
        <v>8387</v>
      </c>
      <c r="C754" s="832" t="s">
        <v>664</v>
      </c>
      <c r="D754" s="832" t="s">
        <v>3062</v>
      </c>
      <c r="E754" s="832" t="s">
        <v>8458</v>
      </c>
      <c r="F754" s="832" t="s">
        <v>8464</v>
      </c>
      <c r="G754" s="832" t="s">
        <v>8465</v>
      </c>
      <c r="H754" s="849"/>
      <c r="I754" s="849"/>
      <c r="J754" s="832"/>
      <c r="K754" s="832"/>
      <c r="L754" s="849">
        <v>1</v>
      </c>
      <c r="M754" s="849">
        <v>9911.33</v>
      </c>
      <c r="N754" s="832">
        <v>1</v>
      </c>
      <c r="O754" s="832">
        <v>9911.33</v>
      </c>
      <c r="P754" s="849">
        <v>4</v>
      </c>
      <c r="Q754" s="849">
        <v>40838.78</v>
      </c>
      <c r="R754" s="837">
        <v>4.1204137083519567</v>
      </c>
      <c r="S754" s="850">
        <v>10209.695</v>
      </c>
    </row>
    <row r="755" spans="1:19" ht="14.4" customHeight="1" x14ac:dyDescent="0.3">
      <c r="A755" s="831" t="s">
        <v>8273</v>
      </c>
      <c r="B755" s="832" t="s">
        <v>8387</v>
      </c>
      <c r="C755" s="832" t="s">
        <v>664</v>
      </c>
      <c r="D755" s="832" t="s">
        <v>3062</v>
      </c>
      <c r="E755" s="832" t="s">
        <v>8458</v>
      </c>
      <c r="F755" s="832" t="s">
        <v>8466</v>
      </c>
      <c r="G755" s="832" t="s">
        <v>8467</v>
      </c>
      <c r="H755" s="849"/>
      <c r="I755" s="849"/>
      <c r="J755" s="832"/>
      <c r="K755" s="832"/>
      <c r="L755" s="849">
        <v>6</v>
      </c>
      <c r="M755" s="849">
        <v>1448.22</v>
      </c>
      <c r="N755" s="832">
        <v>1</v>
      </c>
      <c r="O755" s="832">
        <v>241.37</v>
      </c>
      <c r="P755" s="849">
        <v>6</v>
      </c>
      <c r="Q755" s="849">
        <v>1466.0600000000002</v>
      </c>
      <c r="R755" s="837">
        <v>1.0123185703829529</v>
      </c>
      <c r="S755" s="850">
        <v>244.34333333333336</v>
      </c>
    </row>
    <row r="756" spans="1:19" ht="14.4" customHeight="1" x14ac:dyDescent="0.3">
      <c r="A756" s="831" t="s">
        <v>8273</v>
      </c>
      <c r="B756" s="832" t="s">
        <v>8387</v>
      </c>
      <c r="C756" s="832" t="s">
        <v>664</v>
      </c>
      <c r="D756" s="832" t="s">
        <v>3062</v>
      </c>
      <c r="E756" s="832" t="s">
        <v>8458</v>
      </c>
      <c r="F756" s="832" t="s">
        <v>8468</v>
      </c>
      <c r="G756" s="832" t="s">
        <v>8469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2641.15</v>
      </c>
      <c r="R756" s="837"/>
      <c r="S756" s="850">
        <v>2641.15</v>
      </c>
    </row>
    <row r="757" spans="1:19" ht="14.4" customHeight="1" x14ac:dyDescent="0.3">
      <c r="A757" s="831" t="s">
        <v>8273</v>
      </c>
      <c r="B757" s="832" t="s">
        <v>8387</v>
      </c>
      <c r="C757" s="832" t="s">
        <v>664</v>
      </c>
      <c r="D757" s="832" t="s">
        <v>3062</v>
      </c>
      <c r="E757" s="832" t="s">
        <v>8470</v>
      </c>
      <c r="F757" s="832" t="s">
        <v>8473</v>
      </c>
      <c r="G757" s="832" t="s">
        <v>8474</v>
      </c>
      <c r="H757" s="849">
        <v>1</v>
      </c>
      <c r="I757" s="849">
        <v>377.3</v>
      </c>
      <c r="J757" s="832">
        <v>1</v>
      </c>
      <c r="K757" s="832">
        <v>377.3</v>
      </c>
      <c r="L757" s="849">
        <v>1</v>
      </c>
      <c r="M757" s="849">
        <v>377.3</v>
      </c>
      <c r="N757" s="832">
        <v>1</v>
      </c>
      <c r="O757" s="832">
        <v>377.3</v>
      </c>
      <c r="P757" s="849">
        <v>1</v>
      </c>
      <c r="Q757" s="849">
        <v>377.3</v>
      </c>
      <c r="R757" s="837">
        <v>1</v>
      </c>
      <c r="S757" s="850">
        <v>377.3</v>
      </c>
    </row>
    <row r="758" spans="1:19" ht="14.4" customHeight="1" x14ac:dyDescent="0.3">
      <c r="A758" s="831" t="s">
        <v>8273</v>
      </c>
      <c r="B758" s="832" t="s">
        <v>8387</v>
      </c>
      <c r="C758" s="832" t="s">
        <v>664</v>
      </c>
      <c r="D758" s="832" t="s">
        <v>3062</v>
      </c>
      <c r="E758" s="832" t="s">
        <v>8470</v>
      </c>
      <c r="F758" s="832" t="s">
        <v>8475</v>
      </c>
      <c r="G758" s="832" t="s">
        <v>8476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154</v>
      </c>
      <c r="R758" s="837"/>
      <c r="S758" s="850">
        <v>154</v>
      </c>
    </row>
    <row r="759" spans="1:19" ht="14.4" customHeight="1" x14ac:dyDescent="0.3">
      <c r="A759" s="831" t="s">
        <v>8273</v>
      </c>
      <c r="B759" s="832" t="s">
        <v>8387</v>
      </c>
      <c r="C759" s="832" t="s">
        <v>664</v>
      </c>
      <c r="D759" s="832" t="s">
        <v>3062</v>
      </c>
      <c r="E759" s="832" t="s">
        <v>8203</v>
      </c>
      <c r="F759" s="832" t="s">
        <v>8232</v>
      </c>
      <c r="G759" s="832" t="s">
        <v>8233</v>
      </c>
      <c r="H759" s="849">
        <v>5</v>
      </c>
      <c r="I759" s="849">
        <v>320</v>
      </c>
      <c r="J759" s="832">
        <v>0.30303030303030304</v>
      </c>
      <c r="K759" s="832">
        <v>64</v>
      </c>
      <c r="L759" s="849">
        <v>16</v>
      </c>
      <c r="M759" s="849">
        <v>1056</v>
      </c>
      <c r="N759" s="832">
        <v>1</v>
      </c>
      <c r="O759" s="832">
        <v>66</v>
      </c>
      <c r="P759" s="849">
        <v>15</v>
      </c>
      <c r="Q759" s="849">
        <v>990</v>
      </c>
      <c r="R759" s="837">
        <v>0.9375</v>
      </c>
      <c r="S759" s="850">
        <v>66</v>
      </c>
    </row>
    <row r="760" spans="1:19" ht="14.4" customHeight="1" x14ac:dyDescent="0.3">
      <c r="A760" s="831" t="s">
        <v>8273</v>
      </c>
      <c r="B760" s="832" t="s">
        <v>8387</v>
      </c>
      <c r="C760" s="832" t="s">
        <v>664</v>
      </c>
      <c r="D760" s="832" t="s">
        <v>3062</v>
      </c>
      <c r="E760" s="832" t="s">
        <v>8203</v>
      </c>
      <c r="F760" s="832" t="s">
        <v>8328</v>
      </c>
      <c r="G760" s="832" t="s">
        <v>8329</v>
      </c>
      <c r="H760" s="849"/>
      <c r="I760" s="849"/>
      <c r="J760" s="832"/>
      <c r="K760" s="832"/>
      <c r="L760" s="849">
        <v>1</v>
      </c>
      <c r="M760" s="849">
        <v>115</v>
      </c>
      <c r="N760" s="832">
        <v>1</v>
      </c>
      <c r="O760" s="832">
        <v>115</v>
      </c>
      <c r="P760" s="849">
        <v>2</v>
      </c>
      <c r="Q760" s="849">
        <v>230</v>
      </c>
      <c r="R760" s="837">
        <v>2</v>
      </c>
      <c r="S760" s="850">
        <v>115</v>
      </c>
    </row>
    <row r="761" spans="1:19" ht="14.4" customHeight="1" x14ac:dyDescent="0.3">
      <c r="A761" s="831" t="s">
        <v>8273</v>
      </c>
      <c r="B761" s="832" t="s">
        <v>8387</v>
      </c>
      <c r="C761" s="832" t="s">
        <v>664</v>
      </c>
      <c r="D761" s="832" t="s">
        <v>3062</v>
      </c>
      <c r="E761" s="832" t="s">
        <v>8203</v>
      </c>
      <c r="F761" s="832" t="s">
        <v>8204</v>
      </c>
      <c r="G761" s="832" t="s">
        <v>8205</v>
      </c>
      <c r="H761" s="849">
        <v>15</v>
      </c>
      <c r="I761" s="849">
        <v>2160</v>
      </c>
      <c r="J761" s="832">
        <v>0.61643835616438358</v>
      </c>
      <c r="K761" s="832">
        <v>144</v>
      </c>
      <c r="L761" s="849">
        <v>24</v>
      </c>
      <c r="M761" s="849">
        <v>3504</v>
      </c>
      <c r="N761" s="832">
        <v>1</v>
      </c>
      <c r="O761" s="832">
        <v>146</v>
      </c>
      <c r="P761" s="849">
        <v>37</v>
      </c>
      <c r="Q761" s="849">
        <v>5439</v>
      </c>
      <c r="R761" s="837">
        <v>1.5522260273972603</v>
      </c>
      <c r="S761" s="850">
        <v>147</v>
      </c>
    </row>
    <row r="762" spans="1:19" ht="14.4" customHeight="1" x14ac:dyDescent="0.3">
      <c r="A762" s="831" t="s">
        <v>8273</v>
      </c>
      <c r="B762" s="832" t="s">
        <v>8387</v>
      </c>
      <c r="C762" s="832" t="s">
        <v>664</v>
      </c>
      <c r="D762" s="832" t="s">
        <v>3062</v>
      </c>
      <c r="E762" s="832" t="s">
        <v>8203</v>
      </c>
      <c r="F762" s="832" t="s">
        <v>8477</v>
      </c>
      <c r="G762" s="832" t="s">
        <v>8478</v>
      </c>
      <c r="H762" s="849"/>
      <c r="I762" s="849"/>
      <c r="J762" s="832"/>
      <c r="K762" s="832"/>
      <c r="L762" s="849">
        <v>7</v>
      </c>
      <c r="M762" s="849">
        <v>1365</v>
      </c>
      <c r="N762" s="832">
        <v>1</v>
      </c>
      <c r="O762" s="832">
        <v>195</v>
      </c>
      <c r="P762" s="849">
        <v>2</v>
      </c>
      <c r="Q762" s="849">
        <v>392</v>
      </c>
      <c r="R762" s="837">
        <v>0.28717948717948716</v>
      </c>
      <c r="S762" s="850">
        <v>196</v>
      </c>
    </row>
    <row r="763" spans="1:19" ht="14.4" customHeight="1" x14ac:dyDescent="0.3">
      <c r="A763" s="831" t="s">
        <v>8273</v>
      </c>
      <c r="B763" s="832" t="s">
        <v>8387</v>
      </c>
      <c r="C763" s="832" t="s">
        <v>664</v>
      </c>
      <c r="D763" s="832" t="s">
        <v>3062</v>
      </c>
      <c r="E763" s="832" t="s">
        <v>8203</v>
      </c>
      <c r="F763" s="832" t="s">
        <v>8281</v>
      </c>
      <c r="G763" s="832" t="s">
        <v>8282</v>
      </c>
      <c r="H763" s="849">
        <v>3</v>
      </c>
      <c r="I763" s="849">
        <v>105</v>
      </c>
      <c r="J763" s="832">
        <v>0.94594594594594594</v>
      </c>
      <c r="K763" s="832">
        <v>35</v>
      </c>
      <c r="L763" s="849">
        <v>3</v>
      </c>
      <c r="M763" s="849">
        <v>111</v>
      </c>
      <c r="N763" s="832">
        <v>1</v>
      </c>
      <c r="O763" s="832">
        <v>37</v>
      </c>
      <c r="P763" s="849">
        <v>3</v>
      </c>
      <c r="Q763" s="849">
        <v>111</v>
      </c>
      <c r="R763" s="837">
        <v>1</v>
      </c>
      <c r="S763" s="850">
        <v>37</v>
      </c>
    </row>
    <row r="764" spans="1:19" ht="14.4" customHeight="1" x14ac:dyDescent="0.3">
      <c r="A764" s="831" t="s">
        <v>8273</v>
      </c>
      <c r="B764" s="832" t="s">
        <v>8387</v>
      </c>
      <c r="C764" s="832" t="s">
        <v>664</v>
      </c>
      <c r="D764" s="832" t="s">
        <v>3062</v>
      </c>
      <c r="E764" s="832" t="s">
        <v>8203</v>
      </c>
      <c r="F764" s="832" t="s">
        <v>8479</v>
      </c>
      <c r="G764" s="832" t="s">
        <v>8480</v>
      </c>
      <c r="H764" s="849">
        <v>1</v>
      </c>
      <c r="I764" s="849">
        <v>165</v>
      </c>
      <c r="J764" s="832">
        <v>0.93220338983050843</v>
      </c>
      <c r="K764" s="832">
        <v>165</v>
      </c>
      <c r="L764" s="849">
        <v>1</v>
      </c>
      <c r="M764" s="849">
        <v>177</v>
      </c>
      <c r="N764" s="832">
        <v>1</v>
      </c>
      <c r="O764" s="832">
        <v>177</v>
      </c>
      <c r="P764" s="849">
        <v>3</v>
      </c>
      <c r="Q764" s="849">
        <v>531</v>
      </c>
      <c r="R764" s="837">
        <v>3</v>
      </c>
      <c r="S764" s="850">
        <v>177</v>
      </c>
    </row>
    <row r="765" spans="1:19" ht="14.4" customHeight="1" x14ac:dyDescent="0.3">
      <c r="A765" s="831" t="s">
        <v>8273</v>
      </c>
      <c r="B765" s="832" t="s">
        <v>8387</v>
      </c>
      <c r="C765" s="832" t="s">
        <v>664</v>
      </c>
      <c r="D765" s="832" t="s">
        <v>3062</v>
      </c>
      <c r="E765" s="832" t="s">
        <v>8203</v>
      </c>
      <c r="F765" s="832" t="s">
        <v>8481</v>
      </c>
      <c r="G765" s="832" t="s">
        <v>8482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0</v>
      </c>
      <c r="R765" s="837"/>
      <c r="S765" s="850">
        <v>0</v>
      </c>
    </row>
    <row r="766" spans="1:19" ht="14.4" customHeight="1" x14ac:dyDescent="0.3">
      <c r="A766" s="831" t="s">
        <v>8273</v>
      </c>
      <c r="B766" s="832" t="s">
        <v>8387</v>
      </c>
      <c r="C766" s="832" t="s">
        <v>664</v>
      </c>
      <c r="D766" s="832" t="s">
        <v>3062</v>
      </c>
      <c r="E766" s="832" t="s">
        <v>8203</v>
      </c>
      <c r="F766" s="832" t="s">
        <v>8240</v>
      </c>
      <c r="G766" s="832" t="s">
        <v>8241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33.33</v>
      </c>
      <c r="R766" s="837"/>
      <c r="S766" s="850">
        <v>33.33</v>
      </c>
    </row>
    <row r="767" spans="1:19" ht="14.4" customHeight="1" x14ac:dyDescent="0.3">
      <c r="A767" s="831" t="s">
        <v>8273</v>
      </c>
      <c r="B767" s="832" t="s">
        <v>8387</v>
      </c>
      <c r="C767" s="832" t="s">
        <v>664</v>
      </c>
      <c r="D767" s="832" t="s">
        <v>3062</v>
      </c>
      <c r="E767" s="832" t="s">
        <v>8203</v>
      </c>
      <c r="F767" s="832" t="s">
        <v>8287</v>
      </c>
      <c r="G767" s="832" t="s">
        <v>8288</v>
      </c>
      <c r="H767" s="849">
        <v>9</v>
      </c>
      <c r="I767" s="849">
        <v>972</v>
      </c>
      <c r="J767" s="832">
        <v>0.33517241379310347</v>
      </c>
      <c r="K767" s="832">
        <v>108</v>
      </c>
      <c r="L767" s="849">
        <v>25</v>
      </c>
      <c r="M767" s="849">
        <v>2900</v>
      </c>
      <c r="N767" s="832">
        <v>1</v>
      </c>
      <c r="O767" s="832">
        <v>116</v>
      </c>
      <c r="P767" s="849">
        <v>16</v>
      </c>
      <c r="Q767" s="849">
        <v>1856</v>
      </c>
      <c r="R767" s="837">
        <v>0.64</v>
      </c>
      <c r="S767" s="850">
        <v>116</v>
      </c>
    </row>
    <row r="768" spans="1:19" ht="14.4" customHeight="1" x14ac:dyDescent="0.3">
      <c r="A768" s="831" t="s">
        <v>8273</v>
      </c>
      <c r="B768" s="832" t="s">
        <v>8387</v>
      </c>
      <c r="C768" s="832" t="s">
        <v>664</v>
      </c>
      <c r="D768" s="832" t="s">
        <v>3062</v>
      </c>
      <c r="E768" s="832" t="s">
        <v>8203</v>
      </c>
      <c r="F768" s="832" t="s">
        <v>8242</v>
      </c>
      <c r="G768" s="832" t="s">
        <v>8243</v>
      </c>
      <c r="H768" s="849">
        <v>1</v>
      </c>
      <c r="I768" s="849">
        <v>36</v>
      </c>
      <c r="J768" s="832">
        <v>0.138996138996139</v>
      </c>
      <c r="K768" s="832">
        <v>36</v>
      </c>
      <c r="L768" s="849">
        <v>7</v>
      </c>
      <c r="M768" s="849">
        <v>259</v>
      </c>
      <c r="N768" s="832">
        <v>1</v>
      </c>
      <c r="O768" s="832">
        <v>37</v>
      </c>
      <c r="P768" s="849">
        <v>6</v>
      </c>
      <c r="Q768" s="849">
        <v>222</v>
      </c>
      <c r="R768" s="837">
        <v>0.8571428571428571</v>
      </c>
      <c r="S768" s="850">
        <v>37</v>
      </c>
    </row>
    <row r="769" spans="1:19" ht="14.4" customHeight="1" x14ac:dyDescent="0.3">
      <c r="A769" s="831" t="s">
        <v>8273</v>
      </c>
      <c r="B769" s="832" t="s">
        <v>8387</v>
      </c>
      <c r="C769" s="832" t="s">
        <v>664</v>
      </c>
      <c r="D769" s="832" t="s">
        <v>3062</v>
      </c>
      <c r="E769" s="832" t="s">
        <v>8203</v>
      </c>
      <c r="F769" s="832" t="s">
        <v>8244</v>
      </c>
      <c r="G769" s="832" t="s">
        <v>8245</v>
      </c>
      <c r="H769" s="849">
        <v>4</v>
      </c>
      <c r="I769" s="849">
        <v>124</v>
      </c>
      <c r="J769" s="832">
        <v>3.875</v>
      </c>
      <c r="K769" s="832">
        <v>31</v>
      </c>
      <c r="L769" s="849">
        <v>1</v>
      </c>
      <c r="M769" s="849">
        <v>32</v>
      </c>
      <c r="N769" s="832">
        <v>1</v>
      </c>
      <c r="O769" s="832">
        <v>32</v>
      </c>
      <c r="P769" s="849"/>
      <c r="Q769" s="849"/>
      <c r="R769" s="837"/>
      <c r="S769" s="850"/>
    </row>
    <row r="770" spans="1:19" ht="14.4" customHeight="1" x14ac:dyDescent="0.3">
      <c r="A770" s="831" t="s">
        <v>8273</v>
      </c>
      <c r="B770" s="832" t="s">
        <v>8387</v>
      </c>
      <c r="C770" s="832" t="s">
        <v>664</v>
      </c>
      <c r="D770" s="832" t="s">
        <v>3062</v>
      </c>
      <c r="E770" s="832" t="s">
        <v>8203</v>
      </c>
      <c r="F770" s="832" t="s">
        <v>8291</v>
      </c>
      <c r="G770" s="832" t="s">
        <v>8292</v>
      </c>
      <c r="H770" s="849"/>
      <c r="I770" s="849"/>
      <c r="J770" s="832"/>
      <c r="K770" s="832"/>
      <c r="L770" s="849"/>
      <c r="M770" s="849"/>
      <c r="N770" s="832"/>
      <c r="O770" s="832"/>
      <c r="P770" s="849">
        <v>5</v>
      </c>
      <c r="Q770" s="849">
        <v>370</v>
      </c>
      <c r="R770" s="837"/>
      <c r="S770" s="850">
        <v>74</v>
      </c>
    </row>
    <row r="771" spans="1:19" ht="14.4" customHeight="1" x14ac:dyDescent="0.3">
      <c r="A771" s="831" t="s">
        <v>8273</v>
      </c>
      <c r="B771" s="832" t="s">
        <v>8387</v>
      </c>
      <c r="C771" s="832" t="s">
        <v>664</v>
      </c>
      <c r="D771" s="832" t="s">
        <v>3062</v>
      </c>
      <c r="E771" s="832" t="s">
        <v>8203</v>
      </c>
      <c r="F771" s="832" t="s">
        <v>8483</v>
      </c>
      <c r="G771" s="832" t="s">
        <v>8484</v>
      </c>
      <c r="H771" s="849">
        <v>1</v>
      </c>
      <c r="I771" s="849">
        <v>331</v>
      </c>
      <c r="J771" s="832"/>
      <c r="K771" s="832">
        <v>331</v>
      </c>
      <c r="L771" s="849"/>
      <c r="M771" s="849"/>
      <c r="N771" s="832"/>
      <c r="O771" s="832"/>
      <c r="P771" s="849">
        <v>3</v>
      </c>
      <c r="Q771" s="849">
        <v>1065</v>
      </c>
      <c r="R771" s="837"/>
      <c r="S771" s="850">
        <v>355</v>
      </c>
    </row>
    <row r="772" spans="1:19" ht="14.4" customHeight="1" x14ac:dyDescent="0.3">
      <c r="A772" s="831" t="s">
        <v>8273</v>
      </c>
      <c r="B772" s="832" t="s">
        <v>8387</v>
      </c>
      <c r="C772" s="832" t="s">
        <v>664</v>
      </c>
      <c r="D772" s="832" t="s">
        <v>3062</v>
      </c>
      <c r="E772" s="832" t="s">
        <v>8203</v>
      </c>
      <c r="F772" s="832" t="s">
        <v>8293</v>
      </c>
      <c r="G772" s="832" t="s">
        <v>8294</v>
      </c>
      <c r="H772" s="849"/>
      <c r="I772" s="849"/>
      <c r="J772" s="832"/>
      <c r="K772" s="832"/>
      <c r="L772" s="849">
        <v>1</v>
      </c>
      <c r="M772" s="849">
        <v>222</v>
      </c>
      <c r="N772" s="832">
        <v>1</v>
      </c>
      <c r="O772" s="832">
        <v>222</v>
      </c>
      <c r="P772" s="849"/>
      <c r="Q772" s="849"/>
      <c r="R772" s="837"/>
      <c r="S772" s="850"/>
    </row>
    <row r="773" spans="1:19" ht="14.4" customHeight="1" x14ac:dyDescent="0.3">
      <c r="A773" s="831" t="s">
        <v>8273</v>
      </c>
      <c r="B773" s="832" t="s">
        <v>8387</v>
      </c>
      <c r="C773" s="832" t="s">
        <v>664</v>
      </c>
      <c r="D773" s="832" t="s">
        <v>3062</v>
      </c>
      <c r="E773" s="832" t="s">
        <v>8203</v>
      </c>
      <c r="F773" s="832" t="s">
        <v>8354</v>
      </c>
      <c r="G773" s="832" t="s">
        <v>8355</v>
      </c>
      <c r="H773" s="849">
        <v>1</v>
      </c>
      <c r="I773" s="849">
        <v>77</v>
      </c>
      <c r="J773" s="832">
        <v>0.5</v>
      </c>
      <c r="K773" s="832">
        <v>77</v>
      </c>
      <c r="L773" s="849">
        <v>2</v>
      </c>
      <c r="M773" s="849">
        <v>154</v>
      </c>
      <c r="N773" s="832">
        <v>1</v>
      </c>
      <c r="O773" s="832">
        <v>77</v>
      </c>
      <c r="P773" s="849">
        <v>4</v>
      </c>
      <c r="Q773" s="849">
        <v>308</v>
      </c>
      <c r="R773" s="837">
        <v>2</v>
      </c>
      <c r="S773" s="850">
        <v>77</v>
      </c>
    </row>
    <row r="774" spans="1:19" ht="14.4" customHeight="1" x14ac:dyDescent="0.3">
      <c r="A774" s="831" t="s">
        <v>8273</v>
      </c>
      <c r="B774" s="832" t="s">
        <v>8387</v>
      </c>
      <c r="C774" s="832" t="s">
        <v>664</v>
      </c>
      <c r="D774" s="832" t="s">
        <v>3062</v>
      </c>
      <c r="E774" s="832" t="s">
        <v>8203</v>
      </c>
      <c r="F774" s="832" t="s">
        <v>8295</v>
      </c>
      <c r="G774" s="832" t="s">
        <v>8296</v>
      </c>
      <c r="H774" s="849"/>
      <c r="I774" s="849"/>
      <c r="J774" s="832"/>
      <c r="K774" s="832"/>
      <c r="L774" s="849">
        <v>2</v>
      </c>
      <c r="M774" s="849">
        <v>118</v>
      </c>
      <c r="N774" s="832">
        <v>1</v>
      </c>
      <c r="O774" s="832">
        <v>59</v>
      </c>
      <c r="P774" s="849"/>
      <c r="Q774" s="849"/>
      <c r="R774" s="837"/>
      <c r="S774" s="850"/>
    </row>
    <row r="775" spans="1:19" ht="14.4" customHeight="1" x14ac:dyDescent="0.3">
      <c r="A775" s="831" t="s">
        <v>8273</v>
      </c>
      <c r="B775" s="832" t="s">
        <v>8387</v>
      </c>
      <c r="C775" s="832" t="s">
        <v>664</v>
      </c>
      <c r="D775" s="832" t="s">
        <v>3062</v>
      </c>
      <c r="E775" s="832" t="s">
        <v>8203</v>
      </c>
      <c r="F775" s="832" t="s">
        <v>8487</v>
      </c>
      <c r="G775" s="832" t="s">
        <v>8488</v>
      </c>
      <c r="H775" s="849">
        <v>30</v>
      </c>
      <c r="I775" s="849">
        <v>4950</v>
      </c>
      <c r="J775" s="832">
        <v>0.52766229613047655</v>
      </c>
      <c r="K775" s="832">
        <v>165</v>
      </c>
      <c r="L775" s="849">
        <v>53</v>
      </c>
      <c r="M775" s="849">
        <v>9381</v>
      </c>
      <c r="N775" s="832">
        <v>1</v>
      </c>
      <c r="O775" s="832">
        <v>177</v>
      </c>
      <c r="P775" s="849">
        <v>64</v>
      </c>
      <c r="Q775" s="849">
        <v>11328</v>
      </c>
      <c r="R775" s="837">
        <v>1.2075471698113207</v>
      </c>
      <c r="S775" s="850">
        <v>177</v>
      </c>
    </row>
    <row r="776" spans="1:19" ht="14.4" customHeight="1" x14ac:dyDescent="0.3">
      <c r="A776" s="831" t="s">
        <v>8273</v>
      </c>
      <c r="B776" s="832" t="s">
        <v>8387</v>
      </c>
      <c r="C776" s="832" t="s">
        <v>664</v>
      </c>
      <c r="D776" s="832" t="s">
        <v>3064</v>
      </c>
      <c r="E776" s="832" t="s">
        <v>8203</v>
      </c>
      <c r="F776" s="832" t="s">
        <v>8281</v>
      </c>
      <c r="G776" s="832" t="s">
        <v>8282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37</v>
      </c>
      <c r="R776" s="837"/>
      <c r="S776" s="850">
        <v>37</v>
      </c>
    </row>
    <row r="777" spans="1:19" ht="14.4" customHeight="1" x14ac:dyDescent="0.3">
      <c r="A777" s="831" t="s">
        <v>8273</v>
      </c>
      <c r="B777" s="832" t="s">
        <v>8387</v>
      </c>
      <c r="C777" s="832" t="s">
        <v>664</v>
      </c>
      <c r="D777" s="832" t="s">
        <v>3066</v>
      </c>
      <c r="E777" s="832" t="s">
        <v>8203</v>
      </c>
      <c r="F777" s="832" t="s">
        <v>8232</v>
      </c>
      <c r="G777" s="832" t="s">
        <v>8233</v>
      </c>
      <c r="H777" s="849"/>
      <c r="I777" s="849"/>
      <c r="J777" s="832"/>
      <c r="K777" s="832"/>
      <c r="L777" s="849">
        <v>1</v>
      </c>
      <c r="M777" s="849">
        <v>66</v>
      </c>
      <c r="N777" s="832">
        <v>1</v>
      </c>
      <c r="O777" s="832">
        <v>66</v>
      </c>
      <c r="P777" s="849"/>
      <c r="Q777" s="849"/>
      <c r="R777" s="837"/>
      <c r="S777" s="850"/>
    </row>
    <row r="778" spans="1:19" ht="14.4" customHeight="1" x14ac:dyDescent="0.3">
      <c r="A778" s="831" t="s">
        <v>8273</v>
      </c>
      <c r="B778" s="832" t="s">
        <v>8387</v>
      </c>
      <c r="C778" s="832" t="s">
        <v>664</v>
      </c>
      <c r="D778" s="832" t="s">
        <v>3066</v>
      </c>
      <c r="E778" s="832" t="s">
        <v>8203</v>
      </c>
      <c r="F778" s="832" t="s">
        <v>8204</v>
      </c>
      <c r="G778" s="832" t="s">
        <v>8205</v>
      </c>
      <c r="H778" s="849"/>
      <c r="I778" s="849"/>
      <c r="J778" s="832"/>
      <c r="K778" s="832"/>
      <c r="L778" s="849">
        <v>1</v>
      </c>
      <c r="M778" s="849">
        <v>146</v>
      </c>
      <c r="N778" s="832">
        <v>1</v>
      </c>
      <c r="O778" s="832">
        <v>146</v>
      </c>
      <c r="P778" s="849"/>
      <c r="Q778" s="849"/>
      <c r="R778" s="837"/>
      <c r="S778" s="850"/>
    </row>
    <row r="779" spans="1:19" ht="14.4" customHeight="1" x14ac:dyDescent="0.3">
      <c r="A779" s="831" t="s">
        <v>8273</v>
      </c>
      <c r="B779" s="832" t="s">
        <v>8387</v>
      </c>
      <c r="C779" s="832" t="s">
        <v>664</v>
      </c>
      <c r="D779" s="832" t="s">
        <v>3069</v>
      </c>
      <c r="E779" s="832" t="s">
        <v>8203</v>
      </c>
      <c r="F779" s="832" t="s">
        <v>8204</v>
      </c>
      <c r="G779" s="832" t="s">
        <v>8205</v>
      </c>
      <c r="H779" s="849"/>
      <c r="I779" s="849"/>
      <c r="J779" s="832"/>
      <c r="K779" s="832"/>
      <c r="L779" s="849">
        <v>2</v>
      </c>
      <c r="M779" s="849">
        <v>292</v>
      </c>
      <c r="N779" s="832">
        <v>1</v>
      </c>
      <c r="O779" s="832">
        <v>146</v>
      </c>
      <c r="P779" s="849"/>
      <c r="Q779" s="849"/>
      <c r="R779" s="837"/>
      <c r="S779" s="850"/>
    </row>
    <row r="780" spans="1:19" ht="14.4" customHeight="1" x14ac:dyDescent="0.3">
      <c r="A780" s="831" t="s">
        <v>8273</v>
      </c>
      <c r="B780" s="832" t="s">
        <v>8387</v>
      </c>
      <c r="C780" s="832" t="s">
        <v>664</v>
      </c>
      <c r="D780" s="832" t="s">
        <v>3069</v>
      </c>
      <c r="E780" s="832" t="s">
        <v>8203</v>
      </c>
      <c r="F780" s="832" t="s">
        <v>8281</v>
      </c>
      <c r="G780" s="832" t="s">
        <v>8282</v>
      </c>
      <c r="H780" s="849"/>
      <c r="I780" s="849"/>
      <c r="J780" s="832"/>
      <c r="K780" s="832"/>
      <c r="L780" s="849">
        <v>1</v>
      </c>
      <c r="M780" s="849">
        <v>37</v>
      </c>
      <c r="N780" s="832">
        <v>1</v>
      </c>
      <c r="O780" s="832">
        <v>37</v>
      </c>
      <c r="P780" s="849"/>
      <c r="Q780" s="849"/>
      <c r="R780" s="837"/>
      <c r="S780" s="850"/>
    </row>
    <row r="781" spans="1:19" ht="14.4" customHeight="1" x14ac:dyDescent="0.3">
      <c r="A781" s="831" t="s">
        <v>8273</v>
      </c>
      <c r="B781" s="832" t="s">
        <v>8387</v>
      </c>
      <c r="C781" s="832" t="s">
        <v>664</v>
      </c>
      <c r="D781" s="832" t="s">
        <v>3070</v>
      </c>
      <c r="E781" s="832" t="s">
        <v>8206</v>
      </c>
      <c r="F781" s="832" t="s">
        <v>8403</v>
      </c>
      <c r="G781" s="832"/>
      <c r="H781" s="849">
        <v>1.08</v>
      </c>
      <c r="I781" s="849">
        <v>49.12</v>
      </c>
      <c r="J781" s="832"/>
      <c r="K781" s="832">
        <v>45.481481481481474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8273</v>
      </c>
      <c r="B782" s="832" t="s">
        <v>8387</v>
      </c>
      <c r="C782" s="832" t="s">
        <v>664</v>
      </c>
      <c r="D782" s="832" t="s">
        <v>3070</v>
      </c>
      <c r="E782" s="832" t="s">
        <v>8206</v>
      </c>
      <c r="F782" s="832" t="s">
        <v>8420</v>
      </c>
      <c r="G782" s="832" t="s">
        <v>1404</v>
      </c>
      <c r="H782" s="849">
        <v>1</v>
      </c>
      <c r="I782" s="849">
        <v>1118.8900000000001</v>
      </c>
      <c r="J782" s="832"/>
      <c r="K782" s="832">
        <v>1118.8900000000001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8273</v>
      </c>
      <c r="B783" s="832" t="s">
        <v>8387</v>
      </c>
      <c r="C783" s="832" t="s">
        <v>664</v>
      </c>
      <c r="D783" s="832" t="s">
        <v>3070</v>
      </c>
      <c r="E783" s="832" t="s">
        <v>8206</v>
      </c>
      <c r="F783" s="832" t="s">
        <v>8431</v>
      </c>
      <c r="G783" s="832" t="s">
        <v>1820</v>
      </c>
      <c r="H783" s="849">
        <v>3</v>
      </c>
      <c r="I783" s="849">
        <v>23335.98</v>
      </c>
      <c r="J783" s="832"/>
      <c r="K783" s="832">
        <v>7778.66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8273</v>
      </c>
      <c r="B784" s="832" t="s">
        <v>8387</v>
      </c>
      <c r="C784" s="832" t="s">
        <v>664</v>
      </c>
      <c r="D784" s="832" t="s">
        <v>3070</v>
      </c>
      <c r="E784" s="832" t="s">
        <v>8206</v>
      </c>
      <c r="F784" s="832" t="s">
        <v>8434</v>
      </c>
      <c r="G784" s="832" t="s">
        <v>8433</v>
      </c>
      <c r="H784" s="849">
        <v>0.08</v>
      </c>
      <c r="I784" s="849">
        <v>56.29</v>
      </c>
      <c r="J784" s="832"/>
      <c r="K784" s="832">
        <v>703.625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8273</v>
      </c>
      <c r="B785" s="832" t="s">
        <v>8387</v>
      </c>
      <c r="C785" s="832" t="s">
        <v>664</v>
      </c>
      <c r="D785" s="832" t="s">
        <v>3070</v>
      </c>
      <c r="E785" s="832" t="s">
        <v>8206</v>
      </c>
      <c r="F785" s="832" t="s">
        <v>8444</v>
      </c>
      <c r="G785" s="832" t="s">
        <v>8445</v>
      </c>
      <c r="H785" s="849"/>
      <c r="I785" s="849"/>
      <c r="J785" s="832"/>
      <c r="K785" s="832"/>
      <c r="L785" s="849"/>
      <c r="M785" s="849"/>
      <c r="N785" s="832"/>
      <c r="O785" s="832"/>
      <c r="P785" s="849">
        <v>0.09</v>
      </c>
      <c r="Q785" s="849">
        <v>40.94</v>
      </c>
      <c r="R785" s="837"/>
      <c r="S785" s="850">
        <v>454.88888888888886</v>
      </c>
    </row>
    <row r="786" spans="1:19" ht="14.4" customHeight="1" x14ac:dyDescent="0.3">
      <c r="A786" s="831" t="s">
        <v>8273</v>
      </c>
      <c r="B786" s="832" t="s">
        <v>8387</v>
      </c>
      <c r="C786" s="832" t="s">
        <v>664</v>
      </c>
      <c r="D786" s="832" t="s">
        <v>3070</v>
      </c>
      <c r="E786" s="832" t="s">
        <v>8458</v>
      </c>
      <c r="F786" s="832" t="s">
        <v>8461</v>
      </c>
      <c r="G786" s="832" t="s">
        <v>8462</v>
      </c>
      <c r="H786" s="849">
        <v>1</v>
      </c>
      <c r="I786" s="849">
        <v>2460.89</v>
      </c>
      <c r="J786" s="832"/>
      <c r="K786" s="832">
        <v>2460.89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8273</v>
      </c>
      <c r="B787" s="832" t="s">
        <v>8387</v>
      </c>
      <c r="C787" s="832" t="s">
        <v>664</v>
      </c>
      <c r="D787" s="832" t="s">
        <v>3070</v>
      </c>
      <c r="E787" s="832" t="s">
        <v>8458</v>
      </c>
      <c r="F787" s="832" t="s">
        <v>8464</v>
      </c>
      <c r="G787" s="832" t="s">
        <v>8465</v>
      </c>
      <c r="H787" s="849">
        <v>1</v>
      </c>
      <c r="I787" s="849">
        <v>9686.1</v>
      </c>
      <c r="J787" s="832"/>
      <c r="K787" s="832">
        <v>9686.1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 t="s">
        <v>8273</v>
      </c>
      <c r="B788" s="832" t="s">
        <v>8387</v>
      </c>
      <c r="C788" s="832" t="s">
        <v>664</v>
      </c>
      <c r="D788" s="832" t="s">
        <v>3070</v>
      </c>
      <c r="E788" s="832" t="s">
        <v>8458</v>
      </c>
      <c r="F788" s="832" t="s">
        <v>8466</v>
      </c>
      <c r="G788" s="832" t="s">
        <v>8467</v>
      </c>
      <c r="H788" s="849">
        <v>2</v>
      </c>
      <c r="I788" s="849">
        <v>477.36</v>
      </c>
      <c r="J788" s="832"/>
      <c r="K788" s="832">
        <v>238.68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8273</v>
      </c>
      <c r="B789" s="832" t="s">
        <v>8387</v>
      </c>
      <c r="C789" s="832" t="s">
        <v>664</v>
      </c>
      <c r="D789" s="832" t="s">
        <v>3070</v>
      </c>
      <c r="E789" s="832" t="s">
        <v>8203</v>
      </c>
      <c r="F789" s="832" t="s">
        <v>8232</v>
      </c>
      <c r="G789" s="832" t="s">
        <v>8233</v>
      </c>
      <c r="H789" s="849">
        <v>2</v>
      </c>
      <c r="I789" s="849">
        <v>128</v>
      </c>
      <c r="J789" s="832"/>
      <c r="K789" s="832">
        <v>64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8273</v>
      </c>
      <c r="B790" s="832" t="s">
        <v>8387</v>
      </c>
      <c r="C790" s="832" t="s">
        <v>664</v>
      </c>
      <c r="D790" s="832" t="s">
        <v>3070</v>
      </c>
      <c r="E790" s="832" t="s">
        <v>8203</v>
      </c>
      <c r="F790" s="832" t="s">
        <v>8204</v>
      </c>
      <c r="G790" s="832" t="s">
        <v>8205</v>
      </c>
      <c r="H790" s="849">
        <v>5</v>
      </c>
      <c r="I790" s="849">
        <v>720</v>
      </c>
      <c r="J790" s="832"/>
      <c r="K790" s="832">
        <v>144</v>
      </c>
      <c r="L790" s="849"/>
      <c r="M790" s="849"/>
      <c r="N790" s="832"/>
      <c r="O790" s="832"/>
      <c r="P790" s="849">
        <v>1</v>
      </c>
      <c r="Q790" s="849">
        <v>147</v>
      </c>
      <c r="R790" s="837"/>
      <c r="S790" s="850">
        <v>147</v>
      </c>
    </row>
    <row r="791" spans="1:19" ht="14.4" customHeight="1" x14ac:dyDescent="0.3">
      <c r="A791" s="831" t="s">
        <v>8273</v>
      </c>
      <c r="B791" s="832" t="s">
        <v>8387</v>
      </c>
      <c r="C791" s="832" t="s">
        <v>664</v>
      </c>
      <c r="D791" s="832" t="s">
        <v>3070</v>
      </c>
      <c r="E791" s="832" t="s">
        <v>8203</v>
      </c>
      <c r="F791" s="832" t="s">
        <v>8477</v>
      </c>
      <c r="G791" s="832" t="s">
        <v>8478</v>
      </c>
      <c r="H791" s="849">
        <v>1</v>
      </c>
      <c r="I791" s="849">
        <v>189</v>
      </c>
      <c r="J791" s="832"/>
      <c r="K791" s="832">
        <v>189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8273</v>
      </c>
      <c r="B792" s="832" t="s">
        <v>8387</v>
      </c>
      <c r="C792" s="832" t="s">
        <v>664</v>
      </c>
      <c r="D792" s="832" t="s">
        <v>3070</v>
      </c>
      <c r="E792" s="832" t="s">
        <v>8203</v>
      </c>
      <c r="F792" s="832" t="s">
        <v>8287</v>
      </c>
      <c r="G792" s="832" t="s">
        <v>8288</v>
      </c>
      <c r="H792" s="849">
        <v>1</v>
      </c>
      <c r="I792" s="849">
        <v>108</v>
      </c>
      <c r="J792" s="832"/>
      <c r="K792" s="832">
        <v>108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8273</v>
      </c>
      <c r="B793" s="832" t="s">
        <v>8387</v>
      </c>
      <c r="C793" s="832" t="s">
        <v>664</v>
      </c>
      <c r="D793" s="832" t="s">
        <v>3070</v>
      </c>
      <c r="E793" s="832" t="s">
        <v>8203</v>
      </c>
      <c r="F793" s="832" t="s">
        <v>8242</v>
      </c>
      <c r="G793" s="832" t="s">
        <v>8243</v>
      </c>
      <c r="H793" s="849">
        <v>1</v>
      </c>
      <c r="I793" s="849">
        <v>36</v>
      </c>
      <c r="J793" s="832"/>
      <c r="K793" s="832">
        <v>36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8273</v>
      </c>
      <c r="B794" s="832" t="s">
        <v>8387</v>
      </c>
      <c r="C794" s="832" t="s">
        <v>664</v>
      </c>
      <c r="D794" s="832" t="s">
        <v>3070</v>
      </c>
      <c r="E794" s="832" t="s">
        <v>8203</v>
      </c>
      <c r="F794" s="832" t="s">
        <v>8244</v>
      </c>
      <c r="G794" s="832" t="s">
        <v>8245</v>
      </c>
      <c r="H794" s="849">
        <v>1</v>
      </c>
      <c r="I794" s="849">
        <v>31</v>
      </c>
      <c r="J794" s="832"/>
      <c r="K794" s="832">
        <v>31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8273</v>
      </c>
      <c r="B795" s="832" t="s">
        <v>8387</v>
      </c>
      <c r="C795" s="832" t="s">
        <v>664</v>
      </c>
      <c r="D795" s="832" t="s">
        <v>3070</v>
      </c>
      <c r="E795" s="832" t="s">
        <v>8203</v>
      </c>
      <c r="F795" s="832" t="s">
        <v>8487</v>
      </c>
      <c r="G795" s="832" t="s">
        <v>8488</v>
      </c>
      <c r="H795" s="849">
        <v>9</v>
      </c>
      <c r="I795" s="849">
        <v>1485</v>
      </c>
      <c r="J795" s="832"/>
      <c r="K795" s="832">
        <v>165</v>
      </c>
      <c r="L795" s="849"/>
      <c r="M795" s="849"/>
      <c r="N795" s="832"/>
      <c r="O795" s="832"/>
      <c r="P795" s="849">
        <v>1</v>
      </c>
      <c r="Q795" s="849">
        <v>177</v>
      </c>
      <c r="R795" s="837"/>
      <c r="S795" s="850">
        <v>177</v>
      </c>
    </row>
    <row r="796" spans="1:19" ht="14.4" customHeight="1" x14ac:dyDescent="0.3">
      <c r="A796" s="831" t="s">
        <v>8273</v>
      </c>
      <c r="B796" s="832" t="s">
        <v>8387</v>
      </c>
      <c r="C796" s="832" t="s">
        <v>664</v>
      </c>
      <c r="D796" s="832" t="s">
        <v>3072</v>
      </c>
      <c r="E796" s="832" t="s">
        <v>8458</v>
      </c>
      <c r="F796" s="832" t="s">
        <v>8461</v>
      </c>
      <c r="G796" s="832" t="s">
        <v>8462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2641.15</v>
      </c>
      <c r="R796" s="837"/>
      <c r="S796" s="850">
        <v>2641.15</v>
      </c>
    </row>
    <row r="797" spans="1:19" ht="14.4" customHeight="1" x14ac:dyDescent="0.3">
      <c r="A797" s="831" t="s">
        <v>8273</v>
      </c>
      <c r="B797" s="832" t="s">
        <v>8387</v>
      </c>
      <c r="C797" s="832" t="s">
        <v>664</v>
      </c>
      <c r="D797" s="832" t="s">
        <v>3072</v>
      </c>
      <c r="E797" s="832" t="s">
        <v>8458</v>
      </c>
      <c r="F797" s="832" t="s">
        <v>8464</v>
      </c>
      <c r="G797" s="832" t="s">
        <v>8465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10309.15</v>
      </c>
      <c r="R797" s="837"/>
      <c r="S797" s="850">
        <v>10309.15</v>
      </c>
    </row>
    <row r="798" spans="1:19" ht="14.4" customHeight="1" x14ac:dyDescent="0.3">
      <c r="A798" s="831" t="s">
        <v>8273</v>
      </c>
      <c r="B798" s="832" t="s">
        <v>8387</v>
      </c>
      <c r="C798" s="832" t="s">
        <v>664</v>
      </c>
      <c r="D798" s="832" t="s">
        <v>3072</v>
      </c>
      <c r="E798" s="832" t="s">
        <v>8458</v>
      </c>
      <c r="F798" s="832" t="s">
        <v>8466</v>
      </c>
      <c r="G798" s="832" t="s">
        <v>8467</v>
      </c>
      <c r="H798" s="849"/>
      <c r="I798" s="849"/>
      <c r="J798" s="832"/>
      <c r="K798" s="832"/>
      <c r="L798" s="849"/>
      <c r="M798" s="849"/>
      <c r="N798" s="832"/>
      <c r="O798" s="832"/>
      <c r="P798" s="849">
        <v>2</v>
      </c>
      <c r="Q798" s="849">
        <v>491.22</v>
      </c>
      <c r="R798" s="837"/>
      <c r="S798" s="850">
        <v>245.61</v>
      </c>
    </row>
    <row r="799" spans="1:19" ht="14.4" customHeight="1" x14ac:dyDescent="0.3">
      <c r="A799" s="831" t="s">
        <v>8273</v>
      </c>
      <c r="B799" s="832" t="s">
        <v>8387</v>
      </c>
      <c r="C799" s="832" t="s">
        <v>664</v>
      </c>
      <c r="D799" s="832" t="s">
        <v>3072</v>
      </c>
      <c r="E799" s="832" t="s">
        <v>8203</v>
      </c>
      <c r="F799" s="832" t="s">
        <v>8204</v>
      </c>
      <c r="G799" s="832" t="s">
        <v>8205</v>
      </c>
      <c r="H799" s="849"/>
      <c r="I799" s="849"/>
      <c r="J799" s="832"/>
      <c r="K799" s="832"/>
      <c r="L799" s="849">
        <v>1</v>
      </c>
      <c r="M799" s="849">
        <v>146</v>
      </c>
      <c r="N799" s="832">
        <v>1</v>
      </c>
      <c r="O799" s="832">
        <v>146</v>
      </c>
      <c r="P799" s="849"/>
      <c r="Q799" s="849"/>
      <c r="R799" s="837"/>
      <c r="S799" s="850"/>
    </row>
    <row r="800" spans="1:19" ht="14.4" customHeight="1" x14ac:dyDescent="0.3">
      <c r="A800" s="831" t="s">
        <v>8273</v>
      </c>
      <c r="B800" s="832" t="s">
        <v>8387</v>
      </c>
      <c r="C800" s="832" t="s">
        <v>664</v>
      </c>
      <c r="D800" s="832" t="s">
        <v>3072</v>
      </c>
      <c r="E800" s="832" t="s">
        <v>8203</v>
      </c>
      <c r="F800" s="832" t="s">
        <v>8477</v>
      </c>
      <c r="G800" s="832" t="s">
        <v>8478</v>
      </c>
      <c r="H800" s="849"/>
      <c r="I800" s="849"/>
      <c r="J800" s="832"/>
      <c r="K800" s="832"/>
      <c r="L800" s="849">
        <v>1</v>
      </c>
      <c r="M800" s="849">
        <v>195</v>
      </c>
      <c r="N800" s="832">
        <v>1</v>
      </c>
      <c r="O800" s="832">
        <v>195</v>
      </c>
      <c r="P800" s="849">
        <v>2</v>
      </c>
      <c r="Q800" s="849">
        <v>392</v>
      </c>
      <c r="R800" s="837">
        <v>2.0102564102564102</v>
      </c>
      <c r="S800" s="850">
        <v>196</v>
      </c>
    </row>
    <row r="801" spans="1:19" ht="14.4" customHeight="1" x14ac:dyDescent="0.3">
      <c r="A801" s="831" t="s">
        <v>8273</v>
      </c>
      <c r="B801" s="832" t="s">
        <v>8387</v>
      </c>
      <c r="C801" s="832" t="s">
        <v>664</v>
      </c>
      <c r="D801" s="832" t="s">
        <v>3074</v>
      </c>
      <c r="E801" s="832" t="s">
        <v>8206</v>
      </c>
      <c r="F801" s="832" t="s">
        <v>8444</v>
      </c>
      <c r="G801" s="832" t="s">
        <v>8445</v>
      </c>
      <c r="H801" s="849"/>
      <c r="I801" s="849"/>
      <c r="J801" s="832"/>
      <c r="K801" s="832"/>
      <c r="L801" s="849"/>
      <c r="M801" s="849"/>
      <c r="N801" s="832"/>
      <c r="O801" s="832"/>
      <c r="P801" s="849">
        <v>0.09</v>
      </c>
      <c r="Q801" s="849">
        <v>40.94</v>
      </c>
      <c r="R801" s="837"/>
      <c r="S801" s="850">
        <v>454.88888888888886</v>
      </c>
    </row>
    <row r="802" spans="1:19" ht="14.4" customHeight="1" x14ac:dyDescent="0.3">
      <c r="A802" s="831" t="s">
        <v>8273</v>
      </c>
      <c r="B802" s="832" t="s">
        <v>8387</v>
      </c>
      <c r="C802" s="832" t="s">
        <v>664</v>
      </c>
      <c r="D802" s="832" t="s">
        <v>3074</v>
      </c>
      <c r="E802" s="832" t="s">
        <v>8203</v>
      </c>
      <c r="F802" s="832" t="s">
        <v>8204</v>
      </c>
      <c r="G802" s="832" t="s">
        <v>8205</v>
      </c>
      <c r="H802" s="849">
        <v>1</v>
      </c>
      <c r="I802" s="849">
        <v>144</v>
      </c>
      <c r="J802" s="832">
        <v>0.98630136986301364</v>
      </c>
      <c r="K802" s="832">
        <v>144</v>
      </c>
      <c r="L802" s="849">
        <v>1</v>
      </c>
      <c r="M802" s="849">
        <v>146</v>
      </c>
      <c r="N802" s="832">
        <v>1</v>
      </c>
      <c r="O802" s="832">
        <v>146</v>
      </c>
      <c r="P802" s="849">
        <v>1</v>
      </c>
      <c r="Q802" s="849">
        <v>147</v>
      </c>
      <c r="R802" s="837">
        <v>1.0068493150684932</v>
      </c>
      <c r="S802" s="850">
        <v>147</v>
      </c>
    </row>
    <row r="803" spans="1:19" ht="14.4" customHeight="1" x14ac:dyDescent="0.3">
      <c r="A803" s="831" t="s">
        <v>8273</v>
      </c>
      <c r="B803" s="832" t="s">
        <v>8387</v>
      </c>
      <c r="C803" s="832" t="s">
        <v>664</v>
      </c>
      <c r="D803" s="832" t="s">
        <v>3074</v>
      </c>
      <c r="E803" s="832" t="s">
        <v>8203</v>
      </c>
      <c r="F803" s="832" t="s">
        <v>8287</v>
      </c>
      <c r="G803" s="832" t="s">
        <v>8288</v>
      </c>
      <c r="H803" s="849">
        <v>1</v>
      </c>
      <c r="I803" s="849">
        <v>108</v>
      </c>
      <c r="J803" s="832"/>
      <c r="K803" s="832">
        <v>108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8273</v>
      </c>
      <c r="B804" s="832" t="s">
        <v>8387</v>
      </c>
      <c r="C804" s="832" t="s">
        <v>664</v>
      </c>
      <c r="D804" s="832" t="s">
        <v>3074</v>
      </c>
      <c r="E804" s="832" t="s">
        <v>8203</v>
      </c>
      <c r="F804" s="832" t="s">
        <v>8242</v>
      </c>
      <c r="G804" s="832" t="s">
        <v>8243</v>
      </c>
      <c r="H804" s="849">
        <v>1</v>
      </c>
      <c r="I804" s="849">
        <v>36</v>
      </c>
      <c r="J804" s="832"/>
      <c r="K804" s="832">
        <v>36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8273</v>
      </c>
      <c r="B805" s="832" t="s">
        <v>8387</v>
      </c>
      <c r="C805" s="832" t="s">
        <v>664</v>
      </c>
      <c r="D805" s="832" t="s">
        <v>3074</v>
      </c>
      <c r="E805" s="832" t="s">
        <v>8203</v>
      </c>
      <c r="F805" s="832" t="s">
        <v>8487</v>
      </c>
      <c r="G805" s="832" t="s">
        <v>8488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177</v>
      </c>
      <c r="R805" s="837"/>
      <c r="S805" s="850">
        <v>177</v>
      </c>
    </row>
    <row r="806" spans="1:19" ht="14.4" customHeight="1" x14ac:dyDescent="0.3">
      <c r="A806" s="831" t="s">
        <v>8273</v>
      </c>
      <c r="B806" s="832" t="s">
        <v>8387</v>
      </c>
      <c r="C806" s="832" t="s">
        <v>664</v>
      </c>
      <c r="D806" s="832" t="s">
        <v>8200</v>
      </c>
      <c r="E806" s="832" t="s">
        <v>8203</v>
      </c>
      <c r="F806" s="832" t="s">
        <v>8232</v>
      </c>
      <c r="G806" s="832" t="s">
        <v>8233</v>
      </c>
      <c r="H806" s="849">
        <v>1</v>
      </c>
      <c r="I806" s="849">
        <v>64</v>
      </c>
      <c r="J806" s="832"/>
      <c r="K806" s="832">
        <v>64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8273</v>
      </c>
      <c r="B807" s="832" t="s">
        <v>8387</v>
      </c>
      <c r="C807" s="832" t="s">
        <v>664</v>
      </c>
      <c r="D807" s="832" t="s">
        <v>3080</v>
      </c>
      <c r="E807" s="832" t="s">
        <v>8206</v>
      </c>
      <c r="F807" s="832" t="s">
        <v>8403</v>
      </c>
      <c r="G807" s="832"/>
      <c r="H807" s="849">
        <v>0.57999999999999996</v>
      </c>
      <c r="I807" s="849">
        <v>26.38</v>
      </c>
      <c r="J807" s="832"/>
      <c r="K807" s="832">
        <v>45.482758620689658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 t="s">
        <v>8273</v>
      </c>
      <c r="B808" s="832" t="s">
        <v>8387</v>
      </c>
      <c r="C808" s="832" t="s">
        <v>664</v>
      </c>
      <c r="D808" s="832" t="s">
        <v>3080</v>
      </c>
      <c r="E808" s="832" t="s">
        <v>8206</v>
      </c>
      <c r="F808" s="832" t="s">
        <v>8420</v>
      </c>
      <c r="G808" s="832" t="s">
        <v>1404</v>
      </c>
      <c r="H808" s="849"/>
      <c r="I808" s="849"/>
      <c r="J808" s="832"/>
      <c r="K808" s="832"/>
      <c r="L808" s="849">
        <v>1</v>
      </c>
      <c r="M808" s="849">
        <v>1118.9000000000001</v>
      </c>
      <c r="N808" s="832">
        <v>1</v>
      </c>
      <c r="O808" s="832">
        <v>1118.9000000000001</v>
      </c>
      <c r="P808" s="849"/>
      <c r="Q808" s="849"/>
      <c r="R808" s="837"/>
      <c r="S808" s="850"/>
    </row>
    <row r="809" spans="1:19" ht="14.4" customHeight="1" x14ac:dyDescent="0.3">
      <c r="A809" s="831" t="s">
        <v>8273</v>
      </c>
      <c r="B809" s="832" t="s">
        <v>8387</v>
      </c>
      <c r="C809" s="832" t="s">
        <v>664</v>
      </c>
      <c r="D809" s="832" t="s">
        <v>3080</v>
      </c>
      <c r="E809" s="832" t="s">
        <v>8206</v>
      </c>
      <c r="F809" s="832" t="s">
        <v>8442</v>
      </c>
      <c r="G809" s="832" t="s">
        <v>1816</v>
      </c>
      <c r="H809" s="849"/>
      <c r="I809" s="849"/>
      <c r="J809" s="832"/>
      <c r="K809" s="832"/>
      <c r="L809" s="849"/>
      <c r="M809" s="849"/>
      <c r="N809" s="832"/>
      <c r="O809" s="832"/>
      <c r="P809" s="849">
        <v>1</v>
      </c>
      <c r="Q809" s="849">
        <v>2595.14</v>
      </c>
      <c r="R809" s="837"/>
      <c r="S809" s="850">
        <v>2595.14</v>
      </c>
    </row>
    <row r="810" spans="1:19" ht="14.4" customHeight="1" x14ac:dyDescent="0.3">
      <c r="A810" s="831" t="s">
        <v>8273</v>
      </c>
      <c r="B810" s="832" t="s">
        <v>8387</v>
      </c>
      <c r="C810" s="832" t="s">
        <v>664</v>
      </c>
      <c r="D810" s="832" t="s">
        <v>3080</v>
      </c>
      <c r="E810" s="832" t="s">
        <v>8458</v>
      </c>
      <c r="F810" s="832" t="s">
        <v>8461</v>
      </c>
      <c r="G810" s="832" t="s">
        <v>8462</v>
      </c>
      <c r="H810" s="849">
        <v>1</v>
      </c>
      <c r="I810" s="849">
        <v>2728.71</v>
      </c>
      <c r="J810" s="832">
        <v>1.1067033849498302</v>
      </c>
      <c r="K810" s="832">
        <v>2728.71</v>
      </c>
      <c r="L810" s="849">
        <v>1</v>
      </c>
      <c r="M810" s="849">
        <v>2465.62</v>
      </c>
      <c r="N810" s="832">
        <v>1</v>
      </c>
      <c r="O810" s="832">
        <v>2465.62</v>
      </c>
      <c r="P810" s="849"/>
      <c r="Q810" s="849"/>
      <c r="R810" s="837"/>
      <c r="S810" s="850"/>
    </row>
    <row r="811" spans="1:19" ht="14.4" customHeight="1" x14ac:dyDescent="0.3">
      <c r="A811" s="831" t="s">
        <v>8273</v>
      </c>
      <c r="B811" s="832" t="s">
        <v>8387</v>
      </c>
      <c r="C811" s="832" t="s">
        <v>664</v>
      </c>
      <c r="D811" s="832" t="s">
        <v>3080</v>
      </c>
      <c r="E811" s="832" t="s">
        <v>8458</v>
      </c>
      <c r="F811" s="832" t="s">
        <v>8463</v>
      </c>
      <c r="G811" s="832" t="s">
        <v>8462</v>
      </c>
      <c r="H811" s="849"/>
      <c r="I811" s="849"/>
      <c r="J811" s="832"/>
      <c r="K811" s="832"/>
      <c r="L811" s="849"/>
      <c r="M811" s="849"/>
      <c r="N811" s="832"/>
      <c r="O811" s="832"/>
      <c r="P811" s="849">
        <v>2</v>
      </c>
      <c r="Q811" s="849">
        <v>3320.52</v>
      </c>
      <c r="R811" s="837"/>
      <c r="S811" s="850">
        <v>1660.26</v>
      </c>
    </row>
    <row r="812" spans="1:19" ht="14.4" customHeight="1" x14ac:dyDescent="0.3">
      <c r="A812" s="831" t="s">
        <v>8273</v>
      </c>
      <c r="B812" s="832" t="s">
        <v>8387</v>
      </c>
      <c r="C812" s="832" t="s">
        <v>664</v>
      </c>
      <c r="D812" s="832" t="s">
        <v>3080</v>
      </c>
      <c r="E812" s="832" t="s">
        <v>8458</v>
      </c>
      <c r="F812" s="832" t="s">
        <v>8466</v>
      </c>
      <c r="G812" s="832" t="s">
        <v>8467</v>
      </c>
      <c r="H812" s="849">
        <v>1</v>
      </c>
      <c r="I812" s="849">
        <v>238.68</v>
      </c>
      <c r="J812" s="832">
        <v>0.98705595302096694</v>
      </c>
      <c r="K812" s="832">
        <v>238.68</v>
      </c>
      <c r="L812" s="849">
        <v>1</v>
      </c>
      <c r="M812" s="849">
        <v>241.81</v>
      </c>
      <c r="N812" s="832">
        <v>1</v>
      </c>
      <c r="O812" s="832">
        <v>241.81</v>
      </c>
      <c r="P812" s="849">
        <v>2</v>
      </c>
      <c r="Q812" s="849">
        <v>491.22</v>
      </c>
      <c r="R812" s="837">
        <v>2.0314296348372691</v>
      </c>
      <c r="S812" s="850">
        <v>245.61</v>
      </c>
    </row>
    <row r="813" spans="1:19" ht="14.4" customHeight="1" x14ac:dyDescent="0.3">
      <c r="A813" s="831" t="s">
        <v>8273</v>
      </c>
      <c r="B813" s="832" t="s">
        <v>8387</v>
      </c>
      <c r="C813" s="832" t="s">
        <v>664</v>
      </c>
      <c r="D813" s="832" t="s">
        <v>3080</v>
      </c>
      <c r="E813" s="832" t="s">
        <v>8203</v>
      </c>
      <c r="F813" s="832" t="s">
        <v>8230</v>
      </c>
      <c r="G813" s="832" t="s">
        <v>8231</v>
      </c>
      <c r="H813" s="849"/>
      <c r="I813" s="849"/>
      <c r="J813" s="832"/>
      <c r="K813" s="832"/>
      <c r="L813" s="849">
        <v>1</v>
      </c>
      <c r="M813" s="849">
        <v>30</v>
      </c>
      <c r="N813" s="832">
        <v>1</v>
      </c>
      <c r="O813" s="832">
        <v>30</v>
      </c>
      <c r="P813" s="849"/>
      <c r="Q813" s="849"/>
      <c r="R813" s="837"/>
      <c r="S813" s="850"/>
    </row>
    <row r="814" spans="1:19" ht="14.4" customHeight="1" x14ac:dyDescent="0.3">
      <c r="A814" s="831" t="s">
        <v>8273</v>
      </c>
      <c r="B814" s="832" t="s">
        <v>8387</v>
      </c>
      <c r="C814" s="832" t="s">
        <v>664</v>
      </c>
      <c r="D814" s="832" t="s">
        <v>3080</v>
      </c>
      <c r="E814" s="832" t="s">
        <v>8203</v>
      </c>
      <c r="F814" s="832" t="s">
        <v>8232</v>
      </c>
      <c r="G814" s="832" t="s">
        <v>8233</v>
      </c>
      <c r="H814" s="849">
        <v>2</v>
      </c>
      <c r="I814" s="849">
        <v>128</v>
      </c>
      <c r="J814" s="832">
        <v>0.38787878787878788</v>
      </c>
      <c r="K814" s="832">
        <v>64</v>
      </c>
      <c r="L814" s="849">
        <v>5</v>
      </c>
      <c r="M814" s="849">
        <v>330</v>
      </c>
      <c r="N814" s="832">
        <v>1</v>
      </c>
      <c r="O814" s="832">
        <v>66</v>
      </c>
      <c r="P814" s="849">
        <v>3</v>
      </c>
      <c r="Q814" s="849">
        <v>198</v>
      </c>
      <c r="R814" s="837">
        <v>0.6</v>
      </c>
      <c r="S814" s="850">
        <v>66</v>
      </c>
    </row>
    <row r="815" spans="1:19" ht="14.4" customHeight="1" x14ac:dyDescent="0.3">
      <c r="A815" s="831" t="s">
        <v>8273</v>
      </c>
      <c r="B815" s="832" t="s">
        <v>8387</v>
      </c>
      <c r="C815" s="832" t="s">
        <v>664</v>
      </c>
      <c r="D815" s="832" t="s">
        <v>3080</v>
      </c>
      <c r="E815" s="832" t="s">
        <v>8203</v>
      </c>
      <c r="F815" s="832" t="s">
        <v>8204</v>
      </c>
      <c r="G815" s="832" t="s">
        <v>8205</v>
      </c>
      <c r="H815" s="849">
        <v>2</v>
      </c>
      <c r="I815" s="849">
        <v>288</v>
      </c>
      <c r="J815" s="832">
        <v>0.39452054794520547</v>
      </c>
      <c r="K815" s="832">
        <v>144</v>
      </c>
      <c r="L815" s="849">
        <v>5</v>
      </c>
      <c r="M815" s="849">
        <v>730</v>
      </c>
      <c r="N815" s="832">
        <v>1</v>
      </c>
      <c r="O815" s="832">
        <v>146</v>
      </c>
      <c r="P815" s="849">
        <v>3</v>
      </c>
      <c r="Q815" s="849">
        <v>441</v>
      </c>
      <c r="R815" s="837">
        <v>0.60410958904109591</v>
      </c>
      <c r="S815" s="850">
        <v>147</v>
      </c>
    </row>
    <row r="816" spans="1:19" ht="14.4" customHeight="1" x14ac:dyDescent="0.3">
      <c r="A816" s="831" t="s">
        <v>8273</v>
      </c>
      <c r="B816" s="832" t="s">
        <v>8387</v>
      </c>
      <c r="C816" s="832" t="s">
        <v>664</v>
      </c>
      <c r="D816" s="832" t="s">
        <v>3080</v>
      </c>
      <c r="E816" s="832" t="s">
        <v>8203</v>
      </c>
      <c r="F816" s="832" t="s">
        <v>8477</v>
      </c>
      <c r="G816" s="832" t="s">
        <v>8478</v>
      </c>
      <c r="H816" s="849">
        <v>1</v>
      </c>
      <c r="I816" s="849">
        <v>189</v>
      </c>
      <c r="J816" s="832">
        <v>0.48461538461538461</v>
      </c>
      <c r="K816" s="832">
        <v>189</v>
      </c>
      <c r="L816" s="849">
        <v>2</v>
      </c>
      <c r="M816" s="849">
        <v>390</v>
      </c>
      <c r="N816" s="832">
        <v>1</v>
      </c>
      <c r="O816" s="832">
        <v>195</v>
      </c>
      <c r="P816" s="849">
        <v>2</v>
      </c>
      <c r="Q816" s="849">
        <v>392</v>
      </c>
      <c r="R816" s="837">
        <v>1.0051282051282051</v>
      </c>
      <c r="S816" s="850">
        <v>196</v>
      </c>
    </row>
    <row r="817" spans="1:19" ht="14.4" customHeight="1" x14ac:dyDescent="0.3">
      <c r="A817" s="831" t="s">
        <v>8273</v>
      </c>
      <c r="B817" s="832" t="s">
        <v>8387</v>
      </c>
      <c r="C817" s="832" t="s">
        <v>664</v>
      </c>
      <c r="D817" s="832" t="s">
        <v>3080</v>
      </c>
      <c r="E817" s="832" t="s">
        <v>8203</v>
      </c>
      <c r="F817" s="832" t="s">
        <v>8281</v>
      </c>
      <c r="G817" s="832" t="s">
        <v>8282</v>
      </c>
      <c r="H817" s="849"/>
      <c r="I817" s="849"/>
      <c r="J817" s="832"/>
      <c r="K817" s="832"/>
      <c r="L817" s="849"/>
      <c r="M817" s="849"/>
      <c r="N817" s="832"/>
      <c r="O817" s="832"/>
      <c r="P817" s="849">
        <v>4</v>
      </c>
      <c r="Q817" s="849">
        <v>148</v>
      </c>
      <c r="R817" s="837"/>
      <c r="S817" s="850">
        <v>37</v>
      </c>
    </row>
    <row r="818" spans="1:19" ht="14.4" customHeight="1" x14ac:dyDescent="0.3">
      <c r="A818" s="831" t="s">
        <v>8273</v>
      </c>
      <c r="B818" s="832" t="s">
        <v>8387</v>
      </c>
      <c r="C818" s="832" t="s">
        <v>664</v>
      </c>
      <c r="D818" s="832" t="s">
        <v>3080</v>
      </c>
      <c r="E818" s="832" t="s">
        <v>8203</v>
      </c>
      <c r="F818" s="832" t="s">
        <v>8287</v>
      </c>
      <c r="G818" s="832" t="s">
        <v>8288</v>
      </c>
      <c r="H818" s="849">
        <v>1</v>
      </c>
      <c r="I818" s="849">
        <v>108</v>
      </c>
      <c r="J818" s="832">
        <v>0.15517241379310345</v>
      </c>
      <c r="K818" s="832">
        <v>108</v>
      </c>
      <c r="L818" s="849">
        <v>6</v>
      </c>
      <c r="M818" s="849">
        <v>696</v>
      </c>
      <c r="N818" s="832">
        <v>1</v>
      </c>
      <c r="O818" s="832">
        <v>116</v>
      </c>
      <c r="P818" s="849">
        <v>5</v>
      </c>
      <c r="Q818" s="849">
        <v>580</v>
      </c>
      <c r="R818" s="837">
        <v>0.83333333333333337</v>
      </c>
      <c r="S818" s="850">
        <v>116</v>
      </c>
    </row>
    <row r="819" spans="1:19" ht="14.4" customHeight="1" x14ac:dyDescent="0.3">
      <c r="A819" s="831" t="s">
        <v>8273</v>
      </c>
      <c r="B819" s="832" t="s">
        <v>8387</v>
      </c>
      <c r="C819" s="832" t="s">
        <v>664</v>
      </c>
      <c r="D819" s="832" t="s">
        <v>3080</v>
      </c>
      <c r="E819" s="832" t="s">
        <v>8203</v>
      </c>
      <c r="F819" s="832" t="s">
        <v>8242</v>
      </c>
      <c r="G819" s="832" t="s">
        <v>8243</v>
      </c>
      <c r="H819" s="849">
        <v>1</v>
      </c>
      <c r="I819" s="849">
        <v>36</v>
      </c>
      <c r="J819" s="832">
        <v>0.97297297297297303</v>
      </c>
      <c r="K819" s="832">
        <v>36</v>
      </c>
      <c r="L819" s="849">
        <v>1</v>
      </c>
      <c r="M819" s="849">
        <v>37</v>
      </c>
      <c r="N819" s="832">
        <v>1</v>
      </c>
      <c r="O819" s="832">
        <v>37</v>
      </c>
      <c r="P819" s="849">
        <v>2</v>
      </c>
      <c r="Q819" s="849">
        <v>74</v>
      </c>
      <c r="R819" s="837">
        <v>2</v>
      </c>
      <c r="S819" s="850">
        <v>37</v>
      </c>
    </row>
    <row r="820" spans="1:19" ht="14.4" customHeight="1" x14ac:dyDescent="0.3">
      <c r="A820" s="831" t="s">
        <v>8273</v>
      </c>
      <c r="B820" s="832" t="s">
        <v>8387</v>
      </c>
      <c r="C820" s="832" t="s">
        <v>664</v>
      </c>
      <c r="D820" s="832" t="s">
        <v>3080</v>
      </c>
      <c r="E820" s="832" t="s">
        <v>8203</v>
      </c>
      <c r="F820" s="832" t="s">
        <v>8244</v>
      </c>
      <c r="G820" s="832" t="s">
        <v>8245</v>
      </c>
      <c r="H820" s="849"/>
      <c r="I820" s="849"/>
      <c r="J820" s="832"/>
      <c r="K820" s="832"/>
      <c r="L820" s="849">
        <v>1</v>
      </c>
      <c r="M820" s="849">
        <v>32</v>
      </c>
      <c r="N820" s="832">
        <v>1</v>
      </c>
      <c r="O820" s="832">
        <v>32</v>
      </c>
      <c r="P820" s="849"/>
      <c r="Q820" s="849"/>
      <c r="R820" s="837"/>
      <c r="S820" s="850"/>
    </row>
    <row r="821" spans="1:19" ht="14.4" customHeight="1" x14ac:dyDescent="0.3">
      <c r="A821" s="831" t="s">
        <v>8273</v>
      </c>
      <c r="B821" s="832" t="s">
        <v>8387</v>
      </c>
      <c r="C821" s="832" t="s">
        <v>664</v>
      </c>
      <c r="D821" s="832" t="s">
        <v>3080</v>
      </c>
      <c r="E821" s="832" t="s">
        <v>8203</v>
      </c>
      <c r="F821" s="832" t="s">
        <v>8291</v>
      </c>
      <c r="G821" s="832" t="s">
        <v>8292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74</v>
      </c>
      <c r="R821" s="837"/>
      <c r="S821" s="850">
        <v>74</v>
      </c>
    </row>
    <row r="822" spans="1:19" ht="14.4" customHeight="1" x14ac:dyDescent="0.3">
      <c r="A822" s="831" t="s">
        <v>8273</v>
      </c>
      <c r="B822" s="832" t="s">
        <v>8387</v>
      </c>
      <c r="C822" s="832" t="s">
        <v>664</v>
      </c>
      <c r="D822" s="832" t="s">
        <v>3080</v>
      </c>
      <c r="E822" s="832" t="s">
        <v>8203</v>
      </c>
      <c r="F822" s="832" t="s">
        <v>8483</v>
      </c>
      <c r="G822" s="832" t="s">
        <v>8484</v>
      </c>
      <c r="H822" s="849"/>
      <c r="I822" s="849"/>
      <c r="J822" s="832"/>
      <c r="K822" s="832"/>
      <c r="L822" s="849"/>
      <c r="M822" s="849"/>
      <c r="N822" s="832"/>
      <c r="O822" s="832"/>
      <c r="P822" s="849">
        <v>2</v>
      </c>
      <c r="Q822" s="849">
        <v>710</v>
      </c>
      <c r="R822" s="837"/>
      <c r="S822" s="850">
        <v>355</v>
      </c>
    </row>
    <row r="823" spans="1:19" ht="14.4" customHeight="1" x14ac:dyDescent="0.3">
      <c r="A823" s="831" t="s">
        <v>8273</v>
      </c>
      <c r="B823" s="832" t="s">
        <v>8387</v>
      </c>
      <c r="C823" s="832" t="s">
        <v>664</v>
      </c>
      <c r="D823" s="832" t="s">
        <v>3080</v>
      </c>
      <c r="E823" s="832" t="s">
        <v>8203</v>
      </c>
      <c r="F823" s="832" t="s">
        <v>8487</v>
      </c>
      <c r="G823" s="832" t="s">
        <v>8488</v>
      </c>
      <c r="H823" s="849">
        <v>5</v>
      </c>
      <c r="I823" s="849">
        <v>825</v>
      </c>
      <c r="J823" s="832">
        <v>0.3884180790960452</v>
      </c>
      <c r="K823" s="832">
        <v>165</v>
      </c>
      <c r="L823" s="849">
        <v>12</v>
      </c>
      <c r="M823" s="849">
        <v>2124</v>
      </c>
      <c r="N823" s="832">
        <v>1</v>
      </c>
      <c r="O823" s="832">
        <v>177</v>
      </c>
      <c r="P823" s="849">
        <v>7</v>
      </c>
      <c r="Q823" s="849">
        <v>1239</v>
      </c>
      <c r="R823" s="837">
        <v>0.58333333333333337</v>
      </c>
      <c r="S823" s="850">
        <v>177</v>
      </c>
    </row>
    <row r="824" spans="1:19" ht="14.4" customHeight="1" x14ac:dyDescent="0.3">
      <c r="A824" s="831" t="s">
        <v>8273</v>
      </c>
      <c r="B824" s="832" t="s">
        <v>8387</v>
      </c>
      <c r="C824" s="832" t="s">
        <v>664</v>
      </c>
      <c r="D824" s="832" t="s">
        <v>3080</v>
      </c>
      <c r="E824" s="832" t="s">
        <v>8203</v>
      </c>
      <c r="F824" s="832" t="s">
        <v>8489</v>
      </c>
      <c r="G824" s="832" t="s">
        <v>8490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701</v>
      </c>
      <c r="R824" s="837"/>
      <c r="S824" s="850">
        <v>701</v>
      </c>
    </row>
    <row r="825" spans="1:19" ht="14.4" customHeight="1" x14ac:dyDescent="0.3">
      <c r="A825" s="831" t="s">
        <v>8273</v>
      </c>
      <c r="B825" s="832" t="s">
        <v>8387</v>
      </c>
      <c r="C825" s="832" t="s">
        <v>664</v>
      </c>
      <c r="D825" s="832" t="s">
        <v>3086</v>
      </c>
      <c r="E825" s="832" t="s">
        <v>8206</v>
      </c>
      <c r="F825" s="832" t="s">
        <v>8403</v>
      </c>
      <c r="G825" s="832" t="s">
        <v>8404</v>
      </c>
      <c r="H825" s="849"/>
      <c r="I825" s="849"/>
      <c r="J825" s="832"/>
      <c r="K825" s="832"/>
      <c r="L825" s="849">
        <v>1</v>
      </c>
      <c r="M825" s="849">
        <v>45.49</v>
      </c>
      <c r="N825" s="832">
        <v>1</v>
      </c>
      <c r="O825" s="832">
        <v>45.49</v>
      </c>
      <c r="P825" s="849"/>
      <c r="Q825" s="849"/>
      <c r="R825" s="837"/>
      <c r="S825" s="850"/>
    </row>
    <row r="826" spans="1:19" ht="14.4" customHeight="1" x14ac:dyDescent="0.3">
      <c r="A826" s="831" t="s">
        <v>8273</v>
      </c>
      <c r="B826" s="832" t="s">
        <v>8387</v>
      </c>
      <c r="C826" s="832" t="s">
        <v>664</v>
      </c>
      <c r="D826" s="832" t="s">
        <v>3086</v>
      </c>
      <c r="E826" s="832" t="s">
        <v>8206</v>
      </c>
      <c r="F826" s="832" t="s">
        <v>8434</v>
      </c>
      <c r="G826" s="832" t="s">
        <v>8433</v>
      </c>
      <c r="H826" s="849"/>
      <c r="I826" s="849"/>
      <c r="J826" s="832"/>
      <c r="K826" s="832"/>
      <c r="L826" s="849"/>
      <c r="M826" s="849"/>
      <c r="N826" s="832"/>
      <c r="O826" s="832"/>
      <c r="P826" s="849">
        <v>1.07</v>
      </c>
      <c r="Q826" s="849">
        <v>486.75</v>
      </c>
      <c r="R826" s="837"/>
      <c r="S826" s="850">
        <v>454.90654205607473</v>
      </c>
    </row>
    <row r="827" spans="1:19" ht="14.4" customHeight="1" x14ac:dyDescent="0.3">
      <c r="A827" s="831" t="s">
        <v>8273</v>
      </c>
      <c r="B827" s="832" t="s">
        <v>8387</v>
      </c>
      <c r="C827" s="832" t="s">
        <v>664</v>
      </c>
      <c r="D827" s="832" t="s">
        <v>3086</v>
      </c>
      <c r="E827" s="832" t="s">
        <v>8203</v>
      </c>
      <c r="F827" s="832" t="s">
        <v>8204</v>
      </c>
      <c r="G827" s="832" t="s">
        <v>8205</v>
      </c>
      <c r="H827" s="849"/>
      <c r="I827" s="849"/>
      <c r="J827" s="832"/>
      <c r="K827" s="832"/>
      <c r="L827" s="849">
        <v>1</v>
      </c>
      <c r="M827" s="849">
        <v>146</v>
      </c>
      <c r="N827" s="832">
        <v>1</v>
      </c>
      <c r="O827" s="832">
        <v>146</v>
      </c>
      <c r="P827" s="849">
        <v>2</v>
      </c>
      <c r="Q827" s="849">
        <v>294</v>
      </c>
      <c r="R827" s="837">
        <v>2.0136986301369864</v>
      </c>
      <c r="S827" s="850">
        <v>147</v>
      </c>
    </row>
    <row r="828" spans="1:19" ht="14.4" customHeight="1" x14ac:dyDescent="0.3">
      <c r="A828" s="831" t="s">
        <v>8273</v>
      </c>
      <c r="B828" s="832" t="s">
        <v>8387</v>
      </c>
      <c r="C828" s="832" t="s">
        <v>664</v>
      </c>
      <c r="D828" s="832" t="s">
        <v>3086</v>
      </c>
      <c r="E828" s="832" t="s">
        <v>8203</v>
      </c>
      <c r="F828" s="832" t="s">
        <v>8281</v>
      </c>
      <c r="G828" s="832" t="s">
        <v>8282</v>
      </c>
      <c r="H828" s="849">
        <v>1</v>
      </c>
      <c r="I828" s="849">
        <v>35</v>
      </c>
      <c r="J828" s="832"/>
      <c r="K828" s="832">
        <v>35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8273</v>
      </c>
      <c r="B829" s="832" t="s">
        <v>8387</v>
      </c>
      <c r="C829" s="832" t="s">
        <v>664</v>
      </c>
      <c r="D829" s="832" t="s">
        <v>3086</v>
      </c>
      <c r="E829" s="832" t="s">
        <v>8203</v>
      </c>
      <c r="F829" s="832" t="s">
        <v>8287</v>
      </c>
      <c r="G829" s="832" t="s">
        <v>8288</v>
      </c>
      <c r="H829" s="849">
        <v>1</v>
      </c>
      <c r="I829" s="849">
        <v>108</v>
      </c>
      <c r="J829" s="832"/>
      <c r="K829" s="832">
        <v>108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8273</v>
      </c>
      <c r="B830" s="832" t="s">
        <v>8387</v>
      </c>
      <c r="C830" s="832" t="s">
        <v>664</v>
      </c>
      <c r="D830" s="832" t="s">
        <v>3086</v>
      </c>
      <c r="E830" s="832" t="s">
        <v>8203</v>
      </c>
      <c r="F830" s="832" t="s">
        <v>8487</v>
      </c>
      <c r="G830" s="832" t="s">
        <v>8488</v>
      </c>
      <c r="H830" s="849">
        <v>1</v>
      </c>
      <c r="I830" s="849">
        <v>165</v>
      </c>
      <c r="J830" s="832">
        <v>0.93220338983050843</v>
      </c>
      <c r="K830" s="832">
        <v>165</v>
      </c>
      <c r="L830" s="849">
        <v>1</v>
      </c>
      <c r="M830" s="849">
        <v>177</v>
      </c>
      <c r="N830" s="832">
        <v>1</v>
      </c>
      <c r="O830" s="832">
        <v>177</v>
      </c>
      <c r="P830" s="849">
        <v>2</v>
      </c>
      <c r="Q830" s="849">
        <v>354</v>
      </c>
      <c r="R830" s="837">
        <v>2</v>
      </c>
      <c r="S830" s="850">
        <v>177</v>
      </c>
    </row>
    <row r="831" spans="1:19" ht="14.4" customHeight="1" x14ac:dyDescent="0.3">
      <c r="A831" s="831" t="s">
        <v>8273</v>
      </c>
      <c r="B831" s="832" t="s">
        <v>8387</v>
      </c>
      <c r="C831" s="832" t="s">
        <v>664</v>
      </c>
      <c r="D831" s="832" t="s">
        <v>3087</v>
      </c>
      <c r="E831" s="832" t="s">
        <v>8203</v>
      </c>
      <c r="F831" s="832" t="s">
        <v>8204</v>
      </c>
      <c r="G831" s="832" t="s">
        <v>8205</v>
      </c>
      <c r="H831" s="849">
        <v>1</v>
      </c>
      <c r="I831" s="849">
        <v>144</v>
      </c>
      <c r="J831" s="832"/>
      <c r="K831" s="832">
        <v>144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8273</v>
      </c>
      <c r="B832" s="832" t="s">
        <v>8387</v>
      </c>
      <c r="C832" s="832" t="s">
        <v>8371</v>
      </c>
      <c r="D832" s="832" t="s">
        <v>8187</v>
      </c>
      <c r="E832" s="832" t="s">
        <v>8206</v>
      </c>
      <c r="F832" s="832" t="s">
        <v>8400</v>
      </c>
      <c r="G832" s="832" t="s">
        <v>8401</v>
      </c>
      <c r="H832" s="849">
        <v>0</v>
      </c>
      <c r="I832" s="849">
        <v>-2.9103830456733704E-11</v>
      </c>
      <c r="J832" s="832">
        <v>-0.66666666666666663</v>
      </c>
      <c r="K832" s="832"/>
      <c r="L832" s="849">
        <v>0</v>
      </c>
      <c r="M832" s="849">
        <v>4.3655745685100555E-11</v>
      </c>
      <c r="N832" s="832">
        <v>1</v>
      </c>
      <c r="O832" s="832"/>
      <c r="P832" s="849">
        <v>0</v>
      </c>
      <c r="Q832" s="849">
        <v>2.9103830456733704E-11</v>
      </c>
      <c r="R832" s="837">
        <v>0.66666666666666663</v>
      </c>
      <c r="S832" s="850"/>
    </row>
    <row r="833" spans="1:19" ht="14.4" customHeight="1" x14ac:dyDescent="0.3">
      <c r="A833" s="831" t="s">
        <v>8273</v>
      </c>
      <c r="B833" s="832" t="s">
        <v>8387</v>
      </c>
      <c r="C833" s="832" t="s">
        <v>8371</v>
      </c>
      <c r="D833" s="832" t="s">
        <v>8187</v>
      </c>
      <c r="E833" s="832" t="s">
        <v>8206</v>
      </c>
      <c r="F833" s="832" t="s">
        <v>8402</v>
      </c>
      <c r="G833" s="832" t="s">
        <v>2954</v>
      </c>
      <c r="H833" s="849">
        <v>0</v>
      </c>
      <c r="I833" s="849">
        <v>1.1641532182693481E-10</v>
      </c>
      <c r="J833" s="832">
        <v>0.5</v>
      </c>
      <c r="K833" s="832"/>
      <c r="L833" s="849">
        <v>0</v>
      </c>
      <c r="M833" s="849">
        <v>2.3283064365386963E-10</v>
      </c>
      <c r="N833" s="832">
        <v>1</v>
      </c>
      <c r="O833" s="832"/>
      <c r="P833" s="849">
        <v>0</v>
      </c>
      <c r="Q833" s="849">
        <v>0</v>
      </c>
      <c r="R833" s="837">
        <v>0</v>
      </c>
      <c r="S833" s="850"/>
    </row>
    <row r="834" spans="1:19" ht="14.4" customHeight="1" x14ac:dyDescent="0.3">
      <c r="A834" s="831" t="s">
        <v>8273</v>
      </c>
      <c r="B834" s="832" t="s">
        <v>8387</v>
      </c>
      <c r="C834" s="832" t="s">
        <v>8371</v>
      </c>
      <c r="D834" s="832" t="s">
        <v>8187</v>
      </c>
      <c r="E834" s="832" t="s">
        <v>8206</v>
      </c>
      <c r="F834" s="832" t="s">
        <v>8457</v>
      </c>
      <c r="G834" s="832" t="s">
        <v>8401</v>
      </c>
      <c r="H834" s="849"/>
      <c r="I834" s="849"/>
      <c r="J834" s="832"/>
      <c r="K834" s="832"/>
      <c r="L834" s="849"/>
      <c r="M834" s="849"/>
      <c r="N834" s="832"/>
      <c r="O834" s="832"/>
      <c r="P834" s="849">
        <v>0</v>
      </c>
      <c r="Q834" s="849">
        <v>0</v>
      </c>
      <c r="R834" s="837"/>
      <c r="S834" s="850"/>
    </row>
    <row r="835" spans="1:19" ht="14.4" customHeight="1" x14ac:dyDescent="0.3">
      <c r="A835" s="831" t="s">
        <v>8273</v>
      </c>
      <c r="B835" s="832" t="s">
        <v>8387</v>
      </c>
      <c r="C835" s="832" t="s">
        <v>685</v>
      </c>
      <c r="D835" s="832" t="s">
        <v>8187</v>
      </c>
      <c r="E835" s="832" t="s">
        <v>8203</v>
      </c>
      <c r="F835" s="832" t="s">
        <v>8344</v>
      </c>
      <c r="G835" s="832" t="s">
        <v>8345</v>
      </c>
      <c r="H835" s="849">
        <v>1</v>
      </c>
      <c r="I835" s="849">
        <v>0</v>
      </c>
      <c r="J835" s="832"/>
      <c r="K835" s="832">
        <v>0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8273</v>
      </c>
      <c r="B836" s="832" t="s">
        <v>8387</v>
      </c>
      <c r="C836" s="832" t="s">
        <v>685</v>
      </c>
      <c r="D836" s="832" t="s">
        <v>3058</v>
      </c>
      <c r="E836" s="832" t="s">
        <v>8206</v>
      </c>
      <c r="F836" s="832" t="s">
        <v>8402</v>
      </c>
      <c r="G836" s="832" t="s">
        <v>2954</v>
      </c>
      <c r="H836" s="849">
        <v>1</v>
      </c>
      <c r="I836" s="849">
        <v>56524.19</v>
      </c>
      <c r="J836" s="832"/>
      <c r="K836" s="832">
        <v>56524.19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8273</v>
      </c>
      <c r="B837" s="832" t="s">
        <v>8387</v>
      </c>
      <c r="C837" s="832" t="s">
        <v>685</v>
      </c>
      <c r="D837" s="832" t="s">
        <v>3058</v>
      </c>
      <c r="E837" s="832" t="s">
        <v>8203</v>
      </c>
      <c r="F837" s="832" t="s">
        <v>8242</v>
      </c>
      <c r="G837" s="832" t="s">
        <v>8243</v>
      </c>
      <c r="H837" s="849">
        <v>3</v>
      </c>
      <c r="I837" s="849">
        <v>108</v>
      </c>
      <c r="J837" s="832"/>
      <c r="K837" s="832">
        <v>36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8273</v>
      </c>
      <c r="B838" s="832" t="s">
        <v>8387</v>
      </c>
      <c r="C838" s="832" t="s">
        <v>685</v>
      </c>
      <c r="D838" s="832" t="s">
        <v>3058</v>
      </c>
      <c r="E838" s="832" t="s">
        <v>8203</v>
      </c>
      <c r="F838" s="832" t="s">
        <v>8487</v>
      </c>
      <c r="G838" s="832" t="s">
        <v>8488</v>
      </c>
      <c r="H838" s="849">
        <v>3</v>
      </c>
      <c r="I838" s="849">
        <v>495</v>
      </c>
      <c r="J838" s="832"/>
      <c r="K838" s="832">
        <v>165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8273</v>
      </c>
      <c r="B839" s="832" t="s">
        <v>8387</v>
      </c>
      <c r="C839" s="832" t="s">
        <v>685</v>
      </c>
      <c r="D839" s="832" t="s">
        <v>3062</v>
      </c>
      <c r="E839" s="832" t="s">
        <v>8203</v>
      </c>
      <c r="F839" s="832" t="s">
        <v>8242</v>
      </c>
      <c r="G839" s="832" t="s">
        <v>8243</v>
      </c>
      <c r="H839" s="849">
        <v>1</v>
      </c>
      <c r="I839" s="849">
        <v>36</v>
      </c>
      <c r="J839" s="832"/>
      <c r="K839" s="832">
        <v>36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8273</v>
      </c>
      <c r="B840" s="832" t="s">
        <v>8387</v>
      </c>
      <c r="C840" s="832" t="s">
        <v>685</v>
      </c>
      <c r="D840" s="832" t="s">
        <v>3062</v>
      </c>
      <c r="E840" s="832" t="s">
        <v>8203</v>
      </c>
      <c r="F840" s="832" t="s">
        <v>8487</v>
      </c>
      <c r="G840" s="832" t="s">
        <v>8488</v>
      </c>
      <c r="H840" s="849">
        <v>1</v>
      </c>
      <c r="I840" s="849">
        <v>165</v>
      </c>
      <c r="J840" s="832"/>
      <c r="K840" s="832">
        <v>165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8273</v>
      </c>
      <c r="B841" s="832" t="s">
        <v>8491</v>
      </c>
      <c r="C841" s="832" t="s">
        <v>664</v>
      </c>
      <c r="D841" s="832" t="s">
        <v>8187</v>
      </c>
      <c r="E841" s="832" t="s">
        <v>8206</v>
      </c>
      <c r="F841" s="832" t="s">
        <v>8492</v>
      </c>
      <c r="G841" s="832"/>
      <c r="H841" s="849">
        <v>1</v>
      </c>
      <c r="I841" s="849">
        <v>9827.1200000000008</v>
      </c>
      <c r="J841" s="832"/>
      <c r="K841" s="832">
        <v>9827.1200000000008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8273</v>
      </c>
      <c r="B842" s="832" t="s">
        <v>8491</v>
      </c>
      <c r="C842" s="832" t="s">
        <v>664</v>
      </c>
      <c r="D842" s="832" t="s">
        <v>8187</v>
      </c>
      <c r="E842" s="832" t="s">
        <v>8206</v>
      </c>
      <c r="F842" s="832" t="s">
        <v>8492</v>
      </c>
      <c r="G842" s="832" t="s">
        <v>8493</v>
      </c>
      <c r="H842" s="849">
        <v>2</v>
      </c>
      <c r="I842" s="849">
        <v>19654.240000000002</v>
      </c>
      <c r="J842" s="832"/>
      <c r="K842" s="832">
        <v>9827.1200000000008</v>
      </c>
      <c r="L842" s="849"/>
      <c r="M842" s="849"/>
      <c r="N842" s="832"/>
      <c r="O842" s="832"/>
      <c r="P842" s="849">
        <v>1</v>
      </c>
      <c r="Q842" s="849">
        <v>9827.11</v>
      </c>
      <c r="R842" s="837"/>
      <c r="S842" s="850">
        <v>9827.11</v>
      </c>
    </row>
    <row r="843" spans="1:19" ht="14.4" customHeight="1" x14ac:dyDescent="0.3">
      <c r="A843" s="831" t="s">
        <v>8273</v>
      </c>
      <c r="B843" s="832" t="s">
        <v>8491</v>
      </c>
      <c r="C843" s="832" t="s">
        <v>664</v>
      </c>
      <c r="D843" s="832" t="s">
        <v>8187</v>
      </c>
      <c r="E843" s="832" t="s">
        <v>8206</v>
      </c>
      <c r="F843" s="832" t="s">
        <v>8494</v>
      </c>
      <c r="G843" s="832"/>
      <c r="H843" s="849">
        <v>21</v>
      </c>
      <c r="I843" s="849">
        <v>412739.23</v>
      </c>
      <c r="J843" s="832"/>
      <c r="K843" s="832">
        <v>19654.249047619047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8273</v>
      </c>
      <c r="B844" s="832" t="s">
        <v>8491</v>
      </c>
      <c r="C844" s="832" t="s">
        <v>664</v>
      </c>
      <c r="D844" s="832" t="s">
        <v>8187</v>
      </c>
      <c r="E844" s="832" t="s">
        <v>8206</v>
      </c>
      <c r="F844" s="832" t="s">
        <v>8494</v>
      </c>
      <c r="G844" s="832" t="s">
        <v>8493</v>
      </c>
      <c r="H844" s="849">
        <v>33</v>
      </c>
      <c r="I844" s="849">
        <v>648590.23</v>
      </c>
      <c r="J844" s="832">
        <v>1.5632028885223848</v>
      </c>
      <c r="K844" s="832">
        <v>19654.249393939393</v>
      </c>
      <c r="L844" s="849">
        <v>20</v>
      </c>
      <c r="M844" s="849">
        <v>414911.1</v>
      </c>
      <c r="N844" s="832">
        <v>1</v>
      </c>
      <c r="O844" s="832">
        <v>20745.555</v>
      </c>
      <c r="P844" s="849">
        <v>2.5</v>
      </c>
      <c r="Q844" s="849">
        <v>49179.05</v>
      </c>
      <c r="R844" s="837">
        <v>0.11852912587780853</v>
      </c>
      <c r="S844" s="850">
        <v>19671.620000000003</v>
      </c>
    </row>
    <row r="845" spans="1:19" ht="14.4" customHeight="1" x14ac:dyDescent="0.3">
      <c r="A845" s="831" t="s">
        <v>8273</v>
      </c>
      <c r="B845" s="832" t="s">
        <v>8491</v>
      </c>
      <c r="C845" s="832" t="s">
        <v>664</v>
      </c>
      <c r="D845" s="832" t="s">
        <v>8187</v>
      </c>
      <c r="E845" s="832" t="s">
        <v>8206</v>
      </c>
      <c r="F845" s="832" t="s">
        <v>8495</v>
      </c>
      <c r="G845" s="832" t="s">
        <v>8496</v>
      </c>
      <c r="H845" s="849">
        <v>0.1</v>
      </c>
      <c r="I845" s="849">
        <v>24.35</v>
      </c>
      <c r="J845" s="832"/>
      <c r="K845" s="832">
        <v>243.5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8273</v>
      </c>
      <c r="B846" s="832" t="s">
        <v>8491</v>
      </c>
      <c r="C846" s="832" t="s">
        <v>664</v>
      </c>
      <c r="D846" s="832" t="s">
        <v>8187</v>
      </c>
      <c r="E846" s="832" t="s">
        <v>8206</v>
      </c>
      <c r="F846" s="832" t="s">
        <v>5281</v>
      </c>
      <c r="G846" s="832" t="s">
        <v>8425</v>
      </c>
      <c r="H846" s="849">
        <v>8</v>
      </c>
      <c r="I846" s="849">
        <v>3868224.4</v>
      </c>
      <c r="J846" s="832">
        <v>2.089156212400205</v>
      </c>
      <c r="K846" s="832">
        <v>483528.05</v>
      </c>
      <c r="L846" s="849">
        <v>4</v>
      </c>
      <c r="M846" s="849">
        <v>1851572.6</v>
      </c>
      <c r="N846" s="832">
        <v>1</v>
      </c>
      <c r="O846" s="832">
        <v>462893.15</v>
      </c>
      <c r="P846" s="849">
        <v>3</v>
      </c>
      <c r="Q846" s="849">
        <v>1388679.6</v>
      </c>
      <c r="R846" s="837">
        <v>0.75000008101221638</v>
      </c>
      <c r="S846" s="850">
        <v>462893.2</v>
      </c>
    </row>
    <row r="847" spans="1:19" ht="14.4" customHeight="1" x14ac:dyDescent="0.3">
      <c r="A847" s="831" t="s">
        <v>8273</v>
      </c>
      <c r="B847" s="832" t="s">
        <v>8491</v>
      </c>
      <c r="C847" s="832" t="s">
        <v>664</v>
      </c>
      <c r="D847" s="832" t="s">
        <v>8187</v>
      </c>
      <c r="E847" s="832" t="s">
        <v>8206</v>
      </c>
      <c r="F847" s="832" t="s">
        <v>8497</v>
      </c>
      <c r="G847" s="832" t="s">
        <v>8493</v>
      </c>
      <c r="H847" s="849">
        <v>1</v>
      </c>
      <c r="I847" s="849">
        <v>19654.25</v>
      </c>
      <c r="J847" s="832"/>
      <c r="K847" s="832">
        <v>19654.25</v>
      </c>
      <c r="L847" s="849"/>
      <c r="M847" s="849"/>
      <c r="N847" s="832"/>
      <c r="O847" s="832"/>
      <c r="P847" s="849">
        <v>9.01</v>
      </c>
      <c r="Q847" s="849">
        <v>177644.32</v>
      </c>
      <c r="R847" s="837"/>
      <c r="S847" s="850">
        <v>19716.350721420644</v>
      </c>
    </row>
    <row r="848" spans="1:19" ht="14.4" customHeight="1" x14ac:dyDescent="0.3">
      <c r="A848" s="831" t="s">
        <v>8273</v>
      </c>
      <c r="B848" s="832" t="s">
        <v>8491</v>
      </c>
      <c r="C848" s="832" t="s">
        <v>664</v>
      </c>
      <c r="D848" s="832" t="s">
        <v>8187</v>
      </c>
      <c r="E848" s="832" t="s">
        <v>8206</v>
      </c>
      <c r="F848" s="832" t="s">
        <v>8498</v>
      </c>
      <c r="G848" s="832" t="s">
        <v>8493</v>
      </c>
      <c r="H848" s="849"/>
      <c r="I848" s="849"/>
      <c r="J848" s="832"/>
      <c r="K848" s="832"/>
      <c r="L848" s="849"/>
      <c r="M848" s="849"/>
      <c r="N848" s="832"/>
      <c r="O848" s="832"/>
      <c r="P848" s="849">
        <v>3.01</v>
      </c>
      <c r="Q848" s="849">
        <v>29670.77</v>
      </c>
      <c r="R848" s="837"/>
      <c r="S848" s="850">
        <v>9857.3986710963472</v>
      </c>
    </row>
    <row r="849" spans="1:19" ht="14.4" customHeight="1" x14ac:dyDescent="0.3">
      <c r="A849" s="831" t="s">
        <v>8273</v>
      </c>
      <c r="B849" s="832" t="s">
        <v>8491</v>
      </c>
      <c r="C849" s="832" t="s">
        <v>664</v>
      </c>
      <c r="D849" s="832" t="s">
        <v>8187</v>
      </c>
      <c r="E849" s="832" t="s">
        <v>8206</v>
      </c>
      <c r="F849" s="832" t="s">
        <v>8499</v>
      </c>
      <c r="G849" s="832"/>
      <c r="H849" s="849"/>
      <c r="I849" s="849"/>
      <c r="J849" s="832"/>
      <c r="K849" s="832"/>
      <c r="L849" s="849">
        <v>4</v>
      </c>
      <c r="M849" s="849">
        <v>1851572.2</v>
      </c>
      <c r="N849" s="832">
        <v>1</v>
      </c>
      <c r="O849" s="832">
        <v>462893.05</v>
      </c>
      <c r="P849" s="849">
        <v>6</v>
      </c>
      <c r="Q849" s="849">
        <v>2777359.2</v>
      </c>
      <c r="R849" s="837">
        <v>1.5000004860734031</v>
      </c>
      <c r="S849" s="850">
        <v>462893.2</v>
      </c>
    </row>
    <row r="850" spans="1:19" ht="14.4" customHeight="1" x14ac:dyDescent="0.3">
      <c r="A850" s="831" t="s">
        <v>8273</v>
      </c>
      <c r="B850" s="832" t="s">
        <v>8491</v>
      </c>
      <c r="C850" s="832" t="s">
        <v>664</v>
      </c>
      <c r="D850" s="832" t="s">
        <v>8187</v>
      </c>
      <c r="E850" s="832" t="s">
        <v>8203</v>
      </c>
      <c r="F850" s="832" t="s">
        <v>8230</v>
      </c>
      <c r="G850" s="832" t="s">
        <v>8231</v>
      </c>
      <c r="H850" s="849">
        <v>2</v>
      </c>
      <c r="I850" s="849">
        <v>58</v>
      </c>
      <c r="J850" s="832">
        <v>1.9333333333333333</v>
      </c>
      <c r="K850" s="832">
        <v>29</v>
      </c>
      <c r="L850" s="849">
        <v>1</v>
      </c>
      <c r="M850" s="849">
        <v>30</v>
      </c>
      <c r="N850" s="832">
        <v>1</v>
      </c>
      <c r="O850" s="832">
        <v>30</v>
      </c>
      <c r="P850" s="849">
        <v>14</v>
      </c>
      <c r="Q850" s="849">
        <v>420</v>
      </c>
      <c r="R850" s="837">
        <v>14</v>
      </c>
      <c r="S850" s="850">
        <v>30</v>
      </c>
    </row>
    <row r="851" spans="1:19" ht="14.4" customHeight="1" x14ac:dyDescent="0.3">
      <c r="A851" s="831" t="s">
        <v>8273</v>
      </c>
      <c r="B851" s="832" t="s">
        <v>8491</v>
      </c>
      <c r="C851" s="832" t="s">
        <v>664</v>
      </c>
      <c r="D851" s="832" t="s">
        <v>8187</v>
      </c>
      <c r="E851" s="832" t="s">
        <v>8203</v>
      </c>
      <c r="F851" s="832" t="s">
        <v>8232</v>
      </c>
      <c r="G851" s="832" t="s">
        <v>8233</v>
      </c>
      <c r="H851" s="849">
        <v>27</v>
      </c>
      <c r="I851" s="849">
        <v>1728</v>
      </c>
      <c r="J851" s="832">
        <v>0.96969696969696972</v>
      </c>
      <c r="K851" s="832">
        <v>64</v>
      </c>
      <c r="L851" s="849">
        <v>27</v>
      </c>
      <c r="M851" s="849">
        <v>1782</v>
      </c>
      <c r="N851" s="832">
        <v>1</v>
      </c>
      <c r="O851" s="832">
        <v>66</v>
      </c>
      <c r="P851" s="849">
        <v>12</v>
      </c>
      <c r="Q851" s="849">
        <v>792</v>
      </c>
      <c r="R851" s="837">
        <v>0.44444444444444442</v>
      </c>
      <c r="S851" s="850">
        <v>66</v>
      </c>
    </row>
    <row r="852" spans="1:19" ht="14.4" customHeight="1" x14ac:dyDescent="0.3">
      <c r="A852" s="831" t="s">
        <v>8273</v>
      </c>
      <c r="B852" s="832" t="s">
        <v>8491</v>
      </c>
      <c r="C852" s="832" t="s">
        <v>664</v>
      </c>
      <c r="D852" s="832" t="s">
        <v>8187</v>
      </c>
      <c r="E852" s="832" t="s">
        <v>8203</v>
      </c>
      <c r="F852" s="832" t="s">
        <v>8204</v>
      </c>
      <c r="G852" s="832" t="s">
        <v>8205</v>
      </c>
      <c r="H852" s="849">
        <v>1</v>
      </c>
      <c r="I852" s="849">
        <v>144</v>
      </c>
      <c r="J852" s="832">
        <v>0.98630136986301364</v>
      </c>
      <c r="K852" s="832">
        <v>144</v>
      </c>
      <c r="L852" s="849">
        <v>1</v>
      </c>
      <c r="M852" s="849">
        <v>146</v>
      </c>
      <c r="N852" s="832">
        <v>1</v>
      </c>
      <c r="O852" s="832">
        <v>146</v>
      </c>
      <c r="P852" s="849">
        <v>3</v>
      </c>
      <c r="Q852" s="849">
        <v>441</v>
      </c>
      <c r="R852" s="837">
        <v>3.0205479452054793</v>
      </c>
      <c r="S852" s="850">
        <v>147</v>
      </c>
    </row>
    <row r="853" spans="1:19" ht="14.4" customHeight="1" x14ac:dyDescent="0.3">
      <c r="A853" s="831" t="s">
        <v>8273</v>
      </c>
      <c r="B853" s="832" t="s">
        <v>8491</v>
      </c>
      <c r="C853" s="832" t="s">
        <v>664</v>
      </c>
      <c r="D853" s="832" t="s">
        <v>8187</v>
      </c>
      <c r="E853" s="832" t="s">
        <v>8203</v>
      </c>
      <c r="F853" s="832" t="s">
        <v>8281</v>
      </c>
      <c r="G853" s="832" t="s">
        <v>8282</v>
      </c>
      <c r="H853" s="849">
        <v>107</v>
      </c>
      <c r="I853" s="849">
        <v>3745</v>
      </c>
      <c r="J853" s="832">
        <v>0.56231231231231227</v>
      </c>
      <c r="K853" s="832">
        <v>35</v>
      </c>
      <c r="L853" s="849">
        <v>180</v>
      </c>
      <c r="M853" s="849">
        <v>6660</v>
      </c>
      <c r="N853" s="832">
        <v>1</v>
      </c>
      <c r="O853" s="832">
        <v>37</v>
      </c>
      <c r="P853" s="849">
        <v>172</v>
      </c>
      <c r="Q853" s="849">
        <v>6364</v>
      </c>
      <c r="R853" s="837">
        <v>0.9555555555555556</v>
      </c>
      <c r="S853" s="850">
        <v>37</v>
      </c>
    </row>
    <row r="854" spans="1:19" ht="14.4" customHeight="1" x14ac:dyDescent="0.3">
      <c r="A854" s="831" t="s">
        <v>8273</v>
      </c>
      <c r="B854" s="832" t="s">
        <v>8491</v>
      </c>
      <c r="C854" s="832" t="s">
        <v>664</v>
      </c>
      <c r="D854" s="832" t="s">
        <v>8187</v>
      </c>
      <c r="E854" s="832" t="s">
        <v>8203</v>
      </c>
      <c r="F854" s="832" t="s">
        <v>8502</v>
      </c>
      <c r="G854" s="832" t="s">
        <v>8503</v>
      </c>
      <c r="H854" s="849">
        <v>33</v>
      </c>
      <c r="I854" s="849">
        <v>1881</v>
      </c>
      <c r="J854" s="832">
        <v>0.33916336098088712</v>
      </c>
      <c r="K854" s="832">
        <v>57</v>
      </c>
      <c r="L854" s="849">
        <v>94</v>
      </c>
      <c r="M854" s="849">
        <v>5546</v>
      </c>
      <c r="N854" s="832">
        <v>1</v>
      </c>
      <c r="O854" s="832">
        <v>59</v>
      </c>
      <c r="P854" s="849">
        <v>81</v>
      </c>
      <c r="Q854" s="849">
        <v>4617</v>
      </c>
      <c r="R854" s="837">
        <v>0.83249188604399571</v>
      </c>
      <c r="S854" s="850">
        <v>57</v>
      </c>
    </row>
    <row r="855" spans="1:19" ht="14.4" customHeight="1" x14ac:dyDescent="0.3">
      <c r="A855" s="831" t="s">
        <v>8273</v>
      </c>
      <c r="B855" s="832" t="s">
        <v>8491</v>
      </c>
      <c r="C855" s="832" t="s">
        <v>664</v>
      </c>
      <c r="D855" s="832" t="s">
        <v>8187</v>
      </c>
      <c r="E855" s="832" t="s">
        <v>8203</v>
      </c>
      <c r="F855" s="832" t="s">
        <v>8504</v>
      </c>
      <c r="G855" s="832" t="s">
        <v>8505</v>
      </c>
      <c r="H855" s="849">
        <v>8</v>
      </c>
      <c r="I855" s="849">
        <v>3480</v>
      </c>
      <c r="J855" s="832">
        <v>0.66059225512528474</v>
      </c>
      <c r="K855" s="832">
        <v>435</v>
      </c>
      <c r="L855" s="849">
        <v>12</v>
      </c>
      <c r="M855" s="849">
        <v>5268</v>
      </c>
      <c r="N855" s="832">
        <v>1</v>
      </c>
      <c r="O855" s="832">
        <v>439</v>
      </c>
      <c r="P855" s="849">
        <v>19</v>
      </c>
      <c r="Q855" s="849">
        <v>8341</v>
      </c>
      <c r="R855" s="837">
        <v>1.5833333333333333</v>
      </c>
      <c r="S855" s="850">
        <v>439</v>
      </c>
    </row>
    <row r="856" spans="1:19" ht="14.4" customHeight="1" x14ac:dyDescent="0.3">
      <c r="A856" s="831" t="s">
        <v>8273</v>
      </c>
      <c r="B856" s="832" t="s">
        <v>8491</v>
      </c>
      <c r="C856" s="832" t="s">
        <v>664</v>
      </c>
      <c r="D856" s="832" t="s">
        <v>8187</v>
      </c>
      <c r="E856" s="832" t="s">
        <v>8203</v>
      </c>
      <c r="F856" s="832" t="s">
        <v>8344</v>
      </c>
      <c r="G856" s="832" t="s">
        <v>8345</v>
      </c>
      <c r="H856" s="849">
        <v>29</v>
      </c>
      <c r="I856" s="849">
        <v>0</v>
      </c>
      <c r="J856" s="832"/>
      <c r="K856" s="832">
        <v>0</v>
      </c>
      <c r="L856" s="849">
        <v>9</v>
      </c>
      <c r="M856" s="849">
        <v>0</v>
      </c>
      <c r="N856" s="832"/>
      <c r="O856" s="832">
        <v>0</v>
      </c>
      <c r="P856" s="849">
        <v>6</v>
      </c>
      <c r="Q856" s="849">
        <v>0</v>
      </c>
      <c r="R856" s="837"/>
      <c r="S856" s="850">
        <v>0</v>
      </c>
    </row>
    <row r="857" spans="1:19" ht="14.4" customHeight="1" x14ac:dyDescent="0.3">
      <c r="A857" s="831" t="s">
        <v>8273</v>
      </c>
      <c r="B857" s="832" t="s">
        <v>8491</v>
      </c>
      <c r="C857" s="832" t="s">
        <v>664</v>
      </c>
      <c r="D857" s="832" t="s">
        <v>8187</v>
      </c>
      <c r="E857" s="832" t="s">
        <v>8203</v>
      </c>
      <c r="F857" s="832" t="s">
        <v>8506</v>
      </c>
      <c r="G857" s="832" t="s">
        <v>8507</v>
      </c>
      <c r="H857" s="849">
        <v>196</v>
      </c>
      <c r="I857" s="849">
        <v>33516</v>
      </c>
      <c r="J857" s="832">
        <v>0.33198621181504812</v>
      </c>
      <c r="K857" s="832">
        <v>171</v>
      </c>
      <c r="L857" s="849">
        <v>564</v>
      </c>
      <c r="M857" s="849">
        <v>100956</v>
      </c>
      <c r="N857" s="832">
        <v>1</v>
      </c>
      <c r="O857" s="832">
        <v>179</v>
      </c>
      <c r="P857" s="849">
        <v>469</v>
      </c>
      <c r="Q857" s="849">
        <v>127568</v>
      </c>
      <c r="R857" s="837">
        <v>1.2635999841515115</v>
      </c>
      <c r="S857" s="850">
        <v>272</v>
      </c>
    </row>
    <row r="858" spans="1:19" ht="14.4" customHeight="1" x14ac:dyDescent="0.3">
      <c r="A858" s="831" t="s">
        <v>8273</v>
      </c>
      <c r="B858" s="832" t="s">
        <v>8491</v>
      </c>
      <c r="C858" s="832" t="s">
        <v>664</v>
      </c>
      <c r="D858" s="832" t="s">
        <v>8187</v>
      </c>
      <c r="E858" s="832" t="s">
        <v>8203</v>
      </c>
      <c r="F858" s="832" t="s">
        <v>8240</v>
      </c>
      <c r="G858" s="832" t="s">
        <v>8241</v>
      </c>
      <c r="H858" s="849">
        <v>3</v>
      </c>
      <c r="I858" s="849">
        <v>66.66</v>
      </c>
      <c r="J858" s="832">
        <v>0.33329999999999999</v>
      </c>
      <c r="K858" s="832">
        <v>22.22</v>
      </c>
      <c r="L858" s="849">
        <v>6</v>
      </c>
      <c r="M858" s="849">
        <v>200</v>
      </c>
      <c r="N858" s="832">
        <v>1</v>
      </c>
      <c r="O858" s="832">
        <v>33.333333333333336</v>
      </c>
      <c r="P858" s="849">
        <v>6</v>
      </c>
      <c r="Q858" s="849">
        <v>200</v>
      </c>
      <c r="R858" s="837">
        <v>1</v>
      </c>
      <c r="S858" s="850">
        <v>33.333333333333336</v>
      </c>
    </row>
    <row r="859" spans="1:19" ht="14.4" customHeight="1" x14ac:dyDescent="0.3">
      <c r="A859" s="831" t="s">
        <v>8273</v>
      </c>
      <c r="B859" s="832" t="s">
        <v>8491</v>
      </c>
      <c r="C859" s="832" t="s">
        <v>664</v>
      </c>
      <c r="D859" s="832" t="s">
        <v>8187</v>
      </c>
      <c r="E859" s="832" t="s">
        <v>8203</v>
      </c>
      <c r="F859" s="832" t="s">
        <v>8287</v>
      </c>
      <c r="G859" s="832" t="s">
        <v>8288</v>
      </c>
      <c r="H859" s="849">
        <v>251</v>
      </c>
      <c r="I859" s="849">
        <v>27108</v>
      </c>
      <c r="J859" s="832">
        <v>1.0432573891625616</v>
      </c>
      <c r="K859" s="832">
        <v>108</v>
      </c>
      <c r="L859" s="849">
        <v>224</v>
      </c>
      <c r="M859" s="849">
        <v>25984</v>
      </c>
      <c r="N859" s="832">
        <v>1</v>
      </c>
      <c r="O859" s="832">
        <v>116</v>
      </c>
      <c r="P859" s="849">
        <v>237</v>
      </c>
      <c r="Q859" s="849">
        <v>27492</v>
      </c>
      <c r="R859" s="837">
        <v>1.0580357142857142</v>
      </c>
      <c r="S859" s="850">
        <v>116</v>
      </c>
    </row>
    <row r="860" spans="1:19" ht="14.4" customHeight="1" x14ac:dyDescent="0.3">
      <c r="A860" s="831" t="s">
        <v>8273</v>
      </c>
      <c r="B860" s="832" t="s">
        <v>8491</v>
      </c>
      <c r="C860" s="832" t="s">
        <v>664</v>
      </c>
      <c r="D860" s="832" t="s">
        <v>8187</v>
      </c>
      <c r="E860" s="832" t="s">
        <v>8203</v>
      </c>
      <c r="F860" s="832" t="s">
        <v>8242</v>
      </c>
      <c r="G860" s="832" t="s">
        <v>8243</v>
      </c>
      <c r="H860" s="849">
        <v>10</v>
      </c>
      <c r="I860" s="849">
        <v>360</v>
      </c>
      <c r="J860" s="832">
        <v>0.88452088452088451</v>
      </c>
      <c r="K860" s="832">
        <v>36</v>
      </c>
      <c r="L860" s="849">
        <v>11</v>
      </c>
      <c r="M860" s="849">
        <v>407</v>
      </c>
      <c r="N860" s="832">
        <v>1</v>
      </c>
      <c r="O860" s="832">
        <v>37</v>
      </c>
      <c r="P860" s="849">
        <v>5</v>
      </c>
      <c r="Q860" s="849">
        <v>185</v>
      </c>
      <c r="R860" s="837">
        <v>0.45454545454545453</v>
      </c>
      <c r="S860" s="850">
        <v>37</v>
      </c>
    </row>
    <row r="861" spans="1:19" ht="14.4" customHeight="1" x14ac:dyDescent="0.3">
      <c r="A861" s="831" t="s">
        <v>8273</v>
      </c>
      <c r="B861" s="832" t="s">
        <v>8491</v>
      </c>
      <c r="C861" s="832" t="s">
        <v>664</v>
      </c>
      <c r="D861" s="832" t="s">
        <v>8187</v>
      </c>
      <c r="E861" s="832" t="s">
        <v>8203</v>
      </c>
      <c r="F861" s="832" t="s">
        <v>8244</v>
      </c>
      <c r="G861" s="832" t="s">
        <v>8245</v>
      </c>
      <c r="H861" s="849">
        <v>51</v>
      </c>
      <c r="I861" s="849">
        <v>1581</v>
      </c>
      <c r="J861" s="832">
        <v>3.8004807692307692</v>
      </c>
      <c r="K861" s="832">
        <v>31</v>
      </c>
      <c r="L861" s="849">
        <v>13</v>
      </c>
      <c r="M861" s="849">
        <v>416</v>
      </c>
      <c r="N861" s="832">
        <v>1</v>
      </c>
      <c r="O861" s="832">
        <v>32</v>
      </c>
      <c r="P861" s="849">
        <v>11</v>
      </c>
      <c r="Q861" s="849">
        <v>352</v>
      </c>
      <c r="R861" s="837">
        <v>0.84615384615384615</v>
      </c>
      <c r="S861" s="850">
        <v>32</v>
      </c>
    </row>
    <row r="862" spans="1:19" ht="14.4" customHeight="1" x14ac:dyDescent="0.3">
      <c r="A862" s="831" t="s">
        <v>8273</v>
      </c>
      <c r="B862" s="832" t="s">
        <v>8491</v>
      </c>
      <c r="C862" s="832" t="s">
        <v>664</v>
      </c>
      <c r="D862" s="832" t="s">
        <v>8187</v>
      </c>
      <c r="E862" s="832" t="s">
        <v>8203</v>
      </c>
      <c r="F862" s="832" t="s">
        <v>8508</v>
      </c>
      <c r="G862" s="832" t="s">
        <v>8509</v>
      </c>
      <c r="H862" s="849">
        <v>117</v>
      </c>
      <c r="I862" s="849">
        <v>26559</v>
      </c>
      <c r="J862" s="832">
        <v>0.61139502762430942</v>
      </c>
      <c r="K862" s="832">
        <v>227</v>
      </c>
      <c r="L862" s="849">
        <v>181</v>
      </c>
      <c r="M862" s="849">
        <v>43440</v>
      </c>
      <c r="N862" s="832">
        <v>1</v>
      </c>
      <c r="O862" s="832">
        <v>240</v>
      </c>
      <c r="P862" s="849">
        <v>148</v>
      </c>
      <c r="Q862" s="849">
        <v>42180</v>
      </c>
      <c r="R862" s="837">
        <v>0.97099447513812154</v>
      </c>
      <c r="S862" s="850">
        <v>285</v>
      </c>
    </row>
    <row r="863" spans="1:19" ht="14.4" customHeight="1" x14ac:dyDescent="0.3">
      <c r="A863" s="831" t="s">
        <v>8273</v>
      </c>
      <c r="B863" s="832" t="s">
        <v>8491</v>
      </c>
      <c r="C863" s="832" t="s">
        <v>664</v>
      </c>
      <c r="D863" s="832" t="s">
        <v>8187</v>
      </c>
      <c r="E863" s="832" t="s">
        <v>8203</v>
      </c>
      <c r="F863" s="832" t="s">
        <v>8510</v>
      </c>
      <c r="G863" s="832" t="s">
        <v>8511</v>
      </c>
      <c r="H863" s="849">
        <v>59</v>
      </c>
      <c r="I863" s="849">
        <v>9735</v>
      </c>
      <c r="J863" s="832">
        <v>3.4375</v>
      </c>
      <c r="K863" s="832">
        <v>165</v>
      </c>
      <c r="L863" s="849">
        <v>16</v>
      </c>
      <c r="M863" s="849">
        <v>2832</v>
      </c>
      <c r="N863" s="832">
        <v>1</v>
      </c>
      <c r="O863" s="832">
        <v>177</v>
      </c>
      <c r="P863" s="849">
        <v>22</v>
      </c>
      <c r="Q863" s="849">
        <v>3894</v>
      </c>
      <c r="R863" s="837">
        <v>1.375</v>
      </c>
      <c r="S863" s="850">
        <v>177</v>
      </c>
    </row>
    <row r="864" spans="1:19" ht="14.4" customHeight="1" x14ac:dyDescent="0.3">
      <c r="A864" s="831" t="s">
        <v>8273</v>
      </c>
      <c r="B864" s="832" t="s">
        <v>8491</v>
      </c>
      <c r="C864" s="832" t="s">
        <v>664</v>
      </c>
      <c r="D864" s="832" t="s">
        <v>8187</v>
      </c>
      <c r="E864" s="832" t="s">
        <v>8203</v>
      </c>
      <c r="F864" s="832" t="s">
        <v>8293</v>
      </c>
      <c r="G864" s="832" t="s">
        <v>8294</v>
      </c>
      <c r="H864" s="849">
        <v>2</v>
      </c>
      <c r="I864" s="849">
        <v>420</v>
      </c>
      <c r="J864" s="832"/>
      <c r="K864" s="832">
        <v>210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8273</v>
      </c>
      <c r="B865" s="832" t="s">
        <v>8491</v>
      </c>
      <c r="C865" s="832" t="s">
        <v>664</v>
      </c>
      <c r="D865" s="832" t="s">
        <v>8187</v>
      </c>
      <c r="E865" s="832" t="s">
        <v>8203</v>
      </c>
      <c r="F865" s="832" t="s">
        <v>8352</v>
      </c>
      <c r="G865" s="832" t="s">
        <v>8353</v>
      </c>
      <c r="H865" s="849">
        <v>4</v>
      </c>
      <c r="I865" s="849">
        <v>0</v>
      </c>
      <c r="J865" s="832"/>
      <c r="K865" s="832">
        <v>0</v>
      </c>
      <c r="L865" s="849">
        <v>8</v>
      </c>
      <c r="M865" s="849">
        <v>0</v>
      </c>
      <c r="N865" s="832"/>
      <c r="O865" s="832">
        <v>0</v>
      </c>
      <c r="P865" s="849">
        <v>9</v>
      </c>
      <c r="Q865" s="849">
        <v>0</v>
      </c>
      <c r="R865" s="837"/>
      <c r="S865" s="850">
        <v>0</v>
      </c>
    </row>
    <row r="866" spans="1:19" ht="14.4" customHeight="1" x14ac:dyDescent="0.3">
      <c r="A866" s="831" t="s">
        <v>8273</v>
      </c>
      <c r="B866" s="832" t="s">
        <v>8491</v>
      </c>
      <c r="C866" s="832" t="s">
        <v>664</v>
      </c>
      <c r="D866" s="832" t="s">
        <v>8187</v>
      </c>
      <c r="E866" s="832" t="s">
        <v>8203</v>
      </c>
      <c r="F866" s="832" t="s">
        <v>8512</v>
      </c>
      <c r="G866" s="832" t="s">
        <v>8513</v>
      </c>
      <c r="H866" s="849"/>
      <c r="I866" s="849"/>
      <c r="J866" s="832"/>
      <c r="K866" s="832"/>
      <c r="L866" s="849"/>
      <c r="M866" s="849"/>
      <c r="N866" s="832"/>
      <c r="O866" s="832"/>
      <c r="P866" s="849">
        <v>1</v>
      </c>
      <c r="Q866" s="849">
        <v>794</v>
      </c>
      <c r="R866" s="837"/>
      <c r="S866" s="850">
        <v>794</v>
      </c>
    </row>
    <row r="867" spans="1:19" ht="14.4" customHeight="1" x14ac:dyDescent="0.3">
      <c r="A867" s="831" t="s">
        <v>8273</v>
      </c>
      <c r="B867" s="832" t="s">
        <v>8491</v>
      </c>
      <c r="C867" s="832" t="s">
        <v>664</v>
      </c>
      <c r="D867" s="832" t="s">
        <v>8187</v>
      </c>
      <c r="E867" s="832" t="s">
        <v>8203</v>
      </c>
      <c r="F867" s="832" t="s">
        <v>8514</v>
      </c>
      <c r="G867" s="832" t="s">
        <v>8515</v>
      </c>
      <c r="H867" s="849">
        <v>193</v>
      </c>
      <c r="I867" s="849">
        <v>63883</v>
      </c>
      <c r="J867" s="832">
        <v>0.8165631311194621</v>
      </c>
      <c r="K867" s="832">
        <v>331</v>
      </c>
      <c r="L867" s="849">
        <v>221</v>
      </c>
      <c r="M867" s="849">
        <v>78234</v>
      </c>
      <c r="N867" s="832">
        <v>1</v>
      </c>
      <c r="O867" s="832">
        <v>354</v>
      </c>
      <c r="P867" s="849">
        <v>210</v>
      </c>
      <c r="Q867" s="849">
        <v>74550</v>
      </c>
      <c r="R867" s="837">
        <v>0.95291049927141647</v>
      </c>
      <c r="S867" s="850">
        <v>355</v>
      </c>
    </row>
    <row r="868" spans="1:19" ht="14.4" customHeight="1" x14ac:dyDescent="0.3">
      <c r="A868" s="831" t="s">
        <v>8273</v>
      </c>
      <c r="B868" s="832" t="s">
        <v>8491</v>
      </c>
      <c r="C868" s="832" t="s">
        <v>664</v>
      </c>
      <c r="D868" s="832" t="s">
        <v>8187</v>
      </c>
      <c r="E868" s="832" t="s">
        <v>8203</v>
      </c>
      <c r="F868" s="832" t="s">
        <v>8248</v>
      </c>
      <c r="G868" s="832" t="s">
        <v>8249</v>
      </c>
      <c r="H868" s="849">
        <v>23</v>
      </c>
      <c r="I868" s="849">
        <v>1311</v>
      </c>
      <c r="J868" s="832">
        <v>0.5847457627118644</v>
      </c>
      <c r="K868" s="832">
        <v>57</v>
      </c>
      <c r="L868" s="849">
        <v>38</v>
      </c>
      <c r="M868" s="849">
        <v>2242</v>
      </c>
      <c r="N868" s="832">
        <v>1</v>
      </c>
      <c r="O868" s="832">
        <v>59</v>
      </c>
      <c r="P868" s="849">
        <v>51</v>
      </c>
      <c r="Q868" s="849">
        <v>3009</v>
      </c>
      <c r="R868" s="837">
        <v>1.3421052631578947</v>
      </c>
      <c r="S868" s="850">
        <v>59</v>
      </c>
    </row>
    <row r="869" spans="1:19" ht="14.4" customHeight="1" x14ac:dyDescent="0.3">
      <c r="A869" s="831" t="s">
        <v>8273</v>
      </c>
      <c r="B869" s="832" t="s">
        <v>8491</v>
      </c>
      <c r="C869" s="832" t="s">
        <v>664</v>
      </c>
      <c r="D869" s="832" t="s">
        <v>8187</v>
      </c>
      <c r="E869" s="832" t="s">
        <v>8203</v>
      </c>
      <c r="F869" s="832" t="s">
        <v>8516</v>
      </c>
      <c r="G869" s="832" t="s">
        <v>8517</v>
      </c>
      <c r="H869" s="849"/>
      <c r="I869" s="849"/>
      <c r="J869" s="832"/>
      <c r="K869" s="832"/>
      <c r="L869" s="849">
        <v>2</v>
      </c>
      <c r="M869" s="849">
        <v>272</v>
      </c>
      <c r="N869" s="832">
        <v>1</v>
      </c>
      <c r="O869" s="832">
        <v>136</v>
      </c>
      <c r="P869" s="849">
        <v>1</v>
      </c>
      <c r="Q869" s="849">
        <v>136</v>
      </c>
      <c r="R869" s="837">
        <v>0.5</v>
      </c>
      <c r="S869" s="850">
        <v>136</v>
      </c>
    </row>
    <row r="870" spans="1:19" ht="14.4" customHeight="1" x14ac:dyDescent="0.3">
      <c r="A870" s="831" t="s">
        <v>8273</v>
      </c>
      <c r="B870" s="832" t="s">
        <v>8491</v>
      </c>
      <c r="C870" s="832" t="s">
        <v>664</v>
      </c>
      <c r="D870" s="832" t="s">
        <v>8187</v>
      </c>
      <c r="E870" s="832" t="s">
        <v>8203</v>
      </c>
      <c r="F870" s="832" t="s">
        <v>8518</v>
      </c>
      <c r="G870" s="832" t="s">
        <v>8519</v>
      </c>
      <c r="H870" s="849">
        <v>109</v>
      </c>
      <c r="I870" s="849">
        <v>8393</v>
      </c>
      <c r="J870" s="832">
        <v>0.2517547543343932</v>
      </c>
      <c r="K870" s="832">
        <v>77</v>
      </c>
      <c r="L870" s="849">
        <v>422</v>
      </c>
      <c r="M870" s="849">
        <v>33338</v>
      </c>
      <c r="N870" s="832">
        <v>1</v>
      </c>
      <c r="O870" s="832">
        <v>79</v>
      </c>
      <c r="P870" s="849">
        <v>330</v>
      </c>
      <c r="Q870" s="849">
        <v>26730</v>
      </c>
      <c r="R870" s="837">
        <v>0.80178774971503985</v>
      </c>
      <c r="S870" s="850">
        <v>81</v>
      </c>
    </row>
    <row r="871" spans="1:19" ht="14.4" customHeight="1" x14ac:dyDescent="0.3">
      <c r="A871" s="831" t="s">
        <v>8273</v>
      </c>
      <c r="B871" s="832" t="s">
        <v>8491</v>
      </c>
      <c r="C871" s="832" t="s">
        <v>664</v>
      </c>
      <c r="D871" s="832" t="s">
        <v>8187</v>
      </c>
      <c r="E871" s="832" t="s">
        <v>8203</v>
      </c>
      <c r="F871" s="832" t="s">
        <v>8520</v>
      </c>
      <c r="G871" s="832" t="s">
        <v>8521</v>
      </c>
      <c r="H871" s="849">
        <v>95</v>
      </c>
      <c r="I871" s="849">
        <v>88920</v>
      </c>
      <c r="J871" s="832">
        <v>0.95348388342018919</v>
      </c>
      <c r="K871" s="832">
        <v>936</v>
      </c>
      <c r="L871" s="849">
        <v>99</v>
      </c>
      <c r="M871" s="849">
        <v>93258</v>
      </c>
      <c r="N871" s="832">
        <v>1</v>
      </c>
      <c r="O871" s="832">
        <v>942</v>
      </c>
      <c r="P871" s="849">
        <v>124</v>
      </c>
      <c r="Q871" s="849">
        <v>116932</v>
      </c>
      <c r="R871" s="837">
        <v>1.2538548971669992</v>
      </c>
      <c r="S871" s="850">
        <v>943</v>
      </c>
    </row>
    <row r="872" spans="1:19" ht="14.4" customHeight="1" x14ac:dyDescent="0.3">
      <c r="A872" s="831" t="s">
        <v>8273</v>
      </c>
      <c r="B872" s="832" t="s">
        <v>8491</v>
      </c>
      <c r="C872" s="832" t="s">
        <v>664</v>
      </c>
      <c r="D872" s="832" t="s">
        <v>8187</v>
      </c>
      <c r="E872" s="832" t="s">
        <v>8203</v>
      </c>
      <c r="F872" s="832" t="s">
        <v>8522</v>
      </c>
      <c r="G872" s="832" t="s">
        <v>8523</v>
      </c>
      <c r="H872" s="849">
        <v>1</v>
      </c>
      <c r="I872" s="849">
        <v>46</v>
      </c>
      <c r="J872" s="832"/>
      <c r="K872" s="832">
        <v>46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8273</v>
      </c>
      <c r="B873" s="832" t="s">
        <v>8491</v>
      </c>
      <c r="C873" s="832" t="s">
        <v>664</v>
      </c>
      <c r="D873" s="832" t="s">
        <v>8187</v>
      </c>
      <c r="E873" s="832" t="s">
        <v>8203</v>
      </c>
      <c r="F873" s="832" t="s">
        <v>8524</v>
      </c>
      <c r="G873" s="832" t="s">
        <v>8525</v>
      </c>
      <c r="H873" s="849"/>
      <c r="I873" s="849"/>
      <c r="J873" s="832"/>
      <c r="K873" s="832"/>
      <c r="L873" s="849"/>
      <c r="M873" s="849"/>
      <c r="N873" s="832"/>
      <c r="O873" s="832"/>
      <c r="P873" s="849">
        <v>0</v>
      </c>
      <c r="Q873" s="849">
        <v>0</v>
      </c>
      <c r="R873" s="837"/>
      <c r="S873" s="850"/>
    </row>
    <row r="874" spans="1:19" ht="14.4" customHeight="1" x14ac:dyDescent="0.3">
      <c r="A874" s="831" t="s">
        <v>8273</v>
      </c>
      <c r="B874" s="832" t="s">
        <v>8491</v>
      </c>
      <c r="C874" s="832" t="s">
        <v>664</v>
      </c>
      <c r="D874" s="832" t="s">
        <v>3047</v>
      </c>
      <c r="E874" s="832" t="s">
        <v>8206</v>
      </c>
      <c r="F874" s="832" t="s">
        <v>8492</v>
      </c>
      <c r="G874" s="832" t="s">
        <v>8493</v>
      </c>
      <c r="H874" s="849">
        <v>1</v>
      </c>
      <c r="I874" s="849">
        <v>9827.1200000000008</v>
      </c>
      <c r="J874" s="832"/>
      <c r="K874" s="832">
        <v>9827.1200000000008</v>
      </c>
      <c r="L874" s="849">
        <v>0</v>
      </c>
      <c r="M874" s="849">
        <v>0</v>
      </c>
      <c r="N874" s="832"/>
      <c r="O874" s="832"/>
      <c r="P874" s="849">
        <v>3</v>
      </c>
      <c r="Q874" s="849">
        <v>29481.33</v>
      </c>
      <c r="R874" s="837"/>
      <c r="S874" s="850">
        <v>9827.11</v>
      </c>
    </row>
    <row r="875" spans="1:19" ht="14.4" customHeight="1" x14ac:dyDescent="0.3">
      <c r="A875" s="831" t="s">
        <v>8273</v>
      </c>
      <c r="B875" s="832" t="s">
        <v>8491</v>
      </c>
      <c r="C875" s="832" t="s">
        <v>664</v>
      </c>
      <c r="D875" s="832" t="s">
        <v>3047</v>
      </c>
      <c r="E875" s="832" t="s">
        <v>8206</v>
      </c>
      <c r="F875" s="832" t="s">
        <v>8494</v>
      </c>
      <c r="G875" s="832"/>
      <c r="H875" s="849">
        <v>1</v>
      </c>
      <c r="I875" s="849">
        <v>19654.25</v>
      </c>
      <c r="J875" s="832"/>
      <c r="K875" s="832">
        <v>19654.25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8273</v>
      </c>
      <c r="B876" s="832" t="s">
        <v>8491</v>
      </c>
      <c r="C876" s="832" t="s">
        <v>664</v>
      </c>
      <c r="D876" s="832" t="s">
        <v>3047</v>
      </c>
      <c r="E876" s="832" t="s">
        <v>8206</v>
      </c>
      <c r="F876" s="832" t="s">
        <v>8494</v>
      </c>
      <c r="G876" s="832" t="s">
        <v>8493</v>
      </c>
      <c r="H876" s="849">
        <v>7</v>
      </c>
      <c r="I876" s="849">
        <v>137579.74</v>
      </c>
      <c r="J876" s="832">
        <v>0.31433622176834775</v>
      </c>
      <c r="K876" s="832">
        <v>19654.248571428569</v>
      </c>
      <c r="L876" s="849">
        <v>21</v>
      </c>
      <c r="M876" s="849">
        <v>437683.37999999995</v>
      </c>
      <c r="N876" s="832">
        <v>1</v>
      </c>
      <c r="O876" s="832">
        <v>20842.065714285713</v>
      </c>
      <c r="P876" s="849"/>
      <c r="Q876" s="849"/>
      <c r="R876" s="837"/>
      <c r="S876" s="850"/>
    </row>
    <row r="877" spans="1:19" ht="14.4" customHeight="1" x14ac:dyDescent="0.3">
      <c r="A877" s="831" t="s">
        <v>8273</v>
      </c>
      <c r="B877" s="832" t="s">
        <v>8491</v>
      </c>
      <c r="C877" s="832" t="s">
        <v>664</v>
      </c>
      <c r="D877" s="832" t="s">
        <v>3047</v>
      </c>
      <c r="E877" s="832" t="s">
        <v>8206</v>
      </c>
      <c r="F877" s="832" t="s">
        <v>8497</v>
      </c>
      <c r="G877" s="832" t="s">
        <v>8493</v>
      </c>
      <c r="H877" s="849"/>
      <c r="I877" s="849"/>
      <c r="J877" s="832"/>
      <c r="K877" s="832"/>
      <c r="L877" s="849"/>
      <c r="M877" s="849"/>
      <c r="N877" s="832"/>
      <c r="O877" s="832"/>
      <c r="P877" s="849">
        <v>13.5</v>
      </c>
      <c r="Q877" s="849">
        <v>266920.65000000002</v>
      </c>
      <c r="R877" s="837"/>
      <c r="S877" s="850">
        <v>19771.900000000001</v>
      </c>
    </row>
    <row r="878" spans="1:19" ht="14.4" customHeight="1" x14ac:dyDescent="0.3">
      <c r="A878" s="831" t="s">
        <v>8273</v>
      </c>
      <c r="B878" s="832" t="s">
        <v>8491</v>
      </c>
      <c r="C878" s="832" t="s">
        <v>664</v>
      </c>
      <c r="D878" s="832" t="s">
        <v>3047</v>
      </c>
      <c r="E878" s="832" t="s">
        <v>8206</v>
      </c>
      <c r="F878" s="832" t="s">
        <v>8498</v>
      </c>
      <c r="G878" s="832" t="s">
        <v>8493</v>
      </c>
      <c r="H878" s="849"/>
      <c r="I878" s="849"/>
      <c r="J878" s="832"/>
      <c r="K878" s="832"/>
      <c r="L878" s="849"/>
      <c r="M878" s="849"/>
      <c r="N878" s="832"/>
      <c r="O878" s="832"/>
      <c r="P878" s="849">
        <v>5</v>
      </c>
      <c r="Q878" s="849">
        <v>49363.75</v>
      </c>
      <c r="R878" s="837"/>
      <c r="S878" s="850">
        <v>9872.75</v>
      </c>
    </row>
    <row r="879" spans="1:19" ht="14.4" customHeight="1" x14ac:dyDescent="0.3">
      <c r="A879" s="831" t="s">
        <v>8273</v>
      </c>
      <c r="B879" s="832" t="s">
        <v>8491</v>
      </c>
      <c r="C879" s="832" t="s">
        <v>664</v>
      </c>
      <c r="D879" s="832" t="s">
        <v>3047</v>
      </c>
      <c r="E879" s="832" t="s">
        <v>8203</v>
      </c>
      <c r="F879" s="832" t="s">
        <v>8230</v>
      </c>
      <c r="G879" s="832" t="s">
        <v>8231</v>
      </c>
      <c r="H879" s="849"/>
      <c r="I879" s="849"/>
      <c r="J879" s="832"/>
      <c r="K879" s="832"/>
      <c r="L879" s="849"/>
      <c r="M879" s="849"/>
      <c r="N879" s="832"/>
      <c r="O879" s="832"/>
      <c r="P879" s="849">
        <v>6</v>
      </c>
      <c r="Q879" s="849">
        <v>180</v>
      </c>
      <c r="R879" s="837"/>
      <c r="S879" s="850">
        <v>30</v>
      </c>
    </row>
    <row r="880" spans="1:19" ht="14.4" customHeight="1" x14ac:dyDescent="0.3">
      <c r="A880" s="831" t="s">
        <v>8273</v>
      </c>
      <c r="B880" s="832" t="s">
        <v>8491</v>
      </c>
      <c r="C880" s="832" t="s">
        <v>664</v>
      </c>
      <c r="D880" s="832" t="s">
        <v>3047</v>
      </c>
      <c r="E880" s="832" t="s">
        <v>8203</v>
      </c>
      <c r="F880" s="832" t="s">
        <v>8232</v>
      </c>
      <c r="G880" s="832" t="s">
        <v>8233</v>
      </c>
      <c r="H880" s="849"/>
      <c r="I880" s="849"/>
      <c r="J880" s="832"/>
      <c r="K880" s="832"/>
      <c r="L880" s="849">
        <v>1</v>
      </c>
      <c r="M880" s="849">
        <v>66</v>
      </c>
      <c r="N880" s="832">
        <v>1</v>
      </c>
      <c r="O880" s="832">
        <v>66</v>
      </c>
      <c r="P880" s="849">
        <v>2</v>
      </c>
      <c r="Q880" s="849">
        <v>132</v>
      </c>
      <c r="R880" s="837">
        <v>2</v>
      </c>
      <c r="S880" s="850">
        <v>66</v>
      </c>
    </row>
    <row r="881" spans="1:19" ht="14.4" customHeight="1" x14ac:dyDescent="0.3">
      <c r="A881" s="831" t="s">
        <v>8273</v>
      </c>
      <c r="B881" s="832" t="s">
        <v>8491</v>
      </c>
      <c r="C881" s="832" t="s">
        <v>664</v>
      </c>
      <c r="D881" s="832" t="s">
        <v>3047</v>
      </c>
      <c r="E881" s="832" t="s">
        <v>8203</v>
      </c>
      <c r="F881" s="832" t="s">
        <v>8281</v>
      </c>
      <c r="G881" s="832" t="s">
        <v>8282</v>
      </c>
      <c r="H881" s="849">
        <v>3</v>
      </c>
      <c r="I881" s="849">
        <v>105</v>
      </c>
      <c r="J881" s="832">
        <v>0.70945945945945943</v>
      </c>
      <c r="K881" s="832">
        <v>35</v>
      </c>
      <c r="L881" s="849">
        <v>4</v>
      </c>
      <c r="M881" s="849">
        <v>148</v>
      </c>
      <c r="N881" s="832">
        <v>1</v>
      </c>
      <c r="O881" s="832">
        <v>37</v>
      </c>
      <c r="P881" s="849">
        <v>6</v>
      </c>
      <c r="Q881" s="849">
        <v>222</v>
      </c>
      <c r="R881" s="837">
        <v>1.5</v>
      </c>
      <c r="S881" s="850">
        <v>37</v>
      </c>
    </row>
    <row r="882" spans="1:19" ht="14.4" customHeight="1" x14ac:dyDescent="0.3">
      <c r="A882" s="831" t="s">
        <v>8273</v>
      </c>
      <c r="B882" s="832" t="s">
        <v>8491</v>
      </c>
      <c r="C882" s="832" t="s">
        <v>664</v>
      </c>
      <c r="D882" s="832" t="s">
        <v>3047</v>
      </c>
      <c r="E882" s="832" t="s">
        <v>8203</v>
      </c>
      <c r="F882" s="832" t="s">
        <v>8502</v>
      </c>
      <c r="G882" s="832" t="s">
        <v>8503</v>
      </c>
      <c r="H882" s="849">
        <v>1</v>
      </c>
      <c r="I882" s="849">
        <v>57</v>
      </c>
      <c r="J882" s="832">
        <v>0.96610169491525422</v>
      </c>
      <c r="K882" s="832">
        <v>57</v>
      </c>
      <c r="L882" s="849">
        <v>1</v>
      </c>
      <c r="M882" s="849">
        <v>59</v>
      </c>
      <c r="N882" s="832">
        <v>1</v>
      </c>
      <c r="O882" s="832">
        <v>59</v>
      </c>
      <c r="P882" s="849">
        <v>8</v>
      </c>
      <c r="Q882" s="849">
        <v>456</v>
      </c>
      <c r="R882" s="837">
        <v>7.7288135593220337</v>
      </c>
      <c r="S882" s="850">
        <v>57</v>
      </c>
    </row>
    <row r="883" spans="1:19" ht="14.4" customHeight="1" x14ac:dyDescent="0.3">
      <c r="A883" s="831" t="s">
        <v>8273</v>
      </c>
      <c r="B883" s="832" t="s">
        <v>8491</v>
      </c>
      <c r="C883" s="832" t="s">
        <v>664</v>
      </c>
      <c r="D883" s="832" t="s">
        <v>3047</v>
      </c>
      <c r="E883" s="832" t="s">
        <v>8203</v>
      </c>
      <c r="F883" s="832" t="s">
        <v>8504</v>
      </c>
      <c r="G883" s="832" t="s">
        <v>8505</v>
      </c>
      <c r="H883" s="849">
        <v>1</v>
      </c>
      <c r="I883" s="849">
        <v>435</v>
      </c>
      <c r="J883" s="832">
        <v>0.99088838268792712</v>
      </c>
      <c r="K883" s="832">
        <v>435</v>
      </c>
      <c r="L883" s="849">
        <v>1</v>
      </c>
      <c r="M883" s="849">
        <v>439</v>
      </c>
      <c r="N883" s="832">
        <v>1</v>
      </c>
      <c r="O883" s="832">
        <v>439</v>
      </c>
      <c r="P883" s="849">
        <v>1</v>
      </c>
      <c r="Q883" s="849">
        <v>439</v>
      </c>
      <c r="R883" s="837">
        <v>1</v>
      </c>
      <c r="S883" s="850">
        <v>439</v>
      </c>
    </row>
    <row r="884" spans="1:19" ht="14.4" customHeight="1" x14ac:dyDescent="0.3">
      <c r="A884" s="831" t="s">
        <v>8273</v>
      </c>
      <c r="B884" s="832" t="s">
        <v>8491</v>
      </c>
      <c r="C884" s="832" t="s">
        <v>664</v>
      </c>
      <c r="D884" s="832" t="s">
        <v>3047</v>
      </c>
      <c r="E884" s="832" t="s">
        <v>8203</v>
      </c>
      <c r="F884" s="832" t="s">
        <v>8506</v>
      </c>
      <c r="G884" s="832" t="s">
        <v>8507</v>
      </c>
      <c r="H884" s="849">
        <v>7</v>
      </c>
      <c r="I884" s="849">
        <v>1197</v>
      </c>
      <c r="J884" s="832">
        <v>1.6717877094972067</v>
      </c>
      <c r="K884" s="832">
        <v>171</v>
      </c>
      <c r="L884" s="849">
        <v>4</v>
      </c>
      <c r="M884" s="849">
        <v>716</v>
      </c>
      <c r="N884" s="832">
        <v>1</v>
      </c>
      <c r="O884" s="832">
        <v>179</v>
      </c>
      <c r="P884" s="849">
        <v>38</v>
      </c>
      <c r="Q884" s="849">
        <v>10336</v>
      </c>
      <c r="R884" s="837">
        <v>14.435754189944134</v>
      </c>
      <c r="S884" s="850">
        <v>272</v>
      </c>
    </row>
    <row r="885" spans="1:19" ht="14.4" customHeight="1" x14ac:dyDescent="0.3">
      <c r="A885" s="831" t="s">
        <v>8273</v>
      </c>
      <c r="B885" s="832" t="s">
        <v>8491</v>
      </c>
      <c r="C885" s="832" t="s">
        <v>664</v>
      </c>
      <c r="D885" s="832" t="s">
        <v>3047</v>
      </c>
      <c r="E885" s="832" t="s">
        <v>8203</v>
      </c>
      <c r="F885" s="832" t="s">
        <v>8240</v>
      </c>
      <c r="G885" s="832" t="s">
        <v>8241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33.33</v>
      </c>
      <c r="R885" s="837"/>
      <c r="S885" s="850">
        <v>33.33</v>
      </c>
    </row>
    <row r="886" spans="1:19" ht="14.4" customHeight="1" x14ac:dyDescent="0.3">
      <c r="A886" s="831" t="s">
        <v>8273</v>
      </c>
      <c r="B886" s="832" t="s">
        <v>8491</v>
      </c>
      <c r="C886" s="832" t="s">
        <v>664</v>
      </c>
      <c r="D886" s="832" t="s">
        <v>3047</v>
      </c>
      <c r="E886" s="832" t="s">
        <v>8203</v>
      </c>
      <c r="F886" s="832" t="s">
        <v>8287</v>
      </c>
      <c r="G886" s="832" t="s">
        <v>8288</v>
      </c>
      <c r="H886" s="849">
        <v>16</v>
      </c>
      <c r="I886" s="849">
        <v>1728</v>
      </c>
      <c r="J886" s="832">
        <v>0.64767616191904043</v>
      </c>
      <c r="K886" s="832">
        <v>108</v>
      </c>
      <c r="L886" s="849">
        <v>23</v>
      </c>
      <c r="M886" s="849">
        <v>2668</v>
      </c>
      <c r="N886" s="832">
        <v>1</v>
      </c>
      <c r="O886" s="832">
        <v>116</v>
      </c>
      <c r="P886" s="849">
        <v>59</v>
      </c>
      <c r="Q886" s="849">
        <v>6844</v>
      </c>
      <c r="R886" s="837">
        <v>2.5652173913043477</v>
      </c>
      <c r="S886" s="850">
        <v>116</v>
      </c>
    </row>
    <row r="887" spans="1:19" ht="14.4" customHeight="1" x14ac:dyDescent="0.3">
      <c r="A887" s="831" t="s">
        <v>8273</v>
      </c>
      <c r="B887" s="832" t="s">
        <v>8491</v>
      </c>
      <c r="C887" s="832" t="s">
        <v>664</v>
      </c>
      <c r="D887" s="832" t="s">
        <v>3047</v>
      </c>
      <c r="E887" s="832" t="s">
        <v>8203</v>
      </c>
      <c r="F887" s="832" t="s">
        <v>8242</v>
      </c>
      <c r="G887" s="832" t="s">
        <v>8243</v>
      </c>
      <c r="H887" s="849"/>
      <c r="I887" s="849"/>
      <c r="J887" s="832"/>
      <c r="K887" s="832"/>
      <c r="L887" s="849">
        <v>1</v>
      </c>
      <c r="M887" s="849">
        <v>37</v>
      </c>
      <c r="N887" s="832">
        <v>1</v>
      </c>
      <c r="O887" s="832">
        <v>37</v>
      </c>
      <c r="P887" s="849">
        <v>1</v>
      </c>
      <c r="Q887" s="849">
        <v>37</v>
      </c>
      <c r="R887" s="837">
        <v>1</v>
      </c>
      <c r="S887" s="850">
        <v>37</v>
      </c>
    </row>
    <row r="888" spans="1:19" ht="14.4" customHeight="1" x14ac:dyDescent="0.3">
      <c r="A888" s="831" t="s">
        <v>8273</v>
      </c>
      <c r="B888" s="832" t="s">
        <v>8491</v>
      </c>
      <c r="C888" s="832" t="s">
        <v>664</v>
      </c>
      <c r="D888" s="832" t="s">
        <v>3047</v>
      </c>
      <c r="E888" s="832" t="s">
        <v>8203</v>
      </c>
      <c r="F888" s="832" t="s">
        <v>8244</v>
      </c>
      <c r="G888" s="832" t="s">
        <v>8245</v>
      </c>
      <c r="H888" s="849">
        <v>8</v>
      </c>
      <c r="I888" s="849">
        <v>248</v>
      </c>
      <c r="J888" s="832">
        <v>0.5535714285714286</v>
      </c>
      <c r="K888" s="832">
        <v>31</v>
      </c>
      <c r="L888" s="849">
        <v>14</v>
      </c>
      <c r="M888" s="849">
        <v>448</v>
      </c>
      <c r="N888" s="832">
        <v>1</v>
      </c>
      <c r="O888" s="832">
        <v>32</v>
      </c>
      <c r="P888" s="849">
        <v>13</v>
      </c>
      <c r="Q888" s="849">
        <v>416</v>
      </c>
      <c r="R888" s="837">
        <v>0.9285714285714286</v>
      </c>
      <c r="S888" s="850">
        <v>32</v>
      </c>
    </row>
    <row r="889" spans="1:19" ht="14.4" customHeight="1" x14ac:dyDescent="0.3">
      <c r="A889" s="831" t="s">
        <v>8273</v>
      </c>
      <c r="B889" s="832" t="s">
        <v>8491</v>
      </c>
      <c r="C889" s="832" t="s">
        <v>664</v>
      </c>
      <c r="D889" s="832" t="s">
        <v>3047</v>
      </c>
      <c r="E889" s="832" t="s">
        <v>8203</v>
      </c>
      <c r="F889" s="832" t="s">
        <v>8291</v>
      </c>
      <c r="G889" s="832" t="s">
        <v>8292</v>
      </c>
      <c r="H889" s="849"/>
      <c r="I889" s="849"/>
      <c r="J889" s="832"/>
      <c r="K889" s="832"/>
      <c r="L889" s="849"/>
      <c r="M889" s="849"/>
      <c r="N889" s="832"/>
      <c r="O889" s="832"/>
      <c r="P889" s="849">
        <v>2</v>
      </c>
      <c r="Q889" s="849">
        <v>148</v>
      </c>
      <c r="R889" s="837"/>
      <c r="S889" s="850">
        <v>74</v>
      </c>
    </row>
    <row r="890" spans="1:19" ht="14.4" customHeight="1" x14ac:dyDescent="0.3">
      <c r="A890" s="831" t="s">
        <v>8273</v>
      </c>
      <c r="B890" s="832" t="s">
        <v>8491</v>
      </c>
      <c r="C890" s="832" t="s">
        <v>664</v>
      </c>
      <c r="D890" s="832" t="s">
        <v>3047</v>
      </c>
      <c r="E890" s="832" t="s">
        <v>8203</v>
      </c>
      <c r="F890" s="832" t="s">
        <v>8508</v>
      </c>
      <c r="G890" s="832" t="s">
        <v>8509</v>
      </c>
      <c r="H890" s="849">
        <v>6</v>
      </c>
      <c r="I890" s="849">
        <v>1362</v>
      </c>
      <c r="J890" s="832"/>
      <c r="K890" s="832">
        <v>227</v>
      </c>
      <c r="L890" s="849"/>
      <c r="M890" s="849"/>
      <c r="N890" s="832"/>
      <c r="O890" s="832"/>
      <c r="P890" s="849">
        <v>8</v>
      </c>
      <c r="Q890" s="849">
        <v>2280</v>
      </c>
      <c r="R890" s="837"/>
      <c r="S890" s="850">
        <v>285</v>
      </c>
    </row>
    <row r="891" spans="1:19" ht="14.4" customHeight="1" x14ac:dyDescent="0.3">
      <c r="A891" s="831" t="s">
        <v>8273</v>
      </c>
      <c r="B891" s="832" t="s">
        <v>8491</v>
      </c>
      <c r="C891" s="832" t="s">
        <v>664</v>
      </c>
      <c r="D891" s="832" t="s">
        <v>3047</v>
      </c>
      <c r="E891" s="832" t="s">
        <v>8203</v>
      </c>
      <c r="F891" s="832" t="s">
        <v>8510</v>
      </c>
      <c r="G891" s="832" t="s">
        <v>8511</v>
      </c>
      <c r="H891" s="849">
        <v>6</v>
      </c>
      <c r="I891" s="849">
        <v>990</v>
      </c>
      <c r="J891" s="832">
        <v>0.46610169491525422</v>
      </c>
      <c r="K891" s="832">
        <v>165</v>
      </c>
      <c r="L891" s="849">
        <v>12</v>
      </c>
      <c r="M891" s="849">
        <v>2124</v>
      </c>
      <c r="N891" s="832">
        <v>1</v>
      </c>
      <c r="O891" s="832">
        <v>177</v>
      </c>
      <c r="P891" s="849">
        <v>19</v>
      </c>
      <c r="Q891" s="849">
        <v>3363</v>
      </c>
      <c r="R891" s="837">
        <v>1.5833333333333333</v>
      </c>
      <c r="S891" s="850">
        <v>177</v>
      </c>
    </row>
    <row r="892" spans="1:19" ht="14.4" customHeight="1" x14ac:dyDescent="0.3">
      <c r="A892" s="831" t="s">
        <v>8273</v>
      </c>
      <c r="B892" s="832" t="s">
        <v>8491</v>
      </c>
      <c r="C892" s="832" t="s">
        <v>664</v>
      </c>
      <c r="D892" s="832" t="s">
        <v>3047</v>
      </c>
      <c r="E892" s="832" t="s">
        <v>8203</v>
      </c>
      <c r="F892" s="832" t="s">
        <v>8514</v>
      </c>
      <c r="G892" s="832" t="s">
        <v>8515</v>
      </c>
      <c r="H892" s="849">
        <v>16</v>
      </c>
      <c r="I892" s="849">
        <v>5296</v>
      </c>
      <c r="J892" s="832">
        <v>0.83113622096672946</v>
      </c>
      <c r="K892" s="832">
        <v>331</v>
      </c>
      <c r="L892" s="849">
        <v>18</v>
      </c>
      <c r="M892" s="849">
        <v>6372</v>
      </c>
      <c r="N892" s="832">
        <v>1</v>
      </c>
      <c r="O892" s="832">
        <v>354</v>
      </c>
      <c r="P892" s="849">
        <v>59</v>
      </c>
      <c r="Q892" s="849">
        <v>20945</v>
      </c>
      <c r="R892" s="837">
        <v>3.2870370370370372</v>
      </c>
      <c r="S892" s="850">
        <v>355</v>
      </c>
    </row>
    <row r="893" spans="1:19" ht="14.4" customHeight="1" x14ac:dyDescent="0.3">
      <c r="A893" s="831" t="s">
        <v>8273</v>
      </c>
      <c r="B893" s="832" t="s">
        <v>8491</v>
      </c>
      <c r="C893" s="832" t="s">
        <v>664</v>
      </c>
      <c r="D893" s="832" t="s">
        <v>3047</v>
      </c>
      <c r="E893" s="832" t="s">
        <v>8203</v>
      </c>
      <c r="F893" s="832" t="s">
        <v>8248</v>
      </c>
      <c r="G893" s="832" t="s">
        <v>8249</v>
      </c>
      <c r="H893" s="849"/>
      <c r="I893" s="849"/>
      <c r="J893" s="832"/>
      <c r="K893" s="832"/>
      <c r="L893" s="849">
        <v>1</v>
      </c>
      <c r="M893" s="849">
        <v>59</v>
      </c>
      <c r="N893" s="832">
        <v>1</v>
      </c>
      <c r="O893" s="832">
        <v>59</v>
      </c>
      <c r="P893" s="849">
        <v>2</v>
      </c>
      <c r="Q893" s="849">
        <v>118</v>
      </c>
      <c r="R893" s="837">
        <v>2</v>
      </c>
      <c r="S893" s="850">
        <v>59</v>
      </c>
    </row>
    <row r="894" spans="1:19" ht="14.4" customHeight="1" x14ac:dyDescent="0.3">
      <c r="A894" s="831" t="s">
        <v>8273</v>
      </c>
      <c r="B894" s="832" t="s">
        <v>8491</v>
      </c>
      <c r="C894" s="832" t="s">
        <v>664</v>
      </c>
      <c r="D894" s="832" t="s">
        <v>3047</v>
      </c>
      <c r="E894" s="832" t="s">
        <v>8203</v>
      </c>
      <c r="F894" s="832" t="s">
        <v>8516</v>
      </c>
      <c r="G894" s="832" t="s">
        <v>8517</v>
      </c>
      <c r="H894" s="849"/>
      <c r="I894" s="849"/>
      <c r="J894" s="832"/>
      <c r="K894" s="832"/>
      <c r="L894" s="849">
        <v>1</v>
      </c>
      <c r="M894" s="849">
        <v>136</v>
      </c>
      <c r="N894" s="832">
        <v>1</v>
      </c>
      <c r="O894" s="832">
        <v>136</v>
      </c>
      <c r="P894" s="849"/>
      <c r="Q894" s="849"/>
      <c r="R894" s="837"/>
      <c r="S894" s="850"/>
    </row>
    <row r="895" spans="1:19" ht="14.4" customHeight="1" x14ac:dyDescent="0.3">
      <c r="A895" s="831" t="s">
        <v>8273</v>
      </c>
      <c r="B895" s="832" t="s">
        <v>8491</v>
      </c>
      <c r="C895" s="832" t="s">
        <v>664</v>
      </c>
      <c r="D895" s="832" t="s">
        <v>3047</v>
      </c>
      <c r="E895" s="832" t="s">
        <v>8203</v>
      </c>
      <c r="F895" s="832" t="s">
        <v>8518</v>
      </c>
      <c r="G895" s="832" t="s">
        <v>8519</v>
      </c>
      <c r="H895" s="849"/>
      <c r="I895" s="849"/>
      <c r="J895" s="832"/>
      <c r="K895" s="832"/>
      <c r="L895" s="849"/>
      <c r="M895" s="849"/>
      <c r="N895" s="832"/>
      <c r="O895" s="832"/>
      <c r="P895" s="849">
        <v>15</v>
      </c>
      <c r="Q895" s="849">
        <v>1215</v>
      </c>
      <c r="R895" s="837"/>
      <c r="S895" s="850">
        <v>81</v>
      </c>
    </row>
    <row r="896" spans="1:19" ht="14.4" customHeight="1" x14ac:dyDescent="0.3">
      <c r="A896" s="831" t="s">
        <v>8273</v>
      </c>
      <c r="B896" s="832" t="s">
        <v>8491</v>
      </c>
      <c r="C896" s="832" t="s">
        <v>664</v>
      </c>
      <c r="D896" s="832" t="s">
        <v>3047</v>
      </c>
      <c r="E896" s="832" t="s">
        <v>8203</v>
      </c>
      <c r="F896" s="832" t="s">
        <v>8520</v>
      </c>
      <c r="G896" s="832" t="s">
        <v>8521</v>
      </c>
      <c r="H896" s="849">
        <v>2</v>
      </c>
      <c r="I896" s="849">
        <v>1872</v>
      </c>
      <c r="J896" s="832"/>
      <c r="K896" s="832">
        <v>936</v>
      </c>
      <c r="L896" s="849">
        <v>0</v>
      </c>
      <c r="M896" s="849">
        <v>0</v>
      </c>
      <c r="N896" s="832"/>
      <c r="O896" s="832"/>
      <c r="P896" s="849">
        <v>5</v>
      </c>
      <c r="Q896" s="849">
        <v>4715</v>
      </c>
      <c r="R896" s="837"/>
      <c r="S896" s="850">
        <v>943</v>
      </c>
    </row>
    <row r="897" spans="1:19" ht="14.4" customHeight="1" x14ac:dyDescent="0.3">
      <c r="A897" s="831" t="s">
        <v>8273</v>
      </c>
      <c r="B897" s="832" t="s">
        <v>8491</v>
      </c>
      <c r="C897" s="832" t="s">
        <v>664</v>
      </c>
      <c r="D897" s="832" t="s">
        <v>3049</v>
      </c>
      <c r="E897" s="832" t="s">
        <v>8206</v>
      </c>
      <c r="F897" s="832" t="s">
        <v>8494</v>
      </c>
      <c r="G897" s="832"/>
      <c r="H897" s="849">
        <v>4</v>
      </c>
      <c r="I897" s="849">
        <v>78616.990000000005</v>
      </c>
      <c r="J897" s="832"/>
      <c r="K897" s="832">
        <v>19654.247500000001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8273</v>
      </c>
      <c r="B898" s="832" t="s">
        <v>8491</v>
      </c>
      <c r="C898" s="832" t="s">
        <v>664</v>
      </c>
      <c r="D898" s="832" t="s">
        <v>3049</v>
      </c>
      <c r="E898" s="832" t="s">
        <v>8206</v>
      </c>
      <c r="F898" s="832" t="s">
        <v>8494</v>
      </c>
      <c r="G898" s="832" t="s">
        <v>8493</v>
      </c>
      <c r="H898" s="849">
        <v>63.3</v>
      </c>
      <c r="I898" s="849">
        <v>1244113.9199999999</v>
      </c>
      <c r="J898" s="832"/>
      <c r="K898" s="832">
        <v>19654.248341232229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8273</v>
      </c>
      <c r="B899" s="832" t="s">
        <v>8491</v>
      </c>
      <c r="C899" s="832" t="s">
        <v>664</v>
      </c>
      <c r="D899" s="832" t="s">
        <v>3049</v>
      </c>
      <c r="E899" s="832" t="s">
        <v>8203</v>
      </c>
      <c r="F899" s="832" t="s">
        <v>8281</v>
      </c>
      <c r="G899" s="832" t="s">
        <v>8282</v>
      </c>
      <c r="H899" s="849">
        <v>4</v>
      </c>
      <c r="I899" s="849">
        <v>140</v>
      </c>
      <c r="J899" s="832"/>
      <c r="K899" s="832">
        <v>35</v>
      </c>
      <c r="L899" s="849">
        <v>0</v>
      </c>
      <c r="M899" s="849">
        <v>0</v>
      </c>
      <c r="N899" s="832"/>
      <c r="O899" s="832"/>
      <c r="P899" s="849">
        <v>1</v>
      </c>
      <c r="Q899" s="849">
        <v>37</v>
      </c>
      <c r="R899" s="837"/>
      <c r="S899" s="850">
        <v>37</v>
      </c>
    </row>
    <row r="900" spans="1:19" ht="14.4" customHeight="1" x14ac:dyDescent="0.3">
      <c r="A900" s="831" t="s">
        <v>8273</v>
      </c>
      <c r="B900" s="832" t="s">
        <v>8491</v>
      </c>
      <c r="C900" s="832" t="s">
        <v>664</v>
      </c>
      <c r="D900" s="832" t="s">
        <v>3049</v>
      </c>
      <c r="E900" s="832" t="s">
        <v>8203</v>
      </c>
      <c r="F900" s="832" t="s">
        <v>8287</v>
      </c>
      <c r="G900" s="832" t="s">
        <v>8288</v>
      </c>
      <c r="H900" s="849">
        <v>65</v>
      </c>
      <c r="I900" s="849">
        <v>7020</v>
      </c>
      <c r="J900" s="832"/>
      <c r="K900" s="832">
        <v>108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8273</v>
      </c>
      <c r="B901" s="832" t="s">
        <v>8491</v>
      </c>
      <c r="C901" s="832" t="s">
        <v>664</v>
      </c>
      <c r="D901" s="832" t="s">
        <v>3049</v>
      </c>
      <c r="E901" s="832" t="s">
        <v>8203</v>
      </c>
      <c r="F901" s="832" t="s">
        <v>8244</v>
      </c>
      <c r="G901" s="832" t="s">
        <v>8245</v>
      </c>
      <c r="H901" s="849">
        <v>65</v>
      </c>
      <c r="I901" s="849">
        <v>2015</v>
      </c>
      <c r="J901" s="832"/>
      <c r="K901" s="832">
        <v>31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8273</v>
      </c>
      <c r="B902" s="832" t="s">
        <v>8491</v>
      </c>
      <c r="C902" s="832" t="s">
        <v>664</v>
      </c>
      <c r="D902" s="832" t="s">
        <v>3049</v>
      </c>
      <c r="E902" s="832" t="s">
        <v>8203</v>
      </c>
      <c r="F902" s="832" t="s">
        <v>8291</v>
      </c>
      <c r="G902" s="832" t="s">
        <v>8292</v>
      </c>
      <c r="H902" s="849"/>
      <c r="I902" s="849"/>
      <c r="J902" s="832"/>
      <c r="K902" s="832"/>
      <c r="L902" s="849">
        <v>1</v>
      </c>
      <c r="M902" s="849">
        <v>74</v>
      </c>
      <c r="N902" s="832">
        <v>1</v>
      </c>
      <c r="O902" s="832">
        <v>74</v>
      </c>
      <c r="P902" s="849">
        <v>1</v>
      </c>
      <c r="Q902" s="849">
        <v>74</v>
      </c>
      <c r="R902" s="837">
        <v>1</v>
      </c>
      <c r="S902" s="850">
        <v>74</v>
      </c>
    </row>
    <row r="903" spans="1:19" ht="14.4" customHeight="1" x14ac:dyDescent="0.3">
      <c r="A903" s="831" t="s">
        <v>8273</v>
      </c>
      <c r="B903" s="832" t="s">
        <v>8491</v>
      </c>
      <c r="C903" s="832" t="s">
        <v>664</v>
      </c>
      <c r="D903" s="832" t="s">
        <v>3049</v>
      </c>
      <c r="E903" s="832" t="s">
        <v>8203</v>
      </c>
      <c r="F903" s="832" t="s">
        <v>8508</v>
      </c>
      <c r="G903" s="832" t="s">
        <v>8509</v>
      </c>
      <c r="H903" s="849">
        <v>2</v>
      </c>
      <c r="I903" s="849">
        <v>454</v>
      </c>
      <c r="J903" s="832"/>
      <c r="K903" s="832">
        <v>227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8273</v>
      </c>
      <c r="B904" s="832" t="s">
        <v>8491</v>
      </c>
      <c r="C904" s="832" t="s">
        <v>664</v>
      </c>
      <c r="D904" s="832" t="s">
        <v>3049</v>
      </c>
      <c r="E904" s="832" t="s">
        <v>8203</v>
      </c>
      <c r="F904" s="832" t="s">
        <v>8510</v>
      </c>
      <c r="G904" s="832" t="s">
        <v>8511</v>
      </c>
      <c r="H904" s="849">
        <v>60</v>
      </c>
      <c r="I904" s="849">
        <v>9900</v>
      </c>
      <c r="J904" s="832"/>
      <c r="K904" s="832">
        <v>165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8273</v>
      </c>
      <c r="B905" s="832" t="s">
        <v>8491</v>
      </c>
      <c r="C905" s="832" t="s">
        <v>664</v>
      </c>
      <c r="D905" s="832" t="s">
        <v>3049</v>
      </c>
      <c r="E905" s="832" t="s">
        <v>8203</v>
      </c>
      <c r="F905" s="832" t="s">
        <v>8514</v>
      </c>
      <c r="G905" s="832" t="s">
        <v>8515</v>
      </c>
      <c r="H905" s="849">
        <v>4</v>
      </c>
      <c r="I905" s="849">
        <v>1324</v>
      </c>
      <c r="J905" s="832"/>
      <c r="K905" s="832">
        <v>331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8273</v>
      </c>
      <c r="B906" s="832" t="s">
        <v>8491</v>
      </c>
      <c r="C906" s="832" t="s">
        <v>664</v>
      </c>
      <c r="D906" s="832" t="s">
        <v>3086</v>
      </c>
      <c r="E906" s="832" t="s">
        <v>8206</v>
      </c>
      <c r="F906" s="832" t="s">
        <v>8492</v>
      </c>
      <c r="G906" s="832"/>
      <c r="H906" s="849">
        <v>1</v>
      </c>
      <c r="I906" s="849">
        <v>9827.1200000000008</v>
      </c>
      <c r="J906" s="832"/>
      <c r="K906" s="832">
        <v>9827.1200000000008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8273</v>
      </c>
      <c r="B907" s="832" t="s">
        <v>8491</v>
      </c>
      <c r="C907" s="832" t="s">
        <v>664</v>
      </c>
      <c r="D907" s="832" t="s">
        <v>3086</v>
      </c>
      <c r="E907" s="832" t="s">
        <v>8206</v>
      </c>
      <c r="F907" s="832" t="s">
        <v>8497</v>
      </c>
      <c r="G907" s="832" t="s">
        <v>8493</v>
      </c>
      <c r="H907" s="849">
        <v>9.5</v>
      </c>
      <c r="I907" s="849">
        <v>186715.35</v>
      </c>
      <c r="J907" s="832"/>
      <c r="K907" s="832">
        <v>19654.247368421053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8273</v>
      </c>
      <c r="B908" s="832" t="s">
        <v>8491</v>
      </c>
      <c r="C908" s="832" t="s">
        <v>664</v>
      </c>
      <c r="D908" s="832" t="s">
        <v>3086</v>
      </c>
      <c r="E908" s="832" t="s">
        <v>8203</v>
      </c>
      <c r="F908" s="832" t="s">
        <v>8232</v>
      </c>
      <c r="G908" s="832" t="s">
        <v>8233</v>
      </c>
      <c r="H908" s="849">
        <v>4</v>
      </c>
      <c r="I908" s="849">
        <v>256</v>
      </c>
      <c r="J908" s="832">
        <v>1.292929292929293</v>
      </c>
      <c r="K908" s="832">
        <v>64</v>
      </c>
      <c r="L908" s="849">
        <v>3</v>
      </c>
      <c r="M908" s="849">
        <v>198</v>
      </c>
      <c r="N908" s="832">
        <v>1</v>
      </c>
      <c r="O908" s="832">
        <v>66</v>
      </c>
      <c r="P908" s="849">
        <v>4</v>
      </c>
      <c r="Q908" s="849">
        <v>264</v>
      </c>
      <c r="R908" s="837">
        <v>1.3333333333333333</v>
      </c>
      <c r="S908" s="850">
        <v>66</v>
      </c>
    </row>
    <row r="909" spans="1:19" ht="14.4" customHeight="1" x14ac:dyDescent="0.3">
      <c r="A909" s="831" t="s">
        <v>8273</v>
      </c>
      <c r="B909" s="832" t="s">
        <v>8491</v>
      </c>
      <c r="C909" s="832" t="s">
        <v>664</v>
      </c>
      <c r="D909" s="832" t="s">
        <v>3086</v>
      </c>
      <c r="E909" s="832" t="s">
        <v>8203</v>
      </c>
      <c r="F909" s="832" t="s">
        <v>8204</v>
      </c>
      <c r="G909" s="832" t="s">
        <v>8205</v>
      </c>
      <c r="H909" s="849">
        <v>8</v>
      </c>
      <c r="I909" s="849">
        <v>1152</v>
      </c>
      <c r="J909" s="832">
        <v>1.1272015655577299</v>
      </c>
      <c r="K909" s="832">
        <v>144</v>
      </c>
      <c r="L909" s="849">
        <v>7</v>
      </c>
      <c r="M909" s="849">
        <v>1022</v>
      </c>
      <c r="N909" s="832">
        <v>1</v>
      </c>
      <c r="O909" s="832">
        <v>146</v>
      </c>
      <c r="P909" s="849">
        <v>2</v>
      </c>
      <c r="Q909" s="849">
        <v>294</v>
      </c>
      <c r="R909" s="837">
        <v>0.28767123287671231</v>
      </c>
      <c r="S909" s="850">
        <v>147</v>
      </c>
    </row>
    <row r="910" spans="1:19" ht="14.4" customHeight="1" x14ac:dyDescent="0.3">
      <c r="A910" s="831" t="s">
        <v>8273</v>
      </c>
      <c r="B910" s="832" t="s">
        <v>8491</v>
      </c>
      <c r="C910" s="832" t="s">
        <v>664</v>
      </c>
      <c r="D910" s="832" t="s">
        <v>3086</v>
      </c>
      <c r="E910" s="832" t="s">
        <v>8203</v>
      </c>
      <c r="F910" s="832" t="s">
        <v>8281</v>
      </c>
      <c r="G910" s="832" t="s">
        <v>8282</v>
      </c>
      <c r="H910" s="849">
        <v>29</v>
      </c>
      <c r="I910" s="849">
        <v>1015</v>
      </c>
      <c r="J910" s="832">
        <v>0.78378378378378377</v>
      </c>
      <c r="K910" s="832">
        <v>35</v>
      </c>
      <c r="L910" s="849">
        <v>35</v>
      </c>
      <c r="M910" s="849">
        <v>1295</v>
      </c>
      <c r="N910" s="832">
        <v>1</v>
      </c>
      <c r="O910" s="832">
        <v>37</v>
      </c>
      <c r="P910" s="849">
        <v>18</v>
      </c>
      <c r="Q910" s="849">
        <v>666</v>
      </c>
      <c r="R910" s="837">
        <v>0.51428571428571423</v>
      </c>
      <c r="S910" s="850">
        <v>37</v>
      </c>
    </row>
    <row r="911" spans="1:19" ht="14.4" customHeight="1" x14ac:dyDescent="0.3">
      <c r="A911" s="831" t="s">
        <v>8273</v>
      </c>
      <c r="B911" s="832" t="s">
        <v>8491</v>
      </c>
      <c r="C911" s="832" t="s">
        <v>664</v>
      </c>
      <c r="D911" s="832" t="s">
        <v>3086</v>
      </c>
      <c r="E911" s="832" t="s">
        <v>8203</v>
      </c>
      <c r="F911" s="832" t="s">
        <v>8500</v>
      </c>
      <c r="G911" s="832" t="s">
        <v>8501</v>
      </c>
      <c r="H911" s="849"/>
      <c r="I911" s="849"/>
      <c r="J911" s="832"/>
      <c r="K911" s="832"/>
      <c r="L911" s="849"/>
      <c r="M911" s="849"/>
      <c r="N911" s="832"/>
      <c r="O911" s="832"/>
      <c r="P911" s="849">
        <v>3</v>
      </c>
      <c r="Q911" s="849">
        <v>246</v>
      </c>
      <c r="R911" s="837"/>
      <c r="S911" s="850">
        <v>82</v>
      </c>
    </row>
    <row r="912" spans="1:19" ht="14.4" customHeight="1" x14ac:dyDescent="0.3">
      <c r="A912" s="831" t="s">
        <v>8273</v>
      </c>
      <c r="B912" s="832" t="s">
        <v>8491</v>
      </c>
      <c r="C912" s="832" t="s">
        <v>664</v>
      </c>
      <c r="D912" s="832" t="s">
        <v>3086</v>
      </c>
      <c r="E912" s="832" t="s">
        <v>8203</v>
      </c>
      <c r="F912" s="832" t="s">
        <v>8502</v>
      </c>
      <c r="G912" s="832" t="s">
        <v>8503</v>
      </c>
      <c r="H912" s="849">
        <v>3</v>
      </c>
      <c r="I912" s="849">
        <v>171</v>
      </c>
      <c r="J912" s="832"/>
      <c r="K912" s="832">
        <v>57</v>
      </c>
      <c r="L912" s="849"/>
      <c r="M912" s="849"/>
      <c r="N912" s="832"/>
      <c r="O912" s="832"/>
      <c r="P912" s="849">
        <v>2</v>
      </c>
      <c r="Q912" s="849">
        <v>114</v>
      </c>
      <c r="R912" s="837"/>
      <c r="S912" s="850">
        <v>57</v>
      </c>
    </row>
    <row r="913" spans="1:19" ht="14.4" customHeight="1" x14ac:dyDescent="0.3">
      <c r="A913" s="831" t="s">
        <v>8273</v>
      </c>
      <c r="B913" s="832" t="s">
        <v>8491</v>
      </c>
      <c r="C913" s="832" t="s">
        <v>664</v>
      </c>
      <c r="D913" s="832" t="s">
        <v>3086</v>
      </c>
      <c r="E913" s="832" t="s">
        <v>8203</v>
      </c>
      <c r="F913" s="832" t="s">
        <v>8238</v>
      </c>
      <c r="G913" s="832" t="s">
        <v>8239</v>
      </c>
      <c r="H913" s="849"/>
      <c r="I913" s="849"/>
      <c r="J913" s="832"/>
      <c r="K913" s="832"/>
      <c r="L913" s="849">
        <v>1</v>
      </c>
      <c r="M913" s="849">
        <v>86</v>
      </c>
      <c r="N913" s="832">
        <v>1</v>
      </c>
      <c r="O913" s="832">
        <v>86</v>
      </c>
      <c r="P913" s="849">
        <v>3</v>
      </c>
      <c r="Q913" s="849">
        <v>258</v>
      </c>
      <c r="R913" s="837">
        <v>3</v>
      </c>
      <c r="S913" s="850">
        <v>86</v>
      </c>
    </row>
    <row r="914" spans="1:19" ht="14.4" customHeight="1" x14ac:dyDescent="0.3">
      <c r="A914" s="831" t="s">
        <v>8273</v>
      </c>
      <c r="B914" s="832" t="s">
        <v>8491</v>
      </c>
      <c r="C914" s="832" t="s">
        <v>664</v>
      </c>
      <c r="D914" s="832" t="s">
        <v>3086</v>
      </c>
      <c r="E914" s="832" t="s">
        <v>8203</v>
      </c>
      <c r="F914" s="832" t="s">
        <v>8344</v>
      </c>
      <c r="G914" s="832" t="s">
        <v>8345</v>
      </c>
      <c r="H914" s="849">
        <v>3</v>
      </c>
      <c r="I914" s="849">
        <v>0</v>
      </c>
      <c r="J914" s="832"/>
      <c r="K914" s="832">
        <v>0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8273</v>
      </c>
      <c r="B915" s="832" t="s">
        <v>8491</v>
      </c>
      <c r="C915" s="832" t="s">
        <v>664</v>
      </c>
      <c r="D915" s="832" t="s">
        <v>3086</v>
      </c>
      <c r="E915" s="832" t="s">
        <v>8203</v>
      </c>
      <c r="F915" s="832" t="s">
        <v>8506</v>
      </c>
      <c r="G915" s="832" t="s">
        <v>8507</v>
      </c>
      <c r="H915" s="849">
        <v>60</v>
      </c>
      <c r="I915" s="849">
        <v>10260</v>
      </c>
      <c r="J915" s="832">
        <v>1.0235434956105347</v>
      </c>
      <c r="K915" s="832">
        <v>171</v>
      </c>
      <c r="L915" s="849">
        <v>56</v>
      </c>
      <c r="M915" s="849">
        <v>10024</v>
      </c>
      <c r="N915" s="832">
        <v>1</v>
      </c>
      <c r="O915" s="832">
        <v>179</v>
      </c>
      <c r="P915" s="849">
        <v>46</v>
      </c>
      <c r="Q915" s="849">
        <v>12512</v>
      </c>
      <c r="R915" s="837">
        <v>1.2482043096568236</v>
      </c>
      <c r="S915" s="850">
        <v>272</v>
      </c>
    </row>
    <row r="916" spans="1:19" ht="14.4" customHeight="1" x14ac:dyDescent="0.3">
      <c r="A916" s="831" t="s">
        <v>8273</v>
      </c>
      <c r="B916" s="832" t="s">
        <v>8491</v>
      </c>
      <c r="C916" s="832" t="s">
        <v>664</v>
      </c>
      <c r="D916" s="832" t="s">
        <v>3086</v>
      </c>
      <c r="E916" s="832" t="s">
        <v>8203</v>
      </c>
      <c r="F916" s="832" t="s">
        <v>8240</v>
      </c>
      <c r="G916" s="832" t="s">
        <v>8241</v>
      </c>
      <c r="H916" s="849"/>
      <c r="I916" s="849"/>
      <c r="J916" s="832"/>
      <c r="K916" s="832"/>
      <c r="L916" s="849">
        <v>3</v>
      </c>
      <c r="M916" s="849">
        <v>100</v>
      </c>
      <c r="N916" s="832">
        <v>1</v>
      </c>
      <c r="O916" s="832">
        <v>33.333333333333336</v>
      </c>
      <c r="P916" s="849">
        <v>5</v>
      </c>
      <c r="Q916" s="849">
        <v>166.67</v>
      </c>
      <c r="R916" s="837">
        <v>1.6666999999999998</v>
      </c>
      <c r="S916" s="850">
        <v>33.333999999999996</v>
      </c>
    </row>
    <row r="917" spans="1:19" ht="14.4" customHeight="1" x14ac:dyDescent="0.3">
      <c r="A917" s="831" t="s">
        <v>8273</v>
      </c>
      <c r="B917" s="832" t="s">
        <v>8491</v>
      </c>
      <c r="C917" s="832" t="s">
        <v>664</v>
      </c>
      <c r="D917" s="832" t="s">
        <v>3086</v>
      </c>
      <c r="E917" s="832" t="s">
        <v>8203</v>
      </c>
      <c r="F917" s="832" t="s">
        <v>8287</v>
      </c>
      <c r="G917" s="832" t="s">
        <v>8288</v>
      </c>
      <c r="H917" s="849">
        <v>26</v>
      </c>
      <c r="I917" s="849">
        <v>2808</v>
      </c>
      <c r="J917" s="832">
        <v>2.6896551724137931</v>
      </c>
      <c r="K917" s="832">
        <v>108</v>
      </c>
      <c r="L917" s="849">
        <v>9</v>
      </c>
      <c r="M917" s="849">
        <v>1044</v>
      </c>
      <c r="N917" s="832">
        <v>1</v>
      </c>
      <c r="O917" s="832">
        <v>116</v>
      </c>
      <c r="P917" s="849">
        <v>12</v>
      </c>
      <c r="Q917" s="849">
        <v>1392</v>
      </c>
      <c r="R917" s="837">
        <v>1.3333333333333333</v>
      </c>
      <c r="S917" s="850">
        <v>116</v>
      </c>
    </row>
    <row r="918" spans="1:19" ht="14.4" customHeight="1" x14ac:dyDescent="0.3">
      <c r="A918" s="831" t="s">
        <v>8273</v>
      </c>
      <c r="B918" s="832" t="s">
        <v>8491</v>
      </c>
      <c r="C918" s="832" t="s">
        <v>664</v>
      </c>
      <c r="D918" s="832" t="s">
        <v>3086</v>
      </c>
      <c r="E918" s="832" t="s">
        <v>8203</v>
      </c>
      <c r="F918" s="832" t="s">
        <v>8242</v>
      </c>
      <c r="G918" s="832" t="s">
        <v>8243</v>
      </c>
      <c r="H918" s="849">
        <v>3</v>
      </c>
      <c r="I918" s="849">
        <v>108</v>
      </c>
      <c r="J918" s="832">
        <v>0.97297297297297303</v>
      </c>
      <c r="K918" s="832">
        <v>36</v>
      </c>
      <c r="L918" s="849">
        <v>3</v>
      </c>
      <c r="M918" s="849">
        <v>111</v>
      </c>
      <c r="N918" s="832">
        <v>1</v>
      </c>
      <c r="O918" s="832">
        <v>37</v>
      </c>
      <c r="P918" s="849">
        <v>4</v>
      </c>
      <c r="Q918" s="849">
        <v>148</v>
      </c>
      <c r="R918" s="837">
        <v>1.3333333333333333</v>
      </c>
      <c r="S918" s="850">
        <v>37</v>
      </c>
    </row>
    <row r="919" spans="1:19" ht="14.4" customHeight="1" x14ac:dyDescent="0.3">
      <c r="A919" s="831" t="s">
        <v>8273</v>
      </c>
      <c r="B919" s="832" t="s">
        <v>8491</v>
      </c>
      <c r="C919" s="832" t="s">
        <v>664</v>
      </c>
      <c r="D919" s="832" t="s">
        <v>3086</v>
      </c>
      <c r="E919" s="832" t="s">
        <v>8203</v>
      </c>
      <c r="F919" s="832" t="s">
        <v>8244</v>
      </c>
      <c r="G919" s="832" t="s">
        <v>8245</v>
      </c>
      <c r="H919" s="849">
        <v>7</v>
      </c>
      <c r="I919" s="849">
        <v>217</v>
      </c>
      <c r="J919" s="832"/>
      <c r="K919" s="832">
        <v>31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8273</v>
      </c>
      <c r="B920" s="832" t="s">
        <v>8491</v>
      </c>
      <c r="C920" s="832" t="s">
        <v>664</v>
      </c>
      <c r="D920" s="832" t="s">
        <v>3086</v>
      </c>
      <c r="E920" s="832" t="s">
        <v>8203</v>
      </c>
      <c r="F920" s="832" t="s">
        <v>8271</v>
      </c>
      <c r="G920" s="832" t="s">
        <v>8272</v>
      </c>
      <c r="H920" s="849"/>
      <c r="I920" s="849"/>
      <c r="J920" s="832"/>
      <c r="K920" s="832"/>
      <c r="L920" s="849"/>
      <c r="M920" s="849"/>
      <c r="N920" s="832"/>
      <c r="O920" s="832"/>
      <c r="P920" s="849">
        <v>2</v>
      </c>
      <c r="Q920" s="849">
        <v>710</v>
      </c>
      <c r="R920" s="837"/>
      <c r="S920" s="850">
        <v>355</v>
      </c>
    </row>
    <row r="921" spans="1:19" ht="14.4" customHeight="1" x14ac:dyDescent="0.3">
      <c r="A921" s="831" t="s">
        <v>8273</v>
      </c>
      <c r="B921" s="832" t="s">
        <v>8491</v>
      </c>
      <c r="C921" s="832" t="s">
        <v>664</v>
      </c>
      <c r="D921" s="832" t="s">
        <v>3086</v>
      </c>
      <c r="E921" s="832" t="s">
        <v>8203</v>
      </c>
      <c r="F921" s="832" t="s">
        <v>8510</v>
      </c>
      <c r="G921" s="832" t="s">
        <v>8511</v>
      </c>
      <c r="H921" s="849">
        <v>8</v>
      </c>
      <c r="I921" s="849">
        <v>1320</v>
      </c>
      <c r="J921" s="832"/>
      <c r="K921" s="832">
        <v>165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8273</v>
      </c>
      <c r="B922" s="832" t="s">
        <v>8491</v>
      </c>
      <c r="C922" s="832" t="s">
        <v>664</v>
      </c>
      <c r="D922" s="832" t="s">
        <v>3086</v>
      </c>
      <c r="E922" s="832" t="s">
        <v>8203</v>
      </c>
      <c r="F922" s="832" t="s">
        <v>8354</v>
      </c>
      <c r="G922" s="832" t="s">
        <v>8355</v>
      </c>
      <c r="H922" s="849">
        <v>1</v>
      </c>
      <c r="I922" s="849">
        <v>77</v>
      </c>
      <c r="J922" s="832"/>
      <c r="K922" s="832">
        <v>77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" customHeight="1" x14ac:dyDescent="0.3">
      <c r="A923" s="831" t="s">
        <v>8273</v>
      </c>
      <c r="B923" s="832" t="s">
        <v>8491</v>
      </c>
      <c r="C923" s="832" t="s">
        <v>664</v>
      </c>
      <c r="D923" s="832" t="s">
        <v>3086</v>
      </c>
      <c r="E923" s="832" t="s">
        <v>8203</v>
      </c>
      <c r="F923" s="832" t="s">
        <v>8514</v>
      </c>
      <c r="G923" s="832" t="s">
        <v>8515</v>
      </c>
      <c r="H923" s="849">
        <v>67</v>
      </c>
      <c r="I923" s="849">
        <v>22177</v>
      </c>
      <c r="J923" s="832">
        <v>0.90792598051256856</v>
      </c>
      <c r="K923" s="832">
        <v>331</v>
      </c>
      <c r="L923" s="849">
        <v>69</v>
      </c>
      <c r="M923" s="849">
        <v>24426</v>
      </c>
      <c r="N923" s="832">
        <v>1</v>
      </c>
      <c r="O923" s="832">
        <v>354</v>
      </c>
      <c r="P923" s="849">
        <v>61</v>
      </c>
      <c r="Q923" s="849">
        <v>21655</v>
      </c>
      <c r="R923" s="837">
        <v>0.88655530991566367</v>
      </c>
      <c r="S923" s="850">
        <v>355</v>
      </c>
    </row>
    <row r="924" spans="1:19" ht="14.4" customHeight="1" x14ac:dyDescent="0.3">
      <c r="A924" s="831" t="s">
        <v>8273</v>
      </c>
      <c r="B924" s="832" t="s">
        <v>8491</v>
      </c>
      <c r="C924" s="832" t="s">
        <v>664</v>
      </c>
      <c r="D924" s="832" t="s">
        <v>3086</v>
      </c>
      <c r="E924" s="832" t="s">
        <v>8203</v>
      </c>
      <c r="F924" s="832" t="s">
        <v>8248</v>
      </c>
      <c r="G924" s="832" t="s">
        <v>8249</v>
      </c>
      <c r="H924" s="849">
        <v>15</v>
      </c>
      <c r="I924" s="849">
        <v>855</v>
      </c>
      <c r="J924" s="832">
        <v>0.4391371340523883</v>
      </c>
      <c r="K924" s="832">
        <v>57</v>
      </c>
      <c r="L924" s="849">
        <v>33</v>
      </c>
      <c r="M924" s="849">
        <v>1947</v>
      </c>
      <c r="N924" s="832">
        <v>1</v>
      </c>
      <c r="O924" s="832">
        <v>59</v>
      </c>
      <c r="P924" s="849">
        <v>41</v>
      </c>
      <c r="Q924" s="849">
        <v>2419</v>
      </c>
      <c r="R924" s="837">
        <v>1.2424242424242424</v>
      </c>
      <c r="S924" s="850">
        <v>59</v>
      </c>
    </row>
    <row r="925" spans="1:19" ht="14.4" customHeight="1" x14ac:dyDescent="0.3">
      <c r="A925" s="831" t="s">
        <v>8273</v>
      </c>
      <c r="B925" s="832" t="s">
        <v>8491</v>
      </c>
      <c r="C925" s="832" t="s">
        <v>682</v>
      </c>
      <c r="D925" s="832" t="s">
        <v>3047</v>
      </c>
      <c r="E925" s="832" t="s">
        <v>8203</v>
      </c>
      <c r="F925" s="832" t="s">
        <v>8512</v>
      </c>
      <c r="G925" s="832" t="s">
        <v>8513</v>
      </c>
      <c r="H925" s="849">
        <v>1</v>
      </c>
      <c r="I925" s="849">
        <v>642</v>
      </c>
      <c r="J925" s="832"/>
      <c r="K925" s="832">
        <v>642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8273</v>
      </c>
      <c r="B926" s="832" t="s">
        <v>8491</v>
      </c>
      <c r="C926" s="832" t="s">
        <v>8371</v>
      </c>
      <c r="D926" s="832" t="s">
        <v>8187</v>
      </c>
      <c r="E926" s="832" t="s">
        <v>8206</v>
      </c>
      <c r="F926" s="832" t="s">
        <v>8492</v>
      </c>
      <c r="G926" s="832" t="s">
        <v>8526</v>
      </c>
      <c r="H926" s="849">
        <v>0</v>
      </c>
      <c r="I926" s="849">
        <v>3.637978807091713E-12</v>
      </c>
      <c r="J926" s="832"/>
      <c r="K926" s="832"/>
      <c r="L926" s="849">
        <v>0</v>
      </c>
      <c r="M926" s="849">
        <v>0</v>
      </c>
      <c r="N926" s="832"/>
      <c r="O926" s="832"/>
      <c r="P926" s="849">
        <v>0</v>
      </c>
      <c r="Q926" s="849">
        <v>0</v>
      </c>
      <c r="R926" s="837"/>
      <c r="S926" s="850"/>
    </row>
    <row r="927" spans="1:19" ht="14.4" customHeight="1" x14ac:dyDescent="0.3">
      <c r="A927" s="831" t="s">
        <v>8273</v>
      </c>
      <c r="B927" s="832" t="s">
        <v>8491</v>
      </c>
      <c r="C927" s="832" t="s">
        <v>8371</v>
      </c>
      <c r="D927" s="832" t="s">
        <v>8187</v>
      </c>
      <c r="E927" s="832" t="s">
        <v>8206</v>
      </c>
      <c r="F927" s="832" t="s">
        <v>8494</v>
      </c>
      <c r="G927" s="832" t="s">
        <v>8526</v>
      </c>
      <c r="H927" s="849">
        <v>-3.5527136788005009E-15</v>
      </c>
      <c r="I927" s="849">
        <v>0</v>
      </c>
      <c r="J927" s="832">
        <v>0</v>
      </c>
      <c r="K927" s="832">
        <v>0</v>
      </c>
      <c r="L927" s="849">
        <v>0</v>
      </c>
      <c r="M927" s="849">
        <v>-5.8207660913467407E-11</v>
      </c>
      <c r="N927" s="832">
        <v>1</v>
      </c>
      <c r="O927" s="832"/>
      <c r="P927" s="849">
        <v>0</v>
      </c>
      <c r="Q927" s="849">
        <v>0</v>
      </c>
      <c r="R927" s="837">
        <v>0</v>
      </c>
      <c r="S927" s="850"/>
    </row>
    <row r="928" spans="1:19" ht="14.4" customHeight="1" x14ac:dyDescent="0.3">
      <c r="A928" s="831" t="s">
        <v>8273</v>
      </c>
      <c r="B928" s="832" t="s">
        <v>8491</v>
      </c>
      <c r="C928" s="832" t="s">
        <v>8371</v>
      </c>
      <c r="D928" s="832" t="s">
        <v>8187</v>
      </c>
      <c r="E928" s="832" t="s">
        <v>8206</v>
      </c>
      <c r="F928" s="832" t="s">
        <v>8497</v>
      </c>
      <c r="G928" s="832" t="s">
        <v>8526</v>
      </c>
      <c r="H928" s="849">
        <v>0</v>
      </c>
      <c r="I928" s="849">
        <v>7.2759576141834259E-12</v>
      </c>
      <c r="J928" s="832"/>
      <c r="K928" s="832"/>
      <c r="L928" s="849"/>
      <c r="M928" s="849"/>
      <c r="N928" s="832"/>
      <c r="O928" s="832"/>
      <c r="P928" s="849">
        <v>0</v>
      </c>
      <c r="Q928" s="849">
        <v>1.4551915228366852E-11</v>
      </c>
      <c r="R928" s="837"/>
      <c r="S928" s="850"/>
    </row>
    <row r="929" spans="1:19" ht="14.4" customHeight="1" x14ac:dyDescent="0.3">
      <c r="A929" s="831" t="s">
        <v>8273</v>
      </c>
      <c r="B929" s="832" t="s">
        <v>8491</v>
      </c>
      <c r="C929" s="832" t="s">
        <v>8371</v>
      </c>
      <c r="D929" s="832" t="s">
        <v>8187</v>
      </c>
      <c r="E929" s="832" t="s">
        <v>8206</v>
      </c>
      <c r="F929" s="832" t="s">
        <v>8498</v>
      </c>
      <c r="G929" s="832" t="s">
        <v>8526</v>
      </c>
      <c r="H929" s="849"/>
      <c r="I929" s="849"/>
      <c r="J929" s="832"/>
      <c r="K929" s="832"/>
      <c r="L929" s="849"/>
      <c r="M929" s="849"/>
      <c r="N929" s="832"/>
      <c r="O929" s="832"/>
      <c r="P929" s="849">
        <v>0</v>
      </c>
      <c r="Q929" s="849">
        <v>-7.2759576141834259E-12</v>
      </c>
      <c r="R929" s="837"/>
      <c r="S929" s="850"/>
    </row>
    <row r="930" spans="1:19" ht="14.4" customHeight="1" x14ac:dyDescent="0.3">
      <c r="A930" s="831" t="s">
        <v>8273</v>
      </c>
      <c r="B930" s="832" t="s">
        <v>8527</v>
      </c>
      <c r="C930" s="832" t="s">
        <v>664</v>
      </c>
      <c r="D930" s="832" t="s">
        <v>3022</v>
      </c>
      <c r="E930" s="832" t="s">
        <v>8203</v>
      </c>
      <c r="F930" s="832" t="s">
        <v>8281</v>
      </c>
      <c r="G930" s="832" t="s">
        <v>8282</v>
      </c>
      <c r="H930" s="849">
        <v>1</v>
      </c>
      <c r="I930" s="849">
        <v>35</v>
      </c>
      <c r="J930" s="832"/>
      <c r="K930" s="832">
        <v>35</v>
      </c>
      <c r="L930" s="849"/>
      <c r="M930" s="849"/>
      <c r="N930" s="832"/>
      <c r="O930" s="832"/>
      <c r="P930" s="849"/>
      <c r="Q930" s="849"/>
      <c r="R930" s="837"/>
      <c r="S930" s="850"/>
    </row>
    <row r="931" spans="1:19" ht="14.4" customHeight="1" x14ac:dyDescent="0.3">
      <c r="A931" s="831" t="s">
        <v>8273</v>
      </c>
      <c r="B931" s="832" t="s">
        <v>8527</v>
      </c>
      <c r="C931" s="832" t="s">
        <v>664</v>
      </c>
      <c r="D931" s="832" t="s">
        <v>8187</v>
      </c>
      <c r="E931" s="832" t="s">
        <v>8206</v>
      </c>
      <c r="F931" s="832" t="s">
        <v>8528</v>
      </c>
      <c r="G931" s="832" t="s">
        <v>1564</v>
      </c>
      <c r="H931" s="849"/>
      <c r="I931" s="849"/>
      <c r="J931" s="832"/>
      <c r="K931" s="832"/>
      <c r="L931" s="849"/>
      <c r="M931" s="849"/>
      <c r="N931" s="832"/>
      <c r="O931" s="832"/>
      <c r="P931" s="849">
        <v>6</v>
      </c>
      <c r="Q931" s="849">
        <v>81991.259999999995</v>
      </c>
      <c r="R931" s="837"/>
      <c r="S931" s="850">
        <v>13665.21</v>
      </c>
    </row>
    <row r="932" spans="1:19" ht="14.4" customHeight="1" x14ac:dyDescent="0.3">
      <c r="A932" s="831" t="s">
        <v>8273</v>
      </c>
      <c r="B932" s="832" t="s">
        <v>8527</v>
      </c>
      <c r="C932" s="832" t="s">
        <v>664</v>
      </c>
      <c r="D932" s="832" t="s">
        <v>8187</v>
      </c>
      <c r="E932" s="832" t="s">
        <v>8206</v>
      </c>
      <c r="F932" s="832" t="s">
        <v>8529</v>
      </c>
      <c r="G932" s="832" t="s">
        <v>1004</v>
      </c>
      <c r="H932" s="849"/>
      <c r="I932" s="849"/>
      <c r="J932" s="832"/>
      <c r="K932" s="832"/>
      <c r="L932" s="849"/>
      <c r="M932" s="849"/>
      <c r="N932" s="832"/>
      <c r="O932" s="832"/>
      <c r="P932" s="849">
        <v>23</v>
      </c>
      <c r="Q932" s="849">
        <v>31172.400000000001</v>
      </c>
      <c r="R932" s="837"/>
      <c r="S932" s="850">
        <v>1355.3217391304349</v>
      </c>
    </row>
    <row r="933" spans="1:19" ht="14.4" customHeight="1" x14ac:dyDescent="0.3">
      <c r="A933" s="831" t="s">
        <v>8273</v>
      </c>
      <c r="B933" s="832" t="s">
        <v>8527</v>
      </c>
      <c r="C933" s="832" t="s">
        <v>664</v>
      </c>
      <c r="D933" s="832" t="s">
        <v>8187</v>
      </c>
      <c r="E933" s="832" t="s">
        <v>8206</v>
      </c>
      <c r="F933" s="832" t="s">
        <v>8530</v>
      </c>
      <c r="G933" s="832" t="s">
        <v>1004</v>
      </c>
      <c r="H933" s="849"/>
      <c r="I933" s="849"/>
      <c r="J933" s="832"/>
      <c r="K933" s="832"/>
      <c r="L933" s="849"/>
      <c r="M933" s="849"/>
      <c r="N933" s="832"/>
      <c r="O933" s="832"/>
      <c r="P933" s="849">
        <v>4</v>
      </c>
      <c r="Q933" s="849">
        <v>13665.2</v>
      </c>
      <c r="R933" s="837"/>
      <c r="S933" s="850">
        <v>3416.3</v>
      </c>
    </row>
    <row r="934" spans="1:19" ht="14.4" customHeight="1" x14ac:dyDescent="0.3">
      <c r="A934" s="831" t="s">
        <v>8273</v>
      </c>
      <c r="B934" s="832" t="s">
        <v>8527</v>
      </c>
      <c r="C934" s="832" t="s">
        <v>664</v>
      </c>
      <c r="D934" s="832" t="s">
        <v>8187</v>
      </c>
      <c r="E934" s="832" t="s">
        <v>8206</v>
      </c>
      <c r="F934" s="832" t="s">
        <v>8531</v>
      </c>
      <c r="G934" s="832" t="s">
        <v>1004</v>
      </c>
      <c r="H934" s="849"/>
      <c r="I934" s="849"/>
      <c r="J934" s="832"/>
      <c r="K934" s="832"/>
      <c r="L934" s="849"/>
      <c r="M934" s="849"/>
      <c r="N934" s="832"/>
      <c r="O934" s="832"/>
      <c r="P934" s="849">
        <v>8.1999999999999993</v>
      </c>
      <c r="Q934" s="849">
        <v>54610.76</v>
      </c>
      <c r="R934" s="837"/>
      <c r="S934" s="850">
        <v>6659.8487804878059</v>
      </c>
    </row>
    <row r="935" spans="1:19" ht="14.4" customHeight="1" x14ac:dyDescent="0.3">
      <c r="A935" s="831" t="s">
        <v>8273</v>
      </c>
      <c r="B935" s="832" t="s">
        <v>8527</v>
      </c>
      <c r="C935" s="832" t="s">
        <v>664</v>
      </c>
      <c r="D935" s="832" t="s">
        <v>8187</v>
      </c>
      <c r="E935" s="832" t="s">
        <v>8206</v>
      </c>
      <c r="F935" s="832" t="s">
        <v>8532</v>
      </c>
      <c r="G935" s="832" t="s">
        <v>1004</v>
      </c>
      <c r="H935" s="849"/>
      <c r="I935" s="849"/>
      <c r="J935" s="832"/>
      <c r="K935" s="832"/>
      <c r="L935" s="849"/>
      <c r="M935" s="849"/>
      <c r="N935" s="832"/>
      <c r="O935" s="832"/>
      <c r="P935" s="849">
        <v>6</v>
      </c>
      <c r="Q935" s="849">
        <v>81991.259999999995</v>
      </c>
      <c r="R935" s="837"/>
      <c r="S935" s="850">
        <v>13665.21</v>
      </c>
    </row>
    <row r="936" spans="1:19" ht="14.4" customHeight="1" x14ac:dyDescent="0.3">
      <c r="A936" s="831" t="s">
        <v>8273</v>
      </c>
      <c r="B936" s="832" t="s">
        <v>8527</v>
      </c>
      <c r="C936" s="832" t="s">
        <v>664</v>
      </c>
      <c r="D936" s="832" t="s">
        <v>8187</v>
      </c>
      <c r="E936" s="832" t="s">
        <v>8206</v>
      </c>
      <c r="F936" s="832" t="s">
        <v>8494</v>
      </c>
      <c r="G936" s="832"/>
      <c r="H936" s="849">
        <v>13</v>
      </c>
      <c r="I936" s="849">
        <v>255505.22999999998</v>
      </c>
      <c r="J936" s="832"/>
      <c r="K936" s="832">
        <v>19654.24846153846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8273</v>
      </c>
      <c r="B937" s="832" t="s">
        <v>8527</v>
      </c>
      <c r="C937" s="832" t="s">
        <v>664</v>
      </c>
      <c r="D937" s="832" t="s">
        <v>8187</v>
      </c>
      <c r="E937" s="832" t="s">
        <v>8206</v>
      </c>
      <c r="F937" s="832" t="s">
        <v>8533</v>
      </c>
      <c r="G937" s="832" t="s">
        <v>1564</v>
      </c>
      <c r="H937" s="849"/>
      <c r="I937" s="849"/>
      <c r="J937" s="832"/>
      <c r="K937" s="832"/>
      <c r="L937" s="849"/>
      <c r="M937" s="849"/>
      <c r="N937" s="832"/>
      <c r="O937" s="832"/>
      <c r="P937" s="849">
        <v>6</v>
      </c>
      <c r="Q937" s="849">
        <v>81991.259999999995</v>
      </c>
      <c r="R937" s="837"/>
      <c r="S937" s="850">
        <v>13665.21</v>
      </c>
    </row>
    <row r="938" spans="1:19" ht="14.4" customHeight="1" x14ac:dyDescent="0.3">
      <c r="A938" s="831" t="s">
        <v>8273</v>
      </c>
      <c r="B938" s="832" t="s">
        <v>8527</v>
      </c>
      <c r="C938" s="832" t="s">
        <v>664</v>
      </c>
      <c r="D938" s="832" t="s">
        <v>8187</v>
      </c>
      <c r="E938" s="832" t="s">
        <v>8203</v>
      </c>
      <c r="F938" s="832" t="s">
        <v>8232</v>
      </c>
      <c r="G938" s="832" t="s">
        <v>8233</v>
      </c>
      <c r="H938" s="849">
        <v>172</v>
      </c>
      <c r="I938" s="849">
        <v>11008</v>
      </c>
      <c r="J938" s="832">
        <v>1.263544536271809</v>
      </c>
      <c r="K938" s="832">
        <v>64</v>
      </c>
      <c r="L938" s="849">
        <v>132</v>
      </c>
      <c r="M938" s="849">
        <v>8712</v>
      </c>
      <c r="N938" s="832">
        <v>1</v>
      </c>
      <c r="O938" s="832">
        <v>66</v>
      </c>
      <c r="P938" s="849">
        <v>118</v>
      </c>
      <c r="Q938" s="849">
        <v>7788</v>
      </c>
      <c r="R938" s="837">
        <v>0.89393939393939392</v>
      </c>
      <c r="S938" s="850">
        <v>66</v>
      </c>
    </row>
    <row r="939" spans="1:19" ht="14.4" customHeight="1" x14ac:dyDescent="0.3">
      <c r="A939" s="831" t="s">
        <v>8273</v>
      </c>
      <c r="B939" s="832" t="s">
        <v>8527</v>
      </c>
      <c r="C939" s="832" t="s">
        <v>664</v>
      </c>
      <c r="D939" s="832" t="s">
        <v>8187</v>
      </c>
      <c r="E939" s="832" t="s">
        <v>8203</v>
      </c>
      <c r="F939" s="832" t="s">
        <v>8328</v>
      </c>
      <c r="G939" s="832" t="s">
        <v>8329</v>
      </c>
      <c r="H939" s="849"/>
      <c r="I939" s="849"/>
      <c r="J939" s="832"/>
      <c r="K939" s="832"/>
      <c r="L939" s="849"/>
      <c r="M939" s="849"/>
      <c r="N939" s="832"/>
      <c r="O939" s="832"/>
      <c r="P939" s="849">
        <v>1</v>
      </c>
      <c r="Q939" s="849">
        <v>115</v>
      </c>
      <c r="R939" s="837"/>
      <c r="S939" s="850">
        <v>115</v>
      </c>
    </row>
    <row r="940" spans="1:19" ht="14.4" customHeight="1" x14ac:dyDescent="0.3">
      <c r="A940" s="831" t="s">
        <v>8273</v>
      </c>
      <c r="B940" s="832" t="s">
        <v>8527</v>
      </c>
      <c r="C940" s="832" t="s">
        <v>664</v>
      </c>
      <c r="D940" s="832" t="s">
        <v>8187</v>
      </c>
      <c r="E940" s="832" t="s">
        <v>8203</v>
      </c>
      <c r="F940" s="832" t="s">
        <v>8204</v>
      </c>
      <c r="G940" s="832" t="s">
        <v>8205</v>
      </c>
      <c r="H940" s="849">
        <v>3</v>
      </c>
      <c r="I940" s="849">
        <v>432</v>
      </c>
      <c r="J940" s="832"/>
      <c r="K940" s="832">
        <v>144</v>
      </c>
      <c r="L940" s="849"/>
      <c r="M940" s="849"/>
      <c r="N940" s="832"/>
      <c r="O940" s="832"/>
      <c r="P940" s="849">
        <v>6</v>
      </c>
      <c r="Q940" s="849">
        <v>882</v>
      </c>
      <c r="R940" s="837"/>
      <c r="S940" s="850">
        <v>147</v>
      </c>
    </row>
    <row r="941" spans="1:19" ht="14.4" customHeight="1" x14ac:dyDescent="0.3">
      <c r="A941" s="831" t="s">
        <v>8273</v>
      </c>
      <c r="B941" s="832" t="s">
        <v>8527</v>
      </c>
      <c r="C941" s="832" t="s">
        <v>664</v>
      </c>
      <c r="D941" s="832" t="s">
        <v>8187</v>
      </c>
      <c r="E941" s="832" t="s">
        <v>8203</v>
      </c>
      <c r="F941" s="832" t="s">
        <v>8534</v>
      </c>
      <c r="G941" s="832" t="s">
        <v>8535</v>
      </c>
      <c r="H941" s="849"/>
      <c r="I941" s="849"/>
      <c r="J941" s="832"/>
      <c r="K941" s="832"/>
      <c r="L941" s="849"/>
      <c r="M941" s="849"/>
      <c r="N941" s="832"/>
      <c r="O941" s="832"/>
      <c r="P941" s="849">
        <v>9</v>
      </c>
      <c r="Q941" s="849">
        <v>1773</v>
      </c>
      <c r="R941" s="837"/>
      <c r="S941" s="850">
        <v>197</v>
      </c>
    </row>
    <row r="942" spans="1:19" ht="14.4" customHeight="1" x14ac:dyDescent="0.3">
      <c r="A942" s="831" t="s">
        <v>8273</v>
      </c>
      <c r="B942" s="832" t="s">
        <v>8527</v>
      </c>
      <c r="C942" s="832" t="s">
        <v>664</v>
      </c>
      <c r="D942" s="832" t="s">
        <v>8187</v>
      </c>
      <c r="E942" s="832" t="s">
        <v>8203</v>
      </c>
      <c r="F942" s="832" t="s">
        <v>8281</v>
      </c>
      <c r="G942" s="832" t="s">
        <v>8282</v>
      </c>
      <c r="H942" s="849">
        <v>136</v>
      </c>
      <c r="I942" s="849">
        <v>4760</v>
      </c>
      <c r="J942" s="832">
        <v>1.1284969179706021</v>
      </c>
      <c r="K942" s="832">
        <v>35</v>
      </c>
      <c r="L942" s="849">
        <v>114</v>
      </c>
      <c r="M942" s="849">
        <v>4218</v>
      </c>
      <c r="N942" s="832">
        <v>1</v>
      </c>
      <c r="O942" s="832">
        <v>37</v>
      </c>
      <c r="P942" s="849">
        <v>44</v>
      </c>
      <c r="Q942" s="849">
        <v>1628</v>
      </c>
      <c r="R942" s="837">
        <v>0.38596491228070173</v>
      </c>
      <c r="S942" s="850">
        <v>37</v>
      </c>
    </row>
    <row r="943" spans="1:19" ht="14.4" customHeight="1" x14ac:dyDescent="0.3">
      <c r="A943" s="831" t="s">
        <v>8273</v>
      </c>
      <c r="B943" s="832" t="s">
        <v>8527</v>
      </c>
      <c r="C943" s="832" t="s">
        <v>664</v>
      </c>
      <c r="D943" s="832" t="s">
        <v>8187</v>
      </c>
      <c r="E943" s="832" t="s">
        <v>8203</v>
      </c>
      <c r="F943" s="832" t="s">
        <v>8502</v>
      </c>
      <c r="G943" s="832" t="s">
        <v>8503</v>
      </c>
      <c r="H943" s="849">
        <v>83</v>
      </c>
      <c r="I943" s="849">
        <v>4731</v>
      </c>
      <c r="J943" s="832">
        <v>1.4067796610169492</v>
      </c>
      <c r="K943" s="832">
        <v>57</v>
      </c>
      <c r="L943" s="849">
        <v>57</v>
      </c>
      <c r="M943" s="849">
        <v>3363</v>
      </c>
      <c r="N943" s="832">
        <v>1</v>
      </c>
      <c r="O943" s="832">
        <v>59</v>
      </c>
      <c r="P943" s="849">
        <v>56</v>
      </c>
      <c r="Q943" s="849">
        <v>3192</v>
      </c>
      <c r="R943" s="837">
        <v>0.94915254237288138</v>
      </c>
      <c r="S943" s="850">
        <v>57</v>
      </c>
    </row>
    <row r="944" spans="1:19" ht="14.4" customHeight="1" x14ac:dyDescent="0.3">
      <c r="A944" s="831" t="s">
        <v>8273</v>
      </c>
      <c r="B944" s="832" t="s">
        <v>8527</v>
      </c>
      <c r="C944" s="832" t="s">
        <v>664</v>
      </c>
      <c r="D944" s="832" t="s">
        <v>8187</v>
      </c>
      <c r="E944" s="832" t="s">
        <v>8203</v>
      </c>
      <c r="F944" s="832" t="s">
        <v>8536</v>
      </c>
      <c r="G944" s="832" t="s">
        <v>8537</v>
      </c>
      <c r="H944" s="849">
        <v>3</v>
      </c>
      <c r="I944" s="849">
        <v>1959</v>
      </c>
      <c r="J944" s="832"/>
      <c r="K944" s="832">
        <v>653</v>
      </c>
      <c r="L944" s="849"/>
      <c r="M944" s="849"/>
      <c r="N944" s="832"/>
      <c r="O944" s="832"/>
      <c r="P944" s="849">
        <v>5</v>
      </c>
      <c r="Q944" s="849">
        <v>3505</v>
      </c>
      <c r="R944" s="837"/>
      <c r="S944" s="850">
        <v>701</v>
      </c>
    </row>
    <row r="945" spans="1:19" ht="14.4" customHeight="1" x14ac:dyDescent="0.3">
      <c r="A945" s="831" t="s">
        <v>8273</v>
      </c>
      <c r="B945" s="832" t="s">
        <v>8527</v>
      </c>
      <c r="C945" s="832" t="s">
        <v>664</v>
      </c>
      <c r="D945" s="832" t="s">
        <v>8187</v>
      </c>
      <c r="E945" s="832" t="s">
        <v>8203</v>
      </c>
      <c r="F945" s="832" t="s">
        <v>8504</v>
      </c>
      <c r="G945" s="832" t="s">
        <v>8505</v>
      </c>
      <c r="H945" s="849">
        <v>108</v>
      </c>
      <c r="I945" s="849">
        <v>46980</v>
      </c>
      <c r="J945" s="832">
        <v>0.50007451088923427</v>
      </c>
      <c r="K945" s="832">
        <v>435</v>
      </c>
      <c r="L945" s="849">
        <v>214</v>
      </c>
      <c r="M945" s="849">
        <v>93946</v>
      </c>
      <c r="N945" s="832">
        <v>1</v>
      </c>
      <c r="O945" s="832">
        <v>439</v>
      </c>
      <c r="P945" s="849">
        <v>136</v>
      </c>
      <c r="Q945" s="849">
        <v>59704</v>
      </c>
      <c r="R945" s="837">
        <v>0.63551401869158874</v>
      </c>
      <c r="S945" s="850">
        <v>439</v>
      </c>
    </row>
    <row r="946" spans="1:19" ht="14.4" customHeight="1" x14ac:dyDescent="0.3">
      <c r="A946" s="831" t="s">
        <v>8273</v>
      </c>
      <c r="B946" s="832" t="s">
        <v>8527</v>
      </c>
      <c r="C946" s="832" t="s">
        <v>664</v>
      </c>
      <c r="D946" s="832" t="s">
        <v>8187</v>
      </c>
      <c r="E946" s="832" t="s">
        <v>8203</v>
      </c>
      <c r="F946" s="832" t="s">
        <v>8538</v>
      </c>
      <c r="G946" s="832" t="s">
        <v>8539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116</v>
      </c>
      <c r="R946" s="837"/>
      <c r="S946" s="850">
        <v>116</v>
      </c>
    </row>
    <row r="947" spans="1:19" ht="14.4" customHeight="1" x14ac:dyDescent="0.3">
      <c r="A947" s="831" t="s">
        <v>8273</v>
      </c>
      <c r="B947" s="832" t="s">
        <v>8527</v>
      </c>
      <c r="C947" s="832" t="s">
        <v>664</v>
      </c>
      <c r="D947" s="832" t="s">
        <v>8187</v>
      </c>
      <c r="E947" s="832" t="s">
        <v>8203</v>
      </c>
      <c r="F947" s="832" t="s">
        <v>8540</v>
      </c>
      <c r="G947" s="832" t="s">
        <v>8541</v>
      </c>
      <c r="H947" s="849">
        <v>554</v>
      </c>
      <c r="I947" s="849">
        <v>12742</v>
      </c>
      <c r="J947" s="832">
        <v>1.287070707070707</v>
      </c>
      <c r="K947" s="832">
        <v>23</v>
      </c>
      <c r="L947" s="849">
        <v>396</v>
      </c>
      <c r="M947" s="849">
        <v>9900</v>
      </c>
      <c r="N947" s="832">
        <v>1</v>
      </c>
      <c r="O947" s="832">
        <v>25</v>
      </c>
      <c r="P947" s="849">
        <v>256</v>
      </c>
      <c r="Q947" s="849">
        <v>6400</v>
      </c>
      <c r="R947" s="837">
        <v>0.64646464646464652</v>
      </c>
      <c r="S947" s="850">
        <v>25</v>
      </c>
    </row>
    <row r="948" spans="1:19" ht="14.4" customHeight="1" x14ac:dyDescent="0.3">
      <c r="A948" s="831" t="s">
        <v>8273</v>
      </c>
      <c r="B948" s="832" t="s">
        <v>8527</v>
      </c>
      <c r="C948" s="832" t="s">
        <v>664</v>
      </c>
      <c r="D948" s="832" t="s">
        <v>8187</v>
      </c>
      <c r="E948" s="832" t="s">
        <v>8203</v>
      </c>
      <c r="F948" s="832" t="s">
        <v>8542</v>
      </c>
      <c r="G948" s="832" t="s">
        <v>8543</v>
      </c>
      <c r="H948" s="849">
        <v>3</v>
      </c>
      <c r="I948" s="849">
        <v>1239</v>
      </c>
      <c r="J948" s="832">
        <v>0.23627002288329518</v>
      </c>
      <c r="K948" s="832">
        <v>413</v>
      </c>
      <c r="L948" s="849">
        <v>12</v>
      </c>
      <c r="M948" s="849">
        <v>5244</v>
      </c>
      <c r="N948" s="832">
        <v>1</v>
      </c>
      <c r="O948" s="832">
        <v>437</v>
      </c>
      <c r="P948" s="849">
        <v>8</v>
      </c>
      <c r="Q948" s="849">
        <v>3496</v>
      </c>
      <c r="R948" s="837">
        <v>0.66666666666666663</v>
      </c>
      <c r="S948" s="850">
        <v>437</v>
      </c>
    </row>
    <row r="949" spans="1:19" ht="14.4" customHeight="1" x14ac:dyDescent="0.3">
      <c r="A949" s="831" t="s">
        <v>8273</v>
      </c>
      <c r="B949" s="832" t="s">
        <v>8527</v>
      </c>
      <c r="C949" s="832" t="s">
        <v>664</v>
      </c>
      <c r="D949" s="832" t="s">
        <v>8187</v>
      </c>
      <c r="E949" s="832" t="s">
        <v>8203</v>
      </c>
      <c r="F949" s="832" t="s">
        <v>8506</v>
      </c>
      <c r="G949" s="832" t="s">
        <v>8507</v>
      </c>
      <c r="H949" s="849">
        <v>694</v>
      </c>
      <c r="I949" s="849">
        <v>118674</v>
      </c>
      <c r="J949" s="832">
        <v>1.2254773386755335</v>
      </c>
      <c r="K949" s="832">
        <v>171</v>
      </c>
      <c r="L949" s="849">
        <v>541</v>
      </c>
      <c r="M949" s="849">
        <v>96839</v>
      </c>
      <c r="N949" s="832">
        <v>1</v>
      </c>
      <c r="O949" s="832">
        <v>179</v>
      </c>
      <c r="P949" s="849">
        <v>437</v>
      </c>
      <c r="Q949" s="849">
        <v>118864</v>
      </c>
      <c r="R949" s="837">
        <v>1.2274393581098524</v>
      </c>
      <c r="S949" s="850">
        <v>272</v>
      </c>
    </row>
    <row r="950" spans="1:19" ht="14.4" customHeight="1" x14ac:dyDescent="0.3">
      <c r="A950" s="831" t="s">
        <v>8273</v>
      </c>
      <c r="B950" s="832" t="s">
        <v>8527</v>
      </c>
      <c r="C950" s="832" t="s">
        <v>664</v>
      </c>
      <c r="D950" s="832" t="s">
        <v>8187</v>
      </c>
      <c r="E950" s="832" t="s">
        <v>8203</v>
      </c>
      <c r="F950" s="832" t="s">
        <v>8240</v>
      </c>
      <c r="G950" s="832" t="s">
        <v>8241</v>
      </c>
      <c r="H950" s="849">
        <v>44</v>
      </c>
      <c r="I950" s="849">
        <v>833.32999999999993</v>
      </c>
      <c r="J950" s="832">
        <v>0.99999999999999989</v>
      </c>
      <c r="K950" s="832">
        <v>18.93931818181818</v>
      </c>
      <c r="L950" s="849">
        <v>25</v>
      </c>
      <c r="M950" s="849">
        <v>833.33</v>
      </c>
      <c r="N950" s="832">
        <v>1</v>
      </c>
      <c r="O950" s="832">
        <v>33.333200000000005</v>
      </c>
      <c r="P950" s="849">
        <v>27</v>
      </c>
      <c r="Q950" s="849">
        <v>900.00000000000011</v>
      </c>
      <c r="R950" s="837">
        <v>1.0800043200172802</v>
      </c>
      <c r="S950" s="850">
        <v>33.333333333333336</v>
      </c>
    </row>
    <row r="951" spans="1:19" ht="14.4" customHeight="1" x14ac:dyDescent="0.3">
      <c r="A951" s="831" t="s">
        <v>8273</v>
      </c>
      <c r="B951" s="832" t="s">
        <v>8527</v>
      </c>
      <c r="C951" s="832" t="s">
        <v>664</v>
      </c>
      <c r="D951" s="832" t="s">
        <v>8187</v>
      </c>
      <c r="E951" s="832" t="s">
        <v>8203</v>
      </c>
      <c r="F951" s="832" t="s">
        <v>8287</v>
      </c>
      <c r="G951" s="832" t="s">
        <v>8288</v>
      </c>
      <c r="H951" s="849">
        <v>350</v>
      </c>
      <c r="I951" s="849">
        <v>37800</v>
      </c>
      <c r="J951" s="832">
        <v>1.3691683569979716</v>
      </c>
      <c r="K951" s="832">
        <v>108</v>
      </c>
      <c r="L951" s="849">
        <v>238</v>
      </c>
      <c r="M951" s="849">
        <v>27608</v>
      </c>
      <c r="N951" s="832">
        <v>1</v>
      </c>
      <c r="O951" s="832">
        <v>116</v>
      </c>
      <c r="P951" s="849">
        <v>211</v>
      </c>
      <c r="Q951" s="849">
        <v>24476</v>
      </c>
      <c r="R951" s="837">
        <v>0.88655462184873945</v>
      </c>
      <c r="S951" s="850">
        <v>116</v>
      </c>
    </row>
    <row r="952" spans="1:19" ht="14.4" customHeight="1" x14ac:dyDescent="0.3">
      <c r="A952" s="831" t="s">
        <v>8273</v>
      </c>
      <c r="B952" s="832" t="s">
        <v>8527</v>
      </c>
      <c r="C952" s="832" t="s">
        <v>664</v>
      </c>
      <c r="D952" s="832" t="s">
        <v>8187</v>
      </c>
      <c r="E952" s="832" t="s">
        <v>8203</v>
      </c>
      <c r="F952" s="832" t="s">
        <v>8242</v>
      </c>
      <c r="G952" s="832" t="s">
        <v>8243</v>
      </c>
      <c r="H952" s="849">
        <v>65</v>
      </c>
      <c r="I952" s="849">
        <v>2340</v>
      </c>
      <c r="J952" s="832">
        <v>1.3175675675675675</v>
      </c>
      <c r="K952" s="832">
        <v>36</v>
      </c>
      <c r="L952" s="849">
        <v>48</v>
      </c>
      <c r="M952" s="849">
        <v>1776</v>
      </c>
      <c r="N952" s="832">
        <v>1</v>
      </c>
      <c r="O952" s="832">
        <v>37</v>
      </c>
      <c r="P952" s="849">
        <v>56</v>
      </c>
      <c r="Q952" s="849">
        <v>2072</v>
      </c>
      <c r="R952" s="837">
        <v>1.1666666666666667</v>
      </c>
      <c r="S952" s="850">
        <v>37</v>
      </c>
    </row>
    <row r="953" spans="1:19" ht="14.4" customHeight="1" x14ac:dyDescent="0.3">
      <c r="A953" s="831" t="s">
        <v>8273</v>
      </c>
      <c r="B953" s="832" t="s">
        <v>8527</v>
      </c>
      <c r="C953" s="832" t="s">
        <v>664</v>
      </c>
      <c r="D953" s="832" t="s">
        <v>8187</v>
      </c>
      <c r="E953" s="832" t="s">
        <v>8203</v>
      </c>
      <c r="F953" s="832" t="s">
        <v>8244</v>
      </c>
      <c r="G953" s="832" t="s">
        <v>8245</v>
      </c>
      <c r="H953" s="849">
        <v>10</v>
      </c>
      <c r="I953" s="849">
        <v>310</v>
      </c>
      <c r="J953" s="832"/>
      <c r="K953" s="832">
        <v>31</v>
      </c>
      <c r="L953" s="849"/>
      <c r="M953" s="849"/>
      <c r="N953" s="832"/>
      <c r="O953" s="832"/>
      <c r="P953" s="849">
        <v>8</v>
      </c>
      <c r="Q953" s="849">
        <v>256</v>
      </c>
      <c r="R953" s="837"/>
      <c r="S953" s="850">
        <v>32</v>
      </c>
    </row>
    <row r="954" spans="1:19" ht="14.4" customHeight="1" x14ac:dyDescent="0.3">
      <c r="A954" s="831" t="s">
        <v>8273</v>
      </c>
      <c r="B954" s="832" t="s">
        <v>8527</v>
      </c>
      <c r="C954" s="832" t="s">
        <v>664</v>
      </c>
      <c r="D954" s="832" t="s">
        <v>8187</v>
      </c>
      <c r="E954" s="832" t="s">
        <v>8203</v>
      </c>
      <c r="F954" s="832" t="s">
        <v>8544</v>
      </c>
      <c r="G954" s="832" t="s">
        <v>8545</v>
      </c>
      <c r="H954" s="849"/>
      <c r="I954" s="849"/>
      <c r="J954" s="832"/>
      <c r="K954" s="832"/>
      <c r="L954" s="849"/>
      <c r="M954" s="849"/>
      <c r="N954" s="832"/>
      <c r="O954" s="832"/>
      <c r="P954" s="849">
        <v>5</v>
      </c>
      <c r="Q954" s="849">
        <v>660</v>
      </c>
      <c r="R954" s="837"/>
      <c r="S954" s="850">
        <v>132</v>
      </c>
    </row>
    <row r="955" spans="1:19" ht="14.4" customHeight="1" x14ac:dyDescent="0.3">
      <c r="A955" s="831" t="s">
        <v>8273</v>
      </c>
      <c r="B955" s="832" t="s">
        <v>8527</v>
      </c>
      <c r="C955" s="832" t="s">
        <v>664</v>
      </c>
      <c r="D955" s="832" t="s">
        <v>8187</v>
      </c>
      <c r="E955" s="832" t="s">
        <v>8203</v>
      </c>
      <c r="F955" s="832" t="s">
        <v>8546</v>
      </c>
      <c r="G955" s="832" t="s">
        <v>8547</v>
      </c>
      <c r="H955" s="849">
        <v>573</v>
      </c>
      <c r="I955" s="849">
        <v>189663</v>
      </c>
      <c r="J955" s="832">
        <v>0.82553341516283196</v>
      </c>
      <c r="K955" s="832">
        <v>331</v>
      </c>
      <c r="L955" s="849">
        <v>649</v>
      </c>
      <c r="M955" s="849">
        <v>229746</v>
      </c>
      <c r="N955" s="832">
        <v>1</v>
      </c>
      <c r="O955" s="832">
        <v>354</v>
      </c>
      <c r="P955" s="849">
        <v>530</v>
      </c>
      <c r="Q955" s="849">
        <v>188150</v>
      </c>
      <c r="R955" s="837">
        <v>0.8189478815735638</v>
      </c>
      <c r="S955" s="850">
        <v>355</v>
      </c>
    </row>
    <row r="956" spans="1:19" ht="14.4" customHeight="1" x14ac:dyDescent="0.3">
      <c r="A956" s="831" t="s">
        <v>8273</v>
      </c>
      <c r="B956" s="832" t="s">
        <v>8527</v>
      </c>
      <c r="C956" s="832" t="s">
        <v>664</v>
      </c>
      <c r="D956" s="832" t="s">
        <v>8187</v>
      </c>
      <c r="E956" s="832" t="s">
        <v>8203</v>
      </c>
      <c r="F956" s="832" t="s">
        <v>8293</v>
      </c>
      <c r="G956" s="832" t="s">
        <v>8294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223</v>
      </c>
      <c r="R956" s="837"/>
      <c r="S956" s="850">
        <v>223</v>
      </c>
    </row>
    <row r="957" spans="1:19" ht="14.4" customHeight="1" x14ac:dyDescent="0.3">
      <c r="A957" s="831" t="s">
        <v>8273</v>
      </c>
      <c r="B957" s="832" t="s">
        <v>8527</v>
      </c>
      <c r="C957" s="832" t="s">
        <v>664</v>
      </c>
      <c r="D957" s="832" t="s">
        <v>8187</v>
      </c>
      <c r="E957" s="832" t="s">
        <v>8203</v>
      </c>
      <c r="F957" s="832" t="s">
        <v>8548</v>
      </c>
      <c r="G957" s="832" t="s">
        <v>8549</v>
      </c>
      <c r="H957" s="849">
        <v>58</v>
      </c>
      <c r="I957" s="849">
        <v>9570</v>
      </c>
      <c r="J957" s="832">
        <v>0.98305084745762716</v>
      </c>
      <c r="K957" s="832">
        <v>165</v>
      </c>
      <c r="L957" s="849">
        <v>55</v>
      </c>
      <c r="M957" s="849">
        <v>9735</v>
      </c>
      <c r="N957" s="832">
        <v>1</v>
      </c>
      <c r="O957" s="832">
        <v>177</v>
      </c>
      <c r="P957" s="849">
        <v>45</v>
      </c>
      <c r="Q957" s="849">
        <v>7965</v>
      </c>
      <c r="R957" s="837">
        <v>0.81818181818181823</v>
      </c>
      <c r="S957" s="850">
        <v>177</v>
      </c>
    </row>
    <row r="958" spans="1:19" ht="14.4" customHeight="1" x14ac:dyDescent="0.3">
      <c r="A958" s="831" t="s">
        <v>8273</v>
      </c>
      <c r="B958" s="832" t="s">
        <v>8527</v>
      </c>
      <c r="C958" s="832" t="s">
        <v>664</v>
      </c>
      <c r="D958" s="832" t="s">
        <v>8187</v>
      </c>
      <c r="E958" s="832" t="s">
        <v>8203</v>
      </c>
      <c r="F958" s="832" t="s">
        <v>8295</v>
      </c>
      <c r="G958" s="832" t="s">
        <v>8296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59</v>
      </c>
      <c r="R958" s="837"/>
      <c r="S958" s="850">
        <v>59</v>
      </c>
    </row>
    <row r="959" spans="1:19" ht="14.4" customHeight="1" x14ac:dyDescent="0.3">
      <c r="A959" s="831" t="s">
        <v>8273</v>
      </c>
      <c r="B959" s="832" t="s">
        <v>8527</v>
      </c>
      <c r="C959" s="832" t="s">
        <v>664</v>
      </c>
      <c r="D959" s="832" t="s">
        <v>8187</v>
      </c>
      <c r="E959" s="832" t="s">
        <v>8203</v>
      </c>
      <c r="F959" s="832" t="s">
        <v>8518</v>
      </c>
      <c r="G959" s="832" t="s">
        <v>8519</v>
      </c>
      <c r="H959" s="849">
        <v>165</v>
      </c>
      <c r="I959" s="849">
        <v>12705</v>
      </c>
      <c r="J959" s="832">
        <v>12.370983446932813</v>
      </c>
      <c r="K959" s="832">
        <v>77</v>
      </c>
      <c r="L959" s="849">
        <v>13</v>
      </c>
      <c r="M959" s="849">
        <v>1027</v>
      </c>
      <c r="N959" s="832">
        <v>1</v>
      </c>
      <c r="O959" s="832">
        <v>79</v>
      </c>
      <c r="P959" s="849">
        <v>6</v>
      </c>
      <c r="Q959" s="849">
        <v>486</v>
      </c>
      <c r="R959" s="837">
        <v>0.47322297955209347</v>
      </c>
      <c r="S959" s="850">
        <v>81</v>
      </c>
    </row>
    <row r="960" spans="1:19" ht="14.4" customHeight="1" x14ac:dyDescent="0.3">
      <c r="A960" s="831" t="s">
        <v>8273</v>
      </c>
      <c r="B960" s="832" t="s">
        <v>8527</v>
      </c>
      <c r="C960" s="832" t="s">
        <v>664</v>
      </c>
      <c r="D960" s="832" t="s">
        <v>3027</v>
      </c>
      <c r="E960" s="832" t="s">
        <v>8203</v>
      </c>
      <c r="F960" s="832" t="s">
        <v>8548</v>
      </c>
      <c r="G960" s="832" t="s">
        <v>8549</v>
      </c>
      <c r="H960" s="849">
        <v>1</v>
      </c>
      <c r="I960" s="849">
        <v>165</v>
      </c>
      <c r="J960" s="832"/>
      <c r="K960" s="832">
        <v>165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8273</v>
      </c>
      <c r="B961" s="832" t="s">
        <v>8527</v>
      </c>
      <c r="C961" s="832" t="s">
        <v>664</v>
      </c>
      <c r="D961" s="832" t="s">
        <v>3030</v>
      </c>
      <c r="E961" s="832" t="s">
        <v>8203</v>
      </c>
      <c r="F961" s="832" t="s">
        <v>8281</v>
      </c>
      <c r="G961" s="832" t="s">
        <v>8282</v>
      </c>
      <c r="H961" s="849"/>
      <c r="I961" s="849"/>
      <c r="J961" s="832"/>
      <c r="K961" s="832"/>
      <c r="L961" s="849">
        <v>1</v>
      </c>
      <c r="M961" s="849">
        <v>37</v>
      </c>
      <c r="N961" s="832">
        <v>1</v>
      </c>
      <c r="O961" s="832">
        <v>37</v>
      </c>
      <c r="P961" s="849"/>
      <c r="Q961" s="849"/>
      <c r="R961" s="837"/>
      <c r="S961" s="850"/>
    </row>
    <row r="962" spans="1:19" ht="14.4" customHeight="1" x14ac:dyDescent="0.3">
      <c r="A962" s="831" t="s">
        <v>8273</v>
      </c>
      <c r="B962" s="832" t="s">
        <v>8527</v>
      </c>
      <c r="C962" s="832" t="s">
        <v>664</v>
      </c>
      <c r="D962" s="832" t="s">
        <v>3034</v>
      </c>
      <c r="E962" s="832" t="s">
        <v>8203</v>
      </c>
      <c r="F962" s="832" t="s">
        <v>8281</v>
      </c>
      <c r="G962" s="832" t="s">
        <v>8282</v>
      </c>
      <c r="H962" s="849"/>
      <c r="I962" s="849"/>
      <c r="J962" s="832"/>
      <c r="K962" s="832"/>
      <c r="L962" s="849"/>
      <c r="M962" s="849"/>
      <c r="N962" s="832"/>
      <c r="O962" s="832"/>
      <c r="P962" s="849">
        <v>1</v>
      </c>
      <c r="Q962" s="849">
        <v>37</v>
      </c>
      <c r="R962" s="837"/>
      <c r="S962" s="850">
        <v>37</v>
      </c>
    </row>
    <row r="963" spans="1:19" ht="14.4" customHeight="1" x14ac:dyDescent="0.3">
      <c r="A963" s="831" t="s">
        <v>8273</v>
      </c>
      <c r="B963" s="832" t="s">
        <v>8527</v>
      </c>
      <c r="C963" s="832" t="s">
        <v>664</v>
      </c>
      <c r="D963" s="832" t="s">
        <v>8193</v>
      </c>
      <c r="E963" s="832" t="s">
        <v>8203</v>
      </c>
      <c r="F963" s="832" t="s">
        <v>8232</v>
      </c>
      <c r="G963" s="832" t="s">
        <v>8233</v>
      </c>
      <c r="H963" s="849">
        <v>1</v>
      </c>
      <c r="I963" s="849">
        <v>64</v>
      </c>
      <c r="J963" s="832"/>
      <c r="K963" s="832">
        <v>64</v>
      </c>
      <c r="L963" s="849"/>
      <c r="M963" s="849"/>
      <c r="N963" s="832"/>
      <c r="O963" s="832"/>
      <c r="P963" s="849"/>
      <c r="Q963" s="849"/>
      <c r="R963" s="837"/>
      <c r="S963" s="850"/>
    </row>
    <row r="964" spans="1:19" ht="14.4" customHeight="1" x14ac:dyDescent="0.3">
      <c r="A964" s="831" t="s">
        <v>8273</v>
      </c>
      <c r="B964" s="832" t="s">
        <v>8527</v>
      </c>
      <c r="C964" s="832" t="s">
        <v>664</v>
      </c>
      <c r="D964" s="832" t="s">
        <v>8193</v>
      </c>
      <c r="E964" s="832" t="s">
        <v>8203</v>
      </c>
      <c r="F964" s="832" t="s">
        <v>8281</v>
      </c>
      <c r="G964" s="832" t="s">
        <v>8282</v>
      </c>
      <c r="H964" s="849">
        <v>59</v>
      </c>
      <c r="I964" s="849">
        <v>2065</v>
      </c>
      <c r="J964" s="832"/>
      <c r="K964" s="832">
        <v>35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 t="s">
        <v>8273</v>
      </c>
      <c r="B965" s="832" t="s">
        <v>8527</v>
      </c>
      <c r="C965" s="832" t="s">
        <v>664</v>
      </c>
      <c r="D965" s="832" t="s">
        <v>8193</v>
      </c>
      <c r="E965" s="832" t="s">
        <v>8203</v>
      </c>
      <c r="F965" s="832" t="s">
        <v>8502</v>
      </c>
      <c r="G965" s="832" t="s">
        <v>8503</v>
      </c>
      <c r="H965" s="849">
        <v>9</v>
      </c>
      <c r="I965" s="849">
        <v>513</v>
      </c>
      <c r="J965" s="832"/>
      <c r="K965" s="832">
        <v>57</v>
      </c>
      <c r="L965" s="849"/>
      <c r="M965" s="849"/>
      <c r="N965" s="832"/>
      <c r="O965" s="832"/>
      <c r="P965" s="849"/>
      <c r="Q965" s="849"/>
      <c r="R965" s="837"/>
      <c r="S965" s="850"/>
    </row>
    <row r="966" spans="1:19" ht="14.4" customHeight="1" x14ac:dyDescent="0.3">
      <c r="A966" s="831" t="s">
        <v>8273</v>
      </c>
      <c r="B966" s="832" t="s">
        <v>8527</v>
      </c>
      <c r="C966" s="832" t="s">
        <v>664</v>
      </c>
      <c r="D966" s="832" t="s">
        <v>8193</v>
      </c>
      <c r="E966" s="832" t="s">
        <v>8203</v>
      </c>
      <c r="F966" s="832" t="s">
        <v>8504</v>
      </c>
      <c r="G966" s="832" t="s">
        <v>8505</v>
      </c>
      <c r="H966" s="849">
        <v>14</v>
      </c>
      <c r="I966" s="849">
        <v>6090</v>
      </c>
      <c r="J966" s="832"/>
      <c r="K966" s="832">
        <v>435</v>
      </c>
      <c r="L966" s="849"/>
      <c r="M966" s="849"/>
      <c r="N966" s="832"/>
      <c r="O966" s="832"/>
      <c r="P966" s="849"/>
      <c r="Q966" s="849"/>
      <c r="R966" s="837"/>
      <c r="S966" s="850"/>
    </row>
    <row r="967" spans="1:19" ht="14.4" customHeight="1" x14ac:dyDescent="0.3">
      <c r="A967" s="831" t="s">
        <v>8273</v>
      </c>
      <c r="B967" s="832" t="s">
        <v>8527</v>
      </c>
      <c r="C967" s="832" t="s">
        <v>664</v>
      </c>
      <c r="D967" s="832" t="s">
        <v>8193</v>
      </c>
      <c r="E967" s="832" t="s">
        <v>8203</v>
      </c>
      <c r="F967" s="832" t="s">
        <v>8540</v>
      </c>
      <c r="G967" s="832" t="s">
        <v>8541</v>
      </c>
      <c r="H967" s="849">
        <v>221</v>
      </c>
      <c r="I967" s="849">
        <v>5083</v>
      </c>
      <c r="J967" s="832"/>
      <c r="K967" s="832">
        <v>23</v>
      </c>
      <c r="L967" s="849"/>
      <c r="M967" s="849"/>
      <c r="N967" s="832"/>
      <c r="O967" s="832"/>
      <c r="P967" s="849"/>
      <c r="Q967" s="849"/>
      <c r="R967" s="837"/>
      <c r="S967" s="850"/>
    </row>
    <row r="968" spans="1:19" ht="14.4" customHeight="1" x14ac:dyDescent="0.3">
      <c r="A968" s="831" t="s">
        <v>8273</v>
      </c>
      <c r="B968" s="832" t="s">
        <v>8527</v>
      </c>
      <c r="C968" s="832" t="s">
        <v>664</v>
      </c>
      <c r="D968" s="832" t="s">
        <v>8193</v>
      </c>
      <c r="E968" s="832" t="s">
        <v>8203</v>
      </c>
      <c r="F968" s="832" t="s">
        <v>8542</v>
      </c>
      <c r="G968" s="832" t="s">
        <v>8543</v>
      </c>
      <c r="H968" s="849">
        <v>5</v>
      </c>
      <c r="I968" s="849">
        <v>2065</v>
      </c>
      <c r="J968" s="832"/>
      <c r="K968" s="832">
        <v>413</v>
      </c>
      <c r="L968" s="849"/>
      <c r="M968" s="849"/>
      <c r="N968" s="832"/>
      <c r="O968" s="832"/>
      <c r="P968" s="849"/>
      <c r="Q968" s="849"/>
      <c r="R968" s="837"/>
      <c r="S968" s="850"/>
    </row>
    <row r="969" spans="1:19" ht="14.4" customHeight="1" x14ac:dyDescent="0.3">
      <c r="A969" s="831" t="s">
        <v>8273</v>
      </c>
      <c r="B969" s="832" t="s">
        <v>8527</v>
      </c>
      <c r="C969" s="832" t="s">
        <v>664</v>
      </c>
      <c r="D969" s="832" t="s">
        <v>8193</v>
      </c>
      <c r="E969" s="832" t="s">
        <v>8203</v>
      </c>
      <c r="F969" s="832" t="s">
        <v>8506</v>
      </c>
      <c r="G969" s="832" t="s">
        <v>8507</v>
      </c>
      <c r="H969" s="849">
        <v>79</v>
      </c>
      <c r="I969" s="849">
        <v>13509</v>
      </c>
      <c r="J969" s="832"/>
      <c r="K969" s="832">
        <v>171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 t="s">
        <v>8273</v>
      </c>
      <c r="B970" s="832" t="s">
        <v>8527</v>
      </c>
      <c r="C970" s="832" t="s">
        <v>664</v>
      </c>
      <c r="D970" s="832" t="s">
        <v>8193</v>
      </c>
      <c r="E970" s="832" t="s">
        <v>8203</v>
      </c>
      <c r="F970" s="832" t="s">
        <v>8287</v>
      </c>
      <c r="G970" s="832" t="s">
        <v>8288</v>
      </c>
      <c r="H970" s="849">
        <v>1</v>
      </c>
      <c r="I970" s="849">
        <v>108</v>
      </c>
      <c r="J970" s="832"/>
      <c r="K970" s="832">
        <v>108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8273</v>
      </c>
      <c r="B971" s="832" t="s">
        <v>8527</v>
      </c>
      <c r="C971" s="832" t="s">
        <v>664</v>
      </c>
      <c r="D971" s="832" t="s">
        <v>8193</v>
      </c>
      <c r="E971" s="832" t="s">
        <v>8203</v>
      </c>
      <c r="F971" s="832" t="s">
        <v>8546</v>
      </c>
      <c r="G971" s="832" t="s">
        <v>8547</v>
      </c>
      <c r="H971" s="849">
        <v>20</v>
      </c>
      <c r="I971" s="849">
        <v>6620</v>
      </c>
      <c r="J971" s="832"/>
      <c r="K971" s="832">
        <v>331</v>
      </c>
      <c r="L971" s="849"/>
      <c r="M971" s="849"/>
      <c r="N971" s="832"/>
      <c r="O971" s="832"/>
      <c r="P971" s="849"/>
      <c r="Q971" s="849"/>
      <c r="R971" s="837"/>
      <c r="S971" s="850"/>
    </row>
    <row r="972" spans="1:19" ht="14.4" customHeight="1" x14ac:dyDescent="0.3">
      <c r="A972" s="831" t="s">
        <v>8273</v>
      </c>
      <c r="B972" s="832" t="s">
        <v>8527</v>
      </c>
      <c r="C972" s="832" t="s">
        <v>664</v>
      </c>
      <c r="D972" s="832" t="s">
        <v>8193</v>
      </c>
      <c r="E972" s="832" t="s">
        <v>8203</v>
      </c>
      <c r="F972" s="832" t="s">
        <v>8548</v>
      </c>
      <c r="G972" s="832" t="s">
        <v>8549</v>
      </c>
      <c r="H972" s="849">
        <v>103</v>
      </c>
      <c r="I972" s="849">
        <v>16995</v>
      </c>
      <c r="J972" s="832"/>
      <c r="K972" s="832">
        <v>165</v>
      </c>
      <c r="L972" s="849"/>
      <c r="M972" s="849"/>
      <c r="N972" s="832"/>
      <c r="O972" s="832"/>
      <c r="P972" s="849"/>
      <c r="Q972" s="849"/>
      <c r="R972" s="837"/>
      <c r="S972" s="850"/>
    </row>
    <row r="973" spans="1:19" ht="14.4" customHeight="1" x14ac:dyDescent="0.3">
      <c r="A973" s="831" t="s">
        <v>8273</v>
      </c>
      <c r="B973" s="832" t="s">
        <v>8527</v>
      </c>
      <c r="C973" s="832" t="s">
        <v>664</v>
      </c>
      <c r="D973" s="832" t="s">
        <v>8193</v>
      </c>
      <c r="E973" s="832" t="s">
        <v>8203</v>
      </c>
      <c r="F973" s="832" t="s">
        <v>8518</v>
      </c>
      <c r="G973" s="832" t="s">
        <v>8519</v>
      </c>
      <c r="H973" s="849">
        <v>1</v>
      </c>
      <c r="I973" s="849">
        <v>77</v>
      </c>
      <c r="J973" s="832"/>
      <c r="K973" s="832">
        <v>77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8273</v>
      </c>
      <c r="B974" s="832" t="s">
        <v>8527</v>
      </c>
      <c r="C974" s="832" t="s">
        <v>664</v>
      </c>
      <c r="D974" s="832" t="s">
        <v>3037</v>
      </c>
      <c r="E974" s="832" t="s">
        <v>8203</v>
      </c>
      <c r="F974" s="832" t="s">
        <v>8281</v>
      </c>
      <c r="G974" s="832" t="s">
        <v>8282</v>
      </c>
      <c r="H974" s="849"/>
      <c r="I974" s="849"/>
      <c r="J974" s="832"/>
      <c r="K974" s="832"/>
      <c r="L974" s="849">
        <v>1</v>
      </c>
      <c r="M974" s="849">
        <v>37</v>
      </c>
      <c r="N974" s="832">
        <v>1</v>
      </c>
      <c r="O974" s="832">
        <v>37</v>
      </c>
      <c r="P974" s="849"/>
      <c r="Q974" s="849"/>
      <c r="R974" s="837"/>
      <c r="S974" s="850"/>
    </row>
    <row r="975" spans="1:19" ht="14.4" customHeight="1" x14ac:dyDescent="0.3">
      <c r="A975" s="831" t="s">
        <v>8273</v>
      </c>
      <c r="B975" s="832" t="s">
        <v>8527</v>
      </c>
      <c r="C975" s="832" t="s">
        <v>664</v>
      </c>
      <c r="D975" s="832" t="s">
        <v>3047</v>
      </c>
      <c r="E975" s="832" t="s">
        <v>8206</v>
      </c>
      <c r="F975" s="832" t="s">
        <v>8528</v>
      </c>
      <c r="G975" s="832" t="s">
        <v>1564</v>
      </c>
      <c r="H975" s="849"/>
      <c r="I975" s="849"/>
      <c r="J975" s="832"/>
      <c r="K975" s="832"/>
      <c r="L975" s="849"/>
      <c r="M975" s="849"/>
      <c r="N975" s="832"/>
      <c r="O975" s="832"/>
      <c r="P975" s="849">
        <v>2</v>
      </c>
      <c r="Q975" s="849">
        <v>27330.42</v>
      </c>
      <c r="R975" s="837"/>
      <c r="S975" s="850">
        <v>13665.21</v>
      </c>
    </row>
    <row r="976" spans="1:19" ht="14.4" customHeight="1" x14ac:dyDescent="0.3">
      <c r="A976" s="831" t="s">
        <v>8273</v>
      </c>
      <c r="B976" s="832" t="s">
        <v>8527</v>
      </c>
      <c r="C976" s="832" t="s">
        <v>664</v>
      </c>
      <c r="D976" s="832" t="s">
        <v>3047</v>
      </c>
      <c r="E976" s="832" t="s">
        <v>8206</v>
      </c>
      <c r="F976" s="832" t="s">
        <v>8529</v>
      </c>
      <c r="G976" s="832" t="s">
        <v>1004</v>
      </c>
      <c r="H976" s="849"/>
      <c r="I976" s="849"/>
      <c r="J976" s="832"/>
      <c r="K976" s="832"/>
      <c r="L976" s="849"/>
      <c r="M976" s="849"/>
      <c r="N976" s="832"/>
      <c r="O976" s="832"/>
      <c r="P976" s="849">
        <v>13</v>
      </c>
      <c r="Q976" s="849">
        <v>16605.740000000002</v>
      </c>
      <c r="R976" s="837"/>
      <c r="S976" s="850">
        <v>1277.3646153846155</v>
      </c>
    </row>
    <row r="977" spans="1:19" ht="14.4" customHeight="1" x14ac:dyDescent="0.3">
      <c r="A977" s="831" t="s">
        <v>8273</v>
      </c>
      <c r="B977" s="832" t="s">
        <v>8527</v>
      </c>
      <c r="C977" s="832" t="s">
        <v>664</v>
      </c>
      <c r="D977" s="832" t="s">
        <v>3047</v>
      </c>
      <c r="E977" s="832" t="s">
        <v>8206</v>
      </c>
      <c r="F977" s="832" t="s">
        <v>8531</v>
      </c>
      <c r="G977" s="832" t="s">
        <v>1004</v>
      </c>
      <c r="H977" s="849"/>
      <c r="I977" s="849"/>
      <c r="J977" s="832"/>
      <c r="K977" s="832"/>
      <c r="L977" s="849"/>
      <c r="M977" s="849"/>
      <c r="N977" s="832"/>
      <c r="O977" s="832"/>
      <c r="P977" s="849">
        <v>5</v>
      </c>
      <c r="Q977" s="849">
        <v>34163</v>
      </c>
      <c r="R977" s="837"/>
      <c r="S977" s="850">
        <v>6832.6</v>
      </c>
    </row>
    <row r="978" spans="1:19" ht="14.4" customHeight="1" x14ac:dyDescent="0.3">
      <c r="A978" s="831" t="s">
        <v>8273</v>
      </c>
      <c r="B978" s="832" t="s">
        <v>8527</v>
      </c>
      <c r="C978" s="832" t="s">
        <v>664</v>
      </c>
      <c r="D978" s="832" t="s">
        <v>3047</v>
      </c>
      <c r="E978" s="832" t="s">
        <v>8206</v>
      </c>
      <c r="F978" s="832" t="s">
        <v>8532</v>
      </c>
      <c r="G978" s="832" t="s">
        <v>1004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27330.42</v>
      </c>
      <c r="R978" s="837"/>
      <c r="S978" s="850">
        <v>13665.21</v>
      </c>
    </row>
    <row r="979" spans="1:19" ht="14.4" customHeight="1" x14ac:dyDescent="0.3">
      <c r="A979" s="831" t="s">
        <v>8273</v>
      </c>
      <c r="B979" s="832" t="s">
        <v>8527</v>
      </c>
      <c r="C979" s="832" t="s">
        <v>664</v>
      </c>
      <c r="D979" s="832" t="s">
        <v>3047</v>
      </c>
      <c r="E979" s="832" t="s">
        <v>8206</v>
      </c>
      <c r="F979" s="832" t="s">
        <v>8492</v>
      </c>
      <c r="G979" s="832" t="s">
        <v>8493</v>
      </c>
      <c r="H979" s="849">
        <v>1</v>
      </c>
      <c r="I979" s="849">
        <v>9827.1200000000008</v>
      </c>
      <c r="J979" s="832"/>
      <c r="K979" s="832">
        <v>9827.1200000000008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8273</v>
      </c>
      <c r="B980" s="832" t="s">
        <v>8527</v>
      </c>
      <c r="C980" s="832" t="s">
        <v>664</v>
      </c>
      <c r="D980" s="832" t="s">
        <v>3047</v>
      </c>
      <c r="E980" s="832" t="s">
        <v>8203</v>
      </c>
      <c r="F980" s="832" t="s">
        <v>8232</v>
      </c>
      <c r="G980" s="832" t="s">
        <v>8233</v>
      </c>
      <c r="H980" s="849">
        <v>10</v>
      </c>
      <c r="I980" s="849">
        <v>640</v>
      </c>
      <c r="J980" s="832">
        <v>1.3852813852813852</v>
      </c>
      <c r="K980" s="832">
        <v>64</v>
      </c>
      <c r="L980" s="849">
        <v>7</v>
      </c>
      <c r="M980" s="849">
        <v>462</v>
      </c>
      <c r="N980" s="832">
        <v>1</v>
      </c>
      <c r="O980" s="832">
        <v>66</v>
      </c>
      <c r="P980" s="849">
        <v>8</v>
      </c>
      <c r="Q980" s="849">
        <v>528</v>
      </c>
      <c r="R980" s="837">
        <v>1.1428571428571428</v>
      </c>
      <c r="S980" s="850">
        <v>66</v>
      </c>
    </row>
    <row r="981" spans="1:19" ht="14.4" customHeight="1" x14ac:dyDescent="0.3">
      <c r="A981" s="831" t="s">
        <v>8273</v>
      </c>
      <c r="B981" s="832" t="s">
        <v>8527</v>
      </c>
      <c r="C981" s="832" t="s">
        <v>664</v>
      </c>
      <c r="D981" s="832" t="s">
        <v>3047</v>
      </c>
      <c r="E981" s="832" t="s">
        <v>8203</v>
      </c>
      <c r="F981" s="832" t="s">
        <v>8328</v>
      </c>
      <c r="G981" s="832" t="s">
        <v>8329</v>
      </c>
      <c r="H981" s="849"/>
      <c r="I981" s="849"/>
      <c r="J981" s="832"/>
      <c r="K981" s="832"/>
      <c r="L981" s="849"/>
      <c r="M981" s="849"/>
      <c r="N981" s="832"/>
      <c r="O981" s="832"/>
      <c r="P981" s="849">
        <v>3</v>
      </c>
      <c r="Q981" s="849">
        <v>345</v>
      </c>
      <c r="R981" s="837"/>
      <c r="S981" s="850">
        <v>115</v>
      </c>
    </row>
    <row r="982" spans="1:19" ht="14.4" customHeight="1" x14ac:dyDescent="0.3">
      <c r="A982" s="831" t="s">
        <v>8273</v>
      </c>
      <c r="B982" s="832" t="s">
        <v>8527</v>
      </c>
      <c r="C982" s="832" t="s">
        <v>664</v>
      </c>
      <c r="D982" s="832" t="s">
        <v>3047</v>
      </c>
      <c r="E982" s="832" t="s">
        <v>8203</v>
      </c>
      <c r="F982" s="832" t="s">
        <v>8204</v>
      </c>
      <c r="G982" s="832" t="s">
        <v>8205</v>
      </c>
      <c r="H982" s="849"/>
      <c r="I982" s="849"/>
      <c r="J982" s="832"/>
      <c r="K982" s="832"/>
      <c r="L982" s="849"/>
      <c r="M982" s="849"/>
      <c r="N982" s="832"/>
      <c r="O982" s="832"/>
      <c r="P982" s="849">
        <v>4</v>
      </c>
      <c r="Q982" s="849">
        <v>588</v>
      </c>
      <c r="R982" s="837"/>
      <c r="S982" s="850">
        <v>147</v>
      </c>
    </row>
    <row r="983" spans="1:19" ht="14.4" customHeight="1" x14ac:dyDescent="0.3">
      <c r="A983" s="831" t="s">
        <v>8273</v>
      </c>
      <c r="B983" s="832" t="s">
        <v>8527</v>
      </c>
      <c r="C983" s="832" t="s">
        <v>664</v>
      </c>
      <c r="D983" s="832" t="s">
        <v>3047</v>
      </c>
      <c r="E983" s="832" t="s">
        <v>8203</v>
      </c>
      <c r="F983" s="832" t="s">
        <v>8534</v>
      </c>
      <c r="G983" s="832" t="s">
        <v>8535</v>
      </c>
      <c r="H983" s="849"/>
      <c r="I983" s="849"/>
      <c r="J983" s="832"/>
      <c r="K983" s="832"/>
      <c r="L983" s="849"/>
      <c r="M983" s="849"/>
      <c r="N983" s="832"/>
      <c r="O983" s="832"/>
      <c r="P983" s="849">
        <v>2</v>
      </c>
      <c r="Q983" s="849">
        <v>394</v>
      </c>
      <c r="R983" s="837"/>
      <c r="S983" s="850">
        <v>197</v>
      </c>
    </row>
    <row r="984" spans="1:19" ht="14.4" customHeight="1" x14ac:dyDescent="0.3">
      <c r="A984" s="831" t="s">
        <v>8273</v>
      </c>
      <c r="B984" s="832" t="s">
        <v>8527</v>
      </c>
      <c r="C984" s="832" t="s">
        <v>664</v>
      </c>
      <c r="D984" s="832" t="s">
        <v>3047</v>
      </c>
      <c r="E984" s="832" t="s">
        <v>8203</v>
      </c>
      <c r="F984" s="832" t="s">
        <v>8281</v>
      </c>
      <c r="G984" s="832" t="s">
        <v>8282</v>
      </c>
      <c r="H984" s="849">
        <v>30</v>
      </c>
      <c r="I984" s="849">
        <v>1050</v>
      </c>
      <c r="J984" s="832">
        <v>0.88682432432432434</v>
      </c>
      <c r="K984" s="832">
        <v>35</v>
      </c>
      <c r="L984" s="849">
        <v>32</v>
      </c>
      <c r="M984" s="849">
        <v>1184</v>
      </c>
      <c r="N984" s="832">
        <v>1</v>
      </c>
      <c r="O984" s="832">
        <v>37</v>
      </c>
      <c r="P984" s="849">
        <v>28</v>
      </c>
      <c r="Q984" s="849">
        <v>1036</v>
      </c>
      <c r="R984" s="837">
        <v>0.875</v>
      </c>
      <c r="S984" s="850">
        <v>37</v>
      </c>
    </row>
    <row r="985" spans="1:19" ht="14.4" customHeight="1" x14ac:dyDescent="0.3">
      <c r="A985" s="831" t="s">
        <v>8273</v>
      </c>
      <c r="B985" s="832" t="s">
        <v>8527</v>
      </c>
      <c r="C985" s="832" t="s">
        <v>664</v>
      </c>
      <c r="D985" s="832" t="s">
        <v>3047</v>
      </c>
      <c r="E985" s="832" t="s">
        <v>8203</v>
      </c>
      <c r="F985" s="832" t="s">
        <v>8502</v>
      </c>
      <c r="G985" s="832" t="s">
        <v>8503</v>
      </c>
      <c r="H985" s="849">
        <v>13</v>
      </c>
      <c r="I985" s="849">
        <v>741</v>
      </c>
      <c r="J985" s="832">
        <v>1.5699152542372881</v>
      </c>
      <c r="K985" s="832">
        <v>57</v>
      </c>
      <c r="L985" s="849">
        <v>8</v>
      </c>
      <c r="M985" s="849">
        <v>472</v>
      </c>
      <c r="N985" s="832">
        <v>1</v>
      </c>
      <c r="O985" s="832">
        <v>59</v>
      </c>
      <c r="P985" s="849">
        <v>24</v>
      </c>
      <c r="Q985" s="849">
        <v>1368</v>
      </c>
      <c r="R985" s="837">
        <v>2.8983050847457625</v>
      </c>
      <c r="S985" s="850">
        <v>57</v>
      </c>
    </row>
    <row r="986" spans="1:19" ht="14.4" customHeight="1" x14ac:dyDescent="0.3">
      <c r="A986" s="831" t="s">
        <v>8273</v>
      </c>
      <c r="B986" s="832" t="s">
        <v>8527</v>
      </c>
      <c r="C986" s="832" t="s">
        <v>664</v>
      </c>
      <c r="D986" s="832" t="s">
        <v>3047</v>
      </c>
      <c r="E986" s="832" t="s">
        <v>8203</v>
      </c>
      <c r="F986" s="832" t="s">
        <v>8504</v>
      </c>
      <c r="G986" s="832" t="s">
        <v>8505</v>
      </c>
      <c r="H986" s="849">
        <v>16</v>
      </c>
      <c r="I986" s="849">
        <v>6960</v>
      </c>
      <c r="J986" s="832">
        <v>0.75496257728603966</v>
      </c>
      <c r="K986" s="832">
        <v>435</v>
      </c>
      <c r="L986" s="849">
        <v>21</v>
      </c>
      <c r="M986" s="849">
        <v>9219</v>
      </c>
      <c r="N986" s="832">
        <v>1</v>
      </c>
      <c r="O986" s="832">
        <v>439</v>
      </c>
      <c r="P986" s="849">
        <v>54</v>
      </c>
      <c r="Q986" s="849">
        <v>23706</v>
      </c>
      <c r="R986" s="837">
        <v>2.5714285714285716</v>
      </c>
      <c r="S986" s="850">
        <v>439</v>
      </c>
    </row>
    <row r="987" spans="1:19" ht="14.4" customHeight="1" x14ac:dyDescent="0.3">
      <c r="A987" s="831" t="s">
        <v>8273</v>
      </c>
      <c r="B987" s="832" t="s">
        <v>8527</v>
      </c>
      <c r="C987" s="832" t="s">
        <v>664</v>
      </c>
      <c r="D987" s="832" t="s">
        <v>3047</v>
      </c>
      <c r="E987" s="832" t="s">
        <v>8203</v>
      </c>
      <c r="F987" s="832" t="s">
        <v>8540</v>
      </c>
      <c r="G987" s="832" t="s">
        <v>8541</v>
      </c>
      <c r="H987" s="849">
        <v>32</v>
      </c>
      <c r="I987" s="849">
        <v>736</v>
      </c>
      <c r="J987" s="832">
        <v>0.43940298507462688</v>
      </c>
      <c r="K987" s="832">
        <v>23</v>
      </c>
      <c r="L987" s="849">
        <v>67</v>
      </c>
      <c r="M987" s="849">
        <v>1675</v>
      </c>
      <c r="N987" s="832">
        <v>1</v>
      </c>
      <c r="O987" s="832">
        <v>25</v>
      </c>
      <c r="P987" s="849">
        <v>125</v>
      </c>
      <c r="Q987" s="849">
        <v>3125</v>
      </c>
      <c r="R987" s="837">
        <v>1.8656716417910448</v>
      </c>
      <c r="S987" s="850">
        <v>25</v>
      </c>
    </row>
    <row r="988" spans="1:19" ht="14.4" customHeight="1" x14ac:dyDescent="0.3">
      <c r="A988" s="831" t="s">
        <v>8273</v>
      </c>
      <c r="B988" s="832" t="s">
        <v>8527</v>
      </c>
      <c r="C988" s="832" t="s">
        <v>664</v>
      </c>
      <c r="D988" s="832" t="s">
        <v>3047</v>
      </c>
      <c r="E988" s="832" t="s">
        <v>8203</v>
      </c>
      <c r="F988" s="832" t="s">
        <v>8542</v>
      </c>
      <c r="G988" s="832" t="s">
        <v>8543</v>
      </c>
      <c r="H988" s="849"/>
      <c r="I988" s="849"/>
      <c r="J988" s="832"/>
      <c r="K988" s="832"/>
      <c r="L988" s="849">
        <v>4</v>
      </c>
      <c r="M988" s="849">
        <v>1748</v>
      </c>
      <c r="N988" s="832">
        <v>1</v>
      </c>
      <c r="O988" s="832">
        <v>437</v>
      </c>
      <c r="P988" s="849">
        <v>3</v>
      </c>
      <c r="Q988" s="849">
        <v>1311</v>
      </c>
      <c r="R988" s="837">
        <v>0.75</v>
      </c>
      <c r="S988" s="850">
        <v>437</v>
      </c>
    </row>
    <row r="989" spans="1:19" ht="14.4" customHeight="1" x14ac:dyDescent="0.3">
      <c r="A989" s="831" t="s">
        <v>8273</v>
      </c>
      <c r="B989" s="832" t="s">
        <v>8527</v>
      </c>
      <c r="C989" s="832" t="s">
        <v>664</v>
      </c>
      <c r="D989" s="832" t="s">
        <v>3047</v>
      </c>
      <c r="E989" s="832" t="s">
        <v>8203</v>
      </c>
      <c r="F989" s="832" t="s">
        <v>8506</v>
      </c>
      <c r="G989" s="832" t="s">
        <v>8507</v>
      </c>
      <c r="H989" s="849">
        <v>89</v>
      </c>
      <c r="I989" s="849">
        <v>15219</v>
      </c>
      <c r="J989" s="832">
        <v>1.5458608430675469</v>
      </c>
      <c r="K989" s="832">
        <v>171</v>
      </c>
      <c r="L989" s="849">
        <v>55</v>
      </c>
      <c r="M989" s="849">
        <v>9845</v>
      </c>
      <c r="N989" s="832">
        <v>1</v>
      </c>
      <c r="O989" s="832">
        <v>179</v>
      </c>
      <c r="P989" s="849">
        <v>149</v>
      </c>
      <c r="Q989" s="849">
        <v>40528</v>
      </c>
      <c r="R989" s="837">
        <v>4.1166074149314369</v>
      </c>
      <c r="S989" s="850">
        <v>272</v>
      </c>
    </row>
    <row r="990" spans="1:19" ht="14.4" customHeight="1" x14ac:dyDescent="0.3">
      <c r="A990" s="831" t="s">
        <v>8273</v>
      </c>
      <c r="B990" s="832" t="s">
        <v>8527</v>
      </c>
      <c r="C990" s="832" t="s">
        <v>664</v>
      </c>
      <c r="D990" s="832" t="s">
        <v>3047</v>
      </c>
      <c r="E990" s="832" t="s">
        <v>8203</v>
      </c>
      <c r="F990" s="832" t="s">
        <v>8240</v>
      </c>
      <c r="G990" s="832" t="s">
        <v>8241</v>
      </c>
      <c r="H990" s="849">
        <v>1</v>
      </c>
      <c r="I990" s="849">
        <v>0</v>
      </c>
      <c r="J990" s="832">
        <v>0</v>
      </c>
      <c r="K990" s="832">
        <v>0</v>
      </c>
      <c r="L990" s="849">
        <v>3</v>
      </c>
      <c r="M990" s="849">
        <v>100</v>
      </c>
      <c r="N990" s="832">
        <v>1</v>
      </c>
      <c r="O990" s="832">
        <v>33.333333333333336</v>
      </c>
      <c r="P990" s="849">
        <v>5</v>
      </c>
      <c r="Q990" s="849">
        <v>166.65999999999997</v>
      </c>
      <c r="R990" s="837">
        <v>1.6665999999999996</v>
      </c>
      <c r="S990" s="850">
        <v>33.331999999999994</v>
      </c>
    </row>
    <row r="991" spans="1:19" ht="14.4" customHeight="1" x14ac:dyDescent="0.3">
      <c r="A991" s="831" t="s">
        <v>8273</v>
      </c>
      <c r="B991" s="832" t="s">
        <v>8527</v>
      </c>
      <c r="C991" s="832" t="s">
        <v>664</v>
      </c>
      <c r="D991" s="832" t="s">
        <v>3047</v>
      </c>
      <c r="E991" s="832" t="s">
        <v>8203</v>
      </c>
      <c r="F991" s="832" t="s">
        <v>8287</v>
      </c>
      <c r="G991" s="832" t="s">
        <v>8288</v>
      </c>
      <c r="H991" s="849">
        <v>22</v>
      </c>
      <c r="I991" s="849">
        <v>2376</v>
      </c>
      <c r="J991" s="832">
        <v>0.6827586206896552</v>
      </c>
      <c r="K991" s="832">
        <v>108</v>
      </c>
      <c r="L991" s="849">
        <v>30</v>
      </c>
      <c r="M991" s="849">
        <v>3480</v>
      </c>
      <c r="N991" s="832">
        <v>1</v>
      </c>
      <c r="O991" s="832">
        <v>116</v>
      </c>
      <c r="P991" s="849">
        <v>47</v>
      </c>
      <c r="Q991" s="849">
        <v>5452</v>
      </c>
      <c r="R991" s="837">
        <v>1.5666666666666667</v>
      </c>
      <c r="S991" s="850">
        <v>116</v>
      </c>
    </row>
    <row r="992" spans="1:19" ht="14.4" customHeight="1" x14ac:dyDescent="0.3">
      <c r="A992" s="831" t="s">
        <v>8273</v>
      </c>
      <c r="B992" s="832" t="s">
        <v>8527</v>
      </c>
      <c r="C992" s="832" t="s">
        <v>664</v>
      </c>
      <c r="D992" s="832" t="s">
        <v>3047</v>
      </c>
      <c r="E992" s="832" t="s">
        <v>8203</v>
      </c>
      <c r="F992" s="832" t="s">
        <v>8242</v>
      </c>
      <c r="G992" s="832" t="s">
        <v>8243</v>
      </c>
      <c r="H992" s="849">
        <v>6</v>
      </c>
      <c r="I992" s="849">
        <v>216</v>
      </c>
      <c r="J992" s="832">
        <v>2.9189189189189189</v>
      </c>
      <c r="K992" s="832">
        <v>36</v>
      </c>
      <c r="L992" s="849">
        <v>2</v>
      </c>
      <c r="M992" s="849">
        <v>74</v>
      </c>
      <c r="N992" s="832">
        <v>1</v>
      </c>
      <c r="O992" s="832">
        <v>37</v>
      </c>
      <c r="P992" s="849">
        <v>8</v>
      </c>
      <c r="Q992" s="849">
        <v>296</v>
      </c>
      <c r="R992" s="837">
        <v>4</v>
      </c>
      <c r="S992" s="850">
        <v>37</v>
      </c>
    </row>
    <row r="993" spans="1:19" ht="14.4" customHeight="1" x14ac:dyDescent="0.3">
      <c r="A993" s="831" t="s">
        <v>8273</v>
      </c>
      <c r="B993" s="832" t="s">
        <v>8527</v>
      </c>
      <c r="C993" s="832" t="s">
        <v>664</v>
      </c>
      <c r="D993" s="832" t="s">
        <v>3047</v>
      </c>
      <c r="E993" s="832" t="s">
        <v>8203</v>
      </c>
      <c r="F993" s="832" t="s">
        <v>8244</v>
      </c>
      <c r="G993" s="832" t="s">
        <v>8245</v>
      </c>
      <c r="H993" s="849">
        <v>1</v>
      </c>
      <c r="I993" s="849">
        <v>31</v>
      </c>
      <c r="J993" s="832"/>
      <c r="K993" s="832">
        <v>31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8273</v>
      </c>
      <c r="B994" s="832" t="s">
        <v>8527</v>
      </c>
      <c r="C994" s="832" t="s">
        <v>664</v>
      </c>
      <c r="D994" s="832" t="s">
        <v>3047</v>
      </c>
      <c r="E994" s="832" t="s">
        <v>8203</v>
      </c>
      <c r="F994" s="832" t="s">
        <v>8544</v>
      </c>
      <c r="G994" s="832" t="s">
        <v>8545</v>
      </c>
      <c r="H994" s="849"/>
      <c r="I994" s="849"/>
      <c r="J994" s="832"/>
      <c r="K994" s="832"/>
      <c r="L994" s="849"/>
      <c r="M994" s="849"/>
      <c r="N994" s="832"/>
      <c r="O994" s="832"/>
      <c r="P994" s="849">
        <v>1</v>
      </c>
      <c r="Q994" s="849">
        <v>132</v>
      </c>
      <c r="R994" s="837"/>
      <c r="S994" s="850">
        <v>132</v>
      </c>
    </row>
    <row r="995" spans="1:19" ht="14.4" customHeight="1" x14ac:dyDescent="0.3">
      <c r="A995" s="831" t="s">
        <v>8273</v>
      </c>
      <c r="B995" s="832" t="s">
        <v>8527</v>
      </c>
      <c r="C995" s="832" t="s">
        <v>664</v>
      </c>
      <c r="D995" s="832" t="s">
        <v>3047</v>
      </c>
      <c r="E995" s="832" t="s">
        <v>8203</v>
      </c>
      <c r="F995" s="832" t="s">
        <v>8546</v>
      </c>
      <c r="G995" s="832" t="s">
        <v>8547</v>
      </c>
      <c r="H995" s="849">
        <v>84</v>
      </c>
      <c r="I995" s="849">
        <v>27804</v>
      </c>
      <c r="J995" s="832">
        <v>1.1062306039627596</v>
      </c>
      <c r="K995" s="832">
        <v>331</v>
      </c>
      <c r="L995" s="849">
        <v>71</v>
      </c>
      <c r="M995" s="849">
        <v>25134</v>
      </c>
      <c r="N995" s="832">
        <v>1</v>
      </c>
      <c r="O995" s="832">
        <v>354</v>
      </c>
      <c r="P995" s="849">
        <v>176</v>
      </c>
      <c r="Q995" s="849">
        <v>62480</v>
      </c>
      <c r="R995" s="837">
        <v>2.4858757062146895</v>
      </c>
      <c r="S995" s="850">
        <v>355</v>
      </c>
    </row>
    <row r="996" spans="1:19" ht="14.4" customHeight="1" x14ac:dyDescent="0.3">
      <c r="A996" s="831" t="s">
        <v>8273</v>
      </c>
      <c r="B996" s="832" t="s">
        <v>8527</v>
      </c>
      <c r="C996" s="832" t="s">
        <v>664</v>
      </c>
      <c r="D996" s="832" t="s">
        <v>3047</v>
      </c>
      <c r="E996" s="832" t="s">
        <v>8203</v>
      </c>
      <c r="F996" s="832" t="s">
        <v>8548</v>
      </c>
      <c r="G996" s="832" t="s">
        <v>8549</v>
      </c>
      <c r="H996" s="849">
        <v>5</v>
      </c>
      <c r="I996" s="849">
        <v>825</v>
      </c>
      <c r="J996" s="832">
        <v>1.5536723163841808</v>
      </c>
      <c r="K996" s="832">
        <v>165</v>
      </c>
      <c r="L996" s="849">
        <v>3</v>
      </c>
      <c r="M996" s="849">
        <v>531</v>
      </c>
      <c r="N996" s="832">
        <v>1</v>
      </c>
      <c r="O996" s="832">
        <v>177</v>
      </c>
      <c r="P996" s="849">
        <v>27</v>
      </c>
      <c r="Q996" s="849">
        <v>4779</v>
      </c>
      <c r="R996" s="837">
        <v>9</v>
      </c>
      <c r="S996" s="850">
        <v>177</v>
      </c>
    </row>
    <row r="997" spans="1:19" ht="14.4" customHeight="1" x14ac:dyDescent="0.3">
      <c r="A997" s="831" t="s">
        <v>8273</v>
      </c>
      <c r="B997" s="832" t="s">
        <v>8527</v>
      </c>
      <c r="C997" s="832" t="s">
        <v>664</v>
      </c>
      <c r="D997" s="832" t="s">
        <v>3047</v>
      </c>
      <c r="E997" s="832" t="s">
        <v>8203</v>
      </c>
      <c r="F997" s="832" t="s">
        <v>8518</v>
      </c>
      <c r="G997" s="832" t="s">
        <v>8519</v>
      </c>
      <c r="H997" s="849">
        <v>5</v>
      </c>
      <c r="I997" s="849">
        <v>385</v>
      </c>
      <c r="J997" s="832"/>
      <c r="K997" s="832">
        <v>77</v>
      </c>
      <c r="L997" s="849"/>
      <c r="M997" s="849"/>
      <c r="N997" s="832"/>
      <c r="O997" s="832"/>
      <c r="P997" s="849"/>
      <c r="Q997" s="849"/>
      <c r="R997" s="837"/>
      <c r="S997" s="850"/>
    </row>
    <row r="998" spans="1:19" ht="14.4" customHeight="1" x14ac:dyDescent="0.3">
      <c r="A998" s="831" t="s">
        <v>8273</v>
      </c>
      <c r="B998" s="832" t="s">
        <v>8527</v>
      </c>
      <c r="C998" s="832" t="s">
        <v>664</v>
      </c>
      <c r="D998" s="832" t="s">
        <v>3049</v>
      </c>
      <c r="E998" s="832" t="s">
        <v>8203</v>
      </c>
      <c r="F998" s="832" t="s">
        <v>8232</v>
      </c>
      <c r="G998" s="832" t="s">
        <v>8233</v>
      </c>
      <c r="H998" s="849">
        <v>27</v>
      </c>
      <c r="I998" s="849">
        <v>1728</v>
      </c>
      <c r="J998" s="832">
        <v>1.5401069518716577</v>
      </c>
      <c r="K998" s="832">
        <v>64</v>
      </c>
      <c r="L998" s="849">
        <v>17</v>
      </c>
      <c r="M998" s="849">
        <v>1122</v>
      </c>
      <c r="N998" s="832">
        <v>1</v>
      </c>
      <c r="O998" s="832">
        <v>66</v>
      </c>
      <c r="P998" s="849">
        <v>26</v>
      </c>
      <c r="Q998" s="849">
        <v>1716</v>
      </c>
      <c r="R998" s="837">
        <v>1.5294117647058822</v>
      </c>
      <c r="S998" s="850">
        <v>66</v>
      </c>
    </row>
    <row r="999" spans="1:19" ht="14.4" customHeight="1" x14ac:dyDescent="0.3">
      <c r="A999" s="831" t="s">
        <v>8273</v>
      </c>
      <c r="B999" s="832" t="s">
        <v>8527</v>
      </c>
      <c r="C999" s="832" t="s">
        <v>664</v>
      </c>
      <c r="D999" s="832" t="s">
        <v>3049</v>
      </c>
      <c r="E999" s="832" t="s">
        <v>8203</v>
      </c>
      <c r="F999" s="832" t="s">
        <v>8328</v>
      </c>
      <c r="G999" s="832" t="s">
        <v>8329</v>
      </c>
      <c r="H999" s="849"/>
      <c r="I999" s="849"/>
      <c r="J999" s="832"/>
      <c r="K999" s="832"/>
      <c r="L999" s="849">
        <v>1</v>
      </c>
      <c r="M999" s="849">
        <v>115</v>
      </c>
      <c r="N999" s="832">
        <v>1</v>
      </c>
      <c r="O999" s="832">
        <v>115</v>
      </c>
      <c r="P999" s="849"/>
      <c r="Q999" s="849"/>
      <c r="R999" s="837"/>
      <c r="S999" s="850"/>
    </row>
    <row r="1000" spans="1:19" ht="14.4" customHeight="1" x14ac:dyDescent="0.3">
      <c r="A1000" s="831" t="s">
        <v>8273</v>
      </c>
      <c r="B1000" s="832" t="s">
        <v>8527</v>
      </c>
      <c r="C1000" s="832" t="s">
        <v>664</v>
      </c>
      <c r="D1000" s="832" t="s">
        <v>3049</v>
      </c>
      <c r="E1000" s="832" t="s">
        <v>8203</v>
      </c>
      <c r="F1000" s="832" t="s">
        <v>8204</v>
      </c>
      <c r="G1000" s="832" t="s">
        <v>8205</v>
      </c>
      <c r="H1000" s="849">
        <v>3</v>
      </c>
      <c r="I1000" s="849">
        <v>432</v>
      </c>
      <c r="J1000" s="832"/>
      <c r="K1000" s="832">
        <v>144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8273</v>
      </c>
      <c r="B1001" s="832" t="s">
        <v>8527</v>
      </c>
      <c r="C1001" s="832" t="s">
        <v>664</v>
      </c>
      <c r="D1001" s="832" t="s">
        <v>3049</v>
      </c>
      <c r="E1001" s="832" t="s">
        <v>8203</v>
      </c>
      <c r="F1001" s="832" t="s">
        <v>8281</v>
      </c>
      <c r="G1001" s="832" t="s">
        <v>8282</v>
      </c>
      <c r="H1001" s="849">
        <v>218</v>
      </c>
      <c r="I1001" s="849">
        <v>7630</v>
      </c>
      <c r="J1001" s="832">
        <v>1.1851506679092887</v>
      </c>
      <c r="K1001" s="832">
        <v>35</v>
      </c>
      <c r="L1001" s="849">
        <v>174</v>
      </c>
      <c r="M1001" s="849">
        <v>6438</v>
      </c>
      <c r="N1001" s="832">
        <v>1</v>
      </c>
      <c r="O1001" s="832">
        <v>37</v>
      </c>
      <c r="P1001" s="849">
        <v>270</v>
      </c>
      <c r="Q1001" s="849">
        <v>9990</v>
      </c>
      <c r="R1001" s="837">
        <v>1.5517241379310345</v>
      </c>
      <c r="S1001" s="850">
        <v>37</v>
      </c>
    </row>
    <row r="1002" spans="1:19" ht="14.4" customHeight="1" x14ac:dyDescent="0.3">
      <c r="A1002" s="831" t="s">
        <v>8273</v>
      </c>
      <c r="B1002" s="832" t="s">
        <v>8527</v>
      </c>
      <c r="C1002" s="832" t="s">
        <v>664</v>
      </c>
      <c r="D1002" s="832" t="s">
        <v>3049</v>
      </c>
      <c r="E1002" s="832" t="s">
        <v>8203</v>
      </c>
      <c r="F1002" s="832" t="s">
        <v>8502</v>
      </c>
      <c r="G1002" s="832" t="s">
        <v>8503</v>
      </c>
      <c r="H1002" s="849">
        <v>42</v>
      </c>
      <c r="I1002" s="849">
        <v>2394</v>
      </c>
      <c r="J1002" s="832">
        <v>0.78031290743155146</v>
      </c>
      <c r="K1002" s="832">
        <v>57</v>
      </c>
      <c r="L1002" s="849">
        <v>52</v>
      </c>
      <c r="M1002" s="849">
        <v>3068</v>
      </c>
      <c r="N1002" s="832">
        <v>1</v>
      </c>
      <c r="O1002" s="832">
        <v>59</v>
      </c>
      <c r="P1002" s="849">
        <v>65</v>
      </c>
      <c r="Q1002" s="849">
        <v>3705</v>
      </c>
      <c r="R1002" s="837">
        <v>1.2076271186440677</v>
      </c>
      <c r="S1002" s="850">
        <v>57</v>
      </c>
    </row>
    <row r="1003" spans="1:19" ht="14.4" customHeight="1" x14ac:dyDescent="0.3">
      <c r="A1003" s="831" t="s">
        <v>8273</v>
      </c>
      <c r="B1003" s="832" t="s">
        <v>8527</v>
      </c>
      <c r="C1003" s="832" t="s">
        <v>664</v>
      </c>
      <c r="D1003" s="832" t="s">
        <v>3049</v>
      </c>
      <c r="E1003" s="832" t="s">
        <v>8203</v>
      </c>
      <c r="F1003" s="832" t="s">
        <v>8238</v>
      </c>
      <c r="G1003" s="832" t="s">
        <v>8239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1</v>
      </c>
      <c r="Q1003" s="849">
        <v>86</v>
      </c>
      <c r="R1003" s="837"/>
      <c r="S1003" s="850">
        <v>86</v>
      </c>
    </row>
    <row r="1004" spans="1:19" ht="14.4" customHeight="1" x14ac:dyDescent="0.3">
      <c r="A1004" s="831" t="s">
        <v>8273</v>
      </c>
      <c r="B1004" s="832" t="s">
        <v>8527</v>
      </c>
      <c r="C1004" s="832" t="s">
        <v>664</v>
      </c>
      <c r="D1004" s="832" t="s">
        <v>3049</v>
      </c>
      <c r="E1004" s="832" t="s">
        <v>8203</v>
      </c>
      <c r="F1004" s="832" t="s">
        <v>8536</v>
      </c>
      <c r="G1004" s="832" t="s">
        <v>8537</v>
      </c>
      <c r="H1004" s="849">
        <v>80</v>
      </c>
      <c r="I1004" s="849">
        <v>52240</v>
      </c>
      <c r="J1004" s="832">
        <v>1.0208508393097924</v>
      </c>
      <c r="K1004" s="832">
        <v>653</v>
      </c>
      <c r="L1004" s="849">
        <v>73</v>
      </c>
      <c r="M1004" s="849">
        <v>51173</v>
      </c>
      <c r="N1004" s="832">
        <v>1</v>
      </c>
      <c r="O1004" s="832">
        <v>701</v>
      </c>
      <c r="P1004" s="849">
        <v>81</v>
      </c>
      <c r="Q1004" s="849">
        <v>56781</v>
      </c>
      <c r="R1004" s="837">
        <v>1.1095890410958904</v>
      </c>
      <c r="S1004" s="850">
        <v>701</v>
      </c>
    </row>
    <row r="1005" spans="1:19" ht="14.4" customHeight="1" x14ac:dyDescent="0.3">
      <c r="A1005" s="831" t="s">
        <v>8273</v>
      </c>
      <c r="B1005" s="832" t="s">
        <v>8527</v>
      </c>
      <c r="C1005" s="832" t="s">
        <v>664</v>
      </c>
      <c r="D1005" s="832" t="s">
        <v>3049</v>
      </c>
      <c r="E1005" s="832" t="s">
        <v>8203</v>
      </c>
      <c r="F1005" s="832" t="s">
        <v>8504</v>
      </c>
      <c r="G1005" s="832" t="s">
        <v>8505</v>
      </c>
      <c r="H1005" s="849">
        <v>104</v>
      </c>
      <c r="I1005" s="849">
        <v>45240</v>
      </c>
      <c r="J1005" s="832">
        <v>0.85167265950036708</v>
      </c>
      <c r="K1005" s="832">
        <v>435</v>
      </c>
      <c r="L1005" s="849">
        <v>121</v>
      </c>
      <c r="M1005" s="849">
        <v>53119</v>
      </c>
      <c r="N1005" s="832">
        <v>1</v>
      </c>
      <c r="O1005" s="832">
        <v>439</v>
      </c>
      <c r="P1005" s="849">
        <v>195</v>
      </c>
      <c r="Q1005" s="849">
        <v>85605</v>
      </c>
      <c r="R1005" s="837">
        <v>1.6115702479338843</v>
      </c>
      <c r="S1005" s="850">
        <v>439</v>
      </c>
    </row>
    <row r="1006" spans="1:19" ht="14.4" customHeight="1" x14ac:dyDescent="0.3">
      <c r="A1006" s="831" t="s">
        <v>8273</v>
      </c>
      <c r="B1006" s="832" t="s">
        <v>8527</v>
      </c>
      <c r="C1006" s="832" t="s">
        <v>664</v>
      </c>
      <c r="D1006" s="832" t="s">
        <v>3049</v>
      </c>
      <c r="E1006" s="832" t="s">
        <v>8203</v>
      </c>
      <c r="F1006" s="832" t="s">
        <v>8540</v>
      </c>
      <c r="G1006" s="832" t="s">
        <v>8541</v>
      </c>
      <c r="H1006" s="849">
        <v>463</v>
      </c>
      <c r="I1006" s="849">
        <v>10649</v>
      </c>
      <c r="J1006" s="832">
        <v>1.1898324022346369</v>
      </c>
      <c r="K1006" s="832">
        <v>23</v>
      </c>
      <c r="L1006" s="849">
        <v>358</v>
      </c>
      <c r="M1006" s="849">
        <v>8950</v>
      </c>
      <c r="N1006" s="832">
        <v>1</v>
      </c>
      <c r="O1006" s="832">
        <v>25</v>
      </c>
      <c r="P1006" s="849">
        <v>342</v>
      </c>
      <c r="Q1006" s="849">
        <v>8550</v>
      </c>
      <c r="R1006" s="837">
        <v>0.95530726256983245</v>
      </c>
      <c r="S1006" s="850">
        <v>25</v>
      </c>
    </row>
    <row r="1007" spans="1:19" ht="14.4" customHeight="1" x14ac:dyDescent="0.3">
      <c r="A1007" s="831" t="s">
        <v>8273</v>
      </c>
      <c r="B1007" s="832" t="s">
        <v>8527</v>
      </c>
      <c r="C1007" s="832" t="s">
        <v>664</v>
      </c>
      <c r="D1007" s="832" t="s">
        <v>3049</v>
      </c>
      <c r="E1007" s="832" t="s">
        <v>8203</v>
      </c>
      <c r="F1007" s="832" t="s">
        <v>8542</v>
      </c>
      <c r="G1007" s="832" t="s">
        <v>8543</v>
      </c>
      <c r="H1007" s="849">
        <v>1</v>
      </c>
      <c r="I1007" s="849">
        <v>413</v>
      </c>
      <c r="J1007" s="832"/>
      <c r="K1007" s="832">
        <v>413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" customHeight="1" x14ac:dyDescent="0.3">
      <c r="A1008" s="831" t="s">
        <v>8273</v>
      </c>
      <c r="B1008" s="832" t="s">
        <v>8527</v>
      </c>
      <c r="C1008" s="832" t="s">
        <v>664</v>
      </c>
      <c r="D1008" s="832" t="s">
        <v>3049</v>
      </c>
      <c r="E1008" s="832" t="s">
        <v>8203</v>
      </c>
      <c r="F1008" s="832" t="s">
        <v>8506</v>
      </c>
      <c r="G1008" s="832" t="s">
        <v>8507</v>
      </c>
      <c r="H1008" s="849">
        <v>504</v>
      </c>
      <c r="I1008" s="849">
        <v>86184</v>
      </c>
      <c r="J1008" s="832">
        <v>0.88506408149852123</v>
      </c>
      <c r="K1008" s="832">
        <v>171</v>
      </c>
      <c r="L1008" s="849">
        <v>544</v>
      </c>
      <c r="M1008" s="849">
        <v>97376</v>
      </c>
      <c r="N1008" s="832">
        <v>1</v>
      </c>
      <c r="O1008" s="832">
        <v>179</v>
      </c>
      <c r="P1008" s="849">
        <v>681</v>
      </c>
      <c r="Q1008" s="849">
        <v>185232</v>
      </c>
      <c r="R1008" s="837">
        <v>1.9022346368715084</v>
      </c>
      <c r="S1008" s="850">
        <v>272</v>
      </c>
    </row>
    <row r="1009" spans="1:19" ht="14.4" customHeight="1" x14ac:dyDescent="0.3">
      <c r="A1009" s="831" t="s">
        <v>8273</v>
      </c>
      <c r="B1009" s="832" t="s">
        <v>8527</v>
      </c>
      <c r="C1009" s="832" t="s">
        <v>664</v>
      </c>
      <c r="D1009" s="832" t="s">
        <v>3049</v>
      </c>
      <c r="E1009" s="832" t="s">
        <v>8203</v>
      </c>
      <c r="F1009" s="832" t="s">
        <v>8240</v>
      </c>
      <c r="G1009" s="832" t="s">
        <v>8241</v>
      </c>
      <c r="H1009" s="849">
        <v>5</v>
      </c>
      <c r="I1009" s="849">
        <v>33.33</v>
      </c>
      <c r="J1009" s="832">
        <v>7.6915976276740586E-2</v>
      </c>
      <c r="K1009" s="832">
        <v>6.6659999999999995</v>
      </c>
      <c r="L1009" s="849">
        <v>13</v>
      </c>
      <c r="M1009" s="849">
        <v>433.33000000000004</v>
      </c>
      <c r="N1009" s="832">
        <v>1</v>
      </c>
      <c r="O1009" s="832">
        <v>33.333076923076923</v>
      </c>
      <c r="P1009" s="849">
        <v>13</v>
      </c>
      <c r="Q1009" s="849">
        <v>433.33</v>
      </c>
      <c r="R1009" s="837">
        <v>0.99999999999999989</v>
      </c>
      <c r="S1009" s="850">
        <v>33.333076923076923</v>
      </c>
    </row>
    <row r="1010" spans="1:19" ht="14.4" customHeight="1" x14ac:dyDescent="0.3">
      <c r="A1010" s="831" t="s">
        <v>8273</v>
      </c>
      <c r="B1010" s="832" t="s">
        <v>8527</v>
      </c>
      <c r="C1010" s="832" t="s">
        <v>664</v>
      </c>
      <c r="D1010" s="832" t="s">
        <v>3049</v>
      </c>
      <c r="E1010" s="832" t="s">
        <v>8203</v>
      </c>
      <c r="F1010" s="832" t="s">
        <v>8287</v>
      </c>
      <c r="G1010" s="832" t="s">
        <v>8288</v>
      </c>
      <c r="H1010" s="849">
        <v>192</v>
      </c>
      <c r="I1010" s="849">
        <v>20736</v>
      </c>
      <c r="J1010" s="832">
        <v>0.80886253705726319</v>
      </c>
      <c r="K1010" s="832">
        <v>108</v>
      </c>
      <c r="L1010" s="849">
        <v>221</v>
      </c>
      <c r="M1010" s="849">
        <v>25636</v>
      </c>
      <c r="N1010" s="832">
        <v>1</v>
      </c>
      <c r="O1010" s="832">
        <v>116</v>
      </c>
      <c r="P1010" s="849">
        <v>238</v>
      </c>
      <c r="Q1010" s="849">
        <v>27608</v>
      </c>
      <c r="R1010" s="837">
        <v>1.0769230769230769</v>
      </c>
      <c r="S1010" s="850">
        <v>116</v>
      </c>
    </row>
    <row r="1011" spans="1:19" ht="14.4" customHeight="1" x14ac:dyDescent="0.3">
      <c r="A1011" s="831" t="s">
        <v>8273</v>
      </c>
      <c r="B1011" s="832" t="s">
        <v>8527</v>
      </c>
      <c r="C1011" s="832" t="s">
        <v>664</v>
      </c>
      <c r="D1011" s="832" t="s">
        <v>3049</v>
      </c>
      <c r="E1011" s="832" t="s">
        <v>8203</v>
      </c>
      <c r="F1011" s="832" t="s">
        <v>8242</v>
      </c>
      <c r="G1011" s="832" t="s">
        <v>8243</v>
      </c>
      <c r="H1011" s="849">
        <v>14</v>
      </c>
      <c r="I1011" s="849">
        <v>504</v>
      </c>
      <c r="J1011" s="832">
        <v>0.85135135135135132</v>
      </c>
      <c r="K1011" s="832">
        <v>36</v>
      </c>
      <c r="L1011" s="849">
        <v>16</v>
      </c>
      <c r="M1011" s="849">
        <v>592</v>
      </c>
      <c r="N1011" s="832">
        <v>1</v>
      </c>
      <c r="O1011" s="832">
        <v>37</v>
      </c>
      <c r="P1011" s="849">
        <v>14</v>
      </c>
      <c r="Q1011" s="849">
        <v>518</v>
      </c>
      <c r="R1011" s="837">
        <v>0.875</v>
      </c>
      <c r="S1011" s="850">
        <v>37</v>
      </c>
    </row>
    <row r="1012" spans="1:19" ht="14.4" customHeight="1" x14ac:dyDescent="0.3">
      <c r="A1012" s="831" t="s">
        <v>8273</v>
      </c>
      <c r="B1012" s="832" t="s">
        <v>8527</v>
      </c>
      <c r="C1012" s="832" t="s">
        <v>664</v>
      </c>
      <c r="D1012" s="832" t="s">
        <v>3049</v>
      </c>
      <c r="E1012" s="832" t="s">
        <v>8203</v>
      </c>
      <c r="F1012" s="832" t="s">
        <v>8244</v>
      </c>
      <c r="G1012" s="832" t="s">
        <v>8245</v>
      </c>
      <c r="H1012" s="849"/>
      <c r="I1012" s="849"/>
      <c r="J1012" s="832"/>
      <c r="K1012" s="832"/>
      <c r="L1012" s="849">
        <v>1</v>
      </c>
      <c r="M1012" s="849">
        <v>32</v>
      </c>
      <c r="N1012" s="832">
        <v>1</v>
      </c>
      <c r="O1012" s="832">
        <v>32</v>
      </c>
      <c r="P1012" s="849"/>
      <c r="Q1012" s="849"/>
      <c r="R1012" s="837"/>
      <c r="S1012" s="850"/>
    </row>
    <row r="1013" spans="1:19" ht="14.4" customHeight="1" x14ac:dyDescent="0.3">
      <c r="A1013" s="831" t="s">
        <v>8273</v>
      </c>
      <c r="B1013" s="832" t="s">
        <v>8527</v>
      </c>
      <c r="C1013" s="832" t="s">
        <v>664</v>
      </c>
      <c r="D1013" s="832" t="s">
        <v>3049</v>
      </c>
      <c r="E1013" s="832" t="s">
        <v>8203</v>
      </c>
      <c r="F1013" s="832" t="s">
        <v>8544</v>
      </c>
      <c r="G1013" s="832" t="s">
        <v>8545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132</v>
      </c>
      <c r="R1013" s="837"/>
      <c r="S1013" s="850">
        <v>132</v>
      </c>
    </row>
    <row r="1014" spans="1:19" ht="14.4" customHeight="1" x14ac:dyDescent="0.3">
      <c r="A1014" s="831" t="s">
        <v>8273</v>
      </c>
      <c r="B1014" s="832" t="s">
        <v>8527</v>
      </c>
      <c r="C1014" s="832" t="s">
        <v>664</v>
      </c>
      <c r="D1014" s="832" t="s">
        <v>3049</v>
      </c>
      <c r="E1014" s="832" t="s">
        <v>8203</v>
      </c>
      <c r="F1014" s="832" t="s">
        <v>8291</v>
      </c>
      <c r="G1014" s="832" t="s">
        <v>8292</v>
      </c>
      <c r="H1014" s="849">
        <v>16</v>
      </c>
      <c r="I1014" s="849">
        <v>1120</v>
      </c>
      <c r="J1014" s="832">
        <v>0.68796068796068799</v>
      </c>
      <c r="K1014" s="832">
        <v>70</v>
      </c>
      <c r="L1014" s="849">
        <v>22</v>
      </c>
      <c r="M1014" s="849">
        <v>1628</v>
      </c>
      <c r="N1014" s="832">
        <v>1</v>
      </c>
      <c r="O1014" s="832">
        <v>74</v>
      </c>
      <c r="P1014" s="849">
        <v>27</v>
      </c>
      <c r="Q1014" s="849">
        <v>1998</v>
      </c>
      <c r="R1014" s="837">
        <v>1.2272727272727273</v>
      </c>
      <c r="S1014" s="850">
        <v>74</v>
      </c>
    </row>
    <row r="1015" spans="1:19" ht="14.4" customHeight="1" x14ac:dyDescent="0.3">
      <c r="A1015" s="831" t="s">
        <v>8273</v>
      </c>
      <c r="B1015" s="832" t="s">
        <v>8527</v>
      </c>
      <c r="C1015" s="832" t="s">
        <v>664</v>
      </c>
      <c r="D1015" s="832" t="s">
        <v>3049</v>
      </c>
      <c r="E1015" s="832" t="s">
        <v>8203</v>
      </c>
      <c r="F1015" s="832" t="s">
        <v>8546</v>
      </c>
      <c r="G1015" s="832" t="s">
        <v>8547</v>
      </c>
      <c r="H1015" s="849">
        <v>509</v>
      </c>
      <c r="I1015" s="849">
        <v>168479</v>
      </c>
      <c r="J1015" s="832">
        <v>0.90309179986920962</v>
      </c>
      <c r="K1015" s="832">
        <v>331</v>
      </c>
      <c r="L1015" s="849">
        <v>527</v>
      </c>
      <c r="M1015" s="849">
        <v>186558</v>
      </c>
      <c r="N1015" s="832">
        <v>1</v>
      </c>
      <c r="O1015" s="832">
        <v>354</v>
      </c>
      <c r="P1015" s="849">
        <v>685</v>
      </c>
      <c r="Q1015" s="849">
        <v>243175</v>
      </c>
      <c r="R1015" s="837">
        <v>1.3034820270371681</v>
      </c>
      <c r="S1015" s="850">
        <v>355</v>
      </c>
    </row>
    <row r="1016" spans="1:19" ht="14.4" customHeight="1" x14ac:dyDescent="0.3">
      <c r="A1016" s="831" t="s">
        <v>8273</v>
      </c>
      <c r="B1016" s="832" t="s">
        <v>8527</v>
      </c>
      <c r="C1016" s="832" t="s">
        <v>664</v>
      </c>
      <c r="D1016" s="832" t="s">
        <v>3049</v>
      </c>
      <c r="E1016" s="832" t="s">
        <v>8203</v>
      </c>
      <c r="F1016" s="832" t="s">
        <v>8354</v>
      </c>
      <c r="G1016" s="832" t="s">
        <v>8355</v>
      </c>
      <c r="H1016" s="849"/>
      <c r="I1016" s="849"/>
      <c r="J1016" s="832"/>
      <c r="K1016" s="832"/>
      <c r="L1016" s="849">
        <v>1</v>
      </c>
      <c r="M1016" s="849">
        <v>77</v>
      </c>
      <c r="N1016" s="832">
        <v>1</v>
      </c>
      <c r="O1016" s="832">
        <v>77</v>
      </c>
      <c r="P1016" s="849">
        <v>1</v>
      </c>
      <c r="Q1016" s="849">
        <v>77</v>
      </c>
      <c r="R1016" s="837">
        <v>1</v>
      </c>
      <c r="S1016" s="850">
        <v>77</v>
      </c>
    </row>
    <row r="1017" spans="1:19" ht="14.4" customHeight="1" x14ac:dyDescent="0.3">
      <c r="A1017" s="831" t="s">
        <v>8273</v>
      </c>
      <c r="B1017" s="832" t="s">
        <v>8527</v>
      </c>
      <c r="C1017" s="832" t="s">
        <v>664</v>
      </c>
      <c r="D1017" s="832" t="s">
        <v>3049</v>
      </c>
      <c r="E1017" s="832" t="s">
        <v>8203</v>
      </c>
      <c r="F1017" s="832" t="s">
        <v>8548</v>
      </c>
      <c r="G1017" s="832" t="s">
        <v>8549</v>
      </c>
      <c r="H1017" s="849">
        <v>56</v>
      </c>
      <c r="I1017" s="849">
        <v>9240</v>
      </c>
      <c r="J1017" s="832">
        <v>1.1107104219257122</v>
      </c>
      <c r="K1017" s="832">
        <v>165</v>
      </c>
      <c r="L1017" s="849">
        <v>47</v>
      </c>
      <c r="M1017" s="849">
        <v>8319</v>
      </c>
      <c r="N1017" s="832">
        <v>1</v>
      </c>
      <c r="O1017" s="832">
        <v>177</v>
      </c>
      <c r="P1017" s="849">
        <v>54</v>
      </c>
      <c r="Q1017" s="849">
        <v>9558</v>
      </c>
      <c r="R1017" s="837">
        <v>1.1489361702127661</v>
      </c>
      <c r="S1017" s="850">
        <v>177</v>
      </c>
    </row>
    <row r="1018" spans="1:19" ht="14.4" customHeight="1" x14ac:dyDescent="0.3">
      <c r="A1018" s="831" t="s">
        <v>8273</v>
      </c>
      <c r="B1018" s="832" t="s">
        <v>8527</v>
      </c>
      <c r="C1018" s="832" t="s">
        <v>664</v>
      </c>
      <c r="D1018" s="832" t="s">
        <v>3049</v>
      </c>
      <c r="E1018" s="832" t="s">
        <v>8203</v>
      </c>
      <c r="F1018" s="832" t="s">
        <v>8518</v>
      </c>
      <c r="G1018" s="832" t="s">
        <v>8519</v>
      </c>
      <c r="H1018" s="849">
        <v>8</v>
      </c>
      <c r="I1018" s="849">
        <v>616</v>
      </c>
      <c r="J1018" s="832"/>
      <c r="K1018" s="832">
        <v>77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8273</v>
      </c>
      <c r="B1019" s="832" t="s">
        <v>8527</v>
      </c>
      <c r="C1019" s="832" t="s">
        <v>664</v>
      </c>
      <c r="D1019" s="832" t="s">
        <v>3072</v>
      </c>
      <c r="E1019" s="832" t="s">
        <v>8203</v>
      </c>
      <c r="F1019" s="832" t="s">
        <v>8281</v>
      </c>
      <c r="G1019" s="832" t="s">
        <v>8282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1</v>
      </c>
      <c r="Q1019" s="849">
        <v>37</v>
      </c>
      <c r="R1019" s="837"/>
      <c r="S1019" s="850">
        <v>37</v>
      </c>
    </row>
    <row r="1020" spans="1:19" ht="14.4" customHeight="1" x14ac:dyDescent="0.3">
      <c r="A1020" s="831" t="s">
        <v>8273</v>
      </c>
      <c r="B1020" s="832" t="s">
        <v>8527</v>
      </c>
      <c r="C1020" s="832" t="s">
        <v>664</v>
      </c>
      <c r="D1020" s="832" t="s">
        <v>3075</v>
      </c>
      <c r="E1020" s="832" t="s">
        <v>8203</v>
      </c>
      <c r="F1020" s="832" t="s">
        <v>8281</v>
      </c>
      <c r="G1020" s="832" t="s">
        <v>8282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2</v>
      </c>
      <c r="Q1020" s="849">
        <v>74</v>
      </c>
      <c r="R1020" s="837"/>
      <c r="S1020" s="850">
        <v>37</v>
      </c>
    </row>
    <row r="1021" spans="1:19" ht="14.4" customHeight="1" x14ac:dyDescent="0.3">
      <c r="A1021" s="831" t="s">
        <v>8273</v>
      </c>
      <c r="B1021" s="832" t="s">
        <v>8527</v>
      </c>
      <c r="C1021" s="832" t="s">
        <v>664</v>
      </c>
      <c r="D1021" s="832" t="s">
        <v>3084</v>
      </c>
      <c r="E1021" s="832" t="s">
        <v>8203</v>
      </c>
      <c r="F1021" s="832" t="s">
        <v>8232</v>
      </c>
      <c r="G1021" s="832" t="s">
        <v>8233</v>
      </c>
      <c r="H1021" s="849"/>
      <c r="I1021" s="849"/>
      <c r="J1021" s="832"/>
      <c r="K1021" s="832"/>
      <c r="L1021" s="849">
        <v>1</v>
      </c>
      <c r="M1021" s="849">
        <v>66</v>
      </c>
      <c r="N1021" s="832">
        <v>1</v>
      </c>
      <c r="O1021" s="832">
        <v>66</v>
      </c>
      <c r="P1021" s="849"/>
      <c r="Q1021" s="849"/>
      <c r="R1021" s="837"/>
      <c r="S1021" s="850"/>
    </row>
    <row r="1022" spans="1:19" ht="14.4" customHeight="1" x14ac:dyDescent="0.3">
      <c r="A1022" s="831" t="s">
        <v>8273</v>
      </c>
      <c r="B1022" s="832" t="s">
        <v>8527</v>
      </c>
      <c r="C1022" s="832" t="s">
        <v>664</v>
      </c>
      <c r="D1022" s="832" t="s">
        <v>3086</v>
      </c>
      <c r="E1022" s="832" t="s">
        <v>8203</v>
      </c>
      <c r="F1022" s="832" t="s">
        <v>8232</v>
      </c>
      <c r="G1022" s="832" t="s">
        <v>8233</v>
      </c>
      <c r="H1022" s="849">
        <v>8</v>
      </c>
      <c r="I1022" s="849">
        <v>512</v>
      </c>
      <c r="J1022" s="832">
        <v>0.29836829836829837</v>
      </c>
      <c r="K1022" s="832">
        <v>64</v>
      </c>
      <c r="L1022" s="849">
        <v>26</v>
      </c>
      <c r="M1022" s="849">
        <v>1716</v>
      </c>
      <c r="N1022" s="832">
        <v>1</v>
      </c>
      <c r="O1022" s="832">
        <v>66</v>
      </c>
      <c r="P1022" s="849">
        <v>12</v>
      </c>
      <c r="Q1022" s="849">
        <v>792</v>
      </c>
      <c r="R1022" s="837">
        <v>0.46153846153846156</v>
      </c>
      <c r="S1022" s="850">
        <v>66</v>
      </c>
    </row>
    <row r="1023" spans="1:19" ht="14.4" customHeight="1" x14ac:dyDescent="0.3">
      <c r="A1023" s="831" t="s">
        <v>8273</v>
      </c>
      <c r="B1023" s="832" t="s">
        <v>8527</v>
      </c>
      <c r="C1023" s="832" t="s">
        <v>664</v>
      </c>
      <c r="D1023" s="832" t="s">
        <v>3086</v>
      </c>
      <c r="E1023" s="832" t="s">
        <v>8203</v>
      </c>
      <c r="F1023" s="832" t="s">
        <v>8328</v>
      </c>
      <c r="G1023" s="832" t="s">
        <v>8329</v>
      </c>
      <c r="H1023" s="849">
        <v>2</v>
      </c>
      <c r="I1023" s="849">
        <v>218</v>
      </c>
      <c r="J1023" s="832">
        <v>0.94782608695652171</v>
      </c>
      <c r="K1023" s="832">
        <v>109</v>
      </c>
      <c r="L1023" s="849">
        <v>2</v>
      </c>
      <c r="M1023" s="849">
        <v>230</v>
      </c>
      <c r="N1023" s="832">
        <v>1</v>
      </c>
      <c r="O1023" s="832">
        <v>115</v>
      </c>
      <c r="P1023" s="849">
        <v>1</v>
      </c>
      <c r="Q1023" s="849">
        <v>115</v>
      </c>
      <c r="R1023" s="837">
        <v>0.5</v>
      </c>
      <c r="S1023" s="850">
        <v>115</v>
      </c>
    </row>
    <row r="1024" spans="1:19" ht="14.4" customHeight="1" x14ac:dyDescent="0.3">
      <c r="A1024" s="831" t="s">
        <v>8273</v>
      </c>
      <c r="B1024" s="832" t="s">
        <v>8527</v>
      </c>
      <c r="C1024" s="832" t="s">
        <v>664</v>
      </c>
      <c r="D1024" s="832" t="s">
        <v>3086</v>
      </c>
      <c r="E1024" s="832" t="s">
        <v>8203</v>
      </c>
      <c r="F1024" s="832" t="s">
        <v>8204</v>
      </c>
      <c r="G1024" s="832" t="s">
        <v>8205</v>
      </c>
      <c r="H1024" s="849"/>
      <c r="I1024" s="849"/>
      <c r="J1024" s="832"/>
      <c r="K1024" s="832"/>
      <c r="L1024" s="849">
        <v>1</v>
      </c>
      <c r="M1024" s="849">
        <v>146</v>
      </c>
      <c r="N1024" s="832">
        <v>1</v>
      </c>
      <c r="O1024" s="832">
        <v>146</v>
      </c>
      <c r="P1024" s="849">
        <v>1</v>
      </c>
      <c r="Q1024" s="849">
        <v>147</v>
      </c>
      <c r="R1024" s="837">
        <v>1.0068493150684932</v>
      </c>
      <c r="S1024" s="850">
        <v>147</v>
      </c>
    </row>
    <row r="1025" spans="1:19" ht="14.4" customHeight="1" x14ac:dyDescent="0.3">
      <c r="A1025" s="831" t="s">
        <v>8273</v>
      </c>
      <c r="B1025" s="832" t="s">
        <v>8527</v>
      </c>
      <c r="C1025" s="832" t="s">
        <v>664</v>
      </c>
      <c r="D1025" s="832" t="s">
        <v>3086</v>
      </c>
      <c r="E1025" s="832" t="s">
        <v>8203</v>
      </c>
      <c r="F1025" s="832" t="s">
        <v>8281</v>
      </c>
      <c r="G1025" s="832" t="s">
        <v>8282</v>
      </c>
      <c r="H1025" s="849">
        <v>172</v>
      </c>
      <c r="I1025" s="849">
        <v>6020</v>
      </c>
      <c r="J1025" s="832">
        <v>0.8386737252716634</v>
      </c>
      <c r="K1025" s="832">
        <v>35</v>
      </c>
      <c r="L1025" s="849">
        <v>194</v>
      </c>
      <c r="M1025" s="849">
        <v>7178</v>
      </c>
      <c r="N1025" s="832">
        <v>1</v>
      </c>
      <c r="O1025" s="832">
        <v>37</v>
      </c>
      <c r="P1025" s="849">
        <v>177</v>
      </c>
      <c r="Q1025" s="849">
        <v>6549</v>
      </c>
      <c r="R1025" s="837">
        <v>0.91237113402061853</v>
      </c>
      <c r="S1025" s="850">
        <v>37</v>
      </c>
    </row>
    <row r="1026" spans="1:19" ht="14.4" customHeight="1" x14ac:dyDescent="0.3">
      <c r="A1026" s="831" t="s">
        <v>8273</v>
      </c>
      <c r="B1026" s="832" t="s">
        <v>8527</v>
      </c>
      <c r="C1026" s="832" t="s">
        <v>664</v>
      </c>
      <c r="D1026" s="832" t="s">
        <v>3086</v>
      </c>
      <c r="E1026" s="832" t="s">
        <v>8203</v>
      </c>
      <c r="F1026" s="832" t="s">
        <v>8502</v>
      </c>
      <c r="G1026" s="832" t="s">
        <v>8503</v>
      </c>
      <c r="H1026" s="849">
        <v>9</v>
      </c>
      <c r="I1026" s="849">
        <v>513</v>
      </c>
      <c r="J1026" s="832">
        <v>2.8983050847457625</v>
      </c>
      <c r="K1026" s="832">
        <v>57</v>
      </c>
      <c r="L1026" s="849">
        <v>3</v>
      </c>
      <c r="M1026" s="849">
        <v>177</v>
      </c>
      <c r="N1026" s="832">
        <v>1</v>
      </c>
      <c r="O1026" s="832">
        <v>59</v>
      </c>
      <c r="P1026" s="849">
        <v>9</v>
      </c>
      <c r="Q1026" s="849">
        <v>513</v>
      </c>
      <c r="R1026" s="837">
        <v>2.8983050847457625</v>
      </c>
      <c r="S1026" s="850">
        <v>57</v>
      </c>
    </row>
    <row r="1027" spans="1:19" ht="14.4" customHeight="1" x14ac:dyDescent="0.3">
      <c r="A1027" s="831" t="s">
        <v>8273</v>
      </c>
      <c r="B1027" s="832" t="s">
        <v>8527</v>
      </c>
      <c r="C1027" s="832" t="s">
        <v>664</v>
      </c>
      <c r="D1027" s="832" t="s">
        <v>3086</v>
      </c>
      <c r="E1027" s="832" t="s">
        <v>8203</v>
      </c>
      <c r="F1027" s="832" t="s">
        <v>8238</v>
      </c>
      <c r="G1027" s="832" t="s">
        <v>8239</v>
      </c>
      <c r="H1027" s="849">
        <v>1</v>
      </c>
      <c r="I1027" s="849">
        <v>82</v>
      </c>
      <c r="J1027" s="832"/>
      <c r="K1027" s="832">
        <v>82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8273</v>
      </c>
      <c r="B1028" s="832" t="s">
        <v>8527</v>
      </c>
      <c r="C1028" s="832" t="s">
        <v>664</v>
      </c>
      <c r="D1028" s="832" t="s">
        <v>3086</v>
      </c>
      <c r="E1028" s="832" t="s">
        <v>8203</v>
      </c>
      <c r="F1028" s="832" t="s">
        <v>8536</v>
      </c>
      <c r="G1028" s="832" t="s">
        <v>8537</v>
      </c>
      <c r="H1028" s="849">
        <v>1</v>
      </c>
      <c r="I1028" s="849">
        <v>653</v>
      </c>
      <c r="J1028" s="832"/>
      <c r="K1028" s="832">
        <v>653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8273</v>
      </c>
      <c r="B1029" s="832" t="s">
        <v>8527</v>
      </c>
      <c r="C1029" s="832" t="s">
        <v>664</v>
      </c>
      <c r="D1029" s="832" t="s">
        <v>3086</v>
      </c>
      <c r="E1029" s="832" t="s">
        <v>8203</v>
      </c>
      <c r="F1029" s="832" t="s">
        <v>8504</v>
      </c>
      <c r="G1029" s="832" t="s">
        <v>8505</v>
      </c>
      <c r="H1029" s="849">
        <v>62</v>
      </c>
      <c r="I1029" s="849">
        <v>26970</v>
      </c>
      <c r="J1029" s="832">
        <v>0.87764399609502119</v>
      </c>
      <c r="K1029" s="832">
        <v>435</v>
      </c>
      <c r="L1029" s="849">
        <v>70</v>
      </c>
      <c r="M1029" s="849">
        <v>30730</v>
      </c>
      <c r="N1029" s="832">
        <v>1</v>
      </c>
      <c r="O1029" s="832">
        <v>439</v>
      </c>
      <c r="P1029" s="849">
        <v>34</v>
      </c>
      <c r="Q1029" s="849">
        <v>14926</v>
      </c>
      <c r="R1029" s="837">
        <v>0.48571428571428571</v>
      </c>
      <c r="S1029" s="850">
        <v>439</v>
      </c>
    </row>
    <row r="1030" spans="1:19" ht="14.4" customHeight="1" x14ac:dyDescent="0.3">
      <c r="A1030" s="831" t="s">
        <v>8273</v>
      </c>
      <c r="B1030" s="832" t="s">
        <v>8527</v>
      </c>
      <c r="C1030" s="832" t="s">
        <v>664</v>
      </c>
      <c r="D1030" s="832" t="s">
        <v>3086</v>
      </c>
      <c r="E1030" s="832" t="s">
        <v>8203</v>
      </c>
      <c r="F1030" s="832" t="s">
        <v>8540</v>
      </c>
      <c r="G1030" s="832" t="s">
        <v>8541</v>
      </c>
      <c r="H1030" s="849">
        <v>1938</v>
      </c>
      <c r="I1030" s="849">
        <v>44574</v>
      </c>
      <c r="J1030" s="832">
        <v>1.9151020408163266</v>
      </c>
      <c r="K1030" s="832">
        <v>23</v>
      </c>
      <c r="L1030" s="849">
        <v>931</v>
      </c>
      <c r="M1030" s="849">
        <v>23275</v>
      </c>
      <c r="N1030" s="832">
        <v>1</v>
      </c>
      <c r="O1030" s="832">
        <v>25</v>
      </c>
      <c r="P1030" s="849">
        <v>951</v>
      </c>
      <c r="Q1030" s="849">
        <v>23775</v>
      </c>
      <c r="R1030" s="837">
        <v>1.021482277121375</v>
      </c>
      <c r="S1030" s="850">
        <v>25</v>
      </c>
    </row>
    <row r="1031" spans="1:19" ht="14.4" customHeight="1" x14ac:dyDescent="0.3">
      <c r="A1031" s="831" t="s">
        <v>8273</v>
      </c>
      <c r="B1031" s="832" t="s">
        <v>8527</v>
      </c>
      <c r="C1031" s="832" t="s">
        <v>664</v>
      </c>
      <c r="D1031" s="832" t="s">
        <v>3086</v>
      </c>
      <c r="E1031" s="832" t="s">
        <v>8203</v>
      </c>
      <c r="F1031" s="832" t="s">
        <v>8542</v>
      </c>
      <c r="G1031" s="832" t="s">
        <v>8543</v>
      </c>
      <c r="H1031" s="849">
        <v>1</v>
      </c>
      <c r="I1031" s="849">
        <v>413</v>
      </c>
      <c r="J1031" s="832"/>
      <c r="K1031" s="832">
        <v>413</v>
      </c>
      <c r="L1031" s="849"/>
      <c r="M1031" s="849"/>
      <c r="N1031" s="832"/>
      <c r="O1031" s="832"/>
      <c r="P1031" s="849"/>
      <c r="Q1031" s="849"/>
      <c r="R1031" s="837"/>
      <c r="S1031" s="850"/>
    </row>
    <row r="1032" spans="1:19" ht="14.4" customHeight="1" x14ac:dyDescent="0.3">
      <c r="A1032" s="831" t="s">
        <v>8273</v>
      </c>
      <c r="B1032" s="832" t="s">
        <v>8527</v>
      </c>
      <c r="C1032" s="832" t="s">
        <v>664</v>
      </c>
      <c r="D1032" s="832" t="s">
        <v>3086</v>
      </c>
      <c r="E1032" s="832" t="s">
        <v>8203</v>
      </c>
      <c r="F1032" s="832" t="s">
        <v>8506</v>
      </c>
      <c r="G1032" s="832" t="s">
        <v>8507</v>
      </c>
      <c r="H1032" s="849">
        <v>693</v>
      </c>
      <c r="I1032" s="849">
        <v>118503</v>
      </c>
      <c r="J1032" s="832">
        <v>0.78532376389192626</v>
      </c>
      <c r="K1032" s="832">
        <v>171</v>
      </c>
      <c r="L1032" s="849">
        <v>843</v>
      </c>
      <c r="M1032" s="849">
        <v>150897</v>
      </c>
      <c r="N1032" s="832">
        <v>1</v>
      </c>
      <c r="O1032" s="832">
        <v>179</v>
      </c>
      <c r="P1032" s="849">
        <v>743</v>
      </c>
      <c r="Q1032" s="849">
        <v>202096</v>
      </c>
      <c r="R1032" s="837">
        <v>1.3392976666202774</v>
      </c>
      <c r="S1032" s="850">
        <v>272</v>
      </c>
    </row>
    <row r="1033" spans="1:19" ht="14.4" customHeight="1" x14ac:dyDescent="0.3">
      <c r="A1033" s="831" t="s">
        <v>8273</v>
      </c>
      <c r="B1033" s="832" t="s">
        <v>8527</v>
      </c>
      <c r="C1033" s="832" t="s">
        <v>664</v>
      </c>
      <c r="D1033" s="832" t="s">
        <v>3086</v>
      </c>
      <c r="E1033" s="832" t="s">
        <v>8203</v>
      </c>
      <c r="F1033" s="832" t="s">
        <v>8240</v>
      </c>
      <c r="G1033" s="832" t="s">
        <v>8241</v>
      </c>
      <c r="H1033" s="849">
        <v>12</v>
      </c>
      <c r="I1033" s="849">
        <v>266.65999999999997</v>
      </c>
      <c r="J1033" s="832">
        <v>0.1739102079148514</v>
      </c>
      <c r="K1033" s="832">
        <v>22.221666666666664</v>
      </c>
      <c r="L1033" s="849">
        <v>46</v>
      </c>
      <c r="M1033" s="849">
        <v>1533.3200000000002</v>
      </c>
      <c r="N1033" s="832">
        <v>1</v>
      </c>
      <c r="O1033" s="832">
        <v>33.333043478260876</v>
      </c>
      <c r="P1033" s="849">
        <v>36</v>
      </c>
      <c r="Q1033" s="849">
        <v>1200</v>
      </c>
      <c r="R1033" s="837">
        <v>0.78261550100435651</v>
      </c>
      <c r="S1033" s="850">
        <v>33.333333333333336</v>
      </c>
    </row>
    <row r="1034" spans="1:19" ht="14.4" customHeight="1" x14ac:dyDescent="0.3">
      <c r="A1034" s="831" t="s">
        <v>8273</v>
      </c>
      <c r="B1034" s="832" t="s">
        <v>8527</v>
      </c>
      <c r="C1034" s="832" t="s">
        <v>664</v>
      </c>
      <c r="D1034" s="832" t="s">
        <v>3086</v>
      </c>
      <c r="E1034" s="832" t="s">
        <v>8203</v>
      </c>
      <c r="F1034" s="832" t="s">
        <v>8287</v>
      </c>
      <c r="G1034" s="832" t="s">
        <v>8288</v>
      </c>
      <c r="H1034" s="849">
        <v>175</v>
      </c>
      <c r="I1034" s="849">
        <v>18900</v>
      </c>
      <c r="J1034" s="832">
        <v>0.68458417849898578</v>
      </c>
      <c r="K1034" s="832">
        <v>108</v>
      </c>
      <c r="L1034" s="849">
        <v>238</v>
      </c>
      <c r="M1034" s="849">
        <v>27608</v>
      </c>
      <c r="N1034" s="832">
        <v>1</v>
      </c>
      <c r="O1034" s="832">
        <v>116</v>
      </c>
      <c r="P1034" s="849">
        <v>206</v>
      </c>
      <c r="Q1034" s="849">
        <v>23896</v>
      </c>
      <c r="R1034" s="837">
        <v>0.86554621848739499</v>
      </c>
      <c r="S1034" s="850">
        <v>116</v>
      </c>
    </row>
    <row r="1035" spans="1:19" ht="14.4" customHeight="1" x14ac:dyDescent="0.3">
      <c r="A1035" s="831" t="s">
        <v>8273</v>
      </c>
      <c r="B1035" s="832" t="s">
        <v>8527</v>
      </c>
      <c r="C1035" s="832" t="s">
        <v>664</v>
      </c>
      <c r="D1035" s="832" t="s">
        <v>3086</v>
      </c>
      <c r="E1035" s="832" t="s">
        <v>8203</v>
      </c>
      <c r="F1035" s="832" t="s">
        <v>8242</v>
      </c>
      <c r="G1035" s="832" t="s">
        <v>8243</v>
      </c>
      <c r="H1035" s="849">
        <v>14</v>
      </c>
      <c r="I1035" s="849">
        <v>504</v>
      </c>
      <c r="J1035" s="832">
        <v>0.85135135135135132</v>
      </c>
      <c r="K1035" s="832">
        <v>36</v>
      </c>
      <c r="L1035" s="849">
        <v>16</v>
      </c>
      <c r="M1035" s="849">
        <v>592</v>
      </c>
      <c r="N1035" s="832">
        <v>1</v>
      </c>
      <c r="O1035" s="832">
        <v>37</v>
      </c>
      <c r="P1035" s="849">
        <v>11</v>
      </c>
      <c r="Q1035" s="849">
        <v>407</v>
      </c>
      <c r="R1035" s="837">
        <v>0.6875</v>
      </c>
      <c r="S1035" s="850">
        <v>37</v>
      </c>
    </row>
    <row r="1036" spans="1:19" ht="14.4" customHeight="1" x14ac:dyDescent="0.3">
      <c r="A1036" s="831" t="s">
        <v>8273</v>
      </c>
      <c r="B1036" s="832" t="s">
        <v>8527</v>
      </c>
      <c r="C1036" s="832" t="s">
        <v>664</v>
      </c>
      <c r="D1036" s="832" t="s">
        <v>3086</v>
      </c>
      <c r="E1036" s="832" t="s">
        <v>8203</v>
      </c>
      <c r="F1036" s="832" t="s">
        <v>8546</v>
      </c>
      <c r="G1036" s="832" t="s">
        <v>8547</v>
      </c>
      <c r="H1036" s="849">
        <v>882</v>
      </c>
      <c r="I1036" s="849">
        <v>291942</v>
      </c>
      <c r="J1036" s="832">
        <v>0.783186054372495</v>
      </c>
      <c r="K1036" s="832">
        <v>331</v>
      </c>
      <c r="L1036" s="849">
        <v>1053</v>
      </c>
      <c r="M1036" s="849">
        <v>372762</v>
      </c>
      <c r="N1036" s="832">
        <v>1</v>
      </c>
      <c r="O1036" s="832">
        <v>354</v>
      </c>
      <c r="P1036" s="849">
        <v>923</v>
      </c>
      <c r="Q1036" s="849">
        <v>327665</v>
      </c>
      <c r="R1036" s="837">
        <v>0.87901932063890631</v>
      </c>
      <c r="S1036" s="850">
        <v>355</v>
      </c>
    </row>
    <row r="1037" spans="1:19" ht="14.4" customHeight="1" x14ac:dyDescent="0.3">
      <c r="A1037" s="831" t="s">
        <v>8273</v>
      </c>
      <c r="B1037" s="832" t="s">
        <v>8527</v>
      </c>
      <c r="C1037" s="832" t="s">
        <v>664</v>
      </c>
      <c r="D1037" s="832" t="s">
        <v>3086</v>
      </c>
      <c r="E1037" s="832" t="s">
        <v>8203</v>
      </c>
      <c r="F1037" s="832" t="s">
        <v>8293</v>
      </c>
      <c r="G1037" s="832" t="s">
        <v>8294</v>
      </c>
      <c r="H1037" s="849">
        <v>6</v>
      </c>
      <c r="I1037" s="849">
        <v>1260</v>
      </c>
      <c r="J1037" s="832"/>
      <c r="K1037" s="832">
        <v>210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" customHeight="1" x14ac:dyDescent="0.3">
      <c r="A1038" s="831" t="s">
        <v>8273</v>
      </c>
      <c r="B1038" s="832" t="s">
        <v>8527</v>
      </c>
      <c r="C1038" s="832" t="s">
        <v>664</v>
      </c>
      <c r="D1038" s="832" t="s">
        <v>3086</v>
      </c>
      <c r="E1038" s="832" t="s">
        <v>8203</v>
      </c>
      <c r="F1038" s="832" t="s">
        <v>8548</v>
      </c>
      <c r="G1038" s="832" t="s">
        <v>8549</v>
      </c>
      <c r="H1038" s="849">
        <v>2</v>
      </c>
      <c r="I1038" s="849">
        <v>330</v>
      </c>
      <c r="J1038" s="832">
        <v>1.8644067796610169</v>
      </c>
      <c r="K1038" s="832">
        <v>165</v>
      </c>
      <c r="L1038" s="849">
        <v>1</v>
      </c>
      <c r="M1038" s="849">
        <v>177</v>
      </c>
      <c r="N1038" s="832">
        <v>1</v>
      </c>
      <c r="O1038" s="832">
        <v>177</v>
      </c>
      <c r="P1038" s="849">
        <v>1</v>
      </c>
      <c r="Q1038" s="849">
        <v>177</v>
      </c>
      <c r="R1038" s="837">
        <v>1</v>
      </c>
      <c r="S1038" s="850">
        <v>177</v>
      </c>
    </row>
    <row r="1039" spans="1:19" ht="14.4" customHeight="1" x14ac:dyDescent="0.3">
      <c r="A1039" s="831" t="s">
        <v>8273</v>
      </c>
      <c r="B1039" s="832" t="s">
        <v>8527</v>
      </c>
      <c r="C1039" s="832" t="s">
        <v>664</v>
      </c>
      <c r="D1039" s="832" t="s">
        <v>3086</v>
      </c>
      <c r="E1039" s="832" t="s">
        <v>8203</v>
      </c>
      <c r="F1039" s="832" t="s">
        <v>8295</v>
      </c>
      <c r="G1039" s="832" t="s">
        <v>8296</v>
      </c>
      <c r="H1039" s="849">
        <v>1</v>
      </c>
      <c r="I1039" s="849">
        <v>57</v>
      </c>
      <c r="J1039" s="832"/>
      <c r="K1039" s="832">
        <v>57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8273</v>
      </c>
      <c r="B1040" s="832" t="s">
        <v>8550</v>
      </c>
      <c r="C1040" s="832" t="s">
        <v>664</v>
      </c>
      <c r="D1040" s="832" t="s">
        <v>3022</v>
      </c>
      <c r="E1040" s="832" t="s">
        <v>8206</v>
      </c>
      <c r="F1040" s="832" t="s">
        <v>8275</v>
      </c>
      <c r="G1040" s="832" t="s">
        <v>8276</v>
      </c>
      <c r="H1040" s="849">
        <v>3</v>
      </c>
      <c r="I1040" s="849">
        <v>11245.47</v>
      </c>
      <c r="J1040" s="832"/>
      <c r="K1040" s="832">
        <v>3748.49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8273</v>
      </c>
      <c r="B1041" s="832" t="s">
        <v>8550</v>
      </c>
      <c r="C1041" s="832" t="s">
        <v>664</v>
      </c>
      <c r="D1041" s="832" t="s">
        <v>3022</v>
      </c>
      <c r="E1041" s="832" t="s">
        <v>8203</v>
      </c>
      <c r="F1041" s="832" t="s">
        <v>8232</v>
      </c>
      <c r="G1041" s="832" t="s">
        <v>8233</v>
      </c>
      <c r="H1041" s="849">
        <v>20</v>
      </c>
      <c r="I1041" s="849">
        <v>1280</v>
      </c>
      <c r="J1041" s="832"/>
      <c r="K1041" s="832">
        <v>64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8273</v>
      </c>
      <c r="B1042" s="832" t="s">
        <v>8550</v>
      </c>
      <c r="C1042" s="832" t="s">
        <v>664</v>
      </c>
      <c r="D1042" s="832" t="s">
        <v>3022</v>
      </c>
      <c r="E1042" s="832" t="s">
        <v>8203</v>
      </c>
      <c r="F1042" s="832" t="s">
        <v>8204</v>
      </c>
      <c r="G1042" s="832" t="s">
        <v>8205</v>
      </c>
      <c r="H1042" s="849">
        <v>1</v>
      </c>
      <c r="I1042" s="849">
        <v>144</v>
      </c>
      <c r="J1042" s="832"/>
      <c r="K1042" s="832">
        <v>144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8273</v>
      </c>
      <c r="B1043" s="832" t="s">
        <v>8550</v>
      </c>
      <c r="C1043" s="832" t="s">
        <v>664</v>
      </c>
      <c r="D1043" s="832" t="s">
        <v>3022</v>
      </c>
      <c r="E1043" s="832" t="s">
        <v>8203</v>
      </c>
      <c r="F1043" s="832" t="s">
        <v>8281</v>
      </c>
      <c r="G1043" s="832" t="s">
        <v>8282</v>
      </c>
      <c r="H1043" s="849">
        <v>64</v>
      </c>
      <c r="I1043" s="849">
        <v>2240</v>
      </c>
      <c r="J1043" s="832">
        <v>20.18018018018018</v>
      </c>
      <c r="K1043" s="832">
        <v>35</v>
      </c>
      <c r="L1043" s="849">
        <v>3</v>
      </c>
      <c r="M1043" s="849">
        <v>111</v>
      </c>
      <c r="N1043" s="832">
        <v>1</v>
      </c>
      <c r="O1043" s="832">
        <v>37</v>
      </c>
      <c r="P1043" s="849"/>
      <c r="Q1043" s="849"/>
      <c r="R1043" s="837"/>
      <c r="S1043" s="850"/>
    </row>
    <row r="1044" spans="1:19" ht="14.4" customHeight="1" x14ac:dyDescent="0.3">
      <c r="A1044" s="831" t="s">
        <v>8273</v>
      </c>
      <c r="B1044" s="832" t="s">
        <v>8550</v>
      </c>
      <c r="C1044" s="832" t="s">
        <v>664</v>
      </c>
      <c r="D1044" s="832" t="s">
        <v>3022</v>
      </c>
      <c r="E1044" s="832" t="s">
        <v>8203</v>
      </c>
      <c r="F1044" s="832" t="s">
        <v>8312</v>
      </c>
      <c r="G1044" s="832" t="s">
        <v>8313</v>
      </c>
      <c r="H1044" s="849">
        <v>2</v>
      </c>
      <c r="I1044" s="849">
        <v>254</v>
      </c>
      <c r="J1044" s="832"/>
      <c r="K1044" s="832">
        <v>127</v>
      </c>
      <c r="L1044" s="849"/>
      <c r="M1044" s="849"/>
      <c r="N1044" s="832"/>
      <c r="O1044" s="832"/>
      <c r="P1044" s="849"/>
      <c r="Q1044" s="849"/>
      <c r="R1044" s="837"/>
      <c r="S1044" s="850"/>
    </row>
    <row r="1045" spans="1:19" ht="14.4" customHeight="1" x14ac:dyDescent="0.3">
      <c r="A1045" s="831" t="s">
        <v>8273</v>
      </c>
      <c r="B1045" s="832" t="s">
        <v>8550</v>
      </c>
      <c r="C1045" s="832" t="s">
        <v>664</v>
      </c>
      <c r="D1045" s="832" t="s">
        <v>3022</v>
      </c>
      <c r="E1045" s="832" t="s">
        <v>8203</v>
      </c>
      <c r="F1045" s="832" t="s">
        <v>8287</v>
      </c>
      <c r="G1045" s="832" t="s">
        <v>8288</v>
      </c>
      <c r="H1045" s="849">
        <v>12</v>
      </c>
      <c r="I1045" s="849">
        <v>1296</v>
      </c>
      <c r="J1045" s="832"/>
      <c r="K1045" s="832">
        <v>108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" customHeight="1" x14ac:dyDescent="0.3">
      <c r="A1046" s="831" t="s">
        <v>8273</v>
      </c>
      <c r="B1046" s="832" t="s">
        <v>8550</v>
      </c>
      <c r="C1046" s="832" t="s">
        <v>664</v>
      </c>
      <c r="D1046" s="832" t="s">
        <v>3022</v>
      </c>
      <c r="E1046" s="832" t="s">
        <v>8203</v>
      </c>
      <c r="F1046" s="832" t="s">
        <v>8242</v>
      </c>
      <c r="G1046" s="832" t="s">
        <v>8243</v>
      </c>
      <c r="H1046" s="849">
        <v>40</v>
      </c>
      <c r="I1046" s="849">
        <v>1440</v>
      </c>
      <c r="J1046" s="832"/>
      <c r="K1046" s="832">
        <v>36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8273</v>
      </c>
      <c r="B1047" s="832" t="s">
        <v>8550</v>
      </c>
      <c r="C1047" s="832" t="s">
        <v>664</v>
      </c>
      <c r="D1047" s="832" t="s">
        <v>3022</v>
      </c>
      <c r="E1047" s="832" t="s">
        <v>8203</v>
      </c>
      <c r="F1047" s="832" t="s">
        <v>8244</v>
      </c>
      <c r="G1047" s="832" t="s">
        <v>8245</v>
      </c>
      <c r="H1047" s="849">
        <v>3</v>
      </c>
      <c r="I1047" s="849">
        <v>93</v>
      </c>
      <c r="J1047" s="832"/>
      <c r="K1047" s="832">
        <v>31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" customHeight="1" x14ac:dyDescent="0.3">
      <c r="A1048" s="831" t="s">
        <v>8273</v>
      </c>
      <c r="B1048" s="832" t="s">
        <v>8550</v>
      </c>
      <c r="C1048" s="832" t="s">
        <v>664</v>
      </c>
      <c r="D1048" s="832" t="s">
        <v>3022</v>
      </c>
      <c r="E1048" s="832" t="s">
        <v>8203</v>
      </c>
      <c r="F1048" s="832" t="s">
        <v>8271</v>
      </c>
      <c r="G1048" s="832" t="s">
        <v>8272</v>
      </c>
      <c r="H1048" s="849">
        <v>154</v>
      </c>
      <c r="I1048" s="849">
        <v>50974</v>
      </c>
      <c r="J1048" s="832">
        <v>71.997175141242934</v>
      </c>
      <c r="K1048" s="832">
        <v>331</v>
      </c>
      <c r="L1048" s="849">
        <v>2</v>
      </c>
      <c r="M1048" s="849">
        <v>708</v>
      </c>
      <c r="N1048" s="832">
        <v>1</v>
      </c>
      <c r="O1048" s="832">
        <v>354</v>
      </c>
      <c r="P1048" s="849">
        <v>1</v>
      </c>
      <c r="Q1048" s="849">
        <v>355</v>
      </c>
      <c r="R1048" s="837">
        <v>0.50141242937853103</v>
      </c>
      <c r="S1048" s="850">
        <v>355</v>
      </c>
    </row>
    <row r="1049" spans="1:19" ht="14.4" customHeight="1" x14ac:dyDescent="0.3">
      <c r="A1049" s="831" t="s">
        <v>8273</v>
      </c>
      <c r="B1049" s="832" t="s">
        <v>8550</v>
      </c>
      <c r="C1049" s="832" t="s">
        <v>664</v>
      </c>
      <c r="D1049" s="832" t="s">
        <v>3022</v>
      </c>
      <c r="E1049" s="832" t="s">
        <v>8203</v>
      </c>
      <c r="F1049" s="832" t="s">
        <v>8576</v>
      </c>
      <c r="G1049" s="832" t="s">
        <v>8577</v>
      </c>
      <c r="H1049" s="849">
        <v>4</v>
      </c>
      <c r="I1049" s="849">
        <v>0</v>
      </c>
      <c r="J1049" s="832"/>
      <c r="K1049" s="832">
        <v>0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8273</v>
      </c>
      <c r="B1050" s="832" t="s">
        <v>8550</v>
      </c>
      <c r="C1050" s="832" t="s">
        <v>664</v>
      </c>
      <c r="D1050" s="832" t="s">
        <v>3022</v>
      </c>
      <c r="E1050" s="832" t="s">
        <v>8203</v>
      </c>
      <c r="F1050" s="832" t="s">
        <v>8578</v>
      </c>
      <c r="G1050" s="832" t="s">
        <v>8579</v>
      </c>
      <c r="H1050" s="849">
        <v>5</v>
      </c>
      <c r="I1050" s="849">
        <v>1000</v>
      </c>
      <c r="J1050" s="832"/>
      <c r="K1050" s="832">
        <v>200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 t="s">
        <v>8273</v>
      </c>
      <c r="B1051" s="832" t="s">
        <v>8550</v>
      </c>
      <c r="C1051" s="832" t="s">
        <v>664</v>
      </c>
      <c r="D1051" s="832" t="s">
        <v>3022</v>
      </c>
      <c r="E1051" s="832" t="s">
        <v>8203</v>
      </c>
      <c r="F1051" s="832" t="s">
        <v>8580</v>
      </c>
      <c r="G1051" s="832" t="s">
        <v>8581</v>
      </c>
      <c r="H1051" s="849">
        <v>1</v>
      </c>
      <c r="I1051" s="849">
        <v>653</v>
      </c>
      <c r="J1051" s="832"/>
      <c r="K1051" s="832">
        <v>653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" customHeight="1" x14ac:dyDescent="0.3">
      <c r="A1052" s="831" t="s">
        <v>8273</v>
      </c>
      <c r="B1052" s="832" t="s">
        <v>8550</v>
      </c>
      <c r="C1052" s="832" t="s">
        <v>664</v>
      </c>
      <c r="D1052" s="832" t="s">
        <v>3023</v>
      </c>
      <c r="E1052" s="832" t="s">
        <v>8206</v>
      </c>
      <c r="F1052" s="832" t="s">
        <v>8323</v>
      </c>
      <c r="G1052" s="832" t="s">
        <v>2961</v>
      </c>
      <c r="H1052" s="849">
        <v>8</v>
      </c>
      <c r="I1052" s="849">
        <v>100104.72</v>
      </c>
      <c r="J1052" s="832"/>
      <c r="K1052" s="832">
        <v>12513.09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 t="s">
        <v>8273</v>
      </c>
      <c r="B1053" s="832" t="s">
        <v>8550</v>
      </c>
      <c r="C1053" s="832" t="s">
        <v>664</v>
      </c>
      <c r="D1053" s="832" t="s">
        <v>3023</v>
      </c>
      <c r="E1053" s="832" t="s">
        <v>8203</v>
      </c>
      <c r="F1053" s="832" t="s">
        <v>8230</v>
      </c>
      <c r="G1053" s="832" t="s">
        <v>8231</v>
      </c>
      <c r="H1053" s="849"/>
      <c r="I1053" s="849"/>
      <c r="J1053" s="832"/>
      <c r="K1053" s="832"/>
      <c r="L1053" s="849">
        <v>1</v>
      </c>
      <c r="M1053" s="849">
        <v>30</v>
      </c>
      <c r="N1053" s="832">
        <v>1</v>
      </c>
      <c r="O1053" s="832">
        <v>30</v>
      </c>
      <c r="P1053" s="849">
        <v>1</v>
      </c>
      <c r="Q1053" s="849">
        <v>30</v>
      </c>
      <c r="R1053" s="837">
        <v>1</v>
      </c>
      <c r="S1053" s="850">
        <v>30</v>
      </c>
    </row>
    <row r="1054" spans="1:19" ht="14.4" customHeight="1" x14ac:dyDescent="0.3">
      <c r="A1054" s="831" t="s">
        <v>8273</v>
      </c>
      <c r="B1054" s="832" t="s">
        <v>8550</v>
      </c>
      <c r="C1054" s="832" t="s">
        <v>664</v>
      </c>
      <c r="D1054" s="832" t="s">
        <v>3023</v>
      </c>
      <c r="E1054" s="832" t="s">
        <v>8203</v>
      </c>
      <c r="F1054" s="832" t="s">
        <v>8232</v>
      </c>
      <c r="G1054" s="832" t="s">
        <v>8233</v>
      </c>
      <c r="H1054" s="849">
        <v>1</v>
      </c>
      <c r="I1054" s="849">
        <v>64</v>
      </c>
      <c r="J1054" s="832"/>
      <c r="K1054" s="832">
        <v>64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8273</v>
      </c>
      <c r="B1055" s="832" t="s">
        <v>8550</v>
      </c>
      <c r="C1055" s="832" t="s">
        <v>664</v>
      </c>
      <c r="D1055" s="832" t="s">
        <v>3023</v>
      </c>
      <c r="E1055" s="832" t="s">
        <v>8203</v>
      </c>
      <c r="F1055" s="832" t="s">
        <v>8328</v>
      </c>
      <c r="G1055" s="832" t="s">
        <v>8329</v>
      </c>
      <c r="H1055" s="849"/>
      <c r="I1055" s="849"/>
      <c r="J1055" s="832"/>
      <c r="K1055" s="832"/>
      <c r="L1055" s="849">
        <v>9</v>
      </c>
      <c r="M1055" s="849">
        <v>1035</v>
      </c>
      <c r="N1055" s="832">
        <v>1</v>
      </c>
      <c r="O1055" s="832">
        <v>115</v>
      </c>
      <c r="P1055" s="849"/>
      <c r="Q1055" s="849"/>
      <c r="R1055" s="837"/>
      <c r="S1055" s="850"/>
    </row>
    <row r="1056" spans="1:19" ht="14.4" customHeight="1" x14ac:dyDescent="0.3">
      <c r="A1056" s="831" t="s">
        <v>8273</v>
      </c>
      <c r="B1056" s="832" t="s">
        <v>8550</v>
      </c>
      <c r="C1056" s="832" t="s">
        <v>664</v>
      </c>
      <c r="D1056" s="832" t="s">
        <v>3023</v>
      </c>
      <c r="E1056" s="832" t="s">
        <v>8203</v>
      </c>
      <c r="F1056" s="832" t="s">
        <v>8204</v>
      </c>
      <c r="G1056" s="832" t="s">
        <v>8205</v>
      </c>
      <c r="H1056" s="849">
        <v>2</v>
      </c>
      <c r="I1056" s="849">
        <v>288</v>
      </c>
      <c r="J1056" s="832">
        <v>8.5765336509827275E-2</v>
      </c>
      <c r="K1056" s="832">
        <v>144</v>
      </c>
      <c r="L1056" s="849">
        <v>23</v>
      </c>
      <c r="M1056" s="849">
        <v>3358</v>
      </c>
      <c r="N1056" s="832">
        <v>1</v>
      </c>
      <c r="O1056" s="832">
        <v>146</v>
      </c>
      <c r="P1056" s="849"/>
      <c r="Q1056" s="849"/>
      <c r="R1056" s="837"/>
      <c r="S1056" s="850"/>
    </row>
    <row r="1057" spans="1:19" ht="14.4" customHeight="1" x14ac:dyDescent="0.3">
      <c r="A1057" s="831" t="s">
        <v>8273</v>
      </c>
      <c r="B1057" s="832" t="s">
        <v>8550</v>
      </c>
      <c r="C1057" s="832" t="s">
        <v>664</v>
      </c>
      <c r="D1057" s="832" t="s">
        <v>3023</v>
      </c>
      <c r="E1057" s="832" t="s">
        <v>8203</v>
      </c>
      <c r="F1057" s="832" t="s">
        <v>8477</v>
      </c>
      <c r="G1057" s="832" t="s">
        <v>8478</v>
      </c>
      <c r="H1057" s="849"/>
      <c r="I1057" s="849"/>
      <c r="J1057" s="832"/>
      <c r="K1057" s="832"/>
      <c r="L1057" s="849">
        <v>1</v>
      </c>
      <c r="M1057" s="849">
        <v>195</v>
      </c>
      <c r="N1057" s="832">
        <v>1</v>
      </c>
      <c r="O1057" s="832">
        <v>195</v>
      </c>
      <c r="P1057" s="849"/>
      <c r="Q1057" s="849"/>
      <c r="R1057" s="837"/>
      <c r="S1057" s="850"/>
    </row>
    <row r="1058" spans="1:19" ht="14.4" customHeight="1" x14ac:dyDescent="0.3">
      <c r="A1058" s="831" t="s">
        <v>8273</v>
      </c>
      <c r="B1058" s="832" t="s">
        <v>8550</v>
      </c>
      <c r="C1058" s="832" t="s">
        <v>664</v>
      </c>
      <c r="D1058" s="832" t="s">
        <v>3023</v>
      </c>
      <c r="E1058" s="832" t="s">
        <v>8203</v>
      </c>
      <c r="F1058" s="832" t="s">
        <v>8281</v>
      </c>
      <c r="G1058" s="832" t="s">
        <v>8282</v>
      </c>
      <c r="H1058" s="849">
        <v>6</v>
      </c>
      <c r="I1058" s="849">
        <v>210</v>
      </c>
      <c r="J1058" s="832">
        <v>1.8918918918918919</v>
      </c>
      <c r="K1058" s="832">
        <v>35</v>
      </c>
      <c r="L1058" s="849">
        <v>3</v>
      </c>
      <c r="M1058" s="849">
        <v>111</v>
      </c>
      <c r="N1058" s="832">
        <v>1</v>
      </c>
      <c r="O1058" s="832">
        <v>37</v>
      </c>
      <c r="P1058" s="849">
        <v>11</v>
      </c>
      <c r="Q1058" s="849">
        <v>407</v>
      </c>
      <c r="R1058" s="837">
        <v>3.6666666666666665</v>
      </c>
      <c r="S1058" s="850">
        <v>37</v>
      </c>
    </row>
    <row r="1059" spans="1:19" ht="14.4" customHeight="1" x14ac:dyDescent="0.3">
      <c r="A1059" s="831" t="s">
        <v>8273</v>
      </c>
      <c r="B1059" s="832" t="s">
        <v>8550</v>
      </c>
      <c r="C1059" s="832" t="s">
        <v>664</v>
      </c>
      <c r="D1059" s="832" t="s">
        <v>3023</v>
      </c>
      <c r="E1059" s="832" t="s">
        <v>8203</v>
      </c>
      <c r="F1059" s="832" t="s">
        <v>8238</v>
      </c>
      <c r="G1059" s="832" t="s">
        <v>8239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5</v>
      </c>
      <c r="Q1059" s="849">
        <v>430</v>
      </c>
      <c r="R1059" s="837"/>
      <c r="S1059" s="850">
        <v>86</v>
      </c>
    </row>
    <row r="1060" spans="1:19" ht="14.4" customHeight="1" x14ac:dyDescent="0.3">
      <c r="A1060" s="831" t="s">
        <v>8273</v>
      </c>
      <c r="B1060" s="832" t="s">
        <v>8550</v>
      </c>
      <c r="C1060" s="832" t="s">
        <v>664</v>
      </c>
      <c r="D1060" s="832" t="s">
        <v>3023</v>
      </c>
      <c r="E1060" s="832" t="s">
        <v>8203</v>
      </c>
      <c r="F1060" s="832" t="s">
        <v>8380</v>
      </c>
      <c r="G1060" s="832" t="s">
        <v>8381</v>
      </c>
      <c r="H1060" s="849">
        <v>1</v>
      </c>
      <c r="I1060" s="849">
        <v>165</v>
      </c>
      <c r="J1060" s="832"/>
      <c r="K1060" s="832">
        <v>165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8273</v>
      </c>
      <c r="B1061" s="832" t="s">
        <v>8550</v>
      </c>
      <c r="C1061" s="832" t="s">
        <v>664</v>
      </c>
      <c r="D1061" s="832" t="s">
        <v>3023</v>
      </c>
      <c r="E1061" s="832" t="s">
        <v>8203</v>
      </c>
      <c r="F1061" s="832" t="s">
        <v>8287</v>
      </c>
      <c r="G1061" s="832" t="s">
        <v>8288</v>
      </c>
      <c r="H1061" s="849">
        <v>5</v>
      </c>
      <c r="I1061" s="849">
        <v>540</v>
      </c>
      <c r="J1061" s="832">
        <v>0.25862068965517243</v>
      </c>
      <c r="K1061" s="832">
        <v>108</v>
      </c>
      <c r="L1061" s="849">
        <v>18</v>
      </c>
      <c r="M1061" s="849">
        <v>2088</v>
      </c>
      <c r="N1061" s="832">
        <v>1</v>
      </c>
      <c r="O1061" s="832">
        <v>116</v>
      </c>
      <c r="P1061" s="849">
        <v>13</v>
      </c>
      <c r="Q1061" s="849">
        <v>1508</v>
      </c>
      <c r="R1061" s="837">
        <v>0.72222222222222221</v>
      </c>
      <c r="S1061" s="850">
        <v>116</v>
      </c>
    </row>
    <row r="1062" spans="1:19" ht="14.4" customHeight="1" x14ac:dyDescent="0.3">
      <c r="A1062" s="831" t="s">
        <v>8273</v>
      </c>
      <c r="B1062" s="832" t="s">
        <v>8550</v>
      </c>
      <c r="C1062" s="832" t="s">
        <v>664</v>
      </c>
      <c r="D1062" s="832" t="s">
        <v>3023</v>
      </c>
      <c r="E1062" s="832" t="s">
        <v>8203</v>
      </c>
      <c r="F1062" s="832" t="s">
        <v>8242</v>
      </c>
      <c r="G1062" s="832" t="s">
        <v>8243</v>
      </c>
      <c r="H1062" s="849">
        <v>3</v>
      </c>
      <c r="I1062" s="849">
        <v>108</v>
      </c>
      <c r="J1062" s="832">
        <v>1.4594594594594594</v>
      </c>
      <c r="K1062" s="832">
        <v>36</v>
      </c>
      <c r="L1062" s="849">
        <v>2</v>
      </c>
      <c r="M1062" s="849">
        <v>74</v>
      </c>
      <c r="N1062" s="832">
        <v>1</v>
      </c>
      <c r="O1062" s="832">
        <v>37</v>
      </c>
      <c r="P1062" s="849"/>
      <c r="Q1062" s="849"/>
      <c r="R1062" s="837"/>
      <c r="S1062" s="850"/>
    </row>
    <row r="1063" spans="1:19" ht="14.4" customHeight="1" x14ac:dyDescent="0.3">
      <c r="A1063" s="831" t="s">
        <v>8273</v>
      </c>
      <c r="B1063" s="832" t="s">
        <v>8550</v>
      </c>
      <c r="C1063" s="832" t="s">
        <v>664</v>
      </c>
      <c r="D1063" s="832" t="s">
        <v>3023</v>
      </c>
      <c r="E1063" s="832" t="s">
        <v>8203</v>
      </c>
      <c r="F1063" s="832" t="s">
        <v>8271</v>
      </c>
      <c r="G1063" s="832" t="s">
        <v>8272</v>
      </c>
      <c r="H1063" s="849">
        <v>20</v>
      </c>
      <c r="I1063" s="849">
        <v>6620</v>
      </c>
      <c r="J1063" s="832">
        <v>0.322423533995714</v>
      </c>
      <c r="K1063" s="832">
        <v>331</v>
      </c>
      <c r="L1063" s="849">
        <v>58</v>
      </c>
      <c r="M1063" s="849">
        <v>20532</v>
      </c>
      <c r="N1063" s="832">
        <v>1</v>
      </c>
      <c r="O1063" s="832">
        <v>354</v>
      </c>
      <c r="P1063" s="849">
        <v>25</v>
      </c>
      <c r="Q1063" s="849">
        <v>8875</v>
      </c>
      <c r="R1063" s="837">
        <v>0.43225209429183714</v>
      </c>
      <c r="S1063" s="850">
        <v>355</v>
      </c>
    </row>
    <row r="1064" spans="1:19" ht="14.4" customHeight="1" x14ac:dyDescent="0.3">
      <c r="A1064" s="831" t="s">
        <v>8273</v>
      </c>
      <c r="B1064" s="832" t="s">
        <v>8550</v>
      </c>
      <c r="C1064" s="832" t="s">
        <v>664</v>
      </c>
      <c r="D1064" s="832" t="s">
        <v>3023</v>
      </c>
      <c r="E1064" s="832" t="s">
        <v>8203</v>
      </c>
      <c r="F1064" s="832" t="s">
        <v>8576</v>
      </c>
      <c r="G1064" s="832" t="s">
        <v>8577</v>
      </c>
      <c r="H1064" s="849">
        <v>8</v>
      </c>
      <c r="I1064" s="849">
        <v>0</v>
      </c>
      <c r="J1064" s="832"/>
      <c r="K1064" s="832">
        <v>0</v>
      </c>
      <c r="L1064" s="849">
        <v>8</v>
      </c>
      <c r="M1064" s="849">
        <v>0</v>
      </c>
      <c r="N1064" s="832"/>
      <c r="O1064" s="832">
        <v>0</v>
      </c>
      <c r="P1064" s="849">
        <v>6</v>
      </c>
      <c r="Q1064" s="849">
        <v>0</v>
      </c>
      <c r="R1064" s="837"/>
      <c r="S1064" s="850">
        <v>0</v>
      </c>
    </row>
    <row r="1065" spans="1:19" ht="14.4" customHeight="1" x14ac:dyDescent="0.3">
      <c r="A1065" s="831" t="s">
        <v>8273</v>
      </c>
      <c r="B1065" s="832" t="s">
        <v>8550</v>
      </c>
      <c r="C1065" s="832" t="s">
        <v>664</v>
      </c>
      <c r="D1065" s="832" t="s">
        <v>3023</v>
      </c>
      <c r="E1065" s="832" t="s">
        <v>8203</v>
      </c>
      <c r="F1065" s="832" t="s">
        <v>8544</v>
      </c>
      <c r="G1065" s="832" t="s">
        <v>8545</v>
      </c>
      <c r="H1065" s="849"/>
      <c r="I1065" s="849"/>
      <c r="J1065" s="832"/>
      <c r="K1065" s="832"/>
      <c r="L1065" s="849">
        <v>1</v>
      </c>
      <c r="M1065" s="849">
        <v>131</v>
      </c>
      <c r="N1065" s="832">
        <v>1</v>
      </c>
      <c r="O1065" s="832">
        <v>131</v>
      </c>
      <c r="P1065" s="849"/>
      <c r="Q1065" s="849"/>
      <c r="R1065" s="837"/>
      <c r="S1065" s="850"/>
    </row>
    <row r="1066" spans="1:19" ht="14.4" customHeight="1" x14ac:dyDescent="0.3">
      <c r="A1066" s="831" t="s">
        <v>8273</v>
      </c>
      <c r="B1066" s="832" t="s">
        <v>8550</v>
      </c>
      <c r="C1066" s="832" t="s">
        <v>664</v>
      </c>
      <c r="D1066" s="832" t="s">
        <v>3023</v>
      </c>
      <c r="E1066" s="832" t="s">
        <v>8203</v>
      </c>
      <c r="F1066" s="832" t="s">
        <v>8578</v>
      </c>
      <c r="G1066" s="832" t="s">
        <v>8579</v>
      </c>
      <c r="H1066" s="849">
        <v>8</v>
      </c>
      <c r="I1066" s="849">
        <v>1600</v>
      </c>
      <c r="J1066" s="832">
        <v>0.66666666666666663</v>
      </c>
      <c r="K1066" s="832">
        <v>200</v>
      </c>
      <c r="L1066" s="849">
        <v>12</v>
      </c>
      <c r="M1066" s="849">
        <v>2400</v>
      </c>
      <c r="N1066" s="832">
        <v>1</v>
      </c>
      <c r="O1066" s="832">
        <v>200</v>
      </c>
      <c r="P1066" s="849">
        <v>12</v>
      </c>
      <c r="Q1066" s="849">
        <v>2400</v>
      </c>
      <c r="R1066" s="837">
        <v>1</v>
      </c>
      <c r="S1066" s="850">
        <v>200</v>
      </c>
    </row>
    <row r="1067" spans="1:19" ht="14.4" customHeight="1" x14ac:dyDescent="0.3">
      <c r="A1067" s="831" t="s">
        <v>8273</v>
      </c>
      <c r="B1067" s="832" t="s">
        <v>8550</v>
      </c>
      <c r="C1067" s="832" t="s">
        <v>664</v>
      </c>
      <c r="D1067" s="832" t="s">
        <v>3023</v>
      </c>
      <c r="E1067" s="832" t="s">
        <v>8203</v>
      </c>
      <c r="F1067" s="832" t="s">
        <v>8291</v>
      </c>
      <c r="G1067" s="832" t="s">
        <v>8292</v>
      </c>
      <c r="H1067" s="849">
        <v>16</v>
      </c>
      <c r="I1067" s="849">
        <v>1120</v>
      </c>
      <c r="J1067" s="832">
        <v>1.375921375921376</v>
      </c>
      <c r="K1067" s="832">
        <v>70</v>
      </c>
      <c r="L1067" s="849">
        <v>11</v>
      </c>
      <c r="M1067" s="849">
        <v>814</v>
      </c>
      <c r="N1067" s="832">
        <v>1</v>
      </c>
      <c r="O1067" s="832">
        <v>74</v>
      </c>
      <c r="P1067" s="849">
        <v>14</v>
      </c>
      <c r="Q1067" s="849">
        <v>1036</v>
      </c>
      <c r="R1067" s="837">
        <v>1.2727272727272727</v>
      </c>
      <c r="S1067" s="850">
        <v>74</v>
      </c>
    </row>
    <row r="1068" spans="1:19" ht="14.4" customHeight="1" x14ac:dyDescent="0.3">
      <c r="A1068" s="831" t="s">
        <v>8273</v>
      </c>
      <c r="B1068" s="832" t="s">
        <v>8550</v>
      </c>
      <c r="C1068" s="832" t="s">
        <v>664</v>
      </c>
      <c r="D1068" s="832" t="s">
        <v>3023</v>
      </c>
      <c r="E1068" s="832" t="s">
        <v>8203</v>
      </c>
      <c r="F1068" s="832" t="s">
        <v>8293</v>
      </c>
      <c r="G1068" s="832" t="s">
        <v>8294</v>
      </c>
      <c r="H1068" s="849">
        <v>1</v>
      </c>
      <c r="I1068" s="849">
        <v>210</v>
      </c>
      <c r="J1068" s="832">
        <v>0.94594594594594594</v>
      </c>
      <c r="K1068" s="832">
        <v>210</v>
      </c>
      <c r="L1068" s="849">
        <v>1</v>
      </c>
      <c r="M1068" s="849">
        <v>222</v>
      </c>
      <c r="N1068" s="832">
        <v>1</v>
      </c>
      <c r="O1068" s="832">
        <v>222</v>
      </c>
      <c r="P1068" s="849">
        <v>1</v>
      </c>
      <c r="Q1068" s="849">
        <v>223</v>
      </c>
      <c r="R1068" s="837">
        <v>1.0045045045045045</v>
      </c>
      <c r="S1068" s="850">
        <v>223</v>
      </c>
    </row>
    <row r="1069" spans="1:19" ht="14.4" customHeight="1" x14ac:dyDescent="0.3">
      <c r="A1069" s="831" t="s">
        <v>8273</v>
      </c>
      <c r="B1069" s="832" t="s">
        <v>8550</v>
      </c>
      <c r="C1069" s="832" t="s">
        <v>664</v>
      </c>
      <c r="D1069" s="832" t="s">
        <v>3023</v>
      </c>
      <c r="E1069" s="832" t="s">
        <v>8203</v>
      </c>
      <c r="F1069" s="832" t="s">
        <v>8354</v>
      </c>
      <c r="G1069" s="832" t="s">
        <v>8355</v>
      </c>
      <c r="H1069" s="849">
        <v>6</v>
      </c>
      <c r="I1069" s="849">
        <v>462</v>
      </c>
      <c r="J1069" s="832">
        <v>0.17647058823529413</v>
      </c>
      <c r="K1069" s="832">
        <v>77</v>
      </c>
      <c r="L1069" s="849">
        <v>34</v>
      </c>
      <c r="M1069" s="849">
        <v>2618</v>
      </c>
      <c r="N1069" s="832">
        <v>1</v>
      </c>
      <c r="O1069" s="832">
        <v>77</v>
      </c>
      <c r="P1069" s="849"/>
      <c r="Q1069" s="849"/>
      <c r="R1069" s="837"/>
      <c r="S1069" s="850"/>
    </row>
    <row r="1070" spans="1:19" ht="14.4" customHeight="1" x14ac:dyDescent="0.3">
      <c r="A1070" s="831" t="s">
        <v>8273</v>
      </c>
      <c r="B1070" s="832" t="s">
        <v>8550</v>
      </c>
      <c r="C1070" s="832" t="s">
        <v>664</v>
      </c>
      <c r="D1070" s="832" t="s">
        <v>3023</v>
      </c>
      <c r="E1070" s="832" t="s">
        <v>8203</v>
      </c>
      <c r="F1070" s="832" t="s">
        <v>8295</v>
      </c>
      <c r="G1070" s="832" t="s">
        <v>8296</v>
      </c>
      <c r="H1070" s="849">
        <v>4</v>
      </c>
      <c r="I1070" s="849">
        <v>228</v>
      </c>
      <c r="J1070" s="832">
        <v>0.77288135593220342</v>
      </c>
      <c r="K1070" s="832">
        <v>57</v>
      </c>
      <c r="L1070" s="849">
        <v>5</v>
      </c>
      <c r="M1070" s="849">
        <v>295</v>
      </c>
      <c r="N1070" s="832">
        <v>1</v>
      </c>
      <c r="O1070" s="832">
        <v>59</v>
      </c>
      <c r="P1070" s="849"/>
      <c r="Q1070" s="849"/>
      <c r="R1070" s="837"/>
      <c r="S1070" s="850"/>
    </row>
    <row r="1071" spans="1:19" ht="14.4" customHeight="1" x14ac:dyDescent="0.3">
      <c r="A1071" s="831" t="s">
        <v>8273</v>
      </c>
      <c r="B1071" s="832" t="s">
        <v>8550</v>
      </c>
      <c r="C1071" s="832" t="s">
        <v>664</v>
      </c>
      <c r="D1071" s="832" t="s">
        <v>3023</v>
      </c>
      <c r="E1071" s="832" t="s">
        <v>8203</v>
      </c>
      <c r="F1071" s="832" t="s">
        <v>8299</v>
      </c>
      <c r="G1071" s="832" t="s">
        <v>8300</v>
      </c>
      <c r="H1071" s="849">
        <v>1</v>
      </c>
      <c r="I1071" s="849">
        <v>210</v>
      </c>
      <c r="J1071" s="832">
        <v>9.45945945945946E-2</v>
      </c>
      <c r="K1071" s="832">
        <v>210</v>
      </c>
      <c r="L1071" s="849">
        <v>10</v>
      </c>
      <c r="M1071" s="849">
        <v>2220</v>
      </c>
      <c r="N1071" s="832">
        <v>1</v>
      </c>
      <c r="O1071" s="832">
        <v>222</v>
      </c>
      <c r="P1071" s="849">
        <v>4</v>
      </c>
      <c r="Q1071" s="849">
        <v>892</v>
      </c>
      <c r="R1071" s="837">
        <v>0.40180180180180181</v>
      </c>
      <c r="S1071" s="850">
        <v>223</v>
      </c>
    </row>
    <row r="1072" spans="1:19" ht="14.4" customHeight="1" x14ac:dyDescent="0.3">
      <c r="A1072" s="831" t="s">
        <v>8273</v>
      </c>
      <c r="B1072" s="832" t="s">
        <v>8550</v>
      </c>
      <c r="C1072" s="832" t="s">
        <v>664</v>
      </c>
      <c r="D1072" s="832" t="s">
        <v>3023</v>
      </c>
      <c r="E1072" s="832" t="s">
        <v>8203</v>
      </c>
      <c r="F1072" s="832" t="s">
        <v>8250</v>
      </c>
      <c r="G1072" s="832" t="s">
        <v>8251</v>
      </c>
      <c r="H1072" s="849"/>
      <c r="I1072" s="849"/>
      <c r="J1072" s="832"/>
      <c r="K1072" s="832"/>
      <c r="L1072" s="849">
        <v>1</v>
      </c>
      <c r="M1072" s="849">
        <v>37</v>
      </c>
      <c r="N1072" s="832">
        <v>1</v>
      </c>
      <c r="O1072" s="832">
        <v>37</v>
      </c>
      <c r="P1072" s="849">
        <v>1</v>
      </c>
      <c r="Q1072" s="849">
        <v>37</v>
      </c>
      <c r="R1072" s="837">
        <v>1</v>
      </c>
      <c r="S1072" s="850">
        <v>37</v>
      </c>
    </row>
    <row r="1073" spans="1:19" ht="14.4" customHeight="1" x14ac:dyDescent="0.3">
      <c r="A1073" s="831" t="s">
        <v>8273</v>
      </c>
      <c r="B1073" s="832" t="s">
        <v>8550</v>
      </c>
      <c r="C1073" s="832" t="s">
        <v>664</v>
      </c>
      <c r="D1073" s="832" t="s">
        <v>3023</v>
      </c>
      <c r="E1073" s="832" t="s">
        <v>8203</v>
      </c>
      <c r="F1073" s="832" t="s">
        <v>8592</v>
      </c>
      <c r="G1073" s="832" t="s">
        <v>8593</v>
      </c>
      <c r="H1073" s="849"/>
      <c r="I1073" s="849"/>
      <c r="J1073" s="832"/>
      <c r="K1073" s="832"/>
      <c r="L1073" s="849">
        <v>4</v>
      </c>
      <c r="M1073" s="849">
        <v>400</v>
      </c>
      <c r="N1073" s="832">
        <v>1</v>
      </c>
      <c r="O1073" s="832">
        <v>100</v>
      </c>
      <c r="P1073" s="849"/>
      <c r="Q1073" s="849"/>
      <c r="R1073" s="837"/>
      <c r="S1073" s="850"/>
    </row>
    <row r="1074" spans="1:19" ht="14.4" customHeight="1" x14ac:dyDescent="0.3">
      <c r="A1074" s="831" t="s">
        <v>8273</v>
      </c>
      <c r="B1074" s="832" t="s">
        <v>8550</v>
      </c>
      <c r="C1074" s="832" t="s">
        <v>664</v>
      </c>
      <c r="D1074" s="832" t="s">
        <v>8187</v>
      </c>
      <c r="E1074" s="832" t="s">
        <v>8206</v>
      </c>
      <c r="F1074" s="832" t="s">
        <v>8275</v>
      </c>
      <c r="G1074" s="832" t="s">
        <v>8276</v>
      </c>
      <c r="H1074" s="849">
        <v>18</v>
      </c>
      <c r="I1074" s="849">
        <v>66006.069999999992</v>
      </c>
      <c r="J1074" s="832">
        <v>14.463977052600208</v>
      </c>
      <c r="K1074" s="832">
        <v>3667.0038888888885</v>
      </c>
      <c r="L1074" s="849">
        <v>2</v>
      </c>
      <c r="M1074" s="849">
        <v>4563.4799999999996</v>
      </c>
      <c r="N1074" s="832">
        <v>1</v>
      </c>
      <c r="O1074" s="832">
        <v>2281.7399999999998</v>
      </c>
      <c r="P1074" s="849"/>
      <c r="Q1074" s="849"/>
      <c r="R1074" s="837"/>
      <c r="S1074" s="850"/>
    </row>
    <row r="1075" spans="1:19" ht="14.4" customHeight="1" x14ac:dyDescent="0.3">
      <c r="A1075" s="831" t="s">
        <v>8273</v>
      </c>
      <c r="B1075" s="832" t="s">
        <v>8550</v>
      </c>
      <c r="C1075" s="832" t="s">
        <v>664</v>
      </c>
      <c r="D1075" s="832" t="s">
        <v>8187</v>
      </c>
      <c r="E1075" s="832" t="s">
        <v>8206</v>
      </c>
      <c r="F1075" s="832" t="s">
        <v>8306</v>
      </c>
      <c r="G1075" s="832" t="s">
        <v>8276</v>
      </c>
      <c r="H1075" s="849">
        <v>10</v>
      </c>
      <c r="I1075" s="849">
        <v>78661.089999999982</v>
      </c>
      <c r="J1075" s="832"/>
      <c r="K1075" s="832">
        <v>7866.1089999999986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8273</v>
      </c>
      <c r="B1076" s="832" t="s">
        <v>8550</v>
      </c>
      <c r="C1076" s="832" t="s">
        <v>664</v>
      </c>
      <c r="D1076" s="832" t="s">
        <v>8187</v>
      </c>
      <c r="E1076" s="832" t="s">
        <v>8206</v>
      </c>
      <c r="F1076" s="832" t="s">
        <v>8529</v>
      </c>
      <c r="G1076" s="832" t="s">
        <v>1004</v>
      </c>
      <c r="H1076" s="849"/>
      <c r="I1076" s="849"/>
      <c r="J1076" s="832"/>
      <c r="K1076" s="832"/>
      <c r="L1076" s="849">
        <v>3</v>
      </c>
      <c r="M1076" s="849">
        <v>4099.5600000000004</v>
      </c>
      <c r="N1076" s="832">
        <v>1</v>
      </c>
      <c r="O1076" s="832">
        <v>1366.5200000000002</v>
      </c>
      <c r="P1076" s="849"/>
      <c r="Q1076" s="849"/>
      <c r="R1076" s="837"/>
      <c r="S1076" s="850"/>
    </row>
    <row r="1077" spans="1:19" ht="14.4" customHeight="1" x14ac:dyDescent="0.3">
      <c r="A1077" s="831" t="s">
        <v>8273</v>
      </c>
      <c r="B1077" s="832" t="s">
        <v>8550</v>
      </c>
      <c r="C1077" s="832" t="s">
        <v>664</v>
      </c>
      <c r="D1077" s="832" t="s">
        <v>8187</v>
      </c>
      <c r="E1077" s="832" t="s">
        <v>8206</v>
      </c>
      <c r="F1077" s="832" t="s">
        <v>8531</v>
      </c>
      <c r="G1077" s="832" t="s">
        <v>1004</v>
      </c>
      <c r="H1077" s="849"/>
      <c r="I1077" s="849"/>
      <c r="J1077" s="832"/>
      <c r="K1077" s="832"/>
      <c r="L1077" s="849">
        <v>2</v>
      </c>
      <c r="M1077" s="849">
        <v>13665.2</v>
      </c>
      <c r="N1077" s="832">
        <v>1</v>
      </c>
      <c r="O1077" s="832">
        <v>6832.6</v>
      </c>
      <c r="P1077" s="849"/>
      <c r="Q1077" s="849"/>
      <c r="R1077" s="837"/>
      <c r="S1077" s="850"/>
    </row>
    <row r="1078" spans="1:19" ht="14.4" customHeight="1" x14ac:dyDescent="0.3">
      <c r="A1078" s="831" t="s">
        <v>8273</v>
      </c>
      <c r="B1078" s="832" t="s">
        <v>8550</v>
      </c>
      <c r="C1078" s="832" t="s">
        <v>664</v>
      </c>
      <c r="D1078" s="832" t="s">
        <v>8187</v>
      </c>
      <c r="E1078" s="832" t="s">
        <v>8206</v>
      </c>
      <c r="F1078" s="832" t="s">
        <v>8398</v>
      </c>
      <c r="G1078" s="832" t="s">
        <v>8399</v>
      </c>
      <c r="H1078" s="849">
        <v>10</v>
      </c>
      <c r="I1078" s="849">
        <v>86298.3</v>
      </c>
      <c r="J1078" s="832"/>
      <c r="K1078" s="832">
        <v>8629.83</v>
      </c>
      <c r="L1078" s="849"/>
      <c r="M1078" s="849"/>
      <c r="N1078" s="832"/>
      <c r="O1078" s="832"/>
      <c r="P1078" s="849"/>
      <c r="Q1078" s="849"/>
      <c r="R1078" s="837"/>
      <c r="S1078" s="850"/>
    </row>
    <row r="1079" spans="1:19" ht="14.4" customHeight="1" x14ac:dyDescent="0.3">
      <c r="A1079" s="831" t="s">
        <v>8273</v>
      </c>
      <c r="B1079" s="832" t="s">
        <v>8550</v>
      </c>
      <c r="C1079" s="832" t="s">
        <v>664</v>
      </c>
      <c r="D1079" s="832" t="s">
        <v>8187</v>
      </c>
      <c r="E1079" s="832" t="s">
        <v>8206</v>
      </c>
      <c r="F1079" s="832" t="s">
        <v>8323</v>
      </c>
      <c r="G1079" s="832" t="s">
        <v>2961</v>
      </c>
      <c r="H1079" s="849">
        <v>18</v>
      </c>
      <c r="I1079" s="849">
        <v>225235.61999999997</v>
      </c>
      <c r="J1079" s="832"/>
      <c r="K1079" s="832">
        <v>12513.089999999998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8273</v>
      </c>
      <c r="B1080" s="832" t="s">
        <v>8550</v>
      </c>
      <c r="C1080" s="832" t="s">
        <v>664</v>
      </c>
      <c r="D1080" s="832" t="s">
        <v>8187</v>
      </c>
      <c r="E1080" s="832" t="s">
        <v>8206</v>
      </c>
      <c r="F1080" s="832" t="s">
        <v>8307</v>
      </c>
      <c r="G1080" s="832" t="s">
        <v>1727</v>
      </c>
      <c r="H1080" s="849">
        <v>1</v>
      </c>
      <c r="I1080" s="849">
        <v>2985.94</v>
      </c>
      <c r="J1080" s="832"/>
      <c r="K1080" s="832">
        <v>2985.94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" customHeight="1" x14ac:dyDescent="0.3">
      <c r="A1081" s="831" t="s">
        <v>8273</v>
      </c>
      <c r="B1081" s="832" t="s">
        <v>8550</v>
      </c>
      <c r="C1081" s="832" t="s">
        <v>664</v>
      </c>
      <c r="D1081" s="832" t="s">
        <v>8187</v>
      </c>
      <c r="E1081" s="832" t="s">
        <v>8206</v>
      </c>
      <c r="F1081" s="832" t="s">
        <v>8553</v>
      </c>
      <c r="G1081" s="832" t="s">
        <v>4830</v>
      </c>
      <c r="H1081" s="849">
        <v>1.26</v>
      </c>
      <c r="I1081" s="849">
        <v>193.05</v>
      </c>
      <c r="J1081" s="832"/>
      <c r="K1081" s="832">
        <v>153.21428571428572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8273</v>
      </c>
      <c r="B1082" s="832" t="s">
        <v>8550</v>
      </c>
      <c r="C1082" s="832" t="s">
        <v>664</v>
      </c>
      <c r="D1082" s="832" t="s">
        <v>8187</v>
      </c>
      <c r="E1082" s="832" t="s">
        <v>8206</v>
      </c>
      <c r="F1082" s="832" t="s">
        <v>5281</v>
      </c>
      <c r="G1082" s="832" t="s">
        <v>8425</v>
      </c>
      <c r="H1082" s="849">
        <v>2</v>
      </c>
      <c r="I1082" s="849">
        <v>1008325.8</v>
      </c>
      <c r="J1082" s="832"/>
      <c r="K1082" s="832">
        <v>504162.9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8273</v>
      </c>
      <c r="B1083" s="832" t="s">
        <v>8550</v>
      </c>
      <c r="C1083" s="832" t="s">
        <v>664</v>
      </c>
      <c r="D1083" s="832" t="s">
        <v>8187</v>
      </c>
      <c r="E1083" s="832" t="s">
        <v>8203</v>
      </c>
      <c r="F1083" s="832" t="s">
        <v>8230</v>
      </c>
      <c r="G1083" s="832" t="s">
        <v>8231</v>
      </c>
      <c r="H1083" s="849">
        <v>3</v>
      </c>
      <c r="I1083" s="849">
        <v>87</v>
      </c>
      <c r="J1083" s="832">
        <v>0.72499999999999998</v>
      </c>
      <c r="K1083" s="832">
        <v>29</v>
      </c>
      <c r="L1083" s="849">
        <v>4</v>
      </c>
      <c r="M1083" s="849">
        <v>120</v>
      </c>
      <c r="N1083" s="832">
        <v>1</v>
      </c>
      <c r="O1083" s="832">
        <v>30</v>
      </c>
      <c r="P1083" s="849">
        <v>2</v>
      </c>
      <c r="Q1083" s="849">
        <v>60</v>
      </c>
      <c r="R1083" s="837">
        <v>0.5</v>
      </c>
      <c r="S1083" s="850">
        <v>30</v>
      </c>
    </row>
    <row r="1084" spans="1:19" ht="14.4" customHeight="1" x14ac:dyDescent="0.3">
      <c r="A1084" s="831" t="s">
        <v>8273</v>
      </c>
      <c r="B1084" s="832" t="s">
        <v>8550</v>
      </c>
      <c r="C1084" s="832" t="s">
        <v>664</v>
      </c>
      <c r="D1084" s="832" t="s">
        <v>8187</v>
      </c>
      <c r="E1084" s="832" t="s">
        <v>8203</v>
      </c>
      <c r="F1084" s="832" t="s">
        <v>8232</v>
      </c>
      <c r="G1084" s="832" t="s">
        <v>8233</v>
      </c>
      <c r="H1084" s="849">
        <v>50</v>
      </c>
      <c r="I1084" s="849">
        <v>3200</v>
      </c>
      <c r="J1084" s="832">
        <v>1.3852813852813852</v>
      </c>
      <c r="K1084" s="832">
        <v>64</v>
      </c>
      <c r="L1084" s="849">
        <v>35</v>
      </c>
      <c r="M1084" s="849">
        <v>2310</v>
      </c>
      <c r="N1084" s="832">
        <v>1</v>
      </c>
      <c r="O1084" s="832">
        <v>66</v>
      </c>
      <c r="P1084" s="849">
        <v>39</v>
      </c>
      <c r="Q1084" s="849">
        <v>2574</v>
      </c>
      <c r="R1084" s="837">
        <v>1.1142857142857143</v>
      </c>
      <c r="S1084" s="850">
        <v>66</v>
      </c>
    </row>
    <row r="1085" spans="1:19" ht="14.4" customHeight="1" x14ac:dyDescent="0.3">
      <c r="A1085" s="831" t="s">
        <v>8273</v>
      </c>
      <c r="B1085" s="832" t="s">
        <v>8550</v>
      </c>
      <c r="C1085" s="832" t="s">
        <v>664</v>
      </c>
      <c r="D1085" s="832" t="s">
        <v>8187</v>
      </c>
      <c r="E1085" s="832" t="s">
        <v>8203</v>
      </c>
      <c r="F1085" s="832" t="s">
        <v>8328</v>
      </c>
      <c r="G1085" s="832" t="s">
        <v>8329</v>
      </c>
      <c r="H1085" s="849">
        <v>4</v>
      </c>
      <c r="I1085" s="849">
        <v>436</v>
      </c>
      <c r="J1085" s="832">
        <v>0.94782608695652171</v>
      </c>
      <c r="K1085" s="832">
        <v>109</v>
      </c>
      <c r="L1085" s="849">
        <v>4</v>
      </c>
      <c r="M1085" s="849">
        <v>460</v>
      </c>
      <c r="N1085" s="832">
        <v>1</v>
      </c>
      <c r="O1085" s="832">
        <v>115</v>
      </c>
      <c r="P1085" s="849">
        <v>3</v>
      </c>
      <c r="Q1085" s="849">
        <v>345</v>
      </c>
      <c r="R1085" s="837">
        <v>0.75</v>
      </c>
      <c r="S1085" s="850">
        <v>115</v>
      </c>
    </row>
    <row r="1086" spans="1:19" ht="14.4" customHeight="1" x14ac:dyDescent="0.3">
      <c r="A1086" s="831" t="s">
        <v>8273</v>
      </c>
      <c r="B1086" s="832" t="s">
        <v>8550</v>
      </c>
      <c r="C1086" s="832" t="s">
        <v>664</v>
      </c>
      <c r="D1086" s="832" t="s">
        <v>8187</v>
      </c>
      <c r="E1086" s="832" t="s">
        <v>8203</v>
      </c>
      <c r="F1086" s="832" t="s">
        <v>8204</v>
      </c>
      <c r="G1086" s="832" t="s">
        <v>8205</v>
      </c>
      <c r="H1086" s="849">
        <v>63</v>
      </c>
      <c r="I1086" s="849">
        <v>9072</v>
      </c>
      <c r="J1086" s="832">
        <v>0.6828240252897787</v>
      </c>
      <c r="K1086" s="832">
        <v>144</v>
      </c>
      <c r="L1086" s="849">
        <v>91</v>
      </c>
      <c r="M1086" s="849">
        <v>13286</v>
      </c>
      <c r="N1086" s="832">
        <v>1</v>
      </c>
      <c r="O1086" s="832">
        <v>146</v>
      </c>
      <c r="P1086" s="849">
        <v>130</v>
      </c>
      <c r="Q1086" s="849">
        <v>19110</v>
      </c>
      <c r="R1086" s="837">
        <v>1.4383561643835616</v>
      </c>
      <c r="S1086" s="850">
        <v>147</v>
      </c>
    </row>
    <row r="1087" spans="1:19" ht="14.4" customHeight="1" x14ac:dyDescent="0.3">
      <c r="A1087" s="831" t="s">
        <v>8273</v>
      </c>
      <c r="B1087" s="832" t="s">
        <v>8550</v>
      </c>
      <c r="C1087" s="832" t="s">
        <v>664</v>
      </c>
      <c r="D1087" s="832" t="s">
        <v>8187</v>
      </c>
      <c r="E1087" s="832" t="s">
        <v>8203</v>
      </c>
      <c r="F1087" s="832" t="s">
        <v>8534</v>
      </c>
      <c r="G1087" s="832" t="s">
        <v>8535</v>
      </c>
      <c r="H1087" s="849">
        <v>12</v>
      </c>
      <c r="I1087" s="849">
        <v>2280</v>
      </c>
      <c r="J1087" s="832"/>
      <c r="K1087" s="832">
        <v>190</v>
      </c>
      <c r="L1087" s="849">
        <v>0</v>
      </c>
      <c r="M1087" s="849">
        <v>0</v>
      </c>
      <c r="N1087" s="832"/>
      <c r="O1087" s="832"/>
      <c r="P1087" s="849">
        <v>12</v>
      </c>
      <c r="Q1087" s="849">
        <v>2364</v>
      </c>
      <c r="R1087" s="837"/>
      <c r="S1087" s="850">
        <v>197</v>
      </c>
    </row>
    <row r="1088" spans="1:19" ht="14.4" customHeight="1" x14ac:dyDescent="0.3">
      <c r="A1088" s="831" t="s">
        <v>8273</v>
      </c>
      <c r="B1088" s="832" t="s">
        <v>8550</v>
      </c>
      <c r="C1088" s="832" t="s">
        <v>664</v>
      </c>
      <c r="D1088" s="832" t="s">
        <v>8187</v>
      </c>
      <c r="E1088" s="832" t="s">
        <v>8203</v>
      </c>
      <c r="F1088" s="832" t="s">
        <v>8477</v>
      </c>
      <c r="G1088" s="832" t="s">
        <v>8478</v>
      </c>
      <c r="H1088" s="849"/>
      <c r="I1088" s="849"/>
      <c r="J1088" s="832"/>
      <c r="K1088" s="832"/>
      <c r="L1088" s="849">
        <v>2</v>
      </c>
      <c r="M1088" s="849">
        <v>390</v>
      </c>
      <c r="N1088" s="832">
        <v>1</v>
      </c>
      <c r="O1088" s="832">
        <v>195</v>
      </c>
      <c r="P1088" s="849"/>
      <c r="Q1088" s="849"/>
      <c r="R1088" s="837"/>
      <c r="S1088" s="850"/>
    </row>
    <row r="1089" spans="1:19" ht="14.4" customHeight="1" x14ac:dyDescent="0.3">
      <c r="A1089" s="831" t="s">
        <v>8273</v>
      </c>
      <c r="B1089" s="832" t="s">
        <v>8550</v>
      </c>
      <c r="C1089" s="832" t="s">
        <v>664</v>
      </c>
      <c r="D1089" s="832" t="s">
        <v>8187</v>
      </c>
      <c r="E1089" s="832" t="s">
        <v>8203</v>
      </c>
      <c r="F1089" s="832" t="s">
        <v>8566</v>
      </c>
      <c r="G1089" s="832" t="s">
        <v>8567</v>
      </c>
      <c r="H1089" s="849">
        <v>21</v>
      </c>
      <c r="I1089" s="849">
        <v>1701</v>
      </c>
      <c r="J1089" s="832"/>
      <c r="K1089" s="832">
        <v>81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8273</v>
      </c>
      <c r="B1090" s="832" t="s">
        <v>8550</v>
      </c>
      <c r="C1090" s="832" t="s">
        <v>664</v>
      </c>
      <c r="D1090" s="832" t="s">
        <v>8187</v>
      </c>
      <c r="E1090" s="832" t="s">
        <v>8203</v>
      </c>
      <c r="F1090" s="832" t="s">
        <v>8281</v>
      </c>
      <c r="G1090" s="832" t="s">
        <v>8282</v>
      </c>
      <c r="H1090" s="849">
        <v>37</v>
      </c>
      <c r="I1090" s="849">
        <v>1295</v>
      </c>
      <c r="J1090" s="832">
        <v>0.7</v>
      </c>
      <c r="K1090" s="832">
        <v>35</v>
      </c>
      <c r="L1090" s="849">
        <v>50</v>
      </c>
      <c r="M1090" s="849">
        <v>1850</v>
      </c>
      <c r="N1090" s="832">
        <v>1</v>
      </c>
      <c r="O1090" s="832">
        <v>37</v>
      </c>
      <c r="P1090" s="849">
        <v>29</v>
      </c>
      <c r="Q1090" s="849">
        <v>1073</v>
      </c>
      <c r="R1090" s="837">
        <v>0.57999999999999996</v>
      </c>
      <c r="S1090" s="850">
        <v>37</v>
      </c>
    </row>
    <row r="1091" spans="1:19" ht="14.4" customHeight="1" x14ac:dyDescent="0.3">
      <c r="A1091" s="831" t="s">
        <v>8273</v>
      </c>
      <c r="B1091" s="832" t="s">
        <v>8550</v>
      </c>
      <c r="C1091" s="832" t="s">
        <v>664</v>
      </c>
      <c r="D1091" s="832" t="s">
        <v>8187</v>
      </c>
      <c r="E1091" s="832" t="s">
        <v>8203</v>
      </c>
      <c r="F1091" s="832" t="s">
        <v>8312</v>
      </c>
      <c r="G1091" s="832" t="s">
        <v>8313</v>
      </c>
      <c r="H1091" s="849">
        <v>11</v>
      </c>
      <c r="I1091" s="849">
        <v>1397</v>
      </c>
      <c r="J1091" s="832"/>
      <c r="K1091" s="832">
        <v>127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8273</v>
      </c>
      <c r="B1092" s="832" t="s">
        <v>8550</v>
      </c>
      <c r="C1092" s="832" t="s">
        <v>664</v>
      </c>
      <c r="D1092" s="832" t="s">
        <v>8187</v>
      </c>
      <c r="E1092" s="832" t="s">
        <v>8203</v>
      </c>
      <c r="F1092" s="832" t="s">
        <v>8380</v>
      </c>
      <c r="G1092" s="832" t="s">
        <v>8381</v>
      </c>
      <c r="H1092" s="849">
        <v>18</v>
      </c>
      <c r="I1092" s="849">
        <v>2970</v>
      </c>
      <c r="J1092" s="832">
        <v>0.69915254237288138</v>
      </c>
      <c r="K1092" s="832">
        <v>165</v>
      </c>
      <c r="L1092" s="849">
        <v>24</v>
      </c>
      <c r="M1092" s="849">
        <v>4248</v>
      </c>
      <c r="N1092" s="832">
        <v>1</v>
      </c>
      <c r="O1092" s="832">
        <v>177</v>
      </c>
      <c r="P1092" s="849">
        <v>17</v>
      </c>
      <c r="Q1092" s="849">
        <v>3009</v>
      </c>
      <c r="R1092" s="837">
        <v>0.70833333333333337</v>
      </c>
      <c r="S1092" s="850">
        <v>177</v>
      </c>
    </row>
    <row r="1093" spans="1:19" ht="14.4" customHeight="1" x14ac:dyDescent="0.3">
      <c r="A1093" s="831" t="s">
        <v>8273</v>
      </c>
      <c r="B1093" s="832" t="s">
        <v>8550</v>
      </c>
      <c r="C1093" s="832" t="s">
        <v>664</v>
      </c>
      <c r="D1093" s="832" t="s">
        <v>8187</v>
      </c>
      <c r="E1093" s="832" t="s">
        <v>8203</v>
      </c>
      <c r="F1093" s="832" t="s">
        <v>8346</v>
      </c>
      <c r="G1093" s="832" t="s">
        <v>8347</v>
      </c>
      <c r="H1093" s="849"/>
      <c r="I1093" s="849"/>
      <c r="J1093" s="832"/>
      <c r="K1093" s="832"/>
      <c r="L1093" s="849">
        <v>0</v>
      </c>
      <c r="M1093" s="849">
        <v>0</v>
      </c>
      <c r="N1093" s="832"/>
      <c r="O1093" s="832"/>
      <c r="P1093" s="849">
        <v>0</v>
      </c>
      <c r="Q1093" s="849">
        <v>0</v>
      </c>
      <c r="R1093" s="837"/>
      <c r="S1093" s="850"/>
    </row>
    <row r="1094" spans="1:19" ht="14.4" customHeight="1" x14ac:dyDescent="0.3">
      <c r="A1094" s="831" t="s">
        <v>8273</v>
      </c>
      <c r="B1094" s="832" t="s">
        <v>8550</v>
      </c>
      <c r="C1094" s="832" t="s">
        <v>664</v>
      </c>
      <c r="D1094" s="832" t="s">
        <v>8187</v>
      </c>
      <c r="E1094" s="832" t="s">
        <v>8203</v>
      </c>
      <c r="F1094" s="832" t="s">
        <v>8240</v>
      </c>
      <c r="G1094" s="832" t="s">
        <v>8241</v>
      </c>
      <c r="H1094" s="849">
        <v>57</v>
      </c>
      <c r="I1094" s="849">
        <v>633.33000000000004</v>
      </c>
      <c r="J1094" s="832">
        <v>9.5009000900090026</v>
      </c>
      <c r="K1094" s="832">
        <v>11.111052631578948</v>
      </c>
      <c r="L1094" s="849">
        <v>2</v>
      </c>
      <c r="M1094" s="849">
        <v>66.66</v>
      </c>
      <c r="N1094" s="832">
        <v>1</v>
      </c>
      <c r="O1094" s="832">
        <v>33.33</v>
      </c>
      <c r="P1094" s="849">
        <v>2</v>
      </c>
      <c r="Q1094" s="849">
        <v>66.67</v>
      </c>
      <c r="R1094" s="837">
        <v>1.0001500150015001</v>
      </c>
      <c r="S1094" s="850">
        <v>33.335000000000001</v>
      </c>
    </row>
    <row r="1095" spans="1:19" ht="14.4" customHeight="1" x14ac:dyDescent="0.3">
      <c r="A1095" s="831" t="s">
        <v>8273</v>
      </c>
      <c r="B1095" s="832" t="s">
        <v>8550</v>
      </c>
      <c r="C1095" s="832" t="s">
        <v>664</v>
      </c>
      <c r="D1095" s="832" t="s">
        <v>8187</v>
      </c>
      <c r="E1095" s="832" t="s">
        <v>8203</v>
      </c>
      <c r="F1095" s="832" t="s">
        <v>8572</v>
      </c>
      <c r="G1095" s="832" t="s">
        <v>8573</v>
      </c>
      <c r="H1095" s="849"/>
      <c r="I1095" s="849"/>
      <c r="J1095" s="832"/>
      <c r="K1095" s="832"/>
      <c r="L1095" s="849">
        <v>1</v>
      </c>
      <c r="M1095" s="849">
        <v>149</v>
      </c>
      <c r="N1095" s="832">
        <v>1</v>
      </c>
      <c r="O1095" s="832">
        <v>149</v>
      </c>
      <c r="P1095" s="849"/>
      <c r="Q1095" s="849"/>
      <c r="R1095" s="837"/>
      <c r="S1095" s="850"/>
    </row>
    <row r="1096" spans="1:19" ht="14.4" customHeight="1" x14ac:dyDescent="0.3">
      <c r="A1096" s="831" t="s">
        <v>8273</v>
      </c>
      <c r="B1096" s="832" t="s">
        <v>8550</v>
      </c>
      <c r="C1096" s="832" t="s">
        <v>664</v>
      </c>
      <c r="D1096" s="832" t="s">
        <v>8187</v>
      </c>
      <c r="E1096" s="832" t="s">
        <v>8203</v>
      </c>
      <c r="F1096" s="832" t="s">
        <v>8287</v>
      </c>
      <c r="G1096" s="832" t="s">
        <v>8288</v>
      </c>
      <c r="H1096" s="849">
        <v>631</v>
      </c>
      <c r="I1096" s="849">
        <v>68148</v>
      </c>
      <c r="J1096" s="832">
        <v>0.98241263983392924</v>
      </c>
      <c r="K1096" s="832">
        <v>108</v>
      </c>
      <c r="L1096" s="849">
        <v>598</v>
      </c>
      <c r="M1096" s="849">
        <v>69368</v>
      </c>
      <c r="N1096" s="832">
        <v>1</v>
      </c>
      <c r="O1096" s="832">
        <v>116</v>
      </c>
      <c r="P1096" s="849">
        <v>912</v>
      </c>
      <c r="Q1096" s="849">
        <v>105792</v>
      </c>
      <c r="R1096" s="837">
        <v>1.5250836120401339</v>
      </c>
      <c r="S1096" s="850">
        <v>116</v>
      </c>
    </row>
    <row r="1097" spans="1:19" ht="14.4" customHeight="1" x14ac:dyDescent="0.3">
      <c r="A1097" s="831" t="s">
        <v>8273</v>
      </c>
      <c r="B1097" s="832" t="s">
        <v>8550</v>
      </c>
      <c r="C1097" s="832" t="s">
        <v>664</v>
      </c>
      <c r="D1097" s="832" t="s">
        <v>8187</v>
      </c>
      <c r="E1097" s="832" t="s">
        <v>8203</v>
      </c>
      <c r="F1097" s="832" t="s">
        <v>8242</v>
      </c>
      <c r="G1097" s="832" t="s">
        <v>8243</v>
      </c>
      <c r="H1097" s="849">
        <v>47</v>
      </c>
      <c r="I1097" s="849">
        <v>1692</v>
      </c>
      <c r="J1097" s="832">
        <v>1.5768872320596459</v>
      </c>
      <c r="K1097" s="832">
        <v>36</v>
      </c>
      <c r="L1097" s="849">
        <v>29</v>
      </c>
      <c r="M1097" s="849">
        <v>1073</v>
      </c>
      <c r="N1097" s="832">
        <v>1</v>
      </c>
      <c r="O1097" s="832">
        <v>37</v>
      </c>
      <c r="P1097" s="849">
        <v>32</v>
      </c>
      <c r="Q1097" s="849">
        <v>1184</v>
      </c>
      <c r="R1097" s="837">
        <v>1.103448275862069</v>
      </c>
      <c r="S1097" s="850">
        <v>37</v>
      </c>
    </row>
    <row r="1098" spans="1:19" ht="14.4" customHeight="1" x14ac:dyDescent="0.3">
      <c r="A1098" s="831" t="s">
        <v>8273</v>
      </c>
      <c r="B1098" s="832" t="s">
        <v>8550</v>
      </c>
      <c r="C1098" s="832" t="s">
        <v>664</v>
      </c>
      <c r="D1098" s="832" t="s">
        <v>8187</v>
      </c>
      <c r="E1098" s="832" t="s">
        <v>8203</v>
      </c>
      <c r="F1098" s="832" t="s">
        <v>8350</v>
      </c>
      <c r="G1098" s="832" t="s">
        <v>8351</v>
      </c>
      <c r="H1098" s="849">
        <v>1</v>
      </c>
      <c r="I1098" s="849">
        <v>57</v>
      </c>
      <c r="J1098" s="832"/>
      <c r="K1098" s="832">
        <v>57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8273</v>
      </c>
      <c r="B1099" s="832" t="s">
        <v>8550</v>
      </c>
      <c r="C1099" s="832" t="s">
        <v>664</v>
      </c>
      <c r="D1099" s="832" t="s">
        <v>8187</v>
      </c>
      <c r="E1099" s="832" t="s">
        <v>8203</v>
      </c>
      <c r="F1099" s="832" t="s">
        <v>8574</v>
      </c>
      <c r="G1099" s="832" t="s">
        <v>8575</v>
      </c>
      <c r="H1099" s="849"/>
      <c r="I1099" s="849"/>
      <c r="J1099" s="832"/>
      <c r="K1099" s="832"/>
      <c r="L1099" s="849">
        <v>1</v>
      </c>
      <c r="M1099" s="849">
        <v>86</v>
      </c>
      <c r="N1099" s="832">
        <v>1</v>
      </c>
      <c r="O1099" s="832">
        <v>86</v>
      </c>
      <c r="P1099" s="849"/>
      <c r="Q1099" s="849"/>
      <c r="R1099" s="837"/>
      <c r="S1099" s="850"/>
    </row>
    <row r="1100" spans="1:19" ht="14.4" customHeight="1" x14ac:dyDescent="0.3">
      <c r="A1100" s="831" t="s">
        <v>8273</v>
      </c>
      <c r="B1100" s="832" t="s">
        <v>8550</v>
      </c>
      <c r="C1100" s="832" t="s">
        <v>664</v>
      </c>
      <c r="D1100" s="832" t="s">
        <v>8187</v>
      </c>
      <c r="E1100" s="832" t="s">
        <v>8203</v>
      </c>
      <c r="F1100" s="832" t="s">
        <v>8244</v>
      </c>
      <c r="G1100" s="832" t="s">
        <v>8245</v>
      </c>
      <c r="H1100" s="849">
        <v>32</v>
      </c>
      <c r="I1100" s="849">
        <v>992</v>
      </c>
      <c r="J1100" s="832">
        <v>6.2</v>
      </c>
      <c r="K1100" s="832">
        <v>31</v>
      </c>
      <c r="L1100" s="849">
        <v>5</v>
      </c>
      <c r="M1100" s="849">
        <v>160</v>
      </c>
      <c r="N1100" s="832">
        <v>1</v>
      </c>
      <c r="O1100" s="832">
        <v>32</v>
      </c>
      <c r="P1100" s="849">
        <v>4</v>
      </c>
      <c r="Q1100" s="849">
        <v>128</v>
      </c>
      <c r="R1100" s="837">
        <v>0.8</v>
      </c>
      <c r="S1100" s="850">
        <v>32</v>
      </c>
    </row>
    <row r="1101" spans="1:19" ht="14.4" customHeight="1" x14ac:dyDescent="0.3">
      <c r="A1101" s="831" t="s">
        <v>8273</v>
      </c>
      <c r="B1101" s="832" t="s">
        <v>8550</v>
      </c>
      <c r="C1101" s="832" t="s">
        <v>664</v>
      </c>
      <c r="D1101" s="832" t="s">
        <v>8187</v>
      </c>
      <c r="E1101" s="832" t="s">
        <v>8203</v>
      </c>
      <c r="F1101" s="832" t="s">
        <v>8271</v>
      </c>
      <c r="G1101" s="832" t="s">
        <v>8272</v>
      </c>
      <c r="H1101" s="849">
        <v>110</v>
      </c>
      <c r="I1101" s="849">
        <v>36410</v>
      </c>
      <c r="J1101" s="832">
        <v>0.73466505246166258</v>
      </c>
      <c r="K1101" s="832">
        <v>331</v>
      </c>
      <c r="L1101" s="849">
        <v>140</v>
      </c>
      <c r="M1101" s="849">
        <v>49560</v>
      </c>
      <c r="N1101" s="832">
        <v>1</v>
      </c>
      <c r="O1101" s="832">
        <v>354</v>
      </c>
      <c r="P1101" s="849">
        <v>239</v>
      </c>
      <c r="Q1101" s="849">
        <v>84845</v>
      </c>
      <c r="R1101" s="837">
        <v>1.7119652945924133</v>
      </c>
      <c r="S1101" s="850">
        <v>355</v>
      </c>
    </row>
    <row r="1102" spans="1:19" ht="14.4" customHeight="1" x14ac:dyDescent="0.3">
      <c r="A1102" s="831" t="s">
        <v>8273</v>
      </c>
      <c r="B1102" s="832" t="s">
        <v>8550</v>
      </c>
      <c r="C1102" s="832" t="s">
        <v>664</v>
      </c>
      <c r="D1102" s="832" t="s">
        <v>8187</v>
      </c>
      <c r="E1102" s="832" t="s">
        <v>8203</v>
      </c>
      <c r="F1102" s="832" t="s">
        <v>8576</v>
      </c>
      <c r="G1102" s="832" t="s">
        <v>8577</v>
      </c>
      <c r="H1102" s="849">
        <v>21</v>
      </c>
      <c r="I1102" s="849">
        <v>0</v>
      </c>
      <c r="J1102" s="832"/>
      <c r="K1102" s="832">
        <v>0</v>
      </c>
      <c r="L1102" s="849">
        <v>4</v>
      </c>
      <c r="M1102" s="849">
        <v>0</v>
      </c>
      <c r="N1102" s="832"/>
      <c r="O1102" s="832">
        <v>0</v>
      </c>
      <c r="P1102" s="849">
        <v>7</v>
      </c>
      <c r="Q1102" s="849">
        <v>0</v>
      </c>
      <c r="R1102" s="837"/>
      <c r="S1102" s="850">
        <v>0</v>
      </c>
    </row>
    <row r="1103" spans="1:19" ht="14.4" customHeight="1" x14ac:dyDescent="0.3">
      <c r="A1103" s="831" t="s">
        <v>8273</v>
      </c>
      <c r="B1103" s="832" t="s">
        <v>8550</v>
      </c>
      <c r="C1103" s="832" t="s">
        <v>664</v>
      </c>
      <c r="D1103" s="832" t="s">
        <v>8187</v>
      </c>
      <c r="E1103" s="832" t="s">
        <v>8203</v>
      </c>
      <c r="F1103" s="832" t="s">
        <v>8544</v>
      </c>
      <c r="G1103" s="832" t="s">
        <v>8545</v>
      </c>
      <c r="H1103" s="849">
        <v>5</v>
      </c>
      <c r="I1103" s="849">
        <v>645</v>
      </c>
      <c r="J1103" s="832"/>
      <c r="K1103" s="832">
        <v>129</v>
      </c>
      <c r="L1103" s="849">
        <v>0</v>
      </c>
      <c r="M1103" s="849">
        <v>0</v>
      </c>
      <c r="N1103" s="832"/>
      <c r="O1103" s="832"/>
      <c r="P1103" s="849">
        <v>2</v>
      </c>
      <c r="Q1103" s="849">
        <v>264</v>
      </c>
      <c r="R1103" s="837"/>
      <c r="S1103" s="850">
        <v>132</v>
      </c>
    </row>
    <row r="1104" spans="1:19" ht="14.4" customHeight="1" x14ac:dyDescent="0.3">
      <c r="A1104" s="831" t="s">
        <v>8273</v>
      </c>
      <c r="B1104" s="832" t="s">
        <v>8550</v>
      </c>
      <c r="C1104" s="832" t="s">
        <v>664</v>
      </c>
      <c r="D1104" s="832" t="s">
        <v>8187</v>
      </c>
      <c r="E1104" s="832" t="s">
        <v>8203</v>
      </c>
      <c r="F1104" s="832" t="s">
        <v>8578</v>
      </c>
      <c r="G1104" s="832" t="s">
        <v>8579</v>
      </c>
      <c r="H1104" s="849"/>
      <c r="I1104" s="849"/>
      <c r="J1104" s="832"/>
      <c r="K1104" s="832"/>
      <c r="L1104" s="849">
        <v>1</v>
      </c>
      <c r="M1104" s="849">
        <v>200</v>
      </c>
      <c r="N1104" s="832">
        <v>1</v>
      </c>
      <c r="O1104" s="832">
        <v>200</v>
      </c>
      <c r="P1104" s="849"/>
      <c r="Q1104" s="849"/>
      <c r="R1104" s="837"/>
      <c r="S1104" s="850"/>
    </row>
    <row r="1105" spans="1:19" ht="14.4" customHeight="1" x14ac:dyDescent="0.3">
      <c r="A1105" s="831" t="s">
        <v>8273</v>
      </c>
      <c r="B1105" s="832" t="s">
        <v>8550</v>
      </c>
      <c r="C1105" s="832" t="s">
        <v>664</v>
      </c>
      <c r="D1105" s="832" t="s">
        <v>8187</v>
      </c>
      <c r="E1105" s="832" t="s">
        <v>8203</v>
      </c>
      <c r="F1105" s="832" t="s">
        <v>8291</v>
      </c>
      <c r="G1105" s="832" t="s">
        <v>8292</v>
      </c>
      <c r="H1105" s="849">
        <v>16</v>
      </c>
      <c r="I1105" s="849">
        <v>1120</v>
      </c>
      <c r="J1105" s="832">
        <v>7.5675675675675675</v>
      </c>
      <c r="K1105" s="832">
        <v>70</v>
      </c>
      <c r="L1105" s="849">
        <v>2</v>
      </c>
      <c r="M1105" s="849">
        <v>148</v>
      </c>
      <c r="N1105" s="832">
        <v>1</v>
      </c>
      <c r="O1105" s="832">
        <v>74</v>
      </c>
      <c r="P1105" s="849">
        <v>13</v>
      </c>
      <c r="Q1105" s="849">
        <v>962</v>
      </c>
      <c r="R1105" s="837">
        <v>6.5</v>
      </c>
      <c r="S1105" s="850">
        <v>74</v>
      </c>
    </row>
    <row r="1106" spans="1:19" ht="14.4" customHeight="1" x14ac:dyDescent="0.3">
      <c r="A1106" s="831" t="s">
        <v>8273</v>
      </c>
      <c r="B1106" s="832" t="s">
        <v>8550</v>
      </c>
      <c r="C1106" s="832" t="s">
        <v>664</v>
      </c>
      <c r="D1106" s="832" t="s">
        <v>8187</v>
      </c>
      <c r="E1106" s="832" t="s">
        <v>8203</v>
      </c>
      <c r="F1106" s="832" t="s">
        <v>8293</v>
      </c>
      <c r="G1106" s="832" t="s">
        <v>8294</v>
      </c>
      <c r="H1106" s="849">
        <v>6</v>
      </c>
      <c r="I1106" s="849">
        <v>1260</v>
      </c>
      <c r="J1106" s="832">
        <v>5.6756756756756754</v>
      </c>
      <c r="K1106" s="832">
        <v>210</v>
      </c>
      <c r="L1106" s="849">
        <v>1</v>
      </c>
      <c r="M1106" s="849">
        <v>222</v>
      </c>
      <c r="N1106" s="832">
        <v>1</v>
      </c>
      <c r="O1106" s="832">
        <v>222</v>
      </c>
      <c r="P1106" s="849">
        <v>1</v>
      </c>
      <c r="Q1106" s="849">
        <v>223</v>
      </c>
      <c r="R1106" s="837">
        <v>1.0045045045045045</v>
      </c>
      <c r="S1106" s="850">
        <v>223</v>
      </c>
    </row>
    <row r="1107" spans="1:19" ht="14.4" customHeight="1" x14ac:dyDescent="0.3">
      <c r="A1107" s="831" t="s">
        <v>8273</v>
      </c>
      <c r="B1107" s="832" t="s">
        <v>8550</v>
      </c>
      <c r="C1107" s="832" t="s">
        <v>664</v>
      </c>
      <c r="D1107" s="832" t="s">
        <v>8187</v>
      </c>
      <c r="E1107" s="832" t="s">
        <v>8203</v>
      </c>
      <c r="F1107" s="832" t="s">
        <v>8352</v>
      </c>
      <c r="G1107" s="832" t="s">
        <v>8353</v>
      </c>
      <c r="H1107" s="849">
        <v>1</v>
      </c>
      <c r="I1107" s="849">
        <v>0</v>
      </c>
      <c r="J1107" s="832"/>
      <c r="K1107" s="832">
        <v>0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8273</v>
      </c>
      <c r="B1108" s="832" t="s">
        <v>8550</v>
      </c>
      <c r="C1108" s="832" t="s">
        <v>664</v>
      </c>
      <c r="D1108" s="832" t="s">
        <v>8187</v>
      </c>
      <c r="E1108" s="832" t="s">
        <v>8203</v>
      </c>
      <c r="F1108" s="832" t="s">
        <v>8354</v>
      </c>
      <c r="G1108" s="832" t="s">
        <v>8355</v>
      </c>
      <c r="H1108" s="849">
        <v>60</v>
      </c>
      <c r="I1108" s="849">
        <v>4620</v>
      </c>
      <c r="J1108" s="832">
        <v>0.89552238805970152</v>
      </c>
      <c r="K1108" s="832">
        <v>77</v>
      </c>
      <c r="L1108" s="849">
        <v>67</v>
      </c>
      <c r="M1108" s="849">
        <v>5159</v>
      </c>
      <c r="N1108" s="832">
        <v>1</v>
      </c>
      <c r="O1108" s="832">
        <v>77</v>
      </c>
      <c r="P1108" s="849">
        <v>146</v>
      </c>
      <c r="Q1108" s="849">
        <v>11242</v>
      </c>
      <c r="R1108" s="837">
        <v>2.1791044776119404</v>
      </c>
      <c r="S1108" s="850">
        <v>77</v>
      </c>
    </row>
    <row r="1109" spans="1:19" ht="14.4" customHeight="1" x14ac:dyDescent="0.3">
      <c r="A1109" s="831" t="s">
        <v>8273</v>
      </c>
      <c r="B1109" s="832" t="s">
        <v>8550</v>
      </c>
      <c r="C1109" s="832" t="s">
        <v>664</v>
      </c>
      <c r="D1109" s="832" t="s">
        <v>8187</v>
      </c>
      <c r="E1109" s="832" t="s">
        <v>8203</v>
      </c>
      <c r="F1109" s="832" t="s">
        <v>8295</v>
      </c>
      <c r="G1109" s="832" t="s">
        <v>8296</v>
      </c>
      <c r="H1109" s="849">
        <v>7</v>
      </c>
      <c r="I1109" s="849">
        <v>399</v>
      </c>
      <c r="J1109" s="832"/>
      <c r="K1109" s="832">
        <v>57</v>
      </c>
      <c r="L1109" s="849"/>
      <c r="M1109" s="849"/>
      <c r="N1109" s="832"/>
      <c r="O1109" s="832"/>
      <c r="P1109" s="849">
        <v>0</v>
      </c>
      <c r="Q1109" s="849">
        <v>0</v>
      </c>
      <c r="R1109" s="837"/>
      <c r="S1109" s="850"/>
    </row>
    <row r="1110" spans="1:19" ht="14.4" customHeight="1" x14ac:dyDescent="0.3">
      <c r="A1110" s="831" t="s">
        <v>8273</v>
      </c>
      <c r="B1110" s="832" t="s">
        <v>8550</v>
      </c>
      <c r="C1110" s="832" t="s">
        <v>664</v>
      </c>
      <c r="D1110" s="832" t="s">
        <v>8187</v>
      </c>
      <c r="E1110" s="832" t="s">
        <v>8203</v>
      </c>
      <c r="F1110" s="832" t="s">
        <v>8246</v>
      </c>
      <c r="G1110" s="832" t="s">
        <v>8247</v>
      </c>
      <c r="H1110" s="849"/>
      <c r="I1110" s="849"/>
      <c r="J1110" s="832"/>
      <c r="K1110" s="832"/>
      <c r="L1110" s="849">
        <v>4</v>
      </c>
      <c r="M1110" s="849">
        <v>112</v>
      </c>
      <c r="N1110" s="832">
        <v>1</v>
      </c>
      <c r="O1110" s="832">
        <v>28</v>
      </c>
      <c r="P1110" s="849"/>
      <c r="Q1110" s="849"/>
      <c r="R1110" s="837"/>
      <c r="S1110" s="850"/>
    </row>
    <row r="1111" spans="1:19" ht="14.4" customHeight="1" x14ac:dyDescent="0.3">
      <c r="A1111" s="831" t="s">
        <v>8273</v>
      </c>
      <c r="B1111" s="832" t="s">
        <v>8550</v>
      </c>
      <c r="C1111" s="832" t="s">
        <v>664</v>
      </c>
      <c r="D1111" s="832" t="s">
        <v>8187</v>
      </c>
      <c r="E1111" s="832" t="s">
        <v>8203</v>
      </c>
      <c r="F1111" s="832" t="s">
        <v>8299</v>
      </c>
      <c r="G1111" s="832" t="s">
        <v>8300</v>
      </c>
      <c r="H1111" s="849">
        <v>2</v>
      </c>
      <c r="I1111" s="849">
        <v>420</v>
      </c>
      <c r="J1111" s="832"/>
      <c r="K1111" s="832">
        <v>210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8273</v>
      </c>
      <c r="B1112" s="832" t="s">
        <v>8550</v>
      </c>
      <c r="C1112" s="832" t="s">
        <v>664</v>
      </c>
      <c r="D1112" s="832" t="s">
        <v>8187</v>
      </c>
      <c r="E1112" s="832" t="s">
        <v>8203</v>
      </c>
      <c r="F1112" s="832" t="s">
        <v>8248</v>
      </c>
      <c r="G1112" s="832" t="s">
        <v>8249</v>
      </c>
      <c r="H1112" s="849">
        <v>50</v>
      </c>
      <c r="I1112" s="849">
        <v>2850</v>
      </c>
      <c r="J1112" s="832">
        <v>0.40592508189716564</v>
      </c>
      <c r="K1112" s="832">
        <v>57</v>
      </c>
      <c r="L1112" s="849">
        <v>119</v>
      </c>
      <c r="M1112" s="849">
        <v>7021</v>
      </c>
      <c r="N1112" s="832">
        <v>1</v>
      </c>
      <c r="O1112" s="832">
        <v>59</v>
      </c>
      <c r="P1112" s="849">
        <v>109</v>
      </c>
      <c r="Q1112" s="849">
        <v>6431</v>
      </c>
      <c r="R1112" s="837">
        <v>0.91596638655462181</v>
      </c>
      <c r="S1112" s="850">
        <v>59</v>
      </c>
    </row>
    <row r="1113" spans="1:19" ht="14.4" customHeight="1" x14ac:dyDescent="0.3">
      <c r="A1113" s="831" t="s">
        <v>8273</v>
      </c>
      <c r="B1113" s="832" t="s">
        <v>8550</v>
      </c>
      <c r="C1113" s="832" t="s">
        <v>664</v>
      </c>
      <c r="D1113" s="832" t="s">
        <v>8187</v>
      </c>
      <c r="E1113" s="832" t="s">
        <v>8203</v>
      </c>
      <c r="F1113" s="832" t="s">
        <v>8584</v>
      </c>
      <c r="G1113" s="832" t="s">
        <v>8585</v>
      </c>
      <c r="H1113" s="849">
        <v>1</v>
      </c>
      <c r="I1113" s="849">
        <v>262</v>
      </c>
      <c r="J1113" s="832">
        <v>3.8461538461538464E-2</v>
      </c>
      <c r="K1113" s="832">
        <v>262</v>
      </c>
      <c r="L1113" s="849">
        <v>26</v>
      </c>
      <c r="M1113" s="849">
        <v>6812</v>
      </c>
      <c r="N1113" s="832">
        <v>1</v>
      </c>
      <c r="O1113" s="832">
        <v>262</v>
      </c>
      <c r="P1113" s="849">
        <v>48</v>
      </c>
      <c r="Q1113" s="849">
        <v>12576</v>
      </c>
      <c r="R1113" s="837">
        <v>1.8461538461538463</v>
      </c>
      <c r="S1113" s="850">
        <v>262</v>
      </c>
    </row>
    <row r="1114" spans="1:19" ht="14.4" customHeight="1" x14ac:dyDescent="0.3">
      <c r="A1114" s="831" t="s">
        <v>8273</v>
      </c>
      <c r="B1114" s="832" t="s">
        <v>8550</v>
      </c>
      <c r="C1114" s="832" t="s">
        <v>664</v>
      </c>
      <c r="D1114" s="832" t="s">
        <v>8187</v>
      </c>
      <c r="E1114" s="832" t="s">
        <v>8203</v>
      </c>
      <c r="F1114" s="832" t="s">
        <v>8250</v>
      </c>
      <c r="G1114" s="832" t="s">
        <v>8251</v>
      </c>
      <c r="H1114" s="849">
        <v>2</v>
      </c>
      <c r="I1114" s="849">
        <v>72</v>
      </c>
      <c r="J1114" s="832"/>
      <c r="K1114" s="832">
        <v>36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8273</v>
      </c>
      <c r="B1115" s="832" t="s">
        <v>8550</v>
      </c>
      <c r="C1115" s="832" t="s">
        <v>664</v>
      </c>
      <c r="D1115" s="832" t="s">
        <v>8187</v>
      </c>
      <c r="E1115" s="832" t="s">
        <v>8203</v>
      </c>
      <c r="F1115" s="832" t="s">
        <v>8588</v>
      </c>
      <c r="G1115" s="832" t="s">
        <v>8589</v>
      </c>
      <c r="H1115" s="849">
        <v>1</v>
      </c>
      <c r="I1115" s="849">
        <v>97</v>
      </c>
      <c r="J1115" s="832"/>
      <c r="K1115" s="832">
        <v>97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" customHeight="1" x14ac:dyDescent="0.3">
      <c r="A1116" s="831" t="s">
        <v>8273</v>
      </c>
      <c r="B1116" s="832" t="s">
        <v>8550</v>
      </c>
      <c r="C1116" s="832" t="s">
        <v>664</v>
      </c>
      <c r="D1116" s="832" t="s">
        <v>8187</v>
      </c>
      <c r="E1116" s="832" t="s">
        <v>8203</v>
      </c>
      <c r="F1116" s="832" t="s">
        <v>8590</v>
      </c>
      <c r="G1116" s="832" t="s">
        <v>8591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26</v>
      </c>
      <c r="Q1116" s="849">
        <v>93236</v>
      </c>
      <c r="R1116" s="837"/>
      <c r="S1116" s="850">
        <v>3586</v>
      </c>
    </row>
    <row r="1117" spans="1:19" ht="14.4" customHeight="1" x14ac:dyDescent="0.3">
      <c r="A1117" s="831" t="s">
        <v>8273</v>
      </c>
      <c r="B1117" s="832" t="s">
        <v>8550</v>
      </c>
      <c r="C1117" s="832" t="s">
        <v>664</v>
      </c>
      <c r="D1117" s="832" t="s">
        <v>8187</v>
      </c>
      <c r="E1117" s="832" t="s">
        <v>8203</v>
      </c>
      <c r="F1117" s="832" t="s">
        <v>8520</v>
      </c>
      <c r="G1117" s="832" t="s">
        <v>8521</v>
      </c>
      <c r="H1117" s="849">
        <v>26</v>
      </c>
      <c r="I1117" s="849">
        <v>24336</v>
      </c>
      <c r="J1117" s="832">
        <v>0.89084120360202068</v>
      </c>
      <c r="K1117" s="832">
        <v>936</v>
      </c>
      <c r="L1117" s="849">
        <v>29</v>
      </c>
      <c r="M1117" s="849">
        <v>27318</v>
      </c>
      <c r="N1117" s="832">
        <v>1</v>
      </c>
      <c r="O1117" s="832">
        <v>942</v>
      </c>
      <c r="P1117" s="849">
        <v>27</v>
      </c>
      <c r="Q1117" s="849">
        <v>25461</v>
      </c>
      <c r="R1117" s="837">
        <v>0.93202284208214359</v>
      </c>
      <c r="S1117" s="850">
        <v>943</v>
      </c>
    </row>
    <row r="1118" spans="1:19" ht="14.4" customHeight="1" x14ac:dyDescent="0.3">
      <c r="A1118" s="831" t="s">
        <v>8273</v>
      </c>
      <c r="B1118" s="832" t="s">
        <v>8550</v>
      </c>
      <c r="C1118" s="832" t="s">
        <v>664</v>
      </c>
      <c r="D1118" s="832" t="s">
        <v>8187</v>
      </c>
      <c r="E1118" s="832" t="s">
        <v>8203</v>
      </c>
      <c r="F1118" s="832" t="s">
        <v>8594</v>
      </c>
      <c r="G1118" s="832" t="s">
        <v>8591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13</v>
      </c>
      <c r="Q1118" s="849">
        <v>67600</v>
      </c>
      <c r="R1118" s="837"/>
      <c r="S1118" s="850">
        <v>5200</v>
      </c>
    </row>
    <row r="1119" spans="1:19" ht="14.4" customHeight="1" x14ac:dyDescent="0.3">
      <c r="A1119" s="831" t="s">
        <v>8273</v>
      </c>
      <c r="B1119" s="832" t="s">
        <v>8550</v>
      </c>
      <c r="C1119" s="832" t="s">
        <v>664</v>
      </c>
      <c r="D1119" s="832" t="s">
        <v>3025</v>
      </c>
      <c r="E1119" s="832" t="s">
        <v>8206</v>
      </c>
      <c r="F1119" s="832" t="s">
        <v>8553</v>
      </c>
      <c r="G1119" s="832"/>
      <c r="H1119" s="849">
        <v>8</v>
      </c>
      <c r="I1119" s="849">
        <v>1225.8399999999999</v>
      </c>
      <c r="J1119" s="832"/>
      <c r="K1119" s="832">
        <v>153.22999999999999</v>
      </c>
      <c r="L1119" s="849"/>
      <c r="M1119" s="849"/>
      <c r="N1119" s="832"/>
      <c r="O1119" s="832"/>
      <c r="P1119" s="849"/>
      <c r="Q1119" s="849"/>
      <c r="R1119" s="837"/>
      <c r="S1119" s="850"/>
    </row>
    <row r="1120" spans="1:19" ht="14.4" customHeight="1" x14ac:dyDescent="0.3">
      <c r="A1120" s="831" t="s">
        <v>8273</v>
      </c>
      <c r="B1120" s="832" t="s">
        <v>8550</v>
      </c>
      <c r="C1120" s="832" t="s">
        <v>664</v>
      </c>
      <c r="D1120" s="832" t="s">
        <v>3025</v>
      </c>
      <c r="E1120" s="832" t="s">
        <v>8206</v>
      </c>
      <c r="F1120" s="832" t="s">
        <v>8553</v>
      </c>
      <c r="G1120" s="832" t="s">
        <v>4830</v>
      </c>
      <c r="H1120" s="849"/>
      <c r="I1120" s="849"/>
      <c r="J1120" s="832"/>
      <c r="K1120" s="832"/>
      <c r="L1120" s="849">
        <v>19</v>
      </c>
      <c r="M1120" s="849">
        <v>2763.05</v>
      </c>
      <c r="N1120" s="832">
        <v>1</v>
      </c>
      <c r="O1120" s="832">
        <v>145.42368421052632</v>
      </c>
      <c r="P1120" s="849"/>
      <c r="Q1120" s="849"/>
      <c r="R1120" s="837"/>
      <c r="S1120" s="850"/>
    </row>
    <row r="1121" spans="1:19" ht="14.4" customHeight="1" x14ac:dyDescent="0.3">
      <c r="A1121" s="831" t="s">
        <v>8273</v>
      </c>
      <c r="B1121" s="832" t="s">
        <v>8550</v>
      </c>
      <c r="C1121" s="832" t="s">
        <v>664</v>
      </c>
      <c r="D1121" s="832" t="s">
        <v>3025</v>
      </c>
      <c r="E1121" s="832" t="s">
        <v>8203</v>
      </c>
      <c r="F1121" s="832" t="s">
        <v>8232</v>
      </c>
      <c r="G1121" s="832" t="s">
        <v>8233</v>
      </c>
      <c r="H1121" s="849">
        <v>26</v>
      </c>
      <c r="I1121" s="849">
        <v>1664</v>
      </c>
      <c r="J1121" s="832">
        <v>0.45840220385674929</v>
      </c>
      <c r="K1121" s="832">
        <v>64</v>
      </c>
      <c r="L1121" s="849">
        <v>55</v>
      </c>
      <c r="M1121" s="849">
        <v>3630</v>
      </c>
      <c r="N1121" s="832">
        <v>1</v>
      </c>
      <c r="O1121" s="832">
        <v>66</v>
      </c>
      <c r="P1121" s="849">
        <v>27</v>
      </c>
      <c r="Q1121" s="849">
        <v>1782</v>
      </c>
      <c r="R1121" s="837">
        <v>0.49090909090909091</v>
      </c>
      <c r="S1121" s="850">
        <v>66</v>
      </c>
    </row>
    <row r="1122" spans="1:19" ht="14.4" customHeight="1" x14ac:dyDescent="0.3">
      <c r="A1122" s="831" t="s">
        <v>8273</v>
      </c>
      <c r="B1122" s="832" t="s">
        <v>8550</v>
      </c>
      <c r="C1122" s="832" t="s">
        <v>664</v>
      </c>
      <c r="D1122" s="832" t="s">
        <v>3025</v>
      </c>
      <c r="E1122" s="832" t="s">
        <v>8203</v>
      </c>
      <c r="F1122" s="832" t="s">
        <v>8560</v>
      </c>
      <c r="G1122" s="832" t="s">
        <v>8561</v>
      </c>
      <c r="H1122" s="849">
        <v>2</v>
      </c>
      <c r="I1122" s="849">
        <v>560</v>
      </c>
      <c r="J1122" s="832">
        <v>1.8729096989966556</v>
      </c>
      <c r="K1122" s="832">
        <v>280</v>
      </c>
      <c r="L1122" s="849">
        <v>1</v>
      </c>
      <c r="M1122" s="849">
        <v>299</v>
      </c>
      <c r="N1122" s="832">
        <v>1</v>
      </c>
      <c r="O1122" s="832">
        <v>299</v>
      </c>
      <c r="P1122" s="849">
        <v>2</v>
      </c>
      <c r="Q1122" s="849">
        <v>600</v>
      </c>
      <c r="R1122" s="837">
        <v>2.0066889632107023</v>
      </c>
      <c r="S1122" s="850">
        <v>300</v>
      </c>
    </row>
    <row r="1123" spans="1:19" ht="14.4" customHeight="1" x14ac:dyDescent="0.3">
      <c r="A1123" s="831" t="s">
        <v>8273</v>
      </c>
      <c r="B1123" s="832" t="s">
        <v>8550</v>
      </c>
      <c r="C1123" s="832" t="s">
        <v>664</v>
      </c>
      <c r="D1123" s="832" t="s">
        <v>3025</v>
      </c>
      <c r="E1123" s="832" t="s">
        <v>8203</v>
      </c>
      <c r="F1123" s="832" t="s">
        <v>8204</v>
      </c>
      <c r="G1123" s="832" t="s">
        <v>8205</v>
      </c>
      <c r="H1123" s="849">
        <v>103</v>
      </c>
      <c r="I1123" s="849">
        <v>14832</v>
      </c>
      <c r="J1123" s="832"/>
      <c r="K1123" s="832">
        <v>144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8273</v>
      </c>
      <c r="B1124" s="832" t="s">
        <v>8550</v>
      </c>
      <c r="C1124" s="832" t="s">
        <v>664</v>
      </c>
      <c r="D1124" s="832" t="s">
        <v>3025</v>
      </c>
      <c r="E1124" s="832" t="s">
        <v>8203</v>
      </c>
      <c r="F1124" s="832" t="s">
        <v>8281</v>
      </c>
      <c r="G1124" s="832" t="s">
        <v>8282</v>
      </c>
      <c r="H1124" s="849">
        <v>25</v>
      </c>
      <c r="I1124" s="849">
        <v>875</v>
      </c>
      <c r="J1124" s="832">
        <v>0.15456633103691927</v>
      </c>
      <c r="K1124" s="832">
        <v>35</v>
      </c>
      <c r="L1124" s="849">
        <v>153</v>
      </c>
      <c r="M1124" s="849">
        <v>5661</v>
      </c>
      <c r="N1124" s="832">
        <v>1</v>
      </c>
      <c r="O1124" s="832">
        <v>37</v>
      </c>
      <c r="P1124" s="849">
        <v>107</v>
      </c>
      <c r="Q1124" s="849">
        <v>3959</v>
      </c>
      <c r="R1124" s="837">
        <v>0.69934640522875813</v>
      </c>
      <c r="S1124" s="850">
        <v>37</v>
      </c>
    </row>
    <row r="1125" spans="1:19" ht="14.4" customHeight="1" x14ac:dyDescent="0.3">
      <c r="A1125" s="831" t="s">
        <v>8273</v>
      </c>
      <c r="B1125" s="832" t="s">
        <v>8550</v>
      </c>
      <c r="C1125" s="832" t="s">
        <v>664</v>
      </c>
      <c r="D1125" s="832" t="s">
        <v>3025</v>
      </c>
      <c r="E1125" s="832" t="s">
        <v>8203</v>
      </c>
      <c r="F1125" s="832" t="s">
        <v>8380</v>
      </c>
      <c r="G1125" s="832" t="s">
        <v>8381</v>
      </c>
      <c r="H1125" s="849">
        <v>1</v>
      </c>
      <c r="I1125" s="849">
        <v>165</v>
      </c>
      <c r="J1125" s="832"/>
      <c r="K1125" s="832">
        <v>165</v>
      </c>
      <c r="L1125" s="849"/>
      <c r="M1125" s="849"/>
      <c r="N1125" s="832"/>
      <c r="O1125" s="832"/>
      <c r="P1125" s="849"/>
      <c r="Q1125" s="849"/>
      <c r="R1125" s="837"/>
      <c r="S1125" s="850"/>
    </row>
    <row r="1126" spans="1:19" ht="14.4" customHeight="1" x14ac:dyDescent="0.3">
      <c r="A1126" s="831" t="s">
        <v>8273</v>
      </c>
      <c r="B1126" s="832" t="s">
        <v>8550</v>
      </c>
      <c r="C1126" s="832" t="s">
        <v>664</v>
      </c>
      <c r="D1126" s="832" t="s">
        <v>3025</v>
      </c>
      <c r="E1126" s="832" t="s">
        <v>8203</v>
      </c>
      <c r="F1126" s="832" t="s">
        <v>8240</v>
      </c>
      <c r="G1126" s="832" t="s">
        <v>8241</v>
      </c>
      <c r="H1126" s="849">
        <v>5</v>
      </c>
      <c r="I1126" s="849">
        <v>133.32999999999998</v>
      </c>
      <c r="J1126" s="832">
        <v>0.39999399993999935</v>
      </c>
      <c r="K1126" s="832">
        <v>26.665999999999997</v>
      </c>
      <c r="L1126" s="849">
        <v>10</v>
      </c>
      <c r="M1126" s="849">
        <v>333.33</v>
      </c>
      <c r="N1126" s="832">
        <v>1</v>
      </c>
      <c r="O1126" s="832">
        <v>33.332999999999998</v>
      </c>
      <c r="P1126" s="849">
        <v>6</v>
      </c>
      <c r="Q1126" s="849">
        <v>200</v>
      </c>
      <c r="R1126" s="837">
        <v>0.6000060000600006</v>
      </c>
      <c r="S1126" s="850">
        <v>33.333333333333336</v>
      </c>
    </row>
    <row r="1127" spans="1:19" ht="14.4" customHeight="1" x14ac:dyDescent="0.3">
      <c r="A1127" s="831" t="s">
        <v>8273</v>
      </c>
      <c r="B1127" s="832" t="s">
        <v>8550</v>
      </c>
      <c r="C1127" s="832" t="s">
        <v>664</v>
      </c>
      <c r="D1127" s="832" t="s">
        <v>3025</v>
      </c>
      <c r="E1127" s="832" t="s">
        <v>8203</v>
      </c>
      <c r="F1127" s="832" t="s">
        <v>8287</v>
      </c>
      <c r="G1127" s="832" t="s">
        <v>8288</v>
      </c>
      <c r="H1127" s="849">
        <v>90</v>
      </c>
      <c r="I1127" s="849">
        <v>9720</v>
      </c>
      <c r="J1127" s="832">
        <v>1.5235109717868338</v>
      </c>
      <c r="K1127" s="832">
        <v>108</v>
      </c>
      <c r="L1127" s="849">
        <v>55</v>
      </c>
      <c r="M1127" s="849">
        <v>6380</v>
      </c>
      <c r="N1127" s="832">
        <v>1</v>
      </c>
      <c r="O1127" s="832">
        <v>116</v>
      </c>
      <c r="P1127" s="849">
        <v>28</v>
      </c>
      <c r="Q1127" s="849">
        <v>3248</v>
      </c>
      <c r="R1127" s="837">
        <v>0.50909090909090904</v>
      </c>
      <c r="S1127" s="850">
        <v>116</v>
      </c>
    </row>
    <row r="1128" spans="1:19" ht="14.4" customHeight="1" x14ac:dyDescent="0.3">
      <c r="A1128" s="831" t="s">
        <v>8273</v>
      </c>
      <c r="B1128" s="832" t="s">
        <v>8550</v>
      </c>
      <c r="C1128" s="832" t="s">
        <v>664</v>
      </c>
      <c r="D1128" s="832" t="s">
        <v>3025</v>
      </c>
      <c r="E1128" s="832" t="s">
        <v>8203</v>
      </c>
      <c r="F1128" s="832" t="s">
        <v>8242</v>
      </c>
      <c r="G1128" s="832" t="s">
        <v>8243</v>
      </c>
      <c r="H1128" s="849">
        <v>20</v>
      </c>
      <c r="I1128" s="849">
        <v>720</v>
      </c>
      <c r="J1128" s="832">
        <v>0.27027027027027029</v>
      </c>
      <c r="K1128" s="832">
        <v>36</v>
      </c>
      <c r="L1128" s="849">
        <v>72</v>
      </c>
      <c r="M1128" s="849">
        <v>2664</v>
      </c>
      <c r="N1128" s="832">
        <v>1</v>
      </c>
      <c r="O1128" s="832">
        <v>37</v>
      </c>
      <c r="P1128" s="849">
        <v>70</v>
      </c>
      <c r="Q1128" s="849">
        <v>2590</v>
      </c>
      <c r="R1128" s="837">
        <v>0.97222222222222221</v>
      </c>
      <c r="S1128" s="850">
        <v>37</v>
      </c>
    </row>
    <row r="1129" spans="1:19" ht="14.4" customHeight="1" x14ac:dyDescent="0.3">
      <c r="A1129" s="831" t="s">
        <v>8273</v>
      </c>
      <c r="B1129" s="832" t="s">
        <v>8550</v>
      </c>
      <c r="C1129" s="832" t="s">
        <v>664</v>
      </c>
      <c r="D1129" s="832" t="s">
        <v>3025</v>
      </c>
      <c r="E1129" s="832" t="s">
        <v>8203</v>
      </c>
      <c r="F1129" s="832" t="s">
        <v>8244</v>
      </c>
      <c r="G1129" s="832" t="s">
        <v>8245</v>
      </c>
      <c r="H1129" s="849">
        <v>8</v>
      </c>
      <c r="I1129" s="849">
        <v>248</v>
      </c>
      <c r="J1129" s="832">
        <v>0.40789473684210525</v>
      </c>
      <c r="K1129" s="832">
        <v>31</v>
      </c>
      <c r="L1129" s="849">
        <v>19</v>
      </c>
      <c r="M1129" s="849">
        <v>608</v>
      </c>
      <c r="N1129" s="832">
        <v>1</v>
      </c>
      <c r="O1129" s="832">
        <v>32</v>
      </c>
      <c r="P1129" s="849"/>
      <c r="Q1129" s="849"/>
      <c r="R1129" s="837"/>
      <c r="S1129" s="850"/>
    </row>
    <row r="1130" spans="1:19" ht="14.4" customHeight="1" x14ac:dyDescent="0.3">
      <c r="A1130" s="831" t="s">
        <v>8273</v>
      </c>
      <c r="B1130" s="832" t="s">
        <v>8550</v>
      </c>
      <c r="C1130" s="832" t="s">
        <v>664</v>
      </c>
      <c r="D1130" s="832" t="s">
        <v>3025</v>
      </c>
      <c r="E1130" s="832" t="s">
        <v>8203</v>
      </c>
      <c r="F1130" s="832" t="s">
        <v>8271</v>
      </c>
      <c r="G1130" s="832" t="s">
        <v>8272</v>
      </c>
      <c r="H1130" s="849">
        <v>219</v>
      </c>
      <c r="I1130" s="849">
        <v>72489</v>
      </c>
      <c r="J1130" s="832">
        <v>0.89419732070165048</v>
      </c>
      <c r="K1130" s="832">
        <v>331</v>
      </c>
      <c r="L1130" s="849">
        <v>229</v>
      </c>
      <c r="M1130" s="849">
        <v>81066</v>
      </c>
      <c r="N1130" s="832">
        <v>1</v>
      </c>
      <c r="O1130" s="832">
        <v>354</v>
      </c>
      <c r="P1130" s="849">
        <v>153</v>
      </c>
      <c r="Q1130" s="849">
        <v>54315</v>
      </c>
      <c r="R1130" s="837">
        <v>0.67000962178965284</v>
      </c>
      <c r="S1130" s="850">
        <v>355</v>
      </c>
    </row>
    <row r="1131" spans="1:19" ht="14.4" customHeight="1" x14ac:dyDescent="0.3">
      <c r="A1131" s="831" t="s">
        <v>8273</v>
      </c>
      <c r="B1131" s="832" t="s">
        <v>8550</v>
      </c>
      <c r="C1131" s="832" t="s">
        <v>664</v>
      </c>
      <c r="D1131" s="832" t="s">
        <v>3025</v>
      </c>
      <c r="E1131" s="832" t="s">
        <v>8203</v>
      </c>
      <c r="F1131" s="832" t="s">
        <v>8291</v>
      </c>
      <c r="G1131" s="832" t="s">
        <v>8292</v>
      </c>
      <c r="H1131" s="849">
        <v>2</v>
      </c>
      <c r="I1131" s="849">
        <v>140</v>
      </c>
      <c r="J1131" s="832">
        <v>4.851004851004851E-2</v>
      </c>
      <c r="K1131" s="832">
        <v>70</v>
      </c>
      <c r="L1131" s="849">
        <v>39</v>
      </c>
      <c r="M1131" s="849">
        <v>2886</v>
      </c>
      <c r="N1131" s="832">
        <v>1</v>
      </c>
      <c r="O1131" s="832">
        <v>74</v>
      </c>
      <c r="P1131" s="849">
        <v>62</v>
      </c>
      <c r="Q1131" s="849">
        <v>4588</v>
      </c>
      <c r="R1131" s="837">
        <v>1.5897435897435896</v>
      </c>
      <c r="S1131" s="850">
        <v>74</v>
      </c>
    </row>
    <row r="1132" spans="1:19" ht="14.4" customHeight="1" x14ac:dyDescent="0.3">
      <c r="A1132" s="831" t="s">
        <v>8273</v>
      </c>
      <c r="B1132" s="832" t="s">
        <v>8550</v>
      </c>
      <c r="C1132" s="832" t="s">
        <v>664</v>
      </c>
      <c r="D1132" s="832" t="s">
        <v>3025</v>
      </c>
      <c r="E1132" s="832" t="s">
        <v>8203</v>
      </c>
      <c r="F1132" s="832" t="s">
        <v>8580</v>
      </c>
      <c r="G1132" s="832" t="s">
        <v>8581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33</v>
      </c>
      <c r="Q1132" s="849">
        <v>23133</v>
      </c>
      <c r="R1132" s="837"/>
      <c r="S1132" s="850">
        <v>701</v>
      </c>
    </row>
    <row r="1133" spans="1:19" ht="14.4" customHeight="1" x14ac:dyDescent="0.3">
      <c r="A1133" s="831" t="s">
        <v>8273</v>
      </c>
      <c r="B1133" s="832" t="s">
        <v>8550</v>
      </c>
      <c r="C1133" s="832" t="s">
        <v>664</v>
      </c>
      <c r="D1133" s="832" t="s">
        <v>3025</v>
      </c>
      <c r="E1133" s="832" t="s">
        <v>8203</v>
      </c>
      <c r="F1133" s="832" t="s">
        <v>8293</v>
      </c>
      <c r="G1133" s="832" t="s">
        <v>8294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15</v>
      </c>
      <c r="Q1133" s="849">
        <v>3345</v>
      </c>
      <c r="R1133" s="837"/>
      <c r="S1133" s="850">
        <v>223</v>
      </c>
    </row>
    <row r="1134" spans="1:19" ht="14.4" customHeight="1" x14ac:dyDescent="0.3">
      <c r="A1134" s="831" t="s">
        <v>8273</v>
      </c>
      <c r="B1134" s="832" t="s">
        <v>8550</v>
      </c>
      <c r="C1134" s="832" t="s">
        <v>664</v>
      </c>
      <c r="D1134" s="832" t="s">
        <v>3025</v>
      </c>
      <c r="E1134" s="832" t="s">
        <v>8203</v>
      </c>
      <c r="F1134" s="832" t="s">
        <v>8354</v>
      </c>
      <c r="G1134" s="832" t="s">
        <v>8355</v>
      </c>
      <c r="H1134" s="849">
        <v>132</v>
      </c>
      <c r="I1134" s="849">
        <v>10164</v>
      </c>
      <c r="J1134" s="832"/>
      <c r="K1134" s="832">
        <v>77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8273</v>
      </c>
      <c r="B1135" s="832" t="s">
        <v>8550</v>
      </c>
      <c r="C1135" s="832" t="s">
        <v>664</v>
      </c>
      <c r="D1135" s="832" t="s">
        <v>3025</v>
      </c>
      <c r="E1135" s="832" t="s">
        <v>8203</v>
      </c>
      <c r="F1135" s="832" t="s">
        <v>8246</v>
      </c>
      <c r="G1135" s="832" t="s">
        <v>8247</v>
      </c>
      <c r="H1135" s="849">
        <v>1</v>
      </c>
      <c r="I1135" s="849">
        <v>27</v>
      </c>
      <c r="J1135" s="832"/>
      <c r="K1135" s="832">
        <v>27</v>
      </c>
      <c r="L1135" s="849"/>
      <c r="M1135" s="849"/>
      <c r="N1135" s="832"/>
      <c r="O1135" s="832"/>
      <c r="P1135" s="849">
        <v>90</v>
      </c>
      <c r="Q1135" s="849">
        <v>2520</v>
      </c>
      <c r="R1135" s="837"/>
      <c r="S1135" s="850">
        <v>28</v>
      </c>
    </row>
    <row r="1136" spans="1:19" ht="14.4" customHeight="1" x14ac:dyDescent="0.3">
      <c r="A1136" s="831" t="s">
        <v>8273</v>
      </c>
      <c r="B1136" s="832" t="s">
        <v>8550</v>
      </c>
      <c r="C1136" s="832" t="s">
        <v>664</v>
      </c>
      <c r="D1136" s="832" t="s">
        <v>3025</v>
      </c>
      <c r="E1136" s="832" t="s">
        <v>8203</v>
      </c>
      <c r="F1136" s="832" t="s">
        <v>8299</v>
      </c>
      <c r="G1136" s="832" t="s">
        <v>8300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55</v>
      </c>
      <c r="Q1136" s="849">
        <v>12265</v>
      </c>
      <c r="R1136" s="837"/>
      <c r="S1136" s="850">
        <v>223</v>
      </c>
    </row>
    <row r="1137" spans="1:19" ht="14.4" customHeight="1" x14ac:dyDescent="0.3">
      <c r="A1137" s="831" t="s">
        <v>8273</v>
      </c>
      <c r="B1137" s="832" t="s">
        <v>8550</v>
      </c>
      <c r="C1137" s="832" t="s">
        <v>664</v>
      </c>
      <c r="D1137" s="832" t="s">
        <v>3025</v>
      </c>
      <c r="E1137" s="832" t="s">
        <v>8203</v>
      </c>
      <c r="F1137" s="832" t="s">
        <v>8248</v>
      </c>
      <c r="G1137" s="832" t="s">
        <v>8249</v>
      </c>
      <c r="H1137" s="849">
        <v>19</v>
      </c>
      <c r="I1137" s="849">
        <v>1083</v>
      </c>
      <c r="J1137" s="832">
        <v>3.0593220338983049</v>
      </c>
      <c r="K1137" s="832">
        <v>57</v>
      </c>
      <c r="L1137" s="849">
        <v>6</v>
      </c>
      <c r="M1137" s="849">
        <v>354</v>
      </c>
      <c r="N1137" s="832">
        <v>1</v>
      </c>
      <c r="O1137" s="832">
        <v>59</v>
      </c>
      <c r="P1137" s="849">
        <v>22</v>
      </c>
      <c r="Q1137" s="849">
        <v>1298</v>
      </c>
      <c r="R1137" s="837">
        <v>3.6666666666666665</v>
      </c>
      <c r="S1137" s="850">
        <v>59</v>
      </c>
    </row>
    <row r="1138" spans="1:19" ht="14.4" customHeight="1" x14ac:dyDescent="0.3">
      <c r="A1138" s="831" t="s">
        <v>8273</v>
      </c>
      <c r="B1138" s="832" t="s">
        <v>8550</v>
      </c>
      <c r="C1138" s="832" t="s">
        <v>664</v>
      </c>
      <c r="D1138" s="832" t="s">
        <v>3025</v>
      </c>
      <c r="E1138" s="832" t="s">
        <v>8203</v>
      </c>
      <c r="F1138" s="832" t="s">
        <v>8250</v>
      </c>
      <c r="G1138" s="832" t="s">
        <v>8251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14</v>
      </c>
      <c r="Q1138" s="849">
        <v>518</v>
      </c>
      <c r="R1138" s="837"/>
      <c r="S1138" s="850">
        <v>37</v>
      </c>
    </row>
    <row r="1139" spans="1:19" ht="14.4" customHeight="1" x14ac:dyDescent="0.3">
      <c r="A1139" s="831" t="s">
        <v>8273</v>
      </c>
      <c r="B1139" s="832" t="s">
        <v>8550</v>
      </c>
      <c r="C1139" s="832" t="s">
        <v>664</v>
      </c>
      <c r="D1139" s="832" t="s">
        <v>8191</v>
      </c>
      <c r="E1139" s="832" t="s">
        <v>8206</v>
      </c>
      <c r="F1139" s="832" t="s">
        <v>8553</v>
      </c>
      <c r="G1139" s="832" t="s">
        <v>4830</v>
      </c>
      <c r="H1139" s="849">
        <v>2.99</v>
      </c>
      <c r="I1139" s="849">
        <v>458.02</v>
      </c>
      <c r="J1139" s="832"/>
      <c r="K1139" s="832">
        <v>153.18394648829431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8273</v>
      </c>
      <c r="B1140" s="832" t="s">
        <v>8550</v>
      </c>
      <c r="C1140" s="832" t="s">
        <v>664</v>
      </c>
      <c r="D1140" s="832" t="s">
        <v>8191</v>
      </c>
      <c r="E1140" s="832" t="s">
        <v>8203</v>
      </c>
      <c r="F1140" s="832" t="s">
        <v>8232</v>
      </c>
      <c r="G1140" s="832" t="s">
        <v>8233</v>
      </c>
      <c r="H1140" s="849">
        <v>43</v>
      </c>
      <c r="I1140" s="849">
        <v>2752</v>
      </c>
      <c r="J1140" s="832"/>
      <c r="K1140" s="832">
        <v>64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8273</v>
      </c>
      <c r="B1141" s="832" t="s">
        <v>8550</v>
      </c>
      <c r="C1141" s="832" t="s">
        <v>664</v>
      </c>
      <c r="D1141" s="832" t="s">
        <v>8191</v>
      </c>
      <c r="E1141" s="832" t="s">
        <v>8203</v>
      </c>
      <c r="F1141" s="832" t="s">
        <v>8560</v>
      </c>
      <c r="G1141" s="832" t="s">
        <v>8561</v>
      </c>
      <c r="H1141" s="849">
        <v>6</v>
      </c>
      <c r="I1141" s="849">
        <v>1680</v>
      </c>
      <c r="J1141" s="832"/>
      <c r="K1141" s="832">
        <v>280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8273</v>
      </c>
      <c r="B1142" s="832" t="s">
        <v>8550</v>
      </c>
      <c r="C1142" s="832" t="s">
        <v>664</v>
      </c>
      <c r="D1142" s="832" t="s">
        <v>8191</v>
      </c>
      <c r="E1142" s="832" t="s">
        <v>8203</v>
      </c>
      <c r="F1142" s="832" t="s">
        <v>8564</v>
      </c>
      <c r="G1142" s="832" t="s">
        <v>8565</v>
      </c>
      <c r="H1142" s="849">
        <v>3</v>
      </c>
      <c r="I1142" s="849">
        <v>222</v>
      </c>
      <c r="J1142" s="832"/>
      <c r="K1142" s="832">
        <v>74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8273</v>
      </c>
      <c r="B1143" s="832" t="s">
        <v>8550</v>
      </c>
      <c r="C1143" s="832" t="s">
        <v>664</v>
      </c>
      <c r="D1143" s="832" t="s">
        <v>8191</v>
      </c>
      <c r="E1143" s="832" t="s">
        <v>8203</v>
      </c>
      <c r="F1143" s="832" t="s">
        <v>8204</v>
      </c>
      <c r="G1143" s="832" t="s">
        <v>8205</v>
      </c>
      <c r="H1143" s="849">
        <v>2</v>
      </c>
      <c r="I1143" s="849">
        <v>288</v>
      </c>
      <c r="J1143" s="832"/>
      <c r="K1143" s="832">
        <v>144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8273</v>
      </c>
      <c r="B1144" s="832" t="s">
        <v>8550</v>
      </c>
      <c r="C1144" s="832" t="s">
        <v>664</v>
      </c>
      <c r="D1144" s="832" t="s">
        <v>8191</v>
      </c>
      <c r="E1144" s="832" t="s">
        <v>8203</v>
      </c>
      <c r="F1144" s="832" t="s">
        <v>8534</v>
      </c>
      <c r="G1144" s="832" t="s">
        <v>8535</v>
      </c>
      <c r="H1144" s="849">
        <v>2</v>
      </c>
      <c r="I1144" s="849">
        <v>380</v>
      </c>
      <c r="J1144" s="832"/>
      <c r="K1144" s="832">
        <v>190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8273</v>
      </c>
      <c r="B1145" s="832" t="s">
        <v>8550</v>
      </c>
      <c r="C1145" s="832" t="s">
        <v>664</v>
      </c>
      <c r="D1145" s="832" t="s">
        <v>8191</v>
      </c>
      <c r="E1145" s="832" t="s">
        <v>8203</v>
      </c>
      <c r="F1145" s="832" t="s">
        <v>8281</v>
      </c>
      <c r="G1145" s="832" t="s">
        <v>8282</v>
      </c>
      <c r="H1145" s="849">
        <v>8</v>
      </c>
      <c r="I1145" s="849">
        <v>280</v>
      </c>
      <c r="J1145" s="832"/>
      <c r="K1145" s="832">
        <v>35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8273</v>
      </c>
      <c r="B1146" s="832" t="s">
        <v>8550</v>
      </c>
      <c r="C1146" s="832" t="s">
        <v>664</v>
      </c>
      <c r="D1146" s="832" t="s">
        <v>8191</v>
      </c>
      <c r="E1146" s="832" t="s">
        <v>8203</v>
      </c>
      <c r="F1146" s="832" t="s">
        <v>8240</v>
      </c>
      <c r="G1146" s="832" t="s">
        <v>8241</v>
      </c>
      <c r="H1146" s="849">
        <v>1</v>
      </c>
      <c r="I1146" s="849">
        <v>33.33</v>
      </c>
      <c r="J1146" s="832"/>
      <c r="K1146" s="832">
        <v>33.33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" customHeight="1" x14ac:dyDescent="0.3">
      <c r="A1147" s="831" t="s">
        <v>8273</v>
      </c>
      <c r="B1147" s="832" t="s">
        <v>8550</v>
      </c>
      <c r="C1147" s="832" t="s">
        <v>664</v>
      </c>
      <c r="D1147" s="832" t="s">
        <v>8191</v>
      </c>
      <c r="E1147" s="832" t="s">
        <v>8203</v>
      </c>
      <c r="F1147" s="832" t="s">
        <v>8287</v>
      </c>
      <c r="G1147" s="832" t="s">
        <v>8288</v>
      </c>
      <c r="H1147" s="849">
        <v>36</v>
      </c>
      <c r="I1147" s="849">
        <v>3888</v>
      </c>
      <c r="J1147" s="832"/>
      <c r="K1147" s="832">
        <v>108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8273</v>
      </c>
      <c r="B1148" s="832" t="s">
        <v>8550</v>
      </c>
      <c r="C1148" s="832" t="s">
        <v>664</v>
      </c>
      <c r="D1148" s="832" t="s">
        <v>8191</v>
      </c>
      <c r="E1148" s="832" t="s">
        <v>8203</v>
      </c>
      <c r="F1148" s="832" t="s">
        <v>8242</v>
      </c>
      <c r="G1148" s="832" t="s">
        <v>8243</v>
      </c>
      <c r="H1148" s="849">
        <v>56</v>
      </c>
      <c r="I1148" s="849">
        <v>2016</v>
      </c>
      <c r="J1148" s="832"/>
      <c r="K1148" s="832">
        <v>36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 t="s">
        <v>8273</v>
      </c>
      <c r="B1149" s="832" t="s">
        <v>8550</v>
      </c>
      <c r="C1149" s="832" t="s">
        <v>664</v>
      </c>
      <c r="D1149" s="832" t="s">
        <v>8191</v>
      </c>
      <c r="E1149" s="832" t="s">
        <v>8203</v>
      </c>
      <c r="F1149" s="832" t="s">
        <v>8244</v>
      </c>
      <c r="G1149" s="832" t="s">
        <v>8245</v>
      </c>
      <c r="H1149" s="849">
        <v>16</v>
      </c>
      <c r="I1149" s="849">
        <v>496</v>
      </c>
      <c r="J1149" s="832"/>
      <c r="K1149" s="832">
        <v>31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8273</v>
      </c>
      <c r="B1150" s="832" t="s">
        <v>8550</v>
      </c>
      <c r="C1150" s="832" t="s">
        <v>664</v>
      </c>
      <c r="D1150" s="832" t="s">
        <v>8191</v>
      </c>
      <c r="E1150" s="832" t="s">
        <v>8203</v>
      </c>
      <c r="F1150" s="832" t="s">
        <v>8271</v>
      </c>
      <c r="G1150" s="832" t="s">
        <v>8272</v>
      </c>
      <c r="H1150" s="849">
        <v>172</v>
      </c>
      <c r="I1150" s="849">
        <v>56932</v>
      </c>
      <c r="J1150" s="832"/>
      <c r="K1150" s="832">
        <v>331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8273</v>
      </c>
      <c r="B1151" s="832" t="s">
        <v>8550</v>
      </c>
      <c r="C1151" s="832" t="s">
        <v>664</v>
      </c>
      <c r="D1151" s="832" t="s">
        <v>8191</v>
      </c>
      <c r="E1151" s="832" t="s">
        <v>8203</v>
      </c>
      <c r="F1151" s="832" t="s">
        <v>8580</v>
      </c>
      <c r="G1151" s="832" t="s">
        <v>8581</v>
      </c>
      <c r="H1151" s="849">
        <v>1</v>
      </c>
      <c r="I1151" s="849">
        <v>653</v>
      </c>
      <c r="J1151" s="832"/>
      <c r="K1151" s="832">
        <v>653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8273</v>
      </c>
      <c r="B1152" s="832" t="s">
        <v>8550</v>
      </c>
      <c r="C1152" s="832" t="s">
        <v>664</v>
      </c>
      <c r="D1152" s="832" t="s">
        <v>8191</v>
      </c>
      <c r="E1152" s="832" t="s">
        <v>8203</v>
      </c>
      <c r="F1152" s="832" t="s">
        <v>8248</v>
      </c>
      <c r="G1152" s="832" t="s">
        <v>8249</v>
      </c>
      <c r="H1152" s="849">
        <v>3</v>
      </c>
      <c r="I1152" s="849">
        <v>171</v>
      </c>
      <c r="J1152" s="832"/>
      <c r="K1152" s="832">
        <v>57</v>
      </c>
      <c r="L1152" s="849"/>
      <c r="M1152" s="849"/>
      <c r="N1152" s="832"/>
      <c r="O1152" s="832"/>
      <c r="P1152" s="849"/>
      <c r="Q1152" s="849"/>
      <c r="R1152" s="837"/>
      <c r="S1152" s="850"/>
    </row>
    <row r="1153" spans="1:19" ht="14.4" customHeight="1" x14ac:dyDescent="0.3">
      <c r="A1153" s="831" t="s">
        <v>8273</v>
      </c>
      <c r="B1153" s="832" t="s">
        <v>8550</v>
      </c>
      <c r="C1153" s="832" t="s">
        <v>664</v>
      </c>
      <c r="D1153" s="832" t="s">
        <v>8192</v>
      </c>
      <c r="E1153" s="832" t="s">
        <v>8203</v>
      </c>
      <c r="F1153" s="832" t="s">
        <v>8230</v>
      </c>
      <c r="G1153" s="832" t="s">
        <v>8231</v>
      </c>
      <c r="H1153" s="849">
        <v>6</v>
      </c>
      <c r="I1153" s="849">
        <v>174</v>
      </c>
      <c r="J1153" s="832">
        <v>0.28999999999999998</v>
      </c>
      <c r="K1153" s="832">
        <v>29</v>
      </c>
      <c r="L1153" s="849">
        <v>20</v>
      </c>
      <c r="M1153" s="849">
        <v>600</v>
      </c>
      <c r="N1153" s="832">
        <v>1</v>
      </c>
      <c r="O1153" s="832">
        <v>30</v>
      </c>
      <c r="P1153" s="849"/>
      <c r="Q1153" s="849"/>
      <c r="R1153" s="837"/>
      <c r="S1153" s="850"/>
    </row>
    <row r="1154" spans="1:19" ht="14.4" customHeight="1" x14ac:dyDescent="0.3">
      <c r="A1154" s="831" t="s">
        <v>8273</v>
      </c>
      <c r="B1154" s="832" t="s">
        <v>8550</v>
      </c>
      <c r="C1154" s="832" t="s">
        <v>664</v>
      </c>
      <c r="D1154" s="832" t="s">
        <v>8192</v>
      </c>
      <c r="E1154" s="832" t="s">
        <v>8203</v>
      </c>
      <c r="F1154" s="832" t="s">
        <v>8232</v>
      </c>
      <c r="G1154" s="832" t="s">
        <v>8233</v>
      </c>
      <c r="H1154" s="849">
        <v>73</v>
      </c>
      <c r="I1154" s="849">
        <v>4672</v>
      </c>
      <c r="J1154" s="832">
        <v>10.112554112554113</v>
      </c>
      <c r="K1154" s="832">
        <v>64</v>
      </c>
      <c r="L1154" s="849">
        <v>7</v>
      </c>
      <c r="M1154" s="849">
        <v>462</v>
      </c>
      <c r="N1154" s="832">
        <v>1</v>
      </c>
      <c r="O1154" s="832">
        <v>66</v>
      </c>
      <c r="P1154" s="849"/>
      <c r="Q1154" s="849"/>
      <c r="R1154" s="837"/>
      <c r="S1154" s="850"/>
    </row>
    <row r="1155" spans="1:19" ht="14.4" customHeight="1" x14ac:dyDescent="0.3">
      <c r="A1155" s="831" t="s">
        <v>8273</v>
      </c>
      <c r="B1155" s="832" t="s">
        <v>8550</v>
      </c>
      <c r="C1155" s="832" t="s">
        <v>664</v>
      </c>
      <c r="D1155" s="832" t="s">
        <v>8192</v>
      </c>
      <c r="E1155" s="832" t="s">
        <v>8203</v>
      </c>
      <c r="F1155" s="832" t="s">
        <v>8204</v>
      </c>
      <c r="G1155" s="832" t="s">
        <v>8205</v>
      </c>
      <c r="H1155" s="849">
        <v>1</v>
      </c>
      <c r="I1155" s="849">
        <v>144</v>
      </c>
      <c r="J1155" s="832">
        <v>7.0450097847358117E-2</v>
      </c>
      <c r="K1155" s="832">
        <v>144</v>
      </c>
      <c r="L1155" s="849">
        <v>14</v>
      </c>
      <c r="M1155" s="849">
        <v>2044</v>
      </c>
      <c r="N1155" s="832">
        <v>1</v>
      </c>
      <c r="O1155" s="832">
        <v>146</v>
      </c>
      <c r="P1155" s="849"/>
      <c r="Q1155" s="849"/>
      <c r="R1155" s="837"/>
      <c r="S1155" s="850"/>
    </row>
    <row r="1156" spans="1:19" ht="14.4" customHeight="1" x14ac:dyDescent="0.3">
      <c r="A1156" s="831" t="s">
        <v>8273</v>
      </c>
      <c r="B1156" s="832" t="s">
        <v>8550</v>
      </c>
      <c r="C1156" s="832" t="s">
        <v>664</v>
      </c>
      <c r="D1156" s="832" t="s">
        <v>8192</v>
      </c>
      <c r="E1156" s="832" t="s">
        <v>8203</v>
      </c>
      <c r="F1156" s="832" t="s">
        <v>8281</v>
      </c>
      <c r="G1156" s="832" t="s">
        <v>8282</v>
      </c>
      <c r="H1156" s="849">
        <v>19</v>
      </c>
      <c r="I1156" s="849">
        <v>665</v>
      </c>
      <c r="J1156" s="832">
        <v>8.986486486486486</v>
      </c>
      <c r="K1156" s="832">
        <v>35</v>
      </c>
      <c r="L1156" s="849">
        <v>2</v>
      </c>
      <c r="M1156" s="849">
        <v>74</v>
      </c>
      <c r="N1156" s="832">
        <v>1</v>
      </c>
      <c r="O1156" s="832">
        <v>37</v>
      </c>
      <c r="P1156" s="849"/>
      <c r="Q1156" s="849"/>
      <c r="R1156" s="837"/>
      <c r="S1156" s="850"/>
    </row>
    <row r="1157" spans="1:19" ht="14.4" customHeight="1" x14ac:dyDescent="0.3">
      <c r="A1157" s="831" t="s">
        <v>8273</v>
      </c>
      <c r="B1157" s="832" t="s">
        <v>8550</v>
      </c>
      <c r="C1157" s="832" t="s">
        <v>664</v>
      </c>
      <c r="D1157" s="832" t="s">
        <v>8192</v>
      </c>
      <c r="E1157" s="832" t="s">
        <v>8203</v>
      </c>
      <c r="F1157" s="832" t="s">
        <v>8238</v>
      </c>
      <c r="G1157" s="832" t="s">
        <v>8239</v>
      </c>
      <c r="H1157" s="849">
        <v>18</v>
      </c>
      <c r="I1157" s="849">
        <v>1476</v>
      </c>
      <c r="J1157" s="832">
        <v>17.162790697674417</v>
      </c>
      <c r="K1157" s="832">
        <v>82</v>
      </c>
      <c r="L1157" s="849">
        <v>1</v>
      </c>
      <c r="M1157" s="849">
        <v>86</v>
      </c>
      <c r="N1157" s="832">
        <v>1</v>
      </c>
      <c r="O1157" s="832">
        <v>86</v>
      </c>
      <c r="P1157" s="849"/>
      <c r="Q1157" s="849"/>
      <c r="R1157" s="837"/>
      <c r="S1157" s="850"/>
    </row>
    <row r="1158" spans="1:19" ht="14.4" customHeight="1" x14ac:dyDescent="0.3">
      <c r="A1158" s="831" t="s">
        <v>8273</v>
      </c>
      <c r="B1158" s="832" t="s">
        <v>8550</v>
      </c>
      <c r="C1158" s="832" t="s">
        <v>664</v>
      </c>
      <c r="D1158" s="832" t="s">
        <v>8192</v>
      </c>
      <c r="E1158" s="832" t="s">
        <v>8203</v>
      </c>
      <c r="F1158" s="832" t="s">
        <v>8380</v>
      </c>
      <c r="G1158" s="832" t="s">
        <v>8381</v>
      </c>
      <c r="H1158" s="849">
        <v>98</v>
      </c>
      <c r="I1158" s="849">
        <v>16170</v>
      </c>
      <c r="J1158" s="832">
        <v>15.225988700564972</v>
      </c>
      <c r="K1158" s="832">
        <v>165</v>
      </c>
      <c r="L1158" s="849">
        <v>6</v>
      </c>
      <c r="M1158" s="849">
        <v>1062</v>
      </c>
      <c r="N1158" s="832">
        <v>1</v>
      </c>
      <c r="O1158" s="832">
        <v>177</v>
      </c>
      <c r="P1158" s="849"/>
      <c r="Q1158" s="849"/>
      <c r="R1158" s="837"/>
      <c r="S1158" s="850"/>
    </row>
    <row r="1159" spans="1:19" ht="14.4" customHeight="1" x14ac:dyDescent="0.3">
      <c r="A1159" s="831" t="s">
        <v>8273</v>
      </c>
      <c r="B1159" s="832" t="s">
        <v>8550</v>
      </c>
      <c r="C1159" s="832" t="s">
        <v>664</v>
      </c>
      <c r="D1159" s="832" t="s">
        <v>8192</v>
      </c>
      <c r="E1159" s="832" t="s">
        <v>8203</v>
      </c>
      <c r="F1159" s="832" t="s">
        <v>8570</v>
      </c>
      <c r="G1159" s="832" t="s">
        <v>8571</v>
      </c>
      <c r="H1159" s="849">
        <v>1</v>
      </c>
      <c r="I1159" s="849">
        <v>0</v>
      </c>
      <c r="J1159" s="832"/>
      <c r="K1159" s="832">
        <v>0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8273</v>
      </c>
      <c r="B1160" s="832" t="s">
        <v>8550</v>
      </c>
      <c r="C1160" s="832" t="s">
        <v>664</v>
      </c>
      <c r="D1160" s="832" t="s">
        <v>8192</v>
      </c>
      <c r="E1160" s="832" t="s">
        <v>8203</v>
      </c>
      <c r="F1160" s="832" t="s">
        <v>8240</v>
      </c>
      <c r="G1160" s="832" t="s">
        <v>8241</v>
      </c>
      <c r="H1160" s="849"/>
      <c r="I1160" s="849"/>
      <c r="J1160" s="832"/>
      <c r="K1160" s="832"/>
      <c r="L1160" s="849">
        <v>3</v>
      </c>
      <c r="M1160" s="849">
        <v>100</v>
      </c>
      <c r="N1160" s="832">
        <v>1</v>
      </c>
      <c r="O1160" s="832">
        <v>33.333333333333336</v>
      </c>
      <c r="P1160" s="849"/>
      <c r="Q1160" s="849"/>
      <c r="R1160" s="837"/>
      <c r="S1160" s="850"/>
    </row>
    <row r="1161" spans="1:19" ht="14.4" customHeight="1" x14ac:dyDescent="0.3">
      <c r="A1161" s="831" t="s">
        <v>8273</v>
      </c>
      <c r="B1161" s="832" t="s">
        <v>8550</v>
      </c>
      <c r="C1161" s="832" t="s">
        <v>664</v>
      </c>
      <c r="D1161" s="832" t="s">
        <v>8192</v>
      </c>
      <c r="E1161" s="832" t="s">
        <v>8203</v>
      </c>
      <c r="F1161" s="832" t="s">
        <v>8287</v>
      </c>
      <c r="G1161" s="832" t="s">
        <v>8288</v>
      </c>
      <c r="H1161" s="849">
        <v>130</v>
      </c>
      <c r="I1161" s="849">
        <v>14040</v>
      </c>
      <c r="J1161" s="832">
        <v>2.3275862068965516</v>
      </c>
      <c r="K1161" s="832">
        <v>108</v>
      </c>
      <c r="L1161" s="849">
        <v>52</v>
      </c>
      <c r="M1161" s="849">
        <v>6032</v>
      </c>
      <c r="N1161" s="832">
        <v>1</v>
      </c>
      <c r="O1161" s="832">
        <v>116</v>
      </c>
      <c r="P1161" s="849"/>
      <c r="Q1161" s="849"/>
      <c r="R1161" s="837"/>
      <c r="S1161" s="850"/>
    </row>
    <row r="1162" spans="1:19" ht="14.4" customHeight="1" x14ac:dyDescent="0.3">
      <c r="A1162" s="831" t="s">
        <v>8273</v>
      </c>
      <c r="B1162" s="832" t="s">
        <v>8550</v>
      </c>
      <c r="C1162" s="832" t="s">
        <v>664</v>
      </c>
      <c r="D1162" s="832" t="s">
        <v>8192</v>
      </c>
      <c r="E1162" s="832" t="s">
        <v>8203</v>
      </c>
      <c r="F1162" s="832" t="s">
        <v>8242</v>
      </c>
      <c r="G1162" s="832" t="s">
        <v>8243</v>
      </c>
      <c r="H1162" s="849">
        <v>31</v>
      </c>
      <c r="I1162" s="849">
        <v>1116</v>
      </c>
      <c r="J1162" s="832">
        <v>5.0270270270270272</v>
      </c>
      <c r="K1162" s="832">
        <v>36</v>
      </c>
      <c r="L1162" s="849">
        <v>6</v>
      </c>
      <c r="M1162" s="849">
        <v>222</v>
      </c>
      <c r="N1162" s="832">
        <v>1</v>
      </c>
      <c r="O1162" s="832">
        <v>37</v>
      </c>
      <c r="P1162" s="849"/>
      <c r="Q1162" s="849"/>
      <c r="R1162" s="837"/>
      <c r="S1162" s="850"/>
    </row>
    <row r="1163" spans="1:19" ht="14.4" customHeight="1" x14ac:dyDescent="0.3">
      <c r="A1163" s="831" t="s">
        <v>8273</v>
      </c>
      <c r="B1163" s="832" t="s">
        <v>8550</v>
      </c>
      <c r="C1163" s="832" t="s">
        <v>664</v>
      </c>
      <c r="D1163" s="832" t="s">
        <v>8192</v>
      </c>
      <c r="E1163" s="832" t="s">
        <v>8203</v>
      </c>
      <c r="F1163" s="832" t="s">
        <v>8244</v>
      </c>
      <c r="G1163" s="832" t="s">
        <v>8245</v>
      </c>
      <c r="H1163" s="849">
        <v>2</v>
      </c>
      <c r="I1163" s="849">
        <v>62</v>
      </c>
      <c r="J1163" s="832"/>
      <c r="K1163" s="832">
        <v>31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" customHeight="1" x14ac:dyDescent="0.3">
      <c r="A1164" s="831" t="s">
        <v>8273</v>
      </c>
      <c r="B1164" s="832" t="s">
        <v>8550</v>
      </c>
      <c r="C1164" s="832" t="s">
        <v>664</v>
      </c>
      <c r="D1164" s="832" t="s">
        <v>8192</v>
      </c>
      <c r="E1164" s="832" t="s">
        <v>8203</v>
      </c>
      <c r="F1164" s="832" t="s">
        <v>8271</v>
      </c>
      <c r="G1164" s="832" t="s">
        <v>8272</v>
      </c>
      <c r="H1164" s="849">
        <v>157</v>
      </c>
      <c r="I1164" s="849">
        <v>51967</v>
      </c>
      <c r="J1164" s="832">
        <v>1.6681753980482794</v>
      </c>
      <c r="K1164" s="832">
        <v>331</v>
      </c>
      <c r="L1164" s="849">
        <v>88</v>
      </c>
      <c r="M1164" s="849">
        <v>31152</v>
      </c>
      <c r="N1164" s="832">
        <v>1</v>
      </c>
      <c r="O1164" s="832">
        <v>354</v>
      </c>
      <c r="P1164" s="849"/>
      <c r="Q1164" s="849"/>
      <c r="R1164" s="837"/>
      <c r="S1164" s="850"/>
    </row>
    <row r="1165" spans="1:19" ht="14.4" customHeight="1" x14ac:dyDescent="0.3">
      <c r="A1165" s="831" t="s">
        <v>8273</v>
      </c>
      <c r="B1165" s="832" t="s">
        <v>8550</v>
      </c>
      <c r="C1165" s="832" t="s">
        <v>664</v>
      </c>
      <c r="D1165" s="832" t="s">
        <v>8192</v>
      </c>
      <c r="E1165" s="832" t="s">
        <v>8203</v>
      </c>
      <c r="F1165" s="832" t="s">
        <v>8576</v>
      </c>
      <c r="G1165" s="832" t="s">
        <v>8577</v>
      </c>
      <c r="H1165" s="849">
        <v>60</v>
      </c>
      <c r="I1165" s="849">
        <v>0</v>
      </c>
      <c r="J1165" s="832"/>
      <c r="K1165" s="832">
        <v>0</v>
      </c>
      <c r="L1165" s="849">
        <v>72</v>
      </c>
      <c r="M1165" s="849">
        <v>0</v>
      </c>
      <c r="N1165" s="832"/>
      <c r="O1165" s="832">
        <v>0</v>
      </c>
      <c r="P1165" s="849"/>
      <c r="Q1165" s="849"/>
      <c r="R1165" s="837"/>
      <c r="S1165" s="850"/>
    </row>
    <row r="1166" spans="1:19" ht="14.4" customHeight="1" x14ac:dyDescent="0.3">
      <c r="A1166" s="831" t="s">
        <v>8273</v>
      </c>
      <c r="B1166" s="832" t="s">
        <v>8550</v>
      </c>
      <c r="C1166" s="832" t="s">
        <v>664</v>
      </c>
      <c r="D1166" s="832" t="s">
        <v>8192</v>
      </c>
      <c r="E1166" s="832" t="s">
        <v>8203</v>
      </c>
      <c r="F1166" s="832" t="s">
        <v>8578</v>
      </c>
      <c r="G1166" s="832" t="s">
        <v>8579</v>
      </c>
      <c r="H1166" s="849">
        <v>67</v>
      </c>
      <c r="I1166" s="849">
        <v>13400</v>
      </c>
      <c r="J1166" s="832">
        <v>1.3137254901960784</v>
      </c>
      <c r="K1166" s="832">
        <v>200</v>
      </c>
      <c r="L1166" s="849">
        <v>51</v>
      </c>
      <c r="M1166" s="849">
        <v>10200</v>
      </c>
      <c r="N1166" s="832">
        <v>1</v>
      </c>
      <c r="O1166" s="832">
        <v>200</v>
      </c>
      <c r="P1166" s="849"/>
      <c r="Q1166" s="849"/>
      <c r="R1166" s="837"/>
      <c r="S1166" s="850"/>
    </row>
    <row r="1167" spans="1:19" ht="14.4" customHeight="1" x14ac:dyDescent="0.3">
      <c r="A1167" s="831" t="s">
        <v>8273</v>
      </c>
      <c r="B1167" s="832" t="s">
        <v>8550</v>
      </c>
      <c r="C1167" s="832" t="s">
        <v>664</v>
      </c>
      <c r="D1167" s="832" t="s">
        <v>8192</v>
      </c>
      <c r="E1167" s="832" t="s">
        <v>8203</v>
      </c>
      <c r="F1167" s="832" t="s">
        <v>8291</v>
      </c>
      <c r="G1167" s="832" t="s">
        <v>8292</v>
      </c>
      <c r="H1167" s="849">
        <v>20</v>
      </c>
      <c r="I1167" s="849">
        <v>1400</v>
      </c>
      <c r="J1167" s="832">
        <v>18.918918918918919</v>
      </c>
      <c r="K1167" s="832">
        <v>70</v>
      </c>
      <c r="L1167" s="849">
        <v>1</v>
      </c>
      <c r="M1167" s="849">
        <v>74</v>
      </c>
      <c r="N1167" s="832">
        <v>1</v>
      </c>
      <c r="O1167" s="832">
        <v>74</v>
      </c>
      <c r="P1167" s="849"/>
      <c r="Q1167" s="849"/>
      <c r="R1167" s="837"/>
      <c r="S1167" s="850"/>
    </row>
    <row r="1168" spans="1:19" ht="14.4" customHeight="1" x14ac:dyDescent="0.3">
      <c r="A1168" s="831" t="s">
        <v>8273</v>
      </c>
      <c r="B1168" s="832" t="s">
        <v>8550</v>
      </c>
      <c r="C1168" s="832" t="s">
        <v>664</v>
      </c>
      <c r="D1168" s="832" t="s">
        <v>8192</v>
      </c>
      <c r="E1168" s="832" t="s">
        <v>8203</v>
      </c>
      <c r="F1168" s="832" t="s">
        <v>8580</v>
      </c>
      <c r="G1168" s="832" t="s">
        <v>8581</v>
      </c>
      <c r="H1168" s="849">
        <v>1</v>
      </c>
      <c r="I1168" s="849">
        <v>653</v>
      </c>
      <c r="J1168" s="832"/>
      <c r="K1168" s="832">
        <v>653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" customHeight="1" x14ac:dyDescent="0.3">
      <c r="A1169" s="831" t="s">
        <v>8273</v>
      </c>
      <c r="B1169" s="832" t="s">
        <v>8550</v>
      </c>
      <c r="C1169" s="832" t="s">
        <v>664</v>
      </c>
      <c r="D1169" s="832" t="s">
        <v>8192</v>
      </c>
      <c r="E1169" s="832" t="s">
        <v>8203</v>
      </c>
      <c r="F1169" s="832" t="s">
        <v>8354</v>
      </c>
      <c r="G1169" s="832" t="s">
        <v>8355</v>
      </c>
      <c r="H1169" s="849"/>
      <c r="I1169" s="849"/>
      <c r="J1169" s="832"/>
      <c r="K1169" s="832"/>
      <c r="L1169" s="849">
        <v>14</v>
      </c>
      <c r="M1169" s="849">
        <v>1078</v>
      </c>
      <c r="N1169" s="832">
        <v>1</v>
      </c>
      <c r="O1169" s="832">
        <v>77</v>
      </c>
      <c r="P1169" s="849"/>
      <c r="Q1169" s="849"/>
      <c r="R1169" s="837"/>
      <c r="S1169" s="850"/>
    </row>
    <row r="1170" spans="1:19" ht="14.4" customHeight="1" x14ac:dyDescent="0.3">
      <c r="A1170" s="831" t="s">
        <v>8273</v>
      </c>
      <c r="B1170" s="832" t="s">
        <v>8550</v>
      </c>
      <c r="C1170" s="832" t="s">
        <v>664</v>
      </c>
      <c r="D1170" s="832" t="s">
        <v>8192</v>
      </c>
      <c r="E1170" s="832" t="s">
        <v>8203</v>
      </c>
      <c r="F1170" s="832" t="s">
        <v>8248</v>
      </c>
      <c r="G1170" s="832" t="s">
        <v>8249</v>
      </c>
      <c r="H1170" s="849">
        <v>24</v>
      </c>
      <c r="I1170" s="849">
        <v>1368</v>
      </c>
      <c r="J1170" s="832">
        <v>3.3123486682808716</v>
      </c>
      <c r="K1170" s="832">
        <v>57</v>
      </c>
      <c r="L1170" s="849">
        <v>7</v>
      </c>
      <c r="M1170" s="849">
        <v>413</v>
      </c>
      <c r="N1170" s="832">
        <v>1</v>
      </c>
      <c r="O1170" s="832">
        <v>59</v>
      </c>
      <c r="P1170" s="849"/>
      <c r="Q1170" s="849"/>
      <c r="R1170" s="837"/>
      <c r="S1170" s="850"/>
    </row>
    <row r="1171" spans="1:19" ht="14.4" customHeight="1" x14ac:dyDescent="0.3">
      <c r="A1171" s="831" t="s">
        <v>8273</v>
      </c>
      <c r="B1171" s="832" t="s">
        <v>8550</v>
      </c>
      <c r="C1171" s="832" t="s">
        <v>664</v>
      </c>
      <c r="D1171" s="832" t="s">
        <v>3027</v>
      </c>
      <c r="E1171" s="832" t="s">
        <v>8206</v>
      </c>
      <c r="F1171" s="832" t="s">
        <v>8323</v>
      </c>
      <c r="G1171" s="832" t="s">
        <v>2961</v>
      </c>
      <c r="H1171" s="849">
        <v>2</v>
      </c>
      <c r="I1171" s="849">
        <v>25026.18</v>
      </c>
      <c r="J1171" s="832"/>
      <c r="K1171" s="832">
        <v>12513.09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" customHeight="1" x14ac:dyDescent="0.3">
      <c r="A1172" s="831" t="s">
        <v>8273</v>
      </c>
      <c r="B1172" s="832" t="s">
        <v>8550</v>
      </c>
      <c r="C1172" s="832" t="s">
        <v>664</v>
      </c>
      <c r="D1172" s="832" t="s">
        <v>3027</v>
      </c>
      <c r="E1172" s="832" t="s">
        <v>8203</v>
      </c>
      <c r="F1172" s="832" t="s">
        <v>8230</v>
      </c>
      <c r="G1172" s="832" t="s">
        <v>8231</v>
      </c>
      <c r="H1172" s="849">
        <v>0</v>
      </c>
      <c r="I1172" s="849">
        <v>0</v>
      </c>
      <c r="J1172" s="832">
        <v>0</v>
      </c>
      <c r="K1172" s="832"/>
      <c r="L1172" s="849">
        <v>2</v>
      </c>
      <c r="M1172" s="849">
        <v>60</v>
      </c>
      <c r="N1172" s="832">
        <v>1</v>
      </c>
      <c r="O1172" s="832">
        <v>30</v>
      </c>
      <c r="P1172" s="849"/>
      <c r="Q1172" s="849"/>
      <c r="R1172" s="837"/>
      <c r="S1172" s="850"/>
    </row>
    <row r="1173" spans="1:19" ht="14.4" customHeight="1" x14ac:dyDescent="0.3">
      <c r="A1173" s="831" t="s">
        <v>8273</v>
      </c>
      <c r="B1173" s="832" t="s">
        <v>8550</v>
      </c>
      <c r="C1173" s="832" t="s">
        <v>664</v>
      </c>
      <c r="D1173" s="832" t="s">
        <v>3027</v>
      </c>
      <c r="E1173" s="832" t="s">
        <v>8203</v>
      </c>
      <c r="F1173" s="832" t="s">
        <v>8232</v>
      </c>
      <c r="G1173" s="832" t="s">
        <v>8233</v>
      </c>
      <c r="H1173" s="849">
        <v>10</v>
      </c>
      <c r="I1173" s="849">
        <v>640</v>
      </c>
      <c r="J1173" s="832">
        <v>1.6161616161616161</v>
      </c>
      <c r="K1173" s="832">
        <v>64</v>
      </c>
      <c r="L1173" s="849">
        <v>6</v>
      </c>
      <c r="M1173" s="849">
        <v>396</v>
      </c>
      <c r="N1173" s="832">
        <v>1</v>
      </c>
      <c r="O1173" s="832">
        <v>66</v>
      </c>
      <c r="P1173" s="849"/>
      <c r="Q1173" s="849"/>
      <c r="R1173" s="837"/>
      <c r="S1173" s="850"/>
    </row>
    <row r="1174" spans="1:19" ht="14.4" customHeight="1" x14ac:dyDescent="0.3">
      <c r="A1174" s="831" t="s">
        <v>8273</v>
      </c>
      <c r="B1174" s="832" t="s">
        <v>8550</v>
      </c>
      <c r="C1174" s="832" t="s">
        <v>664</v>
      </c>
      <c r="D1174" s="832" t="s">
        <v>3027</v>
      </c>
      <c r="E1174" s="832" t="s">
        <v>8203</v>
      </c>
      <c r="F1174" s="832" t="s">
        <v>8204</v>
      </c>
      <c r="G1174" s="832" t="s">
        <v>8205</v>
      </c>
      <c r="H1174" s="849"/>
      <c r="I1174" s="849"/>
      <c r="J1174" s="832"/>
      <c r="K1174" s="832"/>
      <c r="L1174" s="849">
        <v>42</v>
      </c>
      <c r="M1174" s="849">
        <v>6132</v>
      </c>
      <c r="N1174" s="832">
        <v>1</v>
      </c>
      <c r="O1174" s="832">
        <v>146</v>
      </c>
      <c r="P1174" s="849"/>
      <c r="Q1174" s="849"/>
      <c r="R1174" s="837"/>
      <c r="S1174" s="850"/>
    </row>
    <row r="1175" spans="1:19" ht="14.4" customHeight="1" x14ac:dyDescent="0.3">
      <c r="A1175" s="831" t="s">
        <v>8273</v>
      </c>
      <c r="B1175" s="832" t="s">
        <v>8550</v>
      </c>
      <c r="C1175" s="832" t="s">
        <v>664</v>
      </c>
      <c r="D1175" s="832" t="s">
        <v>3027</v>
      </c>
      <c r="E1175" s="832" t="s">
        <v>8203</v>
      </c>
      <c r="F1175" s="832" t="s">
        <v>8534</v>
      </c>
      <c r="G1175" s="832" t="s">
        <v>8535</v>
      </c>
      <c r="H1175" s="849">
        <v>1</v>
      </c>
      <c r="I1175" s="849">
        <v>190</v>
      </c>
      <c r="J1175" s="832"/>
      <c r="K1175" s="832">
        <v>190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" customHeight="1" x14ac:dyDescent="0.3">
      <c r="A1176" s="831" t="s">
        <v>8273</v>
      </c>
      <c r="B1176" s="832" t="s">
        <v>8550</v>
      </c>
      <c r="C1176" s="832" t="s">
        <v>664</v>
      </c>
      <c r="D1176" s="832" t="s">
        <v>3027</v>
      </c>
      <c r="E1176" s="832" t="s">
        <v>8203</v>
      </c>
      <c r="F1176" s="832" t="s">
        <v>8566</v>
      </c>
      <c r="G1176" s="832" t="s">
        <v>8567</v>
      </c>
      <c r="H1176" s="849">
        <v>2</v>
      </c>
      <c r="I1176" s="849">
        <v>162</v>
      </c>
      <c r="J1176" s="832"/>
      <c r="K1176" s="832">
        <v>81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" customHeight="1" x14ac:dyDescent="0.3">
      <c r="A1177" s="831" t="s">
        <v>8273</v>
      </c>
      <c r="B1177" s="832" t="s">
        <v>8550</v>
      </c>
      <c r="C1177" s="832" t="s">
        <v>664</v>
      </c>
      <c r="D1177" s="832" t="s">
        <v>3027</v>
      </c>
      <c r="E1177" s="832" t="s">
        <v>8203</v>
      </c>
      <c r="F1177" s="832" t="s">
        <v>8281</v>
      </c>
      <c r="G1177" s="832" t="s">
        <v>8282</v>
      </c>
      <c r="H1177" s="849">
        <v>13</v>
      </c>
      <c r="I1177" s="849">
        <v>455</v>
      </c>
      <c r="J1177" s="832">
        <v>2.0495495495495497</v>
      </c>
      <c r="K1177" s="832">
        <v>35</v>
      </c>
      <c r="L1177" s="849">
        <v>6</v>
      </c>
      <c r="M1177" s="849">
        <v>222</v>
      </c>
      <c r="N1177" s="832">
        <v>1</v>
      </c>
      <c r="O1177" s="832">
        <v>37</v>
      </c>
      <c r="P1177" s="849"/>
      <c r="Q1177" s="849"/>
      <c r="R1177" s="837"/>
      <c r="S1177" s="850"/>
    </row>
    <row r="1178" spans="1:19" ht="14.4" customHeight="1" x14ac:dyDescent="0.3">
      <c r="A1178" s="831" t="s">
        <v>8273</v>
      </c>
      <c r="B1178" s="832" t="s">
        <v>8550</v>
      </c>
      <c r="C1178" s="832" t="s">
        <v>664</v>
      </c>
      <c r="D1178" s="832" t="s">
        <v>3027</v>
      </c>
      <c r="E1178" s="832" t="s">
        <v>8203</v>
      </c>
      <c r="F1178" s="832" t="s">
        <v>8238</v>
      </c>
      <c r="G1178" s="832" t="s">
        <v>8239</v>
      </c>
      <c r="H1178" s="849">
        <v>1</v>
      </c>
      <c r="I1178" s="849">
        <v>82</v>
      </c>
      <c r="J1178" s="832"/>
      <c r="K1178" s="832">
        <v>82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8273</v>
      </c>
      <c r="B1179" s="832" t="s">
        <v>8550</v>
      </c>
      <c r="C1179" s="832" t="s">
        <v>664</v>
      </c>
      <c r="D1179" s="832" t="s">
        <v>3027</v>
      </c>
      <c r="E1179" s="832" t="s">
        <v>8203</v>
      </c>
      <c r="F1179" s="832" t="s">
        <v>8380</v>
      </c>
      <c r="G1179" s="832" t="s">
        <v>8381</v>
      </c>
      <c r="H1179" s="849">
        <v>17</v>
      </c>
      <c r="I1179" s="849">
        <v>2805</v>
      </c>
      <c r="J1179" s="832">
        <v>0.52824858757062143</v>
      </c>
      <c r="K1179" s="832">
        <v>165</v>
      </c>
      <c r="L1179" s="849">
        <v>30</v>
      </c>
      <c r="M1179" s="849">
        <v>5310</v>
      </c>
      <c r="N1179" s="832">
        <v>1</v>
      </c>
      <c r="O1179" s="832">
        <v>177</v>
      </c>
      <c r="P1179" s="849"/>
      <c r="Q1179" s="849"/>
      <c r="R1179" s="837"/>
      <c r="S1179" s="850"/>
    </row>
    <row r="1180" spans="1:19" ht="14.4" customHeight="1" x14ac:dyDescent="0.3">
      <c r="A1180" s="831" t="s">
        <v>8273</v>
      </c>
      <c r="B1180" s="832" t="s">
        <v>8550</v>
      </c>
      <c r="C1180" s="832" t="s">
        <v>664</v>
      </c>
      <c r="D1180" s="832" t="s">
        <v>3027</v>
      </c>
      <c r="E1180" s="832" t="s">
        <v>8203</v>
      </c>
      <c r="F1180" s="832" t="s">
        <v>8240</v>
      </c>
      <c r="G1180" s="832" t="s">
        <v>8241</v>
      </c>
      <c r="H1180" s="849"/>
      <c r="I1180" s="849"/>
      <c r="J1180" s="832"/>
      <c r="K1180" s="832"/>
      <c r="L1180" s="849">
        <v>1</v>
      </c>
      <c r="M1180" s="849">
        <v>33.33</v>
      </c>
      <c r="N1180" s="832">
        <v>1</v>
      </c>
      <c r="O1180" s="832">
        <v>33.33</v>
      </c>
      <c r="P1180" s="849"/>
      <c r="Q1180" s="849"/>
      <c r="R1180" s="837"/>
      <c r="S1180" s="850"/>
    </row>
    <row r="1181" spans="1:19" ht="14.4" customHeight="1" x14ac:dyDescent="0.3">
      <c r="A1181" s="831" t="s">
        <v>8273</v>
      </c>
      <c r="B1181" s="832" t="s">
        <v>8550</v>
      </c>
      <c r="C1181" s="832" t="s">
        <v>664</v>
      </c>
      <c r="D1181" s="832" t="s">
        <v>3027</v>
      </c>
      <c r="E1181" s="832" t="s">
        <v>8203</v>
      </c>
      <c r="F1181" s="832" t="s">
        <v>8287</v>
      </c>
      <c r="G1181" s="832" t="s">
        <v>8288</v>
      </c>
      <c r="H1181" s="849">
        <v>92</v>
      </c>
      <c r="I1181" s="849">
        <v>9936</v>
      </c>
      <c r="J1181" s="832">
        <v>1.1896551724137931</v>
      </c>
      <c r="K1181" s="832">
        <v>108</v>
      </c>
      <c r="L1181" s="849">
        <v>72</v>
      </c>
      <c r="M1181" s="849">
        <v>8352</v>
      </c>
      <c r="N1181" s="832">
        <v>1</v>
      </c>
      <c r="O1181" s="832">
        <v>116</v>
      </c>
      <c r="P1181" s="849"/>
      <c r="Q1181" s="849"/>
      <c r="R1181" s="837"/>
      <c r="S1181" s="850"/>
    </row>
    <row r="1182" spans="1:19" ht="14.4" customHeight="1" x14ac:dyDescent="0.3">
      <c r="A1182" s="831" t="s">
        <v>8273</v>
      </c>
      <c r="B1182" s="832" t="s">
        <v>8550</v>
      </c>
      <c r="C1182" s="832" t="s">
        <v>664</v>
      </c>
      <c r="D1182" s="832" t="s">
        <v>3027</v>
      </c>
      <c r="E1182" s="832" t="s">
        <v>8203</v>
      </c>
      <c r="F1182" s="832" t="s">
        <v>8242</v>
      </c>
      <c r="G1182" s="832" t="s">
        <v>8243</v>
      </c>
      <c r="H1182" s="849">
        <v>6</v>
      </c>
      <c r="I1182" s="849">
        <v>216</v>
      </c>
      <c r="J1182" s="832">
        <v>1.4594594594594594</v>
      </c>
      <c r="K1182" s="832">
        <v>36</v>
      </c>
      <c r="L1182" s="849">
        <v>4</v>
      </c>
      <c r="M1182" s="849">
        <v>148</v>
      </c>
      <c r="N1182" s="832">
        <v>1</v>
      </c>
      <c r="O1182" s="832">
        <v>37</v>
      </c>
      <c r="P1182" s="849"/>
      <c r="Q1182" s="849"/>
      <c r="R1182" s="837"/>
      <c r="S1182" s="850"/>
    </row>
    <row r="1183" spans="1:19" ht="14.4" customHeight="1" x14ac:dyDescent="0.3">
      <c r="A1183" s="831" t="s">
        <v>8273</v>
      </c>
      <c r="B1183" s="832" t="s">
        <v>8550</v>
      </c>
      <c r="C1183" s="832" t="s">
        <v>664</v>
      </c>
      <c r="D1183" s="832" t="s">
        <v>3027</v>
      </c>
      <c r="E1183" s="832" t="s">
        <v>8203</v>
      </c>
      <c r="F1183" s="832" t="s">
        <v>8271</v>
      </c>
      <c r="G1183" s="832" t="s">
        <v>8272</v>
      </c>
      <c r="H1183" s="849">
        <v>150</v>
      </c>
      <c r="I1183" s="849">
        <v>49650</v>
      </c>
      <c r="J1183" s="832">
        <v>1.087242149520431</v>
      </c>
      <c r="K1183" s="832">
        <v>331</v>
      </c>
      <c r="L1183" s="849">
        <v>129</v>
      </c>
      <c r="M1183" s="849">
        <v>45666</v>
      </c>
      <c r="N1183" s="832">
        <v>1</v>
      </c>
      <c r="O1183" s="832">
        <v>354</v>
      </c>
      <c r="P1183" s="849"/>
      <c r="Q1183" s="849"/>
      <c r="R1183" s="837"/>
      <c r="S1183" s="850"/>
    </row>
    <row r="1184" spans="1:19" ht="14.4" customHeight="1" x14ac:dyDescent="0.3">
      <c r="A1184" s="831" t="s">
        <v>8273</v>
      </c>
      <c r="B1184" s="832" t="s">
        <v>8550</v>
      </c>
      <c r="C1184" s="832" t="s">
        <v>664</v>
      </c>
      <c r="D1184" s="832" t="s">
        <v>3027</v>
      </c>
      <c r="E1184" s="832" t="s">
        <v>8203</v>
      </c>
      <c r="F1184" s="832" t="s">
        <v>8576</v>
      </c>
      <c r="G1184" s="832" t="s">
        <v>8577</v>
      </c>
      <c r="H1184" s="849">
        <v>101</v>
      </c>
      <c r="I1184" s="849">
        <v>0</v>
      </c>
      <c r="J1184" s="832"/>
      <c r="K1184" s="832">
        <v>0</v>
      </c>
      <c r="L1184" s="849">
        <v>79</v>
      </c>
      <c r="M1184" s="849">
        <v>0</v>
      </c>
      <c r="N1184" s="832"/>
      <c r="O1184" s="832">
        <v>0</v>
      </c>
      <c r="P1184" s="849"/>
      <c r="Q1184" s="849"/>
      <c r="R1184" s="837"/>
      <c r="S1184" s="850"/>
    </row>
    <row r="1185" spans="1:19" ht="14.4" customHeight="1" x14ac:dyDescent="0.3">
      <c r="A1185" s="831" t="s">
        <v>8273</v>
      </c>
      <c r="B1185" s="832" t="s">
        <v>8550</v>
      </c>
      <c r="C1185" s="832" t="s">
        <v>664</v>
      </c>
      <c r="D1185" s="832" t="s">
        <v>3027</v>
      </c>
      <c r="E1185" s="832" t="s">
        <v>8203</v>
      </c>
      <c r="F1185" s="832" t="s">
        <v>8578</v>
      </c>
      <c r="G1185" s="832" t="s">
        <v>8579</v>
      </c>
      <c r="H1185" s="849">
        <v>115</v>
      </c>
      <c r="I1185" s="849">
        <v>23000</v>
      </c>
      <c r="J1185" s="832">
        <v>1.4024390243902438</v>
      </c>
      <c r="K1185" s="832">
        <v>200</v>
      </c>
      <c r="L1185" s="849">
        <v>82</v>
      </c>
      <c r="M1185" s="849">
        <v>16400</v>
      </c>
      <c r="N1185" s="832">
        <v>1</v>
      </c>
      <c r="O1185" s="832">
        <v>200</v>
      </c>
      <c r="P1185" s="849"/>
      <c r="Q1185" s="849"/>
      <c r="R1185" s="837"/>
      <c r="S1185" s="850"/>
    </row>
    <row r="1186" spans="1:19" ht="14.4" customHeight="1" x14ac:dyDescent="0.3">
      <c r="A1186" s="831" t="s">
        <v>8273</v>
      </c>
      <c r="B1186" s="832" t="s">
        <v>8550</v>
      </c>
      <c r="C1186" s="832" t="s">
        <v>664</v>
      </c>
      <c r="D1186" s="832" t="s">
        <v>3027</v>
      </c>
      <c r="E1186" s="832" t="s">
        <v>8203</v>
      </c>
      <c r="F1186" s="832" t="s">
        <v>8580</v>
      </c>
      <c r="G1186" s="832" t="s">
        <v>8581</v>
      </c>
      <c r="H1186" s="849">
        <v>1</v>
      </c>
      <c r="I1186" s="849">
        <v>653</v>
      </c>
      <c r="J1186" s="832"/>
      <c r="K1186" s="832">
        <v>653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8273</v>
      </c>
      <c r="B1187" s="832" t="s">
        <v>8550</v>
      </c>
      <c r="C1187" s="832" t="s">
        <v>664</v>
      </c>
      <c r="D1187" s="832" t="s">
        <v>3027</v>
      </c>
      <c r="E1187" s="832" t="s">
        <v>8203</v>
      </c>
      <c r="F1187" s="832" t="s">
        <v>8354</v>
      </c>
      <c r="G1187" s="832" t="s">
        <v>8355</v>
      </c>
      <c r="H1187" s="849">
        <v>1</v>
      </c>
      <c r="I1187" s="849">
        <v>77</v>
      </c>
      <c r="J1187" s="832">
        <v>3.8461538461538464E-2</v>
      </c>
      <c r="K1187" s="832">
        <v>77</v>
      </c>
      <c r="L1187" s="849">
        <v>26</v>
      </c>
      <c r="M1187" s="849">
        <v>2002</v>
      </c>
      <c r="N1187" s="832">
        <v>1</v>
      </c>
      <c r="O1187" s="832">
        <v>77</v>
      </c>
      <c r="P1187" s="849"/>
      <c r="Q1187" s="849"/>
      <c r="R1187" s="837"/>
      <c r="S1187" s="850"/>
    </row>
    <row r="1188" spans="1:19" ht="14.4" customHeight="1" x14ac:dyDescent="0.3">
      <c r="A1188" s="831" t="s">
        <v>8273</v>
      </c>
      <c r="B1188" s="832" t="s">
        <v>8550</v>
      </c>
      <c r="C1188" s="832" t="s">
        <v>664</v>
      </c>
      <c r="D1188" s="832" t="s">
        <v>3027</v>
      </c>
      <c r="E1188" s="832" t="s">
        <v>8203</v>
      </c>
      <c r="F1188" s="832" t="s">
        <v>8295</v>
      </c>
      <c r="G1188" s="832" t="s">
        <v>8296</v>
      </c>
      <c r="H1188" s="849">
        <v>2</v>
      </c>
      <c r="I1188" s="849">
        <v>114</v>
      </c>
      <c r="J1188" s="832"/>
      <c r="K1188" s="832">
        <v>57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8273</v>
      </c>
      <c r="B1189" s="832" t="s">
        <v>8550</v>
      </c>
      <c r="C1189" s="832" t="s">
        <v>664</v>
      </c>
      <c r="D1189" s="832" t="s">
        <v>3027</v>
      </c>
      <c r="E1189" s="832" t="s">
        <v>8203</v>
      </c>
      <c r="F1189" s="832" t="s">
        <v>8248</v>
      </c>
      <c r="G1189" s="832" t="s">
        <v>8249</v>
      </c>
      <c r="H1189" s="849">
        <v>2</v>
      </c>
      <c r="I1189" s="849">
        <v>114</v>
      </c>
      <c r="J1189" s="832">
        <v>0.21468926553672316</v>
      </c>
      <c r="K1189" s="832">
        <v>57</v>
      </c>
      <c r="L1189" s="849">
        <v>9</v>
      </c>
      <c r="M1189" s="849">
        <v>531</v>
      </c>
      <c r="N1189" s="832">
        <v>1</v>
      </c>
      <c r="O1189" s="832">
        <v>59</v>
      </c>
      <c r="P1189" s="849"/>
      <c r="Q1189" s="849"/>
      <c r="R1189" s="837"/>
      <c r="S1189" s="850"/>
    </row>
    <row r="1190" spans="1:19" ht="14.4" customHeight="1" x14ac:dyDescent="0.3">
      <c r="A1190" s="831" t="s">
        <v>8273</v>
      </c>
      <c r="B1190" s="832" t="s">
        <v>8550</v>
      </c>
      <c r="C1190" s="832" t="s">
        <v>664</v>
      </c>
      <c r="D1190" s="832" t="s">
        <v>3029</v>
      </c>
      <c r="E1190" s="832" t="s">
        <v>8203</v>
      </c>
      <c r="F1190" s="832" t="s">
        <v>8232</v>
      </c>
      <c r="G1190" s="832" t="s">
        <v>8233</v>
      </c>
      <c r="H1190" s="849"/>
      <c r="I1190" s="849"/>
      <c r="J1190" s="832"/>
      <c r="K1190" s="832"/>
      <c r="L1190" s="849">
        <v>1</v>
      </c>
      <c r="M1190" s="849">
        <v>66</v>
      </c>
      <c r="N1190" s="832">
        <v>1</v>
      </c>
      <c r="O1190" s="832">
        <v>66</v>
      </c>
      <c r="P1190" s="849"/>
      <c r="Q1190" s="849"/>
      <c r="R1190" s="837"/>
      <c r="S1190" s="850"/>
    </row>
    <row r="1191" spans="1:19" ht="14.4" customHeight="1" x14ac:dyDescent="0.3">
      <c r="A1191" s="831" t="s">
        <v>8273</v>
      </c>
      <c r="B1191" s="832" t="s">
        <v>8550</v>
      </c>
      <c r="C1191" s="832" t="s">
        <v>664</v>
      </c>
      <c r="D1191" s="832" t="s">
        <v>3029</v>
      </c>
      <c r="E1191" s="832" t="s">
        <v>8203</v>
      </c>
      <c r="F1191" s="832" t="s">
        <v>8281</v>
      </c>
      <c r="G1191" s="832" t="s">
        <v>8282</v>
      </c>
      <c r="H1191" s="849">
        <v>1</v>
      </c>
      <c r="I1191" s="849">
        <v>35</v>
      </c>
      <c r="J1191" s="832">
        <v>0.94594594594594594</v>
      </c>
      <c r="K1191" s="832">
        <v>35</v>
      </c>
      <c r="L1191" s="849">
        <v>1</v>
      </c>
      <c r="M1191" s="849">
        <v>37</v>
      </c>
      <c r="N1191" s="832">
        <v>1</v>
      </c>
      <c r="O1191" s="832">
        <v>37</v>
      </c>
      <c r="P1191" s="849"/>
      <c r="Q1191" s="849"/>
      <c r="R1191" s="837"/>
      <c r="S1191" s="850"/>
    </row>
    <row r="1192" spans="1:19" ht="14.4" customHeight="1" x14ac:dyDescent="0.3">
      <c r="A1192" s="831" t="s">
        <v>8273</v>
      </c>
      <c r="B1192" s="832" t="s">
        <v>8550</v>
      </c>
      <c r="C1192" s="832" t="s">
        <v>664</v>
      </c>
      <c r="D1192" s="832" t="s">
        <v>3029</v>
      </c>
      <c r="E1192" s="832" t="s">
        <v>8203</v>
      </c>
      <c r="F1192" s="832" t="s">
        <v>8380</v>
      </c>
      <c r="G1192" s="832" t="s">
        <v>8381</v>
      </c>
      <c r="H1192" s="849">
        <v>1</v>
      </c>
      <c r="I1192" s="849">
        <v>165</v>
      </c>
      <c r="J1192" s="832"/>
      <c r="K1192" s="832">
        <v>165</v>
      </c>
      <c r="L1192" s="849"/>
      <c r="M1192" s="849"/>
      <c r="N1192" s="832"/>
      <c r="O1192" s="832"/>
      <c r="P1192" s="849"/>
      <c r="Q1192" s="849"/>
      <c r="R1192" s="837"/>
      <c r="S1192" s="850"/>
    </row>
    <row r="1193" spans="1:19" ht="14.4" customHeight="1" x14ac:dyDescent="0.3">
      <c r="A1193" s="831" t="s">
        <v>8273</v>
      </c>
      <c r="B1193" s="832" t="s">
        <v>8550</v>
      </c>
      <c r="C1193" s="832" t="s">
        <v>664</v>
      </c>
      <c r="D1193" s="832" t="s">
        <v>3029</v>
      </c>
      <c r="E1193" s="832" t="s">
        <v>8203</v>
      </c>
      <c r="F1193" s="832" t="s">
        <v>8570</v>
      </c>
      <c r="G1193" s="832" t="s">
        <v>8571</v>
      </c>
      <c r="H1193" s="849">
        <v>2</v>
      </c>
      <c r="I1193" s="849">
        <v>0</v>
      </c>
      <c r="J1193" s="832"/>
      <c r="K1193" s="832">
        <v>0</v>
      </c>
      <c r="L1193" s="849">
        <v>1</v>
      </c>
      <c r="M1193" s="849">
        <v>0</v>
      </c>
      <c r="N1193" s="832"/>
      <c r="O1193" s="832">
        <v>0</v>
      </c>
      <c r="P1193" s="849"/>
      <c r="Q1193" s="849"/>
      <c r="R1193" s="837"/>
      <c r="S1193" s="850"/>
    </row>
    <row r="1194" spans="1:19" ht="14.4" customHeight="1" x14ac:dyDescent="0.3">
      <c r="A1194" s="831" t="s">
        <v>8273</v>
      </c>
      <c r="B1194" s="832" t="s">
        <v>8550</v>
      </c>
      <c r="C1194" s="832" t="s">
        <v>664</v>
      </c>
      <c r="D1194" s="832" t="s">
        <v>3029</v>
      </c>
      <c r="E1194" s="832" t="s">
        <v>8203</v>
      </c>
      <c r="F1194" s="832" t="s">
        <v>8287</v>
      </c>
      <c r="G1194" s="832" t="s">
        <v>8288</v>
      </c>
      <c r="H1194" s="849">
        <v>50</v>
      </c>
      <c r="I1194" s="849">
        <v>5400</v>
      </c>
      <c r="J1194" s="832">
        <v>1.2581547064305685</v>
      </c>
      <c r="K1194" s="832">
        <v>108</v>
      </c>
      <c r="L1194" s="849">
        <v>37</v>
      </c>
      <c r="M1194" s="849">
        <v>4292</v>
      </c>
      <c r="N1194" s="832">
        <v>1</v>
      </c>
      <c r="O1194" s="832">
        <v>116</v>
      </c>
      <c r="P1194" s="849">
        <v>71</v>
      </c>
      <c r="Q1194" s="849">
        <v>8236</v>
      </c>
      <c r="R1194" s="837">
        <v>1.9189189189189189</v>
      </c>
      <c r="S1194" s="850">
        <v>116</v>
      </c>
    </row>
    <row r="1195" spans="1:19" ht="14.4" customHeight="1" x14ac:dyDescent="0.3">
      <c r="A1195" s="831" t="s">
        <v>8273</v>
      </c>
      <c r="B1195" s="832" t="s">
        <v>8550</v>
      </c>
      <c r="C1195" s="832" t="s">
        <v>664</v>
      </c>
      <c r="D1195" s="832" t="s">
        <v>3029</v>
      </c>
      <c r="E1195" s="832" t="s">
        <v>8203</v>
      </c>
      <c r="F1195" s="832" t="s">
        <v>8350</v>
      </c>
      <c r="G1195" s="832" t="s">
        <v>8351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1</v>
      </c>
      <c r="Q1195" s="849">
        <v>58</v>
      </c>
      <c r="R1195" s="837"/>
      <c r="S1195" s="850">
        <v>58</v>
      </c>
    </row>
    <row r="1196" spans="1:19" ht="14.4" customHeight="1" x14ac:dyDescent="0.3">
      <c r="A1196" s="831" t="s">
        <v>8273</v>
      </c>
      <c r="B1196" s="832" t="s">
        <v>8550</v>
      </c>
      <c r="C1196" s="832" t="s">
        <v>664</v>
      </c>
      <c r="D1196" s="832" t="s">
        <v>3029</v>
      </c>
      <c r="E1196" s="832" t="s">
        <v>8203</v>
      </c>
      <c r="F1196" s="832" t="s">
        <v>8271</v>
      </c>
      <c r="G1196" s="832" t="s">
        <v>8272</v>
      </c>
      <c r="H1196" s="849">
        <v>92</v>
      </c>
      <c r="I1196" s="849">
        <v>30452</v>
      </c>
      <c r="J1196" s="832">
        <v>1.3654380773024841</v>
      </c>
      <c r="K1196" s="832">
        <v>331</v>
      </c>
      <c r="L1196" s="849">
        <v>63</v>
      </c>
      <c r="M1196" s="849">
        <v>22302</v>
      </c>
      <c r="N1196" s="832">
        <v>1</v>
      </c>
      <c r="O1196" s="832">
        <v>354</v>
      </c>
      <c r="P1196" s="849">
        <v>138</v>
      </c>
      <c r="Q1196" s="849">
        <v>48990</v>
      </c>
      <c r="R1196" s="837">
        <v>2.1966639763249933</v>
      </c>
      <c r="S1196" s="850">
        <v>355</v>
      </c>
    </row>
    <row r="1197" spans="1:19" ht="14.4" customHeight="1" x14ac:dyDescent="0.3">
      <c r="A1197" s="831" t="s">
        <v>8273</v>
      </c>
      <c r="B1197" s="832" t="s">
        <v>8550</v>
      </c>
      <c r="C1197" s="832" t="s">
        <v>664</v>
      </c>
      <c r="D1197" s="832" t="s">
        <v>3029</v>
      </c>
      <c r="E1197" s="832" t="s">
        <v>8203</v>
      </c>
      <c r="F1197" s="832" t="s">
        <v>8576</v>
      </c>
      <c r="G1197" s="832" t="s">
        <v>8577</v>
      </c>
      <c r="H1197" s="849">
        <v>77</v>
      </c>
      <c r="I1197" s="849">
        <v>0</v>
      </c>
      <c r="J1197" s="832"/>
      <c r="K1197" s="832">
        <v>0</v>
      </c>
      <c r="L1197" s="849">
        <v>48</v>
      </c>
      <c r="M1197" s="849">
        <v>0</v>
      </c>
      <c r="N1197" s="832"/>
      <c r="O1197" s="832">
        <v>0</v>
      </c>
      <c r="P1197" s="849">
        <v>114</v>
      </c>
      <c r="Q1197" s="849">
        <v>0</v>
      </c>
      <c r="R1197" s="837"/>
      <c r="S1197" s="850">
        <v>0</v>
      </c>
    </row>
    <row r="1198" spans="1:19" ht="14.4" customHeight="1" x14ac:dyDescent="0.3">
      <c r="A1198" s="831" t="s">
        <v>8273</v>
      </c>
      <c r="B1198" s="832" t="s">
        <v>8550</v>
      </c>
      <c r="C1198" s="832" t="s">
        <v>664</v>
      </c>
      <c r="D1198" s="832" t="s">
        <v>3029</v>
      </c>
      <c r="E1198" s="832" t="s">
        <v>8203</v>
      </c>
      <c r="F1198" s="832" t="s">
        <v>8578</v>
      </c>
      <c r="G1198" s="832" t="s">
        <v>8579</v>
      </c>
      <c r="H1198" s="849">
        <v>67</v>
      </c>
      <c r="I1198" s="849">
        <v>13400</v>
      </c>
      <c r="J1198" s="832">
        <v>1.3673469387755102</v>
      </c>
      <c r="K1198" s="832">
        <v>200</v>
      </c>
      <c r="L1198" s="849">
        <v>49</v>
      </c>
      <c r="M1198" s="849">
        <v>9800</v>
      </c>
      <c r="N1198" s="832">
        <v>1</v>
      </c>
      <c r="O1198" s="832">
        <v>200</v>
      </c>
      <c r="P1198" s="849">
        <v>108</v>
      </c>
      <c r="Q1198" s="849">
        <v>21600</v>
      </c>
      <c r="R1198" s="837">
        <v>2.204081632653061</v>
      </c>
      <c r="S1198" s="850">
        <v>200</v>
      </c>
    </row>
    <row r="1199" spans="1:19" ht="14.4" customHeight="1" x14ac:dyDescent="0.3">
      <c r="A1199" s="831" t="s">
        <v>8273</v>
      </c>
      <c r="B1199" s="832" t="s">
        <v>8550</v>
      </c>
      <c r="C1199" s="832" t="s">
        <v>664</v>
      </c>
      <c r="D1199" s="832" t="s">
        <v>3029</v>
      </c>
      <c r="E1199" s="832" t="s">
        <v>8203</v>
      </c>
      <c r="F1199" s="832" t="s">
        <v>8291</v>
      </c>
      <c r="G1199" s="832" t="s">
        <v>8292</v>
      </c>
      <c r="H1199" s="849">
        <v>1</v>
      </c>
      <c r="I1199" s="849">
        <v>70</v>
      </c>
      <c r="J1199" s="832"/>
      <c r="K1199" s="832">
        <v>70</v>
      </c>
      <c r="L1199" s="849"/>
      <c r="M1199" s="849"/>
      <c r="N1199" s="832"/>
      <c r="O1199" s="832"/>
      <c r="P1199" s="849"/>
      <c r="Q1199" s="849"/>
      <c r="R1199" s="837"/>
      <c r="S1199" s="850"/>
    </row>
    <row r="1200" spans="1:19" ht="14.4" customHeight="1" x14ac:dyDescent="0.3">
      <c r="A1200" s="831" t="s">
        <v>8273</v>
      </c>
      <c r="B1200" s="832" t="s">
        <v>8550</v>
      </c>
      <c r="C1200" s="832" t="s">
        <v>664</v>
      </c>
      <c r="D1200" s="832" t="s">
        <v>3030</v>
      </c>
      <c r="E1200" s="832" t="s">
        <v>8206</v>
      </c>
      <c r="F1200" s="832" t="s">
        <v>8323</v>
      </c>
      <c r="G1200" s="832" t="s">
        <v>2961</v>
      </c>
      <c r="H1200" s="849">
        <v>3</v>
      </c>
      <c r="I1200" s="849">
        <v>37539.269999999997</v>
      </c>
      <c r="J1200" s="832"/>
      <c r="K1200" s="832">
        <v>12513.089999999998</v>
      </c>
      <c r="L1200" s="849"/>
      <c r="M1200" s="849"/>
      <c r="N1200" s="832"/>
      <c r="O1200" s="832"/>
      <c r="P1200" s="849"/>
      <c r="Q1200" s="849"/>
      <c r="R1200" s="837"/>
      <c r="S1200" s="850"/>
    </row>
    <row r="1201" spans="1:19" ht="14.4" customHeight="1" x14ac:dyDescent="0.3">
      <c r="A1201" s="831" t="s">
        <v>8273</v>
      </c>
      <c r="B1201" s="832" t="s">
        <v>8550</v>
      </c>
      <c r="C1201" s="832" t="s">
        <v>664</v>
      </c>
      <c r="D1201" s="832" t="s">
        <v>3030</v>
      </c>
      <c r="E1201" s="832" t="s">
        <v>8206</v>
      </c>
      <c r="F1201" s="832" t="s">
        <v>8438</v>
      </c>
      <c r="G1201" s="832" t="s">
        <v>6138</v>
      </c>
      <c r="H1201" s="849"/>
      <c r="I1201" s="849"/>
      <c r="J1201" s="832"/>
      <c r="K1201" s="832"/>
      <c r="L1201" s="849">
        <v>2</v>
      </c>
      <c r="M1201" s="849">
        <v>136.91999999999999</v>
      </c>
      <c r="N1201" s="832">
        <v>1</v>
      </c>
      <c r="O1201" s="832">
        <v>68.459999999999994</v>
      </c>
      <c r="P1201" s="849"/>
      <c r="Q1201" s="849"/>
      <c r="R1201" s="837"/>
      <c r="S1201" s="850"/>
    </row>
    <row r="1202" spans="1:19" ht="14.4" customHeight="1" x14ac:dyDescent="0.3">
      <c r="A1202" s="831" t="s">
        <v>8273</v>
      </c>
      <c r="B1202" s="832" t="s">
        <v>8550</v>
      </c>
      <c r="C1202" s="832" t="s">
        <v>664</v>
      </c>
      <c r="D1202" s="832" t="s">
        <v>3030</v>
      </c>
      <c r="E1202" s="832" t="s">
        <v>8203</v>
      </c>
      <c r="F1202" s="832" t="s">
        <v>8230</v>
      </c>
      <c r="G1202" s="832" t="s">
        <v>8231</v>
      </c>
      <c r="H1202" s="849">
        <v>1</v>
      </c>
      <c r="I1202" s="849">
        <v>29</v>
      </c>
      <c r="J1202" s="832"/>
      <c r="K1202" s="832">
        <v>29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8273</v>
      </c>
      <c r="B1203" s="832" t="s">
        <v>8550</v>
      </c>
      <c r="C1203" s="832" t="s">
        <v>664</v>
      </c>
      <c r="D1203" s="832" t="s">
        <v>3030</v>
      </c>
      <c r="E1203" s="832" t="s">
        <v>8203</v>
      </c>
      <c r="F1203" s="832" t="s">
        <v>8232</v>
      </c>
      <c r="G1203" s="832" t="s">
        <v>8233</v>
      </c>
      <c r="H1203" s="849">
        <v>65</v>
      </c>
      <c r="I1203" s="849">
        <v>4160</v>
      </c>
      <c r="J1203" s="832">
        <v>0.80808080808080807</v>
      </c>
      <c r="K1203" s="832">
        <v>64</v>
      </c>
      <c r="L1203" s="849">
        <v>78</v>
      </c>
      <c r="M1203" s="849">
        <v>5148</v>
      </c>
      <c r="N1203" s="832">
        <v>1</v>
      </c>
      <c r="O1203" s="832">
        <v>66</v>
      </c>
      <c r="P1203" s="849"/>
      <c r="Q1203" s="849"/>
      <c r="R1203" s="837"/>
      <c r="S1203" s="850"/>
    </row>
    <row r="1204" spans="1:19" ht="14.4" customHeight="1" x14ac:dyDescent="0.3">
      <c r="A1204" s="831" t="s">
        <v>8273</v>
      </c>
      <c r="B1204" s="832" t="s">
        <v>8550</v>
      </c>
      <c r="C1204" s="832" t="s">
        <v>664</v>
      </c>
      <c r="D1204" s="832" t="s">
        <v>3030</v>
      </c>
      <c r="E1204" s="832" t="s">
        <v>8203</v>
      </c>
      <c r="F1204" s="832" t="s">
        <v>8328</v>
      </c>
      <c r="G1204" s="832" t="s">
        <v>8329</v>
      </c>
      <c r="H1204" s="849">
        <v>1</v>
      </c>
      <c r="I1204" s="849">
        <v>109</v>
      </c>
      <c r="J1204" s="832"/>
      <c r="K1204" s="832">
        <v>109</v>
      </c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" customHeight="1" x14ac:dyDescent="0.3">
      <c r="A1205" s="831" t="s">
        <v>8273</v>
      </c>
      <c r="B1205" s="832" t="s">
        <v>8550</v>
      </c>
      <c r="C1205" s="832" t="s">
        <v>664</v>
      </c>
      <c r="D1205" s="832" t="s">
        <v>3030</v>
      </c>
      <c r="E1205" s="832" t="s">
        <v>8203</v>
      </c>
      <c r="F1205" s="832" t="s">
        <v>8204</v>
      </c>
      <c r="G1205" s="832" t="s">
        <v>8205</v>
      </c>
      <c r="H1205" s="849">
        <v>7</v>
      </c>
      <c r="I1205" s="849">
        <v>1008</v>
      </c>
      <c r="J1205" s="832">
        <v>1.3808219178082193</v>
      </c>
      <c r="K1205" s="832">
        <v>144</v>
      </c>
      <c r="L1205" s="849">
        <v>5</v>
      </c>
      <c r="M1205" s="849">
        <v>730</v>
      </c>
      <c r="N1205" s="832">
        <v>1</v>
      </c>
      <c r="O1205" s="832">
        <v>146</v>
      </c>
      <c r="P1205" s="849"/>
      <c r="Q1205" s="849"/>
      <c r="R1205" s="837"/>
      <c r="S1205" s="850"/>
    </row>
    <row r="1206" spans="1:19" ht="14.4" customHeight="1" x14ac:dyDescent="0.3">
      <c r="A1206" s="831" t="s">
        <v>8273</v>
      </c>
      <c r="B1206" s="832" t="s">
        <v>8550</v>
      </c>
      <c r="C1206" s="832" t="s">
        <v>664</v>
      </c>
      <c r="D1206" s="832" t="s">
        <v>3030</v>
      </c>
      <c r="E1206" s="832" t="s">
        <v>8203</v>
      </c>
      <c r="F1206" s="832" t="s">
        <v>8534</v>
      </c>
      <c r="G1206" s="832" t="s">
        <v>8535</v>
      </c>
      <c r="H1206" s="849">
        <v>3</v>
      </c>
      <c r="I1206" s="849">
        <v>570</v>
      </c>
      <c r="J1206" s="832"/>
      <c r="K1206" s="832">
        <v>190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8273</v>
      </c>
      <c r="B1207" s="832" t="s">
        <v>8550</v>
      </c>
      <c r="C1207" s="832" t="s">
        <v>664</v>
      </c>
      <c r="D1207" s="832" t="s">
        <v>3030</v>
      </c>
      <c r="E1207" s="832" t="s">
        <v>8203</v>
      </c>
      <c r="F1207" s="832" t="s">
        <v>8281</v>
      </c>
      <c r="G1207" s="832" t="s">
        <v>8282</v>
      </c>
      <c r="H1207" s="849">
        <v>14</v>
      </c>
      <c r="I1207" s="849">
        <v>490</v>
      </c>
      <c r="J1207" s="832">
        <v>0.601965601965602</v>
      </c>
      <c r="K1207" s="832">
        <v>35</v>
      </c>
      <c r="L1207" s="849">
        <v>22</v>
      </c>
      <c r="M1207" s="849">
        <v>814</v>
      </c>
      <c r="N1207" s="832">
        <v>1</v>
      </c>
      <c r="O1207" s="832">
        <v>37</v>
      </c>
      <c r="P1207" s="849"/>
      <c r="Q1207" s="849"/>
      <c r="R1207" s="837"/>
      <c r="S1207" s="850"/>
    </row>
    <row r="1208" spans="1:19" ht="14.4" customHeight="1" x14ac:dyDescent="0.3">
      <c r="A1208" s="831" t="s">
        <v>8273</v>
      </c>
      <c r="B1208" s="832" t="s">
        <v>8550</v>
      </c>
      <c r="C1208" s="832" t="s">
        <v>664</v>
      </c>
      <c r="D1208" s="832" t="s">
        <v>3030</v>
      </c>
      <c r="E1208" s="832" t="s">
        <v>8203</v>
      </c>
      <c r="F1208" s="832" t="s">
        <v>8238</v>
      </c>
      <c r="G1208" s="832" t="s">
        <v>8239</v>
      </c>
      <c r="H1208" s="849">
        <v>3</v>
      </c>
      <c r="I1208" s="849">
        <v>246</v>
      </c>
      <c r="J1208" s="832">
        <v>0.5720930232558139</v>
      </c>
      <c r="K1208" s="832">
        <v>82</v>
      </c>
      <c r="L1208" s="849">
        <v>5</v>
      </c>
      <c r="M1208" s="849">
        <v>430</v>
      </c>
      <c r="N1208" s="832">
        <v>1</v>
      </c>
      <c r="O1208" s="832">
        <v>86</v>
      </c>
      <c r="P1208" s="849"/>
      <c r="Q1208" s="849"/>
      <c r="R1208" s="837"/>
      <c r="S1208" s="850"/>
    </row>
    <row r="1209" spans="1:19" ht="14.4" customHeight="1" x14ac:dyDescent="0.3">
      <c r="A1209" s="831" t="s">
        <v>8273</v>
      </c>
      <c r="B1209" s="832" t="s">
        <v>8550</v>
      </c>
      <c r="C1209" s="832" t="s">
        <v>664</v>
      </c>
      <c r="D1209" s="832" t="s">
        <v>3030</v>
      </c>
      <c r="E1209" s="832" t="s">
        <v>8203</v>
      </c>
      <c r="F1209" s="832" t="s">
        <v>8380</v>
      </c>
      <c r="G1209" s="832" t="s">
        <v>8381</v>
      </c>
      <c r="H1209" s="849">
        <v>66</v>
      </c>
      <c r="I1209" s="849">
        <v>10890</v>
      </c>
      <c r="J1209" s="832">
        <v>0.68361581920903958</v>
      </c>
      <c r="K1209" s="832">
        <v>165</v>
      </c>
      <c r="L1209" s="849">
        <v>90</v>
      </c>
      <c r="M1209" s="849">
        <v>15930</v>
      </c>
      <c r="N1209" s="832">
        <v>1</v>
      </c>
      <c r="O1209" s="832">
        <v>177</v>
      </c>
      <c r="P1209" s="849"/>
      <c r="Q1209" s="849"/>
      <c r="R1209" s="837"/>
      <c r="S1209" s="850"/>
    </row>
    <row r="1210" spans="1:19" ht="14.4" customHeight="1" x14ac:dyDescent="0.3">
      <c r="A1210" s="831" t="s">
        <v>8273</v>
      </c>
      <c r="B1210" s="832" t="s">
        <v>8550</v>
      </c>
      <c r="C1210" s="832" t="s">
        <v>664</v>
      </c>
      <c r="D1210" s="832" t="s">
        <v>3030</v>
      </c>
      <c r="E1210" s="832" t="s">
        <v>8203</v>
      </c>
      <c r="F1210" s="832" t="s">
        <v>8240</v>
      </c>
      <c r="G1210" s="832" t="s">
        <v>8241</v>
      </c>
      <c r="H1210" s="849">
        <v>3</v>
      </c>
      <c r="I1210" s="849">
        <v>66.67</v>
      </c>
      <c r="J1210" s="832"/>
      <c r="K1210" s="832">
        <v>22.223333333333333</v>
      </c>
      <c r="L1210" s="849"/>
      <c r="M1210" s="849"/>
      <c r="N1210" s="832"/>
      <c r="O1210" s="832"/>
      <c r="P1210" s="849"/>
      <c r="Q1210" s="849"/>
      <c r="R1210" s="837"/>
      <c r="S1210" s="850"/>
    </row>
    <row r="1211" spans="1:19" ht="14.4" customHeight="1" x14ac:dyDescent="0.3">
      <c r="A1211" s="831" t="s">
        <v>8273</v>
      </c>
      <c r="B1211" s="832" t="s">
        <v>8550</v>
      </c>
      <c r="C1211" s="832" t="s">
        <v>664</v>
      </c>
      <c r="D1211" s="832" t="s">
        <v>3030</v>
      </c>
      <c r="E1211" s="832" t="s">
        <v>8203</v>
      </c>
      <c r="F1211" s="832" t="s">
        <v>8287</v>
      </c>
      <c r="G1211" s="832" t="s">
        <v>8288</v>
      </c>
      <c r="H1211" s="849">
        <v>132</v>
      </c>
      <c r="I1211" s="849">
        <v>14256</v>
      </c>
      <c r="J1211" s="832">
        <v>0.91034482758620694</v>
      </c>
      <c r="K1211" s="832">
        <v>108</v>
      </c>
      <c r="L1211" s="849">
        <v>135</v>
      </c>
      <c r="M1211" s="849">
        <v>15660</v>
      </c>
      <c r="N1211" s="832">
        <v>1</v>
      </c>
      <c r="O1211" s="832">
        <v>116</v>
      </c>
      <c r="P1211" s="849"/>
      <c r="Q1211" s="849"/>
      <c r="R1211" s="837"/>
      <c r="S1211" s="850"/>
    </row>
    <row r="1212" spans="1:19" ht="14.4" customHeight="1" x14ac:dyDescent="0.3">
      <c r="A1212" s="831" t="s">
        <v>8273</v>
      </c>
      <c r="B1212" s="832" t="s">
        <v>8550</v>
      </c>
      <c r="C1212" s="832" t="s">
        <v>664</v>
      </c>
      <c r="D1212" s="832" t="s">
        <v>3030</v>
      </c>
      <c r="E1212" s="832" t="s">
        <v>8203</v>
      </c>
      <c r="F1212" s="832" t="s">
        <v>8242</v>
      </c>
      <c r="G1212" s="832" t="s">
        <v>8243</v>
      </c>
      <c r="H1212" s="849">
        <v>42</v>
      </c>
      <c r="I1212" s="849">
        <v>1512</v>
      </c>
      <c r="J1212" s="832">
        <v>0.70456663560111832</v>
      </c>
      <c r="K1212" s="832">
        <v>36</v>
      </c>
      <c r="L1212" s="849">
        <v>58</v>
      </c>
      <c r="M1212" s="849">
        <v>2146</v>
      </c>
      <c r="N1212" s="832">
        <v>1</v>
      </c>
      <c r="O1212" s="832">
        <v>37</v>
      </c>
      <c r="P1212" s="849"/>
      <c r="Q1212" s="849"/>
      <c r="R1212" s="837"/>
      <c r="S1212" s="850"/>
    </row>
    <row r="1213" spans="1:19" ht="14.4" customHeight="1" x14ac:dyDescent="0.3">
      <c r="A1213" s="831" t="s">
        <v>8273</v>
      </c>
      <c r="B1213" s="832" t="s">
        <v>8550</v>
      </c>
      <c r="C1213" s="832" t="s">
        <v>664</v>
      </c>
      <c r="D1213" s="832" t="s">
        <v>3030</v>
      </c>
      <c r="E1213" s="832" t="s">
        <v>8203</v>
      </c>
      <c r="F1213" s="832" t="s">
        <v>8244</v>
      </c>
      <c r="G1213" s="832" t="s">
        <v>8245</v>
      </c>
      <c r="H1213" s="849"/>
      <c r="I1213" s="849"/>
      <c r="J1213" s="832"/>
      <c r="K1213" s="832"/>
      <c r="L1213" s="849">
        <v>8</v>
      </c>
      <c r="M1213" s="849">
        <v>256</v>
      </c>
      <c r="N1213" s="832">
        <v>1</v>
      </c>
      <c r="O1213" s="832">
        <v>32</v>
      </c>
      <c r="P1213" s="849"/>
      <c r="Q1213" s="849"/>
      <c r="R1213" s="837"/>
      <c r="S1213" s="850"/>
    </row>
    <row r="1214" spans="1:19" ht="14.4" customHeight="1" x14ac:dyDescent="0.3">
      <c r="A1214" s="831" t="s">
        <v>8273</v>
      </c>
      <c r="B1214" s="832" t="s">
        <v>8550</v>
      </c>
      <c r="C1214" s="832" t="s">
        <v>664</v>
      </c>
      <c r="D1214" s="832" t="s">
        <v>3030</v>
      </c>
      <c r="E1214" s="832" t="s">
        <v>8203</v>
      </c>
      <c r="F1214" s="832" t="s">
        <v>8271</v>
      </c>
      <c r="G1214" s="832" t="s">
        <v>8272</v>
      </c>
      <c r="H1214" s="849">
        <v>237</v>
      </c>
      <c r="I1214" s="849">
        <v>78447</v>
      </c>
      <c r="J1214" s="832">
        <v>0.99372957361100556</v>
      </c>
      <c r="K1214" s="832">
        <v>331</v>
      </c>
      <c r="L1214" s="849">
        <v>223</v>
      </c>
      <c r="M1214" s="849">
        <v>78942</v>
      </c>
      <c r="N1214" s="832">
        <v>1</v>
      </c>
      <c r="O1214" s="832">
        <v>354</v>
      </c>
      <c r="P1214" s="849"/>
      <c r="Q1214" s="849"/>
      <c r="R1214" s="837"/>
      <c r="S1214" s="850"/>
    </row>
    <row r="1215" spans="1:19" ht="14.4" customHeight="1" x14ac:dyDescent="0.3">
      <c r="A1215" s="831" t="s">
        <v>8273</v>
      </c>
      <c r="B1215" s="832" t="s">
        <v>8550</v>
      </c>
      <c r="C1215" s="832" t="s">
        <v>664</v>
      </c>
      <c r="D1215" s="832" t="s">
        <v>3030</v>
      </c>
      <c r="E1215" s="832" t="s">
        <v>8203</v>
      </c>
      <c r="F1215" s="832" t="s">
        <v>8576</v>
      </c>
      <c r="G1215" s="832" t="s">
        <v>8577</v>
      </c>
      <c r="H1215" s="849">
        <v>62</v>
      </c>
      <c r="I1215" s="849">
        <v>0</v>
      </c>
      <c r="J1215" s="832"/>
      <c r="K1215" s="832">
        <v>0</v>
      </c>
      <c r="L1215" s="849">
        <v>74</v>
      </c>
      <c r="M1215" s="849">
        <v>0</v>
      </c>
      <c r="N1215" s="832"/>
      <c r="O1215" s="832">
        <v>0</v>
      </c>
      <c r="P1215" s="849"/>
      <c r="Q1215" s="849"/>
      <c r="R1215" s="837"/>
      <c r="S1215" s="850"/>
    </row>
    <row r="1216" spans="1:19" ht="14.4" customHeight="1" x14ac:dyDescent="0.3">
      <c r="A1216" s="831" t="s">
        <v>8273</v>
      </c>
      <c r="B1216" s="832" t="s">
        <v>8550</v>
      </c>
      <c r="C1216" s="832" t="s">
        <v>664</v>
      </c>
      <c r="D1216" s="832" t="s">
        <v>3030</v>
      </c>
      <c r="E1216" s="832" t="s">
        <v>8203</v>
      </c>
      <c r="F1216" s="832" t="s">
        <v>8578</v>
      </c>
      <c r="G1216" s="832" t="s">
        <v>8579</v>
      </c>
      <c r="H1216" s="849">
        <v>61</v>
      </c>
      <c r="I1216" s="849">
        <v>12200</v>
      </c>
      <c r="J1216" s="832">
        <v>0.84722222222222221</v>
      </c>
      <c r="K1216" s="832">
        <v>200</v>
      </c>
      <c r="L1216" s="849">
        <v>72</v>
      </c>
      <c r="M1216" s="849">
        <v>14400</v>
      </c>
      <c r="N1216" s="832">
        <v>1</v>
      </c>
      <c r="O1216" s="832">
        <v>200</v>
      </c>
      <c r="P1216" s="849"/>
      <c r="Q1216" s="849"/>
      <c r="R1216" s="837"/>
      <c r="S1216" s="850"/>
    </row>
    <row r="1217" spans="1:19" ht="14.4" customHeight="1" x14ac:dyDescent="0.3">
      <c r="A1217" s="831" t="s">
        <v>8273</v>
      </c>
      <c r="B1217" s="832" t="s">
        <v>8550</v>
      </c>
      <c r="C1217" s="832" t="s">
        <v>664</v>
      </c>
      <c r="D1217" s="832" t="s">
        <v>3030</v>
      </c>
      <c r="E1217" s="832" t="s">
        <v>8203</v>
      </c>
      <c r="F1217" s="832" t="s">
        <v>8291</v>
      </c>
      <c r="G1217" s="832" t="s">
        <v>8292</v>
      </c>
      <c r="H1217" s="849">
        <v>13</v>
      </c>
      <c r="I1217" s="849">
        <v>910</v>
      </c>
      <c r="J1217" s="832">
        <v>1.0247747747747749</v>
      </c>
      <c r="K1217" s="832">
        <v>70</v>
      </c>
      <c r="L1217" s="849">
        <v>12</v>
      </c>
      <c r="M1217" s="849">
        <v>888</v>
      </c>
      <c r="N1217" s="832">
        <v>1</v>
      </c>
      <c r="O1217" s="832">
        <v>74</v>
      </c>
      <c r="P1217" s="849"/>
      <c r="Q1217" s="849"/>
      <c r="R1217" s="837"/>
      <c r="S1217" s="850"/>
    </row>
    <row r="1218" spans="1:19" ht="14.4" customHeight="1" x14ac:dyDescent="0.3">
      <c r="A1218" s="831" t="s">
        <v>8273</v>
      </c>
      <c r="B1218" s="832" t="s">
        <v>8550</v>
      </c>
      <c r="C1218" s="832" t="s">
        <v>664</v>
      </c>
      <c r="D1218" s="832" t="s">
        <v>3030</v>
      </c>
      <c r="E1218" s="832" t="s">
        <v>8203</v>
      </c>
      <c r="F1218" s="832" t="s">
        <v>8354</v>
      </c>
      <c r="G1218" s="832" t="s">
        <v>8355</v>
      </c>
      <c r="H1218" s="849">
        <v>8</v>
      </c>
      <c r="I1218" s="849">
        <v>616</v>
      </c>
      <c r="J1218" s="832">
        <v>1.6</v>
      </c>
      <c r="K1218" s="832">
        <v>77</v>
      </c>
      <c r="L1218" s="849">
        <v>5</v>
      </c>
      <c r="M1218" s="849">
        <v>385</v>
      </c>
      <c r="N1218" s="832">
        <v>1</v>
      </c>
      <c r="O1218" s="832">
        <v>77</v>
      </c>
      <c r="P1218" s="849"/>
      <c r="Q1218" s="849"/>
      <c r="R1218" s="837"/>
      <c r="S1218" s="850"/>
    </row>
    <row r="1219" spans="1:19" ht="14.4" customHeight="1" x14ac:dyDescent="0.3">
      <c r="A1219" s="831" t="s">
        <v>8273</v>
      </c>
      <c r="B1219" s="832" t="s">
        <v>8550</v>
      </c>
      <c r="C1219" s="832" t="s">
        <v>664</v>
      </c>
      <c r="D1219" s="832" t="s">
        <v>3030</v>
      </c>
      <c r="E1219" s="832" t="s">
        <v>8203</v>
      </c>
      <c r="F1219" s="832" t="s">
        <v>8295</v>
      </c>
      <c r="G1219" s="832" t="s">
        <v>8296</v>
      </c>
      <c r="H1219" s="849">
        <v>3</v>
      </c>
      <c r="I1219" s="849">
        <v>171</v>
      </c>
      <c r="J1219" s="832">
        <v>1.4491525423728813</v>
      </c>
      <c r="K1219" s="832">
        <v>57</v>
      </c>
      <c r="L1219" s="849">
        <v>2</v>
      </c>
      <c r="M1219" s="849">
        <v>118</v>
      </c>
      <c r="N1219" s="832">
        <v>1</v>
      </c>
      <c r="O1219" s="832">
        <v>59</v>
      </c>
      <c r="P1219" s="849"/>
      <c r="Q1219" s="849"/>
      <c r="R1219" s="837"/>
      <c r="S1219" s="850"/>
    </row>
    <row r="1220" spans="1:19" ht="14.4" customHeight="1" x14ac:dyDescent="0.3">
      <c r="A1220" s="831" t="s">
        <v>8273</v>
      </c>
      <c r="B1220" s="832" t="s">
        <v>8550</v>
      </c>
      <c r="C1220" s="832" t="s">
        <v>664</v>
      </c>
      <c r="D1220" s="832" t="s">
        <v>3030</v>
      </c>
      <c r="E1220" s="832" t="s">
        <v>8203</v>
      </c>
      <c r="F1220" s="832" t="s">
        <v>8248</v>
      </c>
      <c r="G1220" s="832" t="s">
        <v>8249</v>
      </c>
      <c r="H1220" s="849"/>
      <c r="I1220" s="849"/>
      <c r="J1220" s="832"/>
      <c r="K1220" s="832"/>
      <c r="L1220" s="849">
        <v>2</v>
      </c>
      <c r="M1220" s="849">
        <v>118</v>
      </c>
      <c r="N1220" s="832">
        <v>1</v>
      </c>
      <c r="O1220" s="832">
        <v>59</v>
      </c>
      <c r="P1220" s="849"/>
      <c r="Q1220" s="849"/>
      <c r="R1220" s="837"/>
      <c r="S1220" s="850"/>
    </row>
    <row r="1221" spans="1:19" ht="14.4" customHeight="1" x14ac:dyDescent="0.3">
      <c r="A1221" s="831" t="s">
        <v>8273</v>
      </c>
      <c r="B1221" s="832" t="s">
        <v>8550</v>
      </c>
      <c r="C1221" s="832" t="s">
        <v>664</v>
      </c>
      <c r="D1221" s="832" t="s">
        <v>3031</v>
      </c>
      <c r="E1221" s="832" t="s">
        <v>8203</v>
      </c>
      <c r="F1221" s="832" t="s">
        <v>8230</v>
      </c>
      <c r="G1221" s="832" t="s">
        <v>8231</v>
      </c>
      <c r="H1221" s="849">
        <v>12</v>
      </c>
      <c r="I1221" s="849">
        <v>348</v>
      </c>
      <c r="J1221" s="832">
        <v>1.9333333333333333</v>
      </c>
      <c r="K1221" s="832">
        <v>29</v>
      </c>
      <c r="L1221" s="849">
        <v>6</v>
      </c>
      <c r="M1221" s="849">
        <v>180</v>
      </c>
      <c r="N1221" s="832">
        <v>1</v>
      </c>
      <c r="O1221" s="832">
        <v>30</v>
      </c>
      <c r="P1221" s="849">
        <v>4</v>
      </c>
      <c r="Q1221" s="849">
        <v>120</v>
      </c>
      <c r="R1221" s="837">
        <v>0.66666666666666663</v>
      </c>
      <c r="S1221" s="850">
        <v>30</v>
      </c>
    </row>
    <row r="1222" spans="1:19" ht="14.4" customHeight="1" x14ac:dyDescent="0.3">
      <c r="A1222" s="831" t="s">
        <v>8273</v>
      </c>
      <c r="B1222" s="832" t="s">
        <v>8550</v>
      </c>
      <c r="C1222" s="832" t="s">
        <v>664</v>
      </c>
      <c r="D1222" s="832" t="s">
        <v>3031</v>
      </c>
      <c r="E1222" s="832" t="s">
        <v>8203</v>
      </c>
      <c r="F1222" s="832" t="s">
        <v>8232</v>
      </c>
      <c r="G1222" s="832" t="s">
        <v>8233</v>
      </c>
      <c r="H1222" s="849">
        <v>53</v>
      </c>
      <c r="I1222" s="849">
        <v>3392</v>
      </c>
      <c r="J1222" s="832">
        <v>0.55862977602108033</v>
      </c>
      <c r="K1222" s="832">
        <v>64</v>
      </c>
      <c r="L1222" s="849">
        <v>92</v>
      </c>
      <c r="M1222" s="849">
        <v>6072</v>
      </c>
      <c r="N1222" s="832">
        <v>1</v>
      </c>
      <c r="O1222" s="832">
        <v>66</v>
      </c>
      <c r="P1222" s="849">
        <v>82</v>
      </c>
      <c r="Q1222" s="849">
        <v>5412</v>
      </c>
      <c r="R1222" s="837">
        <v>0.89130434782608692</v>
      </c>
      <c r="S1222" s="850">
        <v>66</v>
      </c>
    </row>
    <row r="1223" spans="1:19" ht="14.4" customHeight="1" x14ac:dyDescent="0.3">
      <c r="A1223" s="831" t="s">
        <v>8273</v>
      </c>
      <c r="B1223" s="832" t="s">
        <v>8550</v>
      </c>
      <c r="C1223" s="832" t="s">
        <v>664</v>
      </c>
      <c r="D1223" s="832" t="s">
        <v>3031</v>
      </c>
      <c r="E1223" s="832" t="s">
        <v>8203</v>
      </c>
      <c r="F1223" s="832" t="s">
        <v>8328</v>
      </c>
      <c r="G1223" s="832" t="s">
        <v>8329</v>
      </c>
      <c r="H1223" s="849">
        <v>2</v>
      </c>
      <c r="I1223" s="849">
        <v>218</v>
      </c>
      <c r="J1223" s="832"/>
      <c r="K1223" s="832">
        <v>109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8273</v>
      </c>
      <c r="B1224" s="832" t="s">
        <v>8550</v>
      </c>
      <c r="C1224" s="832" t="s">
        <v>664</v>
      </c>
      <c r="D1224" s="832" t="s">
        <v>3031</v>
      </c>
      <c r="E1224" s="832" t="s">
        <v>8203</v>
      </c>
      <c r="F1224" s="832" t="s">
        <v>8204</v>
      </c>
      <c r="G1224" s="832" t="s">
        <v>8205</v>
      </c>
      <c r="H1224" s="849">
        <v>209</v>
      </c>
      <c r="I1224" s="849">
        <v>30096</v>
      </c>
      <c r="J1224" s="832">
        <v>1.840508806262231</v>
      </c>
      <c r="K1224" s="832">
        <v>144</v>
      </c>
      <c r="L1224" s="849">
        <v>112</v>
      </c>
      <c r="M1224" s="849">
        <v>16352</v>
      </c>
      <c r="N1224" s="832">
        <v>1</v>
      </c>
      <c r="O1224" s="832">
        <v>146</v>
      </c>
      <c r="P1224" s="849">
        <v>113</v>
      </c>
      <c r="Q1224" s="849">
        <v>16611</v>
      </c>
      <c r="R1224" s="837">
        <v>1.0158390410958904</v>
      </c>
      <c r="S1224" s="850">
        <v>147</v>
      </c>
    </row>
    <row r="1225" spans="1:19" ht="14.4" customHeight="1" x14ac:dyDescent="0.3">
      <c r="A1225" s="831" t="s">
        <v>8273</v>
      </c>
      <c r="B1225" s="832" t="s">
        <v>8550</v>
      </c>
      <c r="C1225" s="832" t="s">
        <v>664</v>
      </c>
      <c r="D1225" s="832" t="s">
        <v>3031</v>
      </c>
      <c r="E1225" s="832" t="s">
        <v>8203</v>
      </c>
      <c r="F1225" s="832" t="s">
        <v>8281</v>
      </c>
      <c r="G1225" s="832" t="s">
        <v>8282</v>
      </c>
      <c r="H1225" s="849">
        <v>48</v>
      </c>
      <c r="I1225" s="849">
        <v>1680</v>
      </c>
      <c r="J1225" s="832">
        <v>1.3354531001589824</v>
      </c>
      <c r="K1225" s="832">
        <v>35</v>
      </c>
      <c r="L1225" s="849">
        <v>34</v>
      </c>
      <c r="M1225" s="849">
        <v>1258</v>
      </c>
      <c r="N1225" s="832">
        <v>1</v>
      </c>
      <c r="O1225" s="832">
        <v>37</v>
      </c>
      <c r="P1225" s="849">
        <v>40</v>
      </c>
      <c r="Q1225" s="849">
        <v>1480</v>
      </c>
      <c r="R1225" s="837">
        <v>1.1764705882352942</v>
      </c>
      <c r="S1225" s="850">
        <v>37</v>
      </c>
    </row>
    <row r="1226" spans="1:19" ht="14.4" customHeight="1" x14ac:dyDescent="0.3">
      <c r="A1226" s="831" t="s">
        <v>8273</v>
      </c>
      <c r="B1226" s="832" t="s">
        <v>8550</v>
      </c>
      <c r="C1226" s="832" t="s">
        <v>664</v>
      </c>
      <c r="D1226" s="832" t="s">
        <v>3031</v>
      </c>
      <c r="E1226" s="832" t="s">
        <v>8203</v>
      </c>
      <c r="F1226" s="832" t="s">
        <v>8238</v>
      </c>
      <c r="G1226" s="832" t="s">
        <v>8239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</v>
      </c>
      <c r="Q1226" s="849">
        <v>86</v>
      </c>
      <c r="R1226" s="837"/>
      <c r="S1226" s="850">
        <v>86</v>
      </c>
    </row>
    <row r="1227" spans="1:19" ht="14.4" customHeight="1" x14ac:dyDescent="0.3">
      <c r="A1227" s="831" t="s">
        <v>8273</v>
      </c>
      <c r="B1227" s="832" t="s">
        <v>8550</v>
      </c>
      <c r="C1227" s="832" t="s">
        <v>664</v>
      </c>
      <c r="D1227" s="832" t="s">
        <v>3031</v>
      </c>
      <c r="E1227" s="832" t="s">
        <v>8203</v>
      </c>
      <c r="F1227" s="832" t="s">
        <v>8380</v>
      </c>
      <c r="G1227" s="832" t="s">
        <v>8381</v>
      </c>
      <c r="H1227" s="849">
        <v>298</v>
      </c>
      <c r="I1227" s="849">
        <v>49170</v>
      </c>
      <c r="J1227" s="832">
        <v>1.245724709280231</v>
      </c>
      <c r="K1227" s="832">
        <v>165</v>
      </c>
      <c r="L1227" s="849">
        <v>223</v>
      </c>
      <c r="M1227" s="849">
        <v>39471</v>
      </c>
      <c r="N1227" s="832">
        <v>1</v>
      </c>
      <c r="O1227" s="832">
        <v>177</v>
      </c>
      <c r="P1227" s="849">
        <v>191</v>
      </c>
      <c r="Q1227" s="849">
        <v>33807</v>
      </c>
      <c r="R1227" s="837">
        <v>0.8565022421524664</v>
      </c>
      <c r="S1227" s="850">
        <v>177</v>
      </c>
    </row>
    <row r="1228" spans="1:19" ht="14.4" customHeight="1" x14ac:dyDescent="0.3">
      <c r="A1228" s="831" t="s">
        <v>8273</v>
      </c>
      <c r="B1228" s="832" t="s">
        <v>8550</v>
      </c>
      <c r="C1228" s="832" t="s">
        <v>664</v>
      </c>
      <c r="D1228" s="832" t="s">
        <v>3031</v>
      </c>
      <c r="E1228" s="832" t="s">
        <v>8203</v>
      </c>
      <c r="F1228" s="832" t="s">
        <v>8240</v>
      </c>
      <c r="G1228" s="832" t="s">
        <v>8241</v>
      </c>
      <c r="H1228" s="849">
        <v>1</v>
      </c>
      <c r="I1228" s="849">
        <v>0</v>
      </c>
      <c r="J1228" s="832">
        <v>0</v>
      </c>
      <c r="K1228" s="832">
        <v>0</v>
      </c>
      <c r="L1228" s="849">
        <v>5</v>
      </c>
      <c r="M1228" s="849">
        <v>166.67000000000002</v>
      </c>
      <c r="N1228" s="832">
        <v>1</v>
      </c>
      <c r="O1228" s="832">
        <v>33.334000000000003</v>
      </c>
      <c r="P1228" s="849">
        <v>3</v>
      </c>
      <c r="Q1228" s="849">
        <v>99.99</v>
      </c>
      <c r="R1228" s="837">
        <v>0.59992800143997116</v>
      </c>
      <c r="S1228" s="850">
        <v>33.33</v>
      </c>
    </row>
    <row r="1229" spans="1:19" ht="14.4" customHeight="1" x14ac:dyDescent="0.3">
      <c r="A1229" s="831" t="s">
        <v>8273</v>
      </c>
      <c r="B1229" s="832" t="s">
        <v>8550</v>
      </c>
      <c r="C1229" s="832" t="s">
        <v>664</v>
      </c>
      <c r="D1229" s="832" t="s">
        <v>3031</v>
      </c>
      <c r="E1229" s="832" t="s">
        <v>8203</v>
      </c>
      <c r="F1229" s="832" t="s">
        <v>8287</v>
      </c>
      <c r="G1229" s="832" t="s">
        <v>8288</v>
      </c>
      <c r="H1229" s="849">
        <v>266</v>
      </c>
      <c r="I1229" s="849">
        <v>28728</v>
      </c>
      <c r="J1229" s="832">
        <v>1.0674791914387634</v>
      </c>
      <c r="K1229" s="832">
        <v>108</v>
      </c>
      <c r="L1229" s="849">
        <v>232</v>
      </c>
      <c r="M1229" s="849">
        <v>26912</v>
      </c>
      <c r="N1229" s="832">
        <v>1</v>
      </c>
      <c r="O1229" s="832">
        <v>116</v>
      </c>
      <c r="P1229" s="849">
        <v>228</v>
      </c>
      <c r="Q1229" s="849">
        <v>26448</v>
      </c>
      <c r="R1229" s="837">
        <v>0.98275862068965514</v>
      </c>
      <c r="S1229" s="850">
        <v>116</v>
      </c>
    </row>
    <row r="1230" spans="1:19" ht="14.4" customHeight="1" x14ac:dyDescent="0.3">
      <c r="A1230" s="831" t="s">
        <v>8273</v>
      </c>
      <c r="B1230" s="832" t="s">
        <v>8550</v>
      </c>
      <c r="C1230" s="832" t="s">
        <v>664</v>
      </c>
      <c r="D1230" s="832" t="s">
        <v>3031</v>
      </c>
      <c r="E1230" s="832" t="s">
        <v>8203</v>
      </c>
      <c r="F1230" s="832" t="s">
        <v>8242</v>
      </c>
      <c r="G1230" s="832" t="s">
        <v>8243</v>
      </c>
      <c r="H1230" s="849">
        <v>86</v>
      </c>
      <c r="I1230" s="849">
        <v>3096</v>
      </c>
      <c r="J1230" s="832">
        <v>1.1621621621621621</v>
      </c>
      <c r="K1230" s="832">
        <v>36</v>
      </c>
      <c r="L1230" s="849">
        <v>72</v>
      </c>
      <c r="M1230" s="849">
        <v>2664</v>
      </c>
      <c r="N1230" s="832">
        <v>1</v>
      </c>
      <c r="O1230" s="832">
        <v>37</v>
      </c>
      <c r="P1230" s="849">
        <v>96</v>
      </c>
      <c r="Q1230" s="849">
        <v>3552</v>
      </c>
      <c r="R1230" s="837">
        <v>1.3333333333333333</v>
      </c>
      <c r="S1230" s="850">
        <v>37</v>
      </c>
    </row>
    <row r="1231" spans="1:19" ht="14.4" customHeight="1" x14ac:dyDescent="0.3">
      <c r="A1231" s="831" t="s">
        <v>8273</v>
      </c>
      <c r="B1231" s="832" t="s">
        <v>8550</v>
      </c>
      <c r="C1231" s="832" t="s">
        <v>664</v>
      </c>
      <c r="D1231" s="832" t="s">
        <v>3031</v>
      </c>
      <c r="E1231" s="832" t="s">
        <v>8203</v>
      </c>
      <c r="F1231" s="832" t="s">
        <v>8350</v>
      </c>
      <c r="G1231" s="832" t="s">
        <v>8351</v>
      </c>
      <c r="H1231" s="849"/>
      <c r="I1231" s="849"/>
      <c r="J1231" s="832"/>
      <c r="K1231" s="832"/>
      <c r="L1231" s="849">
        <v>1</v>
      </c>
      <c r="M1231" s="849">
        <v>58</v>
      </c>
      <c r="N1231" s="832">
        <v>1</v>
      </c>
      <c r="O1231" s="832">
        <v>58</v>
      </c>
      <c r="P1231" s="849"/>
      <c r="Q1231" s="849"/>
      <c r="R1231" s="837"/>
      <c r="S1231" s="850"/>
    </row>
    <row r="1232" spans="1:19" ht="14.4" customHeight="1" x14ac:dyDescent="0.3">
      <c r="A1232" s="831" t="s">
        <v>8273</v>
      </c>
      <c r="B1232" s="832" t="s">
        <v>8550</v>
      </c>
      <c r="C1232" s="832" t="s">
        <v>664</v>
      </c>
      <c r="D1232" s="832" t="s">
        <v>3031</v>
      </c>
      <c r="E1232" s="832" t="s">
        <v>8203</v>
      </c>
      <c r="F1232" s="832" t="s">
        <v>8244</v>
      </c>
      <c r="G1232" s="832" t="s">
        <v>8245</v>
      </c>
      <c r="H1232" s="849">
        <v>2</v>
      </c>
      <c r="I1232" s="849">
        <v>62</v>
      </c>
      <c r="J1232" s="832">
        <v>0.96875</v>
      </c>
      <c r="K1232" s="832">
        <v>31</v>
      </c>
      <c r="L1232" s="849">
        <v>2</v>
      </c>
      <c r="M1232" s="849">
        <v>64</v>
      </c>
      <c r="N1232" s="832">
        <v>1</v>
      </c>
      <c r="O1232" s="832">
        <v>32</v>
      </c>
      <c r="P1232" s="849">
        <v>1</v>
      </c>
      <c r="Q1232" s="849">
        <v>32</v>
      </c>
      <c r="R1232" s="837">
        <v>0.5</v>
      </c>
      <c r="S1232" s="850">
        <v>32</v>
      </c>
    </row>
    <row r="1233" spans="1:19" ht="14.4" customHeight="1" x14ac:dyDescent="0.3">
      <c r="A1233" s="831" t="s">
        <v>8273</v>
      </c>
      <c r="B1233" s="832" t="s">
        <v>8550</v>
      </c>
      <c r="C1233" s="832" t="s">
        <v>664</v>
      </c>
      <c r="D1233" s="832" t="s">
        <v>3031</v>
      </c>
      <c r="E1233" s="832" t="s">
        <v>8203</v>
      </c>
      <c r="F1233" s="832" t="s">
        <v>8271</v>
      </c>
      <c r="G1233" s="832" t="s">
        <v>8272</v>
      </c>
      <c r="H1233" s="849">
        <v>201</v>
      </c>
      <c r="I1233" s="849">
        <v>66531</v>
      </c>
      <c r="J1233" s="832">
        <v>0.86211320167936556</v>
      </c>
      <c r="K1233" s="832">
        <v>331</v>
      </c>
      <c r="L1233" s="849">
        <v>218</v>
      </c>
      <c r="M1233" s="849">
        <v>77172</v>
      </c>
      <c r="N1233" s="832">
        <v>1</v>
      </c>
      <c r="O1233" s="832">
        <v>354</v>
      </c>
      <c r="P1233" s="849">
        <v>258</v>
      </c>
      <c r="Q1233" s="849">
        <v>91590</v>
      </c>
      <c r="R1233" s="837">
        <v>1.1868294199968901</v>
      </c>
      <c r="S1233" s="850">
        <v>355</v>
      </c>
    </row>
    <row r="1234" spans="1:19" ht="14.4" customHeight="1" x14ac:dyDescent="0.3">
      <c r="A1234" s="831" t="s">
        <v>8273</v>
      </c>
      <c r="B1234" s="832" t="s">
        <v>8550</v>
      </c>
      <c r="C1234" s="832" t="s">
        <v>664</v>
      </c>
      <c r="D1234" s="832" t="s">
        <v>3031</v>
      </c>
      <c r="E1234" s="832" t="s">
        <v>8203</v>
      </c>
      <c r="F1234" s="832" t="s">
        <v>8576</v>
      </c>
      <c r="G1234" s="832" t="s">
        <v>8577</v>
      </c>
      <c r="H1234" s="849"/>
      <c r="I1234" s="849"/>
      <c r="J1234" s="832"/>
      <c r="K1234" s="832"/>
      <c r="L1234" s="849">
        <v>2</v>
      </c>
      <c r="M1234" s="849">
        <v>0</v>
      </c>
      <c r="N1234" s="832"/>
      <c r="O1234" s="832">
        <v>0</v>
      </c>
      <c r="P1234" s="849"/>
      <c r="Q1234" s="849"/>
      <c r="R1234" s="837"/>
      <c r="S1234" s="850"/>
    </row>
    <row r="1235" spans="1:19" ht="14.4" customHeight="1" x14ac:dyDescent="0.3">
      <c r="A1235" s="831" t="s">
        <v>8273</v>
      </c>
      <c r="B1235" s="832" t="s">
        <v>8550</v>
      </c>
      <c r="C1235" s="832" t="s">
        <v>664</v>
      </c>
      <c r="D1235" s="832" t="s">
        <v>3031</v>
      </c>
      <c r="E1235" s="832" t="s">
        <v>8203</v>
      </c>
      <c r="F1235" s="832" t="s">
        <v>8544</v>
      </c>
      <c r="G1235" s="832" t="s">
        <v>8545</v>
      </c>
      <c r="H1235" s="849">
        <v>1</v>
      </c>
      <c r="I1235" s="849">
        <v>129</v>
      </c>
      <c r="J1235" s="832"/>
      <c r="K1235" s="832">
        <v>129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8273</v>
      </c>
      <c r="B1236" s="832" t="s">
        <v>8550</v>
      </c>
      <c r="C1236" s="832" t="s">
        <v>664</v>
      </c>
      <c r="D1236" s="832" t="s">
        <v>3031</v>
      </c>
      <c r="E1236" s="832" t="s">
        <v>8203</v>
      </c>
      <c r="F1236" s="832" t="s">
        <v>8578</v>
      </c>
      <c r="G1236" s="832" t="s">
        <v>8579</v>
      </c>
      <c r="H1236" s="849"/>
      <c r="I1236" s="849"/>
      <c r="J1236" s="832"/>
      <c r="K1236" s="832"/>
      <c r="L1236" s="849">
        <v>2</v>
      </c>
      <c r="M1236" s="849">
        <v>400</v>
      </c>
      <c r="N1236" s="832">
        <v>1</v>
      </c>
      <c r="O1236" s="832">
        <v>200</v>
      </c>
      <c r="P1236" s="849"/>
      <c r="Q1236" s="849"/>
      <c r="R1236" s="837"/>
      <c r="S1236" s="850"/>
    </row>
    <row r="1237" spans="1:19" ht="14.4" customHeight="1" x14ac:dyDescent="0.3">
      <c r="A1237" s="831" t="s">
        <v>8273</v>
      </c>
      <c r="B1237" s="832" t="s">
        <v>8550</v>
      </c>
      <c r="C1237" s="832" t="s">
        <v>664</v>
      </c>
      <c r="D1237" s="832" t="s">
        <v>3031</v>
      </c>
      <c r="E1237" s="832" t="s">
        <v>8203</v>
      </c>
      <c r="F1237" s="832" t="s">
        <v>8291</v>
      </c>
      <c r="G1237" s="832" t="s">
        <v>8292</v>
      </c>
      <c r="H1237" s="849">
        <v>5</v>
      </c>
      <c r="I1237" s="849">
        <v>350</v>
      </c>
      <c r="J1237" s="832">
        <v>1.1824324324324325</v>
      </c>
      <c r="K1237" s="832">
        <v>70</v>
      </c>
      <c r="L1237" s="849">
        <v>4</v>
      </c>
      <c r="M1237" s="849">
        <v>296</v>
      </c>
      <c r="N1237" s="832">
        <v>1</v>
      </c>
      <c r="O1237" s="832">
        <v>74</v>
      </c>
      <c r="P1237" s="849">
        <v>13</v>
      </c>
      <c r="Q1237" s="849">
        <v>962</v>
      </c>
      <c r="R1237" s="837">
        <v>3.25</v>
      </c>
      <c r="S1237" s="850">
        <v>74</v>
      </c>
    </row>
    <row r="1238" spans="1:19" ht="14.4" customHeight="1" x14ac:dyDescent="0.3">
      <c r="A1238" s="831" t="s">
        <v>8273</v>
      </c>
      <c r="B1238" s="832" t="s">
        <v>8550</v>
      </c>
      <c r="C1238" s="832" t="s">
        <v>664</v>
      </c>
      <c r="D1238" s="832" t="s">
        <v>3031</v>
      </c>
      <c r="E1238" s="832" t="s">
        <v>8203</v>
      </c>
      <c r="F1238" s="832" t="s">
        <v>8354</v>
      </c>
      <c r="G1238" s="832" t="s">
        <v>8355</v>
      </c>
      <c r="H1238" s="849">
        <v>85</v>
      </c>
      <c r="I1238" s="849">
        <v>6545</v>
      </c>
      <c r="J1238" s="832">
        <v>2.65625</v>
      </c>
      <c r="K1238" s="832">
        <v>77</v>
      </c>
      <c r="L1238" s="849">
        <v>32</v>
      </c>
      <c r="M1238" s="849">
        <v>2464</v>
      </c>
      <c r="N1238" s="832">
        <v>1</v>
      </c>
      <c r="O1238" s="832">
        <v>77</v>
      </c>
      <c r="P1238" s="849">
        <v>47</v>
      </c>
      <c r="Q1238" s="849">
        <v>3619</v>
      </c>
      <c r="R1238" s="837">
        <v>1.46875</v>
      </c>
      <c r="S1238" s="850">
        <v>77</v>
      </c>
    </row>
    <row r="1239" spans="1:19" ht="14.4" customHeight="1" x14ac:dyDescent="0.3">
      <c r="A1239" s="831" t="s">
        <v>8273</v>
      </c>
      <c r="B1239" s="832" t="s">
        <v>8550</v>
      </c>
      <c r="C1239" s="832" t="s">
        <v>664</v>
      </c>
      <c r="D1239" s="832" t="s">
        <v>3031</v>
      </c>
      <c r="E1239" s="832" t="s">
        <v>8203</v>
      </c>
      <c r="F1239" s="832" t="s">
        <v>8248</v>
      </c>
      <c r="G1239" s="832" t="s">
        <v>8249</v>
      </c>
      <c r="H1239" s="849">
        <v>151</v>
      </c>
      <c r="I1239" s="849">
        <v>8607</v>
      </c>
      <c r="J1239" s="832">
        <v>1.0968523002421307</v>
      </c>
      <c r="K1239" s="832">
        <v>57</v>
      </c>
      <c r="L1239" s="849">
        <v>133</v>
      </c>
      <c r="M1239" s="849">
        <v>7847</v>
      </c>
      <c r="N1239" s="832">
        <v>1</v>
      </c>
      <c r="O1239" s="832">
        <v>59</v>
      </c>
      <c r="P1239" s="849">
        <v>118</v>
      </c>
      <c r="Q1239" s="849">
        <v>6962</v>
      </c>
      <c r="R1239" s="837">
        <v>0.88721804511278191</v>
      </c>
      <c r="S1239" s="850">
        <v>59</v>
      </c>
    </row>
    <row r="1240" spans="1:19" ht="14.4" customHeight="1" x14ac:dyDescent="0.3">
      <c r="A1240" s="831" t="s">
        <v>8273</v>
      </c>
      <c r="B1240" s="832" t="s">
        <v>8550</v>
      </c>
      <c r="C1240" s="832" t="s">
        <v>664</v>
      </c>
      <c r="D1240" s="832" t="s">
        <v>3031</v>
      </c>
      <c r="E1240" s="832" t="s">
        <v>8203</v>
      </c>
      <c r="F1240" s="832" t="s">
        <v>8586</v>
      </c>
      <c r="G1240" s="832" t="s">
        <v>8587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2</v>
      </c>
      <c r="Q1240" s="849">
        <v>128</v>
      </c>
      <c r="R1240" s="837"/>
      <c r="S1240" s="850">
        <v>64</v>
      </c>
    </row>
    <row r="1241" spans="1:19" ht="14.4" customHeight="1" x14ac:dyDescent="0.3">
      <c r="A1241" s="831" t="s">
        <v>8273</v>
      </c>
      <c r="B1241" s="832" t="s">
        <v>8550</v>
      </c>
      <c r="C1241" s="832" t="s">
        <v>664</v>
      </c>
      <c r="D1241" s="832" t="s">
        <v>3034</v>
      </c>
      <c r="E1241" s="832" t="s">
        <v>8206</v>
      </c>
      <c r="F1241" s="832" t="s">
        <v>8551</v>
      </c>
      <c r="G1241" s="832" t="s">
        <v>6863</v>
      </c>
      <c r="H1241" s="849"/>
      <c r="I1241" s="849"/>
      <c r="J1241" s="832"/>
      <c r="K1241" s="832"/>
      <c r="L1241" s="849">
        <v>0.2</v>
      </c>
      <c r="M1241" s="849">
        <v>10.82</v>
      </c>
      <c r="N1241" s="832">
        <v>1</v>
      </c>
      <c r="O1241" s="832">
        <v>54.1</v>
      </c>
      <c r="P1241" s="849"/>
      <c r="Q1241" s="849"/>
      <c r="R1241" s="837"/>
      <c r="S1241" s="850"/>
    </row>
    <row r="1242" spans="1:19" ht="14.4" customHeight="1" x14ac:dyDescent="0.3">
      <c r="A1242" s="831" t="s">
        <v>8273</v>
      </c>
      <c r="B1242" s="832" t="s">
        <v>8550</v>
      </c>
      <c r="C1242" s="832" t="s">
        <v>664</v>
      </c>
      <c r="D1242" s="832" t="s">
        <v>3034</v>
      </c>
      <c r="E1242" s="832" t="s">
        <v>8206</v>
      </c>
      <c r="F1242" s="832" t="s">
        <v>8552</v>
      </c>
      <c r="G1242" s="832" t="s">
        <v>6866</v>
      </c>
      <c r="H1242" s="849"/>
      <c r="I1242" s="849"/>
      <c r="J1242" s="832"/>
      <c r="K1242" s="832"/>
      <c r="L1242" s="849">
        <v>1</v>
      </c>
      <c r="M1242" s="849">
        <v>108.28</v>
      </c>
      <c r="N1242" s="832">
        <v>1</v>
      </c>
      <c r="O1242" s="832">
        <v>108.28</v>
      </c>
      <c r="P1242" s="849"/>
      <c r="Q1242" s="849"/>
      <c r="R1242" s="837"/>
      <c r="S1242" s="850"/>
    </row>
    <row r="1243" spans="1:19" ht="14.4" customHeight="1" x14ac:dyDescent="0.3">
      <c r="A1243" s="831" t="s">
        <v>8273</v>
      </c>
      <c r="B1243" s="832" t="s">
        <v>8550</v>
      </c>
      <c r="C1243" s="832" t="s">
        <v>664</v>
      </c>
      <c r="D1243" s="832" t="s">
        <v>3034</v>
      </c>
      <c r="E1243" s="832" t="s">
        <v>8206</v>
      </c>
      <c r="F1243" s="832" t="s">
        <v>8438</v>
      </c>
      <c r="G1243" s="832" t="s">
        <v>6138</v>
      </c>
      <c r="H1243" s="849"/>
      <c r="I1243" s="849"/>
      <c r="J1243" s="832"/>
      <c r="K1243" s="832"/>
      <c r="L1243" s="849">
        <v>1</v>
      </c>
      <c r="M1243" s="849">
        <v>101.99</v>
      </c>
      <c r="N1243" s="832">
        <v>1</v>
      </c>
      <c r="O1243" s="832">
        <v>101.99</v>
      </c>
      <c r="P1243" s="849"/>
      <c r="Q1243" s="849"/>
      <c r="R1243" s="837"/>
      <c r="S1243" s="850"/>
    </row>
    <row r="1244" spans="1:19" ht="14.4" customHeight="1" x14ac:dyDescent="0.3">
      <c r="A1244" s="831" t="s">
        <v>8273</v>
      </c>
      <c r="B1244" s="832" t="s">
        <v>8550</v>
      </c>
      <c r="C1244" s="832" t="s">
        <v>664</v>
      </c>
      <c r="D1244" s="832" t="s">
        <v>3034</v>
      </c>
      <c r="E1244" s="832" t="s">
        <v>8203</v>
      </c>
      <c r="F1244" s="832" t="s">
        <v>8230</v>
      </c>
      <c r="G1244" s="832" t="s">
        <v>8231</v>
      </c>
      <c r="H1244" s="849"/>
      <c r="I1244" s="849"/>
      <c r="J1244" s="832"/>
      <c r="K1244" s="832"/>
      <c r="L1244" s="849">
        <v>2</v>
      </c>
      <c r="M1244" s="849">
        <v>60</v>
      </c>
      <c r="N1244" s="832">
        <v>1</v>
      </c>
      <c r="O1244" s="832">
        <v>30</v>
      </c>
      <c r="P1244" s="849">
        <v>5</v>
      </c>
      <c r="Q1244" s="849">
        <v>150</v>
      </c>
      <c r="R1244" s="837">
        <v>2.5</v>
      </c>
      <c r="S1244" s="850">
        <v>30</v>
      </c>
    </row>
    <row r="1245" spans="1:19" ht="14.4" customHeight="1" x14ac:dyDescent="0.3">
      <c r="A1245" s="831" t="s">
        <v>8273</v>
      </c>
      <c r="B1245" s="832" t="s">
        <v>8550</v>
      </c>
      <c r="C1245" s="832" t="s">
        <v>664</v>
      </c>
      <c r="D1245" s="832" t="s">
        <v>3034</v>
      </c>
      <c r="E1245" s="832" t="s">
        <v>8203</v>
      </c>
      <c r="F1245" s="832" t="s">
        <v>8232</v>
      </c>
      <c r="G1245" s="832" t="s">
        <v>8233</v>
      </c>
      <c r="H1245" s="849"/>
      <c r="I1245" s="849"/>
      <c r="J1245" s="832"/>
      <c r="K1245" s="832"/>
      <c r="L1245" s="849">
        <v>36</v>
      </c>
      <c r="M1245" s="849">
        <v>2376</v>
      </c>
      <c r="N1245" s="832">
        <v>1</v>
      </c>
      <c r="O1245" s="832">
        <v>66</v>
      </c>
      <c r="P1245" s="849">
        <v>6</v>
      </c>
      <c r="Q1245" s="849">
        <v>396</v>
      </c>
      <c r="R1245" s="837">
        <v>0.16666666666666666</v>
      </c>
      <c r="S1245" s="850">
        <v>66</v>
      </c>
    </row>
    <row r="1246" spans="1:19" ht="14.4" customHeight="1" x14ac:dyDescent="0.3">
      <c r="A1246" s="831" t="s">
        <v>8273</v>
      </c>
      <c r="B1246" s="832" t="s">
        <v>8550</v>
      </c>
      <c r="C1246" s="832" t="s">
        <v>664</v>
      </c>
      <c r="D1246" s="832" t="s">
        <v>3034</v>
      </c>
      <c r="E1246" s="832" t="s">
        <v>8203</v>
      </c>
      <c r="F1246" s="832" t="s">
        <v>8328</v>
      </c>
      <c r="G1246" s="832" t="s">
        <v>8329</v>
      </c>
      <c r="H1246" s="849"/>
      <c r="I1246" s="849"/>
      <c r="J1246" s="832"/>
      <c r="K1246" s="832"/>
      <c r="L1246" s="849">
        <v>10</v>
      </c>
      <c r="M1246" s="849">
        <v>1150</v>
      </c>
      <c r="N1246" s="832">
        <v>1</v>
      </c>
      <c r="O1246" s="832">
        <v>115</v>
      </c>
      <c r="P1246" s="849">
        <v>3</v>
      </c>
      <c r="Q1246" s="849">
        <v>345</v>
      </c>
      <c r="R1246" s="837">
        <v>0.3</v>
      </c>
      <c r="S1246" s="850">
        <v>115</v>
      </c>
    </row>
    <row r="1247" spans="1:19" ht="14.4" customHeight="1" x14ac:dyDescent="0.3">
      <c r="A1247" s="831" t="s">
        <v>8273</v>
      </c>
      <c r="B1247" s="832" t="s">
        <v>8550</v>
      </c>
      <c r="C1247" s="832" t="s">
        <v>664</v>
      </c>
      <c r="D1247" s="832" t="s">
        <v>3034</v>
      </c>
      <c r="E1247" s="832" t="s">
        <v>8203</v>
      </c>
      <c r="F1247" s="832" t="s">
        <v>8204</v>
      </c>
      <c r="G1247" s="832" t="s">
        <v>8205</v>
      </c>
      <c r="H1247" s="849"/>
      <c r="I1247" s="849"/>
      <c r="J1247" s="832"/>
      <c r="K1247" s="832"/>
      <c r="L1247" s="849">
        <v>8</v>
      </c>
      <c r="M1247" s="849">
        <v>1168</v>
      </c>
      <c r="N1247" s="832">
        <v>1</v>
      </c>
      <c r="O1247" s="832">
        <v>146</v>
      </c>
      <c r="P1247" s="849">
        <v>2</v>
      </c>
      <c r="Q1247" s="849">
        <v>294</v>
      </c>
      <c r="R1247" s="837">
        <v>0.25171232876712329</v>
      </c>
      <c r="S1247" s="850">
        <v>147</v>
      </c>
    </row>
    <row r="1248" spans="1:19" ht="14.4" customHeight="1" x14ac:dyDescent="0.3">
      <c r="A1248" s="831" t="s">
        <v>8273</v>
      </c>
      <c r="B1248" s="832" t="s">
        <v>8550</v>
      </c>
      <c r="C1248" s="832" t="s">
        <v>664</v>
      </c>
      <c r="D1248" s="832" t="s">
        <v>3034</v>
      </c>
      <c r="E1248" s="832" t="s">
        <v>8203</v>
      </c>
      <c r="F1248" s="832" t="s">
        <v>8281</v>
      </c>
      <c r="G1248" s="832" t="s">
        <v>8282</v>
      </c>
      <c r="H1248" s="849"/>
      <c r="I1248" s="849"/>
      <c r="J1248" s="832"/>
      <c r="K1248" s="832"/>
      <c r="L1248" s="849">
        <v>13</v>
      </c>
      <c r="M1248" s="849">
        <v>481</v>
      </c>
      <c r="N1248" s="832">
        <v>1</v>
      </c>
      <c r="O1248" s="832">
        <v>37</v>
      </c>
      <c r="P1248" s="849">
        <v>2</v>
      </c>
      <c r="Q1248" s="849">
        <v>74</v>
      </c>
      <c r="R1248" s="837">
        <v>0.15384615384615385</v>
      </c>
      <c r="S1248" s="850">
        <v>37</v>
      </c>
    </row>
    <row r="1249" spans="1:19" ht="14.4" customHeight="1" x14ac:dyDescent="0.3">
      <c r="A1249" s="831" t="s">
        <v>8273</v>
      </c>
      <c r="B1249" s="832" t="s">
        <v>8550</v>
      </c>
      <c r="C1249" s="832" t="s">
        <v>664</v>
      </c>
      <c r="D1249" s="832" t="s">
        <v>3034</v>
      </c>
      <c r="E1249" s="832" t="s">
        <v>8203</v>
      </c>
      <c r="F1249" s="832" t="s">
        <v>8238</v>
      </c>
      <c r="G1249" s="832" t="s">
        <v>8239</v>
      </c>
      <c r="H1249" s="849"/>
      <c r="I1249" s="849"/>
      <c r="J1249" s="832"/>
      <c r="K1249" s="832"/>
      <c r="L1249" s="849">
        <v>6</v>
      </c>
      <c r="M1249" s="849">
        <v>516</v>
      </c>
      <c r="N1249" s="832">
        <v>1</v>
      </c>
      <c r="O1249" s="832">
        <v>86</v>
      </c>
      <c r="P1249" s="849">
        <v>1</v>
      </c>
      <c r="Q1249" s="849">
        <v>86</v>
      </c>
      <c r="R1249" s="837">
        <v>0.16666666666666666</v>
      </c>
      <c r="S1249" s="850">
        <v>86</v>
      </c>
    </row>
    <row r="1250" spans="1:19" ht="14.4" customHeight="1" x14ac:dyDescent="0.3">
      <c r="A1250" s="831" t="s">
        <v>8273</v>
      </c>
      <c r="B1250" s="832" t="s">
        <v>8550</v>
      </c>
      <c r="C1250" s="832" t="s">
        <v>664</v>
      </c>
      <c r="D1250" s="832" t="s">
        <v>3034</v>
      </c>
      <c r="E1250" s="832" t="s">
        <v>8203</v>
      </c>
      <c r="F1250" s="832" t="s">
        <v>8380</v>
      </c>
      <c r="G1250" s="832" t="s">
        <v>8381</v>
      </c>
      <c r="H1250" s="849"/>
      <c r="I1250" s="849"/>
      <c r="J1250" s="832"/>
      <c r="K1250" s="832"/>
      <c r="L1250" s="849">
        <v>4</v>
      </c>
      <c r="M1250" s="849">
        <v>708</v>
      </c>
      <c r="N1250" s="832">
        <v>1</v>
      </c>
      <c r="O1250" s="832">
        <v>177</v>
      </c>
      <c r="P1250" s="849"/>
      <c r="Q1250" s="849"/>
      <c r="R1250" s="837"/>
      <c r="S1250" s="850"/>
    </row>
    <row r="1251" spans="1:19" ht="14.4" customHeight="1" x14ac:dyDescent="0.3">
      <c r="A1251" s="831" t="s">
        <v>8273</v>
      </c>
      <c r="B1251" s="832" t="s">
        <v>8550</v>
      </c>
      <c r="C1251" s="832" t="s">
        <v>664</v>
      </c>
      <c r="D1251" s="832" t="s">
        <v>3034</v>
      </c>
      <c r="E1251" s="832" t="s">
        <v>8203</v>
      </c>
      <c r="F1251" s="832" t="s">
        <v>8240</v>
      </c>
      <c r="G1251" s="832" t="s">
        <v>8241</v>
      </c>
      <c r="H1251" s="849"/>
      <c r="I1251" s="849"/>
      <c r="J1251" s="832"/>
      <c r="K1251" s="832"/>
      <c r="L1251" s="849">
        <v>3</v>
      </c>
      <c r="M1251" s="849">
        <v>100</v>
      </c>
      <c r="N1251" s="832">
        <v>1</v>
      </c>
      <c r="O1251" s="832">
        <v>33.333333333333336</v>
      </c>
      <c r="P1251" s="849"/>
      <c r="Q1251" s="849"/>
      <c r="R1251" s="837"/>
      <c r="S1251" s="850"/>
    </row>
    <row r="1252" spans="1:19" ht="14.4" customHeight="1" x14ac:dyDescent="0.3">
      <c r="A1252" s="831" t="s">
        <v>8273</v>
      </c>
      <c r="B1252" s="832" t="s">
        <v>8550</v>
      </c>
      <c r="C1252" s="832" t="s">
        <v>664</v>
      </c>
      <c r="D1252" s="832" t="s">
        <v>3034</v>
      </c>
      <c r="E1252" s="832" t="s">
        <v>8203</v>
      </c>
      <c r="F1252" s="832" t="s">
        <v>8287</v>
      </c>
      <c r="G1252" s="832" t="s">
        <v>8288</v>
      </c>
      <c r="H1252" s="849"/>
      <c r="I1252" s="849"/>
      <c r="J1252" s="832"/>
      <c r="K1252" s="832"/>
      <c r="L1252" s="849">
        <v>145</v>
      </c>
      <c r="M1252" s="849">
        <v>16820</v>
      </c>
      <c r="N1252" s="832">
        <v>1</v>
      </c>
      <c r="O1252" s="832">
        <v>116</v>
      </c>
      <c r="P1252" s="849">
        <v>95</v>
      </c>
      <c r="Q1252" s="849">
        <v>11020</v>
      </c>
      <c r="R1252" s="837">
        <v>0.65517241379310343</v>
      </c>
      <c r="S1252" s="850">
        <v>116</v>
      </c>
    </row>
    <row r="1253" spans="1:19" ht="14.4" customHeight="1" x14ac:dyDescent="0.3">
      <c r="A1253" s="831" t="s">
        <v>8273</v>
      </c>
      <c r="B1253" s="832" t="s">
        <v>8550</v>
      </c>
      <c r="C1253" s="832" t="s">
        <v>664</v>
      </c>
      <c r="D1253" s="832" t="s">
        <v>3034</v>
      </c>
      <c r="E1253" s="832" t="s">
        <v>8203</v>
      </c>
      <c r="F1253" s="832" t="s">
        <v>8242</v>
      </c>
      <c r="G1253" s="832" t="s">
        <v>8243</v>
      </c>
      <c r="H1253" s="849"/>
      <c r="I1253" s="849"/>
      <c r="J1253" s="832"/>
      <c r="K1253" s="832"/>
      <c r="L1253" s="849">
        <v>13</v>
      </c>
      <c r="M1253" s="849">
        <v>481</v>
      </c>
      <c r="N1253" s="832">
        <v>1</v>
      </c>
      <c r="O1253" s="832">
        <v>37</v>
      </c>
      <c r="P1253" s="849">
        <v>2</v>
      </c>
      <c r="Q1253" s="849">
        <v>74</v>
      </c>
      <c r="R1253" s="837">
        <v>0.15384615384615385</v>
      </c>
      <c r="S1253" s="850">
        <v>37</v>
      </c>
    </row>
    <row r="1254" spans="1:19" ht="14.4" customHeight="1" x14ac:dyDescent="0.3">
      <c r="A1254" s="831" t="s">
        <v>8273</v>
      </c>
      <c r="B1254" s="832" t="s">
        <v>8550</v>
      </c>
      <c r="C1254" s="832" t="s">
        <v>664</v>
      </c>
      <c r="D1254" s="832" t="s">
        <v>3034</v>
      </c>
      <c r="E1254" s="832" t="s">
        <v>8203</v>
      </c>
      <c r="F1254" s="832" t="s">
        <v>8244</v>
      </c>
      <c r="G1254" s="832" t="s">
        <v>8245</v>
      </c>
      <c r="H1254" s="849"/>
      <c r="I1254" s="849"/>
      <c r="J1254" s="832"/>
      <c r="K1254" s="832"/>
      <c r="L1254" s="849">
        <v>1</v>
      </c>
      <c r="M1254" s="849">
        <v>32</v>
      </c>
      <c r="N1254" s="832">
        <v>1</v>
      </c>
      <c r="O1254" s="832">
        <v>32</v>
      </c>
      <c r="P1254" s="849"/>
      <c r="Q1254" s="849"/>
      <c r="R1254" s="837"/>
      <c r="S1254" s="850"/>
    </row>
    <row r="1255" spans="1:19" ht="14.4" customHeight="1" x14ac:dyDescent="0.3">
      <c r="A1255" s="831" t="s">
        <v>8273</v>
      </c>
      <c r="B1255" s="832" t="s">
        <v>8550</v>
      </c>
      <c r="C1255" s="832" t="s">
        <v>664</v>
      </c>
      <c r="D1255" s="832" t="s">
        <v>3034</v>
      </c>
      <c r="E1255" s="832" t="s">
        <v>8203</v>
      </c>
      <c r="F1255" s="832" t="s">
        <v>8271</v>
      </c>
      <c r="G1255" s="832" t="s">
        <v>8272</v>
      </c>
      <c r="H1255" s="849"/>
      <c r="I1255" s="849"/>
      <c r="J1255" s="832"/>
      <c r="K1255" s="832"/>
      <c r="L1255" s="849">
        <v>280</v>
      </c>
      <c r="M1255" s="849">
        <v>99120</v>
      </c>
      <c r="N1255" s="832">
        <v>1</v>
      </c>
      <c r="O1255" s="832">
        <v>354</v>
      </c>
      <c r="P1255" s="849">
        <v>151</v>
      </c>
      <c r="Q1255" s="849">
        <v>53605</v>
      </c>
      <c r="R1255" s="837">
        <v>0.54080912025827277</v>
      </c>
      <c r="S1255" s="850">
        <v>355</v>
      </c>
    </row>
    <row r="1256" spans="1:19" ht="14.4" customHeight="1" x14ac:dyDescent="0.3">
      <c r="A1256" s="831" t="s">
        <v>8273</v>
      </c>
      <c r="B1256" s="832" t="s">
        <v>8550</v>
      </c>
      <c r="C1256" s="832" t="s">
        <v>664</v>
      </c>
      <c r="D1256" s="832" t="s">
        <v>3034</v>
      </c>
      <c r="E1256" s="832" t="s">
        <v>8203</v>
      </c>
      <c r="F1256" s="832" t="s">
        <v>8576</v>
      </c>
      <c r="G1256" s="832" t="s">
        <v>8577</v>
      </c>
      <c r="H1256" s="849"/>
      <c r="I1256" s="849"/>
      <c r="J1256" s="832"/>
      <c r="K1256" s="832"/>
      <c r="L1256" s="849">
        <v>39</v>
      </c>
      <c r="M1256" s="849">
        <v>0</v>
      </c>
      <c r="N1256" s="832"/>
      <c r="O1256" s="832">
        <v>0</v>
      </c>
      <c r="P1256" s="849">
        <v>16</v>
      </c>
      <c r="Q1256" s="849">
        <v>0</v>
      </c>
      <c r="R1256" s="837"/>
      <c r="S1256" s="850">
        <v>0</v>
      </c>
    </row>
    <row r="1257" spans="1:19" ht="14.4" customHeight="1" x14ac:dyDescent="0.3">
      <c r="A1257" s="831" t="s">
        <v>8273</v>
      </c>
      <c r="B1257" s="832" t="s">
        <v>8550</v>
      </c>
      <c r="C1257" s="832" t="s">
        <v>664</v>
      </c>
      <c r="D1257" s="832" t="s">
        <v>3034</v>
      </c>
      <c r="E1257" s="832" t="s">
        <v>8203</v>
      </c>
      <c r="F1257" s="832" t="s">
        <v>8578</v>
      </c>
      <c r="G1257" s="832" t="s">
        <v>8579</v>
      </c>
      <c r="H1257" s="849"/>
      <c r="I1257" s="849"/>
      <c r="J1257" s="832"/>
      <c r="K1257" s="832"/>
      <c r="L1257" s="849">
        <v>49</v>
      </c>
      <c r="M1257" s="849">
        <v>9800</v>
      </c>
      <c r="N1257" s="832">
        <v>1</v>
      </c>
      <c r="O1257" s="832">
        <v>200</v>
      </c>
      <c r="P1257" s="849">
        <v>98</v>
      </c>
      <c r="Q1257" s="849">
        <v>19600</v>
      </c>
      <c r="R1257" s="837">
        <v>2</v>
      </c>
      <c r="S1257" s="850">
        <v>200</v>
      </c>
    </row>
    <row r="1258" spans="1:19" ht="14.4" customHeight="1" x14ac:dyDescent="0.3">
      <c r="A1258" s="831" t="s">
        <v>8273</v>
      </c>
      <c r="B1258" s="832" t="s">
        <v>8550</v>
      </c>
      <c r="C1258" s="832" t="s">
        <v>664</v>
      </c>
      <c r="D1258" s="832" t="s">
        <v>3034</v>
      </c>
      <c r="E1258" s="832" t="s">
        <v>8203</v>
      </c>
      <c r="F1258" s="832" t="s">
        <v>8291</v>
      </c>
      <c r="G1258" s="832" t="s">
        <v>8292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</v>
      </c>
      <c r="Q1258" s="849">
        <v>74</v>
      </c>
      <c r="R1258" s="837"/>
      <c r="S1258" s="850">
        <v>74</v>
      </c>
    </row>
    <row r="1259" spans="1:19" ht="14.4" customHeight="1" x14ac:dyDescent="0.3">
      <c r="A1259" s="831" t="s">
        <v>8273</v>
      </c>
      <c r="B1259" s="832" t="s">
        <v>8550</v>
      </c>
      <c r="C1259" s="832" t="s">
        <v>664</v>
      </c>
      <c r="D1259" s="832" t="s">
        <v>3034</v>
      </c>
      <c r="E1259" s="832" t="s">
        <v>8203</v>
      </c>
      <c r="F1259" s="832" t="s">
        <v>8580</v>
      </c>
      <c r="G1259" s="832" t="s">
        <v>8581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2</v>
      </c>
      <c r="Q1259" s="849">
        <v>1402</v>
      </c>
      <c r="R1259" s="837"/>
      <c r="S1259" s="850">
        <v>701</v>
      </c>
    </row>
    <row r="1260" spans="1:19" ht="14.4" customHeight="1" x14ac:dyDescent="0.3">
      <c r="A1260" s="831" t="s">
        <v>8273</v>
      </c>
      <c r="B1260" s="832" t="s">
        <v>8550</v>
      </c>
      <c r="C1260" s="832" t="s">
        <v>664</v>
      </c>
      <c r="D1260" s="832" t="s">
        <v>3034</v>
      </c>
      <c r="E1260" s="832" t="s">
        <v>8203</v>
      </c>
      <c r="F1260" s="832" t="s">
        <v>8354</v>
      </c>
      <c r="G1260" s="832" t="s">
        <v>8355</v>
      </c>
      <c r="H1260" s="849"/>
      <c r="I1260" s="849"/>
      <c r="J1260" s="832"/>
      <c r="K1260" s="832"/>
      <c r="L1260" s="849">
        <v>12</v>
      </c>
      <c r="M1260" s="849">
        <v>924</v>
      </c>
      <c r="N1260" s="832">
        <v>1</v>
      </c>
      <c r="O1260" s="832">
        <v>77</v>
      </c>
      <c r="P1260" s="849">
        <v>7</v>
      </c>
      <c r="Q1260" s="849">
        <v>539</v>
      </c>
      <c r="R1260" s="837">
        <v>0.58333333333333337</v>
      </c>
      <c r="S1260" s="850">
        <v>77</v>
      </c>
    </row>
    <row r="1261" spans="1:19" ht="14.4" customHeight="1" x14ac:dyDescent="0.3">
      <c r="A1261" s="831" t="s">
        <v>8273</v>
      </c>
      <c r="B1261" s="832" t="s">
        <v>8550</v>
      </c>
      <c r="C1261" s="832" t="s">
        <v>664</v>
      </c>
      <c r="D1261" s="832" t="s">
        <v>3034</v>
      </c>
      <c r="E1261" s="832" t="s">
        <v>8203</v>
      </c>
      <c r="F1261" s="832" t="s">
        <v>8295</v>
      </c>
      <c r="G1261" s="832" t="s">
        <v>8296</v>
      </c>
      <c r="H1261" s="849"/>
      <c r="I1261" s="849"/>
      <c r="J1261" s="832"/>
      <c r="K1261" s="832"/>
      <c r="L1261" s="849">
        <v>17</v>
      </c>
      <c r="M1261" s="849">
        <v>1003</v>
      </c>
      <c r="N1261" s="832">
        <v>1</v>
      </c>
      <c r="O1261" s="832">
        <v>59</v>
      </c>
      <c r="P1261" s="849">
        <v>3</v>
      </c>
      <c r="Q1261" s="849">
        <v>177</v>
      </c>
      <c r="R1261" s="837">
        <v>0.17647058823529413</v>
      </c>
      <c r="S1261" s="850">
        <v>59</v>
      </c>
    </row>
    <row r="1262" spans="1:19" ht="14.4" customHeight="1" x14ac:dyDescent="0.3">
      <c r="A1262" s="831" t="s">
        <v>8273</v>
      </c>
      <c r="B1262" s="832" t="s">
        <v>8550</v>
      </c>
      <c r="C1262" s="832" t="s">
        <v>664</v>
      </c>
      <c r="D1262" s="832" t="s">
        <v>3034</v>
      </c>
      <c r="E1262" s="832" t="s">
        <v>8203</v>
      </c>
      <c r="F1262" s="832" t="s">
        <v>8248</v>
      </c>
      <c r="G1262" s="832" t="s">
        <v>8249</v>
      </c>
      <c r="H1262" s="849"/>
      <c r="I1262" s="849"/>
      <c r="J1262" s="832"/>
      <c r="K1262" s="832"/>
      <c r="L1262" s="849">
        <v>17</v>
      </c>
      <c r="M1262" s="849">
        <v>1003</v>
      </c>
      <c r="N1262" s="832">
        <v>1</v>
      </c>
      <c r="O1262" s="832">
        <v>59</v>
      </c>
      <c r="P1262" s="849">
        <v>9</v>
      </c>
      <c r="Q1262" s="849">
        <v>531</v>
      </c>
      <c r="R1262" s="837">
        <v>0.52941176470588236</v>
      </c>
      <c r="S1262" s="850">
        <v>59</v>
      </c>
    </row>
    <row r="1263" spans="1:19" ht="14.4" customHeight="1" x14ac:dyDescent="0.3">
      <c r="A1263" s="831" t="s">
        <v>8273</v>
      </c>
      <c r="B1263" s="832" t="s">
        <v>8550</v>
      </c>
      <c r="C1263" s="832" t="s">
        <v>664</v>
      </c>
      <c r="D1263" s="832" t="s">
        <v>3035</v>
      </c>
      <c r="E1263" s="832" t="s">
        <v>8203</v>
      </c>
      <c r="F1263" s="832" t="s">
        <v>8204</v>
      </c>
      <c r="G1263" s="832" t="s">
        <v>8205</v>
      </c>
      <c r="H1263" s="849">
        <v>1</v>
      </c>
      <c r="I1263" s="849">
        <v>144</v>
      </c>
      <c r="J1263" s="832"/>
      <c r="K1263" s="832">
        <v>144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" customHeight="1" x14ac:dyDescent="0.3">
      <c r="A1264" s="831" t="s">
        <v>8273</v>
      </c>
      <c r="B1264" s="832" t="s">
        <v>8550</v>
      </c>
      <c r="C1264" s="832" t="s">
        <v>664</v>
      </c>
      <c r="D1264" s="832" t="s">
        <v>3035</v>
      </c>
      <c r="E1264" s="832" t="s">
        <v>8203</v>
      </c>
      <c r="F1264" s="832" t="s">
        <v>8281</v>
      </c>
      <c r="G1264" s="832" t="s">
        <v>8282</v>
      </c>
      <c r="H1264" s="849">
        <v>1</v>
      </c>
      <c r="I1264" s="849">
        <v>35</v>
      </c>
      <c r="J1264" s="832"/>
      <c r="K1264" s="832">
        <v>35</v>
      </c>
      <c r="L1264" s="849"/>
      <c r="M1264" s="849"/>
      <c r="N1264" s="832"/>
      <c r="O1264" s="832"/>
      <c r="P1264" s="849"/>
      <c r="Q1264" s="849"/>
      <c r="R1264" s="837"/>
      <c r="S1264" s="850"/>
    </row>
    <row r="1265" spans="1:19" ht="14.4" customHeight="1" x14ac:dyDescent="0.3">
      <c r="A1265" s="831" t="s">
        <v>8273</v>
      </c>
      <c r="B1265" s="832" t="s">
        <v>8550</v>
      </c>
      <c r="C1265" s="832" t="s">
        <v>664</v>
      </c>
      <c r="D1265" s="832" t="s">
        <v>3037</v>
      </c>
      <c r="E1265" s="832" t="s">
        <v>8206</v>
      </c>
      <c r="F1265" s="832" t="s">
        <v>8431</v>
      </c>
      <c r="G1265" s="832" t="s">
        <v>1820</v>
      </c>
      <c r="H1265" s="849">
        <v>1</v>
      </c>
      <c r="I1265" s="849">
        <v>7778.66</v>
      </c>
      <c r="J1265" s="832"/>
      <c r="K1265" s="832">
        <v>7778.66</v>
      </c>
      <c r="L1265" s="849"/>
      <c r="M1265" s="849"/>
      <c r="N1265" s="832"/>
      <c r="O1265" s="832"/>
      <c r="P1265" s="849"/>
      <c r="Q1265" s="849"/>
      <c r="R1265" s="837"/>
      <c r="S1265" s="850"/>
    </row>
    <row r="1266" spans="1:19" ht="14.4" customHeight="1" x14ac:dyDescent="0.3">
      <c r="A1266" s="831" t="s">
        <v>8273</v>
      </c>
      <c r="B1266" s="832" t="s">
        <v>8550</v>
      </c>
      <c r="C1266" s="832" t="s">
        <v>664</v>
      </c>
      <c r="D1266" s="832" t="s">
        <v>3037</v>
      </c>
      <c r="E1266" s="832" t="s">
        <v>8203</v>
      </c>
      <c r="F1266" s="832" t="s">
        <v>8232</v>
      </c>
      <c r="G1266" s="832" t="s">
        <v>8233</v>
      </c>
      <c r="H1266" s="849">
        <v>35</v>
      </c>
      <c r="I1266" s="849">
        <v>2240</v>
      </c>
      <c r="J1266" s="832">
        <v>1.0284664830119377</v>
      </c>
      <c r="K1266" s="832">
        <v>64</v>
      </c>
      <c r="L1266" s="849">
        <v>33</v>
      </c>
      <c r="M1266" s="849">
        <v>2178</v>
      </c>
      <c r="N1266" s="832">
        <v>1</v>
      </c>
      <c r="O1266" s="832">
        <v>66</v>
      </c>
      <c r="P1266" s="849">
        <v>8</v>
      </c>
      <c r="Q1266" s="849">
        <v>528</v>
      </c>
      <c r="R1266" s="837">
        <v>0.24242424242424243</v>
      </c>
      <c r="S1266" s="850">
        <v>66</v>
      </c>
    </row>
    <row r="1267" spans="1:19" ht="14.4" customHeight="1" x14ac:dyDescent="0.3">
      <c r="A1267" s="831" t="s">
        <v>8273</v>
      </c>
      <c r="B1267" s="832" t="s">
        <v>8550</v>
      </c>
      <c r="C1267" s="832" t="s">
        <v>664</v>
      </c>
      <c r="D1267" s="832" t="s">
        <v>3037</v>
      </c>
      <c r="E1267" s="832" t="s">
        <v>8203</v>
      </c>
      <c r="F1267" s="832" t="s">
        <v>8204</v>
      </c>
      <c r="G1267" s="832" t="s">
        <v>8205</v>
      </c>
      <c r="H1267" s="849">
        <v>1</v>
      </c>
      <c r="I1267" s="849">
        <v>144</v>
      </c>
      <c r="J1267" s="832">
        <v>0.98630136986301364</v>
      </c>
      <c r="K1267" s="832">
        <v>144</v>
      </c>
      <c r="L1267" s="849">
        <v>1</v>
      </c>
      <c r="M1267" s="849">
        <v>146</v>
      </c>
      <c r="N1267" s="832">
        <v>1</v>
      </c>
      <c r="O1267" s="832">
        <v>146</v>
      </c>
      <c r="P1267" s="849"/>
      <c r="Q1267" s="849"/>
      <c r="R1267" s="837"/>
      <c r="S1267" s="850"/>
    </row>
    <row r="1268" spans="1:19" ht="14.4" customHeight="1" x14ac:dyDescent="0.3">
      <c r="A1268" s="831" t="s">
        <v>8273</v>
      </c>
      <c r="B1268" s="832" t="s">
        <v>8550</v>
      </c>
      <c r="C1268" s="832" t="s">
        <v>664</v>
      </c>
      <c r="D1268" s="832" t="s">
        <v>3037</v>
      </c>
      <c r="E1268" s="832" t="s">
        <v>8203</v>
      </c>
      <c r="F1268" s="832" t="s">
        <v>8281</v>
      </c>
      <c r="G1268" s="832" t="s">
        <v>8282</v>
      </c>
      <c r="H1268" s="849">
        <v>8</v>
      </c>
      <c r="I1268" s="849">
        <v>280</v>
      </c>
      <c r="J1268" s="832">
        <v>0.7567567567567568</v>
      </c>
      <c r="K1268" s="832">
        <v>35</v>
      </c>
      <c r="L1268" s="849">
        <v>10</v>
      </c>
      <c r="M1268" s="849">
        <v>370</v>
      </c>
      <c r="N1268" s="832">
        <v>1</v>
      </c>
      <c r="O1268" s="832">
        <v>37</v>
      </c>
      <c r="P1268" s="849">
        <v>7</v>
      </c>
      <c r="Q1268" s="849">
        <v>259</v>
      </c>
      <c r="R1268" s="837">
        <v>0.7</v>
      </c>
      <c r="S1268" s="850">
        <v>37</v>
      </c>
    </row>
    <row r="1269" spans="1:19" ht="14.4" customHeight="1" x14ac:dyDescent="0.3">
      <c r="A1269" s="831" t="s">
        <v>8273</v>
      </c>
      <c r="B1269" s="832" t="s">
        <v>8550</v>
      </c>
      <c r="C1269" s="832" t="s">
        <v>664</v>
      </c>
      <c r="D1269" s="832" t="s">
        <v>3037</v>
      </c>
      <c r="E1269" s="832" t="s">
        <v>8203</v>
      </c>
      <c r="F1269" s="832" t="s">
        <v>8238</v>
      </c>
      <c r="G1269" s="832" t="s">
        <v>8239</v>
      </c>
      <c r="H1269" s="849">
        <v>4</v>
      </c>
      <c r="I1269" s="849">
        <v>328</v>
      </c>
      <c r="J1269" s="832">
        <v>0.63565891472868219</v>
      </c>
      <c r="K1269" s="832">
        <v>82</v>
      </c>
      <c r="L1269" s="849">
        <v>6</v>
      </c>
      <c r="M1269" s="849">
        <v>516</v>
      </c>
      <c r="N1269" s="832">
        <v>1</v>
      </c>
      <c r="O1269" s="832">
        <v>86</v>
      </c>
      <c r="P1269" s="849">
        <v>1</v>
      </c>
      <c r="Q1269" s="849">
        <v>86</v>
      </c>
      <c r="R1269" s="837">
        <v>0.16666666666666666</v>
      </c>
      <c r="S1269" s="850">
        <v>86</v>
      </c>
    </row>
    <row r="1270" spans="1:19" ht="14.4" customHeight="1" x14ac:dyDescent="0.3">
      <c r="A1270" s="831" t="s">
        <v>8273</v>
      </c>
      <c r="B1270" s="832" t="s">
        <v>8550</v>
      </c>
      <c r="C1270" s="832" t="s">
        <v>664</v>
      </c>
      <c r="D1270" s="832" t="s">
        <v>3037</v>
      </c>
      <c r="E1270" s="832" t="s">
        <v>8203</v>
      </c>
      <c r="F1270" s="832" t="s">
        <v>8380</v>
      </c>
      <c r="G1270" s="832" t="s">
        <v>8381</v>
      </c>
      <c r="H1270" s="849">
        <v>20</v>
      </c>
      <c r="I1270" s="849">
        <v>3300</v>
      </c>
      <c r="J1270" s="832">
        <v>0.81061164333087699</v>
      </c>
      <c r="K1270" s="832">
        <v>165</v>
      </c>
      <c r="L1270" s="849">
        <v>23</v>
      </c>
      <c r="M1270" s="849">
        <v>4071</v>
      </c>
      <c r="N1270" s="832">
        <v>1</v>
      </c>
      <c r="O1270" s="832">
        <v>177</v>
      </c>
      <c r="P1270" s="849"/>
      <c r="Q1270" s="849"/>
      <c r="R1270" s="837"/>
      <c r="S1270" s="850"/>
    </row>
    <row r="1271" spans="1:19" ht="14.4" customHeight="1" x14ac:dyDescent="0.3">
      <c r="A1271" s="831" t="s">
        <v>8273</v>
      </c>
      <c r="B1271" s="832" t="s">
        <v>8550</v>
      </c>
      <c r="C1271" s="832" t="s">
        <v>664</v>
      </c>
      <c r="D1271" s="832" t="s">
        <v>3037</v>
      </c>
      <c r="E1271" s="832" t="s">
        <v>8203</v>
      </c>
      <c r="F1271" s="832" t="s">
        <v>8570</v>
      </c>
      <c r="G1271" s="832" t="s">
        <v>8571</v>
      </c>
      <c r="H1271" s="849">
        <v>5</v>
      </c>
      <c r="I1271" s="849">
        <v>0</v>
      </c>
      <c r="J1271" s="832"/>
      <c r="K1271" s="832">
        <v>0</v>
      </c>
      <c r="L1271" s="849"/>
      <c r="M1271" s="849"/>
      <c r="N1271" s="832"/>
      <c r="O1271" s="832"/>
      <c r="P1271" s="849"/>
      <c r="Q1271" s="849"/>
      <c r="R1271" s="837"/>
      <c r="S1271" s="850"/>
    </row>
    <row r="1272" spans="1:19" ht="14.4" customHeight="1" x14ac:dyDescent="0.3">
      <c r="A1272" s="831" t="s">
        <v>8273</v>
      </c>
      <c r="B1272" s="832" t="s">
        <v>8550</v>
      </c>
      <c r="C1272" s="832" t="s">
        <v>664</v>
      </c>
      <c r="D1272" s="832" t="s">
        <v>3037</v>
      </c>
      <c r="E1272" s="832" t="s">
        <v>8203</v>
      </c>
      <c r="F1272" s="832" t="s">
        <v>8240</v>
      </c>
      <c r="G1272" s="832" t="s">
        <v>8241</v>
      </c>
      <c r="H1272" s="849">
        <v>2</v>
      </c>
      <c r="I1272" s="849">
        <v>33.33</v>
      </c>
      <c r="J1272" s="832"/>
      <c r="K1272" s="832">
        <v>16.664999999999999</v>
      </c>
      <c r="L1272" s="849">
        <v>0</v>
      </c>
      <c r="M1272" s="849">
        <v>0</v>
      </c>
      <c r="N1272" s="832"/>
      <c r="O1272" s="832"/>
      <c r="P1272" s="849"/>
      <c r="Q1272" s="849"/>
      <c r="R1272" s="837"/>
      <c r="S1272" s="850"/>
    </row>
    <row r="1273" spans="1:19" ht="14.4" customHeight="1" x14ac:dyDescent="0.3">
      <c r="A1273" s="831" t="s">
        <v>8273</v>
      </c>
      <c r="B1273" s="832" t="s">
        <v>8550</v>
      </c>
      <c r="C1273" s="832" t="s">
        <v>664</v>
      </c>
      <c r="D1273" s="832" t="s">
        <v>3037</v>
      </c>
      <c r="E1273" s="832" t="s">
        <v>8203</v>
      </c>
      <c r="F1273" s="832" t="s">
        <v>8287</v>
      </c>
      <c r="G1273" s="832" t="s">
        <v>8288</v>
      </c>
      <c r="H1273" s="849">
        <v>128</v>
      </c>
      <c r="I1273" s="849">
        <v>13824</v>
      </c>
      <c r="J1273" s="832">
        <v>1.727136431784108</v>
      </c>
      <c r="K1273" s="832">
        <v>108</v>
      </c>
      <c r="L1273" s="849">
        <v>69</v>
      </c>
      <c r="M1273" s="849">
        <v>8004</v>
      </c>
      <c r="N1273" s="832">
        <v>1</v>
      </c>
      <c r="O1273" s="832">
        <v>116</v>
      </c>
      <c r="P1273" s="849">
        <v>18</v>
      </c>
      <c r="Q1273" s="849">
        <v>2088</v>
      </c>
      <c r="R1273" s="837">
        <v>0.2608695652173913</v>
      </c>
      <c r="S1273" s="850">
        <v>116</v>
      </c>
    </row>
    <row r="1274" spans="1:19" ht="14.4" customHeight="1" x14ac:dyDescent="0.3">
      <c r="A1274" s="831" t="s">
        <v>8273</v>
      </c>
      <c r="B1274" s="832" t="s">
        <v>8550</v>
      </c>
      <c r="C1274" s="832" t="s">
        <v>664</v>
      </c>
      <c r="D1274" s="832" t="s">
        <v>3037</v>
      </c>
      <c r="E1274" s="832" t="s">
        <v>8203</v>
      </c>
      <c r="F1274" s="832" t="s">
        <v>8242</v>
      </c>
      <c r="G1274" s="832" t="s">
        <v>8243</v>
      </c>
      <c r="H1274" s="849">
        <v>17</v>
      </c>
      <c r="I1274" s="849">
        <v>612</v>
      </c>
      <c r="J1274" s="832">
        <v>0.82702702702702702</v>
      </c>
      <c r="K1274" s="832">
        <v>36</v>
      </c>
      <c r="L1274" s="849">
        <v>20</v>
      </c>
      <c r="M1274" s="849">
        <v>740</v>
      </c>
      <c r="N1274" s="832">
        <v>1</v>
      </c>
      <c r="O1274" s="832">
        <v>37</v>
      </c>
      <c r="P1274" s="849">
        <v>5</v>
      </c>
      <c r="Q1274" s="849">
        <v>185</v>
      </c>
      <c r="R1274" s="837">
        <v>0.25</v>
      </c>
      <c r="S1274" s="850">
        <v>37</v>
      </c>
    </row>
    <row r="1275" spans="1:19" ht="14.4" customHeight="1" x14ac:dyDescent="0.3">
      <c r="A1275" s="831" t="s">
        <v>8273</v>
      </c>
      <c r="B1275" s="832" t="s">
        <v>8550</v>
      </c>
      <c r="C1275" s="832" t="s">
        <v>664</v>
      </c>
      <c r="D1275" s="832" t="s">
        <v>3037</v>
      </c>
      <c r="E1275" s="832" t="s">
        <v>8203</v>
      </c>
      <c r="F1275" s="832" t="s">
        <v>8350</v>
      </c>
      <c r="G1275" s="832" t="s">
        <v>8351</v>
      </c>
      <c r="H1275" s="849">
        <v>1</v>
      </c>
      <c r="I1275" s="849">
        <v>57</v>
      </c>
      <c r="J1275" s="832"/>
      <c r="K1275" s="832">
        <v>57</v>
      </c>
      <c r="L1275" s="849"/>
      <c r="M1275" s="849"/>
      <c r="N1275" s="832"/>
      <c r="O1275" s="832"/>
      <c r="P1275" s="849"/>
      <c r="Q1275" s="849"/>
      <c r="R1275" s="837"/>
      <c r="S1275" s="850"/>
    </row>
    <row r="1276" spans="1:19" ht="14.4" customHeight="1" x14ac:dyDescent="0.3">
      <c r="A1276" s="831" t="s">
        <v>8273</v>
      </c>
      <c r="B1276" s="832" t="s">
        <v>8550</v>
      </c>
      <c r="C1276" s="832" t="s">
        <v>664</v>
      </c>
      <c r="D1276" s="832" t="s">
        <v>3037</v>
      </c>
      <c r="E1276" s="832" t="s">
        <v>8203</v>
      </c>
      <c r="F1276" s="832" t="s">
        <v>8271</v>
      </c>
      <c r="G1276" s="832" t="s">
        <v>8272</v>
      </c>
      <c r="H1276" s="849">
        <v>201</v>
      </c>
      <c r="I1276" s="849">
        <v>66531</v>
      </c>
      <c r="J1276" s="832">
        <v>1.1894979618107702</v>
      </c>
      <c r="K1276" s="832">
        <v>331</v>
      </c>
      <c r="L1276" s="849">
        <v>158</v>
      </c>
      <c r="M1276" s="849">
        <v>55932</v>
      </c>
      <c r="N1276" s="832">
        <v>1</v>
      </c>
      <c r="O1276" s="832">
        <v>354</v>
      </c>
      <c r="P1276" s="849">
        <v>45</v>
      </c>
      <c r="Q1276" s="849">
        <v>15975</v>
      </c>
      <c r="R1276" s="837">
        <v>0.28561467496245441</v>
      </c>
      <c r="S1276" s="850">
        <v>355</v>
      </c>
    </row>
    <row r="1277" spans="1:19" ht="14.4" customHeight="1" x14ac:dyDescent="0.3">
      <c r="A1277" s="831" t="s">
        <v>8273</v>
      </c>
      <c r="B1277" s="832" t="s">
        <v>8550</v>
      </c>
      <c r="C1277" s="832" t="s">
        <v>664</v>
      </c>
      <c r="D1277" s="832" t="s">
        <v>3037</v>
      </c>
      <c r="E1277" s="832" t="s">
        <v>8203</v>
      </c>
      <c r="F1277" s="832" t="s">
        <v>8576</v>
      </c>
      <c r="G1277" s="832" t="s">
        <v>8577</v>
      </c>
      <c r="H1277" s="849">
        <v>105</v>
      </c>
      <c r="I1277" s="849">
        <v>0</v>
      </c>
      <c r="J1277" s="832"/>
      <c r="K1277" s="832">
        <v>0</v>
      </c>
      <c r="L1277" s="849">
        <v>57</v>
      </c>
      <c r="M1277" s="849">
        <v>0</v>
      </c>
      <c r="N1277" s="832"/>
      <c r="O1277" s="832">
        <v>0</v>
      </c>
      <c r="P1277" s="849">
        <v>19</v>
      </c>
      <c r="Q1277" s="849">
        <v>0</v>
      </c>
      <c r="R1277" s="837"/>
      <c r="S1277" s="850">
        <v>0</v>
      </c>
    </row>
    <row r="1278" spans="1:19" ht="14.4" customHeight="1" x14ac:dyDescent="0.3">
      <c r="A1278" s="831" t="s">
        <v>8273</v>
      </c>
      <c r="B1278" s="832" t="s">
        <v>8550</v>
      </c>
      <c r="C1278" s="832" t="s">
        <v>664</v>
      </c>
      <c r="D1278" s="832" t="s">
        <v>3037</v>
      </c>
      <c r="E1278" s="832" t="s">
        <v>8203</v>
      </c>
      <c r="F1278" s="832" t="s">
        <v>8578</v>
      </c>
      <c r="G1278" s="832" t="s">
        <v>8579</v>
      </c>
      <c r="H1278" s="849">
        <v>118</v>
      </c>
      <c r="I1278" s="849">
        <v>23600</v>
      </c>
      <c r="J1278" s="832">
        <v>1.9666666666666666</v>
      </c>
      <c r="K1278" s="832">
        <v>200</v>
      </c>
      <c r="L1278" s="849">
        <v>60</v>
      </c>
      <c r="M1278" s="849">
        <v>12000</v>
      </c>
      <c r="N1278" s="832">
        <v>1</v>
      </c>
      <c r="O1278" s="832">
        <v>200</v>
      </c>
      <c r="P1278" s="849">
        <v>15</v>
      </c>
      <c r="Q1278" s="849">
        <v>3000</v>
      </c>
      <c r="R1278" s="837">
        <v>0.25</v>
      </c>
      <c r="S1278" s="850">
        <v>200</v>
      </c>
    </row>
    <row r="1279" spans="1:19" ht="14.4" customHeight="1" x14ac:dyDescent="0.3">
      <c r="A1279" s="831" t="s">
        <v>8273</v>
      </c>
      <c r="B1279" s="832" t="s">
        <v>8550</v>
      </c>
      <c r="C1279" s="832" t="s">
        <v>664</v>
      </c>
      <c r="D1279" s="832" t="s">
        <v>3037</v>
      </c>
      <c r="E1279" s="832" t="s">
        <v>8203</v>
      </c>
      <c r="F1279" s="832" t="s">
        <v>8291</v>
      </c>
      <c r="G1279" s="832" t="s">
        <v>8292</v>
      </c>
      <c r="H1279" s="849">
        <v>10</v>
      </c>
      <c r="I1279" s="849">
        <v>700</v>
      </c>
      <c r="J1279" s="832">
        <v>0.39414414414414417</v>
      </c>
      <c r="K1279" s="832">
        <v>70</v>
      </c>
      <c r="L1279" s="849">
        <v>24</v>
      </c>
      <c r="M1279" s="849">
        <v>1776</v>
      </c>
      <c r="N1279" s="832">
        <v>1</v>
      </c>
      <c r="O1279" s="832">
        <v>74</v>
      </c>
      <c r="P1279" s="849">
        <v>5</v>
      </c>
      <c r="Q1279" s="849">
        <v>370</v>
      </c>
      <c r="R1279" s="837">
        <v>0.20833333333333334</v>
      </c>
      <c r="S1279" s="850">
        <v>74</v>
      </c>
    </row>
    <row r="1280" spans="1:19" ht="14.4" customHeight="1" x14ac:dyDescent="0.3">
      <c r="A1280" s="831" t="s">
        <v>8273</v>
      </c>
      <c r="B1280" s="832" t="s">
        <v>8550</v>
      </c>
      <c r="C1280" s="832" t="s">
        <v>664</v>
      </c>
      <c r="D1280" s="832" t="s">
        <v>3037</v>
      </c>
      <c r="E1280" s="832" t="s">
        <v>8203</v>
      </c>
      <c r="F1280" s="832" t="s">
        <v>8293</v>
      </c>
      <c r="G1280" s="832" t="s">
        <v>8294</v>
      </c>
      <c r="H1280" s="849">
        <v>2</v>
      </c>
      <c r="I1280" s="849">
        <v>420</v>
      </c>
      <c r="J1280" s="832"/>
      <c r="K1280" s="832">
        <v>210</v>
      </c>
      <c r="L1280" s="849"/>
      <c r="M1280" s="849"/>
      <c r="N1280" s="832"/>
      <c r="O1280" s="832"/>
      <c r="P1280" s="849"/>
      <c r="Q1280" s="849"/>
      <c r="R1280" s="837"/>
      <c r="S1280" s="850"/>
    </row>
    <row r="1281" spans="1:19" ht="14.4" customHeight="1" x14ac:dyDescent="0.3">
      <c r="A1281" s="831" t="s">
        <v>8273</v>
      </c>
      <c r="B1281" s="832" t="s">
        <v>8550</v>
      </c>
      <c r="C1281" s="832" t="s">
        <v>664</v>
      </c>
      <c r="D1281" s="832" t="s">
        <v>3037</v>
      </c>
      <c r="E1281" s="832" t="s">
        <v>8203</v>
      </c>
      <c r="F1281" s="832" t="s">
        <v>8354</v>
      </c>
      <c r="G1281" s="832" t="s">
        <v>8355</v>
      </c>
      <c r="H1281" s="849"/>
      <c r="I1281" s="849"/>
      <c r="J1281" s="832"/>
      <c r="K1281" s="832"/>
      <c r="L1281" s="849">
        <v>1</v>
      </c>
      <c r="M1281" s="849">
        <v>77</v>
      </c>
      <c r="N1281" s="832">
        <v>1</v>
      </c>
      <c r="O1281" s="832">
        <v>77</v>
      </c>
      <c r="P1281" s="849"/>
      <c r="Q1281" s="849"/>
      <c r="R1281" s="837"/>
      <c r="S1281" s="850"/>
    </row>
    <row r="1282" spans="1:19" ht="14.4" customHeight="1" x14ac:dyDescent="0.3">
      <c r="A1282" s="831" t="s">
        <v>8273</v>
      </c>
      <c r="B1282" s="832" t="s">
        <v>8550</v>
      </c>
      <c r="C1282" s="832" t="s">
        <v>664</v>
      </c>
      <c r="D1282" s="832" t="s">
        <v>3037</v>
      </c>
      <c r="E1282" s="832" t="s">
        <v>8203</v>
      </c>
      <c r="F1282" s="832" t="s">
        <v>8248</v>
      </c>
      <c r="G1282" s="832" t="s">
        <v>8249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6</v>
      </c>
      <c r="Q1282" s="849">
        <v>354</v>
      </c>
      <c r="R1282" s="837"/>
      <c r="S1282" s="850">
        <v>59</v>
      </c>
    </row>
    <row r="1283" spans="1:19" ht="14.4" customHeight="1" x14ac:dyDescent="0.3">
      <c r="A1283" s="831" t="s">
        <v>8273</v>
      </c>
      <c r="B1283" s="832" t="s">
        <v>8550</v>
      </c>
      <c r="C1283" s="832" t="s">
        <v>664</v>
      </c>
      <c r="D1283" s="832" t="s">
        <v>3041</v>
      </c>
      <c r="E1283" s="832" t="s">
        <v>8203</v>
      </c>
      <c r="F1283" s="832" t="s">
        <v>8281</v>
      </c>
      <c r="G1283" s="832" t="s">
        <v>8282</v>
      </c>
      <c r="H1283" s="849"/>
      <c r="I1283" s="849"/>
      <c r="J1283" s="832"/>
      <c r="K1283" s="832"/>
      <c r="L1283" s="849">
        <v>1</v>
      </c>
      <c r="M1283" s="849">
        <v>37</v>
      </c>
      <c r="N1283" s="832">
        <v>1</v>
      </c>
      <c r="O1283" s="832">
        <v>37</v>
      </c>
      <c r="P1283" s="849"/>
      <c r="Q1283" s="849"/>
      <c r="R1283" s="837"/>
      <c r="S1283" s="850"/>
    </row>
    <row r="1284" spans="1:19" ht="14.4" customHeight="1" x14ac:dyDescent="0.3">
      <c r="A1284" s="831" t="s">
        <v>8273</v>
      </c>
      <c r="B1284" s="832" t="s">
        <v>8550</v>
      </c>
      <c r="C1284" s="832" t="s">
        <v>664</v>
      </c>
      <c r="D1284" s="832" t="s">
        <v>3042</v>
      </c>
      <c r="E1284" s="832" t="s">
        <v>8203</v>
      </c>
      <c r="F1284" s="832" t="s">
        <v>8230</v>
      </c>
      <c r="G1284" s="832" t="s">
        <v>8231</v>
      </c>
      <c r="H1284" s="849">
        <v>11</v>
      </c>
      <c r="I1284" s="849">
        <v>319</v>
      </c>
      <c r="J1284" s="832">
        <v>0.33229166666666665</v>
      </c>
      <c r="K1284" s="832">
        <v>29</v>
      </c>
      <c r="L1284" s="849">
        <v>32</v>
      </c>
      <c r="M1284" s="849">
        <v>960</v>
      </c>
      <c r="N1284" s="832">
        <v>1</v>
      </c>
      <c r="O1284" s="832">
        <v>30</v>
      </c>
      <c r="P1284" s="849">
        <v>14</v>
      </c>
      <c r="Q1284" s="849">
        <v>420</v>
      </c>
      <c r="R1284" s="837">
        <v>0.4375</v>
      </c>
      <c r="S1284" s="850">
        <v>30</v>
      </c>
    </row>
    <row r="1285" spans="1:19" ht="14.4" customHeight="1" x14ac:dyDescent="0.3">
      <c r="A1285" s="831" t="s">
        <v>8273</v>
      </c>
      <c r="B1285" s="832" t="s">
        <v>8550</v>
      </c>
      <c r="C1285" s="832" t="s">
        <v>664</v>
      </c>
      <c r="D1285" s="832" t="s">
        <v>3042</v>
      </c>
      <c r="E1285" s="832" t="s">
        <v>8203</v>
      </c>
      <c r="F1285" s="832" t="s">
        <v>8232</v>
      </c>
      <c r="G1285" s="832" t="s">
        <v>8233</v>
      </c>
      <c r="H1285" s="849">
        <v>31</v>
      </c>
      <c r="I1285" s="849">
        <v>1984</v>
      </c>
      <c r="J1285" s="832">
        <v>1.4314574314574315</v>
      </c>
      <c r="K1285" s="832">
        <v>64</v>
      </c>
      <c r="L1285" s="849">
        <v>21</v>
      </c>
      <c r="M1285" s="849">
        <v>1386</v>
      </c>
      <c r="N1285" s="832">
        <v>1</v>
      </c>
      <c r="O1285" s="832">
        <v>66</v>
      </c>
      <c r="P1285" s="849">
        <v>5</v>
      </c>
      <c r="Q1285" s="849">
        <v>330</v>
      </c>
      <c r="R1285" s="837">
        <v>0.23809523809523808</v>
      </c>
      <c r="S1285" s="850">
        <v>66</v>
      </c>
    </row>
    <row r="1286" spans="1:19" ht="14.4" customHeight="1" x14ac:dyDescent="0.3">
      <c r="A1286" s="831" t="s">
        <v>8273</v>
      </c>
      <c r="B1286" s="832" t="s">
        <v>8550</v>
      </c>
      <c r="C1286" s="832" t="s">
        <v>664</v>
      </c>
      <c r="D1286" s="832" t="s">
        <v>3042</v>
      </c>
      <c r="E1286" s="832" t="s">
        <v>8203</v>
      </c>
      <c r="F1286" s="832" t="s">
        <v>8562</v>
      </c>
      <c r="G1286" s="832" t="s">
        <v>8563</v>
      </c>
      <c r="H1286" s="849">
        <v>1</v>
      </c>
      <c r="I1286" s="849">
        <v>113</v>
      </c>
      <c r="J1286" s="832"/>
      <c r="K1286" s="832">
        <v>113</v>
      </c>
      <c r="L1286" s="849"/>
      <c r="M1286" s="849"/>
      <c r="N1286" s="832"/>
      <c r="O1286" s="832"/>
      <c r="P1286" s="849"/>
      <c r="Q1286" s="849"/>
      <c r="R1286" s="837"/>
      <c r="S1286" s="850"/>
    </row>
    <row r="1287" spans="1:19" ht="14.4" customHeight="1" x14ac:dyDescent="0.3">
      <c r="A1287" s="831" t="s">
        <v>8273</v>
      </c>
      <c r="B1287" s="832" t="s">
        <v>8550</v>
      </c>
      <c r="C1287" s="832" t="s">
        <v>664</v>
      </c>
      <c r="D1287" s="832" t="s">
        <v>3042</v>
      </c>
      <c r="E1287" s="832" t="s">
        <v>8203</v>
      </c>
      <c r="F1287" s="832" t="s">
        <v>8281</v>
      </c>
      <c r="G1287" s="832" t="s">
        <v>8282</v>
      </c>
      <c r="H1287" s="849">
        <v>18</v>
      </c>
      <c r="I1287" s="849">
        <v>630</v>
      </c>
      <c r="J1287" s="832">
        <v>1.5479115479115479</v>
      </c>
      <c r="K1287" s="832">
        <v>35</v>
      </c>
      <c r="L1287" s="849">
        <v>11</v>
      </c>
      <c r="M1287" s="849">
        <v>407</v>
      </c>
      <c r="N1287" s="832">
        <v>1</v>
      </c>
      <c r="O1287" s="832">
        <v>37</v>
      </c>
      <c r="P1287" s="849">
        <v>3</v>
      </c>
      <c r="Q1287" s="849">
        <v>111</v>
      </c>
      <c r="R1287" s="837">
        <v>0.27272727272727271</v>
      </c>
      <c r="S1287" s="850">
        <v>37</v>
      </c>
    </row>
    <row r="1288" spans="1:19" ht="14.4" customHeight="1" x14ac:dyDescent="0.3">
      <c r="A1288" s="831" t="s">
        <v>8273</v>
      </c>
      <c r="B1288" s="832" t="s">
        <v>8550</v>
      </c>
      <c r="C1288" s="832" t="s">
        <v>664</v>
      </c>
      <c r="D1288" s="832" t="s">
        <v>3042</v>
      </c>
      <c r="E1288" s="832" t="s">
        <v>8203</v>
      </c>
      <c r="F1288" s="832" t="s">
        <v>8238</v>
      </c>
      <c r="G1288" s="832" t="s">
        <v>8239</v>
      </c>
      <c r="H1288" s="849">
        <v>2</v>
      </c>
      <c r="I1288" s="849">
        <v>164</v>
      </c>
      <c r="J1288" s="832">
        <v>0.95348837209302328</v>
      </c>
      <c r="K1288" s="832">
        <v>82</v>
      </c>
      <c r="L1288" s="849">
        <v>2</v>
      </c>
      <c r="M1288" s="849">
        <v>172</v>
      </c>
      <c r="N1288" s="832">
        <v>1</v>
      </c>
      <c r="O1288" s="832">
        <v>86</v>
      </c>
      <c r="P1288" s="849"/>
      <c r="Q1288" s="849"/>
      <c r="R1288" s="837"/>
      <c r="S1288" s="850"/>
    </row>
    <row r="1289" spans="1:19" ht="14.4" customHeight="1" x14ac:dyDescent="0.3">
      <c r="A1289" s="831" t="s">
        <v>8273</v>
      </c>
      <c r="B1289" s="832" t="s">
        <v>8550</v>
      </c>
      <c r="C1289" s="832" t="s">
        <v>664</v>
      </c>
      <c r="D1289" s="832" t="s">
        <v>3042</v>
      </c>
      <c r="E1289" s="832" t="s">
        <v>8203</v>
      </c>
      <c r="F1289" s="832" t="s">
        <v>8380</v>
      </c>
      <c r="G1289" s="832" t="s">
        <v>8381</v>
      </c>
      <c r="H1289" s="849">
        <v>39</v>
      </c>
      <c r="I1289" s="849">
        <v>6435</v>
      </c>
      <c r="J1289" s="832">
        <v>3.3050847457627119</v>
      </c>
      <c r="K1289" s="832">
        <v>165</v>
      </c>
      <c r="L1289" s="849">
        <v>11</v>
      </c>
      <c r="M1289" s="849">
        <v>1947</v>
      </c>
      <c r="N1289" s="832">
        <v>1</v>
      </c>
      <c r="O1289" s="832">
        <v>177</v>
      </c>
      <c r="P1289" s="849"/>
      <c r="Q1289" s="849"/>
      <c r="R1289" s="837"/>
      <c r="S1289" s="850"/>
    </row>
    <row r="1290" spans="1:19" ht="14.4" customHeight="1" x14ac:dyDescent="0.3">
      <c r="A1290" s="831" t="s">
        <v>8273</v>
      </c>
      <c r="B1290" s="832" t="s">
        <v>8550</v>
      </c>
      <c r="C1290" s="832" t="s">
        <v>664</v>
      </c>
      <c r="D1290" s="832" t="s">
        <v>3042</v>
      </c>
      <c r="E1290" s="832" t="s">
        <v>8203</v>
      </c>
      <c r="F1290" s="832" t="s">
        <v>8240</v>
      </c>
      <c r="G1290" s="832" t="s">
        <v>8241</v>
      </c>
      <c r="H1290" s="849">
        <v>1</v>
      </c>
      <c r="I1290" s="849">
        <v>0</v>
      </c>
      <c r="J1290" s="832"/>
      <c r="K1290" s="832">
        <v>0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8273</v>
      </c>
      <c r="B1291" s="832" t="s">
        <v>8550</v>
      </c>
      <c r="C1291" s="832" t="s">
        <v>664</v>
      </c>
      <c r="D1291" s="832" t="s">
        <v>3042</v>
      </c>
      <c r="E1291" s="832" t="s">
        <v>8203</v>
      </c>
      <c r="F1291" s="832" t="s">
        <v>8287</v>
      </c>
      <c r="G1291" s="832" t="s">
        <v>8288</v>
      </c>
      <c r="H1291" s="849">
        <v>127</v>
      </c>
      <c r="I1291" s="849">
        <v>13716</v>
      </c>
      <c r="J1291" s="832">
        <v>1.0372050816696914</v>
      </c>
      <c r="K1291" s="832">
        <v>108</v>
      </c>
      <c r="L1291" s="849">
        <v>114</v>
      </c>
      <c r="M1291" s="849">
        <v>13224</v>
      </c>
      <c r="N1291" s="832">
        <v>1</v>
      </c>
      <c r="O1291" s="832">
        <v>116</v>
      </c>
      <c r="P1291" s="849">
        <v>72</v>
      </c>
      <c r="Q1291" s="849">
        <v>8352</v>
      </c>
      <c r="R1291" s="837">
        <v>0.63157894736842102</v>
      </c>
      <c r="S1291" s="850">
        <v>116</v>
      </c>
    </row>
    <row r="1292" spans="1:19" ht="14.4" customHeight="1" x14ac:dyDescent="0.3">
      <c r="A1292" s="831" t="s">
        <v>8273</v>
      </c>
      <c r="B1292" s="832" t="s">
        <v>8550</v>
      </c>
      <c r="C1292" s="832" t="s">
        <v>664</v>
      </c>
      <c r="D1292" s="832" t="s">
        <v>3042</v>
      </c>
      <c r="E1292" s="832" t="s">
        <v>8203</v>
      </c>
      <c r="F1292" s="832" t="s">
        <v>8242</v>
      </c>
      <c r="G1292" s="832" t="s">
        <v>8243</v>
      </c>
      <c r="H1292" s="849">
        <v>26</v>
      </c>
      <c r="I1292" s="849">
        <v>936</v>
      </c>
      <c r="J1292" s="832">
        <v>1.6864864864864866</v>
      </c>
      <c r="K1292" s="832">
        <v>36</v>
      </c>
      <c r="L1292" s="849">
        <v>15</v>
      </c>
      <c r="M1292" s="849">
        <v>555</v>
      </c>
      <c r="N1292" s="832">
        <v>1</v>
      </c>
      <c r="O1292" s="832">
        <v>37</v>
      </c>
      <c r="P1292" s="849">
        <v>6</v>
      </c>
      <c r="Q1292" s="849">
        <v>222</v>
      </c>
      <c r="R1292" s="837">
        <v>0.4</v>
      </c>
      <c r="S1292" s="850">
        <v>37</v>
      </c>
    </row>
    <row r="1293" spans="1:19" ht="14.4" customHeight="1" x14ac:dyDescent="0.3">
      <c r="A1293" s="831" t="s">
        <v>8273</v>
      </c>
      <c r="B1293" s="832" t="s">
        <v>8550</v>
      </c>
      <c r="C1293" s="832" t="s">
        <v>664</v>
      </c>
      <c r="D1293" s="832" t="s">
        <v>3042</v>
      </c>
      <c r="E1293" s="832" t="s">
        <v>8203</v>
      </c>
      <c r="F1293" s="832" t="s">
        <v>8350</v>
      </c>
      <c r="G1293" s="832" t="s">
        <v>8351</v>
      </c>
      <c r="H1293" s="849"/>
      <c r="I1293" s="849"/>
      <c r="J1293" s="832"/>
      <c r="K1293" s="832"/>
      <c r="L1293" s="849">
        <v>2</v>
      </c>
      <c r="M1293" s="849">
        <v>116</v>
      </c>
      <c r="N1293" s="832">
        <v>1</v>
      </c>
      <c r="O1293" s="832">
        <v>58</v>
      </c>
      <c r="P1293" s="849"/>
      <c r="Q1293" s="849"/>
      <c r="R1293" s="837"/>
      <c r="S1293" s="850"/>
    </row>
    <row r="1294" spans="1:19" ht="14.4" customHeight="1" x14ac:dyDescent="0.3">
      <c r="A1294" s="831" t="s">
        <v>8273</v>
      </c>
      <c r="B1294" s="832" t="s">
        <v>8550</v>
      </c>
      <c r="C1294" s="832" t="s">
        <v>664</v>
      </c>
      <c r="D1294" s="832" t="s">
        <v>3042</v>
      </c>
      <c r="E1294" s="832" t="s">
        <v>8203</v>
      </c>
      <c r="F1294" s="832" t="s">
        <v>8244</v>
      </c>
      <c r="G1294" s="832" t="s">
        <v>8245</v>
      </c>
      <c r="H1294" s="849">
        <v>2</v>
      </c>
      <c r="I1294" s="849">
        <v>62</v>
      </c>
      <c r="J1294" s="832">
        <v>0.484375</v>
      </c>
      <c r="K1294" s="832">
        <v>31</v>
      </c>
      <c r="L1294" s="849">
        <v>4</v>
      </c>
      <c r="M1294" s="849">
        <v>128</v>
      </c>
      <c r="N1294" s="832">
        <v>1</v>
      </c>
      <c r="O1294" s="832">
        <v>32</v>
      </c>
      <c r="P1294" s="849">
        <v>1</v>
      </c>
      <c r="Q1294" s="849">
        <v>32</v>
      </c>
      <c r="R1294" s="837">
        <v>0.25</v>
      </c>
      <c r="S1294" s="850">
        <v>32</v>
      </c>
    </row>
    <row r="1295" spans="1:19" ht="14.4" customHeight="1" x14ac:dyDescent="0.3">
      <c r="A1295" s="831" t="s">
        <v>8273</v>
      </c>
      <c r="B1295" s="832" t="s">
        <v>8550</v>
      </c>
      <c r="C1295" s="832" t="s">
        <v>664</v>
      </c>
      <c r="D1295" s="832" t="s">
        <v>3042</v>
      </c>
      <c r="E1295" s="832" t="s">
        <v>8203</v>
      </c>
      <c r="F1295" s="832" t="s">
        <v>8271</v>
      </c>
      <c r="G1295" s="832" t="s">
        <v>8272</v>
      </c>
      <c r="H1295" s="849">
        <v>176</v>
      </c>
      <c r="I1295" s="849">
        <v>58256</v>
      </c>
      <c r="J1295" s="832">
        <v>0.97955340328221685</v>
      </c>
      <c r="K1295" s="832">
        <v>331</v>
      </c>
      <c r="L1295" s="849">
        <v>168</v>
      </c>
      <c r="M1295" s="849">
        <v>59472</v>
      </c>
      <c r="N1295" s="832">
        <v>1</v>
      </c>
      <c r="O1295" s="832">
        <v>354</v>
      </c>
      <c r="P1295" s="849">
        <v>111</v>
      </c>
      <c r="Q1295" s="849">
        <v>39405</v>
      </c>
      <c r="R1295" s="837">
        <v>0.66258071025020182</v>
      </c>
      <c r="S1295" s="850">
        <v>355</v>
      </c>
    </row>
    <row r="1296" spans="1:19" ht="14.4" customHeight="1" x14ac:dyDescent="0.3">
      <c r="A1296" s="831" t="s">
        <v>8273</v>
      </c>
      <c r="B1296" s="832" t="s">
        <v>8550</v>
      </c>
      <c r="C1296" s="832" t="s">
        <v>664</v>
      </c>
      <c r="D1296" s="832" t="s">
        <v>3042</v>
      </c>
      <c r="E1296" s="832" t="s">
        <v>8203</v>
      </c>
      <c r="F1296" s="832" t="s">
        <v>8576</v>
      </c>
      <c r="G1296" s="832" t="s">
        <v>8577</v>
      </c>
      <c r="H1296" s="849">
        <v>95</v>
      </c>
      <c r="I1296" s="849">
        <v>0</v>
      </c>
      <c r="J1296" s="832"/>
      <c r="K1296" s="832">
        <v>0</v>
      </c>
      <c r="L1296" s="849">
        <v>134</v>
      </c>
      <c r="M1296" s="849">
        <v>0</v>
      </c>
      <c r="N1296" s="832"/>
      <c r="O1296" s="832">
        <v>0</v>
      </c>
      <c r="P1296" s="849">
        <v>86</v>
      </c>
      <c r="Q1296" s="849">
        <v>0</v>
      </c>
      <c r="R1296" s="837"/>
      <c r="S1296" s="850">
        <v>0</v>
      </c>
    </row>
    <row r="1297" spans="1:19" ht="14.4" customHeight="1" x14ac:dyDescent="0.3">
      <c r="A1297" s="831" t="s">
        <v>8273</v>
      </c>
      <c r="B1297" s="832" t="s">
        <v>8550</v>
      </c>
      <c r="C1297" s="832" t="s">
        <v>664</v>
      </c>
      <c r="D1297" s="832" t="s">
        <v>3042</v>
      </c>
      <c r="E1297" s="832" t="s">
        <v>8203</v>
      </c>
      <c r="F1297" s="832" t="s">
        <v>8544</v>
      </c>
      <c r="G1297" s="832" t="s">
        <v>8545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</v>
      </c>
      <c r="Q1297" s="849">
        <v>132</v>
      </c>
      <c r="R1297" s="837"/>
      <c r="S1297" s="850">
        <v>132</v>
      </c>
    </row>
    <row r="1298" spans="1:19" ht="14.4" customHeight="1" x14ac:dyDescent="0.3">
      <c r="A1298" s="831" t="s">
        <v>8273</v>
      </c>
      <c r="B1298" s="832" t="s">
        <v>8550</v>
      </c>
      <c r="C1298" s="832" t="s">
        <v>664</v>
      </c>
      <c r="D1298" s="832" t="s">
        <v>3042</v>
      </c>
      <c r="E1298" s="832" t="s">
        <v>8203</v>
      </c>
      <c r="F1298" s="832" t="s">
        <v>8578</v>
      </c>
      <c r="G1298" s="832" t="s">
        <v>8579</v>
      </c>
      <c r="H1298" s="849">
        <v>110</v>
      </c>
      <c r="I1298" s="849">
        <v>22000</v>
      </c>
      <c r="J1298" s="832">
        <v>0.77464788732394363</v>
      </c>
      <c r="K1298" s="832">
        <v>200</v>
      </c>
      <c r="L1298" s="849">
        <v>142</v>
      </c>
      <c r="M1298" s="849">
        <v>28400</v>
      </c>
      <c r="N1298" s="832">
        <v>1</v>
      </c>
      <c r="O1298" s="832">
        <v>200</v>
      </c>
      <c r="P1298" s="849">
        <v>97</v>
      </c>
      <c r="Q1298" s="849">
        <v>19400</v>
      </c>
      <c r="R1298" s="837">
        <v>0.68309859154929575</v>
      </c>
      <c r="S1298" s="850">
        <v>200</v>
      </c>
    </row>
    <row r="1299" spans="1:19" ht="14.4" customHeight="1" x14ac:dyDescent="0.3">
      <c r="A1299" s="831" t="s">
        <v>8273</v>
      </c>
      <c r="B1299" s="832" t="s">
        <v>8550</v>
      </c>
      <c r="C1299" s="832" t="s">
        <v>664</v>
      </c>
      <c r="D1299" s="832" t="s">
        <v>3042</v>
      </c>
      <c r="E1299" s="832" t="s">
        <v>8203</v>
      </c>
      <c r="F1299" s="832" t="s">
        <v>8291</v>
      </c>
      <c r="G1299" s="832" t="s">
        <v>8292</v>
      </c>
      <c r="H1299" s="849">
        <v>31</v>
      </c>
      <c r="I1299" s="849">
        <v>2170</v>
      </c>
      <c r="J1299" s="832">
        <v>2.6658476658476657</v>
      </c>
      <c r="K1299" s="832">
        <v>70</v>
      </c>
      <c r="L1299" s="849">
        <v>11</v>
      </c>
      <c r="M1299" s="849">
        <v>814</v>
      </c>
      <c r="N1299" s="832">
        <v>1</v>
      </c>
      <c r="O1299" s="832">
        <v>74</v>
      </c>
      <c r="P1299" s="849">
        <v>5</v>
      </c>
      <c r="Q1299" s="849">
        <v>370</v>
      </c>
      <c r="R1299" s="837">
        <v>0.45454545454545453</v>
      </c>
      <c r="S1299" s="850">
        <v>74</v>
      </c>
    </row>
    <row r="1300" spans="1:19" ht="14.4" customHeight="1" x14ac:dyDescent="0.3">
      <c r="A1300" s="831" t="s">
        <v>8273</v>
      </c>
      <c r="B1300" s="832" t="s">
        <v>8550</v>
      </c>
      <c r="C1300" s="832" t="s">
        <v>664</v>
      </c>
      <c r="D1300" s="832" t="s">
        <v>3042</v>
      </c>
      <c r="E1300" s="832" t="s">
        <v>8203</v>
      </c>
      <c r="F1300" s="832" t="s">
        <v>8354</v>
      </c>
      <c r="G1300" s="832" t="s">
        <v>8355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1</v>
      </c>
      <c r="Q1300" s="849">
        <v>77</v>
      </c>
      <c r="R1300" s="837"/>
      <c r="S1300" s="850">
        <v>77</v>
      </c>
    </row>
    <row r="1301" spans="1:19" ht="14.4" customHeight="1" x14ac:dyDescent="0.3">
      <c r="A1301" s="831" t="s">
        <v>8273</v>
      </c>
      <c r="B1301" s="832" t="s">
        <v>8550</v>
      </c>
      <c r="C1301" s="832" t="s">
        <v>664</v>
      </c>
      <c r="D1301" s="832" t="s">
        <v>3042</v>
      </c>
      <c r="E1301" s="832" t="s">
        <v>8203</v>
      </c>
      <c r="F1301" s="832" t="s">
        <v>8295</v>
      </c>
      <c r="G1301" s="832" t="s">
        <v>8296</v>
      </c>
      <c r="H1301" s="849">
        <v>2</v>
      </c>
      <c r="I1301" s="849">
        <v>114</v>
      </c>
      <c r="J1301" s="832"/>
      <c r="K1301" s="832">
        <v>57</v>
      </c>
      <c r="L1301" s="849"/>
      <c r="M1301" s="849"/>
      <c r="N1301" s="832"/>
      <c r="O1301" s="832"/>
      <c r="P1301" s="849"/>
      <c r="Q1301" s="849"/>
      <c r="R1301" s="837"/>
      <c r="S1301" s="850"/>
    </row>
    <row r="1302" spans="1:19" ht="14.4" customHeight="1" x14ac:dyDescent="0.3">
      <c r="A1302" s="831" t="s">
        <v>8273</v>
      </c>
      <c r="B1302" s="832" t="s">
        <v>8550</v>
      </c>
      <c r="C1302" s="832" t="s">
        <v>664</v>
      </c>
      <c r="D1302" s="832" t="s">
        <v>3042</v>
      </c>
      <c r="E1302" s="832" t="s">
        <v>8203</v>
      </c>
      <c r="F1302" s="832" t="s">
        <v>8248</v>
      </c>
      <c r="G1302" s="832" t="s">
        <v>8249</v>
      </c>
      <c r="H1302" s="849">
        <v>5</v>
      </c>
      <c r="I1302" s="849">
        <v>285</v>
      </c>
      <c r="J1302" s="832">
        <v>0.40254237288135591</v>
      </c>
      <c r="K1302" s="832">
        <v>57</v>
      </c>
      <c r="L1302" s="849">
        <v>12</v>
      </c>
      <c r="M1302" s="849">
        <v>708</v>
      </c>
      <c r="N1302" s="832">
        <v>1</v>
      </c>
      <c r="O1302" s="832">
        <v>59</v>
      </c>
      <c r="P1302" s="849">
        <v>6</v>
      </c>
      <c r="Q1302" s="849">
        <v>354</v>
      </c>
      <c r="R1302" s="837">
        <v>0.5</v>
      </c>
      <c r="S1302" s="850">
        <v>59</v>
      </c>
    </row>
    <row r="1303" spans="1:19" ht="14.4" customHeight="1" x14ac:dyDescent="0.3">
      <c r="A1303" s="831" t="s">
        <v>8273</v>
      </c>
      <c r="B1303" s="832" t="s">
        <v>8550</v>
      </c>
      <c r="C1303" s="832" t="s">
        <v>664</v>
      </c>
      <c r="D1303" s="832" t="s">
        <v>3043</v>
      </c>
      <c r="E1303" s="832" t="s">
        <v>8206</v>
      </c>
      <c r="F1303" s="832" t="s">
        <v>8323</v>
      </c>
      <c r="G1303" s="832" t="s">
        <v>2961</v>
      </c>
      <c r="H1303" s="849">
        <v>3</v>
      </c>
      <c r="I1303" s="849">
        <v>37539.269999999997</v>
      </c>
      <c r="J1303" s="832"/>
      <c r="K1303" s="832">
        <v>12513.089999999998</v>
      </c>
      <c r="L1303" s="849"/>
      <c r="M1303" s="849"/>
      <c r="N1303" s="832"/>
      <c r="O1303" s="832"/>
      <c r="P1303" s="849"/>
      <c r="Q1303" s="849"/>
      <c r="R1303" s="837"/>
      <c r="S1303" s="850"/>
    </row>
    <row r="1304" spans="1:19" ht="14.4" customHeight="1" x14ac:dyDescent="0.3">
      <c r="A1304" s="831" t="s">
        <v>8273</v>
      </c>
      <c r="B1304" s="832" t="s">
        <v>8550</v>
      </c>
      <c r="C1304" s="832" t="s">
        <v>664</v>
      </c>
      <c r="D1304" s="832" t="s">
        <v>3043</v>
      </c>
      <c r="E1304" s="832" t="s">
        <v>8203</v>
      </c>
      <c r="F1304" s="832" t="s">
        <v>8232</v>
      </c>
      <c r="G1304" s="832" t="s">
        <v>8233</v>
      </c>
      <c r="H1304" s="849">
        <v>1</v>
      </c>
      <c r="I1304" s="849">
        <v>64</v>
      </c>
      <c r="J1304" s="832"/>
      <c r="K1304" s="832">
        <v>64</v>
      </c>
      <c r="L1304" s="849"/>
      <c r="M1304" s="849"/>
      <c r="N1304" s="832"/>
      <c r="O1304" s="832"/>
      <c r="P1304" s="849"/>
      <c r="Q1304" s="849"/>
      <c r="R1304" s="837"/>
      <c r="S1304" s="850"/>
    </row>
    <row r="1305" spans="1:19" ht="14.4" customHeight="1" x14ac:dyDescent="0.3">
      <c r="A1305" s="831" t="s">
        <v>8273</v>
      </c>
      <c r="B1305" s="832" t="s">
        <v>8550</v>
      </c>
      <c r="C1305" s="832" t="s">
        <v>664</v>
      </c>
      <c r="D1305" s="832" t="s">
        <v>3043</v>
      </c>
      <c r="E1305" s="832" t="s">
        <v>8203</v>
      </c>
      <c r="F1305" s="832" t="s">
        <v>8380</v>
      </c>
      <c r="G1305" s="832" t="s">
        <v>8381</v>
      </c>
      <c r="H1305" s="849">
        <v>1</v>
      </c>
      <c r="I1305" s="849">
        <v>165</v>
      </c>
      <c r="J1305" s="832">
        <v>0.93220338983050843</v>
      </c>
      <c r="K1305" s="832">
        <v>165</v>
      </c>
      <c r="L1305" s="849">
        <v>1</v>
      </c>
      <c r="M1305" s="849">
        <v>177</v>
      </c>
      <c r="N1305" s="832">
        <v>1</v>
      </c>
      <c r="O1305" s="832">
        <v>177</v>
      </c>
      <c r="P1305" s="849">
        <v>1</v>
      </c>
      <c r="Q1305" s="849">
        <v>177</v>
      </c>
      <c r="R1305" s="837">
        <v>1</v>
      </c>
      <c r="S1305" s="850">
        <v>177</v>
      </c>
    </row>
    <row r="1306" spans="1:19" ht="14.4" customHeight="1" x14ac:dyDescent="0.3">
      <c r="A1306" s="831" t="s">
        <v>8273</v>
      </c>
      <c r="B1306" s="832" t="s">
        <v>8550</v>
      </c>
      <c r="C1306" s="832" t="s">
        <v>664</v>
      </c>
      <c r="D1306" s="832" t="s">
        <v>3043</v>
      </c>
      <c r="E1306" s="832" t="s">
        <v>8203</v>
      </c>
      <c r="F1306" s="832" t="s">
        <v>8242</v>
      </c>
      <c r="G1306" s="832" t="s">
        <v>8243</v>
      </c>
      <c r="H1306" s="849"/>
      <c r="I1306" s="849"/>
      <c r="J1306" s="832"/>
      <c r="K1306" s="832"/>
      <c r="L1306" s="849">
        <v>1</v>
      </c>
      <c r="M1306" s="849">
        <v>37</v>
      </c>
      <c r="N1306" s="832">
        <v>1</v>
      </c>
      <c r="O1306" s="832">
        <v>37</v>
      </c>
      <c r="P1306" s="849"/>
      <c r="Q1306" s="849"/>
      <c r="R1306" s="837"/>
      <c r="S1306" s="850"/>
    </row>
    <row r="1307" spans="1:19" ht="14.4" customHeight="1" x14ac:dyDescent="0.3">
      <c r="A1307" s="831" t="s">
        <v>8273</v>
      </c>
      <c r="B1307" s="832" t="s">
        <v>8550</v>
      </c>
      <c r="C1307" s="832" t="s">
        <v>664</v>
      </c>
      <c r="D1307" s="832" t="s">
        <v>3043</v>
      </c>
      <c r="E1307" s="832" t="s">
        <v>8203</v>
      </c>
      <c r="F1307" s="832" t="s">
        <v>8271</v>
      </c>
      <c r="G1307" s="832" t="s">
        <v>8272</v>
      </c>
      <c r="H1307" s="849"/>
      <c r="I1307" s="849"/>
      <c r="J1307" s="832"/>
      <c r="K1307" s="832"/>
      <c r="L1307" s="849">
        <v>1</v>
      </c>
      <c r="M1307" s="849">
        <v>354</v>
      </c>
      <c r="N1307" s="832">
        <v>1</v>
      </c>
      <c r="O1307" s="832">
        <v>354</v>
      </c>
      <c r="P1307" s="849">
        <v>1</v>
      </c>
      <c r="Q1307" s="849">
        <v>355</v>
      </c>
      <c r="R1307" s="837">
        <v>1.0028248587570621</v>
      </c>
      <c r="S1307" s="850">
        <v>355</v>
      </c>
    </row>
    <row r="1308" spans="1:19" ht="14.4" customHeight="1" x14ac:dyDescent="0.3">
      <c r="A1308" s="831" t="s">
        <v>8273</v>
      </c>
      <c r="B1308" s="832" t="s">
        <v>8550</v>
      </c>
      <c r="C1308" s="832" t="s">
        <v>664</v>
      </c>
      <c r="D1308" s="832" t="s">
        <v>3043</v>
      </c>
      <c r="E1308" s="832" t="s">
        <v>8203</v>
      </c>
      <c r="F1308" s="832" t="s">
        <v>8354</v>
      </c>
      <c r="G1308" s="832" t="s">
        <v>8355</v>
      </c>
      <c r="H1308" s="849"/>
      <c r="I1308" s="849"/>
      <c r="J1308" s="832"/>
      <c r="K1308" s="832"/>
      <c r="L1308" s="849">
        <v>1</v>
      </c>
      <c r="M1308" s="849">
        <v>77</v>
      </c>
      <c r="N1308" s="832">
        <v>1</v>
      </c>
      <c r="O1308" s="832">
        <v>77</v>
      </c>
      <c r="P1308" s="849"/>
      <c r="Q1308" s="849"/>
      <c r="R1308" s="837"/>
      <c r="S1308" s="850"/>
    </row>
    <row r="1309" spans="1:19" ht="14.4" customHeight="1" x14ac:dyDescent="0.3">
      <c r="A1309" s="831" t="s">
        <v>8273</v>
      </c>
      <c r="B1309" s="832" t="s">
        <v>8550</v>
      </c>
      <c r="C1309" s="832" t="s">
        <v>664</v>
      </c>
      <c r="D1309" s="832" t="s">
        <v>3043</v>
      </c>
      <c r="E1309" s="832" t="s">
        <v>8203</v>
      </c>
      <c r="F1309" s="832" t="s">
        <v>8295</v>
      </c>
      <c r="G1309" s="832" t="s">
        <v>8296</v>
      </c>
      <c r="H1309" s="849">
        <v>1</v>
      </c>
      <c r="I1309" s="849">
        <v>57</v>
      </c>
      <c r="J1309" s="832"/>
      <c r="K1309" s="832">
        <v>57</v>
      </c>
      <c r="L1309" s="849"/>
      <c r="M1309" s="849"/>
      <c r="N1309" s="832"/>
      <c r="O1309" s="832"/>
      <c r="P1309" s="849"/>
      <c r="Q1309" s="849"/>
      <c r="R1309" s="837"/>
      <c r="S1309" s="850"/>
    </row>
    <row r="1310" spans="1:19" ht="14.4" customHeight="1" x14ac:dyDescent="0.3">
      <c r="A1310" s="831" t="s">
        <v>8273</v>
      </c>
      <c r="B1310" s="832" t="s">
        <v>8550</v>
      </c>
      <c r="C1310" s="832" t="s">
        <v>664</v>
      </c>
      <c r="D1310" s="832" t="s">
        <v>3043</v>
      </c>
      <c r="E1310" s="832" t="s">
        <v>8203</v>
      </c>
      <c r="F1310" s="832" t="s">
        <v>8584</v>
      </c>
      <c r="G1310" s="832" t="s">
        <v>8585</v>
      </c>
      <c r="H1310" s="849">
        <v>526</v>
      </c>
      <c r="I1310" s="849">
        <v>137812</v>
      </c>
      <c r="J1310" s="832"/>
      <c r="K1310" s="832">
        <v>262</v>
      </c>
      <c r="L1310" s="849"/>
      <c r="M1310" s="849"/>
      <c r="N1310" s="832"/>
      <c r="O1310" s="832"/>
      <c r="P1310" s="849">
        <v>897</v>
      </c>
      <c r="Q1310" s="849">
        <v>235014</v>
      </c>
      <c r="R1310" s="837"/>
      <c r="S1310" s="850">
        <v>262</v>
      </c>
    </row>
    <row r="1311" spans="1:19" ht="14.4" customHeight="1" x14ac:dyDescent="0.3">
      <c r="A1311" s="831" t="s">
        <v>8273</v>
      </c>
      <c r="B1311" s="832" t="s">
        <v>8550</v>
      </c>
      <c r="C1311" s="832" t="s">
        <v>664</v>
      </c>
      <c r="D1311" s="832" t="s">
        <v>3043</v>
      </c>
      <c r="E1311" s="832" t="s">
        <v>8203</v>
      </c>
      <c r="F1311" s="832" t="s">
        <v>8250</v>
      </c>
      <c r="G1311" s="832" t="s">
        <v>8251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1</v>
      </c>
      <c r="Q1311" s="849">
        <v>37</v>
      </c>
      <c r="R1311" s="837"/>
      <c r="S1311" s="850">
        <v>37</v>
      </c>
    </row>
    <row r="1312" spans="1:19" ht="14.4" customHeight="1" x14ac:dyDescent="0.3">
      <c r="A1312" s="831" t="s">
        <v>8273</v>
      </c>
      <c r="B1312" s="832" t="s">
        <v>8550</v>
      </c>
      <c r="C1312" s="832" t="s">
        <v>664</v>
      </c>
      <c r="D1312" s="832" t="s">
        <v>3043</v>
      </c>
      <c r="E1312" s="832" t="s">
        <v>8203</v>
      </c>
      <c r="F1312" s="832" t="s">
        <v>8590</v>
      </c>
      <c r="G1312" s="832" t="s">
        <v>8591</v>
      </c>
      <c r="H1312" s="849">
        <v>26</v>
      </c>
      <c r="I1312" s="849">
        <v>93236</v>
      </c>
      <c r="J1312" s="832"/>
      <c r="K1312" s="832">
        <v>3586</v>
      </c>
      <c r="L1312" s="849"/>
      <c r="M1312" s="849"/>
      <c r="N1312" s="832"/>
      <c r="O1312" s="832"/>
      <c r="P1312" s="849">
        <v>57</v>
      </c>
      <c r="Q1312" s="849">
        <v>204402</v>
      </c>
      <c r="R1312" s="837"/>
      <c r="S1312" s="850">
        <v>3586</v>
      </c>
    </row>
    <row r="1313" spans="1:19" ht="14.4" customHeight="1" x14ac:dyDescent="0.3">
      <c r="A1313" s="831" t="s">
        <v>8273</v>
      </c>
      <c r="B1313" s="832" t="s">
        <v>8550</v>
      </c>
      <c r="C1313" s="832" t="s">
        <v>664</v>
      </c>
      <c r="D1313" s="832" t="s">
        <v>3043</v>
      </c>
      <c r="E1313" s="832" t="s">
        <v>8203</v>
      </c>
      <c r="F1313" s="832" t="s">
        <v>8594</v>
      </c>
      <c r="G1313" s="832" t="s">
        <v>8591</v>
      </c>
      <c r="H1313" s="849">
        <v>1</v>
      </c>
      <c r="I1313" s="849">
        <v>5200</v>
      </c>
      <c r="J1313" s="832"/>
      <c r="K1313" s="832">
        <v>5200</v>
      </c>
      <c r="L1313" s="849"/>
      <c r="M1313" s="849"/>
      <c r="N1313" s="832"/>
      <c r="O1313" s="832"/>
      <c r="P1313" s="849">
        <v>24</v>
      </c>
      <c r="Q1313" s="849">
        <v>124800</v>
      </c>
      <c r="R1313" s="837"/>
      <c r="S1313" s="850">
        <v>5200</v>
      </c>
    </row>
    <row r="1314" spans="1:19" ht="14.4" customHeight="1" x14ac:dyDescent="0.3">
      <c r="A1314" s="831" t="s">
        <v>8273</v>
      </c>
      <c r="B1314" s="832" t="s">
        <v>8550</v>
      </c>
      <c r="C1314" s="832" t="s">
        <v>664</v>
      </c>
      <c r="D1314" s="832" t="s">
        <v>3044</v>
      </c>
      <c r="E1314" s="832" t="s">
        <v>8203</v>
      </c>
      <c r="F1314" s="832" t="s">
        <v>8230</v>
      </c>
      <c r="G1314" s="832" t="s">
        <v>8231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</v>
      </c>
      <c r="Q1314" s="849">
        <v>30</v>
      </c>
      <c r="R1314" s="837"/>
      <c r="S1314" s="850">
        <v>30</v>
      </c>
    </row>
    <row r="1315" spans="1:19" ht="14.4" customHeight="1" x14ac:dyDescent="0.3">
      <c r="A1315" s="831" t="s">
        <v>8273</v>
      </c>
      <c r="B1315" s="832" t="s">
        <v>8550</v>
      </c>
      <c r="C1315" s="832" t="s">
        <v>664</v>
      </c>
      <c r="D1315" s="832" t="s">
        <v>3044</v>
      </c>
      <c r="E1315" s="832" t="s">
        <v>8203</v>
      </c>
      <c r="F1315" s="832" t="s">
        <v>8232</v>
      </c>
      <c r="G1315" s="832" t="s">
        <v>8233</v>
      </c>
      <c r="H1315" s="849">
        <v>1</v>
      </c>
      <c r="I1315" s="849">
        <v>64</v>
      </c>
      <c r="J1315" s="832">
        <v>0.96969696969696972</v>
      </c>
      <c r="K1315" s="832">
        <v>64</v>
      </c>
      <c r="L1315" s="849">
        <v>1</v>
      </c>
      <c r="M1315" s="849">
        <v>66</v>
      </c>
      <c r="N1315" s="832">
        <v>1</v>
      </c>
      <c r="O1315" s="832">
        <v>66</v>
      </c>
      <c r="P1315" s="849"/>
      <c r="Q1315" s="849"/>
      <c r="R1315" s="837"/>
      <c r="S1315" s="850"/>
    </row>
    <row r="1316" spans="1:19" ht="14.4" customHeight="1" x14ac:dyDescent="0.3">
      <c r="A1316" s="831" t="s">
        <v>8273</v>
      </c>
      <c r="B1316" s="832" t="s">
        <v>8550</v>
      </c>
      <c r="C1316" s="832" t="s">
        <v>664</v>
      </c>
      <c r="D1316" s="832" t="s">
        <v>3044</v>
      </c>
      <c r="E1316" s="832" t="s">
        <v>8203</v>
      </c>
      <c r="F1316" s="832" t="s">
        <v>8281</v>
      </c>
      <c r="G1316" s="832" t="s">
        <v>8282</v>
      </c>
      <c r="H1316" s="849">
        <v>2</v>
      </c>
      <c r="I1316" s="849">
        <v>70</v>
      </c>
      <c r="J1316" s="832"/>
      <c r="K1316" s="832">
        <v>35</v>
      </c>
      <c r="L1316" s="849"/>
      <c r="M1316" s="849"/>
      <c r="N1316" s="832"/>
      <c r="O1316" s="832"/>
      <c r="P1316" s="849">
        <v>3</v>
      </c>
      <c r="Q1316" s="849">
        <v>111</v>
      </c>
      <c r="R1316" s="837"/>
      <c r="S1316" s="850">
        <v>37</v>
      </c>
    </row>
    <row r="1317" spans="1:19" ht="14.4" customHeight="1" x14ac:dyDescent="0.3">
      <c r="A1317" s="831" t="s">
        <v>8273</v>
      </c>
      <c r="B1317" s="832" t="s">
        <v>8550</v>
      </c>
      <c r="C1317" s="832" t="s">
        <v>664</v>
      </c>
      <c r="D1317" s="832" t="s">
        <v>3044</v>
      </c>
      <c r="E1317" s="832" t="s">
        <v>8203</v>
      </c>
      <c r="F1317" s="832" t="s">
        <v>8380</v>
      </c>
      <c r="G1317" s="832" t="s">
        <v>8381</v>
      </c>
      <c r="H1317" s="849">
        <v>1</v>
      </c>
      <c r="I1317" s="849">
        <v>165</v>
      </c>
      <c r="J1317" s="832">
        <v>0.93220338983050843</v>
      </c>
      <c r="K1317" s="832">
        <v>165</v>
      </c>
      <c r="L1317" s="849">
        <v>1</v>
      </c>
      <c r="M1317" s="849">
        <v>177</v>
      </c>
      <c r="N1317" s="832">
        <v>1</v>
      </c>
      <c r="O1317" s="832">
        <v>177</v>
      </c>
      <c r="P1317" s="849">
        <v>2</v>
      </c>
      <c r="Q1317" s="849">
        <v>354</v>
      </c>
      <c r="R1317" s="837">
        <v>2</v>
      </c>
      <c r="S1317" s="850">
        <v>177</v>
      </c>
    </row>
    <row r="1318" spans="1:19" ht="14.4" customHeight="1" x14ac:dyDescent="0.3">
      <c r="A1318" s="831" t="s">
        <v>8273</v>
      </c>
      <c r="B1318" s="832" t="s">
        <v>8550</v>
      </c>
      <c r="C1318" s="832" t="s">
        <v>664</v>
      </c>
      <c r="D1318" s="832" t="s">
        <v>3044</v>
      </c>
      <c r="E1318" s="832" t="s">
        <v>8203</v>
      </c>
      <c r="F1318" s="832" t="s">
        <v>8271</v>
      </c>
      <c r="G1318" s="832" t="s">
        <v>8272</v>
      </c>
      <c r="H1318" s="849"/>
      <c r="I1318" s="849"/>
      <c r="J1318" s="832"/>
      <c r="K1318" s="832"/>
      <c r="L1318" s="849">
        <v>3</v>
      </c>
      <c r="M1318" s="849">
        <v>1062</v>
      </c>
      <c r="N1318" s="832">
        <v>1</v>
      </c>
      <c r="O1318" s="832">
        <v>354</v>
      </c>
      <c r="P1318" s="849">
        <v>3</v>
      </c>
      <c r="Q1318" s="849">
        <v>1065</v>
      </c>
      <c r="R1318" s="837">
        <v>1.0028248587570621</v>
      </c>
      <c r="S1318" s="850">
        <v>355</v>
      </c>
    </row>
    <row r="1319" spans="1:19" ht="14.4" customHeight="1" x14ac:dyDescent="0.3">
      <c r="A1319" s="831" t="s">
        <v>8273</v>
      </c>
      <c r="B1319" s="832" t="s">
        <v>8550</v>
      </c>
      <c r="C1319" s="832" t="s">
        <v>664</v>
      </c>
      <c r="D1319" s="832" t="s">
        <v>3044</v>
      </c>
      <c r="E1319" s="832" t="s">
        <v>8203</v>
      </c>
      <c r="F1319" s="832" t="s">
        <v>8291</v>
      </c>
      <c r="G1319" s="832" t="s">
        <v>8292</v>
      </c>
      <c r="H1319" s="849">
        <v>1</v>
      </c>
      <c r="I1319" s="849">
        <v>70</v>
      </c>
      <c r="J1319" s="832"/>
      <c r="K1319" s="832">
        <v>70</v>
      </c>
      <c r="L1319" s="849"/>
      <c r="M1319" s="849"/>
      <c r="N1319" s="832"/>
      <c r="O1319" s="832"/>
      <c r="P1319" s="849"/>
      <c r="Q1319" s="849"/>
      <c r="R1319" s="837"/>
      <c r="S1319" s="850"/>
    </row>
    <row r="1320" spans="1:19" ht="14.4" customHeight="1" x14ac:dyDescent="0.3">
      <c r="A1320" s="831" t="s">
        <v>8273</v>
      </c>
      <c r="B1320" s="832" t="s">
        <v>8550</v>
      </c>
      <c r="C1320" s="832" t="s">
        <v>664</v>
      </c>
      <c r="D1320" s="832" t="s">
        <v>3044</v>
      </c>
      <c r="E1320" s="832" t="s">
        <v>8203</v>
      </c>
      <c r="F1320" s="832" t="s">
        <v>8248</v>
      </c>
      <c r="G1320" s="832" t="s">
        <v>8249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1</v>
      </c>
      <c r="Q1320" s="849">
        <v>59</v>
      </c>
      <c r="R1320" s="837"/>
      <c r="S1320" s="850">
        <v>59</v>
      </c>
    </row>
    <row r="1321" spans="1:19" ht="14.4" customHeight="1" x14ac:dyDescent="0.3">
      <c r="A1321" s="831" t="s">
        <v>8273</v>
      </c>
      <c r="B1321" s="832" t="s">
        <v>8550</v>
      </c>
      <c r="C1321" s="832" t="s">
        <v>664</v>
      </c>
      <c r="D1321" s="832" t="s">
        <v>3047</v>
      </c>
      <c r="E1321" s="832" t="s">
        <v>8203</v>
      </c>
      <c r="F1321" s="832" t="s">
        <v>8281</v>
      </c>
      <c r="G1321" s="832" t="s">
        <v>8282</v>
      </c>
      <c r="H1321" s="849"/>
      <c r="I1321" s="849"/>
      <c r="J1321" s="832"/>
      <c r="K1321" s="832"/>
      <c r="L1321" s="849">
        <v>1</v>
      </c>
      <c r="M1321" s="849">
        <v>37</v>
      </c>
      <c r="N1321" s="832">
        <v>1</v>
      </c>
      <c r="O1321" s="832">
        <v>37</v>
      </c>
      <c r="P1321" s="849">
        <v>2</v>
      </c>
      <c r="Q1321" s="849">
        <v>74</v>
      </c>
      <c r="R1321" s="837">
        <v>2</v>
      </c>
      <c r="S1321" s="850">
        <v>37</v>
      </c>
    </row>
    <row r="1322" spans="1:19" ht="14.4" customHeight="1" x14ac:dyDescent="0.3">
      <c r="A1322" s="831" t="s">
        <v>8273</v>
      </c>
      <c r="B1322" s="832" t="s">
        <v>8550</v>
      </c>
      <c r="C1322" s="832" t="s">
        <v>664</v>
      </c>
      <c r="D1322" s="832" t="s">
        <v>3047</v>
      </c>
      <c r="E1322" s="832" t="s">
        <v>8203</v>
      </c>
      <c r="F1322" s="832" t="s">
        <v>8287</v>
      </c>
      <c r="G1322" s="832" t="s">
        <v>8288</v>
      </c>
      <c r="H1322" s="849"/>
      <c r="I1322" s="849"/>
      <c r="J1322" s="832"/>
      <c r="K1322" s="832"/>
      <c r="L1322" s="849">
        <v>1</v>
      </c>
      <c r="M1322" s="849">
        <v>116</v>
      </c>
      <c r="N1322" s="832">
        <v>1</v>
      </c>
      <c r="O1322" s="832">
        <v>116</v>
      </c>
      <c r="P1322" s="849">
        <v>2</v>
      </c>
      <c r="Q1322" s="849">
        <v>232</v>
      </c>
      <c r="R1322" s="837">
        <v>2</v>
      </c>
      <c r="S1322" s="850">
        <v>116</v>
      </c>
    </row>
    <row r="1323" spans="1:19" ht="14.4" customHeight="1" x14ac:dyDescent="0.3">
      <c r="A1323" s="831" t="s">
        <v>8273</v>
      </c>
      <c r="B1323" s="832" t="s">
        <v>8550</v>
      </c>
      <c r="C1323" s="832" t="s">
        <v>664</v>
      </c>
      <c r="D1323" s="832" t="s">
        <v>3047</v>
      </c>
      <c r="E1323" s="832" t="s">
        <v>8203</v>
      </c>
      <c r="F1323" s="832" t="s">
        <v>8271</v>
      </c>
      <c r="G1323" s="832" t="s">
        <v>8272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1</v>
      </c>
      <c r="Q1323" s="849">
        <v>355</v>
      </c>
      <c r="R1323" s="837"/>
      <c r="S1323" s="850">
        <v>355</v>
      </c>
    </row>
    <row r="1324" spans="1:19" ht="14.4" customHeight="1" x14ac:dyDescent="0.3">
      <c r="A1324" s="831" t="s">
        <v>8273</v>
      </c>
      <c r="B1324" s="832" t="s">
        <v>8550</v>
      </c>
      <c r="C1324" s="832" t="s">
        <v>664</v>
      </c>
      <c r="D1324" s="832" t="s">
        <v>3047</v>
      </c>
      <c r="E1324" s="832" t="s">
        <v>8203</v>
      </c>
      <c r="F1324" s="832" t="s">
        <v>8520</v>
      </c>
      <c r="G1324" s="832" t="s">
        <v>8521</v>
      </c>
      <c r="H1324" s="849"/>
      <c r="I1324" s="849"/>
      <c r="J1324" s="832"/>
      <c r="K1324" s="832"/>
      <c r="L1324" s="849">
        <v>1</v>
      </c>
      <c r="M1324" s="849">
        <v>942</v>
      </c>
      <c r="N1324" s="832">
        <v>1</v>
      </c>
      <c r="O1324" s="832">
        <v>942</v>
      </c>
      <c r="P1324" s="849">
        <v>3</v>
      </c>
      <c r="Q1324" s="849">
        <v>2829</v>
      </c>
      <c r="R1324" s="837">
        <v>3.0031847133757963</v>
      </c>
      <c r="S1324" s="850">
        <v>943</v>
      </c>
    </row>
    <row r="1325" spans="1:19" ht="14.4" customHeight="1" x14ac:dyDescent="0.3">
      <c r="A1325" s="831" t="s">
        <v>8273</v>
      </c>
      <c r="B1325" s="832" t="s">
        <v>8550</v>
      </c>
      <c r="C1325" s="832" t="s">
        <v>664</v>
      </c>
      <c r="D1325" s="832" t="s">
        <v>8196</v>
      </c>
      <c r="E1325" s="832" t="s">
        <v>8206</v>
      </c>
      <c r="F1325" s="832" t="s">
        <v>8323</v>
      </c>
      <c r="G1325" s="832" t="s">
        <v>2961</v>
      </c>
      <c r="H1325" s="849"/>
      <c r="I1325" s="849"/>
      <c r="J1325" s="832"/>
      <c r="K1325" s="832"/>
      <c r="L1325" s="849">
        <v>3</v>
      </c>
      <c r="M1325" s="849">
        <v>31251.69</v>
      </c>
      <c r="N1325" s="832">
        <v>1</v>
      </c>
      <c r="O1325" s="832">
        <v>10417.23</v>
      </c>
      <c r="P1325" s="849"/>
      <c r="Q1325" s="849"/>
      <c r="R1325" s="837"/>
      <c r="S1325" s="850"/>
    </row>
    <row r="1326" spans="1:19" ht="14.4" customHeight="1" x14ac:dyDescent="0.3">
      <c r="A1326" s="831" t="s">
        <v>8273</v>
      </c>
      <c r="B1326" s="832" t="s">
        <v>8550</v>
      </c>
      <c r="C1326" s="832" t="s">
        <v>664</v>
      </c>
      <c r="D1326" s="832" t="s">
        <v>8196</v>
      </c>
      <c r="E1326" s="832" t="s">
        <v>8203</v>
      </c>
      <c r="F1326" s="832" t="s">
        <v>8232</v>
      </c>
      <c r="G1326" s="832" t="s">
        <v>8233</v>
      </c>
      <c r="H1326" s="849"/>
      <c r="I1326" s="849"/>
      <c r="J1326" s="832"/>
      <c r="K1326" s="832"/>
      <c r="L1326" s="849">
        <v>5</v>
      </c>
      <c r="M1326" s="849">
        <v>330</v>
      </c>
      <c r="N1326" s="832">
        <v>1</v>
      </c>
      <c r="O1326" s="832">
        <v>66</v>
      </c>
      <c r="P1326" s="849"/>
      <c r="Q1326" s="849"/>
      <c r="R1326" s="837"/>
      <c r="S1326" s="850"/>
    </row>
    <row r="1327" spans="1:19" ht="14.4" customHeight="1" x14ac:dyDescent="0.3">
      <c r="A1327" s="831" t="s">
        <v>8273</v>
      </c>
      <c r="B1327" s="832" t="s">
        <v>8550</v>
      </c>
      <c r="C1327" s="832" t="s">
        <v>664</v>
      </c>
      <c r="D1327" s="832" t="s">
        <v>8196</v>
      </c>
      <c r="E1327" s="832" t="s">
        <v>8203</v>
      </c>
      <c r="F1327" s="832" t="s">
        <v>8204</v>
      </c>
      <c r="G1327" s="832" t="s">
        <v>8205</v>
      </c>
      <c r="H1327" s="849"/>
      <c r="I1327" s="849"/>
      <c r="J1327" s="832"/>
      <c r="K1327" s="832"/>
      <c r="L1327" s="849">
        <v>22</v>
      </c>
      <c r="M1327" s="849">
        <v>3212</v>
      </c>
      <c r="N1327" s="832">
        <v>1</v>
      </c>
      <c r="O1327" s="832">
        <v>146</v>
      </c>
      <c r="P1327" s="849"/>
      <c r="Q1327" s="849"/>
      <c r="R1327" s="837"/>
      <c r="S1327" s="850"/>
    </row>
    <row r="1328" spans="1:19" ht="14.4" customHeight="1" x14ac:dyDescent="0.3">
      <c r="A1328" s="831" t="s">
        <v>8273</v>
      </c>
      <c r="B1328" s="832" t="s">
        <v>8550</v>
      </c>
      <c r="C1328" s="832" t="s">
        <v>664</v>
      </c>
      <c r="D1328" s="832" t="s">
        <v>8196</v>
      </c>
      <c r="E1328" s="832" t="s">
        <v>8203</v>
      </c>
      <c r="F1328" s="832" t="s">
        <v>8281</v>
      </c>
      <c r="G1328" s="832" t="s">
        <v>8282</v>
      </c>
      <c r="H1328" s="849"/>
      <c r="I1328" s="849"/>
      <c r="J1328" s="832"/>
      <c r="K1328" s="832"/>
      <c r="L1328" s="849">
        <v>2</v>
      </c>
      <c r="M1328" s="849">
        <v>74</v>
      </c>
      <c r="N1328" s="832">
        <v>1</v>
      </c>
      <c r="O1328" s="832">
        <v>37</v>
      </c>
      <c r="P1328" s="849"/>
      <c r="Q1328" s="849"/>
      <c r="R1328" s="837"/>
      <c r="S1328" s="850"/>
    </row>
    <row r="1329" spans="1:19" ht="14.4" customHeight="1" x14ac:dyDescent="0.3">
      <c r="A1329" s="831" t="s">
        <v>8273</v>
      </c>
      <c r="B1329" s="832" t="s">
        <v>8550</v>
      </c>
      <c r="C1329" s="832" t="s">
        <v>664</v>
      </c>
      <c r="D1329" s="832" t="s">
        <v>8196</v>
      </c>
      <c r="E1329" s="832" t="s">
        <v>8203</v>
      </c>
      <c r="F1329" s="832" t="s">
        <v>8287</v>
      </c>
      <c r="G1329" s="832" t="s">
        <v>8288</v>
      </c>
      <c r="H1329" s="849"/>
      <c r="I1329" s="849"/>
      <c r="J1329" s="832"/>
      <c r="K1329" s="832"/>
      <c r="L1329" s="849">
        <v>19</v>
      </c>
      <c r="M1329" s="849">
        <v>2204</v>
      </c>
      <c r="N1329" s="832">
        <v>1</v>
      </c>
      <c r="O1329" s="832">
        <v>116</v>
      </c>
      <c r="P1329" s="849"/>
      <c r="Q1329" s="849"/>
      <c r="R1329" s="837"/>
      <c r="S1329" s="850"/>
    </row>
    <row r="1330" spans="1:19" ht="14.4" customHeight="1" x14ac:dyDescent="0.3">
      <c r="A1330" s="831" t="s">
        <v>8273</v>
      </c>
      <c r="B1330" s="832" t="s">
        <v>8550</v>
      </c>
      <c r="C1330" s="832" t="s">
        <v>664</v>
      </c>
      <c r="D1330" s="832" t="s">
        <v>8196</v>
      </c>
      <c r="E1330" s="832" t="s">
        <v>8203</v>
      </c>
      <c r="F1330" s="832" t="s">
        <v>8242</v>
      </c>
      <c r="G1330" s="832" t="s">
        <v>8243</v>
      </c>
      <c r="H1330" s="849"/>
      <c r="I1330" s="849"/>
      <c r="J1330" s="832"/>
      <c r="K1330" s="832"/>
      <c r="L1330" s="849">
        <v>1</v>
      </c>
      <c r="M1330" s="849">
        <v>37</v>
      </c>
      <c r="N1330" s="832">
        <v>1</v>
      </c>
      <c r="O1330" s="832">
        <v>37</v>
      </c>
      <c r="P1330" s="849"/>
      <c r="Q1330" s="849"/>
      <c r="R1330" s="837"/>
      <c r="S1330" s="850"/>
    </row>
    <row r="1331" spans="1:19" ht="14.4" customHeight="1" x14ac:dyDescent="0.3">
      <c r="A1331" s="831" t="s">
        <v>8273</v>
      </c>
      <c r="B1331" s="832" t="s">
        <v>8550</v>
      </c>
      <c r="C1331" s="832" t="s">
        <v>664</v>
      </c>
      <c r="D1331" s="832" t="s">
        <v>8196</v>
      </c>
      <c r="E1331" s="832" t="s">
        <v>8203</v>
      </c>
      <c r="F1331" s="832" t="s">
        <v>8271</v>
      </c>
      <c r="G1331" s="832" t="s">
        <v>8272</v>
      </c>
      <c r="H1331" s="849"/>
      <c r="I1331" s="849"/>
      <c r="J1331" s="832"/>
      <c r="K1331" s="832"/>
      <c r="L1331" s="849">
        <v>44</v>
      </c>
      <c r="M1331" s="849">
        <v>15576</v>
      </c>
      <c r="N1331" s="832">
        <v>1</v>
      </c>
      <c r="O1331" s="832">
        <v>354</v>
      </c>
      <c r="P1331" s="849"/>
      <c r="Q1331" s="849"/>
      <c r="R1331" s="837"/>
      <c r="S1331" s="850"/>
    </row>
    <row r="1332" spans="1:19" ht="14.4" customHeight="1" x14ac:dyDescent="0.3">
      <c r="A1332" s="831" t="s">
        <v>8273</v>
      </c>
      <c r="B1332" s="832" t="s">
        <v>8550</v>
      </c>
      <c r="C1332" s="832" t="s">
        <v>664</v>
      </c>
      <c r="D1332" s="832" t="s">
        <v>8196</v>
      </c>
      <c r="E1332" s="832" t="s">
        <v>8203</v>
      </c>
      <c r="F1332" s="832" t="s">
        <v>8291</v>
      </c>
      <c r="G1332" s="832" t="s">
        <v>8292</v>
      </c>
      <c r="H1332" s="849"/>
      <c r="I1332" s="849"/>
      <c r="J1332" s="832"/>
      <c r="K1332" s="832"/>
      <c r="L1332" s="849">
        <v>1</v>
      </c>
      <c r="M1332" s="849">
        <v>74</v>
      </c>
      <c r="N1332" s="832">
        <v>1</v>
      </c>
      <c r="O1332" s="832">
        <v>74</v>
      </c>
      <c r="P1332" s="849"/>
      <c r="Q1332" s="849"/>
      <c r="R1332" s="837"/>
      <c r="S1332" s="850"/>
    </row>
    <row r="1333" spans="1:19" ht="14.4" customHeight="1" x14ac:dyDescent="0.3">
      <c r="A1333" s="831" t="s">
        <v>8273</v>
      </c>
      <c r="B1333" s="832" t="s">
        <v>8550</v>
      </c>
      <c r="C1333" s="832" t="s">
        <v>664</v>
      </c>
      <c r="D1333" s="832" t="s">
        <v>8196</v>
      </c>
      <c r="E1333" s="832" t="s">
        <v>8203</v>
      </c>
      <c r="F1333" s="832" t="s">
        <v>8354</v>
      </c>
      <c r="G1333" s="832" t="s">
        <v>8355</v>
      </c>
      <c r="H1333" s="849"/>
      <c r="I1333" s="849"/>
      <c r="J1333" s="832"/>
      <c r="K1333" s="832"/>
      <c r="L1333" s="849">
        <v>1</v>
      </c>
      <c r="M1333" s="849">
        <v>77</v>
      </c>
      <c r="N1333" s="832">
        <v>1</v>
      </c>
      <c r="O1333" s="832">
        <v>77</v>
      </c>
      <c r="P1333" s="849"/>
      <c r="Q1333" s="849"/>
      <c r="R1333" s="837"/>
      <c r="S1333" s="850"/>
    </row>
    <row r="1334" spans="1:19" ht="14.4" customHeight="1" x14ac:dyDescent="0.3">
      <c r="A1334" s="831" t="s">
        <v>8273</v>
      </c>
      <c r="B1334" s="832" t="s">
        <v>8550</v>
      </c>
      <c r="C1334" s="832" t="s">
        <v>664</v>
      </c>
      <c r="D1334" s="832" t="s">
        <v>8196</v>
      </c>
      <c r="E1334" s="832" t="s">
        <v>8203</v>
      </c>
      <c r="F1334" s="832" t="s">
        <v>8295</v>
      </c>
      <c r="G1334" s="832" t="s">
        <v>8296</v>
      </c>
      <c r="H1334" s="849"/>
      <c r="I1334" s="849"/>
      <c r="J1334" s="832"/>
      <c r="K1334" s="832"/>
      <c r="L1334" s="849">
        <v>1</v>
      </c>
      <c r="M1334" s="849">
        <v>59</v>
      </c>
      <c r="N1334" s="832">
        <v>1</v>
      </c>
      <c r="O1334" s="832">
        <v>59</v>
      </c>
      <c r="P1334" s="849"/>
      <c r="Q1334" s="849"/>
      <c r="R1334" s="837"/>
      <c r="S1334" s="850"/>
    </row>
    <row r="1335" spans="1:19" ht="14.4" customHeight="1" x14ac:dyDescent="0.3">
      <c r="A1335" s="831" t="s">
        <v>8273</v>
      </c>
      <c r="B1335" s="832" t="s">
        <v>8550</v>
      </c>
      <c r="C1335" s="832" t="s">
        <v>664</v>
      </c>
      <c r="D1335" s="832" t="s">
        <v>8196</v>
      </c>
      <c r="E1335" s="832" t="s">
        <v>8203</v>
      </c>
      <c r="F1335" s="832" t="s">
        <v>8248</v>
      </c>
      <c r="G1335" s="832" t="s">
        <v>8249</v>
      </c>
      <c r="H1335" s="849"/>
      <c r="I1335" s="849"/>
      <c r="J1335" s="832"/>
      <c r="K1335" s="832"/>
      <c r="L1335" s="849">
        <v>7</v>
      </c>
      <c r="M1335" s="849">
        <v>413</v>
      </c>
      <c r="N1335" s="832">
        <v>1</v>
      </c>
      <c r="O1335" s="832">
        <v>59</v>
      </c>
      <c r="P1335" s="849"/>
      <c r="Q1335" s="849"/>
      <c r="R1335" s="837"/>
      <c r="S1335" s="850"/>
    </row>
    <row r="1336" spans="1:19" ht="14.4" customHeight="1" x14ac:dyDescent="0.3">
      <c r="A1336" s="831" t="s">
        <v>8273</v>
      </c>
      <c r="B1336" s="832" t="s">
        <v>8550</v>
      </c>
      <c r="C1336" s="832" t="s">
        <v>664</v>
      </c>
      <c r="D1336" s="832" t="s">
        <v>3049</v>
      </c>
      <c r="E1336" s="832" t="s">
        <v>8203</v>
      </c>
      <c r="F1336" s="832" t="s">
        <v>8230</v>
      </c>
      <c r="G1336" s="832" t="s">
        <v>8231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1</v>
      </c>
      <c r="Q1336" s="849">
        <v>30</v>
      </c>
      <c r="R1336" s="837"/>
      <c r="S1336" s="850">
        <v>30</v>
      </c>
    </row>
    <row r="1337" spans="1:19" ht="14.4" customHeight="1" x14ac:dyDescent="0.3">
      <c r="A1337" s="831" t="s">
        <v>8273</v>
      </c>
      <c r="B1337" s="832" t="s">
        <v>8550</v>
      </c>
      <c r="C1337" s="832" t="s">
        <v>664</v>
      </c>
      <c r="D1337" s="832" t="s">
        <v>3049</v>
      </c>
      <c r="E1337" s="832" t="s">
        <v>8203</v>
      </c>
      <c r="F1337" s="832" t="s">
        <v>8232</v>
      </c>
      <c r="G1337" s="832" t="s">
        <v>8233</v>
      </c>
      <c r="H1337" s="849">
        <v>14</v>
      </c>
      <c r="I1337" s="849">
        <v>896</v>
      </c>
      <c r="J1337" s="832">
        <v>2.7151515151515153</v>
      </c>
      <c r="K1337" s="832">
        <v>64</v>
      </c>
      <c r="L1337" s="849">
        <v>5</v>
      </c>
      <c r="M1337" s="849">
        <v>330</v>
      </c>
      <c r="N1337" s="832">
        <v>1</v>
      </c>
      <c r="O1337" s="832">
        <v>66</v>
      </c>
      <c r="P1337" s="849">
        <v>14</v>
      </c>
      <c r="Q1337" s="849">
        <v>924</v>
      </c>
      <c r="R1337" s="837">
        <v>2.8</v>
      </c>
      <c r="S1337" s="850">
        <v>66</v>
      </c>
    </row>
    <row r="1338" spans="1:19" ht="14.4" customHeight="1" x14ac:dyDescent="0.3">
      <c r="A1338" s="831" t="s">
        <v>8273</v>
      </c>
      <c r="B1338" s="832" t="s">
        <v>8550</v>
      </c>
      <c r="C1338" s="832" t="s">
        <v>664</v>
      </c>
      <c r="D1338" s="832" t="s">
        <v>3049</v>
      </c>
      <c r="E1338" s="832" t="s">
        <v>8203</v>
      </c>
      <c r="F1338" s="832" t="s">
        <v>8562</v>
      </c>
      <c r="G1338" s="832" t="s">
        <v>8563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1</v>
      </c>
      <c r="Q1338" s="849">
        <v>122</v>
      </c>
      <c r="R1338" s="837"/>
      <c r="S1338" s="850">
        <v>122</v>
      </c>
    </row>
    <row r="1339" spans="1:19" ht="14.4" customHeight="1" x14ac:dyDescent="0.3">
      <c r="A1339" s="831" t="s">
        <v>8273</v>
      </c>
      <c r="B1339" s="832" t="s">
        <v>8550</v>
      </c>
      <c r="C1339" s="832" t="s">
        <v>664</v>
      </c>
      <c r="D1339" s="832" t="s">
        <v>3049</v>
      </c>
      <c r="E1339" s="832" t="s">
        <v>8203</v>
      </c>
      <c r="F1339" s="832" t="s">
        <v>8204</v>
      </c>
      <c r="G1339" s="832" t="s">
        <v>8205</v>
      </c>
      <c r="H1339" s="849">
        <v>2</v>
      </c>
      <c r="I1339" s="849">
        <v>288</v>
      </c>
      <c r="J1339" s="832">
        <v>0.98630136986301364</v>
      </c>
      <c r="K1339" s="832">
        <v>144</v>
      </c>
      <c r="L1339" s="849">
        <v>2</v>
      </c>
      <c r="M1339" s="849">
        <v>292</v>
      </c>
      <c r="N1339" s="832">
        <v>1</v>
      </c>
      <c r="O1339" s="832">
        <v>146</v>
      </c>
      <c r="P1339" s="849"/>
      <c r="Q1339" s="849"/>
      <c r="R1339" s="837"/>
      <c r="S1339" s="850"/>
    </row>
    <row r="1340" spans="1:19" ht="14.4" customHeight="1" x14ac:dyDescent="0.3">
      <c r="A1340" s="831" t="s">
        <v>8273</v>
      </c>
      <c r="B1340" s="832" t="s">
        <v>8550</v>
      </c>
      <c r="C1340" s="832" t="s">
        <v>664</v>
      </c>
      <c r="D1340" s="832" t="s">
        <v>3049</v>
      </c>
      <c r="E1340" s="832" t="s">
        <v>8203</v>
      </c>
      <c r="F1340" s="832" t="s">
        <v>8534</v>
      </c>
      <c r="G1340" s="832" t="s">
        <v>8535</v>
      </c>
      <c r="H1340" s="849">
        <v>1</v>
      </c>
      <c r="I1340" s="849">
        <v>190</v>
      </c>
      <c r="J1340" s="832"/>
      <c r="K1340" s="832">
        <v>190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8273</v>
      </c>
      <c r="B1341" s="832" t="s">
        <v>8550</v>
      </c>
      <c r="C1341" s="832" t="s">
        <v>664</v>
      </c>
      <c r="D1341" s="832" t="s">
        <v>3049</v>
      </c>
      <c r="E1341" s="832" t="s">
        <v>8203</v>
      </c>
      <c r="F1341" s="832" t="s">
        <v>8281</v>
      </c>
      <c r="G1341" s="832" t="s">
        <v>8282</v>
      </c>
      <c r="H1341" s="849">
        <v>20</v>
      </c>
      <c r="I1341" s="849">
        <v>700</v>
      </c>
      <c r="J1341" s="832">
        <v>1.8918918918918919</v>
      </c>
      <c r="K1341" s="832">
        <v>35</v>
      </c>
      <c r="L1341" s="849">
        <v>10</v>
      </c>
      <c r="M1341" s="849">
        <v>370</v>
      </c>
      <c r="N1341" s="832">
        <v>1</v>
      </c>
      <c r="O1341" s="832">
        <v>37</v>
      </c>
      <c r="P1341" s="849">
        <v>21</v>
      </c>
      <c r="Q1341" s="849">
        <v>777</v>
      </c>
      <c r="R1341" s="837">
        <v>2.1</v>
      </c>
      <c r="S1341" s="850">
        <v>37</v>
      </c>
    </row>
    <row r="1342" spans="1:19" ht="14.4" customHeight="1" x14ac:dyDescent="0.3">
      <c r="A1342" s="831" t="s">
        <v>8273</v>
      </c>
      <c r="B1342" s="832" t="s">
        <v>8550</v>
      </c>
      <c r="C1342" s="832" t="s">
        <v>664</v>
      </c>
      <c r="D1342" s="832" t="s">
        <v>3049</v>
      </c>
      <c r="E1342" s="832" t="s">
        <v>8203</v>
      </c>
      <c r="F1342" s="832" t="s">
        <v>8238</v>
      </c>
      <c r="G1342" s="832" t="s">
        <v>8239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4</v>
      </c>
      <c r="Q1342" s="849">
        <v>344</v>
      </c>
      <c r="R1342" s="837"/>
      <c r="S1342" s="850">
        <v>86</v>
      </c>
    </row>
    <row r="1343" spans="1:19" ht="14.4" customHeight="1" x14ac:dyDescent="0.3">
      <c r="A1343" s="831" t="s">
        <v>8273</v>
      </c>
      <c r="B1343" s="832" t="s">
        <v>8550</v>
      </c>
      <c r="C1343" s="832" t="s">
        <v>664</v>
      </c>
      <c r="D1343" s="832" t="s">
        <v>3049</v>
      </c>
      <c r="E1343" s="832" t="s">
        <v>8203</v>
      </c>
      <c r="F1343" s="832" t="s">
        <v>8380</v>
      </c>
      <c r="G1343" s="832" t="s">
        <v>8381</v>
      </c>
      <c r="H1343" s="849">
        <v>10</v>
      </c>
      <c r="I1343" s="849">
        <v>1650</v>
      </c>
      <c r="J1343" s="832">
        <v>4.6610169491525424</v>
      </c>
      <c r="K1343" s="832">
        <v>165</v>
      </c>
      <c r="L1343" s="849">
        <v>2</v>
      </c>
      <c r="M1343" s="849">
        <v>354</v>
      </c>
      <c r="N1343" s="832">
        <v>1</v>
      </c>
      <c r="O1343" s="832">
        <v>177</v>
      </c>
      <c r="P1343" s="849">
        <v>29</v>
      </c>
      <c r="Q1343" s="849">
        <v>5133</v>
      </c>
      <c r="R1343" s="837">
        <v>14.5</v>
      </c>
      <c r="S1343" s="850">
        <v>177</v>
      </c>
    </row>
    <row r="1344" spans="1:19" ht="14.4" customHeight="1" x14ac:dyDescent="0.3">
      <c r="A1344" s="831" t="s">
        <v>8273</v>
      </c>
      <c r="B1344" s="832" t="s">
        <v>8550</v>
      </c>
      <c r="C1344" s="832" t="s">
        <v>664</v>
      </c>
      <c r="D1344" s="832" t="s">
        <v>3049</v>
      </c>
      <c r="E1344" s="832" t="s">
        <v>8203</v>
      </c>
      <c r="F1344" s="832" t="s">
        <v>8570</v>
      </c>
      <c r="G1344" s="832" t="s">
        <v>8571</v>
      </c>
      <c r="H1344" s="849"/>
      <c r="I1344" s="849"/>
      <c r="J1344" s="832"/>
      <c r="K1344" s="832"/>
      <c r="L1344" s="849">
        <v>2</v>
      </c>
      <c r="M1344" s="849">
        <v>0</v>
      </c>
      <c r="N1344" s="832"/>
      <c r="O1344" s="832">
        <v>0</v>
      </c>
      <c r="P1344" s="849"/>
      <c r="Q1344" s="849"/>
      <c r="R1344" s="837"/>
      <c r="S1344" s="850"/>
    </row>
    <row r="1345" spans="1:19" ht="14.4" customHeight="1" x14ac:dyDescent="0.3">
      <c r="A1345" s="831" t="s">
        <v>8273</v>
      </c>
      <c r="B1345" s="832" t="s">
        <v>8550</v>
      </c>
      <c r="C1345" s="832" t="s">
        <v>664</v>
      </c>
      <c r="D1345" s="832" t="s">
        <v>3049</v>
      </c>
      <c r="E1345" s="832" t="s">
        <v>8203</v>
      </c>
      <c r="F1345" s="832" t="s">
        <v>8240</v>
      </c>
      <c r="G1345" s="832" t="s">
        <v>8241</v>
      </c>
      <c r="H1345" s="849"/>
      <c r="I1345" s="849"/>
      <c r="J1345" s="832"/>
      <c r="K1345" s="832"/>
      <c r="L1345" s="849">
        <v>1</v>
      </c>
      <c r="M1345" s="849">
        <v>33.33</v>
      </c>
      <c r="N1345" s="832">
        <v>1</v>
      </c>
      <c r="O1345" s="832">
        <v>33.33</v>
      </c>
      <c r="P1345" s="849"/>
      <c r="Q1345" s="849"/>
      <c r="R1345" s="837"/>
      <c r="S1345" s="850"/>
    </row>
    <row r="1346" spans="1:19" ht="14.4" customHeight="1" x14ac:dyDescent="0.3">
      <c r="A1346" s="831" t="s">
        <v>8273</v>
      </c>
      <c r="B1346" s="832" t="s">
        <v>8550</v>
      </c>
      <c r="C1346" s="832" t="s">
        <v>664</v>
      </c>
      <c r="D1346" s="832" t="s">
        <v>3049</v>
      </c>
      <c r="E1346" s="832" t="s">
        <v>8203</v>
      </c>
      <c r="F1346" s="832" t="s">
        <v>8287</v>
      </c>
      <c r="G1346" s="832" t="s">
        <v>8288</v>
      </c>
      <c r="H1346" s="849">
        <v>100</v>
      </c>
      <c r="I1346" s="849">
        <v>10800</v>
      </c>
      <c r="J1346" s="832">
        <v>1.3691683569979716</v>
      </c>
      <c r="K1346" s="832">
        <v>108</v>
      </c>
      <c r="L1346" s="849">
        <v>68</v>
      </c>
      <c r="M1346" s="849">
        <v>7888</v>
      </c>
      <c r="N1346" s="832">
        <v>1</v>
      </c>
      <c r="O1346" s="832">
        <v>116</v>
      </c>
      <c r="P1346" s="849">
        <v>44</v>
      </c>
      <c r="Q1346" s="849">
        <v>5104</v>
      </c>
      <c r="R1346" s="837">
        <v>0.6470588235294118</v>
      </c>
      <c r="S1346" s="850">
        <v>116</v>
      </c>
    </row>
    <row r="1347" spans="1:19" ht="14.4" customHeight="1" x14ac:dyDescent="0.3">
      <c r="A1347" s="831" t="s">
        <v>8273</v>
      </c>
      <c r="B1347" s="832" t="s">
        <v>8550</v>
      </c>
      <c r="C1347" s="832" t="s">
        <v>664</v>
      </c>
      <c r="D1347" s="832" t="s">
        <v>3049</v>
      </c>
      <c r="E1347" s="832" t="s">
        <v>8203</v>
      </c>
      <c r="F1347" s="832" t="s">
        <v>8242</v>
      </c>
      <c r="G1347" s="832" t="s">
        <v>8243</v>
      </c>
      <c r="H1347" s="849">
        <v>12</v>
      </c>
      <c r="I1347" s="849">
        <v>432</v>
      </c>
      <c r="J1347" s="832">
        <v>1.9459459459459461</v>
      </c>
      <c r="K1347" s="832">
        <v>36</v>
      </c>
      <c r="L1347" s="849">
        <v>6</v>
      </c>
      <c r="M1347" s="849">
        <v>222</v>
      </c>
      <c r="N1347" s="832">
        <v>1</v>
      </c>
      <c r="O1347" s="832">
        <v>37</v>
      </c>
      <c r="P1347" s="849">
        <v>8</v>
      </c>
      <c r="Q1347" s="849">
        <v>296</v>
      </c>
      <c r="R1347" s="837">
        <v>1.3333333333333333</v>
      </c>
      <c r="S1347" s="850">
        <v>37</v>
      </c>
    </row>
    <row r="1348" spans="1:19" ht="14.4" customHeight="1" x14ac:dyDescent="0.3">
      <c r="A1348" s="831" t="s">
        <v>8273</v>
      </c>
      <c r="B1348" s="832" t="s">
        <v>8550</v>
      </c>
      <c r="C1348" s="832" t="s">
        <v>664</v>
      </c>
      <c r="D1348" s="832" t="s">
        <v>3049</v>
      </c>
      <c r="E1348" s="832" t="s">
        <v>8203</v>
      </c>
      <c r="F1348" s="832" t="s">
        <v>8271</v>
      </c>
      <c r="G1348" s="832" t="s">
        <v>8272</v>
      </c>
      <c r="H1348" s="849">
        <v>164</v>
      </c>
      <c r="I1348" s="849">
        <v>54284</v>
      </c>
      <c r="J1348" s="832">
        <v>1.5334463276836159</v>
      </c>
      <c r="K1348" s="832">
        <v>331</v>
      </c>
      <c r="L1348" s="849">
        <v>100</v>
      </c>
      <c r="M1348" s="849">
        <v>35400</v>
      </c>
      <c r="N1348" s="832">
        <v>1</v>
      </c>
      <c r="O1348" s="832">
        <v>354</v>
      </c>
      <c r="P1348" s="849">
        <v>48</v>
      </c>
      <c r="Q1348" s="849">
        <v>17040</v>
      </c>
      <c r="R1348" s="837">
        <v>0.48135593220338985</v>
      </c>
      <c r="S1348" s="850">
        <v>355</v>
      </c>
    </row>
    <row r="1349" spans="1:19" ht="14.4" customHeight="1" x14ac:dyDescent="0.3">
      <c r="A1349" s="831" t="s">
        <v>8273</v>
      </c>
      <c r="B1349" s="832" t="s">
        <v>8550</v>
      </c>
      <c r="C1349" s="832" t="s">
        <v>664</v>
      </c>
      <c r="D1349" s="832" t="s">
        <v>3049</v>
      </c>
      <c r="E1349" s="832" t="s">
        <v>8203</v>
      </c>
      <c r="F1349" s="832" t="s">
        <v>8576</v>
      </c>
      <c r="G1349" s="832" t="s">
        <v>8577</v>
      </c>
      <c r="H1349" s="849">
        <v>103</v>
      </c>
      <c r="I1349" s="849">
        <v>0</v>
      </c>
      <c r="J1349" s="832"/>
      <c r="K1349" s="832">
        <v>0</v>
      </c>
      <c r="L1349" s="849">
        <v>79</v>
      </c>
      <c r="M1349" s="849">
        <v>0</v>
      </c>
      <c r="N1349" s="832"/>
      <c r="O1349" s="832">
        <v>0</v>
      </c>
      <c r="P1349" s="849">
        <v>16</v>
      </c>
      <c r="Q1349" s="849">
        <v>0</v>
      </c>
      <c r="R1349" s="837"/>
      <c r="S1349" s="850">
        <v>0</v>
      </c>
    </row>
    <row r="1350" spans="1:19" ht="14.4" customHeight="1" x14ac:dyDescent="0.3">
      <c r="A1350" s="831" t="s">
        <v>8273</v>
      </c>
      <c r="B1350" s="832" t="s">
        <v>8550</v>
      </c>
      <c r="C1350" s="832" t="s">
        <v>664</v>
      </c>
      <c r="D1350" s="832" t="s">
        <v>3049</v>
      </c>
      <c r="E1350" s="832" t="s">
        <v>8203</v>
      </c>
      <c r="F1350" s="832" t="s">
        <v>8578</v>
      </c>
      <c r="G1350" s="832" t="s">
        <v>8579</v>
      </c>
      <c r="H1350" s="849">
        <v>111</v>
      </c>
      <c r="I1350" s="849">
        <v>22200</v>
      </c>
      <c r="J1350" s="832">
        <v>1.3373493975903614</v>
      </c>
      <c r="K1350" s="832">
        <v>200</v>
      </c>
      <c r="L1350" s="849">
        <v>83</v>
      </c>
      <c r="M1350" s="849">
        <v>16600</v>
      </c>
      <c r="N1350" s="832">
        <v>1</v>
      </c>
      <c r="O1350" s="832">
        <v>200</v>
      </c>
      <c r="P1350" s="849">
        <v>16</v>
      </c>
      <c r="Q1350" s="849">
        <v>3200</v>
      </c>
      <c r="R1350" s="837">
        <v>0.19277108433734941</v>
      </c>
      <c r="S1350" s="850">
        <v>200</v>
      </c>
    </row>
    <row r="1351" spans="1:19" ht="14.4" customHeight="1" x14ac:dyDescent="0.3">
      <c r="A1351" s="831" t="s">
        <v>8273</v>
      </c>
      <c r="B1351" s="832" t="s">
        <v>8550</v>
      </c>
      <c r="C1351" s="832" t="s">
        <v>664</v>
      </c>
      <c r="D1351" s="832" t="s">
        <v>3049</v>
      </c>
      <c r="E1351" s="832" t="s">
        <v>8203</v>
      </c>
      <c r="F1351" s="832" t="s">
        <v>8291</v>
      </c>
      <c r="G1351" s="832" t="s">
        <v>8292</v>
      </c>
      <c r="H1351" s="849">
        <v>19</v>
      </c>
      <c r="I1351" s="849">
        <v>1330</v>
      </c>
      <c r="J1351" s="832">
        <v>8.986486486486486</v>
      </c>
      <c r="K1351" s="832">
        <v>70</v>
      </c>
      <c r="L1351" s="849">
        <v>2</v>
      </c>
      <c r="M1351" s="849">
        <v>148</v>
      </c>
      <c r="N1351" s="832">
        <v>1</v>
      </c>
      <c r="O1351" s="832">
        <v>74</v>
      </c>
      <c r="P1351" s="849">
        <v>10</v>
      </c>
      <c r="Q1351" s="849">
        <v>740</v>
      </c>
      <c r="R1351" s="837">
        <v>5</v>
      </c>
      <c r="S1351" s="850">
        <v>74</v>
      </c>
    </row>
    <row r="1352" spans="1:19" ht="14.4" customHeight="1" x14ac:dyDescent="0.3">
      <c r="A1352" s="831" t="s">
        <v>8273</v>
      </c>
      <c r="B1352" s="832" t="s">
        <v>8550</v>
      </c>
      <c r="C1352" s="832" t="s">
        <v>664</v>
      </c>
      <c r="D1352" s="832" t="s">
        <v>3049</v>
      </c>
      <c r="E1352" s="832" t="s">
        <v>8203</v>
      </c>
      <c r="F1352" s="832" t="s">
        <v>8354</v>
      </c>
      <c r="G1352" s="832" t="s">
        <v>8355</v>
      </c>
      <c r="H1352" s="849">
        <v>2</v>
      </c>
      <c r="I1352" s="849">
        <v>154</v>
      </c>
      <c r="J1352" s="832">
        <v>1</v>
      </c>
      <c r="K1352" s="832">
        <v>77</v>
      </c>
      <c r="L1352" s="849">
        <v>2</v>
      </c>
      <c r="M1352" s="849">
        <v>154</v>
      </c>
      <c r="N1352" s="832">
        <v>1</v>
      </c>
      <c r="O1352" s="832">
        <v>77</v>
      </c>
      <c r="P1352" s="849"/>
      <c r="Q1352" s="849"/>
      <c r="R1352" s="837"/>
      <c r="S1352" s="850"/>
    </row>
    <row r="1353" spans="1:19" ht="14.4" customHeight="1" x14ac:dyDescent="0.3">
      <c r="A1353" s="831" t="s">
        <v>8273</v>
      </c>
      <c r="B1353" s="832" t="s">
        <v>8550</v>
      </c>
      <c r="C1353" s="832" t="s">
        <v>664</v>
      </c>
      <c r="D1353" s="832" t="s">
        <v>3049</v>
      </c>
      <c r="E1353" s="832" t="s">
        <v>8203</v>
      </c>
      <c r="F1353" s="832" t="s">
        <v>8248</v>
      </c>
      <c r="G1353" s="832" t="s">
        <v>8249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2</v>
      </c>
      <c r="Q1353" s="849">
        <v>118</v>
      </c>
      <c r="R1353" s="837"/>
      <c r="S1353" s="850">
        <v>59</v>
      </c>
    </row>
    <row r="1354" spans="1:19" ht="14.4" customHeight="1" x14ac:dyDescent="0.3">
      <c r="A1354" s="831" t="s">
        <v>8273</v>
      </c>
      <c r="B1354" s="832" t="s">
        <v>8550</v>
      </c>
      <c r="C1354" s="832" t="s">
        <v>664</v>
      </c>
      <c r="D1354" s="832" t="s">
        <v>3051</v>
      </c>
      <c r="E1354" s="832" t="s">
        <v>8203</v>
      </c>
      <c r="F1354" s="832" t="s">
        <v>8232</v>
      </c>
      <c r="G1354" s="832" t="s">
        <v>8233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1</v>
      </c>
      <c r="Q1354" s="849">
        <v>66</v>
      </c>
      <c r="R1354" s="837"/>
      <c r="S1354" s="850">
        <v>66</v>
      </c>
    </row>
    <row r="1355" spans="1:19" ht="14.4" customHeight="1" x14ac:dyDescent="0.3">
      <c r="A1355" s="831" t="s">
        <v>8273</v>
      </c>
      <c r="B1355" s="832" t="s">
        <v>8550</v>
      </c>
      <c r="C1355" s="832" t="s">
        <v>664</v>
      </c>
      <c r="D1355" s="832" t="s">
        <v>3051</v>
      </c>
      <c r="E1355" s="832" t="s">
        <v>8203</v>
      </c>
      <c r="F1355" s="832" t="s">
        <v>8281</v>
      </c>
      <c r="G1355" s="832" t="s">
        <v>8282</v>
      </c>
      <c r="H1355" s="849"/>
      <c r="I1355" s="849"/>
      <c r="J1355" s="832"/>
      <c r="K1355" s="832"/>
      <c r="L1355" s="849">
        <v>1</v>
      </c>
      <c r="M1355" s="849">
        <v>37</v>
      </c>
      <c r="N1355" s="832">
        <v>1</v>
      </c>
      <c r="O1355" s="832">
        <v>37</v>
      </c>
      <c r="P1355" s="849">
        <v>2</v>
      </c>
      <c r="Q1355" s="849">
        <v>74</v>
      </c>
      <c r="R1355" s="837">
        <v>2</v>
      </c>
      <c r="S1355" s="850">
        <v>37</v>
      </c>
    </row>
    <row r="1356" spans="1:19" ht="14.4" customHeight="1" x14ac:dyDescent="0.3">
      <c r="A1356" s="831" t="s">
        <v>8273</v>
      </c>
      <c r="B1356" s="832" t="s">
        <v>8550</v>
      </c>
      <c r="C1356" s="832" t="s">
        <v>664</v>
      </c>
      <c r="D1356" s="832" t="s">
        <v>3051</v>
      </c>
      <c r="E1356" s="832" t="s">
        <v>8203</v>
      </c>
      <c r="F1356" s="832" t="s">
        <v>8380</v>
      </c>
      <c r="G1356" s="832" t="s">
        <v>8381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3</v>
      </c>
      <c r="Q1356" s="849">
        <v>531</v>
      </c>
      <c r="R1356" s="837"/>
      <c r="S1356" s="850">
        <v>177</v>
      </c>
    </row>
    <row r="1357" spans="1:19" ht="14.4" customHeight="1" x14ac:dyDescent="0.3">
      <c r="A1357" s="831" t="s">
        <v>8273</v>
      </c>
      <c r="B1357" s="832" t="s">
        <v>8550</v>
      </c>
      <c r="C1357" s="832" t="s">
        <v>664</v>
      </c>
      <c r="D1357" s="832" t="s">
        <v>3051</v>
      </c>
      <c r="E1357" s="832" t="s">
        <v>8203</v>
      </c>
      <c r="F1357" s="832" t="s">
        <v>8287</v>
      </c>
      <c r="G1357" s="832" t="s">
        <v>8288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4</v>
      </c>
      <c r="Q1357" s="849">
        <v>464</v>
      </c>
      <c r="R1357" s="837"/>
      <c r="S1357" s="850">
        <v>116</v>
      </c>
    </row>
    <row r="1358" spans="1:19" ht="14.4" customHeight="1" x14ac:dyDescent="0.3">
      <c r="A1358" s="831" t="s">
        <v>8273</v>
      </c>
      <c r="B1358" s="832" t="s">
        <v>8550</v>
      </c>
      <c r="C1358" s="832" t="s">
        <v>664</v>
      </c>
      <c r="D1358" s="832" t="s">
        <v>3051</v>
      </c>
      <c r="E1358" s="832" t="s">
        <v>8203</v>
      </c>
      <c r="F1358" s="832" t="s">
        <v>8271</v>
      </c>
      <c r="G1358" s="832" t="s">
        <v>8272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4</v>
      </c>
      <c r="Q1358" s="849">
        <v>1420</v>
      </c>
      <c r="R1358" s="837"/>
      <c r="S1358" s="850">
        <v>355</v>
      </c>
    </row>
    <row r="1359" spans="1:19" ht="14.4" customHeight="1" x14ac:dyDescent="0.3">
      <c r="A1359" s="831" t="s">
        <v>8273</v>
      </c>
      <c r="B1359" s="832" t="s">
        <v>8550</v>
      </c>
      <c r="C1359" s="832" t="s">
        <v>664</v>
      </c>
      <c r="D1359" s="832" t="s">
        <v>3052</v>
      </c>
      <c r="E1359" s="832" t="s">
        <v>8203</v>
      </c>
      <c r="F1359" s="832" t="s">
        <v>8230</v>
      </c>
      <c r="G1359" s="832" t="s">
        <v>8231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1</v>
      </c>
      <c r="Q1359" s="849">
        <v>30</v>
      </c>
      <c r="R1359" s="837"/>
      <c r="S1359" s="850">
        <v>30</v>
      </c>
    </row>
    <row r="1360" spans="1:19" ht="14.4" customHeight="1" x14ac:dyDescent="0.3">
      <c r="A1360" s="831" t="s">
        <v>8273</v>
      </c>
      <c r="B1360" s="832" t="s">
        <v>8550</v>
      </c>
      <c r="C1360" s="832" t="s">
        <v>664</v>
      </c>
      <c r="D1360" s="832" t="s">
        <v>3052</v>
      </c>
      <c r="E1360" s="832" t="s">
        <v>8203</v>
      </c>
      <c r="F1360" s="832" t="s">
        <v>8232</v>
      </c>
      <c r="G1360" s="832" t="s">
        <v>8233</v>
      </c>
      <c r="H1360" s="849"/>
      <c r="I1360" s="849"/>
      <c r="J1360" s="832"/>
      <c r="K1360" s="832"/>
      <c r="L1360" s="849">
        <v>21</v>
      </c>
      <c r="M1360" s="849">
        <v>1386</v>
      </c>
      <c r="N1360" s="832">
        <v>1</v>
      </c>
      <c r="O1360" s="832">
        <v>66</v>
      </c>
      <c r="P1360" s="849">
        <v>7</v>
      </c>
      <c r="Q1360" s="849">
        <v>462</v>
      </c>
      <c r="R1360" s="837">
        <v>0.33333333333333331</v>
      </c>
      <c r="S1360" s="850">
        <v>66</v>
      </c>
    </row>
    <row r="1361" spans="1:19" ht="14.4" customHeight="1" x14ac:dyDescent="0.3">
      <c r="A1361" s="831" t="s">
        <v>8273</v>
      </c>
      <c r="B1361" s="832" t="s">
        <v>8550</v>
      </c>
      <c r="C1361" s="832" t="s">
        <v>664</v>
      </c>
      <c r="D1361" s="832" t="s">
        <v>3052</v>
      </c>
      <c r="E1361" s="832" t="s">
        <v>8203</v>
      </c>
      <c r="F1361" s="832" t="s">
        <v>8562</v>
      </c>
      <c r="G1361" s="832" t="s">
        <v>8563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1</v>
      </c>
      <c r="Q1361" s="849">
        <v>122</v>
      </c>
      <c r="R1361" s="837"/>
      <c r="S1361" s="850">
        <v>122</v>
      </c>
    </row>
    <row r="1362" spans="1:19" ht="14.4" customHeight="1" x14ac:dyDescent="0.3">
      <c r="A1362" s="831" t="s">
        <v>8273</v>
      </c>
      <c r="B1362" s="832" t="s">
        <v>8550</v>
      </c>
      <c r="C1362" s="832" t="s">
        <v>664</v>
      </c>
      <c r="D1362" s="832" t="s">
        <v>3052</v>
      </c>
      <c r="E1362" s="832" t="s">
        <v>8203</v>
      </c>
      <c r="F1362" s="832" t="s">
        <v>8204</v>
      </c>
      <c r="G1362" s="832" t="s">
        <v>8205</v>
      </c>
      <c r="H1362" s="849"/>
      <c r="I1362" s="849"/>
      <c r="J1362" s="832"/>
      <c r="K1362" s="832"/>
      <c r="L1362" s="849">
        <v>5</v>
      </c>
      <c r="M1362" s="849">
        <v>730</v>
      </c>
      <c r="N1362" s="832">
        <v>1</v>
      </c>
      <c r="O1362" s="832">
        <v>146</v>
      </c>
      <c r="P1362" s="849"/>
      <c r="Q1362" s="849"/>
      <c r="R1362" s="837"/>
      <c r="S1362" s="850"/>
    </row>
    <row r="1363" spans="1:19" ht="14.4" customHeight="1" x14ac:dyDescent="0.3">
      <c r="A1363" s="831" t="s">
        <v>8273</v>
      </c>
      <c r="B1363" s="832" t="s">
        <v>8550</v>
      </c>
      <c r="C1363" s="832" t="s">
        <v>664</v>
      </c>
      <c r="D1363" s="832" t="s">
        <v>3052</v>
      </c>
      <c r="E1363" s="832" t="s">
        <v>8203</v>
      </c>
      <c r="F1363" s="832" t="s">
        <v>8281</v>
      </c>
      <c r="G1363" s="832" t="s">
        <v>8282</v>
      </c>
      <c r="H1363" s="849"/>
      <c r="I1363" s="849"/>
      <c r="J1363" s="832"/>
      <c r="K1363" s="832"/>
      <c r="L1363" s="849">
        <v>4</v>
      </c>
      <c r="M1363" s="849">
        <v>148</v>
      </c>
      <c r="N1363" s="832">
        <v>1</v>
      </c>
      <c r="O1363" s="832">
        <v>37</v>
      </c>
      <c r="P1363" s="849">
        <v>2</v>
      </c>
      <c r="Q1363" s="849">
        <v>74</v>
      </c>
      <c r="R1363" s="837">
        <v>0.5</v>
      </c>
      <c r="S1363" s="850">
        <v>37</v>
      </c>
    </row>
    <row r="1364" spans="1:19" ht="14.4" customHeight="1" x14ac:dyDescent="0.3">
      <c r="A1364" s="831" t="s">
        <v>8273</v>
      </c>
      <c r="B1364" s="832" t="s">
        <v>8550</v>
      </c>
      <c r="C1364" s="832" t="s">
        <v>664</v>
      </c>
      <c r="D1364" s="832" t="s">
        <v>3052</v>
      </c>
      <c r="E1364" s="832" t="s">
        <v>8203</v>
      </c>
      <c r="F1364" s="832" t="s">
        <v>8238</v>
      </c>
      <c r="G1364" s="832" t="s">
        <v>8239</v>
      </c>
      <c r="H1364" s="849"/>
      <c r="I1364" s="849"/>
      <c r="J1364" s="832"/>
      <c r="K1364" s="832"/>
      <c r="L1364" s="849">
        <v>4</v>
      </c>
      <c r="M1364" s="849">
        <v>344</v>
      </c>
      <c r="N1364" s="832">
        <v>1</v>
      </c>
      <c r="O1364" s="832">
        <v>86</v>
      </c>
      <c r="P1364" s="849">
        <v>1</v>
      </c>
      <c r="Q1364" s="849">
        <v>86</v>
      </c>
      <c r="R1364" s="837">
        <v>0.25</v>
      </c>
      <c r="S1364" s="850">
        <v>86</v>
      </c>
    </row>
    <row r="1365" spans="1:19" ht="14.4" customHeight="1" x14ac:dyDescent="0.3">
      <c r="A1365" s="831" t="s">
        <v>8273</v>
      </c>
      <c r="B1365" s="832" t="s">
        <v>8550</v>
      </c>
      <c r="C1365" s="832" t="s">
        <v>664</v>
      </c>
      <c r="D1365" s="832" t="s">
        <v>3052</v>
      </c>
      <c r="E1365" s="832" t="s">
        <v>8203</v>
      </c>
      <c r="F1365" s="832" t="s">
        <v>8380</v>
      </c>
      <c r="G1365" s="832" t="s">
        <v>8381</v>
      </c>
      <c r="H1365" s="849"/>
      <c r="I1365" s="849"/>
      <c r="J1365" s="832"/>
      <c r="K1365" s="832"/>
      <c r="L1365" s="849">
        <v>17</v>
      </c>
      <c r="M1365" s="849">
        <v>3009</v>
      </c>
      <c r="N1365" s="832">
        <v>1</v>
      </c>
      <c r="O1365" s="832">
        <v>177</v>
      </c>
      <c r="P1365" s="849">
        <v>2</v>
      </c>
      <c r="Q1365" s="849">
        <v>354</v>
      </c>
      <c r="R1365" s="837">
        <v>0.11764705882352941</v>
      </c>
      <c r="S1365" s="850">
        <v>177</v>
      </c>
    </row>
    <row r="1366" spans="1:19" ht="14.4" customHeight="1" x14ac:dyDescent="0.3">
      <c r="A1366" s="831" t="s">
        <v>8273</v>
      </c>
      <c r="B1366" s="832" t="s">
        <v>8550</v>
      </c>
      <c r="C1366" s="832" t="s">
        <v>664</v>
      </c>
      <c r="D1366" s="832" t="s">
        <v>3052</v>
      </c>
      <c r="E1366" s="832" t="s">
        <v>8203</v>
      </c>
      <c r="F1366" s="832" t="s">
        <v>8240</v>
      </c>
      <c r="G1366" s="832" t="s">
        <v>8241</v>
      </c>
      <c r="H1366" s="849"/>
      <c r="I1366" s="849"/>
      <c r="J1366" s="832"/>
      <c r="K1366" s="832"/>
      <c r="L1366" s="849">
        <v>1</v>
      </c>
      <c r="M1366" s="849">
        <v>33.33</v>
      </c>
      <c r="N1366" s="832">
        <v>1</v>
      </c>
      <c r="O1366" s="832">
        <v>33.33</v>
      </c>
      <c r="P1366" s="849"/>
      <c r="Q1366" s="849"/>
      <c r="R1366" s="837"/>
      <c r="S1366" s="850"/>
    </row>
    <row r="1367" spans="1:19" ht="14.4" customHeight="1" x14ac:dyDescent="0.3">
      <c r="A1367" s="831" t="s">
        <v>8273</v>
      </c>
      <c r="B1367" s="832" t="s">
        <v>8550</v>
      </c>
      <c r="C1367" s="832" t="s">
        <v>664</v>
      </c>
      <c r="D1367" s="832" t="s">
        <v>3052</v>
      </c>
      <c r="E1367" s="832" t="s">
        <v>8203</v>
      </c>
      <c r="F1367" s="832" t="s">
        <v>8287</v>
      </c>
      <c r="G1367" s="832" t="s">
        <v>8288</v>
      </c>
      <c r="H1367" s="849"/>
      <c r="I1367" s="849"/>
      <c r="J1367" s="832"/>
      <c r="K1367" s="832"/>
      <c r="L1367" s="849">
        <v>26</v>
      </c>
      <c r="M1367" s="849">
        <v>3016</v>
      </c>
      <c r="N1367" s="832">
        <v>1</v>
      </c>
      <c r="O1367" s="832">
        <v>116</v>
      </c>
      <c r="P1367" s="849">
        <v>87</v>
      </c>
      <c r="Q1367" s="849">
        <v>10092</v>
      </c>
      <c r="R1367" s="837">
        <v>3.3461538461538463</v>
      </c>
      <c r="S1367" s="850">
        <v>116</v>
      </c>
    </row>
    <row r="1368" spans="1:19" ht="14.4" customHeight="1" x14ac:dyDescent="0.3">
      <c r="A1368" s="831" t="s">
        <v>8273</v>
      </c>
      <c r="B1368" s="832" t="s">
        <v>8550</v>
      </c>
      <c r="C1368" s="832" t="s">
        <v>664</v>
      </c>
      <c r="D1368" s="832" t="s">
        <v>3052</v>
      </c>
      <c r="E1368" s="832" t="s">
        <v>8203</v>
      </c>
      <c r="F1368" s="832" t="s">
        <v>8242</v>
      </c>
      <c r="G1368" s="832" t="s">
        <v>8243</v>
      </c>
      <c r="H1368" s="849"/>
      <c r="I1368" s="849"/>
      <c r="J1368" s="832"/>
      <c r="K1368" s="832"/>
      <c r="L1368" s="849">
        <v>17</v>
      </c>
      <c r="M1368" s="849">
        <v>629</v>
      </c>
      <c r="N1368" s="832">
        <v>1</v>
      </c>
      <c r="O1368" s="832">
        <v>37</v>
      </c>
      <c r="P1368" s="849">
        <v>5</v>
      </c>
      <c r="Q1368" s="849">
        <v>185</v>
      </c>
      <c r="R1368" s="837">
        <v>0.29411764705882354</v>
      </c>
      <c r="S1368" s="850">
        <v>37</v>
      </c>
    </row>
    <row r="1369" spans="1:19" ht="14.4" customHeight="1" x14ac:dyDescent="0.3">
      <c r="A1369" s="831" t="s">
        <v>8273</v>
      </c>
      <c r="B1369" s="832" t="s">
        <v>8550</v>
      </c>
      <c r="C1369" s="832" t="s">
        <v>664</v>
      </c>
      <c r="D1369" s="832" t="s">
        <v>3052</v>
      </c>
      <c r="E1369" s="832" t="s">
        <v>8203</v>
      </c>
      <c r="F1369" s="832" t="s">
        <v>8244</v>
      </c>
      <c r="G1369" s="832" t="s">
        <v>8245</v>
      </c>
      <c r="H1369" s="849"/>
      <c r="I1369" s="849"/>
      <c r="J1369" s="832"/>
      <c r="K1369" s="832"/>
      <c r="L1369" s="849">
        <v>1</v>
      </c>
      <c r="M1369" s="849">
        <v>32</v>
      </c>
      <c r="N1369" s="832">
        <v>1</v>
      </c>
      <c r="O1369" s="832">
        <v>32</v>
      </c>
      <c r="P1369" s="849"/>
      <c r="Q1369" s="849"/>
      <c r="R1369" s="837"/>
      <c r="S1369" s="850"/>
    </row>
    <row r="1370" spans="1:19" ht="14.4" customHeight="1" x14ac:dyDescent="0.3">
      <c r="A1370" s="831" t="s">
        <v>8273</v>
      </c>
      <c r="B1370" s="832" t="s">
        <v>8550</v>
      </c>
      <c r="C1370" s="832" t="s">
        <v>664</v>
      </c>
      <c r="D1370" s="832" t="s">
        <v>3052</v>
      </c>
      <c r="E1370" s="832" t="s">
        <v>8203</v>
      </c>
      <c r="F1370" s="832" t="s">
        <v>8271</v>
      </c>
      <c r="G1370" s="832" t="s">
        <v>8272</v>
      </c>
      <c r="H1370" s="849"/>
      <c r="I1370" s="849"/>
      <c r="J1370" s="832"/>
      <c r="K1370" s="832"/>
      <c r="L1370" s="849">
        <v>82</v>
      </c>
      <c r="M1370" s="849">
        <v>29028</v>
      </c>
      <c r="N1370" s="832">
        <v>1</v>
      </c>
      <c r="O1370" s="832">
        <v>354</v>
      </c>
      <c r="P1370" s="849">
        <v>211</v>
      </c>
      <c r="Q1370" s="849">
        <v>74905</v>
      </c>
      <c r="R1370" s="837">
        <v>2.5804395755821967</v>
      </c>
      <c r="S1370" s="850">
        <v>355</v>
      </c>
    </row>
    <row r="1371" spans="1:19" ht="14.4" customHeight="1" x14ac:dyDescent="0.3">
      <c r="A1371" s="831" t="s">
        <v>8273</v>
      </c>
      <c r="B1371" s="832" t="s">
        <v>8550</v>
      </c>
      <c r="C1371" s="832" t="s">
        <v>664</v>
      </c>
      <c r="D1371" s="832" t="s">
        <v>3052</v>
      </c>
      <c r="E1371" s="832" t="s">
        <v>8203</v>
      </c>
      <c r="F1371" s="832" t="s">
        <v>8576</v>
      </c>
      <c r="G1371" s="832" t="s">
        <v>8577</v>
      </c>
      <c r="H1371" s="849"/>
      <c r="I1371" s="849"/>
      <c r="J1371" s="832"/>
      <c r="K1371" s="832"/>
      <c r="L1371" s="849">
        <v>42</v>
      </c>
      <c r="M1371" s="849">
        <v>0</v>
      </c>
      <c r="N1371" s="832"/>
      <c r="O1371" s="832">
        <v>0</v>
      </c>
      <c r="P1371" s="849">
        <v>154</v>
      </c>
      <c r="Q1371" s="849">
        <v>0</v>
      </c>
      <c r="R1371" s="837"/>
      <c r="S1371" s="850">
        <v>0</v>
      </c>
    </row>
    <row r="1372" spans="1:19" ht="14.4" customHeight="1" x14ac:dyDescent="0.3">
      <c r="A1372" s="831" t="s">
        <v>8273</v>
      </c>
      <c r="B1372" s="832" t="s">
        <v>8550</v>
      </c>
      <c r="C1372" s="832" t="s">
        <v>664</v>
      </c>
      <c r="D1372" s="832" t="s">
        <v>3052</v>
      </c>
      <c r="E1372" s="832" t="s">
        <v>8203</v>
      </c>
      <c r="F1372" s="832" t="s">
        <v>8544</v>
      </c>
      <c r="G1372" s="832" t="s">
        <v>8545</v>
      </c>
      <c r="H1372" s="849"/>
      <c r="I1372" s="849"/>
      <c r="J1372" s="832"/>
      <c r="K1372" s="832"/>
      <c r="L1372" s="849">
        <v>1</v>
      </c>
      <c r="M1372" s="849">
        <v>131</v>
      </c>
      <c r="N1372" s="832">
        <v>1</v>
      </c>
      <c r="O1372" s="832">
        <v>131</v>
      </c>
      <c r="P1372" s="849"/>
      <c r="Q1372" s="849"/>
      <c r="R1372" s="837"/>
      <c r="S1372" s="850"/>
    </row>
    <row r="1373" spans="1:19" ht="14.4" customHeight="1" x14ac:dyDescent="0.3">
      <c r="A1373" s="831" t="s">
        <v>8273</v>
      </c>
      <c r="B1373" s="832" t="s">
        <v>8550</v>
      </c>
      <c r="C1373" s="832" t="s">
        <v>664</v>
      </c>
      <c r="D1373" s="832" t="s">
        <v>3052</v>
      </c>
      <c r="E1373" s="832" t="s">
        <v>8203</v>
      </c>
      <c r="F1373" s="832" t="s">
        <v>8578</v>
      </c>
      <c r="G1373" s="832" t="s">
        <v>8579</v>
      </c>
      <c r="H1373" s="849"/>
      <c r="I1373" s="849"/>
      <c r="J1373" s="832"/>
      <c r="K1373" s="832"/>
      <c r="L1373" s="849">
        <v>36</v>
      </c>
      <c r="M1373" s="849">
        <v>7200</v>
      </c>
      <c r="N1373" s="832">
        <v>1</v>
      </c>
      <c r="O1373" s="832">
        <v>200</v>
      </c>
      <c r="P1373" s="849">
        <v>160</v>
      </c>
      <c r="Q1373" s="849">
        <v>32000</v>
      </c>
      <c r="R1373" s="837">
        <v>4.4444444444444446</v>
      </c>
      <c r="S1373" s="850">
        <v>200</v>
      </c>
    </row>
    <row r="1374" spans="1:19" ht="14.4" customHeight="1" x14ac:dyDescent="0.3">
      <c r="A1374" s="831" t="s">
        <v>8273</v>
      </c>
      <c r="B1374" s="832" t="s">
        <v>8550</v>
      </c>
      <c r="C1374" s="832" t="s">
        <v>664</v>
      </c>
      <c r="D1374" s="832" t="s">
        <v>3052</v>
      </c>
      <c r="E1374" s="832" t="s">
        <v>8203</v>
      </c>
      <c r="F1374" s="832" t="s">
        <v>8291</v>
      </c>
      <c r="G1374" s="832" t="s">
        <v>8292</v>
      </c>
      <c r="H1374" s="849"/>
      <c r="I1374" s="849"/>
      <c r="J1374" s="832"/>
      <c r="K1374" s="832"/>
      <c r="L1374" s="849">
        <v>9</v>
      </c>
      <c r="M1374" s="849">
        <v>666</v>
      </c>
      <c r="N1374" s="832">
        <v>1</v>
      </c>
      <c r="O1374" s="832">
        <v>74</v>
      </c>
      <c r="P1374" s="849"/>
      <c r="Q1374" s="849"/>
      <c r="R1374" s="837"/>
      <c r="S1374" s="850"/>
    </row>
    <row r="1375" spans="1:19" ht="14.4" customHeight="1" x14ac:dyDescent="0.3">
      <c r="A1375" s="831" t="s">
        <v>8273</v>
      </c>
      <c r="B1375" s="832" t="s">
        <v>8550</v>
      </c>
      <c r="C1375" s="832" t="s">
        <v>664</v>
      </c>
      <c r="D1375" s="832" t="s">
        <v>3052</v>
      </c>
      <c r="E1375" s="832" t="s">
        <v>8203</v>
      </c>
      <c r="F1375" s="832" t="s">
        <v>8580</v>
      </c>
      <c r="G1375" s="832" t="s">
        <v>8581</v>
      </c>
      <c r="H1375" s="849"/>
      <c r="I1375" s="849"/>
      <c r="J1375" s="832"/>
      <c r="K1375" s="832"/>
      <c r="L1375" s="849">
        <v>1</v>
      </c>
      <c r="M1375" s="849">
        <v>701</v>
      </c>
      <c r="N1375" s="832">
        <v>1</v>
      </c>
      <c r="O1375" s="832">
        <v>701</v>
      </c>
      <c r="P1375" s="849">
        <v>2</v>
      </c>
      <c r="Q1375" s="849">
        <v>1402</v>
      </c>
      <c r="R1375" s="837">
        <v>2</v>
      </c>
      <c r="S1375" s="850">
        <v>701</v>
      </c>
    </row>
    <row r="1376" spans="1:19" ht="14.4" customHeight="1" x14ac:dyDescent="0.3">
      <c r="A1376" s="831" t="s">
        <v>8273</v>
      </c>
      <c r="B1376" s="832" t="s">
        <v>8550</v>
      </c>
      <c r="C1376" s="832" t="s">
        <v>664</v>
      </c>
      <c r="D1376" s="832" t="s">
        <v>3052</v>
      </c>
      <c r="E1376" s="832" t="s">
        <v>8203</v>
      </c>
      <c r="F1376" s="832" t="s">
        <v>8354</v>
      </c>
      <c r="G1376" s="832" t="s">
        <v>8355</v>
      </c>
      <c r="H1376" s="849"/>
      <c r="I1376" s="849"/>
      <c r="J1376" s="832"/>
      <c r="K1376" s="832"/>
      <c r="L1376" s="849">
        <v>5</v>
      </c>
      <c r="M1376" s="849">
        <v>385</v>
      </c>
      <c r="N1376" s="832">
        <v>1</v>
      </c>
      <c r="O1376" s="832">
        <v>77</v>
      </c>
      <c r="P1376" s="849"/>
      <c r="Q1376" s="849"/>
      <c r="R1376" s="837"/>
      <c r="S1376" s="850"/>
    </row>
    <row r="1377" spans="1:19" ht="14.4" customHeight="1" x14ac:dyDescent="0.3">
      <c r="A1377" s="831" t="s">
        <v>8273</v>
      </c>
      <c r="B1377" s="832" t="s">
        <v>8550</v>
      </c>
      <c r="C1377" s="832" t="s">
        <v>664</v>
      </c>
      <c r="D1377" s="832" t="s">
        <v>3052</v>
      </c>
      <c r="E1377" s="832" t="s">
        <v>8203</v>
      </c>
      <c r="F1377" s="832" t="s">
        <v>8295</v>
      </c>
      <c r="G1377" s="832" t="s">
        <v>8296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2</v>
      </c>
      <c r="Q1377" s="849">
        <v>118</v>
      </c>
      <c r="R1377" s="837"/>
      <c r="S1377" s="850">
        <v>59</v>
      </c>
    </row>
    <row r="1378" spans="1:19" ht="14.4" customHeight="1" x14ac:dyDescent="0.3">
      <c r="A1378" s="831" t="s">
        <v>8273</v>
      </c>
      <c r="B1378" s="832" t="s">
        <v>8550</v>
      </c>
      <c r="C1378" s="832" t="s">
        <v>664</v>
      </c>
      <c r="D1378" s="832" t="s">
        <v>3052</v>
      </c>
      <c r="E1378" s="832" t="s">
        <v>8203</v>
      </c>
      <c r="F1378" s="832" t="s">
        <v>8248</v>
      </c>
      <c r="G1378" s="832" t="s">
        <v>8249</v>
      </c>
      <c r="H1378" s="849"/>
      <c r="I1378" s="849"/>
      <c r="J1378" s="832"/>
      <c r="K1378" s="832"/>
      <c r="L1378" s="849">
        <v>1</v>
      </c>
      <c r="M1378" s="849">
        <v>59</v>
      </c>
      <c r="N1378" s="832">
        <v>1</v>
      </c>
      <c r="O1378" s="832">
        <v>59</v>
      </c>
      <c r="P1378" s="849">
        <v>3</v>
      </c>
      <c r="Q1378" s="849">
        <v>177</v>
      </c>
      <c r="R1378" s="837">
        <v>3</v>
      </c>
      <c r="S1378" s="850">
        <v>59</v>
      </c>
    </row>
    <row r="1379" spans="1:19" ht="14.4" customHeight="1" x14ac:dyDescent="0.3">
      <c r="A1379" s="831" t="s">
        <v>8273</v>
      </c>
      <c r="B1379" s="832" t="s">
        <v>8550</v>
      </c>
      <c r="C1379" s="832" t="s">
        <v>664</v>
      </c>
      <c r="D1379" s="832" t="s">
        <v>3053</v>
      </c>
      <c r="E1379" s="832" t="s">
        <v>8203</v>
      </c>
      <c r="F1379" s="832" t="s">
        <v>8281</v>
      </c>
      <c r="G1379" s="832" t="s">
        <v>8282</v>
      </c>
      <c r="H1379" s="849"/>
      <c r="I1379" s="849"/>
      <c r="J1379" s="832"/>
      <c r="K1379" s="832"/>
      <c r="L1379" s="849">
        <v>2</v>
      </c>
      <c r="M1379" s="849">
        <v>74</v>
      </c>
      <c r="N1379" s="832">
        <v>1</v>
      </c>
      <c r="O1379" s="832">
        <v>37</v>
      </c>
      <c r="P1379" s="849">
        <v>2</v>
      </c>
      <c r="Q1379" s="849">
        <v>74</v>
      </c>
      <c r="R1379" s="837">
        <v>1</v>
      </c>
      <c r="S1379" s="850">
        <v>37</v>
      </c>
    </row>
    <row r="1380" spans="1:19" ht="14.4" customHeight="1" x14ac:dyDescent="0.3">
      <c r="A1380" s="831" t="s">
        <v>8273</v>
      </c>
      <c r="B1380" s="832" t="s">
        <v>8550</v>
      </c>
      <c r="C1380" s="832" t="s">
        <v>664</v>
      </c>
      <c r="D1380" s="832" t="s">
        <v>3053</v>
      </c>
      <c r="E1380" s="832" t="s">
        <v>8203</v>
      </c>
      <c r="F1380" s="832" t="s">
        <v>8271</v>
      </c>
      <c r="G1380" s="832" t="s">
        <v>8272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1</v>
      </c>
      <c r="Q1380" s="849">
        <v>355</v>
      </c>
      <c r="R1380" s="837"/>
      <c r="S1380" s="850">
        <v>355</v>
      </c>
    </row>
    <row r="1381" spans="1:19" ht="14.4" customHeight="1" x14ac:dyDescent="0.3">
      <c r="A1381" s="831" t="s">
        <v>8273</v>
      </c>
      <c r="B1381" s="832" t="s">
        <v>8550</v>
      </c>
      <c r="C1381" s="832" t="s">
        <v>664</v>
      </c>
      <c r="D1381" s="832" t="s">
        <v>3053</v>
      </c>
      <c r="E1381" s="832" t="s">
        <v>8203</v>
      </c>
      <c r="F1381" s="832" t="s">
        <v>8291</v>
      </c>
      <c r="G1381" s="832" t="s">
        <v>8292</v>
      </c>
      <c r="H1381" s="849"/>
      <c r="I1381" s="849"/>
      <c r="J1381" s="832"/>
      <c r="K1381" s="832"/>
      <c r="L1381" s="849">
        <v>1</v>
      </c>
      <c r="M1381" s="849">
        <v>74</v>
      </c>
      <c r="N1381" s="832">
        <v>1</v>
      </c>
      <c r="O1381" s="832">
        <v>74</v>
      </c>
      <c r="P1381" s="849"/>
      <c r="Q1381" s="849"/>
      <c r="R1381" s="837"/>
      <c r="S1381" s="850"/>
    </row>
    <row r="1382" spans="1:19" ht="14.4" customHeight="1" x14ac:dyDescent="0.3">
      <c r="A1382" s="831" t="s">
        <v>8273</v>
      </c>
      <c r="B1382" s="832" t="s">
        <v>8550</v>
      </c>
      <c r="C1382" s="832" t="s">
        <v>664</v>
      </c>
      <c r="D1382" s="832" t="s">
        <v>3053</v>
      </c>
      <c r="E1382" s="832" t="s">
        <v>8203</v>
      </c>
      <c r="F1382" s="832" t="s">
        <v>8588</v>
      </c>
      <c r="G1382" s="832" t="s">
        <v>8589</v>
      </c>
      <c r="H1382" s="849">
        <v>21</v>
      </c>
      <c r="I1382" s="849">
        <v>2037</v>
      </c>
      <c r="J1382" s="832">
        <v>0.76984126984126988</v>
      </c>
      <c r="K1382" s="832">
        <v>97</v>
      </c>
      <c r="L1382" s="849">
        <v>27</v>
      </c>
      <c r="M1382" s="849">
        <v>2646</v>
      </c>
      <c r="N1382" s="832">
        <v>1</v>
      </c>
      <c r="O1382" s="832">
        <v>98</v>
      </c>
      <c r="P1382" s="849">
        <v>13</v>
      </c>
      <c r="Q1382" s="849">
        <v>1274</v>
      </c>
      <c r="R1382" s="837">
        <v>0.48148148148148145</v>
      </c>
      <c r="S1382" s="850">
        <v>98</v>
      </c>
    </row>
    <row r="1383" spans="1:19" ht="14.4" customHeight="1" x14ac:dyDescent="0.3">
      <c r="A1383" s="831" t="s">
        <v>8273</v>
      </c>
      <c r="B1383" s="832" t="s">
        <v>8550</v>
      </c>
      <c r="C1383" s="832" t="s">
        <v>664</v>
      </c>
      <c r="D1383" s="832" t="s">
        <v>3054</v>
      </c>
      <c r="E1383" s="832" t="s">
        <v>8203</v>
      </c>
      <c r="F1383" s="832" t="s">
        <v>8380</v>
      </c>
      <c r="G1383" s="832" t="s">
        <v>8381</v>
      </c>
      <c r="H1383" s="849">
        <v>1</v>
      </c>
      <c r="I1383" s="849">
        <v>165</v>
      </c>
      <c r="J1383" s="832"/>
      <c r="K1383" s="832">
        <v>165</v>
      </c>
      <c r="L1383" s="849"/>
      <c r="M1383" s="849"/>
      <c r="N1383" s="832"/>
      <c r="O1383" s="832"/>
      <c r="P1383" s="849"/>
      <c r="Q1383" s="849"/>
      <c r="R1383" s="837"/>
      <c r="S1383" s="850"/>
    </row>
    <row r="1384" spans="1:19" ht="14.4" customHeight="1" x14ac:dyDescent="0.3">
      <c r="A1384" s="831" t="s">
        <v>8273</v>
      </c>
      <c r="B1384" s="832" t="s">
        <v>8550</v>
      </c>
      <c r="C1384" s="832" t="s">
        <v>664</v>
      </c>
      <c r="D1384" s="832" t="s">
        <v>3054</v>
      </c>
      <c r="E1384" s="832" t="s">
        <v>8203</v>
      </c>
      <c r="F1384" s="832" t="s">
        <v>8271</v>
      </c>
      <c r="G1384" s="832" t="s">
        <v>8272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1</v>
      </c>
      <c r="Q1384" s="849">
        <v>355</v>
      </c>
      <c r="R1384" s="837"/>
      <c r="S1384" s="850">
        <v>355</v>
      </c>
    </row>
    <row r="1385" spans="1:19" ht="14.4" customHeight="1" x14ac:dyDescent="0.3">
      <c r="A1385" s="831" t="s">
        <v>8273</v>
      </c>
      <c r="B1385" s="832" t="s">
        <v>8550</v>
      </c>
      <c r="C1385" s="832" t="s">
        <v>664</v>
      </c>
      <c r="D1385" s="832" t="s">
        <v>3057</v>
      </c>
      <c r="E1385" s="832" t="s">
        <v>8203</v>
      </c>
      <c r="F1385" s="832" t="s">
        <v>8204</v>
      </c>
      <c r="G1385" s="832" t="s">
        <v>8205</v>
      </c>
      <c r="H1385" s="849">
        <v>1</v>
      </c>
      <c r="I1385" s="849">
        <v>144</v>
      </c>
      <c r="J1385" s="832"/>
      <c r="K1385" s="832">
        <v>144</v>
      </c>
      <c r="L1385" s="849"/>
      <c r="M1385" s="849"/>
      <c r="N1385" s="832"/>
      <c r="O1385" s="832"/>
      <c r="P1385" s="849"/>
      <c r="Q1385" s="849"/>
      <c r="R1385" s="837"/>
      <c r="S1385" s="850"/>
    </row>
    <row r="1386" spans="1:19" ht="14.4" customHeight="1" x14ac:dyDescent="0.3">
      <c r="A1386" s="831" t="s">
        <v>8273</v>
      </c>
      <c r="B1386" s="832" t="s">
        <v>8550</v>
      </c>
      <c r="C1386" s="832" t="s">
        <v>664</v>
      </c>
      <c r="D1386" s="832" t="s">
        <v>3057</v>
      </c>
      <c r="E1386" s="832" t="s">
        <v>8203</v>
      </c>
      <c r="F1386" s="832" t="s">
        <v>8380</v>
      </c>
      <c r="G1386" s="832" t="s">
        <v>8381</v>
      </c>
      <c r="H1386" s="849">
        <v>1</v>
      </c>
      <c r="I1386" s="849">
        <v>165</v>
      </c>
      <c r="J1386" s="832"/>
      <c r="K1386" s="832">
        <v>165</v>
      </c>
      <c r="L1386" s="849"/>
      <c r="M1386" s="849"/>
      <c r="N1386" s="832"/>
      <c r="O1386" s="832"/>
      <c r="P1386" s="849"/>
      <c r="Q1386" s="849"/>
      <c r="R1386" s="837"/>
      <c r="S1386" s="850"/>
    </row>
    <row r="1387" spans="1:19" ht="14.4" customHeight="1" x14ac:dyDescent="0.3">
      <c r="A1387" s="831" t="s">
        <v>8273</v>
      </c>
      <c r="B1387" s="832" t="s">
        <v>8550</v>
      </c>
      <c r="C1387" s="832" t="s">
        <v>664</v>
      </c>
      <c r="D1387" s="832" t="s">
        <v>3057</v>
      </c>
      <c r="E1387" s="832" t="s">
        <v>8203</v>
      </c>
      <c r="F1387" s="832" t="s">
        <v>8242</v>
      </c>
      <c r="G1387" s="832" t="s">
        <v>8243</v>
      </c>
      <c r="H1387" s="849">
        <v>17</v>
      </c>
      <c r="I1387" s="849">
        <v>612</v>
      </c>
      <c r="J1387" s="832">
        <v>0.63617463617463621</v>
      </c>
      <c r="K1387" s="832">
        <v>36</v>
      </c>
      <c r="L1387" s="849">
        <v>26</v>
      </c>
      <c r="M1387" s="849">
        <v>962</v>
      </c>
      <c r="N1387" s="832">
        <v>1</v>
      </c>
      <c r="O1387" s="832">
        <v>37</v>
      </c>
      <c r="P1387" s="849">
        <v>23</v>
      </c>
      <c r="Q1387" s="849">
        <v>851</v>
      </c>
      <c r="R1387" s="837">
        <v>0.88461538461538458</v>
      </c>
      <c r="S1387" s="850">
        <v>37</v>
      </c>
    </row>
    <row r="1388" spans="1:19" ht="14.4" customHeight="1" x14ac:dyDescent="0.3">
      <c r="A1388" s="831" t="s">
        <v>8273</v>
      </c>
      <c r="B1388" s="832" t="s">
        <v>8550</v>
      </c>
      <c r="C1388" s="832" t="s">
        <v>664</v>
      </c>
      <c r="D1388" s="832" t="s">
        <v>3057</v>
      </c>
      <c r="E1388" s="832" t="s">
        <v>8203</v>
      </c>
      <c r="F1388" s="832" t="s">
        <v>8354</v>
      </c>
      <c r="G1388" s="832" t="s">
        <v>8355</v>
      </c>
      <c r="H1388" s="849">
        <v>1</v>
      </c>
      <c r="I1388" s="849">
        <v>77</v>
      </c>
      <c r="J1388" s="832"/>
      <c r="K1388" s="832">
        <v>77</v>
      </c>
      <c r="L1388" s="849"/>
      <c r="M1388" s="849"/>
      <c r="N1388" s="832"/>
      <c r="O1388" s="832"/>
      <c r="P1388" s="849"/>
      <c r="Q1388" s="849"/>
      <c r="R1388" s="837"/>
      <c r="S1388" s="850"/>
    </row>
    <row r="1389" spans="1:19" ht="14.4" customHeight="1" x14ac:dyDescent="0.3">
      <c r="A1389" s="831" t="s">
        <v>8273</v>
      </c>
      <c r="B1389" s="832" t="s">
        <v>8550</v>
      </c>
      <c r="C1389" s="832" t="s">
        <v>664</v>
      </c>
      <c r="D1389" s="832" t="s">
        <v>3058</v>
      </c>
      <c r="E1389" s="832" t="s">
        <v>8206</v>
      </c>
      <c r="F1389" s="832" t="s">
        <v>8431</v>
      </c>
      <c r="G1389" s="832" t="s">
        <v>1820</v>
      </c>
      <c r="H1389" s="849">
        <v>1</v>
      </c>
      <c r="I1389" s="849">
        <v>3889.32</v>
      </c>
      <c r="J1389" s="832"/>
      <c r="K1389" s="832">
        <v>3889.32</v>
      </c>
      <c r="L1389" s="849"/>
      <c r="M1389" s="849"/>
      <c r="N1389" s="832"/>
      <c r="O1389" s="832"/>
      <c r="P1389" s="849"/>
      <c r="Q1389" s="849"/>
      <c r="R1389" s="837"/>
      <c r="S1389" s="850"/>
    </row>
    <row r="1390" spans="1:19" ht="14.4" customHeight="1" x14ac:dyDescent="0.3">
      <c r="A1390" s="831" t="s">
        <v>8273</v>
      </c>
      <c r="B1390" s="832" t="s">
        <v>8550</v>
      </c>
      <c r="C1390" s="832" t="s">
        <v>664</v>
      </c>
      <c r="D1390" s="832" t="s">
        <v>3058</v>
      </c>
      <c r="E1390" s="832" t="s">
        <v>8203</v>
      </c>
      <c r="F1390" s="832" t="s">
        <v>8232</v>
      </c>
      <c r="G1390" s="832" t="s">
        <v>8233</v>
      </c>
      <c r="H1390" s="849">
        <v>1</v>
      </c>
      <c r="I1390" s="849">
        <v>64</v>
      </c>
      <c r="J1390" s="832">
        <v>0.32323232323232326</v>
      </c>
      <c r="K1390" s="832">
        <v>64</v>
      </c>
      <c r="L1390" s="849">
        <v>3</v>
      </c>
      <c r="M1390" s="849">
        <v>198</v>
      </c>
      <c r="N1390" s="832">
        <v>1</v>
      </c>
      <c r="O1390" s="832">
        <v>66</v>
      </c>
      <c r="P1390" s="849"/>
      <c r="Q1390" s="849"/>
      <c r="R1390" s="837"/>
      <c r="S1390" s="850"/>
    </row>
    <row r="1391" spans="1:19" ht="14.4" customHeight="1" x14ac:dyDescent="0.3">
      <c r="A1391" s="831" t="s">
        <v>8273</v>
      </c>
      <c r="B1391" s="832" t="s">
        <v>8550</v>
      </c>
      <c r="C1391" s="832" t="s">
        <v>664</v>
      </c>
      <c r="D1391" s="832" t="s">
        <v>3058</v>
      </c>
      <c r="E1391" s="832" t="s">
        <v>8203</v>
      </c>
      <c r="F1391" s="832" t="s">
        <v>8204</v>
      </c>
      <c r="G1391" s="832" t="s">
        <v>8205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2</v>
      </c>
      <c r="Q1391" s="849">
        <v>294</v>
      </c>
      <c r="R1391" s="837"/>
      <c r="S1391" s="850">
        <v>147</v>
      </c>
    </row>
    <row r="1392" spans="1:19" ht="14.4" customHeight="1" x14ac:dyDescent="0.3">
      <c r="A1392" s="831" t="s">
        <v>8273</v>
      </c>
      <c r="B1392" s="832" t="s">
        <v>8550</v>
      </c>
      <c r="C1392" s="832" t="s">
        <v>664</v>
      </c>
      <c r="D1392" s="832" t="s">
        <v>3058</v>
      </c>
      <c r="E1392" s="832" t="s">
        <v>8203</v>
      </c>
      <c r="F1392" s="832" t="s">
        <v>8380</v>
      </c>
      <c r="G1392" s="832" t="s">
        <v>8381</v>
      </c>
      <c r="H1392" s="849">
        <v>7</v>
      </c>
      <c r="I1392" s="849">
        <v>1155</v>
      </c>
      <c r="J1392" s="832">
        <v>6.5254237288135597</v>
      </c>
      <c r="K1392" s="832">
        <v>165</v>
      </c>
      <c r="L1392" s="849">
        <v>1</v>
      </c>
      <c r="M1392" s="849">
        <v>177</v>
      </c>
      <c r="N1392" s="832">
        <v>1</v>
      </c>
      <c r="O1392" s="832">
        <v>177</v>
      </c>
      <c r="P1392" s="849">
        <v>6</v>
      </c>
      <c r="Q1392" s="849">
        <v>1062</v>
      </c>
      <c r="R1392" s="837">
        <v>6</v>
      </c>
      <c r="S1392" s="850">
        <v>177</v>
      </c>
    </row>
    <row r="1393" spans="1:19" ht="14.4" customHeight="1" x14ac:dyDescent="0.3">
      <c r="A1393" s="831" t="s">
        <v>8273</v>
      </c>
      <c r="B1393" s="832" t="s">
        <v>8550</v>
      </c>
      <c r="C1393" s="832" t="s">
        <v>664</v>
      </c>
      <c r="D1393" s="832" t="s">
        <v>3058</v>
      </c>
      <c r="E1393" s="832" t="s">
        <v>8203</v>
      </c>
      <c r="F1393" s="832" t="s">
        <v>8287</v>
      </c>
      <c r="G1393" s="832" t="s">
        <v>8288</v>
      </c>
      <c r="H1393" s="849">
        <v>1</v>
      </c>
      <c r="I1393" s="849">
        <v>108</v>
      </c>
      <c r="J1393" s="832"/>
      <c r="K1393" s="832">
        <v>108</v>
      </c>
      <c r="L1393" s="849"/>
      <c r="M1393" s="849"/>
      <c r="N1393" s="832"/>
      <c r="O1393" s="832"/>
      <c r="P1393" s="849"/>
      <c r="Q1393" s="849"/>
      <c r="R1393" s="837"/>
      <c r="S1393" s="850"/>
    </row>
    <row r="1394" spans="1:19" ht="14.4" customHeight="1" x14ac:dyDescent="0.3">
      <c r="A1394" s="831" t="s">
        <v>8273</v>
      </c>
      <c r="B1394" s="832" t="s">
        <v>8550</v>
      </c>
      <c r="C1394" s="832" t="s">
        <v>664</v>
      </c>
      <c r="D1394" s="832" t="s">
        <v>3058</v>
      </c>
      <c r="E1394" s="832" t="s">
        <v>8203</v>
      </c>
      <c r="F1394" s="832" t="s">
        <v>8242</v>
      </c>
      <c r="G1394" s="832" t="s">
        <v>8243</v>
      </c>
      <c r="H1394" s="849">
        <v>1</v>
      </c>
      <c r="I1394" s="849">
        <v>36</v>
      </c>
      <c r="J1394" s="832">
        <v>0.32432432432432434</v>
      </c>
      <c r="K1394" s="832">
        <v>36</v>
      </c>
      <c r="L1394" s="849">
        <v>3</v>
      </c>
      <c r="M1394" s="849">
        <v>111</v>
      </c>
      <c r="N1394" s="832">
        <v>1</v>
      </c>
      <c r="O1394" s="832">
        <v>37</v>
      </c>
      <c r="P1394" s="849"/>
      <c r="Q1394" s="849"/>
      <c r="R1394" s="837"/>
      <c r="S1394" s="850"/>
    </row>
    <row r="1395" spans="1:19" ht="14.4" customHeight="1" x14ac:dyDescent="0.3">
      <c r="A1395" s="831" t="s">
        <v>8273</v>
      </c>
      <c r="B1395" s="832" t="s">
        <v>8550</v>
      </c>
      <c r="C1395" s="832" t="s">
        <v>664</v>
      </c>
      <c r="D1395" s="832" t="s">
        <v>3058</v>
      </c>
      <c r="E1395" s="832" t="s">
        <v>8203</v>
      </c>
      <c r="F1395" s="832" t="s">
        <v>8271</v>
      </c>
      <c r="G1395" s="832" t="s">
        <v>8272</v>
      </c>
      <c r="H1395" s="849">
        <v>6</v>
      </c>
      <c r="I1395" s="849">
        <v>1986</v>
      </c>
      <c r="J1395" s="832">
        <v>0.801452784503632</v>
      </c>
      <c r="K1395" s="832">
        <v>331</v>
      </c>
      <c r="L1395" s="849">
        <v>7</v>
      </c>
      <c r="M1395" s="849">
        <v>2478</v>
      </c>
      <c r="N1395" s="832">
        <v>1</v>
      </c>
      <c r="O1395" s="832">
        <v>354</v>
      </c>
      <c r="P1395" s="849">
        <v>3</v>
      </c>
      <c r="Q1395" s="849">
        <v>1065</v>
      </c>
      <c r="R1395" s="837">
        <v>0.42978208232445519</v>
      </c>
      <c r="S1395" s="850">
        <v>355</v>
      </c>
    </row>
    <row r="1396" spans="1:19" ht="14.4" customHeight="1" x14ac:dyDescent="0.3">
      <c r="A1396" s="831" t="s">
        <v>8273</v>
      </c>
      <c r="B1396" s="832" t="s">
        <v>8550</v>
      </c>
      <c r="C1396" s="832" t="s">
        <v>664</v>
      </c>
      <c r="D1396" s="832" t="s">
        <v>3058</v>
      </c>
      <c r="E1396" s="832" t="s">
        <v>8203</v>
      </c>
      <c r="F1396" s="832" t="s">
        <v>8576</v>
      </c>
      <c r="G1396" s="832" t="s">
        <v>8577</v>
      </c>
      <c r="H1396" s="849">
        <v>1</v>
      </c>
      <c r="I1396" s="849">
        <v>0</v>
      </c>
      <c r="J1396" s="832"/>
      <c r="K1396" s="832">
        <v>0</v>
      </c>
      <c r="L1396" s="849"/>
      <c r="M1396" s="849"/>
      <c r="N1396" s="832"/>
      <c r="O1396" s="832"/>
      <c r="P1396" s="849"/>
      <c r="Q1396" s="849"/>
      <c r="R1396" s="837"/>
      <c r="S1396" s="850"/>
    </row>
    <row r="1397" spans="1:19" ht="14.4" customHeight="1" x14ac:dyDescent="0.3">
      <c r="A1397" s="831" t="s">
        <v>8273</v>
      </c>
      <c r="B1397" s="832" t="s">
        <v>8550</v>
      </c>
      <c r="C1397" s="832" t="s">
        <v>664</v>
      </c>
      <c r="D1397" s="832" t="s">
        <v>3058</v>
      </c>
      <c r="E1397" s="832" t="s">
        <v>8203</v>
      </c>
      <c r="F1397" s="832" t="s">
        <v>8354</v>
      </c>
      <c r="G1397" s="832" t="s">
        <v>8355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4</v>
      </c>
      <c r="Q1397" s="849">
        <v>308</v>
      </c>
      <c r="R1397" s="837"/>
      <c r="S1397" s="850">
        <v>77</v>
      </c>
    </row>
    <row r="1398" spans="1:19" ht="14.4" customHeight="1" x14ac:dyDescent="0.3">
      <c r="A1398" s="831" t="s">
        <v>8273</v>
      </c>
      <c r="B1398" s="832" t="s">
        <v>8550</v>
      </c>
      <c r="C1398" s="832" t="s">
        <v>664</v>
      </c>
      <c r="D1398" s="832" t="s">
        <v>3058</v>
      </c>
      <c r="E1398" s="832" t="s">
        <v>8203</v>
      </c>
      <c r="F1398" s="832" t="s">
        <v>8588</v>
      </c>
      <c r="G1398" s="832" t="s">
        <v>8589</v>
      </c>
      <c r="H1398" s="849">
        <v>1</v>
      </c>
      <c r="I1398" s="849">
        <v>97</v>
      </c>
      <c r="J1398" s="832"/>
      <c r="K1398" s="832">
        <v>97</v>
      </c>
      <c r="L1398" s="849"/>
      <c r="M1398" s="849"/>
      <c r="N1398" s="832"/>
      <c r="O1398" s="832"/>
      <c r="P1398" s="849"/>
      <c r="Q1398" s="849"/>
      <c r="R1398" s="837"/>
      <c r="S1398" s="850"/>
    </row>
    <row r="1399" spans="1:19" ht="14.4" customHeight="1" x14ac:dyDescent="0.3">
      <c r="A1399" s="831" t="s">
        <v>8273</v>
      </c>
      <c r="B1399" s="832" t="s">
        <v>8550</v>
      </c>
      <c r="C1399" s="832" t="s">
        <v>664</v>
      </c>
      <c r="D1399" s="832" t="s">
        <v>3060</v>
      </c>
      <c r="E1399" s="832" t="s">
        <v>8203</v>
      </c>
      <c r="F1399" s="832" t="s">
        <v>8232</v>
      </c>
      <c r="G1399" s="832" t="s">
        <v>8233</v>
      </c>
      <c r="H1399" s="849">
        <v>2</v>
      </c>
      <c r="I1399" s="849">
        <v>128</v>
      </c>
      <c r="J1399" s="832">
        <v>1.9393939393939394</v>
      </c>
      <c r="K1399" s="832">
        <v>64</v>
      </c>
      <c r="L1399" s="849">
        <v>1</v>
      </c>
      <c r="M1399" s="849">
        <v>66</v>
      </c>
      <c r="N1399" s="832">
        <v>1</v>
      </c>
      <c r="O1399" s="832">
        <v>66</v>
      </c>
      <c r="P1399" s="849">
        <v>1</v>
      </c>
      <c r="Q1399" s="849">
        <v>66</v>
      </c>
      <c r="R1399" s="837">
        <v>1</v>
      </c>
      <c r="S1399" s="850">
        <v>66</v>
      </c>
    </row>
    <row r="1400" spans="1:19" ht="14.4" customHeight="1" x14ac:dyDescent="0.3">
      <c r="A1400" s="831" t="s">
        <v>8273</v>
      </c>
      <c r="B1400" s="832" t="s">
        <v>8550</v>
      </c>
      <c r="C1400" s="832" t="s">
        <v>664</v>
      </c>
      <c r="D1400" s="832" t="s">
        <v>3060</v>
      </c>
      <c r="E1400" s="832" t="s">
        <v>8203</v>
      </c>
      <c r="F1400" s="832" t="s">
        <v>8281</v>
      </c>
      <c r="G1400" s="832" t="s">
        <v>8282</v>
      </c>
      <c r="H1400" s="849">
        <v>1</v>
      </c>
      <c r="I1400" s="849">
        <v>35</v>
      </c>
      <c r="J1400" s="832"/>
      <c r="K1400" s="832">
        <v>35</v>
      </c>
      <c r="L1400" s="849"/>
      <c r="M1400" s="849"/>
      <c r="N1400" s="832"/>
      <c r="O1400" s="832"/>
      <c r="P1400" s="849"/>
      <c r="Q1400" s="849"/>
      <c r="R1400" s="837"/>
      <c r="S1400" s="850"/>
    </row>
    <row r="1401" spans="1:19" ht="14.4" customHeight="1" x14ac:dyDescent="0.3">
      <c r="A1401" s="831" t="s">
        <v>8273</v>
      </c>
      <c r="B1401" s="832" t="s">
        <v>8550</v>
      </c>
      <c r="C1401" s="832" t="s">
        <v>664</v>
      </c>
      <c r="D1401" s="832" t="s">
        <v>3060</v>
      </c>
      <c r="E1401" s="832" t="s">
        <v>8203</v>
      </c>
      <c r="F1401" s="832" t="s">
        <v>8380</v>
      </c>
      <c r="G1401" s="832" t="s">
        <v>8381</v>
      </c>
      <c r="H1401" s="849">
        <v>3</v>
      </c>
      <c r="I1401" s="849">
        <v>495</v>
      </c>
      <c r="J1401" s="832">
        <v>0.93220338983050843</v>
      </c>
      <c r="K1401" s="832">
        <v>165</v>
      </c>
      <c r="L1401" s="849">
        <v>3</v>
      </c>
      <c r="M1401" s="849">
        <v>531</v>
      </c>
      <c r="N1401" s="832">
        <v>1</v>
      </c>
      <c r="O1401" s="832">
        <v>177</v>
      </c>
      <c r="P1401" s="849">
        <v>1</v>
      </c>
      <c r="Q1401" s="849">
        <v>177</v>
      </c>
      <c r="R1401" s="837">
        <v>0.33333333333333331</v>
      </c>
      <c r="S1401" s="850">
        <v>177</v>
      </c>
    </row>
    <row r="1402" spans="1:19" ht="14.4" customHeight="1" x14ac:dyDescent="0.3">
      <c r="A1402" s="831" t="s">
        <v>8273</v>
      </c>
      <c r="B1402" s="832" t="s">
        <v>8550</v>
      </c>
      <c r="C1402" s="832" t="s">
        <v>664</v>
      </c>
      <c r="D1402" s="832" t="s">
        <v>3060</v>
      </c>
      <c r="E1402" s="832" t="s">
        <v>8203</v>
      </c>
      <c r="F1402" s="832" t="s">
        <v>8242</v>
      </c>
      <c r="G1402" s="832" t="s">
        <v>8243</v>
      </c>
      <c r="H1402" s="849">
        <v>1</v>
      </c>
      <c r="I1402" s="849">
        <v>36</v>
      </c>
      <c r="J1402" s="832"/>
      <c r="K1402" s="832">
        <v>36</v>
      </c>
      <c r="L1402" s="849"/>
      <c r="M1402" s="849"/>
      <c r="N1402" s="832"/>
      <c r="O1402" s="832"/>
      <c r="P1402" s="849"/>
      <c r="Q1402" s="849"/>
      <c r="R1402" s="837"/>
      <c r="S1402" s="850"/>
    </row>
    <row r="1403" spans="1:19" ht="14.4" customHeight="1" x14ac:dyDescent="0.3">
      <c r="A1403" s="831" t="s">
        <v>8273</v>
      </c>
      <c r="B1403" s="832" t="s">
        <v>8550</v>
      </c>
      <c r="C1403" s="832" t="s">
        <v>664</v>
      </c>
      <c r="D1403" s="832" t="s">
        <v>3060</v>
      </c>
      <c r="E1403" s="832" t="s">
        <v>8203</v>
      </c>
      <c r="F1403" s="832" t="s">
        <v>8271</v>
      </c>
      <c r="G1403" s="832" t="s">
        <v>8272</v>
      </c>
      <c r="H1403" s="849">
        <v>1</v>
      </c>
      <c r="I1403" s="849">
        <v>331</v>
      </c>
      <c r="J1403" s="832">
        <v>0.31167608286252352</v>
      </c>
      <c r="K1403" s="832">
        <v>331</v>
      </c>
      <c r="L1403" s="849">
        <v>3</v>
      </c>
      <c r="M1403" s="849">
        <v>1062</v>
      </c>
      <c r="N1403" s="832">
        <v>1</v>
      </c>
      <c r="O1403" s="832">
        <v>354</v>
      </c>
      <c r="P1403" s="849">
        <v>2</v>
      </c>
      <c r="Q1403" s="849">
        <v>710</v>
      </c>
      <c r="R1403" s="837">
        <v>0.66854990583804141</v>
      </c>
      <c r="S1403" s="850">
        <v>355</v>
      </c>
    </row>
    <row r="1404" spans="1:19" ht="14.4" customHeight="1" x14ac:dyDescent="0.3">
      <c r="A1404" s="831" t="s">
        <v>8273</v>
      </c>
      <c r="B1404" s="832" t="s">
        <v>8550</v>
      </c>
      <c r="C1404" s="832" t="s">
        <v>664</v>
      </c>
      <c r="D1404" s="832" t="s">
        <v>3060</v>
      </c>
      <c r="E1404" s="832" t="s">
        <v>8203</v>
      </c>
      <c r="F1404" s="832" t="s">
        <v>8576</v>
      </c>
      <c r="G1404" s="832" t="s">
        <v>8577</v>
      </c>
      <c r="H1404" s="849"/>
      <c r="I1404" s="849"/>
      <c r="J1404" s="832"/>
      <c r="K1404" s="832"/>
      <c r="L1404" s="849">
        <v>2</v>
      </c>
      <c r="M1404" s="849">
        <v>0</v>
      </c>
      <c r="N1404" s="832"/>
      <c r="O1404" s="832">
        <v>0</v>
      </c>
      <c r="P1404" s="849"/>
      <c r="Q1404" s="849"/>
      <c r="R1404" s="837"/>
      <c r="S1404" s="850"/>
    </row>
    <row r="1405" spans="1:19" ht="14.4" customHeight="1" x14ac:dyDescent="0.3">
      <c r="A1405" s="831" t="s">
        <v>8273</v>
      </c>
      <c r="B1405" s="832" t="s">
        <v>8550</v>
      </c>
      <c r="C1405" s="832" t="s">
        <v>664</v>
      </c>
      <c r="D1405" s="832" t="s">
        <v>3060</v>
      </c>
      <c r="E1405" s="832" t="s">
        <v>8203</v>
      </c>
      <c r="F1405" s="832" t="s">
        <v>8578</v>
      </c>
      <c r="G1405" s="832" t="s">
        <v>8579</v>
      </c>
      <c r="H1405" s="849"/>
      <c r="I1405" s="849"/>
      <c r="J1405" s="832"/>
      <c r="K1405" s="832"/>
      <c r="L1405" s="849">
        <v>2</v>
      </c>
      <c r="M1405" s="849">
        <v>400</v>
      </c>
      <c r="N1405" s="832">
        <v>1</v>
      </c>
      <c r="O1405" s="832">
        <v>200</v>
      </c>
      <c r="P1405" s="849"/>
      <c r="Q1405" s="849"/>
      <c r="R1405" s="837"/>
      <c r="S1405" s="850"/>
    </row>
    <row r="1406" spans="1:19" ht="14.4" customHeight="1" x14ac:dyDescent="0.3">
      <c r="A1406" s="831" t="s">
        <v>8273</v>
      </c>
      <c r="B1406" s="832" t="s">
        <v>8550</v>
      </c>
      <c r="C1406" s="832" t="s">
        <v>664</v>
      </c>
      <c r="D1406" s="832" t="s">
        <v>3060</v>
      </c>
      <c r="E1406" s="832" t="s">
        <v>8203</v>
      </c>
      <c r="F1406" s="832" t="s">
        <v>8248</v>
      </c>
      <c r="G1406" s="832" t="s">
        <v>8249</v>
      </c>
      <c r="H1406" s="849"/>
      <c r="I1406" s="849"/>
      <c r="J1406" s="832"/>
      <c r="K1406" s="832"/>
      <c r="L1406" s="849">
        <v>1</v>
      </c>
      <c r="M1406" s="849">
        <v>59</v>
      </c>
      <c r="N1406" s="832">
        <v>1</v>
      </c>
      <c r="O1406" s="832">
        <v>59</v>
      </c>
      <c r="P1406" s="849"/>
      <c r="Q1406" s="849"/>
      <c r="R1406" s="837"/>
      <c r="S1406" s="850"/>
    </row>
    <row r="1407" spans="1:19" ht="14.4" customHeight="1" x14ac:dyDescent="0.3">
      <c r="A1407" s="831" t="s">
        <v>8273</v>
      </c>
      <c r="B1407" s="832" t="s">
        <v>8550</v>
      </c>
      <c r="C1407" s="832" t="s">
        <v>664</v>
      </c>
      <c r="D1407" s="832" t="s">
        <v>3061</v>
      </c>
      <c r="E1407" s="832" t="s">
        <v>8206</v>
      </c>
      <c r="F1407" s="832" t="s">
        <v>8551</v>
      </c>
      <c r="G1407" s="832" t="s">
        <v>6863</v>
      </c>
      <c r="H1407" s="849"/>
      <c r="I1407" s="849"/>
      <c r="J1407" s="832"/>
      <c r="K1407" s="832"/>
      <c r="L1407" s="849">
        <v>0.4</v>
      </c>
      <c r="M1407" s="849">
        <v>21.64</v>
      </c>
      <c r="N1407" s="832">
        <v>1</v>
      </c>
      <c r="O1407" s="832">
        <v>54.1</v>
      </c>
      <c r="P1407" s="849"/>
      <c r="Q1407" s="849"/>
      <c r="R1407" s="837"/>
      <c r="S1407" s="850"/>
    </row>
    <row r="1408" spans="1:19" ht="14.4" customHeight="1" x14ac:dyDescent="0.3">
      <c r="A1408" s="831" t="s">
        <v>8273</v>
      </c>
      <c r="B1408" s="832" t="s">
        <v>8550</v>
      </c>
      <c r="C1408" s="832" t="s">
        <v>664</v>
      </c>
      <c r="D1408" s="832" t="s">
        <v>3061</v>
      </c>
      <c r="E1408" s="832" t="s">
        <v>8206</v>
      </c>
      <c r="F1408" s="832" t="s">
        <v>8275</v>
      </c>
      <c r="G1408" s="832" t="s">
        <v>8276</v>
      </c>
      <c r="H1408" s="849"/>
      <c r="I1408" s="849"/>
      <c r="J1408" s="832"/>
      <c r="K1408" s="832"/>
      <c r="L1408" s="849">
        <v>1</v>
      </c>
      <c r="M1408" s="849">
        <v>2281.7399999999998</v>
      </c>
      <c r="N1408" s="832">
        <v>1</v>
      </c>
      <c r="O1408" s="832">
        <v>2281.7399999999998</v>
      </c>
      <c r="P1408" s="849"/>
      <c r="Q1408" s="849"/>
      <c r="R1408" s="837"/>
      <c r="S1408" s="850"/>
    </row>
    <row r="1409" spans="1:19" ht="14.4" customHeight="1" x14ac:dyDescent="0.3">
      <c r="A1409" s="831" t="s">
        <v>8273</v>
      </c>
      <c r="B1409" s="832" t="s">
        <v>8550</v>
      </c>
      <c r="C1409" s="832" t="s">
        <v>664</v>
      </c>
      <c r="D1409" s="832" t="s">
        <v>3061</v>
      </c>
      <c r="E1409" s="832" t="s">
        <v>8206</v>
      </c>
      <c r="F1409" s="832" t="s">
        <v>8323</v>
      </c>
      <c r="G1409" s="832" t="s">
        <v>2961</v>
      </c>
      <c r="H1409" s="849"/>
      <c r="I1409" s="849"/>
      <c r="J1409" s="832"/>
      <c r="K1409" s="832"/>
      <c r="L1409" s="849">
        <v>3</v>
      </c>
      <c r="M1409" s="849">
        <v>31251.69</v>
      </c>
      <c r="N1409" s="832">
        <v>1</v>
      </c>
      <c r="O1409" s="832">
        <v>10417.23</v>
      </c>
      <c r="P1409" s="849"/>
      <c r="Q1409" s="849"/>
      <c r="R1409" s="837"/>
      <c r="S1409" s="850"/>
    </row>
    <row r="1410" spans="1:19" ht="14.4" customHeight="1" x14ac:dyDescent="0.3">
      <c r="A1410" s="831" t="s">
        <v>8273</v>
      </c>
      <c r="B1410" s="832" t="s">
        <v>8550</v>
      </c>
      <c r="C1410" s="832" t="s">
        <v>664</v>
      </c>
      <c r="D1410" s="832" t="s">
        <v>3061</v>
      </c>
      <c r="E1410" s="832" t="s">
        <v>8206</v>
      </c>
      <c r="F1410" s="832" t="s">
        <v>8438</v>
      </c>
      <c r="G1410" s="832" t="s">
        <v>6138</v>
      </c>
      <c r="H1410" s="849"/>
      <c r="I1410" s="849"/>
      <c r="J1410" s="832"/>
      <c r="K1410" s="832"/>
      <c r="L1410" s="849">
        <v>6</v>
      </c>
      <c r="M1410" s="849">
        <v>608.81999999999994</v>
      </c>
      <c r="N1410" s="832">
        <v>1</v>
      </c>
      <c r="O1410" s="832">
        <v>101.46999999999998</v>
      </c>
      <c r="P1410" s="849"/>
      <c r="Q1410" s="849"/>
      <c r="R1410" s="837"/>
      <c r="S1410" s="850"/>
    </row>
    <row r="1411" spans="1:19" ht="14.4" customHeight="1" x14ac:dyDescent="0.3">
      <c r="A1411" s="831" t="s">
        <v>8273</v>
      </c>
      <c r="B1411" s="832" t="s">
        <v>8550</v>
      </c>
      <c r="C1411" s="832" t="s">
        <v>664</v>
      </c>
      <c r="D1411" s="832" t="s">
        <v>3061</v>
      </c>
      <c r="E1411" s="832" t="s">
        <v>8203</v>
      </c>
      <c r="F1411" s="832" t="s">
        <v>8230</v>
      </c>
      <c r="G1411" s="832" t="s">
        <v>8231</v>
      </c>
      <c r="H1411" s="849"/>
      <c r="I1411" s="849"/>
      <c r="J1411" s="832"/>
      <c r="K1411" s="832"/>
      <c r="L1411" s="849">
        <v>39</v>
      </c>
      <c r="M1411" s="849">
        <v>1170</v>
      </c>
      <c r="N1411" s="832">
        <v>1</v>
      </c>
      <c r="O1411" s="832">
        <v>30</v>
      </c>
      <c r="P1411" s="849">
        <v>23</v>
      </c>
      <c r="Q1411" s="849">
        <v>690</v>
      </c>
      <c r="R1411" s="837">
        <v>0.58974358974358976</v>
      </c>
      <c r="S1411" s="850">
        <v>30</v>
      </c>
    </row>
    <row r="1412" spans="1:19" ht="14.4" customHeight="1" x14ac:dyDescent="0.3">
      <c r="A1412" s="831" t="s">
        <v>8273</v>
      </c>
      <c r="B1412" s="832" t="s">
        <v>8550</v>
      </c>
      <c r="C1412" s="832" t="s">
        <v>664</v>
      </c>
      <c r="D1412" s="832" t="s">
        <v>3061</v>
      </c>
      <c r="E1412" s="832" t="s">
        <v>8203</v>
      </c>
      <c r="F1412" s="832" t="s">
        <v>8232</v>
      </c>
      <c r="G1412" s="832" t="s">
        <v>8233</v>
      </c>
      <c r="H1412" s="849"/>
      <c r="I1412" s="849"/>
      <c r="J1412" s="832"/>
      <c r="K1412" s="832"/>
      <c r="L1412" s="849">
        <v>68</v>
      </c>
      <c r="M1412" s="849">
        <v>4488</v>
      </c>
      <c r="N1412" s="832">
        <v>1</v>
      </c>
      <c r="O1412" s="832">
        <v>66</v>
      </c>
      <c r="P1412" s="849">
        <v>5</v>
      </c>
      <c r="Q1412" s="849">
        <v>330</v>
      </c>
      <c r="R1412" s="837">
        <v>7.3529411764705885E-2</v>
      </c>
      <c r="S1412" s="850">
        <v>66</v>
      </c>
    </row>
    <row r="1413" spans="1:19" ht="14.4" customHeight="1" x14ac:dyDescent="0.3">
      <c r="A1413" s="831" t="s">
        <v>8273</v>
      </c>
      <c r="B1413" s="832" t="s">
        <v>8550</v>
      </c>
      <c r="C1413" s="832" t="s">
        <v>664</v>
      </c>
      <c r="D1413" s="832" t="s">
        <v>3061</v>
      </c>
      <c r="E1413" s="832" t="s">
        <v>8203</v>
      </c>
      <c r="F1413" s="832" t="s">
        <v>8562</v>
      </c>
      <c r="G1413" s="832" t="s">
        <v>8563</v>
      </c>
      <c r="H1413" s="849"/>
      <c r="I1413" s="849"/>
      <c r="J1413" s="832"/>
      <c r="K1413" s="832"/>
      <c r="L1413" s="849">
        <v>1</v>
      </c>
      <c r="M1413" s="849">
        <v>122</v>
      </c>
      <c r="N1413" s="832">
        <v>1</v>
      </c>
      <c r="O1413" s="832">
        <v>122</v>
      </c>
      <c r="P1413" s="849"/>
      <c r="Q1413" s="849"/>
      <c r="R1413" s="837"/>
      <c r="S1413" s="850"/>
    </row>
    <row r="1414" spans="1:19" ht="14.4" customHeight="1" x14ac:dyDescent="0.3">
      <c r="A1414" s="831" t="s">
        <v>8273</v>
      </c>
      <c r="B1414" s="832" t="s">
        <v>8550</v>
      </c>
      <c r="C1414" s="832" t="s">
        <v>664</v>
      </c>
      <c r="D1414" s="832" t="s">
        <v>3061</v>
      </c>
      <c r="E1414" s="832" t="s">
        <v>8203</v>
      </c>
      <c r="F1414" s="832" t="s">
        <v>8328</v>
      </c>
      <c r="G1414" s="832" t="s">
        <v>8329</v>
      </c>
      <c r="H1414" s="849"/>
      <c r="I1414" s="849"/>
      <c r="J1414" s="832"/>
      <c r="K1414" s="832"/>
      <c r="L1414" s="849">
        <v>3</v>
      </c>
      <c r="M1414" s="849">
        <v>345</v>
      </c>
      <c r="N1414" s="832">
        <v>1</v>
      </c>
      <c r="O1414" s="832">
        <v>115</v>
      </c>
      <c r="P1414" s="849"/>
      <c r="Q1414" s="849"/>
      <c r="R1414" s="837"/>
      <c r="S1414" s="850"/>
    </row>
    <row r="1415" spans="1:19" ht="14.4" customHeight="1" x14ac:dyDescent="0.3">
      <c r="A1415" s="831" t="s">
        <v>8273</v>
      </c>
      <c r="B1415" s="832" t="s">
        <v>8550</v>
      </c>
      <c r="C1415" s="832" t="s">
        <v>664</v>
      </c>
      <c r="D1415" s="832" t="s">
        <v>3061</v>
      </c>
      <c r="E1415" s="832" t="s">
        <v>8203</v>
      </c>
      <c r="F1415" s="832" t="s">
        <v>8204</v>
      </c>
      <c r="G1415" s="832" t="s">
        <v>8205</v>
      </c>
      <c r="H1415" s="849"/>
      <c r="I1415" s="849"/>
      <c r="J1415" s="832"/>
      <c r="K1415" s="832"/>
      <c r="L1415" s="849">
        <v>7</v>
      </c>
      <c r="M1415" s="849">
        <v>1022</v>
      </c>
      <c r="N1415" s="832">
        <v>1</v>
      </c>
      <c r="O1415" s="832">
        <v>146</v>
      </c>
      <c r="P1415" s="849"/>
      <c r="Q1415" s="849"/>
      <c r="R1415" s="837"/>
      <c r="S1415" s="850"/>
    </row>
    <row r="1416" spans="1:19" ht="14.4" customHeight="1" x14ac:dyDescent="0.3">
      <c r="A1416" s="831" t="s">
        <v>8273</v>
      </c>
      <c r="B1416" s="832" t="s">
        <v>8550</v>
      </c>
      <c r="C1416" s="832" t="s">
        <v>664</v>
      </c>
      <c r="D1416" s="832" t="s">
        <v>3061</v>
      </c>
      <c r="E1416" s="832" t="s">
        <v>8203</v>
      </c>
      <c r="F1416" s="832" t="s">
        <v>8281</v>
      </c>
      <c r="G1416" s="832" t="s">
        <v>8282</v>
      </c>
      <c r="H1416" s="849"/>
      <c r="I1416" s="849"/>
      <c r="J1416" s="832"/>
      <c r="K1416" s="832"/>
      <c r="L1416" s="849">
        <v>13</v>
      </c>
      <c r="M1416" s="849">
        <v>481</v>
      </c>
      <c r="N1416" s="832">
        <v>1</v>
      </c>
      <c r="O1416" s="832">
        <v>37</v>
      </c>
      <c r="P1416" s="849">
        <v>3</v>
      </c>
      <c r="Q1416" s="849">
        <v>111</v>
      </c>
      <c r="R1416" s="837">
        <v>0.23076923076923078</v>
      </c>
      <c r="S1416" s="850">
        <v>37</v>
      </c>
    </row>
    <row r="1417" spans="1:19" ht="14.4" customHeight="1" x14ac:dyDescent="0.3">
      <c r="A1417" s="831" t="s">
        <v>8273</v>
      </c>
      <c r="B1417" s="832" t="s">
        <v>8550</v>
      </c>
      <c r="C1417" s="832" t="s">
        <v>664</v>
      </c>
      <c r="D1417" s="832" t="s">
        <v>3061</v>
      </c>
      <c r="E1417" s="832" t="s">
        <v>8203</v>
      </c>
      <c r="F1417" s="832" t="s">
        <v>8238</v>
      </c>
      <c r="G1417" s="832" t="s">
        <v>8239</v>
      </c>
      <c r="H1417" s="849"/>
      <c r="I1417" s="849"/>
      <c r="J1417" s="832"/>
      <c r="K1417" s="832"/>
      <c r="L1417" s="849">
        <v>19</v>
      </c>
      <c r="M1417" s="849">
        <v>1634</v>
      </c>
      <c r="N1417" s="832">
        <v>1</v>
      </c>
      <c r="O1417" s="832">
        <v>86</v>
      </c>
      <c r="P1417" s="849">
        <v>3</v>
      </c>
      <c r="Q1417" s="849">
        <v>258</v>
      </c>
      <c r="R1417" s="837">
        <v>0.15789473684210525</v>
      </c>
      <c r="S1417" s="850">
        <v>86</v>
      </c>
    </row>
    <row r="1418" spans="1:19" ht="14.4" customHeight="1" x14ac:dyDescent="0.3">
      <c r="A1418" s="831" t="s">
        <v>8273</v>
      </c>
      <c r="B1418" s="832" t="s">
        <v>8550</v>
      </c>
      <c r="C1418" s="832" t="s">
        <v>664</v>
      </c>
      <c r="D1418" s="832" t="s">
        <v>3061</v>
      </c>
      <c r="E1418" s="832" t="s">
        <v>8203</v>
      </c>
      <c r="F1418" s="832" t="s">
        <v>8380</v>
      </c>
      <c r="G1418" s="832" t="s">
        <v>8381</v>
      </c>
      <c r="H1418" s="849"/>
      <c r="I1418" s="849"/>
      <c r="J1418" s="832"/>
      <c r="K1418" s="832"/>
      <c r="L1418" s="849">
        <v>3</v>
      </c>
      <c r="M1418" s="849">
        <v>531</v>
      </c>
      <c r="N1418" s="832">
        <v>1</v>
      </c>
      <c r="O1418" s="832">
        <v>177</v>
      </c>
      <c r="P1418" s="849"/>
      <c r="Q1418" s="849"/>
      <c r="R1418" s="837"/>
      <c r="S1418" s="850"/>
    </row>
    <row r="1419" spans="1:19" ht="14.4" customHeight="1" x14ac:dyDescent="0.3">
      <c r="A1419" s="831" t="s">
        <v>8273</v>
      </c>
      <c r="B1419" s="832" t="s">
        <v>8550</v>
      </c>
      <c r="C1419" s="832" t="s">
        <v>664</v>
      </c>
      <c r="D1419" s="832" t="s">
        <v>3061</v>
      </c>
      <c r="E1419" s="832" t="s">
        <v>8203</v>
      </c>
      <c r="F1419" s="832" t="s">
        <v>8240</v>
      </c>
      <c r="G1419" s="832" t="s">
        <v>8241</v>
      </c>
      <c r="H1419" s="849"/>
      <c r="I1419" s="849"/>
      <c r="J1419" s="832"/>
      <c r="K1419" s="832"/>
      <c r="L1419" s="849">
        <v>5</v>
      </c>
      <c r="M1419" s="849">
        <v>166.67000000000002</v>
      </c>
      <c r="N1419" s="832">
        <v>1</v>
      </c>
      <c r="O1419" s="832">
        <v>33.334000000000003</v>
      </c>
      <c r="P1419" s="849"/>
      <c r="Q1419" s="849"/>
      <c r="R1419" s="837"/>
      <c r="S1419" s="850"/>
    </row>
    <row r="1420" spans="1:19" ht="14.4" customHeight="1" x14ac:dyDescent="0.3">
      <c r="A1420" s="831" t="s">
        <v>8273</v>
      </c>
      <c r="B1420" s="832" t="s">
        <v>8550</v>
      </c>
      <c r="C1420" s="832" t="s">
        <v>664</v>
      </c>
      <c r="D1420" s="832" t="s">
        <v>3061</v>
      </c>
      <c r="E1420" s="832" t="s">
        <v>8203</v>
      </c>
      <c r="F1420" s="832" t="s">
        <v>8287</v>
      </c>
      <c r="G1420" s="832" t="s">
        <v>8288</v>
      </c>
      <c r="H1420" s="849"/>
      <c r="I1420" s="849"/>
      <c r="J1420" s="832"/>
      <c r="K1420" s="832"/>
      <c r="L1420" s="849">
        <v>189</v>
      </c>
      <c r="M1420" s="849">
        <v>21924</v>
      </c>
      <c r="N1420" s="832">
        <v>1</v>
      </c>
      <c r="O1420" s="832">
        <v>116</v>
      </c>
      <c r="P1420" s="849">
        <v>78</v>
      </c>
      <c r="Q1420" s="849">
        <v>9048</v>
      </c>
      <c r="R1420" s="837">
        <v>0.41269841269841268</v>
      </c>
      <c r="S1420" s="850">
        <v>116</v>
      </c>
    </row>
    <row r="1421" spans="1:19" ht="14.4" customHeight="1" x14ac:dyDescent="0.3">
      <c r="A1421" s="831" t="s">
        <v>8273</v>
      </c>
      <c r="B1421" s="832" t="s">
        <v>8550</v>
      </c>
      <c r="C1421" s="832" t="s">
        <v>664</v>
      </c>
      <c r="D1421" s="832" t="s">
        <v>3061</v>
      </c>
      <c r="E1421" s="832" t="s">
        <v>8203</v>
      </c>
      <c r="F1421" s="832" t="s">
        <v>8242</v>
      </c>
      <c r="G1421" s="832" t="s">
        <v>8243</v>
      </c>
      <c r="H1421" s="849"/>
      <c r="I1421" s="849"/>
      <c r="J1421" s="832"/>
      <c r="K1421" s="832"/>
      <c r="L1421" s="849">
        <v>52</v>
      </c>
      <c r="M1421" s="849">
        <v>1924</v>
      </c>
      <c r="N1421" s="832">
        <v>1</v>
      </c>
      <c r="O1421" s="832">
        <v>37</v>
      </c>
      <c r="P1421" s="849">
        <v>7</v>
      </c>
      <c r="Q1421" s="849">
        <v>259</v>
      </c>
      <c r="R1421" s="837">
        <v>0.13461538461538461</v>
      </c>
      <c r="S1421" s="850">
        <v>37</v>
      </c>
    </row>
    <row r="1422" spans="1:19" ht="14.4" customHeight="1" x14ac:dyDescent="0.3">
      <c r="A1422" s="831" t="s">
        <v>8273</v>
      </c>
      <c r="B1422" s="832" t="s">
        <v>8550</v>
      </c>
      <c r="C1422" s="832" t="s">
        <v>664</v>
      </c>
      <c r="D1422" s="832" t="s">
        <v>3061</v>
      </c>
      <c r="E1422" s="832" t="s">
        <v>8203</v>
      </c>
      <c r="F1422" s="832" t="s">
        <v>8350</v>
      </c>
      <c r="G1422" s="832" t="s">
        <v>8351</v>
      </c>
      <c r="H1422" s="849"/>
      <c r="I1422" s="849"/>
      <c r="J1422" s="832"/>
      <c r="K1422" s="832"/>
      <c r="L1422" s="849">
        <v>6</v>
      </c>
      <c r="M1422" s="849">
        <v>348</v>
      </c>
      <c r="N1422" s="832">
        <v>1</v>
      </c>
      <c r="O1422" s="832">
        <v>58</v>
      </c>
      <c r="P1422" s="849">
        <v>1</v>
      </c>
      <c r="Q1422" s="849">
        <v>58</v>
      </c>
      <c r="R1422" s="837">
        <v>0.16666666666666666</v>
      </c>
      <c r="S1422" s="850">
        <v>58</v>
      </c>
    </row>
    <row r="1423" spans="1:19" ht="14.4" customHeight="1" x14ac:dyDescent="0.3">
      <c r="A1423" s="831" t="s">
        <v>8273</v>
      </c>
      <c r="B1423" s="832" t="s">
        <v>8550</v>
      </c>
      <c r="C1423" s="832" t="s">
        <v>664</v>
      </c>
      <c r="D1423" s="832" t="s">
        <v>3061</v>
      </c>
      <c r="E1423" s="832" t="s">
        <v>8203</v>
      </c>
      <c r="F1423" s="832" t="s">
        <v>8244</v>
      </c>
      <c r="G1423" s="832" t="s">
        <v>8245</v>
      </c>
      <c r="H1423" s="849"/>
      <c r="I1423" s="849"/>
      <c r="J1423" s="832"/>
      <c r="K1423" s="832"/>
      <c r="L1423" s="849">
        <v>12</v>
      </c>
      <c r="M1423" s="849">
        <v>384</v>
      </c>
      <c r="N1423" s="832">
        <v>1</v>
      </c>
      <c r="O1423" s="832">
        <v>32</v>
      </c>
      <c r="P1423" s="849"/>
      <c r="Q1423" s="849"/>
      <c r="R1423" s="837"/>
      <c r="S1423" s="850"/>
    </row>
    <row r="1424" spans="1:19" ht="14.4" customHeight="1" x14ac:dyDescent="0.3">
      <c r="A1424" s="831" t="s">
        <v>8273</v>
      </c>
      <c r="B1424" s="832" t="s">
        <v>8550</v>
      </c>
      <c r="C1424" s="832" t="s">
        <v>664</v>
      </c>
      <c r="D1424" s="832" t="s">
        <v>3061</v>
      </c>
      <c r="E1424" s="832" t="s">
        <v>8203</v>
      </c>
      <c r="F1424" s="832" t="s">
        <v>8271</v>
      </c>
      <c r="G1424" s="832" t="s">
        <v>8272</v>
      </c>
      <c r="H1424" s="849"/>
      <c r="I1424" s="849"/>
      <c r="J1424" s="832"/>
      <c r="K1424" s="832"/>
      <c r="L1424" s="849">
        <v>379</v>
      </c>
      <c r="M1424" s="849">
        <v>134166</v>
      </c>
      <c r="N1424" s="832">
        <v>1</v>
      </c>
      <c r="O1424" s="832">
        <v>354</v>
      </c>
      <c r="P1424" s="849">
        <v>121</v>
      </c>
      <c r="Q1424" s="849">
        <v>42955</v>
      </c>
      <c r="R1424" s="837">
        <v>0.32016308155568474</v>
      </c>
      <c r="S1424" s="850">
        <v>355</v>
      </c>
    </row>
    <row r="1425" spans="1:19" ht="14.4" customHeight="1" x14ac:dyDescent="0.3">
      <c r="A1425" s="831" t="s">
        <v>8273</v>
      </c>
      <c r="B1425" s="832" t="s">
        <v>8550</v>
      </c>
      <c r="C1425" s="832" t="s">
        <v>664</v>
      </c>
      <c r="D1425" s="832" t="s">
        <v>3061</v>
      </c>
      <c r="E1425" s="832" t="s">
        <v>8203</v>
      </c>
      <c r="F1425" s="832" t="s">
        <v>8576</v>
      </c>
      <c r="G1425" s="832" t="s">
        <v>8577</v>
      </c>
      <c r="H1425" s="849"/>
      <c r="I1425" s="849"/>
      <c r="J1425" s="832"/>
      <c r="K1425" s="832"/>
      <c r="L1425" s="849">
        <v>61</v>
      </c>
      <c r="M1425" s="849">
        <v>0</v>
      </c>
      <c r="N1425" s="832"/>
      <c r="O1425" s="832">
        <v>0</v>
      </c>
      <c r="P1425" s="849">
        <v>76</v>
      </c>
      <c r="Q1425" s="849">
        <v>0</v>
      </c>
      <c r="R1425" s="837"/>
      <c r="S1425" s="850">
        <v>0</v>
      </c>
    </row>
    <row r="1426" spans="1:19" ht="14.4" customHeight="1" x14ac:dyDescent="0.3">
      <c r="A1426" s="831" t="s">
        <v>8273</v>
      </c>
      <c r="B1426" s="832" t="s">
        <v>8550</v>
      </c>
      <c r="C1426" s="832" t="s">
        <v>664</v>
      </c>
      <c r="D1426" s="832" t="s">
        <v>3061</v>
      </c>
      <c r="E1426" s="832" t="s">
        <v>8203</v>
      </c>
      <c r="F1426" s="832" t="s">
        <v>8578</v>
      </c>
      <c r="G1426" s="832" t="s">
        <v>8579</v>
      </c>
      <c r="H1426" s="849"/>
      <c r="I1426" s="849"/>
      <c r="J1426" s="832"/>
      <c r="K1426" s="832"/>
      <c r="L1426" s="849">
        <v>24</v>
      </c>
      <c r="M1426" s="849">
        <v>4800</v>
      </c>
      <c r="N1426" s="832">
        <v>1</v>
      </c>
      <c r="O1426" s="832">
        <v>200</v>
      </c>
      <c r="P1426" s="849">
        <v>83</v>
      </c>
      <c r="Q1426" s="849">
        <v>16600</v>
      </c>
      <c r="R1426" s="837">
        <v>3.4583333333333335</v>
      </c>
      <c r="S1426" s="850">
        <v>200</v>
      </c>
    </row>
    <row r="1427" spans="1:19" ht="14.4" customHeight="1" x14ac:dyDescent="0.3">
      <c r="A1427" s="831" t="s">
        <v>8273</v>
      </c>
      <c r="B1427" s="832" t="s">
        <v>8550</v>
      </c>
      <c r="C1427" s="832" t="s">
        <v>664</v>
      </c>
      <c r="D1427" s="832" t="s">
        <v>3061</v>
      </c>
      <c r="E1427" s="832" t="s">
        <v>8203</v>
      </c>
      <c r="F1427" s="832" t="s">
        <v>8291</v>
      </c>
      <c r="G1427" s="832" t="s">
        <v>8292</v>
      </c>
      <c r="H1427" s="849"/>
      <c r="I1427" s="849"/>
      <c r="J1427" s="832"/>
      <c r="K1427" s="832"/>
      <c r="L1427" s="849">
        <v>15</v>
      </c>
      <c r="M1427" s="849">
        <v>1110</v>
      </c>
      <c r="N1427" s="832">
        <v>1</v>
      </c>
      <c r="O1427" s="832">
        <v>74</v>
      </c>
      <c r="P1427" s="849">
        <v>3</v>
      </c>
      <c r="Q1427" s="849">
        <v>222</v>
      </c>
      <c r="R1427" s="837">
        <v>0.2</v>
      </c>
      <c r="S1427" s="850">
        <v>74</v>
      </c>
    </row>
    <row r="1428" spans="1:19" ht="14.4" customHeight="1" x14ac:dyDescent="0.3">
      <c r="A1428" s="831" t="s">
        <v>8273</v>
      </c>
      <c r="B1428" s="832" t="s">
        <v>8550</v>
      </c>
      <c r="C1428" s="832" t="s">
        <v>664</v>
      </c>
      <c r="D1428" s="832" t="s">
        <v>3061</v>
      </c>
      <c r="E1428" s="832" t="s">
        <v>8203</v>
      </c>
      <c r="F1428" s="832" t="s">
        <v>8354</v>
      </c>
      <c r="G1428" s="832" t="s">
        <v>8355</v>
      </c>
      <c r="H1428" s="849"/>
      <c r="I1428" s="849"/>
      <c r="J1428" s="832"/>
      <c r="K1428" s="832"/>
      <c r="L1428" s="849">
        <v>9</v>
      </c>
      <c r="M1428" s="849">
        <v>693</v>
      </c>
      <c r="N1428" s="832">
        <v>1</v>
      </c>
      <c r="O1428" s="832">
        <v>77</v>
      </c>
      <c r="P1428" s="849"/>
      <c r="Q1428" s="849"/>
      <c r="R1428" s="837"/>
      <c r="S1428" s="850"/>
    </row>
    <row r="1429" spans="1:19" ht="14.4" customHeight="1" x14ac:dyDescent="0.3">
      <c r="A1429" s="831" t="s">
        <v>8273</v>
      </c>
      <c r="B1429" s="832" t="s">
        <v>8550</v>
      </c>
      <c r="C1429" s="832" t="s">
        <v>664</v>
      </c>
      <c r="D1429" s="832" t="s">
        <v>3061</v>
      </c>
      <c r="E1429" s="832" t="s">
        <v>8203</v>
      </c>
      <c r="F1429" s="832" t="s">
        <v>8295</v>
      </c>
      <c r="G1429" s="832" t="s">
        <v>8296</v>
      </c>
      <c r="H1429" s="849"/>
      <c r="I1429" s="849"/>
      <c r="J1429" s="832"/>
      <c r="K1429" s="832"/>
      <c r="L1429" s="849">
        <v>5</v>
      </c>
      <c r="M1429" s="849">
        <v>295</v>
      </c>
      <c r="N1429" s="832">
        <v>1</v>
      </c>
      <c r="O1429" s="832">
        <v>59</v>
      </c>
      <c r="P1429" s="849"/>
      <c r="Q1429" s="849"/>
      <c r="R1429" s="837"/>
      <c r="S1429" s="850"/>
    </row>
    <row r="1430" spans="1:19" ht="14.4" customHeight="1" x14ac:dyDescent="0.3">
      <c r="A1430" s="831" t="s">
        <v>8273</v>
      </c>
      <c r="B1430" s="832" t="s">
        <v>8550</v>
      </c>
      <c r="C1430" s="832" t="s">
        <v>664</v>
      </c>
      <c r="D1430" s="832" t="s">
        <v>3061</v>
      </c>
      <c r="E1430" s="832" t="s">
        <v>8203</v>
      </c>
      <c r="F1430" s="832" t="s">
        <v>8248</v>
      </c>
      <c r="G1430" s="832" t="s">
        <v>8249</v>
      </c>
      <c r="H1430" s="849"/>
      <c r="I1430" s="849"/>
      <c r="J1430" s="832"/>
      <c r="K1430" s="832"/>
      <c r="L1430" s="849">
        <v>4</v>
      </c>
      <c r="M1430" s="849">
        <v>236</v>
      </c>
      <c r="N1430" s="832">
        <v>1</v>
      </c>
      <c r="O1430" s="832">
        <v>59</v>
      </c>
      <c r="P1430" s="849">
        <v>4</v>
      </c>
      <c r="Q1430" s="849">
        <v>236</v>
      </c>
      <c r="R1430" s="837">
        <v>1</v>
      </c>
      <c r="S1430" s="850">
        <v>59</v>
      </c>
    </row>
    <row r="1431" spans="1:19" ht="14.4" customHeight="1" x14ac:dyDescent="0.3">
      <c r="A1431" s="831" t="s">
        <v>8273</v>
      </c>
      <c r="B1431" s="832" t="s">
        <v>8550</v>
      </c>
      <c r="C1431" s="832" t="s">
        <v>664</v>
      </c>
      <c r="D1431" s="832" t="s">
        <v>3061</v>
      </c>
      <c r="E1431" s="832" t="s">
        <v>8203</v>
      </c>
      <c r="F1431" s="832" t="s">
        <v>8250</v>
      </c>
      <c r="G1431" s="832" t="s">
        <v>8251</v>
      </c>
      <c r="H1431" s="849"/>
      <c r="I1431" s="849"/>
      <c r="J1431" s="832"/>
      <c r="K1431" s="832"/>
      <c r="L1431" s="849"/>
      <c r="M1431" s="849"/>
      <c r="N1431" s="832"/>
      <c r="O1431" s="832"/>
      <c r="P1431" s="849">
        <v>1</v>
      </c>
      <c r="Q1431" s="849">
        <v>37</v>
      </c>
      <c r="R1431" s="837"/>
      <c r="S1431" s="850">
        <v>37</v>
      </c>
    </row>
    <row r="1432" spans="1:19" ht="14.4" customHeight="1" x14ac:dyDescent="0.3">
      <c r="A1432" s="831" t="s">
        <v>8273</v>
      </c>
      <c r="B1432" s="832" t="s">
        <v>8550</v>
      </c>
      <c r="C1432" s="832" t="s">
        <v>664</v>
      </c>
      <c r="D1432" s="832" t="s">
        <v>3062</v>
      </c>
      <c r="E1432" s="832" t="s">
        <v>8203</v>
      </c>
      <c r="F1432" s="832" t="s">
        <v>8232</v>
      </c>
      <c r="G1432" s="832" t="s">
        <v>8233</v>
      </c>
      <c r="H1432" s="849"/>
      <c r="I1432" s="849"/>
      <c r="J1432" s="832"/>
      <c r="K1432" s="832"/>
      <c r="L1432" s="849"/>
      <c r="M1432" s="849"/>
      <c r="N1432" s="832"/>
      <c r="O1432" s="832"/>
      <c r="P1432" s="849">
        <v>2</v>
      </c>
      <c r="Q1432" s="849">
        <v>132</v>
      </c>
      <c r="R1432" s="837"/>
      <c r="S1432" s="850">
        <v>66</v>
      </c>
    </row>
    <row r="1433" spans="1:19" ht="14.4" customHeight="1" x14ac:dyDescent="0.3">
      <c r="A1433" s="831" t="s">
        <v>8273</v>
      </c>
      <c r="B1433" s="832" t="s">
        <v>8550</v>
      </c>
      <c r="C1433" s="832" t="s">
        <v>664</v>
      </c>
      <c r="D1433" s="832" t="s">
        <v>3062</v>
      </c>
      <c r="E1433" s="832" t="s">
        <v>8203</v>
      </c>
      <c r="F1433" s="832" t="s">
        <v>8328</v>
      </c>
      <c r="G1433" s="832" t="s">
        <v>8329</v>
      </c>
      <c r="H1433" s="849">
        <v>1</v>
      </c>
      <c r="I1433" s="849">
        <v>109</v>
      </c>
      <c r="J1433" s="832"/>
      <c r="K1433" s="832">
        <v>109</v>
      </c>
      <c r="L1433" s="849"/>
      <c r="M1433" s="849"/>
      <c r="N1433" s="832"/>
      <c r="O1433" s="832"/>
      <c r="P1433" s="849"/>
      <c r="Q1433" s="849"/>
      <c r="R1433" s="837"/>
      <c r="S1433" s="850"/>
    </row>
    <row r="1434" spans="1:19" ht="14.4" customHeight="1" x14ac:dyDescent="0.3">
      <c r="A1434" s="831" t="s">
        <v>8273</v>
      </c>
      <c r="B1434" s="832" t="s">
        <v>8550</v>
      </c>
      <c r="C1434" s="832" t="s">
        <v>664</v>
      </c>
      <c r="D1434" s="832" t="s">
        <v>3062</v>
      </c>
      <c r="E1434" s="832" t="s">
        <v>8203</v>
      </c>
      <c r="F1434" s="832" t="s">
        <v>8204</v>
      </c>
      <c r="G1434" s="832" t="s">
        <v>8205</v>
      </c>
      <c r="H1434" s="849">
        <v>1</v>
      </c>
      <c r="I1434" s="849">
        <v>144</v>
      </c>
      <c r="J1434" s="832"/>
      <c r="K1434" s="832">
        <v>144</v>
      </c>
      <c r="L1434" s="849"/>
      <c r="M1434" s="849"/>
      <c r="N1434" s="832"/>
      <c r="O1434" s="832"/>
      <c r="P1434" s="849"/>
      <c r="Q1434" s="849"/>
      <c r="R1434" s="837"/>
      <c r="S1434" s="850"/>
    </row>
    <row r="1435" spans="1:19" ht="14.4" customHeight="1" x14ac:dyDescent="0.3">
      <c r="A1435" s="831" t="s">
        <v>8273</v>
      </c>
      <c r="B1435" s="832" t="s">
        <v>8550</v>
      </c>
      <c r="C1435" s="832" t="s">
        <v>664</v>
      </c>
      <c r="D1435" s="832" t="s">
        <v>3062</v>
      </c>
      <c r="E1435" s="832" t="s">
        <v>8203</v>
      </c>
      <c r="F1435" s="832" t="s">
        <v>8566</v>
      </c>
      <c r="G1435" s="832" t="s">
        <v>8567</v>
      </c>
      <c r="H1435" s="849">
        <v>1</v>
      </c>
      <c r="I1435" s="849">
        <v>81</v>
      </c>
      <c r="J1435" s="832"/>
      <c r="K1435" s="832">
        <v>81</v>
      </c>
      <c r="L1435" s="849"/>
      <c r="M1435" s="849"/>
      <c r="N1435" s="832"/>
      <c r="O1435" s="832"/>
      <c r="P1435" s="849"/>
      <c r="Q1435" s="849"/>
      <c r="R1435" s="837"/>
      <c r="S1435" s="850"/>
    </row>
    <row r="1436" spans="1:19" ht="14.4" customHeight="1" x14ac:dyDescent="0.3">
      <c r="A1436" s="831" t="s">
        <v>8273</v>
      </c>
      <c r="B1436" s="832" t="s">
        <v>8550</v>
      </c>
      <c r="C1436" s="832" t="s">
        <v>664</v>
      </c>
      <c r="D1436" s="832" t="s">
        <v>3062</v>
      </c>
      <c r="E1436" s="832" t="s">
        <v>8203</v>
      </c>
      <c r="F1436" s="832" t="s">
        <v>8281</v>
      </c>
      <c r="G1436" s="832" t="s">
        <v>8282</v>
      </c>
      <c r="H1436" s="849"/>
      <c r="I1436" s="849"/>
      <c r="J1436" s="832"/>
      <c r="K1436" s="832"/>
      <c r="L1436" s="849">
        <v>2</v>
      </c>
      <c r="M1436" s="849">
        <v>74</v>
      </c>
      <c r="N1436" s="832">
        <v>1</v>
      </c>
      <c r="O1436" s="832">
        <v>37</v>
      </c>
      <c r="P1436" s="849"/>
      <c r="Q1436" s="849"/>
      <c r="R1436" s="837"/>
      <c r="S1436" s="850"/>
    </row>
    <row r="1437" spans="1:19" ht="14.4" customHeight="1" x14ac:dyDescent="0.3">
      <c r="A1437" s="831" t="s">
        <v>8273</v>
      </c>
      <c r="B1437" s="832" t="s">
        <v>8550</v>
      </c>
      <c r="C1437" s="832" t="s">
        <v>664</v>
      </c>
      <c r="D1437" s="832" t="s">
        <v>3062</v>
      </c>
      <c r="E1437" s="832" t="s">
        <v>8203</v>
      </c>
      <c r="F1437" s="832" t="s">
        <v>8238</v>
      </c>
      <c r="G1437" s="832" t="s">
        <v>8239</v>
      </c>
      <c r="H1437" s="849"/>
      <c r="I1437" s="849"/>
      <c r="J1437" s="832"/>
      <c r="K1437" s="832"/>
      <c r="L1437" s="849">
        <v>1</v>
      </c>
      <c r="M1437" s="849">
        <v>86</v>
      </c>
      <c r="N1437" s="832">
        <v>1</v>
      </c>
      <c r="O1437" s="832">
        <v>86</v>
      </c>
      <c r="P1437" s="849"/>
      <c r="Q1437" s="849"/>
      <c r="R1437" s="837"/>
      <c r="S1437" s="850"/>
    </row>
    <row r="1438" spans="1:19" ht="14.4" customHeight="1" x14ac:dyDescent="0.3">
      <c r="A1438" s="831" t="s">
        <v>8273</v>
      </c>
      <c r="B1438" s="832" t="s">
        <v>8550</v>
      </c>
      <c r="C1438" s="832" t="s">
        <v>664</v>
      </c>
      <c r="D1438" s="832" t="s">
        <v>3062</v>
      </c>
      <c r="E1438" s="832" t="s">
        <v>8203</v>
      </c>
      <c r="F1438" s="832" t="s">
        <v>8380</v>
      </c>
      <c r="G1438" s="832" t="s">
        <v>8381</v>
      </c>
      <c r="H1438" s="849">
        <v>3</v>
      </c>
      <c r="I1438" s="849">
        <v>495</v>
      </c>
      <c r="J1438" s="832">
        <v>2.7966101694915255</v>
      </c>
      <c r="K1438" s="832">
        <v>165</v>
      </c>
      <c r="L1438" s="849">
        <v>1</v>
      </c>
      <c r="M1438" s="849">
        <v>177</v>
      </c>
      <c r="N1438" s="832">
        <v>1</v>
      </c>
      <c r="O1438" s="832">
        <v>177</v>
      </c>
      <c r="P1438" s="849">
        <v>4</v>
      </c>
      <c r="Q1438" s="849">
        <v>708</v>
      </c>
      <c r="R1438" s="837">
        <v>4</v>
      </c>
      <c r="S1438" s="850">
        <v>177</v>
      </c>
    </row>
    <row r="1439" spans="1:19" ht="14.4" customHeight="1" x14ac:dyDescent="0.3">
      <c r="A1439" s="831" t="s">
        <v>8273</v>
      </c>
      <c r="B1439" s="832" t="s">
        <v>8550</v>
      </c>
      <c r="C1439" s="832" t="s">
        <v>664</v>
      </c>
      <c r="D1439" s="832" t="s">
        <v>3062</v>
      </c>
      <c r="E1439" s="832" t="s">
        <v>8203</v>
      </c>
      <c r="F1439" s="832" t="s">
        <v>8570</v>
      </c>
      <c r="G1439" s="832" t="s">
        <v>8571</v>
      </c>
      <c r="H1439" s="849">
        <v>2</v>
      </c>
      <c r="I1439" s="849">
        <v>0</v>
      </c>
      <c r="J1439" s="832"/>
      <c r="K1439" s="832">
        <v>0</v>
      </c>
      <c r="L1439" s="849"/>
      <c r="M1439" s="849"/>
      <c r="N1439" s="832"/>
      <c r="O1439" s="832"/>
      <c r="P1439" s="849"/>
      <c r="Q1439" s="849"/>
      <c r="R1439" s="837"/>
      <c r="S1439" s="850"/>
    </row>
    <row r="1440" spans="1:19" ht="14.4" customHeight="1" x14ac:dyDescent="0.3">
      <c r="A1440" s="831" t="s">
        <v>8273</v>
      </c>
      <c r="B1440" s="832" t="s">
        <v>8550</v>
      </c>
      <c r="C1440" s="832" t="s">
        <v>664</v>
      </c>
      <c r="D1440" s="832" t="s">
        <v>3062</v>
      </c>
      <c r="E1440" s="832" t="s">
        <v>8203</v>
      </c>
      <c r="F1440" s="832" t="s">
        <v>8287</v>
      </c>
      <c r="G1440" s="832" t="s">
        <v>8288</v>
      </c>
      <c r="H1440" s="849">
        <v>87</v>
      </c>
      <c r="I1440" s="849">
        <v>9396</v>
      </c>
      <c r="J1440" s="832">
        <v>20.25</v>
      </c>
      <c r="K1440" s="832">
        <v>108</v>
      </c>
      <c r="L1440" s="849">
        <v>4</v>
      </c>
      <c r="M1440" s="849">
        <v>464</v>
      </c>
      <c r="N1440" s="832">
        <v>1</v>
      </c>
      <c r="O1440" s="832">
        <v>116</v>
      </c>
      <c r="P1440" s="849">
        <v>10</v>
      </c>
      <c r="Q1440" s="849">
        <v>1160</v>
      </c>
      <c r="R1440" s="837">
        <v>2.5</v>
      </c>
      <c r="S1440" s="850">
        <v>116</v>
      </c>
    </row>
    <row r="1441" spans="1:19" ht="14.4" customHeight="1" x14ac:dyDescent="0.3">
      <c r="A1441" s="831" t="s">
        <v>8273</v>
      </c>
      <c r="B1441" s="832" t="s">
        <v>8550</v>
      </c>
      <c r="C1441" s="832" t="s">
        <v>664</v>
      </c>
      <c r="D1441" s="832" t="s">
        <v>3062</v>
      </c>
      <c r="E1441" s="832" t="s">
        <v>8203</v>
      </c>
      <c r="F1441" s="832" t="s">
        <v>8350</v>
      </c>
      <c r="G1441" s="832" t="s">
        <v>8351</v>
      </c>
      <c r="H1441" s="849">
        <v>1</v>
      </c>
      <c r="I1441" s="849">
        <v>57</v>
      </c>
      <c r="J1441" s="832"/>
      <c r="K1441" s="832">
        <v>57</v>
      </c>
      <c r="L1441" s="849"/>
      <c r="M1441" s="849"/>
      <c r="N1441" s="832"/>
      <c r="O1441" s="832"/>
      <c r="P1441" s="849"/>
      <c r="Q1441" s="849"/>
      <c r="R1441" s="837"/>
      <c r="S1441" s="850"/>
    </row>
    <row r="1442" spans="1:19" ht="14.4" customHeight="1" x14ac:dyDescent="0.3">
      <c r="A1442" s="831" t="s">
        <v>8273</v>
      </c>
      <c r="B1442" s="832" t="s">
        <v>8550</v>
      </c>
      <c r="C1442" s="832" t="s">
        <v>664</v>
      </c>
      <c r="D1442" s="832" t="s">
        <v>3062</v>
      </c>
      <c r="E1442" s="832" t="s">
        <v>8203</v>
      </c>
      <c r="F1442" s="832" t="s">
        <v>8244</v>
      </c>
      <c r="G1442" s="832" t="s">
        <v>8245</v>
      </c>
      <c r="H1442" s="849">
        <v>1</v>
      </c>
      <c r="I1442" s="849">
        <v>31</v>
      </c>
      <c r="J1442" s="832"/>
      <c r="K1442" s="832">
        <v>31</v>
      </c>
      <c r="L1442" s="849"/>
      <c r="M1442" s="849"/>
      <c r="N1442" s="832"/>
      <c r="O1442" s="832"/>
      <c r="P1442" s="849"/>
      <c r="Q1442" s="849"/>
      <c r="R1442" s="837"/>
      <c r="S1442" s="850"/>
    </row>
    <row r="1443" spans="1:19" ht="14.4" customHeight="1" x14ac:dyDescent="0.3">
      <c r="A1443" s="831" t="s">
        <v>8273</v>
      </c>
      <c r="B1443" s="832" t="s">
        <v>8550</v>
      </c>
      <c r="C1443" s="832" t="s">
        <v>664</v>
      </c>
      <c r="D1443" s="832" t="s">
        <v>3062</v>
      </c>
      <c r="E1443" s="832" t="s">
        <v>8203</v>
      </c>
      <c r="F1443" s="832" t="s">
        <v>8271</v>
      </c>
      <c r="G1443" s="832" t="s">
        <v>8272</v>
      </c>
      <c r="H1443" s="849">
        <v>150</v>
      </c>
      <c r="I1443" s="849">
        <v>49650</v>
      </c>
      <c r="J1443" s="832">
        <v>15.583804143126176</v>
      </c>
      <c r="K1443" s="832">
        <v>331</v>
      </c>
      <c r="L1443" s="849">
        <v>9</v>
      </c>
      <c r="M1443" s="849">
        <v>3186</v>
      </c>
      <c r="N1443" s="832">
        <v>1</v>
      </c>
      <c r="O1443" s="832">
        <v>354</v>
      </c>
      <c r="P1443" s="849">
        <v>17</v>
      </c>
      <c r="Q1443" s="849">
        <v>6035</v>
      </c>
      <c r="R1443" s="837">
        <v>1.894224733207784</v>
      </c>
      <c r="S1443" s="850">
        <v>355</v>
      </c>
    </row>
    <row r="1444" spans="1:19" ht="14.4" customHeight="1" x14ac:dyDescent="0.3">
      <c r="A1444" s="831" t="s">
        <v>8273</v>
      </c>
      <c r="B1444" s="832" t="s">
        <v>8550</v>
      </c>
      <c r="C1444" s="832" t="s">
        <v>664</v>
      </c>
      <c r="D1444" s="832" t="s">
        <v>3062</v>
      </c>
      <c r="E1444" s="832" t="s">
        <v>8203</v>
      </c>
      <c r="F1444" s="832" t="s">
        <v>8576</v>
      </c>
      <c r="G1444" s="832" t="s">
        <v>8577</v>
      </c>
      <c r="H1444" s="849">
        <v>127</v>
      </c>
      <c r="I1444" s="849">
        <v>0</v>
      </c>
      <c r="J1444" s="832"/>
      <c r="K1444" s="832">
        <v>0</v>
      </c>
      <c r="L1444" s="849">
        <v>3</v>
      </c>
      <c r="M1444" s="849">
        <v>0</v>
      </c>
      <c r="N1444" s="832"/>
      <c r="O1444" s="832">
        <v>0</v>
      </c>
      <c r="P1444" s="849">
        <v>13</v>
      </c>
      <c r="Q1444" s="849">
        <v>0</v>
      </c>
      <c r="R1444" s="837"/>
      <c r="S1444" s="850">
        <v>0</v>
      </c>
    </row>
    <row r="1445" spans="1:19" ht="14.4" customHeight="1" x14ac:dyDescent="0.3">
      <c r="A1445" s="831" t="s">
        <v>8273</v>
      </c>
      <c r="B1445" s="832" t="s">
        <v>8550</v>
      </c>
      <c r="C1445" s="832" t="s">
        <v>664</v>
      </c>
      <c r="D1445" s="832" t="s">
        <v>3062</v>
      </c>
      <c r="E1445" s="832" t="s">
        <v>8203</v>
      </c>
      <c r="F1445" s="832" t="s">
        <v>8578</v>
      </c>
      <c r="G1445" s="832" t="s">
        <v>8579</v>
      </c>
      <c r="H1445" s="849">
        <v>129</v>
      </c>
      <c r="I1445" s="849">
        <v>25800</v>
      </c>
      <c r="J1445" s="832">
        <v>32.25</v>
      </c>
      <c r="K1445" s="832">
        <v>200</v>
      </c>
      <c r="L1445" s="849">
        <v>4</v>
      </c>
      <c r="M1445" s="849">
        <v>800</v>
      </c>
      <c r="N1445" s="832">
        <v>1</v>
      </c>
      <c r="O1445" s="832">
        <v>200</v>
      </c>
      <c r="P1445" s="849">
        <v>5</v>
      </c>
      <c r="Q1445" s="849">
        <v>1000</v>
      </c>
      <c r="R1445" s="837">
        <v>1.25</v>
      </c>
      <c r="S1445" s="850">
        <v>200</v>
      </c>
    </row>
    <row r="1446" spans="1:19" ht="14.4" customHeight="1" x14ac:dyDescent="0.3">
      <c r="A1446" s="831" t="s">
        <v>8273</v>
      </c>
      <c r="B1446" s="832" t="s">
        <v>8550</v>
      </c>
      <c r="C1446" s="832" t="s">
        <v>664</v>
      </c>
      <c r="D1446" s="832" t="s">
        <v>3062</v>
      </c>
      <c r="E1446" s="832" t="s">
        <v>8203</v>
      </c>
      <c r="F1446" s="832" t="s">
        <v>8354</v>
      </c>
      <c r="G1446" s="832" t="s">
        <v>8355</v>
      </c>
      <c r="H1446" s="849">
        <v>2</v>
      </c>
      <c r="I1446" s="849">
        <v>154</v>
      </c>
      <c r="J1446" s="832"/>
      <c r="K1446" s="832">
        <v>77</v>
      </c>
      <c r="L1446" s="849"/>
      <c r="M1446" s="849"/>
      <c r="N1446" s="832"/>
      <c r="O1446" s="832"/>
      <c r="P1446" s="849"/>
      <c r="Q1446" s="849"/>
      <c r="R1446" s="837"/>
      <c r="S1446" s="850"/>
    </row>
    <row r="1447" spans="1:19" ht="14.4" customHeight="1" x14ac:dyDescent="0.3">
      <c r="A1447" s="831" t="s">
        <v>8273</v>
      </c>
      <c r="B1447" s="832" t="s">
        <v>8550</v>
      </c>
      <c r="C1447" s="832" t="s">
        <v>664</v>
      </c>
      <c r="D1447" s="832" t="s">
        <v>3062</v>
      </c>
      <c r="E1447" s="832" t="s">
        <v>8203</v>
      </c>
      <c r="F1447" s="832" t="s">
        <v>8299</v>
      </c>
      <c r="G1447" s="832" t="s">
        <v>8300</v>
      </c>
      <c r="H1447" s="849">
        <v>1</v>
      </c>
      <c r="I1447" s="849">
        <v>210</v>
      </c>
      <c r="J1447" s="832">
        <v>0.94594594594594594</v>
      </c>
      <c r="K1447" s="832">
        <v>210</v>
      </c>
      <c r="L1447" s="849">
        <v>1</v>
      </c>
      <c r="M1447" s="849">
        <v>222</v>
      </c>
      <c r="N1447" s="832">
        <v>1</v>
      </c>
      <c r="O1447" s="832">
        <v>222</v>
      </c>
      <c r="P1447" s="849"/>
      <c r="Q1447" s="849"/>
      <c r="R1447" s="837"/>
      <c r="S1447" s="850"/>
    </row>
    <row r="1448" spans="1:19" ht="14.4" customHeight="1" x14ac:dyDescent="0.3">
      <c r="A1448" s="831" t="s">
        <v>8273</v>
      </c>
      <c r="B1448" s="832" t="s">
        <v>8550</v>
      </c>
      <c r="C1448" s="832" t="s">
        <v>664</v>
      </c>
      <c r="D1448" s="832" t="s">
        <v>8198</v>
      </c>
      <c r="E1448" s="832" t="s">
        <v>8203</v>
      </c>
      <c r="F1448" s="832" t="s">
        <v>8230</v>
      </c>
      <c r="G1448" s="832" t="s">
        <v>8231</v>
      </c>
      <c r="H1448" s="849">
        <v>7</v>
      </c>
      <c r="I1448" s="849">
        <v>203</v>
      </c>
      <c r="J1448" s="832">
        <v>1.6916666666666667</v>
      </c>
      <c r="K1448" s="832">
        <v>29</v>
      </c>
      <c r="L1448" s="849">
        <v>4</v>
      </c>
      <c r="M1448" s="849">
        <v>120</v>
      </c>
      <c r="N1448" s="832">
        <v>1</v>
      </c>
      <c r="O1448" s="832">
        <v>30</v>
      </c>
      <c r="P1448" s="849"/>
      <c r="Q1448" s="849"/>
      <c r="R1448" s="837"/>
      <c r="S1448" s="850"/>
    </row>
    <row r="1449" spans="1:19" ht="14.4" customHeight="1" x14ac:dyDescent="0.3">
      <c r="A1449" s="831" t="s">
        <v>8273</v>
      </c>
      <c r="B1449" s="832" t="s">
        <v>8550</v>
      </c>
      <c r="C1449" s="832" t="s">
        <v>664</v>
      </c>
      <c r="D1449" s="832" t="s">
        <v>8198</v>
      </c>
      <c r="E1449" s="832" t="s">
        <v>8203</v>
      </c>
      <c r="F1449" s="832" t="s">
        <v>8232</v>
      </c>
      <c r="G1449" s="832" t="s">
        <v>8233</v>
      </c>
      <c r="H1449" s="849">
        <v>42</v>
      </c>
      <c r="I1449" s="849">
        <v>2688</v>
      </c>
      <c r="J1449" s="832">
        <v>2.3957219251336896</v>
      </c>
      <c r="K1449" s="832">
        <v>64</v>
      </c>
      <c r="L1449" s="849">
        <v>17</v>
      </c>
      <c r="M1449" s="849">
        <v>1122</v>
      </c>
      <c r="N1449" s="832">
        <v>1</v>
      </c>
      <c r="O1449" s="832">
        <v>66</v>
      </c>
      <c r="P1449" s="849"/>
      <c r="Q1449" s="849"/>
      <c r="R1449" s="837"/>
      <c r="S1449" s="850"/>
    </row>
    <row r="1450" spans="1:19" ht="14.4" customHeight="1" x14ac:dyDescent="0.3">
      <c r="A1450" s="831" t="s">
        <v>8273</v>
      </c>
      <c r="B1450" s="832" t="s">
        <v>8550</v>
      </c>
      <c r="C1450" s="832" t="s">
        <v>664</v>
      </c>
      <c r="D1450" s="832" t="s">
        <v>8198</v>
      </c>
      <c r="E1450" s="832" t="s">
        <v>8203</v>
      </c>
      <c r="F1450" s="832" t="s">
        <v>8562</v>
      </c>
      <c r="G1450" s="832" t="s">
        <v>8563</v>
      </c>
      <c r="H1450" s="849"/>
      <c r="I1450" s="849"/>
      <c r="J1450" s="832"/>
      <c r="K1450" s="832"/>
      <c r="L1450" s="849">
        <v>2</v>
      </c>
      <c r="M1450" s="849">
        <v>244</v>
      </c>
      <c r="N1450" s="832">
        <v>1</v>
      </c>
      <c r="O1450" s="832">
        <v>122</v>
      </c>
      <c r="P1450" s="849"/>
      <c r="Q1450" s="849"/>
      <c r="R1450" s="837"/>
      <c r="S1450" s="850"/>
    </row>
    <row r="1451" spans="1:19" ht="14.4" customHeight="1" x14ac:dyDescent="0.3">
      <c r="A1451" s="831" t="s">
        <v>8273</v>
      </c>
      <c r="B1451" s="832" t="s">
        <v>8550</v>
      </c>
      <c r="C1451" s="832" t="s">
        <v>664</v>
      </c>
      <c r="D1451" s="832" t="s">
        <v>8198</v>
      </c>
      <c r="E1451" s="832" t="s">
        <v>8203</v>
      </c>
      <c r="F1451" s="832" t="s">
        <v>8564</v>
      </c>
      <c r="G1451" s="832" t="s">
        <v>8565</v>
      </c>
      <c r="H1451" s="849">
        <v>1</v>
      </c>
      <c r="I1451" s="849">
        <v>74</v>
      </c>
      <c r="J1451" s="832"/>
      <c r="K1451" s="832">
        <v>74</v>
      </c>
      <c r="L1451" s="849"/>
      <c r="M1451" s="849"/>
      <c r="N1451" s="832"/>
      <c r="O1451" s="832"/>
      <c r="P1451" s="849"/>
      <c r="Q1451" s="849"/>
      <c r="R1451" s="837"/>
      <c r="S1451" s="850"/>
    </row>
    <row r="1452" spans="1:19" ht="14.4" customHeight="1" x14ac:dyDescent="0.3">
      <c r="A1452" s="831" t="s">
        <v>8273</v>
      </c>
      <c r="B1452" s="832" t="s">
        <v>8550</v>
      </c>
      <c r="C1452" s="832" t="s">
        <v>664</v>
      </c>
      <c r="D1452" s="832" t="s">
        <v>8198</v>
      </c>
      <c r="E1452" s="832" t="s">
        <v>8203</v>
      </c>
      <c r="F1452" s="832" t="s">
        <v>8328</v>
      </c>
      <c r="G1452" s="832" t="s">
        <v>8329</v>
      </c>
      <c r="H1452" s="849">
        <v>1</v>
      </c>
      <c r="I1452" s="849">
        <v>109</v>
      </c>
      <c r="J1452" s="832"/>
      <c r="K1452" s="832">
        <v>109</v>
      </c>
      <c r="L1452" s="849"/>
      <c r="M1452" s="849"/>
      <c r="N1452" s="832"/>
      <c r="O1452" s="832"/>
      <c r="P1452" s="849"/>
      <c r="Q1452" s="849"/>
      <c r="R1452" s="837"/>
      <c r="S1452" s="850"/>
    </row>
    <row r="1453" spans="1:19" ht="14.4" customHeight="1" x14ac:dyDescent="0.3">
      <c r="A1453" s="831" t="s">
        <v>8273</v>
      </c>
      <c r="B1453" s="832" t="s">
        <v>8550</v>
      </c>
      <c r="C1453" s="832" t="s">
        <v>664</v>
      </c>
      <c r="D1453" s="832" t="s">
        <v>8198</v>
      </c>
      <c r="E1453" s="832" t="s">
        <v>8203</v>
      </c>
      <c r="F1453" s="832" t="s">
        <v>8204</v>
      </c>
      <c r="G1453" s="832" t="s">
        <v>8205</v>
      </c>
      <c r="H1453" s="849">
        <v>1</v>
      </c>
      <c r="I1453" s="849">
        <v>144</v>
      </c>
      <c r="J1453" s="832"/>
      <c r="K1453" s="832">
        <v>144</v>
      </c>
      <c r="L1453" s="849"/>
      <c r="M1453" s="849"/>
      <c r="N1453" s="832"/>
      <c r="O1453" s="832"/>
      <c r="P1453" s="849"/>
      <c r="Q1453" s="849"/>
      <c r="R1453" s="837"/>
      <c r="S1453" s="850"/>
    </row>
    <row r="1454" spans="1:19" ht="14.4" customHeight="1" x14ac:dyDescent="0.3">
      <c r="A1454" s="831" t="s">
        <v>8273</v>
      </c>
      <c r="B1454" s="832" t="s">
        <v>8550</v>
      </c>
      <c r="C1454" s="832" t="s">
        <v>664</v>
      </c>
      <c r="D1454" s="832" t="s">
        <v>8198</v>
      </c>
      <c r="E1454" s="832" t="s">
        <v>8203</v>
      </c>
      <c r="F1454" s="832" t="s">
        <v>8281</v>
      </c>
      <c r="G1454" s="832" t="s">
        <v>8282</v>
      </c>
      <c r="H1454" s="849">
        <v>28</v>
      </c>
      <c r="I1454" s="849">
        <v>980</v>
      </c>
      <c r="J1454" s="832">
        <v>1.6554054054054055</v>
      </c>
      <c r="K1454" s="832">
        <v>35</v>
      </c>
      <c r="L1454" s="849">
        <v>16</v>
      </c>
      <c r="M1454" s="849">
        <v>592</v>
      </c>
      <c r="N1454" s="832">
        <v>1</v>
      </c>
      <c r="O1454" s="832">
        <v>37</v>
      </c>
      <c r="P1454" s="849"/>
      <c r="Q1454" s="849"/>
      <c r="R1454" s="837"/>
      <c r="S1454" s="850"/>
    </row>
    <row r="1455" spans="1:19" ht="14.4" customHeight="1" x14ac:dyDescent="0.3">
      <c r="A1455" s="831" t="s">
        <v>8273</v>
      </c>
      <c r="B1455" s="832" t="s">
        <v>8550</v>
      </c>
      <c r="C1455" s="832" t="s">
        <v>664</v>
      </c>
      <c r="D1455" s="832" t="s">
        <v>8198</v>
      </c>
      <c r="E1455" s="832" t="s">
        <v>8203</v>
      </c>
      <c r="F1455" s="832" t="s">
        <v>8238</v>
      </c>
      <c r="G1455" s="832" t="s">
        <v>8239</v>
      </c>
      <c r="H1455" s="849">
        <v>8</v>
      </c>
      <c r="I1455" s="849">
        <v>656</v>
      </c>
      <c r="J1455" s="832">
        <v>3.8139534883720931</v>
      </c>
      <c r="K1455" s="832">
        <v>82</v>
      </c>
      <c r="L1455" s="849">
        <v>2</v>
      </c>
      <c r="M1455" s="849">
        <v>172</v>
      </c>
      <c r="N1455" s="832">
        <v>1</v>
      </c>
      <c r="O1455" s="832">
        <v>86</v>
      </c>
      <c r="P1455" s="849"/>
      <c r="Q1455" s="849"/>
      <c r="R1455" s="837"/>
      <c r="S1455" s="850"/>
    </row>
    <row r="1456" spans="1:19" ht="14.4" customHeight="1" x14ac:dyDescent="0.3">
      <c r="A1456" s="831" t="s">
        <v>8273</v>
      </c>
      <c r="B1456" s="832" t="s">
        <v>8550</v>
      </c>
      <c r="C1456" s="832" t="s">
        <v>664</v>
      </c>
      <c r="D1456" s="832" t="s">
        <v>8198</v>
      </c>
      <c r="E1456" s="832" t="s">
        <v>8203</v>
      </c>
      <c r="F1456" s="832" t="s">
        <v>8380</v>
      </c>
      <c r="G1456" s="832" t="s">
        <v>8381</v>
      </c>
      <c r="H1456" s="849">
        <v>57</v>
      </c>
      <c r="I1456" s="849">
        <v>9405</v>
      </c>
      <c r="J1456" s="832">
        <v>2.7966101694915255</v>
      </c>
      <c r="K1456" s="832">
        <v>165</v>
      </c>
      <c r="L1456" s="849">
        <v>19</v>
      </c>
      <c r="M1456" s="849">
        <v>3363</v>
      </c>
      <c r="N1456" s="832">
        <v>1</v>
      </c>
      <c r="O1456" s="832">
        <v>177</v>
      </c>
      <c r="P1456" s="849"/>
      <c r="Q1456" s="849"/>
      <c r="R1456" s="837"/>
      <c r="S1456" s="850"/>
    </row>
    <row r="1457" spans="1:19" ht="14.4" customHeight="1" x14ac:dyDescent="0.3">
      <c r="A1457" s="831" t="s">
        <v>8273</v>
      </c>
      <c r="B1457" s="832" t="s">
        <v>8550</v>
      </c>
      <c r="C1457" s="832" t="s">
        <v>664</v>
      </c>
      <c r="D1457" s="832" t="s">
        <v>8198</v>
      </c>
      <c r="E1457" s="832" t="s">
        <v>8203</v>
      </c>
      <c r="F1457" s="832" t="s">
        <v>8240</v>
      </c>
      <c r="G1457" s="832" t="s">
        <v>8241</v>
      </c>
      <c r="H1457" s="849">
        <v>2</v>
      </c>
      <c r="I1457" s="849">
        <v>66.66</v>
      </c>
      <c r="J1457" s="832">
        <v>2</v>
      </c>
      <c r="K1457" s="832">
        <v>33.33</v>
      </c>
      <c r="L1457" s="849">
        <v>1</v>
      </c>
      <c r="M1457" s="849">
        <v>33.33</v>
      </c>
      <c r="N1457" s="832">
        <v>1</v>
      </c>
      <c r="O1457" s="832">
        <v>33.33</v>
      </c>
      <c r="P1457" s="849"/>
      <c r="Q1457" s="849"/>
      <c r="R1457" s="837"/>
      <c r="S1457" s="850"/>
    </row>
    <row r="1458" spans="1:19" ht="14.4" customHeight="1" x14ac:dyDescent="0.3">
      <c r="A1458" s="831" t="s">
        <v>8273</v>
      </c>
      <c r="B1458" s="832" t="s">
        <v>8550</v>
      </c>
      <c r="C1458" s="832" t="s">
        <v>664</v>
      </c>
      <c r="D1458" s="832" t="s">
        <v>8198</v>
      </c>
      <c r="E1458" s="832" t="s">
        <v>8203</v>
      </c>
      <c r="F1458" s="832" t="s">
        <v>8287</v>
      </c>
      <c r="G1458" s="832" t="s">
        <v>8288</v>
      </c>
      <c r="H1458" s="849">
        <v>89</v>
      </c>
      <c r="I1458" s="849">
        <v>9612</v>
      </c>
      <c r="J1458" s="832">
        <v>1.1837438423645321</v>
      </c>
      <c r="K1458" s="832">
        <v>108</v>
      </c>
      <c r="L1458" s="849">
        <v>70</v>
      </c>
      <c r="M1458" s="849">
        <v>8120</v>
      </c>
      <c r="N1458" s="832">
        <v>1</v>
      </c>
      <c r="O1458" s="832">
        <v>116</v>
      </c>
      <c r="P1458" s="849"/>
      <c r="Q1458" s="849"/>
      <c r="R1458" s="837"/>
      <c r="S1458" s="850"/>
    </row>
    <row r="1459" spans="1:19" ht="14.4" customHeight="1" x14ac:dyDescent="0.3">
      <c r="A1459" s="831" t="s">
        <v>8273</v>
      </c>
      <c r="B1459" s="832" t="s">
        <v>8550</v>
      </c>
      <c r="C1459" s="832" t="s">
        <v>664</v>
      </c>
      <c r="D1459" s="832" t="s">
        <v>8198</v>
      </c>
      <c r="E1459" s="832" t="s">
        <v>8203</v>
      </c>
      <c r="F1459" s="832" t="s">
        <v>8242</v>
      </c>
      <c r="G1459" s="832" t="s">
        <v>8243</v>
      </c>
      <c r="H1459" s="849">
        <v>42</v>
      </c>
      <c r="I1459" s="849">
        <v>1512</v>
      </c>
      <c r="J1459" s="832">
        <v>3.4054054054054053</v>
      </c>
      <c r="K1459" s="832">
        <v>36</v>
      </c>
      <c r="L1459" s="849">
        <v>12</v>
      </c>
      <c r="M1459" s="849">
        <v>444</v>
      </c>
      <c r="N1459" s="832">
        <v>1</v>
      </c>
      <c r="O1459" s="832">
        <v>37</v>
      </c>
      <c r="P1459" s="849"/>
      <c r="Q1459" s="849"/>
      <c r="R1459" s="837"/>
      <c r="S1459" s="850"/>
    </row>
    <row r="1460" spans="1:19" ht="14.4" customHeight="1" x14ac:dyDescent="0.3">
      <c r="A1460" s="831" t="s">
        <v>8273</v>
      </c>
      <c r="B1460" s="832" t="s">
        <v>8550</v>
      </c>
      <c r="C1460" s="832" t="s">
        <v>664</v>
      </c>
      <c r="D1460" s="832" t="s">
        <v>8198</v>
      </c>
      <c r="E1460" s="832" t="s">
        <v>8203</v>
      </c>
      <c r="F1460" s="832" t="s">
        <v>8244</v>
      </c>
      <c r="G1460" s="832" t="s">
        <v>8245</v>
      </c>
      <c r="H1460" s="849">
        <v>1</v>
      </c>
      <c r="I1460" s="849">
        <v>31</v>
      </c>
      <c r="J1460" s="832">
        <v>0.484375</v>
      </c>
      <c r="K1460" s="832">
        <v>31</v>
      </c>
      <c r="L1460" s="849">
        <v>2</v>
      </c>
      <c r="M1460" s="849">
        <v>64</v>
      </c>
      <c r="N1460" s="832">
        <v>1</v>
      </c>
      <c r="O1460" s="832">
        <v>32</v>
      </c>
      <c r="P1460" s="849"/>
      <c r="Q1460" s="849"/>
      <c r="R1460" s="837"/>
      <c r="S1460" s="850"/>
    </row>
    <row r="1461" spans="1:19" ht="14.4" customHeight="1" x14ac:dyDescent="0.3">
      <c r="A1461" s="831" t="s">
        <v>8273</v>
      </c>
      <c r="B1461" s="832" t="s">
        <v>8550</v>
      </c>
      <c r="C1461" s="832" t="s">
        <v>664</v>
      </c>
      <c r="D1461" s="832" t="s">
        <v>8198</v>
      </c>
      <c r="E1461" s="832" t="s">
        <v>8203</v>
      </c>
      <c r="F1461" s="832" t="s">
        <v>8271</v>
      </c>
      <c r="G1461" s="832" t="s">
        <v>8272</v>
      </c>
      <c r="H1461" s="849">
        <v>162</v>
      </c>
      <c r="I1461" s="849">
        <v>53622</v>
      </c>
      <c r="J1461" s="832">
        <v>1.4564863102998695</v>
      </c>
      <c r="K1461" s="832">
        <v>331</v>
      </c>
      <c r="L1461" s="849">
        <v>104</v>
      </c>
      <c r="M1461" s="849">
        <v>36816</v>
      </c>
      <c r="N1461" s="832">
        <v>1</v>
      </c>
      <c r="O1461" s="832">
        <v>354</v>
      </c>
      <c r="P1461" s="849"/>
      <c r="Q1461" s="849"/>
      <c r="R1461" s="837"/>
      <c r="S1461" s="850"/>
    </row>
    <row r="1462" spans="1:19" ht="14.4" customHeight="1" x14ac:dyDescent="0.3">
      <c r="A1462" s="831" t="s">
        <v>8273</v>
      </c>
      <c r="B1462" s="832" t="s">
        <v>8550</v>
      </c>
      <c r="C1462" s="832" t="s">
        <v>664</v>
      </c>
      <c r="D1462" s="832" t="s">
        <v>8198</v>
      </c>
      <c r="E1462" s="832" t="s">
        <v>8203</v>
      </c>
      <c r="F1462" s="832" t="s">
        <v>8576</v>
      </c>
      <c r="G1462" s="832" t="s">
        <v>8577</v>
      </c>
      <c r="H1462" s="849">
        <v>25</v>
      </c>
      <c r="I1462" s="849">
        <v>0</v>
      </c>
      <c r="J1462" s="832"/>
      <c r="K1462" s="832">
        <v>0</v>
      </c>
      <c r="L1462" s="849">
        <v>66</v>
      </c>
      <c r="M1462" s="849">
        <v>0</v>
      </c>
      <c r="N1462" s="832"/>
      <c r="O1462" s="832">
        <v>0</v>
      </c>
      <c r="P1462" s="849"/>
      <c r="Q1462" s="849"/>
      <c r="R1462" s="837"/>
      <c r="S1462" s="850"/>
    </row>
    <row r="1463" spans="1:19" ht="14.4" customHeight="1" x14ac:dyDescent="0.3">
      <c r="A1463" s="831" t="s">
        <v>8273</v>
      </c>
      <c r="B1463" s="832" t="s">
        <v>8550</v>
      </c>
      <c r="C1463" s="832" t="s">
        <v>664</v>
      </c>
      <c r="D1463" s="832" t="s">
        <v>8198</v>
      </c>
      <c r="E1463" s="832" t="s">
        <v>8203</v>
      </c>
      <c r="F1463" s="832" t="s">
        <v>8578</v>
      </c>
      <c r="G1463" s="832" t="s">
        <v>8579</v>
      </c>
      <c r="H1463" s="849"/>
      <c r="I1463" s="849"/>
      <c r="J1463" s="832"/>
      <c r="K1463" s="832"/>
      <c r="L1463" s="849">
        <v>7</v>
      </c>
      <c r="M1463" s="849">
        <v>1400</v>
      </c>
      <c r="N1463" s="832">
        <v>1</v>
      </c>
      <c r="O1463" s="832">
        <v>200</v>
      </c>
      <c r="P1463" s="849"/>
      <c r="Q1463" s="849"/>
      <c r="R1463" s="837"/>
      <c r="S1463" s="850"/>
    </row>
    <row r="1464" spans="1:19" ht="14.4" customHeight="1" x14ac:dyDescent="0.3">
      <c r="A1464" s="831" t="s">
        <v>8273</v>
      </c>
      <c r="B1464" s="832" t="s">
        <v>8550</v>
      </c>
      <c r="C1464" s="832" t="s">
        <v>664</v>
      </c>
      <c r="D1464" s="832" t="s">
        <v>8198</v>
      </c>
      <c r="E1464" s="832" t="s">
        <v>8203</v>
      </c>
      <c r="F1464" s="832" t="s">
        <v>8291</v>
      </c>
      <c r="G1464" s="832" t="s">
        <v>8292</v>
      </c>
      <c r="H1464" s="849">
        <v>10</v>
      </c>
      <c r="I1464" s="849">
        <v>700</v>
      </c>
      <c r="J1464" s="832"/>
      <c r="K1464" s="832">
        <v>70</v>
      </c>
      <c r="L1464" s="849"/>
      <c r="M1464" s="849"/>
      <c r="N1464" s="832"/>
      <c r="O1464" s="832"/>
      <c r="P1464" s="849"/>
      <c r="Q1464" s="849"/>
      <c r="R1464" s="837"/>
      <c r="S1464" s="850"/>
    </row>
    <row r="1465" spans="1:19" ht="14.4" customHeight="1" x14ac:dyDescent="0.3">
      <c r="A1465" s="831" t="s">
        <v>8273</v>
      </c>
      <c r="B1465" s="832" t="s">
        <v>8550</v>
      </c>
      <c r="C1465" s="832" t="s">
        <v>664</v>
      </c>
      <c r="D1465" s="832" t="s">
        <v>8198</v>
      </c>
      <c r="E1465" s="832" t="s">
        <v>8203</v>
      </c>
      <c r="F1465" s="832" t="s">
        <v>8354</v>
      </c>
      <c r="G1465" s="832" t="s">
        <v>8355</v>
      </c>
      <c r="H1465" s="849">
        <v>1</v>
      </c>
      <c r="I1465" s="849">
        <v>77</v>
      </c>
      <c r="J1465" s="832"/>
      <c r="K1465" s="832">
        <v>77</v>
      </c>
      <c r="L1465" s="849"/>
      <c r="M1465" s="849"/>
      <c r="N1465" s="832"/>
      <c r="O1465" s="832"/>
      <c r="P1465" s="849"/>
      <c r="Q1465" s="849"/>
      <c r="R1465" s="837"/>
      <c r="S1465" s="850"/>
    </row>
    <row r="1466" spans="1:19" ht="14.4" customHeight="1" x14ac:dyDescent="0.3">
      <c r="A1466" s="831" t="s">
        <v>8273</v>
      </c>
      <c r="B1466" s="832" t="s">
        <v>8550</v>
      </c>
      <c r="C1466" s="832" t="s">
        <v>664</v>
      </c>
      <c r="D1466" s="832" t="s">
        <v>8198</v>
      </c>
      <c r="E1466" s="832" t="s">
        <v>8203</v>
      </c>
      <c r="F1466" s="832" t="s">
        <v>8295</v>
      </c>
      <c r="G1466" s="832" t="s">
        <v>8296</v>
      </c>
      <c r="H1466" s="849">
        <v>5</v>
      </c>
      <c r="I1466" s="849">
        <v>285</v>
      </c>
      <c r="J1466" s="832"/>
      <c r="K1466" s="832">
        <v>57</v>
      </c>
      <c r="L1466" s="849"/>
      <c r="M1466" s="849"/>
      <c r="N1466" s="832"/>
      <c r="O1466" s="832"/>
      <c r="P1466" s="849"/>
      <c r="Q1466" s="849"/>
      <c r="R1466" s="837"/>
      <c r="S1466" s="850"/>
    </row>
    <row r="1467" spans="1:19" ht="14.4" customHeight="1" x14ac:dyDescent="0.3">
      <c r="A1467" s="831" t="s">
        <v>8273</v>
      </c>
      <c r="B1467" s="832" t="s">
        <v>8550</v>
      </c>
      <c r="C1467" s="832" t="s">
        <v>664</v>
      </c>
      <c r="D1467" s="832" t="s">
        <v>8198</v>
      </c>
      <c r="E1467" s="832" t="s">
        <v>8203</v>
      </c>
      <c r="F1467" s="832" t="s">
        <v>8248</v>
      </c>
      <c r="G1467" s="832" t="s">
        <v>8249</v>
      </c>
      <c r="H1467" s="849">
        <v>3</v>
      </c>
      <c r="I1467" s="849">
        <v>171</v>
      </c>
      <c r="J1467" s="832"/>
      <c r="K1467" s="832">
        <v>57</v>
      </c>
      <c r="L1467" s="849"/>
      <c r="M1467" s="849"/>
      <c r="N1467" s="832"/>
      <c r="O1467" s="832"/>
      <c r="P1467" s="849"/>
      <c r="Q1467" s="849"/>
      <c r="R1467" s="837"/>
      <c r="S1467" s="850"/>
    </row>
    <row r="1468" spans="1:19" ht="14.4" customHeight="1" x14ac:dyDescent="0.3">
      <c r="A1468" s="831" t="s">
        <v>8273</v>
      </c>
      <c r="B1468" s="832" t="s">
        <v>8550</v>
      </c>
      <c r="C1468" s="832" t="s">
        <v>664</v>
      </c>
      <c r="D1468" s="832" t="s">
        <v>3063</v>
      </c>
      <c r="E1468" s="832" t="s">
        <v>8203</v>
      </c>
      <c r="F1468" s="832" t="s">
        <v>8242</v>
      </c>
      <c r="G1468" s="832" t="s">
        <v>8243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1</v>
      </c>
      <c r="Q1468" s="849">
        <v>37</v>
      </c>
      <c r="R1468" s="837"/>
      <c r="S1468" s="850">
        <v>37</v>
      </c>
    </row>
    <row r="1469" spans="1:19" ht="14.4" customHeight="1" x14ac:dyDescent="0.3">
      <c r="A1469" s="831" t="s">
        <v>8273</v>
      </c>
      <c r="B1469" s="832" t="s">
        <v>8550</v>
      </c>
      <c r="C1469" s="832" t="s">
        <v>664</v>
      </c>
      <c r="D1469" s="832" t="s">
        <v>3063</v>
      </c>
      <c r="E1469" s="832" t="s">
        <v>8203</v>
      </c>
      <c r="F1469" s="832" t="s">
        <v>8271</v>
      </c>
      <c r="G1469" s="832" t="s">
        <v>8272</v>
      </c>
      <c r="H1469" s="849"/>
      <c r="I1469" s="849"/>
      <c r="J1469" s="832"/>
      <c r="K1469" s="832"/>
      <c r="L1469" s="849">
        <v>1</v>
      </c>
      <c r="M1469" s="849">
        <v>354</v>
      </c>
      <c r="N1469" s="832">
        <v>1</v>
      </c>
      <c r="O1469" s="832">
        <v>354</v>
      </c>
      <c r="P1469" s="849">
        <v>1</v>
      </c>
      <c r="Q1469" s="849">
        <v>355</v>
      </c>
      <c r="R1469" s="837">
        <v>1.0028248587570621</v>
      </c>
      <c r="S1469" s="850">
        <v>355</v>
      </c>
    </row>
    <row r="1470" spans="1:19" ht="14.4" customHeight="1" x14ac:dyDescent="0.3">
      <c r="A1470" s="831" t="s">
        <v>8273</v>
      </c>
      <c r="B1470" s="832" t="s">
        <v>8550</v>
      </c>
      <c r="C1470" s="832" t="s">
        <v>664</v>
      </c>
      <c r="D1470" s="832" t="s">
        <v>3064</v>
      </c>
      <c r="E1470" s="832" t="s">
        <v>8206</v>
      </c>
      <c r="F1470" s="832" t="s">
        <v>8323</v>
      </c>
      <c r="G1470" s="832" t="s">
        <v>2961</v>
      </c>
      <c r="H1470" s="849"/>
      <c r="I1470" s="849"/>
      <c r="J1470" s="832"/>
      <c r="K1470" s="832"/>
      <c r="L1470" s="849">
        <v>6</v>
      </c>
      <c r="M1470" s="849">
        <v>62503.38</v>
      </c>
      <c r="N1470" s="832">
        <v>1</v>
      </c>
      <c r="O1470" s="832">
        <v>10417.23</v>
      </c>
      <c r="P1470" s="849"/>
      <c r="Q1470" s="849"/>
      <c r="R1470" s="837"/>
      <c r="S1470" s="850"/>
    </row>
    <row r="1471" spans="1:19" ht="14.4" customHeight="1" x14ac:dyDescent="0.3">
      <c r="A1471" s="831" t="s">
        <v>8273</v>
      </c>
      <c r="B1471" s="832" t="s">
        <v>8550</v>
      </c>
      <c r="C1471" s="832" t="s">
        <v>664</v>
      </c>
      <c r="D1471" s="832" t="s">
        <v>3064</v>
      </c>
      <c r="E1471" s="832" t="s">
        <v>8203</v>
      </c>
      <c r="F1471" s="832" t="s">
        <v>8230</v>
      </c>
      <c r="G1471" s="832" t="s">
        <v>8231</v>
      </c>
      <c r="H1471" s="849"/>
      <c r="I1471" s="849"/>
      <c r="J1471" s="832"/>
      <c r="K1471" s="832"/>
      <c r="L1471" s="849">
        <v>1</v>
      </c>
      <c r="M1471" s="849">
        <v>30</v>
      </c>
      <c r="N1471" s="832">
        <v>1</v>
      </c>
      <c r="O1471" s="832">
        <v>30</v>
      </c>
      <c r="P1471" s="849"/>
      <c r="Q1471" s="849"/>
      <c r="R1471" s="837"/>
      <c r="S1471" s="850"/>
    </row>
    <row r="1472" spans="1:19" ht="14.4" customHeight="1" x14ac:dyDescent="0.3">
      <c r="A1472" s="831" t="s">
        <v>8273</v>
      </c>
      <c r="B1472" s="832" t="s">
        <v>8550</v>
      </c>
      <c r="C1472" s="832" t="s">
        <v>664</v>
      </c>
      <c r="D1472" s="832" t="s">
        <v>3064</v>
      </c>
      <c r="E1472" s="832" t="s">
        <v>8203</v>
      </c>
      <c r="F1472" s="832" t="s">
        <v>8534</v>
      </c>
      <c r="G1472" s="832" t="s">
        <v>8535</v>
      </c>
      <c r="H1472" s="849"/>
      <c r="I1472" s="849"/>
      <c r="J1472" s="832"/>
      <c r="K1472" s="832"/>
      <c r="L1472" s="849">
        <v>1</v>
      </c>
      <c r="M1472" s="849">
        <v>196</v>
      </c>
      <c r="N1472" s="832">
        <v>1</v>
      </c>
      <c r="O1472" s="832">
        <v>196</v>
      </c>
      <c r="P1472" s="849"/>
      <c r="Q1472" s="849"/>
      <c r="R1472" s="837"/>
      <c r="S1472" s="850"/>
    </row>
    <row r="1473" spans="1:19" ht="14.4" customHeight="1" x14ac:dyDescent="0.3">
      <c r="A1473" s="831" t="s">
        <v>8273</v>
      </c>
      <c r="B1473" s="832" t="s">
        <v>8550</v>
      </c>
      <c r="C1473" s="832" t="s">
        <v>664</v>
      </c>
      <c r="D1473" s="832" t="s">
        <v>3064</v>
      </c>
      <c r="E1473" s="832" t="s">
        <v>8203</v>
      </c>
      <c r="F1473" s="832" t="s">
        <v>8568</v>
      </c>
      <c r="G1473" s="832" t="s">
        <v>8569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106</v>
      </c>
      <c r="R1473" s="837"/>
      <c r="S1473" s="850">
        <v>106</v>
      </c>
    </row>
    <row r="1474" spans="1:19" ht="14.4" customHeight="1" x14ac:dyDescent="0.3">
      <c r="A1474" s="831" t="s">
        <v>8273</v>
      </c>
      <c r="B1474" s="832" t="s">
        <v>8550</v>
      </c>
      <c r="C1474" s="832" t="s">
        <v>664</v>
      </c>
      <c r="D1474" s="832" t="s">
        <v>3064</v>
      </c>
      <c r="E1474" s="832" t="s">
        <v>8203</v>
      </c>
      <c r="F1474" s="832" t="s">
        <v>8281</v>
      </c>
      <c r="G1474" s="832" t="s">
        <v>8282</v>
      </c>
      <c r="H1474" s="849"/>
      <c r="I1474" s="849"/>
      <c r="J1474" s="832"/>
      <c r="K1474" s="832"/>
      <c r="L1474" s="849">
        <v>2</v>
      </c>
      <c r="M1474" s="849">
        <v>74</v>
      </c>
      <c r="N1474" s="832">
        <v>1</v>
      </c>
      <c r="O1474" s="832">
        <v>37</v>
      </c>
      <c r="P1474" s="849">
        <v>5</v>
      </c>
      <c r="Q1474" s="849">
        <v>185</v>
      </c>
      <c r="R1474" s="837">
        <v>2.5</v>
      </c>
      <c r="S1474" s="850">
        <v>37</v>
      </c>
    </row>
    <row r="1475" spans="1:19" ht="14.4" customHeight="1" x14ac:dyDescent="0.3">
      <c r="A1475" s="831" t="s">
        <v>8273</v>
      </c>
      <c r="B1475" s="832" t="s">
        <v>8550</v>
      </c>
      <c r="C1475" s="832" t="s">
        <v>664</v>
      </c>
      <c r="D1475" s="832" t="s">
        <v>3064</v>
      </c>
      <c r="E1475" s="832" t="s">
        <v>8203</v>
      </c>
      <c r="F1475" s="832" t="s">
        <v>8380</v>
      </c>
      <c r="G1475" s="832" t="s">
        <v>8381</v>
      </c>
      <c r="H1475" s="849"/>
      <c r="I1475" s="849"/>
      <c r="J1475" s="832"/>
      <c r="K1475" s="832"/>
      <c r="L1475" s="849">
        <v>3</v>
      </c>
      <c r="M1475" s="849">
        <v>531</v>
      </c>
      <c r="N1475" s="832">
        <v>1</v>
      </c>
      <c r="O1475" s="832">
        <v>177</v>
      </c>
      <c r="P1475" s="849">
        <v>9</v>
      </c>
      <c r="Q1475" s="849">
        <v>1593</v>
      </c>
      <c r="R1475" s="837">
        <v>3</v>
      </c>
      <c r="S1475" s="850">
        <v>177</v>
      </c>
    </row>
    <row r="1476" spans="1:19" ht="14.4" customHeight="1" x14ac:dyDescent="0.3">
      <c r="A1476" s="831" t="s">
        <v>8273</v>
      </c>
      <c r="B1476" s="832" t="s">
        <v>8550</v>
      </c>
      <c r="C1476" s="832" t="s">
        <v>664</v>
      </c>
      <c r="D1476" s="832" t="s">
        <v>3064</v>
      </c>
      <c r="E1476" s="832" t="s">
        <v>8203</v>
      </c>
      <c r="F1476" s="832" t="s">
        <v>8240</v>
      </c>
      <c r="G1476" s="832" t="s">
        <v>8241</v>
      </c>
      <c r="H1476" s="849"/>
      <c r="I1476" s="849"/>
      <c r="J1476" s="832"/>
      <c r="K1476" s="832"/>
      <c r="L1476" s="849">
        <v>2</v>
      </c>
      <c r="M1476" s="849">
        <v>66.67</v>
      </c>
      <c r="N1476" s="832">
        <v>1</v>
      </c>
      <c r="O1476" s="832">
        <v>33.335000000000001</v>
      </c>
      <c r="P1476" s="849">
        <v>0</v>
      </c>
      <c r="Q1476" s="849">
        <v>0</v>
      </c>
      <c r="R1476" s="837">
        <v>0</v>
      </c>
      <c r="S1476" s="850"/>
    </row>
    <row r="1477" spans="1:19" ht="14.4" customHeight="1" x14ac:dyDescent="0.3">
      <c r="A1477" s="831" t="s">
        <v>8273</v>
      </c>
      <c r="B1477" s="832" t="s">
        <v>8550</v>
      </c>
      <c r="C1477" s="832" t="s">
        <v>664</v>
      </c>
      <c r="D1477" s="832" t="s">
        <v>3064</v>
      </c>
      <c r="E1477" s="832" t="s">
        <v>8203</v>
      </c>
      <c r="F1477" s="832" t="s">
        <v>8287</v>
      </c>
      <c r="G1477" s="832" t="s">
        <v>8288</v>
      </c>
      <c r="H1477" s="849"/>
      <c r="I1477" s="849"/>
      <c r="J1477" s="832"/>
      <c r="K1477" s="832"/>
      <c r="L1477" s="849">
        <v>1</v>
      </c>
      <c r="M1477" s="849">
        <v>116</v>
      </c>
      <c r="N1477" s="832">
        <v>1</v>
      </c>
      <c r="O1477" s="832">
        <v>116</v>
      </c>
      <c r="P1477" s="849">
        <v>1</v>
      </c>
      <c r="Q1477" s="849">
        <v>116</v>
      </c>
      <c r="R1477" s="837">
        <v>1</v>
      </c>
      <c r="S1477" s="850">
        <v>116</v>
      </c>
    </row>
    <row r="1478" spans="1:19" ht="14.4" customHeight="1" x14ac:dyDescent="0.3">
      <c r="A1478" s="831" t="s">
        <v>8273</v>
      </c>
      <c r="B1478" s="832" t="s">
        <v>8550</v>
      </c>
      <c r="C1478" s="832" t="s">
        <v>664</v>
      </c>
      <c r="D1478" s="832" t="s">
        <v>3064</v>
      </c>
      <c r="E1478" s="832" t="s">
        <v>8203</v>
      </c>
      <c r="F1478" s="832" t="s">
        <v>8242</v>
      </c>
      <c r="G1478" s="832" t="s">
        <v>8243</v>
      </c>
      <c r="H1478" s="849"/>
      <c r="I1478" s="849"/>
      <c r="J1478" s="832"/>
      <c r="K1478" s="832"/>
      <c r="L1478" s="849">
        <v>2</v>
      </c>
      <c r="M1478" s="849">
        <v>74</v>
      </c>
      <c r="N1478" s="832">
        <v>1</v>
      </c>
      <c r="O1478" s="832">
        <v>37</v>
      </c>
      <c r="P1478" s="849">
        <v>1</v>
      </c>
      <c r="Q1478" s="849">
        <v>37</v>
      </c>
      <c r="R1478" s="837">
        <v>0.5</v>
      </c>
      <c r="S1478" s="850">
        <v>37</v>
      </c>
    </row>
    <row r="1479" spans="1:19" ht="14.4" customHeight="1" x14ac:dyDescent="0.3">
      <c r="A1479" s="831" t="s">
        <v>8273</v>
      </c>
      <c r="B1479" s="832" t="s">
        <v>8550</v>
      </c>
      <c r="C1479" s="832" t="s">
        <v>664</v>
      </c>
      <c r="D1479" s="832" t="s">
        <v>3064</v>
      </c>
      <c r="E1479" s="832" t="s">
        <v>8203</v>
      </c>
      <c r="F1479" s="832" t="s">
        <v>8271</v>
      </c>
      <c r="G1479" s="832" t="s">
        <v>8272</v>
      </c>
      <c r="H1479" s="849">
        <v>1</v>
      </c>
      <c r="I1479" s="849">
        <v>331</v>
      </c>
      <c r="J1479" s="832"/>
      <c r="K1479" s="832">
        <v>331</v>
      </c>
      <c r="L1479" s="849">
        <v>0</v>
      </c>
      <c r="M1479" s="849">
        <v>0</v>
      </c>
      <c r="N1479" s="832"/>
      <c r="O1479" s="832"/>
      <c r="P1479" s="849"/>
      <c r="Q1479" s="849"/>
      <c r="R1479" s="837"/>
      <c r="S1479" s="850"/>
    </row>
    <row r="1480" spans="1:19" ht="14.4" customHeight="1" x14ac:dyDescent="0.3">
      <c r="A1480" s="831" t="s">
        <v>8273</v>
      </c>
      <c r="B1480" s="832" t="s">
        <v>8550</v>
      </c>
      <c r="C1480" s="832" t="s">
        <v>664</v>
      </c>
      <c r="D1480" s="832" t="s">
        <v>3064</v>
      </c>
      <c r="E1480" s="832" t="s">
        <v>8203</v>
      </c>
      <c r="F1480" s="832" t="s">
        <v>8580</v>
      </c>
      <c r="G1480" s="832" t="s">
        <v>8581</v>
      </c>
      <c r="H1480" s="849"/>
      <c r="I1480" s="849"/>
      <c r="J1480" s="832"/>
      <c r="K1480" s="832"/>
      <c r="L1480" s="849">
        <v>2</v>
      </c>
      <c r="M1480" s="849">
        <v>1402</v>
      </c>
      <c r="N1480" s="832">
        <v>1</v>
      </c>
      <c r="O1480" s="832">
        <v>701</v>
      </c>
      <c r="P1480" s="849"/>
      <c r="Q1480" s="849"/>
      <c r="R1480" s="837"/>
      <c r="S1480" s="850"/>
    </row>
    <row r="1481" spans="1:19" ht="14.4" customHeight="1" x14ac:dyDescent="0.3">
      <c r="A1481" s="831" t="s">
        <v>8273</v>
      </c>
      <c r="B1481" s="832" t="s">
        <v>8550</v>
      </c>
      <c r="C1481" s="832" t="s">
        <v>664</v>
      </c>
      <c r="D1481" s="832" t="s">
        <v>3064</v>
      </c>
      <c r="E1481" s="832" t="s">
        <v>8203</v>
      </c>
      <c r="F1481" s="832" t="s">
        <v>8354</v>
      </c>
      <c r="G1481" s="832" t="s">
        <v>8355</v>
      </c>
      <c r="H1481" s="849"/>
      <c r="I1481" s="849"/>
      <c r="J1481" s="832"/>
      <c r="K1481" s="832"/>
      <c r="L1481" s="849">
        <v>1</v>
      </c>
      <c r="M1481" s="849">
        <v>77</v>
      </c>
      <c r="N1481" s="832">
        <v>1</v>
      </c>
      <c r="O1481" s="832">
        <v>77</v>
      </c>
      <c r="P1481" s="849"/>
      <c r="Q1481" s="849"/>
      <c r="R1481" s="837"/>
      <c r="S1481" s="850"/>
    </row>
    <row r="1482" spans="1:19" ht="14.4" customHeight="1" x14ac:dyDescent="0.3">
      <c r="A1482" s="831" t="s">
        <v>8273</v>
      </c>
      <c r="B1482" s="832" t="s">
        <v>8550</v>
      </c>
      <c r="C1482" s="832" t="s">
        <v>664</v>
      </c>
      <c r="D1482" s="832" t="s">
        <v>3064</v>
      </c>
      <c r="E1482" s="832" t="s">
        <v>8203</v>
      </c>
      <c r="F1482" s="832" t="s">
        <v>8295</v>
      </c>
      <c r="G1482" s="832" t="s">
        <v>8296</v>
      </c>
      <c r="H1482" s="849"/>
      <c r="I1482" s="849"/>
      <c r="J1482" s="832"/>
      <c r="K1482" s="832"/>
      <c r="L1482" s="849">
        <v>3</v>
      </c>
      <c r="M1482" s="849">
        <v>177</v>
      </c>
      <c r="N1482" s="832">
        <v>1</v>
      </c>
      <c r="O1482" s="832">
        <v>59</v>
      </c>
      <c r="P1482" s="849"/>
      <c r="Q1482" s="849"/>
      <c r="R1482" s="837"/>
      <c r="S1482" s="850"/>
    </row>
    <row r="1483" spans="1:19" ht="14.4" customHeight="1" x14ac:dyDescent="0.3">
      <c r="A1483" s="831" t="s">
        <v>8273</v>
      </c>
      <c r="B1483" s="832" t="s">
        <v>8550</v>
      </c>
      <c r="C1483" s="832" t="s">
        <v>664</v>
      </c>
      <c r="D1483" s="832" t="s">
        <v>3064</v>
      </c>
      <c r="E1483" s="832" t="s">
        <v>8203</v>
      </c>
      <c r="F1483" s="832" t="s">
        <v>8299</v>
      </c>
      <c r="G1483" s="832" t="s">
        <v>8300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2</v>
      </c>
      <c r="Q1483" s="849">
        <v>446</v>
      </c>
      <c r="R1483" s="837"/>
      <c r="S1483" s="850">
        <v>223</v>
      </c>
    </row>
    <row r="1484" spans="1:19" ht="14.4" customHeight="1" x14ac:dyDescent="0.3">
      <c r="A1484" s="831" t="s">
        <v>8273</v>
      </c>
      <c r="B1484" s="832" t="s">
        <v>8550</v>
      </c>
      <c r="C1484" s="832" t="s">
        <v>664</v>
      </c>
      <c r="D1484" s="832" t="s">
        <v>3065</v>
      </c>
      <c r="E1484" s="832" t="s">
        <v>8203</v>
      </c>
      <c r="F1484" s="832" t="s">
        <v>8232</v>
      </c>
      <c r="G1484" s="832" t="s">
        <v>8233</v>
      </c>
      <c r="H1484" s="849"/>
      <c r="I1484" s="849"/>
      <c r="J1484" s="832"/>
      <c r="K1484" s="832"/>
      <c r="L1484" s="849">
        <v>53</v>
      </c>
      <c r="M1484" s="849">
        <v>3498</v>
      </c>
      <c r="N1484" s="832">
        <v>1</v>
      </c>
      <c r="O1484" s="832">
        <v>66</v>
      </c>
      <c r="P1484" s="849">
        <v>8</v>
      </c>
      <c r="Q1484" s="849">
        <v>528</v>
      </c>
      <c r="R1484" s="837">
        <v>0.15094339622641509</v>
      </c>
      <c r="S1484" s="850">
        <v>66</v>
      </c>
    </row>
    <row r="1485" spans="1:19" ht="14.4" customHeight="1" x14ac:dyDescent="0.3">
      <c r="A1485" s="831" t="s">
        <v>8273</v>
      </c>
      <c r="B1485" s="832" t="s">
        <v>8550</v>
      </c>
      <c r="C1485" s="832" t="s">
        <v>664</v>
      </c>
      <c r="D1485" s="832" t="s">
        <v>3065</v>
      </c>
      <c r="E1485" s="832" t="s">
        <v>8203</v>
      </c>
      <c r="F1485" s="832" t="s">
        <v>8562</v>
      </c>
      <c r="G1485" s="832" t="s">
        <v>8563</v>
      </c>
      <c r="H1485" s="849"/>
      <c r="I1485" s="849"/>
      <c r="J1485" s="832"/>
      <c r="K1485" s="832"/>
      <c r="L1485" s="849">
        <v>1</v>
      </c>
      <c r="M1485" s="849">
        <v>122</v>
      </c>
      <c r="N1485" s="832">
        <v>1</v>
      </c>
      <c r="O1485" s="832">
        <v>122</v>
      </c>
      <c r="P1485" s="849"/>
      <c r="Q1485" s="849"/>
      <c r="R1485" s="837"/>
      <c r="S1485" s="850"/>
    </row>
    <row r="1486" spans="1:19" ht="14.4" customHeight="1" x14ac:dyDescent="0.3">
      <c r="A1486" s="831" t="s">
        <v>8273</v>
      </c>
      <c r="B1486" s="832" t="s">
        <v>8550</v>
      </c>
      <c r="C1486" s="832" t="s">
        <v>664</v>
      </c>
      <c r="D1486" s="832" t="s">
        <v>3065</v>
      </c>
      <c r="E1486" s="832" t="s">
        <v>8203</v>
      </c>
      <c r="F1486" s="832" t="s">
        <v>8328</v>
      </c>
      <c r="G1486" s="832" t="s">
        <v>8329</v>
      </c>
      <c r="H1486" s="849"/>
      <c r="I1486" s="849"/>
      <c r="J1486" s="832"/>
      <c r="K1486" s="832"/>
      <c r="L1486" s="849"/>
      <c r="M1486" s="849"/>
      <c r="N1486" s="832"/>
      <c r="O1486" s="832"/>
      <c r="P1486" s="849">
        <v>1</v>
      </c>
      <c r="Q1486" s="849">
        <v>115</v>
      </c>
      <c r="R1486" s="837"/>
      <c r="S1486" s="850">
        <v>115</v>
      </c>
    </row>
    <row r="1487" spans="1:19" ht="14.4" customHeight="1" x14ac:dyDescent="0.3">
      <c r="A1487" s="831" t="s">
        <v>8273</v>
      </c>
      <c r="B1487" s="832" t="s">
        <v>8550</v>
      </c>
      <c r="C1487" s="832" t="s">
        <v>664</v>
      </c>
      <c r="D1487" s="832" t="s">
        <v>3065</v>
      </c>
      <c r="E1487" s="832" t="s">
        <v>8203</v>
      </c>
      <c r="F1487" s="832" t="s">
        <v>8204</v>
      </c>
      <c r="G1487" s="832" t="s">
        <v>8205</v>
      </c>
      <c r="H1487" s="849"/>
      <c r="I1487" s="849"/>
      <c r="J1487" s="832"/>
      <c r="K1487" s="832"/>
      <c r="L1487" s="849">
        <v>4</v>
      </c>
      <c r="M1487" s="849">
        <v>584</v>
      </c>
      <c r="N1487" s="832">
        <v>1</v>
      </c>
      <c r="O1487" s="832">
        <v>146</v>
      </c>
      <c r="P1487" s="849">
        <v>4</v>
      </c>
      <c r="Q1487" s="849">
        <v>588</v>
      </c>
      <c r="R1487" s="837">
        <v>1.0068493150684932</v>
      </c>
      <c r="S1487" s="850">
        <v>147</v>
      </c>
    </row>
    <row r="1488" spans="1:19" ht="14.4" customHeight="1" x14ac:dyDescent="0.3">
      <c r="A1488" s="831" t="s">
        <v>8273</v>
      </c>
      <c r="B1488" s="832" t="s">
        <v>8550</v>
      </c>
      <c r="C1488" s="832" t="s">
        <v>664</v>
      </c>
      <c r="D1488" s="832" t="s">
        <v>3065</v>
      </c>
      <c r="E1488" s="832" t="s">
        <v>8203</v>
      </c>
      <c r="F1488" s="832" t="s">
        <v>8281</v>
      </c>
      <c r="G1488" s="832" t="s">
        <v>8282</v>
      </c>
      <c r="H1488" s="849"/>
      <c r="I1488" s="849"/>
      <c r="J1488" s="832"/>
      <c r="K1488" s="832"/>
      <c r="L1488" s="849">
        <v>5</v>
      </c>
      <c r="M1488" s="849">
        <v>185</v>
      </c>
      <c r="N1488" s="832">
        <v>1</v>
      </c>
      <c r="O1488" s="832">
        <v>37</v>
      </c>
      <c r="P1488" s="849">
        <v>2</v>
      </c>
      <c r="Q1488" s="849">
        <v>74</v>
      </c>
      <c r="R1488" s="837">
        <v>0.4</v>
      </c>
      <c r="S1488" s="850">
        <v>37</v>
      </c>
    </row>
    <row r="1489" spans="1:19" ht="14.4" customHeight="1" x14ac:dyDescent="0.3">
      <c r="A1489" s="831" t="s">
        <v>8273</v>
      </c>
      <c r="B1489" s="832" t="s">
        <v>8550</v>
      </c>
      <c r="C1489" s="832" t="s">
        <v>664</v>
      </c>
      <c r="D1489" s="832" t="s">
        <v>3065</v>
      </c>
      <c r="E1489" s="832" t="s">
        <v>8203</v>
      </c>
      <c r="F1489" s="832" t="s">
        <v>8238</v>
      </c>
      <c r="G1489" s="832" t="s">
        <v>8239</v>
      </c>
      <c r="H1489" s="849"/>
      <c r="I1489" s="849"/>
      <c r="J1489" s="832"/>
      <c r="K1489" s="832"/>
      <c r="L1489" s="849">
        <v>3</v>
      </c>
      <c r="M1489" s="849">
        <v>258</v>
      </c>
      <c r="N1489" s="832">
        <v>1</v>
      </c>
      <c r="O1489" s="832">
        <v>86</v>
      </c>
      <c r="P1489" s="849">
        <v>6</v>
      </c>
      <c r="Q1489" s="849">
        <v>516</v>
      </c>
      <c r="R1489" s="837">
        <v>2</v>
      </c>
      <c r="S1489" s="850">
        <v>86</v>
      </c>
    </row>
    <row r="1490" spans="1:19" ht="14.4" customHeight="1" x14ac:dyDescent="0.3">
      <c r="A1490" s="831" t="s">
        <v>8273</v>
      </c>
      <c r="B1490" s="832" t="s">
        <v>8550</v>
      </c>
      <c r="C1490" s="832" t="s">
        <v>664</v>
      </c>
      <c r="D1490" s="832" t="s">
        <v>3065</v>
      </c>
      <c r="E1490" s="832" t="s">
        <v>8203</v>
      </c>
      <c r="F1490" s="832" t="s">
        <v>8380</v>
      </c>
      <c r="G1490" s="832" t="s">
        <v>8381</v>
      </c>
      <c r="H1490" s="849">
        <v>1</v>
      </c>
      <c r="I1490" s="849">
        <v>165</v>
      </c>
      <c r="J1490" s="832">
        <v>4.6610169491525424E-2</v>
      </c>
      <c r="K1490" s="832">
        <v>165</v>
      </c>
      <c r="L1490" s="849">
        <v>20</v>
      </c>
      <c r="M1490" s="849">
        <v>3540</v>
      </c>
      <c r="N1490" s="832">
        <v>1</v>
      </c>
      <c r="O1490" s="832">
        <v>177</v>
      </c>
      <c r="P1490" s="849"/>
      <c r="Q1490" s="849"/>
      <c r="R1490" s="837"/>
      <c r="S1490" s="850"/>
    </row>
    <row r="1491" spans="1:19" ht="14.4" customHeight="1" x14ac:dyDescent="0.3">
      <c r="A1491" s="831" t="s">
        <v>8273</v>
      </c>
      <c r="B1491" s="832" t="s">
        <v>8550</v>
      </c>
      <c r="C1491" s="832" t="s">
        <v>664</v>
      </c>
      <c r="D1491" s="832" t="s">
        <v>3065</v>
      </c>
      <c r="E1491" s="832" t="s">
        <v>8203</v>
      </c>
      <c r="F1491" s="832" t="s">
        <v>8240</v>
      </c>
      <c r="G1491" s="832" t="s">
        <v>8241</v>
      </c>
      <c r="H1491" s="849"/>
      <c r="I1491" s="849"/>
      <c r="J1491" s="832"/>
      <c r="K1491" s="832"/>
      <c r="L1491" s="849">
        <v>3</v>
      </c>
      <c r="M1491" s="849">
        <v>100</v>
      </c>
      <c r="N1491" s="832">
        <v>1</v>
      </c>
      <c r="O1491" s="832">
        <v>33.333333333333336</v>
      </c>
      <c r="P1491" s="849">
        <v>1</v>
      </c>
      <c r="Q1491" s="849">
        <v>33.33</v>
      </c>
      <c r="R1491" s="837">
        <v>0.33329999999999999</v>
      </c>
      <c r="S1491" s="850">
        <v>33.33</v>
      </c>
    </row>
    <row r="1492" spans="1:19" ht="14.4" customHeight="1" x14ac:dyDescent="0.3">
      <c r="A1492" s="831" t="s">
        <v>8273</v>
      </c>
      <c r="B1492" s="832" t="s">
        <v>8550</v>
      </c>
      <c r="C1492" s="832" t="s">
        <v>664</v>
      </c>
      <c r="D1492" s="832" t="s">
        <v>3065</v>
      </c>
      <c r="E1492" s="832" t="s">
        <v>8203</v>
      </c>
      <c r="F1492" s="832" t="s">
        <v>8287</v>
      </c>
      <c r="G1492" s="832" t="s">
        <v>8288</v>
      </c>
      <c r="H1492" s="849"/>
      <c r="I1492" s="849"/>
      <c r="J1492" s="832"/>
      <c r="K1492" s="832"/>
      <c r="L1492" s="849">
        <v>4</v>
      </c>
      <c r="M1492" s="849">
        <v>464</v>
      </c>
      <c r="N1492" s="832">
        <v>1</v>
      </c>
      <c r="O1492" s="832">
        <v>116</v>
      </c>
      <c r="P1492" s="849"/>
      <c r="Q1492" s="849"/>
      <c r="R1492" s="837"/>
      <c r="S1492" s="850"/>
    </row>
    <row r="1493" spans="1:19" ht="14.4" customHeight="1" x14ac:dyDescent="0.3">
      <c r="A1493" s="831" t="s">
        <v>8273</v>
      </c>
      <c r="B1493" s="832" t="s">
        <v>8550</v>
      </c>
      <c r="C1493" s="832" t="s">
        <v>664</v>
      </c>
      <c r="D1493" s="832" t="s">
        <v>3065</v>
      </c>
      <c r="E1493" s="832" t="s">
        <v>8203</v>
      </c>
      <c r="F1493" s="832" t="s">
        <v>8242</v>
      </c>
      <c r="G1493" s="832" t="s">
        <v>8243</v>
      </c>
      <c r="H1493" s="849"/>
      <c r="I1493" s="849"/>
      <c r="J1493" s="832"/>
      <c r="K1493" s="832"/>
      <c r="L1493" s="849">
        <v>41</v>
      </c>
      <c r="M1493" s="849">
        <v>1517</v>
      </c>
      <c r="N1493" s="832">
        <v>1</v>
      </c>
      <c r="O1493" s="832">
        <v>37</v>
      </c>
      <c r="P1493" s="849">
        <v>10</v>
      </c>
      <c r="Q1493" s="849">
        <v>370</v>
      </c>
      <c r="R1493" s="837">
        <v>0.24390243902439024</v>
      </c>
      <c r="S1493" s="850">
        <v>37</v>
      </c>
    </row>
    <row r="1494" spans="1:19" ht="14.4" customHeight="1" x14ac:dyDescent="0.3">
      <c r="A1494" s="831" t="s">
        <v>8273</v>
      </c>
      <c r="B1494" s="832" t="s">
        <v>8550</v>
      </c>
      <c r="C1494" s="832" t="s">
        <v>664</v>
      </c>
      <c r="D1494" s="832" t="s">
        <v>3065</v>
      </c>
      <c r="E1494" s="832" t="s">
        <v>8203</v>
      </c>
      <c r="F1494" s="832" t="s">
        <v>8350</v>
      </c>
      <c r="G1494" s="832" t="s">
        <v>8351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1</v>
      </c>
      <c r="Q1494" s="849">
        <v>58</v>
      </c>
      <c r="R1494" s="837"/>
      <c r="S1494" s="850">
        <v>58</v>
      </c>
    </row>
    <row r="1495" spans="1:19" ht="14.4" customHeight="1" x14ac:dyDescent="0.3">
      <c r="A1495" s="831" t="s">
        <v>8273</v>
      </c>
      <c r="B1495" s="832" t="s">
        <v>8550</v>
      </c>
      <c r="C1495" s="832" t="s">
        <v>664</v>
      </c>
      <c r="D1495" s="832" t="s">
        <v>3065</v>
      </c>
      <c r="E1495" s="832" t="s">
        <v>8203</v>
      </c>
      <c r="F1495" s="832" t="s">
        <v>8244</v>
      </c>
      <c r="G1495" s="832" t="s">
        <v>8245</v>
      </c>
      <c r="H1495" s="849"/>
      <c r="I1495" s="849"/>
      <c r="J1495" s="832"/>
      <c r="K1495" s="832"/>
      <c r="L1495" s="849">
        <v>2</v>
      </c>
      <c r="M1495" s="849">
        <v>64</v>
      </c>
      <c r="N1495" s="832">
        <v>1</v>
      </c>
      <c r="O1495" s="832">
        <v>32</v>
      </c>
      <c r="P1495" s="849"/>
      <c r="Q1495" s="849"/>
      <c r="R1495" s="837"/>
      <c r="S1495" s="850"/>
    </row>
    <row r="1496" spans="1:19" ht="14.4" customHeight="1" x14ac:dyDescent="0.3">
      <c r="A1496" s="831" t="s">
        <v>8273</v>
      </c>
      <c r="B1496" s="832" t="s">
        <v>8550</v>
      </c>
      <c r="C1496" s="832" t="s">
        <v>664</v>
      </c>
      <c r="D1496" s="832" t="s">
        <v>3065</v>
      </c>
      <c r="E1496" s="832" t="s">
        <v>8203</v>
      </c>
      <c r="F1496" s="832" t="s">
        <v>8271</v>
      </c>
      <c r="G1496" s="832" t="s">
        <v>8272</v>
      </c>
      <c r="H1496" s="849"/>
      <c r="I1496" s="849"/>
      <c r="J1496" s="832"/>
      <c r="K1496" s="832"/>
      <c r="L1496" s="849">
        <v>195</v>
      </c>
      <c r="M1496" s="849">
        <v>69030</v>
      </c>
      <c r="N1496" s="832">
        <v>1</v>
      </c>
      <c r="O1496" s="832">
        <v>354</v>
      </c>
      <c r="P1496" s="849">
        <v>168</v>
      </c>
      <c r="Q1496" s="849">
        <v>59640</v>
      </c>
      <c r="R1496" s="837">
        <v>0.86397218600608428</v>
      </c>
      <c r="S1496" s="850">
        <v>355</v>
      </c>
    </row>
    <row r="1497" spans="1:19" ht="14.4" customHeight="1" x14ac:dyDescent="0.3">
      <c r="A1497" s="831" t="s">
        <v>8273</v>
      </c>
      <c r="B1497" s="832" t="s">
        <v>8550</v>
      </c>
      <c r="C1497" s="832" t="s">
        <v>664</v>
      </c>
      <c r="D1497" s="832" t="s">
        <v>3065</v>
      </c>
      <c r="E1497" s="832" t="s">
        <v>8203</v>
      </c>
      <c r="F1497" s="832" t="s">
        <v>8576</v>
      </c>
      <c r="G1497" s="832" t="s">
        <v>8577</v>
      </c>
      <c r="H1497" s="849"/>
      <c r="I1497" s="849"/>
      <c r="J1497" s="832"/>
      <c r="K1497" s="832"/>
      <c r="L1497" s="849">
        <v>33</v>
      </c>
      <c r="M1497" s="849">
        <v>0</v>
      </c>
      <c r="N1497" s="832"/>
      <c r="O1497" s="832">
        <v>0</v>
      </c>
      <c r="P1497" s="849">
        <v>129</v>
      </c>
      <c r="Q1497" s="849">
        <v>0</v>
      </c>
      <c r="R1497" s="837"/>
      <c r="S1497" s="850">
        <v>0</v>
      </c>
    </row>
    <row r="1498" spans="1:19" ht="14.4" customHeight="1" x14ac:dyDescent="0.3">
      <c r="A1498" s="831" t="s">
        <v>8273</v>
      </c>
      <c r="B1498" s="832" t="s">
        <v>8550</v>
      </c>
      <c r="C1498" s="832" t="s">
        <v>664</v>
      </c>
      <c r="D1498" s="832" t="s">
        <v>3065</v>
      </c>
      <c r="E1498" s="832" t="s">
        <v>8203</v>
      </c>
      <c r="F1498" s="832" t="s">
        <v>8578</v>
      </c>
      <c r="G1498" s="832" t="s">
        <v>8579</v>
      </c>
      <c r="H1498" s="849"/>
      <c r="I1498" s="849"/>
      <c r="J1498" s="832"/>
      <c r="K1498" s="832"/>
      <c r="L1498" s="849">
        <v>49</v>
      </c>
      <c r="M1498" s="849">
        <v>9800</v>
      </c>
      <c r="N1498" s="832">
        <v>1</v>
      </c>
      <c r="O1498" s="832">
        <v>200</v>
      </c>
      <c r="P1498" s="849">
        <v>123</v>
      </c>
      <c r="Q1498" s="849">
        <v>24600</v>
      </c>
      <c r="R1498" s="837">
        <v>2.510204081632653</v>
      </c>
      <c r="S1498" s="850">
        <v>200</v>
      </c>
    </row>
    <row r="1499" spans="1:19" ht="14.4" customHeight="1" x14ac:dyDescent="0.3">
      <c r="A1499" s="831" t="s">
        <v>8273</v>
      </c>
      <c r="B1499" s="832" t="s">
        <v>8550</v>
      </c>
      <c r="C1499" s="832" t="s">
        <v>664</v>
      </c>
      <c r="D1499" s="832" t="s">
        <v>3065</v>
      </c>
      <c r="E1499" s="832" t="s">
        <v>8203</v>
      </c>
      <c r="F1499" s="832" t="s">
        <v>8291</v>
      </c>
      <c r="G1499" s="832" t="s">
        <v>8292</v>
      </c>
      <c r="H1499" s="849"/>
      <c r="I1499" s="849"/>
      <c r="J1499" s="832"/>
      <c r="K1499" s="832"/>
      <c r="L1499" s="849">
        <v>44</v>
      </c>
      <c r="M1499" s="849">
        <v>3256</v>
      </c>
      <c r="N1499" s="832">
        <v>1</v>
      </c>
      <c r="O1499" s="832">
        <v>74</v>
      </c>
      <c r="P1499" s="849"/>
      <c r="Q1499" s="849"/>
      <c r="R1499" s="837"/>
      <c r="S1499" s="850"/>
    </row>
    <row r="1500" spans="1:19" ht="14.4" customHeight="1" x14ac:dyDescent="0.3">
      <c r="A1500" s="831" t="s">
        <v>8273</v>
      </c>
      <c r="B1500" s="832" t="s">
        <v>8550</v>
      </c>
      <c r="C1500" s="832" t="s">
        <v>664</v>
      </c>
      <c r="D1500" s="832" t="s">
        <v>3065</v>
      </c>
      <c r="E1500" s="832" t="s">
        <v>8203</v>
      </c>
      <c r="F1500" s="832" t="s">
        <v>8580</v>
      </c>
      <c r="G1500" s="832" t="s">
        <v>8581</v>
      </c>
      <c r="H1500" s="849"/>
      <c r="I1500" s="849"/>
      <c r="J1500" s="832"/>
      <c r="K1500" s="832"/>
      <c r="L1500" s="849">
        <v>1</v>
      </c>
      <c r="M1500" s="849">
        <v>701</v>
      </c>
      <c r="N1500" s="832">
        <v>1</v>
      </c>
      <c r="O1500" s="832">
        <v>701</v>
      </c>
      <c r="P1500" s="849"/>
      <c r="Q1500" s="849"/>
      <c r="R1500" s="837"/>
      <c r="S1500" s="850"/>
    </row>
    <row r="1501" spans="1:19" ht="14.4" customHeight="1" x14ac:dyDescent="0.3">
      <c r="A1501" s="831" t="s">
        <v>8273</v>
      </c>
      <c r="B1501" s="832" t="s">
        <v>8550</v>
      </c>
      <c r="C1501" s="832" t="s">
        <v>664</v>
      </c>
      <c r="D1501" s="832" t="s">
        <v>3065</v>
      </c>
      <c r="E1501" s="832" t="s">
        <v>8203</v>
      </c>
      <c r="F1501" s="832" t="s">
        <v>8354</v>
      </c>
      <c r="G1501" s="832" t="s">
        <v>8355</v>
      </c>
      <c r="H1501" s="849"/>
      <c r="I1501" s="849"/>
      <c r="J1501" s="832"/>
      <c r="K1501" s="832"/>
      <c r="L1501" s="849">
        <v>6</v>
      </c>
      <c r="M1501" s="849">
        <v>462</v>
      </c>
      <c r="N1501" s="832">
        <v>1</v>
      </c>
      <c r="O1501" s="832">
        <v>77</v>
      </c>
      <c r="P1501" s="849">
        <v>4</v>
      </c>
      <c r="Q1501" s="849">
        <v>308</v>
      </c>
      <c r="R1501" s="837">
        <v>0.66666666666666663</v>
      </c>
      <c r="S1501" s="850">
        <v>77</v>
      </c>
    </row>
    <row r="1502" spans="1:19" ht="14.4" customHeight="1" x14ac:dyDescent="0.3">
      <c r="A1502" s="831" t="s">
        <v>8273</v>
      </c>
      <c r="B1502" s="832" t="s">
        <v>8550</v>
      </c>
      <c r="C1502" s="832" t="s">
        <v>664</v>
      </c>
      <c r="D1502" s="832" t="s">
        <v>3065</v>
      </c>
      <c r="E1502" s="832" t="s">
        <v>8203</v>
      </c>
      <c r="F1502" s="832" t="s">
        <v>8295</v>
      </c>
      <c r="G1502" s="832" t="s">
        <v>8296</v>
      </c>
      <c r="H1502" s="849"/>
      <c r="I1502" s="849"/>
      <c r="J1502" s="832"/>
      <c r="K1502" s="832"/>
      <c r="L1502" s="849">
        <v>2</v>
      </c>
      <c r="M1502" s="849">
        <v>118</v>
      </c>
      <c r="N1502" s="832">
        <v>1</v>
      </c>
      <c r="O1502" s="832">
        <v>59</v>
      </c>
      <c r="P1502" s="849"/>
      <c r="Q1502" s="849"/>
      <c r="R1502" s="837"/>
      <c r="S1502" s="850"/>
    </row>
    <row r="1503" spans="1:19" ht="14.4" customHeight="1" x14ac:dyDescent="0.3">
      <c r="A1503" s="831" t="s">
        <v>8273</v>
      </c>
      <c r="B1503" s="832" t="s">
        <v>8550</v>
      </c>
      <c r="C1503" s="832" t="s">
        <v>664</v>
      </c>
      <c r="D1503" s="832" t="s">
        <v>3065</v>
      </c>
      <c r="E1503" s="832" t="s">
        <v>8203</v>
      </c>
      <c r="F1503" s="832" t="s">
        <v>8248</v>
      </c>
      <c r="G1503" s="832" t="s">
        <v>8249</v>
      </c>
      <c r="H1503" s="849"/>
      <c r="I1503" s="849"/>
      <c r="J1503" s="832"/>
      <c r="K1503" s="832"/>
      <c r="L1503" s="849">
        <v>9</v>
      </c>
      <c r="M1503" s="849">
        <v>531</v>
      </c>
      <c r="N1503" s="832">
        <v>1</v>
      </c>
      <c r="O1503" s="832">
        <v>59</v>
      </c>
      <c r="P1503" s="849"/>
      <c r="Q1503" s="849"/>
      <c r="R1503" s="837"/>
      <c r="S1503" s="850"/>
    </row>
    <row r="1504" spans="1:19" ht="14.4" customHeight="1" x14ac:dyDescent="0.3">
      <c r="A1504" s="831" t="s">
        <v>8273</v>
      </c>
      <c r="B1504" s="832" t="s">
        <v>8550</v>
      </c>
      <c r="C1504" s="832" t="s">
        <v>664</v>
      </c>
      <c r="D1504" s="832" t="s">
        <v>3066</v>
      </c>
      <c r="E1504" s="832" t="s">
        <v>8203</v>
      </c>
      <c r="F1504" s="832" t="s">
        <v>8232</v>
      </c>
      <c r="G1504" s="832" t="s">
        <v>8233</v>
      </c>
      <c r="H1504" s="849">
        <v>44</v>
      </c>
      <c r="I1504" s="849">
        <v>2816</v>
      </c>
      <c r="J1504" s="832">
        <v>0.65641025641025641</v>
      </c>
      <c r="K1504" s="832">
        <v>64</v>
      </c>
      <c r="L1504" s="849">
        <v>65</v>
      </c>
      <c r="M1504" s="849">
        <v>4290</v>
      </c>
      <c r="N1504" s="832">
        <v>1</v>
      </c>
      <c r="O1504" s="832">
        <v>66</v>
      </c>
      <c r="P1504" s="849">
        <v>68</v>
      </c>
      <c r="Q1504" s="849">
        <v>4488</v>
      </c>
      <c r="R1504" s="837">
        <v>1.0461538461538462</v>
      </c>
      <c r="S1504" s="850">
        <v>66</v>
      </c>
    </row>
    <row r="1505" spans="1:19" ht="14.4" customHeight="1" x14ac:dyDescent="0.3">
      <c r="A1505" s="831" t="s">
        <v>8273</v>
      </c>
      <c r="B1505" s="832" t="s">
        <v>8550</v>
      </c>
      <c r="C1505" s="832" t="s">
        <v>664</v>
      </c>
      <c r="D1505" s="832" t="s">
        <v>3066</v>
      </c>
      <c r="E1505" s="832" t="s">
        <v>8203</v>
      </c>
      <c r="F1505" s="832" t="s">
        <v>8281</v>
      </c>
      <c r="G1505" s="832" t="s">
        <v>8282</v>
      </c>
      <c r="H1505" s="849">
        <v>3</v>
      </c>
      <c r="I1505" s="849">
        <v>105</v>
      </c>
      <c r="J1505" s="832"/>
      <c r="K1505" s="832">
        <v>35</v>
      </c>
      <c r="L1505" s="849"/>
      <c r="M1505" s="849"/>
      <c r="N1505" s="832"/>
      <c r="O1505" s="832"/>
      <c r="P1505" s="849"/>
      <c r="Q1505" s="849"/>
      <c r="R1505" s="837"/>
      <c r="S1505" s="850"/>
    </row>
    <row r="1506" spans="1:19" ht="14.4" customHeight="1" x14ac:dyDescent="0.3">
      <c r="A1506" s="831" t="s">
        <v>8273</v>
      </c>
      <c r="B1506" s="832" t="s">
        <v>8550</v>
      </c>
      <c r="C1506" s="832" t="s">
        <v>664</v>
      </c>
      <c r="D1506" s="832" t="s">
        <v>3066</v>
      </c>
      <c r="E1506" s="832" t="s">
        <v>8203</v>
      </c>
      <c r="F1506" s="832" t="s">
        <v>8380</v>
      </c>
      <c r="G1506" s="832" t="s">
        <v>8381</v>
      </c>
      <c r="H1506" s="849">
        <v>4</v>
      </c>
      <c r="I1506" s="849">
        <v>660</v>
      </c>
      <c r="J1506" s="832">
        <v>0.33898305084745761</v>
      </c>
      <c r="K1506" s="832">
        <v>165</v>
      </c>
      <c r="L1506" s="849">
        <v>11</v>
      </c>
      <c r="M1506" s="849">
        <v>1947</v>
      </c>
      <c r="N1506" s="832">
        <v>1</v>
      </c>
      <c r="O1506" s="832">
        <v>177</v>
      </c>
      <c r="P1506" s="849">
        <v>9</v>
      </c>
      <c r="Q1506" s="849">
        <v>1593</v>
      </c>
      <c r="R1506" s="837">
        <v>0.81818181818181823</v>
      </c>
      <c r="S1506" s="850">
        <v>177</v>
      </c>
    </row>
    <row r="1507" spans="1:19" ht="14.4" customHeight="1" x14ac:dyDescent="0.3">
      <c r="A1507" s="831" t="s">
        <v>8273</v>
      </c>
      <c r="B1507" s="832" t="s">
        <v>8550</v>
      </c>
      <c r="C1507" s="832" t="s">
        <v>664</v>
      </c>
      <c r="D1507" s="832" t="s">
        <v>3066</v>
      </c>
      <c r="E1507" s="832" t="s">
        <v>8203</v>
      </c>
      <c r="F1507" s="832" t="s">
        <v>8346</v>
      </c>
      <c r="G1507" s="832" t="s">
        <v>8347</v>
      </c>
      <c r="H1507" s="849"/>
      <c r="I1507" s="849"/>
      <c r="J1507" s="832"/>
      <c r="K1507" s="832"/>
      <c r="L1507" s="849">
        <v>0</v>
      </c>
      <c r="M1507" s="849">
        <v>0</v>
      </c>
      <c r="N1507" s="832"/>
      <c r="O1507" s="832"/>
      <c r="P1507" s="849"/>
      <c r="Q1507" s="849"/>
      <c r="R1507" s="837"/>
      <c r="S1507" s="850"/>
    </row>
    <row r="1508" spans="1:19" ht="14.4" customHeight="1" x14ac:dyDescent="0.3">
      <c r="A1508" s="831" t="s">
        <v>8273</v>
      </c>
      <c r="B1508" s="832" t="s">
        <v>8550</v>
      </c>
      <c r="C1508" s="832" t="s">
        <v>664</v>
      </c>
      <c r="D1508" s="832" t="s">
        <v>3066</v>
      </c>
      <c r="E1508" s="832" t="s">
        <v>8203</v>
      </c>
      <c r="F1508" s="832" t="s">
        <v>8240</v>
      </c>
      <c r="G1508" s="832" t="s">
        <v>8241</v>
      </c>
      <c r="H1508" s="849">
        <v>4</v>
      </c>
      <c r="I1508" s="849">
        <v>66.66</v>
      </c>
      <c r="J1508" s="832">
        <v>0.18180330551464574</v>
      </c>
      <c r="K1508" s="832">
        <v>16.664999999999999</v>
      </c>
      <c r="L1508" s="849">
        <v>11</v>
      </c>
      <c r="M1508" s="849">
        <v>366.65999999999997</v>
      </c>
      <c r="N1508" s="832">
        <v>1</v>
      </c>
      <c r="O1508" s="832">
        <v>33.332727272727269</v>
      </c>
      <c r="P1508" s="849">
        <v>4</v>
      </c>
      <c r="Q1508" s="849">
        <v>133.32999999999998</v>
      </c>
      <c r="R1508" s="837">
        <v>0.36363388425244092</v>
      </c>
      <c r="S1508" s="850">
        <v>33.332499999999996</v>
      </c>
    </row>
    <row r="1509" spans="1:19" ht="14.4" customHeight="1" x14ac:dyDescent="0.3">
      <c r="A1509" s="831" t="s">
        <v>8273</v>
      </c>
      <c r="B1509" s="832" t="s">
        <v>8550</v>
      </c>
      <c r="C1509" s="832" t="s">
        <v>664</v>
      </c>
      <c r="D1509" s="832" t="s">
        <v>3066</v>
      </c>
      <c r="E1509" s="832" t="s">
        <v>8203</v>
      </c>
      <c r="F1509" s="832" t="s">
        <v>8287</v>
      </c>
      <c r="G1509" s="832" t="s">
        <v>8288</v>
      </c>
      <c r="H1509" s="849">
        <v>42</v>
      </c>
      <c r="I1509" s="849">
        <v>4536</v>
      </c>
      <c r="J1509" s="832">
        <v>0.68602540834845738</v>
      </c>
      <c r="K1509" s="832">
        <v>108</v>
      </c>
      <c r="L1509" s="849">
        <v>57</v>
      </c>
      <c r="M1509" s="849">
        <v>6612</v>
      </c>
      <c r="N1509" s="832">
        <v>1</v>
      </c>
      <c r="O1509" s="832">
        <v>116</v>
      </c>
      <c r="P1509" s="849">
        <v>53</v>
      </c>
      <c r="Q1509" s="849">
        <v>6148</v>
      </c>
      <c r="R1509" s="837">
        <v>0.92982456140350878</v>
      </c>
      <c r="S1509" s="850">
        <v>116</v>
      </c>
    </row>
    <row r="1510" spans="1:19" ht="14.4" customHeight="1" x14ac:dyDescent="0.3">
      <c r="A1510" s="831" t="s">
        <v>8273</v>
      </c>
      <c r="B1510" s="832" t="s">
        <v>8550</v>
      </c>
      <c r="C1510" s="832" t="s">
        <v>664</v>
      </c>
      <c r="D1510" s="832" t="s">
        <v>3066</v>
      </c>
      <c r="E1510" s="832" t="s">
        <v>8203</v>
      </c>
      <c r="F1510" s="832" t="s">
        <v>8242</v>
      </c>
      <c r="G1510" s="832" t="s">
        <v>8243</v>
      </c>
      <c r="H1510" s="849">
        <v>75</v>
      </c>
      <c r="I1510" s="849">
        <v>2700</v>
      </c>
      <c r="J1510" s="832">
        <v>1.1769834350479511</v>
      </c>
      <c r="K1510" s="832">
        <v>36</v>
      </c>
      <c r="L1510" s="849">
        <v>62</v>
      </c>
      <c r="M1510" s="849">
        <v>2294</v>
      </c>
      <c r="N1510" s="832">
        <v>1</v>
      </c>
      <c r="O1510" s="832">
        <v>37</v>
      </c>
      <c r="P1510" s="849">
        <v>66</v>
      </c>
      <c r="Q1510" s="849">
        <v>2442</v>
      </c>
      <c r="R1510" s="837">
        <v>1.064516129032258</v>
      </c>
      <c r="S1510" s="850">
        <v>37</v>
      </c>
    </row>
    <row r="1511" spans="1:19" ht="14.4" customHeight="1" x14ac:dyDescent="0.3">
      <c r="A1511" s="831" t="s">
        <v>8273</v>
      </c>
      <c r="B1511" s="832" t="s">
        <v>8550</v>
      </c>
      <c r="C1511" s="832" t="s">
        <v>664</v>
      </c>
      <c r="D1511" s="832" t="s">
        <v>3066</v>
      </c>
      <c r="E1511" s="832" t="s">
        <v>8203</v>
      </c>
      <c r="F1511" s="832" t="s">
        <v>8271</v>
      </c>
      <c r="G1511" s="832" t="s">
        <v>8272</v>
      </c>
      <c r="H1511" s="849">
        <v>139</v>
      </c>
      <c r="I1511" s="849">
        <v>46009</v>
      </c>
      <c r="J1511" s="832">
        <v>0.97720997408776178</v>
      </c>
      <c r="K1511" s="832">
        <v>331</v>
      </c>
      <c r="L1511" s="849">
        <v>133</v>
      </c>
      <c r="M1511" s="849">
        <v>47082</v>
      </c>
      <c r="N1511" s="832">
        <v>1</v>
      </c>
      <c r="O1511" s="832">
        <v>354</v>
      </c>
      <c r="P1511" s="849">
        <v>139</v>
      </c>
      <c r="Q1511" s="849">
        <v>49345</v>
      </c>
      <c r="R1511" s="837">
        <v>1.0480650779491101</v>
      </c>
      <c r="S1511" s="850">
        <v>355</v>
      </c>
    </row>
    <row r="1512" spans="1:19" ht="14.4" customHeight="1" x14ac:dyDescent="0.3">
      <c r="A1512" s="831" t="s">
        <v>8273</v>
      </c>
      <c r="B1512" s="832" t="s">
        <v>8550</v>
      </c>
      <c r="C1512" s="832" t="s">
        <v>664</v>
      </c>
      <c r="D1512" s="832" t="s">
        <v>3066</v>
      </c>
      <c r="E1512" s="832" t="s">
        <v>8203</v>
      </c>
      <c r="F1512" s="832" t="s">
        <v>8580</v>
      </c>
      <c r="G1512" s="832" t="s">
        <v>8581</v>
      </c>
      <c r="H1512" s="849"/>
      <c r="I1512" s="849"/>
      <c r="J1512" s="832"/>
      <c r="K1512" s="832"/>
      <c r="L1512" s="849">
        <v>2</v>
      </c>
      <c r="M1512" s="849">
        <v>1402</v>
      </c>
      <c r="N1512" s="832">
        <v>1</v>
      </c>
      <c r="O1512" s="832">
        <v>701</v>
      </c>
      <c r="P1512" s="849">
        <v>1</v>
      </c>
      <c r="Q1512" s="849">
        <v>701</v>
      </c>
      <c r="R1512" s="837">
        <v>0.5</v>
      </c>
      <c r="S1512" s="850">
        <v>701</v>
      </c>
    </row>
    <row r="1513" spans="1:19" ht="14.4" customHeight="1" x14ac:dyDescent="0.3">
      <c r="A1513" s="831" t="s">
        <v>8273</v>
      </c>
      <c r="B1513" s="832" t="s">
        <v>8550</v>
      </c>
      <c r="C1513" s="832" t="s">
        <v>664</v>
      </c>
      <c r="D1513" s="832" t="s">
        <v>3066</v>
      </c>
      <c r="E1513" s="832" t="s">
        <v>8203</v>
      </c>
      <c r="F1513" s="832" t="s">
        <v>8248</v>
      </c>
      <c r="G1513" s="832" t="s">
        <v>8249</v>
      </c>
      <c r="H1513" s="849">
        <v>1</v>
      </c>
      <c r="I1513" s="849">
        <v>57</v>
      </c>
      <c r="J1513" s="832"/>
      <c r="K1513" s="832">
        <v>57</v>
      </c>
      <c r="L1513" s="849"/>
      <c r="M1513" s="849"/>
      <c r="N1513" s="832"/>
      <c r="O1513" s="832"/>
      <c r="P1513" s="849"/>
      <c r="Q1513" s="849"/>
      <c r="R1513" s="837"/>
      <c r="S1513" s="850"/>
    </row>
    <row r="1514" spans="1:19" ht="14.4" customHeight="1" x14ac:dyDescent="0.3">
      <c r="A1514" s="831" t="s">
        <v>8273</v>
      </c>
      <c r="B1514" s="832" t="s">
        <v>8550</v>
      </c>
      <c r="C1514" s="832" t="s">
        <v>664</v>
      </c>
      <c r="D1514" s="832" t="s">
        <v>3068</v>
      </c>
      <c r="E1514" s="832" t="s">
        <v>8203</v>
      </c>
      <c r="F1514" s="832" t="s">
        <v>8281</v>
      </c>
      <c r="G1514" s="832" t="s">
        <v>8282</v>
      </c>
      <c r="H1514" s="849">
        <v>1</v>
      </c>
      <c r="I1514" s="849">
        <v>35</v>
      </c>
      <c r="J1514" s="832"/>
      <c r="K1514" s="832">
        <v>35</v>
      </c>
      <c r="L1514" s="849"/>
      <c r="M1514" s="849"/>
      <c r="N1514" s="832"/>
      <c r="O1514" s="832"/>
      <c r="P1514" s="849"/>
      <c r="Q1514" s="849"/>
      <c r="R1514" s="837"/>
      <c r="S1514" s="850"/>
    </row>
    <row r="1515" spans="1:19" ht="14.4" customHeight="1" x14ac:dyDescent="0.3">
      <c r="A1515" s="831" t="s">
        <v>8273</v>
      </c>
      <c r="B1515" s="832" t="s">
        <v>8550</v>
      </c>
      <c r="C1515" s="832" t="s">
        <v>664</v>
      </c>
      <c r="D1515" s="832" t="s">
        <v>3068</v>
      </c>
      <c r="E1515" s="832" t="s">
        <v>8203</v>
      </c>
      <c r="F1515" s="832" t="s">
        <v>8380</v>
      </c>
      <c r="G1515" s="832" t="s">
        <v>8381</v>
      </c>
      <c r="H1515" s="849">
        <v>2</v>
      </c>
      <c r="I1515" s="849">
        <v>330</v>
      </c>
      <c r="J1515" s="832"/>
      <c r="K1515" s="832">
        <v>165</v>
      </c>
      <c r="L1515" s="849"/>
      <c r="M1515" s="849"/>
      <c r="N1515" s="832"/>
      <c r="O1515" s="832"/>
      <c r="P1515" s="849">
        <v>1</v>
      </c>
      <c r="Q1515" s="849">
        <v>177</v>
      </c>
      <c r="R1515" s="837"/>
      <c r="S1515" s="850">
        <v>177</v>
      </c>
    </row>
    <row r="1516" spans="1:19" ht="14.4" customHeight="1" x14ac:dyDescent="0.3">
      <c r="A1516" s="831" t="s">
        <v>8273</v>
      </c>
      <c r="B1516" s="832" t="s">
        <v>8550</v>
      </c>
      <c r="C1516" s="832" t="s">
        <v>664</v>
      </c>
      <c r="D1516" s="832" t="s">
        <v>3068</v>
      </c>
      <c r="E1516" s="832" t="s">
        <v>8203</v>
      </c>
      <c r="F1516" s="832" t="s">
        <v>8570</v>
      </c>
      <c r="G1516" s="832" t="s">
        <v>8571</v>
      </c>
      <c r="H1516" s="849">
        <v>1</v>
      </c>
      <c r="I1516" s="849">
        <v>0</v>
      </c>
      <c r="J1516" s="832"/>
      <c r="K1516" s="832">
        <v>0</v>
      </c>
      <c r="L1516" s="849">
        <v>0</v>
      </c>
      <c r="M1516" s="849">
        <v>0</v>
      </c>
      <c r="N1516" s="832"/>
      <c r="O1516" s="832"/>
      <c r="P1516" s="849">
        <v>1</v>
      </c>
      <c r="Q1516" s="849">
        <v>0</v>
      </c>
      <c r="R1516" s="837"/>
      <c r="S1516" s="850">
        <v>0</v>
      </c>
    </row>
    <row r="1517" spans="1:19" ht="14.4" customHeight="1" x14ac:dyDescent="0.3">
      <c r="A1517" s="831" t="s">
        <v>8273</v>
      </c>
      <c r="B1517" s="832" t="s">
        <v>8550</v>
      </c>
      <c r="C1517" s="832" t="s">
        <v>664</v>
      </c>
      <c r="D1517" s="832" t="s">
        <v>3068</v>
      </c>
      <c r="E1517" s="832" t="s">
        <v>8203</v>
      </c>
      <c r="F1517" s="832" t="s">
        <v>8240</v>
      </c>
      <c r="G1517" s="832" t="s">
        <v>8241</v>
      </c>
      <c r="H1517" s="849">
        <v>1</v>
      </c>
      <c r="I1517" s="849">
        <v>0</v>
      </c>
      <c r="J1517" s="832"/>
      <c r="K1517" s="832">
        <v>0</v>
      </c>
      <c r="L1517" s="849"/>
      <c r="M1517" s="849"/>
      <c r="N1517" s="832"/>
      <c r="O1517" s="832"/>
      <c r="P1517" s="849"/>
      <c r="Q1517" s="849"/>
      <c r="R1517" s="837"/>
      <c r="S1517" s="850"/>
    </row>
    <row r="1518" spans="1:19" ht="14.4" customHeight="1" x14ac:dyDescent="0.3">
      <c r="A1518" s="831" t="s">
        <v>8273</v>
      </c>
      <c r="B1518" s="832" t="s">
        <v>8550</v>
      </c>
      <c r="C1518" s="832" t="s">
        <v>664</v>
      </c>
      <c r="D1518" s="832" t="s">
        <v>3068</v>
      </c>
      <c r="E1518" s="832" t="s">
        <v>8203</v>
      </c>
      <c r="F1518" s="832" t="s">
        <v>8271</v>
      </c>
      <c r="G1518" s="832" t="s">
        <v>8272</v>
      </c>
      <c r="H1518" s="849">
        <v>78</v>
      </c>
      <c r="I1518" s="849">
        <v>25818</v>
      </c>
      <c r="J1518" s="832">
        <v>0.70127118644067798</v>
      </c>
      <c r="K1518" s="832">
        <v>331</v>
      </c>
      <c r="L1518" s="849">
        <v>104</v>
      </c>
      <c r="M1518" s="849">
        <v>36816</v>
      </c>
      <c r="N1518" s="832">
        <v>1</v>
      </c>
      <c r="O1518" s="832">
        <v>354</v>
      </c>
      <c r="P1518" s="849">
        <v>137</v>
      </c>
      <c r="Q1518" s="849">
        <v>48635</v>
      </c>
      <c r="R1518" s="837">
        <v>1.3210289004780531</v>
      </c>
      <c r="S1518" s="850">
        <v>355</v>
      </c>
    </row>
    <row r="1519" spans="1:19" ht="14.4" customHeight="1" x14ac:dyDescent="0.3">
      <c r="A1519" s="831" t="s">
        <v>8273</v>
      </c>
      <c r="B1519" s="832" t="s">
        <v>8550</v>
      </c>
      <c r="C1519" s="832" t="s">
        <v>664</v>
      </c>
      <c r="D1519" s="832" t="s">
        <v>3068</v>
      </c>
      <c r="E1519" s="832" t="s">
        <v>8203</v>
      </c>
      <c r="F1519" s="832" t="s">
        <v>8576</v>
      </c>
      <c r="G1519" s="832" t="s">
        <v>8577</v>
      </c>
      <c r="H1519" s="849">
        <v>50</v>
      </c>
      <c r="I1519" s="849">
        <v>0</v>
      </c>
      <c r="J1519" s="832"/>
      <c r="K1519" s="832">
        <v>0</v>
      </c>
      <c r="L1519" s="849">
        <v>91</v>
      </c>
      <c r="M1519" s="849">
        <v>0</v>
      </c>
      <c r="N1519" s="832"/>
      <c r="O1519" s="832">
        <v>0</v>
      </c>
      <c r="P1519" s="849">
        <v>116</v>
      </c>
      <c r="Q1519" s="849">
        <v>0</v>
      </c>
      <c r="R1519" s="837"/>
      <c r="S1519" s="850">
        <v>0</v>
      </c>
    </row>
    <row r="1520" spans="1:19" ht="14.4" customHeight="1" x14ac:dyDescent="0.3">
      <c r="A1520" s="831" t="s">
        <v>8273</v>
      </c>
      <c r="B1520" s="832" t="s">
        <v>8550</v>
      </c>
      <c r="C1520" s="832" t="s">
        <v>664</v>
      </c>
      <c r="D1520" s="832" t="s">
        <v>3068</v>
      </c>
      <c r="E1520" s="832" t="s">
        <v>8203</v>
      </c>
      <c r="F1520" s="832" t="s">
        <v>8578</v>
      </c>
      <c r="G1520" s="832" t="s">
        <v>8579</v>
      </c>
      <c r="H1520" s="849">
        <v>56</v>
      </c>
      <c r="I1520" s="849">
        <v>11200</v>
      </c>
      <c r="J1520" s="832">
        <v>0.6588235294117647</v>
      </c>
      <c r="K1520" s="832">
        <v>200</v>
      </c>
      <c r="L1520" s="849">
        <v>85</v>
      </c>
      <c r="M1520" s="849">
        <v>17000</v>
      </c>
      <c r="N1520" s="832">
        <v>1</v>
      </c>
      <c r="O1520" s="832">
        <v>200</v>
      </c>
      <c r="P1520" s="849">
        <v>121</v>
      </c>
      <c r="Q1520" s="849">
        <v>24200</v>
      </c>
      <c r="R1520" s="837">
        <v>1.4235294117647059</v>
      </c>
      <c r="S1520" s="850">
        <v>200</v>
      </c>
    </row>
    <row r="1521" spans="1:19" ht="14.4" customHeight="1" x14ac:dyDescent="0.3">
      <c r="A1521" s="831" t="s">
        <v>8273</v>
      </c>
      <c r="B1521" s="832" t="s">
        <v>8550</v>
      </c>
      <c r="C1521" s="832" t="s">
        <v>664</v>
      </c>
      <c r="D1521" s="832" t="s">
        <v>3069</v>
      </c>
      <c r="E1521" s="832" t="s">
        <v>8203</v>
      </c>
      <c r="F1521" s="832" t="s">
        <v>8232</v>
      </c>
      <c r="G1521" s="832" t="s">
        <v>8233</v>
      </c>
      <c r="H1521" s="849">
        <v>5</v>
      </c>
      <c r="I1521" s="849">
        <v>320</v>
      </c>
      <c r="J1521" s="832">
        <v>1.2121212121212122</v>
      </c>
      <c r="K1521" s="832">
        <v>64</v>
      </c>
      <c r="L1521" s="849">
        <v>4</v>
      </c>
      <c r="M1521" s="849">
        <v>264</v>
      </c>
      <c r="N1521" s="832">
        <v>1</v>
      </c>
      <c r="O1521" s="832">
        <v>66</v>
      </c>
      <c r="P1521" s="849"/>
      <c r="Q1521" s="849"/>
      <c r="R1521" s="837"/>
      <c r="S1521" s="850"/>
    </row>
    <row r="1522" spans="1:19" ht="14.4" customHeight="1" x14ac:dyDescent="0.3">
      <c r="A1522" s="831" t="s">
        <v>8273</v>
      </c>
      <c r="B1522" s="832" t="s">
        <v>8550</v>
      </c>
      <c r="C1522" s="832" t="s">
        <v>664</v>
      </c>
      <c r="D1522" s="832" t="s">
        <v>3069</v>
      </c>
      <c r="E1522" s="832" t="s">
        <v>8203</v>
      </c>
      <c r="F1522" s="832" t="s">
        <v>8204</v>
      </c>
      <c r="G1522" s="832" t="s">
        <v>8205</v>
      </c>
      <c r="H1522" s="849"/>
      <c r="I1522" s="849"/>
      <c r="J1522" s="832"/>
      <c r="K1522" s="832"/>
      <c r="L1522" s="849">
        <v>1</v>
      </c>
      <c r="M1522" s="849">
        <v>146</v>
      </c>
      <c r="N1522" s="832">
        <v>1</v>
      </c>
      <c r="O1522" s="832">
        <v>146</v>
      </c>
      <c r="P1522" s="849"/>
      <c r="Q1522" s="849"/>
      <c r="R1522" s="837"/>
      <c r="S1522" s="850"/>
    </row>
    <row r="1523" spans="1:19" ht="14.4" customHeight="1" x14ac:dyDescent="0.3">
      <c r="A1523" s="831" t="s">
        <v>8273</v>
      </c>
      <c r="B1523" s="832" t="s">
        <v>8550</v>
      </c>
      <c r="C1523" s="832" t="s">
        <v>664</v>
      </c>
      <c r="D1523" s="832" t="s">
        <v>3069</v>
      </c>
      <c r="E1523" s="832" t="s">
        <v>8203</v>
      </c>
      <c r="F1523" s="832" t="s">
        <v>8281</v>
      </c>
      <c r="G1523" s="832" t="s">
        <v>8282</v>
      </c>
      <c r="H1523" s="849">
        <v>3</v>
      </c>
      <c r="I1523" s="849">
        <v>105</v>
      </c>
      <c r="J1523" s="832"/>
      <c r="K1523" s="832">
        <v>35</v>
      </c>
      <c r="L1523" s="849"/>
      <c r="M1523" s="849"/>
      <c r="N1523" s="832"/>
      <c r="O1523" s="832"/>
      <c r="P1523" s="849"/>
      <c r="Q1523" s="849"/>
      <c r="R1523" s="837"/>
      <c r="S1523" s="850"/>
    </row>
    <row r="1524" spans="1:19" ht="14.4" customHeight="1" x14ac:dyDescent="0.3">
      <c r="A1524" s="831" t="s">
        <v>8273</v>
      </c>
      <c r="B1524" s="832" t="s">
        <v>8550</v>
      </c>
      <c r="C1524" s="832" t="s">
        <v>664</v>
      </c>
      <c r="D1524" s="832" t="s">
        <v>3069</v>
      </c>
      <c r="E1524" s="832" t="s">
        <v>8203</v>
      </c>
      <c r="F1524" s="832" t="s">
        <v>8380</v>
      </c>
      <c r="G1524" s="832" t="s">
        <v>8381</v>
      </c>
      <c r="H1524" s="849">
        <v>1</v>
      </c>
      <c r="I1524" s="849">
        <v>165</v>
      </c>
      <c r="J1524" s="832">
        <v>0.31073446327683618</v>
      </c>
      <c r="K1524" s="832">
        <v>165</v>
      </c>
      <c r="L1524" s="849">
        <v>3</v>
      </c>
      <c r="M1524" s="849">
        <v>531</v>
      </c>
      <c r="N1524" s="832">
        <v>1</v>
      </c>
      <c r="O1524" s="832">
        <v>177</v>
      </c>
      <c r="P1524" s="849"/>
      <c r="Q1524" s="849"/>
      <c r="R1524" s="837"/>
      <c r="S1524" s="850"/>
    </row>
    <row r="1525" spans="1:19" ht="14.4" customHeight="1" x14ac:dyDescent="0.3">
      <c r="A1525" s="831" t="s">
        <v>8273</v>
      </c>
      <c r="B1525" s="832" t="s">
        <v>8550</v>
      </c>
      <c r="C1525" s="832" t="s">
        <v>664</v>
      </c>
      <c r="D1525" s="832" t="s">
        <v>3069</v>
      </c>
      <c r="E1525" s="832" t="s">
        <v>8203</v>
      </c>
      <c r="F1525" s="832" t="s">
        <v>8287</v>
      </c>
      <c r="G1525" s="832" t="s">
        <v>8288</v>
      </c>
      <c r="H1525" s="849">
        <v>15</v>
      </c>
      <c r="I1525" s="849">
        <v>1620</v>
      </c>
      <c r="J1525" s="832">
        <v>1.5517241379310345</v>
      </c>
      <c r="K1525" s="832">
        <v>108</v>
      </c>
      <c r="L1525" s="849">
        <v>9</v>
      </c>
      <c r="M1525" s="849">
        <v>1044</v>
      </c>
      <c r="N1525" s="832">
        <v>1</v>
      </c>
      <c r="O1525" s="832">
        <v>116</v>
      </c>
      <c r="P1525" s="849"/>
      <c r="Q1525" s="849"/>
      <c r="R1525" s="837"/>
      <c r="S1525" s="850"/>
    </row>
    <row r="1526" spans="1:19" ht="14.4" customHeight="1" x14ac:dyDescent="0.3">
      <c r="A1526" s="831" t="s">
        <v>8273</v>
      </c>
      <c r="B1526" s="832" t="s">
        <v>8550</v>
      </c>
      <c r="C1526" s="832" t="s">
        <v>664</v>
      </c>
      <c r="D1526" s="832" t="s">
        <v>3069</v>
      </c>
      <c r="E1526" s="832" t="s">
        <v>8203</v>
      </c>
      <c r="F1526" s="832" t="s">
        <v>8271</v>
      </c>
      <c r="G1526" s="832" t="s">
        <v>8272</v>
      </c>
      <c r="H1526" s="849">
        <v>18</v>
      </c>
      <c r="I1526" s="849">
        <v>5958</v>
      </c>
      <c r="J1526" s="832">
        <v>5.6101694915254239</v>
      </c>
      <c r="K1526" s="832">
        <v>331</v>
      </c>
      <c r="L1526" s="849">
        <v>3</v>
      </c>
      <c r="M1526" s="849">
        <v>1062</v>
      </c>
      <c r="N1526" s="832">
        <v>1</v>
      </c>
      <c r="O1526" s="832">
        <v>354</v>
      </c>
      <c r="P1526" s="849"/>
      <c r="Q1526" s="849"/>
      <c r="R1526" s="837"/>
      <c r="S1526" s="850"/>
    </row>
    <row r="1527" spans="1:19" ht="14.4" customHeight="1" x14ac:dyDescent="0.3">
      <c r="A1527" s="831" t="s">
        <v>8273</v>
      </c>
      <c r="B1527" s="832" t="s">
        <v>8550</v>
      </c>
      <c r="C1527" s="832" t="s">
        <v>664</v>
      </c>
      <c r="D1527" s="832" t="s">
        <v>3069</v>
      </c>
      <c r="E1527" s="832" t="s">
        <v>8203</v>
      </c>
      <c r="F1527" s="832" t="s">
        <v>8576</v>
      </c>
      <c r="G1527" s="832" t="s">
        <v>8577</v>
      </c>
      <c r="H1527" s="849">
        <v>5</v>
      </c>
      <c r="I1527" s="849">
        <v>0</v>
      </c>
      <c r="J1527" s="832"/>
      <c r="K1527" s="832">
        <v>0</v>
      </c>
      <c r="L1527" s="849">
        <v>1</v>
      </c>
      <c r="M1527" s="849">
        <v>0</v>
      </c>
      <c r="N1527" s="832"/>
      <c r="O1527" s="832">
        <v>0</v>
      </c>
      <c r="P1527" s="849"/>
      <c r="Q1527" s="849"/>
      <c r="R1527" s="837"/>
      <c r="S1527" s="850"/>
    </row>
    <row r="1528" spans="1:19" ht="14.4" customHeight="1" x14ac:dyDescent="0.3">
      <c r="A1528" s="831" t="s">
        <v>8273</v>
      </c>
      <c r="B1528" s="832" t="s">
        <v>8550</v>
      </c>
      <c r="C1528" s="832" t="s">
        <v>664</v>
      </c>
      <c r="D1528" s="832" t="s">
        <v>3069</v>
      </c>
      <c r="E1528" s="832" t="s">
        <v>8203</v>
      </c>
      <c r="F1528" s="832" t="s">
        <v>8578</v>
      </c>
      <c r="G1528" s="832" t="s">
        <v>8579</v>
      </c>
      <c r="H1528" s="849"/>
      <c r="I1528" s="849"/>
      <c r="J1528" s="832"/>
      <c r="K1528" s="832"/>
      <c r="L1528" s="849">
        <v>1</v>
      </c>
      <c r="M1528" s="849">
        <v>200</v>
      </c>
      <c r="N1528" s="832">
        <v>1</v>
      </c>
      <c r="O1528" s="832">
        <v>200</v>
      </c>
      <c r="P1528" s="849"/>
      <c r="Q1528" s="849"/>
      <c r="R1528" s="837"/>
      <c r="S1528" s="850"/>
    </row>
    <row r="1529" spans="1:19" ht="14.4" customHeight="1" x14ac:dyDescent="0.3">
      <c r="A1529" s="831" t="s">
        <v>8273</v>
      </c>
      <c r="B1529" s="832" t="s">
        <v>8550</v>
      </c>
      <c r="C1529" s="832" t="s">
        <v>664</v>
      </c>
      <c r="D1529" s="832" t="s">
        <v>3069</v>
      </c>
      <c r="E1529" s="832" t="s">
        <v>8203</v>
      </c>
      <c r="F1529" s="832" t="s">
        <v>8248</v>
      </c>
      <c r="G1529" s="832" t="s">
        <v>8249</v>
      </c>
      <c r="H1529" s="849"/>
      <c r="I1529" s="849"/>
      <c r="J1529" s="832"/>
      <c r="K1529" s="832"/>
      <c r="L1529" s="849">
        <v>2</v>
      </c>
      <c r="M1529" s="849">
        <v>118</v>
      </c>
      <c r="N1529" s="832">
        <v>1</v>
      </c>
      <c r="O1529" s="832">
        <v>59</v>
      </c>
      <c r="P1529" s="849"/>
      <c r="Q1529" s="849"/>
      <c r="R1529" s="837"/>
      <c r="S1529" s="850"/>
    </row>
    <row r="1530" spans="1:19" ht="14.4" customHeight="1" x14ac:dyDescent="0.3">
      <c r="A1530" s="831" t="s">
        <v>8273</v>
      </c>
      <c r="B1530" s="832" t="s">
        <v>8550</v>
      </c>
      <c r="C1530" s="832" t="s">
        <v>664</v>
      </c>
      <c r="D1530" s="832" t="s">
        <v>3069</v>
      </c>
      <c r="E1530" s="832" t="s">
        <v>8203</v>
      </c>
      <c r="F1530" s="832" t="s">
        <v>8250</v>
      </c>
      <c r="G1530" s="832" t="s">
        <v>8251</v>
      </c>
      <c r="H1530" s="849"/>
      <c r="I1530" s="849"/>
      <c r="J1530" s="832"/>
      <c r="K1530" s="832"/>
      <c r="L1530" s="849">
        <v>1</v>
      </c>
      <c r="M1530" s="849">
        <v>37</v>
      </c>
      <c r="N1530" s="832">
        <v>1</v>
      </c>
      <c r="O1530" s="832">
        <v>37</v>
      </c>
      <c r="P1530" s="849"/>
      <c r="Q1530" s="849"/>
      <c r="R1530" s="837"/>
      <c r="S1530" s="850"/>
    </row>
    <row r="1531" spans="1:19" ht="14.4" customHeight="1" x14ac:dyDescent="0.3">
      <c r="A1531" s="831" t="s">
        <v>8273</v>
      </c>
      <c r="B1531" s="832" t="s">
        <v>8550</v>
      </c>
      <c r="C1531" s="832" t="s">
        <v>664</v>
      </c>
      <c r="D1531" s="832" t="s">
        <v>3070</v>
      </c>
      <c r="E1531" s="832" t="s">
        <v>8206</v>
      </c>
      <c r="F1531" s="832" t="s">
        <v>8454</v>
      </c>
      <c r="G1531" s="832" t="s">
        <v>1824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1</v>
      </c>
      <c r="Q1531" s="849">
        <v>12551.49</v>
      </c>
      <c r="R1531" s="837"/>
      <c r="S1531" s="850">
        <v>12551.49</v>
      </c>
    </row>
    <row r="1532" spans="1:19" ht="14.4" customHeight="1" x14ac:dyDescent="0.3">
      <c r="A1532" s="831" t="s">
        <v>8273</v>
      </c>
      <c r="B1532" s="832" t="s">
        <v>8550</v>
      </c>
      <c r="C1532" s="832" t="s">
        <v>664</v>
      </c>
      <c r="D1532" s="832" t="s">
        <v>3070</v>
      </c>
      <c r="E1532" s="832" t="s">
        <v>8203</v>
      </c>
      <c r="F1532" s="832" t="s">
        <v>8232</v>
      </c>
      <c r="G1532" s="832" t="s">
        <v>8233</v>
      </c>
      <c r="H1532" s="849">
        <v>2</v>
      </c>
      <c r="I1532" s="849">
        <v>128</v>
      </c>
      <c r="J1532" s="832">
        <v>1.9393939393939394</v>
      </c>
      <c r="K1532" s="832">
        <v>64</v>
      </c>
      <c r="L1532" s="849">
        <v>1</v>
      </c>
      <c r="M1532" s="849">
        <v>66</v>
      </c>
      <c r="N1532" s="832">
        <v>1</v>
      </c>
      <c r="O1532" s="832">
        <v>66</v>
      </c>
      <c r="P1532" s="849">
        <v>12</v>
      </c>
      <c r="Q1532" s="849">
        <v>792</v>
      </c>
      <c r="R1532" s="837">
        <v>12</v>
      </c>
      <c r="S1532" s="850">
        <v>66</v>
      </c>
    </row>
    <row r="1533" spans="1:19" ht="14.4" customHeight="1" x14ac:dyDescent="0.3">
      <c r="A1533" s="831" t="s">
        <v>8273</v>
      </c>
      <c r="B1533" s="832" t="s">
        <v>8550</v>
      </c>
      <c r="C1533" s="832" t="s">
        <v>664</v>
      </c>
      <c r="D1533" s="832" t="s">
        <v>3070</v>
      </c>
      <c r="E1533" s="832" t="s">
        <v>8203</v>
      </c>
      <c r="F1533" s="832" t="s">
        <v>8328</v>
      </c>
      <c r="G1533" s="832" t="s">
        <v>8329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2</v>
      </c>
      <c r="Q1533" s="849">
        <v>230</v>
      </c>
      <c r="R1533" s="837"/>
      <c r="S1533" s="850">
        <v>115</v>
      </c>
    </row>
    <row r="1534" spans="1:19" ht="14.4" customHeight="1" x14ac:dyDescent="0.3">
      <c r="A1534" s="831" t="s">
        <v>8273</v>
      </c>
      <c r="B1534" s="832" t="s">
        <v>8550</v>
      </c>
      <c r="C1534" s="832" t="s">
        <v>664</v>
      </c>
      <c r="D1534" s="832" t="s">
        <v>3070</v>
      </c>
      <c r="E1534" s="832" t="s">
        <v>8203</v>
      </c>
      <c r="F1534" s="832" t="s">
        <v>8204</v>
      </c>
      <c r="G1534" s="832" t="s">
        <v>8205</v>
      </c>
      <c r="H1534" s="849">
        <v>1</v>
      </c>
      <c r="I1534" s="849">
        <v>144</v>
      </c>
      <c r="J1534" s="832">
        <v>5.4794520547945202E-2</v>
      </c>
      <c r="K1534" s="832">
        <v>144</v>
      </c>
      <c r="L1534" s="849">
        <v>18</v>
      </c>
      <c r="M1534" s="849">
        <v>2628</v>
      </c>
      <c r="N1534" s="832">
        <v>1</v>
      </c>
      <c r="O1534" s="832">
        <v>146</v>
      </c>
      <c r="P1534" s="849">
        <v>24</v>
      </c>
      <c r="Q1534" s="849">
        <v>3528</v>
      </c>
      <c r="R1534" s="837">
        <v>1.3424657534246576</v>
      </c>
      <c r="S1534" s="850">
        <v>147</v>
      </c>
    </row>
    <row r="1535" spans="1:19" ht="14.4" customHeight="1" x14ac:dyDescent="0.3">
      <c r="A1535" s="831" t="s">
        <v>8273</v>
      </c>
      <c r="B1535" s="832" t="s">
        <v>8550</v>
      </c>
      <c r="C1535" s="832" t="s">
        <v>664</v>
      </c>
      <c r="D1535" s="832" t="s">
        <v>3070</v>
      </c>
      <c r="E1535" s="832" t="s">
        <v>8203</v>
      </c>
      <c r="F1535" s="832" t="s">
        <v>8477</v>
      </c>
      <c r="G1535" s="832" t="s">
        <v>8478</v>
      </c>
      <c r="H1535" s="849"/>
      <c r="I1535" s="849"/>
      <c r="J1535" s="832"/>
      <c r="K1535" s="832"/>
      <c r="L1535" s="849"/>
      <c r="M1535" s="849"/>
      <c r="N1535" s="832"/>
      <c r="O1535" s="832"/>
      <c r="P1535" s="849">
        <v>1</v>
      </c>
      <c r="Q1535" s="849">
        <v>196</v>
      </c>
      <c r="R1535" s="837"/>
      <c r="S1535" s="850">
        <v>196</v>
      </c>
    </row>
    <row r="1536" spans="1:19" ht="14.4" customHeight="1" x14ac:dyDescent="0.3">
      <c r="A1536" s="831" t="s">
        <v>8273</v>
      </c>
      <c r="B1536" s="832" t="s">
        <v>8550</v>
      </c>
      <c r="C1536" s="832" t="s">
        <v>664</v>
      </c>
      <c r="D1536" s="832" t="s">
        <v>3070</v>
      </c>
      <c r="E1536" s="832" t="s">
        <v>8203</v>
      </c>
      <c r="F1536" s="832" t="s">
        <v>8281</v>
      </c>
      <c r="G1536" s="832" t="s">
        <v>8282</v>
      </c>
      <c r="H1536" s="849"/>
      <c r="I1536" s="849"/>
      <c r="J1536" s="832"/>
      <c r="K1536" s="832"/>
      <c r="L1536" s="849"/>
      <c r="M1536" s="849"/>
      <c r="N1536" s="832"/>
      <c r="O1536" s="832"/>
      <c r="P1536" s="849">
        <v>32</v>
      </c>
      <c r="Q1536" s="849">
        <v>1184</v>
      </c>
      <c r="R1536" s="837"/>
      <c r="S1536" s="850">
        <v>37</v>
      </c>
    </row>
    <row r="1537" spans="1:19" ht="14.4" customHeight="1" x14ac:dyDescent="0.3">
      <c r="A1537" s="831" t="s">
        <v>8273</v>
      </c>
      <c r="B1537" s="832" t="s">
        <v>8550</v>
      </c>
      <c r="C1537" s="832" t="s">
        <v>664</v>
      </c>
      <c r="D1537" s="832" t="s">
        <v>3070</v>
      </c>
      <c r="E1537" s="832" t="s">
        <v>8203</v>
      </c>
      <c r="F1537" s="832" t="s">
        <v>8380</v>
      </c>
      <c r="G1537" s="832" t="s">
        <v>8381</v>
      </c>
      <c r="H1537" s="849">
        <v>3</v>
      </c>
      <c r="I1537" s="849">
        <v>495</v>
      </c>
      <c r="J1537" s="832">
        <v>1.3983050847457628</v>
      </c>
      <c r="K1537" s="832">
        <v>165</v>
      </c>
      <c r="L1537" s="849">
        <v>2</v>
      </c>
      <c r="M1537" s="849">
        <v>354</v>
      </c>
      <c r="N1537" s="832">
        <v>1</v>
      </c>
      <c r="O1537" s="832">
        <v>177</v>
      </c>
      <c r="P1537" s="849">
        <v>16</v>
      </c>
      <c r="Q1537" s="849">
        <v>2832</v>
      </c>
      <c r="R1537" s="837">
        <v>8</v>
      </c>
      <c r="S1537" s="850">
        <v>177</v>
      </c>
    </row>
    <row r="1538" spans="1:19" ht="14.4" customHeight="1" x14ac:dyDescent="0.3">
      <c r="A1538" s="831" t="s">
        <v>8273</v>
      </c>
      <c r="B1538" s="832" t="s">
        <v>8550</v>
      </c>
      <c r="C1538" s="832" t="s">
        <v>664</v>
      </c>
      <c r="D1538" s="832" t="s">
        <v>3070</v>
      </c>
      <c r="E1538" s="832" t="s">
        <v>8203</v>
      </c>
      <c r="F1538" s="832" t="s">
        <v>8570</v>
      </c>
      <c r="G1538" s="832" t="s">
        <v>8571</v>
      </c>
      <c r="H1538" s="849">
        <v>1</v>
      </c>
      <c r="I1538" s="849">
        <v>0</v>
      </c>
      <c r="J1538" s="832"/>
      <c r="K1538" s="832">
        <v>0</v>
      </c>
      <c r="L1538" s="849">
        <v>2</v>
      </c>
      <c r="M1538" s="849">
        <v>0</v>
      </c>
      <c r="N1538" s="832"/>
      <c r="O1538" s="832">
        <v>0</v>
      </c>
      <c r="P1538" s="849"/>
      <c r="Q1538" s="849"/>
      <c r="R1538" s="837"/>
      <c r="S1538" s="850"/>
    </row>
    <row r="1539" spans="1:19" ht="14.4" customHeight="1" x14ac:dyDescent="0.3">
      <c r="A1539" s="831" t="s">
        <v>8273</v>
      </c>
      <c r="B1539" s="832" t="s">
        <v>8550</v>
      </c>
      <c r="C1539" s="832" t="s">
        <v>664</v>
      </c>
      <c r="D1539" s="832" t="s">
        <v>3070</v>
      </c>
      <c r="E1539" s="832" t="s">
        <v>8203</v>
      </c>
      <c r="F1539" s="832" t="s">
        <v>8240</v>
      </c>
      <c r="G1539" s="832" t="s">
        <v>8241</v>
      </c>
      <c r="H1539" s="849"/>
      <c r="I1539" s="849"/>
      <c r="J1539" s="832"/>
      <c r="K1539" s="832"/>
      <c r="L1539" s="849"/>
      <c r="M1539" s="849"/>
      <c r="N1539" s="832"/>
      <c r="O1539" s="832"/>
      <c r="P1539" s="849">
        <v>1</v>
      </c>
      <c r="Q1539" s="849">
        <v>33.33</v>
      </c>
      <c r="R1539" s="837"/>
      <c r="S1539" s="850">
        <v>33.33</v>
      </c>
    </row>
    <row r="1540" spans="1:19" ht="14.4" customHeight="1" x14ac:dyDescent="0.3">
      <c r="A1540" s="831" t="s">
        <v>8273</v>
      </c>
      <c r="B1540" s="832" t="s">
        <v>8550</v>
      </c>
      <c r="C1540" s="832" t="s">
        <v>664</v>
      </c>
      <c r="D1540" s="832" t="s">
        <v>3070</v>
      </c>
      <c r="E1540" s="832" t="s">
        <v>8203</v>
      </c>
      <c r="F1540" s="832" t="s">
        <v>8287</v>
      </c>
      <c r="G1540" s="832" t="s">
        <v>8288</v>
      </c>
      <c r="H1540" s="849">
        <v>102</v>
      </c>
      <c r="I1540" s="849">
        <v>11016</v>
      </c>
      <c r="J1540" s="832">
        <v>1.3763118440779609</v>
      </c>
      <c r="K1540" s="832">
        <v>108</v>
      </c>
      <c r="L1540" s="849">
        <v>69</v>
      </c>
      <c r="M1540" s="849">
        <v>8004</v>
      </c>
      <c r="N1540" s="832">
        <v>1</v>
      </c>
      <c r="O1540" s="832">
        <v>116</v>
      </c>
      <c r="P1540" s="849">
        <v>169</v>
      </c>
      <c r="Q1540" s="849">
        <v>19604</v>
      </c>
      <c r="R1540" s="837">
        <v>2.4492753623188408</v>
      </c>
      <c r="S1540" s="850">
        <v>116</v>
      </c>
    </row>
    <row r="1541" spans="1:19" ht="14.4" customHeight="1" x14ac:dyDescent="0.3">
      <c r="A1541" s="831" t="s">
        <v>8273</v>
      </c>
      <c r="B1541" s="832" t="s">
        <v>8550</v>
      </c>
      <c r="C1541" s="832" t="s">
        <v>664</v>
      </c>
      <c r="D1541" s="832" t="s">
        <v>3070</v>
      </c>
      <c r="E1541" s="832" t="s">
        <v>8203</v>
      </c>
      <c r="F1541" s="832" t="s">
        <v>8242</v>
      </c>
      <c r="G1541" s="832" t="s">
        <v>8243</v>
      </c>
      <c r="H1541" s="849">
        <v>2</v>
      </c>
      <c r="I1541" s="849">
        <v>72</v>
      </c>
      <c r="J1541" s="832"/>
      <c r="K1541" s="832">
        <v>36</v>
      </c>
      <c r="L1541" s="849"/>
      <c r="M1541" s="849"/>
      <c r="N1541" s="832"/>
      <c r="O1541" s="832"/>
      <c r="P1541" s="849">
        <v>9</v>
      </c>
      <c r="Q1541" s="849">
        <v>333</v>
      </c>
      <c r="R1541" s="837"/>
      <c r="S1541" s="850">
        <v>37</v>
      </c>
    </row>
    <row r="1542" spans="1:19" ht="14.4" customHeight="1" x14ac:dyDescent="0.3">
      <c r="A1542" s="831" t="s">
        <v>8273</v>
      </c>
      <c r="B1542" s="832" t="s">
        <v>8550</v>
      </c>
      <c r="C1542" s="832" t="s">
        <v>664</v>
      </c>
      <c r="D1542" s="832" t="s">
        <v>3070</v>
      </c>
      <c r="E1542" s="832" t="s">
        <v>8203</v>
      </c>
      <c r="F1542" s="832" t="s">
        <v>8244</v>
      </c>
      <c r="G1542" s="832" t="s">
        <v>8245</v>
      </c>
      <c r="H1542" s="849"/>
      <c r="I1542" s="849"/>
      <c r="J1542" s="832"/>
      <c r="K1542" s="832"/>
      <c r="L1542" s="849">
        <v>1</v>
      </c>
      <c r="M1542" s="849">
        <v>32</v>
      </c>
      <c r="N1542" s="832">
        <v>1</v>
      </c>
      <c r="O1542" s="832">
        <v>32</v>
      </c>
      <c r="P1542" s="849"/>
      <c r="Q1542" s="849"/>
      <c r="R1542" s="837"/>
      <c r="S1542" s="850"/>
    </row>
    <row r="1543" spans="1:19" ht="14.4" customHeight="1" x14ac:dyDescent="0.3">
      <c r="A1543" s="831" t="s">
        <v>8273</v>
      </c>
      <c r="B1543" s="832" t="s">
        <v>8550</v>
      </c>
      <c r="C1543" s="832" t="s">
        <v>664</v>
      </c>
      <c r="D1543" s="832" t="s">
        <v>3070</v>
      </c>
      <c r="E1543" s="832" t="s">
        <v>8203</v>
      </c>
      <c r="F1543" s="832" t="s">
        <v>8271</v>
      </c>
      <c r="G1543" s="832" t="s">
        <v>8272</v>
      </c>
      <c r="H1543" s="849">
        <v>155</v>
      </c>
      <c r="I1543" s="849">
        <v>51305</v>
      </c>
      <c r="J1543" s="832">
        <v>0.99266697624022904</v>
      </c>
      <c r="K1543" s="832">
        <v>331</v>
      </c>
      <c r="L1543" s="849">
        <v>146</v>
      </c>
      <c r="M1543" s="849">
        <v>51684</v>
      </c>
      <c r="N1543" s="832">
        <v>1</v>
      </c>
      <c r="O1543" s="832">
        <v>354</v>
      </c>
      <c r="P1543" s="849">
        <v>302</v>
      </c>
      <c r="Q1543" s="849">
        <v>107210</v>
      </c>
      <c r="R1543" s="837">
        <v>2.0743363516755671</v>
      </c>
      <c r="S1543" s="850">
        <v>355</v>
      </c>
    </row>
    <row r="1544" spans="1:19" ht="14.4" customHeight="1" x14ac:dyDescent="0.3">
      <c r="A1544" s="831" t="s">
        <v>8273</v>
      </c>
      <c r="B1544" s="832" t="s">
        <v>8550</v>
      </c>
      <c r="C1544" s="832" t="s">
        <v>664</v>
      </c>
      <c r="D1544" s="832" t="s">
        <v>3070</v>
      </c>
      <c r="E1544" s="832" t="s">
        <v>8203</v>
      </c>
      <c r="F1544" s="832" t="s">
        <v>8576</v>
      </c>
      <c r="G1544" s="832" t="s">
        <v>8577</v>
      </c>
      <c r="H1544" s="849">
        <v>118</v>
      </c>
      <c r="I1544" s="849">
        <v>0</v>
      </c>
      <c r="J1544" s="832"/>
      <c r="K1544" s="832">
        <v>0</v>
      </c>
      <c r="L1544" s="849">
        <v>93</v>
      </c>
      <c r="M1544" s="849">
        <v>0</v>
      </c>
      <c r="N1544" s="832"/>
      <c r="O1544" s="832">
        <v>0</v>
      </c>
      <c r="P1544" s="849">
        <v>105</v>
      </c>
      <c r="Q1544" s="849">
        <v>0</v>
      </c>
      <c r="R1544" s="837"/>
      <c r="S1544" s="850">
        <v>0</v>
      </c>
    </row>
    <row r="1545" spans="1:19" ht="14.4" customHeight="1" x14ac:dyDescent="0.3">
      <c r="A1545" s="831" t="s">
        <v>8273</v>
      </c>
      <c r="B1545" s="832" t="s">
        <v>8550</v>
      </c>
      <c r="C1545" s="832" t="s">
        <v>664</v>
      </c>
      <c r="D1545" s="832" t="s">
        <v>3070</v>
      </c>
      <c r="E1545" s="832" t="s">
        <v>8203</v>
      </c>
      <c r="F1545" s="832" t="s">
        <v>8544</v>
      </c>
      <c r="G1545" s="832" t="s">
        <v>8545</v>
      </c>
      <c r="H1545" s="849"/>
      <c r="I1545" s="849"/>
      <c r="J1545" s="832"/>
      <c r="K1545" s="832"/>
      <c r="L1545" s="849">
        <v>1</v>
      </c>
      <c r="M1545" s="849">
        <v>131</v>
      </c>
      <c r="N1545" s="832">
        <v>1</v>
      </c>
      <c r="O1545" s="832">
        <v>131</v>
      </c>
      <c r="P1545" s="849">
        <v>1</v>
      </c>
      <c r="Q1545" s="849">
        <v>132</v>
      </c>
      <c r="R1545" s="837">
        <v>1.0076335877862594</v>
      </c>
      <c r="S1545" s="850">
        <v>132</v>
      </c>
    </row>
    <row r="1546" spans="1:19" ht="14.4" customHeight="1" x14ac:dyDescent="0.3">
      <c r="A1546" s="831" t="s">
        <v>8273</v>
      </c>
      <c r="B1546" s="832" t="s">
        <v>8550</v>
      </c>
      <c r="C1546" s="832" t="s">
        <v>664</v>
      </c>
      <c r="D1546" s="832" t="s">
        <v>3070</v>
      </c>
      <c r="E1546" s="832" t="s">
        <v>8203</v>
      </c>
      <c r="F1546" s="832" t="s">
        <v>8578</v>
      </c>
      <c r="G1546" s="832" t="s">
        <v>8579</v>
      </c>
      <c r="H1546" s="849">
        <v>125</v>
      </c>
      <c r="I1546" s="849">
        <v>25000</v>
      </c>
      <c r="J1546" s="832">
        <v>1.3888888888888888</v>
      </c>
      <c r="K1546" s="832">
        <v>200</v>
      </c>
      <c r="L1546" s="849">
        <v>90</v>
      </c>
      <c r="M1546" s="849">
        <v>18000</v>
      </c>
      <c r="N1546" s="832">
        <v>1</v>
      </c>
      <c r="O1546" s="832">
        <v>200</v>
      </c>
      <c r="P1546" s="849">
        <v>92</v>
      </c>
      <c r="Q1546" s="849">
        <v>18400</v>
      </c>
      <c r="R1546" s="837">
        <v>1.0222222222222221</v>
      </c>
      <c r="S1546" s="850">
        <v>200</v>
      </c>
    </row>
    <row r="1547" spans="1:19" ht="14.4" customHeight="1" x14ac:dyDescent="0.3">
      <c r="A1547" s="831" t="s">
        <v>8273</v>
      </c>
      <c r="B1547" s="832" t="s">
        <v>8550</v>
      </c>
      <c r="C1547" s="832" t="s">
        <v>664</v>
      </c>
      <c r="D1547" s="832" t="s">
        <v>3070</v>
      </c>
      <c r="E1547" s="832" t="s">
        <v>8203</v>
      </c>
      <c r="F1547" s="832" t="s">
        <v>8291</v>
      </c>
      <c r="G1547" s="832" t="s">
        <v>8292</v>
      </c>
      <c r="H1547" s="849"/>
      <c r="I1547" s="849"/>
      <c r="J1547" s="832"/>
      <c r="K1547" s="832"/>
      <c r="L1547" s="849"/>
      <c r="M1547" s="849"/>
      <c r="N1547" s="832"/>
      <c r="O1547" s="832"/>
      <c r="P1547" s="849">
        <v>2</v>
      </c>
      <c r="Q1547" s="849">
        <v>148</v>
      </c>
      <c r="R1547" s="837"/>
      <c r="S1547" s="850">
        <v>74</v>
      </c>
    </row>
    <row r="1548" spans="1:19" ht="14.4" customHeight="1" x14ac:dyDescent="0.3">
      <c r="A1548" s="831" t="s">
        <v>8273</v>
      </c>
      <c r="B1548" s="832" t="s">
        <v>8550</v>
      </c>
      <c r="C1548" s="832" t="s">
        <v>664</v>
      </c>
      <c r="D1548" s="832" t="s">
        <v>3070</v>
      </c>
      <c r="E1548" s="832" t="s">
        <v>8203</v>
      </c>
      <c r="F1548" s="832" t="s">
        <v>8354</v>
      </c>
      <c r="G1548" s="832" t="s">
        <v>8355</v>
      </c>
      <c r="H1548" s="849"/>
      <c r="I1548" s="849"/>
      <c r="J1548" s="832"/>
      <c r="K1548" s="832"/>
      <c r="L1548" s="849">
        <v>18</v>
      </c>
      <c r="M1548" s="849">
        <v>1386</v>
      </c>
      <c r="N1548" s="832">
        <v>1</v>
      </c>
      <c r="O1548" s="832">
        <v>77</v>
      </c>
      <c r="P1548" s="849">
        <v>30</v>
      </c>
      <c r="Q1548" s="849">
        <v>2310</v>
      </c>
      <c r="R1548" s="837">
        <v>1.6666666666666667</v>
      </c>
      <c r="S1548" s="850">
        <v>77</v>
      </c>
    </row>
    <row r="1549" spans="1:19" ht="14.4" customHeight="1" x14ac:dyDescent="0.3">
      <c r="A1549" s="831" t="s">
        <v>8273</v>
      </c>
      <c r="B1549" s="832" t="s">
        <v>8550</v>
      </c>
      <c r="C1549" s="832" t="s">
        <v>664</v>
      </c>
      <c r="D1549" s="832" t="s">
        <v>3070</v>
      </c>
      <c r="E1549" s="832" t="s">
        <v>8203</v>
      </c>
      <c r="F1549" s="832" t="s">
        <v>8295</v>
      </c>
      <c r="G1549" s="832" t="s">
        <v>8296</v>
      </c>
      <c r="H1549" s="849"/>
      <c r="I1549" s="849"/>
      <c r="J1549" s="832"/>
      <c r="K1549" s="832"/>
      <c r="L1549" s="849">
        <v>1</v>
      </c>
      <c r="M1549" s="849">
        <v>59</v>
      </c>
      <c r="N1549" s="832">
        <v>1</v>
      </c>
      <c r="O1549" s="832">
        <v>59</v>
      </c>
      <c r="P1549" s="849"/>
      <c r="Q1549" s="849"/>
      <c r="R1549" s="837"/>
      <c r="S1549" s="850"/>
    </row>
    <row r="1550" spans="1:19" ht="14.4" customHeight="1" x14ac:dyDescent="0.3">
      <c r="A1550" s="831" t="s">
        <v>8273</v>
      </c>
      <c r="B1550" s="832" t="s">
        <v>8550</v>
      </c>
      <c r="C1550" s="832" t="s">
        <v>664</v>
      </c>
      <c r="D1550" s="832" t="s">
        <v>3070</v>
      </c>
      <c r="E1550" s="832" t="s">
        <v>8203</v>
      </c>
      <c r="F1550" s="832" t="s">
        <v>8248</v>
      </c>
      <c r="G1550" s="832" t="s">
        <v>8249</v>
      </c>
      <c r="H1550" s="849"/>
      <c r="I1550" s="849"/>
      <c r="J1550" s="832"/>
      <c r="K1550" s="832"/>
      <c r="L1550" s="849">
        <v>1</v>
      </c>
      <c r="M1550" s="849">
        <v>59</v>
      </c>
      <c r="N1550" s="832">
        <v>1</v>
      </c>
      <c r="O1550" s="832">
        <v>59</v>
      </c>
      <c r="P1550" s="849"/>
      <c r="Q1550" s="849"/>
      <c r="R1550" s="837"/>
      <c r="S1550" s="850"/>
    </row>
    <row r="1551" spans="1:19" ht="14.4" customHeight="1" x14ac:dyDescent="0.3">
      <c r="A1551" s="831" t="s">
        <v>8273</v>
      </c>
      <c r="B1551" s="832" t="s">
        <v>8550</v>
      </c>
      <c r="C1551" s="832" t="s">
        <v>664</v>
      </c>
      <c r="D1551" s="832" t="s">
        <v>3070</v>
      </c>
      <c r="E1551" s="832" t="s">
        <v>8203</v>
      </c>
      <c r="F1551" s="832" t="s">
        <v>8250</v>
      </c>
      <c r="G1551" s="832" t="s">
        <v>8251</v>
      </c>
      <c r="H1551" s="849"/>
      <c r="I1551" s="849"/>
      <c r="J1551" s="832"/>
      <c r="K1551" s="832"/>
      <c r="L1551" s="849"/>
      <c r="M1551" s="849"/>
      <c r="N1551" s="832"/>
      <c r="O1551" s="832"/>
      <c r="P1551" s="849">
        <v>1</v>
      </c>
      <c r="Q1551" s="849">
        <v>37</v>
      </c>
      <c r="R1551" s="837"/>
      <c r="S1551" s="850">
        <v>37</v>
      </c>
    </row>
    <row r="1552" spans="1:19" ht="14.4" customHeight="1" x14ac:dyDescent="0.3">
      <c r="A1552" s="831" t="s">
        <v>8273</v>
      </c>
      <c r="B1552" s="832" t="s">
        <v>8550</v>
      </c>
      <c r="C1552" s="832" t="s">
        <v>664</v>
      </c>
      <c r="D1552" s="832" t="s">
        <v>3071</v>
      </c>
      <c r="E1552" s="832" t="s">
        <v>8206</v>
      </c>
      <c r="F1552" s="832" t="s">
        <v>8323</v>
      </c>
      <c r="G1552" s="832" t="s">
        <v>2961</v>
      </c>
      <c r="H1552" s="849"/>
      <c r="I1552" s="849"/>
      <c r="J1552" s="832"/>
      <c r="K1552" s="832"/>
      <c r="L1552" s="849"/>
      <c r="M1552" s="849"/>
      <c r="N1552" s="832"/>
      <c r="O1552" s="832"/>
      <c r="P1552" s="849">
        <v>2</v>
      </c>
      <c r="Q1552" s="849">
        <v>18589.52</v>
      </c>
      <c r="R1552" s="837"/>
      <c r="S1552" s="850">
        <v>9294.76</v>
      </c>
    </row>
    <row r="1553" spans="1:19" ht="14.4" customHeight="1" x14ac:dyDescent="0.3">
      <c r="A1553" s="831" t="s">
        <v>8273</v>
      </c>
      <c r="B1553" s="832" t="s">
        <v>8550</v>
      </c>
      <c r="C1553" s="832" t="s">
        <v>664</v>
      </c>
      <c r="D1553" s="832" t="s">
        <v>3071</v>
      </c>
      <c r="E1553" s="832" t="s">
        <v>8203</v>
      </c>
      <c r="F1553" s="832" t="s">
        <v>8232</v>
      </c>
      <c r="G1553" s="832" t="s">
        <v>8233</v>
      </c>
      <c r="H1553" s="849"/>
      <c r="I1553" s="849"/>
      <c r="J1553" s="832"/>
      <c r="K1553" s="832"/>
      <c r="L1553" s="849"/>
      <c r="M1553" s="849"/>
      <c r="N1553" s="832"/>
      <c r="O1553" s="832"/>
      <c r="P1553" s="849">
        <v>1</v>
      </c>
      <c r="Q1553" s="849">
        <v>66</v>
      </c>
      <c r="R1553" s="837"/>
      <c r="S1553" s="850">
        <v>66</v>
      </c>
    </row>
    <row r="1554" spans="1:19" ht="14.4" customHeight="1" x14ac:dyDescent="0.3">
      <c r="A1554" s="831" t="s">
        <v>8273</v>
      </c>
      <c r="B1554" s="832" t="s">
        <v>8550</v>
      </c>
      <c r="C1554" s="832" t="s">
        <v>664</v>
      </c>
      <c r="D1554" s="832" t="s">
        <v>3071</v>
      </c>
      <c r="E1554" s="832" t="s">
        <v>8203</v>
      </c>
      <c r="F1554" s="832" t="s">
        <v>8328</v>
      </c>
      <c r="G1554" s="832" t="s">
        <v>8329</v>
      </c>
      <c r="H1554" s="849"/>
      <c r="I1554" s="849"/>
      <c r="J1554" s="832"/>
      <c r="K1554" s="832"/>
      <c r="L1554" s="849"/>
      <c r="M1554" s="849"/>
      <c r="N1554" s="832"/>
      <c r="O1554" s="832"/>
      <c r="P1554" s="849">
        <v>1</v>
      </c>
      <c r="Q1554" s="849">
        <v>115</v>
      </c>
      <c r="R1554" s="837"/>
      <c r="S1554" s="850">
        <v>115</v>
      </c>
    </row>
    <row r="1555" spans="1:19" ht="14.4" customHeight="1" x14ac:dyDescent="0.3">
      <c r="A1555" s="831" t="s">
        <v>8273</v>
      </c>
      <c r="B1555" s="832" t="s">
        <v>8550</v>
      </c>
      <c r="C1555" s="832" t="s">
        <v>664</v>
      </c>
      <c r="D1555" s="832" t="s">
        <v>3071</v>
      </c>
      <c r="E1555" s="832" t="s">
        <v>8203</v>
      </c>
      <c r="F1555" s="832" t="s">
        <v>8204</v>
      </c>
      <c r="G1555" s="832" t="s">
        <v>8205</v>
      </c>
      <c r="H1555" s="849"/>
      <c r="I1555" s="849"/>
      <c r="J1555" s="832"/>
      <c r="K1555" s="832"/>
      <c r="L1555" s="849"/>
      <c r="M1555" s="849"/>
      <c r="N1555" s="832"/>
      <c r="O1555" s="832"/>
      <c r="P1555" s="849">
        <v>1</v>
      </c>
      <c r="Q1555" s="849">
        <v>147</v>
      </c>
      <c r="R1555" s="837"/>
      <c r="S1555" s="850">
        <v>147</v>
      </c>
    </row>
    <row r="1556" spans="1:19" ht="14.4" customHeight="1" x14ac:dyDescent="0.3">
      <c r="A1556" s="831" t="s">
        <v>8273</v>
      </c>
      <c r="B1556" s="832" t="s">
        <v>8550</v>
      </c>
      <c r="C1556" s="832" t="s">
        <v>664</v>
      </c>
      <c r="D1556" s="832" t="s">
        <v>3071</v>
      </c>
      <c r="E1556" s="832" t="s">
        <v>8203</v>
      </c>
      <c r="F1556" s="832" t="s">
        <v>8240</v>
      </c>
      <c r="G1556" s="832" t="s">
        <v>8241</v>
      </c>
      <c r="H1556" s="849"/>
      <c r="I1556" s="849"/>
      <c r="J1556" s="832"/>
      <c r="K1556" s="832"/>
      <c r="L1556" s="849">
        <v>1</v>
      </c>
      <c r="M1556" s="849">
        <v>33.33</v>
      </c>
      <c r="N1556" s="832">
        <v>1</v>
      </c>
      <c r="O1556" s="832">
        <v>33.33</v>
      </c>
      <c r="P1556" s="849"/>
      <c r="Q1556" s="849"/>
      <c r="R1556" s="837"/>
      <c r="S1556" s="850"/>
    </row>
    <row r="1557" spans="1:19" ht="14.4" customHeight="1" x14ac:dyDescent="0.3">
      <c r="A1557" s="831" t="s">
        <v>8273</v>
      </c>
      <c r="B1557" s="832" t="s">
        <v>8550</v>
      </c>
      <c r="C1557" s="832" t="s">
        <v>664</v>
      </c>
      <c r="D1557" s="832" t="s">
        <v>3071</v>
      </c>
      <c r="E1557" s="832" t="s">
        <v>8203</v>
      </c>
      <c r="F1557" s="832" t="s">
        <v>8271</v>
      </c>
      <c r="G1557" s="832" t="s">
        <v>8272</v>
      </c>
      <c r="H1557" s="849">
        <v>1</v>
      </c>
      <c r="I1557" s="849">
        <v>331</v>
      </c>
      <c r="J1557" s="832">
        <v>0.4675141242937853</v>
      </c>
      <c r="K1557" s="832">
        <v>331</v>
      </c>
      <c r="L1557" s="849">
        <v>2</v>
      </c>
      <c r="M1557" s="849">
        <v>708</v>
      </c>
      <c r="N1557" s="832">
        <v>1</v>
      </c>
      <c r="O1557" s="832">
        <v>354</v>
      </c>
      <c r="P1557" s="849">
        <v>2</v>
      </c>
      <c r="Q1557" s="849">
        <v>710</v>
      </c>
      <c r="R1557" s="837">
        <v>1.0028248587570621</v>
      </c>
      <c r="S1557" s="850">
        <v>355</v>
      </c>
    </row>
    <row r="1558" spans="1:19" ht="14.4" customHeight="1" x14ac:dyDescent="0.3">
      <c r="A1558" s="831" t="s">
        <v>8273</v>
      </c>
      <c r="B1558" s="832" t="s">
        <v>8550</v>
      </c>
      <c r="C1558" s="832" t="s">
        <v>664</v>
      </c>
      <c r="D1558" s="832" t="s">
        <v>3071</v>
      </c>
      <c r="E1558" s="832" t="s">
        <v>8203</v>
      </c>
      <c r="F1558" s="832" t="s">
        <v>8354</v>
      </c>
      <c r="G1558" s="832" t="s">
        <v>8355</v>
      </c>
      <c r="H1558" s="849"/>
      <c r="I1558" s="849"/>
      <c r="J1558" s="832"/>
      <c r="K1558" s="832"/>
      <c r="L1558" s="849"/>
      <c r="M1558" s="849"/>
      <c r="N1558" s="832"/>
      <c r="O1558" s="832"/>
      <c r="P1558" s="849">
        <v>3</v>
      </c>
      <c r="Q1558" s="849">
        <v>231</v>
      </c>
      <c r="R1558" s="837"/>
      <c r="S1558" s="850">
        <v>77</v>
      </c>
    </row>
    <row r="1559" spans="1:19" ht="14.4" customHeight="1" x14ac:dyDescent="0.3">
      <c r="A1559" s="831" t="s">
        <v>8273</v>
      </c>
      <c r="B1559" s="832" t="s">
        <v>8550</v>
      </c>
      <c r="C1559" s="832" t="s">
        <v>664</v>
      </c>
      <c r="D1559" s="832" t="s">
        <v>3071</v>
      </c>
      <c r="E1559" s="832" t="s">
        <v>8203</v>
      </c>
      <c r="F1559" s="832" t="s">
        <v>8246</v>
      </c>
      <c r="G1559" s="832" t="s">
        <v>8247</v>
      </c>
      <c r="H1559" s="849"/>
      <c r="I1559" s="849"/>
      <c r="J1559" s="832"/>
      <c r="K1559" s="832"/>
      <c r="L1559" s="849"/>
      <c r="M1559" s="849"/>
      <c r="N1559" s="832"/>
      <c r="O1559" s="832"/>
      <c r="P1559" s="849">
        <v>1</v>
      </c>
      <c r="Q1559" s="849">
        <v>28</v>
      </c>
      <c r="R1559" s="837"/>
      <c r="S1559" s="850">
        <v>28</v>
      </c>
    </row>
    <row r="1560" spans="1:19" ht="14.4" customHeight="1" x14ac:dyDescent="0.3">
      <c r="A1560" s="831" t="s">
        <v>8273</v>
      </c>
      <c r="B1560" s="832" t="s">
        <v>8550</v>
      </c>
      <c r="C1560" s="832" t="s">
        <v>664</v>
      </c>
      <c r="D1560" s="832" t="s">
        <v>3071</v>
      </c>
      <c r="E1560" s="832" t="s">
        <v>8203</v>
      </c>
      <c r="F1560" s="832" t="s">
        <v>8248</v>
      </c>
      <c r="G1560" s="832" t="s">
        <v>8249</v>
      </c>
      <c r="H1560" s="849"/>
      <c r="I1560" s="849"/>
      <c r="J1560" s="832"/>
      <c r="K1560" s="832"/>
      <c r="L1560" s="849"/>
      <c r="M1560" s="849"/>
      <c r="N1560" s="832"/>
      <c r="O1560" s="832"/>
      <c r="P1560" s="849">
        <v>1</v>
      </c>
      <c r="Q1560" s="849">
        <v>59</v>
      </c>
      <c r="R1560" s="837"/>
      <c r="S1560" s="850">
        <v>59</v>
      </c>
    </row>
    <row r="1561" spans="1:19" ht="14.4" customHeight="1" x14ac:dyDescent="0.3">
      <c r="A1561" s="831" t="s">
        <v>8273</v>
      </c>
      <c r="B1561" s="832" t="s">
        <v>8550</v>
      </c>
      <c r="C1561" s="832" t="s">
        <v>664</v>
      </c>
      <c r="D1561" s="832" t="s">
        <v>3072</v>
      </c>
      <c r="E1561" s="832" t="s">
        <v>8206</v>
      </c>
      <c r="F1561" s="832" t="s">
        <v>8323</v>
      </c>
      <c r="G1561" s="832" t="s">
        <v>2961</v>
      </c>
      <c r="H1561" s="849">
        <v>72</v>
      </c>
      <c r="I1561" s="849">
        <v>900942.48</v>
      </c>
      <c r="J1561" s="832">
        <v>14.414300154647638</v>
      </c>
      <c r="K1561" s="832">
        <v>12513.09</v>
      </c>
      <c r="L1561" s="849">
        <v>6</v>
      </c>
      <c r="M1561" s="849">
        <v>62503.38</v>
      </c>
      <c r="N1561" s="832">
        <v>1</v>
      </c>
      <c r="O1561" s="832">
        <v>10417.23</v>
      </c>
      <c r="P1561" s="849"/>
      <c r="Q1561" s="849"/>
      <c r="R1561" s="837"/>
      <c r="S1561" s="850"/>
    </row>
    <row r="1562" spans="1:19" ht="14.4" customHeight="1" x14ac:dyDescent="0.3">
      <c r="A1562" s="831" t="s">
        <v>8273</v>
      </c>
      <c r="B1562" s="832" t="s">
        <v>8550</v>
      </c>
      <c r="C1562" s="832" t="s">
        <v>664</v>
      </c>
      <c r="D1562" s="832" t="s">
        <v>3072</v>
      </c>
      <c r="E1562" s="832" t="s">
        <v>8203</v>
      </c>
      <c r="F1562" s="832" t="s">
        <v>8230</v>
      </c>
      <c r="G1562" s="832" t="s">
        <v>8231</v>
      </c>
      <c r="H1562" s="849">
        <v>2</v>
      </c>
      <c r="I1562" s="849">
        <v>58</v>
      </c>
      <c r="J1562" s="832"/>
      <c r="K1562" s="832">
        <v>29</v>
      </c>
      <c r="L1562" s="849"/>
      <c r="M1562" s="849"/>
      <c r="N1562" s="832"/>
      <c r="O1562" s="832"/>
      <c r="P1562" s="849">
        <v>10</v>
      </c>
      <c r="Q1562" s="849">
        <v>300</v>
      </c>
      <c r="R1562" s="837"/>
      <c r="S1562" s="850">
        <v>30</v>
      </c>
    </row>
    <row r="1563" spans="1:19" ht="14.4" customHeight="1" x14ac:dyDescent="0.3">
      <c r="A1563" s="831" t="s">
        <v>8273</v>
      </c>
      <c r="B1563" s="832" t="s">
        <v>8550</v>
      </c>
      <c r="C1563" s="832" t="s">
        <v>664</v>
      </c>
      <c r="D1563" s="832" t="s">
        <v>3072</v>
      </c>
      <c r="E1563" s="832" t="s">
        <v>8203</v>
      </c>
      <c r="F1563" s="832" t="s">
        <v>8232</v>
      </c>
      <c r="G1563" s="832" t="s">
        <v>8233</v>
      </c>
      <c r="H1563" s="849">
        <v>13</v>
      </c>
      <c r="I1563" s="849">
        <v>832</v>
      </c>
      <c r="J1563" s="832">
        <v>2.521212121212121</v>
      </c>
      <c r="K1563" s="832">
        <v>64</v>
      </c>
      <c r="L1563" s="849">
        <v>5</v>
      </c>
      <c r="M1563" s="849">
        <v>330</v>
      </c>
      <c r="N1563" s="832">
        <v>1</v>
      </c>
      <c r="O1563" s="832">
        <v>66</v>
      </c>
      <c r="P1563" s="849">
        <v>76</v>
      </c>
      <c r="Q1563" s="849">
        <v>5016</v>
      </c>
      <c r="R1563" s="837">
        <v>15.2</v>
      </c>
      <c r="S1563" s="850">
        <v>66</v>
      </c>
    </row>
    <row r="1564" spans="1:19" ht="14.4" customHeight="1" x14ac:dyDescent="0.3">
      <c r="A1564" s="831" t="s">
        <v>8273</v>
      </c>
      <c r="B1564" s="832" t="s">
        <v>8550</v>
      </c>
      <c r="C1564" s="832" t="s">
        <v>664</v>
      </c>
      <c r="D1564" s="832" t="s">
        <v>3072</v>
      </c>
      <c r="E1564" s="832" t="s">
        <v>8203</v>
      </c>
      <c r="F1564" s="832" t="s">
        <v>8562</v>
      </c>
      <c r="G1564" s="832" t="s">
        <v>8563</v>
      </c>
      <c r="H1564" s="849"/>
      <c r="I1564" s="849"/>
      <c r="J1564" s="832"/>
      <c r="K1564" s="832"/>
      <c r="L1564" s="849"/>
      <c r="M1564" s="849"/>
      <c r="N1564" s="832"/>
      <c r="O1564" s="832"/>
      <c r="P1564" s="849">
        <v>1</v>
      </c>
      <c r="Q1564" s="849">
        <v>122</v>
      </c>
      <c r="R1564" s="837"/>
      <c r="S1564" s="850">
        <v>122</v>
      </c>
    </row>
    <row r="1565" spans="1:19" ht="14.4" customHeight="1" x14ac:dyDescent="0.3">
      <c r="A1565" s="831" t="s">
        <v>8273</v>
      </c>
      <c r="B1565" s="832" t="s">
        <v>8550</v>
      </c>
      <c r="C1565" s="832" t="s">
        <v>664</v>
      </c>
      <c r="D1565" s="832" t="s">
        <v>3072</v>
      </c>
      <c r="E1565" s="832" t="s">
        <v>8203</v>
      </c>
      <c r="F1565" s="832" t="s">
        <v>8328</v>
      </c>
      <c r="G1565" s="832" t="s">
        <v>8329</v>
      </c>
      <c r="H1565" s="849">
        <v>0</v>
      </c>
      <c r="I1565" s="849">
        <v>0</v>
      </c>
      <c r="J1565" s="832">
        <v>0</v>
      </c>
      <c r="K1565" s="832"/>
      <c r="L1565" s="849">
        <v>2</v>
      </c>
      <c r="M1565" s="849">
        <v>230</v>
      </c>
      <c r="N1565" s="832">
        <v>1</v>
      </c>
      <c r="O1565" s="832">
        <v>115</v>
      </c>
      <c r="P1565" s="849">
        <v>1</v>
      </c>
      <c r="Q1565" s="849">
        <v>115</v>
      </c>
      <c r="R1565" s="837">
        <v>0.5</v>
      </c>
      <c r="S1565" s="850">
        <v>115</v>
      </c>
    </row>
    <row r="1566" spans="1:19" ht="14.4" customHeight="1" x14ac:dyDescent="0.3">
      <c r="A1566" s="831" t="s">
        <v>8273</v>
      </c>
      <c r="B1566" s="832" t="s">
        <v>8550</v>
      </c>
      <c r="C1566" s="832" t="s">
        <v>664</v>
      </c>
      <c r="D1566" s="832" t="s">
        <v>3072</v>
      </c>
      <c r="E1566" s="832" t="s">
        <v>8203</v>
      </c>
      <c r="F1566" s="832" t="s">
        <v>8204</v>
      </c>
      <c r="G1566" s="832" t="s">
        <v>8205</v>
      </c>
      <c r="H1566" s="849">
        <v>4</v>
      </c>
      <c r="I1566" s="849">
        <v>576</v>
      </c>
      <c r="J1566" s="832">
        <v>1.3150684931506849</v>
      </c>
      <c r="K1566" s="832">
        <v>144</v>
      </c>
      <c r="L1566" s="849">
        <v>3</v>
      </c>
      <c r="M1566" s="849">
        <v>438</v>
      </c>
      <c r="N1566" s="832">
        <v>1</v>
      </c>
      <c r="O1566" s="832">
        <v>146</v>
      </c>
      <c r="P1566" s="849">
        <v>9</v>
      </c>
      <c r="Q1566" s="849">
        <v>1323</v>
      </c>
      <c r="R1566" s="837">
        <v>3.0205479452054793</v>
      </c>
      <c r="S1566" s="850">
        <v>147</v>
      </c>
    </row>
    <row r="1567" spans="1:19" ht="14.4" customHeight="1" x14ac:dyDescent="0.3">
      <c r="A1567" s="831" t="s">
        <v>8273</v>
      </c>
      <c r="B1567" s="832" t="s">
        <v>8550</v>
      </c>
      <c r="C1567" s="832" t="s">
        <v>664</v>
      </c>
      <c r="D1567" s="832" t="s">
        <v>3072</v>
      </c>
      <c r="E1567" s="832" t="s">
        <v>8203</v>
      </c>
      <c r="F1567" s="832" t="s">
        <v>8534</v>
      </c>
      <c r="G1567" s="832" t="s">
        <v>8535</v>
      </c>
      <c r="H1567" s="849"/>
      <c r="I1567" s="849"/>
      <c r="J1567" s="832"/>
      <c r="K1567" s="832"/>
      <c r="L1567" s="849"/>
      <c r="M1567" s="849"/>
      <c r="N1567" s="832"/>
      <c r="O1567" s="832"/>
      <c r="P1567" s="849">
        <v>1</v>
      </c>
      <c r="Q1567" s="849">
        <v>197</v>
      </c>
      <c r="R1567" s="837"/>
      <c r="S1567" s="850">
        <v>197</v>
      </c>
    </row>
    <row r="1568" spans="1:19" ht="14.4" customHeight="1" x14ac:dyDescent="0.3">
      <c r="A1568" s="831" t="s">
        <v>8273</v>
      </c>
      <c r="B1568" s="832" t="s">
        <v>8550</v>
      </c>
      <c r="C1568" s="832" t="s">
        <v>664</v>
      </c>
      <c r="D1568" s="832" t="s">
        <v>3072</v>
      </c>
      <c r="E1568" s="832" t="s">
        <v>8203</v>
      </c>
      <c r="F1568" s="832" t="s">
        <v>8281</v>
      </c>
      <c r="G1568" s="832" t="s">
        <v>8282</v>
      </c>
      <c r="H1568" s="849">
        <v>2</v>
      </c>
      <c r="I1568" s="849">
        <v>70</v>
      </c>
      <c r="J1568" s="832">
        <v>0.21021021021021022</v>
      </c>
      <c r="K1568" s="832">
        <v>35</v>
      </c>
      <c r="L1568" s="849">
        <v>9</v>
      </c>
      <c r="M1568" s="849">
        <v>333</v>
      </c>
      <c r="N1568" s="832">
        <v>1</v>
      </c>
      <c r="O1568" s="832">
        <v>37</v>
      </c>
      <c r="P1568" s="849">
        <v>48</v>
      </c>
      <c r="Q1568" s="849">
        <v>1776</v>
      </c>
      <c r="R1568" s="837">
        <v>5.333333333333333</v>
      </c>
      <c r="S1568" s="850">
        <v>37</v>
      </c>
    </row>
    <row r="1569" spans="1:19" ht="14.4" customHeight="1" x14ac:dyDescent="0.3">
      <c r="A1569" s="831" t="s">
        <v>8273</v>
      </c>
      <c r="B1569" s="832" t="s">
        <v>8550</v>
      </c>
      <c r="C1569" s="832" t="s">
        <v>664</v>
      </c>
      <c r="D1569" s="832" t="s">
        <v>3072</v>
      </c>
      <c r="E1569" s="832" t="s">
        <v>8203</v>
      </c>
      <c r="F1569" s="832" t="s">
        <v>8238</v>
      </c>
      <c r="G1569" s="832" t="s">
        <v>8239</v>
      </c>
      <c r="H1569" s="849">
        <v>2</v>
      </c>
      <c r="I1569" s="849">
        <v>164</v>
      </c>
      <c r="J1569" s="832">
        <v>1.9069767441860466</v>
      </c>
      <c r="K1569" s="832">
        <v>82</v>
      </c>
      <c r="L1569" s="849">
        <v>1</v>
      </c>
      <c r="M1569" s="849">
        <v>86</v>
      </c>
      <c r="N1569" s="832">
        <v>1</v>
      </c>
      <c r="O1569" s="832">
        <v>86</v>
      </c>
      <c r="P1569" s="849">
        <v>15</v>
      </c>
      <c r="Q1569" s="849">
        <v>1290</v>
      </c>
      <c r="R1569" s="837">
        <v>15</v>
      </c>
      <c r="S1569" s="850">
        <v>86</v>
      </c>
    </row>
    <row r="1570" spans="1:19" ht="14.4" customHeight="1" x14ac:dyDescent="0.3">
      <c r="A1570" s="831" t="s">
        <v>8273</v>
      </c>
      <c r="B1570" s="832" t="s">
        <v>8550</v>
      </c>
      <c r="C1570" s="832" t="s">
        <v>664</v>
      </c>
      <c r="D1570" s="832" t="s">
        <v>3072</v>
      </c>
      <c r="E1570" s="832" t="s">
        <v>8203</v>
      </c>
      <c r="F1570" s="832" t="s">
        <v>8380</v>
      </c>
      <c r="G1570" s="832" t="s">
        <v>8381</v>
      </c>
      <c r="H1570" s="849">
        <v>17</v>
      </c>
      <c r="I1570" s="849">
        <v>2805</v>
      </c>
      <c r="J1570" s="832">
        <v>1.2190352020860495</v>
      </c>
      <c r="K1570" s="832">
        <v>165</v>
      </c>
      <c r="L1570" s="849">
        <v>13</v>
      </c>
      <c r="M1570" s="849">
        <v>2301</v>
      </c>
      <c r="N1570" s="832">
        <v>1</v>
      </c>
      <c r="O1570" s="832">
        <v>177</v>
      </c>
      <c r="P1570" s="849">
        <v>34</v>
      </c>
      <c r="Q1570" s="849">
        <v>6018</v>
      </c>
      <c r="R1570" s="837">
        <v>2.6153846153846154</v>
      </c>
      <c r="S1570" s="850">
        <v>177</v>
      </c>
    </row>
    <row r="1571" spans="1:19" ht="14.4" customHeight="1" x14ac:dyDescent="0.3">
      <c r="A1571" s="831" t="s">
        <v>8273</v>
      </c>
      <c r="B1571" s="832" t="s">
        <v>8550</v>
      </c>
      <c r="C1571" s="832" t="s">
        <v>664</v>
      </c>
      <c r="D1571" s="832" t="s">
        <v>3072</v>
      </c>
      <c r="E1571" s="832" t="s">
        <v>8203</v>
      </c>
      <c r="F1571" s="832" t="s">
        <v>8240</v>
      </c>
      <c r="G1571" s="832" t="s">
        <v>8241</v>
      </c>
      <c r="H1571" s="849">
        <v>1</v>
      </c>
      <c r="I1571" s="849">
        <v>0</v>
      </c>
      <c r="J1571" s="832"/>
      <c r="K1571" s="832">
        <v>0</v>
      </c>
      <c r="L1571" s="849"/>
      <c r="M1571" s="849"/>
      <c r="N1571" s="832"/>
      <c r="O1571" s="832"/>
      <c r="P1571" s="849">
        <v>6</v>
      </c>
      <c r="Q1571" s="849">
        <v>200</v>
      </c>
      <c r="R1571" s="837"/>
      <c r="S1571" s="850">
        <v>33.333333333333336</v>
      </c>
    </row>
    <row r="1572" spans="1:19" ht="14.4" customHeight="1" x14ac:dyDescent="0.3">
      <c r="A1572" s="831" t="s">
        <v>8273</v>
      </c>
      <c r="B1572" s="832" t="s">
        <v>8550</v>
      </c>
      <c r="C1572" s="832" t="s">
        <v>664</v>
      </c>
      <c r="D1572" s="832" t="s">
        <v>3072</v>
      </c>
      <c r="E1572" s="832" t="s">
        <v>8203</v>
      </c>
      <c r="F1572" s="832" t="s">
        <v>8287</v>
      </c>
      <c r="G1572" s="832" t="s">
        <v>8288</v>
      </c>
      <c r="H1572" s="849">
        <v>51</v>
      </c>
      <c r="I1572" s="849">
        <v>5508</v>
      </c>
      <c r="J1572" s="832">
        <v>4.3166144200626961</v>
      </c>
      <c r="K1572" s="832">
        <v>108</v>
      </c>
      <c r="L1572" s="849">
        <v>11</v>
      </c>
      <c r="M1572" s="849">
        <v>1276</v>
      </c>
      <c r="N1572" s="832">
        <v>1</v>
      </c>
      <c r="O1572" s="832">
        <v>116</v>
      </c>
      <c r="P1572" s="849">
        <v>25</v>
      </c>
      <c r="Q1572" s="849">
        <v>2900</v>
      </c>
      <c r="R1572" s="837">
        <v>2.2727272727272729</v>
      </c>
      <c r="S1572" s="850">
        <v>116</v>
      </c>
    </row>
    <row r="1573" spans="1:19" ht="14.4" customHeight="1" x14ac:dyDescent="0.3">
      <c r="A1573" s="831" t="s">
        <v>8273</v>
      </c>
      <c r="B1573" s="832" t="s">
        <v>8550</v>
      </c>
      <c r="C1573" s="832" t="s">
        <v>664</v>
      </c>
      <c r="D1573" s="832" t="s">
        <v>3072</v>
      </c>
      <c r="E1573" s="832" t="s">
        <v>8203</v>
      </c>
      <c r="F1573" s="832" t="s">
        <v>8242</v>
      </c>
      <c r="G1573" s="832" t="s">
        <v>8243</v>
      </c>
      <c r="H1573" s="849">
        <v>12</v>
      </c>
      <c r="I1573" s="849">
        <v>432</v>
      </c>
      <c r="J1573" s="832">
        <v>1.9459459459459461</v>
      </c>
      <c r="K1573" s="832">
        <v>36</v>
      </c>
      <c r="L1573" s="849">
        <v>6</v>
      </c>
      <c r="M1573" s="849">
        <v>222</v>
      </c>
      <c r="N1573" s="832">
        <v>1</v>
      </c>
      <c r="O1573" s="832">
        <v>37</v>
      </c>
      <c r="P1573" s="849">
        <v>54</v>
      </c>
      <c r="Q1573" s="849">
        <v>1998</v>
      </c>
      <c r="R1573" s="837">
        <v>9</v>
      </c>
      <c r="S1573" s="850">
        <v>37</v>
      </c>
    </row>
    <row r="1574" spans="1:19" ht="14.4" customHeight="1" x14ac:dyDescent="0.3">
      <c r="A1574" s="831" t="s">
        <v>8273</v>
      </c>
      <c r="B1574" s="832" t="s">
        <v>8550</v>
      </c>
      <c r="C1574" s="832" t="s">
        <v>664</v>
      </c>
      <c r="D1574" s="832" t="s">
        <v>3072</v>
      </c>
      <c r="E1574" s="832" t="s">
        <v>8203</v>
      </c>
      <c r="F1574" s="832" t="s">
        <v>8350</v>
      </c>
      <c r="G1574" s="832" t="s">
        <v>8351</v>
      </c>
      <c r="H1574" s="849"/>
      <c r="I1574" s="849"/>
      <c r="J1574" s="832"/>
      <c r="K1574" s="832"/>
      <c r="L1574" s="849">
        <v>1</v>
      </c>
      <c r="M1574" s="849">
        <v>58</v>
      </c>
      <c r="N1574" s="832">
        <v>1</v>
      </c>
      <c r="O1574" s="832">
        <v>58</v>
      </c>
      <c r="P1574" s="849"/>
      <c r="Q1574" s="849"/>
      <c r="R1574" s="837"/>
      <c r="S1574" s="850"/>
    </row>
    <row r="1575" spans="1:19" ht="14.4" customHeight="1" x14ac:dyDescent="0.3">
      <c r="A1575" s="831" t="s">
        <v>8273</v>
      </c>
      <c r="B1575" s="832" t="s">
        <v>8550</v>
      </c>
      <c r="C1575" s="832" t="s">
        <v>664</v>
      </c>
      <c r="D1575" s="832" t="s">
        <v>3072</v>
      </c>
      <c r="E1575" s="832" t="s">
        <v>8203</v>
      </c>
      <c r="F1575" s="832" t="s">
        <v>8244</v>
      </c>
      <c r="G1575" s="832" t="s">
        <v>8245</v>
      </c>
      <c r="H1575" s="849">
        <v>3</v>
      </c>
      <c r="I1575" s="849">
        <v>93</v>
      </c>
      <c r="J1575" s="832"/>
      <c r="K1575" s="832">
        <v>31</v>
      </c>
      <c r="L1575" s="849"/>
      <c r="M1575" s="849"/>
      <c r="N1575" s="832"/>
      <c r="O1575" s="832"/>
      <c r="P1575" s="849">
        <v>3</v>
      </c>
      <c r="Q1575" s="849">
        <v>96</v>
      </c>
      <c r="R1575" s="837"/>
      <c r="S1575" s="850">
        <v>32</v>
      </c>
    </row>
    <row r="1576" spans="1:19" ht="14.4" customHeight="1" x14ac:dyDescent="0.3">
      <c r="A1576" s="831" t="s">
        <v>8273</v>
      </c>
      <c r="B1576" s="832" t="s">
        <v>8550</v>
      </c>
      <c r="C1576" s="832" t="s">
        <v>664</v>
      </c>
      <c r="D1576" s="832" t="s">
        <v>3072</v>
      </c>
      <c r="E1576" s="832" t="s">
        <v>8203</v>
      </c>
      <c r="F1576" s="832" t="s">
        <v>8271</v>
      </c>
      <c r="G1576" s="832" t="s">
        <v>8272</v>
      </c>
      <c r="H1576" s="849">
        <v>147</v>
      </c>
      <c r="I1576" s="849">
        <v>48657</v>
      </c>
      <c r="J1576" s="832">
        <v>3.9271186440677965</v>
      </c>
      <c r="K1576" s="832">
        <v>331</v>
      </c>
      <c r="L1576" s="849">
        <v>35</v>
      </c>
      <c r="M1576" s="849">
        <v>12390</v>
      </c>
      <c r="N1576" s="832">
        <v>1</v>
      </c>
      <c r="O1576" s="832">
        <v>354</v>
      </c>
      <c r="P1576" s="849">
        <v>221</v>
      </c>
      <c r="Q1576" s="849">
        <v>78455</v>
      </c>
      <c r="R1576" s="837">
        <v>6.3321226795803067</v>
      </c>
      <c r="S1576" s="850">
        <v>355</v>
      </c>
    </row>
    <row r="1577" spans="1:19" ht="14.4" customHeight="1" x14ac:dyDescent="0.3">
      <c r="A1577" s="831" t="s">
        <v>8273</v>
      </c>
      <c r="B1577" s="832" t="s">
        <v>8550</v>
      </c>
      <c r="C1577" s="832" t="s">
        <v>664</v>
      </c>
      <c r="D1577" s="832" t="s">
        <v>3072</v>
      </c>
      <c r="E1577" s="832" t="s">
        <v>8203</v>
      </c>
      <c r="F1577" s="832" t="s">
        <v>8576</v>
      </c>
      <c r="G1577" s="832" t="s">
        <v>8577</v>
      </c>
      <c r="H1577" s="849">
        <v>91</v>
      </c>
      <c r="I1577" s="849">
        <v>0</v>
      </c>
      <c r="J1577" s="832"/>
      <c r="K1577" s="832">
        <v>0</v>
      </c>
      <c r="L1577" s="849">
        <v>12</v>
      </c>
      <c r="M1577" s="849">
        <v>0</v>
      </c>
      <c r="N1577" s="832"/>
      <c r="O1577" s="832">
        <v>0</v>
      </c>
      <c r="P1577" s="849">
        <v>32</v>
      </c>
      <c r="Q1577" s="849">
        <v>0</v>
      </c>
      <c r="R1577" s="837"/>
      <c r="S1577" s="850">
        <v>0</v>
      </c>
    </row>
    <row r="1578" spans="1:19" ht="14.4" customHeight="1" x14ac:dyDescent="0.3">
      <c r="A1578" s="831" t="s">
        <v>8273</v>
      </c>
      <c r="B1578" s="832" t="s">
        <v>8550</v>
      </c>
      <c r="C1578" s="832" t="s">
        <v>664</v>
      </c>
      <c r="D1578" s="832" t="s">
        <v>3072</v>
      </c>
      <c r="E1578" s="832" t="s">
        <v>8203</v>
      </c>
      <c r="F1578" s="832" t="s">
        <v>8578</v>
      </c>
      <c r="G1578" s="832" t="s">
        <v>8579</v>
      </c>
      <c r="H1578" s="849">
        <v>86</v>
      </c>
      <c r="I1578" s="849">
        <v>17200</v>
      </c>
      <c r="J1578" s="832">
        <v>7.166666666666667</v>
      </c>
      <c r="K1578" s="832">
        <v>200</v>
      </c>
      <c r="L1578" s="849">
        <v>12</v>
      </c>
      <c r="M1578" s="849">
        <v>2400</v>
      </c>
      <c r="N1578" s="832">
        <v>1</v>
      </c>
      <c r="O1578" s="832">
        <v>200</v>
      </c>
      <c r="P1578" s="849">
        <v>40</v>
      </c>
      <c r="Q1578" s="849">
        <v>8000</v>
      </c>
      <c r="R1578" s="837">
        <v>3.3333333333333335</v>
      </c>
      <c r="S1578" s="850">
        <v>200</v>
      </c>
    </row>
    <row r="1579" spans="1:19" ht="14.4" customHeight="1" x14ac:dyDescent="0.3">
      <c r="A1579" s="831" t="s">
        <v>8273</v>
      </c>
      <c r="B1579" s="832" t="s">
        <v>8550</v>
      </c>
      <c r="C1579" s="832" t="s">
        <v>664</v>
      </c>
      <c r="D1579" s="832" t="s">
        <v>3072</v>
      </c>
      <c r="E1579" s="832" t="s">
        <v>8203</v>
      </c>
      <c r="F1579" s="832" t="s">
        <v>8291</v>
      </c>
      <c r="G1579" s="832" t="s">
        <v>8292</v>
      </c>
      <c r="H1579" s="849"/>
      <c r="I1579" s="849"/>
      <c r="J1579" s="832"/>
      <c r="K1579" s="832"/>
      <c r="L1579" s="849">
        <v>5</v>
      </c>
      <c r="M1579" s="849">
        <v>370</v>
      </c>
      <c r="N1579" s="832">
        <v>1</v>
      </c>
      <c r="O1579" s="832">
        <v>74</v>
      </c>
      <c r="P1579" s="849">
        <v>28</v>
      </c>
      <c r="Q1579" s="849">
        <v>2072</v>
      </c>
      <c r="R1579" s="837">
        <v>5.6</v>
      </c>
      <c r="S1579" s="850">
        <v>74</v>
      </c>
    </row>
    <row r="1580" spans="1:19" ht="14.4" customHeight="1" x14ac:dyDescent="0.3">
      <c r="A1580" s="831" t="s">
        <v>8273</v>
      </c>
      <c r="B1580" s="832" t="s">
        <v>8550</v>
      </c>
      <c r="C1580" s="832" t="s">
        <v>664</v>
      </c>
      <c r="D1580" s="832" t="s">
        <v>3072</v>
      </c>
      <c r="E1580" s="832" t="s">
        <v>8203</v>
      </c>
      <c r="F1580" s="832" t="s">
        <v>8580</v>
      </c>
      <c r="G1580" s="832" t="s">
        <v>8581</v>
      </c>
      <c r="H1580" s="849">
        <v>2</v>
      </c>
      <c r="I1580" s="849">
        <v>1306</v>
      </c>
      <c r="J1580" s="832">
        <v>6.2101759391345698E-2</v>
      </c>
      <c r="K1580" s="832">
        <v>653</v>
      </c>
      <c r="L1580" s="849">
        <v>30</v>
      </c>
      <c r="M1580" s="849">
        <v>21030</v>
      </c>
      <c r="N1580" s="832">
        <v>1</v>
      </c>
      <c r="O1580" s="832">
        <v>701</v>
      </c>
      <c r="P1580" s="849">
        <v>195</v>
      </c>
      <c r="Q1580" s="849">
        <v>136695</v>
      </c>
      <c r="R1580" s="837">
        <v>6.5</v>
      </c>
      <c r="S1580" s="850">
        <v>701</v>
      </c>
    </row>
    <row r="1581" spans="1:19" ht="14.4" customHeight="1" x14ac:dyDescent="0.3">
      <c r="A1581" s="831" t="s">
        <v>8273</v>
      </c>
      <c r="B1581" s="832" t="s">
        <v>8550</v>
      </c>
      <c r="C1581" s="832" t="s">
        <v>664</v>
      </c>
      <c r="D1581" s="832" t="s">
        <v>3072</v>
      </c>
      <c r="E1581" s="832" t="s">
        <v>8203</v>
      </c>
      <c r="F1581" s="832" t="s">
        <v>8293</v>
      </c>
      <c r="G1581" s="832" t="s">
        <v>8294</v>
      </c>
      <c r="H1581" s="849">
        <v>1</v>
      </c>
      <c r="I1581" s="849">
        <v>210</v>
      </c>
      <c r="J1581" s="832"/>
      <c r="K1581" s="832">
        <v>210</v>
      </c>
      <c r="L1581" s="849"/>
      <c r="M1581" s="849"/>
      <c r="N1581" s="832"/>
      <c r="O1581" s="832"/>
      <c r="P1581" s="849">
        <v>3</v>
      </c>
      <c r="Q1581" s="849">
        <v>669</v>
      </c>
      <c r="R1581" s="837"/>
      <c r="S1581" s="850">
        <v>223</v>
      </c>
    </row>
    <row r="1582" spans="1:19" ht="14.4" customHeight="1" x14ac:dyDescent="0.3">
      <c r="A1582" s="831" t="s">
        <v>8273</v>
      </c>
      <c r="B1582" s="832" t="s">
        <v>8550</v>
      </c>
      <c r="C1582" s="832" t="s">
        <v>664</v>
      </c>
      <c r="D1582" s="832" t="s">
        <v>3072</v>
      </c>
      <c r="E1582" s="832" t="s">
        <v>8203</v>
      </c>
      <c r="F1582" s="832" t="s">
        <v>8354</v>
      </c>
      <c r="G1582" s="832" t="s">
        <v>8355</v>
      </c>
      <c r="H1582" s="849">
        <v>14</v>
      </c>
      <c r="I1582" s="849">
        <v>1078</v>
      </c>
      <c r="J1582" s="832">
        <v>2.3333333333333335</v>
      </c>
      <c r="K1582" s="832">
        <v>77</v>
      </c>
      <c r="L1582" s="849">
        <v>6</v>
      </c>
      <c r="M1582" s="849">
        <v>462</v>
      </c>
      <c r="N1582" s="832">
        <v>1</v>
      </c>
      <c r="O1582" s="832">
        <v>77</v>
      </c>
      <c r="P1582" s="849">
        <v>25</v>
      </c>
      <c r="Q1582" s="849">
        <v>1925</v>
      </c>
      <c r="R1582" s="837">
        <v>4.166666666666667</v>
      </c>
      <c r="S1582" s="850">
        <v>77</v>
      </c>
    </row>
    <row r="1583" spans="1:19" ht="14.4" customHeight="1" x14ac:dyDescent="0.3">
      <c r="A1583" s="831" t="s">
        <v>8273</v>
      </c>
      <c r="B1583" s="832" t="s">
        <v>8550</v>
      </c>
      <c r="C1583" s="832" t="s">
        <v>664</v>
      </c>
      <c r="D1583" s="832" t="s">
        <v>3072</v>
      </c>
      <c r="E1583" s="832" t="s">
        <v>8203</v>
      </c>
      <c r="F1583" s="832" t="s">
        <v>8295</v>
      </c>
      <c r="G1583" s="832" t="s">
        <v>8296</v>
      </c>
      <c r="H1583" s="849">
        <v>26</v>
      </c>
      <c r="I1583" s="849">
        <v>1482</v>
      </c>
      <c r="J1583" s="832">
        <v>8.3728813559322042</v>
      </c>
      <c r="K1583" s="832">
        <v>57</v>
      </c>
      <c r="L1583" s="849">
        <v>3</v>
      </c>
      <c r="M1583" s="849">
        <v>177</v>
      </c>
      <c r="N1583" s="832">
        <v>1</v>
      </c>
      <c r="O1583" s="832">
        <v>59</v>
      </c>
      <c r="P1583" s="849">
        <v>4</v>
      </c>
      <c r="Q1583" s="849">
        <v>236</v>
      </c>
      <c r="R1583" s="837">
        <v>1.3333333333333333</v>
      </c>
      <c r="S1583" s="850">
        <v>59</v>
      </c>
    </row>
    <row r="1584" spans="1:19" ht="14.4" customHeight="1" x14ac:dyDescent="0.3">
      <c r="A1584" s="831" t="s">
        <v>8273</v>
      </c>
      <c r="B1584" s="832" t="s">
        <v>8550</v>
      </c>
      <c r="C1584" s="832" t="s">
        <v>664</v>
      </c>
      <c r="D1584" s="832" t="s">
        <v>3072</v>
      </c>
      <c r="E1584" s="832" t="s">
        <v>8203</v>
      </c>
      <c r="F1584" s="832" t="s">
        <v>8299</v>
      </c>
      <c r="G1584" s="832" t="s">
        <v>8300</v>
      </c>
      <c r="H1584" s="849">
        <v>2</v>
      </c>
      <c r="I1584" s="849">
        <v>420</v>
      </c>
      <c r="J1584" s="832"/>
      <c r="K1584" s="832">
        <v>210</v>
      </c>
      <c r="L1584" s="849"/>
      <c r="M1584" s="849"/>
      <c r="N1584" s="832"/>
      <c r="O1584" s="832"/>
      <c r="P1584" s="849">
        <v>1</v>
      </c>
      <c r="Q1584" s="849">
        <v>223</v>
      </c>
      <c r="R1584" s="837"/>
      <c r="S1584" s="850">
        <v>223</v>
      </c>
    </row>
    <row r="1585" spans="1:19" ht="14.4" customHeight="1" x14ac:dyDescent="0.3">
      <c r="A1585" s="831" t="s">
        <v>8273</v>
      </c>
      <c r="B1585" s="832" t="s">
        <v>8550</v>
      </c>
      <c r="C1585" s="832" t="s">
        <v>664</v>
      </c>
      <c r="D1585" s="832" t="s">
        <v>3072</v>
      </c>
      <c r="E1585" s="832" t="s">
        <v>8203</v>
      </c>
      <c r="F1585" s="832" t="s">
        <v>8248</v>
      </c>
      <c r="G1585" s="832" t="s">
        <v>8249</v>
      </c>
      <c r="H1585" s="849"/>
      <c r="I1585" s="849"/>
      <c r="J1585" s="832"/>
      <c r="K1585" s="832"/>
      <c r="L1585" s="849"/>
      <c r="M1585" s="849"/>
      <c r="N1585" s="832"/>
      <c r="O1585" s="832"/>
      <c r="P1585" s="849">
        <v>41</v>
      </c>
      <c r="Q1585" s="849">
        <v>2419</v>
      </c>
      <c r="R1585" s="837"/>
      <c r="S1585" s="850">
        <v>59</v>
      </c>
    </row>
    <row r="1586" spans="1:19" ht="14.4" customHeight="1" x14ac:dyDescent="0.3">
      <c r="A1586" s="831" t="s">
        <v>8273</v>
      </c>
      <c r="B1586" s="832" t="s">
        <v>8550</v>
      </c>
      <c r="C1586" s="832" t="s">
        <v>664</v>
      </c>
      <c r="D1586" s="832" t="s">
        <v>3074</v>
      </c>
      <c r="E1586" s="832" t="s">
        <v>8206</v>
      </c>
      <c r="F1586" s="832" t="s">
        <v>8554</v>
      </c>
      <c r="G1586" s="832" t="s">
        <v>8555</v>
      </c>
      <c r="H1586" s="849">
        <v>2</v>
      </c>
      <c r="I1586" s="849">
        <v>27291.52</v>
      </c>
      <c r="J1586" s="832"/>
      <c r="K1586" s="832">
        <v>13645.76</v>
      </c>
      <c r="L1586" s="849"/>
      <c r="M1586" s="849"/>
      <c r="N1586" s="832"/>
      <c r="O1586" s="832"/>
      <c r="P1586" s="849"/>
      <c r="Q1586" s="849"/>
      <c r="R1586" s="837"/>
      <c r="S1586" s="850"/>
    </row>
    <row r="1587" spans="1:19" ht="14.4" customHeight="1" x14ac:dyDescent="0.3">
      <c r="A1587" s="831" t="s">
        <v>8273</v>
      </c>
      <c r="B1587" s="832" t="s">
        <v>8550</v>
      </c>
      <c r="C1587" s="832" t="s">
        <v>664</v>
      </c>
      <c r="D1587" s="832" t="s">
        <v>3074</v>
      </c>
      <c r="E1587" s="832" t="s">
        <v>8206</v>
      </c>
      <c r="F1587" s="832" t="s">
        <v>8556</v>
      </c>
      <c r="G1587" s="832" t="s">
        <v>1278</v>
      </c>
      <c r="H1587" s="849"/>
      <c r="I1587" s="849"/>
      <c r="J1587" s="832"/>
      <c r="K1587" s="832"/>
      <c r="L1587" s="849">
        <v>6</v>
      </c>
      <c r="M1587" s="849">
        <v>8128.26</v>
      </c>
      <c r="N1587" s="832">
        <v>1</v>
      </c>
      <c r="O1587" s="832">
        <v>1354.71</v>
      </c>
      <c r="P1587" s="849"/>
      <c r="Q1587" s="849"/>
      <c r="R1587" s="837"/>
      <c r="S1587" s="850"/>
    </row>
    <row r="1588" spans="1:19" ht="14.4" customHeight="1" x14ac:dyDescent="0.3">
      <c r="A1588" s="831" t="s">
        <v>8273</v>
      </c>
      <c r="B1588" s="832" t="s">
        <v>8550</v>
      </c>
      <c r="C1588" s="832" t="s">
        <v>664</v>
      </c>
      <c r="D1588" s="832" t="s">
        <v>3074</v>
      </c>
      <c r="E1588" s="832" t="s">
        <v>8206</v>
      </c>
      <c r="F1588" s="832" t="s">
        <v>8557</v>
      </c>
      <c r="G1588" s="832" t="s">
        <v>1773</v>
      </c>
      <c r="H1588" s="849"/>
      <c r="I1588" s="849"/>
      <c r="J1588" s="832"/>
      <c r="K1588" s="832"/>
      <c r="L1588" s="849">
        <v>5</v>
      </c>
      <c r="M1588" s="849">
        <v>30219.4</v>
      </c>
      <c r="N1588" s="832">
        <v>1</v>
      </c>
      <c r="O1588" s="832">
        <v>6043.88</v>
      </c>
      <c r="P1588" s="849">
        <v>9</v>
      </c>
      <c r="Q1588" s="849">
        <v>54394.92</v>
      </c>
      <c r="R1588" s="837">
        <v>1.7999999999999998</v>
      </c>
      <c r="S1588" s="850">
        <v>6043.88</v>
      </c>
    </row>
    <row r="1589" spans="1:19" ht="14.4" customHeight="1" x14ac:dyDescent="0.3">
      <c r="A1589" s="831" t="s">
        <v>8273</v>
      </c>
      <c r="B1589" s="832" t="s">
        <v>8550</v>
      </c>
      <c r="C1589" s="832" t="s">
        <v>664</v>
      </c>
      <c r="D1589" s="832" t="s">
        <v>3074</v>
      </c>
      <c r="E1589" s="832" t="s">
        <v>8206</v>
      </c>
      <c r="F1589" s="832" t="s">
        <v>8558</v>
      </c>
      <c r="G1589" s="832" t="s">
        <v>3773</v>
      </c>
      <c r="H1589" s="849"/>
      <c r="I1589" s="849"/>
      <c r="J1589" s="832"/>
      <c r="K1589" s="832"/>
      <c r="L1589" s="849">
        <v>2</v>
      </c>
      <c r="M1589" s="849">
        <v>1652.16</v>
      </c>
      <c r="N1589" s="832">
        <v>1</v>
      </c>
      <c r="O1589" s="832">
        <v>826.08</v>
      </c>
      <c r="P1589" s="849"/>
      <c r="Q1589" s="849"/>
      <c r="R1589" s="837"/>
      <c r="S1589" s="850"/>
    </row>
    <row r="1590" spans="1:19" ht="14.4" customHeight="1" x14ac:dyDescent="0.3">
      <c r="A1590" s="831" t="s">
        <v>8273</v>
      </c>
      <c r="B1590" s="832" t="s">
        <v>8550</v>
      </c>
      <c r="C1590" s="832" t="s">
        <v>664</v>
      </c>
      <c r="D1590" s="832" t="s">
        <v>3074</v>
      </c>
      <c r="E1590" s="832" t="s">
        <v>8206</v>
      </c>
      <c r="F1590" s="832" t="s">
        <v>8559</v>
      </c>
      <c r="G1590" s="832" t="s">
        <v>1775</v>
      </c>
      <c r="H1590" s="849"/>
      <c r="I1590" s="849"/>
      <c r="J1590" s="832"/>
      <c r="K1590" s="832"/>
      <c r="L1590" s="849"/>
      <c r="M1590" s="849"/>
      <c r="N1590" s="832"/>
      <c r="O1590" s="832"/>
      <c r="P1590" s="849">
        <v>6</v>
      </c>
      <c r="Q1590" s="849">
        <v>34227.360000000001</v>
      </c>
      <c r="R1590" s="837"/>
      <c r="S1590" s="850">
        <v>5704.56</v>
      </c>
    </row>
    <row r="1591" spans="1:19" ht="14.4" customHeight="1" x14ac:dyDescent="0.3">
      <c r="A1591" s="831" t="s">
        <v>8273</v>
      </c>
      <c r="B1591" s="832" t="s">
        <v>8550</v>
      </c>
      <c r="C1591" s="832" t="s">
        <v>664</v>
      </c>
      <c r="D1591" s="832" t="s">
        <v>3074</v>
      </c>
      <c r="E1591" s="832" t="s">
        <v>8203</v>
      </c>
      <c r="F1591" s="832" t="s">
        <v>8230</v>
      </c>
      <c r="G1591" s="832" t="s">
        <v>8231</v>
      </c>
      <c r="H1591" s="849">
        <v>3</v>
      </c>
      <c r="I1591" s="849">
        <v>87</v>
      </c>
      <c r="J1591" s="832">
        <v>0.72499999999999998</v>
      </c>
      <c r="K1591" s="832">
        <v>29</v>
      </c>
      <c r="L1591" s="849">
        <v>4</v>
      </c>
      <c r="M1591" s="849">
        <v>120</v>
      </c>
      <c r="N1591" s="832">
        <v>1</v>
      </c>
      <c r="O1591" s="832">
        <v>30</v>
      </c>
      <c r="P1591" s="849">
        <v>2</v>
      </c>
      <c r="Q1591" s="849">
        <v>60</v>
      </c>
      <c r="R1591" s="837">
        <v>0.5</v>
      </c>
      <c r="S1591" s="850">
        <v>30</v>
      </c>
    </row>
    <row r="1592" spans="1:19" ht="14.4" customHeight="1" x14ac:dyDescent="0.3">
      <c r="A1592" s="831" t="s">
        <v>8273</v>
      </c>
      <c r="B1592" s="832" t="s">
        <v>8550</v>
      </c>
      <c r="C1592" s="832" t="s">
        <v>664</v>
      </c>
      <c r="D1592" s="832" t="s">
        <v>3074</v>
      </c>
      <c r="E1592" s="832" t="s">
        <v>8203</v>
      </c>
      <c r="F1592" s="832" t="s">
        <v>8232</v>
      </c>
      <c r="G1592" s="832" t="s">
        <v>8233</v>
      </c>
      <c r="H1592" s="849">
        <v>107</v>
      </c>
      <c r="I1592" s="849">
        <v>6848</v>
      </c>
      <c r="J1592" s="832">
        <v>1.1277997364953887</v>
      </c>
      <c r="K1592" s="832">
        <v>64</v>
      </c>
      <c r="L1592" s="849">
        <v>92</v>
      </c>
      <c r="M1592" s="849">
        <v>6072</v>
      </c>
      <c r="N1592" s="832">
        <v>1</v>
      </c>
      <c r="O1592" s="832">
        <v>66</v>
      </c>
      <c r="P1592" s="849">
        <v>111</v>
      </c>
      <c r="Q1592" s="849">
        <v>7326</v>
      </c>
      <c r="R1592" s="837">
        <v>1.2065217391304348</v>
      </c>
      <c r="S1592" s="850">
        <v>66</v>
      </c>
    </row>
    <row r="1593" spans="1:19" ht="14.4" customHeight="1" x14ac:dyDescent="0.3">
      <c r="A1593" s="831" t="s">
        <v>8273</v>
      </c>
      <c r="B1593" s="832" t="s">
        <v>8550</v>
      </c>
      <c r="C1593" s="832" t="s">
        <v>664</v>
      </c>
      <c r="D1593" s="832" t="s">
        <v>3074</v>
      </c>
      <c r="E1593" s="832" t="s">
        <v>8203</v>
      </c>
      <c r="F1593" s="832" t="s">
        <v>8328</v>
      </c>
      <c r="G1593" s="832" t="s">
        <v>8329</v>
      </c>
      <c r="H1593" s="849">
        <v>1</v>
      </c>
      <c r="I1593" s="849">
        <v>109</v>
      </c>
      <c r="J1593" s="832">
        <v>0.47391304347826085</v>
      </c>
      <c r="K1593" s="832">
        <v>109</v>
      </c>
      <c r="L1593" s="849">
        <v>2</v>
      </c>
      <c r="M1593" s="849">
        <v>230</v>
      </c>
      <c r="N1593" s="832">
        <v>1</v>
      </c>
      <c r="O1593" s="832">
        <v>115</v>
      </c>
      <c r="P1593" s="849"/>
      <c r="Q1593" s="849"/>
      <c r="R1593" s="837"/>
      <c r="S1593" s="850"/>
    </row>
    <row r="1594" spans="1:19" ht="14.4" customHeight="1" x14ac:dyDescent="0.3">
      <c r="A1594" s="831" t="s">
        <v>8273</v>
      </c>
      <c r="B1594" s="832" t="s">
        <v>8550</v>
      </c>
      <c r="C1594" s="832" t="s">
        <v>664</v>
      </c>
      <c r="D1594" s="832" t="s">
        <v>3074</v>
      </c>
      <c r="E1594" s="832" t="s">
        <v>8203</v>
      </c>
      <c r="F1594" s="832" t="s">
        <v>8204</v>
      </c>
      <c r="G1594" s="832" t="s">
        <v>8205</v>
      </c>
      <c r="H1594" s="849">
        <v>2</v>
      </c>
      <c r="I1594" s="849">
        <v>288</v>
      </c>
      <c r="J1594" s="832">
        <v>0.32876712328767121</v>
      </c>
      <c r="K1594" s="832">
        <v>144</v>
      </c>
      <c r="L1594" s="849">
        <v>6</v>
      </c>
      <c r="M1594" s="849">
        <v>876</v>
      </c>
      <c r="N1594" s="832">
        <v>1</v>
      </c>
      <c r="O1594" s="832">
        <v>146</v>
      </c>
      <c r="P1594" s="849">
        <v>38</v>
      </c>
      <c r="Q1594" s="849">
        <v>5586</v>
      </c>
      <c r="R1594" s="837">
        <v>6.3767123287671232</v>
      </c>
      <c r="S1594" s="850">
        <v>147</v>
      </c>
    </row>
    <row r="1595" spans="1:19" ht="14.4" customHeight="1" x14ac:dyDescent="0.3">
      <c r="A1595" s="831" t="s">
        <v>8273</v>
      </c>
      <c r="B1595" s="832" t="s">
        <v>8550</v>
      </c>
      <c r="C1595" s="832" t="s">
        <v>664</v>
      </c>
      <c r="D1595" s="832" t="s">
        <v>3074</v>
      </c>
      <c r="E1595" s="832" t="s">
        <v>8203</v>
      </c>
      <c r="F1595" s="832" t="s">
        <v>8281</v>
      </c>
      <c r="G1595" s="832" t="s">
        <v>8282</v>
      </c>
      <c r="H1595" s="849">
        <v>21</v>
      </c>
      <c r="I1595" s="849">
        <v>735</v>
      </c>
      <c r="J1595" s="832">
        <v>1.3243243243243243</v>
      </c>
      <c r="K1595" s="832">
        <v>35</v>
      </c>
      <c r="L1595" s="849">
        <v>15</v>
      </c>
      <c r="M1595" s="849">
        <v>555</v>
      </c>
      <c r="N1595" s="832">
        <v>1</v>
      </c>
      <c r="O1595" s="832">
        <v>37</v>
      </c>
      <c r="P1595" s="849">
        <v>17</v>
      </c>
      <c r="Q1595" s="849">
        <v>629</v>
      </c>
      <c r="R1595" s="837">
        <v>1.1333333333333333</v>
      </c>
      <c r="S1595" s="850">
        <v>37</v>
      </c>
    </row>
    <row r="1596" spans="1:19" ht="14.4" customHeight="1" x14ac:dyDescent="0.3">
      <c r="A1596" s="831" t="s">
        <v>8273</v>
      </c>
      <c r="B1596" s="832" t="s">
        <v>8550</v>
      </c>
      <c r="C1596" s="832" t="s">
        <v>664</v>
      </c>
      <c r="D1596" s="832" t="s">
        <v>3074</v>
      </c>
      <c r="E1596" s="832" t="s">
        <v>8203</v>
      </c>
      <c r="F1596" s="832" t="s">
        <v>8380</v>
      </c>
      <c r="G1596" s="832" t="s">
        <v>8381</v>
      </c>
      <c r="H1596" s="849">
        <v>36</v>
      </c>
      <c r="I1596" s="849">
        <v>5940</v>
      </c>
      <c r="J1596" s="832">
        <v>0.54127938764352101</v>
      </c>
      <c r="K1596" s="832">
        <v>165</v>
      </c>
      <c r="L1596" s="849">
        <v>62</v>
      </c>
      <c r="M1596" s="849">
        <v>10974</v>
      </c>
      <c r="N1596" s="832">
        <v>1</v>
      </c>
      <c r="O1596" s="832">
        <v>177</v>
      </c>
      <c r="P1596" s="849">
        <v>88</v>
      </c>
      <c r="Q1596" s="849">
        <v>15576</v>
      </c>
      <c r="R1596" s="837">
        <v>1.4193548387096775</v>
      </c>
      <c r="S1596" s="850">
        <v>177</v>
      </c>
    </row>
    <row r="1597" spans="1:19" ht="14.4" customHeight="1" x14ac:dyDescent="0.3">
      <c r="A1597" s="831" t="s">
        <v>8273</v>
      </c>
      <c r="B1597" s="832" t="s">
        <v>8550</v>
      </c>
      <c r="C1597" s="832" t="s">
        <v>664</v>
      </c>
      <c r="D1597" s="832" t="s">
        <v>3074</v>
      </c>
      <c r="E1597" s="832" t="s">
        <v>8203</v>
      </c>
      <c r="F1597" s="832" t="s">
        <v>8344</v>
      </c>
      <c r="G1597" s="832" t="s">
        <v>8345</v>
      </c>
      <c r="H1597" s="849"/>
      <c r="I1597" s="849"/>
      <c r="J1597" s="832"/>
      <c r="K1597" s="832"/>
      <c r="L1597" s="849">
        <v>2</v>
      </c>
      <c r="M1597" s="849">
        <v>0</v>
      </c>
      <c r="N1597" s="832"/>
      <c r="O1597" s="832">
        <v>0</v>
      </c>
      <c r="P1597" s="849"/>
      <c r="Q1597" s="849"/>
      <c r="R1597" s="837"/>
      <c r="S1597" s="850"/>
    </row>
    <row r="1598" spans="1:19" ht="14.4" customHeight="1" x14ac:dyDescent="0.3">
      <c r="A1598" s="831" t="s">
        <v>8273</v>
      </c>
      <c r="B1598" s="832" t="s">
        <v>8550</v>
      </c>
      <c r="C1598" s="832" t="s">
        <v>664</v>
      </c>
      <c r="D1598" s="832" t="s">
        <v>3074</v>
      </c>
      <c r="E1598" s="832" t="s">
        <v>8203</v>
      </c>
      <c r="F1598" s="832" t="s">
        <v>8346</v>
      </c>
      <c r="G1598" s="832" t="s">
        <v>8347</v>
      </c>
      <c r="H1598" s="849">
        <v>1</v>
      </c>
      <c r="I1598" s="849">
        <v>0</v>
      </c>
      <c r="J1598" s="832"/>
      <c r="K1598" s="832">
        <v>0</v>
      </c>
      <c r="L1598" s="849">
        <v>0</v>
      </c>
      <c r="M1598" s="849">
        <v>0</v>
      </c>
      <c r="N1598" s="832"/>
      <c r="O1598" s="832"/>
      <c r="P1598" s="849">
        <v>2</v>
      </c>
      <c r="Q1598" s="849">
        <v>0</v>
      </c>
      <c r="R1598" s="837"/>
      <c r="S1598" s="850">
        <v>0</v>
      </c>
    </row>
    <row r="1599" spans="1:19" ht="14.4" customHeight="1" x14ac:dyDescent="0.3">
      <c r="A1599" s="831" t="s">
        <v>8273</v>
      </c>
      <c r="B1599" s="832" t="s">
        <v>8550</v>
      </c>
      <c r="C1599" s="832" t="s">
        <v>664</v>
      </c>
      <c r="D1599" s="832" t="s">
        <v>3074</v>
      </c>
      <c r="E1599" s="832" t="s">
        <v>8203</v>
      </c>
      <c r="F1599" s="832" t="s">
        <v>8240</v>
      </c>
      <c r="G1599" s="832" t="s">
        <v>8241</v>
      </c>
      <c r="H1599" s="849">
        <v>2</v>
      </c>
      <c r="I1599" s="849">
        <v>66.66</v>
      </c>
      <c r="J1599" s="832">
        <v>0.16664583385415363</v>
      </c>
      <c r="K1599" s="832">
        <v>33.33</v>
      </c>
      <c r="L1599" s="849">
        <v>12</v>
      </c>
      <c r="M1599" s="849">
        <v>400.01</v>
      </c>
      <c r="N1599" s="832">
        <v>1</v>
      </c>
      <c r="O1599" s="832">
        <v>33.334166666666668</v>
      </c>
      <c r="P1599" s="849">
        <v>8</v>
      </c>
      <c r="Q1599" s="849">
        <v>266.67</v>
      </c>
      <c r="R1599" s="837">
        <v>0.66665833354166149</v>
      </c>
      <c r="S1599" s="850">
        <v>33.333750000000002</v>
      </c>
    </row>
    <row r="1600" spans="1:19" ht="14.4" customHeight="1" x14ac:dyDescent="0.3">
      <c r="A1600" s="831" t="s">
        <v>8273</v>
      </c>
      <c r="B1600" s="832" t="s">
        <v>8550</v>
      </c>
      <c r="C1600" s="832" t="s">
        <v>664</v>
      </c>
      <c r="D1600" s="832" t="s">
        <v>3074</v>
      </c>
      <c r="E1600" s="832" t="s">
        <v>8203</v>
      </c>
      <c r="F1600" s="832" t="s">
        <v>8287</v>
      </c>
      <c r="G1600" s="832" t="s">
        <v>8288</v>
      </c>
      <c r="H1600" s="849">
        <v>105</v>
      </c>
      <c r="I1600" s="849">
        <v>11340</v>
      </c>
      <c r="J1600" s="832">
        <v>1.3034482758620689</v>
      </c>
      <c r="K1600" s="832">
        <v>108</v>
      </c>
      <c r="L1600" s="849">
        <v>75</v>
      </c>
      <c r="M1600" s="849">
        <v>8700</v>
      </c>
      <c r="N1600" s="832">
        <v>1</v>
      </c>
      <c r="O1600" s="832">
        <v>116</v>
      </c>
      <c r="P1600" s="849">
        <v>113</v>
      </c>
      <c r="Q1600" s="849">
        <v>13108</v>
      </c>
      <c r="R1600" s="837">
        <v>1.5066666666666666</v>
      </c>
      <c r="S1600" s="850">
        <v>116</v>
      </c>
    </row>
    <row r="1601" spans="1:19" ht="14.4" customHeight="1" x14ac:dyDescent="0.3">
      <c r="A1601" s="831" t="s">
        <v>8273</v>
      </c>
      <c r="B1601" s="832" t="s">
        <v>8550</v>
      </c>
      <c r="C1601" s="832" t="s">
        <v>664</v>
      </c>
      <c r="D1601" s="832" t="s">
        <v>3074</v>
      </c>
      <c r="E1601" s="832" t="s">
        <v>8203</v>
      </c>
      <c r="F1601" s="832" t="s">
        <v>8242</v>
      </c>
      <c r="G1601" s="832" t="s">
        <v>8243</v>
      </c>
      <c r="H1601" s="849">
        <v>46</v>
      </c>
      <c r="I1601" s="849">
        <v>1656</v>
      </c>
      <c r="J1601" s="832">
        <v>0.59675675675675677</v>
      </c>
      <c r="K1601" s="832">
        <v>36</v>
      </c>
      <c r="L1601" s="849">
        <v>75</v>
      </c>
      <c r="M1601" s="849">
        <v>2775</v>
      </c>
      <c r="N1601" s="832">
        <v>1</v>
      </c>
      <c r="O1601" s="832">
        <v>37</v>
      </c>
      <c r="P1601" s="849">
        <v>67</v>
      </c>
      <c r="Q1601" s="849">
        <v>2479</v>
      </c>
      <c r="R1601" s="837">
        <v>0.89333333333333331</v>
      </c>
      <c r="S1601" s="850">
        <v>37</v>
      </c>
    </row>
    <row r="1602" spans="1:19" ht="14.4" customHeight="1" x14ac:dyDescent="0.3">
      <c r="A1602" s="831" t="s">
        <v>8273</v>
      </c>
      <c r="B1602" s="832" t="s">
        <v>8550</v>
      </c>
      <c r="C1602" s="832" t="s">
        <v>664</v>
      </c>
      <c r="D1602" s="832" t="s">
        <v>3074</v>
      </c>
      <c r="E1602" s="832" t="s">
        <v>8203</v>
      </c>
      <c r="F1602" s="832" t="s">
        <v>8244</v>
      </c>
      <c r="G1602" s="832" t="s">
        <v>8245</v>
      </c>
      <c r="H1602" s="849"/>
      <c r="I1602" s="849"/>
      <c r="J1602" s="832"/>
      <c r="K1602" s="832"/>
      <c r="L1602" s="849">
        <v>1</v>
      </c>
      <c r="M1602" s="849">
        <v>32</v>
      </c>
      <c r="N1602" s="832">
        <v>1</v>
      </c>
      <c r="O1602" s="832">
        <v>32</v>
      </c>
      <c r="P1602" s="849">
        <v>1</v>
      </c>
      <c r="Q1602" s="849">
        <v>32</v>
      </c>
      <c r="R1602" s="837">
        <v>1</v>
      </c>
      <c r="S1602" s="850">
        <v>32</v>
      </c>
    </row>
    <row r="1603" spans="1:19" ht="14.4" customHeight="1" x14ac:dyDescent="0.3">
      <c r="A1603" s="831" t="s">
        <v>8273</v>
      </c>
      <c r="B1603" s="832" t="s">
        <v>8550</v>
      </c>
      <c r="C1603" s="832" t="s">
        <v>664</v>
      </c>
      <c r="D1603" s="832" t="s">
        <v>3074</v>
      </c>
      <c r="E1603" s="832" t="s">
        <v>8203</v>
      </c>
      <c r="F1603" s="832" t="s">
        <v>8271</v>
      </c>
      <c r="G1603" s="832" t="s">
        <v>8272</v>
      </c>
      <c r="H1603" s="849">
        <v>164</v>
      </c>
      <c r="I1603" s="849">
        <v>54284</v>
      </c>
      <c r="J1603" s="832">
        <v>1.1031987968946877</v>
      </c>
      <c r="K1603" s="832">
        <v>331</v>
      </c>
      <c r="L1603" s="849">
        <v>139</v>
      </c>
      <c r="M1603" s="849">
        <v>49206</v>
      </c>
      <c r="N1603" s="832">
        <v>1</v>
      </c>
      <c r="O1603" s="832">
        <v>354</v>
      </c>
      <c r="P1603" s="849">
        <v>136</v>
      </c>
      <c r="Q1603" s="849">
        <v>48280</v>
      </c>
      <c r="R1603" s="837">
        <v>0.98118115676949968</v>
      </c>
      <c r="S1603" s="850">
        <v>355</v>
      </c>
    </row>
    <row r="1604" spans="1:19" ht="14.4" customHeight="1" x14ac:dyDescent="0.3">
      <c r="A1604" s="831" t="s">
        <v>8273</v>
      </c>
      <c r="B1604" s="832" t="s">
        <v>8550</v>
      </c>
      <c r="C1604" s="832" t="s">
        <v>664</v>
      </c>
      <c r="D1604" s="832" t="s">
        <v>3074</v>
      </c>
      <c r="E1604" s="832" t="s">
        <v>8203</v>
      </c>
      <c r="F1604" s="832" t="s">
        <v>8576</v>
      </c>
      <c r="G1604" s="832" t="s">
        <v>8577</v>
      </c>
      <c r="H1604" s="849">
        <v>1</v>
      </c>
      <c r="I1604" s="849">
        <v>0</v>
      </c>
      <c r="J1604" s="832"/>
      <c r="K1604" s="832">
        <v>0</v>
      </c>
      <c r="L1604" s="849"/>
      <c r="M1604" s="849"/>
      <c r="N1604" s="832"/>
      <c r="O1604" s="832"/>
      <c r="P1604" s="849"/>
      <c r="Q1604" s="849"/>
      <c r="R1604" s="837"/>
      <c r="S1604" s="850"/>
    </row>
    <row r="1605" spans="1:19" ht="14.4" customHeight="1" x14ac:dyDescent="0.3">
      <c r="A1605" s="831" t="s">
        <v>8273</v>
      </c>
      <c r="B1605" s="832" t="s">
        <v>8550</v>
      </c>
      <c r="C1605" s="832" t="s">
        <v>664</v>
      </c>
      <c r="D1605" s="832" t="s">
        <v>3074</v>
      </c>
      <c r="E1605" s="832" t="s">
        <v>8203</v>
      </c>
      <c r="F1605" s="832" t="s">
        <v>8578</v>
      </c>
      <c r="G1605" s="832" t="s">
        <v>8579</v>
      </c>
      <c r="H1605" s="849">
        <v>2</v>
      </c>
      <c r="I1605" s="849">
        <v>400</v>
      </c>
      <c r="J1605" s="832"/>
      <c r="K1605" s="832">
        <v>200</v>
      </c>
      <c r="L1605" s="849"/>
      <c r="M1605" s="849"/>
      <c r="N1605" s="832"/>
      <c r="O1605" s="832"/>
      <c r="P1605" s="849"/>
      <c r="Q1605" s="849"/>
      <c r="R1605" s="837"/>
      <c r="S1605" s="850"/>
    </row>
    <row r="1606" spans="1:19" ht="14.4" customHeight="1" x14ac:dyDescent="0.3">
      <c r="A1606" s="831" t="s">
        <v>8273</v>
      </c>
      <c r="B1606" s="832" t="s">
        <v>8550</v>
      </c>
      <c r="C1606" s="832" t="s">
        <v>664</v>
      </c>
      <c r="D1606" s="832" t="s">
        <v>3074</v>
      </c>
      <c r="E1606" s="832" t="s">
        <v>8203</v>
      </c>
      <c r="F1606" s="832" t="s">
        <v>8291</v>
      </c>
      <c r="G1606" s="832" t="s">
        <v>8292</v>
      </c>
      <c r="H1606" s="849">
        <v>4</v>
      </c>
      <c r="I1606" s="849">
        <v>280</v>
      </c>
      <c r="J1606" s="832">
        <v>1.8918918918918919</v>
      </c>
      <c r="K1606" s="832">
        <v>70</v>
      </c>
      <c r="L1606" s="849">
        <v>2</v>
      </c>
      <c r="M1606" s="849">
        <v>148</v>
      </c>
      <c r="N1606" s="832">
        <v>1</v>
      </c>
      <c r="O1606" s="832">
        <v>74</v>
      </c>
      <c r="P1606" s="849">
        <v>2</v>
      </c>
      <c r="Q1606" s="849">
        <v>148</v>
      </c>
      <c r="R1606" s="837">
        <v>1</v>
      </c>
      <c r="S1606" s="850">
        <v>74</v>
      </c>
    </row>
    <row r="1607" spans="1:19" ht="14.4" customHeight="1" x14ac:dyDescent="0.3">
      <c r="A1607" s="831" t="s">
        <v>8273</v>
      </c>
      <c r="B1607" s="832" t="s">
        <v>8550</v>
      </c>
      <c r="C1607" s="832" t="s">
        <v>664</v>
      </c>
      <c r="D1607" s="832" t="s">
        <v>3074</v>
      </c>
      <c r="E1607" s="832" t="s">
        <v>8203</v>
      </c>
      <c r="F1607" s="832" t="s">
        <v>8293</v>
      </c>
      <c r="G1607" s="832" t="s">
        <v>8294</v>
      </c>
      <c r="H1607" s="849">
        <v>1</v>
      </c>
      <c r="I1607" s="849">
        <v>210</v>
      </c>
      <c r="J1607" s="832"/>
      <c r="K1607" s="832">
        <v>210</v>
      </c>
      <c r="L1607" s="849"/>
      <c r="M1607" s="849"/>
      <c r="N1607" s="832"/>
      <c r="O1607" s="832"/>
      <c r="P1607" s="849"/>
      <c r="Q1607" s="849"/>
      <c r="R1607" s="837"/>
      <c r="S1607" s="850"/>
    </row>
    <row r="1608" spans="1:19" ht="14.4" customHeight="1" x14ac:dyDescent="0.3">
      <c r="A1608" s="831" t="s">
        <v>8273</v>
      </c>
      <c r="B1608" s="832" t="s">
        <v>8550</v>
      </c>
      <c r="C1608" s="832" t="s">
        <v>664</v>
      </c>
      <c r="D1608" s="832" t="s">
        <v>3074</v>
      </c>
      <c r="E1608" s="832" t="s">
        <v>8203</v>
      </c>
      <c r="F1608" s="832" t="s">
        <v>8354</v>
      </c>
      <c r="G1608" s="832" t="s">
        <v>8355</v>
      </c>
      <c r="H1608" s="849">
        <v>2</v>
      </c>
      <c r="I1608" s="849">
        <v>154</v>
      </c>
      <c r="J1608" s="832"/>
      <c r="K1608" s="832">
        <v>77</v>
      </c>
      <c r="L1608" s="849"/>
      <c r="M1608" s="849"/>
      <c r="N1608" s="832"/>
      <c r="O1608" s="832"/>
      <c r="P1608" s="849"/>
      <c r="Q1608" s="849"/>
      <c r="R1608" s="837"/>
      <c r="S1608" s="850"/>
    </row>
    <row r="1609" spans="1:19" ht="14.4" customHeight="1" x14ac:dyDescent="0.3">
      <c r="A1609" s="831" t="s">
        <v>8273</v>
      </c>
      <c r="B1609" s="832" t="s">
        <v>8550</v>
      </c>
      <c r="C1609" s="832" t="s">
        <v>664</v>
      </c>
      <c r="D1609" s="832" t="s">
        <v>3074</v>
      </c>
      <c r="E1609" s="832" t="s">
        <v>8203</v>
      </c>
      <c r="F1609" s="832" t="s">
        <v>8248</v>
      </c>
      <c r="G1609" s="832" t="s">
        <v>8249</v>
      </c>
      <c r="H1609" s="849"/>
      <c r="I1609" s="849"/>
      <c r="J1609" s="832"/>
      <c r="K1609" s="832"/>
      <c r="L1609" s="849"/>
      <c r="M1609" s="849"/>
      <c r="N1609" s="832"/>
      <c r="O1609" s="832"/>
      <c r="P1609" s="849">
        <v>1</v>
      </c>
      <c r="Q1609" s="849">
        <v>59</v>
      </c>
      <c r="R1609" s="837"/>
      <c r="S1609" s="850">
        <v>59</v>
      </c>
    </row>
    <row r="1610" spans="1:19" ht="14.4" customHeight="1" x14ac:dyDescent="0.3">
      <c r="A1610" s="831" t="s">
        <v>8273</v>
      </c>
      <c r="B1610" s="832" t="s">
        <v>8550</v>
      </c>
      <c r="C1610" s="832" t="s">
        <v>664</v>
      </c>
      <c r="D1610" s="832" t="s">
        <v>3075</v>
      </c>
      <c r="E1610" s="832" t="s">
        <v>8203</v>
      </c>
      <c r="F1610" s="832" t="s">
        <v>8230</v>
      </c>
      <c r="G1610" s="832" t="s">
        <v>8231</v>
      </c>
      <c r="H1610" s="849"/>
      <c r="I1610" s="849"/>
      <c r="J1610" s="832"/>
      <c r="K1610" s="832"/>
      <c r="L1610" s="849"/>
      <c r="M1610" s="849"/>
      <c r="N1610" s="832"/>
      <c r="O1610" s="832"/>
      <c r="P1610" s="849">
        <v>6</v>
      </c>
      <c r="Q1610" s="849">
        <v>180</v>
      </c>
      <c r="R1610" s="837"/>
      <c r="S1610" s="850">
        <v>30</v>
      </c>
    </row>
    <row r="1611" spans="1:19" ht="14.4" customHeight="1" x14ac:dyDescent="0.3">
      <c r="A1611" s="831" t="s">
        <v>8273</v>
      </c>
      <c r="B1611" s="832" t="s">
        <v>8550</v>
      </c>
      <c r="C1611" s="832" t="s">
        <v>664</v>
      </c>
      <c r="D1611" s="832" t="s">
        <v>3075</v>
      </c>
      <c r="E1611" s="832" t="s">
        <v>8203</v>
      </c>
      <c r="F1611" s="832" t="s">
        <v>8232</v>
      </c>
      <c r="G1611" s="832" t="s">
        <v>8233</v>
      </c>
      <c r="H1611" s="849"/>
      <c r="I1611" s="849"/>
      <c r="J1611" s="832"/>
      <c r="K1611" s="832"/>
      <c r="L1611" s="849">
        <v>1</v>
      </c>
      <c r="M1611" s="849">
        <v>66</v>
      </c>
      <c r="N1611" s="832">
        <v>1</v>
      </c>
      <c r="O1611" s="832">
        <v>66</v>
      </c>
      <c r="P1611" s="849">
        <v>39</v>
      </c>
      <c r="Q1611" s="849">
        <v>2574</v>
      </c>
      <c r="R1611" s="837">
        <v>39</v>
      </c>
      <c r="S1611" s="850">
        <v>66</v>
      </c>
    </row>
    <row r="1612" spans="1:19" ht="14.4" customHeight="1" x14ac:dyDescent="0.3">
      <c r="A1612" s="831" t="s">
        <v>8273</v>
      </c>
      <c r="B1612" s="832" t="s">
        <v>8550</v>
      </c>
      <c r="C1612" s="832" t="s">
        <v>664</v>
      </c>
      <c r="D1612" s="832" t="s">
        <v>3075</v>
      </c>
      <c r="E1612" s="832" t="s">
        <v>8203</v>
      </c>
      <c r="F1612" s="832" t="s">
        <v>8328</v>
      </c>
      <c r="G1612" s="832" t="s">
        <v>8329</v>
      </c>
      <c r="H1612" s="849"/>
      <c r="I1612" s="849"/>
      <c r="J1612" s="832"/>
      <c r="K1612" s="832"/>
      <c r="L1612" s="849"/>
      <c r="M1612" s="849"/>
      <c r="N1612" s="832"/>
      <c r="O1612" s="832"/>
      <c r="P1612" s="849">
        <v>20</v>
      </c>
      <c r="Q1612" s="849">
        <v>2300</v>
      </c>
      <c r="R1612" s="837"/>
      <c r="S1612" s="850">
        <v>115</v>
      </c>
    </row>
    <row r="1613" spans="1:19" ht="14.4" customHeight="1" x14ac:dyDescent="0.3">
      <c r="A1613" s="831" t="s">
        <v>8273</v>
      </c>
      <c r="B1613" s="832" t="s">
        <v>8550</v>
      </c>
      <c r="C1613" s="832" t="s">
        <v>664</v>
      </c>
      <c r="D1613" s="832" t="s">
        <v>3075</v>
      </c>
      <c r="E1613" s="832" t="s">
        <v>8203</v>
      </c>
      <c r="F1613" s="832" t="s">
        <v>8204</v>
      </c>
      <c r="G1613" s="832" t="s">
        <v>8205</v>
      </c>
      <c r="H1613" s="849"/>
      <c r="I1613" s="849"/>
      <c r="J1613" s="832"/>
      <c r="K1613" s="832"/>
      <c r="L1613" s="849"/>
      <c r="M1613" s="849"/>
      <c r="N1613" s="832"/>
      <c r="O1613" s="832"/>
      <c r="P1613" s="849">
        <v>8</v>
      </c>
      <c r="Q1613" s="849">
        <v>1176</v>
      </c>
      <c r="R1613" s="837"/>
      <c r="S1613" s="850">
        <v>147</v>
      </c>
    </row>
    <row r="1614" spans="1:19" ht="14.4" customHeight="1" x14ac:dyDescent="0.3">
      <c r="A1614" s="831" t="s">
        <v>8273</v>
      </c>
      <c r="B1614" s="832" t="s">
        <v>8550</v>
      </c>
      <c r="C1614" s="832" t="s">
        <v>664</v>
      </c>
      <c r="D1614" s="832" t="s">
        <v>3075</v>
      </c>
      <c r="E1614" s="832" t="s">
        <v>8203</v>
      </c>
      <c r="F1614" s="832" t="s">
        <v>8566</v>
      </c>
      <c r="G1614" s="832" t="s">
        <v>8567</v>
      </c>
      <c r="H1614" s="849"/>
      <c r="I1614" s="849"/>
      <c r="J1614" s="832"/>
      <c r="K1614" s="832"/>
      <c r="L1614" s="849">
        <v>1</v>
      </c>
      <c r="M1614" s="849">
        <v>83</v>
      </c>
      <c r="N1614" s="832">
        <v>1</v>
      </c>
      <c r="O1614" s="832">
        <v>83</v>
      </c>
      <c r="P1614" s="849"/>
      <c r="Q1614" s="849"/>
      <c r="R1614" s="837"/>
      <c r="S1614" s="850"/>
    </row>
    <row r="1615" spans="1:19" ht="14.4" customHeight="1" x14ac:dyDescent="0.3">
      <c r="A1615" s="831" t="s">
        <v>8273</v>
      </c>
      <c r="B1615" s="832" t="s">
        <v>8550</v>
      </c>
      <c r="C1615" s="832" t="s">
        <v>664</v>
      </c>
      <c r="D1615" s="832" t="s">
        <v>3075</v>
      </c>
      <c r="E1615" s="832" t="s">
        <v>8203</v>
      </c>
      <c r="F1615" s="832" t="s">
        <v>8281</v>
      </c>
      <c r="G1615" s="832" t="s">
        <v>8282</v>
      </c>
      <c r="H1615" s="849"/>
      <c r="I1615" s="849"/>
      <c r="J1615" s="832"/>
      <c r="K1615" s="832"/>
      <c r="L1615" s="849">
        <v>12</v>
      </c>
      <c r="M1615" s="849">
        <v>444</v>
      </c>
      <c r="N1615" s="832">
        <v>1</v>
      </c>
      <c r="O1615" s="832">
        <v>37</v>
      </c>
      <c r="P1615" s="849">
        <v>15</v>
      </c>
      <c r="Q1615" s="849">
        <v>555</v>
      </c>
      <c r="R1615" s="837">
        <v>1.25</v>
      </c>
      <c r="S1615" s="850">
        <v>37</v>
      </c>
    </row>
    <row r="1616" spans="1:19" ht="14.4" customHeight="1" x14ac:dyDescent="0.3">
      <c r="A1616" s="831" t="s">
        <v>8273</v>
      </c>
      <c r="B1616" s="832" t="s">
        <v>8550</v>
      </c>
      <c r="C1616" s="832" t="s">
        <v>664</v>
      </c>
      <c r="D1616" s="832" t="s">
        <v>3075</v>
      </c>
      <c r="E1616" s="832" t="s">
        <v>8203</v>
      </c>
      <c r="F1616" s="832" t="s">
        <v>8238</v>
      </c>
      <c r="G1616" s="832" t="s">
        <v>8239</v>
      </c>
      <c r="H1616" s="849"/>
      <c r="I1616" s="849"/>
      <c r="J1616" s="832"/>
      <c r="K1616" s="832"/>
      <c r="L1616" s="849"/>
      <c r="M1616" s="849"/>
      <c r="N1616" s="832"/>
      <c r="O1616" s="832"/>
      <c r="P1616" s="849">
        <v>17</v>
      </c>
      <c r="Q1616" s="849">
        <v>1462</v>
      </c>
      <c r="R1616" s="837"/>
      <c r="S1616" s="850">
        <v>86</v>
      </c>
    </row>
    <row r="1617" spans="1:19" ht="14.4" customHeight="1" x14ac:dyDescent="0.3">
      <c r="A1617" s="831" t="s">
        <v>8273</v>
      </c>
      <c r="B1617" s="832" t="s">
        <v>8550</v>
      </c>
      <c r="C1617" s="832" t="s">
        <v>664</v>
      </c>
      <c r="D1617" s="832" t="s">
        <v>3075</v>
      </c>
      <c r="E1617" s="832" t="s">
        <v>8203</v>
      </c>
      <c r="F1617" s="832" t="s">
        <v>8380</v>
      </c>
      <c r="G1617" s="832" t="s">
        <v>8381</v>
      </c>
      <c r="H1617" s="849"/>
      <c r="I1617" s="849"/>
      <c r="J1617" s="832"/>
      <c r="K1617" s="832"/>
      <c r="L1617" s="849"/>
      <c r="M1617" s="849"/>
      <c r="N1617" s="832"/>
      <c r="O1617" s="832"/>
      <c r="P1617" s="849">
        <v>101</v>
      </c>
      <c r="Q1617" s="849">
        <v>17877</v>
      </c>
      <c r="R1617" s="837"/>
      <c r="S1617" s="850">
        <v>177</v>
      </c>
    </row>
    <row r="1618" spans="1:19" ht="14.4" customHeight="1" x14ac:dyDescent="0.3">
      <c r="A1618" s="831" t="s">
        <v>8273</v>
      </c>
      <c r="B1618" s="832" t="s">
        <v>8550</v>
      </c>
      <c r="C1618" s="832" t="s">
        <v>664</v>
      </c>
      <c r="D1618" s="832" t="s">
        <v>3075</v>
      </c>
      <c r="E1618" s="832" t="s">
        <v>8203</v>
      </c>
      <c r="F1618" s="832" t="s">
        <v>8240</v>
      </c>
      <c r="G1618" s="832" t="s">
        <v>8241</v>
      </c>
      <c r="H1618" s="849"/>
      <c r="I1618" s="849"/>
      <c r="J1618" s="832"/>
      <c r="K1618" s="832"/>
      <c r="L1618" s="849"/>
      <c r="M1618" s="849"/>
      <c r="N1618" s="832"/>
      <c r="O1618" s="832"/>
      <c r="P1618" s="849">
        <v>4</v>
      </c>
      <c r="Q1618" s="849">
        <v>133.32999999999998</v>
      </c>
      <c r="R1618" s="837"/>
      <c r="S1618" s="850">
        <v>33.332499999999996</v>
      </c>
    </row>
    <row r="1619" spans="1:19" ht="14.4" customHeight="1" x14ac:dyDescent="0.3">
      <c r="A1619" s="831" t="s">
        <v>8273</v>
      </c>
      <c r="B1619" s="832" t="s">
        <v>8550</v>
      </c>
      <c r="C1619" s="832" t="s">
        <v>664</v>
      </c>
      <c r="D1619" s="832" t="s">
        <v>3075</v>
      </c>
      <c r="E1619" s="832" t="s">
        <v>8203</v>
      </c>
      <c r="F1619" s="832" t="s">
        <v>8287</v>
      </c>
      <c r="G1619" s="832" t="s">
        <v>8288</v>
      </c>
      <c r="H1619" s="849"/>
      <c r="I1619" s="849"/>
      <c r="J1619" s="832"/>
      <c r="K1619" s="832"/>
      <c r="L1619" s="849"/>
      <c r="M1619" s="849"/>
      <c r="N1619" s="832"/>
      <c r="O1619" s="832"/>
      <c r="P1619" s="849">
        <v>120</v>
      </c>
      <c r="Q1619" s="849">
        <v>13920</v>
      </c>
      <c r="R1619" s="837"/>
      <c r="S1619" s="850">
        <v>116</v>
      </c>
    </row>
    <row r="1620" spans="1:19" ht="14.4" customHeight="1" x14ac:dyDescent="0.3">
      <c r="A1620" s="831" t="s">
        <v>8273</v>
      </c>
      <c r="B1620" s="832" t="s">
        <v>8550</v>
      </c>
      <c r="C1620" s="832" t="s">
        <v>664</v>
      </c>
      <c r="D1620" s="832" t="s">
        <v>3075</v>
      </c>
      <c r="E1620" s="832" t="s">
        <v>8203</v>
      </c>
      <c r="F1620" s="832" t="s">
        <v>8242</v>
      </c>
      <c r="G1620" s="832" t="s">
        <v>8243</v>
      </c>
      <c r="H1620" s="849"/>
      <c r="I1620" s="849"/>
      <c r="J1620" s="832"/>
      <c r="K1620" s="832"/>
      <c r="L1620" s="849"/>
      <c r="M1620" s="849"/>
      <c r="N1620" s="832"/>
      <c r="O1620" s="832"/>
      <c r="P1620" s="849">
        <v>27</v>
      </c>
      <c r="Q1620" s="849">
        <v>999</v>
      </c>
      <c r="R1620" s="837"/>
      <c r="S1620" s="850">
        <v>37</v>
      </c>
    </row>
    <row r="1621" spans="1:19" ht="14.4" customHeight="1" x14ac:dyDescent="0.3">
      <c r="A1621" s="831" t="s">
        <v>8273</v>
      </c>
      <c r="B1621" s="832" t="s">
        <v>8550</v>
      </c>
      <c r="C1621" s="832" t="s">
        <v>664</v>
      </c>
      <c r="D1621" s="832" t="s">
        <v>3075</v>
      </c>
      <c r="E1621" s="832" t="s">
        <v>8203</v>
      </c>
      <c r="F1621" s="832" t="s">
        <v>8271</v>
      </c>
      <c r="G1621" s="832" t="s">
        <v>8272</v>
      </c>
      <c r="H1621" s="849"/>
      <c r="I1621" s="849"/>
      <c r="J1621" s="832"/>
      <c r="K1621" s="832"/>
      <c r="L1621" s="849"/>
      <c r="M1621" s="849"/>
      <c r="N1621" s="832"/>
      <c r="O1621" s="832"/>
      <c r="P1621" s="849">
        <v>285</v>
      </c>
      <c r="Q1621" s="849">
        <v>101175</v>
      </c>
      <c r="R1621" s="837"/>
      <c r="S1621" s="850">
        <v>355</v>
      </c>
    </row>
    <row r="1622" spans="1:19" ht="14.4" customHeight="1" x14ac:dyDescent="0.3">
      <c r="A1622" s="831" t="s">
        <v>8273</v>
      </c>
      <c r="B1622" s="832" t="s">
        <v>8550</v>
      </c>
      <c r="C1622" s="832" t="s">
        <v>664</v>
      </c>
      <c r="D1622" s="832" t="s">
        <v>3075</v>
      </c>
      <c r="E1622" s="832" t="s">
        <v>8203</v>
      </c>
      <c r="F1622" s="832" t="s">
        <v>8576</v>
      </c>
      <c r="G1622" s="832" t="s">
        <v>8577</v>
      </c>
      <c r="H1622" s="849"/>
      <c r="I1622" s="849"/>
      <c r="J1622" s="832"/>
      <c r="K1622" s="832"/>
      <c r="L1622" s="849"/>
      <c r="M1622" s="849"/>
      <c r="N1622" s="832"/>
      <c r="O1622" s="832"/>
      <c r="P1622" s="849">
        <v>79</v>
      </c>
      <c r="Q1622" s="849">
        <v>0</v>
      </c>
      <c r="R1622" s="837"/>
      <c r="S1622" s="850">
        <v>0</v>
      </c>
    </row>
    <row r="1623" spans="1:19" ht="14.4" customHeight="1" x14ac:dyDescent="0.3">
      <c r="A1623" s="831" t="s">
        <v>8273</v>
      </c>
      <c r="B1623" s="832" t="s">
        <v>8550</v>
      </c>
      <c r="C1623" s="832" t="s">
        <v>664</v>
      </c>
      <c r="D1623" s="832" t="s">
        <v>3075</v>
      </c>
      <c r="E1623" s="832" t="s">
        <v>8203</v>
      </c>
      <c r="F1623" s="832" t="s">
        <v>8544</v>
      </c>
      <c r="G1623" s="832" t="s">
        <v>8545</v>
      </c>
      <c r="H1623" s="849"/>
      <c r="I1623" s="849"/>
      <c r="J1623" s="832"/>
      <c r="K1623" s="832"/>
      <c r="L1623" s="849"/>
      <c r="M1623" s="849"/>
      <c r="N1623" s="832"/>
      <c r="O1623" s="832"/>
      <c r="P1623" s="849">
        <v>1</v>
      </c>
      <c r="Q1623" s="849">
        <v>132</v>
      </c>
      <c r="R1623" s="837"/>
      <c r="S1623" s="850">
        <v>132</v>
      </c>
    </row>
    <row r="1624" spans="1:19" ht="14.4" customHeight="1" x14ac:dyDescent="0.3">
      <c r="A1624" s="831" t="s">
        <v>8273</v>
      </c>
      <c r="B1624" s="832" t="s">
        <v>8550</v>
      </c>
      <c r="C1624" s="832" t="s">
        <v>664</v>
      </c>
      <c r="D1624" s="832" t="s">
        <v>3075</v>
      </c>
      <c r="E1624" s="832" t="s">
        <v>8203</v>
      </c>
      <c r="F1624" s="832" t="s">
        <v>8578</v>
      </c>
      <c r="G1624" s="832" t="s">
        <v>8579</v>
      </c>
      <c r="H1624" s="849"/>
      <c r="I1624" s="849"/>
      <c r="J1624" s="832"/>
      <c r="K1624" s="832"/>
      <c r="L1624" s="849"/>
      <c r="M1624" s="849"/>
      <c r="N1624" s="832"/>
      <c r="O1624" s="832"/>
      <c r="P1624" s="849">
        <v>13</v>
      </c>
      <c r="Q1624" s="849">
        <v>2600</v>
      </c>
      <c r="R1624" s="837"/>
      <c r="S1624" s="850">
        <v>200</v>
      </c>
    </row>
    <row r="1625" spans="1:19" ht="14.4" customHeight="1" x14ac:dyDescent="0.3">
      <c r="A1625" s="831" t="s">
        <v>8273</v>
      </c>
      <c r="B1625" s="832" t="s">
        <v>8550</v>
      </c>
      <c r="C1625" s="832" t="s">
        <v>664</v>
      </c>
      <c r="D1625" s="832" t="s">
        <v>3075</v>
      </c>
      <c r="E1625" s="832" t="s">
        <v>8203</v>
      </c>
      <c r="F1625" s="832" t="s">
        <v>8291</v>
      </c>
      <c r="G1625" s="832" t="s">
        <v>8292</v>
      </c>
      <c r="H1625" s="849"/>
      <c r="I1625" s="849"/>
      <c r="J1625" s="832"/>
      <c r="K1625" s="832"/>
      <c r="L1625" s="849">
        <v>4</v>
      </c>
      <c r="M1625" s="849">
        <v>296</v>
      </c>
      <c r="N1625" s="832">
        <v>1</v>
      </c>
      <c r="O1625" s="832">
        <v>74</v>
      </c>
      <c r="P1625" s="849">
        <v>33</v>
      </c>
      <c r="Q1625" s="849">
        <v>2442</v>
      </c>
      <c r="R1625" s="837">
        <v>8.25</v>
      </c>
      <c r="S1625" s="850">
        <v>74</v>
      </c>
    </row>
    <row r="1626" spans="1:19" ht="14.4" customHeight="1" x14ac:dyDescent="0.3">
      <c r="A1626" s="831" t="s">
        <v>8273</v>
      </c>
      <c r="B1626" s="832" t="s">
        <v>8550</v>
      </c>
      <c r="C1626" s="832" t="s">
        <v>664</v>
      </c>
      <c r="D1626" s="832" t="s">
        <v>3075</v>
      </c>
      <c r="E1626" s="832" t="s">
        <v>8203</v>
      </c>
      <c r="F1626" s="832" t="s">
        <v>8580</v>
      </c>
      <c r="G1626" s="832" t="s">
        <v>8581</v>
      </c>
      <c r="H1626" s="849"/>
      <c r="I1626" s="849"/>
      <c r="J1626" s="832"/>
      <c r="K1626" s="832"/>
      <c r="L1626" s="849"/>
      <c r="M1626" s="849"/>
      <c r="N1626" s="832"/>
      <c r="O1626" s="832"/>
      <c r="P1626" s="849">
        <v>0</v>
      </c>
      <c r="Q1626" s="849">
        <v>0</v>
      </c>
      <c r="R1626" s="837"/>
      <c r="S1626" s="850"/>
    </row>
    <row r="1627" spans="1:19" ht="14.4" customHeight="1" x14ac:dyDescent="0.3">
      <c r="A1627" s="831" t="s">
        <v>8273</v>
      </c>
      <c r="B1627" s="832" t="s">
        <v>8550</v>
      </c>
      <c r="C1627" s="832" t="s">
        <v>664</v>
      </c>
      <c r="D1627" s="832" t="s">
        <v>3075</v>
      </c>
      <c r="E1627" s="832" t="s">
        <v>8203</v>
      </c>
      <c r="F1627" s="832" t="s">
        <v>8295</v>
      </c>
      <c r="G1627" s="832" t="s">
        <v>8296</v>
      </c>
      <c r="H1627" s="849"/>
      <c r="I1627" s="849"/>
      <c r="J1627" s="832"/>
      <c r="K1627" s="832"/>
      <c r="L1627" s="849"/>
      <c r="M1627" s="849"/>
      <c r="N1627" s="832"/>
      <c r="O1627" s="832"/>
      <c r="P1627" s="849">
        <v>16</v>
      </c>
      <c r="Q1627" s="849">
        <v>944</v>
      </c>
      <c r="R1627" s="837"/>
      <c r="S1627" s="850">
        <v>59</v>
      </c>
    </row>
    <row r="1628" spans="1:19" ht="14.4" customHeight="1" x14ac:dyDescent="0.3">
      <c r="A1628" s="831" t="s">
        <v>8273</v>
      </c>
      <c r="B1628" s="832" t="s">
        <v>8550</v>
      </c>
      <c r="C1628" s="832" t="s">
        <v>664</v>
      </c>
      <c r="D1628" s="832" t="s">
        <v>3075</v>
      </c>
      <c r="E1628" s="832" t="s">
        <v>8203</v>
      </c>
      <c r="F1628" s="832" t="s">
        <v>8248</v>
      </c>
      <c r="G1628" s="832" t="s">
        <v>8249</v>
      </c>
      <c r="H1628" s="849"/>
      <c r="I1628" s="849"/>
      <c r="J1628" s="832"/>
      <c r="K1628" s="832"/>
      <c r="L1628" s="849"/>
      <c r="M1628" s="849"/>
      <c r="N1628" s="832"/>
      <c r="O1628" s="832"/>
      <c r="P1628" s="849">
        <v>4</v>
      </c>
      <c r="Q1628" s="849">
        <v>236</v>
      </c>
      <c r="R1628" s="837"/>
      <c r="S1628" s="850">
        <v>59</v>
      </c>
    </row>
    <row r="1629" spans="1:19" ht="14.4" customHeight="1" x14ac:dyDescent="0.3">
      <c r="A1629" s="831" t="s">
        <v>8273</v>
      </c>
      <c r="B1629" s="832" t="s">
        <v>8550</v>
      </c>
      <c r="C1629" s="832" t="s">
        <v>664</v>
      </c>
      <c r="D1629" s="832" t="s">
        <v>8200</v>
      </c>
      <c r="E1629" s="832" t="s">
        <v>8203</v>
      </c>
      <c r="F1629" s="832" t="s">
        <v>8232</v>
      </c>
      <c r="G1629" s="832" t="s">
        <v>8233</v>
      </c>
      <c r="H1629" s="849">
        <v>3</v>
      </c>
      <c r="I1629" s="849">
        <v>192</v>
      </c>
      <c r="J1629" s="832"/>
      <c r="K1629" s="832">
        <v>64</v>
      </c>
      <c r="L1629" s="849"/>
      <c r="M1629" s="849"/>
      <c r="N1629" s="832"/>
      <c r="O1629" s="832"/>
      <c r="P1629" s="849"/>
      <c r="Q1629" s="849"/>
      <c r="R1629" s="837"/>
      <c r="S1629" s="850"/>
    </row>
    <row r="1630" spans="1:19" ht="14.4" customHeight="1" x14ac:dyDescent="0.3">
      <c r="A1630" s="831" t="s">
        <v>8273</v>
      </c>
      <c r="B1630" s="832" t="s">
        <v>8550</v>
      </c>
      <c r="C1630" s="832" t="s">
        <v>664</v>
      </c>
      <c r="D1630" s="832" t="s">
        <v>8200</v>
      </c>
      <c r="E1630" s="832" t="s">
        <v>8203</v>
      </c>
      <c r="F1630" s="832" t="s">
        <v>8204</v>
      </c>
      <c r="G1630" s="832" t="s">
        <v>8205</v>
      </c>
      <c r="H1630" s="849">
        <v>1</v>
      </c>
      <c r="I1630" s="849">
        <v>144</v>
      </c>
      <c r="J1630" s="832">
        <v>0.98630136986301364</v>
      </c>
      <c r="K1630" s="832">
        <v>144</v>
      </c>
      <c r="L1630" s="849">
        <v>1</v>
      </c>
      <c r="M1630" s="849">
        <v>146</v>
      </c>
      <c r="N1630" s="832">
        <v>1</v>
      </c>
      <c r="O1630" s="832">
        <v>146</v>
      </c>
      <c r="P1630" s="849">
        <v>1</v>
      </c>
      <c r="Q1630" s="849">
        <v>147</v>
      </c>
      <c r="R1630" s="837">
        <v>1.0068493150684932</v>
      </c>
      <c r="S1630" s="850">
        <v>147</v>
      </c>
    </row>
    <row r="1631" spans="1:19" ht="14.4" customHeight="1" x14ac:dyDescent="0.3">
      <c r="A1631" s="831" t="s">
        <v>8273</v>
      </c>
      <c r="B1631" s="832" t="s">
        <v>8550</v>
      </c>
      <c r="C1631" s="832" t="s">
        <v>664</v>
      </c>
      <c r="D1631" s="832" t="s">
        <v>8200</v>
      </c>
      <c r="E1631" s="832" t="s">
        <v>8203</v>
      </c>
      <c r="F1631" s="832" t="s">
        <v>8238</v>
      </c>
      <c r="G1631" s="832" t="s">
        <v>8239</v>
      </c>
      <c r="H1631" s="849">
        <v>2</v>
      </c>
      <c r="I1631" s="849">
        <v>164</v>
      </c>
      <c r="J1631" s="832"/>
      <c r="K1631" s="832">
        <v>82</v>
      </c>
      <c r="L1631" s="849"/>
      <c r="M1631" s="849"/>
      <c r="N1631" s="832"/>
      <c r="O1631" s="832"/>
      <c r="P1631" s="849"/>
      <c r="Q1631" s="849"/>
      <c r="R1631" s="837"/>
      <c r="S1631" s="850"/>
    </row>
    <row r="1632" spans="1:19" ht="14.4" customHeight="1" x14ac:dyDescent="0.3">
      <c r="A1632" s="831" t="s">
        <v>8273</v>
      </c>
      <c r="B1632" s="832" t="s">
        <v>8550</v>
      </c>
      <c r="C1632" s="832" t="s">
        <v>664</v>
      </c>
      <c r="D1632" s="832" t="s">
        <v>8200</v>
      </c>
      <c r="E1632" s="832" t="s">
        <v>8203</v>
      </c>
      <c r="F1632" s="832" t="s">
        <v>8380</v>
      </c>
      <c r="G1632" s="832" t="s">
        <v>8381</v>
      </c>
      <c r="H1632" s="849">
        <v>2</v>
      </c>
      <c r="I1632" s="849">
        <v>330</v>
      </c>
      <c r="J1632" s="832"/>
      <c r="K1632" s="832">
        <v>165</v>
      </c>
      <c r="L1632" s="849"/>
      <c r="M1632" s="849"/>
      <c r="N1632" s="832"/>
      <c r="O1632" s="832"/>
      <c r="P1632" s="849"/>
      <c r="Q1632" s="849"/>
      <c r="R1632" s="837"/>
      <c r="S1632" s="850"/>
    </row>
    <row r="1633" spans="1:19" ht="14.4" customHeight="1" x14ac:dyDescent="0.3">
      <c r="A1633" s="831" t="s">
        <v>8273</v>
      </c>
      <c r="B1633" s="832" t="s">
        <v>8550</v>
      </c>
      <c r="C1633" s="832" t="s">
        <v>664</v>
      </c>
      <c r="D1633" s="832" t="s">
        <v>8200</v>
      </c>
      <c r="E1633" s="832" t="s">
        <v>8203</v>
      </c>
      <c r="F1633" s="832" t="s">
        <v>8287</v>
      </c>
      <c r="G1633" s="832" t="s">
        <v>8288</v>
      </c>
      <c r="H1633" s="849">
        <v>4</v>
      </c>
      <c r="I1633" s="849">
        <v>432</v>
      </c>
      <c r="J1633" s="832"/>
      <c r="K1633" s="832">
        <v>108</v>
      </c>
      <c r="L1633" s="849"/>
      <c r="M1633" s="849"/>
      <c r="N1633" s="832"/>
      <c r="O1633" s="832"/>
      <c r="P1633" s="849"/>
      <c r="Q1633" s="849"/>
      <c r="R1633" s="837"/>
      <c r="S1633" s="850"/>
    </row>
    <row r="1634" spans="1:19" ht="14.4" customHeight="1" x14ac:dyDescent="0.3">
      <c r="A1634" s="831" t="s">
        <v>8273</v>
      </c>
      <c r="B1634" s="832" t="s">
        <v>8550</v>
      </c>
      <c r="C1634" s="832" t="s">
        <v>664</v>
      </c>
      <c r="D1634" s="832" t="s">
        <v>8200</v>
      </c>
      <c r="E1634" s="832" t="s">
        <v>8203</v>
      </c>
      <c r="F1634" s="832" t="s">
        <v>8242</v>
      </c>
      <c r="G1634" s="832" t="s">
        <v>8243</v>
      </c>
      <c r="H1634" s="849"/>
      <c r="I1634" s="849"/>
      <c r="J1634" s="832"/>
      <c r="K1634" s="832"/>
      <c r="L1634" s="849">
        <v>1</v>
      </c>
      <c r="M1634" s="849">
        <v>37</v>
      </c>
      <c r="N1634" s="832">
        <v>1</v>
      </c>
      <c r="O1634" s="832">
        <v>37</v>
      </c>
      <c r="P1634" s="849">
        <v>1</v>
      </c>
      <c r="Q1634" s="849">
        <v>37</v>
      </c>
      <c r="R1634" s="837">
        <v>1</v>
      </c>
      <c r="S1634" s="850">
        <v>37</v>
      </c>
    </row>
    <row r="1635" spans="1:19" ht="14.4" customHeight="1" x14ac:dyDescent="0.3">
      <c r="A1635" s="831" t="s">
        <v>8273</v>
      </c>
      <c r="B1635" s="832" t="s">
        <v>8550</v>
      </c>
      <c r="C1635" s="832" t="s">
        <v>664</v>
      </c>
      <c r="D1635" s="832" t="s">
        <v>8200</v>
      </c>
      <c r="E1635" s="832" t="s">
        <v>8203</v>
      </c>
      <c r="F1635" s="832" t="s">
        <v>8271</v>
      </c>
      <c r="G1635" s="832" t="s">
        <v>8272</v>
      </c>
      <c r="H1635" s="849">
        <v>10</v>
      </c>
      <c r="I1635" s="849">
        <v>3310</v>
      </c>
      <c r="J1635" s="832"/>
      <c r="K1635" s="832">
        <v>331</v>
      </c>
      <c r="L1635" s="849"/>
      <c r="M1635" s="849"/>
      <c r="N1635" s="832"/>
      <c r="O1635" s="832"/>
      <c r="P1635" s="849">
        <v>1</v>
      </c>
      <c r="Q1635" s="849">
        <v>355</v>
      </c>
      <c r="R1635" s="837"/>
      <c r="S1635" s="850">
        <v>355</v>
      </c>
    </row>
    <row r="1636" spans="1:19" ht="14.4" customHeight="1" x14ac:dyDescent="0.3">
      <c r="A1636" s="831" t="s">
        <v>8273</v>
      </c>
      <c r="B1636" s="832" t="s">
        <v>8550</v>
      </c>
      <c r="C1636" s="832" t="s">
        <v>664</v>
      </c>
      <c r="D1636" s="832" t="s">
        <v>8200</v>
      </c>
      <c r="E1636" s="832" t="s">
        <v>8203</v>
      </c>
      <c r="F1636" s="832" t="s">
        <v>8576</v>
      </c>
      <c r="G1636" s="832" t="s">
        <v>8577</v>
      </c>
      <c r="H1636" s="849">
        <v>8</v>
      </c>
      <c r="I1636" s="849">
        <v>0</v>
      </c>
      <c r="J1636" s="832"/>
      <c r="K1636" s="832">
        <v>0</v>
      </c>
      <c r="L1636" s="849"/>
      <c r="M1636" s="849"/>
      <c r="N1636" s="832"/>
      <c r="O1636" s="832"/>
      <c r="P1636" s="849"/>
      <c r="Q1636" s="849"/>
      <c r="R1636" s="837"/>
      <c r="S1636" s="850"/>
    </row>
    <row r="1637" spans="1:19" ht="14.4" customHeight="1" x14ac:dyDescent="0.3">
      <c r="A1637" s="831" t="s">
        <v>8273</v>
      </c>
      <c r="B1637" s="832" t="s">
        <v>8550</v>
      </c>
      <c r="C1637" s="832" t="s">
        <v>664</v>
      </c>
      <c r="D1637" s="832" t="s">
        <v>8200</v>
      </c>
      <c r="E1637" s="832" t="s">
        <v>8203</v>
      </c>
      <c r="F1637" s="832" t="s">
        <v>8578</v>
      </c>
      <c r="G1637" s="832" t="s">
        <v>8579</v>
      </c>
      <c r="H1637" s="849">
        <v>8</v>
      </c>
      <c r="I1637" s="849">
        <v>1600</v>
      </c>
      <c r="J1637" s="832"/>
      <c r="K1637" s="832">
        <v>200</v>
      </c>
      <c r="L1637" s="849"/>
      <c r="M1637" s="849"/>
      <c r="N1637" s="832"/>
      <c r="O1637" s="832"/>
      <c r="P1637" s="849"/>
      <c r="Q1637" s="849"/>
      <c r="R1637" s="837"/>
      <c r="S1637" s="850"/>
    </row>
    <row r="1638" spans="1:19" ht="14.4" customHeight="1" x14ac:dyDescent="0.3">
      <c r="A1638" s="831" t="s">
        <v>8273</v>
      </c>
      <c r="B1638" s="832" t="s">
        <v>8550</v>
      </c>
      <c r="C1638" s="832" t="s">
        <v>664</v>
      </c>
      <c r="D1638" s="832" t="s">
        <v>8200</v>
      </c>
      <c r="E1638" s="832" t="s">
        <v>8203</v>
      </c>
      <c r="F1638" s="832" t="s">
        <v>8354</v>
      </c>
      <c r="G1638" s="832" t="s">
        <v>8355</v>
      </c>
      <c r="H1638" s="849">
        <v>1</v>
      </c>
      <c r="I1638" s="849">
        <v>77</v>
      </c>
      <c r="J1638" s="832"/>
      <c r="K1638" s="832">
        <v>77</v>
      </c>
      <c r="L1638" s="849"/>
      <c r="M1638" s="849"/>
      <c r="N1638" s="832"/>
      <c r="O1638" s="832"/>
      <c r="P1638" s="849"/>
      <c r="Q1638" s="849"/>
      <c r="R1638" s="837"/>
      <c r="S1638" s="850"/>
    </row>
    <row r="1639" spans="1:19" ht="14.4" customHeight="1" x14ac:dyDescent="0.3">
      <c r="A1639" s="831" t="s">
        <v>8273</v>
      </c>
      <c r="B1639" s="832" t="s">
        <v>8550</v>
      </c>
      <c r="C1639" s="832" t="s">
        <v>664</v>
      </c>
      <c r="D1639" s="832" t="s">
        <v>8200</v>
      </c>
      <c r="E1639" s="832" t="s">
        <v>8203</v>
      </c>
      <c r="F1639" s="832" t="s">
        <v>8246</v>
      </c>
      <c r="G1639" s="832" t="s">
        <v>8247</v>
      </c>
      <c r="H1639" s="849"/>
      <c r="I1639" s="849"/>
      <c r="J1639" s="832"/>
      <c r="K1639" s="832"/>
      <c r="L1639" s="849"/>
      <c r="M1639" s="849"/>
      <c r="N1639" s="832"/>
      <c r="O1639" s="832"/>
      <c r="P1639" s="849">
        <v>1</v>
      </c>
      <c r="Q1639" s="849">
        <v>28</v>
      </c>
      <c r="R1639" s="837"/>
      <c r="S1639" s="850">
        <v>28</v>
      </c>
    </row>
    <row r="1640" spans="1:19" ht="14.4" customHeight="1" x14ac:dyDescent="0.3">
      <c r="A1640" s="831" t="s">
        <v>8273</v>
      </c>
      <c r="B1640" s="832" t="s">
        <v>8550</v>
      </c>
      <c r="C1640" s="832" t="s">
        <v>664</v>
      </c>
      <c r="D1640" s="832" t="s">
        <v>3077</v>
      </c>
      <c r="E1640" s="832" t="s">
        <v>8206</v>
      </c>
      <c r="F1640" s="832" t="s">
        <v>8275</v>
      </c>
      <c r="G1640" s="832" t="s">
        <v>8276</v>
      </c>
      <c r="H1640" s="849">
        <v>3</v>
      </c>
      <c r="I1640" s="849">
        <v>11245.47</v>
      </c>
      <c r="J1640" s="832"/>
      <c r="K1640" s="832">
        <v>3748.49</v>
      </c>
      <c r="L1640" s="849"/>
      <c r="M1640" s="849"/>
      <c r="N1640" s="832"/>
      <c r="O1640" s="832"/>
      <c r="P1640" s="849"/>
      <c r="Q1640" s="849"/>
      <c r="R1640" s="837"/>
      <c r="S1640" s="850"/>
    </row>
    <row r="1641" spans="1:19" ht="14.4" customHeight="1" x14ac:dyDescent="0.3">
      <c r="A1641" s="831" t="s">
        <v>8273</v>
      </c>
      <c r="B1641" s="832" t="s">
        <v>8550</v>
      </c>
      <c r="C1641" s="832" t="s">
        <v>664</v>
      </c>
      <c r="D1641" s="832" t="s">
        <v>3077</v>
      </c>
      <c r="E1641" s="832" t="s">
        <v>8206</v>
      </c>
      <c r="F1641" s="832" t="s">
        <v>8306</v>
      </c>
      <c r="G1641" s="832" t="s">
        <v>8276</v>
      </c>
      <c r="H1641" s="849">
        <v>1</v>
      </c>
      <c r="I1641" s="849">
        <v>7979.54</v>
      </c>
      <c r="J1641" s="832"/>
      <c r="K1641" s="832">
        <v>7979.54</v>
      </c>
      <c r="L1641" s="849"/>
      <c r="M1641" s="849"/>
      <c r="N1641" s="832"/>
      <c r="O1641" s="832"/>
      <c r="P1641" s="849"/>
      <c r="Q1641" s="849"/>
      <c r="R1641" s="837"/>
      <c r="S1641" s="850"/>
    </row>
    <row r="1642" spans="1:19" ht="14.4" customHeight="1" x14ac:dyDescent="0.3">
      <c r="A1642" s="831" t="s">
        <v>8273</v>
      </c>
      <c r="B1642" s="832" t="s">
        <v>8550</v>
      </c>
      <c r="C1642" s="832" t="s">
        <v>664</v>
      </c>
      <c r="D1642" s="832" t="s">
        <v>3077</v>
      </c>
      <c r="E1642" s="832" t="s">
        <v>8206</v>
      </c>
      <c r="F1642" s="832" t="s">
        <v>8307</v>
      </c>
      <c r="G1642" s="832" t="s">
        <v>1727</v>
      </c>
      <c r="H1642" s="849">
        <v>1</v>
      </c>
      <c r="I1642" s="849">
        <v>2985.94</v>
      </c>
      <c r="J1642" s="832"/>
      <c r="K1642" s="832">
        <v>2985.94</v>
      </c>
      <c r="L1642" s="849"/>
      <c r="M1642" s="849"/>
      <c r="N1642" s="832"/>
      <c r="O1642" s="832"/>
      <c r="P1642" s="849"/>
      <c r="Q1642" s="849"/>
      <c r="R1642" s="837"/>
      <c r="S1642" s="850"/>
    </row>
    <row r="1643" spans="1:19" ht="14.4" customHeight="1" x14ac:dyDescent="0.3">
      <c r="A1643" s="831" t="s">
        <v>8273</v>
      </c>
      <c r="B1643" s="832" t="s">
        <v>8550</v>
      </c>
      <c r="C1643" s="832" t="s">
        <v>664</v>
      </c>
      <c r="D1643" s="832" t="s">
        <v>3077</v>
      </c>
      <c r="E1643" s="832" t="s">
        <v>8203</v>
      </c>
      <c r="F1643" s="832" t="s">
        <v>8230</v>
      </c>
      <c r="G1643" s="832" t="s">
        <v>8231</v>
      </c>
      <c r="H1643" s="849">
        <v>2</v>
      </c>
      <c r="I1643" s="849">
        <v>58</v>
      </c>
      <c r="J1643" s="832"/>
      <c r="K1643" s="832">
        <v>29</v>
      </c>
      <c r="L1643" s="849"/>
      <c r="M1643" s="849"/>
      <c r="N1643" s="832"/>
      <c r="O1643" s="832"/>
      <c r="P1643" s="849"/>
      <c r="Q1643" s="849"/>
      <c r="R1643" s="837"/>
      <c r="S1643" s="850"/>
    </row>
    <row r="1644" spans="1:19" ht="14.4" customHeight="1" x14ac:dyDescent="0.3">
      <c r="A1644" s="831" t="s">
        <v>8273</v>
      </c>
      <c r="B1644" s="832" t="s">
        <v>8550</v>
      </c>
      <c r="C1644" s="832" t="s">
        <v>664</v>
      </c>
      <c r="D1644" s="832" t="s">
        <v>3077</v>
      </c>
      <c r="E1644" s="832" t="s">
        <v>8203</v>
      </c>
      <c r="F1644" s="832" t="s">
        <v>8232</v>
      </c>
      <c r="G1644" s="832" t="s">
        <v>8233</v>
      </c>
      <c r="H1644" s="849">
        <v>13</v>
      </c>
      <c r="I1644" s="849">
        <v>832</v>
      </c>
      <c r="J1644" s="832"/>
      <c r="K1644" s="832">
        <v>64</v>
      </c>
      <c r="L1644" s="849"/>
      <c r="M1644" s="849"/>
      <c r="N1644" s="832"/>
      <c r="O1644" s="832"/>
      <c r="P1644" s="849"/>
      <c r="Q1644" s="849"/>
      <c r="R1644" s="837"/>
      <c r="S1644" s="850"/>
    </row>
    <row r="1645" spans="1:19" ht="14.4" customHeight="1" x14ac:dyDescent="0.3">
      <c r="A1645" s="831" t="s">
        <v>8273</v>
      </c>
      <c r="B1645" s="832" t="s">
        <v>8550</v>
      </c>
      <c r="C1645" s="832" t="s">
        <v>664</v>
      </c>
      <c r="D1645" s="832" t="s">
        <v>3077</v>
      </c>
      <c r="E1645" s="832" t="s">
        <v>8203</v>
      </c>
      <c r="F1645" s="832" t="s">
        <v>8281</v>
      </c>
      <c r="G1645" s="832" t="s">
        <v>8282</v>
      </c>
      <c r="H1645" s="849">
        <v>41</v>
      </c>
      <c r="I1645" s="849">
        <v>1435</v>
      </c>
      <c r="J1645" s="832"/>
      <c r="K1645" s="832">
        <v>35</v>
      </c>
      <c r="L1645" s="849"/>
      <c r="M1645" s="849"/>
      <c r="N1645" s="832"/>
      <c r="O1645" s="832"/>
      <c r="P1645" s="849"/>
      <c r="Q1645" s="849"/>
      <c r="R1645" s="837"/>
      <c r="S1645" s="850"/>
    </row>
    <row r="1646" spans="1:19" ht="14.4" customHeight="1" x14ac:dyDescent="0.3">
      <c r="A1646" s="831" t="s">
        <v>8273</v>
      </c>
      <c r="B1646" s="832" t="s">
        <v>8550</v>
      </c>
      <c r="C1646" s="832" t="s">
        <v>664</v>
      </c>
      <c r="D1646" s="832" t="s">
        <v>3077</v>
      </c>
      <c r="E1646" s="832" t="s">
        <v>8203</v>
      </c>
      <c r="F1646" s="832" t="s">
        <v>8380</v>
      </c>
      <c r="G1646" s="832" t="s">
        <v>8381</v>
      </c>
      <c r="H1646" s="849">
        <v>4</v>
      </c>
      <c r="I1646" s="849">
        <v>660</v>
      </c>
      <c r="J1646" s="832"/>
      <c r="K1646" s="832">
        <v>165</v>
      </c>
      <c r="L1646" s="849"/>
      <c r="M1646" s="849"/>
      <c r="N1646" s="832"/>
      <c r="O1646" s="832"/>
      <c r="P1646" s="849"/>
      <c r="Q1646" s="849"/>
      <c r="R1646" s="837"/>
      <c r="S1646" s="850"/>
    </row>
    <row r="1647" spans="1:19" ht="14.4" customHeight="1" x14ac:dyDescent="0.3">
      <c r="A1647" s="831" t="s">
        <v>8273</v>
      </c>
      <c r="B1647" s="832" t="s">
        <v>8550</v>
      </c>
      <c r="C1647" s="832" t="s">
        <v>664</v>
      </c>
      <c r="D1647" s="832" t="s">
        <v>3077</v>
      </c>
      <c r="E1647" s="832" t="s">
        <v>8203</v>
      </c>
      <c r="F1647" s="832" t="s">
        <v>8287</v>
      </c>
      <c r="G1647" s="832" t="s">
        <v>8288</v>
      </c>
      <c r="H1647" s="849">
        <v>6</v>
      </c>
      <c r="I1647" s="849">
        <v>648</v>
      </c>
      <c r="J1647" s="832"/>
      <c r="K1647" s="832">
        <v>108</v>
      </c>
      <c r="L1647" s="849"/>
      <c r="M1647" s="849"/>
      <c r="N1647" s="832"/>
      <c r="O1647" s="832"/>
      <c r="P1647" s="849"/>
      <c r="Q1647" s="849"/>
      <c r="R1647" s="837"/>
      <c r="S1647" s="850"/>
    </row>
    <row r="1648" spans="1:19" ht="14.4" customHeight="1" x14ac:dyDescent="0.3">
      <c r="A1648" s="831" t="s">
        <v>8273</v>
      </c>
      <c r="B1648" s="832" t="s">
        <v>8550</v>
      </c>
      <c r="C1648" s="832" t="s">
        <v>664</v>
      </c>
      <c r="D1648" s="832" t="s">
        <v>3077</v>
      </c>
      <c r="E1648" s="832" t="s">
        <v>8203</v>
      </c>
      <c r="F1648" s="832" t="s">
        <v>8242</v>
      </c>
      <c r="G1648" s="832" t="s">
        <v>8243</v>
      </c>
      <c r="H1648" s="849">
        <v>33</v>
      </c>
      <c r="I1648" s="849">
        <v>1188</v>
      </c>
      <c r="J1648" s="832"/>
      <c r="K1648" s="832">
        <v>36</v>
      </c>
      <c r="L1648" s="849"/>
      <c r="M1648" s="849"/>
      <c r="N1648" s="832"/>
      <c r="O1648" s="832"/>
      <c r="P1648" s="849"/>
      <c r="Q1648" s="849"/>
      <c r="R1648" s="837"/>
      <c r="S1648" s="850"/>
    </row>
    <row r="1649" spans="1:19" ht="14.4" customHeight="1" x14ac:dyDescent="0.3">
      <c r="A1649" s="831" t="s">
        <v>8273</v>
      </c>
      <c r="B1649" s="832" t="s">
        <v>8550</v>
      </c>
      <c r="C1649" s="832" t="s">
        <v>664</v>
      </c>
      <c r="D1649" s="832" t="s">
        <v>3077</v>
      </c>
      <c r="E1649" s="832" t="s">
        <v>8203</v>
      </c>
      <c r="F1649" s="832" t="s">
        <v>8244</v>
      </c>
      <c r="G1649" s="832" t="s">
        <v>8245</v>
      </c>
      <c r="H1649" s="849">
        <v>5</v>
      </c>
      <c r="I1649" s="849">
        <v>155</v>
      </c>
      <c r="J1649" s="832"/>
      <c r="K1649" s="832">
        <v>31</v>
      </c>
      <c r="L1649" s="849"/>
      <c r="M1649" s="849"/>
      <c r="N1649" s="832"/>
      <c r="O1649" s="832"/>
      <c r="P1649" s="849"/>
      <c r="Q1649" s="849"/>
      <c r="R1649" s="837"/>
      <c r="S1649" s="850"/>
    </row>
    <row r="1650" spans="1:19" ht="14.4" customHeight="1" x14ac:dyDescent="0.3">
      <c r="A1650" s="831" t="s">
        <v>8273</v>
      </c>
      <c r="B1650" s="832" t="s">
        <v>8550</v>
      </c>
      <c r="C1650" s="832" t="s">
        <v>664</v>
      </c>
      <c r="D1650" s="832" t="s">
        <v>3077</v>
      </c>
      <c r="E1650" s="832" t="s">
        <v>8203</v>
      </c>
      <c r="F1650" s="832" t="s">
        <v>8271</v>
      </c>
      <c r="G1650" s="832" t="s">
        <v>8272</v>
      </c>
      <c r="H1650" s="849">
        <v>61</v>
      </c>
      <c r="I1650" s="849">
        <v>20191</v>
      </c>
      <c r="J1650" s="832"/>
      <c r="K1650" s="832">
        <v>331</v>
      </c>
      <c r="L1650" s="849"/>
      <c r="M1650" s="849"/>
      <c r="N1650" s="832"/>
      <c r="O1650" s="832"/>
      <c r="P1650" s="849"/>
      <c r="Q1650" s="849"/>
      <c r="R1650" s="837"/>
      <c r="S1650" s="850"/>
    </row>
    <row r="1651" spans="1:19" ht="14.4" customHeight="1" x14ac:dyDescent="0.3">
      <c r="A1651" s="831" t="s">
        <v>8273</v>
      </c>
      <c r="B1651" s="832" t="s">
        <v>8550</v>
      </c>
      <c r="C1651" s="832" t="s">
        <v>664</v>
      </c>
      <c r="D1651" s="832" t="s">
        <v>3077</v>
      </c>
      <c r="E1651" s="832" t="s">
        <v>8203</v>
      </c>
      <c r="F1651" s="832" t="s">
        <v>8291</v>
      </c>
      <c r="G1651" s="832" t="s">
        <v>8292</v>
      </c>
      <c r="H1651" s="849">
        <v>8</v>
      </c>
      <c r="I1651" s="849">
        <v>560</v>
      </c>
      <c r="J1651" s="832"/>
      <c r="K1651" s="832">
        <v>70</v>
      </c>
      <c r="L1651" s="849"/>
      <c r="M1651" s="849"/>
      <c r="N1651" s="832"/>
      <c r="O1651" s="832"/>
      <c r="P1651" s="849"/>
      <c r="Q1651" s="849"/>
      <c r="R1651" s="837"/>
      <c r="S1651" s="850"/>
    </row>
    <row r="1652" spans="1:19" ht="14.4" customHeight="1" x14ac:dyDescent="0.3">
      <c r="A1652" s="831" t="s">
        <v>8273</v>
      </c>
      <c r="B1652" s="832" t="s">
        <v>8550</v>
      </c>
      <c r="C1652" s="832" t="s">
        <v>664</v>
      </c>
      <c r="D1652" s="832" t="s">
        <v>3078</v>
      </c>
      <c r="E1652" s="832" t="s">
        <v>8206</v>
      </c>
      <c r="F1652" s="832" t="s">
        <v>8275</v>
      </c>
      <c r="G1652" s="832" t="s">
        <v>8276</v>
      </c>
      <c r="H1652" s="849">
        <v>1</v>
      </c>
      <c r="I1652" s="849">
        <v>3748.49</v>
      </c>
      <c r="J1652" s="832"/>
      <c r="K1652" s="832">
        <v>3748.49</v>
      </c>
      <c r="L1652" s="849"/>
      <c r="M1652" s="849"/>
      <c r="N1652" s="832"/>
      <c r="O1652" s="832"/>
      <c r="P1652" s="849"/>
      <c r="Q1652" s="849"/>
      <c r="R1652" s="837"/>
      <c r="S1652" s="850"/>
    </row>
    <row r="1653" spans="1:19" ht="14.4" customHeight="1" x14ac:dyDescent="0.3">
      <c r="A1653" s="831" t="s">
        <v>8273</v>
      </c>
      <c r="B1653" s="832" t="s">
        <v>8550</v>
      </c>
      <c r="C1653" s="832" t="s">
        <v>664</v>
      </c>
      <c r="D1653" s="832" t="s">
        <v>3078</v>
      </c>
      <c r="E1653" s="832" t="s">
        <v>8206</v>
      </c>
      <c r="F1653" s="832" t="s">
        <v>8306</v>
      </c>
      <c r="G1653" s="832" t="s">
        <v>8276</v>
      </c>
      <c r="H1653" s="849">
        <v>1</v>
      </c>
      <c r="I1653" s="849">
        <v>7979.54</v>
      </c>
      <c r="J1653" s="832"/>
      <c r="K1653" s="832">
        <v>7979.54</v>
      </c>
      <c r="L1653" s="849"/>
      <c r="M1653" s="849"/>
      <c r="N1653" s="832"/>
      <c r="O1653" s="832"/>
      <c r="P1653" s="849"/>
      <c r="Q1653" s="849"/>
      <c r="R1653" s="837"/>
      <c r="S1653" s="850"/>
    </row>
    <row r="1654" spans="1:19" ht="14.4" customHeight="1" x14ac:dyDescent="0.3">
      <c r="A1654" s="831" t="s">
        <v>8273</v>
      </c>
      <c r="B1654" s="832" t="s">
        <v>8550</v>
      </c>
      <c r="C1654" s="832" t="s">
        <v>664</v>
      </c>
      <c r="D1654" s="832" t="s">
        <v>3078</v>
      </c>
      <c r="E1654" s="832" t="s">
        <v>8203</v>
      </c>
      <c r="F1654" s="832" t="s">
        <v>8230</v>
      </c>
      <c r="G1654" s="832" t="s">
        <v>8231</v>
      </c>
      <c r="H1654" s="849">
        <v>1</v>
      </c>
      <c r="I1654" s="849">
        <v>29</v>
      </c>
      <c r="J1654" s="832"/>
      <c r="K1654" s="832">
        <v>29</v>
      </c>
      <c r="L1654" s="849"/>
      <c r="M1654" s="849"/>
      <c r="N1654" s="832"/>
      <c r="O1654" s="832"/>
      <c r="P1654" s="849">
        <v>1</v>
      </c>
      <c r="Q1654" s="849">
        <v>30</v>
      </c>
      <c r="R1654" s="837"/>
      <c r="S1654" s="850">
        <v>30</v>
      </c>
    </row>
    <row r="1655" spans="1:19" ht="14.4" customHeight="1" x14ac:dyDescent="0.3">
      <c r="A1655" s="831" t="s">
        <v>8273</v>
      </c>
      <c r="B1655" s="832" t="s">
        <v>8550</v>
      </c>
      <c r="C1655" s="832" t="s">
        <v>664</v>
      </c>
      <c r="D1655" s="832" t="s">
        <v>3078</v>
      </c>
      <c r="E1655" s="832" t="s">
        <v>8203</v>
      </c>
      <c r="F1655" s="832" t="s">
        <v>8232</v>
      </c>
      <c r="G1655" s="832" t="s">
        <v>8233</v>
      </c>
      <c r="H1655" s="849">
        <v>25</v>
      </c>
      <c r="I1655" s="849">
        <v>1600</v>
      </c>
      <c r="J1655" s="832"/>
      <c r="K1655" s="832">
        <v>64</v>
      </c>
      <c r="L1655" s="849"/>
      <c r="M1655" s="849"/>
      <c r="N1655" s="832"/>
      <c r="O1655" s="832"/>
      <c r="P1655" s="849">
        <v>2</v>
      </c>
      <c r="Q1655" s="849">
        <v>132</v>
      </c>
      <c r="R1655" s="837"/>
      <c r="S1655" s="850">
        <v>66</v>
      </c>
    </row>
    <row r="1656" spans="1:19" ht="14.4" customHeight="1" x14ac:dyDescent="0.3">
      <c r="A1656" s="831" t="s">
        <v>8273</v>
      </c>
      <c r="B1656" s="832" t="s">
        <v>8550</v>
      </c>
      <c r="C1656" s="832" t="s">
        <v>664</v>
      </c>
      <c r="D1656" s="832" t="s">
        <v>3078</v>
      </c>
      <c r="E1656" s="832" t="s">
        <v>8203</v>
      </c>
      <c r="F1656" s="832" t="s">
        <v>8204</v>
      </c>
      <c r="G1656" s="832" t="s">
        <v>8205</v>
      </c>
      <c r="H1656" s="849">
        <v>2</v>
      </c>
      <c r="I1656" s="849">
        <v>288</v>
      </c>
      <c r="J1656" s="832">
        <v>1.9726027397260273</v>
      </c>
      <c r="K1656" s="832">
        <v>144</v>
      </c>
      <c r="L1656" s="849">
        <v>1</v>
      </c>
      <c r="M1656" s="849">
        <v>146</v>
      </c>
      <c r="N1656" s="832">
        <v>1</v>
      </c>
      <c r="O1656" s="832">
        <v>146</v>
      </c>
      <c r="P1656" s="849">
        <v>1</v>
      </c>
      <c r="Q1656" s="849">
        <v>147</v>
      </c>
      <c r="R1656" s="837">
        <v>1.0068493150684932</v>
      </c>
      <c r="S1656" s="850">
        <v>147</v>
      </c>
    </row>
    <row r="1657" spans="1:19" ht="14.4" customHeight="1" x14ac:dyDescent="0.3">
      <c r="A1657" s="831" t="s">
        <v>8273</v>
      </c>
      <c r="B1657" s="832" t="s">
        <v>8550</v>
      </c>
      <c r="C1657" s="832" t="s">
        <v>664</v>
      </c>
      <c r="D1657" s="832" t="s">
        <v>3078</v>
      </c>
      <c r="E1657" s="832" t="s">
        <v>8203</v>
      </c>
      <c r="F1657" s="832" t="s">
        <v>8281</v>
      </c>
      <c r="G1657" s="832" t="s">
        <v>8282</v>
      </c>
      <c r="H1657" s="849">
        <v>51</v>
      </c>
      <c r="I1657" s="849">
        <v>1785</v>
      </c>
      <c r="J1657" s="832"/>
      <c r="K1657" s="832">
        <v>35</v>
      </c>
      <c r="L1657" s="849"/>
      <c r="M1657" s="849"/>
      <c r="N1657" s="832"/>
      <c r="O1657" s="832"/>
      <c r="P1657" s="849"/>
      <c r="Q1657" s="849"/>
      <c r="R1657" s="837"/>
      <c r="S1657" s="850"/>
    </row>
    <row r="1658" spans="1:19" ht="14.4" customHeight="1" x14ac:dyDescent="0.3">
      <c r="A1658" s="831" t="s">
        <v>8273</v>
      </c>
      <c r="B1658" s="832" t="s">
        <v>8550</v>
      </c>
      <c r="C1658" s="832" t="s">
        <v>664</v>
      </c>
      <c r="D1658" s="832" t="s">
        <v>3078</v>
      </c>
      <c r="E1658" s="832" t="s">
        <v>8203</v>
      </c>
      <c r="F1658" s="832" t="s">
        <v>8312</v>
      </c>
      <c r="G1658" s="832" t="s">
        <v>8313</v>
      </c>
      <c r="H1658" s="849">
        <v>4</v>
      </c>
      <c r="I1658" s="849">
        <v>508</v>
      </c>
      <c r="J1658" s="832"/>
      <c r="K1658" s="832">
        <v>127</v>
      </c>
      <c r="L1658" s="849"/>
      <c r="M1658" s="849"/>
      <c r="N1658" s="832"/>
      <c r="O1658" s="832"/>
      <c r="P1658" s="849"/>
      <c r="Q1658" s="849"/>
      <c r="R1658" s="837"/>
      <c r="S1658" s="850"/>
    </row>
    <row r="1659" spans="1:19" ht="14.4" customHeight="1" x14ac:dyDescent="0.3">
      <c r="A1659" s="831" t="s">
        <v>8273</v>
      </c>
      <c r="B1659" s="832" t="s">
        <v>8550</v>
      </c>
      <c r="C1659" s="832" t="s">
        <v>664</v>
      </c>
      <c r="D1659" s="832" t="s">
        <v>3078</v>
      </c>
      <c r="E1659" s="832" t="s">
        <v>8203</v>
      </c>
      <c r="F1659" s="832" t="s">
        <v>8238</v>
      </c>
      <c r="G1659" s="832" t="s">
        <v>8239</v>
      </c>
      <c r="H1659" s="849"/>
      <c r="I1659" s="849"/>
      <c r="J1659" s="832"/>
      <c r="K1659" s="832"/>
      <c r="L1659" s="849"/>
      <c r="M1659" s="849"/>
      <c r="N1659" s="832"/>
      <c r="O1659" s="832"/>
      <c r="P1659" s="849">
        <v>1</v>
      </c>
      <c r="Q1659" s="849">
        <v>86</v>
      </c>
      <c r="R1659" s="837"/>
      <c r="S1659" s="850">
        <v>86</v>
      </c>
    </row>
    <row r="1660" spans="1:19" ht="14.4" customHeight="1" x14ac:dyDescent="0.3">
      <c r="A1660" s="831" t="s">
        <v>8273</v>
      </c>
      <c r="B1660" s="832" t="s">
        <v>8550</v>
      </c>
      <c r="C1660" s="832" t="s">
        <v>664</v>
      </c>
      <c r="D1660" s="832" t="s">
        <v>3078</v>
      </c>
      <c r="E1660" s="832" t="s">
        <v>8203</v>
      </c>
      <c r="F1660" s="832" t="s">
        <v>8380</v>
      </c>
      <c r="G1660" s="832" t="s">
        <v>8381</v>
      </c>
      <c r="H1660" s="849">
        <v>3</v>
      </c>
      <c r="I1660" s="849">
        <v>495</v>
      </c>
      <c r="J1660" s="832"/>
      <c r="K1660" s="832">
        <v>165</v>
      </c>
      <c r="L1660" s="849"/>
      <c r="M1660" s="849"/>
      <c r="N1660" s="832"/>
      <c r="O1660" s="832"/>
      <c r="P1660" s="849">
        <v>2</v>
      </c>
      <c r="Q1660" s="849">
        <v>354</v>
      </c>
      <c r="R1660" s="837"/>
      <c r="S1660" s="850">
        <v>177</v>
      </c>
    </row>
    <row r="1661" spans="1:19" ht="14.4" customHeight="1" x14ac:dyDescent="0.3">
      <c r="A1661" s="831" t="s">
        <v>8273</v>
      </c>
      <c r="B1661" s="832" t="s">
        <v>8550</v>
      </c>
      <c r="C1661" s="832" t="s">
        <v>664</v>
      </c>
      <c r="D1661" s="832" t="s">
        <v>3078</v>
      </c>
      <c r="E1661" s="832" t="s">
        <v>8203</v>
      </c>
      <c r="F1661" s="832" t="s">
        <v>8240</v>
      </c>
      <c r="G1661" s="832" t="s">
        <v>8241</v>
      </c>
      <c r="H1661" s="849"/>
      <c r="I1661" s="849"/>
      <c r="J1661" s="832"/>
      <c r="K1661" s="832"/>
      <c r="L1661" s="849"/>
      <c r="M1661" s="849"/>
      <c r="N1661" s="832"/>
      <c r="O1661" s="832"/>
      <c r="P1661" s="849">
        <v>1</v>
      </c>
      <c r="Q1661" s="849">
        <v>33.33</v>
      </c>
      <c r="R1661" s="837"/>
      <c r="S1661" s="850">
        <v>33.33</v>
      </c>
    </row>
    <row r="1662" spans="1:19" ht="14.4" customHeight="1" x14ac:dyDescent="0.3">
      <c r="A1662" s="831" t="s">
        <v>8273</v>
      </c>
      <c r="B1662" s="832" t="s">
        <v>8550</v>
      </c>
      <c r="C1662" s="832" t="s">
        <v>664</v>
      </c>
      <c r="D1662" s="832" t="s">
        <v>3078</v>
      </c>
      <c r="E1662" s="832" t="s">
        <v>8203</v>
      </c>
      <c r="F1662" s="832" t="s">
        <v>8287</v>
      </c>
      <c r="G1662" s="832" t="s">
        <v>8288</v>
      </c>
      <c r="H1662" s="849">
        <v>18</v>
      </c>
      <c r="I1662" s="849">
        <v>1944</v>
      </c>
      <c r="J1662" s="832">
        <v>16.758620689655171</v>
      </c>
      <c r="K1662" s="832">
        <v>108</v>
      </c>
      <c r="L1662" s="849">
        <v>1</v>
      </c>
      <c r="M1662" s="849">
        <v>116</v>
      </c>
      <c r="N1662" s="832">
        <v>1</v>
      </c>
      <c r="O1662" s="832">
        <v>116</v>
      </c>
      <c r="P1662" s="849">
        <v>2</v>
      </c>
      <c r="Q1662" s="849">
        <v>232</v>
      </c>
      <c r="R1662" s="837">
        <v>2</v>
      </c>
      <c r="S1662" s="850">
        <v>116</v>
      </c>
    </row>
    <row r="1663" spans="1:19" ht="14.4" customHeight="1" x14ac:dyDescent="0.3">
      <c r="A1663" s="831" t="s">
        <v>8273</v>
      </c>
      <c r="B1663" s="832" t="s">
        <v>8550</v>
      </c>
      <c r="C1663" s="832" t="s">
        <v>664</v>
      </c>
      <c r="D1663" s="832" t="s">
        <v>3078</v>
      </c>
      <c r="E1663" s="832" t="s">
        <v>8203</v>
      </c>
      <c r="F1663" s="832" t="s">
        <v>8242</v>
      </c>
      <c r="G1663" s="832" t="s">
        <v>8243</v>
      </c>
      <c r="H1663" s="849">
        <v>30</v>
      </c>
      <c r="I1663" s="849">
        <v>1080</v>
      </c>
      <c r="J1663" s="832"/>
      <c r="K1663" s="832">
        <v>36</v>
      </c>
      <c r="L1663" s="849"/>
      <c r="M1663" s="849"/>
      <c r="N1663" s="832"/>
      <c r="O1663" s="832"/>
      <c r="P1663" s="849">
        <v>1</v>
      </c>
      <c r="Q1663" s="849">
        <v>37</v>
      </c>
      <c r="R1663" s="837"/>
      <c r="S1663" s="850">
        <v>37</v>
      </c>
    </row>
    <row r="1664" spans="1:19" ht="14.4" customHeight="1" x14ac:dyDescent="0.3">
      <c r="A1664" s="831" t="s">
        <v>8273</v>
      </c>
      <c r="B1664" s="832" t="s">
        <v>8550</v>
      </c>
      <c r="C1664" s="832" t="s">
        <v>664</v>
      </c>
      <c r="D1664" s="832" t="s">
        <v>3078</v>
      </c>
      <c r="E1664" s="832" t="s">
        <v>8203</v>
      </c>
      <c r="F1664" s="832" t="s">
        <v>8244</v>
      </c>
      <c r="G1664" s="832" t="s">
        <v>8245</v>
      </c>
      <c r="H1664" s="849">
        <v>2</v>
      </c>
      <c r="I1664" s="849">
        <v>62</v>
      </c>
      <c r="J1664" s="832"/>
      <c r="K1664" s="832">
        <v>31</v>
      </c>
      <c r="L1664" s="849"/>
      <c r="M1664" s="849"/>
      <c r="N1664" s="832"/>
      <c r="O1664" s="832"/>
      <c r="P1664" s="849"/>
      <c r="Q1664" s="849"/>
      <c r="R1664" s="837"/>
      <c r="S1664" s="850"/>
    </row>
    <row r="1665" spans="1:19" ht="14.4" customHeight="1" x14ac:dyDescent="0.3">
      <c r="A1665" s="831" t="s">
        <v>8273</v>
      </c>
      <c r="B1665" s="832" t="s">
        <v>8550</v>
      </c>
      <c r="C1665" s="832" t="s">
        <v>664</v>
      </c>
      <c r="D1665" s="832" t="s">
        <v>3078</v>
      </c>
      <c r="E1665" s="832" t="s">
        <v>8203</v>
      </c>
      <c r="F1665" s="832" t="s">
        <v>8271</v>
      </c>
      <c r="G1665" s="832" t="s">
        <v>8272</v>
      </c>
      <c r="H1665" s="849">
        <v>86</v>
      </c>
      <c r="I1665" s="849">
        <v>28466</v>
      </c>
      <c r="J1665" s="832">
        <v>40.206214689265536</v>
      </c>
      <c r="K1665" s="832">
        <v>331</v>
      </c>
      <c r="L1665" s="849">
        <v>2</v>
      </c>
      <c r="M1665" s="849">
        <v>708</v>
      </c>
      <c r="N1665" s="832">
        <v>1</v>
      </c>
      <c r="O1665" s="832">
        <v>354</v>
      </c>
      <c r="P1665" s="849">
        <v>6</v>
      </c>
      <c r="Q1665" s="849">
        <v>2130</v>
      </c>
      <c r="R1665" s="837">
        <v>3.0084745762711864</v>
      </c>
      <c r="S1665" s="850">
        <v>355</v>
      </c>
    </row>
    <row r="1666" spans="1:19" ht="14.4" customHeight="1" x14ac:dyDescent="0.3">
      <c r="A1666" s="831" t="s">
        <v>8273</v>
      </c>
      <c r="B1666" s="832" t="s">
        <v>8550</v>
      </c>
      <c r="C1666" s="832" t="s">
        <v>664</v>
      </c>
      <c r="D1666" s="832" t="s">
        <v>3078</v>
      </c>
      <c r="E1666" s="832" t="s">
        <v>8203</v>
      </c>
      <c r="F1666" s="832" t="s">
        <v>8314</v>
      </c>
      <c r="G1666" s="832" t="s">
        <v>8315</v>
      </c>
      <c r="H1666" s="849"/>
      <c r="I1666" s="849"/>
      <c r="J1666" s="832"/>
      <c r="K1666" s="832"/>
      <c r="L1666" s="849">
        <v>1</v>
      </c>
      <c r="M1666" s="849">
        <v>354</v>
      </c>
      <c r="N1666" s="832">
        <v>1</v>
      </c>
      <c r="O1666" s="832">
        <v>354</v>
      </c>
      <c r="P1666" s="849"/>
      <c r="Q1666" s="849"/>
      <c r="R1666" s="837"/>
      <c r="S1666" s="850"/>
    </row>
    <row r="1667" spans="1:19" ht="14.4" customHeight="1" x14ac:dyDescent="0.3">
      <c r="A1667" s="831" t="s">
        <v>8273</v>
      </c>
      <c r="B1667" s="832" t="s">
        <v>8550</v>
      </c>
      <c r="C1667" s="832" t="s">
        <v>664</v>
      </c>
      <c r="D1667" s="832" t="s">
        <v>3078</v>
      </c>
      <c r="E1667" s="832" t="s">
        <v>8203</v>
      </c>
      <c r="F1667" s="832" t="s">
        <v>8289</v>
      </c>
      <c r="G1667" s="832" t="s">
        <v>8290</v>
      </c>
      <c r="H1667" s="849">
        <v>1</v>
      </c>
      <c r="I1667" s="849">
        <v>165</v>
      </c>
      <c r="J1667" s="832"/>
      <c r="K1667" s="832">
        <v>165</v>
      </c>
      <c r="L1667" s="849"/>
      <c r="M1667" s="849"/>
      <c r="N1667" s="832"/>
      <c r="O1667" s="832"/>
      <c r="P1667" s="849"/>
      <c r="Q1667" s="849"/>
      <c r="R1667" s="837"/>
      <c r="S1667" s="850"/>
    </row>
    <row r="1668" spans="1:19" ht="14.4" customHeight="1" x14ac:dyDescent="0.3">
      <c r="A1668" s="831" t="s">
        <v>8273</v>
      </c>
      <c r="B1668" s="832" t="s">
        <v>8550</v>
      </c>
      <c r="C1668" s="832" t="s">
        <v>664</v>
      </c>
      <c r="D1668" s="832" t="s">
        <v>3078</v>
      </c>
      <c r="E1668" s="832" t="s">
        <v>8203</v>
      </c>
      <c r="F1668" s="832" t="s">
        <v>8291</v>
      </c>
      <c r="G1668" s="832" t="s">
        <v>8292</v>
      </c>
      <c r="H1668" s="849">
        <v>9</v>
      </c>
      <c r="I1668" s="849">
        <v>630</v>
      </c>
      <c r="J1668" s="832">
        <v>4.256756756756757</v>
      </c>
      <c r="K1668" s="832">
        <v>70</v>
      </c>
      <c r="L1668" s="849">
        <v>2</v>
      </c>
      <c r="M1668" s="849">
        <v>148</v>
      </c>
      <c r="N1668" s="832">
        <v>1</v>
      </c>
      <c r="O1668" s="832">
        <v>74</v>
      </c>
      <c r="P1668" s="849">
        <v>1</v>
      </c>
      <c r="Q1668" s="849">
        <v>74</v>
      </c>
      <c r="R1668" s="837">
        <v>0.5</v>
      </c>
      <c r="S1668" s="850">
        <v>74</v>
      </c>
    </row>
    <row r="1669" spans="1:19" ht="14.4" customHeight="1" x14ac:dyDescent="0.3">
      <c r="A1669" s="831" t="s">
        <v>8273</v>
      </c>
      <c r="B1669" s="832" t="s">
        <v>8550</v>
      </c>
      <c r="C1669" s="832" t="s">
        <v>664</v>
      </c>
      <c r="D1669" s="832" t="s">
        <v>3080</v>
      </c>
      <c r="E1669" s="832" t="s">
        <v>8203</v>
      </c>
      <c r="F1669" s="832" t="s">
        <v>8230</v>
      </c>
      <c r="G1669" s="832" t="s">
        <v>8231</v>
      </c>
      <c r="H1669" s="849">
        <v>1</v>
      </c>
      <c r="I1669" s="849">
        <v>29</v>
      </c>
      <c r="J1669" s="832"/>
      <c r="K1669" s="832">
        <v>29</v>
      </c>
      <c r="L1669" s="849"/>
      <c r="M1669" s="849"/>
      <c r="N1669" s="832"/>
      <c r="O1669" s="832"/>
      <c r="P1669" s="849"/>
      <c r="Q1669" s="849"/>
      <c r="R1669" s="837"/>
      <c r="S1669" s="850"/>
    </row>
    <row r="1670" spans="1:19" ht="14.4" customHeight="1" x14ac:dyDescent="0.3">
      <c r="A1670" s="831" t="s">
        <v>8273</v>
      </c>
      <c r="B1670" s="832" t="s">
        <v>8550</v>
      </c>
      <c r="C1670" s="832" t="s">
        <v>664</v>
      </c>
      <c r="D1670" s="832" t="s">
        <v>3080</v>
      </c>
      <c r="E1670" s="832" t="s">
        <v>8203</v>
      </c>
      <c r="F1670" s="832" t="s">
        <v>8232</v>
      </c>
      <c r="G1670" s="832" t="s">
        <v>8233</v>
      </c>
      <c r="H1670" s="849">
        <v>5</v>
      </c>
      <c r="I1670" s="849">
        <v>320</v>
      </c>
      <c r="J1670" s="832"/>
      <c r="K1670" s="832">
        <v>64</v>
      </c>
      <c r="L1670" s="849"/>
      <c r="M1670" s="849"/>
      <c r="N1670" s="832"/>
      <c r="O1670" s="832"/>
      <c r="P1670" s="849"/>
      <c r="Q1670" s="849"/>
      <c r="R1670" s="837"/>
      <c r="S1670" s="850"/>
    </row>
    <row r="1671" spans="1:19" ht="14.4" customHeight="1" x14ac:dyDescent="0.3">
      <c r="A1671" s="831" t="s">
        <v>8273</v>
      </c>
      <c r="B1671" s="832" t="s">
        <v>8550</v>
      </c>
      <c r="C1671" s="832" t="s">
        <v>664</v>
      </c>
      <c r="D1671" s="832" t="s">
        <v>3080</v>
      </c>
      <c r="E1671" s="832" t="s">
        <v>8203</v>
      </c>
      <c r="F1671" s="832" t="s">
        <v>8204</v>
      </c>
      <c r="G1671" s="832" t="s">
        <v>8205</v>
      </c>
      <c r="H1671" s="849">
        <v>4</v>
      </c>
      <c r="I1671" s="849">
        <v>576</v>
      </c>
      <c r="J1671" s="832"/>
      <c r="K1671" s="832">
        <v>144</v>
      </c>
      <c r="L1671" s="849"/>
      <c r="M1671" s="849"/>
      <c r="N1671" s="832"/>
      <c r="O1671" s="832"/>
      <c r="P1671" s="849">
        <v>15</v>
      </c>
      <c r="Q1671" s="849">
        <v>2205</v>
      </c>
      <c r="R1671" s="837"/>
      <c r="S1671" s="850">
        <v>147</v>
      </c>
    </row>
    <row r="1672" spans="1:19" ht="14.4" customHeight="1" x14ac:dyDescent="0.3">
      <c r="A1672" s="831" t="s">
        <v>8273</v>
      </c>
      <c r="B1672" s="832" t="s">
        <v>8550</v>
      </c>
      <c r="C1672" s="832" t="s">
        <v>664</v>
      </c>
      <c r="D1672" s="832" t="s">
        <v>3080</v>
      </c>
      <c r="E1672" s="832" t="s">
        <v>8203</v>
      </c>
      <c r="F1672" s="832" t="s">
        <v>8281</v>
      </c>
      <c r="G1672" s="832" t="s">
        <v>8282</v>
      </c>
      <c r="H1672" s="849">
        <v>1</v>
      </c>
      <c r="I1672" s="849">
        <v>35</v>
      </c>
      <c r="J1672" s="832">
        <v>0.94594594594594594</v>
      </c>
      <c r="K1672" s="832">
        <v>35</v>
      </c>
      <c r="L1672" s="849">
        <v>1</v>
      </c>
      <c r="M1672" s="849">
        <v>37</v>
      </c>
      <c r="N1672" s="832">
        <v>1</v>
      </c>
      <c r="O1672" s="832">
        <v>37</v>
      </c>
      <c r="P1672" s="849"/>
      <c r="Q1672" s="849"/>
      <c r="R1672" s="837"/>
      <c r="S1672" s="850"/>
    </row>
    <row r="1673" spans="1:19" ht="14.4" customHeight="1" x14ac:dyDescent="0.3">
      <c r="A1673" s="831" t="s">
        <v>8273</v>
      </c>
      <c r="B1673" s="832" t="s">
        <v>8550</v>
      </c>
      <c r="C1673" s="832" t="s">
        <v>664</v>
      </c>
      <c r="D1673" s="832" t="s">
        <v>3080</v>
      </c>
      <c r="E1673" s="832" t="s">
        <v>8203</v>
      </c>
      <c r="F1673" s="832" t="s">
        <v>8380</v>
      </c>
      <c r="G1673" s="832" t="s">
        <v>8381</v>
      </c>
      <c r="H1673" s="849">
        <v>7</v>
      </c>
      <c r="I1673" s="849">
        <v>1155</v>
      </c>
      <c r="J1673" s="832"/>
      <c r="K1673" s="832">
        <v>165</v>
      </c>
      <c r="L1673" s="849"/>
      <c r="M1673" s="849"/>
      <c r="N1673" s="832"/>
      <c r="O1673" s="832"/>
      <c r="P1673" s="849"/>
      <c r="Q1673" s="849"/>
      <c r="R1673" s="837"/>
      <c r="S1673" s="850"/>
    </row>
    <row r="1674" spans="1:19" ht="14.4" customHeight="1" x14ac:dyDescent="0.3">
      <c r="A1674" s="831" t="s">
        <v>8273</v>
      </c>
      <c r="B1674" s="832" t="s">
        <v>8550</v>
      </c>
      <c r="C1674" s="832" t="s">
        <v>664</v>
      </c>
      <c r="D1674" s="832" t="s">
        <v>3080</v>
      </c>
      <c r="E1674" s="832" t="s">
        <v>8203</v>
      </c>
      <c r="F1674" s="832" t="s">
        <v>8240</v>
      </c>
      <c r="G1674" s="832" t="s">
        <v>8241</v>
      </c>
      <c r="H1674" s="849"/>
      <c r="I1674" s="849"/>
      <c r="J1674" s="832"/>
      <c r="K1674" s="832"/>
      <c r="L1674" s="849"/>
      <c r="M1674" s="849"/>
      <c r="N1674" s="832"/>
      <c r="O1674" s="832"/>
      <c r="P1674" s="849">
        <v>1</v>
      </c>
      <c r="Q1674" s="849">
        <v>33.33</v>
      </c>
      <c r="R1674" s="837"/>
      <c r="S1674" s="850">
        <v>33.33</v>
      </c>
    </row>
    <row r="1675" spans="1:19" ht="14.4" customHeight="1" x14ac:dyDescent="0.3">
      <c r="A1675" s="831" t="s">
        <v>8273</v>
      </c>
      <c r="B1675" s="832" t="s">
        <v>8550</v>
      </c>
      <c r="C1675" s="832" t="s">
        <v>664</v>
      </c>
      <c r="D1675" s="832" t="s">
        <v>3080</v>
      </c>
      <c r="E1675" s="832" t="s">
        <v>8203</v>
      </c>
      <c r="F1675" s="832" t="s">
        <v>8287</v>
      </c>
      <c r="G1675" s="832" t="s">
        <v>8288</v>
      </c>
      <c r="H1675" s="849">
        <v>42</v>
      </c>
      <c r="I1675" s="849">
        <v>4536</v>
      </c>
      <c r="J1675" s="832"/>
      <c r="K1675" s="832">
        <v>108</v>
      </c>
      <c r="L1675" s="849"/>
      <c r="M1675" s="849"/>
      <c r="N1675" s="832"/>
      <c r="O1675" s="832"/>
      <c r="P1675" s="849">
        <v>11</v>
      </c>
      <c r="Q1675" s="849">
        <v>1276</v>
      </c>
      <c r="R1675" s="837"/>
      <c r="S1675" s="850">
        <v>116</v>
      </c>
    </row>
    <row r="1676" spans="1:19" ht="14.4" customHeight="1" x14ac:dyDescent="0.3">
      <c r="A1676" s="831" t="s">
        <v>8273</v>
      </c>
      <c r="B1676" s="832" t="s">
        <v>8550</v>
      </c>
      <c r="C1676" s="832" t="s">
        <v>664</v>
      </c>
      <c r="D1676" s="832" t="s">
        <v>3080</v>
      </c>
      <c r="E1676" s="832" t="s">
        <v>8203</v>
      </c>
      <c r="F1676" s="832" t="s">
        <v>8242</v>
      </c>
      <c r="G1676" s="832" t="s">
        <v>8243</v>
      </c>
      <c r="H1676" s="849">
        <v>3</v>
      </c>
      <c r="I1676" s="849">
        <v>108</v>
      </c>
      <c r="J1676" s="832"/>
      <c r="K1676" s="832">
        <v>36</v>
      </c>
      <c r="L1676" s="849"/>
      <c r="M1676" s="849"/>
      <c r="N1676" s="832"/>
      <c r="O1676" s="832"/>
      <c r="P1676" s="849"/>
      <c r="Q1676" s="849"/>
      <c r="R1676" s="837"/>
      <c r="S1676" s="850"/>
    </row>
    <row r="1677" spans="1:19" ht="14.4" customHeight="1" x14ac:dyDescent="0.3">
      <c r="A1677" s="831" t="s">
        <v>8273</v>
      </c>
      <c r="B1677" s="832" t="s">
        <v>8550</v>
      </c>
      <c r="C1677" s="832" t="s">
        <v>664</v>
      </c>
      <c r="D1677" s="832" t="s">
        <v>3080</v>
      </c>
      <c r="E1677" s="832" t="s">
        <v>8203</v>
      </c>
      <c r="F1677" s="832" t="s">
        <v>8271</v>
      </c>
      <c r="G1677" s="832" t="s">
        <v>8272</v>
      </c>
      <c r="H1677" s="849">
        <v>60</v>
      </c>
      <c r="I1677" s="849">
        <v>19860</v>
      </c>
      <c r="J1677" s="832"/>
      <c r="K1677" s="832">
        <v>331</v>
      </c>
      <c r="L1677" s="849"/>
      <c r="M1677" s="849"/>
      <c r="N1677" s="832"/>
      <c r="O1677" s="832"/>
      <c r="P1677" s="849">
        <v>22</v>
      </c>
      <c r="Q1677" s="849">
        <v>7810</v>
      </c>
      <c r="R1677" s="837"/>
      <c r="S1677" s="850">
        <v>355</v>
      </c>
    </row>
    <row r="1678" spans="1:19" ht="14.4" customHeight="1" x14ac:dyDescent="0.3">
      <c r="A1678" s="831" t="s">
        <v>8273</v>
      </c>
      <c r="B1678" s="832" t="s">
        <v>8550</v>
      </c>
      <c r="C1678" s="832" t="s">
        <v>664</v>
      </c>
      <c r="D1678" s="832" t="s">
        <v>3080</v>
      </c>
      <c r="E1678" s="832" t="s">
        <v>8203</v>
      </c>
      <c r="F1678" s="832" t="s">
        <v>8576</v>
      </c>
      <c r="G1678" s="832" t="s">
        <v>8577</v>
      </c>
      <c r="H1678" s="849">
        <v>38</v>
      </c>
      <c r="I1678" s="849">
        <v>0</v>
      </c>
      <c r="J1678" s="832"/>
      <c r="K1678" s="832">
        <v>0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8273</v>
      </c>
      <c r="B1679" s="832" t="s">
        <v>8550</v>
      </c>
      <c r="C1679" s="832" t="s">
        <v>664</v>
      </c>
      <c r="D1679" s="832" t="s">
        <v>3080</v>
      </c>
      <c r="E1679" s="832" t="s">
        <v>8203</v>
      </c>
      <c r="F1679" s="832" t="s">
        <v>8578</v>
      </c>
      <c r="G1679" s="832" t="s">
        <v>8579</v>
      </c>
      <c r="H1679" s="849">
        <v>50</v>
      </c>
      <c r="I1679" s="849">
        <v>10000</v>
      </c>
      <c r="J1679" s="832"/>
      <c r="K1679" s="832">
        <v>200</v>
      </c>
      <c r="L1679" s="849"/>
      <c r="M1679" s="849"/>
      <c r="N1679" s="832"/>
      <c r="O1679" s="832"/>
      <c r="P1679" s="849"/>
      <c r="Q1679" s="849"/>
      <c r="R1679" s="837"/>
      <c r="S1679" s="850"/>
    </row>
    <row r="1680" spans="1:19" ht="14.4" customHeight="1" x14ac:dyDescent="0.3">
      <c r="A1680" s="831" t="s">
        <v>8273</v>
      </c>
      <c r="B1680" s="832" t="s">
        <v>8550</v>
      </c>
      <c r="C1680" s="832" t="s">
        <v>664</v>
      </c>
      <c r="D1680" s="832" t="s">
        <v>3080</v>
      </c>
      <c r="E1680" s="832" t="s">
        <v>8203</v>
      </c>
      <c r="F1680" s="832" t="s">
        <v>8354</v>
      </c>
      <c r="G1680" s="832" t="s">
        <v>8355</v>
      </c>
      <c r="H1680" s="849">
        <v>5</v>
      </c>
      <c r="I1680" s="849">
        <v>385</v>
      </c>
      <c r="J1680" s="832"/>
      <c r="K1680" s="832">
        <v>77</v>
      </c>
      <c r="L1680" s="849"/>
      <c r="M1680" s="849"/>
      <c r="N1680" s="832"/>
      <c r="O1680" s="832"/>
      <c r="P1680" s="849">
        <v>19</v>
      </c>
      <c r="Q1680" s="849">
        <v>1463</v>
      </c>
      <c r="R1680" s="837"/>
      <c r="S1680" s="850">
        <v>77</v>
      </c>
    </row>
    <row r="1681" spans="1:19" ht="14.4" customHeight="1" x14ac:dyDescent="0.3">
      <c r="A1681" s="831" t="s">
        <v>8273</v>
      </c>
      <c r="B1681" s="832" t="s">
        <v>8550</v>
      </c>
      <c r="C1681" s="832" t="s">
        <v>664</v>
      </c>
      <c r="D1681" s="832" t="s">
        <v>3081</v>
      </c>
      <c r="E1681" s="832" t="s">
        <v>8206</v>
      </c>
      <c r="F1681" s="832" t="s">
        <v>8323</v>
      </c>
      <c r="G1681" s="832" t="s">
        <v>2961</v>
      </c>
      <c r="H1681" s="849">
        <v>2</v>
      </c>
      <c r="I1681" s="849">
        <v>25026.18</v>
      </c>
      <c r="J1681" s="832"/>
      <c r="K1681" s="832">
        <v>12513.09</v>
      </c>
      <c r="L1681" s="849"/>
      <c r="M1681" s="849"/>
      <c r="N1681" s="832"/>
      <c r="O1681" s="832"/>
      <c r="P1681" s="849"/>
      <c r="Q1681" s="849"/>
      <c r="R1681" s="837"/>
      <c r="S1681" s="850"/>
    </row>
    <row r="1682" spans="1:19" ht="14.4" customHeight="1" x14ac:dyDescent="0.3">
      <c r="A1682" s="831" t="s">
        <v>8273</v>
      </c>
      <c r="B1682" s="832" t="s">
        <v>8550</v>
      </c>
      <c r="C1682" s="832" t="s">
        <v>664</v>
      </c>
      <c r="D1682" s="832" t="s">
        <v>3081</v>
      </c>
      <c r="E1682" s="832" t="s">
        <v>8203</v>
      </c>
      <c r="F1682" s="832" t="s">
        <v>8566</v>
      </c>
      <c r="G1682" s="832" t="s">
        <v>8567</v>
      </c>
      <c r="H1682" s="849">
        <v>173</v>
      </c>
      <c r="I1682" s="849">
        <v>14013</v>
      </c>
      <c r="J1682" s="832"/>
      <c r="K1682" s="832">
        <v>81</v>
      </c>
      <c r="L1682" s="849"/>
      <c r="M1682" s="849"/>
      <c r="N1682" s="832"/>
      <c r="O1682" s="832"/>
      <c r="P1682" s="849"/>
      <c r="Q1682" s="849"/>
      <c r="R1682" s="837"/>
      <c r="S1682" s="850"/>
    </row>
    <row r="1683" spans="1:19" ht="14.4" customHeight="1" x14ac:dyDescent="0.3">
      <c r="A1683" s="831" t="s">
        <v>8273</v>
      </c>
      <c r="B1683" s="832" t="s">
        <v>8550</v>
      </c>
      <c r="C1683" s="832" t="s">
        <v>664</v>
      </c>
      <c r="D1683" s="832" t="s">
        <v>3081</v>
      </c>
      <c r="E1683" s="832" t="s">
        <v>8203</v>
      </c>
      <c r="F1683" s="832" t="s">
        <v>8281</v>
      </c>
      <c r="G1683" s="832" t="s">
        <v>8282</v>
      </c>
      <c r="H1683" s="849">
        <v>187</v>
      </c>
      <c r="I1683" s="849">
        <v>6545</v>
      </c>
      <c r="J1683" s="832"/>
      <c r="K1683" s="832">
        <v>35</v>
      </c>
      <c r="L1683" s="849"/>
      <c r="M1683" s="849"/>
      <c r="N1683" s="832"/>
      <c r="O1683" s="832"/>
      <c r="P1683" s="849"/>
      <c r="Q1683" s="849"/>
      <c r="R1683" s="837"/>
      <c r="S1683" s="850"/>
    </row>
    <row r="1684" spans="1:19" ht="14.4" customHeight="1" x14ac:dyDescent="0.3">
      <c r="A1684" s="831" t="s">
        <v>8273</v>
      </c>
      <c r="B1684" s="832" t="s">
        <v>8550</v>
      </c>
      <c r="C1684" s="832" t="s">
        <v>664</v>
      </c>
      <c r="D1684" s="832" t="s">
        <v>3081</v>
      </c>
      <c r="E1684" s="832" t="s">
        <v>8203</v>
      </c>
      <c r="F1684" s="832" t="s">
        <v>8242</v>
      </c>
      <c r="G1684" s="832" t="s">
        <v>8243</v>
      </c>
      <c r="H1684" s="849">
        <v>2</v>
      </c>
      <c r="I1684" s="849">
        <v>72</v>
      </c>
      <c r="J1684" s="832"/>
      <c r="K1684" s="832">
        <v>36</v>
      </c>
      <c r="L1684" s="849"/>
      <c r="M1684" s="849"/>
      <c r="N1684" s="832"/>
      <c r="O1684" s="832"/>
      <c r="P1684" s="849"/>
      <c r="Q1684" s="849"/>
      <c r="R1684" s="837"/>
      <c r="S1684" s="850"/>
    </row>
    <row r="1685" spans="1:19" ht="14.4" customHeight="1" x14ac:dyDescent="0.3">
      <c r="A1685" s="831" t="s">
        <v>8273</v>
      </c>
      <c r="B1685" s="832" t="s">
        <v>8550</v>
      </c>
      <c r="C1685" s="832" t="s">
        <v>664</v>
      </c>
      <c r="D1685" s="832" t="s">
        <v>3081</v>
      </c>
      <c r="E1685" s="832" t="s">
        <v>8203</v>
      </c>
      <c r="F1685" s="832" t="s">
        <v>8271</v>
      </c>
      <c r="G1685" s="832" t="s">
        <v>8272</v>
      </c>
      <c r="H1685" s="849">
        <v>2</v>
      </c>
      <c r="I1685" s="849">
        <v>662</v>
      </c>
      <c r="J1685" s="832"/>
      <c r="K1685" s="832">
        <v>331</v>
      </c>
      <c r="L1685" s="849"/>
      <c r="M1685" s="849"/>
      <c r="N1685" s="832"/>
      <c r="O1685" s="832"/>
      <c r="P1685" s="849"/>
      <c r="Q1685" s="849"/>
      <c r="R1685" s="837"/>
      <c r="S1685" s="850"/>
    </row>
    <row r="1686" spans="1:19" ht="14.4" customHeight="1" x14ac:dyDescent="0.3">
      <c r="A1686" s="831" t="s">
        <v>8273</v>
      </c>
      <c r="B1686" s="832" t="s">
        <v>8550</v>
      </c>
      <c r="C1686" s="832" t="s">
        <v>664</v>
      </c>
      <c r="D1686" s="832" t="s">
        <v>3081</v>
      </c>
      <c r="E1686" s="832" t="s">
        <v>8203</v>
      </c>
      <c r="F1686" s="832" t="s">
        <v>8576</v>
      </c>
      <c r="G1686" s="832" t="s">
        <v>8577</v>
      </c>
      <c r="H1686" s="849">
        <v>1</v>
      </c>
      <c r="I1686" s="849">
        <v>0</v>
      </c>
      <c r="J1686" s="832"/>
      <c r="K1686" s="832">
        <v>0</v>
      </c>
      <c r="L1686" s="849"/>
      <c r="M1686" s="849"/>
      <c r="N1686" s="832"/>
      <c r="O1686" s="832"/>
      <c r="P1686" s="849"/>
      <c r="Q1686" s="849"/>
      <c r="R1686" s="837"/>
      <c r="S1686" s="850"/>
    </row>
    <row r="1687" spans="1:19" ht="14.4" customHeight="1" x14ac:dyDescent="0.3">
      <c r="A1687" s="831" t="s">
        <v>8273</v>
      </c>
      <c r="B1687" s="832" t="s">
        <v>8550</v>
      </c>
      <c r="C1687" s="832" t="s">
        <v>664</v>
      </c>
      <c r="D1687" s="832" t="s">
        <v>3081</v>
      </c>
      <c r="E1687" s="832" t="s">
        <v>8203</v>
      </c>
      <c r="F1687" s="832" t="s">
        <v>8293</v>
      </c>
      <c r="G1687" s="832" t="s">
        <v>8294</v>
      </c>
      <c r="H1687" s="849">
        <v>9</v>
      </c>
      <c r="I1687" s="849">
        <v>1890</v>
      </c>
      <c r="J1687" s="832"/>
      <c r="K1687" s="832">
        <v>210</v>
      </c>
      <c r="L1687" s="849"/>
      <c r="M1687" s="849"/>
      <c r="N1687" s="832"/>
      <c r="O1687" s="832"/>
      <c r="P1687" s="849"/>
      <c r="Q1687" s="849"/>
      <c r="R1687" s="837"/>
      <c r="S1687" s="850"/>
    </row>
    <row r="1688" spans="1:19" ht="14.4" customHeight="1" x14ac:dyDescent="0.3">
      <c r="A1688" s="831" t="s">
        <v>8273</v>
      </c>
      <c r="B1688" s="832" t="s">
        <v>8550</v>
      </c>
      <c r="C1688" s="832" t="s">
        <v>664</v>
      </c>
      <c r="D1688" s="832" t="s">
        <v>3081</v>
      </c>
      <c r="E1688" s="832" t="s">
        <v>8203</v>
      </c>
      <c r="F1688" s="832" t="s">
        <v>8295</v>
      </c>
      <c r="G1688" s="832" t="s">
        <v>8296</v>
      </c>
      <c r="H1688" s="849">
        <v>1</v>
      </c>
      <c r="I1688" s="849">
        <v>57</v>
      </c>
      <c r="J1688" s="832"/>
      <c r="K1688" s="832">
        <v>57</v>
      </c>
      <c r="L1688" s="849"/>
      <c r="M1688" s="849"/>
      <c r="N1688" s="832"/>
      <c r="O1688" s="832"/>
      <c r="P1688" s="849"/>
      <c r="Q1688" s="849"/>
      <c r="R1688" s="837"/>
      <c r="S1688" s="850"/>
    </row>
    <row r="1689" spans="1:19" ht="14.4" customHeight="1" x14ac:dyDescent="0.3">
      <c r="A1689" s="831" t="s">
        <v>8273</v>
      </c>
      <c r="B1689" s="832" t="s">
        <v>8550</v>
      </c>
      <c r="C1689" s="832" t="s">
        <v>664</v>
      </c>
      <c r="D1689" s="832" t="s">
        <v>3081</v>
      </c>
      <c r="E1689" s="832" t="s">
        <v>8203</v>
      </c>
      <c r="F1689" s="832" t="s">
        <v>8582</v>
      </c>
      <c r="G1689" s="832" t="s">
        <v>8583</v>
      </c>
      <c r="H1689" s="849">
        <v>1</v>
      </c>
      <c r="I1689" s="849">
        <v>89</v>
      </c>
      <c r="J1689" s="832"/>
      <c r="K1689" s="832">
        <v>89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8273</v>
      </c>
      <c r="B1690" s="832" t="s">
        <v>8550</v>
      </c>
      <c r="C1690" s="832" t="s">
        <v>664</v>
      </c>
      <c r="D1690" s="832" t="s">
        <v>3082</v>
      </c>
      <c r="E1690" s="832" t="s">
        <v>8203</v>
      </c>
      <c r="F1690" s="832" t="s">
        <v>8232</v>
      </c>
      <c r="G1690" s="832" t="s">
        <v>8233</v>
      </c>
      <c r="H1690" s="849"/>
      <c r="I1690" s="849"/>
      <c r="J1690" s="832"/>
      <c r="K1690" s="832"/>
      <c r="L1690" s="849">
        <v>1</v>
      </c>
      <c r="M1690" s="849">
        <v>66</v>
      </c>
      <c r="N1690" s="832">
        <v>1</v>
      </c>
      <c r="O1690" s="832">
        <v>66</v>
      </c>
      <c r="P1690" s="849"/>
      <c r="Q1690" s="849"/>
      <c r="R1690" s="837"/>
      <c r="S1690" s="850"/>
    </row>
    <row r="1691" spans="1:19" ht="14.4" customHeight="1" x14ac:dyDescent="0.3">
      <c r="A1691" s="831" t="s">
        <v>8273</v>
      </c>
      <c r="B1691" s="832" t="s">
        <v>8550</v>
      </c>
      <c r="C1691" s="832" t="s">
        <v>664</v>
      </c>
      <c r="D1691" s="832" t="s">
        <v>3082</v>
      </c>
      <c r="E1691" s="832" t="s">
        <v>8203</v>
      </c>
      <c r="F1691" s="832" t="s">
        <v>8204</v>
      </c>
      <c r="G1691" s="832" t="s">
        <v>8205</v>
      </c>
      <c r="H1691" s="849">
        <v>1</v>
      </c>
      <c r="I1691" s="849">
        <v>144</v>
      </c>
      <c r="J1691" s="832"/>
      <c r="K1691" s="832">
        <v>144</v>
      </c>
      <c r="L1691" s="849"/>
      <c r="M1691" s="849"/>
      <c r="N1691" s="832"/>
      <c r="O1691" s="832"/>
      <c r="P1691" s="849"/>
      <c r="Q1691" s="849"/>
      <c r="R1691" s="837"/>
      <c r="S1691" s="850"/>
    </row>
    <row r="1692" spans="1:19" ht="14.4" customHeight="1" x14ac:dyDescent="0.3">
      <c r="A1692" s="831" t="s">
        <v>8273</v>
      </c>
      <c r="B1692" s="832" t="s">
        <v>8550</v>
      </c>
      <c r="C1692" s="832" t="s">
        <v>664</v>
      </c>
      <c r="D1692" s="832" t="s">
        <v>3082</v>
      </c>
      <c r="E1692" s="832" t="s">
        <v>8203</v>
      </c>
      <c r="F1692" s="832" t="s">
        <v>8281</v>
      </c>
      <c r="G1692" s="832" t="s">
        <v>8282</v>
      </c>
      <c r="H1692" s="849"/>
      <c r="I1692" s="849"/>
      <c r="J1692" s="832"/>
      <c r="K1692" s="832"/>
      <c r="L1692" s="849"/>
      <c r="M1692" s="849"/>
      <c r="N1692" s="832"/>
      <c r="O1692" s="832"/>
      <c r="P1692" s="849">
        <v>1</v>
      </c>
      <c r="Q1692" s="849">
        <v>37</v>
      </c>
      <c r="R1692" s="837"/>
      <c r="S1692" s="850">
        <v>37</v>
      </c>
    </row>
    <row r="1693" spans="1:19" ht="14.4" customHeight="1" x14ac:dyDescent="0.3">
      <c r="A1693" s="831" t="s">
        <v>8273</v>
      </c>
      <c r="B1693" s="832" t="s">
        <v>8550</v>
      </c>
      <c r="C1693" s="832" t="s">
        <v>664</v>
      </c>
      <c r="D1693" s="832" t="s">
        <v>3082</v>
      </c>
      <c r="E1693" s="832" t="s">
        <v>8203</v>
      </c>
      <c r="F1693" s="832" t="s">
        <v>8271</v>
      </c>
      <c r="G1693" s="832" t="s">
        <v>8272</v>
      </c>
      <c r="H1693" s="849">
        <v>1</v>
      </c>
      <c r="I1693" s="849">
        <v>331</v>
      </c>
      <c r="J1693" s="832">
        <v>0.93502824858757061</v>
      </c>
      <c r="K1693" s="832">
        <v>331</v>
      </c>
      <c r="L1693" s="849">
        <v>1</v>
      </c>
      <c r="M1693" s="849">
        <v>354</v>
      </c>
      <c r="N1693" s="832">
        <v>1</v>
      </c>
      <c r="O1693" s="832">
        <v>354</v>
      </c>
      <c r="P1693" s="849">
        <v>1</v>
      </c>
      <c r="Q1693" s="849">
        <v>355</v>
      </c>
      <c r="R1693" s="837">
        <v>1.0028248587570621</v>
      </c>
      <c r="S1693" s="850">
        <v>355</v>
      </c>
    </row>
    <row r="1694" spans="1:19" ht="14.4" customHeight="1" x14ac:dyDescent="0.3">
      <c r="A1694" s="831" t="s">
        <v>8273</v>
      </c>
      <c r="B1694" s="832" t="s">
        <v>8550</v>
      </c>
      <c r="C1694" s="832" t="s">
        <v>664</v>
      </c>
      <c r="D1694" s="832" t="s">
        <v>3083</v>
      </c>
      <c r="E1694" s="832" t="s">
        <v>8203</v>
      </c>
      <c r="F1694" s="832" t="s">
        <v>8232</v>
      </c>
      <c r="G1694" s="832" t="s">
        <v>8233</v>
      </c>
      <c r="H1694" s="849">
        <v>39</v>
      </c>
      <c r="I1694" s="849">
        <v>2496</v>
      </c>
      <c r="J1694" s="832"/>
      <c r="K1694" s="832">
        <v>64</v>
      </c>
      <c r="L1694" s="849"/>
      <c r="M1694" s="849"/>
      <c r="N1694" s="832"/>
      <c r="O1694" s="832"/>
      <c r="P1694" s="849">
        <v>2</v>
      </c>
      <c r="Q1694" s="849">
        <v>132</v>
      </c>
      <c r="R1694" s="837"/>
      <c r="S1694" s="850">
        <v>66</v>
      </c>
    </row>
    <row r="1695" spans="1:19" ht="14.4" customHeight="1" x14ac:dyDescent="0.3">
      <c r="A1695" s="831" t="s">
        <v>8273</v>
      </c>
      <c r="B1695" s="832" t="s">
        <v>8550</v>
      </c>
      <c r="C1695" s="832" t="s">
        <v>664</v>
      </c>
      <c r="D1695" s="832" t="s">
        <v>3083</v>
      </c>
      <c r="E1695" s="832" t="s">
        <v>8203</v>
      </c>
      <c r="F1695" s="832" t="s">
        <v>8328</v>
      </c>
      <c r="G1695" s="832" t="s">
        <v>8329</v>
      </c>
      <c r="H1695" s="849">
        <v>1</v>
      </c>
      <c r="I1695" s="849">
        <v>109</v>
      </c>
      <c r="J1695" s="832"/>
      <c r="K1695" s="832">
        <v>109</v>
      </c>
      <c r="L1695" s="849"/>
      <c r="M1695" s="849"/>
      <c r="N1695" s="832"/>
      <c r="O1695" s="832"/>
      <c r="P1695" s="849"/>
      <c r="Q1695" s="849"/>
      <c r="R1695" s="837"/>
      <c r="S1695" s="850"/>
    </row>
    <row r="1696" spans="1:19" ht="14.4" customHeight="1" x14ac:dyDescent="0.3">
      <c r="A1696" s="831" t="s">
        <v>8273</v>
      </c>
      <c r="B1696" s="832" t="s">
        <v>8550</v>
      </c>
      <c r="C1696" s="832" t="s">
        <v>664</v>
      </c>
      <c r="D1696" s="832" t="s">
        <v>3083</v>
      </c>
      <c r="E1696" s="832" t="s">
        <v>8203</v>
      </c>
      <c r="F1696" s="832" t="s">
        <v>8204</v>
      </c>
      <c r="G1696" s="832" t="s">
        <v>8205</v>
      </c>
      <c r="H1696" s="849"/>
      <c r="I1696" s="849"/>
      <c r="J1696" s="832"/>
      <c r="K1696" s="832"/>
      <c r="L1696" s="849"/>
      <c r="M1696" s="849"/>
      <c r="N1696" s="832"/>
      <c r="O1696" s="832"/>
      <c r="P1696" s="849">
        <v>14</v>
      </c>
      <c r="Q1696" s="849">
        <v>2058</v>
      </c>
      <c r="R1696" s="837"/>
      <c r="S1696" s="850">
        <v>147</v>
      </c>
    </row>
    <row r="1697" spans="1:19" ht="14.4" customHeight="1" x14ac:dyDescent="0.3">
      <c r="A1697" s="831" t="s">
        <v>8273</v>
      </c>
      <c r="B1697" s="832" t="s">
        <v>8550</v>
      </c>
      <c r="C1697" s="832" t="s">
        <v>664</v>
      </c>
      <c r="D1697" s="832" t="s">
        <v>3083</v>
      </c>
      <c r="E1697" s="832" t="s">
        <v>8203</v>
      </c>
      <c r="F1697" s="832" t="s">
        <v>8568</v>
      </c>
      <c r="G1697" s="832" t="s">
        <v>8569</v>
      </c>
      <c r="H1697" s="849"/>
      <c r="I1697" s="849"/>
      <c r="J1697" s="832"/>
      <c r="K1697" s="832"/>
      <c r="L1697" s="849">
        <v>1</v>
      </c>
      <c r="M1697" s="849">
        <v>106</v>
      </c>
      <c r="N1697" s="832">
        <v>1</v>
      </c>
      <c r="O1697" s="832">
        <v>106</v>
      </c>
      <c r="P1697" s="849"/>
      <c r="Q1697" s="849"/>
      <c r="R1697" s="837"/>
      <c r="S1697" s="850"/>
    </row>
    <row r="1698" spans="1:19" ht="14.4" customHeight="1" x14ac:dyDescent="0.3">
      <c r="A1698" s="831" t="s">
        <v>8273</v>
      </c>
      <c r="B1698" s="832" t="s">
        <v>8550</v>
      </c>
      <c r="C1698" s="832" t="s">
        <v>664</v>
      </c>
      <c r="D1698" s="832" t="s">
        <v>3083</v>
      </c>
      <c r="E1698" s="832" t="s">
        <v>8203</v>
      </c>
      <c r="F1698" s="832" t="s">
        <v>8281</v>
      </c>
      <c r="G1698" s="832" t="s">
        <v>8282</v>
      </c>
      <c r="H1698" s="849">
        <v>5</v>
      </c>
      <c r="I1698" s="849">
        <v>175</v>
      </c>
      <c r="J1698" s="832">
        <v>4.7297297297297298</v>
      </c>
      <c r="K1698" s="832">
        <v>35</v>
      </c>
      <c r="L1698" s="849">
        <v>1</v>
      </c>
      <c r="M1698" s="849">
        <v>37</v>
      </c>
      <c r="N1698" s="832">
        <v>1</v>
      </c>
      <c r="O1698" s="832">
        <v>37</v>
      </c>
      <c r="P1698" s="849"/>
      <c r="Q1698" s="849"/>
      <c r="R1698" s="837"/>
      <c r="S1698" s="850"/>
    </row>
    <row r="1699" spans="1:19" ht="14.4" customHeight="1" x14ac:dyDescent="0.3">
      <c r="A1699" s="831" t="s">
        <v>8273</v>
      </c>
      <c r="B1699" s="832" t="s">
        <v>8550</v>
      </c>
      <c r="C1699" s="832" t="s">
        <v>664</v>
      </c>
      <c r="D1699" s="832" t="s">
        <v>3083</v>
      </c>
      <c r="E1699" s="832" t="s">
        <v>8203</v>
      </c>
      <c r="F1699" s="832" t="s">
        <v>8380</v>
      </c>
      <c r="G1699" s="832" t="s">
        <v>8381</v>
      </c>
      <c r="H1699" s="849">
        <v>54</v>
      </c>
      <c r="I1699" s="849">
        <v>8910</v>
      </c>
      <c r="J1699" s="832">
        <v>25.16949152542373</v>
      </c>
      <c r="K1699" s="832">
        <v>165</v>
      </c>
      <c r="L1699" s="849">
        <v>2</v>
      </c>
      <c r="M1699" s="849">
        <v>354</v>
      </c>
      <c r="N1699" s="832">
        <v>1</v>
      </c>
      <c r="O1699" s="832">
        <v>177</v>
      </c>
      <c r="P1699" s="849">
        <v>19</v>
      </c>
      <c r="Q1699" s="849">
        <v>3363</v>
      </c>
      <c r="R1699" s="837">
        <v>9.5</v>
      </c>
      <c r="S1699" s="850">
        <v>177</v>
      </c>
    </row>
    <row r="1700" spans="1:19" ht="14.4" customHeight="1" x14ac:dyDescent="0.3">
      <c r="A1700" s="831" t="s">
        <v>8273</v>
      </c>
      <c r="B1700" s="832" t="s">
        <v>8550</v>
      </c>
      <c r="C1700" s="832" t="s">
        <v>664</v>
      </c>
      <c r="D1700" s="832" t="s">
        <v>3083</v>
      </c>
      <c r="E1700" s="832" t="s">
        <v>8203</v>
      </c>
      <c r="F1700" s="832" t="s">
        <v>8240</v>
      </c>
      <c r="G1700" s="832" t="s">
        <v>8241</v>
      </c>
      <c r="H1700" s="849">
        <v>2</v>
      </c>
      <c r="I1700" s="849">
        <v>66.67</v>
      </c>
      <c r="J1700" s="832"/>
      <c r="K1700" s="832">
        <v>33.335000000000001</v>
      </c>
      <c r="L1700" s="849"/>
      <c r="M1700" s="849"/>
      <c r="N1700" s="832"/>
      <c r="O1700" s="832"/>
      <c r="P1700" s="849"/>
      <c r="Q1700" s="849"/>
      <c r="R1700" s="837"/>
      <c r="S1700" s="850"/>
    </row>
    <row r="1701" spans="1:19" ht="14.4" customHeight="1" x14ac:dyDescent="0.3">
      <c r="A1701" s="831" t="s">
        <v>8273</v>
      </c>
      <c r="B1701" s="832" t="s">
        <v>8550</v>
      </c>
      <c r="C1701" s="832" t="s">
        <v>664</v>
      </c>
      <c r="D1701" s="832" t="s">
        <v>3083</v>
      </c>
      <c r="E1701" s="832" t="s">
        <v>8203</v>
      </c>
      <c r="F1701" s="832" t="s">
        <v>8287</v>
      </c>
      <c r="G1701" s="832" t="s">
        <v>8288</v>
      </c>
      <c r="H1701" s="849">
        <v>66</v>
      </c>
      <c r="I1701" s="849">
        <v>7128</v>
      </c>
      <c r="J1701" s="832">
        <v>30.724137931034484</v>
      </c>
      <c r="K1701" s="832">
        <v>108</v>
      </c>
      <c r="L1701" s="849">
        <v>2</v>
      </c>
      <c r="M1701" s="849">
        <v>232</v>
      </c>
      <c r="N1701" s="832">
        <v>1</v>
      </c>
      <c r="O1701" s="832">
        <v>116</v>
      </c>
      <c r="P1701" s="849">
        <v>10</v>
      </c>
      <c r="Q1701" s="849">
        <v>1160</v>
      </c>
      <c r="R1701" s="837">
        <v>5</v>
      </c>
      <c r="S1701" s="850">
        <v>116</v>
      </c>
    </row>
    <row r="1702" spans="1:19" ht="14.4" customHeight="1" x14ac:dyDescent="0.3">
      <c r="A1702" s="831" t="s">
        <v>8273</v>
      </c>
      <c r="B1702" s="832" t="s">
        <v>8550</v>
      </c>
      <c r="C1702" s="832" t="s">
        <v>664</v>
      </c>
      <c r="D1702" s="832" t="s">
        <v>3083</v>
      </c>
      <c r="E1702" s="832" t="s">
        <v>8203</v>
      </c>
      <c r="F1702" s="832" t="s">
        <v>8242</v>
      </c>
      <c r="G1702" s="832" t="s">
        <v>8243</v>
      </c>
      <c r="H1702" s="849">
        <v>21</v>
      </c>
      <c r="I1702" s="849">
        <v>756</v>
      </c>
      <c r="J1702" s="832"/>
      <c r="K1702" s="832">
        <v>36</v>
      </c>
      <c r="L1702" s="849"/>
      <c r="M1702" s="849"/>
      <c r="N1702" s="832"/>
      <c r="O1702" s="832"/>
      <c r="P1702" s="849"/>
      <c r="Q1702" s="849"/>
      <c r="R1702" s="837"/>
      <c r="S1702" s="850"/>
    </row>
    <row r="1703" spans="1:19" ht="14.4" customHeight="1" x14ac:dyDescent="0.3">
      <c r="A1703" s="831" t="s">
        <v>8273</v>
      </c>
      <c r="B1703" s="832" t="s">
        <v>8550</v>
      </c>
      <c r="C1703" s="832" t="s">
        <v>664</v>
      </c>
      <c r="D1703" s="832" t="s">
        <v>3083</v>
      </c>
      <c r="E1703" s="832" t="s">
        <v>8203</v>
      </c>
      <c r="F1703" s="832" t="s">
        <v>8271</v>
      </c>
      <c r="G1703" s="832" t="s">
        <v>8272</v>
      </c>
      <c r="H1703" s="849">
        <v>90</v>
      </c>
      <c r="I1703" s="849">
        <v>29790</v>
      </c>
      <c r="J1703" s="832"/>
      <c r="K1703" s="832">
        <v>331</v>
      </c>
      <c r="L1703" s="849"/>
      <c r="M1703" s="849"/>
      <c r="N1703" s="832"/>
      <c r="O1703" s="832"/>
      <c r="P1703" s="849">
        <v>8</v>
      </c>
      <c r="Q1703" s="849">
        <v>2840</v>
      </c>
      <c r="R1703" s="837"/>
      <c r="S1703" s="850">
        <v>355</v>
      </c>
    </row>
    <row r="1704" spans="1:19" ht="14.4" customHeight="1" x14ac:dyDescent="0.3">
      <c r="A1704" s="831" t="s">
        <v>8273</v>
      </c>
      <c r="B1704" s="832" t="s">
        <v>8550</v>
      </c>
      <c r="C1704" s="832" t="s">
        <v>664</v>
      </c>
      <c r="D1704" s="832" t="s">
        <v>3083</v>
      </c>
      <c r="E1704" s="832" t="s">
        <v>8203</v>
      </c>
      <c r="F1704" s="832" t="s">
        <v>8291</v>
      </c>
      <c r="G1704" s="832" t="s">
        <v>8292</v>
      </c>
      <c r="H1704" s="849">
        <v>15</v>
      </c>
      <c r="I1704" s="849">
        <v>1050</v>
      </c>
      <c r="J1704" s="832">
        <v>2.0270270270270272</v>
      </c>
      <c r="K1704" s="832">
        <v>70</v>
      </c>
      <c r="L1704" s="849">
        <v>7</v>
      </c>
      <c r="M1704" s="849">
        <v>518</v>
      </c>
      <c r="N1704" s="832">
        <v>1</v>
      </c>
      <c r="O1704" s="832">
        <v>74</v>
      </c>
      <c r="P1704" s="849">
        <v>1</v>
      </c>
      <c r="Q1704" s="849">
        <v>74</v>
      </c>
      <c r="R1704" s="837">
        <v>0.14285714285714285</v>
      </c>
      <c r="S1704" s="850">
        <v>74</v>
      </c>
    </row>
    <row r="1705" spans="1:19" ht="14.4" customHeight="1" x14ac:dyDescent="0.3">
      <c r="A1705" s="831" t="s">
        <v>8273</v>
      </c>
      <c r="B1705" s="832" t="s">
        <v>8550</v>
      </c>
      <c r="C1705" s="832" t="s">
        <v>664</v>
      </c>
      <c r="D1705" s="832" t="s">
        <v>3083</v>
      </c>
      <c r="E1705" s="832" t="s">
        <v>8203</v>
      </c>
      <c r="F1705" s="832" t="s">
        <v>8354</v>
      </c>
      <c r="G1705" s="832" t="s">
        <v>8355</v>
      </c>
      <c r="H1705" s="849"/>
      <c r="I1705" s="849"/>
      <c r="J1705" s="832"/>
      <c r="K1705" s="832"/>
      <c r="L1705" s="849"/>
      <c r="M1705" s="849"/>
      <c r="N1705" s="832"/>
      <c r="O1705" s="832"/>
      <c r="P1705" s="849">
        <v>16</v>
      </c>
      <c r="Q1705" s="849">
        <v>1232</v>
      </c>
      <c r="R1705" s="837"/>
      <c r="S1705" s="850">
        <v>77</v>
      </c>
    </row>
    <row r="1706" spans="1:19" ht="14.4" customHeight="1" x14ac:dyDescent="0.3">
      <c r="A1706" s="831" t="s">
        <v>8273</v>
      </c>
      <c r="B1706" s="832" t="s">
        <v>8550</v>
      </c>
      <c r="C1706" s="832" t="s">
        <v>664</v>
      </c>
      <c r="D1706" s="832" t="s">
        <v>3083</v>
      </c>
      <c r="E1706" s="832" t="s">
        <v>8203</v>
      </c>
      <c r="F1706" s="832" t="s">
        <v>8248</v>
      </c>
      <c r="G1706" s="832" t="s">
        <v>8249</v>
      </c>
      <c r="H1706" s="849">
        <v>3</v>
      </c>
      <c r="I1706" s="849">
        <v>171</v>
      </c>
      <c r="J1706" s="832"/>
      <c r="K1706" s="832">
        <v>57</v>
      </c>
      <c r="L1706" s="849"/>
      <c r="M1706" s="849"/>
      <c r="N1706" s="832"/>
      <c r="O1706" s="832"/>
      <c r="P1706" s="849">
        <v>2</v>
      </c>
      <c r="Q1706" s="849">
        <v>118</v>
      </c>
      <c r="R1706" s="837"/>
      <c r="S1706" s="850">
        <v>59</v>
      </c>
    </row>
    <row r="1707" spans="1:19" ht="14.4" customHeight="1" x14ac:dyDescent="0.3">
      <c r="A1707" s="831" t="s">
        <v>8273</v>
      </c>
      <c r="B1707" s="832" t="s">
        <v>8550</v>
      </c>
      <c r="C1707" s="832" t="s">
        <v>664</v>
      </c>
      <c r="D1707" s="832" t="s">
        <v>3083</v>
      </c>
      <c r="E1707" s="832" t="s">
        <v>8203</v>
      </c>
      <c r="F1707" s="832" t="s">
        <v>8250</v>
      </c>
      <c r="G1707" s="832" t="s">
        <v>8251</v>
      </c>
      <c r="H1707" s="849"/>
      <c r="I1707" s="849"/>
      <c r="J1707" s="832"/>
      <c r="K1707" s="832"/>
      <c r="L1707" s="849"/>
      <c r="M1707" s="849"/>
      <c r="N1707" s="832"/>
      <c r="O1707" s="832"/>
      <c r="P1707" s="849">
        <v>1</v>
      </c>
      <c r="Q1707" s="849">
        <v>37</v>
      </c>
      <c r="R1707" s="837"/>
      <c r="S1707" s="850">
        <v>37</v>
      </c>
    </row>
    <row r="1708" spans="1:19" ht="14.4" customHeight="1" x14ac:dyDescent="0.3">
      <c r="A1708" s="831" t="s">
        <v>8273</v>
      </c>
      <c r="B1708" s="832" t="s">
        <v>8550</v>
      </c>
      <c r="C1708" s="832" t="s">
        <v>664</v>
      </c>
      <c r="D1708" s="832" t="s">
        <v>3084</v>
      </c>
      <c r="E1708" s="832" t="s">
        <v>8203</v>
      </c>
      <c r="F1708" s="832" t="s">
        <v>8230</v>
      </c>
      <c r="G1708" s="832" t="s">
        <v>8231</v>
      </c>
      <c r="H1708" s="849">
        <v>4</v>
      </c>
      <c r="I1708" s="849">
        <v>116</v>
      </c>
      <c r="J1708" s="832"/>
      <c r="K1708" s="832">
        <v>29</v>
      </c>
      <c r="L1708" s="849"/>
      <c r="M1708" s="849"/>
      <c r="N1708" s="832"/>
      <c r="O1708" s="832"/>
      <c r="P1708" s="849"/>
      <c r="Q1708" s="849"/>
      <c r="R1708" s="837"/>
      <c r="S1708" s="850"/>
    </row>
    <row r="1709" spans="1:19" ht="14.4" customHeight="1" x14ac:dyDescent="0.3">
      <c r="A1709" s="831" t="s">
        <v>8273</v>
      </c>
      <c r="B1709" s="832" t="s">
        <v>8550</v>
      </c>
      <c r="C1709" s="832" t="s">
        <v>664</v>
      </c>
      <c r="D1709" s="832" t="s">
        <v>3084</v>
      </c>
      <c r="E1709" s="832" t="s">
        <v>8203</v>
      </c>
      <c r="F1709" s="832" t="s">
        <v>8232</v>
      </c>
      <c r="G1709" s="832" t="s">
        <v>8233</v>
      </c>
      <c r="H1709" s="849">
        <v>16</v>
      </c>
      <c r="I1709" s="849">
        <v>1024</v>
      </c>
      <c r="J1709" s="832">
        <v>15.515151515151516</v>
      </c>
      <c r="K1709" s="832">
        <v>64</v>
      </c>
      <c r="L1709" s="849">
        <v>1</v>
      </c>
      <c r="M1709" s="849">
        <v>66</v>
      </c>
      <c r="N1709" s="832">
        <v>1</v>
      </c>
      <c r="O1709" s="832">
        <v>66</v>
      </c>
      <c r="P1709" s="849"/>
      <c r="Q1709" s="849"/>
      <c r="R1709" s="837"/>
      <c r="S1709" s="850"/>
    </row>
    <row r="1710" spans="1:19" ht="14.4" customHeight="1" x14ac:dyDescent="0.3">
      <c r="A1710" s="831" t="s">
        <v>8273</v>
      </c>
      <c r="B1710" s="832" t="s">
        <v>8550</v>
      </c>
      <c r="C1710" s="832" t="s">
        <v>664</v>
      </c>
      <c r="D1710" s="832" t="s">
        <v>3084</v>
      </c>
      <c r="E1710" s="832" t="s">
        <v>8203</v>
      </c>
      <c r="F1710" s="832" t="s">
        <v>8281</v>
      </c>
      <c r="G1710" s="832" t="s">
        <v>8282</v>
      </c>
      <c r="H1710" s="849">
        <v>23</v>
      </c>
      <c r="I1710" s="849">
        <v>805</v>
      </c>
      <c r="J1710" s="832"/>
      <c r="K1710" s="832">
        <v>35</v>
      </c>
      <c r="L1710" s="849"/>
      <c r="M1710" s="849"/>
      <c r="N1710" s="832"/>
      <c r="O1710" s="832"/>
      <c r="P1710" s="849"/>
      <c r="Q1710" s="849"/>
      <c r="R1710" s="837"/>
      <c r="S1710" s="850"/>
    </row>
    <row r="1711" spans="1:19" ht="14.4" customHeight="1" x14ac:dyDescent="0.3">
      <c r="A1711" s="831" t="s">
        <v>8273</v>
      </c>
      <c r="B1711" s="832" t="s">
        <v>8550</v>
      </c>
      <c r="C1711" s="832" t="s">
        <v>664</v>
      </c>
      <c r="D1711" s="832" t="s">
        <v>3084</v>
      </c>
      <c r="E1711" s="832" t="s">
        <v>8203</v>
      </c>
      <c r="F1711" s="832" t="s">
        <v>8238</v>
      </c>
      <c r="G1711" s="832" t="s">
        <v>8239</v>
      </c>
      <c r="H1711" s="849">
        <v>32</v>
      </c>
      <c r="I1711" s="849">
        <v>2624</v>
      </c>
      <c r="J1711" s="832"/>
      <c r="K1711" s="832">
        <v>82</v>
      </c>
      <c r="L1711" s="849"/>
      <c r="M1711" s="849"/>
      <c r="N1711" s="832"/>
      <c r="O1711" s="832"/>
      <c r="P1711" s="849"/>
      <c r="Q1711" s="849"/>
      <c r="R1711" s="837"/>
      <c r="S1711" s="850"/>
    </row>
    <row r="1712" spans="1:19" ht="14.4" customHeight="1" x14ac:dyDescent="0.3">
      <c r="A1712" s="831" t="s">
        <v>8273</v>
      </c>
      <c r="B1712" s="832" t="s">
        <v>8550</v>
      </c>
      <c r="C1712" s="832" t="s">
        <v>664</v>
      </c>
      <c r="D1712" s="832" t="s">
        <v>3084</v>
      </c>
      <c r="E1712" s="832" t="s">
        <v>8203</v>
      </c>
      <c r="F1712" s="832" t="s">
        <v>8380</v>
      </c>
      <c r="G1712" s="832" t="s">
        <v>8381</v>
      </c>
      <c r="H1712" s="849">
        <v>40</v>
      </c>
      <c r="I1712" s="849">
        <v>6600</v>
      </c>
      <c r="J1712" s="832"/>
      <c r="K1712" s="832">
        <v>165</v>
      </c>
      <c r="L1712" s="849"/>
      <c r="M1712" s="849"/>
      <c r="N1712" s="832"/>
      <c r="O1712" s="832"/>
      <c r="P1712" s="849"/>
      <c r="Q1712" s="849"/>
      <c r="R1712" s="837"/>
      <c r="S1712" s="850"/>
    </row>
    <row r="1713" spans="1:19" ht="14.4" customHeight="1" x14ac:dyDescent="0.3">
      <c r="A1713" s="831" t="s">
        <v>8273</v>
      </c>
      <c r="B1713" s="832" t="s">
        <v>8550</v>
      </c>
      <c r="C1713" s="832" t="s">
        <v>664</v>
      </c>
      <c r="D1713" s="832" t="s">
        <v>3084</v>
      </c>
      <c r="E1713" s="832" t="s">
        <v>8203</v>
      </c>
      <c r="F1713" s="832" t="s">
        <v>8242</v>
      </c>
      <c r="G1713" s="832" t="s">
        <v>8243</v>
      </c>
      <c r="H1713" s="849">
        <v>11</v>
      </c>
      <c r="I1713" s="849">
        <v>396</v>
      </c>
      <c r="J1713" s="832"/>
      <c r="K1713" s="832">
        <v>36</v>
      </c>
      <c r="L1713" s="849"/>
      <c r="M1713" s="849"/>
      <c r="N1713" s="832"/>
      <c r="O1713" s="832"/>
      <c r="P1713" s="849"/>
      <c r="Q1713" s="849"/>
      <c r="R1713" s="837"/>
      <c r="S1713" s="850"/>
    </row>
    <row r="1714" spans="1:19" ht="14.4" customHeight="1" x14ac:dyDescent="0.3">
      <c r="A1714" s="831" t="s">
        <v>8273</v>
      </c>
      <c r="B1714" s="832" t="s">
        <v>8550</v>
      </c>
      <c r="C1714" s="832" t="s">
        <v>664</v>
      </c>
      <c r="D1714" s="832" t="s">
        <v>3084</v>
      </c>
      <c r="E1714" s="832" t="s">
        <v>8203</v>
      </c>
      <c r="F1714" s="832" t="s">
        <v>8244</v>
      </c>
      <c r="G1714" s="832" t="s">
        <v>8245</v>
      </c>
      <c r="H1714" s="849">
        <v>2</v>
      </c>
      <c r="I1714" s="849">
        <v>62</v>
      </c>
      <c r="J1714" s="832"/>
      <c r="K1714" s="832">
        <v>31</v>
      </c>
      <c r="L1714" s="849"/>
      <c r="M1714" s="849"/>
      <c r="N1714" s="832"/>
      <c r="O1714" s="832"/>
      <c r="P1714" s="849"/>
      <c r="Q1714" s="849"/>
      <c r="R1714" s="837"/>
      <c r="S1714" s="850"/>
    </row>
    <row r="1715" spans="1:19" ht="14.4" customHeight="1" x14ac:dyDescent="0.3">
      <c r="A1715" s="831" t="s">
        <v>8273</v>
      </c>
      <c r="B1715" s="832" t="s">
        <v>8550</v>
      </c>
      <c r="C1715" s="832" t="s">
        <v>664</v>
      </c>
      <c r="D1715" s="832" t="s">
        <v>3084</v>
      </c>
      <c r="E1715" s="832" t="s">
        <v>8203</v>
      </c>
      <c r="F1715" s="832" t="s">
        <v>8271</v>
      </c>
      <c r="G1715" s="832" t="s">
        <v>8272</v>
      </c>
      <c r="H1715" s="849">
        <v>74</v>
      </c>
      <c r="I1715" s="849">
        <v>24494</v>
      </c>
      <c r="J1715" s="832"/>
      <c r="K1715" s="832">
        <v>331</v>
      </c>
      <c r="L1715" s="849"/>
      <c r="M1715" s="849"/>
      <c r="N1715" s="832"/>
      <c r="O1715" s="832"/>
      <c r="P1715" s="849"/>
      <c r="Q1715" s="849"/>
      <c r="R1715" s="837"/>
      <c r="S1715" s="850"/>
    </row>
    <row r="1716" spans="1:19" ht="14.4" customHeight="1" x14ac:dyDescent="0.3">
      <c r="A1716" s="831" t="s">
        <v>8273</v>
      </c>
      <c r="B1716" s="832" t="s">
        <v>8550</v>
      </c>
      <c r="C1716" s="832" t="s">
        <v>664</v>
      </c>
      <c r="D1716" s="832" t="s">
        <v>3084</v>
      </c>
      <c r="E1716" s="832" t="s">
        <v>8203</v>
      </c>
      <c r="F1716" s="832" t="s">
        <v>8291</v>
      </c>
      <c r="G1716" s="832" t="s">
        <v>8292</v>
      </c>
      <c r="H1716" s="849">
        <v>2</v>
      </c>
      <c r="I1716" s="849">
        <v>140</v>
      </c>
      <c r="J1716" s="832"/>
      <c r="K1716" s="832">
        <v>70</v>
      </c>
      <c r="L1716" s="849"/>
      <c r="M1716" s="849"/>
      <c r="N1716" s="832"/>
      <c r="O1716" s="832"/>
      <c r="P1716" s="849"/>
      <c r="Q1716" s="849"/>
      <c r="R1716" s="837"/>
      <c r="S1716" s="850"/>
    </row>
    <row r="1717" spans="1:19" ht="14.4" customHeight="1" x14ac:dyDescent="0.3">
      <c r="A1717" s="831" t="s">
        <v>8273</v>
      </c>
      <c r="B1717" s="832" t="s">
        <v>8550</v>
      </c>
      <c r="C1717" s="832" t="s">
        <v>664</v>
      </c>
      <c r="D1717" s="832" t="s">
        <v>3084</v>
      </c>
      <c r="E1717" s="832" t="s">
        <v>8203</v>
      </c>
      <c r="F1717" s="832" t="s">
        <v>8246</v>
      </c>
      <c r="G1717" s="832" t="s">
        <v>8247</v>
      </c>
      <c r="H1717" s="849">
        <v>10</v>
      </c>
      <c r="I1717" s="849">
        <v>270</v>
      </c>
      <c r="J1717" s="832"/>
      <c r="K1717" s="832">
        <v>27</v>
      </c>
      <c r="L1717" s="849"/>
      <c r="M1717" s="849"/>
      <c r="N1717" s="832"/>
      <c r="O1717" s="832"/>
      <c r="P1717" s="849"/>
      <c r="Q1717" s="849"/>
      <c r="R1717" s="837"/>
      <c r="S1717" s="850"/>
    </row>
    <row r="1718" spans="1:19" ht="14.4" customHeight="1" x14ac:dyDescent="0.3">
      <c r="A1718" s="831" t="s">
        <v>8273</v>
      </c>
      <c r="B1718" s="832" t="s">
        <v>8550</v>
      </c>
      <c r="C1718" s="832" t="s">
        <v>664</v>
      </c>
      <c r="D1718" s="832" t="s">
        <v>3084</v>
      </c>
      <c r="E1718" s="832" t="s">
        <v>8203</v>
      </c>
      <c r="F1718" s="832" t="s">
        <v>8248</v>
      </c>
      <c r="G1718" s="832" t="s">
        <v>8249</v>
      </c>
      <c r="H1718" s="849">
        <v>9</v>
      </c>
      <c r="I1718" s="849">
        <v>513</v>
      </c>
      <c r="J1718" s="832"/>
      <c r="K1718" s="832">
        <v>57</v>
      </c>
      <c r="L1718" s="849"/>
      <c r="M1718" s="849"/>
      <c r="N1718" s="832"/>
      <c r="O1718" s="832"/>
      <c r="P1718" s="849"/>
      <c r="Q1718" s="849"/>
      <c r="R1718" s="837"/>
      <c r="S1718" s="850"/>
    </row>
    <row r="1719" spans="1:19" ht="14.4" customHeight="1" x14ac:dyDescent="0.3">
      <c r="A1719" s="831" t="s">
        <v>8273</v>
      </c>
      <c r="B1719" s="832" t="s">
        <v>8550</v>
      </c>
      <c r="C1719" s="832" t="s">
        <v>664</v>
      </c>
      <c r="D1719" s="832" t="s">
        <v>3084</v>
      </c>
      <c r="E1719" s="832" t="s">
        <v>8203</v>
      </c>
      <c r="F1719" s="832" t="s">
        <v>8250</v>
      </c>
      <c r="G1719" s="832" t="s">
        <v>8251</v>
      </c>
      <c r="H1719" s="849">
        <v>1</v>
      </c>
      <c r="I1719" s="849">
        <v>36</v>
      </c>
      <c r="J1719" s="832"/>
      <c r="K1719" s="832">
        <v>36</v>
      </c>
      <c r="L1719" s="849"/>
      <c r="M1719" s="849"/>
      <c r="N1719" s="832"/>
      <c r="O1719" s="832"/>
      <c r="P1719" s="849"/>
      <c r="Q1719" s="849"/>
      <c r="R1719" s="837"/>
      <c r="S1719" s="850"/>
    </row>
    <row r="1720" spans="1:19" ht="14.4" customHeight="1" x14ac:dyDescent="0.3">
      <c r="A1720" s="831" t="s">
        <v>8273</v>
      </c>
      <c r="B1720" s="832" t="s">
        <v>8550</v>
      </c>
      <c r="C1720" s="832" t="s">
        <v>664</v>
      </c>
      <c r="D1720" s="832" t="s">
        <v>3086</v>
      </c>
      <c r="E1720" s="832" t="s">
        <v>8206</v>
      </c>
      <c r="F1720" s="832" t="s">
        <v>8438</v>
      </c>
      <c r="G1720" s="832" t="s">
        <v>6138</v>
      </c>
      <c r="H1720" s="849"/>
      <c r="I1720" s="849"/>
      <c r="J1720" s="832"/>
      <c r="K1720" s="832"/>
      <c r="L1720" s="849">
        <v>1</v>
      </c>
      <c r="M1720" s="849">
        <v>101.99</v>
      </c>
      <c r="N1720" s="832">
        <v>1</v>
      </c>
      <c r="O1720" s="832">
        <v>101.99</v>
      </c>
      <c r="P1720" s="849"/>
      <c r="Q1720" s="849"/>
      <c r="R1720" s="837"/>
      <c r="S1720" s="850"/>
    </row>
    <row r="1721" spans="1:19" ht="14.4" customHeight="1" x14ac:dyDescent="0.3">
      <c r="A1721" s="831" t="s">
        <v>8273</v>
      </c>
      <c r="B1721" s="832" t="s">
        <v>8550</v>
      </c>
      <c r="C1721" s="832" t="s">
        <v>664</v>
      </c>
      <c r="D1721" s="832" t="s">
        <v>3086</v>
      </c>
      <c r="E1721" s="832" t="s">
        <v>8203</v>
      </c>
      <c r="F1721" s="832" t="s">
        <v>8230</v>
      </c>
      <c r="G1721" s="832" t="s">
        <v>8231</v>
      </c>
      <c r="H1721" s="849">
        <v>5</v>
      </c>
      <c r="I1721" s="849">
        <v>145</v>
      </c>
      <c r="J1721" s="832">
        <v>0.69047619047619047</v>
      </c>
      <c r="K1721" s="832">
        <v>29</v>
      </c>
      <c r="L1721" s="849">
        <v>7</v>
      </c>
      <c r="M1721" s="849">
        <v>210</v>
      </c>
      <c r="N1721" s="832">
        <v>1</v>
      </c>
      <c r="O1721" s="832">
        <v>30</v>
      </c>
      <c r="P1721" s="849">
        <v>9</v>
      </c>
      <c r="Q1721" s="849">
        <v>270</v>
      </c>
      <c r="R1721" s="837">
        <v>1.2857142857142858</v>
      </c>
      <c r="S1721" s="850">
        <v>30</v>
      </c>
    </row>
    <row r="1722" spans="1:19" ht="14.4" customHeight="1" x14ac:dyDescent="0.3">
      <c r="A1722" s="831" t="s">
        <v>8273</v>
      </c>
      <c r="B1722" s="832" t="s">
        <v>8550</v>
      </c>
      <c r="C1722" s="832" t="s">
        <v>664</v>
      </c>
      <c r="D1722" s="832" t="s">
        <v>3086</v>
      </c>
      <c r="E1722" s="832" t="s">
        <v>8203</v>
      </c>
      <c r="F1722" s="832" t="s">
        <v>8232</v>
      </c>
      <c r="G1722" s="832" t="s">
        <v>8233</v>
      </c>
      <c r="H1722" s="849">
        <v>68</v>
      </c>
      <c r="I1722" s="849">
        <v>4352</v>
      </c>
      <c r="J1722" s="832">
        <v>1.5334742776603241</v>
      </c>
      <c r="K1722" s="832">
        <v>64</v>
      </c>
      <c r="L1722" s="849">
        <v>43</v>
      </c>
      <c r="M1722" s="849">
        <v>2838</v>
      </c>
      <c r="N1722" s="832">
        <v>1</v>
      </c>
      <c r="O1722" s="832">
        <v>66</v>
      </c>
      <c r="P1722" s="849">
        <v>48</v>
      </c>
      <c r="Q1722" s="849">
        <v>3168</v>
      </c>
      <c r="R1722" s="837">
        <v>1.1162790697674418</v>
      </c>
      <c r="S1722" s="850">
        <v>66</v>
      </c>
    </row>
    <row r="1723" spans="1:19" ht="14.4" customHeight="1" x14ac:dyDescent="0.3">
      <c r="A1723" s="831" t="s">
        <v>8273</v>
      </c>
      <c r="B1723" s="832" t="s">
        <v>8550</v>
      </c>
      <c r="C1723" s="832" t="s">
        <v>664</v>
      </c>
      <c r="D1723" s="832" t="s">
        <v>3086</v>
      </c>
      <c r="E1723" s="832" t="s">
        <v>8203</v>
      </c>
      <c r="F1723" s="832" t="s">
        <v>8204</v>
      </c>
      <c r="G1723" s="832" t="s">
        <v>8205</v>
      </c>
      <c r="H1723" s="849">
        <v>1</v>
      </c>
      <c r="I1723" s="849">
        <v>144</v>
      </c>
      <c r="J1723" s="832">
        <v>0.24657534246575341</v>
      </c>
      <c r="K1723" s="832">
        <v>144</v>
      </c>
      <c r="L1723" s="849">
        <v>4</v>
      </c>
      <c r="M1723" s="849">
        <v>584</v>
      </c>
      <c r="N1723" s="832">
        <v>1</v>
      </c>
      <c r="O1723" s="832">
        <v>146</v>
      </c>
      <c r="P1723" s="849"/>
      <c r="Q1723" s="849"/>
      <c r="R1723" s="837"/>
      <c r="S1723" s="850"/>
    </row>
    <row r="1724" spans="1:19" ht="14.4" customHeight="1" x14ac:dyDescent="0.3">
      <c r="A1724" s="831" t="s">
        <v>8273</v>
      </c>
      <c r="B1724" s="832" t="s">
        <v>8550</v>
      </c>
      <c r="C1724" s="832" t="s">
        <v>664</v>
      </c>
      <c r="D1724" s="832" t="s">
        <v>3086</v>
      </c>
      <c r="E1724" s="832" t="s">
        <v>8203</v>
      </c>
      <c r="F1724" s="832" t="s">
        <v>8281</v>
      </c>
      <c r="G1724" s="832" t="s">
        <v>8282</v>
      </c>
      <c r="H1724" s="849">
        <v>49</v>
      </c>
      <c r="I1724" s="849">
        <v>1715</v>
      </c>
      <c r="J1724" s="832">
        <v>1.1587837837837838</v>
      </c>
      <c r="K1724" s="832">
        <v>35</v>
      </c>
      <c r="L1724" s="849">
        <v>40</v>
      </c>
      <c r="M1724" s="849">
        <v>1480</v>
      </c>
      <c r="N1724" s="832">
        <v>1</v>
      </c>
      <c r="O1724" s="832">
        <v>37</v>
      </c>
      <c r="P1724" s="849">
        <v>40</v>
      </c>
      <c r="Q1724" s="849">
        <v>1480</v>
      </c>
      <c r="R1724" s="837">
        <v>1</v>
      </c>
      <c r="S1724" s="850">
        <v>37</v>
      </c>
    </row>
    <row r="1725" spans="1:19" ht="14.4" customHeight="1" x14ac:dyDescent="0.3">
      <c r="A1725" s="831" t="s">
        <v>8273</v>
      </c>
      <c r="B1725" s="832" t="s">
        <v>8550</v>
      </c>
      <c r="C1725" s="832" t="s">
        <v>664</v>
      </c>
      <c r="D1725" s="832" t="s">
        <v>3086</v>
      </c>
      <c r="E1725" s="832" t="s">
        <v>8203</v>
      </c>
      <c r="F1725" s="832" t="s">
        <v>8238</v>
      </c>
      <c r="G1725" s="832" t="s">
        <v>8239</v>
      </c>
      <c r="H1725" s="849">
        <v>7</v>
      </c>
      <c r="I1725" s="849">
        <v>574</v>
      </c>
      <c r="J1725" s="832">
        <v>0.95348837209302328</v>
      </c>
      <c r="K1725" s="832">
        <v>82</v>
      </c>
      <c r="L1725" s="849">
        <v>7</v>
      </c>
      <c r="M1725" s="849">
        <v>602</v>
      </c>
      <c r="N1725" s="832">
        <v>1</v>
      </c>
      <c r="O1725" s="832">
        <v>86</v>
      </c>
      <c r="P1725" s="849">
        <v>9</v>
      </c>
      <c r="Q1725" s="849">
        <v>774</v>
      </c>
      <c r="R1725" s="837">
        <v>1.2857142857142858</v>
      </c>
      <c r="S1725" s="850">
        <v>86</v>
      </c>
    </row>
    <row r="1726" spans="1:19" ht="14.4" customHeight="1" x14ac:dyDescent="0.3">
      <c r="A1726" s="831" t="s">
        <v>8273</v>
      </c>
      <c r="B1726" s="832" t="s">
        <v>8550</v>
      </c>
      <c r="C1726" s="832" t="s">
        <v>664</v>
      </c>
      <c r="D1726" s="832" t="s">
        <v>3086</v>
      </c>
      <c r="E1726" s="832" t="s">
        <v>8203</v>
      </c>
      <c r="F1726" s="832" t="s">
        <v>8380</v>
      </c>
      <c r="G1726" s="832" t="s">
        <v>8381</v>
      </c>
      <c r="H1726" s="849">
        <v>98</v>
      </c>
      <c r="I1726" s="849">
        <v>16170</v>
      </c>
      <c r="J1726" s="832">
        <v>3.9719970523212971</v>
      </c>
      <c r="K1726" s="832">
        <v>165</v>
      </c>
      <c r="L1726" s="849">
        <v>23</v>
      </c>
      <c r="M1726" s="849">
        <v>4071</v>
      </c>
      <c r="N1726" s="832">
        <v>1</v>
      </c>
      <c r="O1726" s="832">
        <v>177</v>
      </c>
      <c r="P1726" s="849">
        <v>2</v>
      </c>
      <c r="Q1726" s="849">
        <v>354</v>
      </c>
      <c r="R1726" s="837">
        <v>8.6956521739130432E-2</v>
      </c>
      <c r="S1726" s="850">
        <v>177</v>
      </c>
    </row>
    <row r="1727" spans="1:19" ht="14.4" customHeight="1" x14ac:dyDescent="0.3">
      <c r="A1727" s="831" t="s">
        <v>8273</v>
      </c>
      <c r="B1727" s="832" t="s">
        <v>8550</v>
      </c>
      <c r="C1727" s="832" t="s">
        <v>664</v>
      </c>
      <c r="D1727" s="832" t="s">
        <v>3086</v>
      </c>
      <c r="E1727" s="832" t="s">
        <v>8203</v>
      </c>
      <c r="F1727" s="832" t="s">
        <v>8570</v>
      </c>
      <c r="G1727" s="832" t="s">
        <v>8571</v>
      </c>
      <c r="H1727" s="849">
        <v>1</v>
      </c>
      <c r="I1727" s="849">
        <v>0</v>
      </c>
      <c r="J1727" s="832"/>
      <c r="K1727" s="832">
        <v>0</v>
      </c>
      <c r="L1727" s="849"/>
      <c r="M1727" s="849"/>
      <c r="N1727" s="832"/>
      <c r="O1727" s="832"/>
      <c r="P1727" s="849"/>
      <c r="Q1727" s="849"/>
      <c r="R1727" s="837"/>
      <c r="S1727" s="850"/>
    </row>
    <row r="1728" spans="1:19" ht="14.4" customHeight="1" x14ac:dyDescent="0.3">
      <c r="A1728" s="831" t="s">
        <v>8273</v>
      </c>
      <c r="B1728" s="832" t="s">
        <v>8550</v>
      </c>
      <c r="C1728" s="832" t="s">
        <v>664</v>
      </c>
      <c r="D1728" s="832" t="s">
        <v>3086</v>
      </c>
      <c r="E1728" s="832" t="s">
        <v>8203</v>
      </c>
      <c r="F1728" s="832" t="s">
        <v>8240</v>
      </c>
      <c r="G1728" s="832" t="s">
        <v>8241</v>
      </c>
      <c r="H1728" s="849">
        <v>1</v>
      </c>
      <c r="I1728" s="849">
        <v>0</v>
      </c>
      <c r="J1728" s="832"/>
      <c r="K1728" s="832">
        <v>0</v>
      </c>
      <c r="L1728" s="849"/>
      <c r="M1728" s="849"/>
      <c r="N1728" s="832"/>
      <c r="O1728" s="832"/>
      <c r="P1728" s="849">
        <v>8</v>
      </c>
      <c r="Q1728" s="849">
        <v>266.65999999999997</v>
      </c>
      <c r="R1728" s="837"/>
      <c r="S1728" s="850">
        <v>33.332499999999996</v>
      </c>
    </row>
    <row r="1729" spans="1:19" ht="14.4" customHeight="1" x14ac:dyDescent="0.3">
      <c r="A1729" s="831" t="s">
        <v>8273</v>
      </c>
      <c r="B1729" s="832" t="s">
        <v>8550</v>
      </c>
      <c r="C1729" s="832" t="s">
        <v>664</v>
      </c>
      <c r="D1729" s="832" t="s">
        <v>3086</v>
      </c>
      <c r="E1729" s="832" t="s">
        <v>8203</v>
      </c>
      <c r="F1729" s="832" t="s">
        <v>8287</v>
      </c>
      <c r="G1729" s="832" t="s">
        <v>8288</v>
      </c>
      <c r="H1729" s="849">
        <v>163</v>
      </c>
      <c r="I1729" s="849">
        <v>17604</v>
      </c>
      <c r="J1729" s="832">
        <v>1.8507148864592093</v>
      </c>
      <c r="K1729" s="832">
        <v>108</v>
      </c>
      <c r="L1729" s="849">
        <v>82</v>
      </c>
      <c r="M1729" s="849">
        <v>9512</v>
      </c>
      <c r="N1729" s="832">
        <v>1</v>
      </c>
      <c r="O1729" s="832">
        <v>116</v>
      </c>
      <c r="P1729" s="849">
        <v>117</v>
      </c>
      <c r="Q1729" s="849">
        <v>13572</v>
      </c>
      <c r="R1729" s="837">
        <v>1.4268292682926829</v>
      </c>
      <c r="S1729" s="850">
        <v>116</v>
      </c>
    </row>
    <row r="1730" spans="1:19" ht="14.4" customHeight="1" x14ac:dyDescent="0.3">
      <c r="A1730" s="831" t="s">
        <v>8273</v>
      </c>
      <c r="B1730" s="832" t="s">
        <v>8550</v>
      </c>
      <c r="C1730" s="832" t="s">
        <v>664</v>
      </c>
      <c r="D1730" s="832" t="s">
        <v>3086</v>
      </c>
      <c r="E1730" s="832" t="s">
        <v>8203</v>
      </c>
      <c r="F1730" s="832" t="s">
        <v>8242</v>
      </c>
      <c r="G1730" s="832" t="s">
        <v>8243</v>
      </c>
      <c r="H1730" s="849">
        <v>39</v>
      </c>
      <c r="I1730" s="849">
        <v>1404</v>
      </c>
      <c r="J1730" s="832">
        <v>1.2648648648648648</v>
      </c>
      <c r="K1730" s="832">
        <v>36</v>
      </c>
      <c r="L1730" s="849">
        <v>30</v>
      </c>
      <c r="M1730" s="849">
        <v>1110</v>
      </c>
      <c r="N1730" s="832">
        <v>1</v>
      </c>
      <c r="O1730" s="832">
        <v>37</v>
      </c>
      <c r="P1730" s="849">
        <v>45</v>
      </c>
      <c r="Q1730" s="849">
        <v>1665</v>
      </c>
      <c r="R1730" s="837">
        <v>1.5</v>
      </c>
      <c r="S1730" s="850">
        <v>37</v>
      </c>
    </row>
    <row r="1731" spans="1:19" ht="14.4" customHeight="1" x14ac:dyDescent="0.3">
      <c r="A1731" s="831" t="s">
        <v>8273</v>
      </c>
      <c r="B1731" s="832" t="s">
        <v>8550</v>
      </c>
      <c r="C1731" s="832" t="s">
        <v>664</v>
      </c>
      <c r="D1731" s="832" t="s">
        <v>3086</v>
      </c>
      <c r="E1731" s="832" t="s">
        <v>8203</v>
      </c>
      <c r="F1731" s="832" t="s">
        <v>8244</v>
      </c>
      <c r="G1731" s="832" t="s">
        <v>8245</v>
      </c>
      <c r="H1731" s="849">
        <v>1</v>
      </c>
      <c r="I1731" s="849">
        <v>31</v>
      </c>
      <c r="J1731" s="832">
        <v>0.96875</v>
      </c>
      <c r="K1731" s="832">
        <v>31</v>
      </c>
      <c r="L1731" s="849">
        <v>1</v>
      </c>
      <c r="M1731" s="849">
        <v>32</v>
      </c>
      <c r="N1731" s="832">
        <v>1</v>
      </c>
      <c r="O1731" s="832">
        <v>32</v>
      </c>
      <c r="P1731" s="849"/>
      <c r="Q1731" s="849"/>
      <c r="R1731" s="837"/>
      <c r="S1731" s="850"/>
    </row>
    <row r="1732" spans="1:19" ht="14.4" customHeight="1" x14ac:dyDescent="0.3">
      <c r="A1732" s="831" t="s">
        <v>8273</v>
      </c>
      <c r="B1732" s="832" t="s">
        <v>8550</v>
      </c>
      <c r="C1732" s="832" t="s">
        <v>664</v>
      </c>
      <c r="D1732" s="832" t="s">
        <v>3086</v>
      </c>
      <c r="E1732" s="832" t="s">
        <v>8203</v>
      </c>
      <c r="F1732" s="832" t="s">
        <v>8271</v>
      </c>
      <c r="G1732" s="832" t="s">
        <v>8272</v>
      </c>
      <c r="H1732" s="849">
        <v>231</v>
      </c>
      <c r="I1732" s="849">
        <v>76461</v>
      </c>
      <c r="J1732" s="832">
        <v>1.1488910926794085</v>
      </c>
      <c r="K1732" s="832">
        <v>331</v>
      </c>
      <c r="L1732" s="849">
        <v>188</v>
      </c>
      <c r="M1732" s="849">
        <v>66552</v>
      </c>
      <c r="N1732" s="832">
        <v>1</v>
      </c>
      <c r="O1732" s="832">
        <v>354</v>
      </c>
      <c r="P1732" s="849">
        <v>264</v>
      </c>
      <c r="Q1732" s="849">
        <v>93720</v>
      </c>
      <c r="R1732" s="837">
        <v>1.4082221420843852</v>
      </c>
      <c r="S1732" s="850">
        <v>355</v>
      </c>
    </row>
    <row r="1733" spans="1:19" ht="14.4" customHeight="1" x14ac:dyDescent="0.3">
      <c r="A1733" s="831" t="s">
        <v>8273</v>
      </c>
      <c r="B1733" s="832" t="s">
        <v>8550</v>
      </c>
      <c r="C1733" s="832" t="s">
        <v>664</v>
      </c>
      <c r="D1733" s="832" t="s">
        <v>3086</v>
      </c>
      <c r="E1733" s="832" t="s">
        <v>8203</v>
      </c>
      <c r="F1733" s="832" t="s">
        <v>8576</v>
      </c>
      <c r="G1733" s="832" t="s">
        <v>8577</v>
      </c>
      <c r="H1733" s="849">
        <v>2</v>
      </c>
      <c r="I1733" s="849">
        <v>0</v>
      </c>
      <c r="J1733" s="832"/>
      <c r="K1733" s="832">
        <v>0</v>
      </c>
      <c r="L1733" s="849"/>
      <c r="M1733" s="849"/>
      <c r="N1733" s="832"/>
      <c r="O1733" s="832"/>
      <c r="P1733" s="849"/>
      <c r="Q1733" s="849"/>
      <c r="R1733" s="837"/>
      <c r="S1733" s="850"/>
    </row>
    <row r="1734" spans="1:19" ht="14.4" customHeight="1" x14ac:dyDescent="0.3">
      <c r="A1734" s="831" t="s">
        <v>8273</v>
      </c>
      <c r="B1734" s="832" t="s">
        <v>8550</v>
      </c>
      <c r="C1734" s="832" t="s">
        <v>664</v>
      </c>
      <c r="D1734" s="832" t="s">
        <v>3086</v>
      </c>
      <c r="E1734" s="832" t="s">
        <v>8203</v>
      </c>
      <c r="F1734" s="832" t="s">
        <v>8248</v>
      </c>
      <c r="G1734" s="832" t="s">
        <v>8249</v>
      </c>
      <c r="H1734" s="849">
        <v>21</v>
      </c>
      <c r="I1734" s="849">
        <v>1197</v>
      </c>
      <c r="J1734" s="832">
        <v>0.81152542372881353</v>
      </c>
      <c r="K1734" s="832">
        <v>57</v>
      </c>
      <c r="L1734" s="849">
        <v>25</v>
      </c>
      <c r="M1734" s="849">
        <v>1475</v>
      </c>
      <c r="N1734" s="832">
        <v>1</v>
      </c>
      <c r="O1734" s="832">
        <v>59</v>
      </c>
      <c r="P1734" s="849">
        <v>33</v>
      </c>
      <c r="Q1734" s="849">
        <v>1947</v>
      </c>
      <c r="R1734" s="837">
        <v>1.32</v>
      </c>
      <c r="S1734" s="850">
        <v>59</v>
      </c>
    </row>
    <row r="1735" spans="1:19" ht="14.4" customHeight="1" x14ac:dyDescent="0.3">
      <c r="A1735" s="831" t="s">
        <v>8273</v>
      </c>
      <c r="B1735" s="832" t="s">
        <v>8550</v>
      </c>
      <c r="C1735" s="832" t="s">
        <v>664</v>
      </c>
      <c r="D1735" s="832" t="s">
        <v>3087</v>
      </c>
      <c r="E1735" s="832" t="s">
        <v>8206</v>
      </c>
      <c r="F1735" s="832" t="s">
        <v>8275</v>
      </c>
      <c r="G1735" s="832" t="s">
        <v>8276</v>
      </c>
      <c r="H1735" s="849">
        <v>2</v>
      </c>
      <c r="I1735" s="849">
        <v>7496.98</v>
      </c>
      <c r="J1735" s="832"/>
      <c r="K1735" s="832">
        <v>3748.49</v>
      </c>
      <c r="L1735" s="849"/>
      <c r="M1735" s="849"/>
      <c r="N1735" s="832"/>
      <c r="O1735" s="832"/>
      <c r="P1735" s="849"/>
      <c r="Q1735" s="849"/>
      <c r="R1735" s="837"/>
      <c r="S1735" s="850"/>
    </row>
    <row r="1736" spans="1:19" ht="14.4" customHeight="1" x14ac:dyDescent="0.3">
      <c r="A1736" s="831" t="s">
        <v>8273</v>
      </c>
      <c r="B1736" s="832" t="s">
        <v>8550</v>
      </c>
      <c r="C1736" s="832" t="s">
        <v>664</v>
      </c>
      <c r="D1736" s="832" t="s">
        <v>3087</v>
      </c>
      <c r="E1736" s="832" t="s">
        <v>8206</v>
      </c>
      <c r="F1736" s="832" t="s">
        <v>8306</v>
      </c>
      <c r="G1736" s="832" t="s">
        <v>8276</v>
      </c>
      <c r="H1736" s="849">
        <v>2</v>
      </c>
      <c r="I1736" s="849">
        <v>15959.08</v>
      </c>
      <c r="J1736" s="832"/>
      <c r="K1736" s="832">
        <v>7979.54</v>
      </c>
      <c r="L1736" s="849"/>
      <c r="M1736" s="849"/>
      <c r="N1736" s="832"/>
      <c r="O1736" s="832"/>
      <c r="P1736" s="849"/>
      <c r="Q1736" s="849"/>
      <c r="R1736" s="837"/>
      <c r="S1736" s="850"/>
    </row>
    <row r="1737" spans="1:19" ht="14.4" customHeight="1" x14ac:dyDescent="0.3">
      <c r="A1737" s="831" t="s">
        <v>8273</v>
      </c>
      <c r="B1737" s="832" t="s">
        <v>8550</v>
      </c>
      <c r="C1737" s="832" t="s">
        <v>664</v>
      </c>
      <c r="D1737" s="832" t="s">
        <v>3087</v>
      </c>
      <c r="E1737" s="832" t="s">
        <v>8203</v>
      </c>
      <c r="F1737" s="832" t="s">
        <v>8230</v>
      </c>
      <c r="G1737" s="832" t="s">
        <v>8231</v>
      </c>
      <c r="H1737" s="849"/>
      <c r="I1737" s="849"/>
      <c r="J1737" s="832"/>
      <c r="K1737" s="832"/>
      <c r="L1737" s="849"/>
      <c r="M1737" s="849"/>
      <c r="N1737" s="832"/>
      <c r="O1737" s="832"/>
      <c r="P1737" s="849">
        <v>5</v>
      </c>
      <c r="Q1737" s="849">
        <v>150</v>
      </c>
      <c r="R1737" s="837"/>
      <c r="S1737" s="850">
        <v>30</v>
      </c>
    </row>
    <row r="1738" spans="1:19" ht="14.4" customHeight="1" x14ac:dyDescent="0.3">
      <c r="A1738" s="831" t="s">
        <v>8273</v>
      </c>
      <c r="B1738" s="832" t="s">
        <v>8550</v>
      </c>
      <c r="C1738" s="832" t="s">
        <v>664</v>
      </c>
      <c r="D1738" s="832" t="s">
        <v>3087</v>
      </c>
      <c r="E1738" s="832" t="s">
        <v>8203</v>
      </c>
      <c r="F1738" s="832" t="s">
        <v>8232</v>
      </c>
      <c r="G1738" s="832" t="s">
        <v>8233</v>
      </c>
      <c r="H1738" s="849">
        <v>53</v>
      </c>
      <c r="I1738" s="849">
        <v>3392</v>
      </c>
      <c r="J1738" s="832"/>
      <c r="K1738" s="832">
        <v>64</v>
      </c>
      <c r="L1738" s="849"/>
      <c r="M1738" s="849"/>
      <c r="N1738" s="832"/>
      <c r="O1738" s="832"/>
      <c r="P1738" s="849">
        <v>1</v>
      </c>
      <c r="Q1738" s="849">
        <v>66</v>
      </c>
      <c r="R1738" s="837"/>
      <c r="S1738" s="850">
        <v>66</v>
      </c>
    </row>
    <row r="1739" spans="1:19" ht="14.4" customHeight="1" x14ac:dyDescent="0.3">
      <c r="A1739" s="831" t="s">
        <v>8273</v>
      </c>
      <c r="B1739" s="832" t="s">
        <v>8550</v>
      </c>
      <c r="C1739" s="832" t="s">
        <v>664</v>
      </c>
      <c r="D1739" s="832" t="s">
        <v>3087</v>
      </c>
      <c r="E1739" s="832" t="s">
        <v>8203</v>
      </c>
      <c r="F1739" s="832" t="s">
        <v>8204</v>
      </c>
      <c r="G1739" s="832" t="s">
        <v>8205</v>
      </c>
      <c r="H1739" s="849">
        <v>5</v>
      </c>
      <c r="I1739" s="849">
        <v>720</v>
      </c>
      <c r="J1739" s="832"/>
      <c r="K1739" s="832">
        <v>144</v>
      </c>
      <c r="L1739" s="849"/>
      <c r="M1739" s="849"/>
      <c r="N1739" s="832"/>
      <c r="O1739" s="832"/>
      <c r="P1739" s="849"/>
      <c r="Q1739" s="849"/>
      <c r="R1739" s="837"/>
      <c r="S1739" s="850"/>
    </row>
    <row r="1740" spans="1:19" ht="14.4" customHeight="1" x14ac:dyDescent="0.3">
      <c r="A1740" s="831" t="s">
        <v>8273</v>
      </c>
      <c r="B1740" s="832" t="s">
        <v>8550</v>
      </c>
      <c r="C1740" s="832" t="s">
        <v>664</v>
      </c>
      <c r="D1740" s="832" t="s">
        <v>3087</v>
      </c>
      <c r="E1740" s="832" t="s">
        <v>8203</v>
      </c>
      <c r="F1740" s="832" t="s">
        <v>8281</v>
      </c>
      <c r="G1740" s="832" t="s">
        <v>8282</v>
      </c>
      <c r="H1740" s="849">
        <v>66</v>
      </c>
      <c r="I1740" s="849">
        <v>2310</v>
      </c>
      <c r="J1740" s="832">
        <v>62.432432432432435</v>
      </c>
      <c r="K1740" s="832">
        <v>35</v>
      </c>
      <c r="L1740" s="849">
        <v>1</v>
      </c>
      <c r="M1740" s="849">
        <v>37</v>
      </c>
      <c r="N1740" s="832">
        <v>1</v>
      </c>
      <c r="O1740" s="832">
        <v>37</v>
      </c>
      <c r="P1740" s="849">
        <v>1</v>
      </c>
      <c r="Q1740" s="849">
        <v>37</v>
      </c>
      <c r="R1740" s="837">
        <v>1</v>
      </c>
      <c r="S1740" s="850">
        <v>37</v>
      </c>
    </row>
    <row r="1741" spans="1:19" ht="14.4" customHeight="1" x14ac:dyDescent="0.3">
      <c r="A1741" s="831" t="s">
        <v>8273</v>
      </c>
      <c r="B1741" s="832" t="s">
        <v>8550</v>
      </c>
      <c r="C1741" s="832" t="s">
        <v>664</v>
      </c>
      <c r="D1741" s="832" t="s">
        <v>3087</v>
      </c>
      <c r="E1741" s="832" t="s">
        <v>8203</v>
      </c>
      <c r="F1741" s="832" t="s">
        <v>8312</v>
      </c>
      <c r="G1741" s="832" t="s">
        <v>8313</v>
      </c>
      <c r="H1741" s="849">
        <v>3</v>
      </c>
      <c r="I1741" s="849">
        <v>381</v>
      </c>
      <c r="J1741" s="832"/>
      <c r="K1741" s="832">
        <v>127</v>
      </c>
      <c r="L1741" s="849"/>
      <c r="M1741" s="849"/>
      <c r="N1741" s="832"/>
      <c r="O1741" s="832"/>
      <c r="P1741" s="849"/>
      <c r="Q1741" s="849"/>
      <c r="R1741" s="837"/>
      <c r="S1741" s="850"/>
    </row>
    <row r="1742" spans="1:19" ht="14.4" customHeight="1" x14ac:dyDescent="0.3">
      <c r="A1742" s="831" t="s">
        <v>8273</v>
      </c>
      <c r="B1742" s="832" t="s">
        <v>8550</v>
      </c>
      <c r="C1742" s="832" t="s">
        <v>664</v>
      </c>
      <c r="D1742" s="832" t="s">
        <v>3087</v>
      </c>
      <c r="E1742" s="832" t="s">
        <v>8203</v>
      </c>
      <c r="F1742" s="832" t="s">
        <v>8238</v>
      </c>
      <c r="G1742" s="832" t="s">
        <v>8239</v>
      </c>
      <c r="H1742" s="849"/>
      <c r="I1742" s="849"/>
      <c r="J1742" s="832"/>
      <c r="K1742" s="832"/>
      <c r="L1742" s="849"/>
      <c r="M1742" s="849"/>
      <c r="N1742" s="832"/>
      <c r="O1742" s="832"/>
      <c r="P1742" s="849">
        <v>2</v>
      </c>
      <c r="Q1742" s="849">
        <v>172</v>
      </c>
      <c r="R1742" s="837"/>
      <c r="S1742" s="850">
        <v>86</v>
      </c>
    </row>
    <row r="1743" spans="1:19" ht="14.4" customHeight="1" x14ac:dyDescent="0.3">
      <c r="A1743" s="831" t="s">
        <v>8273</v>
      </c>
      <c r="B1743" s="832" t="s">
        <v>8550</v>
      </c>
      <c r="C1743" s="832" t="s">
        <v>664</v>
      </c>
      <c r="D1743" s="832" t="s">
        <v>3087</v>
      </c>
      <c r="E1743" s="832" t="s">
        <v>8203</v>
      </c>
      <c r="F1743" s="832" t="s">
        <v>8380</v>
      </c>
      <c r="G1743" s="832" t="s">
        <v>8381</v>
      </c>
      <c r="H1743" s="849">
        <v>99</v>
      </c>
      <c r="I1743" s="849">
        <v>16335</v>
      </c>
      <c r="J1743" s="832">
        <v>92.288135593220332</v>
      </c>
      <c r="K1743" s="832">
        <v>165</v>
      </c>
      <c r="L1743" s="849">
        <v>1</v>
      </c>
      <c r="M1743" s="849">
        <v>177</v>
      </c>
      <c r="N1743" s="832">
        <v>1</v>
      </c>
      <c r="O1743" s="832">
        <v>177</v>
      </c>
      <c r="P1743" s="849">
        <v>10</v>
      </c>
      <c r="Q1743" s="849">
        <v>1770</v>
      </c>
      <c r="R1743" s="837">
        <v>10</v>
      </c>
      <c r="S1743" s="850">
        <v>177</v>
      </c>
    </row>
    <row r="1744" spans="1:19" ht="14.4" customHeight="1" x14ac:dyDescent="0.3">
      <c r="A1744" s="831" t="s">
        <v>8273</v>
      </c>
      <c r="B1744" s="832" t="s">
        <v>8550</v>
      </c>
      <c r="C1744" s="832" t="s">
        <v>664</v>
      </c>
      <c r="D1744" s="832" t="s">
        <v>3087</v>
      </c>
      <c r="E1744" s="832" t="s">
        <v>8203</v>
      </c>
      <c r="F1744" s="832" t="s">
        <v>8287</v>
      </c>
      <c r="G1744" s="832" t="s">
        <v>8288</v>
      </c>
      <c r="H1744" s="849">
        <v>1</v>
      </c>
      <c r="I1744" s="849">
        <v>108</v>
      </c>
      <c r="J1744" s="832"/>
      <c r="K1744" s="832">
        <v>108</v>
      </c>
      <c r="L1744" s="849"/>
      <c r="M1744" s="849"/>
      <c r="N1744" s="832"/>
      <c r="O1744" s="832"/>
      <c r="P1744" s="849">
        <v>2</v>
      </c>
      <c r="Q1744" s="849">
        <v>232</v>
      </c>
      <c r="R1744" s="837"/>
      <c r="S1744" s="850">
        <v>116</v>
      </c>
    </row>
    <row r="1745" spans="1:19" ht="14.4" customHeight="1" x14ac:dyDescent="0.3">
      <c r="A1745" s="831" t="s">
        <v>8273</v>
      </c>
      <c r="B1745" s="832" t="s">
        <v>8550</v>
      </c>
      <c r="C1745" s="832" t="s">
        <v>664</v>
      </c>
      <c r="D1745" s="832" t="s">
        <v>3087</v>
      </c>
      <c r="E1745" s="832" t="s">
        <v>8203</v>
      </c>
      <c r="F1745" s="832" t="s">
        <v>8242</v>
      </c>
      <c r="G1745" s="832" t="s">
        <v>8243</v>
      </c>
      <c r="H1745" s="849">
        <v>49</v>
      </c>
      <c r="I1745" s="849">
        <v>1764</v>
      </c>
      <c r="J1745" s="832"/>
      <c r="K1745" s="832">
        <v>36</v>
      </c>
      <c r="L1745" s="849"/>
      <c r="M1745" s="849"/>
      <c r="N1745" s="832"/>
      <c r="O1745" s="832"/>
      <c r="P1745" s="849">
        <v>2</v>
      </c>
      <c r="Q1745" s="849">
        <v>74</v>
      </c>
      <c r="R1745" s="837"/>
      <c r="S1745" s="850">
        <v>37</v>
      </c>
    </row>
    <row r="1746" spans="1:19" ht="14.4" customHeight="1" x14ac:dyDescent="0.3">
      <c r="A1746" s="831" t="s">
        <v>8273</v>
      </c>
      <c r="B1746" s="832" t="s">
        <v>8550</v>
      </c>
      <c r="C1746" s="832" t="s">
        <v>664</v>
      </c>
      <c r="D1746" s="832" t="s">
        <v>3087</v>
      </c>
      <c r="E1746" s="832" t="s">
        <v>8203</v>
      </c>
      <c r="F1746" s="832" t="s">
        <v>8244</v>
      </c>
      <c r="G1746" s="832" t="s">
        <v>8245</v>
      </c>
      <c r="H1746" s="849">
        <v>4</v>
      </c>
      <c r="I1746" s="849">
        <v>124</v>
      </c>
      <c r="J1746" s="832"/>
      <c r="K1746" s="832">
        <v>31</v>
      </c>
      <c r="L1746" s="849"/>
      <c r="M1746" s="849"/>
      <c r="N1746" s="832"/>
      <c r="O1746" s="832"/>
      <c r="P1746" s="849"/>
      <c r="Q1746" s="849"/>
      <c r="R1746" s="837"/>
      <c r="S1746" s="850"/>
    </row>
    <row r="1747" spans="1:19" ht="14.4" customHeight="1" x14ac:dyDescent="0.3">
      <c r="A1747" s="831" t="s">
        <v>8273</v>
      </c>
      <c r="B1747" s="832" t="s">
        <v>8550</v>
      </c>
      <c r="C1747" s="832" t="s">
        <v>664</v>
      </c>
      <c r="D1747" s="832" t="s">
        <v>3087</v>
      </c>
      <c r="E1747" s="832" t="s">
        <v>8203</v>
      </c>
      <c r="F1747" s="832" t="s">
        <v>8271</v>
      </c>
      <c r="G1747" s="832" t="s">
        <v>8272</v>
      </c>
      <c r="H1747" s="849">
        <v>183</v>
      </c>
      <c r="I1747" s="849">
        <v>60573</v>
      </c>
      <c r="J1747" s="832">
        <v>171.11016949152543</v>
      </c>
      <c r="K1747" s="832">
        <v>331</v>
      </c>
      <c r="L1747" s="849">
        <v>1</v>
      </c>
      <c r="M1747" s="849">
        <v>354</v>
      </c>
      <c r="N1747" s="832">
        <v>1</v>
      </c>
      <c r="O1747" s="832">
        <v>354</v>
      </c>
      <c r="P1747" s="849">
        <v>6</v>
      </c>
      <c r="Q1747" s="849">
        <v>2130</v>
      </c>
      <c r="R1747" s="837">
        <v>6.0169491525423728</v>
      </c>
      <c r="S1747" s="850">
        <v>355</v>
      </c>
    </row>
    <row r="1748" spans="1:19" ht="14.4" customHeight="1" x14ac:dyDescent="0.3">
      <c r="A1748" s="831" t="s">
        <v>8273</v>
      </c>
      <c r="B1748" s="832" t="s">
        <v>8550</v>
      </c>
      <c r="C1748" s="832" t="s">
        <v>664</v>
      </c>
      <c r="D1748" s="832" t="s">
        <v>3087</v>
      </c>
      <c r="E1748" s="832" t="s">
        <v>8203</v>
      </c>
      <c r="F1748" s="832" t="s">
        <v>8576</v>
      </c>
      <c r="G1748" s="832" t="s">
        <v>8577</v>
      </c>
      <c r="H1748" s="849">
        <v>3</v>
      </c>
      <c r="I1748" s="849">
        <v>0</v>
      </c>
      <c r="J1748" s="832"/>
      <c r="K1748" s="832">
        <v>0</v>
      </c>
      <c r="L1748" s="849"/>
      <c r="M1748" s="849"/>
      <c r="N1748" s="832"/>
      <c r="O1748" s="832"/>
      <c r="P1748" s="849">
        <v>1</v>
      </c>
      <c r="Q1748" s="849">
        <v>0</v>
      </c>
      <c r="R1748" s="837"/>
      <c r="S1748" s="850">
        <v>0</v>
      </c>
    </row>
    <row r="1749" spans="1:19" ht="14.4" customHeight="1" x14ac:dyDescent="0.3">
      <c r="A1749" s="831" t="s">
        <v>8273</v>
      </c>
      <c r="B1749" s="832" t="s">
        <v>8550</v>
      </c>
      <c r="C1749" s="832" t="s">
        <v>664</v>
      </c>
      <c r="D1749" s="832" t="s">
        <v>3087</v>
      </c>
      <c r="E1749" s="832" t="s">
        <v>8203</v>
      </c>
      <c r="F1749" s="832" t="s">
        <v>8578</v>
      </c>
      <c r="G1749" s="832" t="s">
        <v>8579</v>
      </c>
      <c r="H1749" s="849">
        <v>1</v>
      </c>
      <c r="I1749" s="849">
        <v>200</v>
      </c>
      <c r="J1749" s="832"/>
      <c r="K1749" s="832">
        <v>200</v>
      </c>
      <c r="L1749" s="849"/>
      <c r="M1749" s="849"/>
      <c r="N1749" s="832"/>
      <c r="O1749" s="832"/>
      <c r="P1749" s="849">
        <v>1</v>
      </c>
      <c r="Q1749" s="849">
        <v>200</v>
      </c>
      <c r="R1749" s="837"/>
      <c r="S1749" s="850">
        <v>200</v>
      </c>
    </row>
    <row r="1750" spans="1:19" ht="14.4" customHeight="1" x14ac:dyDescent="0.3">
      <c r="A1750" s="831" t="s">
        <v>8273</v>
      </c>
      <c r="B1750" s="832" t="s">
        <v>8550</v>
      </c>
      <c r="C1750" s="832" t="s">
        <v>664</v>
      </c>
      <c r="D1750" s="832" t="s">
        <v>3087</v>
      </c>
      <c r="E1750" s="832" t="s">
        <v>8203</v>
      </c>
      <c r="F1750" s="832" t="s">
        <v>8580</v>
      </c>
      <c r="G1750" s="832" t="s">
        <v>8581</v>
      </c>
      <c r="H1750" s="849">
        <v>34</v>
      </c>
      <c r="I1750" s="849">
        <v>22202</v>
      </c>
      <c r="J1750" s="832"/>
      <c r="K1750" s="832">
        <v>653</v>
      </c>
      <c r="L1750" s="849"/>
      <c r="M1750" s="849"/>
      <c r="N1750" s="832"/>
      <c r="O1750" s="832"/>
      <c r="P1750" s="849"/>
      <c r="Q1750" s="849"/>
      <c r="R1750" s="837"/>
      <c r="S1750" s="850"/>
    </row>
    <row r="1751" spans="1:19" ht="14.4" customHeight="1" x14ac:dyDescent="0.3">
      <c r="A1751" s="831" t="s">
        <v>8273</v>
      </c>
      <c r="B1751" s="832" t="s">
        <v>8550</v>
      </c>
      <c r="C1751" s="832" t="s">
        <v>664</v>
      </c>
      <c r="D1751" s="832" t="s">
        <v>3088</v>
      </c>
      <c r="E1751" s="832" t="s">
        <v>8203</v>
      </c>
      <c r="F1751" s="832" t="s">
        <v>8230</v>
      </c>
      <c r="G1751" s="832" t="s">
        <v>8231</v>
      </c>
      <c r="H1751" s="849">
        <v>1</v>
      </c>
      <c r="I1751" s="849">
        <v>29</v>
      </c>
      <c r="J1751" s="832">
        <v>0.48333333333333334</v>
      </c>
      <c r="K1751" s="832">
        <v>29</v>
      </c>
      <c r="L1751" s="849">
        <v>2</v>
      </c>
      <c r="M1751" s="849">
        <v>60</v>
      </c>
      <c r="N1751" s="832">
        <v>1</v>
      </c>
      <c r="O1751" s="832">
        <v>30</v>
      </c>
      <c r="P1751" s="849">
        <v>1</v>
      </c>
      <c r="Q1751" s="849">
        <v>30</v>
      </c>
      <c r="R1751" s="837">
        <v>0.5</v>
      </c>
      <c r="S1751" s="850">
        <v>30</v>
      </c>
    </row>
    <row r="1752" spans="1:19" ht="14.4" customHeight="1" x14ac:dyDescent="0.3">
      <c r="A1752" s="831" t="s">
        <v>8273</v>
      </c>
      <c r="B1752" s="832" t="s">
        <v>8550</v>
      </c>
      <c r="C1752" s="832" t="s">
        <v>664</v>
      </c>
      <c r="D1752" s="832" t="s">
        <v>3088</v>
      </c>
      <c r="E1752" s="832" t="s">
        <v>8203</v>
      </c>
      <c r="F1752" s="832" t="s">
        <v>8232</v>
      </c>
      <c r="G1752" s="832" t="s">
        <v>8233</v>
      </c>
      <c r="H1752" s="849">
        <v>73</v>
      </c>
      <c r="I1752" s="849">
        <v>4672</v>
      </c>
      <c r="J1752" s="832">
        <v>4.7191919191919194</v>
      </c>
      <c r="K1752" s="832">
        <v>64</v>
      </c>
      <c r="L1752" s="849">
        <v>15</v>
      </c>
      <c r="M1752" s="849">
        <v>990</v>
      </c>
      <c r="N1752" s="832">
        <v>1</v>
      </c>
      <c r="O1752" s="832">
        <v>66</v>
      </c>
      <c r="P1752" s="849">
        <v>10</v>
      </c>
      <c r="Q1752" s="849">
        <v>660</v>
      </c>
      <c r="R1752" s="837">
        <v>0.66666666666666663</v>
      </c>
      <c r="S1752" s="850">
        <v>66</v>
      </c>
    </row>
    <row r="1753" spans="1:19" ht="14.4" customHeight="1" x14ac:dyDescent="0.3">
      <c r="A1753" s="831" t="s">
        <v>8273</v>
      </c>
      <c r="B1753" s="832" t="s">
        <v>8550</v>
      </c>
      <c r="C1753" s="832" t="s">
        <v>664</v>
      </c>
      <c r="D1753" s="832" t="s">
        <v>3088</v>
      </c>
      <c r="E1753" s="832" t="s">
        <v>8203</v>
      </c>
      <c r="F1753" s="832" t="s">
        <v>8562</v>
      </c>
      <c r="G1753" s="832" t="s">
        <v>8563</v>
      </c>
      <c r="H1753" s="849">
        <v>1</v>
      </c>
      <c r="I1753" s="849">
        <v>113</v>
      </c>
      <c r="J1753" s="832">
        <v>0.92622950819672134</v>
      </c>
      <c r="K1753" s="832">
        <v>113</v>
      </c>
      <c r="L1753" s="849">
        <v>1</v>
      </c>
      <c r="M1753" s="849">
        <v>122</v>
      </c>
      <c r="N1753" s="832">
        <v>1</v>
      </c>
      <c r="O1753" s="832">
        <v>122</v>
      </c>
      <c r="P1753" s="849"/>
      <c r="Q1753" s="849"/>
      <c r="R1753" s="837"/>
      <c r="S1753" s="850"/>
    </row>
    <row r="1754" spans="1:19" ht="14.4" customHeight="1" x14ac:dyDescent="0.3">
      <c r="A1754" s="831" t="s">
        <v>8273</v>
      </c>
      <c r="B1754" s="832" t="s">
        <v>8550</v>
      </c>
      <c r="C1754" s="832" t="s">
        <v>664</v>
      </c>
      <c r="D1754" s="832" t="s">
        <v>3088</v>
      </c>
      <c r="E1754" s="832" t="s">
        <v>8203</v>
      </c>
      <c r="F1754" s="832" t="s">
        <v>8328</v>
      </c>
      <c r="G1754" s="832" t="s">
        <v>8329</v>
      </c>
      <c r="H1754" s="849">
        <v>1</v>
      </c>
      <c r="I1754" s="849">
        <v>109</v>
      </c>
      <c r="J1754" s="832"/>
      <c r="K1754" s="832">
        <v>109</v>
      </c>
      <c r="L1754" s="849"/>
      <c r="M1754" s="849"/>
      <c r="N1754" s="832"/>
      <c r="O1754" s="832"/>
      <c r="P1754" s="849"/>
      <c r="Q1754" s="849"/>
      <c r="R1754" s="837"/>
      <c r="S1754" s="850"/>
    </row>
    <row r="1755" spans="1:19" ht="14.4" customHeight="1" x14ac:dyDescent="0.3">
      <c r="A1755" s="831" t="s">
        <v>8273</v>
      </c>
      <c r="B1755" s="832" t="s">
        <v>8550</v>
      </c>
      <c r="C1755" s="832" t="s">
        <v>664</v>
      </c>
      <c r="D1755" s="832" t="s">
        <v>3088</v>
      </c>
      <c r="E1755" s="832" t="s">
        <v>8203</v>
      </c>
      <c r="F1755" s="832" t="s">
        <v>8204</v>
      </c>
      <c r="G1755" s="832" t="s">
        <v>8205</v>
      </c>
      <c r="H1755" s="849">
        <v>6</v>
      </c>
      <c r="I1755" s="849">
        <v>864</v>
      </c>
      <c r="J1755" s="832">
        <v>5.9178082191780819</v>
      </c>
      <c r="K1755" s="832">
        <v>144</v>
      </c>
      <c r="L1755" s="849">
        <v>1</v>
      </c>
      <c r="M1755" s="849">
        <v>146</v>
      </c>
      <c r="N1755" s="832">
        <v>1</v>
      </c>
      <c r="O1755" s="832">
        <v>146</v>
      </c>
      <c r="P1755" s="849">
        <v>2</v>
      </c>
      <c r="Q1755" s="849">
        <v>294</v>
      </c>
      <c r="R1755" s="837">
        <v>2.0136986301369864</v>
      </c>
      <c r="S1755" s="850">
        <v>147</v>
      </c>
    </row>
    <row r="1756" spans="1:19" ht="14.4" customHeight="1" x14ac:dyDescent="0.3">
      <c r="A1756" s="831" t="s">
        <v>8273</v>
      </c>
      <c r="B1756" s="832" t="s">
        <v>8550</v>
      </c>
      <c r="C1756" s="832" t="s">
        <v>664</v>
      </c>
      <c r="D1756" s="832" t="s">
        <v>3088</v>
      </c>
      <c r="E1756" s="832" t="s">
        <v>8203</v>
      </c>
      <c r="F1756" s="832" t="s">
        <v>8281</v>
      </c>
      <c r="G1756" s="832" t="s">
        <v>8282</v>
      </c>
      <c r="H1756" s="849">
        <v>24</v>
      </c>
      <c r="I1756" s="849">
        <v>840</v>
      </c>
      <c r="J1756" s="832">
        <v>7.5675675675675675</v>
      </c>
      <c r="K1756" s="832">
        <v>35</v>
      </c>
      <c r="L1756" s="849">
        <v>3</v>
      </c>
      <c r="M1756" s="849">
        <v>111</v>
      </c>
      <c r="N1756" s="832">
        <v>1</v>
      </c>
      <c r="O1756" s="832">
        <v>37</v>
      </c>
      <c r="P1756" s="849"/>
      <c r="Q1756" s="849"/>
      <c r="R1756" s="837"/>
      <c r="S1756" s="850"/>
    </row>
    <row r="1757" spans="1:19" ht="14.4" customHeight="1" x14ac:dyDescent="0.3">
      <c r="A1757" s="831" t="s">
        <v>8273</v>
      </c>
      <c r="B1757" s="832" t="s">
        <v>8550</v>
      </c>
      <c r="C1757" s="832" t="s">
        <v>664</v>
      </c>
      <c r="D1757" s="832" t="s">
        <v>3088</v>
      </c>
      <c r="E1757" s="832" t="s">
        <v>8203</v>
      </c>
      <c r="F1757" s="832" t="s">
        <v>8236</v>
      </c>
      <c r="G1757" s="832" t="s">
        <v>8237</v>
      </c>
      <c r="H1757" s="849">
        <v>1</v>
      </c>
      <c r="I1757" s="849">
        <v>5</v>
      </c>
      <c r="J1757" s="832"/>
      <c r="K1757" s="832">
        <v>5</v>
      </c>
      <c r="L1757" s="849"/>
      <c r="M1757" s="849"/>
      <c r="N1757" s="832"/>
      <c r="O1757" s="832"/>
      <c r="P1757" s="849"/>
      <c r="Q1757" s="849"/>
      <c r="R1757" s="837"/>
      <c r="S1757" s="850"/>
    </row>
    <row r="1758" spans="1:19" ht="14.4" customHeight="1" x14ac:dyDescent="0.3">
      <c r="A1758" s="831" t="s">
        <v>8273</v>
      </c>
      <c r="B1758" s="832" t="s">
        <v>8550</v>
      </c>
      <c r="C1758" s="832" t="s">
        <v>664</v>
      </c>
      <c r="D1758" s="832" t="s">
        <v>3088</v>
      </c>
      <c r="E1758" s="832" t="s">
        <v>8203</v>
      </c>
      <c r="F1758" s="832" t="s">
        <v>8380</v>
      </c>
      <c r="G1758" s="832" t="s">
        <v>8381</v>
      </c>
      <c r="H1758" s="849">
        <v>97</v>
      </c>
      <c r="I1758" s="849">
        <v>16005</v>
      </c>
      <c r="J1758" s="832">
        <v>5.3190428713858422</v>
      </c>
      <c r="K1758" s="832">
        <v>165</v>
      </c>
      <c r="L1758" s="849">
        <v>17</v>
      </c>
      <c r="M1758" s="849">
        <v>3009</v>
      </c>
      <c r="N1758" s="832">
        <v>1</v>
      </c>
      <c r="O1758" s="832">
        <v>177</v>
      </c>
      <c r="P1758" s="849">
        <v>1</v>
      </c>
      <c r="Q1758" s="849">
        <v>177</v>
      </c>
      <c r="R1758" s="837">
        <v>5.8823529411764705E-2</v>
      </c>
      <c r="S1758" s="850">
        <v>177</v>
      </c>
    </row>
    <row r="1759" spans="1:19" ht="14.4" customHeight="1" x14ac:dyDescent="0.3">
      <c r="A1759" s="831" t="s">
        <v>8273</v>
      </c>
      <c r="B1759" s="832" t="s">
        <v>8550</v>
      </c>
      <c r="C1759" s="832" t="s">
        <v>664</v>
      </c>
      <c r="D1759" s="832" t="s">
        <v>3088</v>
      </c>
      <c r="E1759" s="832" t="s">
        <v>8203</v>
      </c>
      <c r="F1759" s="832" t="s">
        <v>8240</v>
      </c>
      <c r="G1759" s="832" t="s">
        <v>8241</v>
      </c>
      <c r="H1759" s="849">
        <v>2</v>
      </c>
      <c r="I1759" s="849">
        <v>0</v>
      </c>
      <c r="J1759" s="832">
        <v>0</v>
      </c>
      <c r="K1759" s="832">
        <v>0</v>
      </c>
      <c r="L1759" s="849">
        <v>1</v>
      </c>
      <c r="M1759" s="849">
        <v>33.33</v>
      </c>
      <c r="N1759" s="832">
        <v>1</v>
      </c>
      <c r="O1759" s="832">
        <v>33.33</v>
      </c>
      <c r="P1759" s="849"/>
      <c r="Q1759" s="849"/>
      <c r="R1759" s="837"/>
      <c r="S1759" s="850"/>
    </row>
    <row r="1760" spans="1:19" ht="14.4" customHeight="1" x14ac:dyDescent="0.3">
      <c r="A1760" s="831" t="s">
        <v>8273</v>
      </c>
      <c r="B1760" s="832" t="s">
        <v>8550</v>
      </c>
      <c r="C1760" s="832" t="s">
        <v>664</v>
      </c>
      <c r="D1760" s="832" t="s">
        <v>3088</v>
      </c>
      <c r="E1760" s="832" t="s">
        <v>8203</v>
      </c>
      <c r="F1760" s="832" t="s">
        <v>8287</v>
      </c>
      <c r="G1760" s="832" t="s">
        <v>8288</v>
      </c>
      <c r="H1760" s="849">
        <v>140</v>
      </c>
      <c r="I1760" s="849">
        <v>15120</v>
      </c>
      <c r="J1760" s="832">
        <v>2.0366379310344827</v>
      </c>
      <c r="K1760" s="832">
        <v>108</v>
      </c>
      <c r="L1760" s="849">
        <v>64</v>
      </c>
      <c r="M1760" s="849">
        <v>7424</v>
      </c>
      <c r="N1760" s="832">
        <v>1</v>
      </c>
      <c r="O1760" s="832">
        <v>116</v>
      </c>
      <c r="P1760" s="849">
        <v>17</v>
      </c>
      <c r="Q1760" s="849">
        <v>1972</v>
      </c>
      <c r="R1760" s="837">
        <v>0.265625</v>
      </c>
      <c r="S1760" s="850">
        <v>116</v>
      </c>
    </row>
    <row r="1761" spans="1:19" ht="14.4" customHeight="1" x14ac:dyDescent="0.3">
      <c r="A1761" s="831" t="s">
        <v>8273</v>
      </c>
      <c r="B1761" s="832" t="s">
        <v>8550</v>
      </c>
      <c r="C1761" s="832" t="s">
        <v>664</v>
      </c>
      <c r="D1761" s="832" t="s">
        <v>3088</v>
      </c>
      <c r="E1761" s="832" t="s">
        <v>8203</v>
      </c>
      <c r="F1761" s="832" t="s">
        <v>8242</v>
      </c>
      <c r="G1761" s="832" t="s">
        <v>8243</v>
      </c>
      <c r="H1761" s="849">
        <v>38</v>
      </c>
      <c r="I1761" s="849">
        <v>1368</v>
      </c>
      <c r="J1761" s="832">
        <v>2.8440748440748442</v>
      </c>
      <c r="K1761" s="832">
        <v>36</v>
      </c>
      <c r="L1761" s="849">
        <v>13</v>
      </c>
      <c r="M1761" s="849">
        <v>481</v>
      </c>
      <c r="N1761" s="832">
        <v>1</v>
      </c>
      <c r="O1761" s="832">
        <v>37</v>
      </c>
      <c r="P1761" s="849">
        <v>14</v>
      </c>
      <c r="Q1761" s="849">
        <v>518</v>
      </c>
      <c r="R1761" s="837">
        <v>1.0769230769230769</v>
      </c>
      <c r="S1761" s="850">
        <v>37</v>
      </c>
    </row>
    <row r="1762" spans="1:19" ht="14.4" customHeight="1" x14ac:dyDescent="0.3">
      <c r="A1762" s="831" t="s">
        <v>8273</v>
      </c>
      <c r="B1762" s="832" t="s">
        <v>8550</v>
      </c>
      <c r="C1762" s="832" t="s">
        <v>664</v>
      </c>
      <c r="D1762" s="832" t="s">
        <v>3088</v>
      </c>
      <c r="E1762" s="832" t="s">
        <v>8203</v>
      </c>
      <c r="F1762" s="832" t="s">
        <v>8244</v>
      </c>
      <c r="G1762" s="832" t="s">
        <v>8245</v>
      </c>
      <c r="H1762" s="849">
        <v>2</v>
      </c>
      <c r="I1762" s="849">
        <v>62</v>
      </c>
      <c r="J1762" s="832"/>
      <c r="K1762" s="832">
        <v>31</v>
      </c>
      <c r="L1762" s="849"/>
      <c r="M1762" s="849"/>
      <c r="N1762" s="832"/>
      <c r="O1762" s="832"/>
      <c r="P1762" s="849"/>
      <c r="Q1762" s="849"/>
      <c r="R1762" s="837"/>
      <c r="S1762" s="850"/>
    </row>
    <row r="1763" spans="1:19" ht="14.4" customHeight="1" x14ac:dyDescent="0.3">
      <c r="A1763" s="831" t="s">
        <v>8273</v>
      </c>
      <c r="B1763" s="832" t="s">
        <v>8550</v>
      </c>
      <c r="C1763" s="832" t="s">
        <v>664</v>
      </c>
      <c r="D1763" s="832" t="s">
        <v>3088</v>
      </c>
      <c r="E1763" s="832" t="s">
        <v>8203</v>
      </c>
      <c r="F1763" s="832" t="s">
        <v>8271</v>
      </c>
      <c r="G1763" s="832" t="s">
        <v>8272</v>
      </c>
      <c r="H1763" s="849">
        <v>218</v>
      </c>
      <c r="I1763" s="849">
        <v>72158</v>
      </c>
      <c r="J1763" s="832">
        <v>1.6177472872388126</v>
      </c>
      <c r="K1763" s="832">
        <v>331</v>
      </c>
      <c r="L1763" s="849">
        <v>126</v>
      </c>
      <c r="M1763" s="849">
        <v>44604</v>
      </c>
      <c r="N1763" s="832">
        <v>1</v>
      </c>
      <c r="O1763" s="832">
        <v>354</v>
      </c>
      <c r="P1763" s="849">
        <v>72</v>
      </c>
      <c r="Q1763" s="849">
        <v>25560</v>
      </c>
      <c r="R1763" s="837">
        <v>0.57304277643260693</v>
      </c>
      <c r="S1763" s="850">
        <v>355</v>
      </c>
    </row>
    <row r="1764" spans="1:19" ht="14.4" customHeight="1" x14ac:dyDescent="0.3">
      <c r="A1764" s="831" t="s">
        <v>8273</v>
      </c>
      <c r="B1764" s="832" t="s">
        <v>8550</v>
      </c>
      <c r="C1764" s="832" t="s">
        <v>664</v>
      </c>
      <c r="D1764" s="832" t="s">
        <v>3088</v>
      </c>
      <c r="E1764" s="832" t="s">
        <v>8203</v>
      </c>
      <c r="F1764" s="832" t="s">
        <v>8576</v>
      </c>
      <c r="G1764" s="832" t="s">
        <v>8577</v>
      </c>
      <c r="H1764" s="849">
        <v>26</v>
      </c>
      <c r="I1764" s="849">
        <v>0</v>
      </c>
      <c r="J1764" s="832"/>
      <c r="K1764" s="832">
        <v>0</v>
      </c>
      <c r="L1764" s="849">
        <v>75</v>
      </c>
      <c r="M1764" s="849">
        <v>0</v>
      </c>
      <c r="N1764" s="832"/>
      <c r="O1764" s="832">
        <v>0</v>
      </c>
      <c r="P1764" s="849">
        <v>9</v>
      </c>
      <c r="Q1764" s="849">
        <v>0</v>
      </c>
      <c r="R1764" s="837"/>
      <c r="S1764" s="850">
        <v>0</v>
      </c>
    </row>
    <row r="1765" spans="1:19" ht="14.4" customHeight="1" x14ac:dyDescent="0.3">
      <c r="A1765" s="831" t="s">
        <v>8273</v>
      </c>
      <c r="B1765" s="832" t="s">
        <v>8550</v>
      </c>
      <c r="C1765" s="832" t="s">
        <v>664</v>
      </c>
      <c r="D1765" s="832" t="s">
        <v>3088</v>
      </c>
      <c r="E1765" s="832" t="s">
        <v>8203</v>
      </c>
      <c r="F1765" s="832" t="s">
        <v>8578</v>
      </c>
      <c r="G1765" s="832" t="s">
        <v>8579</v>
      </c>
      <c r="H1765" s="849">
        <v>33</v>
      </c>
      <c r="I1765" s="849">
        <v>6600</v>
      </c>
      <c r="J1765" s="832">
        <v>0.44594594594594594</v>
      </c>
      <c r="K1765" s="832">
        <v>200</v>
      </c>
      <c r="L1765" s="849">
        <v>74</v>
      </c>
      <c r="M1765" s="849">
        <v>14800</v>
      </c>
      <c r="N1765" s="832">
        <v>1</v>
      </c>
      <c r="O1765" s="832">
        <v>200</v>
      </c>
      <c r="P1765" s="849">
        <v>12</v>
      </c>
      <c r="Q1765" s="849">
        <v>2400</v>
      </c>
      <c r="R1765" s="837">
        <v>0.16216216216216217</v>
      </c>
      <c r="S1765" s="850">
        <v>200</v>
      </c>
    </row>
    <row r="1766" spans="1:19" ht="14.4" customHeight="1" x14ac:dyDescent="0.3">
      <c r="A1766" s="831" t="s">
        <v>8273</v>
      </c>
      <c r="B1766" s="832" t="s">
        <v>8550</v>
      </c>
      <c r="C1766" s="832" t="s">
        <v>664</v>
      </c>
      <c r="D1766" s="832" t="s">
        <v>3088</v>
      </c>
      <c r="E1766" s="832" t="s">
        <v>8203</v>
      </c>
      <c r="F1766" s="832" t="s">
        <v>8291</v>
      </c>
      <c r="G1766" s="832" t="s">
        <v>8292</v>
      </c>
      <c r="H1766" s="849">
        <v>19</v>
      </c>
      <c r="I1766" s="849">
        <v>1330</v>
      </c>
      <c r="J1766" s="832"/>
      <c r="K1766" s="832">
        <v>70</v>
      </c>
      <c r="L1766" s="849"/>
      <c r="M1766" s="849"/>
      <c r="N1766" s="832"/>
      <c r="O1766" s="832"/>
      <c r="P1766" s="849">
        <v>1</v>
      </c>
      <c r="Q1766" s="849">
        <v>74</v>
      </c>
      <c r="R1766" s="837"/>
      <c r="S1766" s="850">
        <v>74</v>
      </c>
    </row>
    <row r="1767" spans="1:19" ht="14.4" customHeight="1" x14ac:dyDescent="0.3">
      <c r="A1767" s="831" t="s">
        <v>8273</v>
      </c>
      <c r="B1767" s="832" t="s">
        <v>8550</v>
      </c>
      <c r="C1767" s="832" t="s">
        <v>664</v>
      </c>
      <c r="D1767" s="832" t="s">
        <v>3088</v>
      </c>
      <c r="E1767" s="832" t="s">
        <v>8203</v>
      </c>
      <c r="F1767" s="832" t="s">
        <v>8354</v>
      </c>
      <c r="G1767" s="832" t="s">
        <v>8355</v>
      </c>
      <c r="H1767" s="849">
        <v>3</v>
      </c>
      <c r="I1767" s="849">
        <v>231</v>
      </c>
      <c r="J1767" s="832">
        <v>1.5</v>
      </c>
      <c r="K1767" s="832">
        <v>77</v>
      </c>
      <c r="L1767" s="849">
        <v>2</v>
      </c>
      <c r="M1767" s="849">
        <v>154</v>
      </c>
      <c r="N1767" s="832">
        <v>1</v>
      </c>
      <c r="O1767" s="832">
        <v>77</v>
      </c>
      <c r="P1767" s="849"/>
      <c r="Q1767" s="849"/>
      <c r="R1767" s="837"/>
      <c r="S1767" s="850"/>
    </row>
    <row r="1768" spans="1:19" ht="14.4" customHeight="1" x14ac:dyDescent="0.3">
      <c r="A1768" s="831" t="s">
        <v>8273</v>
      </c>
      <c r="B1768" s="832" t="s">
        <v>8550</v>
      </c>
      <c r="C1768" s="832" t="s">
        <v>664</v>
      </c>
      <c r="D1768" s="832" t="s">
        <v>3088</v>
      </c>
      <c r="E1768" s="832" t="s">
        <v>8203</v>
      </c>
      <c r="F1768" s="832" t="s">
        <v>8248</v>
      </c>
      <c r="G1768" s="832" t="s">
        <v>8249</v>
      </c>
      <c r="H1768" s="849"/>
      <c r="I1768" s="849"/>
      <c r="J1768" s="832"/>
      <c r="K1768" s="832"/>
      <c r="L1768" s="849">
        <v>2</v>
      </c>
      <c r="M1768" s="849">
        <v>118</v>
      </c>
      <c r="N1768" s="832">
        <v>1</v>
      </c>
      <c r="O1768" s="832">
        <v>59</v>
      </c>
      <c r="P1768" s="849"/>
      <c r="Q1768" s="849"/>
      <c r="R1768" s="837"/>
      <c r="S1768" s="850"/>
    </row>
    <row r="1769" spans="1:19" ht="14.4" customHeight="1" x14ac:dyDescent="0.3">
      <c r="A1769" s="831" t="s">
        <v>8273</v>
      </c>
      <c r="B1769" s="832" t="s">
        <v>8550</v>
      </c>
      <c r="C1769" s="832" t="s">
        <v>664</v>
      </c>
      <c r="D1769" s="832" t="s">
        <v>3088</v>
      </c>
      <c r="E1769" s="832" t="s">
        <v>8203</v>
      </c>
      <c r="F1769" s="832" t="s">
        <v>8586</v>
      </c>
      <c r="G1769" s="832" t="s">
        <v>8587</v>
      </c>
      <c r="H1769" s="849"/>
      <c r="I1769" s="849"/>
      <c r="J1769" s="832"/>
      <c r="K1769" s="832"/>
      <c r="L1769" s="849">
        <v>1</v>
      </c>
      <c r="M1769" s="849">
        <v>64</v>
      </c>
      <c r="N1769" s="832">
        <v>1</v>
      </c>
      <c r="O1769" s="832">
        <v>64</v>
      </c>
      <c r="P1769" s="849"/>
      <c r="Q1769" s="849"/>
      <c r="R1769" s="837"/>
      <c r="S1769" s="850"/>
    </row>
    <row r="1770" spans="1:19" ht="14.4" customHeight="1" x14ac:dyDescent="0.3">
      <c r="A1770" s="831" t="s">
        <v>8273</v>
      </c>
      <c r="B1770" s="832" t="s">
        <v>8550</v>
      </c>
      <c r="C1770" s="832" t="s">
        <v>664</v>
      </c>
      <c r="D1770" s="832" t="s">
        <v>3073</v>
      </c>
      <c r="E1770" s="832" t="s">
        <v>8203</v>
      </c>
      <c r="F1770" s="832" t="s">
        <v>8232</v>
      </c>
      <c r="G1770" s="832" t="s">
        <v>8233</v>
      </c>
      <c r="H1770" s="849"/>
      <c r="I1770" s="849"/>
      <c r="J1770" s="832"/>
      <c r="K1770" s="832"/>
      <c r="L1770" s="849"/>
      <c r="M1770" s="849"/>
      <c r="N1770" s="832"/>
      <c r="O1770" s="832"/>
      <c r="P1770" s="849">
        <v>3</v>
      </c>
      <c r="Q1770" s="849">
        <v>198</v>
      </c>
      <c r="R1770" s="837"/>
      <c r="S1770" s="850">
        <v>66</v>
      </c>
    </row>
    <row r="1771" spans="1:19" ht="14.4" customHeight="1" x14ac:dyDescent="0.3">
      <c r="A1771" s="831" t="s">
        <v>8273</v>
      </c>
      <c r="B1771" s="832" t="s">
        <v>8550</v>
      </c>
      <c r="C1771" s="832" t="s">
        <v>664</v>
      </c>
      <c r="D1771" s="832" t="s">
        <v>3073</v>
      </c>
      <c r="E1771" s="832" t="s">
        <v>8203</v>
      </c>
      <c r="F1771" s="832" t="s">
        <v>8328</v>
      </c>
      <c r="G1771" s="832" t="s">
        <v>8329</v>
      </c>
      <c r="H1771" s="849"/>
      <c r="I1771" s="849"/>
      <c r="J1771" s="832"/>
      <c r="K1771" s="832"/>
      <c r="L1771" s="849"/>
      <c r="M1771" s="849"/>
      <c r="N1771" s="832"/>
      <c r="O1771" s="832"/>
      <c r="P1771" s="849">
        <v>1</v>
      </c>
      <c r="Q1771" s="849">
        <v>115</v>
      </c>
      <c r="R1771" s="837"/>
      <c r="S1771" s="850">
        <v>115</v>
      </c>
    </row>
    <row r="1772" spans="1:19" ht="14.4" customHeight="1" x14ac:dyDescent="0.3">
      <c r="A1772" s="831" t="s">
        <v>8273</v>
      </c>
      <c r="B1772" s="832" t="s">
        <v>8550</v>
      </c>
      <c r="C1772" s="832" t="s">
        <v>664</v>
      </c>
      <c r="D1772" s="832" t="s">
        <v>3073</v>
      </c>
      <c r="E1772" s="832" t="s">
        <v>8203</v>
      </c>
      <c r="F1772" s="832" t="s">
        <v>8281</v>
      </c>
      <c r="G1772" s="832" t="s">
        <v>8282</v>
      </c>
      <c r="H1772" s="849"/>
      <c r="I1772" s="849"/>
      <c r="J1772" s="832"/>
      <c r="K1772" s="832"/>
      <c r="L1772" s="849"/>
      <c r="M1772" s="849"/>
      <c r="N1772" s="832"/>
      <c r="O1772" s="832"/>
      <c r="P1772" s="849">
        <v>1</v>
      </c>
      <c r="Q1772" s="849">
        <v>37</v>
      </c>
      <c r="R1772" s="837"/>
      <c r="S1772" s="850">
        <v>37</v>
      </c>
    </row>
    <row r="1773" spans="1:19" ht="14.4" customHeight="1" x14ac:dyDescent="0.3">
      <c r="A1773" s="831" t="s">
        <v>8273</v>
      </c>
      <c r="B1773" s="832" t="s">
        <v>8550</v>
      </c>
      <c r="C1773" s="832" t="s">
        <v>664</v>
      </c>
      <c r="D1773" s="832" t="s">
        <v>3073</v>
      </c>
      <c r="E1773" s="832" t="s">
        <v>8203</v>
      </c>
      <c r="F1773" s="832" t="s">
        <v>8380</v>
      </c>
      <c r="G1773" s="832" t="s">
        <v>8381</v>
      </c>
      <c r="H1773" s="849"/>
      <c r="I1773" s="849"/>
      <c r="J1773" s="832"/>
      <c r="K1773" s="832"/>
      <c r="L1773" s="849"/>
      <c r="M1773" s="849"/>
      <c r="N1773" s="832"/>
      <c r="O1773" s="832"/>
      <c r="P1773" s="849">
        <v>3</v>
      </c>
      <c r="Q1773" s="849">
        <v>531</v>
      </c>
      <c r="R1773" s="837"/>
      <c r="S1773" s="850">
        <v>177</v>
      </c>
    </row>
    <row r="1774" spans="1:19" ht="14.4" customHeight="1" x14ac:dyDescent="0.3">
      <c r="A1774" s="831" t="s">
        <v>8273</v>
      </c>
      <c r="B1774" s="832" t="s">
        <v>8550</v>
      </c>
      <c r="C1774" s="832" t="s">
        <v>664</v>
      </c>
      <c r="D1774" s="832" t="s">
        <v>3073</v>
      </c>
      <c r="E1774" s="832" t="s">
        <v>8203</v>
      </c>
      <c r="F1774" s="832" t="s">
        <v>8287</v>
      </c>
      <c r="G1774" s="832" t="s">
        <v>8288</v>
      </c>
      <c r="H1774" s="849"/>
      <c r="I1774" s="849"/>
      <c r="J1774" s="832"/>
      <c r="K1774" s="832"/>
      <c r="L1774" s="849"/>
      <c r="M1774" s="849"/>
      <c r="N1774" s="832"/>
      <c r="O1774" s="832"/>
      <c r="P1774" s="849">
        <v>4</v>
      </c>
      <c r="Q1774" s="849">
        <v>464</v>
      </c>
      <c r="R1774" s="837"/>
      <c r="S1774" s="850">
        <v>116</v>
      </c>
    </row>
    <row r="1775" spans="1:19" ht="14.4" customHeight="1" x14ac:dyDescent="0.3">
      <c r="A1775" s="831" t="s">
        <v>8273</v>
      </c>
      <c r="B1775" s="832" t="s">
        <v>8550</v>
      </c>
      <c r="C1775" s="832" t="s">
        <v>664</v>
      </c>
      <c r="D1775" s="832" t="s">
        <v>3073</v>
      </c>
      <c r="E1775" s="832" t="s">
        <v>8203</v>
      </c>
      <c r="F1775" s="832" t="s">
        <v>8242</v>
      </c>
      <c r="G1775" s="832" t="s">
        <v>8243</v>
      </c>
      <c r="H1775" s="849"/>
      <c r="I1775" s="849"/>
      <c r="J1775" s="832"/>
      <c r="K1775" s="832"/>
      <c r="L1775" s="849"/>
      <c r="M1775" s="849"/>
      <c r="N1775" s="832"/>
      <c r="O1775" s="832"/>
      <c r="P1775" s="849">
        <v>2</v>
      </c>
      <c r="Q1775" s="849">
        <v>74</v>
      </c>
      <c r="R1775" s="837"/>
      <c r="S1775" s="850">
        <v>37</v>
      </c>
    </row>
    <row r="1776" spans="1:19" ht="14.4" customHeight="1" x14ac:dyDescent="0.3">
      <c r="A1776" s="831" t="s">
        <v>8273</v>
      </c>
      <c r="B1776" s="832" t="s">
        <v>8550</v>
      </c>
      <c r="C1776" s="832" t="s">
        <v>664</v>
      </c>
      <c r="D1776" s="832" t="s">
        <v>3073</v>
      </c>
      <c r="E1776" s="832" t="s">
        <v>8203</v>
      </c>
      <c r="F1776" s="832" t="s">
        <v>8350</v>
      </c>
      <c r="G1776" s="832" t="s">
        <v>8351</v>
      </c>
      <c r="H1776" s="849"/>
      <c r="I1776" s="849"/>
      <c r="J1776" s="832"/>
      <c r="K1776" s="832"/>
      <c r="L1776" s="849"/>
      <c r="M1776" s="849"/>
      <c r="N1776" s="832"/>
      <c r="O1776" s="832"/>
      <c r="P1776" s="849">
        <v>1</v>
      </c>
      <c r="Q1776" s="849">
        <v>58</v>
      </c>
      <c r="R1776" s="837"/>
      <c r="S1776" s="850">
        <v>58</v>
      </c>
    </row>
    <row r="1777" spans="1:19" ht="14.4" customHeight="1" x14ac:dyDescent="0.3">
      <c r="A1777" s="831" t="s">
        <v>8273</v>
      </c>
      <c r="B1777" s="832" t="s">
        <v>8550</v>
      </c>
      <c r="C1777" s="832" t="s">
        <v>664</v>
      </c>
      <c r="D1777" s="832" t="s">
        <v>3073</v>
      </c>
      <c r="E1777" s="832" t="s">
        <v>8203</v>
      </c>
      <c r="F1777" s="832" t="s">
        <v>8271</v>
      </c>
      <c r="G1777" s="832" t="s">
        <v>8272</v>
      </c>
      <c r="H1777" s="849"/>
      <c r="I1777" s="849"/>
      <c r="J1777" s="832"/>
      <c r="K1777" s="832"/>
      <c r="L1777" s="849"/>
      <c r="M1777" s="849"/>
      <c r="N1777" s="832"/>
      <c r="O1777" s="832"/>
      <c r="P1777" s="849">
        <v>6</v>
      </c>
      <c r="Q1777" s="849">
        <v>2130</v>
      </c>
      <c r="R1777" s="837"/>
      <c r="S1777" s="850">
        <v>355</v>
      </c>
    </row>
    <row r="1778" spans="1:19" ht="14.4" customHeight="1" x14ac:dyDescent="0.3">
      <c r="A1778" s="831" t="s">
        <v>8273</v>
      </c>
      <c r="B1778" s="832" t="s">
        <v>8550</v>
      </c>
      <c r="C1778" s="832" t="s">
        <v>664</v>
      </c>
      <c r="D1778" s="832" t="s">
        <v>3073</v>
      </c>
      <c r="E1778" s="832" t="s">
        <v>8203</v>
      </c>
      <c r="F1778" s="832" t="s">
        <v>8354</v>
      </c>
      <c r="G1778" s="832" t="s">
        <v>8355</v>
      </c>
      <c r="H1778" s="849"/>
      <c r="I1778" s="849"/>
      <c r="J1778" s="832"/>
      <c r="K1778" s="832"/>
      <c r="L1778" s="849"/>
      <c r="M1778" s="849"/>
      <c r="N1778" s="832"/>
      <c r="O1778" s="832"/>
      <c r="P1778" s="849">
        <v>1</v>
      </c>
      <c r="Q1778" s="849">
        <v>77</v>
      </c>
      <c r="R1778" s="837"/>
      <c r="S1778" s="850">
        <v>77</v>
      </c>
    </row>
    <row r="1779" spans="1:19" ht="14.4" customHeight="1" x14ac:dyDescent="0.3">
      <c r="A1779" s="831" t="s">
        <v>8273</v>
      </c>
      <c r="B1779" s="832" t="s">
        <v>8550</v>
      </c>
      <c r="C1779" s="832" t="s">
        <v>664</v>
      </c>
      <c r="D1779" s="832" t="s">
        <v>3026</v>
      </c>
      <c r="E1779" s="832" t="s">
        <v>8203</v>
      </c>
      <c r="F1779" s="832" t="s">
        <v>8232</v>
      </c>
      <c r="G1779" s="832" t="s">
        <v>8233</v>
      </c>
      <c r="H1779" s="849"/>
      <c r="I1779" s="849"/>
      <c r="J1779" s="832"/>
      <c r="K1779" s="832"/>
      <c r="L1779" s="849">
        <v>37</v>
      </c>
      <c r="M1779" s="849">
        <v>2442</v>
      </c>
      <c r="N1779" s="832">
        <v>1</v>
      </c>
      <c r="O1779" s="832">
        <v>66</v>
      </c>
      <c r="P1779" s="849">
        <v>4</v>
      </c>
      <c r="Q1779" s="849">
        <v>264</v>
      </c>
      <c r="R1779" s="837">
        <v>0.10810810810810811</v>
      </c>
      <c r="S1779" s="850">
        <v>66</v>
      </c>
    </row>
    <row r="1780" spans="1:19" ht="14.4" customHeight="1" x14ac:dyDescent="0.3">
      <c r="A1780" s="831" t="s">
        <v>8273</v>
      </c>
      <c r="B1780" s="832" t="s">
        <v>8550</v>
      </c>
      <c r="C1780" s="832" t="s">
        <v>664</v>
      </c>
      <c r="D1780" s="832" t="s">
        <v>3026</v>
      </c>
      <c r="E1780" s="832" t="s">
        <v>8203</v>
      </c>
      <c r="F1780" s="832" t="s">
        <v>8204</v>
      </c>
      <c r="G1780" s="832" t="s">
        <v>8205</v>
      </c>
      <c r="H1780" s="849"/>
      <c r="I1780" s="849"/>
      <c r="J1780" s="832"/>
      <c r="K1780" s="832"/>
      <c r="L1780" s="849">
        <v>4</v>
      </c>
      <c r="M1780" s="849">
        <v>584</v>
      </c>
      <c r="N1780" s="832">
        <v>1</v>
      </c>
      <c r="O1780" s="832">
        <v>146</v>
      </c>
      <c r="P1780" s="849">
        <v>1</v>
      </c>
      <c r="Q1780" s="849">
        <v>147</v>
      </c>
      <c r="R1780" s="837">
        <v>0.25171232876712329</v>
      </c>
      <c r="S1780" s="850">
        <v>147</v>
      </c>
    </row>
    <row r="1781" spans="1:19" ht="14.4" customHeight="1" x14ac:dyDescent="0.3">
      <c r="A1781" s="831" t="s">
        <v>8273</v>
      </c>
      <c r="B1781" s="832" t="s">
        <v>8550</v>
      </c>
      <c r="C1781" s="832" t="s">
        <v>664</v>
      </c>
      <c r="D1781" s="832" t="s">
        <v>3026</v>
      </c>
      <c r="E1781" s="832" t="s">
        <v>8203</v>
      </c>
      <c r="F1781" s="832" t="s">
        <v>8281</v>
      </c>
      <c r="G1781" s="832" t="s">
        <v>8282</v>
      </c>
      <c r="H1781" s="849"/>
      <c r="I1781" s="849"/>
      <c r="J1781" s="832"/>
      <c r="K1781" s="832"/>
      <c r="L1781" s="849">
        <v>7</v>
      </c>
      <c r="M1781" s="849">
        <v>259</v>
      </c>
      <c r="N1781" s="832">
        <v>1</v>
      </c>
      <c r="O1781" s="832">
        <v>37</v>
      </c>
      <c r="P1781" s="849">
        <v>4</v>
      </c>
      <c r="Q1781" s="849">
        <v>148</v>
      </c>
      <c r="R1781" s="837">
        <v>0.5714285714285714</v>
      </c>
      <c r="S1781" s="850">
        <v>37</v>
      </c>
    </row>
    <row r="1782" spans="1:19" ht="14.4" customHeight="1" x14ac:dyDescent="0.3">
      <c r="A1782" s="831" t="s">
        <v>8273</v>
      </c>
      <c r="B1782" s="832" t="s">
        <v>8550</v>
      </c>
      <c r="C1782" s="832" t="s">
        <v>664</v>
      </c>
      <c r="D1782" s="832" t="s">
        <v>3026</v>
      </c>
      <c r="E1782" s="832" t="s">
        <v>8203</v>
      </c>
      <c r="F1782" s="832" t="s">
        <v>8238</v>
      </c>
      <c r="G1782" s="832" t="s">
        <v>8239</v>
      </c>
      <c r="H1782" s="849"/>
      <c r="I1782" s="849"/>
      <c r="J1782" s="832"/>
      <c r="K1782" s="832"/>
      <c r="L1782" s="849">
        <v>2</v>
      </c>
      <c r="M1782" s="849">
        <v>172</v>
      </c>
      <c r="N1782" s="832">
        <v>1</v>
      </c>
      <c r="O1782" s="832">
        <v>86</v>
      </c>
      <c r="P1782" s="849"/>
      <c r="Q1782" s="849"/>
      <c r="R1782" s="837"/>
      <c r="S1782" s="850"/>
    </row>
    <row r="1783" spans="1:19" ht="14.4" customHeight="1" x14ac:dyDescent="0.3">
      <c r="A1783" s="831" t="s">
        <v>8273</v>
      </c>
      <c r="B1783" s="832" t="s">
        <v>8550</v>
      </c>
      <c r="C1783" s="832" t="s">
        <v>664</v>
      </c>
      <c r="D1783" s="832" t="s">
        <v>3026</v>
      </c>
      <c r="E1783" s="832" t="s">
        <v>8203</v>
      </c>
      <c r="F1783" s="832" t="s">
        <v>8380</v>
      </c>
      <c r="G1783" s="832" t="s">
        <v>8381</v>
      </c>
      <c r="H1783" s="849"/>
      <c r="I1783" s="849"/>
      <c r="J1783" s="832"/>
      <c r="K1783" s="832"/>
      <c r="L1783" s="849">
        <v>16</v>
      </c>
      <c r="M1783" s="849">
        <v>2832</v>
      </c>
      <c r="N1783" s="832">
        <v>1</v>
      </c>
      <c r="O1783" s="832">
        <v>177</v>
      </c>
      <c r="P1783" s="849">
        <v>6</v>
      </c>
      <c r="Q1783" s="849">
        <v>1062</v>
      </c>
      <c r="R1783" s="837">
        <v>0.375</v>
      </c>
      <c r="S1783" s="850">
        <v>177</v>
      </c>
    </row>
    <row r="1784" spans="1:19" ht="14.4" customHeight="1" x14ac:dyDescent="0.3">
      <c r="A1784" s="831" t="s">
        <v>8273</v>
      </c>
      <c r="B1784" s="832" t="s">
        <v>8550</v>
      </c>
      <c r="C1784" s="832" t="s">
        <v>664</v>
      </c>
      <c r="D1784" s="832" t="s">
        <v>3026</v>
      </c>
      <c r="E1784" s="832" t="s">
        <v>8203</v>
      </c>
      <c r="F1784" s="832" t="s">
        <v>8570</v>
      </c>
      <c r="G1784" s="832" t="s">
        <v>8571</v>
      </c>
      <c r="H1784" s="849"/>
      <c r="I1784" s="849"/>
      <c r="J1784" s="832"/>
      <c r="K1784" s="832"/>
      <c r="L1784" s="849"/>
      <c r="M1784" s="849"/>
      <c r="N1784" s="832"/>
      <c r="O1784" s="832"/>
      <c r="P1784" s="849">
        <v>2</v>
      </c>
      <c r="Q1784" s="849">
        <v>0</v>
      </c>
      <c r="R1784" s="837"/>
      <c r="S1784" s="850">
        <v>0</v>
      </c>
    </row>
    <row r="1785" spans="1:19" ht="14.4" customHeight="1" x14ac:dyDescent="0.3">
      <c r="A1785" s="831" t="s">
        <v>8273</v>
      </c>
      <c r="B1785" s="832" t="s">
        <v>8550</v>
      </c>
      <c r="C1785" s="832" t="s">
        <v>664</v>
      </c>
      <c r="D1785" s="832" t="s">
        <v>3026</v>
      </c>
      <c r="E1785" s="832" t="s">
        <v>8203</v>
      </c>
      <c r="F1785" s="832" t="s">
        <v>8240</v>
      </c>
      <c r="G1785" s="832" t="s">
        <v>8241</v>
      </c>
      <c r="H1785" s="849"/>
      <c r="I1785" s="849"/>
      <c r="J1785" s="832"/>
      <c r="K1785" s="832"/>
      <c r="L1785" s="849">
        <v>5</v>
      </c>
      <c r="M1785" s="849">
        <v>166.66000000000003</v>
      </c>
      <c r="N1785" s="832">
        <v>1</v>
      </c>
      <c r="O1785" s="832">
        <v>33.332000000000008</v>
      </c>
      <c r="P1785" s="849"/>
      <c r="Q1785" s="849"/>
      <c r="R1785" s="837"/>
      <c r="S1785" s="850"/>
    </row>
    <row r="1786" spans="1:19" ht="14.4" customHeight="1" x14ac:dyDescent="0.3">
      <c r="A1786" s="831" t="s">
        <v>8273</v>
      </c>
      <c r="B1786" s="832" t="s">
        <v>8550</v>
      </c>
      <c r="C1786" s="832" t="s">
        <v>664</v>
      </c>
      <c r="D1786" s="832" t="s">
        <v>3026</v>
      </c>
      <c r="E1786" s="832" t="s">
        <v>8203</v>
      </c>
      <c r="F1786" s="832" t="s">
        <v>8287</v>
      </c>
      <c r="G1786" s="832" t="s">
        <v>8288</v>
      </c>
      <c r="H1786" s="849"/>
      <c r="I1786" s="849"/>
      <c r="J1786" s="832"/>
      <c r="K1786" s="832"/>
      <c r="L1786" s="849">
        <v>51</v>
      </c>
      <c r="M1786" s="849">
        <v>5916</v>
      </c>
      <c r="N1786" s="832">
        <v>1</v>
      </c>
      <c r="O1786" s="832">
        <v>116</v>
      </c>
      <c r="P1786" s="849">
        <v>70</v>
      </c>
      <c r="Q1786" s="849">
        <v>8120</v>
      </c>
      <c r="R1786" s="837">
        <v>1.3725490196078431</v>
      </c>
      <c r="S1786" s="850">
        <v>116</v>
      </c>
    </row>
    <row r="1787" spans="1:19" ht="14.4" customHeight="1" x14ac:dyDescent="0.3">
      <c r="A1787" s="831" t="s">
        <v>8273</v>
      </c>
      <c r="B1787" s="832" t="s">
        <v>8550</v>
      </c>
      <c r="C1787" s="832" t="s">
        <v>664</v>
      </c>
      <c r="D1787" s="832" t="s">
        <v>3026</v>
      </c>
      <c r="E1787" s="832" t="s">
        <v>8203</v>
      </c>
      <c r="F1787" s="832" t="s">
        <v>8242</v>
      </c>
      <c r="G1787" s="832" t="s">
        <v>8243</v>
      </c>
      <c r="H1787" s="849"/>
      <c r="I1787" s="849"/>
      <c r="J1787" s="832"/>
      <c r="K1787" s="832"/>
      <c r="L1787" s="849">
        <v>28</v>
      </c>
      <c r="M1787" s="849">
        <v>1036</v>
      </c>
      <c r="N1787" s="832">
        <v>1</v>
      </c>
      <c r="O1787" s="832">
        <v>37</v>
      </c>
      <c r="P1787" s="849">
        <v>4</v>
      </c>
      <c r="Q1787" s="849">
        <v>148</v>
      </c>
      <c r="R1787" s="837">
        <v>0.14285714285714285</v>
      </c>
      <c r="S1787" s="850">
        <v>37</v>
      </c>
    </row>
    <row r="1788" spans="1:19" ht="14.4" customHeight="1" x14ac:dyDescent="0.3">
      <c r="A1788" s="831" t="s">
        <v>8273</v>
      </c>
      <c r="B1788" s="832" t="s">
        <v>8550</v>
      </c>
      <c r="C1788" s="832" t="s">
        <v>664</v>
      </c>
      <c r="D1788" s="832" t="s">
        <v>3026</v>
      </c>
      <c r="E1788" s="832" t="s">
        <v>8203</v>
      </c>
      <c r="F1788" s="832" t="s">
        <v>8350</v>
      </c>
      <c r="G1788" s="832" t="s">
        <v>8351</v>
      </c>
      <c r="H1788" s="849"/>
      <c r="I1788" s="849"/>
      <c r="J1788" s="832"/>
      <c r="K1788" s="832"/>
      <c r="L1788" s="849">
        <v>1</v>
      </c>
      <c r="M1788" s="849">
        <v>58</v>
      </c>
      <c r="N1788" s="832">
        <v>1</v>
      </c>
      <c r="O1788" s="832">
        <v>58</v>
      </c>
      <c r="P1788" s="849"/>
      <c r="Q1788" s="849"/>
      <c r="R1788" s="837"/>
      <c r="S1788" s="850"/>
    </row>
    <row r="1789" spans="1:19" ht="14.4" customHeight="1" x14ac:dyDescent="0.3">
      <c r="A1789" s="831" t="s">
        <v>8273</v>
      </c>
      <c r="B1789" s="832" t="s">
        <v>8550</v>
      </c>
      <c r="C1789" s="832" t="s">
        <v>664</v>
      </c>
      <c r="D1789" s="832" t="s">
        <v>3026</v>
      </c>
      <c r="E1789" s="832" t="s">
        <v>8203</v>
      </c>
      <c r="F1789" s="832" t="s">
        <v>8244</v>
      </c>
      <c r="G1789" s="832" t="s">
        <v>8245</v>
      </c>
      <c r="H1789" s="849"/>
      <c r="I1789" s="849"/>
      <c r="J1789" s="832"/>
      <c r="K1789" s="832"/>
      <c r="L1789" s="849">
        <v>1</v>
      </c>
      <c r="M1789" s="849">
        <v>32</v>
      </c>
      <c r="N1789" s="832">
        <v>1</v>
      </c>
      <c r="O1789" s="832">
        <v>32</v>
      </c>
      <c r="P1789" s="849">
        <v>1</v>
      </c>
      <c r="Q1789" s="849">
        <v>32</v>
      </c>
      <c r="R1789" s="837">
        <v>1</v>
      </c>
      <c r="S1789" s="850">
        <v>32</v>
      </c>
    </row>
    <row r="1790" spans="1:19" ht="14.4" customHeight="1" x14ac:dyDescent="0.3">
      <c r="A1790" s="831" t="s">
        <v>8273</v>
      </c>
      <c r="B1790" s="832" t="s">
        <v>8550</v>
      </c>
      <c r="C1790" s="832" t="s">
        <v>664</v>
      </c>
      <c r="D1790" s="832" t="s">
        <v>3026</v>
      </c>
      <c r="E1790" s="832" t="s">
        <v>8203</v>
      </c>
      <c r="F1790" s="832" t="s">
        <v>8271</v>
      </c>
      <c r="G1790" s="832" t="s">
        <v>8272</v>
      </c>
      <c r="H1790" s="849"/>
      <c r="I1790" s="849"/>
      <c r="J1790" s="832"/>
      <c r="K1790" s="832"/>
      <c r="L1790" s="849">
        <v>177</v>
      </c>
      <c r="M1790" s="849">
        <v>62658</v>
      </c>
      <c r="N1790" s="832">
        <v>1</v>
      </c>
      <c r="O1790" s="832">
        <v>354</v>
      </c>
      <c r="P1790" s="849">
        <v>193</v>
      </c>
      <c r="Q1790" s="849">
        <v>68515</v>
      </c>
      <c r="R1790" s="837">
        <v>1.093475693446966</v>
      </c>
      <c r="S1790" s="850">
        <v>355</v>
      </c>
    </row>
    <row r="1791" spans="1:19" ht="14.4" customHeight="1" x14ac:dyDescent="0.3">
      <c r="A1791" s="831" t="s">
        <v>8273</v>
      </c>
      <c r="B1791" s="832" t="s">
        <v>8550</v>
      </c>
      <c r="C1791" s="832" t="s">
        <v>664</v>
      </c>
      <c r="D1791" s="832" t="s">
        <v>3026</v>
      </c>
      <c r="E1791" s="832" t="s">
        <v>8203</v>
      </c>
      <c r="F1791" s="832" t="s">
        <v>8576</v>
      </c>
      <c r="G1791" s="832" t="s">
        <v>8577</v>
      </c>
      <c r="H1791" s="849"/>
      <c r="I1791" s="849"/>
      <c r="J1791" s="832"/>
      <c r="K1791" s="832"/>
      <c r="L1791" s="849">
        <v>98</v>
      </c>
      <c r="M1791" s="849">
        <v>0</v>
      </c>
      <c r="N1791" s="832"/>
      <c r="O1791" s="832">
        <v>0</v>
      </c>
      <c r="P1791" s="849">
        <v>137</v>
      </c>
      <c r="Q1791" s="849">
        <v>0</v>
      </c>
      <c r="R1791" s="837"/>
      <c r="S1791" s="850">
        <v>0</v>
      </c>
    </row>
    <row r="1792" spans="1:19" ht="14.4" customHeight="1" x14ac:dyDescent="0.3">
      <c r="A1792" s="831" t="s">
        <v>8273</v>
      </c>
      <c r="B1792" s="832" t="s">
        <v>8550</v>
      </c>
      <c r="C1792" s="832" t="s">
        <v>664</v>
      </c>
      <c r="D1792" s="832" t="s">
        <v>3026</v>
      </c>
      <c r="E1792" s="832" t="s">
        <v>8203</v>
      </c>
      <c r="F1792" s="832" t="s">
        <v>8578</v>
      </c>
      <c r="G1792" s="832" t="s">
        <v>8579</v>
      </c>
      <c r="H1792" s="849"/>
      <c r="I1792" s="849"/>
      <c r="J1792" s="832"/>
      <c r="K1792" s="832"/>
      <c r="L1792" s="849">
        <v>90</v>
      </c>
      <c r="M1792" s="849">
        <v>18000</v>
      </c>
      <c r="N1792" s="832">
        <v>1</v>
      </c>
      <c r="O1792" s="832">
        <v>200</v>
      </c>
      <c r="P1792" s="849">
        <v>124</v>
      </c>
      <c r="Q1792" s="849">
        <v>24800</v>
      </c>
      <c r="R1792" s="837">
        <v>1.3777777777777778</v>
      </c>
      <c r="S1792" s="850">
        <v>200</v>
      </c>
    </row>
    <row r="1793" spans="1:19" ht="14.4" customHeight="1" x14ac:dyDescent="0.3">
      <c r="A1793" s="831" t="s">
        <v>8273</v>
      </c>
      <c r="B1793" s="832" t="s">
        <v>8550</v>
      </c>
      <c r="C1793" s="832" t="s">
        <v>664</v>
      </c>
      <c r="D1793" s="832" t="s">
        <v>3026</v>
      </c>
      <c r="E1793" s="832" t="s">
        <v>8203</v>
      </c>
      <c r="F1793" s="832" t="s">
        <v>8291</v>
      </c>
      <c r="G1793" s="832" t="s">
        <v>8292</v>
      </c>
      <c r="H1793" s="849"/>
      <c r="I1793" s="849"/>
      <c r="J1793" s="832"/>
      <c r="K1793" s="832"/>
      <c r="L1793" s="849">
        <v>73</v>
      </c>
      <c r="M1793" s="849">
        <v>5402</v>
      </c>
      <c r="N1793" s="832">
        <v>1</v>
      </c>
      <c r="O1793" s="832">
        <v>74</v>
      </c>
      <c r="P1793" s="849">
        <v>10</v>
      </c>
      <c r="Q1793" s="849">
        <v>740</v>
      </c>
      <c r="R1793" s="837">
        <v>0.13698630136986301</v>
      </c>
      <c r="S1793" s="850">
        <v>74</v>
      </c>
    </row>
    <row r="1794" spans="1:19" ht="14.4" customHeight="1" x14ac:dyDescent="0.3">
      <c r="A1794" s="831" t="s">
        <v>8273</v>
      </c>
      <c r="B1794" s="832" t="s">
        <v>8550</v>
      </c>
      <c r="C1794" s="832" t="s">
        <v>664</v>
      </c>
      <c r="D1794" s="832" t="s">
        <v>3026</v>
      </c>
      <c r="E1794" s="832" t="s">
        <v>8203</v>
      </c>
      <c r="F1794" s="832" t="s">
        <v>8354</v>
      </c>
      <c r="G1794" s="832" t="s">
        <v>8355</v>
      </c>
      <c r="H1794" s="849"/>
      <c r="I1794" s="849"/>
      <c r="J1794" s="832"/>
      <c r="K1794" s="832"/>
      <c r="L1794" s="849">
        <v>7</v>
      </c>
      <c r="M1794" s="849">
        <v>539</v>
      </c>
      <c r="N1794" s="832">
        <v>1</v>
      </c>
      <c r="O1794" s="832">
        <v>77</v>
      </c>
      <c r="P1794" s="849">
        <v>1</v>
      </c>
      <c r="Q1794" s="849">
        <v>77</v>
      </c>
      <c r="R1794" s="837">
        <v>0.14285714285714285</v>
      </c>
      <c r="S1794" s="850">
        <v>77</v>
      </c>
    </row>
    <row r="1795" spans="1:19" ht="14.4" customHeight="1" x14ac:dyDescent="0.3">
      <c r="A1795" s="831" t="s">
        <v>8273</v>
      </c>
      <c r="B1795" s="832" t="s">
        <v>8550</v>
      </c>
      <c r="C1795" s="832" t="s">
        <v>664</v>
      </c>
      <c r="D1795" s="832" t="s">
        <v>3026</v>
      </c>
      <c r="E1795" s="832" t="s">
        <v>8203</v>
      </c>
      <c r="F1795" s="832" t="s">
        <v>8295</v>
      </c>
      <c r="G1795" s="832" t="s">
        <v>8296</v>
      </c>
      <c r="H1795" s="849"/>
      <c r="I1795" s="849"/>
      <c r="J1795" s="832"/>
      <c r="K1795" s="832"/>
      <c r="L1795" s="849">
        <v>2</v>
      </c>
      <c r="M1795" s="849">
        <v>118</v>
      </c>
      <c r="N1795" s="832">
        <v>1</v>
      </c>
      <c r="O1795" s="832">
        <v>59</v>
      </c>
      <c r="P1795" s="849">
        <v>1</v>
      </c>
      <c r="Q1795" s="849">
        <v>59</v>
      </c>
      <c r="R1795" s="837">
        <v>0.5</v>
      </c>
      <c r="S1795" s="850">
        <v>59</v>
      </c>
    </row>
    <row r="1796" spans="1:19" ht="14.4" customHeight="1" x14ac:dyDescent="0.3">
      <c r="A1796" s="831" t="s">
        <v>8273</v>
      </c>
      <c r="B1796" s="832" t="s">
        <v>8550</v>
      </c>
      <c r="C1796" s="832" t="s">
        <v>664</v>
      </c>
      <c r="D1796" s="832" t="s">
        <v>3026</v>
      </c>
      <c r="E1796" s="832" t="s">
        <v>8203</v>
      </c>
      <c r="F1796" s="832" t="s">
        <v>8248</v>
      </c>
      <c r="G1796" s="832" t="s">
        <v>8249</v>
      </c>
      <c r="H1796" s="849"/>
      <c r="I1796" s="849"/>
      <c r="J1796" s="832"/>
      <c r="K1796" s="832"/>
      <c r="L1796" s="849">
        <v>1</v>
      </c>
      <c r="M1796" s="849">
        <v>59</v>
      </c>
      <c r="N1796" s="832">
        <v>1</v>
      </c>
      <c r="O1796" s="832">
        <v>59</v>
      </c>
      <c r="P1796" s="849"/>
      <c r="Q1796" s="849"/>
      <c r="R1796" s="837"/>
      <c r="S1796" s="850"/>
    </row>
    <row r="1797" spans="1:19" ht="14.4" customHeight="1" x14ac:dyDescent="0.3">
      <c r="A1797" s="831" t="s">
        <v>8273</v>
      </c>
      <c r="B1797" s="832" t="s">
        <v>8550</v>
      </c>
      <c r="C1797" s="832" t="s">
        <v>664</v>
      </c>
      <c r="D1797" s="832" t="s">
        <v>3038</v>
      </c>
      <c r="E1797" s="832" t="s">
        <v>8203</v>
      </c>
      <c r="F1797" s="832" t="s">
        <v>8204</v>
      </c>
      <c r="G1797" s="832" t="s">
        <v>8205</v>
      </c>
      <c r="H1797" s="849"/>
      <c r="I1797" s="849"/>
      <c r="J1797" s="832"/>
      <c r="K1797" s="832"/>
      <c r="L1797" s="849"/>
      <c r="M1797" s="849"/>
      <c r="N1797" s="832"/>
      <c r="O1797" s="832"/>
      <c r="P1797" s="849">
        <v>1</v>
      </c>
      <c r="Q1797" s="849">
        <v>147</v>
      </c>
      <c r="R1797" s="837"/>
      <c r="S1797" s="850">
        <v>147</v>
      </c>
    </row>
    <row r="1798" spans="1:19" ht="14.4" customHeight="1" x14ac:dyDescent="0.3">
      <c r="A1798" s="831" t="s">
        <v>8273</v>
      </c>
      <c r="B1798" s="832" t="s">
        <v>8550</v>
      </c>
      <c r="C1798" s="832" t="s">
        <v>664</v>
      </c>
      <c r="D1798" s="832" t="s">
        <v>3038</v>
      </c>
      <c r="E1798" s="832" t="s">
        <v>8203</v>
      </c>
      <c r="F1798" s="832" t="s">
        <v>8271</v>
      </c>
      <c r="G1798" s="832" t="s">
        <v>8272</v>
      </c>
      <c r="H1798" s="849"/>
      <c r="I1798" s="849"/>
      <c r="J1798" s="832"/>
      <c r="K1798" s="832"/>
      <c r="L1798" s="849"/>
      <c r="M1798" s="849"/>
      <c r="N1798" s="832"/>
      <c r="O1798" s="832"/>
      <c r="P1798" s="849">
        <v>1</v>
      </c>
      <c r="Q1798" s="849">
        <v>355</v>
      </c>
      <c r="R1798" s="837"/>
      <c r="S1798" s="850">
        <v>355</v>
      </c>
    </row>
    <row r="1799" spans="1:19" ht="14.4" customHeight="1" x14ac:dyDescent="0.3">
      <c r="A1799" s="831" t="s">
        <v>8273</v>
      </c>
      <c r="B1799" s="832" t="s">
        <v>8550</v>
      </c>
      <c r="C1799" s="832" t="s">
        <v>664</v>
      </c>
      <c r="D1799" s="832" t="s">
        <v>3038</v>
      </c>
      <c r="E1799" s="832" t="s">
        <v>8203</v>
      </c>
      <c r="F1799" s="832" t="s">
        <v>8354</v>
      </c>
      <c r="G1799" s="832" t="s">
        <v>8355</v>
      </c>
      <c r="H1799" s="849"/>
      <c r="I1799" s="849"/>
      <c r="J1799" s="832"/>
      <c r="K1799" s="832"/>
      <c r="L1799" s="849"/>
      <c r="M1799" s="849"/>
      <c r="N1799" s="832"/>
      <c r="O1799" s="832"/>
      <c r="P1799" s="849">
        <v>1</v>
      </c>
      <c r="Q1799" s="849">
        <v>77</v>
      </c>
      <c r="R1799" s="837"/>
      <c r="S1799" s="850">
        <v>77</v>
      </c>
    </row>
    <row r="1800" spans="1:19" ht="14.4" customHeight="1" x14ac:dyDescent="0.3">
      <c r="A1800" s="831" t="s">
        <v>8273</v>
      </c>
      <c r="B1800" s="832" t="s">
        <v>8550</v>
      </c>
      <c r="C1800" s="832" t="s">
        <v>664</v>
      </c>
      <c r="D1800" s="832" t="s">
        <v>3038</v>
      </c>
      <c r="E1800" s="832" t="s">
        <v>8203</v>
      </c>
      <c r="F1800" s="832" t="s">
        <v>8295</v>
      </c>
      <c r="G1800" s="832" t="s">
        <v>8296</v>
      </c>
      <c r="H1800" s="849"/>
      <c r="I1800" s="849"/>
      <c r="J1800" s="832"/>
      <c r="K1800" s="832"/>
      <c r="L1800" s="849"/>
      <c r="M1800" s="849"/>
      <c r="N1800" s="832"/>
      <c r="O1800" s="832"/>
      <c r="P1800" s="849">
        <v>1</v>
      </c>
      <c r="Q1800" s="849">
        <v>59</v>
      </c>
      <c r="R1800" s="837"/>
      <c r="S1800" s="850">
        <v>59</v>
      </c>
    </row>
    <row r="1801" spans="1:19" ht="14.4" customHeight="1" x14ac:dyDescent="0.3">
      <c r="A1801" s="831" t="s">
        <v>8273</v>
      </c>
      <c r="B1801" s="832" t="s">
        <v>8550</v>
      </c>
      <c r="C1801" s="832" t="s">
        <v>8371</v>
      </c>
      <c r="D1801" s="832" t="s">
        <v>8187</v>
      </c>
      <c r="E1801" s="832" t="s">
        <v>8206</v>
      </c>
      <c r="F1801" s="832" t="s">
        <v>8323</v>
      </c>
      <c r="G1801" s="832" t="s">
        <v>8372</v>
      </c>
      <c r="H1801" s="849">
        <v>0</v>
      </c>
      <c r="I1801" s="849">
        <v>8.7311491370201111E-11</v>
      </c>
      <c r="J1801" s="832">
        <v>-12</v>
      </c>
      <c r="K1801" s="832"/>
      <c r="L1801" s="849">
        <v>0</v>
      </c>
      <c r="M1801" s="849">
        <v>-7.2759576141834259E-12</v>
      </c>
      <c r="N1801" s="832">
        <v>1</v>
      </c>
      <c r="O1801" s="832"/>
      <c r="P1801" s="849">
        <v>0</v>
      </c>
      <c r="Q1801" s="849">
        <v>0</v>
      </c>
      <c r="R1801" s="837">
        <v>0</v>
      </c>
      <c r="S1801" s="850"/>
    </row>
    <row r="1802" spans="1:19" ht="14.4" customHeight="1" x14ac:dyDescent="0.3">
      <c r="A1802" s="831" t="s">
        <v>8273</v>
      </c>
      <c r="B1802" s="832" t="s">
        <v>8595</v>
      </c>
      <c r="C1802" s="832" t="s">
        <v>664</v>
      </c>
      <c r="D1802" s="832" t="s">
        <v>8187</v>
      </c>
      <c r="E1802" s="832" t="s">
        <v>8203</v>
      </c>
      <c r="F1802" s="832" t="s">
        <v>8281</v>
      </c>
      <c r="G1802" s="832" t="s">
        <v>8282</v>
      </c>
      <c r="H1802" s="849">
        <v>1</v>
      </c>
      <c r="I1802" s="849">
        <v>35</v>
      </c>
      <c r="J1802" s="832"/>
      <c r="K1802" s="832">
        <v>35</v>
      </c>
      <c r="L1802" s="849"/>
      <c r="M1802" s="849"/>
      <c r="N1802" s="832"/>
      <c r="O1802" s="832"/>
      <c r="P1802" s="849">
        <v>1</v>
      </c>
      <c r="Q1802" s="849">
        <v>37</v>
      </c>
      <c r="R1802" s="837"/>
      <c r="S1802" s="850">
        <v>37</v>
      </c>
    </row>
    <row r="1803" spans="1:19" ht="14.4" customHeight="1" x14ac:dyDescent="0.3">
      <c r="A1803" s="831" t="s">
        <v>8273</v>
      </c>
      <c r="B1803" s="832" t="s">
        <v>8595</v>
      </c>
      <c r="C1803" s="832" t="s">
        <v>664</v>
      </c>
      <c r="D1803" s="832" t="s">
        <v>8187</v>
      </c>
      <c r="E1803" s="832" t="s">
        <v>8203</v>
      </c>
      <c r="F1803" s="832" t="s">
        <v>8596</v>
      </c>
      <c r="G1803" s="832" t="s">
        <v>8597</v>
      </c>
      <c r="H1803" s="849">
        <v>8</v>
      </c>
      <c r="I1803" s="849">
        <v>800</v>
      </c>
      <c r="J1803" s="832">
        <v>7.3685180068158787E-2</v>
      </c>
      <c r="K1803" s="832">
        <v>100</v>
      </c>
      <c r="L1803" s="849">
        <v>77</v>
      </c>
      <c r="M1803" s="849">
        <v>10857</v>
      </c>
      <c r="N1803" s="832">
        <v>1</v>
      </c>
      <c r="O1803" s="832">
        <v>141</v>
      </c>
      <c r="P1803" s="849">
        <v>60</v>
      </c>
      <c r="Q1803" s="849">
        <v>8460</v>
      </c>
      <c r="R1803" s="837">
        <v>0.77922077922077926</v>
      </c>
      <c r="S1803" s="850">
        <v>141</v>
      </c>
    </row>
    <row r="1804" spans="1:19" ht="14.4" customHeight="1" x14ac:dyDescent="0.3">
      <c r="A1804" s="831" t="s">
        <v>8273</v>
      </c>
      <c r="B1804" s="832" t="s">
        <v>8595</v>
      </c>
      <c r="C1804" s="832" t="s">
        <v>664</v>
      </c>
      <c r="D1804" s="832" t="s">
        <v>8187</v>
      </c>
      <c r="E1804" s="832" t="s">
        <v>8203</v>
      </c>
      <c r="F1804" s="832" t="s">
        <v>8602</v>
      </c>
      <c r="G1804" s="832" t="s">
        <v>8603</v>
      </c>
      <c r="H1804" s="849">
        <v>8</v>
      </c>
      <c r="I1804" s="849">
        <v>7880</v>
      </c>
      <c r="J1804" s="832">
        <v>0.1015254586683158</v>
      </c>
      <c r="K1804" s="832">
        <v>985</v>
      </c>
      <c r="L1804" s="849">
        <v>77</v>
      </c>
      <c r="M1804" s="849">
        <v>77616</v>
      </c>
      <c r="N1804" s="832">
        <v>1</v>
      </c>
      <c r="O1804" s="832">
        <v>1008</v>
      </c>
      <c r="P1804" s="849">
        <v>56</v>
      </c>
      <c r="Q1804" s="849">
        <v>56504</v>
      </c>
      <c r="R1804" s="837">
        <v>0.72799422799422797</v>
      </c>
      <c r="S1804" s="850">
        <v>1009</v>
      </c>
    </row>
    <row r="1805" spans="1:19" ht="14.4" customHeight="1" x14ac:dyDescent="0.3">
      <c r="A1805" s="831" t="s">
        <v>8273</v>
      </c>
      <c r="B1805" s="832" t="s">
        <v>8595</v>
      </c>
      <c r="C1805" s="832" t="s">
        <v>664</v>
      </c>
      <c r="D1805" s="832" t="s">
        <v>8187</v>
      </c>
      <c r="E1805" s="832" t="s">
        <v>8203</v>
      </c>
      <c r="F1805" s="832" t="s">
        <v>8240</v>
      </c>
      <c r="G1805" s="832" t="s">
        <v>8241</v>
      </c>
      <c r="H1805" s="849">
        <v>21</v>
      </c>
      <c r="I1805" s="849">
        <v>300</v>
      </c>
      <c r="J1805" s="832">
        <v>4.4997750112494375</v>
      </c>
      <c r="K1805" s="832">
        <v>14.285714285714286</v>
      </c>
      <c r="L1805" s="849">
        <v>2</v>
      </c>
      <c r="M1805" s="849">
        <v>66.67</v>
      </c>
      <c r="N1805" s="832">
        <v>1</v>
      </c>
      <c r="O1805" s="832">
        <v>33.335000000000001</v>
      </c>
      <c r="P1805" s="849">
        <v>2</v>
      </c>
      <c r="Q1805" s="849">
        <v>66.66</v>
      </c>
      <c r="R1805" s="837">
        <v>0.99985000749962494</v>
      </c>
      <c r="S1805" s="850">
        <v>33.33</v>
      </c>
    </row>
    <row r="1806" spans="1:19" ht="14.4" customHeight="1" x14ac:dyDescent="0.3">
      <c r="A1806" s="831" t="s">
        <v>8273</v>
      </c>
      <c r="B1806" s="832" t="s">
        <v>8595</v>
      </c>
      <c r="C1806" s="832" t="s">
        <v>664</v>
      </c>
      <c r="D1806" s="832" t="s">
        <v>8187</v>
      </c>
      <c r="E1806" s="832" t="s">
        <v>8203</v>
      </c>
      <c r="F1806" s="832" t="s">
        <v>8606</v>
      </c>
      <c r="G1806" s="832" t="s">
        <v>8607</v>
      </c>
      <c r="H1806" s="849">
        <v>5</v>
      </c>
      <c r="I1806" s="849">
        <v>1655</v>
      </c>
      <c r="J1806" s="832">
        <v>6.4043030725176073E-2</v>
      </c>
      <c r="K1806" s="832">
        <v>331</v>
      </c>
      <c r="L1806" s="849">
        <v>73</v>
      </c>
      <c r="M1806" s="849">
        <v>25842</v>
      </c>
      <c r="N1806" s="832">
        <v>1</v>
      </c>
      <c r="O1806" s="832">
        <v>354</v>
      </c>
      <c r="P1806" s="849">
        <v>59</v>
      </c>
      <c r="Q1806" s="849">
        <v>20945</v>
      </c>
      <c r="R1806" s="837">
        <v>0.81050228310502281</v>
      </c>
      <c r="S1806" s="850">
        <v>355</v>
      </c>
    </row>
    <row r="1807" spans="1:19" ht="14.4" customHeight="1" x14ac:dyDescent="0.3">
      <c r="A1807" s="831" t="s">
        <v>8273</v>
      </c>
      <c r="B1807" s="832" t="s">
        <v>8595</v>
      </c>
      <c r="C1807" s="832" t="s">
        <v>664</v>
      </c>
      <c r="D1807" s="832" t="s">
        <v>8187</v>
      </c>
      <c r="E1807" s="832" t="s">
        <v>8203</v>
      </c>
      <c r="F1807" s="832" t="s">
        <v>8287</v>
      </c>
      <c r="G1807" s="832" t="s">
        <v>8288</v>
      </c>
      <c r="H1807" s="849">
        <v>39</v>
      </c>
      <c r="I1807" s="849">
        <v>4212</v>
      </c>
      <c r="J1807" s="832">
        <v>0.53397565922920898</v>
      </c>
      <c r="K1807" s="832">
        <v>108</v>
      </c>
      <c r="L1807" s="849">
        <v>68</v>
      </c>
      <c r="M1807" s="849">
        <v>7888</v>
      </c>
      <c r="N1807" s="832">
        <v>1</v>
      </c>
      <c r="O1807" s="832">
        <v>116</v>
      </c>
      <c r="P1807" s="849">
        <v>76</v>
      </c>
      <c r="Q1807" s="849">
        <v>8816</v>
      </c>
      <c r="R1807" s="837">
        <v>1.1176470588235294</v>
      </c>
      <c r="S1807" s="850">
        <v>116</v>
      </c>
    </row>
    <row r="1808" spans="1:19" ht="14.4" customHeight="1" x14ac:dyDescent="0.3">
      <c r="A1808" s="831" t="s">
        <v>8273</v>
      </c>
      <c r="B1808" s="832" t="s">
        <v>8595</v>
      </c>
      <c r="C1808" s="832" t="s">
        <v>664</v>
      </c>
      <c r="D1808" s="832" t="s">
        <v>8187</v>
      </c>
      <c r="E1808" s="832" t="s">
        <v>8203</v>
      </c>
      <c r="F1808" s="832" t="s">
        <v>8242</v>
      </c>
      <c r="G1808" s="832" t="s">
        <v>8243</v>
      </c>
      <c r="H1808" s="849">
        <v>1</v>
      </c>
      <c r="I1808" s="849">
        <v>36</v>
      </c>
      <c r="J1808" s="832">
        <v>0.97297297297297303</v>
      </c>
      <c r="K1808" s="832">
        <v>36</v>
      </c>
      <c r="L1808" s="849">
        <v>1</v>
      </c>
      <c r="M1808" s="849">
        <v>37</v>
      </c>
      <c r="N1808" s="832">
        <v>1</v>
      </c>
      <c r="O1808" s="832">
        <v>37</v>
      </c>
      <c r="P1808" s="849"/>
      <c r="Q1808" s="849"/>
      <c r="R1808" s="837"/>
      <c r="S1808" s="850"/>
    </row>
    <row r="1809" spans="1:19" ht="14.4" customHeight="1" x14ac:dyDescent="0.3">
      <c r="A1809" s="831" t="s">
        <v>8273</v>
      </c>
      <c r="B1809" s="832" t="s">
        <v>8595</v>
      </c>
      <c r="C1809" s="832" t="s">
        <v>664</v>
      </c>
      <c r="D1809" s="832" t="s">
        <v>8187</v>
      </c>
      <c r="E1809" s="832" t="s">
        <v>8203</v>
      </c>
      <c r="F1809" s="832" t="s">
        <v>8375</v>
      </c>
      <c r="G1809" s="832" t="s">
        <v>8376</v>
      </c>
      <c r="H1809" s="849">
        <v>5</v>
      </c>
      <c r="I1809" s="849">
        <v>1680</v>
      </c>
      <c r="J1809" s="832">
        <v>0.97391304347826091</v>
      </c>
      <c r="K1809" s="832">
        <v>336</v>
      </c>
      <c r="L1809" s="849">
        <v>5</v>
      </c>
      <c r="M1809" s="849">
        <v>1725</v>
      </c>
      <c r="N1809" s="832">
        <v>1</v>
      </c>
      <c r="O1809" s="832">
        <v>345</v>
      </c>
      <c r="P1809" s="849">
        <v>4</v>
      </c>
      <c r="Q1809" s="849">
        <v>1380</v>
      </c>
      <c r="R1809" s="837">
        <v>0.8</v>
      </c>
      <c r="S1809" s="850">
        <v>345</v>
      </c>
    </row>
    <row r="1810" spans="1:19" ht="14.4" customHeight="1" x14ac:dyDescent="0.3">
      <c r="A1810" s="831" t="s">
        <v>8273</v>
      </c>
      <c r="B1810" s="832" t="s">
        <v>8595</v>
      </c>
      <c r="C1810" s="832" t="s">
        <v>664</v>
      </c>
      <c r="D1810" s="832" t="s">
        <v>8187</v>
      </c>
      <c r="E1810" s="832" t="s">
        <v>8203</v>
      </c>
      <c r="F1810" s="832" t="s">
        <v>8291</v>
      </c>
      <c r="G1810" s="832" t="s">
        <v>8292</v>
      </c>
      <c r="H1810" s="849"/>
      <c r="I1810" s="849"/>
      <c r="J1810" s="832"/>
      <c r="K1810" s="832"/>
      <c r="L1810" s="849">
        <v>1</v>
      </c>
      <c r="M1810" s="849">
        <v>74</v>
      </c>
      <c r="N1810" s="832">
        <v>1</v>
      </c>
      <c r="O1810" s="832">
        <v>74</v>
      </c>
      <c r="P1810" s="849"/>
      <c r="Q1810" s="849"/>
      <c r="R1810" s="837"/>
      <c r="S1810" s="850"/>
    </row>
    <row r="1811" spans="1:19" ht="14.4" customHeight="1" x14ac:dyDescent="0.3">
      <c r="A1811" s="831" t="s">
        <v>8273</v>
      </c>
      <c r="B1811" s="832" t="s">
        <v>8595</v>
      </c>
      <c r="C1811" s="832" t="s">
        <v>664</v>
      </c>
      <c r="D1811" s="832" t="s">
        <v>8187</v>
      </c>
      <c r="E1811" s="832" t="s">
        <v>8203</v>
      </c>
      <c r="F1811" s="832" t="s">
        <v>8610</v>
      </c>
      <c r="G1811" s="832" t="s">
        <v>8611</v>
      </c>
      <c r="H1811" s="849"/>
      <c r="I1811" s="849"/>
      <c r="J1811" s="832"/>
      <c r="K1811" s="832"/>
      <c r="L1811" s="849">
        <v>1</v>
      </c>
      <c r="M1811" s="849">
        <v>843</v>
      </c>
      <c r="N1811" s="832">
        <v>1</v>
      </c>
      <c r="O1811" s="832">
        <v>843</v>
      </c>
      <c r="P1811" s="849"/>
      <c r="Q1811" s="849"/>
      <c r="R1811" s="837"/>
      <c r="S1811" s="850"/>
    </row>
    <row r="1812" spans="1:19" ht="14.4" customHeight="1" x14ac:dyDescent="0.3">
      <c r="A1812" s="831" t="s">
        <v>8273</v>
      </c>
      <c r="B1812" s="832" t="s">
        <v>8595</v>
      </c>
      <c r="C1812" s="832" t="s">
        <v>664</v>
      </c>
      <c r="D1812" s="832" t="s">
        <v>3031</v>
      </c>
      <c r="E1812" s="832" t="s">
        <v>8203</v>
      </c>
      <c r="F1812" s="832" t="s">
        <v>8375</v>
      </c>
      <c r="G1812" s="832" t="s">
        <v>8376</v>
      </c>
      <c r="H1812" s="849">
        <v>2</v>
      </c>
      <c r="I1812" s="849">
        <v>672</v>
      </c>
      <c r="J1812" s="832">
        <v>1.9478260869565218</v>
      </c>
      <c r="K1812" s="832">
        <v>336</v>
      </c>
      <c r="L1812" s="849">
        <v>1</v>
      </c>
      <c r="M1812" s="849">
        <v>345</v>
      </c>
      <c r="N1812" s="832">
        <v>1</v>
      </c>
      <c r="O1812" s="832">
        <v>345</v>
      </c>
      <c r="P1812" s="849">
        <v>2</v>
      </c>
      <c r="Q1812" s="849">
        <v>690</v>
      </c>
      <c r="R1812" s="837">
        <v>2</v>
      </c>
      <c r="S1812" s="850">
        <v>345</v>
      </c>
    </row>
    <row r="1813" spans="1:19" ht="14.4" customHeight="1" x14ac:dyDescent="0.3">
      <c r="A1813" s="831" t="s">
        <v>8273</v>
      </c>
      <c r="B1813" s="832" t="s">
        <v>8595</v>
      </c>
      <c r="C1813" s="832" t="s">
        <v>664</v>
      </c>
      <c r="D1813" s="832" t="s">
        <v>3037</v>
      </c>
      <c r="E1813" s="832" t="s">
        <v>8203</v>
      </c>
      <c r="F1813" s="832" t="s">
        <v>8281</v>
      </c>
      <c r="G1813" s="832" t="s">
        <v>8282</v>
      </c>
      <c r="H1813" s="849">
        <v>29</v>
      </c>
      <c r="I1813" s="849">
        <v>1015</v>
      </c>
      <c r="J1813" s="832">
        <v>9.1441441441441444</v>
      </c>
      <c r="K1813" s="832">
        <v>35</v>
      </c>
      <c r="L1813" s="849">
        <v>3</v>
      </c>
      <c r="M1813" s="849">
        <v>111</v>
      </c>
      <c r="N1813" s="832">
        <v>1</v>
      </c>
      <c r="O1813" s="832">
        <v>37</v>
      </c>
      <c r="P1813" s="849"/>
      <c r="Q1813" s="849"/>
      <c r="R1813" s="837"/>
      <c r="S1813" s="850"/>
    </row>
    <row r="1814" spans="1:19" ht="14.4" customHeight="1" x14ac:dyDescent="0.3">
      <c r="A1814" s="831" t="s">
        <v>8273</v>
      </c>
      <c r="B1814" s="832" t="s">
        <v>8595</v>
      </c>
      <c r="C1814" s="832" t="s">
        <v>664</v>
      </c>
      <c r="D1814" s="832" t="s">
        <v>3037</v>
      </c>
      <c r="E1814" s="832" t="s">
        <v>8203</v>
      </c>
      <c r="F1814" s="832" t="s">
        <v>8596</v>
      </c>
      <c r="G1814" s="832" t="s">
        <v>8597</v>
      </c>
      <c r="H1814" s="849">
        <v>78</v>
      </c>
      <c r="I1814" s="849">
        <v>7800</v>
      </c>
      <c r="J1814" s="832">
        <v>0.60790273556231</v>
      </c>
      <c r="K1814" s="832">
        <v>100</v>
      </c>
      <c r="L1814" s="849">
        <v>91</v>
      </c>
      <c r="M1814" s="849">
        <v>12831</v>
      </c>
      <c r="N1814" s="832">
        <v>1</v>
      </c>
      <c r="O1814" s="832">
        <v>141</v>
      </c>
      <c r="P1814" s="849">
        <v>15</v>
      </c>
      <c r="Q1814" s="849">
        <v>2115</v>
      </c>
      <c r="R1814" s="837">
        <v>0.16483516483516483</v>
      </c>
      <c r="S1814" s="850">
        <v>141</v>
      </c>
    </row>
    <row r="1815" spans="1:19" ht="14.4" customHeight="1" x14ac:dyDescent="0.3">
      <c r="A1815" s="831" t="s">
        <v>8273</v>
      </c>
      <c r="B1815" s="832" t="s">
        <v>8595</v>
      </c>
      <c r="C1815" s="832" t="s">
        <v>664</v>
      </c>
      <c r="D1815" s="832" t="s">
        <v>3037</v>
      </c>
      <c r="E1815" s="832" t="s">
        <v>8203</v>
      </c>
      <c r="F1815" s="832" t="s">
        <v>8598</v>
      </c>
      <c r="G1815" s="832" t="s">
        <v>8599</v>
      </c>
      <c r="H1815" s="849">
        <v>45</v>
      </c>
      <c r="I1815" s="849">
        <v>42660</v>
      </c>
      <c r="J1815" s="832">
        <v>0.23338640056459156</v>
      </c>
      <c r="K1815" s="832">
        <v>948</v>
      </c>
      <c r="L1815" s="849">
        <v>191</v>
      </c>
      <c r="M1815" s="849">
        <v>182787</v>
      </c>
      <c r="N1815" s="832">
        <v>1</v>
      </c>
      <c r="O1815" s="832">
        <v>957</v>
      </c>
      <c r="P1815" s="849">
        <v>131</v>
      </c>
      <c r="Q1815" s="849">
        <v>125367</v>
      </c>
      <c r="R1815" s="837">
        <v>0.68586387434554974</v>
      </c>
      <c r="S1815" s="850">
        <v>957</v>
      </c>
    </row>
    <row r="1816" spans="1:19" ht="14.4" customHeight="1" x14ac:dyDescent="0.3">
      <c r="A1816" s="831" t="s">
        <v>8273</v>
      </c>
      <c r="B1816" s="832" t="s">
        <v>8595</v>
      </c>
      <c r="C1816" s="832" t="s">
        <v>664</v>
      </c>
      <c r="D1816" s="832" t="s">
        <v>3037</v>
      </c>
      <c r="E1816" s="832" t="s">
        <v>8203</v>
      </c>
      <c r="F1816" s="832" t="s">
        <v>8600</v>
      </c>
      <c r="G1816" s="832" t="s">
        <v>8601</v>
      </c>
      <c r="H1816" s="849">
        <v>1</v>
      </c>
      <c r="I1816" s="849">
        <v>415</v>
      </c>
      <c r="J1816" s="832"/>
      <c r="K1816" s="832">
        <v>415</v>
      </c>
      <c r="L1816" s="849"/>
      <c r="M1816" s="849"/>
      <c r="N1816" s="832"/>
      <c r="O1816" s="832"/>
      <c r="P1816" s="849"/>
      <c r="Q1816" s="849"/>
      <c r="R1816" s="837"/>
      <c r="S1816" s="850"/>
    </row>
    <row r="1817" spans="1:19" ht="14.4" customHeight="1" x14ac:dyDescent="0.3">
      <c r="A1817" s="831" t="s">
        <v>8273</v>
      </c>
      <c r="B1817" s="832" t="s">
        <v>8595</v>
      </c>
      <c r="C1817" s="832" t="s">
        <v>664</v>
      </c>
      <c r="D1817" s="832" t="s">
        <v>3037</v>
      </c>
      <c r="E1817" s="832" t="s">
        <v>8203</v>
      </c>
      <c r="F1817" s="832" t="s">
        <v>8602</v>
      </c>
      <c r="G1817" s="832" t="s">
        <v>8603</v>
      </c>
      <c r="H1817" s="849">
        <v>77</v>
      </c>
      <c r="I1817" s="849">
        <v>75845</v>
      </c>
      <c r="J1817" s="832">
        <v>0.87491925064599485</v>
      </c>
      <c r="K1817" s="832">
        <v>985</v>
      </c>
      <c r="L1817" s="849">
        <v>86</v>
      </c>
      <c r="M1817" s="849">
        <v>86688</v>
      </c>
      <c r="N1817" s="832">
        <v>1</v>
      </c>
      <c r="O1817" s="832">
        <v>1008</v>
      </c>
      <c r="P1817" s="849">
        <v>13</v>
      </c>
      <c r="Q1817" s="849">
        <v>13117</v>
      </c>
      <c r="R1817" s="837">
        <v>0.15131275378368403</v>
      </c>
      <c r="S1817" s="850">
        <v>1009</v>
      </c>
    </row>
    <row r="1818" spans="1:19" ht="14.4" customHeight="1" x14ac:dyDescent="0.3">
      <c r="A1818" s="831" t="s">
        <v>8273</v>
      </c>
      <c r="B1818" s="832" t="s">
        <v>8595</v>
      </c>
      <c r="C1818" s="832" t="s">
        <v>664</v>
      </c>
      <c r="D1818" s="832" t="s">
        <v>3037</v>
      </c>
      <c r="E1818" s="832" t="s">
        <v>8203</v>
      </c>
      <c r="F1818" s="832" t="s">
        <v>8240</v>
      </c>
      <c r="G1818" s="832" t="s">
        <v>8241</v>
      </c>
      <c r="H1818" s="849">
        <v>2</v>
      </c>
      <c r="I1818" s="849">
        <v>33.33</v>
      </c>
      <c r="J1818" s="832">
        <v>0.12499062476561912</v>
      </c>
      <c r="K1818" s="832">
        <v>16.664999999999999</v>
      </c>
      <c r="L1818" s="849">
        <v>8</v>
      </c>
      <c r="M1818" s="849">
        <v>266.66000000000003</v>
      </c>
      <c r="N1818" s="832">
        <v>1</v>
      </c>
      <c r="O1818" s="832">
        <v>33.332500000000003</v>
      </c>
      <c r="P1818" s="849"/>
      <c r="Q1818" s="849"/>
      <c r="R1818" s="837"/>
      <c r="S1818" s="850"/>
    </row>
    <row r="1819" spans="1:19" ht="14.4" customHeight="1" x14ac:dyDescent="0.3">
      <c r="A1819" s="831" t="s">
        <v>8273</v>
      </c>
      <c r="B1819" s="832" t="s">
        <v>8595</v>
      </c>
      <c r="C1819" s="832" t="s">
        <v>664</v>
      </c>
      <c r="D1819" s="832" t="s">
        <v>3037</v>
      </c>
      <c r="E1819" s="832" t="s">
        <v>8203</v>
      </c>
      <c r="F1819" s="832" t="s">
        <v>8606</v>
      </c>
      <c r="G1819" s="832" t="s">
        <v>8607</v>
      </c>
      <c r="H1819" s="849">
        <v>78</v>
      </c>
      <c r="I1819" s="849">
        <v>25818</v>
      </c>
      <c r="J1819" s="832">
        <v>0.82877503852080125</v>
      </c>
      <c r="K1819" s="832">
        <v>331</v>
      </c>
      <c r="L1819" s="849">
        <v>88</v>
      </c>
      <c r="M1819" s="849">
        <v>31152</v>
      </c>
      <c r="N1819" s="832">
        <v>1</v>
      </c>
      <c r="O1819" s="832">
        <v>354</v>
      </c>
      <c r="P1819" s="849">
        <v>14</v>
      </c>
      <c r="Q1819" s="849">
        <v>4970</v>
      </c>
      <c r="R1819" s="837">
        <v>0.15954031843862351</v>
      </c>
      <c r="S1819" s="850">
        <v>355</v>
      </c>
    </row>
    <row r="1820" spans="1:19" ht="14.4" customHeight="1" x14ac:dyDescent="0.3">
      <c r="A1820" s="831" t="s">
        <v>8273</v>
      </c>
      <c r="B1820" s="832" t="s">
        <v>8595</v>
      </c>
      <c r="C1820" s="832" t="s">
        <v>664</v>
      </c>
      <c r="D1820" s="832" t="s">
        <v>3037</v>
      </c>
      <c r="E1820" s="832" t="s">
        <v>8203</v>
      </c>
      <c r="F1820" s="832" t="s">
        <v>8287</v>
      </c>
      <c r="G1820" s="832" t="s">
        <v>8288</v>
      </c>
      <c r="H1820" s="849">
        <v>36</v>
      </c>
      <c r="I1820" s="849">
        <v>3888</v>
      </c>
      <c r="J1820" s="832">
        <v>0.85941644562334218</v>
      </c>
      <c r="K1820" s="832">
        <v>108</v>
      </c>
      <c r="L1820" s="849">
        <v>39</v>
      </c>
      <c r="M1820" s="849">
        <v>4524</v>
      </c>
      <c r="N1820" s="832">
        <v>1</v>
      </c>
      <c r="O1820" s="832">
        <v>116</v>
      </c>
      <c r="P1820" s="849">
        <v>2</v>
      </c>
      <c r="Q1820" s="849">
        <v>232</v>
      </c>
      <c r="R1820" s="837">
        <v>5.128205128205128E-2</v>
      </c>
      <c r="S1820" s="850">
        <v>116</v>
      </c>
    </row>
    <row r="1821" spans="1:19" ht="14.4" customHeight="1" x14ac:dyDescent="0.3">
      <c r="A1821" s="831" t="s">
        <v>8273</v>
      </c>
      <c r="B1821" s="832" t="s">
        <v>8595</v>
      </c>
      <c r="C1821" s="832" t="s">
        <v>664</v>
      </c>
      <c r="D1821" s="832" t="s">
        <v>3037</v>
      </c>
      <c r="E1821" s="832" t="s">
        <v>8203</v>
      </c>
      <c r="F1821" s="832" t="s">
        <v>8291</v>
      </c>
      <c r="G1821" s="832" t="s">
        <v>8292</v>
      </c>
      <c r="H1821" s="849">
        <v>2</v>
      </c>
      <c r="I1821" s="849">
        <v>140</v>
      </c>
      <c r="J1821" s="832">
        <v>0.63063063063063063</v>
      </c>
      <c r="K1821" s="832">
        <v>70</v>
      </c>
      <c r="L1821" s="849">
        <v>3</v>
      </c>
      <c r="M1821" s="849">
        <v>222</v>
      </c>
      <c r="N1821" s="832">
        <v>1</v>
      </c>
      <c r="O1821" s="832">
        <v>74</v>
      </c>
      <c r="P1821" s="849"/>
      <c r="Q1821" s="849"/>
      <c r="R1821" s="837"/>
      <c r="S1821" s="850"/>
    </row>
    <row r="1822" spans="1:19" ht="14.4" customHeight="1" x14ac:dyDescent="0.3">
      <c r="A1822" s="831" t="s">
        <v>8273</v>
      </c>
      <c r="B1822" s="832" t="s">
        <v>8595</v>
      </c>
      <c r="C1822" s="832" t="s">
        <v>664</v>
      </c>
      <c r="D1822" s="832" t="s">
        <v>3042</v>
      </c>
      <c r="E1822" s="832" t="s">
        <v>8203</v>
      </c>
      <c r="F1822" s="832" t="s">
        <v>8281</v>
      </c>
      <c r="G1822" s="832" t="s">
        <v>8282</v>
      </c>
      <c r="H1822" s="849"/>
      <c r="I1822" s="849"/>
      <c r="J1822" s="832"/>
      <c r="K1822" s="832"/>
      <c r="L1822" s="849">
        <v>1</v>
      </c>
      <c r="M1822" s="849">
        <v>37</v>
      </c>
      <c r="N1822" s="832">
        <v>1</v>
      </c>
      <c r="O1822" s="832">
        <v>37</v>
      </c>
      <c r="P1822" s="849">
        <v>1</v>
      </c>
      <c r="Q1822" s="849">
        <v>37</v>
      </c>
      <c r="R1822" s="837">
        <v>1</v>
      </c>
      <c r="S1822" s="850">
        <v>37</v>
      </c>
    </row>
    <row r="1823" spans="1:19" ht="14.4" customHeight="1" x14ac:dyDescent="0.3">
      <c r="A1823" s="831" t="s">
        <v>8273</v>
      </c>
      <c r="B1823" s="832" t="s">
        <v>8595</v>
      </c>
      <c r="C1823" s="832" t="s">
        <v>664</v>
      </c>
      <c r="D1823" s="832" t="s">
        <v>3042</v>
      </c>
      <c r="E1823" s="832" t="s">
        <v>8203</v>
      </c>
      <c r="F1823" s="832" t="s">
        <v>8596</v>
      </c>
      <c r="G1823" s="832" t="s">
        <v>8597</v>
      </c>
      <c r="H1823" s="849">
        <v>3</v>
      </c>
      <c r="I1823" s="849">
        <v>300</v>
      </c>
      <c r="J1823" s="832">
        <v>1.649348507339601E-2</v>
      </c>
      <c r="K1823" s="832">
        <v>100</v>
      </c>
      <c r="L1823" s="849">
        <v>129</v>
      </c>
      <c r="M1823" s="849">
        <v>18189</v>
      </c>
      <c r="N1823" s="832">
        <v>1</v>
      </c>
      <c r="O1823" s="832">
        <v>141</v>
      </c>
      <c r="P1823" s="849">
        <v>63</v>
      </c>
      <c r="Q1823" s="849">
        <v>8883</v>
      </c>
      <c r="R1823" s="837">
        <v>0.48837209302325579</v>
      </c>
      <c r="S1823" s="850">
        <v>141</v>
      </c>
    </row>
    <row r="1824" spans="1:19" ht="14.4" customHeight="1" x14ac:dyDescent="0.3">
      <c r="A1824" s="831" t="s">
        <v>8273</v>
      </c>
      <c r="B1824" s="832" t="s">
        <v>8595</v>
      </c>
      <c r="C1824" s="832" t="s">
        <v>664</v>
      </c>
      <c r="D1824" s="832" t="s">
        <v>3042</v>
      </c>
      <c r="E1824" s="832" t="s">
        <v>8203</v>
      </c>
      <c r="F1824" s="832" t="s">
        <v>8598</v>
      </c>
      <c r="G1824" s="832" t="s">
        <v>8599</v>
      </c>
      <c r="H1824" s="849"/>
      <c r="I1824" s="849"/>
      <c r="J1824" s="832"/>
      <c r="K1824" s="832"/>
      <c r="L1824" s="849"/>
      <c r="M1824" s="849"/>
      <c r="N1824" s="832"/>
      <c r="O1824" s="832"/>
      <c r="P1824" s="849">
        <v>52</v>
      </c>
      <c r="Q1824" s="849">
        <v>49764</v>
      </c>
      <c r="R1824" s="837"/>
      <c r="S1824" s="850">
        <v>957</v>
      </c>
    </row>
    <row r="1825" spans="1:19" ht="14.4" customHeight="1" x14ac:dyDescent="0.3">
      <c r="A1825" s="831" t="s">
        <v>8273</v>
      </c>
      <c r="B1825" s="832" t="s">
        <v>8595</v>
      </c>
      <c r="C1825" s="832" t="s">
        <v>664</v>
      </c>
      <c r="D1825" s="832" t="s">
        <v>3042</v>
      </c>
      <c r="E1825" s="832" t="s">
        <v>8203</v>
      </c>
      <c r="F1825" s="832" t="s">
        <v>8600</v>
      </c>
      <c r="G1825" s="832" t="s">
        <v>8601</v>
      </c>
      <c r="H1825" s="849"/>
      <c r="I1825" s="849"/>
      <c r="J1825" s="832"/>
      <c r="K1825" s="832"/>
      <c r="L1825" s="849">
        <v>3</v>
      </c>
      <c r="M1825" s="849">
        <v>1293</v>
      </c>
      <c r="N1825" s="832">
        <v>1</v>
      </c>
      <c r="O1825" s="832">
        <v>431</v>
      </c>
      <c r="P1825" s="849"/>
      <c r="Q1825" s="849"/>
      <c r="R1825" s="837"/>
      <c r="S1825" s="850"/>
    </row>
    <row r="1826" spans="1:19" ht="14.4" customHeight="1" x14ac:dyDescent="0.3">
      <c r="A1826" s="831" t="s">
        <v>8273</v>
      </c>
      <c r="B1826" s="832" t="s">
        <v>8595</v>
      </c>
      <c r="C1826" s="832" t="s">
        <v>664</v>
      </c>
      <c r="D1826" s="832" t="s">
        <v>3042</v>
      </c>
      <c r="E1826" s="832" t="s">
        <v>8203</v>
      </c>
      <c r="F1826" s="832" t="s">
        <v>8602</v>
      </c>
      <c r="G1826" s="832" t="s">
        <v>8603</v>
      </c>
      <c r="H1826" s="849">
        <v>3</v>
      </c>
      <c r="I1826" s="849">
        <v>2955</v>
      </c>
      <c r="J1826" s="832">
        <v>2.3641513056835636E-2</v>
      </c>
      <c r="K1826" s="832">
        <v>985</v>
      </c>
      <c r="L1826" s="849">
        <v>124</v>
      </c>
      <c r="M1826" s="849">
        <v>124992</v>
      </c>
      <c r="N1826" s="832">
        <v>1</v>
      </c>
      <c r="O1826" s="832">
        <v>1008</v>
      </c>
      <c r="P1826" s="849">
        <v>62</v>
      </c>
      <c r="Q1826" s="849">
        <v>62558</v>
      </c>
      <c r="R1826" s="837">
        <v>0.50049603174603174</v>
      </c>
      <c r="S1826" s="850">
        <v>1009</v>
      </c>
    </row>
    <row r="1827" spans="1:19" ht="14.4" customHeight="1" x14ac:dyDescent="0.3">
      <c r="A1827" s="831" t="s">
        <v>8273</v>
      </c>
      <c r="B1827" s="832" t="s">
        <v>8595</v>
      </c>
      <c r="C1827" s="832" t="s">
        <v>664</v>
      </c>
      <c r="D1827" s="832" t="s">
        <v>3042</v>
      </c>
      <c r="E1827" s="832" t="s">
        <v>8203</v>
      </c>
      <c r="F1827" s="832" t="s">
        <v>8604</v>
      </c>
      <c r="G1827" s="832" t="s">
        <v>8605</v>
      </c>
      <c r="H1827" s="849"/>
      <c r="I1827" s="849"/>
      <c r="J1827" s="832"/>
      <c r="K1827" s="832"/>
      <c r="L1827" s="849">
        <v>1</v>
      </c>
      <c r="M1827" s="849">
        <v>177</v>
      </c>
      <c r="N1827" s="832">
        <v>1</v>
      </c>
      <c r="O1827" s="832">
        <v>177</v>
      </c>
      <c r="P1827" s="849"/>
      <c r="Q1827" s="849"/>
      <c r="R1827" s="837"/>
      <c r="S1827" s="850"/>
    </row>
    <row r="1828" spans="1:19" ht="14.4" customHeight="1" x14ac:dyDescent="0.3">
      <c r="A1828" s="831" t="s">
        <v>8273</v>
      </c>
      <c r="B1828" s="832" t="s">
        <v>8595</v>
      </c>
      <c r="C1828" s="832" t="s">
        <v>664</v>
      </c>
      <c r="D1828" s="832" t="s">
        <v>3042</v>
      </c>
      <c r="E1828" s="832" t="s">
        <v>8203</v>
      </c>
      <c r="F1828" s="832" t="s">
        <v>8240</v>
      </c>
      <c r="G1828" s="832" t="s">
        <v>8241</v>
      </c>
      <c r="H1828" s="849"/>
      <c r="I1828" s="849"/>
      <c r="J1828" s="832"/>
      <c r="K1828" s="832"/>
      <c r="L1828" s="849">
        <v>3</v>
      </c>
      <c r="M1828" s="849">
        <v>100</v>
      </c>
      <c r="N1828" s="832">
        <v>1</v>
      </c>
      <c r="O1828" s="832">
        <v>33.333333333333336</v>
      </c>
      <c r="P1828" s="849">
        <v>1</v>
      </c>
      <c r="Q1828" s="849">
        <v>33.33</v>
      </c>
      <c r="R1828" s="837">
        <v>0.33329999999999999</v>
      </c>
      <c r="S1828" s="850">
        <v>33.33</v>
      </c>
    </row>
    <row r="1829" spans="1:19" ht="14.4" customHeight="1" x14ac:dyDescent="0.3">
      <c r="A1829" s="831" t="s">
        <v>8273</v>
      </c>
      <c r="B1829" s="832" t="s">
        <v>8595</v>
      </c>
      <c r="C1829" s="832" t="s">
        <v>664</v>
      </c>
      <c r="D1829" s="832" t="s">
        <v>3042</v>
      </c>
      <c r="E1829" s="832" t="s">
        <v>8203</v>
      </c>
      <c r="F1829" s="832" t="s">
        <v>8606</v>
      </c>
      <c r="G1829" s="832" t="s">
        <v>8607</v>
      </c>
      <c r="H1829" s="849">
        <v>3</v>
      </c>
      <c r="I1829" s="849">
        <v>993</v>
      </c>
      <c r="J1829" s="832">
        <v>2.174484299040862E-2</v>
      </c>
      <c r="K1829" s="832">
        <v>331</v>
      </c>
      <c r="L1829" s="849">
        <v>129</v>
      </c>
      <c r="M1829" s="849">
        <v>45666</v>
      </c>
      <c r="N1829" s="832">
        <v>1</v>
      </c>
      <c r="O1829" s="832">
        <v>354</v>
      </c>
      <c r="P1829" s="849">
        <v>62</v>
      </c>
      <c r="Q1829" s="849">
        <v>22010</v>
      </c>
      <c r="R1829" s="837">
        <v>0.48197783909254149</v>
      </c>
      <c r="S1829" s="850">
        <v>355</v>
      </c>
    </row>
    <row r="1830" spans="1:19" ht="14.4" customHeight="1" x14ac:dyDescent="0.3">
      <c r="A1830" s="831" t="s">
        <v>8273</v>
      </c>
      <c r="B1830" s="832" t="s">
        <v>8595</v>
      </c>
      <c r="C1830" s="832" t="s">
        <v>664</v>
      </c>
      <c r="D1830" s="832" t="s">
        <v>3042</v>
      </c>
      <c r="E1830" s="832" t="s">
        <v>8203</v>
      </c>
      <c r="F1830" s="832" t="s">
        <v>8287</v>
      </c>
      <c r="G1830" s="832" t="s">
        <v>8288</v>
      </c>
      <c r="H1830" s="849"/>
      <c r="I1830" s="849"/>
      <c r="J1830" s="832"/>
      <c r="K1830" s="832"/>
      <c r="L1830" s="849">
        <v>73</v>
      </c>
      <c r="M1830" s="849">
        <v>8468</v>
      </c>
      <c r="N1830" s="832">
        <v>1</v>
      </c>
      <c r="O1830" s="832">
        <v>116</v>
      </c>
      <c r="P1830" s="849">
        <v>27</v>
      </c>
      <c r="Q1830" s="849">
        <v>3132</v>
      </c>
      <c r="R1830" s="837">
        <v>0.36986301369863012</v>
      </c>
      <c r="S1830" s="850">
        <v>116</v>
      </c>
    </row>
    <row r="1831" spans="1:19" ht="14.4" customHeight="1" x14ac:dyDescent="0.3">
      <c r="A1831" s="831" t="s">
        <v>8273</v>
      </c>
      <c r="B1831" s="832" t="s">
        <v>8595</v>
      </c>
      <c r="C1831" s="832" t="s">
        <v>664</v>
      </c>
      <c r="D1831" s="832" t="s">
        <v>3042</v>
      </c>
      <c r="E1831" s="832" t="s">
        <v>8203</v>
      </c>
      <c r="F1831" s="832" t="s">
        <v>8375</v>
      </c>
      <c r="G1831" s="832" t="s">
        <v>8376</v>
      </c>
      <c r="H1831" s="849"/>
      <c r="I1831" s="849"/>
      <c r="J1831" s="832"/>
      <c r="K1831" s="832"/>
      <c r="L1831" s="849">
        <v>1</v>
      </c>
      <c r="M1831" s="849">
        <v>345</v>
      </c>
      <c r="N1831" s="832">
        <v>1</v>
      </c>
      <c r="O1831" s="832">
        <v>345</v>
      </c>
      <c r="P1831" s="849"/>
      <c r="Q1831" s="849"/>
      <c r="R1831" s="837"/>
      <c r="S1831" s="850"/>
    </row>
    <row r="1832" spans="1:19" ht="14.4" customHeight="1" x14ac:dyDescent="0.3">
      <c r="A1832" s="831" t="s">
        <v>8273</v>
      </c>
      <c r="B1832" s="832" t="s">
        <v>8595</v>
      </c>
      <c r="C1832" s="832" t="s">
        <v>664</v>
      </c>
      <c r="D1832" s="832" t="s">
        <v>3042</v>
      </c>
      <c r="E1832" s="832" t="s">
        <v>8203</v>
      </c>
      <c r="F1832" s="832" t="s">
        <v>8291</v>
      </c>
      <c r="G1832" s="832" t="s">
        <v>8292</v>
      </c>
      <c r="H1832" s="849"/>
      <c r="I1832" s="849"/>
      <c r="J1832" s="832"/>
      <c r="K1832" s="832"/>
      <c r="L1832" s="849">
        <v>2</v>
      </c>
      <c r="M1832" s="849">
        <v>148</v>
      </c>
      <c r="N1832" s="832">
        <v>1</v>
      </c>
      <c r="O1832" s="832">
        <v>74</v>
      </c>
      <c r="P1832" s="849">
        <v>2</v>
      </c>
      <c r="Q1832" s="849">
        <v>148</v>
      </c>
      <c r="R1832" s="837">
        <v>1</v>
      </c>
      <c r="S1832" s="850">
        <v>74</v>
      </c>
    </row>
    <row r="1833" spans="1:19" ht="14.4" customHeight="1" x14ac:dyDescent="0.3">
      <c r="A1833" s="831" t="s">
        <v>8273</v>
      </c>
      <c r="B1833" s="832" t="s">
        <v>8595</v>
      </c>
      <c r="C1833" s="832" t="s">
        <v>664</v>
      </c>
      <c r="D1833" s="832" t="s">
        <v>3042</v>
      </c>
      <c r="E1833" s="832" t="s">
        <v>8203</v>
      </c>
      <c r="F1833" s="832" t="s">
        <v>8614</v>
      </c>
      <c r="G1833" s="832" t="s">
        <v>8615</v>
      </c>
      <c r="H1833" s="849"/>
      <c r="I1833" s="849"/>
      <c r="J1833" s="832"/>
      <c r="K1833" s="832"/>
      <c r="L1833" s="849">
        <v>1</v>
      </c>
      <c r="M1833" s="849">
        <v>701</v>
      </c>
      <c r="N1833" s="832">
        <v>1</v>
      </c>
      <c r="O1833" s="832">
        <v>701</v>
      </c>
      <c r="P1833" s="849">
        <v>1</v>
      </c>
      <c r="Q1833" s="849">
        <v>701</v>
      </c>
      <c r="R1833" s="837">
        <v>1</v>
      </c>
      <c r="S1833" s="850">
        <v>701</v>
      </c>
    </row>
    <row r="1834" spans="1:19" ht="14.4" customHeight="1" x14ac:dyDescent="0.3">
      <c r="A1834" s="831" t="s">
        <v>8273</v>
      </c>
      <c r="B1834" s="832" t="s">
        <v>8595</v>
      </c>
      <c r="C1834" s="832" t="s">
        <v>664</v>
      </c>
      <c r="D1834" s="832" t="s">
        <v>3044</v>
      </c>
      <c r="E1834" s="832" t="s">
        <v>8203</v>
      </c>
      <c r="F1834" s="832" t="s">
        <v>8232</v>
      </c>
      <c r="G1834" s="832" t="s">
        <v>8233</v>
      </c>
      <c r="H1834" s="849">
        <v>1</v>
      </c>
      <c r="I1834" s="849">
        <v>64</v>
      </c>
      <c r="J1834" s="832">
        <v>0.24242424242424243</v>
      </c>
      <c r="K1834" s="832">
        <v>64</v>
      </c>
      <c r="L1834" s="849">
        <v>4</v>
      </c>
      <c r="M1834" s="849">
        <v>264</v>
      </c>
      <c r="N1834" s="832">
        <v>1</v>
      </c>
      <c r="O1834" s="832">
        <v>66</v>
      </c>
      <c r="P1834" s="849">
        <v>10</v>
      </c>
      <c r="Q1834" s="849">
        <v>660</v>
      </c>
      <c r="R1834" s="837">
        <v>2.5</v>
      </c>
      <c r="S1834" s="850">
        <v>66</v>
      </c>
    </row>
    <row r="1835" spans="1:19" ht="14.4" customHeight="1" x14ac:dyDescent="0.3">
      <c r="A1835" s="831" t="s">
        <v>8273</v>
      </c>
      <c r="B1835" s="832" t="s">
        <v>8595</v>
      </c>
      <c r="C1835" s="832" t="s">
        <v>664</v>
      </c>
      <c r="D1835" s="832" t="s">
        <v>3044</v>
      </c>
      <c r="E1835" s="832" t="s">
        <v>8203</v>
      </c>
      <c r="F1835" s="832" t="s">
        <v>8281</v>
      </c>
      <c r="G1835" s="832" t="s">
        <v>8282</v>
      </c>
      <c r="H1835" s="849">
        <v>121</v>
      </c>
      <c r="I1835" s="849">
        <v>4235</v>
      </c>
      <c r="J1835" s="832">
        <v>0.88045738045738042</v>
      </c>
      <c r="K1835" s="832">
        <v>35</v>
      </c>
      <c r="L1835" s="849">
        <v>130</v>
      </c>
      <c r="M1835" s="849">
        <v>4810</v>
      </c>
      <c r="N1835" s="832">
        <v>1</v>
      </c>
      <c r="O1835" s="832">
        <v>37</v>
      </c>
      <c r="P1835" s="849">
        <v>160</v>
      </c>
      <c r="Q1835" s="849">
        <v>5920</v>
      </c>
      <c r="R1835" s="837">
        <v>1.2307692307692308</v>
      </c>
      <c r="S1835" s="850">
        <v>37</v>
      </c>
    </row>
    <row r="1836" spans="1:19" ht="14.4" customHeight="1" x14ac:dyDescent="0.3">
      <c r="A1836" s="831" t="s">
        <v>8273</v>
      </c>
      <c r="B1836" s="832" t="s">
        <v>8595</v>
      </c>
      <c r="C1836" s="832" t="s">
        <v>664</v>
      </c>
      <c r="D1836" s="832" t="s">
        <v>3044</v>
      </c>
      <c r="E1836" s="832" t="s">
        <v>8203</v>
      </c>
      <c r="F1836" s="832" t="s">
        <v>8596</v>
      </c>
      <c r="G1836" s="832" t="s">
        <v>8597</v>
      </c>
      <c r="H1836" s="849">
        <v>1072</v>
      </c>
      <c r="I1836" s="849">
        <v>107200</v>
      </c>
      <c r="J1836" s="832">
        <v>0.67580772261623323</v>
      </c>
      <c r="K1836" s="832">
        <v>100</v>
      </c>
      <c r="L1836" s="849">
        <v>1125</v>
      </c>
      <c r="M1836" s="849">
        <v>158625</v>
      </c>
      <c r="N1836" s="832">
        <v>1</v>
      </c>
      <c r="O1836" s="832">
        <v>141</v>
      </c>
      <c r="P1836" s="849">
        <v>1246</v>
      </c>
      <c r="Q1836" s="849">
        <v>175686</v>
      </c>
      <c r="R1836" s="837">
        <v>1.1075555555555556</v>
      </c>
      <c r="S1836" s="850">
        <v>141</v>
      </c>
    </row>
    <row r="1837" spans="1:19" ht="14.4" customHeight="1" x14ac:dyDescent="0.3">
      <c r="A1837" s="831" t="s">
        <v>8273</v>
      </c>
      <c r="B1837" s="832" t="s">
        <v>8595</v>
      </c>
      <c r="C1837" s="832" t="s">
        <v>664</v>
      </c>
      <c r="D1837" s="832" t="s">
        <v>3044</v>
      </c>
      <c r="E1837" s="832" t="s">
        <v>8203</v>
      </c>
      <c r="F1837" s="832" t="s">
        <v>8598</v>
      </c>
      <c r="G1837" s="832" t="s">
        <v>8599</v>
      </c>
      <c r="H1837" s="849"/>
      <c r="I1837" s="849"/>
      <c r="J1837" s="832"/>
      <c r="K1837" s="832"/>
      <c r="L1837" s="849"/>
      <c r="M1837" s="849"/>
      <c r="N1837" s="832"/>
      <c r="O1837" s="832"/>
      <c r="P1837" s="849">
        <v>1</v>
      </c>
      <c r="Q1837" s="849">
        <v>957</v>
      </c>
      <c r="R1837" s="837"/>
      <c r="S1837" s="850">
        <v>957</v>
      </c>
    </row>
    <row r="1838" spans="1:19" ht="14.4" customHeight="1" x14ac:dyDescent="0.3">
      <c r="A1838" s="831" t="s">
        <v>8273</v>
      </c>
      <c r="B1838" s="832" t="s">
        <v>8595</v>
      </c>
      <c r="C1838" s="832" t="s">
        <v>664</v>
      </c>
      <c r="D1838" s="832" t="s">
        <v>3044</v>
      </c>
      <c r="E1838" s="832" t="s">
        <v>8203</v>
      </c>
      <c r="F1838" s="832" t="s">
        <v>8600</v>
      </c>
      <c r="G1838" s="832" t="s">
        <v>8601</v>
      </c>
      <c r="H1838" s="849">
        <v>12</v>
      </c>
      <c r="I1838" s="849">
        <v>4980</v>
      </c>
      <c r="J1838" s="832">
        <v>1.2838360402165507</v>
      </c>
      <c r="K1838" s="832">
        <v>415</v>
      </c>
      <c r="L1838" s="849">
        <v>9</v>
      </c>
      <c r="M1838" s="849">
        <v>3879</v>
      </c>
      <c r="N1838" s="832">
        <v>1</v>
      </c>
      <c r="O1838" s="832">
        <v>431</v>
      </c>
      <c r="P1838" s="849">
        <v>12</v>
      </c>
      <c r="Q1838" s="849">
        <v>5184</v>
      </c>
      <c r="R1838" s="837">
        <v>1.3364269141531322</v>
      </c>
      <c r="S1838" s="850">
        <v>432</v>
      </c>
    </row>
    <row r="1839" spans="1:19" ht="14.4" customHeight="1" x14ac:dyDescent="0.3">
      <c r="A1839" s="831" t="s">
        <v>8273</v>
      </c>
      <c r="B1839" s="832" t="s">
        <v>8595</v>
      </c>
      <c r="C1839" s="832" t="s">
        <v>664</v>
      </c>
      <c r="D1839" s="832" t="s">
        <v>3044</v>
      </c>
      <c r="E1839" s="832" t="s">
        <v>8203</v>
      </c>
      <c r="F1839" s="832" t="s">
        <v>8602</v>
      </c>
      <c r="G1839" s="832" t="s">
        <v>8603</v>
      </c>
      <c r="H1839" s="849">
        <v>998</v>
      </c>
      <c r="I1839" s="849">
        <v>983030</v>
      </c>
      <c r="J1839" s="832">
        <v>0.923511528980279</v>
      </c>
      <c r="K1839" s="832">
        <v>985</v>
      </c>
      <c r="L1839" s="849">
        <v>1056</v>
      </c>
      <c r="M1839" s="849">
        <v>1064448</v>
      </c>
      <c r="N1839" s="832">
        <v>1</v>
      </c>
      <c r="O1839" s="832">
        <v>1008</v>
      </c>
      <c r="P1839" s="849">
        <v>1189</v>
      </c>
      <c r="Q1839" s="849">
        <v>1199701</v>
      </c>
      <c r="R1839" s="837">
        <v>1.1270639805796057</v>
      </c>
      <c r="S1839" s="850">
        <v>1009</v>
      </c>
    </row>
    <row r="1840" spans="1:19" ht="14.4" customHeight="1" x14ac:dyDescent="0.3">
      <c r="A1840" s="831" t="s">
        <v>8273</v>
      </c>
      <c r="B1840" s="832" t="s">
        <v>8595</v>
      </c>
      <c r="C1840" s="832" t="s">
        <v>664</v>
      </c>
      <c r="D1840" s="832" t="s">
        <v>3044</v>
      </c>
      <c r="E1840" s="832" t="s">
        <v>8203</v>
      </c>
      <c r="F1840" s="832" t="s">
        <v>8604</v>
      </c>
      <c r="G1840" s="832" t="s">
        <v>8605</v>
      </c>
      <c r="H1840" s="849">
        <v>24</v>
      </c>
      <c r="I1840" s="849">
        <v>3960</v>
      </c>
      <c r="J1840" s="832">
        <v>0.65802592223330014</v>
      </c>
      <c r="K1840" s="832">
        <v>165</v>
      </c>
      <c r="L1840" s="849">
        <v>34</v>
      </c>
      <c r="M1840" s="849">
        <v>6018</v>
      </c>
      <c r="N1840" s="832">
        <v>1</v>
      </c>
      <c r="O1840" s="832">
        <v>177</v>
      </c>
      <c r="P1840" s="849">
        <v>25</v>
      </c>
      <c r="Q1840" s="849">
        <v>4425</v>
      </c>
      <c r="R1840" s="837">
        <v>0.73529411764705888</v>
      </c>
      <c r="S1840" s="850">
        <v>177</v>
      </c>
    </row>
    <row r="1841" spans="1:19" ht="14.4" customHeight="1" x14ac:dyDescent="0.3">
      <c r="A1841" s="831" t="s">
        <v>8273</v>
      </c>
      <c r="B1841" s="832" t="s">
        <v>8595</v>
      </c>
      <c r="C1841" s="832" t="s">
        <v>664</v>
      </c>
      <c r="D1841" s="832" t="s">
        <v>3044</v>
      </c>
      <c r="E1841" s="832" t="s">
        <v>8203</v>
      </c>
      <c r="F1841" s="832" t="s">
        <v>8240</v>
      </c>
      <c r="G1841" s="832" t="s">
        <v>8241</v>
      </c>
      <c r="H1841" s="849">
        <v>20</v>
      </c>
      <c r="I1841" s="849">
        <v>400.00000000000006</v>
      </c>
      <c r="J1841" s="832">
        <v>0.24489845897644694</v>
      </c>
      <c r="K1841" s="832">
        <v>20.000000000000004</v>
      </c>
      <c r="L1841" s="849">
        <v>49</v>
      </c>
      <c r="M1841" s="849">
        <v>1633.33</v>
      </c>
      <c r="N1841" s="832">
        <v>1</v>
      </c>
      <c r="O1841" s="832">
        <v>33.333265306122449</v>
      </c>
      <c r="P1841" s="849">
        <v>47</v>
      </c>
      <c r="Q1841" s="849">
        <v>1566.66</v>
      </c>
      <c r="R1841" s="837">
        <v>0.9591815493501008</v>
      </c>
      <c r="S1841" s="850">
        <v>33.333191489361703</v>
      </c>
    </row>
    <row r="1842" spans="1:19" ht="14.4" customHeight="1" x14ac:dyDescent="0.3">
      <c r="A1842" s="831" t="s">
        <v>8273</v>
      </c>
      <c r="B1842" s="832" t="s">
        <v>8595</v>
      </c>
      <c r="C1842" s="832" t="s">
        <v>664</v>
      </c>
      <c r="D1842" s="832" t="s">
        <v>3044</v>
      </c>
      <c r="E1842" s="832" t="s">
        <v>8203</v>
      </c>
      <c r="F1842" s="832" t="s">
        <v>8606</v>
      </c>
      <c r="G1842" s="832" t="s">
        <v>8607</v>
      </c>
      <c r="H1842" s="849">
        <v>1034</v>
      </c>
      <c r="I1842" s="849">
        <v>342254</v>
      </c>
      <c r="J1842" s="832">
        <v>0.89769657292437144</v>
      </c>
      <c r="K1842" s="832">
        <v>331</v>
      </c>
      <c r="L1842" s="849">
        <v>1077</v>
      </c>
      <c r="M1842" s="849">
        <v>381258</v>
      </c>
      <c r="N1842" s="832">
        <v>1</v>
      </c>
      <c r="O1842" s="832">
        <v>354</v>
      </c>
      <c r="P1842" s="849">
        <v>1178</v>
      </c>
      <c r="Q1842" s="849">
        <v>418190</v>
      </c>
      <c r="R1842" s="837">
        <v>1.0968687870156166</v>
      </c>
      <c r="S1842" s="850">
        <v>355</v>
      </c>
    </row>
    <row r="1843" spans="1:19" ht="14.4" customHeight="1" x14ac:dyDescent="0.3">
      <c r="A1843" s="831" t="s">
        <v>8273</v>
      </c>
      <c r="B1843" s="832" t="s">
        <v>8595</v>
      </c>
      <c r="C1843" s="832" t="s">
        <v>664</v>
      </c>
      <c r="D1843" s="832" t="s">
        <v>3044</v>
      </c>
      <c r="E1843" s="832" t="s">
        <v>8203</v>
      </c>
      <c r="F1843" s="832" t="s">
        <v>8287</v>
      </c>
      <c r="G1843" s="832" t="s">
        <v>8288</v>
      </c>
      <c r="H1843" s="849">
        <v>511</v>
      </c>
      <c r="I1843" s="849">
        <v>55188</v>
      </c>
      <c r="J1843" s="832">
        <v>0.83908045977011492</v>
      </c>
      <c r="K1843" s="832">
        <v>108</v>
      </c>
      <c r="L1843" s="849">
        <v>567</v>
      </c>
      <c r="M1843" s="849">
        <v>65772</v>
      </c>
      <c r="N1843" s="832">
        <v>1</v>
      </c>
      <c r="O1843" s="832">
        <v>116</v>
      </c>
      <c r="P1843" s="849">
        <v>615</v>
      </c>
      <c r="Q1843" s="849">
        <v>71340</v>
      </c>
      <c r="R1843" s="837">
        <v>1.0846560846560847</v>
      </c>
      <c r="S1843" s="850">
        <v>116</v>
      </c>
    </row>
    <row r="1844" spans="1:19" ht="14.4" customHeight="1" x14ac:dyDescent="0.3">
      <c r="A1844" s="831" t="s">
        <v>8273</v>
      </c>
      <c r="B1844" s="832" t="s">
        <v>8595</v>
      </c>
      <c r="C1844" s="832" t="s">
        <v>664</v>
      </c>
      <c r="D1844" s="832" t="s">
        <v>3044</v>
      </c>
      <c r="E1844" s="832" t="s">
        <v>8203</v>
      </c>
      <c r="F1844" s="832" t="s">
        <v>8242</v>
      </c>
      <c r="G1844" s="832" t="s">
        <v>8243</v>
      </c>
      <c r="H1844" s="849">
        <v>5</v>
      </c>
      <c r="I1844" s="849">
        <v>180</v>
      </c>
      <c r="J1844" s="832">
        <v>2.4324324324324325</v>
      </c>
      <c r="K1844" s="832">
        <v>36</v>
      </c>
      <c r="L1844" s="849">
        <v>2</v>
      </c>
      <c r="M1844" s="849">
        <v>74</v>
      </c>
      <c r="N1844" s="832">
        <v>1</v>
      </c>
      <c r="O1844" s="832">
        <v>37</v>
      </c>
      <c r="P1844" s="849">
        <v>6</v>
      </c>
      <c r="Q1844" s="849">
        <v>222</v>
      </c>
      <c r="R1844" s="837">
        <v>3</v>
      </c>
      <c r="S1844" s="850">
        <v>37</v>
      </c>
    </row>
    <row r="1845" spans="1:19" ht="14.4" customHeight="1" x14ac:dyDescent="0.3">
      <c r="A1845" s="831" t="s">
        <v>8273</v>
      </c>
      <c r="B1845" s="832" t="s">
        <v>8595</v>
      </c>
      <c r="C1845" s="832" t="s">
        <v>664</v>
      </c>
      <c r="D1845" s="832" t="s">
        <v>3044</v>
      </c>
      <c r="E1845" s="832" t="s">
        <v>8203</v>
      </c>
      <c r="F1845" s="832" t="s">
        <v>8375</v>
      </c>
      <c r="G1845" s="832" t="s">
        <v>8376</v>
      </c>
      <c r="H1845" s="849">
        <v>50</v>
      </c>
      <c r="I1845" s="849">
        <v>16800</v>
      </c>
      <c r="J1845" s="832">
        <v>0.52930056710775042</v>
      </c>
      <c r="K1845" s="832">
        <v>336</v>
      </c>
      <c r="L1845" s="849">
        <v>92</v>
      </c>
      <c r="M1845" s="849">
        <v>31740</v>
      </c>
      <c r="N1845" s="832">
        <v>1</v>
      </c>
      <c r="O1845" s="832">
        <v>345</v>
      </c>
      <c r="P1845" s="849">
        <v>99</v>
      </c>
      <c r="Q1845" s="849">
        <v>34155</v>
      </c>
      <c r="R1845" s="837">
        <v>1.076086956521739</v>
      </c>
      <c r="S1845" s="850">
        <v>345</v>
      </c>
    </row>
    <row r="1846" spans="1:19" ht="14.4" customHeight="1" x14ac:dyDescent="0.3">
      <c r="A1846" s="831" t="s">
        <v>8273</v>
      </c>
      <c r="B1846" s="832" t="s">
        <v>8595</v>
      </c>
      <c r="C1846" s="832" t="s">
        <v>664</v>
      </c>
      <c r="D1846" s="832" t="s">
        <v>3044</v>
      </c>
      <c r="E1846" s="832" t="s">
        <v>8203</v>
      </c>
      <c r="F1846" s="832" t="s">
        <v>8291</v>
      </c>
      <c r="G1846" s="832" t="s">
        <v>8292</v>
      </c>
      <c r="H1846" s="849">
        <v>108</v>
      </c>
      <c r="I1846" s="849">
        <v>7560</v>
      </c>
      <c r="J1846" s="832">
        <v>0.68108108108108112</v>
      </c>
      <c r="K1846" s="832">
        <v>70</v>
      </c>
      <c r="L1846" s="849">
        <v>150</v>
      </c>
      <c r="M1846" s="849">
        <v>11100</v>
      </c>
      <c r="N1846" s="832">
        <v>1</v>
      </c>
      <c r="O1846" s="832">
        <v>74</v>
      </c>
      <c r="P1846" s="849">
        <v>118</v>
      </c>
      <c r="Q1846" s="849">
        <v>8732</v>
      </c>
      <c r="R1846" s="837">
        <v>0.78666666666666663</v>
      </c>
      <c r="S1846" s="850">
        <v>74</v>
      </c>
    </row>
    <row r="1847" spans="1:19" ht="14.4" customHeight="1" x14ac:dyDescent="0.3">
      <c r="A1847" s="831" t="s">
        <v>8273</v>
      </c>
      <c r="B1847" s="832" t="s">
        <v>8595</v>
      </c>
      <c r="C1847" s="832" t="s">
        <v>664</v>
      </c>
      <c r="D1847" s="832" t="s">
        <v>3044</v>
      </c>
      <c r="E1847" s="832" t="s">
        <v>8203</v>
      </c>
      <c r="F1847" s="832" t="s">
        <v>8608</v>
      </c>
      <c r="G1847" s="832" t="s">
        <v>8609</v>
      </c>
      <c r="H1847" s="849">
        <v>1</v>
      </c>
      <c r="I1847" s="849">
        <v>331</v>
      </c>
      <c r="J1847" s="832"/>
      <c r="K1847" s="832">
        <v>331</v>
      </c>
      <c r="L1847" s="849"/>
      <c r="M1847" s="849"/>
      <c r="N1847" s="832"/>
      <c r="O1847" s="832"/>
      <c r="P1847" s="849"/>
      <c r="Q1847" s="849"/>
      <c r="R1847" s="837"/>
      <c r="S1847" s="850"/>
    </row>
    <row r="1848" spans="1:19" ht="14.4" customHeight="1" x14ac:dyDescent="0.3">
      <c r="A1848" s="831" t="s">
        <v>8273</v>
      </c>
      <c r="B1848" s="832" t="s">
        <v>8595</v>
      </c>
      <c r="C1848" s="832" t="s">
        <v>664</v>
      </c>
      <c r="D1848" s="832" t="s">
        <v>3044</v>
      </c>
      <c r="E1848" s="832" t="s">
        <v>8203</v>
      </c>
      <c r="F1848" s="832" t="s">
        <v>8293</v>
      </c>
      <c r="G1848" s="832" t="s">
        <v>8294</v>
      </c>
      <c r="H1848" s="849">
        <v>23</v>
      </c>
      <c r="I1848" s="849">
        <v>4830</v>
      </c>
      <c r="J1848" s="832">
        <v>2.4174174174174174</v>
      </c>
      <c r="K1848" s="832">
        <v>210</v>
      </c>
      <c r="L1848" s="849">
        <v>9</v>
      </c>
      <c r="M1848" s="849">
        <v>1998</v>
      </c>
      <c r="N1848" s="832">
        <v>1</v>
      </c>
      <c r="O1848" s="832">
        <v>222</v>
      </c>
      <c r="P1848" s="849">
        <v>11</v>
      </c>
      <c r="Q1848" s="849">
        <v>2453</v>
      </c>
      <c r="R1848" s="837">
        <v>1.2277277277277276</v>
      </c>
      <c r="S1848" s="850">
        <v>223</v>
      </c>
    </row>
    <row r="1849" spans="1:19" ht="14.4" customHeight="1" x14ac:dyDescent="0.3">
      <c r="A1849" s="831" t="s">
        <v>8273</v>
      </c>
      <c r="B1849" s="832" t="s">
        <v>8595</v>
      </c>
      <c r="C1849" s="832" t="s">
        <v>664</v>
      </c>
      <c r="D1849" s="832" t="s">
        <v>3044</v>
      </c>
      <c r="E1849" s="832" t="s">
        <v>8203</v>
      </c>
      <c r="F1849" s="832" t="s">
        <v>8354</v>
      </c>
      <c r="G1849" s="832" t="s">
        <v>8355</v>
      </c>
      <c r="H1849" s="849">
        <v>28</v>
      </c>
      <c r="I1849" s="849">
        <v>2156</v>
      </c>
      <c r="J1849" s="832">
        <v>1.2727272727272727</v>
      </c>
      <c r="K1849" s="832">
        <v>77</v>
      </c>
      <c r="L1849" s="849">
        <v>22</v>
      </c>
      <c r="M1849" s="849">
        <v>1694</v>
      </c>
      <c r="N1849" s="832">
        <v>1</v>
      </c>
      <c r="O1849" s="832">
        <v>77</v>
      </c>
      <c r="P1849" s="849">
        <v>19</v>
      </c>
      <c r="Q1849" s="849">
        <v>1463</v>
      </c>
      <c r="R1849" s="837">
        <v>0.86363636363636365</v>
      </c>
      <c r="S1849" s="850">
        <v>77</v>
      </c>
    </row>
    <row r="1850" spans="1:19" ht="14.4" customHeight="1" x14ac:dyDescent="0.3">
      <c r="A1850" s="831" t="s">
        <v>8273</v>
      </c>
      <c r="B1850" s="832" t="s">
        <v>8595</v>
      </c>
      <c r="C1850" s="832" t="s">
        <v>664</v>
      </c>
      <c r="D1850" s="832" t="s">
        <v>3044</v>
      </c>
      <c r="E1850" s="832" t="s">
        <v>8203</v>
      </c>
      <c r="F1850" s="832" t="s">
        <v>8299</v>
      </c>
      <c r="G1850" s="832" t="s">
        <v>8300</v>
      </c>
      <c r="H1850" s="849"/>
      <c r="I1850" s="849"/>
      <c r="J1850" s="832"/>
      <c r="K1850" s="832"/>
      <c r="L1850" s="849">
        <v>1</v>
      </c>
      <c r="M1850" s="849">
        <v>222</v>
      </c>
      <c r="N1850" s="832">
        <v>1</v>
      </c>
      <c r="O1850" s="832">
        <v>222</v>
      </c>
      <c r="P1850" s="849"/>
      <c r="Q1850" s="849"/>
      <c r="R1850" s="837"/>
      <c r="S1850" s="850"/>
    </row>
    <row r="1851" spans="1:19" ht="14.4" customHeight="1" x14ac:dyDescent="0.3">
      <c r="A1851" s="831" t="s">
        <v>8273</v>
      </c>
      <c r="B1851" s="832" t="s">
        <v>8595</v>
      </c>
      <c r="C1851" s="832" t="s">
        <v>664</v>
      </c>
      <c r="D1851" s="832" t="s">
        <v>3044</v>
      </c>
      <c r="E1851" s="832" t="s">
        <v>8203</v>
      </c>
      <c r="F1851" s="832" t="s">
        <v>8248</v>
      </c>
      <c r="G1851" s="832" t="s">
        <v>8249</v>
      </c>
      <c r="H1851" s="849">
        <v>1</v>
      </c>
      <c r="I1851" s="849">
        <v>57</v>
      </c>
      <c r="J1851" s="832">
        <v>0.96610169491525422</v>
      </c>
      <c r="K1851" s="832">
        <v>57</v>
      </c>
      <c r="L1851" s="849">
        <v>1</v>
      </c>
      <c r="M1851" s="849">
        <v>59</v>
      </c>
      <c r="N1851" s="832">
        <v>1</v>
      </c>
      <c r="O1851" s="832">
        <v>59</v>
      </c>
      <c r="P1851" s="849">
        <v>2</v>
      </c>
      <c r="Q1851" s="849">
        <v>118</v>
      </c>
      <c r="R1851" s="837">
        <v>2</v>
      </c>
      <c r="S1851" s="850">
        <v>59</v>
      </c>
    </row>
    <row r="1852" spans="1:19" ht="14.4" customHeight="1" x14ac:dyDescent="0.3">
      <c r="A1852" s="831" t="s">
        <v>8273</v>
      </c>
      <c r="B1852" s="832" t="s">
        <v>8595</v>
      </c>
      <c r="C1852" s="832" t="s">
        <v>664</v>
      </c>
      <c r="D1852" s="832" t="s">
        <v>3044</v>
      </c>
      <c r="E1852" s="832" t="s">
        <v>8203</v>
      </c>
      <c r="F1852" s="832" t="s">
        <v>8610</v>
      </c>
      <c r="G1852" s="832" t="s">
        <v>8611</v>
      </c>
      <c r="H1852" s="849">
        <v>6</v>
      </c>
      <c r="I1852" s="849">
        <v>4920</v>
      </c>
      <c r="J1852" s="832">
        <v>1.1672597864768683</v>
      </c>
      <c r="K1852" s="832">
        <v>820</v>
      </c>
      <c r="L1852" s="849">
        <v>5</v>
      </c>
      <c r="M1852" s="849">
        <v>4215</v>
      </c>
      <c r="N1852" s="832">
        <v>1</v>
      </c>
      <c r="O1852" s="832">
        <v>843</v>
      </c>
      <c r="P1852" s="849"/>
      <c r="Q1852" s="849"/>
      <c r="R1852" s="837"/>
      <c r="S1852" s="850"/>
    </row>
    <row r="1853" spans="1:19" ht="14.4" customHeight="1" x14ac:dyDescent="0.3">
      <c r="A1853" s="831" t="s">
        <v>8273</v>
      </c>
      <c r="B1853" s="832" t="s">
        <v>8595</v>
      </c>
      <c r="C1853" s="832" t="s">
        <v>664</v>
      </c>
      <c r="D1853" s="832" t="s">
        <v>3044</v>
      </c>
      <c r="E1853" s="832" t="s">
        <v>8203</v>
      </c>
      <c r="F1853" s="832" t="s">
        <v>8612</v>
      </c>
      <c r="G1853" s="832" t="s">
        <v>8613</v>
      </c>
      <c r="H1853" s="849">
        <v>6</v>
      </c>
      <c r="I1853" s="849">
        <v>4986</v>
      </c>
      <c r="J1853" s="832">
        <v>0.72980093676814983</v>
      </c>
      <c r="K1853" s="832">
        <v>831</v>
      </c>
      <c r="L1853" s="849">
        <v>8</v>
      </c>
      <c r="M1853" s="849">
        <v>6832</v>
      </c>
      <c r="N1853" s="832">
        <v>1</v>
      </c>
      <c r="O1853" s="832">
        <v>854</v>
      </c>
      <c r="P1853" s="849">
        <v>27</v>
      </c>
      <c r="Q1853" s="849">
        <v>23085</v>
      </c>
      <c r="R1853" s="837">
        <v>3.3789519906323187</v>
      </c>
      <c r="S1853" s="850">
        <v>855</v>
      </c>
    </row>
    <row r="1854" spans="1:19" ht="14.4" customHeight="1" x14ac:dyDescent="0.3">
      <c r="A1854" s="831" t="s">
        <v>8273</v>
      </c>
      <c r="B1854" s="832" t="s">
        <v>8595</v>
      </c>
      <c r="C1854" s="832" t="s">
        <v>664</v>
      </c>
      <c r="D1854" s="832" t="s">
        <v>3044</v>
      </c>
      <c r="E1854" s="832" t="s">
        <v>8203</v>
      </c>
      <c r="F1854" s="832" t="s">
        <v>8614</v>
      </c>
      <c r="G1854" s="832" t="s">
        <v>8615</v>
      </c>
      <c r="H1854" s="849"/>
      <c r="I1854" s="849"/>
      <c r="J1854" s="832"/>
      <c r="K1854" s="832"/>
      <c r="L1854" s="849"/>
      <c r="M1854" s="849"/>
      <c r="N1854" s="832"/>
      <c r="O1854" s="832"/>
      <c r="P1854" s="849">
        <v>51</v>
      </c>
      <c r="Q1854" s="849">
        <v>35751</v>
      </c>
      <c r="R1854" s="837"/>
      <c r="S1854" s="850">
        <v>701</v>
      </c>
    </row>
    <row r="1855" spans="1:19" ht="14.4" customHeight="1" x14ac:dyDescent="0.3">
      <c r="A1855" s="831" t="s">
        <v>8273</v>
      </c>
      <c r="B1855" s="832" t="s">
        <v>8595</v>
      </c>
      <c r="C1855" s="832" t="s">
        <v>664</v>
      </c>
      <c r="D1855" s="832" t="s">
        <v>3044</v>
      </c>
      <c r="E1855" s="832" t="s">
        <v>8203</v>
      </c>
      <c r="F1855" s="832" t="s">
        <v>8592</v>
      </c>
      <c r="G1855" s="832" t="s">
        <v>8593</v>
      </c>
      <c r="H1855" s="849"/>
      <c r="I1855" s="849"/>
      <c r="J1855" s="832"/>
      <c r="K1855" s="832"/>
      <c r="L1855" s="849"/>
      <c r="M1855" s="849"/>
      <c r="N1855" s="832"/>
      <c r="O1855" s="832"/>
      <c r="P1855" s="849">
        <v>2</v>
      </c>
      <c r="Q1855" s="849">
        <v>200</v>
      </c>
      <c r="R1855" s="837"/>
      <c r="S1855" s="850">
        <v>100</v>
      </c>
    </row>
    <row r="1856" spans="1:19" ht="14.4" customHeight="1" x14ac:dyDescent="0.3">
      <c r="A1856" s="831" t="s">
        <v>8273</v>
      </c>
      <c r="B1856" s="832" t="s">
        <v>8595</v>
      </c>
      <c r="C1856" s="832" t="s">
        <v>664</v>
      </c>
      <c r="D1856" s="832" t="s">
        <v>3082</v>
      </c>
      <c r="E1856" s="832" t="s">
        <v>8203</v>
      </c>
      <c r="F1856" s="832" t="s">
        <v>8281</v>
      </c>
      <c r="G1856" s="832" t="s">
        <v>8282</v>
      </c>
      <c r="H1856" s="849">
        <v>20</v>
      </c>
      <c r="I1856" s="849">
        <v>700</v>
      </c>
      <c r="J1856" s="832">
        <v>2.7027027027027026</v>
      </c>
      <c r="K1856" s="832">
        <v>35</v>
      </c>
      <c r="L1856" s="849">
        <v>7</v>
      </c>
      <c r="M1856" s="849">
        <v>259</v>
      </c>
      <c r="N1856" s="832">
        <v>1</v>
      </c>
      <c r="O1856" s="832">
        <v>37</v>
      </c>
      <c r="P1856" s="849">
        <v>10</v>
      </c>
      <c r="Q1856" s="849">
        <v>370</v>
      </c>
      <c r="R1856" s="837">
        <v>1.4285714285714286</v>
      </c>
      <c r="S1856" s="850">
        <v>37</v>
      </c>
    </row>
    <row r="1857" spans="1:19" ht="14.4" customHeight="1" x14ac:dyDescent="0.3">
      <c r="A1857" s="831" t="s">
        <v>8273</v>
      </c>
      <c r="B1857" s="832" t="s">
        <v>8595</v>
      </c>
      <c r="C1857" s="832" t="s">
        <v>664</v>
      </c>
      <c r="D1857" s="832" t="s">
        <v>3082</v>
      </c>
      <c r="E1857" s="832" t="s">
        <v>8203</v>
      </c>
      <c r="F1857" s="832" t="s">
        <v>8596</v>
      </c>
      <c r="G1857" s="832" t="s">
        <v>8597</v>
      </c>
      <c r="H1857" s="849">
        <v>580</v>
      </c>
      <c r="I1857" s="849">
        <v>58000</v>
      </c>
      <c r="J1857" s="832">
        <v>0.82105292960178933</v>
      </c>
      <c r="K1857" s="832">
        <v>100</v>
      </c>
      <c r="L1857" s="849">
        <v>501</v>
      </c>
      <c r="M1857" s="849">
        <v>70641</v>
      </c>
      <c r="N1857" s="832">
        <v>1</v>
      </c>
      <c r="O1857" s="832">
        <v>141</v>
      </c>
      <c r="P1857" s="849">
        <v>446</v>
      </c>
      <c r="Q1857" s="849">
        <v>62886</v>
      </c>
      <c r="R1857" s="837">
        <v>0.8902195608782435</v>
      </c>
      <c r="S1857" s="850">
        <v>141</v>
      </c>
    </row>
    <row r="1858" spans="1:19" ht="14.4" customHeight="1" x14ac:dyDescent="0.3">
      <c r="A1858" s="831" t="s">
        <v>8273</v>
      </c>
      <c r="B1858" s="832" t="s">
        <v>8595</v>
      </c>
      <c r="C1858" s="832" t="s">
        <v>664</v>
      </c>
      <c r="D1858" s="832" t="s">
        <v>3082</v>
      </c>
      <c r="E1858" s="832" t="s">
        <v>8203</v>
      </c>
      <c r="F1858" s="832" t="s">
        <v>8602</v>
      </c>
      <c r="G1858" s="832" t="s">
        <v>8603</v>
      </c>
      <c r="H1858" s="849">
        <v>568</v>
      </c>
      <c r="I1858" s="849">
        <v>559480</v>
      </c>
      <c r="J1858" s="832">
        <v>1.1235621104042157</v>
      </c>
      <c r="K1858" s="832">
        <v>985</v>
      </c>
      <c r="L1858" s="849">
        <v>494</v>
      </c>
      <c r="M1858" s="849">
        <v>497952</v>
      </c>
      <c r="N1858" s="832">
        <v>1</v>
      </c>
      <c r="O1858" s="832">
        <v>1008</v>
      </c>
      <c r="P1858" s="849">
        <v>430</v>
      </c>
      <c r="Q1858" s="849">
        <v>433870</v>
      </c>
      <c r="R1858" s="837">
        <v>0.87130888117730221</v>
      </c>
      <c r="S1858" s="850">
        <v>1009</v>
      </c>
    </row>
    <row r="1859" spans="1:19" ht="14.4" customHeight="1" x14ac:dyDescent="0.3">
      <c r="A1859" s="831" t="s">
        <v>8273</v>
      </c>
      <c r="B1859" s="832" t="s">
        <v>8595</v>
      </c>
      <c r="C1859" s="832" t="s">
        <v>664</v>
      </c>
      <c r="D1859" s="832" t="s">
        <v>3082</v>
      </c>
      <c r="E1859" s="832" t="s">
        <v>8203</v>
      </c>
      <c r="F1859" s="832" t="s">
        <v>8604</v>
      </c>
      <c r="G1859" s="832" t="s">
        <v>8605</v>
      </c>
      <c r="H1859" s="849">
        <v>6</v>
      </c>
      <c r="I1859" s="849">
        <v>990</v>
      </c>
      <c r="J1859" s="832">
        <v>2.7966101694915255</v>
      </c>
      <c r="K1859" s="832">
        <v>165</v>
      </c>
      <c r="L1859" s="849">
        <v>2</v>
      </c>
      <c r="M1859" s="849">
        <v>354</v>
      </c>
      <c r="N1859" s="832">
        <v>1</v>
      </c>
      <c r="O1859" s="832">
        <v>177</v>
      </c>
      <c r="P1859" s="849"/>
      <c r="Q1859" s="849"/>
      <c r="R1859" s="837"/>
      <c r="S1859" s="850"/>
    </row>
    <row r="1860" spans="1:19" ht="14.4" customHeight="1" x14ac:dyDescent="0.3">
      <c r="A1860" s="831" t="s">
        <v>8273</v>
      </c>
      <c r="B1860" s="832" t="s">
        <v>8595</v>
      </c>
      <c r="C1860" s="832" t="s">
        <v>664</v>
      </c>
      <c r="D1860" s="832" t="s">
        <v>3082</v>
      </c>
      <c r="E1860" s="832" t="s">
        <v>8203</v>
      </c>
      <c r="F1860" s="832" t="s">
        <v>8240</v>
      </c>
      <c r="G1860" s="832" t="s">
        <v>8241</v>
      </c>
      <c r="H1860" s="849">
        <v>3</v>
      </c>
      <c r="I1860" s="849">
        <v>33.33</v>
      </c>
      <c r="J1860" s="832">
        <v>7.1420918422011259E-2</v>
      </c>
      <c r="K1860" s="832">
        <v>11.11</v>
      </c>
      <c r="L1860" s="849">
        <v>14</v>
      </c>
      <c r="M1860" s="849">
        <v>466.67</v>
      </c>
      <c r="N1860" s="832">
        <v>1</v>
      </c>
      <c r="O1860" s="832">
        <v>33.333571428571432</v>
      </c>
      <c r="P1860" s="849">
        <v>22</v>
      </c>
      <c r="Q1860" s="849">
        <v>733.32999999999993</v>
      </c>
      <c r="R1860" s="837">
        <v>1.5714102042128268</v>
      </c>
      <c r="S1860" s="850">
        <v>33.333181818181814</v>
      </c>
    </row>
    <row r="1861" spans="1:19" ht="14.4" customHeight="1" x14ac:dyDescent="0.3">
      <c r="A1861" s="831" t="s">
        <v>8273</v>
      </c>
      <c r="B1861" s="832" t="s">
        <v>8595</v>
      </c>
      <c r="C1861" s="832" t="s">
        <v>664</v>
      </c>
      <c r="D1861" s="832" t="s">
        <v>3082</v>
      </c>
      <c r="E1861" s="832" t="s">
        <v>8203</v>
      </c>
      <c r="F1861" s="832" t="s">
        <v>8606</v>
      </c>
      <c r="G1861" s="832" t="s">
        <v>8607</v>
      </c>
      <c r="H1861" s="849">
        <v>453</v>
      </c>
      <c r="I1861" s="849">
        <v>149943</v>
      </c>
      <c r="J1861" s="832">
        <v>1.0109016625541039</v>
      </c>
      <c r="K1861" s="832">
        <v>331</v>
      </c>
      <c r="L1861" s="849">
        <v>419</v>
      </c>
      <c r="M1861" s="849">
        <v>148326</v>
      </c>
      <c r="N1861" s="832">
        <v>1</v>
      </c>
      <c r="O1861" s="832">
        <v>354</v>
      </c>
      <c r="P1861" s="849">
        <v>428</v>
      </c>
      <c r="Q1861" s="849">
        <v>151940</v>
      </c>
      <c r="R1861" s="837">
        <v>1.0243652495179536</v>
      </c>
      <c r="S1861" s="850">
        <v>355</v>
      </c>
    </row>
    <row r="1862" spans="1:19" ht="14.4" customHeight="1" x14ac:dyDescent="0.3">
      <c r="A1862" s="831" t="s">
        <v>8273</v>
      </c>
      <c r="B1862" s="832" t="s">
        <v>8595</v>
      </c>
      <c r="C1862" s="832" t="s">
        <v>664</v>
      </c>
      <c r="D1862" s="832" t="s">
        <v>3082</v>
      </c>
      <c r="E1862" s="832" t="s">
        <v>8203</v>
      </c>
      <c r="F1862" s="832" t="s">
        <v>8287</v>
      </c>
      <c r="G1862" s="832" t="s">
        <v>8288</v>
      </c>
      <c r="H1862" s="849">
        <v>247</v>
      </c>
      <c r="I1862" s="849">
        <v>26676</v>
      </c>
      <c r="J1862" s="832">
        <v>1.069607056936648</v>
      </c>
      <c r="K1862" s="832">
        <v>108</v>
      </c>
      <c r="L1862" s="849">
        <v>215</v>
      </c>
      <c r="M1862" s="849">
        <v>24940</v>
      </c>
      <c r="N1862" s="832">
        <v>1</v>
      </c>
      <c r="O1862" s="832">
        <v>116</v>
      </c>
      <c r="P1862" s="849">
        <v>178</v>
      </c>
      <c r="Q1862" s="849">
        <v>20648</v>
      </c>
      <c r="R1862" s="837">
        <v>0.82790697674418601</v>
      </c>
      <c r="S1862" s="850">
        <v>116</v>
      </c>
    </row>
    <row r="1863" spans="1:19" ht="14.4" customHeight="1" x14ac:dyDescent="0.3">
      <c r="A1863" s="831" t="s">
        <v>8273</v>
      </c>
      <c r="B1863" s="832" t="s">
        <v>8595</v>
      </c>
      <c r="C1863" s="832" t="s">
        <v>664</v>
      </c>
      <c r="D1863" s="832" t="s">
        <v>3082</v>
      </c>
      <c r="E1863" s="832" t="s">
        <v>8203</v>
      </c>
      <c r="F1863" s="832" t="s">
        <v>8242</v>
      </c>
      <c r="G1863" s="832" t="s">
        <v>8243</v>
      </c>
      <c r="H1863" s="849">
        <v>1</v>
      </c>
      <c r="I1863" s="849">
        <v>36</v>
      </c>
      <c r="J1863" s="832"/>
      <c r="K1863" s="832">
        <v>36</v>
      </c>
      <c r="L1863" s="849"/>
      <c r="M1863" s="849"/>
      <c r="N1863" s="832"/>
      <c r="O1863" s="832"/>
      <c r="P1863" s="849"/>
      <c r="Q1863" s="849"/>
      <c r="R1863" s="837"/>
      <c r="S1863" s="850"/>
    </row>
    <row r="1864" spans="1:19" ht="14.4" customHeight="1" x14ac:dyDescent="0.3">
      <c r="A1864" s="831" t="s">
        <v>8273</v>
      </c>
      <c r="B1864" s="832" t="s">
        <v>8595</v>
      </c>
      <c r="C1864" s="832" t="s">
        <v>664</v>
      </c>
      <c r="D1864" s="832" t="s">
        <v>3082</v>
      </c>
      <c r="E1864" s="832" t="s">
        <v>8203</v>
      </c>
      <c r="F1864" s="832" t="s">
        <v>8375</v>
      </c>
      <c r="G1864" s="832" t="s">
        <v>8376</v>
      </c>
      <c r="H1864" s="849">
        <v>37</v>
      </c>
      <c r="I1864" s="849">
        <v>12432</v>
      </c>
      <c r="J1864" s="832">
        <v>1.0295652173913044</v>
      </c>
      <c r="K1864" s="832">
        <v>336</v>
      </c>
      <c r="L1864" s="849">
        <v>35</v>
      </c>
      <c r="M1864" s="849">
        <v>12075</v>
      </c>
      <c r="N1864" s="832">
        <v>1</v>
      </c>
      <c r="O1864" s="832">
        <v>345</v>
      </c>
      <c r="P1864" s="849">
        <v>13</v>
      </c>
      <c r="Q1864" s="849">
        <v>4485</v>
      </c>
      <c r="R1864" s="837">
        <v>0.37142857142857144</v>
      </c>
      <c r="S1864" s="850">
        <v>345</v>
      </c>
    </row>
    <row r="1865" spans="1:19" ht="14.4" customHeight="1" x14ac:dyDescent="0.3">
      <c r="A1865" s="831" t="s">
        <v>8273</v>
      </c>
      <c r="B1865" s="832" t="s">
        <v>8595</v>
      </c>
      <c r="C1865" s="832" t="s">
        <v>664</v>
      </c>
      <c r="D1865" s="832" t="s">
        <v>3082</v>
      </c>
      <c r="E1865" s="832" t="s">
        <v>8203</v>
      </c>
      <c r="F1865" s="832" t="s">
        <v>8293</v>
      </c>
      <c r="G1865" s="832" t="s">
        <v>8294</v>
      </c>
      <c r="H1865" s="849">
        <v>11</v>
      </c>
      <c r="I1865" s="849">
        <v>2310</v>
      </c>
      <c r="J1865" s="832">
        <v>5.2027027027027026</v>
      </c>
      <c r="K1865" s="832">
        <v>210</v>
      </c>
      <c r="L1865" s="849">
        <v>2</v>
      </c>
      <c r="M1865" s="849">
        <v>444</v>
      </c>
      <c r="N1865" s="832">
        <v>1</v>
      </c>
      <c r="O1865" s="832">
        <v>222</v>
      </c>
      <c r="P1865" s="849"/>
      <c r="Q1865" s="849"/>
      <c r="R1865" s="837"/>
      <c r="S1865" s="850"/>
    </row>
    <row r="1866" spans="1:19" ht="14.4" customHeight="1" x14ac:dyDescent="0.3">
      <c r="A1866" s="831" t="s">
        <v>8273</v>
      </c>
      <c r="B1866" s="832" t="s">
        <v>8595</v>
      </c>
      <c r="C1866" s="832" t="s">
        <v>664</v>
      </c>
      <c r="D1866" s="832" t="s">
        <v>3082</v>
      </c>
      <c r="E1866" s="832" t="s">
        <v>8203</v>
      </c>
      <c r="F1866" s="832" t="s">
        <v>8248</v>
      </c>
      <c r="G1866" s="832" t="s">
        <v>8249</v>
      </c>
      <c r="H1866" s="849"/>
      <c r="I1866" s="849"/>
      <c r="J1866" s="832"/>
      <c r="K1866" s="832"/>
      <c r="L1866" s="849"/>
      <c r="M1866" s="849"/>
      <c r="N1866" s="832"/>
      <c r="O1866" s="832"/>
      <c r="P1866" s="849">
        <v>1</v>
      </c>
      <c r="Q1866" s="849">
        <v>59</v>
      </c>
      <c r="R1866" s="837"/>
      <c r="S1866" s="850">
        <v>59</v>
      </c>
    </row>
    <row r="1867" spans="1:19" ht="14.4" customHeight="1" x14ac:dyDescent="0.3">
      <c r="A1867" s="831" t="s">
        <v>8273</v>
      </c>
      <c r="B1867" s="832" t="s">
        <v>8616</v>
      </c>
      <c r="C1867" s="832" t="s">
        <v>664</v>
      </c>
      <c r="D1867" s="832" t="s">
        <v>3023</v>
      </c>
      <c r="E1867" s="832" t="s">
        <v>8203</v>
      </c>
      <c r="F1867" s="832" t="s">
        <v>8281</v>
      </c>
      <c r="G1867" s="832" t="s">
        <v>8282</v>
      </c>
      <c r="H1867" s="849">
        <v>3</v>
      </c>
      <c r="I1867" s="849">
        <v>105</v>
      </c>
      <c r="J1867" s="832">
        <v>0.70945945945945943</v>
      </c>
      <c r="K1867" s="832">
        <v>35</v>
      </c>
      <c r="L1867" s="849">
        <v>4</v>
      </c>
      <c r="M1867" s="849">
        <v>148</v>
      </c>
      <c r="N1867" s="832">
        <v>1</v>
      </c>
      <c r="O1867" s="832">
        <v>37</v>
      </c>
      <c r="P1867" s="849">
        <v>5</v>
      </c>
      <c r="Q1867" s="849">
        <v>185</v>
      </c>
      <c r="R1867" s="837">
        <v>1.25</v>
      </c>
      <c r="S1867" s="850">
        <v>37</v>
      </c>
    </row>
    <row r="1868" spans="1:19" ht="14.4" customHeight="1" x14ac:dyDescent="0.3">
      <c r="A1868" s="831" t="s">
        <v>8273</v>
      </c>
      <c r="B1868" s="832" t="s">
        <v>8616</v>
      </c>
      <c r="C1868" s="832" t="s">
        <v>664</v>
      </c>
      <c r="D1868" s="832" t="s">
        <v>3023</v>
      </c>
      <c r="E1868" s="832" t="s">
        <v>8203</v>
      </c>
      <c r="F1868" s="832" t="s">
        <v>8621</v>
      </c>
      <c r="G1868" s="832" t="s">
        <v>8622</v>
      </c>
      <c r="H1868" s="849">
        <v>98</v>
      </c>
      <c r="I1868" s="849">
        <v>63994</v>
      </c>
      <c r="J1868" s="832">
        <v>1.1703793116061305</v>
      </c>
      <c r="K1868" s="832">
        <v>653</v>
      </c>
      <c r="L1868" s="849">
        <v>78</v>
      </c>
      <c r="M1868" s="849">
        <v>54678</v>
      </c>
      <c r="N1868" s="832">
        <v>1</v>
      </c>
      <c r="O1868" s="832">
        <v>701</v>
      </c>
      <c r="P1868" s="849">
        <v>109</v>
      </c>
      <c r="Q1868" s="849">
        <v>76409</v>
      </c>
      <c r="R1868" s="837">
        <v>1.3974358974358974</v>
      </c>
      <c r="S1868" s="850">
        <v>701</v>
      </c>
    </row>
    <row r="1869" spans="1:19" ht="14.4" customHeight="1" x14ac:dyDescent="0.3">
      <c r="A1869" s="831" t="s">
        <v>8273</v>
      </c>
      <c r="B1869" s="832" t="s">
        <v>8616</v>
      </c>
      <c r="C1869" s="832" t="s">
        <v>664</v>
      </c>
      <c r="D1869" s="832" t="s">
        <v>3023</v>
      </c>
      <c r="E1869" s="832" t="s">
        <v>8203</v>
      </c>
      <c r="F1869" s="832" t="s">
        <v>8240</v>
      </c>
      <c r="G1869" s="832" t="s">
        <v>8241</v>
      </c>
      <c r="H1869" s="849">
        <v>1</v>
      </c>
      <c r="I1869" s="849">
        <v>0</v>
      </c>
      <c r="J1869" s="832">
        <v>0</v>
      </c>
      <c r="K1869" s="832">
        <v>0</v>
      </c>
      <c r="L1869" s="849">
        <v>2</v>
      </c>
      <c r="M1869" s="849">
        <v>66.66</v>
      </c>
      <c r="N1869" s="832">
        <v>1</v>
      </c>
      <c r="O1869" s="832">
        <v>33.33</v>
      </c>
      <c r="P1869" s="849">
        <v>3</v>
      </c>
      <c r="Q1869" s="849">
        <v>100</v>
      </c>
      <c r="R1869" s="837">
        <v>1.5001500150015001</v>
      </c>
      <c r="S1869" s="850">
        <v>33.333333333333336</v>
      </c>
    </row>
    <row r="1870" spans="1:19" ht="14.4" customHeight="1" x14ac:dyDescent="0.3">
      <c r="A1870" s="831" t="s">
        <v>8273</v>
      </c>
      <c r="B1870" s="832" t="s">
        <v>8616</v>
      </c>
      <c r="C1870" s="832" t="s">
        <v>664</v>
      </c>
      <c r="D1870" s="832" t="s">
        <v>3023</v>
      </c>
      <c r="E1870" s="832" t="s">
        <v>8203</v>
      </c>
      <c r="F1870" s="832" t="s">
        <v>8633</v>
      </c>
      <c r="G1870" s="832" t="s">
        <v>8634</v>
      </c>
      <c r="H1870" s="849">
        <v>2</v>
      </c>
      <c r="I1870" s="849">
        <v>662</v>
      </c>
      <c r="J1870" s="832">
        <v>0.93502824858757061</v>
      </c>
      <c r="K1870" s="832">
        <v>331</v>
      </c>
      <c r="L1870" s="849">
        <v>2</v>
      </c>
      <c r="M1870" s="849">
        <v>708</v>
      </c>
      <c r="N1870" s="832">
        <v>1</v>
      </c>
      <c r="O1870" s="832">
        <v>354</v>
      </c>
      <c r="P1870" s="849">
        <v>23</v>
      </c>
      <c r="Q1870" s="849">
        <v>8165</v>
      </c>
      <c r="R1870" s="837">
        <v>11.532485875706215</v>
      </c>
      <c r="S1870" s="850">
        <v>355</v>
      </c>
    </row>
    <row r="1871" spans="1:19" ht="14.4" customHeight="1" x14ac:dyDescent="0.3">
      <c r="A1871" s="831" t="s">
        <v>8273</v>
      </c>
      <c r="B1871" s="832" t="s">
        <v>8616</v>
      </c>
      <c r="C1871" s="832" t="s">
        <v>664</v>
      </c>
      <c r="D1871" s="832" t="s">
        <v>3023</v>
      </c>
      <c r="E1871" s="832" t="s">
        <v>8203</v>
      </c>
      <c r="F1871" s="832" t="s">
        <v>8291</v>
      </c>
      <c r="G1871" s="832" t="s">
        <v>8292</v>
      </c>
      <c r="H1871" s="849">
        <v>8</v>
      </c>
      <c r="I1871" s="849">
        <v>560</v>
      </c>
      <c r="J1871" s="832">
        <v>1.8918918918918919</v>
      </c>
      <c r="K1871" s="832">
        <v>70</v>
      </c>
      <c r="L1871" s="849">
        <v>4</v>
      </c>
      <c r="M1871" s="849">
        <v>296</v>
      </c>
      <c r="N1871" s="832">
        <v>1</v>
      </c>
      <c r="O1871" s="832">
        <v>74</v>
      </c>
      <c r="P1871" s="849">
        <v>15</v>
      </c>
      <c r="Q1871" s="849">
        <v>1110</v>
      </c>
      <c r="R1871" s="837">
        <v>3.75</v>
      </c>
      <c r="S1871" s="850">
        <v>74</v>
      </c>
    </row>
    <row r="1872" spans="1:19" ht="14.4" customHeight="1" x14ac:dyDescent="0.3">
      <c r="A1872" s="831" t="s">
        <v>8273</v>
      </c>
      <c r="B1872" s="832" t="s">
        <v>8616</v>
      </c>
      <c r="C1872" s="832" t="s">
        <v>664</v>
      </c>
      <c r="D1872" s="832" t="s">
        <v>3023</v>
      </c>
      <c r="E1872" s="832" t="s">
        <v>8203</v>
      </c>
      <c r="F1872" s="832" t="s">
        <v>8637</v>
      </c>
      <c r="G1872" s="832" t="s">
        <v>8638</v>
      </c>
      <c r="H1872" s="849">
        <v>1</v>
      </c>
      <c r="I1872" s="849">
        <v>165</v>
      </c>
      <c r="J1872" s="832">
        <v>0.46610169491525422</v>
      </c>
      <c r="K1872" s="832">
        <v>165</v>
      </c>
      <c r="L1872" s="849">
        <v>2</v>
      </c>
      <c r="M1872" s="849">
        <v>354</v>
      </c>
      <c r="N1872" s="832">
        <v>1</v>
      </c>
      <c r="O1872" s="832">
        <v>177</v>
      </c>
      <c r="P1872" s="849">
        <v>20</v>
      </c>
      <c r="Q1872" s="849">
        <v>3540</v>
      </c>
      <c r="R1872" s="837">
        <v>10</v>
      </c>
      <c r="S1872" s="850">
        <v>177</v>
      </c>
    </row>
    <row r="1873" spans="1:19" ht="14.4" customHeight="1" x14ac:dyDescent="0.3">
      <c r="A1873" s="831" t="s">
        <v>8273</v>
      </c>
      <c r="B1873" s="832" t="s">
        <v>8616</v>
      </c>
      <c r="C1873" s="832" t="s">
        <v>664</v>
      </c>
      <c r="D1873" s="832" t="s">
        <v>3023</v>
      </c>
      <c r="E1873" s="832" t="s">
        <v>8203</v>
      </c>
      <c r="F1873" s="832" t="s">
        <v>8299</v>
      </c>
      <c r="G1873" s="832" t="s">
        <v>8300</v>
      </c>
      <c r="H1873" s="849">
        <v>2</v>
      </c>
      <c r="I1873" s="849">
        <v>420</v>
      </c>
      <c r="J1873" s="832">
        <v>0.47297297297297297</v>
      </c>
      <c r="K1873" s="832">
        <v>210</v>
      </c>
      <c r="L1873" s="849">
        <v>4</v>
      </c>
      <c r="M1873" s="849">
        <v>888</v>
      </c>
      <c r="N1873" s="832">
        <v>1</v>
      </c>
      <c r="O1873" s="832">
        <v>222</v>
      </c>
      <c r="P1873" s="849">
        <v>3</v>
      </c>
      <c r="Q1873" s="849">
        <v>669</v>
      </c>
      <c r="R1873" s="837">
        <v>0.7533783783783784</v>
      </c>
      <c r="S1873" s="850">
        <v>223</v>
      </c>
    </row>
    <row r="1874" spans="1:19" ht="14.4" customHeight="1" x14ac:dyDescent="0.3">
      <c r="A1874" s="831" t="s">
        <v>8273</v>
      </c>
      <c r="B1874" s="832" t="s">
        <v>8616</v>
      </c>
      <c r="C1874" s="832" t="s">
        <v>664</v>
      </c>
      <c r="D1874" s="832" t="s">
        <v>8187</v>
      </c>
      <c r="E1874" s="832" t="s">
        <v>8203</v>
      </c>
      <c r="F1874" s="832" t="s">
        <v>8232</v>
      </c>
      <c r="G1874" s="832" t="s">
        <v>8233</v>
      </c>
      <c r="H1874" s="849">
        <v>1</v>
      </c>
      <c r="I1874" s="849">
        <v>64</v>
      </c>
      <c r="J1874" s="832">
        <v>0.48484848484848486</v>
      </c>
      <c r="K1874" s="832">
        <v>64</v>
      </c>
      <c r="L1874" s="849">
        <v>2</v>
      </c>
      <c r="M1874" s="849">
        <v>132</v>
      </c>
      <c r="N1874" s="832">
        <v>1</v>
      </c>
      <c r="O1874" s="832">
        <v>66</v>
      </c>
      <c r="P1874" s="849">
        <v>2</v>
      </c>
      <c r="Q1874" s="849">
        <v>132</v>
      </c>
      <c r="R1874" s="837">
        <v>1</v>
      </c>
      <c r="S1874" s="850">
        <v>66</v>
      </c>
    </row>
    <row r="1875" spans="1:19" ht="14.4" customHeight="1" x14ac:dyDescent="0.3">
      <c r="A1875" s="831" t="s">
        <v>8273</v>
      </c>
      <c r="B1875" s="832" t="s">
        <v>8616</v>
      </c>
      <c r="C1875" s="832" t="s">
        <v>664</v>
      </c>
      <c r="D1875" s="832" t="s">
        <v>8187</v>
      </c>
      <c r="E1875" s="832" t="s">
        <v>8203</v>
      </c>
      <c r="F1875" s="832" t="s">
        <v>8281</v>
      </c>
      <c r="G1875" s="832" t="s">
        <v>8282</v>
      </c>
      <c r="H1875" s="849">
        <v>2</v>
      </c>
      <c r="I1875" s="849">
        <v>70</v>
      </c>
      <c r="J1875" s="832"/>
      <c r="K1875" s="832">
        <v>35</v>
      </c>
      <c r="L1875" s="849"/>
      <c r="M1875" s="849"/>
      <c r="N1875" s="832"/>
      <c r="O1875" s="832"/>
      <c r="P1875" s="849"/>
      <c r="Q1875" s="849"/>
      <c r="R1875" s="837"/>
      <c r="S1875" s="850"/>
    </row>
    <row r="1876" spans="1:19" ht="14.4" customHeight="1" x14ac:dyDescent="0.3">
      <c r="A1876" s="831" t="s">
        <v>8273</v>
      </c>
      <c r="B1876" s="832" t="s">
        <v>8616</v>
      </c>
      <c r="C1876" s="832" t="s">
        <v>664</v>
      </c>
      <c r="D1876" s="832" t="s">
        <v>8187</v>
      </c>
      <c r="E1876" s="832" t="s">
        <v>8203</v>
      </c>
      <c r="F1876" s="832" t="s">
        <v>8625</v>
      </c>
      <c r="G1876" s="832" t="s">
        <v>8626</v>
      </c>
      <c r="H1876" s="849">
        <v>1</v>
      </c>
      <c r="I1876" s="849">
        <v>484</v>
      </c>
      <c r="J1876" s="832"/>
      <c r="K1876" s="832">
        <v>484</v>
      </c>
      <c r="L1876" s="849"/>
      <c r="M1876" s="849"/>
      <c r="N1876" s="832"/>
      <c r="O1876" s="832"/>
      <c r="P1876" s="849"/>
      <c r="Q1876" s="849"/>
      <c r="R1876" s="837"/>
      <c r="S1876" s="850"/>
    </row>
    <row r="1877" spans="1:19" ht="14.4" customHeight="1" x14ac:dyDescent="0.3">
      <c r="A1877" s="831" t="s">
        <v>8273</v>
      </c>
      <c r="B1877" s="832" t="s">
        <v>8616</v>
      </c>
      <c r="C1877" s="832" t="s">
        <v>664</v>
      </c>
      <c r="D1877" s="832" t="s">
        <v>8187</v>
      </c>
      <c r="E1877" s="832" t="s">
        <v>8203</v>
      </c>
      <c r="F1877" s="832" t="s">
        <v>8629</v>
      </c>
      <c r="G1877" s="832" t="s">
        <v>8630</v>
      </c>
      <c r="H1877" s="849">
        <v>1</v>
      </c>
      <c r="I1877" s="849">
        <v>376</v>
      </c>
      <c r="J1877" s="832"/>
      <c r="K1877" s="832">
        <v>376</v>
      </c>
      <c r="L1877" s="849"/>
      <c r="M1877" s="849"/>
      <c r="N1877" s="832"/>
      <c r="O1877" s="832"/>
      <c r="P1877" s="849"/>
      <c r="Q1877" s="849"/>
      <c r="R1877" s="837"/>
      <c r="S1877" s="850"/>
    </row>
    <row r="1878" spans="1:19" ht="14.4" customHeight="1" x14ac:dyDescent="0.3">
      <c r="A1878" s="831" t="s">
        <v>8273</v>
      </c>
      <c r="B1878" s="832" t="s">
        <v>8616</v>
      </c>
      <c r="C1878" s="832" t="s">
        <v>664</v>
      </c>
      <c r="D1878" s="832" t="s">
        <v>8187</v>
      </c>
      <c r="E1878" s="832" t="s">
        <v>8203</v>
      </c>
      <c r="F1878" s="832" t="s">
        <v>8240</v>
      </c>
      <c r="G1878" s="832" t="s">
        <v>8241</v>
      </c>
      <c r="H1878" s="849">
        <v>19</v>
      </c>
      <c r="I1878" s="849">
        <v>233.33000000000004</v>
      </c>
      <c r="J1878" s="832"/>
      <c r="K1878" s="832">
        <v>12.280526315789476</v>
      </c>
      <c r="L1878" s="849"/>
      <c r="M1878" s="849"/>
      <c r="N1878" s="832"/>
      <c r="O1878" s="832"/>
      <c r="P1878" s="849"/>
      <c r="Q1878" s="849"/>
      <c r="R1878" s="837"/>
      <c r="S1878" s="850"/>
    </row>
    <row r="1879" spans="1:19" ht="14.4" customHeight="1" x14ac:dyDescent="0.3">
      <c r="A1879" s="831" t="s">
        <v>8273</v>
      </c>
      <c r="B1879" s="832" t="s">
        <v>8616</v>
      </c>
      <c r="C1879" s="832" t="s">
        <v>664</v>
      </c>
      <c r="D1879" s="832" t="s">
        <v>8187</v>
      </c>
      <c r="E1879" s="832" t="s">
        <v>8203</v>
      </c>
      <c r="F1879" s="832" t="s">
        <v>8287</v>
      </c>
      <c r="G1879" s="832" t="s">
        <v>8288</v>
      </c>
      <c r="H1879" s="849">
        <v>152</v>
      </c>
      <c r="I1879" s="849">
        <v>16416</v>
      </c>
      <c r="J1879" s="832">
        <v>0.87356321839080464</v>
      </c>
      <c r="K1879" s="832">
        <v>108</v>
      </c>
      <c r="L1879" s="849">
        <v>162</v>
      </c>
      <c r="M1879" s="849">
        <v>18792</v>
      </c>
      <c r="N1879" s="832">
        <v>1</v>
      </c>
      <c r="O1879" s="832">
        <v>116</v>
      </c>
      <c r="P1879" s="849">
        <v>146</v>
      </c>
      <c r="Q1879" s="849">
        <v>16936</v>
      </c>
      <c r="R1879" s="837">
        <v>0.90123456790123457</v>
      </c>
      <c r="S1879" s="850">
        <v>116</v>
      </c>
    </row>
    <row r="1880" spans="1:19" ht="14.4" customHeight="1" x14ac:dyDescent="0.3">
      <c r="A1880" s="831" t="s">
        <v>8273</v>
      </c>
      <c r="B1880" s="832" t="s">
        <v>8616</v>
      </c>
      <c r="C1880" s="832" t="s">
        <v>664</v>
      </c>
      <c r="D1880" s="832" t="s">
        <v>8187</v>
      </c>
      <c r="E1880" s="832" t="s">
        <v>8203</v>
      </c>
      <c r="F1880" s="832" t="s">
        <v>8242</v>
      </c>
      <c r="G1880" s="832" t="s">
        <v>8243</v>
      </c>
      <c r="H1880" s="849"/>
      <c r="I1880" s="849"/>
      <c r="J1880" s="832"/>
      <c r="K1880" s="832"/>
      <c r="L1880" s="849"/>
      <c r="M1880" s="849"/>
      <c r="N1880" s="832"/>
      <c r="O1880" s="832"/>
      <c r="P1880" s="849">
        <v>0</v>
      </c>
      <c r="Q1880" s="849">
        <v>0</v>
      </c>
      <c r="R1880" s="837"/>
      <c r="S1880" s="850"/>
    </row>
    <row r="1881" spans="1:19" ht="14.4" customHeight="1" x14ac:dyDescent="0.3">
      <c r="A1881" s="831" t="s">
        <v>8273</v>
      </c>
      <c r="B1881" s="832" t="s">
        <v>8616</v>
      </c>
      <c r="C1881" s="832" t="s">
        <v>664</v>
      </c>
      <c r="D1881" s="832" t="s">
        <v>8187</v>
      </c>
      <c r="E1881" s="832" t="s">
        <v>8203</v>
      </c>
      <c r="F1881" s="832" t="s">
        <v>8244</v>
      </c>
      <c r="G1881" s="832" t="s">
        <v>8245</v>
      </c>
      <c r="H1881" s="849"/>
      <c r="I1881" s="849"/>
      <c r="J1881" s="832"/>
      <c r="K1881" s="832"/>
      <c r="L1881" s="849">
        <v>1</v>
      </c>
      <c r="M1881" s="849">
        <v>32</v>
      </c>
      <c r="N1881" s="832">
        <v>1</v>
      </c>
      <c r="O1881" s="832">
        <v>32</v>
      </c>
      <c r="P1881" s="849"/>
      <c r="Q1881" s="849"/>
      <c r="R1881" s="837"/>
      <c r="S1881" s="850"/>
    </row>
    <row r="1882" spans="1:19" ht="14.4" customHeight="1" x14ac:dyDescent="0.3">
      <c r="A1882" s="831" t="s">
        <v>8273</v>
      </c>
      <c r="B1882" s="832" t="s">
        <v>8616</v>
      </c>
      <c r="C1882" s="832" t="s">
        <v>664</v>
      </c>
      <c r="D1882" s="832" t="s">
        <v>8187</v>
      </c>
      <c r="E1882" s="832" t="s">
        <v>8203</v>
      </c>
      <c r="F1882" s="832" t="s">
        <v>8631</v>
      </c>
      <c r="G1882" s="832" t="s">
        <v>8632</v>
      </c>
      <c r="H1882" s="849">
        <v>1</v>
      </c>
      <c r="I1882" s="849">
        <v>703</v>
      </c>
      <c r="J1882" s="832"/>
      <c r="K1882" s="832">
        <v>703</v>
      </c>
      <c r="L1882" s="849"/>
      <c r="M1882" s="849"/>
      <c r="N1882" s="832"/>
      <c r="O1882" s="832"/>
      <c r="P1882" s="849"/>
      <c r="Q1882" s="849"/>
      <c r="R1882" s="837"/>
      <c r="S1882" s="850"/>
    </row>
    <row r="1883" spans="1:19" ht="14.4" customHeight="1" x14ac:dyDescent="0.3">
      <c r="A1883" s="831" t="s">
        <v>8273</v>
      </c>
      <c r="B1883" s="832" t="s">
        <v>8616</v>
      </c>
      <c r="C1883" s="832" t="s">
        <v>664</v>
      </c>
      <c r="D1883" s="832" t="s">
        <v>8187</v>
      </c>
      <c r="E1883" s="832" t="s">
        <v>8203</v>
      </c>
      <c r="F1883" s="832" t="s">
        <v>8633</v>
      </c>
      <c r="G1883" s="832" t="s">
        <v>8634</v>
      </c>
      <c r="H1883" s="849">
        <v>4</v>
      </c>
      <c r="I1883" s="849">
        <v>1324</v>
      </c>
      <c r="J1883" s="832"/>
      <c r="K1883" s="832">
        <v>331</v>
      </c>
      <c r="L1883" s="849"/>
      <c r="M1883" s="849"/>
      <c r="N1883" s="832"/>
      <c r="O1883" s="832"/>
      <c r="P1883" s="849"/>
      <c r="Q1883" s="849"/>
      <c r="R1883" s="837"/>
      <c r="S1883" s="850"/>
    </row>
    <row r="1884" spans="1:19" ht="14.4" customHeight="1" x14ac:dyDescent="0.3">
      <c r="A1884" s="831" t="s">
        <v>8273</v>
      </c>
      <c r="B1884" s="832" t="s">
        <v>8616</v>
      </c>
      <c r="C1884" s="832" t="s">
        <v>664</v>
      </c>
      <c r="D1884" s="832" t="s">
        <v>8187</v>
      </c>
      <c r="E1884" s="832" t="s">
        <v>8203</v>
      </c>
      <c r="F1884" s="832" t="s">
        <v>8291</v>
      </c>
      <c r="G1884" s="832" t="s">
        <v>8292</v>
      </c>
      <c r="H1884" s="849"/>
      <c r="I1884" s="849"/>
      <c r="J1884" s="832"/>
      <c r="K1884" s="832"/>
      <c r="L1884" s="849"/>
      <c r="M1884" s="849"/>
      <c r="N1884" s="832"/>
      <c r="O1884" s="832"/>
      <c r="P1884" s="849">
        <v>2</v>
      </c>
      <c r="Q1884" s="849">
        <v>148</v>
      </c>
      <c r="R1884" s="837"/>
      <c r="S1884" s="850">
        <v>74</v>
      </c>
    </row>
    <row r="1885" spans="1:19" ht="14.4" customHeight="1" x14ac:dyDescent="0.3">
      <c r="A1885" s="831" t="s">
        <v>8273</v>
      </c>
      <c r="B1885" s="832" t="s">
        <v>8616</v>
      </c>
      <c r="C1885" s="832" t="s">
        <v>664</v>
      </c>
      <c r="D1885" s="832" t="s">
        <v>8187</v>
      </c>
      <c r="E1885" s="832" t="s">
        <v>8203</v>
      </c>
      <c r="F1885" s="832" t="s">
        <v>8637</v>
      </c>
      <c r="G1885" s="832" t="s">
        <v>8638</v>
      </c>
      <c r="H1885" s="849">
        <v>3</v>
      </c>
      <c r="I1885" s="849">
        <v>495</v>
      </c>
      <c r="J1885" s="832"/>
      <c r="K1885" s="832">
        <v>165</v>
      </c>
      <c r="L1885" s="849"/>
      <c r="M1885" s="849"/>
      <c r="N1885" s="832"/>
      <c r="O1885" s="832"/>
      <c r="P1885" s="849"/>
      <c r="Q1885" s="849"/>
      <c r="R1885" s="837"/>
      <c r="S1885" s="850"/>
    </row>
    <row r="1886" spans="1:19" ht="14.4" customHeight="1" x14ac:dyDescent="0.3">
      <c r="A1886" s="831" t="s">
        <v>8273</v>
      </c>
      <c r="B1886" s="832" t="s">
        <v>8616</v>
      </c>
      <c r="C1886" s="832" t="s">
        <v>664</v>
      </c>
      <c r="D1886" s="832" t="s">
        <v>8187</v>
      </c>
      <c r="E1886" s="832" t="s">
        <v>8203</v>
      </c>
      <c r="F1886" s="832" t="s">
        <v>8643</v>
      </c>
      <c r="G1886" s="832" t="s">
        <v>8644</v>
      </c>
      <c r="H1886" s="849">
        <v>1</v>
      </c>
      <c r="I1886" s="849">
        <v>759</v>
      </c>
      <c r="J1886" s="832"/>
      <c r="K1886" s="832">
        <v>759</v>
      </c>
      <c r="L1886" s="849"/>
      <c r="M1886" s="849"/>
      <c r="N1886" s="832"/>
      <c r="O1886" s="832"/>
      <c r="P1886" s="849"/>
      <c r="Q1886" s="849"/>
      <c r="R1886" s="837"/>
      <c r="S1886" s="850"/>
    </row>
    <row r="1887" spans="1:19" ht="14.4" customHeight="1" x14ac:dyDescent="0.3">
      <c r="A1887" s="831" t="s">
        <v>8273</v>
      </c>
      <c r="B1887" s="832" t="s">
        <v>8616</v>
      </c>
      <c r="C1887" s="832" t="s">
        <v>664</v>
      </c>
      <c r="D1887" s="832" t="s">
        <v>3035</v>
      </c>
      <c r="E1887" s="832" t="s">
        <v>8206</v>
      </c>
      <c r="F1887" s="832" t="s">
        <v>8617</v>
      </c>
      <c r="G1887" s="832" t="s">
        <v>8618</v>
      </c>
      <c r="H1887" s="849">
        <v>4</v>
      </c>
      <c r="I1887" s="849">
        <v>23358.400000000001</v>
      </c>
      <c r="J1887" s="832"/>
      <c r="K1887" s="832">
        <v>5839.6</v>
      </c>
      <c r="L1887" s="849"/>
      <c r="M1887" s="849"/>
      <c r="N1887" s="832"/>
      <c r="O1887" s="832"/>
      <c r="P1887" s="849">
        <v>3</v>
      </c>
      <c r="Q1887" s="849">
        <v>17518.800000000003</v>
      </c>
      <c r="R1887" s="837"/>
      <c r="S1887" s="850">
        <v>5839.6000000000013</v>
      </c>
    </row>
    <row r="1888" spans="1:19" ht="14.4" customHeight="1" x14ac:dyDescent="0.3">
      <c r="A1888" s="831" t="s">
        <v>8273</v>
      </c>
      <c r="B1888" s="832" t="s">
        <v>8616</v>
      </c>
      <c r="C1888" s="832" t="s">
        <v>664</v>
      </c>
      <c r="D1888" s="832" t="s">
        <v>3035</v>
      </c>
      <c r="E1888" s="832" t="s">
        <v>8206</v>
      </c>
      <c r="F1888" s="832" t="s">
        <v>8619</v>
      </c>
      <c r="G1888" s="832" t="s">
        <v>8618</v>
      </c>
      <c r="H1888" s="849">
        <v>11</v>
      </c>
      <c r="I1888" s="849">
        <v>54495.759999999995</v>
      </c>
      <c r="J1888" s="832">
        <v>1.2662375065495131</v>
      </c>
      <c r="K1888" s="832">
        <v>4954.16</v>
      </c>
      <c r="L1888" s="849">
        <v>9</v>
      </c>
      <c r="M1888" s="849">
        <v>43037.549999999996</v>
      </c>
      <c r="N1888" s="832">
        <v>1</v>
      </c>
      <c r="O1888" s="832">
        <v>4781.95</v>
      </c>
      <c r="P1888" s="849">
        <v>12</v>
      </c>
      <c r="Q1888" s="849">
        <v>47376.7</v>
      </c>
      <c r="R1888" s="837">
        <v>1.1008224213506579</v>
      </c>
      <c r="S1888" s="850">
        <v>3948.0583333333329</v>
      </c>
    </row>
    <row r="1889" spans="1:19" ht="14.4" customHeight="1" x14ac:dyDescent="0.3">
      <c r="A1889" s="831" t="s">
        <v>8273</v>
      </c>
      <c r="B1889" s="832" t="s">
        <v>8616</v>
      </c>
      <c r="C1889" s="832" t="s">
        <v>664</v>
      </c>
      <c r="D1889" s="832" t="s">
        <v>3035</v>
      </c>
      <c r="E1889" s="832" t="s">
        <v>8206</v>
      </c>
      <c r="F1889" s="832" t="s">
        <v>8620</v>
      </c>
      <c r="G1889" s="832" t="s">
        <v>8618</v>
      </c>
      <c r="H1889" s="849">
        <v>1</v>
      </c>
      <c r="I1889" s="849">
        <v>5839.6</v>
      </c>
      <c r="J1889" s="832">
        <v>0.14285714285714288</v>
      </c>
      <c r="K1889" s="832">
        <v>5839.6</v>
      </c>
      <c r="L1889" s="849">
        <v>7</v>
      </c>
      <c r="M1889" s="849">
        <v>40877.199999999997</v>
      </c>
      <c r="N1889" s="832">
        <v>1</v>
      </c>
      <c r="O1889" s="832">
        <v>5839.5999999999995</v>
      </c>
      <c r="P1889" s="849">
        <v>7</v>
      </c>
      <c r="Q1889" s="849">
        <v>42727.4</v>
      </c>
      <c r="R1889" s="837">
        <v>1.0452623956631082</v>
      </c>
      <c r="S1889" s="850">
        <v>6103.9142857142861</v>
      </c>
    </row>
    <row r="1890" spans="1:19" ht="14.4" customHeight="1" x14ac:dyDescent="0.3">
      <c r="A1890" s="831" t="s">
        <v>8273</v>
      </c>
      <c r="B1890" s="832" t="s">
        <v>8616</v>
      </c>
      <c r="C1890" s="832" t="s">
        <v>664</v>
      </c>
      <c r="D1890" s="832" t="s">
        <v>3035</v>
      </c>
      <c r="E1890" s="832" t="s">
        <v>8203</v>
      </c>
      <c r="F1890" s="832" t="s">
        <v>8232</v>
      </c>
      <c r="G1890" s="832" t="s">
        <v>8233</v>
      </c>
      <c r="H1890" s="849"/>
      <c r="I1890" s="849"/>
      <c r="J1890" s="832"/>
      <c r="K1890" s="832"/>
      <c r="L1890" s="849">
        <v>1</v>
      </c>
      <c r="M1890" s="849">
        <v>66</v>
      </c>
      <c r="N1890" s="832">
        <v>1</v>
      </c>
      <c r="O1890" s="832">
        <v>66</v>
      </c>
      <c r="P1890" s="849"/>
      <c r="Q1890" s="849"/>
      <c r="R1890" s="837"/>
      <c r="S1890" s="850"/>
    </row>
    <row r="1891" spans="1:19" ht="14.4" customHeight="1" x14ac:dyDescent="0.3">
      <c r="A1891" s="831" t="s">
        <v>8273</v>
      </c>
      <c r="B1891" s="832" t="s">
        <v>8616</v>
      </c>
      <c r="C1891" s="832" t="s">
        <v>664</v>
      </c>
      <c r="D1891" s="832" t="s">
        <v>3035</v>
      </c>
      <c r="E1891" s="832" t="s">
        <v>8203</v>
      </c>
      <c r="F1891" s="832" t="s">
        <v>8281</v>
      </c>
      <c r="G1891" s="832" t="s">
        <v>8282</v>
      </c>
      <c r="H1891" s="849">
        <v>131</v>
      </c>
      <c r="I1891" s="849">
        <v>4585</v>
      </c>
      <c r="J1891" s="832">
        <v>0.83167059677126787</v>
      </c>
      <c r="K1891" s="832">
        <v>35</v>
      </c>
      <c r="L1891" s="849">
        <v>149</v>
      </c>
      <c r="M1891" s="849">
        <v>5513</v>
      </c>
      <c r="N1891" s="832">
        <v>1</v>
      </c>
      <c r="O1891" s="832">
        <v>37</v>
      </c>
      <c r="P1891" s="849">
        <v>96</v>
      </c>
      <c r="Q1891" s="849">
        <v>3552</v>
      </c>
      <c r="R1891" s="837">
        <v>0.64429530201342278</v>
      </c>
      <c r="S1891" s="850">
        <v>37</v>
      </c>
    </row>
    <row r="1892" spans="1:19" ht="14.4" customHeight="1" x14ac:dyDescent="0.3">
      <c r="A1892" s="831" t="s">
        <v>8273</v>
      </c>
      <c r="B1892" s="832" t="s">
        <v>8616</v>
      </c>
      <c r="C1892" s="832" t="s">
        <v>664</v>
      </c>
      <c r="D1892" s="832" t="s">
        <v>3035</v>
      </c>
      <c r="E1892" s="832" t="s">
        <v>8203</v>
      </c>
      <c r="F1892" s="832" t="s">
        <v>8621</v>
      </c>
      <c r="G1892" s="832" t="s">
        <v>8622</v>
      </c>
      <c r="H1892" s="849">
        <v>220</v>
      </c>
      <c r="I1892" s="849">
        <v>143660</v>
      </c>
      <c r="J1892" s="832">
        <v>1.5180430073440059</v>
      </c>
      <c r="K1892" s="832">
        <v>653</v>
      </c>
      <c r="L1892" s="849">
        <v>135</v>
      </c>
      <c r="M1892" s="849">
        <v>94635</v>
      </c>
      <c r="N1892" s="832">
        <v>1</v>
      </c>
      <c r="O1892" s="832">
        <v>701</v>
      </c>
      <c r="P1892" s="849">
        <v>132</v>
      </c>
      <c r="Q1892" s="849">
        <v>92532</v>
      </c>
      <c r="R1892" s="837">
        <v>0.97777777777777775</v>
      </c>
      <c r="S1892" s="850">
        <v>701</v>
      </c>
    </row>
    <row r="1893" spans="1:19" ht="14.4" customHeight="1" x14ac:dyDescent="0.3">
      <c r="A1893" s="831" t="s">
        <v>8273</v>
      </c>
      <c r="B1893" s="832" t="s">
        <v>8616</v>
      </c>
      <c r="C1893" s="832" t="s">
        <v>664</v>
      </c>
      <c r="D1893" s="832" t="s">
        <v>3035</v>
      </c>
      <c r="E1893" s="832" t="s">
        <v>8203</v>
      </c>
      <c r="F1893" s="832" t="s">
        <v>8623</v>
      </c>
      <c r="G1893" s="832" t="s">
        <v>8624</v>
      </c>
      <c r="H1893" s="849"/>
      <c r="I1893" s="849"/>
      <c r="J1893" s="832"/>
      <c r="K1893" s="832"/>
      <c r="L1893" s="849">
        <v>6</v>
      </c>
      <c r="M1893" s="849">
        <v>2418</v>
      </c>
      <c r="N1893" s="832">
        <v>1</v>
      </c>
      <c r="O1893" s="832">
        <v>403</v>
      </c>
      <c r="P1893" s="849">
        <v>1</v>
      </c>
      <c r="Q1893" s="849">
        <v>404</v>
      </c>
      <c r="R1893" s="837">
        <v>0.16708023159636062</v>
      </c>
      <c r="S1893" s="850">
        <v>404</v>
      </c>
    </row>
    <row r="1894" spans="1:19" ht="14.4" customHeight="1" x14ac:dyDescent="0.3">
      <c r="A1894" s="831" t="s">
        <v>8273</v>
      </c>
      <c r="B1894" s="832" t="s">
        <v>8616</v>
      </c>
      <c r="C1894" s="832" t="s">
        <v>664</v>
      </c>
      <c r="D1894" s="832" t="s">
        <v>3035</v>
      </c>
      <c r="E1894" s="832" t="s">
        <v>8203</v>
      </c>
      <c r="F1894" s="832" t="s">
        <v>8625</v>
      </c>
      <c r="G1894" s="832" t="s">
        <v>8626</v>
      </c>
      <c r="H1894" s="849">
        <v>13</v>
      </c>
      <c r="I1894" s="849">
        <v>6292</v>
      </c>
      <c r="J1894" s="832">
        <v>1.1021194605009634</v>
      </c>
      <c r="K1894" s="832">
        <v>484</v>
      </c>
      <c r="L1894" s="849">
        <v>11</v>
      </c>
      <c r="M1894" s="849">
        <v>5709</v>
      </c>
      <c r="N1894" s="832">
        <v>1</v>
      </c>
      <c r="O1894" s="832">
        <v>519</v>
      </c>
      <c r="P1894" s="849">
        <v>11</v>
      </c>
      <c r="Q1894" s="849">
        <v>5720</v>
      </c>
      <c r="R1894" s="837">
        <v>1.0019267822736031</v>
      </c>
      <c r="S1894" s="850">
        <v>520</v>
      </c>
    </row>
    <row r="1895" spans="1:19" ht="14.4" customHeight="1" x14ac:dyDescent="0.3">
      <c r="A1895" s="831" t="s">
        <v>8273</v>
      </c>
      <c r="B1895" s="832" t="s">
        <v>8616</v>
      </c>
      <c r="C1895" s="832" t="s">
        <v>664</v>
      </c>
      <c r="D1895" s="832" t="s">
        <v>3035</v>
      </c>
      <c r="E1895" s="832" t="s">
        <v>8203</v>
      </c>
      <c r="F1895" s="832" t="s">
        <v>8627</v>
      </c>
      <c r="G1895" s="832" t="s">
        <v>8628</v>
      </c>
      <c r="H1895" s="849">
        <v>2</v>
      </c>
      <c r="I1895" s="849">
        <v>646</v>
      </c>
      <c r="J1895" s="832">
        <v>0.93352601156069359</v>
      </c>
      <c r="K1895" s="832">
        <v>323</v>
      </c>
      <c r="L1895" s="849">
        <v>2</v>
      </c>
      <c r="M1895" s="849">
        <v>692</v>
      </c>
      <c r="N1895" s="832">
        <v>1</v>
      </c>
      <c r="O1895" s="832">
        <v>346</v>
      </c>
      <c r="P1895" s="849"/>
      <c r="Q1895" s="849"/>
      <c r="R1895" s="837"/>
      <c r="S1895" s="850"/>
    </row>
    <row r="1896" spans="1:19" ht="14.4" customHeight="1" x14ac:dyDescent="0.3">
      <c r="A1896" s="831" t="s">
        <v>8273</v>
      </c>
      <c r="B1896" s="832" t="s">
        <v>8616</v>
      </c>
      <c r="C1896" s="832" t="s">
        <v>664</v>
      </c>
      <c r="D1896" s="832" t="s">
        <v>3035</v>
      </c>
      <c r="E1896" s="832" t="s">
        <v>8203</v>
      </c>
      <c r="F1896" s="832" t="s">
        <v>8629</v>
      </c>
      <c r="G1896" s="832" t="s">
        <v>8630</v>
      </c>
      <c r="H1896" s="849">
        <v>3</v>
      </c>
      <c r="I1896" s="849">
        <v>1128</v>
      </c>
      <c r="J1896" s="832">
        <v>0.39985820630981922</v>
      </c>
      <c r="K1896" s="832">
        <v>376</v>
      </c>
      <c r="L1896" s="849">
        <v>7</v>
      </c>
      <c r="M1896" s="849">
        <v>2821</v>
      </c>
      <c r="N1896" s="832">
        <v>1</v>
      </c>
      <c r="O1896" s="832">
        <v>403</v>
      </c>
      <c r="P1896" s="849">
        <v>1</v>
      </c>
      <c r="Q1896" s="849">
        <v>404</v>
      </c>
      <c r="R1896" s="837">
        <v>0.14321162708259483</v>
      </c>
      <c r="S1896" s="850">
        <v>404</v>
      </c>
    </row>
    <row r="1897" spans="1:19" ht="14.4" customHeight="1" x14ac:dyDescent="0.3">
      <c r="A1897" s="831" t="s">
        <v>8273</v>
      </c>
      <c r="B1897" s="832" t="s">
        <v>8616</v>
      </c>
      <c r="C1897" s="832" t="s">
        <v>664</v>
      </c>
      <c r="D1897" s="832" t="s">
        <v>3035</v>
      </c>
      <c r="E1897" s="832" t="s">
        <v>8203</v>
      </c>
      <c r="F1897" s="832" t="s">
        <v>8240</v>
      </c>
      <c r="G1897" s="832" t="s">
        <v>8241</v>
      </c>
      <c r="H1897" s="849">
        <v>7</v>
      </c>
      <c r="I1897" s="849">
        <v>99.99</v>
      </c>
      <c r="J1897" s="832">
        <v>0.27270495827196861</v>
      </c>
      <c r="K1897" s="832">
        <v>14.284285714285714</v>
      </c>
      <c r="L1897" s="849">
        <v>11</v>
      </c>
      <c r="M1897" s="849">
        <v>366.65999999999997</v>
      </c>
      <c r="N1897" s="832">
        <v>1</v>
      </c>
      <c r="O1897" s="832">
        <v>33.332727272727269</v>
      </c>
      <c r="P1897" s="849">
        <v>11</v>
      </c>
      <c r="Q1897" s="849">
        <v>366.66999999999996</v>
      </c>
      <c r="R1897" s="837">
        <v>1.0000272732231494</v>
      </c>
      <c r="S1897" s="850">
        <v>33.333636363636359</v>
      </c>
    </row>
    <row r="1898" spans="1:19" ht="14.4" customHeight="1" x14ac:dyDescent="0.3">
      <c r="A1898" s="831" t="s">
        <v>8273</v>
      </c>
      <c r="B1898" s="832" t="s">
        <v>8616</v>
      </c>
      <c r="C1898" s="832" t="s">
        <v>664</v>
      </c>
      <c r="D1898" s="832" t="s">
        <v>3035</v>
      </c>
      <c r="E1898" s="832" t="s">
        <v>8203</v>
      </c>
      <c r="F1898" s="832" t="s">
        <v>8287</v>
      </c>
      <c r="G1898" s="832" t="s">
        <v>8288</v>
      </c>
      <c r="H1898" s="849">
        <v>628</v>
      </c>
      <c r="I1898" s="849">
        <v>67824</v>
      </c>
      <c r="J1898" s="832">
        <v>1.246673038747151</v>
      </c>
      <c r="K1898" s="832">
        <v>108</v>
      </c>
      <c r="L1898" s="849">
        <v>469</v>
      </c>
      <c r="M1898" s="849">
        <v>54404</v>
      </c>
      <c r="N1898" s="832">
        <v>1</v>
      </c>
      <c r="O1898" s="832">
        <v>116</v>
      </c>
      <c r="P1898" s="849">
        <v>445</v>
      </c>
      <c r="Q1898" s="849">
        <v>51620</v>
      </c>
      <c r="R1898" s="837">
        <v>0.94882729211087424</v>
      </c>
      <c r="S1898" s="850">
        <v>116</v>
      </c>
    </row>
    <row r="1899" spans="1:19" ht="14.4" customHeight="1" x14ac:dyDescent="0.3">
      <c r="A1899" s="831" t="s">
        <v>8273</v>
      </c>
      <c r="B1899" s="832" t="s">
        <v>8616</v>
      </c>
      <c r="C1899" s="832" t="s">
        <v>664</v>
      </c>
      <c r="D1899" s="832" t="s">
        <v>3035</v>
      </c>
      <c r="E1899" s="832" t="s">
        <v>8203</v>
      </c>
      <c r="F1899" s="832" t="s">
        <v>8244</v>
      </c>
      <c r="G1899" s="832" t="s">
        <v>8245</v>
      </c>
      <c r="H1899" s="849">
        <v>16</v>
      </c>
      <c r="I1899" s="849">
        <v>496</v>
      </c>
      <c r="J1899" s="832">
        <v>1.0333333333333334</v>
      </c>
      <c r="K1899" s="832">
        <v>31</v>
      </c>
      <c r="L1899" s="849">
        <v>15</v>
      </c>
      <c r="M1899" s="849">
        <v>480</v>
      </c>
      <c r="N1899" s="832">
        <v>1</v>
      </c>
      <c r="O1899" s="832">
        <v>32</v>
      </c>
      <c r="P1899" s="849">
        <v>18</v>
      </c>
      <c r="Q1899" s="849">
        <v>576</v>
      </c>
      <c r="R1899" s="837">
        <v>1.2</v>
      </c>
      <c r="S1899" s="850">
        <v>32</v>
      </c>
    </row>
    <row r="1900" spans="1:19" ht="14.4" customHeight="1" x14ac:dyDescent="0.3">
      <c r="A1900" s="831" t="s">
        <v>8273</v>
      </c>
      <c r="B1900" s="832" t="s">
        <v>8616</v>
      </c>
      <c r="C1900" s="832" t="s">
        <v>664</v>
      </c>
      <c r="D1900" s="832" t="s">
        <v>3035</v>
      </c>
      <c r="E1900" s="832" t="s">
        <v>8203</v>
      </c>
      <c r="F1900" s="832" t="s">
        <v>8631</v>
      </c>
      <c r="G1900" s="832" t="s">
        <v>8632</v>
      </c>
      <c r="H1900" s="849">
        <v>3</v>
      </c>
      <c r="I1900" s="849">
        <v>2109</v>
      </c>
      <c r="J1900" s="832">
        <v>0.4231540930979133</v>
      </c>
      <c r="K1900" s="832">
        <v>703</v>
      </c>
      <c r="L1900" s="849">
        <v>7</v>
      </c>
      <c r="M1900" s="849">
        <v>4984</v>
      </c>
      <c r="N1900" s="832">
        <v>1</v>
      </c>
      <c r="O1900" s="832">
        <v>712</v>
      </c>
      <c r="P1900" s="849">
        <v>1</v>
      </c>
      <c r="Q1900" s="849">
        <v>712</v>
      </c>
      <c r="R1900" s="837">
        <v>0.14285714285714285</v>
      </c>
      <c r="S1900" s="850">
        <v>712</v>
      </c>
    </row>
    <row r="1901" spans="1:19" ht="14.4" customHeight="1" x14ac:dyDescent="0.3">
      <c r="A1901" s="831" t="s">
        <v>8273</v>
      </c>
      <c r="B1901" s="832" t="s">
        <v>8616</v>
      </c>
      <c r="C1901" s="832" t="s">
        <v>664</v>
      </c>
      <c r="D1901" s="832" t="s">
        <v>3035</v>
      </c>
      <c r="E1901" s="832" t="s">
        <v>8203</v>
      </c>
      <c r="F1901" s="832" t="s">
        <v>8633</v>
      </c>
      <c r="G1901" s="832" t="s">
        <v>8634</v>
      </c>
      <c r="H1901" s="849">
        <v>757</v>
      </c>
      <c r="I1901" s="849">
        <v>250567</v>
      </c>
      <c r="J1901" s="832">
        <v>1.0773460946435174</v>
      </c>
      <c r="K1901" s="832">
        <v>331</v>
      </c>
      <c r="L1901" s="849">
        <v>657</v>
      </c>
      <c r="M1901" s="849">
        <v>232578</v>
      </c>
      <c r="N1901" s="832">
        <v>1</v>
      </c>
      <c r="O1901" s="832">
        <v>354</v>
      </c>
      <c r="P1901" s="849">
        <v>573</v>
      </c>
      <c r="Q1901" s="849">
        <v>203415</v>
      </c>
      <c r="R1901" s="837">
        <v>0.87460980832236923</v>
      </c>
      <c r="S1901" s="850">
        <v>355</v>
      </c>
    </row>
    <row r="1902" spans="1:19" ht="14.4" customHeight="1" x14ac:dyDescent="0.3">
      <c r="A1902" s="831" t="s">
        <v>8273</v>
      </c>
      <c r="B1902" s="832" t="s">
        <v>8616</v>
      </c>
      <c r="C1902" s="832" t="s">
        <v>664</v>
      </c>
      <c r="D1902" s="832" t="s">
        <v>3035</v>
      </c>
      <c r="E1902" s="832" t="s">
        <v>8203</v>
      </c>
      <c r="F1902" s="832" t="s">
        <v>8291</v>
      </c>
      <c r="G1902" s="832" t="s">
        <v>8292</v>
      </c>
      <c r="H1902" s="849">
        <v>58</v>
      </c>
      <c r="I1902" s="849">
        <v>4060</v>
      </c>
      <c r="J1902" s="832">
        <v>0.9144144144144144</v>
      </c>
      <c r="K1902" s="832">
        <v>70</v>
      </c>
      <c r="L1902" s="849">
        <v>60</v>
      </c>
      <c r="M1902" s="849">
        <v>4440</v>
      </c>
      <c r="N1902" s="832">
        <v>1</v>
      </c>
      <c r="O1902" s="832">
        <v>74</v>
      </c>
      <c r="P1902" s="849">
        <v>64</v>
      </c>
      <c r="Q1902" s="849">
        <v>4736</v>
      </c>
      <c r="R1902" s="837">
        <v>1.0666666666666667</v>
      </c>
      <c r="S1902" s="850">
        <v>74</v>
      </c>
    </row>
    <row r="1903" spans="1:19" ht="14.4" customHeight="1" x14ac:dyDescent="0.3">
      <c r="A1903" s="831" t="s">
        <v>8273</v>
      </c>
      <c r="B1903" s="832" t="s">
        <v>8616</v>
      </c>
      <c r="C1903" s="832" t="s">
        <v>664</v>
      </c>
      <c r="D1903" s="832" t="s">
        <v>3035</v>
      </c>
      <c r="E1903" s="832" t="s">
        <v>8203</v>
      </c>
      <c r="F1903" s="832" t="s">
        <v>8637</v>
      </c>
      <c r="G1903" s="832" t="s">
        <v>8638</v>
      </c>
      <c r="H1903" s="849">
        <v>17</v>
      </c>
      <c r="I1903" s="849">
        <v>2805</v>
      </c>
      <c r="J1903" s="832">
        <v>0.72033898305084743</v>
      </c>
      <c r="K1903" s="832">
        <v>165</v>
      </c>
      <c r="L1903" s="849">
        <v>22</v>
      </c>
      <c r="M1903" s="849">
        <v>3894</v>
      </c>
      <c r="N1903" s="832">
        <v>1</v>
      </c>
      <c r="O1903" s="832">
        <v>177</v>
      </c>
      <c r="P1903" s="849">
        <v>13</v>
      </c>
      <c r="Q1903" s="849">
        <v>2301</v>
      </c>
      <c r="R1903" s="837">
        <v>0.59090909090909094</v>
      </c>
      <c r="S1903" s="850">
        <v>177</v>
      </c>
    </row>
    <row r="1904" spans="1:19" ht="14.4" customHeight="1" x14ac:dyDescent="0.3">
      <c r="A1904" s="831" t="s">
        <v>8273</v>
      </c>
      <c r="B1904" s="832" t="s">
        <v>8616</v>
      </c>
      <c r="C1904" s="832" t="s">
        <v>664</v>
      </c>
      <c r="D1904" s="832" t="s">
        <v>3035</v>
      </c>
      <c r="E1904" s="832" t="s">
        <v>8203</v>
      </c>
      <c r="F1904" s="832" t="s">
        <v>8299</v>
      </c>
      <c r="G1904" s="832" t="s">
        <v>8300</v>
      </c>
      <c r="H1904" s="849">
        <v>1</v>
      </c>
      <c r="I1904" s="849">
        <v>210</v>
      </c>
      <c r="J1904" s="832"/>
      <c r="K1904" s="832">
        <v>210</v>
      </c>
      <c r="L1904" s="849"/>
      <c r="M1904" s="849"/>
      <c r="N1904" s="832"/>
      <c r="O1904" s="832"/>
      <c r="P1904" s="849"/>
      <c r="Q1904" s="849"/>
      <c r="R1904" s="837"/>
      <c r="S1904" s="850"/>
    </row>
    <row r="1905" spans="1:19" ht="14.4" customHeight="1" x14ac:dyDescent="0.3">
      <c r="A1905" s="831" t="s">
        <v>8273</v>
      </c>
      <c r="B1905" s="832" t="s">
        <v>8616</v>
      </c>
      <c r="C1905" s="832" t="s">
        <v>664</v>
      </c>
      <c r="D1905" s="832" t="s">
        <v>3035</v>
      </c>
      <c r="E1905" s="832" t="s">
        <v>8203</v>
      </c>
      <c r="F1905" s="832" t="s">
        <v>8639</v>
      </c>
      <c r="G1905" s="832" t="s">
        <v>8640</v>
      </c>
      <c r="H1905" s="849">
        <v>263</v>
      </c>
      <c r="I1905" s="849">
        <v>84949</v>
      </c>
      <c r="J1905" s="832">
        <v>2.0290689342186976</v>
      </c>
      <c r="K1905" s="832">
        <v>323</v>
      </c>
      <c r="L1905" s="849">
        <v>121</v>
      </c>
      <c r="M1905" s="849">
        <v>41866</v>
      </c>
      <c r="N1905" s="832">
        <v>1</v>
      </c>
      <c r="O1905" s="832">
        <v>346</v>
      </c>
      <c r="P1905" s="849">
        <v>86</v>
      </c>
      <c r="Q1905" s="849">
        <v>29842</v>
      </c>
      <c r="R1905" s="837">
        <v>0.71279797449003968</v>
      </c>
      <c r="S1905" s="850">
        <v>347</v>
      </c>
    </row>
    <row r="1906" spans="1:19" ht="14.4" customHeight="1" x14ac:dyDescent="0.3">
      <c r="A1906" s="831" t="s">
        <v>8273</v>
      </c>
      <c r="B1906" s="832" t="s">
        <v>8616</v>
      </c>
      <c r="C1906" s="832" t="s">
        <v>664</v>
      </c>
      <c r="D1906" s="832" t="s">
        <v>3035</v>
      </c>
      <c r="E1906" s="832" t="s">
        <v>8203</v>
      </c>
      <c r="F1906" s="832" t="s">
        <v>8641</v>
      </c>
      <c r="G1906" s="832" t="s">
        <v>8642</v>
      </c>
      <c r="H1906" s="849">
        <v>2</v>
      </c>
      <c r="I1906" s="849">
        <v>1178</v>
      </c>
      <c r="J1906" s="832">
        <v>0.99325463743676223</v>
      </c>
      <c r="K1906" s="832">
        <v>589</v>
      </c>
      <c r="L1906" s="849">
        <v>2</v>
      </c>
      <c r="M1906" s="849">
        <v>1186</v>
      </c>
      <c r="N1906" s="832">
        <v>1</v>
      </c>
      <c r="O1906" s="832">
        <v>593</v>
      </c>
      <c r="P1906" s="849"/>
      <c r="Q1906" s="849"/>
      <c r="R1906" s="837"/>
      <c r="S1906" s="850"/>
    </row>
    <row r="1907" spans="1:19" ht="14.4" customHeight="1" x14ac:dyDescent="0.3">
      <c r="A1907" s="831" t="s">
        <v>8273</v>
      </c>
      <c r="B1907" s="832" t="s">
        <v>8616</v>
      </c>
      <c r="C1907" s="832" t="s">
        <v>664</v>
      </c>
      <c r="D1907" s="832" t="s">
        <v>3035</v>
      </c>
      <c r="E1907" s="832" t="s">
        <v>8203</v>
      </c>
      <c r="F1907" s="832" t="s">
        <v>8643</v>
      </c>
      <c r="G1907" s="832" t="s">
        <v>8644</v>
      </c>
      <c r="H1907" s="849">
        <v>13</v>
      </c>
      <c r="I1907" s="849">
        <v>9867</v>
      </c>
      <c r="J1907" s="832">
        <v>1.4275173611111112</v>
      </c>
      <c r="K1907" s="832">
        <v>759</v>
      </c>
      <c r="L1907" s="849">
        <v>9</v>
      </c>
      <c r="M1907" s="849">
        <v>6912</v>
      </c>
      <c r="N1907" s="832">
        <v>1</v>
      </c>
      <c r="O1907" s="832">
        <v>768</v>
      </c>
      <c r="P1907" s="849">
        <v>11</v>
      </c>
      <c r="Q1907" s="849">
        <v>8459</v>
      </c>
      <c r="R1907" s="837">
        <v>1.2238136574074074</v>
      </c>
      <c r="S1907" s="850">
        <v>769</v>
      </c>
    </row>
    <row r="1908" spans="1:19" ht="14.4" customHeight="1" x14ac:dyDescent="0.3">
      <c r="A1908" s="831" t="s">
        <v>8273</v>
      </c>
      <c r="B1908" s="832" t="s">
        <v>8616</v>
      </c>
      <c r="C1908" s="832" t="s">
        <v>664</v>
      </c>
      <c r="D1908" s="832" t="s">
        <v>3035</v>
      </c>
      <c r="E1908" s="832" t="s">
        <v>8203</v>
      </c>
      <c r="F1908" s="832" t="s">
        <v>8645</v>
      </c>
      <c r="G1908" s="832" t="s">
        <v>8646</v>
      </c>
      <c r="H1908" s="849"/>
      <c r="I1908" s="849"/>
      <c r="J1908" s="832"/>
      <c r="K1908" s="832"/>
      <c r="L1908" s="849">
        <v>5</v>
      </c>
      <c r="M1908" s="849">
        <v>3195</v>
      </c>
      <c r="N1908" s="832">
        <v>1</v>
      </c>
      <c r="O1908" s="832">
        <v>639</v>
      </c>
      <c r="P1908" s="849">
        <v>1</v>
      </c>
      <c r="Q1908" s="849">
        <v>639</v>
      </c>
      <c r="R1908" s="837">
        <v>0.2</v>
      </c>
      <c r="S1908" s="850">
        <v>639</v>
      </c>
    </row>
    <row r="1909" spans="1:19" ht="14.4" customHeight="1" x14ac:dyDescent="0.3">
      <c r="A1909" s="831" t="s">
        <v>8273</v>
      </c>
      <c r="B1909" s="832" t="s">
        <v>8616</v>
      </c>
      <c r="C1909" s="832" t="s">
        <v>664</v>
      </c>
      <c r="D1909" s="832" t="s">
        <v>3057</v>
      </c>
      <c r="E1909" s="832" t="s">
        <v>8206</v>
      </c>
      <c r="F1909" s="832" t="s">
        <v>8617</v>
      </c>
      <c r="G1909" s="832" t="s">
        <v>8618</v>
      </c>
      <c r="H1909" s="849">
        <v>1</v>
      </c>
      <c r="I1909" s="849">
        <v>5839.6</v>
      </c>
      <c r="J1909" s="832">
        <v>0.5</v>
      </c>
      <c r="K1909" s="832">
        <v>5839.6</v>
      </c>
      <c r="L1909" s="849">
        <v>2</v>
      </c>
      <c r="M1909" s="849">
        <v>11679.2</v>
      </c>
      <c r="N1909" s="832">
        <v>1</v>
      </c>
      <c r="O1909" s="832">
        <v>5839.6</v>
      </c>
      <c r="P1909" s="849"/>
      <c r="Q1909" s="849"/>
      <c r="R1909" s="837"/>
      <c r="S1909" s="850"/>
    </row>
    <row r="1910" spans="1:19" ht="14.4" customHeight="1" x14ac:dyDescent="0.3">
      <c r="A1910" s="831" t="s">
        <v>8273</v>
      </c>
      <c r="B1910" s="832" t="s">
        <v>8616</v>
      </c>
      <c r="C1910" s="832" t="s">
        <v>664</v>
      </c>
      <c r="D1910" s="832" t="s">
        <v>3057</v>
      </c>
      <c r="E1910" s="832" t="s">
        <v>8206</v>
      </c>
      <c r="F1910" s="832" t="s">
        <v>8619</v>
      </c>
      <c r="G1910" s="832" t="s">
        <v>8618</v>
      </c>
      <c r="H1910" s="849">
        <v>1</v>
      </c>
      <c r="I1910" s="849">
        <v>4954.16</v>
      </c>
      <c r="J1910" s="832"/>
      <c r="K1910" s="832">
        <v>4954.16</v>
      </c>
      <c r="L1910" s="849"/>
      <c r="M1910" s="849"/>
      <c r="N1910" s="832"/>
      <c r="O1910" s="832"/>
      <c r="P1910" s="849"/>
      <c r="Q1910" s="849"/>
      <c r="R1910" s="837"/>
      <c r="S1910" s="850"/>
    </row>
    <row r="1911" spans="1:19" ht="14.4" customHeight="1" x14ac:dyDescent="0.3">
      <c r="A1911" s="831" t="s">
        <v>8273</v>
      </c>
      <c r="B1911" s="832" t="s">
        <v>8616</v>
      </c>
      <c r="C1911" s="832" t="s">
        <v>664</v>
      </c>
      <c r="D1911" s="832" t="s">
        <v>3057</v>
      </c>
      <c r="E1911" s="832" t="s">
        <v>8203</v>
      </c>
      <c r="F1911" s="832" t="s">
        <v>8232</v>
      </c>
      <c r="G1911" s="832" t="s">
        <v>8233</v>
      </c>
      <c r="H1911" s="849">
        <v>20</v>
      </c>
      <c r="I1911" s="849">
        <v>1280</v>
      </c>
      <c r="J1911" s="832">
        <v>1.1408199643493762</v>
      </c>
      <c r="K1911" s="832">
        <v>64</v>
      </c>
      <c r="L1911" s="849">
        <v>17</v>
      </c>
      <c r="M1911" s="849">
        <v>1122</v>
      </c>
      <c r="N1911" s="832">
        <v>1</v>
      </c>
      <c r="O1911" s="832">
        <v>66</v>
      </c>
      <c r="P1911" s="849">
        <v>28</v>
      </c>
      <c r="Q1911" s="849">
        <v>1848</v>
      </c>
      <c r="R1911" s="837">
        <v>1.6470588235294117</v>
      </c>
      <c r="S1911" s="850">
        <v>66</v>
      </c>
    </row>
    <row r="1912" spans="1:19" ht="14.4" customHeight="1" x14ac:dyDescent="0.3">
      <c r="A1912" s="831" t="s">
        <v>8273</v>
      </c>
      <c r="B1912" s="832" t="s">
        <v>8616</v>
      </c>
      <c r="C1912" s="832" t="s">
        <v>664</v>
      </c>
      <c r="D1912" s="832" t="s">
        <v>3057</v>
      </c>
      <c r="E1912" s="832" t="s">
        <v>8203</v>
      </c>
      <c r="F1912" s="832" t="s">
        <v>8281</v>
      </c>
      <c r="G1912" s="832" t="s">
        <v>8282</v>
      </c>
      <c r="H1912" s="849">
        <v>363</v>
      </c>
      <c r="I1912" s="849">
        <v>12705</v>
      </c>
      <c r="J1912" s="832">
        <v>1.0219594594594594</v>
      </c>
      <c r="K1912" s="832">
        <v>35</v>
      </c>
      <c r="L1912" s="849">
        <v>336</v>
      </c>
      <c r="M1912" s="849">
        <v>12432</v>
      </c>
      <c r="N1912" s="832">
        <v>1</v>
      </c>
      <c r="O1912" s="832">
        <v>37</v>
      </c>
      <c r="P1912" s="849">
        <v>276</v>
      </c>
      <c r="Q1912" s="849">
        <v>10212</v>
      </c>
      <c r="R1912" s="837">
        <v>0.8214285714285714</v>
      </c>
      <c r="S1912" s="850">
        <v>37</v>
      </c>
    </row>
    <row r="1913" spans="1:19" ht="14.4" customHeight="1" x14ac:dyDescent="0.3">
      <c r="A1913" s="831" t="s">
        <v>8273</v>
      </c>
      <c r="B1913" s="832" t="s">
        <v>8616</v>
      </c>
      <c r="C1913" s="832" t="s">
        <v>664</v>
      </c>
      <c r="D1913" s="832" t="s">
        <v>3057</v>
      </c>
      <c r="E1913" s="832" t="s">
        <v>8203</v>
      </c>
      <c r="F1913" s="832" t="s">
        <v>8621</v>
      </c>
      <c r="G1913" s="832" t="s">
        <v>8622</v>
      </c>
      <c r="H1913" s="849">
        <v>2</v>
      </c>
      <c r="I1913" s="849">
        <v>1306</v>
      </c>
      <c r="J1913" s="832"/>
      <c r="K1913" s="832">
        <v>653</v>
      </c>
      <c r="L1913" s="849"/>
      <c r="M1913" s="849"/>
      <c r="N1913" s="832"/>
      <c r="O1913" s="832"/>
      <c r="P1913" s="849">
        <v>1</v>
      </c>
      <c r="Q1913" s="849">
        <v>701</v>
      </c>
      <c r="R1913" s="837"/>
      <c r="S1913" s="850">
        <v>701</v>
      </c>
    </row>
    <row r="1914" spans="1:19" ht="14.4" customHeight="1" x14ac:dyDescent="0.3">
      <c r="A1914" s="831" t="s">
        <v>8273</v>
      </c>
      <c r="B1914" s="832" t="s">
        <v>8616</v>
      </c>
      <c r="C1914" s="832" t="s">
        <v>664</v>
      </c>
      <c r="D1914" s="832" t="s">
        <v>3057</v>
      </c>
      <c r="E1914" s="832" t="s">
        <v>8203</v>
      </c>
      <c r="F1914" s="832" t="s">
        <v>8625</v>
      </c>
      <c r="G1914" s="832" t="s">
        <v>8626</v>
      </c>
      <c r="H1914" s="849">
        <v>90</v>
      </c>
      <c r="I1914" s="849">
        <v>43560</v>
      </c>
      <c r="J1914" s="832">
        <v>0.74938067712634182</v>
      </c>
      <c r="K1914" s="832">
        <v>484</v>
      </c>
      <c r="L1914" s="849">
        <v>112</v>
      </c>
      <c r="M1914" s="849">
        <v>58128</v>
      </c>
      <c r="N1914" s="832">
        <v>1</v>
      </c>
      <c r="O1914" s="832">
        <v>519</v>
      </c>
      <c r="P1914" s="849">
        <v>89</v>
      </c>
      <c r="Q1914" s="849">
        <v>46280</v>
      </c>
      <c r="R1914" s="837">
        <v>0.79617396091384529</v>
      </c>
      <c r="S1914" s="850">
        <v>520</v>
      </c>
    </row>
    <row r="1915" spans="1:19" ht="14.4" customHeight="1" x14ac:dyDescent="0.3">
      <c r="A1915" s="831" t="s">
        <v>8273</v>
      </c>
      <c r="B1915" s="832" t="s">
        <v>8616</v>
      </c>
      <c r="C1915" s="832" t="s">
        <v>664</v>
      </c>
      <c r="D1915" s="832" t="s">
        <v>3057</v>
      </c>
      <c r="E1915" s="832" t="s">
        <v>8203</v>
      </c>
      <c r="F1915" s="832" t="s">
        <v>8629</v>
      </c>
      <c r="G1915" s="832" t="s">
        <v>8630</v>
      </c>
      <c r="H1915" s="849">
        <v>313</v>
      </c>
      <c r="I1915" s="849">
        <v>117688</v>
      </c>
      <c r="J1915" s="832">
        <v>0.87173067664160586</v>
      </c>
      <c r="K1915" s="832">
        <v>376</v>
      </c>
      <c r="L1915" s="849">
        <v>335</v>
      </c>
      <c r="M1915" s="849">
        <v>135005</v>
      </c>
      <c r="N1915" s="832">
        <v>1</v>
      </c>
      <c r="O1915" s="832">
        <v>403</v>
      </c>
      <c r="P1915" s="849">
        <v>282</v>
      </c>
      <c r="Q1915" s="849">
        <v>113928</v>
      </c>
      <c r="R1915" s="837">
        <v>0.84387985630161844</v>
      </c>
      <c r="S1915" s="850">
        <v>404</v>
      </c>
    </row>
    <row r="1916" spans="1:19" ht="14.4" customHeight="1" x14ac:dyDescent="0.3">
      <c r="A1916" s="831" t="s">
        <v>8273</v>
      </c>
      <c r="B1916" s="832" t="s">
        <v>8616</v>
      </c>
      <c r="C1916" s="832" t="s">
        <v>664</v>
      </c>
      <c r="D1916" s="832" t="s">
        <v>3057</v>
      </c>
      <c r="E1916" s="832" t="s">
        <v>8203</v>
      </c>
      <c r="F1916" s="832" t="s">
        <v>8240</v>
      </c>
      <c r="G1916" s="832" t="s">
        <v>8241</v>
      </c>
      <c r="H1916" s="849">
        <v>20</v>
      </c>
      <c r="I1916" s="849">
        <v>433.33000000000004</v>
      </c>
      <c r="J1916" s="832">
        <v>0.30232395889292768</v>
      </c>
      <c r="K1916" s="832">
        <v>21.666500000000003</v>
      </c>
      <c r="L1916" s="849">
        <v>43</v>
      </c>
      <c r="M1916" s="849">
        <v>1433.33</v>
      </c>
      <c r="N1916" s="832">
        <v>1</v>
      </c>
      <c r="O1916" s="832">
        <v>33.333255813953485</v>
      </c>
      <c r="P1916" s="849">
        <v>33</v>
      </c>
      <c r="Q1916" s="849">
        <v>1099.99</v>
      </c>
      <c r="R1916" s="837">
        <v>0.76743666845736858</v>
      </c>
      <c r="S1916" s="850">
        <v>33.333030303030306</v>
      </c>
    </row>
    <row r="1917" spans="1:19" ht="14.4" customHeight="1" x14ac:dyDescent="0.3">
      <c r="A1917" s="831" t="s">
        <v>8273</v>
      </c>
      <c r="B1917" s="832" t="s">
        <v>8616</v>
      </c>
      <c r="C1917" s="832" t="s">
        <v>664</v>
      </c>
      <c r="D1917" s="832" t="s">
        <v>3057</v>
      </c>
      <c r="E1917" s="832" t="s">
        <v>8203</v>
      </c>
      <c r="F1917" s="832" t="s">
        <v>8287</v>
      </c>
      <c r="G1917" s="832" t="s">
        <v>8288</v>
      </c>
      <c r="H1917" s="849">
        <v>99</v>
      </c>
      <c r="I1917" s="849">
        <v>10692</v>
      </c>
      <c r="J1917" s="832">
        <v>1.5622443015780245</v>
      </c>
      <c r="K1917" s="832">
        <v>108</v>
      </c>
      <c r="L1917" s="849">
        <v>59</v>
      </c>
      <c r="M1917" s="849">
        <v>6844</v>
      </c>
      <c r="N1917" s="832">
        <v>1</v>
      </c>
      <c r="O1917" s="832">
        <v>116</v>
      </c>
      <c r="P1917" s="849">
        <v>81</v>
      </c>
      <c r="Q1917" s="849">
        <v>9396</v>
      </c>
      <c r="R1917" s="837">
        <v>1.3728813559322033</v>
      </c>
      <c r="S1917" s="850">
        <v>116</v>
      </c>
    </row>
    <row r="1918" spans="1:19" ht="14.4" customHeight="1" x14ac:dyDescent="0.3">
      <c r="A1918" s="831" t="s">
        <v>8273</v>
      </c>
      <c r="B1918" s="832" t="s">
        <v>8616</v>
      </c>
      <c r="C1918" s="832" t="s">
        <v>664</v>
      </c>
      <c r="D1918" s="832" t="s">
        <v>3057</v>
      </c>
      <c r="E1918" s="832" t="s">
        <v>8203</v>
      </c>
      <c r="F1918" s="832" t="s">
        <v>8242</v>
      </c>
      <c r="G1918" s="832" t="s">
        <v>8243</v>
      </c>
      <c r="H1918" s="849"/>
      <c r="I1918" s="849"/>
      <c r="J1918" s="832"/>
      <c r="K1918" s="832"/>
      <c r="L1918" s="849">
        <v>1</v>
      </c>
      <c r="M1918" s="849">
        <v>37</v>
      </c>
      <c r="N1918" s="832">
        <v>1</v>
      </c>
      <c r="O1918" s="832">
        <v>37</v>
      </c>
      <c r="P1918" s="849">
        <v>0</v>
      </c>
      <c r="Q1918" s="849">
        <v>0</v>
      </c>
      <c r="R1918" s="837">
        <v>0</v>
      </c>
      <c r="S1918" s="850"/>
    </row>
    <row r="1919" spans="1:19" ht="14.4" customHeight="1" x14ac:dyDescent="0.3">
      <c r="A1919" s="831" t="s">
        <v>8273</v>
      </c>
      <c r="B1919" s="832" t="s">
        <v>8616</v>
      </c>
      <c r="C1919" s="832" t="s">
        <v>664</v>
      </c>
      <c r="D1919" s="832" t="s">
        <v>3057</v>
      </c>
      <c r="E1919" s="832" t="s">
        <v>8203</v>
      </c>
      <c r="F1919" s="832" t="s">
        <v>8244</v>
      </c>
      <c r="G1919" s="832" t="s">
        <v>8245</v>
      </c>
      <c r="H1919" s="849">
        <v>2</v>
      </c>
      <c r="I1919" s="849">
        <v>62</v>
      </c>
      <c r="J1919" s="832">
        <v>1.9375</v>
      </c>
      <c r="K1919" s="832">
        <v>31</v>
      </c>
      <c r="L1919" s="849">
        <v>1</v>
      </c>
      <c r="M1919" s="849">
        <v>32</v>
      </c>
      <c r="N1919" s="832">
        <v>1</v>
      </c>
      <c r="O1919" s="832">
        <v>32</v>
      </c>
      <c r="P1919" s="849"/>
      <c r="Q1919" s="849"/>
      <c r="R1919" s="837"/>
      <c r="S1919" s="850"/>
    </row>
    <row r="1920" spans="1:19" ht="14.4" customHeight="1" x14ac:dyDescent="0.3">
      <c r="A1920" s="831" t="s">
        <v>8273</v>
      </c>
      <c r="B1920" s="832" t="s">
        <v>8616</v>
      </c>
      <c r="C1920" s="832" t="s">
        <v>664</v>
      </c>
      <c r="D1920" s="832" t="s">
        <v>3057</v>
      </c>
      <c r="E1920" s="832" t="s">
        <v>8203</v>
      </c>
      <c r="F1920" s="832" t="s">
        <v>8631</v>
      </c>
      <c r="G1920" s="832" t="s">
        <v>8632</v>
      </c>
      <c r="H1920" s="849">
        <v>314</v>
      </c>
      <c r="I1920" s="849">
        <v>220742</v>
      </c>
      <c r="J1920" s="832">
        <v>0.9199729936985297</v>
      </c>
      <c r="K1920" s="832">
        <v>703</v>
      </c>
      <c r="L1920" s="849">
        <v>337</v>
      </c>
      <c r="M1920" s="849">
        <v>239944</v>
      </c>
      <c r="N1920" s="832">
        <v>1</v>
      </c>
      <c r="O1920" s="832">
        <v>712</v>
      </c>
      <c r="P1920" s="849">
        <v>296</v>
      </c>
      <c r="Q1920" s="849">
        <v>210752</v>
      </c>
      <c r="R1920" s="837">
        <v>0.87833827893175076</v>
      </c>
      <c r="S1920" s="850">
        <v>712</v>
      </c>
    </row>
    <row r="1921" spans="1:19" ht="14.4" customHeight="1" x14ac:dyDescent="0.3">
      <c r="A1921" s="831" t="s">
        <v>8273</v>
      </c>
      <c r="B1921" s="832" t="s">
        <v>8616</v>
      </c>
      <c r="C1921" s="832" t="s">
        <v>664</v>
      </c>
      <c r="D1921" s="832" t="s">
        <v>3057</v>
      </c>
      <c r="E1921" s="832" t="s">
        <v>8203</v>
      </c>
      <c r="F1921" s="832" t="s">
        <v>8633</v>
      </c>
      <c r="G1921" s="832" t="s">
        <v>8634</v>
      </c>
      <c r="H1921" s="849">
        <v>607</v>
      </c>
      <c r="I1921" s="849">
        <v>200917</v>
      </c>
      <c r="J1921" s="832">
        <v>1.1799628833527138</v>
      </c>
      <c r="K1921" s="832">
        <v>331</v>
      </c>
      <c r="L1921" s="849">
        <v>481</v>
      </c>
      <c r="M1921" s="849">
        <v>170274</v>
      </c>
      <c r="N1921" s="832">
        <v>1</v>
      </c>
      <c r="O1921" s="832">
        <v>354</v>
      </c>
      <c r="P1921" s="849">
        <v>404</v>
      </c>
      <c r="Q1921" s="849">
        <v>143420</v>
      </c>
      <c r="R1921" s="837">
        <v>0.84228948635728296</v>
      </c>
      <c r="S1921" s="850">
        <v>355</v>
      </c>
    </row>
    <row r="1922" spans="1:19" ht="14.4" customHeight="1" x14ac:dyDescent="0.3">
      <c r="A1922" s="831" t="s">
        <v>8273</v>
      </c>
      <c r="B1922" s="832" t="s">
        <v>8616</v>
      </c>
      <c r="C1922" s="832" t="s">
        <v>664</v>
      </c>
      <c r="D1922" s="832" t="s">
        <v>3057</v>
      </c>
      <c r="E1922" s="832" t="s">
        <v>8203</v>
      </c>
      <c r="F1922" s="832" t="s">
        <v>8291</v>
      </c>
      <c r="G1922" s="832" t="s">
        <v>8292</v>
      </c>
      <c r="H1922" s="849">
        <v>24</v>
      </c>
      <c r="I1922" s="849">
        <v>1680</v>
      </c>
      <c r="J1922" s="832">
        <v>0.98707403055229137</v>
      </c>
      <c r="K1922" s="832">
        <v>70</v>
      </c>
      <c r="L1922" s="849">
        <v>23</v>
      </c>
      <c r="M1922" s="849">
        <v>1702</v>
      </c>
      <c r="N1922" s="832">
        <v>1</v>
      </c>
      <c r="O1922" s="832">
        <v>74</v>
      </c>
      <c r="P1922" s="849">
        <v>13</v>
      </c>
      <c r="Q1922" s="849">
        <v>962</v>
      </c>
      <c r="R1922" s="837">
        <v>0.56521739130434778</v>
      </c>
      <c r="S1922" s="850">
        <v>74</v>
      </c>
    </row>
    <row r="1923" spans="1:19" ht="14.4" customHeight="1" x14ac:dyDescent="0.3">
      <c r="A1923" s="831" t="s">
        <v>8273</v>
      </c>
      <c r="B1923" s="832" t="s">
        <v>8616</v>
      </c>
      <c r="C1923" s="832" t="s">
        <v>664</v>
      </c>
      <c r="D1923" s="832" t="s">
        <v>3057</v>
      </c>
      <c r="E1923" s="832" t="s">
        <v>8203</v>
      </c>
      <c r="F1923" s="832" t="s">
        <v>8635</v>
      </c>
      <c r="G1923" s="832" t="s">
        <v>8636</v>
      </c>
      <c r="H1923" s="849"/>
      <c r="I1923" s="849"/>
      <c r="J1923" s="832"/>
      <c r="K1923" s="832"/>
      <c r="L1923" s="849">
        <v>0</v>
      </c>
      <c r="M1923" s="849">
        <v>0</v>
      </c>
      <c r="N1923" s="832"/>
      <c r="O1923" s="832"/>
      <c r="P1923" s="849"/>
      <c r="Q1923" s="849"/>
      <c r="R1923" s="837"/>
      <c r="S1923" s="850"/>
    </row>
    <row r="1924" spans="1:19" ht="14.4" customHeight="1" x14ac:dyDescent="0.3">
      <c r="A1924" s="831" t="s">
        <v>8273</v>
      </c>
      <c r="B1924" s="832" t="s">
        <v>8616</v>
      </c>
      <c r="C1924" s="832" t="s">
        <v>664</v>
      </c>
      <c r="D1924" s="832" t="s">
        <v>3057</v>
      </c>
      <c r="E1924" s="832" t="s">
        <v>8203</v>
      </c>
      <c r="F1924" s="832" t="s">
        <v>8637</v>
      </c>
      <c r="G1924" s="832" t="s">
        <v>8638</v>
      </c>
      <c r="H1924" s="849">
        <v>246</v>
      </c>
      <c r="I1924" s="849">
        <v>40590</v>
      </c>
      <c r="J1924" s="832">
        <v>0.7695370265043795</v>
      </c>
      <c r="K1924" s="832">
        <v>165</v>
      </c>
      <c r="L1924" s="849">
        <v>298</v>
      </c>
      <c r="M1924" s="849">
        <v>52746</v>
      </c>
      <c r="N1924" s="832">
        <v>1</v>
      </c>
      <c r="O1924" s="832">
        <v>177</v>
      </c>
      <c r="P1924" s="849">
        <v>262</v>
      </c>
      <c r="Q1924" s="849">
        <v>46374</v>
      </c>
      <c r="R1924" s="837">
        <v>0.87919463087248317</v>
      </c>
      <c r="S1924" s="850">
        <v>177</v>
      </c>
    </row>
    <row r="1925" spans="1:19" ht="14.4" customHeight="1" x14ac:dyDescent="0.3">
      <c r="A1925" s="831" t="s">
        <v>8273</v>
      </c>
      <c r="B1925" s="832" t="s">
        <v>8616</v>
      </c>
      <c r="C1925" s="832" t="s">
        <v>664</v>
      </c>
      <c r="D1925" s="832" t="s">
        <v>3057</v>
      </c>
      <c r="E1925" s="832" t="s">
        <v>8203</v>
      </c>
      <c r="F1925" s="832" t="s">
        <v>8299</v>
      </c>
      <c r="G1925" s="832" t="s">
        <v>8300</v>
      </c>
      <c r="H1925" s="849">
        <v>1</v>
      </c>
      <c r="I1925" s="849">
        <v>210</v>
      </c>
      <c r="J1925" s="832"/>
      <c r="K1925" s="832">
        <v>210</v>
      </c>
      <c r="L1925" s="849"/>
      <c r="M1925" s="849"/>
      <c r="N1925" s="832"/>
      <c r="O1925" s="832"/>
      <c r="P1925" s="849"/>
      <c r="Q1925" s="849"/>
      <c r="R1925" s="837"/>
      <c r="S1925" s="850"/>
    </row>
    <row r="1926" spans="1:19" ht="14.4" customHeight="1" x14ac:dyDescent="0.3">
      <c r="A1926" s="831" t="s">
        <v>8273</v>
      </c>
      <c r="B1926" s="832" t="s">
        <v>8616</v>
      </c>
      <c r="C1926" s="832" t="s">
        <v>664</v>
      </c>
      <c r="D1926" s="832" t="s">
        <v>3057</v>
      </c>
      <c r="E1926" s="832" t="s">
        <v>8203</v>
      </c>
      <c r="F1926" s="832" t="s">
        <v>8643</v>
      </c>
      <c r="G1926" s="832" t="s">
        <v>8644</v>
      </c>
      <c r="H1926" s="849">
        <v>90</v>
      </c>
      <c r="I1926" s="849">
        <v>68310</v>
      </c>
      <c r="J1926" s="832">
        <v>0.7871266592920354</v>
      </c>
      <c r="K1926" s="832">
        <v>759</v>
      </c>
      <c r="L1926" s="849">
        <v>113</v>
      </c>
      <c r="M1926" s="849">
        <v>86784</v>
      </c>
      <c r="N1926" s="832">
        <v>1</v>
      </c>
      <c r="O1926" s="832">
        <v>768</v>
      </c>
      <c r="P1926" s="849">
        <v>100</v>
      </c>
      <c r="Q1926" s="849">
        <v>76900</v>
      </c>
      <c r="R1926" s="837">
        <v>0.88610803834808261</v>
      </c>
      <c r="S1926" s="850">
        <v>769</v>
      </c>
    </row>
    <row r="1927" spans="1:19" ht="14.4" customHeight="1" x14ac:dyDescent="0.3">
      <c r="A1927" s="831" t="s">
        <v>8273</v>
      </c>
      <c r="B1927" s="832" t="s">
        <v>8647</v>
      </c>
      <c r="C1927" s="832" t="s">
        <v>664</v>
      </c>
      <c r="D1927" s="832" t="s">
        <v>3044</v>
      </c>
      <c r="E1927" s="832" t="s">
        <v>8203</v>
      </c>
      <c r="F1927" s="832" t="s">
        <v>8375</v>
      </c>
      <c r="G1927" s="832" t="s">
        <v>8376</v>
      </c>
      <c r="H1927" s="849">
        <v>1</v>
      </c>
      <c r="I1927" s="849">
        <v>336</v>
      </c>
      <c r="J1927" s="832"/>
      <c r="K1927" s="832">
        <v>336</v>
      </c>
      <c r="L1927" s="849"/>
      <c r="M1927" s="849"/>
      <c r="N1927" s="832"/>
      <c r="O1927" s="832"/>
      <c r="P1927" s="849"/>
      <c r="Q1927" s="849"/>
      <c r="R1927" s="837"/>
      <c r="S1927" s="850"/>
    </row>
    <row r="1928" spans="1:19" ht="14.4" customHeight="1" x14ac:dyDescent="0.3">
      <c r="A1928" s="831" t="s">
        <v>8273</v>
      </c>
      <c r="B1928" s="832" t="s">
        <v>8648</v>
      </c>
      <c r="C1928" s="832" t="s">
        <v>664</v>
      </c>
      <c r="D1928" s="832" t="s">
        <v>8187</v>
      </c>
      <c r="E1928" s="832" t="s">
        <v>8203</v>
      </c>
      <c r="F1928" s="832" t="s">
        <v>8248</v>
      </c>
      <c r="G1928" s="832" t="s">
        <v>8249</v>
      </c>
      <c r="H1928" s="849">
        <v>1</v>
      </c>
      <c r="I1928" s="849">
        <v>57</v>
      </c>
      <c r="J1928" s="832"/>
      <c r="K1928" s="832">
        <v>57</v>
      </c>
      <c r="L1928" s="849"/>
      <c r="M1928" s="849"/>
      <c r="N1928" s="832"/>
      <c r="O1928" s="832"/>
      <c r="P1928" s="849"/>
      <c r="Q1928" s="849"/>
      <c r="R1928" s="837"/>
      <c r="S1928" s="850"/>
    </row>
    <row r="1929" spans="1:19" ht="14.4" customHeight="1" x14ac:dyDescent="0.3">
      <c r="A1929" s="831" t="s">
        <v>8649</v>
      </c>
      <c r="B1929" s="832" t="s">
        <v>8650</v>
      </c>
      <c r="C1929" s="832" t="s">
        <v>667</v>
      </c>
      <c r="D1929" s="832" t="s">
        <v>3022</v>
      </c>
      <c r="E1929" s="832" t="s">
        <v>8203</v>
      </c>
      <c r="F1929" s="832" t="s">
        <v>8576</v>
      </c>
      <c r="G1929" s="832" t="s">
        <v>8577</v>
      </c>
      <c r="H1929" s="849">
        <v>11</v>
      </c>
      <c r="I1929" s="849">
        <v>0</v>
      </c>
      <c r="J1929" s="832"/>
      <c r="K1929" s="832">
        <v>0</v>
      </c>
      <c r="L1929" s="849"/>
      <c r="M1929" s="849"/>
      <c r="N1929" s="832"/>
      <c r="O1929" s="832"/>
      <c r="P1929" s="849"/>
      <c r="Q1929" s="849"/>
      <c r="R1929" s="837"/>
      <c r="S1929" s="850"/>
    </row>
    <row r="1930" spans="1:19" ht="14.4" customHeight="1" x14ac:dyDescent="0.3">
      <c r="A1930" s="831" t="s">
        <v>8649</v>
      </c>
      <c r="B1930" s="832" t="s">
        <v>8650</v>
      </c>
      <c r="C1930" s="832" t="s">
        <v>667</v>
      </c>
      <c r="D1930" s="832" t="s">
        <v>3023</v>
      </c>
      <c r="E1930" s="832" t="s">
        <v>8203</v>
      </c>
      <c r="F1930" s="832" t="s">
        <v>8570</v>
      </c>
      <c r="G1930" s="832" t="s">
        <v>8571</v>
      </c>
      <c r="H1930" s="849">
        <v>2</v>
      </c>
      <c r="I1930" s="849">
        <v>0</v>
      </c>
      <c r="J1930" s="832"/>
      <c r="K1930" s="832">
        <v>0</v>
      </c>
      <c r="L1930" s="849"/>
      <c r="M1930" s="849"/>
      <c r="N1930" s="832"/>
      <c r="O1930" s="832"/>
      <c r="P1930" s="849"/>
      <c r="Q1930" s="849"/>
      <c r="R1930" s="837"/>
      <c r="S1930" s="850"/>
    </row>
    <row r="1931" spans="1:19" ht="14.4" customHeight="1" x14ac:dyDescent="0.3">
      <c r="A1931" s="831" t="s">
        <v>8649</v>
      </c>
      <c r="B1931" s="832" t="s">
        <v>8650</v>
      </c>
      <c r="C1931" s="832" t="s">
        <v>667</v>
      </c>
      <c r="D1931" s="832" t="s">
        <v>3023</v>
      </c>
      <c r="E1931" s="832" t="s">
        <v>8203</v>
      </c>
      <c r="F1931" s="832" t="s">
        <v>8576</v>
      </c>
      <c r="G1931" s="832" t="s">
        <v>8577</v>
      </c>
      <c r="H1931" s="849">
        <v>267</v>
      </c>
      <c r="I1931" s="849">
        <v>0</v>
      </c>
      <c r="J1931" s="832"/>
      <c r="K1931" s="832">
        <v>0</v>
      </c>
      <c r="L1931" s="849">
        <v>7</v>
      </c>
      <c r="M1931" s="849">
        <v>0</v>
      </c>
      <c r="N1931" s="832"/>
      <c r="O1931" s="832">
        <v>0</v>
      </c>
      <c r="P1931" s="849"/>
      <c r="Q1931" s="849"/>
      <c r="R1931" s="837"/>
      <c r="S1931" s="850"/>
    </row>
    <row r="1932" spans="1:19" ht="14.4" customHeight="1" x14ac:dyDescent="0.3">
      <c r="A1932" s="831" t="s">
        <v>8649</v>
      </c>
      <c r="B1932" s="832" t="s">
        <v>8650</v>
      </c>
      <c r="C1932" s="832" t="s">
        <v>667</v>
      </c>
      <c r="D1932" s="832" t="s">
        <v>8187</v>
      </c>
      <c r="E1932" s="832" t="s">
        <v>8203</v>
      </c>
      <c r="F1932" s="832" t="s">
        <v>8570</v>
      </c>
      <c r="G1932" s="832" t="s">
        <v>8571</v>
      </c>
      <c r="H1932" s="849"/>
      <c r="I1932" s="849"/>
      <c r="J1932" s="832"/>
      <c r="K1932" s="832"/>
      <c r="L1932" s="849"/>
      <c r="M1932" s="849"/>
      <c r="N1932" s="832"/>
      <c r="O1932" s="832"/>
      <c r="P1932" s="849">
        <v>2</v>
      </c>
      <c r="Q1932" s="849">
        <v>0</v>
      </c>
      <c r="R1932" s="837"/>
      <c r="S1932" s="850">
        <v>0</v>
      </c>
    </row>
    <row r="1933" spans="1:19" ht="14.4" customHeight="1" x14ac:dyDescent="0.3">
      <c r="A1933" s="831" t="s">
        <v>8649</v>
      </c>
      <c r="B1933" s="832" t="s">
        <v>8650</v>
      </c>
      <c r="C1933" s="832" t="s">
        <v>667</v>
      </c>
      <c r="D1933" s="832" t="s">
        <v>8187</v>
      </c>
      <c r="E1933" s="832" t="s">
        <v>8203</v>
      </c>
      <c r="F1933" s="832" t="s">
        <v>8576</v>
      </c>
      <c r="G1933" s="832" t="s">
        <v>8577</v>
      </c>
      <c r="H1933" s="849">
        <v>19</v>
      </c>
      <c r="I1933" s="849">
        <v>0</v>
      </c>
      <c r="J1933" s="832"/>
      <c r="K1933" s="832">
        <v>0</v>
      </c>
      <c r="L1933" s="849">
        <v>3</v>
      </c>
      <c r="M1933" s="849">
        <v>0</v>
      </c>
      <c r="N1933" s="832"/>
      <c r="O1933" s="832">
        <v>0</v>
      </c>
      <c r="P1933" s="849">
        <v>16</v>
      </c>
      <c r="Q1933" s="849">
        <v>0</v>
      </c>
      <c r="R1933" s="837"/>
      <c r="S1933" s="850">
        <v>0</v>
      </c>
    </row>
    <row r="1934" spans="1:19" ht="14.4" customHeight="1" x14ac:dyDescent="0.3">
      <c r="A1934" s="831" t="s">
        <v>8649</v>
      </c>
      <c r="B1934" s="832" t="s">
        <v>8650</v>
      </c>
      <c r="C1934" s="832" t="s">
        <v>667</v>
      </c>
      <c r="D1934" s="832" t="s">
        <v>8187</v>
      </c>
      <c r="E1934" s="832" t="s">
        <v>8203</v>
      </c>
      <c r="F1934" s="832" t="s">
        <v>8653</v>
      </c>
      <c r="G1934" s="832" t="s">
        <v>8652</v>
      </c>
      <c r="H1934" s="849">
        <v>1</v>
      </c>
      <c r="I1934" s="849">
        <v>277</v>
      </c>
      <c r="J1934" s="832">
        <v>0.93581081081081086</v>
      </c>
      <c r="K1934" s="832">
        <v>277</v>
      </c>
      <c r="L1934" s="849">
        <v>1</v>
      </c>
      <c r="M1934" s="849">
        <v>296</v>
      </c>
      <c r="N1934" s="832">
        <v>1</v>
      </c>
      <c r="O1934" s="832">
        <v>296</v>
      </c>
      <c r="P1934" s="849"/>
      <c r="Q1934" s="849"/>
      <c r="R1934" s="837"/>
      <c r="S1934" s="850"/>
    </row>
    <row r="1935" spans="1:19" ht="14.4" customHeight="1" x14ac:dyDescent="0.3">
      <c r="A1935" s="831" t="s">
        <v>8649</v>
      </c>
      <c r="B1935" s="832" t="s">
        <v>8650</v>
      </c>
      <c r="C1935" s="832" t="s">
        <v>667</v>
      </c>
      <c r="D1935" s="832" t="s">
        <v>3032</v>
      </c>
      <c r="E1935" s="832" t="s">
        <v>8203</v>
      </c>
      <c r="F1935" s="832" t="s">
        <v>8576</v>
      </c>
      <c r="G1935" s="832" t="s">
        <v>8577</v>
      </c>
      <c r="H1935" s="849">
        <v>61</v>
      </c>
      <c r="I1935" s="849">
        <v>0</v>
      </c>
      <c r="J1935" s="832"/>
      <c r="K1935" s="832">
        <v>0</v>
      </c>
      <c r="L1935" s="849">
        <v>153</v>
      </c>
      <c r="M1935" s="849">
        <v>0</v>
      </c>
      <c r="N1935" s="832"/>
      <c r="O1935" s="832">
        <v>0</v>
      </c>
      <c r="P1935" s="849">
        <v>108</v>
      </c>
      <c r="Q1935" s="849">
        <v>0</v>
      </c>
      <c r="R1935" s="837"/>
      <c r="S1935" s="850">
        <v>0</v>
      </c>
    </row>
    <row r="1936" spans="1:19" ht="14.4" customHeight="1" x14ac:dyDescent="0.3">
      <c r="A1936" s="831" t="s">
        <v>8649</v>
      </c>
      <c r="B1936" s="832" t="s">
        <v>8650</v>
      </c>
      <c r="C1936" s="832" t="s">
        <v>667</v>
      </c>
      <c r="D1936" s="832" t="s">
        <v>3032</v>
      </c>
      <c r="E1936" s="832" t="s">
        <v>8203</v>
      </c>
      <c r="F1936" s="832" t="s">
        <v>8651</v>
      </c>
      <c r="G1936" s="832" t="s">
        <v>8652</v>
      </c>
      <c r="H1936" s="849"/>
      <c r="I1936" s="849"/>
      <c r="J1936" s="832"/>
      <c r="K1936" s="832"/>
      <c r="L1936" s="849">
        <v>1</v>
      </c>
      <c r="M1936" s="849">
        <v>181</v>
      </c>
      <c r="N1936" s="832">
        <v>1</v>
      </c>
      <c r="O1936" s="832">
        <v>181</v>
      </c>
      <c r="P1936" s="849"/>
      <c r="Q1936" s="849"/>
      <c r="R1936" s="837"/>
      <c r="S1936" s="850"/>
    </row>
    <row r="1937" spans="1:19" ht="14.4" customHeight="1" x14ac:dyDescent="0.3">
      <c r="A1937" s="831" t="s">
        <v>8649</v>
      </c>
      <c r="B1937" s="832" t="s">
        <v>8650</v>
      </c>
      <c r="C1937" s="832" t="s">
        <v>667</v>
      </c>
      <c r="D1937" s="832" t="s">
        <v>3032</v>
      </c>
      <c r="E1937" s="832" t="s">
        <v>8203</v>
      </c>
      <c r="F1937" s="832" t="s">
        <v>8653</v>
      </c>
      <c r="G1937" s="832" t="s">
        <v>8652</v>
      </c>
      <c r="H1937" s="849"/>
      <c r="I1937" s="849"/>
      <c r="J1937" s="832"/>
      <c r="K1937" s="832"/>
      <c r="L1937" s="849">
        <v>2</v>
      </c>
      <c r="M1937" s="849">
        <v>592</v>
      </c>
      <c r="N1937" s="832">
        <v>1</v>
      </c>
      <c r="O1937" s="832">
        <v>296</v>
      </c>
      <c r="P1937" s="849"/>
      <c r="Q1937" s="849"/>
      <c r="R1937" s="837"/>
      <c r="S1937" s="850"/>
    </row>
    <row r="1938" spans="1:19" ht="14.4" customHeight="1" x14ac:dyDescent="0.3">
      <c r="A1938" s="831" t="s">
        <v>8649</v>
      </c>
      <c r="B1938" s="832" t="s">
        <v>8650</v>
      </c>
      <c r="C1938" s="832" t="s">
        <v>667</v>
      </c>
      <c r="D1938" s="832" t="s">
        <v>3033</v>
      </c>
      <c r="E1938" s="832" t="s">
        <v>8203</v>
      </c>
      <c r="F1938" s="832" t="s">
        <v>8576</v>
      </c>
      <c r="G1938" s="832" t="s">
        <v>8577</v>
      </c>
      <c r="H1938" s="849">
        <v>78</v>
      </c>
      <c r="I1938" s="849">
        <v>0</v>
      </c>
      <c r="J1938" s="832"/>
      <c r="K1938" s="832">
        <v>0</v>
      </c>
      <c r="L1938" s="849">
        <v>68</v>
      </c>
      <c r="M1938" s="849">
        <v>0</v>
      </c>
      <c r="N1938" s="832"/>
      <c r="O1938" s="832">
        <v>0</v>
      </c>
      <c r="P1938" s="849">
        <v>65</v>
      </c>
      <c r="Q1938" s="849">
        <v>0</v>
      </c>
      <c r="R1938" s="837"/>
      <c r="S1938" s="850">
        <v>0</v>
      </c>
    </row>
    <row r="1939" spans="1:19" ht="14.4" customHeight="1" x14ac:dyDescent="0.3">
      <c r="A1939" s="831" t="s">
        <v>8649</v>
      </c>
      <c r="B1939" s="832" t="s">
        <v>8650</v>
      </c>
      <c r="C1939" s="832" t="s">
        <v>667</v>
      </c>
      <c r="D1939" s="832" t="s">
        <v>3033</v>
      </c>
      <c r="E1939" s="832" t="s">
        <v>8203</v>
      </c>
      <c r="F1939" s="832" t="s">
        <v>8651</v>
      </c>
      <c r="G1939" s="832" t="s">
        <v>8652</v>
      </c>
      <c r="H1939" s="849"/>
      <c r="I1939" s="849"/>
      <c r="J1939" s="832"/>
      <c r="K1939" s="832"/>
      <c r="L1939" s="849"/>
      <c r="M1939" s="849"/>
      <c r="N1939" s="832"/>
      <c r="O1939" s="832"/>
      <c r="P1939" s="849">
        <v>1</v>
      </c>
      <c r="Q1939" s="849">
        <v>181</v>
      </c>
      <c r="R1939" s="837"/>
      <c r="S1939" s="850">
        <v>181</v>
      </c>
    </row>
    <row r="1940" spans="1:19" ht="14.4" customHeight="1" x14ac:dyDescent="0.3">
      <c r="A1940" s="831" t="s">
        <v>8649</v>
      </c>
      <c r="B1940" s="832" t="s">
        <v>8650</v>
      </c>
      <c r="C1940" s="832" t="s">
        <v>667</v>
      </c>
      <c r="D1940" s="832" t="s">
        <v>3033</v>
      </c>
      <c r="E1940" s="832" t="s">
        <v>8203</v>
      </c>
      <c r="F1940" s="832" t="s">
        <v>8653</v>
      </c>
      <c r="G1940" s="832" t="s">
        <v>8652</v>
      </c>
      <c r="H1940" s="849"/>
      <c r="I1940" s="849"/>
      <c r="J1940" s="832"/>
      <c r="K1940" s="832"/>
      <c r="L1940" s="849"/>
      <c r="M1940" s="849"/>
      <c r="N1940" s="832"/>
      <c r="O1940" s="832"/>
      <c r="P1940" s="849">
        <v>1</v>
      </c>
      <c r="Q1940" s="849">
        <v>297</v>
      </c>
      <c r="R1940" s="837"/>
      <c r="S1940" s="850">
        <v>297</v>
      </c>
    </row>
    <row r="1941" spans="1:19" ht="14.4" customHeight="1" x14ac:dyDescent="0.3">
      <c r="A1941" s="831" t="s">
        <v>8649</v>
      </c>
      <c r="B1941" s="832" t="s">
        <v>8650</v>
      </c>
      <c r="C1941" s="832" t="s">
        <v>667</v>
      </c>
      <c r="D1941" s="832" t="s">
        <v>3036</v>
      </c>
      <c r="E1941" s="832" t="s">
        <v>8203</v>
      </c>
      <c r="F1941" s="832" t="s">
        <v>8570</v>
      </c>
      <c r="G1941" s="832" t="s">
        <v>8571</v>
      </c>
      <c r="H1941" s="849">
        <v>3</v>
      </c>
      <c r="I1941" s="849">
        <v>0</v>
      </c>
      <c r="J1941" s="832"/>
      <c r="K1941" s="832">
        <v>0</v>
      </c>
      <c r="L1941" s="849">
        <v>1</v>
      </c>
      <c r="M1941" s="849">
        <v>0</v>
      </c>
      <c r="N1941" s="832"/>
      <c r="O1941" s="832">
        <v>0</v>
      </c>
      <c r="P1941" s="849"/>
      <c r="Q1941" s="849"/>
      <c r="R1941" s="837"/>
      <c r="S1941" s="850"/>
    </row>
    <row r="1942" spans="1:19" ht="14.4" customHeight="1" x14ac:dyDescent="0.3">
      <c r="A1942" s="831" t="s">
        <v>8649</v>
      </c>
      <c r="B1942" s="832" t="s">
        <v>8650</v>
      </c>
      <c r="C1942" s="832" t="s">
        <v>667</v>
      </c>
      <c r="D1942" s="832" t="s">
        <v>3036</v>
      </c>
      <c r="E1942" s="832" t="s">
        <v>8203</v>
      </c>
      <c r="F1942" s="832" t="s">
        <v>8576</v>
      </c>
      <c r="G1942" s="832" t="s">
        <v>8577</v>
      </c>
      <c r="H1942" s="849">
        <v>484</v>
      </c>
      <c r="I1942" s="849">
        <v>0</v>
      </c>
      <c r="J1942" s="832"/>
      <c r="K1942" s="832">
        <v>0</v>
      </c>
      <c r="L1942" s="849">
        <v>339</v>
      </c>
      <c r="M1942" s="849">
        <v>0</v>
      </c>
      <c r="N1942" s="832"/>
      <c r="O1942" s="832">
        <v>0</v>
      </c>
      <c r="P1942" s="849">
        <v>372</v>
      </c>
      <c r="Q1942" s="849">
        <v>0</v>
      </c>
      <c r="R1942" s="837"/>
      <c r="S1942" s="850">
        <v>0</v>
      </c>
    </row>
    <row r="1943" spans="1:19" ht="14.4" customHeight="1" x14ac:dyDescent="0.3">
      <c r="A1943" s="831" t="s">
        <v>8649</v>
      </c>
      <c r="B1943" s="832" t="s">
        <v>8650</v>
      </c>
      <c r="C1943" s="832" t="s">
        <v>667</v>
      </c>
      <c r="D1943" s="832" t="s">
        <v>3036</v>
      </c>
      <c r="E1943" s="832" t="s">
        <v>8203</v>
      </c>
      <c r="F1943" s="832" t="s">
        <v>8653</v>
      </c>
      <c r="G1943" s="832" t="s">
        <v>8652</v>
      </c>
      <c r="H1943" s="849">
        <v>1</v>
      </c>
      <c r="I1943" s="849">
        <v>277</v>
      </c>
      <c r="J1943" s="832"/>
      <c r="K1943" s="832">
        <v>277</v>
      </c>
      <c r="L1943" s="849"/>
      <c r="M1943" s="849"/>
      <c r="N1943" s="832"/>
      <c r="O1943" s="832"/>
      <c r="P1943" s="849"/>
      <c r="Q1943" s="849"/>
      <c r="R1943" s="837"/>
      <c r="S1943" s="850"/>
    </row>
    <row r="1944" spans="1:19" ht="14.4" customHeight="1" x14ac:dyDescent="0.3">
      <c r="A1944" s="831" t="s">
        <v>8649</v>
      </c>
      <c r="B1944" s="832" t="s">
        <v>8650</v>
      </c>
      <c r="C1944" s="832" t="s">
        <v>667</v>
      </c>
      <c r="D1944" s="832" t="s">
        <v>3037</v>
      </c>
      <c r="E1944" s="832" t="s">
        <v>8203</v>
      </c>
      <c r="F1944" s="832" t="s">
        <v>8232</v>
      </c>
      <c r="G1944" s="832" t="s">
        <v>8233</v>
      </c>
      <c r="H1944" s="849"/>
      <c r="I1944" s="849"/>
      <c r="J1944" s="832"/>
      <c r="K1944" s="832"/>
      <c r="L1944" s="849"/>
      <c r="M1944" s="849"/>
      <c r="N1944" s="832"/>
      <c r="O1944" s="832"/>
      <c r="P1944" s="849">
        <v>1</v>
      </c>
      <c r="Q1944" s="849">
        <v>66</v>
      </c>
      <c r="R1944" s="837"/>
      <c r="S1944" s="850">
        <v>66</v>
      </c>
    </row>
    <row r="1945" spans="1:19" ht="14.4" customHeight="1" x14ac:dyDescent="0.3">
      <c r="A1945" s="831" t="s">
        <v>8649</v>
      </c>
      <c r="B1945" s="832" t="s">
        <v>8650</v>
      </c>
      <c r="C1945" s="832" t="s">
        <v>667</v>
      </c>
      <c r="D1945" s="832" t="s">
        <v>3037</v>
      </c>
      <c r="E1945" s="832" t="s">
        <v>8203</v>
      </c>
      <c r="F1945" s="832" t="s">
        <v>8570</v>
      </c>
      <c r="G1945" s="832" t="s">
        <v>8571</v>
      </c>
      <c r="H1945" s="849">
        <v>1</v>
      </c>
      <c r="I1945" s="849">
        <v>0</v>
      </c>
      <c r="J1945" s="832"/>
      <c r="K1945" s="832">
        <v>0</v>
      </c>
      <c r="L1945" s="849">
        <v>1</v>
      </c>
      <c r="M1945" s="849">
        <v>0</v>
      </c>
      <c r="N1945" s="832"/>
      <c r="O1945" s="832">
        <v>0</v>
      </c>
      <c r="P1945" s="849">
        <v>1</v>
      </c>
      <c r="Q1945" s="849">
        <v>0</v>
      </c>
      <c r="R1945" s="837"/>
      <c r="S1945" s="850">
        <v>0</v>
      </c>
    </row>
    <row r="1946" spans="1:19" ht="14.4" customHeight="1" x14ac:dyDescent="0.3">
      <c r="A1946" s="831" t="s">
        <v>8649</v>
      </c>
      <c r="B1946" s="832" t="s">
        <v>8650</v>
      </c>
      <c r="C1946" s="832" t="s">
        <v>667</v>
      </c>
      <c r="D1946" s="832" t="s">
        <v>3037</v>
      </c>
      <c r="E1946" s="832" t="s">
        <v>8203</v>
      </c>
      <c r="F1946" s="832" t="s">
        <v>8576</v>
      </c>
      <c r="G1946" s="832" t="s">
        <v>8577</v>
      </c>
      <c r="H1946" s="849">
        <v>58</v>
      </c>
      <c r="I1946" s="849">
        <v>0</v>
      </c>
      <c r="J1946" s="832"/>
      <c r="K1946" s="832">
        <v>0</v>
      </c>
      <c r="L1946" s="849">
        <v>120</v>
      </c>
      <c r="M1946" s="849">
        <v>0</v>
      </c>
      <c r="N1946" s="832"/>
      <c r="O1946" s="832">
        <v>0</v>
      </c>
      <c r="P1946" s="849">
        <v>107</v>
      </c>
      <c r="Q1946" s="849">
        <v>0</v>
      </c>
      <c r="R1946" s="837"/>
      <c r="S1946" s="850">
        <v>0</v>
      </c>
    </row>
    <row r="1947" spans="1:19" ht="14.4" customHeight="1" x14ac:dyDescent="0.3">
      <c r="A1947" s="831" t="s">
        <v>8649</v>
      </c>
      <c r="B1947" s="832" t="s">
        <v>8650</v>
      </c>
      <c r="C1947" s="832" t="s">
        <v>667</v>
      </c>
      <c r="D1947" s="832" t="s">
        <v>3037</v>
      </c>
      <c r="E1947" s="832" t="s">
        <v>8203</v>
      </c>
      <c r="F1947" s="832" t="s">
        <v>8651</v>
      </c>
      <c r="G1947" s="832" t="s">
        <v>8652</v>
      </c>
      <c r="H1947" s="849">
        <v>5</v>
      </c>
      <c r="I1947" s="849">
        <v>845</v>
      </c>
      <c r="J1947" s="832">
        <v>0.12285548124454783</v>
      </c>
      <c r="K1947" s="832">
        <v>169</v>
      </c>
      <c r="L1947" s="849">
        <v>38</v>
      </c>
      <c r="M1947" s="849">
        <v>6878</v>
      </c>
      <c r="N1947" s="832">
        <v>1</v>
      </c>
      <c r="O1947" s="832">
        <v>181</v>
      </c>
      <c r="P1947" s="849">
        <v>45</v>
      </c>
      <c r="Q1947" s="849">
        <v>8145</v>
      </c>
      <c r="R1947" s="837">
        <v>1.1842105263157894</v>
      </c>
      <c r="S1947" s="850">
        <v>181</v>
      </c>
    </row>
    <row r="1948" spans="1:19" ht="14.4" customHeight="1" x14ac:dyDescent="0.3">
      <c r="A1948" s="831" t="s">
        <v>8649</v>
      </c>
      <c r="B1948" s="832" t="s">
        <v>8650</v>
      </c>
      <c r="C1948" s="832" t="s">
        <v>667</v>
      </c>
      <c r="D1948" s="832" t="s">
        <v>3037</v>
      </c>
      <c r="E1948" s="832" t="s">
        <v>8203</v>
      </c>
      <c r="F1948" s="832" t="s">
        <v>8653</v>
      </c>
      <c r="G1948" s="832" t="s">
        <v>8652</v>
      </c>
      <c r="H1948" s="849">
        <v>9</v>
      </c>
      <c r="I1948" s="849">
        <v>2493</v>
      </c>
      <c r="J1948" s="832">
        <v>9.4632553902216823E-2</v>
      </c>
      <c r="K1948" s="832">
        <v>277</v>
      </c>
      <c r="L1948" s="849">
        <v>89</v>
      </c>
      <c r="M1948" s="849">
        <v>26344</v>
      </c>
      <c r="N1948" s="832">
        <v>1</v>
      </c>
      <c r="O1948" s="832">
        <v>296</v>
      </c>
      <c r="P1948" s="849">
        <v>64</v>
      </c>
      <c r="Q1948" s="849">
        <v>19008</v>
      </c>
      <c r="R1948" s="837">
        <v>0.72153051928332823</v>
      </c>
      <c r="S1948" s="850">
        <v>297</v>
      </c>
    </row>
    <row r="1949" spans="1:19" ht="14.4" customHeight="1" x14ac:dyDescent="0.3">
      <c r="A1949" s="831" t="s">
        <v>8649</v>
      </c>
      <c r="B1949" s="832" t="s">
        <v>8650</v>
      </c>
      <c r="C1949" s="832" t="s">
        <v>667</v>
      </c>
      <c r="D1949" s="832" t="s">
        <v>3037</v>
      </c>
      <c r="E1949" s="832" t="s">
        <v>8203</v>
      </c>
      <c r="F1949" s="832" t="s">
        <v>8654</v>
      </c>
      <c r="G1949" s="832" t="s">
        <v>8655</v>
      </c>
      <c r="H1949" s="849">
        <v>1</v>
      </c>
      <c r="I1949" s="849">
        <v>219</v>
      </c>
      <c r="J1949" s="832"/>
      <c r="K1949" s="832">
        <v>219</v>
      </c>
      <c r="L1949" s="849"/>
      <c r="M1949" s="849"/>
      <c r="N1949" s="832"/>
      <c r="O1949" s="832"/>
      <c r="P1949" s="849"/>
      <c r="Q1949" s="849"/>
      <c r="R1949" s="837"/>
      <c r="S1949" s="850"/>
    </row>
    <row r="1950" spans="1:19" ht="14.4" customHeight="1" x14ac:dyDescent="0.3">
      <c r="A1950" s="831" t="s">
        <v>8649</v>
      </c>
      <c r="B1950" s="832" t="s">
        <v>8650</v>
      </c>
      <c r="C1950" s="832" t="s">
        <v>667</v>
      </c>
      <c r="D1950" s="832" t="s">
        <v>3039</v>
      </c>
      <c r="E1950" s="832" t="s">
        <v>8203</v>
      </c>
      <c r="F1950" s="832" t="s">
        <v>8570</v>
      </c>
      <c r="G1950" s="832" t="s">
        <v>8571</v>
      </c>
      <c r="H1950" s="849">
        <v>3</v>
      </c>
      <c r="I1950" s="849">
        <v>0</v>
      </c>
      <c r="J1950" s="832"/>
      <c r="K1950" s="832">
        <v>0</v>
      </c>
      <c r="L1950" s="849">
        <v>3</v>
      </c>
      <c r="M1950" s="849">
        <v>0</v>
      </c>
      <c r="N1950" s="832"/>
      <c r="O1950" s="832">
        <v>0</v>
      </c>
      <c r="P1950" s="849"/>
      <c r="Q1950" s="849"/>
      <c r="R1950" s="837"/>
      <c r="S1950" s="850"/>
    </row>
    <row r="1951" spans="1:19" ht="14.4" customHeight="1" x14ac:dyDescent="0.3">
      <c r="A1951" s="831" t="s">
        <v>8649</v>
      </c>
      <c r="B1951" s="832" t="s">
        <v>8650</v>
      </c>
      <c r="C1951" s="832" t="s">
        <v>667</v>
      </c>
      <c r="D1951" s="832" t="s">
        <v>3039</v>
      </c>
      <c r="E1951" s="832" t="s">
        <v>8203</v>
      </c>
      <c r="F1951" s="832" t="s">
        <v>8576</v>
      </c>
      <c r="G1951" s="832" t="s">
        <v>8577</v>
      </c>
      <c r="H1951" s="849">
        <v>240</v>
      </c>
      <c r="I1951" s="849">
        <v>0</v>
      </c>
      <c r="J1951" s="832"/>
      <c r="K1951" s="832">
        <v>0</v>
      </c>
      <c r="L1951" s="849">
        <v>258</v>
      </c>
      <c r="M1951" s="849">
        <v>0</v>
      </c>
      <c r="N1951" s="832"/>
      <c r="O1951" s="832">
        <v>0</v>
      </c>
      <c r="P1951" s="849">
        <v>235</v>
      </c>
      <c r="Q1951" s="849">
        <v>0</v>
      </c>
      <c r="R1951" s="837"/>
      <c r="S1951" s="850">
        <v>0</v>
      </c>
    </row>
    <row r="1952" spans="1:19" ht="14.4" customHeight="1" x14ac:dyDescent="0.3">
      <c r="A1952" s="831" t="s">
        <v>8649</v>
      </c>
      <c r="B1952" s="832" t="s">
        <v>8650</v>
      </c>
      <c r="C1952" s="832" t="s">
        <v>667</v>
      </c>
      <c r="D1952" s="832" t="s">
        <v>3041</v>
      </c>
      <c r="E1952" s="832" t="s">
        <v>8203</v>
      </c>
      <c r="F1952" s="832" t="s">
        <v>8570</v>
      </c>
      <c r="G1952" s="832" t="s">
        <v>8571</v>
      </c>
      <c r="H1952" s="849">
        <v>3</v>
      </c>
      <c r="I1952" s="849">
        <v>0</v>
      </c>
      <c r="J1952" s="832"/>
      <c r="K1952" s="832">
        <v>0</v>
      </c>
      <c r="L1952" s="849">
        <v>2</v>
      </c>
      <c r="M1952" s="849">
        <v>0</v>
      </c>
      <c r="N1952" s="832"/>
      <c r="O1952" s="832">
        <v>0</v>
      </c>
      <c r="P1952" s="849">
        <v>5</v>
      </c>
      <c r="Q1952" s="849">
        <v>0</v>
      </c>
      <c r="R1952" s="837"/>
      <c r="S1952" s="850">
        <v>0</v>
      </c>
    </row>
    <row r="1953" spans="1:19" ht="14.4" customHeight="1" x14ac:dyDescent="0.3">
      <c r="A1953" s="831" t="s">
        <v>8649</v>
      </c>
      <c r="B1953" s="832" t="s">
        <v>8650</v>
      </c>
      <c r="C1953" s="832" t="s">
        <v>667</v>
      </c>
      <c r="D1953" s="832" t="s">
        <v>3041</v>
      </c>
      <c r="E1953" s="832" t="s">
        <v>8203</v>
      </c>
      <c r="F1953" s="832" t="s">
        <v>8576</v>
      </c>
      <c r="G1953" s="832" t="s">
        <v>8577</v>
      </c>
      <c r="H1953" s="849">
        <v>167</v>
      </c>
      <c r="I1953" s="849">
        <v>0</v>
      </c>
      <c r="J1953" s="832"/>
      <c r="K1953" s="832">
        <v>0</v>
      </c>
      <c r="L1953" s="849">
        <v>369</v>
      </c>
      <c r="M1953" s="849">
        <v>0</v>
      </c>
      <c r="N1953" s="832"/>
      <c r="O1953" s="832">
        <v>0</v>
      </c>
      <c r="P1953" s="849">
        <v>401</v>
      </c>
      <c r="Q1953" s="849">
        <v>0</v>
      </c>
      <c r="R1953" s="837"/>
      <c r="S1953" s="850">
        <v>0</v>
      </c>
    </row>
    <row r="1954" spans="1:19" ht="14.4" customHeight="1" x14ac:dyDescent="0.3">
      <c r="A1954" s="831" t="s">
        <v>8649</v>
      </c>
      <c r="B1954" s="832" t="s">
        <v>8650</v>
      </c>
      <c r="C1954" s="832" t="s">
        <v>667</v>
      </c>
      <c r="D1954" s="832" t="s">
        <v>3042</v>
      </c>
      <c r="E1954" s="832" t="s">
        <v>8203</v>
      </c>
      <c r="F1954" s="832" t="s">
        <v>8576</v>
      </c>
      <c r="G1954" s="832" t="s">
        <v>8577</v>
      </c>
      <c r="H1954" s="849"/>
      <c r="I1954" s="849"/>
      <c r="J1954" s="832"/>
      <c r="K1954" s="832"/>
      <c r="L1954" s="849"/>
      <c r="M1954" s="849"/>
      <c r="N1954" s="832"/>
      <c r="O1954" s="832"/>
      <c r="P1954" s="849">
        <v>1</v>
      </c>
      <c r="Q1954" s="849">
        <v>0</v>
      </c>
      <c r="R1954" s="837"/>
      <c r="S1954" s="850">
        <v>0</v>
      </c>
    </row>
    <row r="1955" spans="1:19" ht="14.4" customHeight="1" x14ac:dyDescent="0.3">
      <c r="A1955" s="831" t="s">
        <v>8649</v>
      </c>
      <c r="B1955" s="832" t="s">
        <v>8650</v>
      </c>
      <c r="C1955" s="832" t="s">
        <v>667</v>
      </c>
      <c r="D1955" s="832" t="s">
        <v>8195</v>
      </c>
      <c r="E1955" s="832" t="s">
        <v>8203</v>
      </c>
      <c r="F1955" s="832" t="s">
        <v>8576</v>
      </c>
      <c r="G1955" s="832" t="s">
        <v>8577</v>
      </c>
      <c r="H1955" s="849">
        <v>190</v>
      </c>
      <c r="I1955" s="849">
        <v>0</v>
      </c>
      <c r="J1955" s="832"/>
      <c r="K1955" s="832">
        <v>0</v>
      </c>
      <c r="L1955" s="849"/>
      <c r="M1955" s="849"/>
      <c r="N1955" s="832"/>
      <c r="O1955" s="832"/>
      <c r="P1955" s="849"/>
      <c r="Q1955" s="849"/>
      <c r="R1955" s="837"/>
      <c r="S1955" s="850"/>
    </row>
    <row r="1956" spans="1:19" ht="14.4" customHeight="1" x14ac:dyDescent="0.3">
      <c r="A1956" s="831" t="s">
        <v>8649</v>
      </c>
      <c r="B1956" s="832" t="s">
        <v>8650</v>
      </c>
      <c r="C1956" s="832" t="s">
        <v>667</v>
      </c>
      <c r="D1956" s="832" t="s">
        <v>3046</v>
      </c>
      <c r="E1956" s="832" t="s">
        <v>8203</v>
      </c>
      <c r="F1956" s="832" t="s">
        <v>8570</v>
      </c>
      <c r="G1956" s="832" t="s">
        <v>8571</v>
      </c>
      <c r="H1956" s="849"/>
      <c r="I1956" s="849"/>
      <c r="J1956" s="832"/>
      <c r="K1956" s="832"/>
      <c r="L1956" s="849"/>
      <c r="M1956" s="849"/>
      <c r="N1956" s="832"/>
      <c r="O1956" s="832"/>
      <c r="P1956" s="849">
        <v>1</v>
      </c>
      <c r="Q1956" s="849">
        <v>0</v>
      </c>
      <c r="R1956" s="837"/>
      <c r="S1956" s="850">
        <v>0</v>
      </c>
    </row>
    <row r="1957" spans="1:19" ht="14.4" customHeight="1" x14ac:dyDescent="0.3">
      <c r="A1957" s="831" t="s">
        <v>8649</v>
      </c>
      <c r="B1957" s="832" t="s">
        <v>8650</v>
      </c>
      <c r="C1957" s="832" t="s">
        <v>667</v>
      </c>
      <c r="D1957" s="832" t="s">
        <v>3046</v>
      </c>
      <c r="E1957" s="832" t="s">
        <v>8203</v>
      </c>
      <c r="F1957" s="832" t="s">
        <v>8576</v>
      </c>
      <c r="G1957" s="832" t="s">
        <v>8577</v>
      </c>
      <c r="H1957" s="849">
        <v>43</v>
      </c>
      <c r="I1957" s="849">
        <v>0</v>
      </c>
      <c r="J1957" s="832"/>
      <c r="K1957" s="832">
        <v>0</v>
      </c>
      <c r="L1957" s="849">
        <v>76</v>
      </c>
      <c r="M1957" s="849">
        <v>0</v>
      </c>
      <c r="N1957" s="832"/>
      <c r="O1957" s="832">
        <v>0</v>
      </c>
      <c r="P1957" s="849">
        <v>66</v>
      </c>
      <c r="Q1957" s="849">
        <v>0</v>
      </c>
      <c r="R1957" s="837"/>
      <c r="S1957" s="850">
        <v>0</v>
      </c>
    </row>
    <row r="1958" spans="1:19" ht="14.4" customHeight="1" x14ac:dyDescent="0.3">
      <c r="A1958" s="831" t="s">
        <v>8649</v>
      </c>
      <c r="B1958" s="832" t="s">
        <v>8650</v>
      </c>
      <c r="C1958" s="832" t="s">
        <v>667</v>
      </c>
      <c r="D1958" s="832" t="s">
        <v>3049</v>
      </c>
      <c r="E1958" s="832" t="s">
        <v>8203</v>
      </c>
      <c r="F1958" s="832" t="s">
        <v>8576</v>
      </c>
      <c r="G1958" s="832" t="s">
        <v>8577</v>
      </c>
      <c r="H1958" s="849"/>
      <c r="I1958" s="849"/>
      <c r="J1958" s="832"/>
      <c r="K1958" s="832"/>
      <c r="L1958" s="849"/>
      <c r="M1958" s="849"/>
      <c r="N1958" s="832"/>
      <c r="O1958" s="832"/>
      <c r="P1958" s="849">
        <v>97</v>
      </c>
      <c r="Q1958" s="849">
        <v>0</v>
      </c>
      <c r="R1958" s="837"/>
      <c r="S1958" s="850">
        <v>0</v>
      </c>
    </row>
    <row r="1959" spans="1:19" ht="14.4" customHeight="1" x14ac:dyDescent="0.3">
      <c r="A1959" s="831" t="s">
        <v>8649</v>
      </c>
      <c r="B1959" s="832" t="s">
        <v>8650</v>
      </c>
      <c r="C1959" s="832" t="s">
        <v>667</v>
      </c>
      <c r="D1959" s="832" t="s">
        <v>3050</v>
      </c>
      <c r="E1959" s="832" t="s">
        <v>8203</v>
      </c>
      <c r="F1959" s="832" t="s">
        <v>8570</v>
      </c>
      <c r="G1959" s="832" t="s">
        <v>8571</v>
      </c>
      <c r="H1959" s="849"/>
      <c r="I1959" s="849"/>
      <c r="J1959" s="832"/>
      <c r="K1959" s="832"/>
      <c r="L1959" s="849">
        <v>2</v>
      </c>
      <c r="M1959" s="849">
        <v>0</v>
      </c>
      <c r="N1959" s="832"/>
      <c r="O1959" s="832">
        <v>0</v>
      </c>
      <c r="P1959" s="849"/>
      <c r="Q1959" s="849"/>
      <c r="R1959" s="837"/>
      <c r="S1959" s="850"/>
    </row>
    <row r="1960" spans="1:19" ht="14.4" customHeight="1" x14ac:dyDescent="0.3">
      <c r="A1960" s="831" t="s">
        <v>8649</v>
      </c>
      <c r="B1960" s="832" t="s">
        <v>8650</v>
      </c>
      <c r="C1960" s="832" t="s">
        <v>667</v>
      </c>
      <c r="D1960" s="832" t="s">
        <v>3050</v>
      </c>
      <c r="E1960" s="832" t="s">
        <v>8203</v>
      </c>
      <c r="F1960" s="832" t="s">
        <v>8576</v>
      </c>
      <c r="G1960" s="832" t="s">
        <v>8577</v>
      </c>
      <c r="H1960" s="849">
        <v>127</v>
      </c>
      <c r="I1960" s="849">
        <v>0</v>
      </c>
      <c r="J1960" s="832"/>
      <c r="K1960" s="832">
        <v>0</v>
      </c>
      <c r="L1960" s="849">
        <v>531</v>
      </c>
      <c r="M1960" s="849">
        <v>0</v>
      </c>
      <c r="N1960" s="832"/>
      <c r="O1960" s="832">
        <v>0</v>
      </c>
      <c r="P1960" s="849">
        <v>599</v>
      </c>
      <c r="Q1960" s="849">
        <v>0</v>
      </c>
      <c r="R1960" s="837"/>
      <c r="S1960" s="850">
        <v>0</v>
      </c>
    </row>
    <row r="1961" spans="1:19" ht="14.4" customHeight="1" x14ac:dyDescent="0.3">
      <c r="A1961" s="831" t="s">
        <v>8649</v>
      </c>
      <c r="B1961" s="832" t="s">
        <v>8650</v>
      </c>
      <c r="C1961" s="832" t="s">
        <v>667</v>
      </c>
      <c r="D1961" s="832" t="s">
        <v>8197</v>
      </c>
      <c r="E1961" s="832" t="s">
        <v>8203</v>
      </c>
      <c r="F1961" s="832" t="s">
        <v>8576</v>
      </c>
      <c r="G1961" s="832" t="s">
        <v>8577</v>
      </c>
      <c r="H1961" s="849">
        <v>23</v>
      </c>
      <c r="I1961" s="849">
        <v>0</v>
      </c>
      <c r="J1961" s="832"/>
      <c r="K1961" s="832">
        <v>0</v>
      </c>
      <c r="L1961" s="849"/>
      <c r="M1961" s="849"/>
      <c r="N1961" s="832"/>
      <c r="O1961" s="832"/>
      <c r="P1961" s="849"/>
      <c r="Q1961" s="849"/>
      <c r="R1961" s="837"/>
      <c r="S1961" s="850"/>
    </row>
    <row r="1962" spans="1:19" ht="14.4" customHeight="1" x14ac:dyDescent="0.3">
      <c r="A1962" s="831" t="s">
        <v>8649</v>
      </c>
      <c r="B1962" s="832" t="s">
        <v>8650</v>
      </c>
      <c r="C1962" s="832" t="s">
        <v>667</v>
      </c>
      <c r="D1962" s="832" t="s">
        <v>8199</v>
      </c>
      <c r="E1962" s="832" t="s">
        <v>8203</v>
      </c>
      <c r="F1962" s="832" t="s">
        <v>8576</v>
      </c>
      <c r="G1962" s="832" t="s">
        <v>8577</v>
      </c>
      <c r="H1962" s="849">
        <v>63</v>
      </c>
      <c r="I1962" s="849">
        <v>0</v>
      </c>
      <c r="J1962" s="832"/>
      <c r="K1962" s="832">
        <v>0</v>
      </c>
      <c r="L1962" s="849"/>
      <c r="M1962" s="849"/>
      <c r="N1962" s="832"/>
      <c r="O1962" s="832"/>
      <c r="P1962" s="849"/>
      <c r="Q1962" s="849"/>
      <c r="R1962" s="837"/>
      <c r="S1962" s="850"/>
    </row>
    <row r="1963" spans="1:19" ht="14.4" customHeight="1" x14ac:dyDescent="0.3">
      <c r="A1963" s="831" t="s">
        <v>8649</v>
      </c>
      <c r="B1963" s="832" t="s">
        <v>8650</v>
      </c>
      <c r="C1963" s="832" t="s">
        <v>667</v>
      </c>
      <c r="D1963" s="832" t="s">
        <v>3067</v>
      </c>
      <c r="E1963" s="832" t="s">
        <v>8203</v>
      </c>
      <c r="F1963" s="832" t="s">
        <v>8570</v>
      </c>
      <c r="G1963" s="832" t="s">
        <v>8571</v>
      </c>
      <c r="H1963" s="849">
        <v>3</v>
      </c>
      <c r="I1963" s="849">
        <v>0</v>
      </c>
      <c r="J1963" s="832"/>
      <c r="K1963" s="832">
        <v>0</v>
      </c>
      <c r="L1963" s="849">
        <v>1</v>
      </c>
      <c r="M1963" s="849">
        <v>0</v>
      </c>
      <c r="N1963" s="832"/>
      <c r="O1963" s="832">
        <v>0</v>
      </c>
      <c r="P1963" s="849">
        <v>2</v>
      </c>
      <c r="Q1963" s="849">
        <v>0</v>
      </c>
      <c r="R1963" s="837"/>
      <c r="S1963" s="850">
        <v>0</v>
      </c>
    </row>
    <row r="1964" spans="1:19" ht="14.4" customHeight="1" x14ac:dyDescent="0.3">
      <c r="A1964" s="831" t="s">
        <v>8649</v>
      </c>
      <c r="B1964" s="832" t="s">
        <v>8650</v>
      </c>
      <c r="C1964" s="832" t="s">
        <v>667</v>
      </c>
      <c r="D1964" s="832" t="s">
        <v>3067</v>
      </c>
      <c r="E1964" s="832" t="s">
        <v>8203</v>
      </c>
      <c r="F1964" s="832" t="s">
        <v>8576</v>
      </c>
      <c r="G1964" s="832" t="s">
        <v>8577</v>
      </c>
      <c r="H1964" s="849">
        <v>175</v>
      </c>
      <c r="I1964" s="849">
        <v>0</v>
      </c>
      <c r="J1964" s="832"/>
      <c r="K1964" s="832">
        <v>0</v>
      </c>
      <c r="L1964" s="849">
        <v>211</v>
      </c>
      <c r="M1964" s="849">
        <v>0</v>
      </c>
      <c r="N1964" s="832"/>
      <c r="O1964" s="832">
        <v>0</v>
      </c>
      <c r="P1964" s="849">
        <v>96</v>
      </c>
      <c r="Q1964" s="849">
        <v>0</v>
      </c>
      <c r="R1964" s="837"/>
      <c r="S1964" s="850">
        <v>0</v>
      </c>
    </row>
    <row r="1965" spans="1:19" ht="14.4" customHeight="1" x14ac:dyDescent="0.3">
      <c r="A1965" s="831" t="s">
        <v>8649</v>
      </c>
      <c r="B1965" s="832" t="s">
        <v>8650</v>
      </c>
      <c r="C1965" s="832" t="s">
        <v>667</v>
      </c>
      <c r="D1965" s="832" t="s">
        <v>3069</v>
      </c>
      <c r="E1965" s="832" t="s">
        <v>8203</v>
      </c>
      <c r="F1965" s="832" t="s">
        <v>8576</v>
      </c>
      <c r="G1965" s="832" t="s">
        <v>8577</v>
      </c>
      <c r="H1965" s="849">
        <v>16</v>
      </c>
      <c r="I1965" s="849">
        <v>0</v>
      </c>
      <c r="J1965" s="832"/>
      <c r="K1965" s="832">
        <v>0</v>
      </c>
      <c r="L1965" s="849"/>
      <c r="M1965" s="849"/>
      <c r="N1965" s="832"/>
      <c r="O1965" s="832"/>
      <c r="P1965" s="849"/>
      <c r="Q1965" s="849"/>
      <c r="R1965" s="837"/>
      <c r="S1965" s="850"/>
    </row>
    <row r="1966" spans="1:19" ht="14.4" customHeight="1" x14ac:dyDescent="0.3">
      <c r="A1966" s="831" t="s">
        <v>8649</v>
      </c>
      <c r="B1966" s="832" t="s">
        <v>8650</v>
      </c>
      <c r="C1966" s="832" t="s">
        <v>667</v>
      </c>
      <c r="D1966" s="832" t="s">
        <v>3069</v>
      </c>
      <c r="E1966" s="832" t="s">
        <v>8203</v>
      </c>
      <c r="F1966" s="832" t="s">
        <v>8653</v>
      </c>
      <c r="G1966" s="832" t="s">
        <v>8652</v>
      </c>
      <c r="H1966" s="849">
        <v>1</v>
      </c>
      <c r="I1966" s="849">
        <v>277</v>
      </c>
      <c r="J1966" s="832"/>
      <c r="K1966" s="832">
        <v>277</v>
      </c>
      <c r="L1966" s="849"/>
      <c r="M1966" s="849"/>
      <c r="N1966" s="832"/>
      <c r="O1966" s="832"/>
      <c r="P1966" s="849"/>
      <c r="Q1966" s="849"/>
      <c r="R1966" s="837"/>
      <c r="S1966" s="850"/>
    </row>
    <row r="1967" spans="1:19" ht="14.4" customHeight="1" x14ac:dyDescent="0.3">
      <c r="A1967" s="831" t="s">
        <v>8649</v>
      </c>
      <c r="B1967" s="832" t="s">
        <v>8650</v>
      </c>
      <c r="C1967" s="832" t="s">
        <v>667</v>
      </c>
      <c r="D1967" s="832" t="s">
        <v>3070</v>
      </c>
      <c r="E1967" s="832" t="s">
        <v>8203</v>
      </c>
      <c r="F1967" s="832" t="s">
        <v>8570</v>
      </c>
      <c r="G1967" s="832" t="s">
        <v>8571</v>
      </c>
      <c r="H1967" s="849"/>
      <c r="I1967" s="849"/>
      <c r="J1967" s="832"/>
      <c r="K1967" s="832"/>
      <c r="L1967" s="849"/>
      <c r="M1967" s="849"/>
      <c r="N1967" s="832"/>
      <c r="O1967" s="832"/>
      <c r="P1967" s="849">
        <v>1</v>
      </c>
      <c r="Q1967" s="849">
        <v>0</v>
      </c>
      <c r="R1967" s="837"/>
      <c r="S1967" s="850">
        <v>0</v>
      </c>
    </row>
    <row r="1968" spans="1:19" ht="14.4" customHeight="1" x14ac:dyDescent="0.3">
      <c r="A1968" s="831" t="s">
        <v>8649</v>
      </c>
      <c r="B1968" s="832" t="s">
        <v>8650</v>
      </c>
      <c r="C1968" s="832" t="s">
        <v>667</v>
      </c>
      <c r="D1968" s="832" t="s">
        <v>3070</v>
      </c>
      <c r="E1968" s="832" t="s">
        <v>8203</v>
      </c>
      <c r="F1968" s="832" t="s">
        <v>8576</v>
      </c>
      <c r="G1968" s="832" t="s">
        <v>8577</v>
      </c>
      <c r="H1968" s="849"/>
      <c r="I1968" s="849"/>
      <c r="J1968" s="832"/>
      <c r="K1968" s="832"/>
      <c r="L1968" s="849"/>
      <c r="M1968" s="849"/>
      <c r="N1968" s="832"/>
      <c r="O1968" s="832"/>
      <c r="P1968" s="849">
        <v>84</v>
      </c>
      <c r="Q1968" s="849">
        <v>0</v>
      </c>
      <c r="R1968" s="837"/>
      <c r="S1968" s="850">
        <v>0</v>
      </c>
    </row>
    <row r="1969" spans="1:19" ht="14.4" customHeight="1" x14ac:dyDescent="0.3">
      <c r="A1969" s="831" t="s">
        <v>8649</v>
      </c>
      <c r="B1969" s="832" t="s">
        <v>8650</v>
      </c>
      <c r="C1969" s="832" t="s">
        <v>667</v>
      </c>
      <c r="D1969" s="832" t="s">
        <v>3072</v>
      </c>
      <c r="E1969" s="832" t="s">
        <v>8203</v>
      </c>
      <c r="F1969" s="832" t="s">
        <v>8576</v>
      </c>
      <c r="G1969" s="832" t="s">
        <v>8577</v>
      </c>
      <c r="H1969" s="849">
        <v>61</v>
      </c>
      <c r="I1969" s="849">
        <v>0</v>
      </c>
      <c r="J1969" s="832"/>
      <c r="K1969" s="832">
        <v>0</v>
      </c>
      <c r="L1969" s="849">
        <v>166</v>
      </c>
      <c r="M1969" s="849">
        <v>0</v>
      </c>
      <c r="N1969" s="832"/>
      <c r="O1969" s="832">
        <v>0</v>
      </c>
      <c r="P1969" s="849">
        <v>205</v>
      </c>
      <c r="Q1969" s="849">
        <v>0</v>
      </c>
      <c r="R1969" s="837"/>
      <c r="S1969" s="850">
        <v>0</v>
      </c>
    </row>
    <row r="1970" spans="1:19" ht="14.4" customHeight="1" x14ac:dyDescent="0.3">
      <c r="A1970" s="831" t="s">
        <v>8649</v>
      </c>
      <c r="B1970" s="832" t="s">
        <v>8650</v>
      </c>
      <c r="C1970" s="832" t="s">
        <v>667</v>
      </c>
      <c r="D1970" s="832" t="s">
        <v>3072</v>
      </c>
      <c r="E1970" s="832" t="s">
        <v>8203</v>
      </c>
      <c r="F1970" s="832" t="s">
        <v>8653</v>
      </c>
      <c r="G1970" s="832" t="s">
        <v>8652</v>
      </c>
      <c r="H1970" s="849"/>
      <c r="I1970" s="849"/>
      <c r="J1970" s="832"/>
      <c r="K1970" s="832"/>
      <c r="L1970" s="849"/>
      <c r="M1970" s="849"/>
      <c r="N1970" s="832"/>
      <c r="O1970" s="832"/>
      <c r="P1970" s="849">
        <v>1</v>
      </c>
      <c r="Q1970" s="849">
        <v>297</v>
      </c>
      <c r="R1970" s="837"/>
      <c r="S1970" s="850">
        <v>297</v>
      </c>
    </row>
    <row r="1971" spans="1:19" ht="14.4" customHeight="1" x14ac:dyDescent="0.3">
      <c r="A1971" s="831" t="s">
        <v>8649</v>
      </c>
      <c r="B1971" s="832" t="s">
        <v>8650</v>
      </c>
      <c r="C1971" s="832" t="s">
        <v>667</v>
      </c>
      <c r="D1971" s="832" t="s">
        <v>3079</v>
      </c>
      <c r="E1971" s="832" t="s">
        <v>8203</v>
      </c>
      <c r="F1971" s="832" t="s">
        <v>8570</v>
      </c>
      <c r="G1971" s="832" t="s">
        <v>8571</v>
      </c>
      <c r="H1971" s="849">
        <v>3</v>
      </c>
      <c r="I1971" s="849">
        <v>0</v>
      </c>
      <c r="J1971" s="832"/>
      <c r="K1971" s="832">
        <v>0</v>
      </c>
      <c r="L1971" s="849">
        <v>2</v>
      </c>
      <c r="M1971" s="849">
        <v>0</v>
      </c>
      <c r="N1971" s="832"/>
      <c r="O1971" s="832">
        <v>0</v>
      </c>
      <c r="P1971" s="849"/>
      <c r="Q1971" s="849"/>
      <c r="R1971" s="837"/>
      <c r="S1971" s="850"/>
    </row>
    <row r="1972" spans="1:19" ht="14.4" customHeight="1" x14ac:dyDescent="0.3">
      <c r="A1972" s="831" t="s">
        <v>8649</v>
      </c>
      <c r="B1972" s="832" t="s">
        <v>8650</v>
      </c>
      <c r="C1972" s="832" t="s">
        <v>667</v>
      </c>
      <c r="D1972" s="832" t="s">
        <v>3079</v>
      </c>
      <c r="E1972" s="832" t="s">
        <v>8203</v>
      </c>
      <c r="F1972" s="832" t="s">
        <v>8576</v>
      </c>
      <c r="G1972" s="832" t="s">
        <v>8577</v>
      </c>
      <c r="H1972" s="849">
        <v>203</v>
      </c>
      <c r="I1972" s="849">
        <v>0</v>
      </c>
      <c r="J1972" s="832"/>
      <c r="K1972" s="832">
        <v>0</v>
      </c>
      <c r="L1972" s="849">
        <v>203</v>
      </c>
      <c r="M1972" s="849">
        <v>0</v>
      </c>
      <c r="N1972" s="832"/>
      <c r="O1972" s="832">
        <v>0</v>
      </c>
      <c r="P1972" s="849">
        <v>173</v>
      </c>
      <c r="Q1972" s="849">
        <v>0</v>
      </c>
      <c r="R1972" s="837"/>
      <c r="S1972" s="850">
        <v>0</v>
      </c>
    </row>
    <row r="1973" spans="1:19" ht="14.4" customHeight="1" x14ac:dyDescent="0.3">
      <c r="A1973" s="831" t="s">
        <v>8649</v>
      </c>
      <c r="B1973" s="832" t="s">
        <v>8650</v>
      </c>
      <c r="C1973" s="832" t="s">
        <v>667</v>
      </c>
      <c r="D1973" s="832" t="s">
        <v>3081</v>
      </c>
      <c r="E1973" s="832" t="s">
        <v>8203</v>
      </c>
      <c r="F1973" s="832" t="s">
        <v>8576</v>
      </c>
      <c r="G1973" s="832" t="s">
        <v>8577</v>
      </c>
      <c r="H1973" s="849">
        <v>12</v>
      </c>
      <c r="I1973" s="849">
        <v>0</v>
      </c>
      <c r="J1973" s="832"/>
      <c r="K1973" s="832">
        <v>0</v>
      </c>
      <c r="L1973" s="849">
        <v>95</v>
      </c>
      <c r="M1973" s="849">
        <v>0</v>
      </c>
      <c r="N1973" s="832"/>
      <c r="O1973" s="832">
        <v>0</v>
      </c>
      <c r="P1973" s="849">
        <v>80</v>
      </c>
      <c r="Q1973" s="849">
        <v>0</v>
      </c>
      <c r="R1973" s="837"/>
      <c r="S1973" s="850">
        <v>0</v>
      </c>
    </row>
    <row r="1974" spans="1:19" ht="14.4" customHeight="1" x14ac:dyDescent="0.3">
      <c r="A1974" s="831" t="s">
        <v>8649</v>
      </c>
      <c r="B1974" s="832" t="s">
        <v>8650</v>
      </c>
      <c r="C1974" s="832" t="s">
        <v>667</v>
      </c>
      <c r="D1974" s="832" t="s">
        <v>3084</v>
      </c>
      <c r="E1974" s="832" t="s">
        <v>8203</v>
      </c>
      <c r="F1974" s="832" t="s">
        <v>8570</v>
      </c>
      <c r="G1974" s="832" t="s">
        <v>8571</v>
      </c>
      <c r="H1974" s="849">
        <v>12</v>
      </c>
      <c r="I1974" s="849">
        <v>0</v>
      </c>
      <c r="J1974" s="832"/>
      <c r="K1974" s="832">
        <v>0</v>
      </c>
      <c r="L1974" s="849">
        <v>10</v>
      </c>
      <c r="M1974" s="849">
        <v>0</v>
      </c>
      <c r="N1974" s="832"/>
      <c r="O1974" s="832">
        <v>0</v>
      </c>
      <c r="P1974" s="849">
        <v>6</v>
      </c>
      <c r="Q1974" s="849">
        <v>0</v>
      </c>
      <c r="R1974" s="837"/>
      <c r="S1974" s="850">
        <v>0</v>
      </c>
    </row>
    <row r="1975" spans="1:19" ht="14.4" customHeight="1" x14ac:dyDescent="0.3">
      <c r="A1975" s="831" t="s">
        <v>8649</v>
      </c>
      <c r="B1975" s="832" t="s">
        <v>8650</v>
      </c>
      <c r="C1975" s="832" t="s">
        <v>667</v>
      </c>
      <c r="D1975" s="832" t="s">
        <v>3084</v>
      </c>
      <c r="E1975" s="832" t="s">
        <v>8203</v>
      </c>
      <c r="F1975" s="832" t="s">
        <v>8576</v>
      </c>
      <c r="G1975" s="832" t="s">
        <v>8577</v>
      </c>
      <c r="H1975" s="849">
        <v>1323</v>
      </c>
      <c r="I1975" s="849">
        <v>0</v>
      </c>
      <c r="J1975" s="832"/>
      <c r="K1975" s="832">
        <v>0</v>
      </c>
      <c r="L1975" s="849">
        <v>1188</v>
      </c>
      <c r="M1975" s="849">
        <v>0</v>
      </c>
      <c r="N1975" s="832"/>
      <c r="O1975" s="832">
        <v>0</v>
      </c>
      <c r="P1975" s="849">
        <v>830</v>
      </c>
      <c r="Q1975" s="849">
        <v>0</v>
      </c>
      <c r="R1975" s="837"/>
      <c r="S1975" s="850">
        <v>0</v>
      </c>
    </row>
    <row r="1976" spans="1:19" ht="14.4" customHeight="1" x14ac:dyDescent="0.3">
      <c r="A1976" s="831" t="s">
        <v>8649</v>
      </c>
      <c r="B1976" s="832" t="s">
        <v>8650</v>
      </c>
      <c r="C1976" s="832" t="s">
        <v>667</v>
      </c>
      <c r="D1976" s="832" t="s">
        <v>3085</v>
      </c>
      <c r="E1976" s="832" t="s">
        <v>8203</v>
      </c>
      <c r="F1976" s="832" t="s">
        <v>8570</v>
      </c>
      <c r="G1976" s="832" t="s">
        <v>8571</v>
      </c>
      <c r="H1976" s="849">
        <v>1</v>
      </c>
      <c r="I1976" s="849">
        <v>0</v>
      </c>
      <c r="J1976" s="832"/>
      <c r="K1976" s="832">
        <v>0</v>
      </c>
      <c r="L1976" s="849"/>
      <c r="M1976" s="849"/>
      <c r="N1976" s="832"/>
      <c r="O1976" s="832"/>
      <c r="P1976" s="849">
        <v>1</v>
      </c>
      <c r="Q1976" s="849">
        <v>0</v>
      </c>
      <c r="R1976" s="837"/>
      <c r="S1976" s="850">
        <v>0</v>
      </c>
    </row>
    <row r="1977" spans="1:19" ht="14.4" customHeight="1" x14ac:dyDescent="0.3">
      <c r="A1977" s="831" t="s">
        <v>8649</v>
      </c>
      <c r="B1977" s="832" t="s">
        <v>8650</v>
      </c>
      <c r="C1977" s="832" t="s">
        <v>667</v>
      </c>
      <c r="D1977" s="832" t="s">
        <v>3085</v>
      </c>
      <c r="E1977" s="832" t="s">
        <v>8203</v>
      </c>
      <c r="F1977" s="832" t="s">
        <v>8576</v>
      </c>
      <c r="G1977" s="832" t="s">
        <v>8577</v>
      </c>
      <c r="H1977" s="849">
        <v>219</v>
      </c>
      <c r="I1977" s="849">
        <v>0</v>
      </c>
      <c r="J1977" s="832"/>
      <c r="K1977" s="832">
        <v>0</v>
      </c>
      <c r="L1977" s="849">
        <v>212</v>
      </c>
      <c r="M1977" s="849">
        <v>0</v>
      </c>
      <c r="N1977" s="832"/>
      <c r="O1977" s="832">
        <v>0</v>
      </c>
      <c r="P1977" s="849">
        <v>203</v>
      </c>
      <c r="Q1977" s="849">
        <v>0</v>
      </c>
      <c r="R1977" s="837"/>
      <c r="S1977" s="850">
        <v>0</v>
      </c>
    </row>
    <row r="1978" spans="1:19" ht="14.4" customHeight="1" x14ac:dyDescent="0.3">
      <c r="A1978" s="831" t="s">
        <v>8649</v>
      </c>
      <c r="B1978" s="832" t="s">
        <v>8650</v>
      </c>
      <c r="C1978" s="832" t="s">
        <v>667</v>
      </c>
      <c r="D1978" s="832" t="s">
        <v>3085</v>
      </c>
      <c r="E1978" s="832" t="s">
        <v>8203</v>
      </c>
      <c r="F1978" s="832" t="s">
        <v>8651</v>
      </c>
      <c r="G1978" s="832" t="s">
        <v>8652</v>
      </c>
      <c r="H1978" s="849">
        <v>1</v>
      </c>
      <c r="I1978" s="849">
        <v>169</v>
      </c>
      <c r="J1978" s="832"/>
      <c r="K1978" s="832">
        <v>169</v>
      </c>
      <c r="L1978" s="849"/>
      <c r="M1978" s="849"/>
      <c r="N1978" s="832"/>
      <c r="O1978" s="832"/>
      <c r="P1978" s="849"/>
      <c r="Q1978" s="849"/>
      <c r="R1978" s="837"/>
      <c r="S1978" s="850"/>
    </row>
    <row r="1979" spans="1:19" ht="14.4" customHeight="1" x14ac:dyDescent="0.3">
      <c r="A1979" s="831" t="s">
        <v>8649</v>
      </c>
      <c r="B1979" s="832" t="s">
        <v>8650</v>
      </c>
      <c r="C1979" s="832" t="s">
        <v>667</v>
      </c>
      <c r="D1979" s="832" t="s">
        <v>3085</v>
      </c>
      <c r="E1979" s="832" t="s">
        <v>8203</v>
      </c>
      <c r="F1979" s="832" t="s">
        <v>8653</v>
      </c>
      <c r="G1979" s="832" t="s">
        <v>8652</v>
      </c>
      <c r="H1979" s="849">
        <v>1</v>
      </c>
      <c r="I1979" s="849">
        <v>277</v>
      </c>
      <c r="J1979" s="832"/>
      <c r="K1979" s="832">
        <v>277</v>
      </c>
      <c r="L1979" s="849"/>
      <c r="M1979" s="849"/>
      <c r="N1979" s="832"/>
      <c r="O1979" s="832"/>
      <c r="P1979" s="849"/>
      <c r="Q1979" s="849"/>
      <c r="R1979" s="837"/>
      <c r="S1979" s="850"/>
    </row>
    <row r="1980" spans="1:19" ht="14.4" customHeight="1" x14ac:dyDescent="0.3">
      <c r="A1980" s="831" t="s">
        <v>8649</v>
      </c>
      <c r="B1980" s="832" t="s">
        <v>8650</v>
      </c>
      <c r="C1980" s="832" t="s">
        <v>667</v>
      </c>
      <c r="D1980" s="832" t="s">
        <v>3087</v>
      </c>
      <c r="E1980" s="832" t="s">
        <v>8203</v>
      </c>
      <c r="F1980" s="832" t="s">
        <v>8576</v>
      </c>
      <c r="G1980" s="832" t="s">
        <v>8577</v>
      </c>
      <c r="H1980" s="849">
        <v>95</v>
      </c>
      <c r="I1980" s="849">
        <v>0</v>
      </c>
      <c r="J1980" s="832"/>
      <c r="K1980" s="832">
        <v>0</v>
      </c>
      <c r="L1980" s="849">
        <v>103</v>
      </c>
      <c r="M1980" s="849">
        <v>0</v>
      </c>
      <c r="N1980" s="832"/>
      <c r="O1980" s="832">
        <v>0</v>
      </c>
      <c r="P1980" s="849">
        <v>169</v>
      </c>
      <c r="Q1980" s="849">
        <v>0</v>
      </c>
      <c r="R1980" s="837"/>
      <c r="S1980" s="850">
        <v>0</v>
      </c>
    </row>
    <row r="1981" spans="1:19" ht="14.4" customHeight="1" x14ac:dyDescent="0.3">
      <c r="A1981" s="831" t="s">
        <v>8649</v>
      </c>
      <c r="B1981" s="832" t="s">
        <v>8650</v>
      </c>
      <c r="C1981" s="832" t="s">
        <v>667</v>
      </c>
      <c r="D1981" s="832" t="s">
        <v>3087</v>
      </c>
      <c r="E1981" s="832" t="s">
        <v>8203</v>
      </c>
      <c r="F1981" s="832" t="s">
        <v>8653</v>
      </c>
      <c r="G1981" s="832" t="s">
        <v>8652</v>
      </c>
      <c r="H1981" s="849">
        <v>0</v>
      </c>
      <c r="I1981" s="849">
        <v>0</v>
      </c>
      <c r="J1981" s="832"/>
      <c r="K1981" s="832"/>
      <c r="L1981" s="849"/>
      <c r="M1981" s="849"/>
      <c r="N1981" s="832"/>
      <c r="O1981" s="832"/>
      <c r="P1981" s="849"/>
      <c r="Q1981" s="849"/>
      <c r="R1981" s="837"/>
      <c r="S1981" s="850"/>
    </row>
    <row r="1982" spans="1:19" ht="14.4" customHeight="1" thickBot="1" x14ac:dyDescent="0.35">
      <c r="A1982" s="839" t="s">
        <v>8649</v>
      </c>
      <c r="B1982" s="840" t="s">
        <v>8650</v>
      </c>
      <c r="C1982" s="840" t="s">
        <v>667</v>
      </c>
      <c r="D1982" s="840" t="s">
        <v>3026</v>
      </c>
      <c r="E1982" s="840" t="s">
        <v>8203</v>
      </c>
      <c r="F1982" s="840" t="s">
        <v>8576</v>
      </c>
      <c r="G1982" s="840" t="s">
        <v>8577</v>
      </c>
      <c r="H1982" s="851"/>
      <c r="I1982" s="851"/>
      <c r="J1982" s="840"/>
      <c r="K1982" s="840"/>
      <c r="L1982" s="851">
        <v>13</v>
      </c>
      <c r="M1982" s="851">
        <v>0</v>
      </c>
      <c r="N1982" s="840"/>
      <c r="O1982" s="840">
        <v>0</v>
      </c>
      <c r="P1982" s="851"/>
      <c r="Q1982" s="851"/>
      <c r="R1982" s="845"/>
      <c r="S198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72704201</v>
      </c>
      <c r="C3" s="344">
        <f t="shared" ref="C3:R3" si="0">SUBTOTAL(9,C6:C1048576)</f>
        <v>39.086379576596137</v>
      </c>
      <c r="D3" s="344">
        <f t="shared" si="0"/>
        <v>65471148</v>
      </c>
      <c r="E3" s="344">
        <f t="shared" si="0"/>
        <v>9</v>
      </c>
      <c r="F3" s="344">
        <f t="shared" si="0"/>
        <v>62965413.329999998</v>
      </c>
      <c r="G3" s="347">
        <f>IF(D3&lt;&gt;0,F3/D3,"")</f>
        <v>0.96172765032316221</v>
      </c>
      <c r="H3" s="343">
        <f t="shared" si="0"/>
        <v>11352471.6</v>
      </c>
      <c r="I3" s="344">
        <f t="shared" si="0"/>
        <v>1.2458013631856537</v>
      </c>
      <c r="J3" s="344">
        <f t="shared" si="0"/>
        <v>9112585.6300000008</v>
      </c>
      <c r="K3" s="344">
        <f t="shared" si="0"/>
        <v>1</v>
      </c>
      <c r="L3" s="344">
        <f t="shared" si="0"/>
        <v>6609400.1899999976</v>
      </c>
      <c r="M3" s="345">
        <f>IF(J3&lt;&gt;0,L3/J3,"")</f>
        <v>0.72530459063570929</v>
      </c>
      <c r="N3" s="346">
        <f t="shared" si="0"/>
        <v>352135.75</v>
      </c>
      <c r="O3" s="344">
        <f t="shared" si="0"/>
        <v>1.6524186423640785</v>
      </c>
      <c r="P3" s="344">
        <f t="shared" si="0"/>
        <v>213103.23</v>
      </c>
      <c r="Q3" s="344">
        <f t="shared" si="0"/>
        <v>1</v>
      </c>
      <c r="R3" s="344">
        <f t="shared" si="0"/>
        <v>374174.18000000005</v>
      </c>
      <c r="S3" s="345">
        <f>IF(P3&lt;&gt;0,R3/P3,"")</f>
        <v>1.7558353291970283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8658</v>
      </c>
      <c r="B6" s="887"/>
      <c r="C6" s="825"/>
      <c r="D6" s="887">
        <v>214</v>
      </c>
      <c r="E6" s="825">
        <v>1</v>
      </c>
      <c r="F6" s="887">
        <v>710</v>
      </c>
      <c r="G6" s="830">
        <v>3.3177570093457942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8659</v>
      </c>
      <c r="B7" s="889">
        <v>165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8660</v>
      </c>
      <c r="B8" s="889"/>
      <c r="C8" s="832"/>
      <c r="D8" s="889"/>
      <c r="E8" s="832"/>
      <c r="F8" s="889">
        <v>913</v>
      </c>
      <c r="G8" s="837"/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8661</v>
      </c>
      <c r="B9" s="889">
        <v>496</v>
      </c>
      <c r="C9" s="832">
        <v>13.405405405405405</v>
      </c>
      <c r="D9" s="889">
        <v>37</v>
      </c>
      <c r="E9" s="832">
        <v>1</v>
      </c>
      <c r="F9" s="889">
        <v>37</v>
      </c>
      <c r="G9" s="837">
        <v>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8662</v>
      </c>
      <c r="B10" s="889">
        <v>40686</v>
      </c>
      <c r="C10" s="832">
        <v>0.85351066730999181</v>
      </c>
      <c r="D10" s="889">
        <v>47669</v>
      </c>
      <c r="E10" s="832">
        <v>1</v>
      </c>
      <c r="F10" s="889">
        <v>43541</v>
      </c>
      <c r="G10" s="837">
        <v>0.91340284042039899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2969</v>
      </c>
      <c r="B11" s="889">
        <v>72658475</v>
      </c>
      <c r="C11" s="832">
        <v>1.1106508608733703</v>
      </c>
      <c r="D11" s="889">
        <v>65419726</v>
      </c>
      <c r="E11" s="832">
        <v>1</v>
      </c>
      <c r="F11" s="889">
        <v>62910515.329999998</v>
      </c>
      <c r="G11" s="837">
        <v>0.96164443320964077</v>
      </c>
      <c r="H11" s="889">
        <v>11352471.6</v>
      </c>
      <c r="I11" s="832">
        <v>1.2458013631856537</v>
      </c>
      <c r="J11" s="889">
        <v>9112585.6300000008</v>
      </c>
      <c r="K11" s="832">
        <v>1</v>
      </c>
      <c r="L11" s="889">
        <v>6609400.1899999976</v>
      </c>
      <c r="M11" s="837">
        <v>0.72530459063570929</v>
      </c>
      <c r="N11" s="889">
        <v>352135.75</v>
      </c>
      <c r="O11" s="832">
        <v>1.6524186423640785</v>
      </c>
      <c r="P11" s="889">
        <v>213103.23</v>
      </c>
      <c r="Q11" s="832">
        <v>1</v>
      </c>
      <c r="R11" s="889">
        <v>374174.18000000005</v>
      </c>
      <c r="S11" s="838">
        <v>1.7558353291970283</v>
      </c>
    </row>
    <row r="12" spans="1:19" ht="14.4" customHeight="1" x14ac:dyDescent="0.3">
      <c r="A12" s="857" t="s">
        <v>8663</v>
      </c>
      <c r="B12" s="889"/>
      <c r="C12" s="832"/>
      <c r="D12" s="889"/>
      <c r="E12" s="832"/>
      <c r="F12" s="889">
        <v>355</v>
      </c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8664</v>
      </c>
      <c r="B13" s="889">
        <v>165</v>
      </c>
      <c r="C13" s="832">
        <v>4.4594594594594597</v>
      </c>
      <c r="D13" s="889">
        <v>37</v>
      </c>
      <c r="E13" s="832">
        <v>1</v>
      </c>
      <c r="F13" s="889">
        <v>177</v>
      </c>
      <c r="G13" s="837">
        <v>4.7837837837837842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8665</v>
      </c>
      <c r="B14" s="889">
        <v>496</v>
      </c>
      <c r="C14" s="832">
        <v>13.405405405405405</v>
      </c>
      <c r="D14" s="889">
        <v>37</v>
      </c>
      <c r="E14" s="832">
        <v>1</v>
      </c>
      <c r="F14" s="889">
        <v>569</v>
      </c>
      <c r="G14" s="837">
        <v>15.378378378378379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8666</v>
      </c>
      <c r="B15" s="889">
        <v>1741</v>
      </c>
      <c r="C15" s="832">
        <v>4.9180790960451981</v>
      </c>
      <c r="D15" s="889">
        <v>354</v>
      </c>
      <c r="E15" s="832">
        <v>1</v>
      </c>
      <c r="F15" s="889">
        <v>1597</v>
      </c>
      <c r="G15" s="837">
        <v>4.5112994350282483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8667</v>
      </c>
      <c r="B16" s="889"/>
      <c r="C16" s="832"/>
      <c r="D16" s="889">
        <v>957</v>
      </c>
      <c r="E16" s="832">
        <v>1</v>
      </c>
      <c r="F16" s="889">
        <v>627</v>
      </c>
      <c r="G16" s="837">
        <v>0.65517241379310343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thickBot="1" x14ac:dyDescent="0.35">
      <c r="A17" s="893" t="s">
        <v>8668</v>
      </c>
      <c r="B17" s="891">
        <v>1977</v>
      </c>
      <c r="C17" s="840">
        <v>0.93386868209730756</v>
      </c>
      <c r="D17" s="891">
        <v>2117</v>
      </c>
      <c r="E17" s="840">
        <v>1</v>
      </c>
      <c r="F17" s="891">
        <v>6372</v>
      </c>
      <c r="G17" s="845">
        <v>3.0099196976854037</v>
      </c>
      <c r="H17" s="891"/>
      <c r="I17" s="840"/>
      <c r="J17" s="891"/>
      <c r="K17" s="840"/>
      <c r="L17" s="891"/>
      <c r="M17" s="845"/>
      <c r="N17" s="891"/>
      <c r="O17" s="840"/>
      <c r="P17" s="891"/>
      <c r="Q17" s="840"/>
      <c r="R17" s="891"/>
      <c r="S1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10392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53878.110000000008</v>
      </c>
      <c r="G3" s="208">
        <f t="shared" si="0"/>
        <v>84408808.350000054</v>
      </c>
      <c r="H3" s="208"/>
      <c r="I3" s="208"/>
      <c r="J3" s="208">
        <f t="shared" si="0"/>
        <v>53235.349999999991</v>
      </c>
      <c r="K3" s="208">
        <f t="shared" si="0"/>
        <v>74796836.859999985</v>
      </c>
      <c r="L3" s="208"/>
      <c r="M3" s="208"/>
      <c r="N3" s="208">
        <f t="shared" si="0"/>
        <v>52807.919999999984</v>
      </c>
      <c r="O3" s="208">
        <f t="shared" si="0"/>
        <v>69948987.699999958</v>
      </c>
      <c r="P3" s="79">
        <f>IF(K3=0,0,O3/K3)</f>
        <v>0.93518644151925934</v>
      </c>
      <c r="Q3" s="209">
        <f>IF(N3=0,0,O3/N3)</f>
        <v>1324.5927448004009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8669</v>
      </c>
      <c r="B6" s="825" t="s">
        <v>8377</v>
      </c>
      <c r="C6" s="825" t="s">
        <v>8203</v>
      </c>
      <c r="D6" s="825" t="s">
        <v>8380</v>
      </c>
      <c r="E6" s="825" t="s">
        <v>8381</v>
      </c>
      <c r="F6" s="225"/>
      <c r="G6" s="225"/>
      <c r="H6" s="225"/>
      <c r="I6" s="225"/>
      <c r="J6" s="225">
        <v>1</v>
      </c>
      <c r="K6" s="225">
        <v>177</v>
      </c>
      <c r="L6" s="225">
        <v>1</v>
      </c>
      <c r="M6" s="225">
        <v>177</v>
      </c>
      <c r="N6" s="225"/>
      <c r="O6" s="225"/>
      <c r="P6" s="830"/>
      <c r="Q6" s="848"/>
    </row>
    <row r="7" spans="1:17" ht="14.4" customHeight="1" x14ac:dyDescent="0.3">
      <c r="A7" s="831" t="s">
        <v>8669</v>
      </c>
      <c r="B7" s="832" t="s">
        <v>8377</v>
      </c>
      <c r="C7" s="832" t="s">
        <v>8203</v>
      </c>
      <c r="D7" s="832" t="s">
        <v>8271</v>
      </c>
      <c r="E7" s="832" t="s">
        <v>8272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355</v>
      </c>
      <c r="P7" s="837"/>
      <c r="Q7" s="850">
        <v>355</v>
      </c>
    </row>
    <row r="8" spans="1:17" ht="14.4" customHeight="1" x14ac:dyDescent="0.3">
      <c r="A8" s="831" t="s">
        <v>8669</v>
      </c>
      <c r="B8" s="832" t="s">
        <v>8550</v>
      </c>
      <c r="C8" s="832" t="s">
        <v>8203</v>
      </c>
      <c r="D8" s="832" t="s">
        <v>8281</v>
      </c>
      <c r="E8" s="832" t="s">
        <v>8282</v>
      </c>
      <c r="F8" s="849"/>
      <c r="G8" s="849"/>
      <c r="H8" s="849"/>
      <c r="I8" s="849"/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8669</v>
      </c>
      <c r="B9" s="832" t="s">
        <v>8550</v>
      </c>
      <c r="C9" s="832" t="s">
        <v>8203</v>
      </c>
      <c r="D9" s="832" t="s">
        <v>8271</v>
      </c>
      <c r="E9" s="832" t="s">
        <v>8272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355</v>
      </c>
      <c r="P9" s="837"/>
      <c r="Q9" s="850">
        <v>355</v>
      </c>
    </row>
    <row r="10" spans="1:17" ht="14.4" customHeight="1" x14ac:dyDescent="0.3">
      <c r="A10" s="831" t="s">
        <v>8670</v>
      </c>
      <c r="B10" s="832" t="s">
        <v>8305</v>
      </c>
      <c r="C10" s="832" t="s">
        <v>8203</v>
      </c>
      <c r="D10" s="832" t="s">
        <v>8318</v>
      </c>
      <c r="E10" s="832" t="s">
        <v>8319</v>
      </c>
      <c r="F10" s="849">
        <v>1</v>
      </c>
      <c r="G10" s="849">
        <v>165</v>
      </c>
      <c r="H10" s="849"/>
      <c r="I10" s="849">
        <v>165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8671</v>
      </c>
      <c r="B11" s="832" t="s">
        <v>8491</v>
      </c>
      <c r="C11" s="832" t="s">
        <v>8203</v>
      </c>
      <c r="D11" s="832" t="s">
        <v>8512</v>
      </c>
      <c r="E11" s="832" t="s">
        <v>8513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794</v>
      </c>
      <c r="P11" s="837"/>
      <c r="Q11" s="850">
        <v>794</v>
      </c>
    </row>
    <row r="12" spans="1:17" ht="14.4" customHeight="1" x14ac:dyDescent="0.3">
      <c r="A12" s="831" t="s">
        <v>8671</v>
      </c>
      <c r="B12" s="832" t="s">
        <v>8491</v>
      </c>
      <c r="C12" s="832" t="s">
        <v>8203</v>
      </c>
      <c r="D12" s="832" t="s">
        <v>8672</v>
      </c>
      <c r="E12" s="832" t="s">
        <v>8673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119</v>
      </c>
      <c r="P12" s="837"/>
      <c r="Q12" s="850">
        <v>119</v>
      </c>
    </row>
    <row r="13" spans="1:17" ht="14.4" customHeight="1" x14ac:dyDescent="0.3">
      <c r="A13" s="831" t="s">
        <v>8674</v>
      </c>
      <c r="B13" s="832" t="s">
        <v>8387</v>
      </c>
      <c r="C13" s="832" t="s">
        <v>8203</v>
      </c>
      <c r="D13" s="832" t="s">
        <v>8487</v>
      </c>
      <c r="E13" s="832" t="s">
        <v>8488</v>
      </c>
      <c r="F13" s="849">
        <v>1</v>
      </c>
      <c r="G13" s="849">
        <v>165</v>
      </c>
      <c r="H13" s="849"/>
      <c r="I13" s="849">
        <v>165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8674</v>
      </c>
      <c r="B14" s="832" t="s">
        <v>8550</v>
      </c>
      <c r="C14" s="832" t="s">
        <v>8203</v>
      </c>
      <c r="D14" s="832" t="s">
        <v>8281</v>
      </c>
      <c r="E14" s="832" t="s">
        <v>8282</v>
      </c>
      <c r="F14" s="849"/>
      <c r="G14" s="849"/>
      <c r="H14" s="849"/>
      <c r="I14" s="849"/>
      <c r="J14" s="849">
        <v>1</v>
      </c>
      <c r="K14" s="849">
        <v>37</v>
      </c>
      <c r="L14" s="849">
        <v>1</v>
      </c>
      <c r="M14" s="849">
        <v>37</v>
      </c>
      <c r="N14" s="849"/>
      <c r="O14" s="849"/>
      <c r="P14" s="837"/>
      <c r="Q14" s="850"/>
    </row>
    <row r="15" spans="1:17" ht="14.4" customHeight="1" x14ac:dyDescent="0.3">
      <c r="A15" s="831" t="s">
        <v>8674</v>
      </c>
      <c r="B15" s="832" t="s">
        <v>8550</v>
      </c>
      <c r="C15" s="832" t="s">
        <v>8203</v>
      </c>
      <c r="D15" s="832" t="s">
        <v>8271</v>
      </c>
      <c r="E15" s="832" t="s">
        <v>8272</v>
      </c>
      <c r="F15" s="849">
        <v>1</v>
      </c>
      <c r="G15" s="849">
        <v>331</v>
      </c>
      <c r="H15" s="849"/>
      <c r="I15" s="849">
        <v>331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8674</v>
      </c>
      <c r="B16" s="832" t="s">
        <v>8595</v>
      </c>
      <c r="C16" s="832" t="s">
        <v>8203</v>
      </c>
      <c r="D16" s="832" t="s">
        <v>8281</v>
      </c>
      <c r="E16" s="832" t="s">
        <v>8282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37</v>
      </c>
      <c r="P16" s="837"/>
      <c r="Q16" s="850">
        <v>37</v>
      </c>
    </row>
    <row r="17" spans="1:17" ht="14.4" customHeight="1" x14ac:dyDescent="0.3">
      <c r="A17" s="831" t="s">
        <v>8675</v>
      </c>
      <c r="B17" s="832" t="s">
        <v>8274</v>
      </c>
      <c r="C17" s="832" t="s">
        <v>8203</v>
      </c>
      <c r="D17" s="832" t="s">
        <v>8281</v>
      </c>
      <c r="E17" s="832" t="s">
        <v>8282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37</v>
      </c>
      <c r="P17" s="837"/>
      <c r="Q17" s="850">
        <v>37</v>
      </c>
    </row>
    <row r="18" spans="1:17" ht="14.4" customHeight="1" x14ac:dyDescent="0.3">
      <c r="A18" s="831" t="s">
        <v>8675</v>
      </c>
      <c r="B18" s="832" t="s">
        <v>8305</v>
      </c>
      <c r="C18" s="832" t="s">
        <v>8203</v>
      </c>
      <c r="D18" s="832" t="s">
        <v>8281</v>
      </c>
      <c r="E18" s="832" t="s">
        <v>8282</v>
      </c>
      <c r="F18" s="849">
        <v>1</v>
      </c>
      <c r="G18" s="849">
        <v>35</v>
      </c>
      <c r="H18" s="849"/>
      <c r="I18" s="849">
        <v>35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8675</v>
      </c>
      <c r="B19" s="832" t="s">
        <v>8305</v>
      </c>
      <c r="C19" s="832" t="s">
        <v>8203</v>
      </c>
      <c r="D19" s="832" t="s">
        <v>8310</v>
      </c>
      <c r="E19" s="832" t="s">
        <v>8311</v>
      </c>
      <c r="F19" s="849"/>
      <c r="G19" s="849"/>
      <c r="H19" s="849"/>
      <c r="I19" s="849"/>
      <c r="J19" s="849">
        <v>2</v>
      </c>
      <c r="K19" s="849">
        <v>1402</v>
      </c>
      <c r="L19" s="849">
        <v>1</v>
      </c>
      <c r="M19" s="849">
        <v>701</v>
      </c>
      <c r="N19" s="849">
        <v>2</v>
      </c>
      <c r="O19" s="849">
        <v>1402</v>
      </c>
      <c r="P19" s="837">
        <v>1</v>
      </c>
      <c r="Q19" s="850">
        <v>701</v>
      </c>
    </row>
    <row r="20" spans="1:17" ht="14.4" customHeight="1" x14ac:dyDescent="0.3">
      <c r="A20" s="831" t="s">
        <v>8675</v>
      </c>
      <c r="B20" s="832" t="s">
        <v>8305</v>
      </c>
      <c r="C20" s="832" t="s">
        <v>8203</v>
      </c>
      <c r="D20" s="832" t="s">
        <v>8314</v>
      </c>
      <c r="E20" s="832" t="s">
        <v>8315</v>
      </c>
      <c r="F20" s="849">
        <v>2</v>
      </c>
      <c r="G20" s="849">
        <v>662</v>
      </c>
      <c r="H20" s="849"/>
      <c r="I20" s="849">
        <v>331</v>
      </c>
      <c r="J20" s="849"/>
      <c r="K20" s="849"/>
      <c r="L20" s="849"/>
      <c r="M20" s="849"/>
      <c r="N20" s="849">
        <v>2</v>
      </c>
      <c r="O20" s="849">
        <v>710</v>
      </c>
      <c r="P20" s="837"/>
      <c r="Q20" s="850">
        <v>355</v>
      </c>
    </row>
    <row r="21" spans="1:17" ht="14.4" customHeight="1" x14ac:dyDescent="0.3">
      <c r="A21" s="831" t="s">
        <v>8675</v>
      </c>
      <c r="B21" s="832" t="s">
        <v>8305</v>
      </c>
      <c r="C21" s="832" t="s">
        <v>8203</v>
      </c>
      <c r="D21" s="832" t="s">
        <v>8318</v>
      </c>
      <c r="E21" s="832" t="s">
        <v>8319</v>
      </c>
      <c r="F21" s="849">
        <v>1</v>
      </c>
      <c r="G21" s="849">
        <v>165</v>
      </c>
      <c r="H21" s="849">
        <v>0.46610169491525422</v>
      </c>
      <c r="I21" s="849">
        <v>165</v>
      </c>
      <c r="J21" s="849">
        <v>2</v>
      </c>
      <c r="K21" s="849">
        <v>354</v>
      </c>
      <c r="L21" s="849">
        <v>1</v>
      </c>
      <c r="M21" s="849">
        <v>177</v>
      </c>
      <c r="N21" s="849">
        <v>1</v>
      </c>
      <c r="O21" s="849">
        <v>177</v>
      </c>
      <c r="P21" s="837">
        <v>0.5</v>
      </c>
      <c r="Q21" s="850">
        <v>177</v>
      </c>
    </row>
    <row r="22" spans="1:17" ht="14.4" customHeight="1" x14ac:dyDescent="0.3">
      <c r="A22" s="831" t="s">
        <v>8675</v>
      </c>
      <c r="B22" s="832" t="s">
        <v>8491</v>
      </c>
      <c r="C22" s="832" t="s">
        <v>8203</v>
      </c>
      <c r="D22" s="832" t="s">
        <v>8281</v>
      </c>
      <c r="E22" s="832" t="s">
        <v>8282</v>
      </c>
      <c r="F22" s="849">
        <v>1</v>
      </c>
      <c r="G22" s="849">
        <v>35</v>
      </c>
      <c r="H22" s="849"/>
      <c r="I22" s="849">
        <v>35</v>
      </c>
      <c r="J22" s="849"/>
      <c r="K22" s="849"/>
      <c r="L22" s="849"/>
      <c r="M22" s="849"/>
      <c r="N22" s="849">
        <v>1</v>
      </c>
      <c r="O22" s="849">
        <v>37</v>
      </c>
      <c r="P22" s="837"/>
      <c r="Q22" s="850">
        <v>37</v>
      </c>
    </row>
    <row r="23" spans="1:17" ht="14.4" customHeight="1" x14ac:dyDescent="0.3">
      <c r="A23" s="831" t="s">
        <v>8675</v>
      </c>
      <c r="B23" s="832" t="s">
        <v>8491</v>
      </c>
      <c r="C23" s="832" t="s">
        <v>8203</v>
      </c>
      <c r="D23" s="832" t="s">
        <v>8512</v>
      </c>
      <c r="E23" s="832" t="s">
        <v>8513</v>
      </c>
      <c r="F23" s="849"/>
      <c r="G23" s="849"/>
      <c r="H23" s="849"/>
      <c r="I23" s="849"/>
      <c r="J23" s="849">
        <v>2</v>
      </c>
      <c r="K23" s="849">
        <v>1318</v>
      </c>
      <c r="L23" s="849">
        <v>1</v>
      </c>
      <c r="M23" s="849">
        <v>659</v>
      </c>
      <c r="N23" s="849">
        <v>4</v>
      </c>
      <c r="O23" s="849">
        <v>3176</v>
      </c>
      <c r="P23" s="837">
        <v>2.409711684370258</v>
      </c>
      <c r="Q23" s="850">
        <v>794</v>
      </c>
    </row>
    <row r="24" spans="1:17" ht="14.4" customHeight="1" x14ac:dyDescent="0.3">
      <c r="A24" s="831" t="s">
        <v>8675</v>
      </c>
      <c r="B24" s="832" t="s">
        <v>8491</v>
      </c>
      <c r="C24" s="832" t="s">
        <v>8203</v>
      </c>
      <c r="D24" s="832" t="s">
        <v>8514</v>
      </c>
      <c r="E24" s="832" t="s">
        <v>8515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355</v>
      </c>
      <c r="P24" s="837"/>
      <c r="Q24" s="850">
        <v>355</v>
      </c>
    </row>
    <row r="25" spans="1:17" ht="14.4" customHeight="1" x14ac:dyDescent="0.3">
      <c r="A25" s="831" t="s">
        <v>8675</v>
      </c>
      <c r="B25" s="832" t="s">
        <v>8491</v>
      </c>
      <c r="C25" s="832" t="s">
        <v>8203</v>
      </c>
      <c r="D25" s="832" t="s">
        <v>8520</v>
      </c>
      <c r="E25" s="832" t="s">
        <v>8521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1886</v>
      </c>
      <c r="P25" s="837"/>
      <c r="Q25" s="850">
        <v>943</v>
      </c>
    </row>
    <row r="26" spans="1:17" ht="14.4" customHeight="1" x14ac:dyDescent="0.3">
      <c r="A26" s="831" t="s">
        <v>8675</v>
      </c>
      <c r="B26" s="832" t="s">
        <v>8595</v>
      </c>
      <c r="C26" s="832" t="s">
        <v>8203</v>
      </c>
      <c r="D26" s="832" t="s">
        <v>8602</v>
      </c>
      <c r="E26" s="832" t="s">
        <v>8603</v>
      </c>
      <c r="F26" s="849">
        <v>12</v>
      </c>
      <c r="G26" s="849">
        <v>11820</v>
      </c>
      <c r="H26" s="849">
        <v>1.1726190476190477</v>
      </c>
      <c r="I26" s="849">
        <v>985</v>
      </c>
      <c r="J26" s="849">
        <v>10</v>
      </c>
      <c r="K26" s="849">
        <v>10080</v>
      </c>
      <c r="L26" s="849">
        <v>1</v>
      </c>
      <c r="M26" s="849">
        <v>1008</v>
      </c>
      <c r="N26" s="849">
        <v>8</v>
      </c>
      <c r="O26" s="849">
        <v>8072</v>
      </c>
      <c r="P26" s="837">
        <v>0.80079365079365084</v>
      </c>
      <c r="Q26" s="850">
        <v>1009</v>
      </c>
    </row>
    <row r="27" spans="1:17" ht="14.4" customHeight="1" x14ac:dyDescent="0.3">
      <c r="A27" s="831" t="s">
        <v>8675</v>
      </c>
      <c r="B27" s="832" t="s">
        <v>8595</v>
      </c>
      <c r="C27" s="832" t="s">
        <v>8203</v>
      </c>
      <c r="D27" s="832" t="s">
        <v>8606</v>
      </c>
      <c r="E27" s="832" t="s">
        <v>8607</v>
      </c>
      <c r="F27" s="849">
        <v>12</v>
      </c>
      <c r="G27" s="849">
        <v>3972</v>
      </c>
      <c r="H27" s="849">
        <v>1.1220338983050848</v>
      </c>
      <c r="I27" s="849">
        <v>331</v>
      </c>
      <c r="J27" s="849">
        <v>10</v>
      </c>
      <c r="K27" s="849">
        <v>3540</v>
      </c>
      <c r="L27" s="849">
        <v>1</v>
      </c>
      <c r="M27" s="849">
        <v>354</v>
      </c>
      <c r="N27" s="849">
        <v>8</v>
      </c>
      <c r="O27" s="849">
        <v>2840</v>
      </c>
      <c r="P27" s="837">
        <v>0.80225988700564976</v>
      </c>
      <c r="Q27" s="850">
        <v>355</v>
      </c>
    </row>
    <row r="28" spans="1:17" ht="14.4" customHeight="1" x14ac:dyDescent="0.3">
      <c r="A28" s="831" t="s">
        <v>8675</v>
      </c>
      <c r="B28" s="832" t="s">
        <v>8616</v>
      </c>
      <c r="C28" s="832" t="s">
        <v>8203</v>
      </c>
      <c r="D28" s="832" t="s">
        <v>8633</v>
      </c>
      <c r="E28" s="832" t="s">
        <v>8634</v>
      </c>
      <c r="F28" s="849">
        <v>72</v>
      </c>
      <c r="G28" s="849">
        <v>23832</v>
      </c>
      <c r="H28" s="849">
        <v>0.78281434765471025</v>
      </c>
      <c r="I28" s="849">
        <v>331</v>
      </c>
      <c r="J28" s="849">
        <v>86</v>
      </c>
      <c r="K28" s="849">
        <v>30444</v>
      </c>
      <c r="L28" s="849">
        <v>1</v>
      </c>
      <c r="M28" s="849">
        <v>354</v>
      </c>
      <c r="N28" s="849">
        <v>69</v>
      </c>
      <c r="O28" s="849">
        <v>24495</v>
      </c>
      <c r="P28" s="837">
        <v>0.80459203783996847</v>
      </c>
      <c r="Q28" s="850">
        <v>355</v>
      </c>
    </row>
    <row r="29" spans="1:17" ht="14.4" customHeight="1" x14ac:dyDescent="0.3">
      <c r="A29" s="831" t="s">
        <v>8675</v>
      </c>
      <c r="B29" s="832" t="s">
        <v>8616</v>
      </c>
      <c r="C29" s="832" t="s">
        <v>8203</v>
      </c>
      <c r="D29" s="832" t="s">
        <v>8637</v>
      </c>
      <c r="E29" s="832" t="s">
        <v>8638</v>
      </c>
      <c r="F29" s="849">
        <v>1</v>
      </c>
      <c r="G29" s="849">
        <v>165</v>
      </c>
      <c r="H29" s="849">
        <v>0.31073446327683618</v>
      </c>
      <c r="I29" s="849">
        <v>165</v>
      </c>
      <c r="J29" s="849">
        <v>3</v>
      </c>
      <c r="K29" s="849">
        <v>531</v>
      </c>
      <c r="L29" s="849">
        <v>1</v>
      </c>
      <c r="M29" s="849">
        <v>177</v>
      </c>
      <c r="N29" s="849">
        <v>2</v>
      </c>
      <c r="O29" s="849">
        <v>354</v>
      </c>
      <c r="P29" s="837">
        <v>0.66666666666666663</v>
      </c>
      <c r="Q29" s="850">
        <v>177</v>
      </c>
    </row>
    <row r="30" spans="1:17" ht="14.4" customHeight="1" x14ac:dyDescent="0.3">
      <c r="A30" s="831" t="s">
        <v>628</v>
      </c>
      <c r="B30" s="832" t="s">
        <v>8202</v>
      </c>
      <c r="C30" s="832" t="s">
        <v>8203</v>
      </c>
      <c r="D30" s="832" t="s">
        <v>8228</v>
      </c>
      <c r="E30" s="832" t="s">
        <v>8229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183</v>
      </c>
      <c r="P30" s="837"/>
      <c r="Q30" s="850">
        <v>183</v>
      </c>
    </row>
    <row r="31" spans="1:17" ht="14.4" customHeight="1" x14ac:dyDescent="0.3">
      <c r="A31" s="831" t="s">
        <v>628</v>
      </c>
      <c r="B31" s="832" t="s">
        <v>8202</v>
      </c>
      <c r="C31" s="832" t="s">
        <v>8203</v>
      </c>
      <c r="D31" s="832" t="s">
        <v>8230</v>
      </c>
      <c r="E31" s="832" t="s">
        <v>8231</v>
      </c>
      <c r="F31" s="849">
        <v>7</v>
      </c>
      <c r="G31" s="849">
        <v>203</v>
      </c>
      <c r="H31" s="849">
        <v>0.37592592592592594</v>
      </c>
      <c r="I31" s="849">
        <v>29</v>
      </c>
      <c r="J31" s="849">
        <v>18</v>
      </c>
      <c r="K31" s="849">
        <v>540</v>
      </c>
      <c r="L31" s="849">
        <v>1</v>
      </c>
      <c r="M31" s="849">
        <v>30</v>
      </c>
      <c r="N31" s="849"/>
      <c r="O31" s="849"/>
      <c r="P31" s="837"/>
      <c r="Q31" s="850"/>
    </row>
    <row r="32" spans="1:17" ht="14.4" customHeight="1" x14ac:dyDescent="0.3">
      <c r="A32" s="831" t="s">
        <v>628</v>
      </c>
      <c r="B32" s="832" t="s">
        <v>8202</v>
      </c>
      <c r="C32" s="832" t="s">
        <v>8203</v>
      </c>
      <c r="D32" s="832" t="s">
        <v>8232</v>
      </c>
      <c r="E32" s="832" t="s">
        <v>8233</v>
      </c>
      <c r="F32" s="849">
        <v>19</v>
      </c>
      <c r="G32" s="849">
        <v>1216</v>
      </c>
      <c r="H32" s="849">
        <v>1.4172494172494172</v>
      </c>
      <c r="I32" s="849">
        <v>64</v>
      </c>
      <c r="J32" s="849">
        <v>13</v>
      </c>
      <c r="K32" s="849">
        <v>858</v>
      </c>
      <c r="L32" s="849">
        <v>1</v>
      </c>
      <c r="M32" s="849">
        <v>66</v>
      </c>
      <c r="N32" s="849">
        <v>15</v>
      </c>
      <c r="O32" s="849">
        <v>990</v>
      </c>
      <c r="P32" s="837">
        <v>1.1538461538461537</v>
      </c>
      <c r="Q32" s="850">
        <v>66</v>
      </c>
    </row>
    <row r="33" spans="1:17" ht="14.4" customHeight="1" x14ac:dyDescent="0.3">
      <c r="A33" s="831" t="s">
        <v>628</v>
      </c>
      <c r="B33" s="832" t="s">
        <v>8202</v>
      </c>
      <c r="C33" s="832" t="s">
        <v>8203</v>
      </c>
      <c r="D33" s="832" t="s">
        <v>8281</v>
      </c>
      <c r="E33" s="832" t="s">
        <v>8282</v>
      </c>
      <c r="F33" s="849">
        <v>15</v>
      </c>
      <c r="G33" s="849">
        <v>525</v>
      </c>
      <c r="H33" s="849">
        <v>0.70945945945945943</v>
      </c>
      <c r="I33" s="849">
        <v>35</v>
      </c>
      <c r="J33" s="849">
        <v>20</v>
      </c>
      <c r="K33" s="849">
        <v>740</v>
      </c>
      <c r="L33" s="849">
        <v>1</v>
      </c>
      <c r="M33" s="849">
        <v>37</v>
      </c>
      <c r="N33" s="849">
        <v>12</v>
      </c>
      <c r="O33" s="849">
        <v>444</v>
      </c>
      <c r="P33" s="837">
        <v>0.6</v>
      </c>
      <c r="Q33" s="850">
        <v>37</v>
      </c>
    </row>
    <row r="34" spans="1:17" ht="14.4" customHeight="1" x14ac:dyDescent="0.3">
      <c r="A34" s="831" t="s">
        <v>628</v>
      </c>
      <c r="B34" s="832" t="s">
        <v>8202</v>
      </c>
      <c r="C34" s="832" t="s">
        <v>8203</v>
      </c>
      <c r="D34" s="832" t="s">
        <v>8234</v>
      </c>
      <c r="E34" s="832" t="s">
        <v>8235</v>
      </c>
      <c r="F34" s="849"/>
      <c r="G34" s="849"/>
      <c r="H34" s="849"/>
      <c r="I34" s="849"/>
      <c r="J34" s="849"/>
      <c r="K34" s="849"/>
      <c r="L34" s="849"/>
      <c r="M34" s="849"/>
      <c r="N34" s="849">
        <v>3</v>
      </c>
      <c r="O34" s="849">
        <v>15</v>
      </c>
      <c r="P34" s="837"/>
      <c r="Q34" s="850">
        <v>5</v>
      </c>
    </row>
    <row r="35" spans="1:17" ht="14.4" customHeight="1" x14ac:dyDescent="0.3">
      <c r="A35" s="831" t="s">
        <v>628</v>
      </c>
      <c r="B35" s="832" t="s">
        <v>8202</v>
      </c>
      <c r="C35" s="832" t="s">
        <v>8203</v>
      </c>
      <c r="D35" s="832" t="s">
        <v>8236</v>
      </c>
      <c r="E35" s="832" t="s">
        <v>8237</v>
      </c>
      <c r="F35" s="849"/>
      <c r="G35" s="849"/>
      <c r="H35" s="849"/>
      <c r="I35" s="849"/>
      <c r="J35" s="849"/>
      <c r="K35" s="849"/>
      <c r="L35" s="849"/>
      <c r="M35" s="849"/>
      <c r="N35" s="849">
        <v>3</v>
      </c>
      <c r="O35" s="849">
        <v>15</v>
      </c>
      <c r="P35" s="837"/>
      <c r="Q35" s="850">
        <v>5</v>
      </c>
    </row>
    <row r="36" spans="1:17" ht="14.4" customHeight="1" x14ac:dyDescent="0.3">
      <c r="A36" s="831" t="s">
        <v>628</v>
      </c>
      <c r="B36" s="832" t="s">
        <v>8202</v>
      </c>
      <c r="C36" s="832" t="s">
        <v>8203</v>
      </c>
      <c r="D36" s="832" t="s">
        <v>8240</v>
      </c>
      <c r="E36" s="832" t="s">
        <v>8241</v>
      </c>
      <c r="F36" s="849"/>
      <c r="G36" s="849"/>
      <c r="H36" s="849"/>
      <c r="I36" s="849"/>
      <c r="J36" s="849"/>
      <c r="K36" s="849"/>
      <c r="L36" s="849"/>
      <c r="M36" s="849"/>
      <c r="N36" s="849">
        <v>3</v>
      </c>
      <c r="O36" s="849">
        <v>100</v>
      </c>
      <c r="P36" s="837"/>
      <c r="Q36" s="850">
        <v>33.333333333333336</v>
      </c>
    </row>
    <row r="37" spans="1:17" ht="14.4" customHeight="1" x14ac:dyDescent="0.3">
      <c r="A37" s="831" t="s">
        <v>628</v>
      </c>
      <c r="B37" s="832" t="s">
        <v>8202</v>
      </c>
      <c r="C37" s="832" t="s">
        <v>8203</v>
      </c>
      <c r="D37" s="832" t="s">
        <v>8242</v>
      </c>
      <c r="E37" s="832" t="s">
        <v>8243</v>
      </c>
      <c r="F37" s="849">
        <v>6</v>
      </c>
      <c r="G37" s="849">
        <v>216</v>
      </c>
      <c r="H37" s="849">
        <v>0.36486486486486486</v>
      </c>
      <c r="I37" s="849">
        <v>36</v>
      </c>
      <c r="J37" s="849">
        <v>16</v>
      </c>
      <c r="K37" s="849">
        <v>592</v>
      </c>
      <c r="L37" s="849">
        <v>1</v>
      </c>
      <c r="M37" s="849">
        <v>37</v>
      </c>
      <c r="N37" s="849">
        <v>20</v>
      </c>
      <c r="O37" s="849">
        <v>740</v>
      </c>
      <c r="P37" s="837">
        <v>1.25</v>
      </c>
      <c r="Q37" s="850">
        <v>37</v>
      </c>
    </row>
    <row r="38" spans="1:17" ht="14.4" customHeight="1" x14ac:dyDescent="0.3">
      <c r="A38" s="831" t="s">
        <v>628</v>
      </c>
      <c r="B38" s="832" t="s">
        <v>8202</v>
      </c>
      <c r="C38" s="832" t="s">
        <v>8203</v>
      </c>
      <c r="D38" s="832" t="s">
        <v>8244</v>
      </c>
      <c r="E38" s="832" t="s">
        <v>8245</v>
      </c>
      <c r="F38" s="849"/>
      <c r="G38" s="849"/>
      <c r="H38" s="849"/>
      <c r="I38" s="849"/>
      <c r="J38" s="849">
        <v>6</v>
      </c>
      <c r="K38" s="849">
        <v>192</v>
      </c>
      <c r="L38" s="849">
        <v>1</v>
      </c>
      <c r="M38" s="849">
        <v>32</v>
      </c>
      <c r="N38" s="849">
        <v>16</v>
      </c>
      <c r="O38" s="849">
        <v>512</v>
      </c>
      <c r="P38" s="837">
        <v>2.6666666666666665</v>
      </c>
      <c r="Q38" s="850">
        <v>32</v>
      </c>
    </row>
    <row r="39" spans="1:17" ht="14.4" customHeight="1" x14ac:dyDescent="0.3">
      <c r="A39" s="831" t="s">
        <v>628</v>
      </c>
      <c r="B39" s="832" t="s">
        <v>8202</v>
      </c>
      <c r="C39" s="832" t="s">
        <v>8203</v>
      </c>
      <c r="D39" s="832" t="s">
        <v>8676</v>
      </c>
      <c r="E39" s="832" t="s">
        <v>8677</v>
      </c>
      <c r="F39" s="849">
        <v>1</v>
      </c>
      <c r="G39" s="849">
        <v>169</v>
      </c>
      <c r="H39" s="849"/>
      <c r="I39" s="849">
        <v>169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628</v>
      </c>
      <c r="B40" s="832" t="s">
        <v>8202</v>
      </c>
      <c r="C40" s="832" t="s">
        <v>8203</v>
      </c>
      <c r="D40" s="832" t="s">
        <v>8246</v>
      </c>
      <c r="E40" s="832" t="s">
        <v>8247</v>
      </c>
      <c r="F40" s="849">
        <v>3</v>
      </c>
      <c r="G40" s="849">
        <v>81</v>
      </c>
      <c r="H40" s="849">
        <v>2.8928571428571428</v>
      </c>
      <c r="I40" s="849">
        <v>27</v>
      </c>
      <c r="J40" s="849">
        <v>1</v>
      </c>
      <c r="K40" s="849">
        <v>28</v>
      </c>
      <c r="L40" s="849">
        <v>1</v>
      </c>
      <c r="M40" s="849">
        <v>28</v>
      </c>
      <c r="N40" s="849"/>
      <c r="O40" s="849"/>
      <c r="P40" s="837"/>
      <c r="Q40" s="850"/>
    </row>
    <row r="41" spans="1:17" ht="14.4" customHeight="1" x14ac:dyDescent="0.3">
      <c r="A41" s="831" t="s">
        <v>628</v>
      </c>
      <c r="B41" s="832" t="s">
        <v>8202</v>
      </c>
      <c r="C41" s="832" t="s">
        <v>8203</v>
      </c>
      <c r="D41" s="832" t="s">
        <v>8248</v>
      </c>
      <c r="E41" s="832" t="s">
        <v>8249</v>
      </c>
      <c r="F41" s="849">
        <v>17</v>
      </c>
      <c r="G41" s="849">
        <v>969</v>
      </c>
      <c r="H41" s="849">
        <v>0.86440677966101698</v>
      </c>
      <c r="I41" s="849">
        <v>57</v>
      </c>
      <c r="J41" s="849">
        <v>19</v>
      </c>
      <c r="K41" s="849">
        <v>1121</v>
      </c>
      <c r="L41" s="849">
        <v>1</v>
      </c>
      <c r="M41" s="849">
        <v>59</v>
      </c>
      <c r="N41" s="849">
        <v>28</v>
      </c>
      <c r="O41" s="849">
        <v>1652</v>
      </c>
      <c r="P41" s="837">
        <v>1.4736842105263157</v>
      </c>
      <c r="Q41" s="850">
        <v>59</v>
      </c>
    </row>
    <row r="42" spans="1:17" ht="14.4" customHeight="1" x14ac:dyDescent="0.3">
      <c r="A42" s="831" t="s">
        <v>628</v>
      </c>
      <c r="B42" s="832" t="s">
        <v>8202</v>
      </c>
      <c r="C42" s="832" t="s">
        <v>8203</v>
      </c>
      <c r="D42" s="832" t="s">
        <v>8651</v>
      </c>
      <c r="E42" s="832" t="s">
        <v>8652</v>
      </c>
      <c r="F42" s="849">
        <v>34</v>
      </c>
      <c r="G42" s="849">
        <v>5746</v>
      </c>
      <c r="H42" s="849">
        <v>0.42327808471454881</v>
      </c>
      <c r="I42" s="849">
        <v>169</v>
      </c>
      <c r="J42" s="849">
        <v>75</v>
      </c>
      <c r="K42" s="849">
        <v>13575</v>
      </c>
      <c r="L42" s="849">
        <v>1</v>
      </c>
      <c r="M42" s="849">
        <v>181</v>
      </c>
      <c r="N42" s="849">
        <v>95</v>
      </c>
      <c r="O42" s="849">
        <v>17195</v>
      </c>
      <c r="P42" s="837">
        <v>1.2666666666666666</v>
      </c>
      <c r="Q42" s="850">
        <v>181</v>
      </c>
    </row>
    <row r="43" spans="1:17" ht="14.4" customHeight="1" x14ac:dyDescent="0.3">
      <c r="A43" s="831" t="s">
        <v>628</v>
      </c>
      <c r="B43" s="832" t="s">
        <v>8202</v>
      </c>
      <c r="C43" s="832" t="s">
        <v>8203</v>
      </c>
      <c r="D43" s="832" t="s">
        <v>8250</v>
      </c>
      <c r="E43" s="832" t="s">
        <v>8251</v>
      </c>
      <c r="F43" s="849">
        <v>6</v>
      </c>
      <c r="G43" s="849">
        <v>216</v>
      </c>
      <c r="H43" s="849">
        <v>0.97297297297297303</v>
      </c>
      <c r="I43" s="849">
        <v>36</v>
      </c>
      <c r="J43" s="849">
        <v>6</v>
      </c>
      <c r="K43" s="849">
        <v>222</v>
      </c>
      <c r="L43" s="849">
        <v>1</v>
      </c>
      <c r="M43" s="849">
        <v>37</v>
      </c>
      <c r="N43" s="849">
        <v>47</v>
      </c>
      <c r="O43" s="849">
        <v>1739</v>
      </c>
      <c r="P43" s="837">
        <v>7.833333333333333</v>
      </c>
      <c r="Q43" s="850">
        <v>37</v>
      </c>
    </row>
    <row r="44" spans="1:17" ht="14.4" customHeight="1" x14ac:dyDescent="0.3">
      <c r="A44" s="831" t="s">
        <v>628</v>
      </c>
      <c r="B44" s="832" t="s">
        <v>8202</v>
      </c>
      <c r="C44" s="832" t="s">
        <v>8203</v>
      </c>
      <c r="D44" s="832" t="s">
        <v>8653</v>
      </c>
      <c r="E44" s="832" t="s">
        <v>8652</v>
      </c>
      <c r="F44" s="849">
        <v>85</v>
      </c>
      <c r="G44" s="849">
        <v>23545</v>
      </c>
      <c r="H44" s="849">
        <v>0.73651776776776778</v>
      </c>
      <c r="I44" s="849">
        <v>277</v>
      </c>
      <c r="J44" s="849">
        <v>108</v>
      </c>
      <c r="K44" s="849">
        <v>31968</v>
      </c>
      <c r="L44" s="849">
        <v>1</v>
      </c>
      <c r="M44" s="849">
        <v>296</v>
      </c>
      <c r="N44" s="849">
        <v>126</v>
      </c>
      <c r="O44" s="849">
        <v>37422</v>
      </c>
      <c r="P44" s="837">
        <v>1.1706081081081081</v>
      </c>
      <c r="Q44" s="850">
        <v>297</v>
      </c>
    </row>
    <row r="45" spans="1:17" ht="14.4" customHeight="1" x14ac:dyDescent="0.3">
      <c r="A45" s="831" t="s">
        <v>628</v>
      </c>
      <c r="B45" s="832" t="s">
        <v>8202</v>
      </c>
      <c r="C45" s="832" t="s">
        <v>8203</v>
      </c>
      <c r="D45" s="832" t="s">
        <v>8678</v>
      </c>
      <c r="E45" s="832" t="s">
        <v>8679</v>
      </c>
      <c r="F45" s="849">
        <v>1</v>
      </c>
      <c r="G45" s="849">
        <v>112</v>
      </c>
      <c r="H45" s="849"/>
      <c r="I45" s="849">
        <v>112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628</v>
      </c>
      <c r="B46" s="832" t="s">
        <v>8202</v>
      </c>
      <c r="C46" s="832" t="s">
        <v>8203</v>
      </c>
      <c r="D46" s="832" t="s">
        <v>8654</v>
      </c>
      <c r="E46" s="832" t="s">
        <v>8655</v>
      </c>
      <c r="F46" s="849">
        <v>30</v>
      </c>
      <c r="G46" s="849">
        <v>6570</v>
      </c>
      <c r="H46" s="849">
        <v>0.96404988994864271</v>
      </c>
      <c r="I46" s="849">
        <v>219</v>
      </c>
      <c r="J46" s="849">
        <v>29</v>
      </c>
      <c r="K46" s="849">
        <v>6815</v>
      </c>
      <c r="L46" s="849">
        <v>1</v>
      </c>
      <c r="M46" s="849">
        <v>235</v>
      </c>
      <c r="N46" s="849">
        <v>21</v>
      </c>
      <c r="O46" s="849">
        <v>4935</v>
      </c>
      <c r="P46" s="837">
        <v>0.72413793103448276</v>
      </c>
      <c r="Q46" s="850">
        <v>235</v>
      </c>
    </row>
    <row r="47" spans="1:17" ht="14.4" customHeight="1" x14ac:dyDescent="0.3">
      <c r="A47" s="831" t="s">
        <v>628</v>
      </c>
      <c r="B47" s="832" t="s">
        <v>8202</v>
      </c>
      <c r="C47" s="832" t="s">
        <v>8203</v>
      </c>
      <c r="D47" s="832" t="s">
        <v>8680</v>
      </c>
      <c r="E47" s="832" t="s">
        <v>8655</v>
      </c>
      <c r="F47" s="849">
        <v>1</v>
      </c>
      <c r="G47" s="849">
        <v>112</v>
      </c>
      <c r="H47" s="849">
        <v>0.13333333333333333</v>
      </c>
      <c r="I47" s="849">
        <v>112</v>
      </c>
      <c r="J47" s="849">
        <v>7</v>
      </c>
      <c r="K47" s="849">
        <v>840</v>
      </c>
      <c r="L47" s="849">
        <v>1</v>
      </c>
      <c r="M47" s="849">
        <v>120</v>
      </c>
      <c r="N47" s="849">
        <v>8</v>
      </c>
      <c r="O47" s="849">
        <v>960</v>
      </c>
      <c r="P47" s="837">
        <v>1.1428571428571428</v>
      </c>
      <c r="Q47" s="850">
        <v>120</v>
      </c>
    </row>
    <row r="48" spans="1:17" ht="14.4" customHeight="1" x14ac:dyDescent="0.3">
      <c r="A48" s="831" t="s">
        <v>628</v>
      </c>
      <c r="B48" s="832" t="s">
        <v>8202</v>
      </c>
      <c r="C48" s="832" t="s">
        <v>8203</v>
      </c>
      <c r="D48" s="832" t="s">
        <v>8252</v>
      </c>
      <c r="E48" s="832" t="s">
        <v>8253</v>
      </c>
      <c r="F48" s="849"/>
      <c r="G48" s="849"/>
      <c r="H48" s="849"/>
      <c r="I48" s="849"/>
      <c r="J48" s="849">
        <v>2</v>
      </c>
      <c r="K48" s="849">
        <v>1632</v>
      </c>
      <c r="L48" s="849">
        <v>1</v>
      </c>
      <c r="M48" s="849">
        <v>816</v>
      </c>
      <c r="N48" s="849">
        <v>1</v>
      </c>
      <c r="O48" s="849">
        <v>816</v>
      </c>
      <c r="P48" s="837">
        <v>0.5</v>
      </c>
      <c r="Q48" s="850">
        <v>816</v>
      </c>
    </row>
    <row r="49" spans="1:17" ht="14.4" customHeight="1" x14ac:dyDescent="0.3">
      <c r="A49" s="831" t="s">
        <v>628</v>
      </c>
      <c r="B49" s="832" t="s">
        <v>8202</v>
      </c>
      <c r="C49" s="832" t="s">
        <v>8203</v>
      </c>
      <c r="D49" s="832" t="s">
        <v>8254</v>
      </c>
      <c r="E49" s="832" t="s">
        <v>8255</v>
      </c>
      <c r="F49" s="849"/>
      <c r="G49" s="849"/>
      <c r="H49" s="849"/>
      <c r="I49" s="849"/>
      <c r="J49" s="849">
        <v>2</v>
      </c>
      <c r="K49" s="849">
        <v>938</v>
      </c>
      <c r="L49" s="849">
        <v>1</v>
      </c>
      <c r="M49" s="849">
        <v>469</v>
      </c>
      <c r="N49" s="849">
        <v>0</v>
      </c>
      <c r="O49" s="849">
        <v>0</v>
      </c>
      <c r="P49" s="837">
        <v>0</v>
      </c>
      <c r="Q49" s="850"/>
    </row>
    <row r="50" spans="1:17" ht="14.4" customHeight="1" x14ac:dyDescent="0.3">
      <c r="A50" s="831" t="s">
        <v>628</v>
      </c>
      <c r="B50" s="832" t="s">
        <v>8202</v>
      </c>
      <c r="C50" s="832" t="s">
        <v>8203</v>
      </c>
      <c r="D50" s="832" t="s">
        <v>8256</v>
      </c>
      <c r="E50" s="832" t="s">
        <v>8257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586</v>
      </c>
      <c r="P50" s="837"/>
      <c r="Q50" s="850">
        <v>586</v>
      </c>
    </row>
    <row r="51" spans="1:17" ht="14.4" customHeight="1" x14ac:dyDescent="0.3">
      <c r="A51" s="831" t="s">
        <v>628</v>
      </c>
      <c r="B51" s="832" t="s">
        <v>8202</v>
      </c>
      <c r="C51" s="832" t="s">
        <v>8203</v>
      </c>
      <c r="D51" s="832" t="s">
        <v>8261</v>
      </c>
      <c r="E51" s="832" t="s">
        <v>8262</v>
      </c>
      <c r="F51" s="849"/>
      <c r="G51" s="849"/>
      <c r="H51" s="849"/>
      <c r="I51" s="849"/>
      <c r="J51" s="849">
        <v>10</v>
      </c>
      <c r="K51" s="849">
        <v>1020</v>
      </c>
      <c r="L51" s="849">
        <v>1</v>
      </c>
      <c r="M51" s="849">
        <v>102</v>
      </c>
      <c r="N51" s="849">
        <v>52</v>
      </c>
      <c r="O51" s="849">
        <v>5304</v>
      </c>
      <c r="P51" s="837">
        <v>5.2</v>
      </c>
      <c r="Q51" s="850">
        <v>102</v>
      </c>
    </row>
    <row r="52" spans="1:17" ht="14.4" customHeight="1" x14ac:dyDescent="0.3">
      <c r="A52" s="831" t="s">
        <v>628</v>
      </c>
      <c r="B52" s="832" t="s">
        <v>8202</v>
      </c>
      <c r="C52" s="832" t="s">
        <v>8203</v>
      </c>
      <c r="D52" s="832" t="s">
        <v>8264</v>
      </c>
      <c r="E52" s="832" t="s">
        <v>8265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446</v>
      </c>
      <c r="P52" s="837"/>
      <c r="Q52" s="850">
        <v>223</v>
      </c>
    </row>
    <row r="53" spans="1:17" ht="14.4" customHeight="1" x14ac:dyDescent="0.3">
      <c r="A53" s="831" t="s">
        <v>628</v>
      </c>
      <c r="B53" s="832" t="s">
        <v>8202</v>
      </c>
      <c r="C53" s="832" t="s">
        <v>8203</v>
      </c>
      <c r="D53" s="832" t="s">
        <v>8267</v>
      </c>
      <c r="E53" s="832" t="s">
        <v>8253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701</v>
      </c>
      <c r="P53" s="837"/>
      <c r="Q53" s="850">
        <v>701</v>
      </c>
    </row>
    <row r="54" spans="1:17" ht="14.4" customHeight="1" x14ac:dyDescent="0.3">
      <c r="A54" s="831" t="s">
        <v>628</v>
      </c>
      <c r="B54" s="832" t="s">
        <v>8650</v>
      </c>
      <c r="C54" s="832" t="s">
        <v>8203</v>
      </c>
      <c r="D54" s="832" t="s">
        <v>8232</v>
      </c>
      <c r="E54" s="832" t="s">
        <v>8233</v>
      </c>
      <c r="F54" s="849">
        <v>5</v>
      </c>
      <c r="G54" s="849">
        <v>320</v>
      </c>
      <c r="H54" s="849">
        <v>0.44077134986225897</v>
      </c>
      <c r="I54" s="849">
        <v>64</v>
      </c>
      <c r="J54" s="849">
        <v>11</v>
      </c>
      <c r="K54" s="849">
        <v>726</v>
      </c>
      <c r="L54" s="849">
        <v>1</v>
      </c>
      <c r="M54" s="849">
        <v>66</v>
      </c>
      <c r="N54" s="849">
        <v>26</v>
      </c>
      <c r="O54" s="849">
        <v>1716</v>
      </c>
      <c r="P54" s="837">
        <v>2.3636363636363638</v>
      </c>
      <c r="Q54" s="850">
        <v>66</v>
      </c>
    </row>
    <row r="55" spans="1:17" ht="14.4" customHeight="1" x14ac:dyDescent="0.3">
      <c r="A55" s="831" t="s">
        <v>628</v>
      </c>
      <c r="B55" s="832" t="s">
        <v>8650</v>
      </c>
      <c r="C55" s="832" t="s">
        <v>8203</v>
      </c>
      <c r="D55" s="832" t="s">
        <v>8328</v>
      </c>
      <c r="E55" s="832" t="s">
        <v>8329</v>
      </c>
      <c r="F55" s="849">
        <v>0</v>
      </c>
      <c r="G55" s="849">
        <v>0</v>
      </c>
      <c r="H55" s="849"/>
      <c r="I55" s="849"/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628</v>
      </c>
      <c r="B56" s="832" t="s">
        <v>8650</v>
      </c>
      <c r="C56" s="832" t="s">
        <v>8203</v>
      </c>
      <c r="D56" s="832" t="s">
        <v>8238</v>
      </c>
      <c r="E56" s="832" t="s">
        <v>8239</v>
      </c>
      <c r="F56" s="849">
        <v>11</v>
      </c>
      <c r="G56" s="849">
        <v>902</v>
      </c>
      <c r="H56" s="849">
        <v>0.61696306429548564</v>
      </c>
      <c r="I56" s="849">
        <v>82</v>
      </c>
      <c r="J56" s="849">
        <v>17</v>
      </c>
      <c r="K56" s="849">
        <v>1462</v>
      </c>
      <c r="L56" s="849">
        <v>1</v>
      </c>
      <c r="M56" s="849">
        <v>86</v>
      </c>
      <c r="N56" s="849">
        <v>76</v>
      </c>
      <c r="O56" s="849">
        <v>6536</v>
      </c>
      <c r="P56" s="837">
        <v>4.4705882352941178</v>
      </c>
      <c r="Q56" s="850">
        <v>86</v>
      </c>
    </row>
    <row r="57" spans="1:17" ht="14.4" customHeight="1" x14ac:dyDescent="0.3">
      <c r="A57" s="831" t="s">
        <v>628</v>
      </c>
      <c r="B57" s="832" t="s">
        <v>8650</v>
      </c>
      <c r="C57" s="832" t="s">
        <v>8203</v>
      </c>
      <c r="D57" s="832" t="s">
        <v>8240</v>
      </c>
      <c r="E57" s="832" t="s">
        <v>8241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33.33</v>
      </c>
      <c r="P57" s="837"/>
      <c r="Q57" s="850">
        <v>33.33</v>
      </c>
    </row>
    <row r="58" spans="1:17" ht="14.4" customHeight="1" x14ac:dyDescent="0.3">
      <c r="A58" s="831" t="s">
        <v>628</v>
      </c>
      <c r="B58" s="832" t="s">
        <v>8650</v>
      </c>
      <c r="C58" s="832" t="s">
        <v>8203</v>
      </c>
      <c r="D58" s="832" t="s">
        <v>8242</v>
      </c>
      <c r="E58" s="832" t="s">
        <v>8243</v>
      </c>
      <c r="F58" s="849">
        <v>4</v>
      </c>
      <c r="G58" s="849">
        <v>144</v>
      </c>
      <c r="H58" s="849">
        <v>0.48648648648648651</v>
      </c>
      <c r="I58" s="849">
        <v>36</v>
      </c>
      <c r="J58" s="849">
        <v>8</v>
      </c>
      <c r="K58" s="849">
        <v>296</v>
      </c>
      <c r="L58" s="849">
        <v>1</v>
      </c>
      <c r="M58" s="849">
        <v>37</v>
      </c>
      <c r="N58" s="849">
        <v>30</v>
      </c>
      <c r="O58" s="849">
        <v>1110</v>
      </c>
      <c r="P58" s="837">
        <v>3.75</v>
      </c>
      <c r="Q58" s="850">
        <v>37</v>
      </c>
    </row>
    <row r="59" spans="1:17" ht="14.4" customHeight="1" x14ac:dyDescent="0.3">
      <c r="A59" s="831" t="s">
        <v>628</v>
      </c>
      <c r="B59" s="832" t="s">
        <v>8650</v>
      </c>
      <c r="C59" s="832" t="s">
        <v>8203</v>
      </c>
      <c r="D59" s="832" t="s">
        <v>8244</v>
      </c>
      <c r="E59" s="832" t="s">
        <v>8245</v>
      </c>
      <c r="F59" s="849"/>
      <c r="G59" s="849"/>
      <c r="H59" s="849"/>
      <c r="I59" s="849"/>
      <c r="J59" s="849">
        <v>5</v>
      </c>
      <c r="K59" s="849">
        <v>160</v>
      </c>
      <c r="L59" s="849">
        <v>1</v>
      </c>
      <c r="M59" s="849">
        <v>32</v>
      </c>
      <c r="N59" s="849">
        <v>43</v>
      </c>
      <c r="O59" s="849">
        <v>1376</v>
      </c>
      <c r="P59" s="837">
        <v>8.6</v>
      </c>
      <c r="Q59" s="850">
        <v>32</v>
      </c>
    </row>
    <row r="60" spans="1:17" ht="14.4" customHeight="1" x14ac:dyDescent="0.3">
      <c r="A60" s="831" t="s">
        <v>628</v>
      </c>
      <c r="B60" s="832" t="s">
        <v>8650</v>
      </c>
      <c r="C60" s="832" t="s">
        <v>8203</v>
      </c>
      <c r="D60" s="832" t="s">
        <v>8576</v>
      </c>
      <c r="E60" s="832" t="s">
        <v>8577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0</v>
      </c>
      <c r="P60" s="837"/>
      <c r="Q60" s="850">
        <v>0</v>
      </c>
    </row>
    <row r="61" spans="1:17" ht="14.4" customHeight="1" x14ac:dyDescent="0.3">
      <c r="A61" s="831" t="s">
        <v>628</v>
      </c>
      <c r="B61" s="832" t="s">
        <v>8650</v>
      </c>
      <c r="C61" s="832" t="s">
        <v>8203</v>
      </c>
      <c r="D61" s="832" t="s">
        <v>8291</v>
      </c>
      <c r="E61" s="832" t="s">
        <v>8292</v>
      </c>
      <c r="F61" s="849">
        <v>18</v>
      </c>
      <c r="G61" s="849">
        <v>1260</v>
      </c>
      <c r="H61" s="849">
        <v>1.4189189189189189</v>
      </c>
      <c r="I61" s="849">
        <v>70</v>
      </c>
      <c r="J61" s="849">
        <v>12</v>
      </c>
      <c r="K61" s="849">
        <v>888</v>
      </c>
      <c r="L61" s="849">
        <v>1</v>
      </c>
      <c r="M61" s="849">
        <v>74</v>
      </c>
      <c r="N61" s="849">
        <v>7</v>
      </c>
      <c r="O61" s="849">
        <v>518</v>
      </c>
      <c r="P61" s="837">
        <v>0.58333333333333337</v>
      </c>
      <c r="Q61" s="850">
        <v>74</v>
      </c>
    </row>
    <row r="62" spans="1:17" ht="14.4" customHeight="1" x14ac:dyDescent="0.3">
      <c r="A62" s="831" t="s">
        <v>628</v>
      </c>
      <c r="B62" s="832" t="s">
        <v>8650</v>
      </c>
      <c r="C62" s="832" t="s">
        <v>8203</v>
      </c>
      <c r="D62" s="832" t="s">
        <v>8295</v>
      </c>
      <c r="E62" s="832" t="s">
        <v>8296</v>
      </c>
      <c r="F62" s="849"/>
      <c r="G62" s="849"/>
      <c r="H62" s="849"/>
      <c r="I62" s="849"/>
      <c r="J62" s="849">
        <v>1</v>
      </c>
      <c r="K62" s="849">
        <v>59</v>
      </c>
      <c r="L62" s="849">
        <v>1</v>
      </c>
      <c r="M62" s="849">
        <v>59</v>
      </c>
      <c r="N62" s="849">
        <v>1</v>
      </c>
      <c r="O62" s="849">
        <v>59</v>
      </c>
      <c r="P62" s="837">
        <v>1</v>
      </c>
      <c r="Q62" s="850">
        <v>59</v>
      </c>
    </row>
    <row r="63" spans="1:17" ht="14.4" customHeight="1" x14ac:dyDescent="0.3">
      <c r="A63" s="831" t="s">
        <v>628</v>
      </c>
      <c r="B63" s="832" t="s">
        <v>8650</v>
      </c>
      <c r="C63" s="832" t="s">
        <v>8203</v>
      </c>
      <c r="D63" s="832" t="s">
        <v>8676</v>
      </c>
      <c r="E63" s="832" t="s">
        <v>8677</v>
      </c>
      <c r="F63" s="849"/>
      <c r="G63" s="849"/>
      <c r="H63" s="849"/>
      <c r="I63" s="849"/>
      <c r="J63" s="849">
        <v>1</v>
      </c>
      <c r="K63" s="849">
        <v>181</v>
      </c>
      <c r="L63" s="849">
        <v>1</v>
      </c>
      <c r="M63" s="849">
        <v>181</v>
      </c>
      <c r="N63" s="849">
        <v>1</v>
      </c>
      <c r="O63" s="849">
        <v>181</v>
      </c>
      <c r="P63" s="837">
        <v>1</v>
      </c>
      <c r="Q63" s="850">
        <v>181</v>
      </c>
    </row>
    <row r="64" spans="1:17" ht="14.4" customHeight="1" x14ac:dyDescent="0.3">
      <c r="A64" s="831" t="s">
        <v>628</v>
      </c>
      <c r="B64" s="832" t="s">
        <v>8650</v>
      </c>
      <c r="C64" s="832" t="s">
        <v>8203</v>
      </c>
      <c r="D64" s="832" t="s">
        <v>8248</v>
      </c>
      <c r="E64" s="832" t="s">
        <v>8249</v>
      </c>
      <c r="F64" s="849">
        <v>6</v>
      </c>
      <c r="G64" s="849">
        <v>342</v>
      </c>
      <c r="H64" s="849">
        <v>0.44589308996088656</v>
      </c>
      <c r="I64" s="849">
        <v>57</v>
      </c>
      <c r="J64" s="849">
        <v>13</v>
      </c>
      <c r="K64" s="849">
        <v>767</v>
      </c>
      <c r="L64" s="849">
        <v>1</v>
      </c>
      <c r="M64" s="849">
        <v>59</v>
      </c>
      <c r="N64" s="849">
        <v>39</v>
      </c>
      <c r="O64" s="849">
        <v>2301</v>
      </c>
      <c r="P64" s="837">
        <v>3</v>
      </c>
      <c r="Q64" s="850">
        <v>59</v>
      </c>
    </row>
    <row r="65" spans="1:17" ht="14.4" customHeight="1" x14ac:dyDescent="0.3">
      <c r="A65" s="831" t="s">
        <v>628</v>
      </c>
      <c r="B65" s="832" t="s">
        <v>8650</v>
      </c>
      <c r="C65" s="832" t="s">
        <v>8203</v>
      </c>
      <c r="D65" s="832" t="s">
        <v>8681</v>
      </c>
      <c r="E65" s="832" t="s">
        <v>8682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183</v>
      </c>
      <c r="P65" s="837"/>
      <c r="Q65" s="850">
        <v>183</v>
      </c>
    </row>
    <row r="66" spans="1:17" ht="14.4" customHeight="1" x14ac:dyDescent="0.3">
      <c r="A66" s="831" t="s">
        <v>628</v>
      </c>
      <c r="B66" s="832" t="s">
        <v>8650</v>
      </c>
      <c r="C66" s="832" t="s">
        <v>8203</v>
      </c>
      <c r="D66" s="832" t="s">
        <v>8651</v>
      </c>
      <c r="E66" s="832" t="s">
        <v>8652</v>
      </c>
      <c r="F66" s="849">
        <v>1452</v>
      </c>
      <c r="G66" s="849">
        <v>245388</v>
      </c>
      <c r="H66" s="849">
        <v>0.95005943001389925</v>
      </c>
      <c r="I66" s="849">
        <v>169</v>
      </c>
      <c r="J66" s="849">
        <v>1427</v>
      </c>
      <c r="K66" s="849">
        <v>258287</v>
      </c>
      <c r="L66" s="849">
        <v>1</v>
      </c>
      <c r="M66" s="849">
        <v>181</v>
      </c>
      <c r="N66" s="849">
        <v>1309</v>
      </c>
      <c r="O66" s="849">
        <v>236929</v>
      </c>
      <c r="P66" s="837">
        <v>0.91730903994393831</v>
      </c>
      <c r="Q66" s="850">
        <v>181</v>
      </c>
    </row>
    <row r="67" spans="1:17" ht="14.4" customHeight="1" x14ac:dyDescent="0.3">
      <c r="A67" s="831" t="s">
        <v>628</v>
      </c>
      <c r="B67" s="832" t="s">
        <v>8650</v>
      </c>
      <c r="C67" s="832" t="s">
        <v>8203</v>
      </c>
      <c r="D67" s="832" t="s">
        <v>8250</v>
      </c>
      <c r="E67" s="832" t="s">
        <v>8251</v>
      </c>
      <c r="F67" s="849">
        <v>6</v>
      </c>
      <c r="G67" s="849">
        <v>216</v>
      </c>
      <c r="H67" s="849">
        <v>0.83397683397683398</v>
      </c>
      <c r="I67" s="849">
        <v>36</v>
      </c>
      <c r="J67" s="849">
        <v>7</v>
      </c>
      <c r="K67" s="849">
        <v>259</v>
      </c>
      <c r="L67" s="849">
        <v>1</v>
      </c>
      <c r="M67" s="849">
        <v>37</v>
      </c>
      <c r="N67" s="849">
        <v>131</v>
      </c>
      <c r="O67" s="849">
        <v>4847</v>
      </c>
      <c r="P67" s="837">
        <v>18.714285714285715</v>
      </c>
      <c r="Q67" s="850">
        <v>37</v>
      </c>
    </row>
    <row r="68" spans="1:17" ht="14.4" customHeight="1" x14ac:dyDescent="0.3">
      <c r="A68" s="831" t="s">
        <v>628</v>
      </c>
      <c r="B68" s="832" t="s">
        <v>8650</v>
      </c>
      <c r="C68" s="832" t="s">
        <v>8203</v>
      </c>
      <c r="D68" s="832" t="s">
        <v>8653</v>
      </c>
      <c r="E68" s="832" t="s">
        <v>8652</v>
      </c>
      <c r="F68" s="849">
        <v>2611</v>
      </c>
      <c r="G68" s="849">
        <v>723247</v>
      </c>
      <c r="H68" s="849">
        <v>0.91788205372916121</v>
      </c>
      <c r="I68" s="849">
        <v>277</v>
      </c>
      <c r="J68" s="849">
        <v>2662</v>
      </c>
      <c r="K68" s="849">
        <v>787952</v>
      </c>
      <c r="L68" s="849">
        <v>1</v>
      </c>
      <c r="M68" s="849">
        <v>296</v>
      </c>
      <c r="N68" s="849">
        <v>2638</v>
      </c>
      <c r="O68" s="849">
        <v>783486</v>
      </c>
      <c r="P68" s="837">
        <v>0.99433214205941478</v>
      </c>
      <c r="Q68" s="850">
        <v>297</v>
      </c>
    </row>
    <row r="69" spans="1:17" ht="14.4" customHeight="1" x14ac:dyDescent="0.3">
      <c r="A69" s="831" t="s">
        <v>628</v>
      </c>
      <c r="B69" s="832" t="s">
        <v>8650</v>
      </c>
      <c r="C69" s="832" t="s">
        <v>8203</v>
      </c>
      <c r="D69" s="832" t="s">
        <v>8654</v>
      </c>
      <c r="E69" s="832" t="s">
        <v>8655</v>
      </c>
      <c r="F69" s="849">
        <v>39</v>
      </c>
      <c r="G69" s="849">
        <v>8541</v>
      </c>
      <c r="H69" s="849">
        <v>1.9128779395296753</v>
      </c>
      <c r="I69" s="849">
        <v>219</v>
      </c>
      <c r="J69" s="849">
        <v>19</v>
      </c>
      <c r="K69" s="849">
        <v>4465</v>
      </c>
      <c r="L69" s="849">
        <v>1</v>
      </c>
      <c r="M69" s="849">
        <v>235</v>
      </c>
      <c r="N69" s="849">
        <v>19</v>
      </c>
      <c r="O69" s="849">
        <v>4465</v>
      </c>
      <c r="P69" s="837">
        <v>1</v>
      </c>
      <c r="Q69" s="850">
        <v>235</v>
      </c>
    </row>
    <row r="70" spans="1:17" ht="14.4" customHeight="1" x14ac:dyDescent="0.3">
      <c r="A70" s="831" t="s">
        <v>628</v>
      </c>
      <c r="B70" s="832" t="s">
        <v>8650</v>
      </c>
      <c r="C70" s="832" t="s">
        <v>8203</v>
      </c>
      <c r="D70" s="832" t="s">
        <v>8680</v>
      </c>
      <c r="E70" s="832" t="s">
        <v>8655</v>
      </c>
      <c r="F70" s="849">
        <v>16</v>
      </c>
      <c r="G70" s="849">
        <v>1792</v>
      </c>
      <c r="H70" s="849">
        <v>2.4888888888888889</v>
      </c>
      <c r="I70" s="849">
        <v>112</v>
      </c>
      <c r="J70" s="849">
        <v>6</v>
      </c>
      <c r="K70" s="849">
        <v>720</v>
      </c>
      <c r="L70" s="849">
        <v>1</v>
      </c>
      <c r="M70" s="849">
        <v>120</v>
      </c>
      <c r="N70" s="849">
        <v>2</v>
      </c>
      <c r="O70" s="849">
        <v>240</v>
      </c>
      <c r="P70" s="837">
        <v>0.33333333333333331</v>
      </c>
      <c r="Q70" s="850">
        <v>120</v>
      </c>
    </row>
    <row r="71" spans="1:17" ht="14.4" customHeight="1" x14ac:dyDescent="0.3">
      <c r="A71" s="831" t="s">
        <v>628</v>
      </c>
      <c r="B71" s="832" t="s">
        <v>8650</v>
      </c>
      <c r="C71" s="832" t="s">
        <v>8203</v>
      </c>
      <c r="D71" s="832" t="s">
        <v>8261</v>
      </c>
      <c r="E71" s="832" t="s">
        <v>8262</v>
      </c>
      <c r="F71" s="849"/>
      <c r="G71" s="849"/>
      <c r="H71" s="849"/>
      <c r="I71" s="849"/>
      <c r="J71" s="849">
        <v>49</v>
      </c>
      <c r="K71" s="849">
        <v>4998</v>
      </c>
      <c r="L71" s="849">
        <v>1</v>
      </c>
      <c r="M71" s="849">
        <v>102</v>
      </c>
      <c r="N71" s="849">
        <v>352</v>
      </c>
      <c r="O71" s="849">
        <v>35904</v>
      </c>
      <c r="P71" s="837">
        <v>7.1836734693877551</v>
      </c>
      <c r="Q71" s="850">
        <v>102</v>
      </c>
    </row>
    <row r="72" spans="1:17" ht="14.4" customHeight="1" x14ac:dyDescent="0.3">
      <c r="A72" s="831" t="s">
        <v>628</v>
      </c>
      <c r="B72" s="832" t="s">
        <v>8650</v>
      </c>
      <c r="C72" s="832" t="s">
        <v>8203</v>
      </c>
      <c r="D72" s="832" t="s">
        <v>8683</v>
      </c>
      <c r="E72" s="832" t="s">
        <v>8684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60</v>
      </c>
      <c r="P72" s="837"/>
      <c r="Q72" s="850">
        <v>60</v>
      </c>
    </row>
    <row r="73" spans="1:17" ht="14.4" customHeight="1" x14ac:dyDescent="0.3">
      <c r="A73" s="831" t="s">
        <v>628</v>
      </c>
      <c r="B73" s="832" t="s">
        <v>8274</v>
      </c>
      <c r="C73" s="832" t="s">
        <v>8203</v>
      </c>
      <c r="D73" s="832" t="s">
        <v>8685</v>
      </c>
      <c r="E73" s="832" t="s">
        <v>8686</v>
      </c>
      <c r="F73" s="849">
        <v>93</v>
      </c>
      <c r="G73" s="849">
        <v>32829</v>
      </c>
      <c r="H73" s="849">
        <v>1.0271902377972466</v>
      </c>
      <c r="I73" s="849">
        <v>353</v>
      </c>
      <c r="J73" s="849">
        <v>85</v>
      </c>
      <c r="K73" s="849">
        <v>31960</v>
      </c>
      <c r="L73" s="849">
        <v>1</v>
      </c>
      <c r="M73" s="849">
        <v>376</v>
      </c>
      <c r="N73" s="849">
        <v>72</v>
      </c>
      <c r="O73" s="849">
        <v>27144</v>
      </c>
      <c r="P73" s="837">
        <v>0.84931163954943678</v>
      </c>
      <c r="Q73" s="850">
        <v>377</v>
      </c>
    </row>
    <row r="74" spans="1:17" ht="14.4" customHeight="1" x14ac:dyDescent="0.3">
      <c r="A74" s="831" t="s">
        <v>628</v>
      </c>
      <c r="B74" s="832" t="s">
        <v>8274</v>
      </c>
      <c r="C74" s="832" t="s">
        <v>8203</v>
      </c>
      <c r="D74" s="832" t="s">
        <v>8285</v>
      </c>
      <c r="E74" s="832" t="s">
        <v>8286</v>
      </c>
      <c r="F74" s="849"/>
      <c r="G74" s="849"/>
      <c r="H74" s="849"/>
      <c r="I74" s="849"/>
      <c r="J74" s="849">
        <v>2</v>
      </c>
      <c r="K74" s="849">
        <v>4182</v>
      </c>
      <c r="L74" s="849">
        <v>1</v>
      </c>
      <c r="M74" s="849">
        <v>2091</v>
      </c>
      <c r="N74" s="849"/>
      <c r="O74" s="849"/>
      <c r="P74" s="837"/>
      <c r="Q74" s="850"/>
    </row>
    <row r="75" spans="1:17" ht="14.4" customHeight="1" x14ac:dyDescent="0.3">
      <c r="A75" s="831" t="s">
        <v>628</v>
      </c>
      <c r="B75" s="832" t="s">
        <v>8274</v>
      </c>
      <c r="C75" s="832" t="s">
        <v>8203</v>
      </c>
      <c r="D75" s="832" t="s">
        <v>8289</v>
      </c>
      <c r="E75" s="832" t="s">
        <v>8290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177</v>
      </c>
      <c r="P75" s="837"/>
      <c r="Q75" s="850">
        <v>177</v>
      </c>
    </row>
    <row r="76" spans="1:17" ht="14.4" customHeight="1" x14ac:dyDescent="0.3">
      <c r="A76" s="831" t="s">
        <v>628</v>
      </c>
      <c r="B76" s="832" t="s">
        <v>8274</v>
      </c>
      <c r="C76" s="832" t="s">
        <v>8203</v>
      </c>
      <c r="D76" s="832" t="s">
        <v>8297</v>
      </c>
      <c r="E76" s="832" t="s">
        <v>8298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355</v>
      </c>
      <c r="P76" s="837"/>
      <c r="Q76" s="850">
        <v>355</v>
      </c>
    </row>
    <row r="77" spans="1:17" ht="14.4" customHeight="1" x14ac:dyDescent="0.3">
      <c r="A77" s="831" t="s">
        <v>628</v>
      </c>
      <c r="B77" s="832" t="s">
        <v>8305</v>
      </c>
      <c r="C77" s="832" t="s">
        <v>8203</v>
      </c>
      <c r="D77" s="832" t="s">
        <v>8310</v>
      </c>
      <c r="E77" s="832" t="s">
        <v>8311</v>
      </c>
      <c r="F77" s="849"/>
      <c r="G77" s="849"/>
      <c r="H77" s="849"/>
      <c r="I77" s="849"/>
      <c r="J77" s="849">
        <v>2</v>
      </c>
      <c r="K77" s="849">
        <v>1402</v>
      </c>
      <c r="L77" s="849">
        <v>1</v>
      </c>
      <c r="M77" s="849">
        <v>701</v>
      </c>
      <c r="N77" s="849">
        <v>1</v>
      </c>
      <c r="O77" s="849">
        <v>701</v>
      </c>
      <c r="P77" s="837">
        <v>0.5</v>
      </c>
      <c r="Q77" s="850">
        <v>701</v>
      </c>
    </row>
    <row r="78" spans="1:17" ht="14.4" customHeight="1" x14ac:dyDescent="0.3">
      <c r="A78" s="831" t="s">
        <v>628</v>
      </c>
      <c r="B78" s="832" t="s">
        <v>8305</v>
      </c>
      <c r="C78" s="832" t="s">
        <v>8203</v>
      </c>
      <c r="D78" s="832" t="s">
        <v>8312</v>
      </c>
      <c r="E78" s="832" t="s">
        <v>8313</v>
      </c>
      <c r="F78" s="849">
        <v>2</v>
      </c>
      <c r="G78" s="849">
        <v>254</v>
      </c>
      <c r="H78" s="849"/>
      <c r="I78" s="849">
        <v>127</v>
      </c>
      <c r="J78" s="849"/>
      <c r="K78" s="849"/>
      <c r="L78" s="849"/>
      <c r="M78" s="849"/>
      <c r="N78" s="849">
        <v>2</v>
      </c>
      <c r="O78" s="849">
        <v>586</v>
      </c>
      <c r="P78" s="837"/>
      <c r="Q78" s="850">
        <v>293</v>
      </c>
    </row>
    <row r="79" spans="1:17" ht="14.4" customHeight="1" x14ac:dyDescent="0.3">
      <c r="A79" s="831" t="s">
        <v>628</v>
      </c>
      <c r="B79" s="832" t="s">
        <v>8305</v>
      </c>
      <c r="C79" s="832" t="s">
        <v>8203</v>
      </c>
      <c r="D79" s="832" t="s">
        <v>8314</v>
      </c>
      <c r="E79" s="832" t="s">
        <v>8315</v>
      </c>
      <c r="F79" s="849">
        <v>3</v>
      </c>
      <c r="G79" s="849">
        <v>993</v>
      </c>
      <c r="H79" s="849">
        <v>2.8050847457627119</v>
      </c>
      <c r="I79" s="849">
        <v>331</v>
      </c>
      <c r="J79" s="849">
        <v>1</v>
      </c>
      <c r="K79" s="849">
        <v>354</v>
      </c>
      <c r="L79" s="849">
        <v>1</v>
      </c>
      <c r="M79" s="849">
        <v>354</v>
      </c>
      <c r="N79" s="849">
        <v>8</v>
      </c>
      <c r="O79" s="849">
        <v>2840</v>
      </c>
      <c r="P79" s="837">
        <v>8.0225988700564965</v>
      </c>
      <c r="Q79" s="850">
        <v>355</v>
      </c>
    </row>
    <row r="80" spans="1:17" ht="14.4" customHeight="1" x14ac:dyDescent="0.3">
      <c r="A80" s="831" t="s">
        <v>628</v>
      </c>
      <c r="B80" s="832" t="s">
        <v>8305</v>
      </c>
      <c r="C80" s="832" t="s">
        <v>8203</v>
      </c>
      <c r="D80" s="832" t="s">
        <v>8318</v>
      </c>
      <c r="E80" s="832" t="s">
        <v>8319</v>
      </c>
      <c r="F80" s="849">
        <v>3</v>
      </c>
      <c r="G80" s="849">
        <v>495</v>
      </c>
      <c r="H80" s="849">
        <v>1.3983050847457628</v>
      </c>
      <c r="I80" s="849">
        <v>165</v>
      </c>
      <c r="J80" s="849">
        <v>2</v>
      </c>
      <c r="K80" s="849">
        <v>354</v>
      </c>
      <c r="L80" s="849">
        <v>1</v>
      </c>
      <c r="M80" s="849">
        <v>177</v>
      </c>
      <c r="N80" s="849">
        <v>4</v>
      </c>
      <c r="O80" s="849">
        <v>708</v>
      </c>
      <c r="P80" s="837">
        <v>2</v>
      </c>
      <c r="Q80" s="850">
        <v>177</v>
      </c>
    </row>
    <row r="81" spans="1:17" ht="14.4" customHeight="1" x14ac:dyDescent="0.3">
      <c r="A81" s="831" t="s">
        <v>628</v>
      </c>
      <c r="B81" s="832" t="s">
        <v>8320</v>
      </c>
      <c r="C81" s="832" t="s">
        <v>8206</v>
      </c>
      <c r="D81" s="832" t="s">
        <v>8326</v>
      </c>
      <c r="E81" s="832" t="s">
        <v>2964</v>
      </c>
      <c r="F81" s="849"/>
      <c r="G81" s="849"/>
      <c r="H81" s="849"/>
      <c r="I81" s="849"/>
      <c r="J81" s="849"/>
      <c r="K81" s="849"/>
      <c r="L81" s="849"/>
      <c r="M81" s="849"/>
      <c r="N81" s="849">
        <v>3</v>
      </c>
      <c r="O81" s="849">
        <v>63740.399999999994</v>
      </c>
      <c r="P81" s="837"/>
      <c r="Q81" s="850">
        <v>21246.799999999999</v>
      </c>
    </row>
    <row r="82" spans="1:17" ht="14.4" customHeight="1" x14ac:dyDescent="0.3">
      <c r="A82" s="831" t="s">
        <v>628</v>
      </c>
      <c r="B82" s="832" t="s">
        <v>8320</v>
      </c>
      <c r="C82" s="832" t="s">
        <v>8470</v>
      </c>
      <c r="D82" s="832" t="s">
        <v>8687</v>
      </c>
      <c r="E82" s="832" t="s">
        <v>8688</v>
      </c>
      <c r="F82" s="849"/>
      <c r="G82" s="849"/>
      <c r="H82" s="849"/>
      <c r="I82" s="849"/>
      <c r="J82" s="849">
        <v>1</v>
      </c>
      <c r="K82" s="849">
        <v>2218.1</v>
      </c>
      <c r="L82" s="849">
        <v>1</v>
      </c>
      <c r="M82" s="849">
        <v>2218.1</v>
      </c>
      <c r="N82" s="849"/>
      <c r="O82" s="849"/>
      <c r="P82" s="837"/>
      <c r="Q82" s="850"/>
    </row>
    <row r="83" spans="1:17" ht="14.4" customHeight="1" x14ac:dyDescent="0.3">
      <c r="A83" s="831" t="s">
        <v>628</v>
      </c>
      <c r="B83" s="832" t="s">
        <v>8320</v>
      </c>
      <c r="C83" s="832" t="s">
        <v>8203</v>
      </c>
      <c r="D83" s="832" t="s">
        <v>8281</v>
      </c>
      <c r="E83" s="832" t="s">
        <v>8282</v>
      </c>
      <c r="F83" s="849">
        <v>4</v>
      </c>
      <c r="G83" s="849">
        <v>140</v>
      </c>
      <c r="H83" s="849"/>
      <c r="I83" s="849">
        <v>35</v>
      </c>
      <c r="J83" s="849"/>
      <c r="K83" s="849"/>
      <c r="L83" s="849"/>
      <c r="M83" s="849"/>
      <c r="N83" s="849">
        <v>3</v>
      </c>
      <c r="O83" s="849">
        <v>111</v>
      </c>
      <c r="P83" s="837"/>
      <c r="Q83" s="850">
        <v>37</v>
      </c>
    </row>
    <row r="84" spans="1:17" ht="14.4" customHeight="1" x14ac:dyDescent="0.3">
      <c r="A84" s="831" t="s">
        <v>628</v>
      </c>
      <c r="B84" s="832" t="s">
        <v>8320</v>
      </c>
      <c r="C84" s="832" t="s">
        <v>8203</v>
      </c>
      <c r="D84" s="832" t="s">
        <v>8334</v>
      </c>
      <c r="E84" s="832" t="s">
        <v>8335</v>
      </c>
      <c r="F84" s="849"/>
      <c r="G84" s="849"/>
      <c r="H84" s="849"/>
      <c r="I84" s="849"/>
      <c r="J84" s="849">
        <v>1</v>
      </c>
      <c r="K84" s="849">
        <v>701</v>
      </c>
      <c r="L84" s="849">
        <v>1</v>
      </c>
      <c r="M84" s="849">
        <v>701</v>
      </c>
      <c r="N84" s="849"/>
      <c r="O84" s="849"/>
      <c r="P84" s="837"/>
      <c r="Q84" s="850"/>
    </row>
    <row r="85" spans="1:17" ht="14.4" customHeight="1" x14ac:dyDescent="0.3">
      <c r="A85" s="831" t="s">
        <v>628</v>
      </c>
      <c r="B85" s="832" t="s">
        <v>8320</v>
      </c>
      <c r="C85" s="832" t="s">
        <v>8203</v>
      </c>
      <c r="D85" s="832" t="s">
        <v>8689</v>
      </c>
      <c r="E85" s="832" t="s">
        <v>8690</v>
      </c>
      <c r="F85" s="849">
        <v>16</v>
      </c>
      <c r="G85" s="849">
        <v>14448</v>
      </c>
      <c r="H85" s="849">
        <v>1.7169340463458111</v>
      </c>
      <c r="I85" s="849">
        <v>903</v>
      </c>
      <c r="J85" s="849">
        <v>9</v>
      </c>
      <c r="K85" s="849">
        <v>8415</v>
      </c>
      <c r="L85" s="849">
        <v>1</v>
      </c>
      <c r="M85" s="849">
        <v>935</v>
      </c>
      <c r="N85" s="849">
        <v>11</v>
      </c>
      <c r="O85" s="849">
        <v>10285</v>
      </c>
      <c r="P85" s="837">
        <v>1.2222222222222223</v>
      </c>
      <c r="Q85" s="850">
        <v>935</v>
      </c>
    </row>
    <row r="86" spans="1:17" ht="14.4" customHeight="1" x14ac:dyDescent="0.3">
      <c r="A86" s="831" t="s">
        <v>628</v>
      </c>
      <c r="B86" s="832" t="s">
        <v>8320</v>
      </c>
      <c r="C86" s="832" t="s">
        <v>8203</v>
      </c>
      <c r="D86" s="832" t="s">
        <v>8336</v>
      </c>
      <c r="E86" s="832" t="s">
        <v>8337</v>
      </c>
      <c r="F86" s="849">
        <v>51</v>
      </c>
      <c r="G86" s="849">
        <v>4284</v>
      </c>
      <c r="H86" s="849">
        <v>1.0357833655705997</v>
      </c>
      <c r="I86" s="849">
        <v>84</v>
      </c>
      <c r="J86" s="849">
        <v>47</v>
      </c>
      <c r="K86" s="849">
        <v>4136</v>
      </c>
      <c r="L86" s="849">
        <v>1</v>
      </c>
      <c r="M86" s="849">
        <v>88</v>
      </c>
      <c r="N86" s="849">
        <v>66</v>
      </c>
      <c r="O86" s="849">
        <v>5808</v>
      </c>
      <c r="P86" s="837">
        <v>1.4042553191489362</v>
      </c>
      <c r="Q86" s="850">
        <v>88</v>
      </c>
    </row>
    <row r="87" spans="1:17" ht="14.4" customHeight="1" x14ac:dyDescent="0.3">
      <c r="A87" s="831" t="s">
        <v>628</v>
      </c>
      <c r="B87" s="832" t="s">
        <v>8320</v>
      </c>
      <c r="C87" s="832" t="s">
        <v>8203</v>
      </c>
      <c r="D87" s="832" t="s">
        <v>8338</v>
      </c>
      <c r="E87" s="832" t="s">
        <v>8339</v>
      </c>
      <c r="F87" s="849">
        <v>99</v>
      </c>
      <c r="G87" s="849">
        <v>61083</v>
      </c>
      <c r="H87" s="849">
        <v>1.140672268907563</v>
      </c>
      <c r="I87" s="849">
        <v>617</v>
      </c>
      <c r="J87" s="849">
        <v>85</v>
      </c>
      <c r="K87" s="849">
        <v>53550</v>
      </c>
      <c r="L87" s="849">
        <v>1</v>
      </c>
      <c r="M87" s="849">
        <v>630</v>
      </c>
      <c r="N87" s="849">
        <v>112</v>
      </c>
      <c r="O87" s="849">
        <v>70560</v>
      </c>
      <c r="P87" s="837">
        <v>1.3176470588235294</v>
      </c>
      <c r="Q87" s="850">
        <v>630</v>
      </c>
    </row>
    <row r="88" spans="1:17" ht="14.4" customHeight="1" x14ac:dyDescent="0.3">
      <c r="A88" s="831" t="s">
        <v>628</v>
      </c>
      <c r="B88" s="832" t="s">
        <v>8320</v>
      </c>
      <c r="C88" s="832" t="s">
        <v>8203</v>
      </c>
      <c r="D88" s="832" t="s">
        <v>8340</v>
      </c>
      <c r="E88" s="832" t="s">
        <v>8341</v>
      </c>
      <c r="F88" s="849">
        <v>115</v>
      </c>
      <c r="G88" s="849">
        <v>44620</v>
      </c>
      <c r="H88" s="849">
        <v>1.1614952103290295</v>
      </c>
      <c r="I88" s="849">
        <v>388</v>
      </c>
      <c r="J88" s="849">
        <v>98</v>
      </c>
      <c r="K88" s="849">
        <v>38416</v>
      </c>
      <c r="L88" s="849">
        <v>1</v>
      </c>
      <c r="M88" s="849">
        <v>392</v>
      </c>
      <c r="N88" s="849">
        <v>94</v>
      </c>
      <c r="O88" s="849">
        <v>36848</v>
      </c>
      <c r="P88" s="837">
        <v>0.95918367346938771</v>
      </c>
      <c r="Q88" s="850">
        <v>392</v>
      </c>
    </row>
    <row r="89" spans="1:17" ht="14.4" customHeight="1" x14ac:dyDescent="0.3">
      <c r="A89" s="831" t="s">
        <v>628</v>
      </c>
      <c r="B89" s="832" t="s">
        <v>8320</v>
      </c>
      <c r="C89" s="832" t="s">
        <v>8203</v>
      </c>
      <c r="D89" s="832" t="s">
        <v>8342</v>
      </c>
      <c r="E89" s="832" t="s">
        <v>8343</v>
      </c>
      <c r="F89" s="849">
        <v>233</v>
      </c>
      <c r="G89" s="849">
        <v>9087</v>
      </c>
      <c r="H89" s="849">
        <v>0.93951612903225812</v>
      </c>
      <c r="I89" s="849">
        <v>39</v>
      </c>
      <c r="J89" s="849">
        <v>248</v>
      </c>
      <c r="K89" s="849">
        <v>9672</v>
      </c>
      <c r="L89" s="849">
        <v>1</v>
      </c>
      <c r="M89" s="849">
        <v>39</v>
      </c>
      <c r="N89" s="849">
        <v>224</v>
      </c>
      <c r="O89" s="849">
        <v>8736</v>
      </c>
      <c r="P89" s="837">
        <v>0.90322580645161288</v>
      </c>
      <c r="Q89" s="850">
        <v>39</v>
      </c>
    </row>
    <row r="90" spans="1:17" ht="14.4" customHeight="1" x14ac:dyDescent="0.3">
      <c r="A90" s="831" t="s">
        <v>628</v>
      </c>
      <c r="B90" s="832" t="s">
        <v>8320</v>
      </c>
      <c r="C90" s="832" t="s">
        <v>8203</v>
      </c>
      <c r="D90" s="832" t="s">
        <v>8691</v>
      </c>
      <c r="E90" s="832" t="s">
        <v>8692</v>
      </c>
      <c r="F90" s="849"/>
      <c r="G90" s="849"/>
      <c r="H90" s="849"/>
      <c r="I90" s="849"/>
      <c r="J90" s="849">
        <v>1</v>
      </c>
      <c r="K90" s="849">
        <v>4442</v>
      </c>
      <c r="L90" s="849">
        <v>1</v>
      </c>
      <c r="M90" s="849">
        <v>4442</v>
      </c>
      <c r="N90" s="849"/>
      <c r="O90" s="849"/>
      <c r="P90" s="837"/>
      <c r="Q90" s="850"/>
    </row>
    <row r="91" spans="1:17" ht="14.4" customHeight="1" x14ac:dyDescent="0.3">
      <c r="A91" s="831" t="s">
        <v>628</v>
      </c>
      <c r="B91" s="832" t="s">
        <v>8320</v>
      </c>
      <c r="C91" s="832" t="s">
        <v>8203</v>
      </c>
      <c r="D91" s="832" t="s">
        <v>8364</v>
      </c>
      <c r="E91" s="832" t="s">
        <v>8365</v>
      </c>
      <c r="F91" s="849">
        <v>16</v>
      </c>
      <c r="G91" s="849">
        <v>11120</v>
      </c>
      <c r="H91" s="849">
        <v>1.5465924895688457</v>
      </c>
      <c r="I91" s="849">
        <v>695</v>
      </c>
      <c r="J91" s="849">
        <v>10</v>
      </c>
      <c r="K91" s="849">
        <v>7190</v>
      </c>
      <c r="L91" s="849">
        <v>1</v>
      </c>
      <c r="M91" s="849">
        <v>719</v>
      </c>
      <c r="N91" s="849">
        <v>7</v>
      </c>
      <c r="O91" s="849">
        <v>5033</v>
      </c>
      <c r="P91" s="837">
        <v>0.7</v>
      </c>
      <c r="Q91" s="850">
        <v>719</v>
      </c>
    </row>
    <row r="92" spans="1:17" ht="14.4" customHeight="1" x14ac:dyDescent="0.3">
      <c r="A92" s="831" t="s">
        <v>628</v>
      </c>
      <c r="B92" s="832" t="s">
        <v>8320</v>
      </c>
      <c r="C92" s="832" t="s">
        <v>8203</v>
      </c>
      <c r="D92" s="832" t="s">
        <v>8344</v>
      </c>
      <c r="E92" s="832" t="s">
        <v>8345</v>
      </c>
      <c r="F92" s="849"/>
      <c r="G92" s="849"/>
      <c r="H92" s="849"/>
      <c r="I92" s="849"/>
      <c r="J92" s="849"/>
      <c r="K92" s="849"/>
      <c r="L92" s="849"/>
      <c r="M92" s="849"/>
      <c r="N92" s="849">
        <v>4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628</v>
      </c>
      <c r="B93" s="832" t="s">
        <v>8320</v>
      </c>
      <c r="C93" s="832" t="s">
        <v>8203</v>
      </c>
      <c r="D93" s="832" t="s">
        <v>8366</v>
      </c>
      <c r="E93" s="832" t="s">
        <v>8367</v>
      </c>
      <c r="F93" s="849">
        <v>52</v>
      </c>
      <c r="G93" s="849">
        <v>49712</v>
      </c>
      <c r="H93" s="849">
        <v>1.3006802721088435</v>
      </c>
      <c r="I93" s="849">
        <v>956</v>
      </c>
      <c r="J93" s="849">
        <v>39</v>
      </c>
      <c r="K93" s="849">
        <v>38220</v>
      </c>
      <c r="L93" s="849">
        <v>1</v>
      </c>
      <c r="M93" s="849">
        <v>980</v>
      </c>
      <c r="N93" s="849">
        <v>54</v>
      </c>
      <c r="O93" s="849">
        <v>52920</v>
      </c>
      <c r="P93" s="837">
        <v>1.3846153846153846</v>
      </c>
      <c r="Q93" s="850">
        <v>980</v>
      </c>
    </row>
    <row r="94" spans="1:17" ht="14.4" customHeight="1" x14ac:dyDescent="0.3">
      <c r="A94" s="831" t="s">
        <v>628</v>
      </c>
      <c r="B94" s="832" t="s">
        <v>8320</v>
      </c>
      <c r="C94" s="832" t="s">
        <v>8203</v>
      </c>
      <c r="D94" s="832" t="s">
        <v>8366</v>
      </c>
      <c r="E94" s="832" t="s">
        <v>8368</v>
      </c>
      <c r="F94" s="849">
        <v>22</v>
      </c>
      <c r="G94" s="849">
        <v>21032</v>
      </c>
      <c r="H94" s="849">
        <v>1.1922902494331067</v>
      </c>
      <c r="I94" s="849">
        <v>956</v>
      </c>
      <c r="J94" s="849">
        <v>18</v>
      </c>
      <c r="K94" s="849">
        <v>17640</v>
      </c>
      <c r="L94" s="849">
        <v>1</v>
      </c>
      <c r="M94" s="849">
        <v>980</v>
      </c>
      <c r="N94" s="849">
        <v>13</v>
      </c>
      <c r="O94" s="849">
        <v>12740</v>
      </c>
      <c r="P94" s="837">
        <v>0.72222222222222221</v>
      </c>
      <c r="Q94" s="850">
        <v>980</v>
      </c>
    </row>
    <row r="95" spans="1:17" ht="14.4" customHeight="1" x14ac:dyDescent="0.3">
      <c r="A95" s="831" t="s">
        <v>628</v>
      </c>
      <c r="B95" s="832" t="s">
        <v>8320</v>
      </c>
      <c r="C95" s="832" t="s">
        <v>8203</v>
      </c>
      <c r="D95" s="832" t="s">
        <v>8369</v>
      </c>
      <c r="E95" s="832" t="s">
        <v>8370</v>
      </c>
      <c r="F95" s="849">
        <v>45</v>
      </c>
      <c r="G95" s="849">
        <v>7605</v>
      </c>
      <c r="H95" s="849">
        <v>1.2281976744186047</v>
      </c>
      <c r="I95" s="849">
        <v>169</v>
      </c>
      <c r="J95" s="849">
        <v>36</v>
      </c>
      <c r="K95" s="849">
        <v>6192</v>
      </c>
      <c r="L95" s="849">
        <v>1</v>
      </c>
      <c r="M95" s="849">
        <v>172</v>
      </c>
      <c r="N95" s="849">
        <v>53</v>
      </c>
      <c r="O95" s="849">
        <v>9116</v>
      </c>
      <c r="P95" s="837">
        <v>1.4722222222222223</v>
      </c>
      <c r="Q95" s="850">
        <v>172</v>
      </c>
    </row>
    <row r="96" spans="1:17" ht="14.4" customHeight="1" x14ac:dyDescent="0.3">
      <c r="A96" s="831" t="s">
        <v>628</v>
      </c>
      <c r="B96" s="832" t="s">
        <v>8320</v>
      </c>
      <c r="C96" s="832" t="s">
        <v>8203</v>
      </c>
      <c r="D96" s="832" t="s">
        <v>8693</v>
      </c>
      <c r="E96" s="832" t="s">
        <v>8694</v>
      </c>
      <c r="F96" s="849"/>
      <c r="G96" s="849"/>
      <c r="H96" s="849"/>
      <c r="I96" s="849"/>
      <c r="J96" s="849">
        <v>2</v>
      </c>
      <c r="K96" s="849">
        <v>1506</v>
      </c>
      <c r="L96" s="849">
        <v>1</v>
      </c>
      <c r="M96" s="849">
        <v>753</v>
      </c>
      <c r="N96" s="849"/>
      <c r="O96" s="849"/>
      <c r="P96" s="837"/>
      <c r="Q96" s="850"/>
    </row>
    <row r="97" spans="1:17" ht="14.4" customHeight="1" x14ac:dyDescent="0.3">
      <c r="A97" s="831" t="s">
        <v>628</v>
      </c>
      <c r="B97" s="832" t="s">
        <v>8320</v>
      </c>
      <c r="C97" s="832" t="s">
        <v>8203</v>
      </c>
      <c r="D97" s="832" t="s">
        <v>8693</v>
      </c>
      <c r="E97" s="832" t="s">
        <v>8695</v>
      </c>
      <c r="F97" s="849">
        <v>1</v>
      </c>
      <c r="G97" s="849">
        <v>740</v>
      </c>
      <c r="H97" s="849"/>
      <c r="I97" s="849">
        <v>740</v>
      </c>
      <c r="J97" s="849"/>
      <c r="K97" s="849"/>
      <c r="L97" s="849"/>
      <c r="M97" s="849"/>
      <c r="N97" s="849">
        <v>2</v>
      </c>
      <c r="O97" s="849">
        <v>1506</v>
      </c>
      <c r="P97" s="837"/>
      <c r="Q97" s="850">
        <v>753</v>
      </c>
    </row>
    <row r="98" spans="1:17" ht="14.4" customHeight="1" x14ac:dyDescent="0.3">
      <c r="A98" s="831" t="s">
        <v>628</v>
      </c>
      <c r="B98" s="832" t="s">
        <v>8320</v>
      </c>
      <c r="C98" s="832" t="s">
        <v>8203</v>
      </c>
      <c r="D98" s="832" t="s">
        <v>8358</v>
      </c>
      <c r="E98" s="832" t="s">
        <v>8359</v>
      </c>
      <c r="F98" s="849">
        <v>1</v>
      </c>
      <c r="G98" s="849">
        <v>331</v>
      </c>
      <c r="H98" s="849"/>
      <c r="I98" s="849">
        <v>331</v>
      </c>
      <c r="J98" s="849"/>
      <c r="K98" s="849"/>
      <c r="L98" s="849"/>
      <c r="M98" s="849"/>
      <c r="N98" s="849">
        <v>2</v>
      </c>
      <c r="O98" s="849">
        <v>710</v>
      </c>
      <c r="P98" s="837"/>
      <c r="Q98" s="850">
        <v>355</v>
      </c>
    </row>
    <row r="99" spans="1:17" ht="14.4" customHeight="1" x14ac:dyDescent="0.3">
      <c r="A99" s="831" t="s">
        <v>628</v>
      </c>
      <c r="B99" s="832" t="s">
        <v>8320</v>
      </c>
      <c r="C99" s="832" t="s">
        <v>8203</v>
      </c>
      <c r="D99" s="832" t="s">
        <v>8360</v>
      </c>
      <c r="E99" s="832" t="s">
        <v>8361</v>
      </c>
      <c r="F99" s="849">
        <v>2</v>
      </c>
      <c r="G99" s="849">
        <v>458</v>
      </c>
      <c r="H99" s="849">
        <v>1.9489361702127659</v>
      </c>
      <c r="I99" s="849">
        <v>229</v>
      </c>
      <c r="J99" s="849">
        <v>1</v>
      </c>
      <c r="K99" s="849">
        <v>235</v>
      </c>
      <c r="L99" s="849">
        <v>1</v>
      </c>
      <c r="M99" s="849">
        <v>235</v>
      </c>
      <c r="N99" s="849">
        <v>2</v>
      </c>
      <c r="O99" s="849">
        <v>470</v>
      </c>
      <c r="P99" s="837">
        <v>2</v>
      </c>
      <c r="Q99" s="850">
        <v>235</v>
      </c>
    </row>
    <row r="100" spans="1:17" ht="14.4" customHeight="1" x14ac:dyDescent="0.3">
      <c r="A100" s="831" t="s">
        <v>628</v>
      </c>
      <c r="B100" s="832" t="s">
        <v>8377</v>
      </c>
      <c r="C100" s="832" t="s">
        <v>8203</v>
      </c>
      <c r="D100" s="832" t="s">
        <v>8281</v>
      </c>
      <c r="E100" s="832" t="s">
        <v>8282</v>
      </c>
      <c r="F100" s="849">
        <v>1</v>
      </c>
      <c r="G100" s="849">
        <v>35</v>
      </c>
      <c r="H100" s="849"/>
      <c r="I100" s="849">
        <v>35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628</v>
      </c>
      <c r="B101" s="832" t="s">
        <v>8377</v>
      </c>
      <c r="C101" s="832" t="s">
        <v>8203</v>
      </c>
      <c r="D101" s="832" t="s">
        <v>8382</v>
      </c>
      <c r="E101" s="832" t="s">
        <v>8383</v>
      </c>
      <c r="F101" s="849"/>
      <c r="G101" s="849"/>
      <c r="H101" s="849"/>
      <c r="I101" s="849"/>
      <c r="J101" s="849">
        <v>1</v>
      </c>
      <c r="K101" s="849">
        <v>354</v>
      </c>
      <c r="L101" s="849">
        <v>1</v>
      </c>
      <c r="M101" s="849">
        <v>354</v>
      </c>
      <c r="N101" s="849"/>
      <c r="O101" s="849"/>
      <c r="P101" s="837"/>
      <c r="Q101" s="850"/>
    </row>
    <row r="102" spans="1:17" ht="14.4" customHeight="1" x14ac:dyDescent="0.3">
      <c r="A102" s="831" t="s">
        <v>628</v>
      </c>
      <c r="B102" s="832" t="s">
        <v>8377</v>
      </c>
      <c r="C102" s="832" t="s">
        <v>8203</v>
      </c>
      <c r="D102" s="832" t="s">
        <v>8384</v>
      </c>
      <c r="E102" s="832" t="s">
        <v>8385</v>
      </c>
      <c r="F102" s="849">
        <v>1</v>
      </c>
      <c r="G102" s="849">
        <v>165</v>
      </c>
      <c r="H102" s="849"/>
      <c r="I102" s="849">
        <v>165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628</v>
      </c>
      <c r="B103" s="832" t="s">
        <v>8387</v>
      </c>
      <c r="C103" s="832" t="s">
        <v>8458</v>
      </c>
      <c r="D103" s="832" t="s">
        <v>8464</v>
      </c>
      <c r="E103" s="832" t="s">
        <v>8465</v>
      </c>
      <c r="F103" s="849"/>
      <c r="G103" s="849"/>
      <c r="H103" s="849"/>
      <c r="I103" s="849"/>
      <c r="J103" s="849">
        <v>1</v>
      </c>
      <c r="K103" s="849">
        <v>9911.33</v>
      </c>
      <c r="L103" s="849">
        <v>1</v>
      </c>
      <c r="M103" s="849">
        <v>9911.33</v>
      </c>
      <c r="N103" s="849">
        <v>1</v>
      </c>
      <c r="O103" s="849">
        <v>10309.15</v>
      </c>
      <c r="P103" s="837">
        <v>1.0401379027839857</v>
      </c>
      <c r="Q103" s="850">
        <v>10309.15</v>
      </c>
    </row>
    <row r="104" spans="1:17" ht="14.4" customHeight="1" x14ac:dyDescent="0.3">
      <c r="A104" s="831" t="s">
        <v>628</v>
      </c>
      <c r="B104" s="832" t="s">
        <v>8387</v>
      </c>
      <c r="C104" s="832" t="s">
        <v>8458</v>
      </c>
      <c r="D104" s="832" t="s">
        <v>8466</v>
      </c>
      <c r="E104" s="832" t="s">
        <v>8467</v>
      </c>
      <c r="F104" s="849"/>
      <c r="G104" s="849"/>
      <c r="H104" s="849"/>
      <c r="I104" s="849"/>
      <c r="J104" s="849">
        <v>1</v>
      </c>
      <c r="K104" s="849">
        <v>241.81</v>
      </c>
      <c r="L104" s="849">
        <v>1</v>
      </c>
      <c r="M104" s="849">
        <v>241.81</v>
      </c>
      <c r="N104" s="849">
        <v>1</v>
      </c>
      <c r="O104" s="849">
        <v>245.61</v>
      </c>
      <c r="P104" s="837">
        <v>1.0157148174186346</v>
      </c>
      <c r="Q104" s="850">
        <v>245.61</v>
      </c>
    </row>
    <row r="105" spans="1:17" ht="14.4" customHeight="1" x14ac:dyDescent="0.3">
      <c r="A105" s="831" t="s">
        <v>628</v>
      </c>
      <c r="B105" s="832" t="s">
        <v>8387</v>
      </c>
      <c r="C105" s="832" t="s">
        <v>8203</v>
      </c>
      <c r="D105" s="832" t="s">
        <v>8477</v>
      </c>
      <c r="E105" s="832" t="s">
        <v>8478</v>
      </c>
      <c r="F105" s="849"/>
      <c r="G105" s="849"/>
      <c r="H105" s="849"/>
      <c r="I105" s="849"/>
      <c r="J105" s="849">
        <v>1</v>
      </c>
      <c r="K105" s="849">
        <v>195</v>
      </c>
      <c r="L105" s="849">
        <v>1</v>
      </c>
      <c r="M105" s="849">
        <v>195</v>
      </c>
      <c r="N105" s="849">
        <v>1</v>
      </c>
      <c r="O105" s="849">
        <v>196</v>
      </c>
      <c r="P105" s="837">
        <v>1.0051282051282051</v>
      </c>
      <c r="Q105" s="850">
        <v>196</v>
      </c>
    </row>
    <row r="106" spans="1:17" ht="14.4" customHeight="1" x14ac:dyDescent="0.3">
      <c r="A106" s="831" t="s">
        <v>628</v>
      </c>
      <c r="B106" s="832" t="s">
        <v>8387</v>
      </c>
      <c r="C106" s="832" t="s">
        <v>8203</v>
      </c>
      <c r="D106" s="832" t="s">
        <v>8281</v>
      </c>
      <c r="E106" s="832" t="s">
        <v>8282</v>
      </c>
      <c r="F106" s="849">
        <v>1</v>
      </c>
      <c r="G106" s="849">
        <v>35</v>
      </c>
      <c r="H106" s="849"/>
      <c r="I106" s="849">
        <v>35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628</v>
      </c>
      <c r="B107" s="832" t="s">
        <v>8387</v>
      </c>
      <c r="C107" s="832" t="s">
        <v>8203</v>
      </c>
      <c r="D107" s="832" t="s">
        <v>8481</v>
      </c>
      <c r="E107" s="832" t="s">
        <v>8482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0</v>
      </c>
      <c r="P107" s="837"/>
      <c r="Q107" s="850">
        <v>0</v>
      </c>
    </row>
    <row r="108" spans="1:17" ht="14.4" customHeight="1" x14ac:dyDescent="0.3">
      <c r="A108" s="831" t="s">
        <v>628</v>
      </c>
      <c r="B108" s="832" t="s">
        <v>8387</v>
      </c>
      <c r="C108" s="832" t="s">
        <v>8203</v>
      </c>
      <c r="D108" s="832" t="s">
        <v>8483</v>
      </c>
      <c r="E108" s="832" t="s">
        <v>8484</v>
      </c>
      <c r="F108" s="849"/>
      <c r="G108" s="849"/>
      <c r="H108" s="849"/>
      <c r="I108" s="849"/>
      <c r="J108" s="849">
        <v>1</v>
      </c>
      <c r="K108" s="849">
        <v>354</v>
      </c>
      <c r="L108" s="849">
        <v>1</v>
      </c>
      <c r="M108" s="849">
        <v>354</v>
      </c>
      <c r="N108" s="849"/>
      <c r="O108" s="849"/>
      <c r="P108" s="837"/>
      <c r="Q108" s="850"/>
    </row>
    <row r="109" spans="1:17" ht="14.4" customHeight="1" x14ac:dyDescent="0.3">
      <c r="A109" s="831" t="s">
        <v>628</v>
      </c>
      <c r="B109" s="832" t="s">
        <v>8387</v>
      </c>
      <c r="C109" s="832" t="s">
        <v>8203</v>
      </c>
      <c r="D109" s="832" t="s">
        <v>8487</v>
      </c>
      <c r="E109" s="832" t="s">
        <v>8488</v>
      </c>
      <c r="F109" s="849">
        <v>1</v>
      </c>
      <c r="G109" s="849">
        <v>165</v>
      </c>
      <c r="H109" s="849">
        <v>0.13317191283292978</v>
      </c>
      <c r="I109" s="849">
        <v>165</v>
      </c>
      <c r="J109" s="849">
        <v>7</v>
      </c>
      <c r="K109" s="849">
        <v>1239</v>
      </c>
      <c r="L109" s="849">
        <v>1</v>
      </c>
      <c r="M109" s="849">
        <v>177</v>
      </c>
      <c r="N109" s="849">
        <v>2</v>
      </c>
      <c r="O109" s="849">
        <v>354</v>
      </c>
      <c r="P109" s="837">
        <v>0.2857142857142857</v>
      </c>
      <c r="Q109" s="850">
        <v>177</v>
      </c>
    </row>
    <row r="110" spans="1:17" ht="14.4" customHeight="1" x14ac:dyDescent="0.3">
      <c r="A110" s="831" t="s">
        <v>628</v>
      </c>
      <c r="B110" s="832" t="s">
        <v>8491</v>
      </c>
      <c r="C110" s="832" t="s">
        <v>8206</v>
      </c>
      <c r="D110" s="832" t="s">
        <v>8494</v>
      </c>
      <c r="E110" s="832" t="s">
        <v>8526</v>
      </c>
      <c r="F110" s="849">
        <v>0</v>
      </c>
      <c r="G110" s="849">
        <v>0</v>
      </c>
      <c r="H110" s="849"/>
      <c r="I110" s="849"/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628</v>
      </c>
      <c r="B111" s="832" t="s">
        <v>8491</v>
      </c>
      <c r="C111" s="832" t="s">
        <v>8206</v>
      </c>
      <c r="D111" s="832" t="s">
        <v>8494</v>
      </c>
      <c r="E111" s="832" t="s">
        <v>8493</v>
      </c>
      <c r="F111" s="849">
        <v>2</v>
      </c>
      <c r="G111" s="849">
        <v>39308.5</v>
      </c>
      <c r="H111" s="849"/>
      <c r="I111" s="849">
        <v>19654.25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628</v>
      </c>
      <c r="B112" s="832" t="s">
        <v>8491</v>
      </c>
      <c r="C112" s="832" t="s">
        <v>8203</v>
      </c>
      <c r="D112" s="832" t="s">
        <v>8281</v>
      </c>
      <c r="E112" s="832" t="s">
        <v>8282</v>
      </c>
      <c r="F112" s="849">
        <v>11</v>
      </c>
      <c r="G112" s="849">
        <v>385</v>
      </c>
      <c r="H112" s="849">
        <v>5.2027027027027026</v>
      </c>
      <c r="I112" s="849">
        <v>35</v>
      </c>
      <c r="J112" s="849">
        <v>2</v>
      </c>
      <c r="K112" s="849">
        <v>74</v>
      </c>
      <c r="L112" s="849">
        <v>1</v>
      </c>
      <c r="M112" s="849">
        <v>37</v>
      </c>
      <c r="N112" s="849">
        <v>0</v>
      </c>
      <c r="O112" s="849">
        <v>0</v>
      </c>
      <c r="P112" s="837">
        <v>0</v>
      </c>
      <c r="Q112" s="850"/>
    </row>
    <row r="113" spans="1:17" ht="14.4" customHeight="1" x14ac:dyDescent="0.3">
      <c r="A113" s="831" t="s">
        <v>628</v>
      </c>
      <c r="B113" s="832" t="s">
        <v>8491</v>
      </c>
      <c r="C113" s="832" t="s">
        <v>8203</v>
      </c>
      <c r="D113" s="832" t="s">
        <v>8696</v>
      </c>
      <c r="E113" s="832" t="s">
        <v>8697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337</v>
      </c>
      <c r="P113" s="837"/>
      <c r="Q113" s="850">
        <v>337</v>
      </c>
    </row>
    <row r="114" spans="1:17" ht="14.4" customHeight="1" x14ac:dyDescent="0.3">
      <c r="A114" s="831" t="s">
        <v>628</v>
      </c>
      <c r="B114" s="832" t="s">
        <v>8491</v>
      </c>
      <c r="C114" s="832" t="s">
        <v>8203</v>
      </c>
      <c r="D114" s="832" t="s">
        <v>8502</v>
      </c>
      <c r="E114" s="832" t="s">
        <v>8503</v>
      </c>
      <c r="F114" s="849">
        <v>1</v>
      </c>
      <c r="G114" s="849">
        <v>57</v>
      </c>
      <c r="H114" s="849">
        <v>0.32203389830508472</v>
      </c>
      <c r="I114" s="849">
        <v>57</v>
      </c>
      <c r="J114" s="849">
        <v>3</v>
      </c>
      <c r="K114" s="849">
        <v>177</v>
      </c>
      <c r="L114" s="849">
        <v>1</v>
      </c>
      <c r="M114" s="849">
        <v>59</v>
      </c>
      <c r="N114" s="849"/>
      <c r="O114" s="849"/>
      <c r="P114" s="837"/>
      <c r="Q114" s="850"/>
    </row>
    <row r="115" spans="1:17" ht="14.4" customHeight="1" x14ac:dyDescent="0.3">
      <c r="A115" s="831" t="s">
        <v>628</v>
      </c>
      <c r="B115" s="832" t="s">
        <v>8491</v>
      </c>
      <c r="C115" s="832" t="s">
        <v>8203</v>
      </c>
      <c r="D115" s="832" t="s">
        <v>8504</v>
      </c>
      <c r="E115" s="832" t="s">
        <v>8505</v>
      </c>
      <c r="F115" s="849">
        <v>2</v>
      </c>
      <c r="G115" s="849">
        <v>870</v>
      </c>
      <c r="H115" s="849"/>
      <c r="I115" s="849">
        <v>435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628</v>
      </c>
      <c r="B116" s="832" t="s">
        <v>8491</v>
      </c>
      <c r="C116" s="832" t="s">
        <v>8203</v>
      </c>
      <c r="D116" s="832" t="s">
        <v>8344</v>
      </c>
      <c r="E116" s="832" t="s">
        <v>8345</v>
      </c>
      <c r="F116" s="849">
        <v>2</v>
      </c>
      <c r="G116" s="849">
        <v>0</v>
      </c>
      <c r="H116" s="849"/>
      <c r="I116" s="849">
        <v>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628</v>
      </c>
      <c r="B117" s="832" t="s">
        <v>8491</v>
      </c>
      <c r="C117" s="832" t="s">
        <v>8203</v>
      </c>
      <c r="D117" s="832" t="s">
        <v>8506</v>
      </c>
      <c r="E117" s="832" t="s">
        <v>8507</v>
      </c>
      <c r="F117" s="849">
        <v>32</v>
      </c>
      <c r="G117" s="849">
        <v>5472</v>
      </c>
      <c r="H117" s="849">
        <v>1.091779728651237</v>
      </c>
      <c r="I117" s="849">
        <v>171</v>
      </c>
      <c r="J117" s="849">
        <v>28</v>
      </c>
      <c r="K117" s="849">
        <v>5012</v>
      </c>
      <c r="L117" s="849">
        <v>1</v>
      </c>
      <c r="M117" s="849">
        <v>179</v>
      </c>
      <c r="N117" s="849">
        <v>27</v>
      </c>
      <c r="O117" s="849">
        <v>7344</v>
      </c>
      <c r="P117" s="837">
        <v>1.4652833200319233</v>
      </c>
      <c r="Q117" s="850">
        <v>272</v>
      </c>
    </row>
    <row r="118" spans="1:17" ht="14.4" customHeight="1" x14ac:dyDescent="0.3">
      <c r="A118" s="831" t="s">
        <v>628</v>
      </c>
      <c r="B118" s="832" t="s">
        <v>8491</v>
      </c>
      <c r="C118" s="832" t="s">
        <v>8203</v>
      </c>
      <c r="D118" s="832" t="s">
        <v>8698</v>
      </c>
      <c r="E118" s="832" t="s">
        <v>8699</v>
      </c>
      <c r="F118" s="849">
        <v>7</v>
      </c>
      <c r="G118" s="849">
        <v>4214</v>
      </c>
      <c r="H118" s="849">
        <v>2.29520697167756</v>
      </c>
      <c r="I118" s="849">
        <v>602</v>
      </c>
      <c r="J118" s="849">
        <v>3</v>
      </c>
      <c r="K118" s="849">
        <v>1836</v>
      </c>
      <c r="L118" s="849">
        <v>1</v>
      </c>
      <c r="M118" s="849">
        <v>612</v>
      </c>
      <c r="N118" s="849">
        <v>6</v>
      </c>
      <c r="O118" s="849">
        <v>3408</v>
      </c>
      <c r="P118" s="837">
        <v>1.8562091503267975</v>
      </c>
      <c r="Q118" s="850">
        <v>568</v>
      </c>
    </row>
    <row r="119" spans="1:17" ht="14.4" customHeight="1" x14ac:dyDescent="0.3">
      <c r="A119" s="831" t="s">
        <v>628</v>
      </c>
      <c r="B119" s="832" t="s">
        <v>8491</v>
      </c>
      <c r="C119" s="832" t="s">
        <v>8203</v>
      </c>
      <c r="D119" s="832" t="s">
        <v>8698</v>
      </c>
      <c r="E119" s="832" t="s">
        <v>8700</v>
      </c>
      <c r="F119" s="849">
        <v>4</v>
      </c>
      <c r="G119" s="849">
        <v>2408</v>
      </c>
      <c r="H119" s="849"/>
      <c r="I119" s="849">
        <v>602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628</v>
      </c>
      <c r="B120" s="832" t="s">
        <v>8491</v>
      </c>
      <c r="C120" s="832" t="s">
        <v>8203</v>
      </c>
      <c r="D120" s="832" t="s">
        <v>8508</v>
      </c>
      <c r="E120" s="832" t="s">
        <v>8509</v>
      </c>
      <c r="F120" s="849">
        <v>2</v>
      </c>
      <c r="G120" s="849">
        <v>454</v>
      </c>
      <c r="H120" s="849">
        <v>0.63055555555555554</v>
      </c>
      <c r="I120" s="849">
        <v>227</v>
      </c>
      <c r="J120" s="849">
        <v>3</v>
      </c>
      <c r="K120" s="849">
        <v>720</v>
      </c>
      <c r="L120" s="849">
        <v>1</v>
      </c>
      <c r="M120" s="849">
        <v>240</v>
      </c>
      <c r="N120" s="849"/>
      <c r="O120" s="849"/>
      <c r="P120" s="837"/>
      <c r="Q120" s="850"/>
    </row>
    <row r="121" spans="1:17" ht="14.4" customHeight="1" x14ac:dyDescent="0.3">
      <c r="A121" s="831" t="s">
        <v>628</v>
      </c>
      <c r="B121" s="832" t="s">
        <v>8491</v>
      </c>
      <c r="C121" s="832" t="s">
        <v>8203</v>
      </c>
      <c r="D121" s="832" t="s">
        <v>8701</v>
      </c>
      <c r="E121" s="832" t="s">
        <v>8702</v>
      </c>
      <c r="F121" s="849">
        <v>2</v>
      </c>
      <c r="G121" s="849">
        <v>398</v>
      </c>
      <c r="H121" s="849"/>
      <c r="I121" s="849">
        <v>199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628</v>
      </c>
      <c r="B122" s="832" t="s">
        <v>8491</v>
      </c>
      <c r="C122" s="832" t="s">
        <v>8203</v>
      </c>
      <c r="D122" s="832" t="s">
        <v>8510</v>
      </c>
      <c r="E122" s="832" t="s">
        <v>8511</v>
      </c>
      <c r="F122" s="849">
        <v>3</v>
      </c>
      <c r="G122" s="849">
        <v>495</v>
      </c>
      <c r="H122" s="849"/>
      <c r="I122" s="849">
        <v>165</v>
      </c>
      <c r="J122" s="849"/>
      <c r="K122" s="849"/>
      <c r="L122" s="849"/>
      <c r="M122" s="849"/>
      <c r="N122" s="849">
        <v>1</v>
      </c>
      <c r="O122" s="849">
        <v>177</v>
      </c>
      <c r="P122" s="837"/>
      <c r="Q122" s="850">
        <v>177</v>
      </c>
    </row>
    <row r="123" spans="1:17" ht="14.4" customHeight="1" x14ac:dyDescent="0.3">
      <c r="A123" s="831" t="s">
        <v>628</v>
      </c>
      <c r="B123" s="832" t="s">
        <v>8491</v>
      </c>
      <c r="C123" s="832" t="s">
        <v>8203</v>
      </c>
      <c r="D123" s="832" t="s">
        <v>8512</v>
      </c>
      <c r="E123" s="832" t="s">
        <v>8513</v>
      </c>
      <c r="F123" s="849">
        <v>31</v>
      </c>
      <c r="G123" s="849">
        <v>19902</v>
      </c>
      <c r="H123" s="849">
        <v>1.5100151745068284</v>
      </c>
      <c r="I123" s="849">
        <v>642</v>
      </c>
      <c r="J123" s="849">
        <v>20</v>
      </c>
      <c r="K123" s="849">
        <v>13180</v>
      </c>
      <c r="L123" s="849">
        <v>1</v>
      </c>
      <c r="M123" s="849">
        <v>659</v>
      </c>
      <c r="N123" s="849">
        <v>28</v>
      </c>
      <c r="O123" s="849">
        <v>22232</v>
      </c>
      <c r="P123" s="837">
        <v>1.6867981790591806</v>
      </c>
      <c r="Q123" s="850">
        <v>794</v>
      </c>
    </row>
    <row r="124" spans="1:17" ht="14.4" customHeight="1" x14ac:dyDescent="0.3">
      <c r="A124" s="831" t="s">
        <v>628</v>
      </c>
      <c r="B124" s="832" t="s">
        <v>8491</v>
      </c>
      <c r="C124" s="832" t="s">
        <v>8203</v>
      </c>
      <c r="D124" s="832" t="s">
        <v>8514</v>
      </c>
      <c r="E124" s="832" t="s">
        <v>8515</v>
      </c>
      <c r="F124" s="849"/>
      <c r="G124" s="849"/>
      <c r="H124" s="849"/>
      <c r="I124" s="849"/>
      <c r="J124" s="849"/>
      <c r="K124" s="849"/>
      <c r="L124" s="849"/>
      <c r="M124" s="849"/>
      <c r="N124" s="849">
        <v>3</v>
      </c>
      <c r="O124" s="849">
        <v>1065</v>
      </c>
      <c r="P124" s="837"/>
      <c r="Q124" s="850">
        <v>355</v>
      </c>
    </row>
    <row r="125" spans="1:17" ht="14.4" customHeight="1" x14ac:dyDescent="0.3">
      <c r="A125" s="831" t="s">
        <v>628</v>
      </c>
      <c r="B125" s="832" t="s">
        <v>8491</v>
      </c>
      <c r="C125" s="832" t="s">
        <v>8203</v>
      </c>
      <c r="D125" s="832" t="s">
        <v>8516</v>
      </c>
      <c r="E125" s="832" t="s">
        <v>8517</v>
      </c>
      <c r="F125" s="849">
        <v>1</v>
      </c>
      <c r="G125" s="849">
        <v>128</v>
      </c>
      <c r="H125" s="849"/>
      <c r="I125" s="849">
        <v>128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628</v>
      </c>
      <c r="B126" s="832" t="s">
        <v>8491</v>
      </c>
      <c r="C126" s="832" t="s">
        <v>8203</v>
      </c>
      <c r="D126" s="832" t="s">
        <v>8672</v>
      </c>
      <c r="E126" s="832" t="s">
        <v>8673</v>
      </c>
      <c r="F126" s="849">
        <v>1</v>
      </c>
      <c r="G126" s="849">
        <v>106</v>
      </c>
      <c r="H126" s="849">
        <v>0.96363636363636362</v>
      </c>
      <c r="I126" s="849">
        <v>106</v>
      </c>
      <c r="J126" s="849">
        <v>1</v>
      </c>
      <c r="K126" s="849">
        <v>110</v>
      </c>
      <c r="L126" s="849">
        <v>1</v>
      </c>
      <c r="M126" s="849">
        <v>110</v>
      </c>
      <c r="N126" s="849">
        <v>1</v>
      </c>
      <c r="O126" s="849">
        <v>119</v>
      </c>
      <c r="P126" s="837">
        <v>1.0818181818181818</v>
      </c>
      <c r="Q126" s="850">
        <v>119</v>
      </c>
    </row>
    <row r="127" spans="1:17" ht="14.4" customHeight="1" x14ac:dyDescent="0.3">
      <c r="A127" s="831" t="s">
        <v>628</v>
      </c>
      <c r="B127" s="832" t="s">
        <v>8491</v>
      </c>
      <c r="C127" s="832" t="s">
        <v>8203</v>
      </c>
      <c r="D127" s="832" t="s">
        <v>8520</v>
      </c>
      <c r="E127" s="832" t="s">
        <v>8521</v>
      </c>
      <c r="F127" s="849">
        <v>7</v>
      </c>
      <c r="G127" s="849">
        <v>6552</v>
      </c>
      <c r="H127" s="849">
        <v>0.53503184713375795</v>
      </c>
      <c r="I127" s="849">
        <v>936</v>
      </c>
      <c r="J127" s="849">
        <v>13</v>
      </c>
      <c r="K127" s="849">
        <v>12246</v>
      </c>
      <c r="L127" s="849">
        <v>1</v>
      </c>
      <c r="M127" s="849">
        <v>942</v>
      </c>
      <c r="N127" s="849">
        <v>10</v>
      </c>
      <c r="O127" s="849">
        <v>9430</v>
      </c>
      <c r="P127" s="837">
        <v>0.77004736240405025</v>
      </c>
      <c r="Q127" s="850">
        <v>943</v>
      </c>
    </row>
    <row r="128" spans="1:17" ht="14.4" customHeight="1" x14ac:dyDescent="0.3">
      <c r="A128" s="831" t="s">
        <v>628</v>
      </c>
      <c r="B128" s="832" t="s">
        <v>8527</v>
      </c>
      <c r="C128" s="832" t="s">
        <v>8203</v>
      </c>
      <c r="D128" s="832" t="s">
        <v>8281</v>
      </c>
      <c r="E128" s="832" t="s">
        <v>8282</v>
      </c>
      <c r="F128" s="849">
        <v>1</v>
      </c>
      <c r="G128" s="849">
        <v>35</v>
      </c>
      <c r="H128" s="849">
        <v>0.94594594594594594</v>
      </c>
      <c r="I128" s="849">
        <v>35</v>
      </c>
      <c r="J128" s="849">
        <v>1</v>
      </c>
      <c r="K128" s="849">
        <v>37</v>
      </c>
      <c r="L128" s="849">
        <v>1</v>
      </c>
      <c r="M128" s="849">
        <v>37</v>
      </c>
      <c r="N128" s="849">
        <v>1</v>
      </c>
      <c r="O128" s="849">
        <v>37</v>
      </c>
      <c r="P128" s="837">
        <v>1</v>
      </c>
      <c r="Q128" s="850">
        <v>37</v>
      </c>
    </row>
    <row r="129" spans="1:17" ht="14.4" customHeight="1" x14ac:dyDescent="0.3">
      <c r="A129" s="831" t="s">
        <v>628</v>
      </c>
      <c r="B129" s="832" t="s">
        <v>8527</v>
      </c>
      <c r="C129" s="832" t="s">
        <v>8203</v>
      </c>
      <c r="D129" s="832" t="s">
        <v>8502</v>
      </c>
      <c r="E129" s="832" t="s">
        <v>8503</v>
      </c>
      <c r="F129" s="849">
        <v>4</v>
      </c>
      <c r="G129" s="849">
        <v>228</v>
      </c>
      <c r="H129" s="849">
        <v>3.8644067796610169</v>
      </c>
      <c r="I129" s="849">
        <v>57</v>
      </c>
      <c r="J129" s="849">
        <v>1</v>
      </c>
      <c r="K129" s="849">
        <v>59</v>
      </c>
      <c r="L129" s="849">
        <v>1</v>
      </c>
      <c r="M129" s="849">
        <v>59</v>
      </c>
      <c r="N129" s="849">
        <v>4</v>
      </c>
      <c r="O129" s="849">
        <v>228</v>
      </c>
      <c r="P129" s="837">
        <v>3.8644067796610169</v>
      </c>
      <c r="Q129" s="850">
        <v>57</v>
      </c>
    </row>
    <row r="130" spans="1:17" ht="14.4" customHeight="1" x14ac:dyDescent="0.3">
      <c r="A130" s="831" t="s">
        <v>628</v>
      </c>
      <c r="B130" s="832" t="s">
        <v>8527</v>
      </c>
      <c r="C130" s="832" t="s">
        <v>8203</v>
      </c>
      <c r="D130" s="832" t="s">
        <v>8504</v>
      </c>
      <c r="E130" s="832" t="s">
        <v>8505</v>
      </c>
      <c r="F130" s="849">
        <v>3</v>
      </c>
      <c r="G130" s="849">
        <v>1305</v>
      </c>
      <c r="H130" s="849"/>
      <c r="I130" s="849">
        <v>435</v>
      </c>
      <c r="J130" s="849"/>
      <c r="K130" s="849"/>
      <c r="L130" s="849"/>
      <c r="M130" s="849"/>
      <c r="N130" s="849">
        <v>3</v>
      </c>
      <c r="O130" s="849">
        <v>1317</v>
      </c>
      <c r="P130" s="837"/>
      <c r="Q130" s="850">
        <v>439</v>
      </c>
    </row>
    <row r="131" spans="1:17" ht="14.4" customHeight="1" x14ac:dyDescent="0.3">
      <c r="A131" s="831" t="s">
        <v>628</v>
      </c>
      <c r="B131" s="832" t="s">
        <v>8527</v>
      </c>
      <c r="C131" s="832" t="s">
        <v>8203</v>
      </c>
      <c r="D131" s="832" t="s">
        <v>8538</v>
      </c>
      <c r="E131" s="832" t="s">
        <v>8539</v>
      </c>
      <c r="F131" s="849"/>
      <c r="G131" s="849"/>
      <c r="H131" s="849"/>
      <c r="I131" s="849"/>
      <c r="J131" s="849">
        <v>2</v>
      </c>
      <c r="K131" s="849">
        <v>232</v>
      </c>
      <c r="L131" s="849">
        <v>1</v>
      </c>
      <c r="M131" s="849">
        <v>116</v>
      </c>
      <c r="N131" s="849">
        <v>1</v>
      </c>
      <c r="O131" s="849">
        <v>116</v>
      </c>
      <c r="P131" s="837">
        <v>0.5</v>
      </c>
      <c r="Q131" s="850">
        <v>116</v>
      </c>
    </row>
    <row r="132" spans="1:17" ht="14.4" customHeight="1" x14ac:dyDescent="0.3">
      <c r="A132" s="831" t="s">
        <v>628</v>
      </c>
      <c r="B132" s="832" t="s">
        <v>8527</v>
      </c>
      <c r="C132" s="832" t="s">
        <v>8203</v>
      </c>
      <c r="D132" s="832" t="s">
        <v>8540</v>
      </c>
      <c r="E132" s="832" t="s">
        <v>8541</v>
      </c>
      <c r="F132" s="849">
        <v>18</v>
      </c>
      <c r="G132" s="849">
        <v>414</v>
      </c>
      <c r="H132" s="849">
        <v>16.559999999999999</v>
      </c>
      <c r="I132" s="849">
        <v>23</v>
      </c>
      <c r="J132" s="849">
        <v>1</v>
      </c>
      <c r="K132" s="849">
        <v>25</v>
      </c>
      <c r="L132" s="849">
        <v>1</v>
      </c>
      <c r="M132" s="849">
        <v>25</v>
      </c>
      <c r="N132" s="849"/>
      <c r="O132" s="849"/>
      <c r="P132" s="837"/>
      <c r="Q132" s="850"/>
    </row>
    <row r="133" spans="1:17" ht="14.4" customHeight="1" x14ac:dyDescent="0.3">
      <c r="A133" s="831" t="s">
        <v>628</v>
      </c>
      <c r="B133" s="832" t="s">
        <v>8527</v>
      </c>
      <c r="C133" s="832" t="s">
        <v>8203</v>
      </c>
      <c r="D133" s="832" t="s">
        <v>8542</v>
      </c>
      <c r="E133" s="832" t="s">
        <v>8543</v>
      </c>
      <c r="F133" s="849"/>
      <c r="G133" s="849"/>
      <c r="H133" s="849"/>
      <c r="I133" s="849"/>
      <c r="J133" s="849">
        <v>1</v>
      </c>
      <c r="K133" s="849">
        <v>437</v>
      </c>
      <c r="L133" s="849">
        <v>1</v>
      </c>
      <c r="M133" s="849">
        <v>437</v>
      </c>
      <c r="N133" s="849"/>
      <c r="O133" s="849"/>
      <c r="P133" s="837"/>
      <c r="Q133" s="850"/>
    </row>
    <row r="134" spans="1:17" ht="14.4" customHeight="1" x14ac:dyDescent="0.3">
      <c r="A134" s="831" t="s">
        <v>628</v>
      </c>
      <c r="B134" s="832" t="s">
        <v>8527</v>
      </c>
      <c r="C134" s="832" t="s">
        <v>8203</v>
      </c>
      <c r="D134" s="832" t="s">
        <v>8506</v>
      </c>
      <c r="E134" s="832" t="s">
        <v>8507</v>
      </c>
      <c r="F134" s="849">
        <v>14</v>
      </c>
      <c r="G134" s="849">
        <v>2394</v>
      </c>
      <c r="H134" s="849">
        <v>1.0287924366136656</v>
      </c>
      <c r="I134" s="849">
        <v>171</v>
      </c>
      <c r="J134" s="849">
        <v>13</v>
      </c>
      <c r="K134" s="849">
        <v>2327</v>
      </c>
      <c r="L134" s="849">
        <v>1</v>
      </c>
      <c r="M134" s="849">
        <v>179</v>
      </c>
      <c r="N134" s="849">
        <v>14</v>
      </c>
      <c r="O134" s="849">
        <v>3808</v>
      </c>
      <c r="P134" s="837">
        <v>1.6364417705199827</v>
      </c>
      <c r="Q134" s="850">
        <v>272</v>
      </c>
    </row>
    <row r="135" spans="1:17" ht="14.4" customHeight="1" x14ac:dyDescent="0.3">
      <c r="A135" s="831" t="s">
        <v>628</v>
      </c>
      <c r="B135" s="832" t="s">
        <v>8527</v>
      </c>
      <c r="C135" s="832" t="s">
        <v>8203</v>
      </c>
      <c r="D135" s="832" t="s">
        <v>8546</v>
      </c>
      <c r="E135" s="832" t="s">
        <v>8547</v>
      </c>
      <c r="F135" s="849">
        <v>6</v>
      </c>
      <c r="G135" s="849">
        <v>1986</v>
      </c>
      <c r="H135" s="849">
        <v>0.51001540832049308</v>
      </c>
      <c r="I135" s="849">
        <v>331</v>
      </c>
      <c r="J135" s="849">
        <v>11</v>
      </c>
      <c r="K135" s="849">
        <v>3894</v>
      </c>
      <c r="L135" s="849">
        <v>1</v>
      </c>
      <c r="M135" s="849">
        <v>354</v>
      </c>
      <c r="N135" s="849">
        <v>10</v>
      </c>
      <c r="O135" s="849">
        <v>3550</v>
      </c>
      <c r="P135" s="837">
        <v>0.91165896250642009</v>
      </c>
      <c r="Q135" s="850">
        <v>355</v>
      </c>
    </row>
    <row r="136" spans="1:17" ht="14.4" customHeight="1" x14ac:dyDescent="0.3">
      <c r="A136" s="831" t="s">
        <v>628</v>
      </c>
      <c r="B136" s="832" t="s">
        <v>8703</v>
      </c>
      <c r="C136" s="832" t="s">
        <v>8203</v>
      </c>
      <c r="D136" s="832" t="s">
        <v>8704</v>
      </c>
      <c r="E136" s="832" t="s">
        <v>8705</v>
      </c>
      <c r="F136" s="849">
        <v>0</v>
      </c>
      <c r="G136" s="849">
        <v>0</v>
      </c>
      <c r="H136" s="849"/>
      <c r="I136" s="849"/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628</v>
      </c>
      <c r="B137" s="832" t="s">
        <v>8703</v>
      </c>
      <c r="C137" s="832" t="s">
        <v>8203</v>
      </c>
      <c r="D137" s="832" t="s">
        <v>8706</v>
      </c>
      <c r="E137" s="832" t="s">
        <v>8707</v>
      </c>
      <c r="F137" s="849">
        <v>1</v>
      </c>
      <c r="G137" s="849">
        <v>0</v>
      </c>
      <c r="H137" s="849"/>
      <c r="I137" s="849">
        <v>0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628</v>
      </c>
      <c r="B138" s="832" t="s">
        <v>8708</v>
      </c>
      <c r="C138" s="832" t="s">
        <v>8206</v>
      </c>
      <c r="D138" s="832" t="s">
        <v>8388</v>
      </c>
      <c r="E138" s="832" t="s">
        <v>8389</v>
      </c>
      <c r="F138" s="849"/>
      <c r="G138" s="849"/>
      <c r="H138" s="849"/>
      <c r="I138" s="849"/>
      <c r="J138" s="849">
        <v>1.04</v>
      </c>
      <c r="K138" s="849">
        <v>1618.39</v>
      </c>
      <c r="L138" s="849">
        <v>1</v>
      </c>
      <c r="M138" s="849">
        <v>1556.1442307692307</v>
      </c>
      <c r="N138" s="849"/>
      <c r="O138" s="849"/>
      <c r="P138" s="837"/>
      <c r="Q138" s="850"/>
    </row>
    <row r="139" spans="1:17" ht="14.4" customHeight="1" x14ac:dyDescent="0.3">
      <c r="A139" s="831" t="s">
        <v>628</v>
      </c>
      <c r="B139" s="832" t="s">
        <v>8708</v>
      </c>
      <c r="C139" s="832" t="s">
        <v>8206</v>
      </c>
      <c r="D139" s="832" t="s">
        <v>8709</v>
      </c>
      <c r="E139" s="832" t="s">
        <v>8710</v>
      </c>
      <c r="F139" s="849">
        <v>9</v>
      </c>
      <c r="G139" s="849">
        <v>26853.74</v>
      </c>
      <c r="H139" s="849"/>
      <c r="I139" s="849">
        <v>2983.7488888888893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628</v>
      </c>
      <c r="B140" s="832" t="s">
        <v>8708</v>
      </c>
      <c r="C140" s="832" t="s">
        <v>8206</v>
      </c>
      <c r="D140" s="832" t="s">
        <v>8711</v>
      </c>
      <c r="E140" s="832" t="s">
        <v>8712</v>
      </c>
      <c r="F140" s="849">
        <v>30</v>
      </c>
      <c r="G140" s="849">
        <v>2649.3</v>
      </c>
      <c r="H140" s="849">
        <v>1.2059155545035778</v>
      </c>
      <c r="I140" s="849">
        <v>88.31</v>
      </c>
      <c r="J140" s="849">
        <v>44</v>
      </c>
      <c r="K140" s="849">
        <v>2196.92</v>
      </c>
      <c r="L140" s="849">
        <v>1</v>
      </c>
      <c r="M140" s="849">
        <v>49.93</v>
      </c>
      <c r="N140" s="849">
        <v>20</v>
      </c>
      <c r="O140" s="849">
        <v>998.6</v>
      </c>
      <c r="P140" s="837">
        <v>0.45454545454545453</v>
      </c>
      <c r="Q140" s="850">
        <v>49.93</v>
      </c>
    </row>
    <row r="141" spans="1:17" ht="14.4" customHeight="1" x14ac:dyDescent="0.3">
      <c r="A141" s="831" t="s">
        <v>628</v>
      </c>
      <c r="B141" s="832" t="s">
        <v>8708</v>
      </c>
      <c r="C141" s="832" t="s">
        <v>8206</v>
      </c>
      <c r="D141" s="832" t="s">
        <v>8711</v>
      </c>
      <c r="E141" s="832"/>
      <c r="F141" s="849">
        <v>6</v>
      </c>
      <c r="G141" s="849">
        <v>478.08</v>
      </c>
      <c r="H141" s="849">
        <v>1.1968756258762268</v>
      </c>
      <c r="I141" s="849">
        <v>79.679999999999993</v>
      </c>
      <c r="J141" s="849">
        <v>8</v>
      </c>
      <c r="K141" s="849">
        <v>399.44</v>
      </c>
      <c r="L141" s="849">
        <v>1</v>
      </c>
      <c r="M141" s="849">
        <v>49.93</v>
      </c>
      <c r="N141" s="849"/>
      <c r="O141" s="849"/>
      <c r="P141" s="837"/>
      <c r="Q141" s="850"/>
    </row>
    <row r="142" spans="1:17" ht="14.4" customHeight="1" x14ac:dyDescent="0.3">
      <c r="A142" s="831" t="s">
        <v>628</v>
      </c>
      <c r="B142" s="832" t="s">
        <v>8708</v>
      </c>
      <c r="C142" s="832" t="s">
        <v>8206</v>
      </c>
      <c r="D142" s="832" t="s">
        <v>8713</v>
      </c>
      <c r="E142" s="832" t="s">
        <v>8714</v>
      </c>
      <c r="F142" s="849">
        <v>11</v>
      </c>
      <c r="G142" s="849">
        <v>9566.92</v>
      </c>
      <c r="H142" s="849">
        <v>0.92405082853290355</v>
      </c>
      <c r="I142" s="849">
        <v>869.72</v>
      </c>
      <c r="J142" s="849">
        <v>12</v>
      </c>
      <c r="K142" s="849">
        <v>10353.240000000002</v>
      </c>
      <c r="L142" s="849">
        <v>1</v>
      </c>
      <c r="M142" s="849">
        <v>862.7700000000001</v>
      </c>
      <c r="N142" s="849">
        <v>6</v>
      </c>
      <c r="O142" s="849">
        <v>5176.62</v>
      </c>
      <c r="P142" s="837">
        <v>0.49999999999999989</v>
      </c>
      <c r="Q142" s="850">
        <v>862.77</v>
      </c>
    </row>
    <row r="143" spans="1:17" ht="14.4" customHeight="1" x14ac:dyDescent="0.3">
      <c r="A143" s="831" t="s">
        <v>628</v>
      </c>
      <c r="B143" s="832" t="s">
        <v>8708</v>
      </c>
      <c r="C143" s="832" t="s">
        <v>8206</v>
      </c>
      <c r="D143" s="832" t="s">
        <v>8715</v>
      </c>
      <c r="E143" s="832" t="s">
        <v>8714</v>
      </c>
      <c r="F143" s="849">
        <v>5</v>
      </c>
      <c r="G143" s="849">
        <v>2174.35</v>
      </c>
      <c r="H143" s="849">
        <v>0.83333333333333337</v>
      </c>
      <c r="I143" s="849">
        <v>434.87</v>
      </c>
      <c r="J143" s="849">
        <v>6</v>
      </c>
      <c r="K143" s="849">
        <v>2609.2199999999998</v>
      </c>
      <c r="L143" s="849">
        <v>1</v>
      </c>
      <c r="M143" s="849">
        <v>434.86999999999995</v>
      </c>
      <c r="N143" s="849"/>
      <c r="O143" s="849"/>
      <c r="P143" s="837"/>
      <c r="Q143" s="850"/>
    </row>
    <row r="144" spans="1:17" ht="14.4" customHeight="1" x14ac:dyDescent="0.3">
      <c r="A144" s="831" t="s">
        <v>628</v>
      </c>
      <c r="B144" s="832" t="s">
        <v>8708</v>
      </c>
      <c r="C144" s="832" t="s">
        <v>8206</v>
      </c>
      <c r="D144" s="832" t="s">
        <v>8716</v>
      </c>
      <c r="E144" s="832" t="s">
        <v>8717</v>
      </c>
      <c r="F144" s="849"/>
      <c r="G144" s="849"/>
      <c r="H144" s="849"/>
      <c r="I144" s="849"/>
      <c r="J144" s="849"/>
      <c r="K144" s="849"/>
      <c r="L144" s="849"/>
      <c r="M144" s="849"/>
      <c r="N144" s="849">
        <v>1.8</v>
      </c>
      <c r="O144" s="849">
        <v>5267.61</v>
      </c>
      <c r="P144" s="837"/>
      <c r="Q144" s="850">
        <v>2926.45</v>
      </c>
    </row>
    <row r="145" spans="1:17" ht="14.4" customHeight="1" x14ac:dyDescent="0.3">
      <c r="A145" s="831" t="s">
        <v>628</v>
      </c>
      <c r="B145" s="832" t="s">
        <v>8708</v>
      </c>
      <c r="C145" s="832" t="s">
        <v>8206</v>
      </c>
      <c r="D145" s="832" t="s">
        <v>8718</v>
      </c>
      <c r="E145" s="832" t="s">
        <v>2305</v>
      </c>
      <c r="F145" s="849"/>
      <c r="G145" s="849"/>
      <c r="H145" s="849"/>
      <c r="I145" s="849"/>
      <c r="J145" s="849">
        <v>1</v>
      </c>
      <c r="K145" s="849">
        <v>4988.09</v>
      </c>
      <c r="L145" s="849">
        <v>1</v>
      </c>
      <c r="M145" s="849">
        <v>4988.09</v>
      </c>
      <c r="N145" s="849"/>
      <c r="O145" s="849"/>
      <c r="P145" s="837"/>
      <c r="Q145" s="850"/>
    </row>
    <row r="146" spans="1:17" ht="14.4" customHeight="1" x14ac:dyDescent="0.3">
      <c r="A146" s="831" t="s">
        <v>628</v>
      </c>
      <c r="B146" s="832" t="s">
        <v>8708</v>
      </c>
      <c r="C146" s="832" t="s">
        <v>8206</v>
      </c>
      <c r="D146" s="832" t="s">
        <v>8392</v>
      </c>
      <c r="E146" s="832" t="s">
        <v>8393</v>
      </c>
      <c r="F146" s="849">
        <v>11.219999999999999</v>
      </c>
      <c r="G146" s="849">
        <v>1548.4300000000003</v>
      </c>
      <c r="H146" s="849">
        <v>0.88764238175220589</v>
      </c>
      <c r="I146" s="849">
        <v>138.00623885918009</v>
      </c>
      <c r="J146" s="849">
        <v>12.64</v>
      </c>
      <c r="K146" s="849">
        <v>1744.4299999999998</v>
      </c>
      <c r="L146" s="849">
        <v>1</v>
      </c>
      <c r="M146" s="849">
        <v>138.00870253164555</v>
      </c>
      <c r="N146" s="849">
        <v>13.079999999999998</v>
      </c>
      <c r="O146" s="849">
        <v>1658.8600000000001</v>
      </c>
      <c r="P146" s="837">
        <v>0.95094672758436871</v>
      </c>
      <c r="Q146" s="850">
        <v>126.82415902140676</v>
      </c>
    </row>
    <row r="147" spans="1:17" ht="14.4" customHeight="1" x14ac:dyDescent="0.3">
      <c r="A147" s="831" t="s">
        <v>628</v>
      </c>
      <c r="B147" s="832" t="s">
        <v>8708</v>
      </c>
      <c r="C147" s="832" t="s">
        <v>8206</v>
      </c>
      <c r="D147" s="832" t="s">
        <v>8394</v>
      </c>
      <c r="E147" s="832" t="s">
        <v>8393</v>
      </c>
      <c r="F147" s="849">
        <v>14.110000000000001</v>
      </c>
      <c r="G147" s="849">
        <v>3894.42</v>
      </c>
      <c r="H147" s="849">
        <v>0.83778173127187527</v>
      </c>
      <c r="I147" s="849">
        <v>276.00425230333093</v>
      </c>
      <c r="J147" s="849">
        <v>17.150000000000002</v>
      </c>
      <c r="K147" s="849">
        <v>4648.4900000000007</v>
      </c>
      <c r="L147" s="849">
        <v>1</v>
      </c>
      <c r="M147" s="849">
        <v>271.04897959183677</v>
      </c>
      <c r="N147" s="849">
        <v>7.61</v>
      </c>
      <c r="O147" s="849">
        <v>1982.12</v>
      </c>
      <c r="P147" s="837">
        <v>0.42640083123767064</v>
      </c>
      <c r="Q147" s="850">
        <v>260.4625492772667</v>
      </c>
    </row>
    <row r="148" spans="1:17" ht="14.4" customHeight="1" x14ac:dyDescent="0.3">
      <c r="A148" s="831" t="s">
        <v>628</v>
      </c>
      <c r="B148" s="832" t="s">
        <v>8708</v>
      </c>
      <c r="C148" s="832" t="s">
        <v>8206</v>
      </c>
      <c r="D148" s="832" t="s">
        <v>8719</v>
      </c>
      <c r="E148" s="832" t="s">
        <v>2827</v>
      </c>
      <c r="F148" s="849">
        <v>0.3</v>
      </c>
      <c r="G148" s="849">
        <v>177.85</v>
      </c>
      <c r="H148" s="849"/>
      <c r="I148" s="849">
        <v>592.83333333333337</v>
      </c>
      <c r="J148" s="849"/>
      <c r="K148" s="849"/>
      <c r="L148" s="849"/>
      <c r="M148" s="849"/>
      <c r="N148" s="849">
        <v>2.6</v>
      </c>
      <c r="O148" s="849">
        <v>1147.21</v>
      </c>
      <c r="P148" s="837"/>
      <c r="Q148" s="850">
        <v>441.23461538461538</v>
      </c>
    </row>
    <row r="149" spans="1:17" ht="14.4" customHeight="1" x14ac:dyDescent="0.3">
      <c r="A149" s="831" t="s">
        <v>628</v>
      </c>
      <c r="B149" s="832" t="s">
        <v>8708</v>
      </c>
      <c r="C149" s="832" t="s">
        <v>8206</v>
      </c>
      <c r="D149" s="832" t="s">
        <v>8720</v>
      </c>
      <c r="E149" s="832" t="s">
        <v>1739</v>
      </c>
      <c r="F149" s="849">
        <v>2.2599999999999998</v>
      </c>
      <c r="G149" s="849">
        <v>455.59999999999997</v>
      </c>
      <c r="H149" s="849">
        <v>0.35036990325607148</v>
      </c>
      <c r="I149" s="849">
        <v>201.59292035398229</v>
      </c>
      <c r="J149" s="849">
        <v>6.4499999999999993</v>
      </c>
      <c r="K149" s="849">
        <v>1300.3399999999999</v>
      </c>
      <c r="L149" s="849">
        <v>1</v>
      </c>
      <c r="M149" s="849">
        <v>201.60310077519381</v>
      </c>
      <c r="N149" s="849">
        <v>22.68</v>
      </c>
      <c r="O149" s="849">
        <v>4572.4800000000005</v>
      </c>
      <c r="P149" s="837">
        <v>3.5163726410015848</v>
      </c>
      <c r="Q149" s="850">
        <v>201.60846560846562</v>
      </c>
    </row>
    <row r="150" spans="1:17" ht="14.4" customHeight="1" x14ac:dyDescent="0.3">
      <c r="A150" s="831" t="s">
        <v>628</v>
      </c>
      <c r="B150" s="832" t="s">
        <v>8708</v>
      </c>
      <c r="C150" s="832" t="s">
        <v>8206</v>
      </c>
      <c r="D150" s="832" t="s">
        <v>8721</v>
      </c>
      <c r="E150" s="832" t="s">
        <v>1739</v>
      </c>
      <c r="F150" s="849">
        <v>6</v>
      </c>
      <c r="G150" s="849">
        <v>2419.1999999999998</v>
      </c>
      <c r="H150" s="849">
        <v>1.3244786562498287</v>
      </c>
      <c r="I150" s="849">
        <v>403.2</v>
      </c>
      <c r="J150" s="849">
        <v>4.5299999999999994</v>
      </c>
      <c r="K150" s="849">
        <v>1826.53</v>
      </c>
      <c r="L150" s="849">
        <v>1</v>
      </c>
      <c r="M150" s="849">
        <v>403.20750551876387</v>
      </c>
      <c r="N150" s="849">
        <v>2.2999999999999998</v>
      </c>
      <c r="O150" s="849">
        <v>927.36</v>
      </c>
      <c r="P150" s="837">
        <v>0.50771681822910109</v>
      </c>
      <c r="Q150" s="850">
        <v>403.20000000000005</v>
      </c>
    </row>
    <row r="151" spans="1:17" ht="14.4" customHeight="1" x14ac:dyDescent="0.3">
      <c r="A151" s="831" t="s">
        <v>628</v>
      </c>
      <c r="B151" s="832" t="s">
        <v>8708</v>
      </c>
      <c r="C151" s="832" t="s">
        <v>8206</v>
      </c>
      <c r="D151" s="832" t="s">
        <v>8722</v>
      </c>
      <c r="E151" s="832" t="s">
        <v>1739</v>
      </c>
      <c r="F151" s="849">
        <v>0.74</v>
      </c>
      <c r="G151" s="849">
        <v>596.74</v>
      </c>
      <c r="H151" s="849">
        <v>1.1935516130967858</v>
      </c>
      <c r="I151" s="849">
        <v>806.40540540540542</v>
      </c>
      <c r="J151" s="849">
        <v>0.62</v>
      </c>
      <c r="K151" s="849">
        <v>499.97</v>
      </c>
      <c r="L151" s="849">
        <v>1</v>
      </c>
      <c r="M151" s="849">
        <v>806.4032258064517</v>
      </c>
      <c r="N151" s="849">
        <v>0.42</v>
      </c>
      <c r="O151" s="849">
        <v>338.7</v>
      </c>
      <c r="P151" s="837">
        <v>0.67744064643878632</v>
      </c>
      <c r="Q151" s="850">
        <v>806.42857142857144</v>
      </c>
    </row>
    <row r="152" spans="1:17" ht="14.4" customHeight="1" x14ac:dyDescent="0.3">
      <c r="A152" s="831" t="s">
        <v>628</v>
      </c>
      <c r="B152" s="832" t="s">
        <v>8708</v>
      </c>
      <c r="C152" s="832" t="s">
        <v>8206</v>
      </c>
      <c r="D152" s="832" t="s">
        <v>8395</v>
      </c>
      <c r="E152" s="832" t="s">
        <v>8396</v>
      </c>
      <c r="F152" s="849"/>
      <c r="G152" s="849"/>
      <c r="H152" s="849"/>
      <c r="I152" s="849"/>
      <c r="J152" s="849">
        <v>0.85</v>
      </c>
      <c r="K152" s="849">
        <v>284.06</v>
      </c>
      <c r="L152" s="849">
        <v>1</v>
      </c>
      <c r="M152" s="849">
        <v>334.18823529411765</v>
      </c>
      <c r="N152" s="849">
        <v>2.76</v>
      </c>
      <c r="O152" s="849">
        <v>922.49</v>
      </c>
      <c r="P152" s="837">
        <v>3.2475181299725411</v>
      </c>
      <c r="Q152" s="850">
        <v>334.23550724637681</v>
      </c>
    </row>
    <row r="153" spans="1:17" ht="14.4" customHeight="1" x14ac:dyDescent="0.3">
      <c r="A153" s="831" t="s">
        <v>628</v>
      </c>
      <c r="B153" s="832" t="s">
        <v>8708</v>
      </c>
      <c r="C153" s="832" t="s">
        <v>8206</v>
      </c>
      <c r="D153" s="832" t="s">
        <v>8723</v>
      </c>
      <c r="E153" s="832" t="s">
        <v>1615</v>
      </c>
      <c r="F153" s="849">
        <v>0.2</v>
      </c>
      <c r="G153" s="849">
        <v>5213.45</v>
      </c>
      <c r="H153" s="849"/>
      <c r="I153" s="849">
        <v>26067.249999999996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628</v>
      </c>
      <c r="B154" s="832" t="s">
        <v>8708</v>
      </c>
      <c r="C154" s="832" t="s">
        <v>8206</v>
      </c>
      <c r="D154" s="832" t="s">
        <v>8724</v>
      </c>
      <c r="E154" s="832" t="s">
        <v>4778</v>
      </c>
      <c r="F154" s="849">
        <v>2.2999999999999998</v>
      </c>
      <c r="G154" s="849">
        <v>1592.21</v>
      </c>
      <c r="H154" s="849">
        <v>0.54761601771950763</v>
      </c>
      <c r="I154" s="849">
        <v>692.26521739130442</v>
      </c>
      <c r="J154" s="849">
        <v>4.2</v>
      </c>
      <c r="K154" s="849">
        <v>2907.53</v>
      </c>
      <c r="L154" s="849">
        <v>1</v>
      </c>
      <c r="M154" s="849">
        <v>692.26904761904768</v>
      </c>
      <c r="N154" s="849"/>
      <c r="O154" s="849"/>
      <c r="P154" s="837"/>
      <c r="Q154" s="850"/>
    </row>
    <row r="155" spans="1:17" ht="14.4" customHeight="1" x14ac:dyDescent="0.3">
      <c r="A155" s="831" t="s">
        <v>628</v>
      </c>
      <c r="B155" s="832" t="s">
        <v>8708</v>
      </c>
      <c r="C155" s="832" t="s">
        <v>8206</v>
      </c>
      <c r="D155" s="832" t="s">
        <v>8529</v>
      </c>
      <c r="E155" s="832" t="s">
        <v>1004</v>
      </c>
      <c r="F155" s="849">
        <v>5</v>
      </c>
      <c r="G155" s="849">
        <v>6188.7</v>
      </c>
      <c r="H155" s="849"/>
      <c r="I155" s="849">
        <v>1237.74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628</v>
      </c>
      <c r="B156" s="832" t="s">
        <v>8708</v>
      </c>
      <c r="C156" s="832" t="s">
        <v>8206</v>
      </c>
      <c r="D156" s="832" t="s">
        <v>8530</v>
      </c>
      <c r="E156" s="832" t="s">
        <v>1004</v>
      </c>
      <c r="F156" s="849">
        <v>9</v>
      </c>
      <c r="G156" s="849">
        <v>27849.239999999998</v>
      </c>
      <c r="H156" s="849">
        <v>4.4999999999999991</v>
      </c>
      <c r="I156" s="849">
        <v>3094.3599999999997</v>
      </c>
      <c r="J156" s="849">
        <v>2</v>
      </c>
      <c r="K156" s="849">
        <v>6188.72</v>
      </c>
      <c r="L156" s="849">
        <v>1</v>
      </c>
      <c r="M156" s="849">
        <v>3094.36</v>
      </c>
      <c r="N156" s="849">
        <v>1</v>
      </c>
      <c r="O156" s="849">
        <v>3094.36</v>
      </c>
      <c r="P156" s="837">
        <v>0.5</v>
      </c>
      <c r="Q156" s="850">
        <v>3094.36</v>
      </c>
    </row>
    <row r="157" spans="1:17" ht="14.4" customHeight="1" x14ac:dyDescent="0.3">
      <c r="A157" s="831" t="s">
        <v>628</v>
      </c>
      <c r="B157" s="832" t="s">
        <v>8708</v>
      </c>
      <c r="C157" s="832" t="s">
        <v>8206</v>
      </c>
      <c r="D157" s="832" t="s">
        <v>8531</v>
      </c>
      <c r="E157" s="832" t="s">
        <v>1004</v>
      </c>
      <c r="F157" s="849">
        <v>18</v>
      </c>
      <c r="G157" s="849">
        <v>111396.78</v>
      </c>
      <c r="H157" s="849">
        <v>18</v>
      </c>
      <c r="I157" s="849">
        <v>6188.71</v>
      </c>
      <c r="J157" s="849">
        <v>1</v>
      </c>
      <c r="K157" s="849">
        <v>6188.71</v>
      </c>
      <c r="L157" s="849">
        <v>1</v>
      </c>
      <c r="M157" s="849">
        <v>6188.71</v>
      </c>
      <c r="N157" s="849">
        <v>3</v>
      </c>
      <c r="O157" s="849">
        <v>18566.13</v>
      </c>
      <c r="P157" s="837">
        <v>3</v>
      </c>
      <c r="Q157" s="850">
        <v>6188.71</v>
      </c>
    </row>
    <row r="158" spans="1:17" ht="14.4" customHeight="1" x14ac:dyDescent="0.3">
      <c r="A158" s="831" t="s">
        <v>628</v>
      </c>
      <c r="B158" s="832" t="s">
        <v>8708</v>
      </c>
      <c r="C158" s="832" t="s">
        <v>8206</v>
      </c>
      <c r="D158" s="832" t="s">
        <v>8532</v>
      </c>
      <c r="E158" s="832" t="s">
        <v>1004</v>
      </c>
      <c r="F158" s="849">
        <v>37</v>
      </c>
      <c r="G158" s="849">
        <v>457964.91000000003</v>
      </c>
      <c r="H158" s="849">
        <v>37</v>
      </c>
      <c r="I158" s="849">
        <v>12377.43</v>
      </c>
      <c r="J158" s="849">
        <v>1</v>
      </c>
      <c r="K158" s="849">
        <v>12377.43</v>
      </c>
      <c r="L158" s="849">
        <v>1</v>
      </c>
      <c r="M158" s="849">
        <v>12377.43</v>
      </c>
      <c r="N158" s="849">
        <v>4</v>
      </c>
      <c r="O158" s="849">
        <v>49509.72</v>
      </c>
      <c r="P158" s="837">
        <v>4</v>
      </c>
      <c r="Q158" s="850">
        <v>12377.43</v>
      </c>
    </row>
    <row r="159" spans="1:17" ht="14.4" customHeight="1" x14ac:dyDescent="0.3">
      <c r="A159" s="831" t="s">
        <v>628</v>
      </c>
      <c r="B159" s="832" t="s">
        <v>8708</v>
      </c>
      <c r="C159" s="832" t="s">
        <v>8206</v>
      </c>
      <c r="D159" s="832" t="s">
        <v>8398</v>
      </c>
      <c r="E159" s="832" t="s">
        <v>8399</v>
      </c>
      <c r="F159" s="849">
        <v>4</v>
      </c>
      <c r="G159" s="849">
        <v>34519.32</v>
      </c>
      <c r="H159" s="849"/>
      <c r="I159" s="849">
        <v>8629.83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628</v>
      </c>
      <c r="B160" s="832" t="s">
        <v>8708</v>
      </c>
      <c r="C160" s="832" t="s">
        <v>8206</v>
      </c>
      <c r="D160" s="832" t="s">
        <v>8725</v>
      </c>
      <c r="E160" s="832" t="s">
        <v>1608</v>
      </c>
      <c r="F160" s="849">
        <v>5</v>
      </c>
      <c r="G160" s="849">
        <v>28552.15</v>
      </c>
      <c r="H160" s="849">
        <v>0.38461538461538464</v>
      </c>
      <c r="I160" s="849">
        <v>5710.43</v>
      </c>
      <c r="J160" s="849">
        <v>13</v>
      </c>
      <c r="K160" s="849">
        <v>74235.59</v>
      </c>
      <c r="L160" s="849">
        <v>1</v>
      </c>
      <c r="M160" s="849">
        <v>5710.4299999999994</v>
      </c>
      <c r="N160" s="849">
        <v>2</v>
      </c>
      <c r="O160" s="849">
        <v>11420.86</v>
      </c>
      <c r="P160" s="837">
        <v>0.15384615384615385</v>
      </c>
      <c r="Q160" s="850">
        <v>5710.43</v>
      </c>
    </row>
    <row r="161" spans="1:17" ht="14.4" customHeight="1" x14ac:dyDescent="0.3">
      <c r="A161" s="831" t="s">
        <v>628</v>
      </c>
      <c r="B161" s="832" t="s">
        <v>8708</v>
      </c>
      <c r="C161" s="832" t="s">
        <v>8206</v>
      </c>
      <c r="D161" s="832" t="s">
        <v>8726</v>
      </c>
      <c r="E161" s="832" t="s">
        <v>1608</v>
      </c>
      <c r="F161" s="849">
        <v>7</v>
      </c>
      <c r="G161" s="849">
        <v>79946.09</v>
      </c>
      <c r="H161" s="849">
        <v>0.53846153846153844</v>
      </c>
      <c r="I161" s="849">
        <v>11420.869999999999</v>
      </c>
      <c r="J161" s="849">
        <v>13</v>
      </c>
      <c r="K161" s="849">
        <v>148471.31</v>
      </c>
      <c r="L161" s="849">
        <v>1</v>
      </c>
      <c r="M161" s="849">
        <v>11420.869999999999</v>
      </c>
      <c r="N161" s="849">
        <v>9</v>
      </c>
      <c r="O161" s="849">
        <v>102787.82999999999</v>
      </c>
      <c r="P161" s="837">
        <v>0.69230769230769218</v>
      </c>
      <c r="Q161" s="850">
        <v>11420.869999999999</v>
      </c>
    </row>
    <row r="162" spans="1:17" ht="14.4" customHeight="1" x14ac:dyDescent="0.3">
      <c r="A162" s="831" t="s">
        <v>628</v>
      </c>
      <c r="B162" s="832" t="s">
        <v>8708</v>
      </c>
      <c r="C162" s="832" t="s">
        <v>8206</v>
      </c>
      <c r="D162" s="832" t="s">
        <v>8403</v>
      </c>
      <c r="E162" s="832"/>
      <c r="F162" s="849">
        <v>27.769999999999996</v>
      </c>
      <c r="G162" s="849">
        <v>1262.94</v>
      </c>
      <c r="H162" s="849">
        <v>1.3546933828182823</v>
      </c>
      <c r="I162" s="849">
        <v>45.478574000720208</v>
      </c>
      <c r="J162" s="849">
        <v>20.5</v>
      </c>
      <c r="K162" s="849">
        <v>932.27</v>
      </c>
      <c r="L162" s="849">
        <v>1</v>
      </c>
      <c r="M162" s="849">
        <v>45.476585365853659</v>
      </c>
      <c r="N162" s="849"/>
      <c r="O162" s="849"/>
      <c r="P162" s="837"/>
      <c r="Q162" s="850"/>
    </row>
    <row r="163" spans="1:17" ht="14.4" customHeight="1" x14ac:dyDescent="0.3">
      <c r="A163" s="831" t="s">
        <v>628</v>
      </c>
      <c r="B163" s="832" t="s">
        <v>8708</v>
      </c>
      <c r="C163" s="832" t="s">
        <v>8206</v>
      </c>
      <c r="D163" s="832" t="s">
        <v>8403</v>
      </c>
      <c r="E163" s="832" t="s">
        <v>8404</v>
      </c>
      <c r="F163" s="849">
        <v>9.1300000000000008</v>
      </c>
      <c r="G163" s="849">
        <v>443.21999999999997</v>
      </c>
      <c r="H163" s="849">
        <v>0.3570985441156328</v>
      </c>
      <c r="I163" s="849">
        <v>48.54545454545454</v>
      </c>
      <c r="J163" s="849">
        <v>27.29</v>
      </c>
      <c r="K163" s="849">
        <v>1241.17</v>
      </c>
      <c r="L163" s="849">
        <v>1</v>
      </c>
      <c r="M163" s="849">
        <v>45.480762183950169</v>
      </c>
      <c r="N163" s="849"/>
      <c r="O163" s="849"/>
      <c r="P163" s="837"/>
      <c r="Q163" s="850"/>
    </row>
    <row r="164" spans="1:17" ht="14.4" customHeight="1" x14ac:dyDescent="0.3">
      <c r="A164" s="831" t="s">
        <v>628</v>
      </c>
      <c r="B164" s="832" t="s">
        <v>8708</v>
      </c>
      <c r="C164" s="832" t="s">
        <v>8206</v>
      </c>
      <c r="D164" s="832" t="s">
        <v>8407</v>
      </c>
      <c r="E164" s="832" t="s">
        <v>1707</v>
      </c>
      <c r="F164" s="849">
        <v>5.6099999999999994</v>
      </c>
      <c r="G164" s="849">
        <v>593.45000000000005</v>
      </c>
      <c r="H164" s="849">
        <v>0.58588042491016079</v>
      </c>
      <c r="I164" s="849">
        <v>105.78431372549022</v>
      </c>
      <c r="J164" s="849">
        <v>9.56</v>
      </c>
      <c r="K164" s="849">
        <v>1012.92</v>
      </c>
      <c r="L164" s="849">
        <v>1</v>
      </c>
      <c r="M164" s="849">
        <v>105.95397489539748</v>
      </c>
      <c r="N164" s="849">
        <v>18.5</v>
      </c>
      <c r="O164" s="849">
        <v>2544.46</v>
      </c>
      <c r="P164" s="837">
        <v>2.5120048967341941</v>
      </c>
      <c r="Q164" s="850">
        <v>137.53837837837838</v>
      </c>
    </row>
    <row r="165" spans="1:17" ht="14.4" customHeight="1" x14ac:dyDescent="0.3">
      <c r="A165" s="831" t="s">
        <v>628</v>
      </c>
      <c r="B165" s="832" t="s">
        <v>8708</v>
      </c>
      <c r="C165" s="832" t="s">
        <v>8206</v>
      </c>
      <c r="D165" s="832" t="s">
        <v>8408</v>
      </c>
      <c r="E165" s="832" t="s">
        <v>1707</v>
      </c>
      <c r="F165" s="849">
        <v>3.05</v>
      </c>
      <c r="G165" s="849">
        <v>1613.37</v>
      </c>
      <c r="H165" s="849">
        <v>2.2609518203985535</v>
      </c>
      <c r="I165" s="849">
        <v>528.97377049180329</v>
      </c>
      <c r="J165" s="849">
        <v>1.1299999999999999</v>
      </c>
      <c r="K165" s="849">
        <v>713.58</v>
      </c>
      <c r="L165" s="849">
        <v>1</v>
      </c>
      <c r="M165" s="849">
        <v>631.48672566371692</v>
      </c>
      <c r="N165" s="849">
        <v>1.0900000000000001</v>
      </c>
      <c r="O165" s="849">
        <v>749.54</v>
      </c>
      <c r="P165" s="837">
        <v>1.0503937890635948</v>
      </c>
      <c r="Q165" s="850">
        <v>687.65137614678895</v>
      </c>
    </row>
    <row r="166" spans="1:17" ht="14.4" customHeight="1" x14ac:dyDescent="0.3">
      <c r="A166" s="831" t="s">
        <v>628</v>
      </c>
      <c r="B166" s="832" t="s">
        <v>8708</v>
      </c>
      <c r="C166" s="832" t="s">
        <v>8206</v>
      </c>
      <c r="D166" s="832" t="s">
        <v>8727</v>
      </c>
      <c r="E166" s="832" t="s">
        <v>8728</v>
      </c>
      <c r="F166" s="849"/>
      <c r="G166" s="849"/>
      <c r="H166" s="849"/>
      <c r="I166" s="849"/>
      <c r="J166" s="849"/>
      <c r="K166" s="849"/>
      <c r="L166" s="849"/>
      <c r="M166" s="849"/>
      <c r="N166" s="849">
        <v>0.1</v>
      </c>
      <c r="O166" s="849">
        <v>494.39</v>
      </c>
      <c r="P166" s="837"/>
      <c r="Q166" s="850">
        <v>4943.8999999999996</v>
      </c>
    </row>
    <row r="167" spans="1:17" ht="14.4" customHeight="1" x14ac:dyDescent="0.3">
      <c r="A167" s="831" t="s">
        <v>628</v>
      </c>
      <c r="B167" s="832" t="s">
        <v>8708</v>
      </c>
      <c r="C167" s="832" t="s">
        <v>8206</v>
      </c>
      <c r="D167" s="832" t="s">
        <v>8729</v>
      </c>
      <c r="E167" s="832" t="s">
        <v>8730</v>
      </c>
      <c r="F167" s="849"/>
      <c r="G167" s="849"/>
      <c r="H167" s="849"/>
      <c r="I167" s="849"/>
      <c r="J167" s="849">
        <v>3.98</v>
      </c>
      <c r="K167" s="849">
        <v>1449.7099999999998</v>
      </c>
      <c r="L167" s="849">
        <v>1</v>
      </c>
      <c r="M167" s="849">
        <v>364.24874371859289</v>
      </c>
      <c r="N167" s="849">
        <v>15.84</v>
      </c>
      <c r="O167" s="849">
        <v>7411.7800000000007</v>
      </c>
      <c r="P167" s="837">
        <v>5.1125949327796603</v>
      </c>
      <c r="Q167" s="850">
        <v>467.9154040404041</v>
      </c>
    </row>
    <row r="168" spans="1:17" ht="14.4" customHeight="1" x14ac:dyDescent="0.3">
      <c r="A168" s="831" t="s">
        <v>628</v>
      </c>
      <c r="B168" s="832" t="s">
        <v>8708</v>
      </c>
      <c r="C168" s="832" t="s">
        <v>8206</v>
      </c>
      <c r="D168" s="832" t="s">
        <v>8731</v>
      </c>
      <c r="E168" s="832" t="s">
        <v>8730</v>
      </c>
      <c r="F168" s="849"/>
      <c r="G168" s="849"/>
      <c r="H168" s="849"/>
      <c r="I168" s="849"/>
      <c r="J168" s="849">
        <v>5.3900000000000006</v>
      </c>
      <c r="K168" s="849">
        <v>3926.65</v>
      </c>
      <c r="L168" s="849">
        <v>1</v>
      </c>
      <c r="M168" s="849">
        <v>728.50649350649348</v>
      </c>
      <c r="N168" s="849">
        <v>13.440000000000001</v>
      </c>
      <c r="O168" s="849">
        <v>12577.75</v>
      </c>
      <c r="P168" s="837">
        <v>3.2031757350413201</v>
      </c>
      <c r="Q168" s="850">
        <v>935.84449404761892</v>
      </c>
    </row>
    <row r="169" spans="1:17" ht="14.4" customHeight="1" x14ac:dyDescent="0.3">
      <c r="A169" s="831" t="s">
        <v>628</v>
      </c>
      <c r="B169" s="832" t="s">
        <v>8708</v>
      </c>
      <c r="C169" s="832" t="s">
        <v>8206</v>
      </c>
      <c r="D169" s="832" t="s">
        <v>8732</v>
      </c>
      <c r="E169" s="832" t="s">
        <v>8730</v>
      </c>
      <c r="F169" s="849"/>
      <c r="G169" s="849"/>
      <c r="H169" s="849"/>
      <c r="I169" s="849"/>
      <c r="J169" s="849">
        <v>2</v>
      </c>
      <c r="K169" s="849">
        <v>2914.01</v>
      </c>
      <c r="L169" s="849">
        <v>1</v>
      </c>
      <c r="M169" s="849">
        <v>1457.0050000000001</v>
      </c>
      <c r="N169" s="849">
        <v>5.22</v>
      </c>
      <c r="O169" s="849">
        <v>9770.24</v>
      </c>
      <c r="P169" s="837">
        <v>3.3528505392912171</v>
      </c>
      <c r="Q169" s="850">
        <v>1871.6934865900384</v>
      </c>
    </row>
    <row r="170" spans="1:17" ht="14.4" customHeight="1" x14ac:dyDescent="0.3">
      <c r="A170" s="831" t="s">
        <v>628</v>
      </c>
      <c r="B170" s="832" t="s">
        <v>8708</v>
      </c>
      <c r="C170" s="832" t="s">
        <v>8206</v>
      </c>
      <c r="D170" s="832" t="s">
        <v>8733</v>
      </c>
      <c r="E170" s="832" t="s">
        <v>8734</v>
      </c>
      <c r="F170" s="849">
        <v>0.1</v>
      </c>
      <c r="G170" s="849">
        <v>38.659999999999997</v>
      </c>
      <c r="H170" s="849"/>
      <c r="I170" s="849">
        <v>386.59999999999997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628</v>
      </c>
      <c r="B171" s="832" t="s">
        <v>8708</v>
      </c>
      <c r="C171" s="832" t="s">
        <v>8206</v>
      </c>
      <c r="D171" s="832" t="s">
        <v>8735</v>
      </c>
      <c r="E171" s="832" t="s">
        <v>1610</v>
      </c>
      <c r="F171" s="849">
        <v>3.1</v>
      </c>
      <c r="G171" s="849">
        <v>25639.75</v>
      </c>
      <c r="H171" s="849">
        <v>0.15735359360387</v>
      </c>
      <c r="I171" s="849">
        <v>8270.8870967741932</v>
      </c>
      <c r="J171" s="849">
        <v>19</v>
      </c>
      <c r="K171" s="849">
        <v>162943.53</v>
      </c>
      <c r="L171" s="849">
        <v>1</v>
      </c>
      <c r="M171" s="849">
        <v>8575.975263157894</v>
      </c>
      <c r="N171" s="849">
        <v>10</v>
      </c>
      <c r="O171" s="849">
        <v>90545.920000000013</v>
      </c>
      <c r="P171" s="837">
        <v>0.55568895555411135</v>
      </c>
      <c r="Q171" s="850">
        <v>9054.5920000000006</v>
      </c>
    </row>
    <row r="172" spans="1:17" ht="14.4" customHeight="1" x14ac:dyDescent="0.3">
      <c r="A172" s="831" t="s">
        <v>628</v>
      </c>
      <c r="B172" s="832" t="s">
        <v>8708</v>
      </c>
      <c r="C172" s="832" t="s">
        <v>8206</v>
      </c>
      <c r="D172" s="832" t="s">
        <v>8736</v>
      </c>
      <c r="E172" s="832" t="s">
        <v>8737</v>
      </c>
      <c r="F172" s="849"/>
      <c r="G172" s="849"/>
      <c r="H172" s="849"/>
      <c r="I172" s="849"/>
      <c r="J172" s="849"/>
      <c r="K172" s="849"/>
      <c r="L172" s="849"/>
      <c r="M172" s="849"/>
      <c r="N172" s="849">
        <v>8</v>
      </c>
      <c r="O172" s="849">
        <v>343.04</v>
      </c>
      <c r="P172" s="837"/>
      <c r="Q172" s="850">
        <v>42.88</v>
      </c>
    </row>
    <row r="173" spans="1:17" ht="14.4" customHeight="1" x14ac:dyDescent="0.3">
      <c r="A173" s="831" t="s">
        <v>628</v>
      </c>
      <c r="B173" s="832" t="s">
        <v>8708</v>
      </c>
      <c r="C173" s="832" t="s">
        <v>8206</v>
      </c>
      <c r="D173" s="832" t="s">
        <v>8738</v>
      </c>
      <c r="E173" s="832" t="s">
        <v>8739</v>
      </c>
      <c r="F173" s="849">
        <v>0.1</v>
      </c>
      <c r="G173" s="849">
        <v>55.03</v>
      </c>
      <c r="H173" s="849"/>
      <c r="I173" s="849">
        <v>550.29999999999995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628</v>
      </c>
      <c r="B174" s="832" t="s">
        <v>8708</v>
      </c>
      <c r="C174" s="832" t="s">
        <v>8206</v>
      </c>
      <c r="D174" s="832" t="s">
        <v>8740</v>
      </c>
      <c r="E174" s="832" t="s">
        <v>8741</v>
      </c>
      <c r="F174" s="849">
        <v>11.999999999999998</v>
      </c>
      <c r="G174" s="849">
        <v>4358.9999999999991</v>
      </c>
      <c r="H174" s="849">
        <v>1.3949960636724974</v>
      </c>
      <c r="I174" s="849">
        <v>363.25</v>
      </c>
      <c r="J174" s="849">
        <v>11.5</v>
      </c>
      <c r="K174" s="849">
        <v>3124.74</v>
      </c>
      <c r="L174" s="849">
        <v>1</v>
      </c>
      <c r="M174" s="849">
        <v>271.71652173913043</v>
      </c>
      <c r="N174" s="849">
        <v>5.8</v>
      </c>
      <c r="O174" s="849">
        <v>1575.96</v>
      </c>
      <c r="P174" s="837">
        <v>0.50434916185026601</v>
      </c>
      <c r="Q174" s="850">
        <v>271.71724137931034</v>
      </c>
    </row>
    <row r="175" spans="1:17" ht="14.4" customHeight="1" x14ac:dyDescent="0.3">
      <c r="A175" s="831" t="s">
        <v>628</v>
      </c>
      <c r="B175" s="832" t="s">
        <v>8708</v>
      </c>
      <c r="C175" s="832" t="s">
        <v>8206</v>
      </c>
      <c r="D175" s="832" t="s">
        <v>8742</v>
      </c>
      <c r="E175" s="832" t="s">
        <v>1016</v>
      </c>
      <c r="F175" s="849">
        <v>3.6</v>
      </c>
      <c r="G175" s="849">
        <v>866.04000000000008</v>
      </c>
      <c r="H175" s="849">
        <v>2.4517042237572189</v>
      </c>
      <c r="I175" s="849">
        <v>240.56666666666669</v>
      </c>
      <c r="J175" s="849">
        <v>2.6</v>
      </c>
      <c r="K175" s="849">
        <v>353.24</v>
      </c>
      <c r="L175" s="849">
        <v>1</v>
      </c>
      <c r="M175" s="849">
        <v>135.86153846153846</v>
      </c>
      <c r="N175" s="849">
        <v>6.2</v>
      </c>
      <c r="O175" s="849">
        <v>842.3599999999999</v>
      </c>
      <c r="P175" s="837">
        <v>2.3846676480579774</v>
      </c>
      <c r="Q175" s="850">
        <v>135.86451612903224</v>
      </c>
    </row>
    <row r="176" spans="1:17" ht="14.4" customHeight="1" x14ac:dyDescent="0.3">
      <c r="A176" s="831" t="s">
        <v>628</v>
      </c>
      <c r="B176" s="832" t="s">
        <v>8708</v>
      </c>
      <c r="C176" s="832" t="s">
        <v>8206</v>
      </c>
      <c r="D176" s="832" t="s">
        <v>8743</v>
      </c>
      <c r="E176" s="832" t="s">
        <v>8744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100.59</v>
      </c>
      <c r="P176" s="837"/>
      <c r="Q176" s="850">
        <v>33.53</v>
      </c>
    </row>
    <row r="177" spans="1:17" ht="14.4" customHeight="1" x14ac:dyDescent="0.3">
      <c r="A177" s="831" t="s">
        <v>628</v>
      </c>
      <c r="B177" s="832" t="s">
        <v>8708</v>
      </c>
      <c r="C177" s="832" t="s">
        <v>8206</v>
      </c>
      <c r="D177" s="832" t="s">
        <v>8409</v>
      </c>
      <c r="E177" s="832" t="s">
        <v>8410</v>
      </c>
      <c r="F177" s="849">
        <v>7.2</v>
      </c>
      <c r="G177" s="849">
        <v>34840.36</v>
      </c>
      <c r="H177" s="849">
        <v>3.8412745314222714</v>
      </c>
      <c r="I177" s="849">
        <v>4838.9388888888889</v>
      </c>
      <c r="J177" s="849">
        <v>2</v>
      </c>
      <c r="K177" s="849">
        <v>9070</v>
      </c>
      <c r="L177" s="849">
        <v>1</v>
      </c>
      <c r="M177" s="849">
        <v>4535</v>
      </c>
      <c r="N177" s="849">
        <v>1.5</v>
      </c>
      <c r="O177" s="849">
        <v>6802.5</v>
      </c>
      <c r="P177" s="837">
        <v>0.75</v>
      </c>
      <c r="Q177" s="850">
        <v>4535</v>
      </c>
    </row>
    <row r="178" spans="1:17" ht="14.4" customHeight="1" x14ac:dyDescent="0.3">
      <c r="A178" s="831" t="s">
        <v>628</v>
      </c>
      <c r="B178" s="832" t="s">
        <v>8708</v>
      </c>
      <c r="C178" s="832" t="s">
        <v>8206</v>
      </c>
      <c r="D178" s="832" t="s">
        <v>8745</v>
      </c>
      <c r="E178" s="832" t="s">
        <v>8746</v>
      </c>
      <c r="F178" s="849">
        <v>28.2</v>
      </c>
      <c r="G178" s="849">
        <v>105897.72</v>
      </c>
      <c r="H178" s="849"/>
      <c r="I178" s="849">
        <v>3755.2382978723404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628</v>
      </c>
      <c r="B179" s="832" t="s">
        <v>8708</v>
      </c>
      <c r="C179" s="832" t="s">
        <v>8206</v>
      </c>
      <c r="D179" s="832" t="s">
        <v>8747</v>
      </c>
      <c r="E179" s="832" t="s">
        <v>8746</v>
      </c>
      <c r="F179" s="849">
        <v>4</v>
      </c>
      <c r="G179" s="849">
        <v>8429.2199999999993</v>
      </c>
      <c r="H179" s="849"/>
      <c r="I179" s="849">
        <v>2107.3049999999998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628</v>
      </c>
      <c r="B180" s="832" t="s">
        <v>8708</v>
      </c>
      <c r="C180" s="832" t="s">
        <v>8206</v>
      </c>
      <c r="D180" s="832" t="s">
        <v>8411</v>
      </c>
      <c r="E180" s="832" t="s">
        <v>8412</v>
      </c>
      <c r="F180" s="849">
        <v>16.830000000000002</v>
      </c>
      <c r="G180" s="849">
        <v>8251.09</v>
      </c>
      <c r="H180" s="849">
        <v>0.63810820112060207</v>
      </c>
      <c r="I180" s="849">
        <v>490.26084373143192</v>
      </c>
      <c r="J180" s="849">
        <v>26.58</v>
      </c>
      <c r="K180" s="849">
        <v>12930.55</v>
      </c>
      <c r="L180" s="849">
        <v>1</v>
      </c>
      <c r="M180" s="849">
        <v>486.47667419112116</v>
      </c>
      <c r="N180" s="849">
        <v>37.480000000000004</v>
      </c>
      <c r="O180" s="849">
        <v>18432.91</v>
      </c>
      <c r="P180" s="837">
        <v>1.4255317832574794</v>
      </c>
      <c r="Q180" s="850">
        <v>491.80656350053357</v>
      </c>
    </row>
    <row r="181" spans="1:17" ht="14.4" customHeight="1" x14ac:dyDescent="0.3">
      <c r="A181" s="831" t="s">
        <v>628</v>
      </c>
      <c r="B181" s="832" t="s">
        <v>8708</v>
      </c>
      <c r="C181" s="832" t="s">
        <v>8206</v>
      </c>
      <c r="D181" s="832" t="s">
        <v>8413</v>
      </c>
      <c r="E181" s="832" t="s">
        <v>8412</v>
      </c>
      <c r="F181" s="849">
        <v>8.18</v>
      </c>
      <c r="G181" s="849">
        <v>994.75</v>
      </c>
      <c r="H181" s="849">
        <v>0.68394491312747963</v>
      </c>
      <c r="I181" s="849">
        <v>121.60757946210269</v>
      </c>
      <c r="J181" s="849">
        <v>11.96</v>
      </c>
      <c r="K181" s="849">
        <v>1454.4299999999998</v>
      </c>
      <c r="L181" s="849">
        <v>1</v>
      </c>
      <c r="M181" s="849">
        <v>121.60785953177255</v>
      </c>
      <c r="N181" s="849">
        <v>6.43</v>
      </c>
      <c r="O181" s="849">
        <v>831.86999999999989</v>
      </c>
      <c r="P181" s="837">
        <v>0.57195602400940571</v>
      </c>
      <c r="Q181" s="850">
        <v>129.37325038880249</v>
      </c>
    </row>
    <row r="182" spans="1:17" ht="14.4" customHeight="1" x14ac:dyDescent="0.3">
      <c r="A182" s="831" t="s">
        <v>628</v>
      </c>
      <c r="B182" s="832" t="s">
        <v>8708</v>
      </c>
      <c r="C182" s="832" t="s">
        <v>8206</v>
      </c>
      <c r="D182" s="832" t="s">
        <v>8748</v>
      </c>
      <c r="E182" s="832" t="s">
        <v>8412</v>
      </c>
      <c r="F182" s="849">
        <v>2.6799999999999997</v>
      </c>
      <c r="G182" s="849">
        <v>651.83000000000004</v>
      </c>
      <c r="H182" s="849">
        <v>0.6049410214290355</v>
      </c>
      <c r="I182" s="849">
        <v>243.22014925373139</v>
      </c>
      <c r="J182" s="849">
        <v>4.4300000000000006</v>
      </c>
      <c r="K182" s="849">
        <v>1077.51</v>
      </c>
      <c r="L182" s="849">
        <v>1</v>
      </c>
      <c r="M182" s="849">
        <v>243.23024830699771</v>
      </c>
      <c r="N182" s="849">
        <v>4.07</v>
      </c>
      <c r="O182" s="849">
        <v>989.92</v>
      </c>
      <c r="P182" s="837">
        <v>0.91871073122291202</v>
      </c>
      <c r="Q182" s="850">
        <v>243.2235872235872</v>
      </c>
    </row>
    <row r="183" spans="1:17" ht="14.4" customHeight="1" x14ac:dyDescent="0.3">
      <c r="A183" s="831" t="s">
        <v>628</v>
      </c>
      <c r="B183" s="832" t="s">
        <v>8708</v>
      </c>
      <c r="C183" s="832" t="s">
        <v>8206</v>
      </c>
      <c r="D183" s="832" t="s">
        <v>8416</v>
      </c>
      <c r="E183" s="832" t="s">
        <v>1562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6862.86</v>
      </c>
      <c r="P183" s="837"/>
      <c r="Q183" s="850">
        <v>6862.86</v>
      </c>
    </row>
    <row r="184" spans="1:17" ht="14.4" customHeight="1" x14ac:dyDescent="0.3">
      <c r="A184" s="831" t="s">
        <v>628</v>
      </c>
      <c r="B184" s="832" t="s">
        <v>8708</v>
      </c>
      <c r="C184" s="832" t="s">
        <v>8206</v>
      </c>
      <c r="D184" s="832" t="s">
        <v>8749</v>
      </c>
      <c r="E184" s="832" t="s">
        <v>1769</v>
      </c>
      <c r="F184" s="849"/>
      <c r="G184" s="849"/>
      <c r="H184" s="849"/>
      <c r="I184" s="849"/>
      <c r="J184" s="849">
        <v>2.84</v>
      </c>
      <c r="K184" s="849">
        <v>6764.29</v>
      </c>
      <c r="L184" s="849">
        <v>1</v>
      </c>
      <c r="M184" s="849">
        <v>2381.7922535211269</v>
      </c>
      <c r="N184" s="849">
        <v>21.64</v>
      </c>
      <c r="O184" s="849">
        <v>51542.03</v>
      </c>
      <c r="P184" s="837">
        <v>7.6197250561404077</v>
      </c>
      <c r="Q184" s="850">
        <v>2381.7943622920516</v>
      </c>
    </row>
    <row r="185" spans="1:17" ht="14.4" customHeight="1" x14ac:dyDescent="0.3">
      <c r="A185" s="831" t="s">
        <v>628</v>
      </c>
      <c r="B185" s="832" t="s">
        <v>8708</v>
      </c>
      <c r="C185" s="832" t="s">
        <v>8206</v>
      </c>
      <c r="D185" s="832" t="s">
        <v>8750</v>
      </c>
      <c r="E185" s="832" t="s">
        <v>2768</v>
      </c>
      <c r="F185" s="849">
        <v>2</v>
      </c>
      <c r="G185" s="849">
        <v>131.5</v>
      </c>
      <c r="H185" s="849"/>
      <c r="I185" s="849">
        <v>65.75</v>
      </c>
      <c r="J185" s="849"/>
      <c r="K185" s="849"/>
      <c r="L185" s="849"/>
      <c r="M185" s="849"/>
      <c r="N185" s="849">
        <v>15</v>
      </c>
      <c r="O185" s="849">
        <v>887.55</v>
      </c>
      <c r="P185" s="837"/>
      <c r="Q185" s="850">
        <v>59.169999999999995</v>
      </c>
    </row>
    <row r="186" spans="1:17" ht="14.4" customHeight="1" x14ac:dyDescent="0.3">
      <c r="A186" s="831" t="s">
        <v>628</v>
      </c>
      <c r="B186" s="832" t="s">
        <v>8708</v>
      </c>
      <c r="C186" s="832" t="s">
        <v>8206</v>
      </c>
      <c r="D186" s="832" t="s">
        <v>8751</v>
      </c>
      <c r="E186" s="832" t="s">
        <v>8752</v>
      </c>
      <c r="F186" s="849">
        <v>0.3</v>
      </c>
      <c r="G186" s="849">
        <v>13.89</v>
      </c>
      <c r="H186" s="849"/>
      <c r="I186" s="849">
        <v>46.300000000000004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628</v>
      </c>
      <c r="B187" s="832" t="s">
        <v>8708</v>
      </c>
      <c r="C187" s="832" t="s">
        <v>8206</v>
      </c>
      <c r="D187" s="832" t="s">
        <v>8753</v>
      </c>
      <c r="E187" s="832" t="s">
        <v>1042</v>
      </c>
      <c r="F187" s="849">
        <v>1</v>
      </c>
      <c r="G187" s="849">
        <v>92.75</v>
      </c>
      <c r="H187" s="849">
        <v>0.98085871404399316</v>
      </c>
      <c r="I187" s="849">
        <v>92.75</v>
      </c>
      <c r="J187" s="849">
        <v>1.2</v>
      </c>
      <c r="K187" s="849">
        <v>94.56</v>
      </c>
      <c r="L187" s="849">
        <v>1</v>
      </c>
      <c r="M187" s="849">
        <v>78.800000000000011</v>
      </c>
      <c r="N187" s="849"/>
      <c r="O187" s="849"/>
      <c r="P187" s="837"/>
      <c r="Q187" s="850"/>
    </row>
    <row r="188" spans="1:17" ht="14.4" customHeight="1" x14ac:dyDescent="0.3">
      <c r="A188" s="831" t="s">
        <v>628</v>
      </c>
      <c r="B188" s="832" t="s">
        <v>8708</v>
      </c>
      <c r="C188" s="832" t="s">
        <v>8206</v>
      </c>
      <c r="D188" s="832" t="s">
        <v>8753</v>
      </c>
      <c r="E188" s="832" t="s">
        <v>3318</v>
      </c>
      <c r="F188" s="849">
        <v>0.4</v>
      </c>
      <c r="G188" s="849">
        <v>37.1</v>
      </c>
      <c r="H188" s="849"/>
      <c r="I188" s="849">
        <v>92.75</v>
      </c>
      <c r="J188" s="849"/>
      <c r="K188" s="849"/>
      <c r="L188" s="849"/>
      <c r="M188" s="849"/>
      <c r="N188" s="849">
        <v>1.3</v>
      </c>
      <c r="O188" s="849">
        <v>102.44</v>
      </c>
      <c r="P188" s="837"/>
      <c r="Q188" s="850">
        <v>78.8</v>
      </c>
    </row>
    <row r="189" spans="1:17" ht="14.4" customHeight="1" x14ac:dyDescent="0.3">
      <c r="A189" s="831" t="s">
        <v>628</v>
      </c>
      <c r="B189" s="832" t="s">
        <v>8708</v>
      </c>
      <c r="C189" s="832" t="s">
        <v>8206</v>
      </c>
      <c r="D189" s="832" t="s">
        <v>8754</v>
      </c>
      <c r="E189" s="832" t="s">
        <v>2481</v>
      </c>
      <c r="F189" s="849">
        <v>6</v>
      </c>
      <c r="G189" s="849">
        <v>420.9</v>
      </c>
      <c r="H189" s="849"/>
      <c r="I189" s="849">
        <v>70.149999999999991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628</v>
      </c>
      <c r="B190" s="832" t="s">
        <v>8708</v>
      </c>
      <c r="C190" s="832" t="s">
        <v>8206</v>
      </c>
      <c r="D190" s="832" t="s">
        <v>8755</v>
      </c>
      <c r="E190" s="832" t="s">
        <v>2303</v>
      </c>
      <c r="F190" s="849">
        <v>2</v>
      </c>
      <c r="G190" s="849">
        <v>1287.3599999999999</v>
      </c>
      <c r="H190" s="849"/>
      <c r="I190" s="849">
        <v>643.67999999999995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628</v>
      </c>
      <c r="B191" s="832" t="s">
        <v>8708</v>
      </c>
      <c r="C191" s="832" t="s">
        <v>8206</v>
      </c>
      <c r="D191" s="832" t="s">
        <v>8756</v>
      </c>
      <c r="E191" s="832" t="s">
        <v>2303</v>
      </c>
      <c r="F191" s="849"/>
      <c r="G191" s="849"/>
      <c r="H191" s="849"/>
      <c r="I191" s="849"/>
      <c r="J191" s="849">
        <v>2</v>
      </c>
      <c r="K191" s="849">
        <v>2574.7199999999998</v>
      </c>
      <c r="L191" s="849">
        <v>1</v>
      </c>
      <c r="M191" s="849">
        <v>1287.3599999999999</v>
      </c>
      <c r="N191" s="849"/>
      <c r="O191" s="849"/>
      <c r="P191" s="837"/>
      <c r="Q191" s="850"/>
    </row>
    <row r="192" spans="1:17" ht="14.4" customHeight="1" x14ac:dyDescent="0.3">
      <c r="A192" s="831" t="s">
        <v>628</v>
      </c>
      <c r="B192" s="832" t="s">
        <v>8708</v>
      </c>
      <c r="C192" s="832" t="s">
        <v>8206</v>
      </c>
      <c r="D192" s="832" t="s">
        <v>8757</v>
      </c>
      <c r="E192" s="832" t="s">
        <v>2069</v>
      </c>
      <c r="F192" s="849"/>
      <c r="G192" s="849"/>
      <c r="H192" s="849"/>
      <c r="I192" s="849"/>
      <c r="J192" s="849">
        <v>1</v>
      </c>
      <c r="K192" s="849">
        <v>1287.3599999999999</v>
      </c>
      <c r="L192" s="849">
        <v>1</v>
      </c>
      <c r="M192" s="849">
        <v>1287.3599999999999</v>
      </c>
      <c r="N192" s="849"/>
      <c r="O192" s="849"/>
      <c r="P192" s="837"/>
      <c r="Q192" s="850"/>
    </row>
    <row r="193" spans="1:17" ht="14.4" customHeight="1" x14ac:dyDescent="0.3">
      <c r="A193" s="831" t="s">
        <v>628</v>
      </c>
      <c r="B193" s="832" t="s">
        <v>8708</v>
      </c>
      <c r="C193" s="832" t="s">
        <v>8206</v>
      </c>
      <c r="D193" s="832" t="s">
        <v>8758</v>
      </c>
      <c r="E193" s="832" t="s">
        <v>8759</v>
      </c>
      <c r="F193" s="849">
        <v>0.8</v>
      </c>
      <c r="G193" s="849">
        <v>742.24</v>
      </c>
      <c r="H193" s="849"/>
      <c r="I193" s="849">
        <v>927.8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628</v>
      </c>
      <c r="B194" s="832" t="s">
        <v>8708</v>
      </c>
      <c r="C194" s="832" t="s">
        <v>8206</v>
      </c>
      <c r="D194" s="832" t="s">
        <v>8760</v>
      </c>
      <c r="E194" s="832" t="s">
        <v>8759</v>
      </c>
      <c r="F194" s="849"/>
      <c r="G194" s="849"/>
      <c r="H194" s="849"/>
      <c r="I194" s="849"/>
      <c r="J194" s="849">
        <v>0.1</v>
      </c>
      <c r="K194" s="849">
        <v>185.56</v>
      </c>
      <c r="L194" s="849">
        <v>1</v>
      </c>
      <c r="M194" s="849">
        <v>1855.6</v>
      </c>
      <c r="N194" s="849"/>
      <c r="O194" s="849"/>
      <c r="P194" s="837"/>
      <c r="Q194" s="850"/>
    </row>
    <row r="195" spans="1:17" ht="14.4" customHeight="1" x14ac:dyDescent="0.3">
      <c r="A195" s="831" t="s">
        <v>628</v>
      </c>
      <c r="B195" s="832" t="s">
        <v>8708</v>
      </c>
      <c r="C195" s="832" t="s">
        <v>8206</v>
      </c>
      <c r="D195" s="832" t="s">
        <v>8761</v>
      </c>
      <c r="E195" s="832" t="s">
        <v>8762</v>
      </c>
      <c r="F195" s="849"/>
      <c r="G195" s="849"/>
      <c r="H195" s="849"/>
      <c r="I195" s="849"/>
      <c r="J195" s="849">
        <v>0.23</v>
      </c>
      <c r="K195" s="849">
        <v>152.07</v>
      </c>
      <c r="L195" s="849">
        <v>1</v>
      </c>
      <c r="M195" s="849">
        <v>661.17391304347825</v>
      </c>
      <c r="N195" s="849">
        <v>0.71</v>
      </c>
      <c r="O195" s="849">
        <v>353.38</v>
      </c>
      <c r="P195" s="837">
        <v>2.3237982508055501</v>
      </c>
      <c r="Q195" s="850">
        <v>497.71830985915494</v>
      </c>
    </row>
    <row r="196" spans="1:17" ht="14.4" customHeight="1" x14ac:dyDescent="0.3">
      <c r="A196" s="831" t="s">
        <v>628</v>
      </c>
      <c r="B196" s="832" t="s">
        <v>8708</v>
      </c>
      <c r="C196" s="832" t="s">
        <v>8206</v>
      </c>
      <c r="D196" s="832" t="s">
        <v>8763</v>
      </c>
      <c r="E196" s="832" t="s">
        <v>8762</v>
      </c>
      <c r="F196" s="849">
        <v>2.9699999999999998</v>
      </c>
      <c r="G196" s="849">
        <v>654.53</v>
      </c>
      <c r="H196" s="849">
        <v>1.7167549703614331</v>
      </c>
      <c r="I196" s="849">
        <v>220.38047138047139</v>
      </c>
      <c r="J196" s="849">
        <v>1.73</v>
      </c>
      <c r="K196" s="849">
        <v>381.26</v>
      </c>
      <c r="L196" s="849">
        <v>1</v>
      </c>
      <c r="M196" s="849">
        <v>220.38150289017341</v>
      </c>
      <c r="N196" s="849">
        <v>6.23</v>
      </c>
      <c r="O196" s="849">
        <v>1033.6299999999999</v>
      </c>
      <c r="P196" s="837">
        <v>2.711089545192257</v>
      </c>
      <c r="Q196" s="850">
        <v>165.91171749598712</v>
      </c>
    </row>
    <row r="197" spans="1:17" ht="14.4" customHeight="1" x14ac:dyDescent="0.3">
      <c r="A197" s="831" t="s">
        <v>628</v>
      </c>
      <c r="B197" s="832" t="s">
        <v>8708</v>
      </c>
      <c r="C197" s="832" t="s">
        <v>8206</v>
      </c>
      <c r="D197" s="832" t="s">
        <v>8764</v>
      </c>
      <c r="E197" s="832" t="s">
        <v>8765</v>
      </c>
      <c r="F197" s="849">
        <v>11</v>
      </c>
      <c r="G197" s="849">
        <v>37610.61</v>
      </c>
      <c r="H197" s="849"/>
      <c r="I197" s="849">
        <v>3419.1463636363637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628</v>
      </c>
      <c r="B198" s="832" t="s">
        <v>8708</v>
      </c>
      <c r="C198" s="832" t="s">
        <v>8206</v>
      </c>
      <c r="D198" s="832" t="s">
        <v>8766</v>
      </c>
      <c r="E198" s="832" t="s">
        <v>1052</v>
      </c>
      <c r="F198" s="849">
        <v>25</v>
      </c>
      <c r="G198" s="849">
        <v>2312.25</v>
      </c>
      <c r="H198" s="849"/>
      <c r="I198" s="849">
        <v>92.49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628</v>
      </c>
      <c r="B199" s="832" t="s">
        <v>8708</v>
      </c>
      <c r="C199" s="832" t="s">
        <v>8206</v>
      </c>
      <c r="D199" s="832" t="s">
        <v>8767</v>
      </c>
      <c r="E199" s="832" t="s">
        <v>1002</v>
      </c>
      <c r="F199" s="849"/>
      <c r="G199" s="849"/>
      <c r="H199" s="849"/>
      <c r="I199" s="849"/>
      <c r="J199" s="849"/>
      <c r="K199" s="849"/>
      <c r="L199" s="849"/>
      <c r="M199" s="849"/>
      <c r="N199" s="849">
        <v>6</v>
      </c>
      <c r="O199" s="849">
        <v>7724.16</v>
      </c>
      <c r="P199" s="837"/>
      <c r="Q199" s="850">
        <v>1287.3599999999999</v>
      </c>
    </row>
    <row r="200" spans="1:17" ht="14.4" customHeight="1" x14ac:dyDescent="0.3">
      <c r="A200" s="831" t="s">
        <v>628</v>
      </c>
      <c r="B200" s="832" t="s">
        <v>8708</v>
      </c>
      <c r="C200" s="832" t="s">
        <v>8206</v>
      </c>
      <c r="D200" s="832" t="s">
        <v>8768</v>
      </c>
      <c r="E200" s="832" t="s">
        <v>8769</v>
      </c>
      <c r="F200" s="849">
        <v>16</v>
      </c>
      <c r="G200" s="849">
        <v>26110.080000000002</v>
      </c>
      <c r="H200" s="849"/>
      <c r="I200" s="849">
        <v>1631.88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628</v>
      </c>
      <c r="B201" s="832" t="s">
        <v>8708</v>
      </c>
      <c r="C201" s="832" t="s">
        <v>8206</v>
      </c>
      <c r="D201" s="832" t="s">
        <v>8770</v>
      </c>
      <c r="E201" s="832" t="s">
        <v>8423</v>
      </c>
      <c r="F201" s="849">
        <v>1</v>
      </c>
      <c r="G201" s="849">
        <v>6723.35</v>
      </c>
      <c r="H201" s="849"/>
      <c r="I201" s="849">
        <v>6723.35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628</v>
      </c>
      <c r="B202" s="832" t="s">
        <v>8708</v>
      </c>
      <c r="C202" s="832" t="s">
        <v>8206</v>
      </c>
      <c r="D202" s="832" t="s">
        <v>8771</v>
      </c>
      <c r="E202" s="832" t="s">
        <v>8772</v>
      </c>
      <c r="F202" s="849"/>
      <c r="G202" s="849"/>
      <c r="H202" s="849"/>
      <c r="I202" s="849"/>
      <c r="J202" s="849">
        <v>0.3</v>
      </c>
      <c r="K202" s="849">
        <v>117.54</v>
      </c>
      <c r="L202" s="849">
        <v>1</v>
      </c>
      <c r="M202" s="849">
        <v>391.8</v>
      </c>
      <c r="N202" s="849"/>
      <c r="O202" s="849"/>
      <c r="P202" s="837"/>
      <c r="Q202" s="850"/>
    </row>
    <row r="203" spans="1:17" ht="14.4" customHeight="1" x14ac:dyDescent="0.3">
      <c r="A203" s="831" t="s">
        <v>628</v>
      </c>
      <c r="B203" s="832" t="s">
        <v>8708</v>
      </c>
      <c r="C203" s="832" t="s">
        <v>8206</v>
      </c>
      <c r="D203" s="832" t="s">
        <v>8773</v>
      </c>
      <c r="E203" s="832" t="s">
        <v>801</v>
      </c>
      <c r="F203" s="849"/>
      <c r="G203" s="849"/>
      <c r="H203" s="849"/>
      <c r="I203" s="849"/>
      <c r="J203" s="849">
        <v>1.85</v>
      </c>
      <c r="K203" s="849">
        <v>1416.32</v>
      </c>
      <c r="L203" s="849">
        <v>1</v>
      </c>
      <c r="M203" s="849">
        <v>765.57837837837826</v>
      </c>
      <c r="N203" s="849"/>
      <c r="O203" s="849"/>
      <c r="P203" s="837"/>
      <c r="Q203" s="850"/>
    </row>
    <row r="204" spans="1:17" ht="14.4" customHeight="1" x14ac:dyDescent="0.3">
      <c r="A204" s="831" t="s">
        <v>628</v>
      </c>
      <c r="B204" s="832" t="s">
        <v>8708</v>
      </c>
      <c r="C204" s="832" t="s">
        <v>8206</v>
      </c>
      <c r="D204" s="832" t="s">
        <v>8774</v>
      </c>
      <c r="E204" s="832" t="s">
        <v>8775</v>
      </c>
      <c r="F204" s="849"/>
      <c r="G204" s="849"/>
      <c r="H204" s="849"/>
      <c r="I204" s="849"/>
      <c r="J204" s="849">
        <v>36</v>
      </c>
      <c r="K204" s="849">
        <v>3945.6</v>
      </c>
      <c r="L204" s="849">
        <v>1</v>
      </c>
      <c r="M204" s="849">
        <v>109.6</v>
      </c>
      <c r="N204" s="849"/>
      <c r="O204" s="849"/>
      <c r="P204" s="837"/>
      <c r="Q204" s="850"/>
    </row>
    <row r="205" spans="1:17" ht="14.4" customHeight="1" x14ac:dyDescent="0.3">
      <c r="A205" s="831" t="s">
        <v>628</v>
      </c>
      <c r="B205" s="832" t="s">
        <v>8708</v>
      </c>
      <c r="C205" s="832" t="s">
        <v>8206</v>
      </c>
      <c r="D205" s="832" t="s">
        <v>8776</v>
      </c>
      <c r="E205" s="832" t="s">
        <v>8777</v>
      </c>
      <c r="F205" s="849">
        <v>0.1</v>
      </c>
      <c r="G205" s="849">
        <v>38.6</v>
      </c>
      <c r="H205" s="849"/>
      <c r="I205" s="849">
        <v>386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628</v>
      </c>
      <c r="B206" s="832" t="s">
        <v>8708</v>
      </c>
      <c r="C206" s="832" t="s">
        <v>8206</v>
      </c>
      <c r="D206" s="832" t="s">
        <v>8778</v>
      </c>
      <c r="E206" s="832" t="s">
        <v>1578</v>
      </c>
      <c r="F206" s="849"/>
      <c r="G206" s="849"/>
      <c r="H206" s="849"/>
      <c r="I206" s="849"/>
      <c r="J206" s="849">
        <v>1.2</v>
      </c>
      <c r="K206" s="849">
        <v>926.6</v>
      </c>
      <c r="L206" s="849">
        <v>1</v>
      </c>
      <c r="M206" s="849">
        <v>772.16666666666674</v>
      </c>
      <c r="N206" s="849"/>
      <c r="O206" s="849"/>
      <c r="P206" s="837"/>
      <c r="Q206" s="850"/>
    </row>
    <row r="207" spans="1:17" ht="14.4" customHeight="1" x14ac:dyDescent="0.3">
      <c r="A207" s="831" t="s">
        <v>628</v>
      </c>
      <c r="B207" s="832" t="s">
        <v>8708</v>
      </c>
      <c r="C207" s="832" t="s">
        <v>8206</v>
      </c>
      <c r="D207" s="832" t="s">
        <v>8779</v>
      </c>
      <c r="E207" s="832" t="s">
        <v>8780</v>
      </c>
      <c r="F207" s="849">
        <v>4.5</v>
      </c>
      <c r="G207" s="849">
        <v>8689.31</v>
      </c>
      <c r="H207" s="849"/>
      <c r="I207" s="849">
        <v>1930.9577777777777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628</v>
      </c>
      <c r="B208" s="832" t="s">
        <v>8708</v>
      </c>
      <c r="C208" s="832" t="s">
        <v>8206</v>
      </c>
      <c r="D208" s="832" t="s">
        <v>8553</v>
      </c>
      <c r="E208" s="832"/>
      <c r="F208" s="849">
        <v>7.4700000000000006</v>
      </c>
      <c r="G208" s="849">
        <v>1144.56</v>
      </c>
      <c r="H208" s="849">
        <v>0.58777371513084919</v>
      </c>
      <c r="I208" s="849">
        <v>153.22088353413653</v>
      </c>
      <c r="J208" s="849">
        <v>14.240000000000002</v>
      </c>
      <c r="K208" s="849">
        <v>1947.28</v>
      </c>
      <c r="L208" s="849">
        <v>1</v>
      </c>
      <c r="M208" s="849">
        <v>136.74719101123594</v>
      </c>
      <c r="N208" s="849"/>
      <c r="O208" s="849"/>
      <c r="P208" s="837"/>
      <c r="Q208" s="850"/>
    </row>
    <row r="209" spans="1:17" ht="14.4" customHeight="1" x14ac:dyDescent="0.3">
      <c r="A209" s="831" t="s">
        <v>628</v>
      </c>
      <c r="B209" s="832" t="s">
        <v>8708</v>
      </c>
      <c r="C209" s="832" t="s">
        <v>8206</v>
      </c>
      <c r="D209" s="832" t="s">
        <v>8553</v>
      </c>
      <c r="E209" s="832" t="s">
        <v>4830</v>
      </c>
      <c r="F209" s="849">
        <v>17</v>
      </c>
      <c r="G209" s="849">
        <v>2611.8000000000002</v>
      </c>
      <c r="H209" s="849">
        <v>0.81347000177531936</v>
      </c>
      <c r="I209" s="849">
        <v>153.63529411764708</v>
      </c>
      <c r="J209" s="849">
        <v>22.64</v>
      </c>
      <c r="K209" s="849">
        <v>3210.69</v>
      </c>
      <c r="L209" s="849">
        <v>1</v>
      </c>
      <c r="M209" s="849">
        <v>141.8149293286219</v>
      </c>
      <c r="N209" s="849">
        <v>0.81</v>
      </c>
      <c r="O209" s="849">
        <v>110.76</v>
      </c>
      <c r="P209" s="837">
        <v>3.4497257598833896E-2</v>
      </c>
      <c r="Q209" s="850">
        <v>136.74074074074073</v>
      </c>
    </row>
    <row r="210" spans="1:17" ht="14.4" customHeight="1" x14ac:dyDescent="0.3">
      <c r="A210" s="831" t="s">
        <v>628</v>
      </c>
      <c r="B210" s="832" t="s">
        <v>8708</v>
      </c>
      <c r="C210" s="832" t="s">
        <v>8206</v>
      </c>
      <c r="D210" s="832" t="s">
        <v>8781</v>
      </c>
      <c r="E210" s="832"/>
      <c r="F210" s="849">
        <v>15.46</v>
      </c>
      <c r="G210" s="849">
        <v>7640.93</v>
      </c>
      <c r="H210" s="849"/>
      <c r="I210" s="849">
        <v>494.23868046571795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628</v>
      </c>
      <c r="B211" s="832" t="s">
        <v>8708</v>
      </c>
      <c r="C211" s="832" t="s">
        <v>8206</v>
      </c>
      <c r="D211" s="832" t="s">
        <v>8781</v>
      </c>
      <c r="E211" s="832" t="s">
        <v>4830</v>
      </c>
      <c r="F211" s="849">
        <v>29.65</v>
      </c>
      <c r="G211" s="849">
        <v>14654.18</v>
      </c>
      <c r="H211" s="849">
        <v>2.5917794167064607</v>
      </c>
      <c r="I211" s="849">
        <v>494.23878583473868</v>
      </c>
      <c r="J211" s="849">
        <v>11.44</v>
      </c>
      <c r="K211" s="849">
        <v>5654.1</v>
      </c>
      <c r="L211" s="849">
        <v>1</v>
      </c>
      <c r="M211" s="849">
        <v>494.23951048951056</v>
      </c>
      <c r="N211" s="849"/>
      <c r="O211" s="849"/>
      <c r="P211" s="837"/>
      <c r="Q211" s="850"/>
    </row>
    <row r="212" spans="1:17" ht="14.4" customHeight="1" x14ac:dyDescent="0.3">
      <c r="A212" s="831" t="s">
        <v>628</v>
      </c>
      <c r="B212" s="832" t="s">
        <v>8708</v>
      </c>
      <c r="C212" s="832" t="s">
        <v>8206</v>
      </c>
      <c r="D212" s="832" t="s">
        <v>8782</v>
      </c>
      <c r="E212" s="832"/>
      <c r="F212" s="849"/>
      <c r="G212" s="849"/>
      <c r="H212" s="849"/>
      <c r="I212" s="849"/>
      <c r="J212" s="849">
        <v>2.1799999999999997</v>
      </c>
      <c r="K212" s="849">
        <v>5387.2</v>
      </c>
      <c r="L212" s="849">
        <v>1</v>
      </c>
      <c r="M212" s="849">
        <v>2471.1926605504591</v>
      </c>
      <c r="N212" s="849"/>
      <c r="O212" s="849"/>
      <c r="P212" s="837"/>
      <c r="Q212" s="850"/>
    </row>
    <row r="213" spans="1:17" ht="14.4" customHeight="1" x14ac:dyDescent="0.3">
      <c r="A213" s="831" t="s">
        <v>628</v>
      </c>
      <c r="B213" s="832" t="s">
        <v>8708</v>
      </c>
      <c r="C213" s="832" t="s">
        <v>8206</v>
      </c>
      <c r="D213" s="832" t="s">
        <v>8782</v>
      </c>
      <c r="E213" s="832" t="s">
        <v>4830</v>
      </c>
      <c r="F213" s="849">
        <v>2</v>
      </c>
      <c r="G213" s="849">
        <v>4942.3999999999996</v>
      </c>
      <c r="H213" s="849">
        <v>0.21905839991277379</v>
      </c>
      <c r="I213" s="849">
        <v>2471.1999999999998</v>
      </c>
      <c r="J213" s="849">
        <v>9.129999999999999</v>
      </c>
      <c r="K213" s="849">
        <v>22562.019999999997</v>
      </c>
      <c r="L213" s="849">
        <v>1</v>
      </c>
      <c r="M213" s="849">
        <v>2471.1960569550929</v>
      </c>
      <c r="N213" s="849"/>
      <c r="O213" s="849"/>
      <c r="P213" s="837"/>
      <c r="Q213" s="850"/>
    </row>
    <row r="214" spans="1:17" ht="14.4" customHeight="1" x14ac:dyDescent="0.3">
      <c r="A214" s="831" t="s">
        <v>628</v>
      </c>
      <c r="B214" s="832" t="s">
        <v>8708</v>
      </c>
      <c r="C214" s="832" t="s">
        <v>8206</v>
      </c>
      <c r="D214" s="832" t="s">
        <v>8783</v>
      </c>
      <c r="E214" s="832"/>
      <c r="F214" s="849"/>
      <c r="G214" s="849"/>
      <c r="H214" s="849"/>
      <c r="I214" s="849"/>
      <c r="J214" s="849">
        <v>1</v>
      </c>
      <c r="K214" s="849">
        <v>661.2</v>
      </c>
      <c r="L214" s="849">
        <v>1</v>
      </c>
      <c r="M214" s="849">
        <v>661.2</v>
      </c>
      <c r="N214" s="849"/>
      <c r="O214" s="849"/>
      <c r="P214" s="837"/>
      <c r="Q214" s="850"/>
    </row>
    <row r="215" spans="1:17" ht="14.4" customHeight="1" x14ac:dyDescent="0.3">
      <c r="A215" s="831" t="s">
        <v>628</v>
      </c>
      <c r="B215" s="832" t="s">
        <v>8708</v>
      </c>
      <c r="C215" s="832" t="s">
        <v>8206</v>
      </c>
      <c r="D215" s="832" t="s">
        <v>8784</v>
      </c>
      <c r="E215" s="832" t="s">
        <v>8785</v>
      </c>
      <c r="F215" s="849">
        <v>2.2400000000000002</v>
      </c>
      <c r="G215" s="849">
        <v>6246.91</v>
      </c>
      <c r="H215" s="849">
        <v>2.7829350653979117</v>
      </c>
      <c r="I215" s="849">
        <v>2788.7991071428569</v>
      </c>
      <c r="J215" s="849">
        <v>0.66</v>
      </c>
      <c r="K215" s="849">
        <v>2244.7199999999998</v>
      </c>
      <c r="L215" s="849">
        <v>1</v>
      </c>
      <c r="M215" s="849">
        <v>3401.0909090909086</v>
      </c>
      <c r="N215" s="849"/>
      <c r="O215" s="849"/>
      <c r="P215" s="837"/>
      <c r="Q215" s="850"/>
    </row>
    <row r="216" spans="1:17" ht="14.4" customHeight="1" x14ac:dyDescent="0.3">
      <c r="A216" s="831" t="s">
        <v>628</v>
      </c>
      <c r="B216" s="832" t="s">
        <v>8708</v>
      </c>
      <c r="C216" s="832" t="s">
        <v>8206</v>
      </c>
      <c r="D216" s="832" t="s">
        <v>8784</v>
      </c>
      <c r="E216" s="832"/>
      <c r="F216" s="849">
        <v>3.63</v>
      </c>
      <c r="G216" s="849">
        <v>12345.99</v>
      </c>
      <c r="H216" s="849"/>
      <c r="I216" s="849">
        <v>3401.0991735537191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628</v>
      </c>
      <c r="B217" s="832" t="s">
        <v>8708</v>
      </c>
      <c r="C217" s="832" t="s">
        <v>8206</v>
      </c>
      <c r="D217" s="832" t="s">
        <v>8786</v>
      </c>
      <c r="E217" s="832" t="s">
        <v>2485</v>
      </c>
      <c r="F217" s="849">
        <v>0.2</v>
      </c>
      <c r="G217" s="849">
        <v>85.74</v>
      </c>
      <c r="H217" s="849"/>
      <c r="I217" s="849">
        <v>428.69999999999993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628</v>
      </c>
      <c r="B218" s="832" t="s">
        <v>8708</v>
      </c>
      <c r="C218" s="832" t="s">
        <v>8206</v>
      </c>
      <c r="D218" s="832" t="s">
        <v>8787</v>
      </c>
      <c r="E218" s="832" t="s">
        <v>1615</v>
      </c>
      <c r="F218" s="849">
        <v>1.3</v>
      </c>
      <c r="G218" s="849">
        <v>34359.65</v>
      </c>
      <c r="H218" s="849"/>
      <c r="I218" s="849">
        <v>26430.5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628</v>
      </c>
      <c r="B219" s="832" t="s">
        <v>8708</v>
      </c>
      <c r="C219" s="832" t="s">
        <v>8206</v>
      </c>
      <c r="D219" s="832" t="s">
        <v>8788</v>
      </c>
      <c r="E219" s="832" t="s">
        <v>8789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15278.83</v>
      </c>
      <c r="P219" s="837"/>
      <c r="Q219" s="850">
        <v>15278.83</v>
      </c>
    </row>
    <row r="220" spans="1:17" ht="14.4" customHeight="1" x14ac:dyDescent="0.3">
      <c r="A220" s="831" t="s">
        <v>628</v>
      </c>
      <c r="B220" s="832" t="s">
        <v>8708</v>
      </c>
      <c r="C220" s="832" t="s">
        <v>8206</v>
      </c>
      <c r="D220" s="832" t="s">
        <v>8421</v>
      </c>
      <c r="E220" s="832" t="s">
        <v>2795</v>
      </c>
      <c r="F220" s="849">
        <v>6.24</v>
      </c>
      <c r="G220" s="849">
        <v>28298.400000000001</v>
      </c>
      <c r="H220" s="849">
        <v>0.16165742158629059</v>
      </c>
      <c r="I220" s="849">
        <v>4535</v>
      </c>
      <c r="J220" s="849">
        <v>38.6</v>
      </c>
      <c r="K220" s="849">
        <v>175051.66</v>
      </c>
      <c r="L220" s="849">
        <v>1</v>
      </c>
      <c r="M220" s="849">
        <v>4535.0170984455954</v>
      </c>
      <c r="N220" s="849">
        <v>12.14</v>
      </c>
      <c r="O220" s="849">
        <v>55054.94</v>
      </c>
      <c r="P220" s="837">
        <v>0.3145068147311485</v>
      </c>
      <c r="Q220" s="850">
        <v>4535.0032948929156</v>
      </c>
    </row>
    <row r="221" spans="1:17" ht="14.4" customHeight="1" x14ac:dyDescent="0.3">
      <c r="A221" s="831" t="s">
        <v>628</v>
      </c>
      <c r="B221" s="832" t="s">
        <v>8708</v>
      </c>
      <c r="C221" s="832" t="s">
        <v>8206</v>
      </c>
      <c r="D221" s="832" t="s">
        <v>8790</v>
      </c>
      <c r="E221" s="832" t="s">
        <v>8791</v>
      </c>
      <c r="F221" s="849">
        <v>15</v>
      </c>
      <c r="G221" s="849">
        <v>154942.35</v>
      </c>
      <c r="H221" s="849"/>
      <c r="I221" s="849">
        <v>10329.49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628</v>
      </c>
      <c r="B222" s="832" t="s">
        <v>8708</v>
      </c>
      <c r="C222" s="832" t="s">
        <v>8206</v>
      </c>
      <c r="D222" s="832" t="s">
        <v>5281</v>
      </c>
      <c r="E222" s="832" t="s">
        <v>8425</v>
      </c>
      <c r="F222" s="849">
        <v>51.129999999999995</v>
      </c>
      <c r="G222" s="849">
        <v>1125756.05</v>
      </c>
      <c r="H222" s="849">
        <v>0.55582606517203947</v>
      </c>
      <c r="I222" s="849">
        <v>22017.524936436537</v>
      </c>
      <c r="J222" s="849">
        <v>105.5</v>
      </c>
      <c r="K222" s="849">
        <v>2025374.7000000002</v>
      </c>
      <c r="L222" s="849">
        <v>1</v>
      </c>
      <c r="M222" s="849">
        <v>19197.864454976305</v>
      </c>
      <c r="N222" s="849">
        <v>36.93</v>
      </c>
      <c r="O222" s="849">
        <v>98874.09</v>
      </c>
      <c r="P222" s="837">
        <v>4.8817678032612923E-2</v>
      </c>
      <c r="Q222" s="850">
        <v>2677.3379366368804</v>
      </c>
    </row>
    <row r="223" spans="1:17" ht="14.4" customHeight="1" x14ac:dyDescent="0.3">
      <c r="A223" s="831" t="s">
        <v>628</v>
      </c>
      <c r="B223" s="832" t="s">
        <v>8708</v>
      </c>
      <c r="C223" s="832" t="s">
        <v>8206</v>
      </c>
      <c r="D223" s="832" t="s">
        <v>8426</v>
      </c>
      <c r="E223" s="832" t="s">
        <v>1606</v>
      </c>
      <c r="F223" s="849">
        <v>2</v>
      </c>
      <c r="G223" s="849">
        <v>6345.56</v>
      </c>
      <c r="H223" s="849">
        <v>1.1627907615970172E-2</v>
      </c>
      <c r="I223" s="849">
        <v>3172.78</v>
      </c>
      <c r="J223" s="849">
        <v>172</v>
      </c>
      <c r="K223" s="849">
        <v>545718.13</v>
      </c>
      <c r="L223" s="849">
        <v>1</v>
      </c>
      <c r="M223" s="849">
        <v>3172.7798255813955</v>
      </c>
      <c r="N223" s="849">
        <v>88</v>
      </c>
      <c r="O223" s="849">
        <v>279204.64</v>
      </c>
      <c r="P223" s="837">
        <v>0.51162793510268756</v>
      </c>
      <c r="Q223" s="850">
        <v>3172.78</v>
      </c>
    </row>
    <row r="224" spans="1:17" ht="14.4" customHeight="1" x14ac:dyDescent="0.3">
      <c r="A224" s="831" t="s">
        <v>628</v>
      </c>
      <c r="B224" s="832" t="s">
        <v>8708</v>
      </c>
      <c r="C224" s="832" t="s">
        <v>8206</v>
      </c>
      <c r="D224" s="832" t="s">
        <v>8792</v>
      </c>
      <c r="E224" s="832" t="s">
        <v>2748</v>
      </c>
      <c r="F224" s="849">
        <v>0.45</v>
      </c>
      <c r="G224" s="849">
        <v>4674.0600000000004</v>
      </c>
      <c r="H224" s="849">
        <v>0.25534502274803222</v>
      </c>
      <c r="I224" s="849">
        <v>10386.800000000001</v>
      </c>
      <c r="J224" s="849">
        <v>1.65</v>
      </c>
      <c r="K224" s="849">
        <v>18304.88</v>
      </c>
      <c r="L224" s="849">
        <v>1</v>
      </c>
      <c r="M224" s="849">
        <v>11093.866666666669</v>
      </c>
      <c r="N224" s="849"/>
      <c r="O224" s="849"/>
      <c r="P224" s="837"/>
      <c r="Q224" s="850"/>
    </row>
    <row r="225" spans="1:17" ht="14.4" customHeight="1" x14ac:dyDescent="0.3">
      <c r="A225" s="831" t="s">
        <v>628</v>
      </c>
      <c r="B225" s="832" t="s">
        <v>8708</v>
      </c>
      <c r="C225" s="832" t="s">
        <v>8206</v>
      </c>
      <c r="D225" s="832" t="s">
        <v>8427</v>
      </c>
      <c r="E225" s="832" t="s">
        <v>1606</v>
      </c>
      <c r="F225" s="849"/>
      <c r="G225" s="849"/>
      <c r="H225" s="849"/>
      <c r="I225" s="849"/>
      <c r="J225" s="849">
        <v>2</v>
      </c>
      <c r="K225" s="849">
        <v>12691.14</v>
      </c>
      <c r="L225" s="849">
        <v>1</v>
      </c>
      <c r="M225" s="849">
        <v>6345.57</v>
      </c>
      <c r="N225" s="849">
        <v>10</v>
      </c>
      <c r="O225" s="849">
        <v>63455.7</v>
      </c>
      <c r="P225" s="837">
        <v>5</v>
      </c>
      <c r="Q225" s="850">
        <v>6345.57</v>
      </c>
    </row>
    <row r="226" spans="1:17" ht="14.4" customHeight="1" x14ac:dyDescent="0.3">
      <c r="A226" s="831" t="s">
        <v>628</v>
      </c>
      <c r="B226" s="832" t="s">
        <v>8708</v>
      </c>
      <c r="C226" s="832" t="s">
        <v>8206</v>
      </c>
      <c r="D226" s="832" t="s">
        <v>8793</v>
      </c>
      <c r="E226" s="832" t="s">
        <v>8765</v>
      </c>
      <c r="F226" s="849">
        <v>6</v>
      </c>
      <c r="G226" s="849">
        <v>40585.32</v>
      </c>
      <c r="H226" s="849"/>
      <c r="I226" s="849">
        <v>6764.22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628</v>
      </c>
      <c r="B227" s="832" t="s">
        <v>8708</v>
      </c>
      <c r="C227" s="832" t="s">
        <v>8206</v>
      </c>
      <c r="D227" s="832" t="s">
        <v>8794</v>
      </c>
      <c r="E227" s="832" t="s">
        <v>2469</v>
      </c>
      <c r="F227" s="849"/>
      <c r="G227" s="849"/>
      <c r="H227" s="849"/>
      <c r="I227" s="849"/>
      <c r="J227" s="849"/>
      <c r="K227" s="849"/>
      <c r="L227" s="849"/>
      <c r="M227" s="849"/>
      <c r="N227" s="849">
        <v>24</v>
      </c>
      <c r="O227" s="849">
        <v>1578</v>
      </c>
      <c r="P227" s="837"/>
      <c r="Q227" s="850">
        <v>65.75</v>
      </c>
    </row>
    <row r="228" spans="1:17" ht="14.4" customHeight="1" x14ac:dyDescent="0.3">
      <c r="A228" s="831" t="s">
        <v>628</v>
      </c>
      <c r="B228" s="832" t="s">
        <v>8708</v>
      </c>
      <c r="C228" s="832" t="s">
        <v>8206</v>
      </c>
      <c r="D228" s="832" t="s">
        <v>8431</v>
      </c>
      <c r="E228" s="832" t="s">
        <v>1820</v>
      </c>
      <c r="F228" s="849">
        <v>5</v>
      </c>
      <c r="G228" s="849">
        <v>38893.300000000003</v>
      </c>
      <c r="H228" s="849"/>
      <c r="I228" s="849">
        <v>7778.6600000000008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628</v>
      </c>
      <c r="B229" s="832" t="s">
        <v>8708</v>
      </c>
      <c r="C229" s="832" t="s">
        <v>8206</v>
      </c>
      <c r="D229" s="832" t="s">
        <v>8795</v>
      </c>
      <c r="E229" s="832" t="s">
        <v>8425</v>
      </c>
      <c r="F229" s="849"/>
      <c r="G229" s="849"/>
      <c r="H229" s="849"/>
      <c r="I229" s="849"/>
      <c r="J229" s="849"/>
      <c r="K229" s="849"/>
      <c r="L229" s="849"/>
      <c r="M229" s="849"/>
      <c r="N229" s="849">
        <v>0</v>
      </c>
      <c r="O229" s="849">
        <v>0</v>
      </c>
      <c r="P229" s="837"/>
      <c r="Q229" s="850"/>
    </row>
    <row r="230" spans="1:17" ht="14.4" customHeight="1" x14ac:dyDescent="0.3">
      <c r="A230" s="831" t="s">
        <v>628</v>
      </c>
      <c r="B230" s="832" t="s">
        <v>8708</v>
      </c>
      <c r="C230" s="832" t="s">
        <v>8206</v>
      </c>
      <c r="D230" s="832" t="s">
        <v>8796</v>
      </c>
      <c r="E230" s="832" t="s">
        <v>8797</v>
      </c>
      <c r="F230" s="849"/>
      <c r="G230" s="849"/>
      <c r="H230" s="849"/>
      <c r="I230" s="849"/>
      <c r="J230" s="849">
        <v>0.2</v>
      </c>
      <c r="K230" s="849">
        <v>157.97</v>
      </c>
      <c r="L230" s="849">
        <v>1</v>
      </c>
      <c r="M230" s="849">
        <v>789.84999999999991</v>
      </c>
      <c r="N230" s="849"/>
      <c r="O230" s="849"/>
      <c r="P230" s="837"/>
      <c r="Q230" s="850"/>
    </row>
    <row r="231" spans="1:17" ht="14.4" customHeight="1" x14ac:dyDescent="0.3">
      <c r="A231" s="831" t="s">
        <v>628</v>
      </c>
      <c r="B231" s="832" t="s">
        <v>8708</v>
      </c>
      <c r="C231" s="832" t="s">
        <v>8206</v>
      </c>
      <c r="D231" s="832" t="s">
        <v>8432</v>
      </c>
      <c r="E231" s="832" t="s">
        <v>8433</v>
      </c>
      <c r="F231" s="849">
        <v>12.96</v>
      </c>
      <c r="G231" s="849">
        <v>11791.49</v>
      </c>
      <c r="H231" s="849">
        <v>2.1315751416351221</v>
      </c>
      <c r="I231" s="849">
        <v>909.8371913580246</v>
      </c>
      <c r="J231" s="849">
        <v>6.08</v>
      </c>
      <c r="K231" s="849">
        <v>5531.82</v>
      </c>
      <c r="L231" s="849">
        <v>1</v>
      </c>
      <c r="M231" s="849">
        <v>909.83881578947364</v>
      </c>
      <c r="N231" s="849"/>
      <c r="O231" s="849"/>
      <c r="P231" s="837"/>
      <c r="Q231" s="850"/>
    </row>
    <row r="232" spans="1:17" ht="14.4" customHeight="1" x14ac:dyDescent="0.3">
      <c r="A232" s="831" t="s">
        <v>628</v>
      </c>
      <c r="B232" s="832" t="s">
        <v>8708</v>
      </c>
      <c r="C232" s="832" t="s">
        <v>8206</v>
      </c>
      <c r="D232" s="832" t="s">
        <v>8434</v>
      </c>
      <c r="E232" s="832" t="s">
        <v>8433</v>
      </c>
      <c r="F232" s="849">
        <v>13.59</v>
      </c>
      <c r="G232" s="849">
        <v>6182.19</v>
      </c>
      <c r="H232" s="849">
        <v>2.4664238352469936</v>
      </c>
      <c r="I232" s="849">
        <v>454.90728476821192</v>
      </c>
      <c r="J232" s="849">
        <v>5.51</v>
      </c>
      <c r="K232" s="849">
        <v>2506.54</v>
      </c>
      <c r="L232" s="849">
        <v>1</v>
      </c>
      <c r="M232" s="849">
        <v>454.90744101633396</v>
      </c>
      <c r="N232" s="849">
        <v>1.1100000000000001</v>
      </c>
      <c r="O232" s="849">
        <v>504.91</v>
      </c>
      <c r="P232" s="837">
        <v>0.20143704070152482</v>
      </c>
      <c r="Q232" s="850">
        <v>454.87387387387383</v>
      </c>
    </row>
    <row r="233" spans="1:17" ht="14.4" customHeight="1" x14ac:dyDescent="0.3">
      <c r="A233" s="831" t="s">
        <v>628</v>
      </c>
      <c r="B233" s="832" t="s">
        <v>8708</v>
      </c>
      <c r="C233" s="832" t="s">
        <v>8206</v>
      </c>
      <c r="D233" s="832" t="s">
        <v>8435</v>
      </c>
      <c r="E233" s="832" t="s">
        <v>8433</v>
      </c>
      <c r="F233" s="849">
        <v>7.75</v>
      </c>
      <c r="G233" s="849">
        <v>1762.78</v>
      </c>
      <c r="H233" s="849">
        <v>0.77036499667867009</v>
      </c>
      <c r="I233" s="849">
        <v>227.45548387096773</v>
      </c>
      <c r="J233" s="849">
        <v>10.06</v>
      </c>
      <c r="K233" s="849">
        <v>2288.2399999999998</v>
      </c>
      <c r="L233" s="849">
        <v>1</v>
      </c>
      <c r="M233" s="849">
        <v>227.45924453280315</v>
      </c>
      <c r="N233" s="849"/>
      <c r="O233" s="849"/>
      <c r="P233" s="837"/>
      <c r="Q233" s="850"/>
    </row>
    <row r="234" spans="1:17" ht="14.4" customHeight="1" x14ac:dyDescent="0.3">
      <c r="A234" s="831" t="s">
        <v>628</v>
      </c>
      <c r="B234" s="832" t="s">
        <v>8708</v>
      </c>
      <c r="C234" s="832" t="s">
        <v>8206</v>
      </c>
      <c r="D234" s="832" t="s">
        <v>8798</v>
      </c>
      <c r="E234" s="832" t="s">
        <v>8799</v>
      </c>
      <c r="F234" s="849"/>
      <c r="G234" s="849"/>
      <c r="H234" s="849"/>
      <c r="I234" s="849"/>
      <c r="J234" s="849"/>
      <c r="K234" s="849"/>
      <c r="L234" s="849"/>
      <c r="M234" s="849"/>
      <c r="N234" s="849">
        <v>0.59</v>
      </c>
      <c r="O234" s="849">
        <v>197.79</v>
      </c>
      <c r="P234" s="837"/>
      <c r="Q234" s="850">
        <v>335.23728813559325</v>
      </c>
    </row>
    <row r="235" spans="1:17" ht="14.4" customHeight="1" x14ac:dyDescent="0.3">
      <c r="A235" s="831" t="s">
        <v>628</v>
      </c>
      <c r="B235" s="832" t="s">
        <v>8708</v>
      </c>
      <c r="C235" s="832" t="s">
        <v>8206</v>
      </c>
      <c r="D235" s="832" t="s">
        <v>8800</v>
      </c>
      <c r="E235" s="832" t="s">
        <v>2455</v>
      </c>
      <c r="F235" s="849">
        <v>4.8</v>
      </c>
      <c r="G235" s="849">
        <v>10202.880000000001</v>
      </c>
      <c r="H235" s="849">
        <v>0.43636363636363645</v>
      </c>
      <c r="I235" s="849">
        <v>2125.6000000000004</v>
      </c>
      <c r="J235" s="849">
        <v>11</v>
      </c>
      <c r="K235" s="849">
        <v>23381.599999999999</v>
      </c>
      <c r="L235" s="849">
        <v>1</v>
      </c>
      <c r="M235" s="849">
        <v>2125.6</v>
      </c>
      <c r="N235" s="849">
        <v>5.6</v>
      </c>
      <c r="O235" s="849">
        <v>11903.36</v>
      </c>
      <c r="P235" s="837">
        <v>0.50909090909090915</v>
      </c>
      <c r="Q235" s="850">
        <v>2125.6000000000004</v>
      </c>
    </row>
    <row r="236" spans="1:17" ht="14.4" customHeight="1" x14ac:dyDescent="0.3">
      <c r="A236" s="831" t="s">
        <v>628</v>
      </c>
      <c r="B236" s="832" t="s">
        <v>8708</v>
      </c>
      <c r="C236" s="832" t="s">
        <v>8206</v>
      </c>
      <c r="D236" s="832" t="s">
        <v>8801</v>
      </c>
      <c r="E236" s="832" t="s">
        <v>8772</v>
      </c>
      <c r="F236" s="849">
        <v>0.4</v>
      </c>
      <c r="G236" s="849">
        <v>78.36</v>
      </c>
      <c r="H236" s="849">
        <v>1.3333333333333333</v>
      </c>
      <c r="I236" s="849">
        <v>195.89999999999998</v>
      </c>
      <c r="J236" s="849">
        <v>0.3</v>
      </c>
      <c r="K236" s="849">
        <v>58.77</v>
      </c>
      <c r="L236" s="849">
        <v>1</v>
      </c>
      <c r="M236" s="849">
        <v>195.9</v>
      </c>
      <c r="N236" s="849">
        <v>1.8</v>
      </c>
      <c r="O236" s="849">
        <v>352.62</v>
      </c>
      <c r="P236" s="837">
        <v>6</v>
      </c>
      <c r="Q236" s="850">
        <v>195.9</v>
      </c>
    </row>
    <row r="237" spans="1:17" ht="14.4" customHeight="1" x14ac:dyDescent="0.3">
      <c r="A237" s="831" t="s">
        <v>628</v>
      </c>
      <c r="B237" s="832" t="s">
        <v>8708</v>
      </c>
      <c r="C237" s="832" t="s">
        <v>8206</v>
      </c>
      <c r="D237" s="832" t="s">
        <v>8802</v>
      </c>
      <c r="E237" s="832" t="s">
        <v>8803</v>
      </c>
      <c r="F237" s="849">
        <v>2</v>
      </c>
      <c r="G237" s="849">
        <v>6345.56</v>
      </c>
      <c r="H237" s="849"/>
      <c r="I237" s="849">
        <v>3172.78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628</v>
      </c>
      <c r="B238" s="832" t="s">
        <v>8708</v>
      </c>
      <c r="C238" s="832" t="s">
        <v>8206</v>
      </c>
      <c r="D238" s="832" t="s">
        <v>8804</v>
      </c>
      <c r="E238" s="832" t="s">
        <v>2477</v>
      </c>
      <c r="F238" s="849"/>
      <c r="G238" s="849"/>
      <c r="H238" s="849"/>
      <c r="I238" s="849"/>
      <c r="J238" s="849">
        <v>28</v>
      </c>
      <c r="K238" s="849">
        <v>3068.8</v>
      </c>
      <c r="L238" s="849">
        <v>1</v>
      </c>
      <c r="M238" s="849">
        <v>109.60000000000001</v>
      </c>
      <c r="N238" s="849">
        <v>50</v>
      </c>
      <c r="O238" s="849">
        <v>5480</v>
      </c>
      <c r="P238" s="837">
        <v>1.7857142857142856</v>
      </c>
      <c r="Q238" s="850">
        <v>109.6</v>
      </c>
    </row>
    <row r="239" spans="1:17" ht="14.4" customHeight="1" x14ac:dyDescent="0.3">
      <c r="A239" s="831" t="s">
        <v>628</v>
      </c>
      <c r="B239" s="832" t="s">
        <v>8708</v>
      </c>
      <c r="C239" s="832" t="s">
        <v>8206</v>
      </c>
      <c r="D239" s="832" t="s">
        <v>8805</v>
      </c>
      <c r="E239" s="832" t="s">
        <v>8806</v>
      </c>
      <c r="F239" s="849">
        <v>1.6</v>
      </c>
      <c r="G239" s="849">
        <v>530.24</v>
      </c>
      <c r="H239" s="849">
        <v>16</v>
      </c>
      <c r="I239" s="849">
        <v>331.4</v>
      </c>
      <c r="J239" s="849">
        <v>0.1</v>
      </c>
      <c r="K239" s="849">
        <v>33.14</v>
      </c>
      <c r="L239" s="849">
        <v>1</v>
      </c>
      <c r="M239" s="849">
        <v>331.4</v>
      </c>
      <c r="N239" s="849"/>
      <c r="O239" s="849"/>
      <c r="P239" s="837"/>
      <c r="Q239" s="850"/>
    </row>
    <row r="240" spans="1:17" ht="14.4" customHeight="1" x14ac:dyDescent="0.3">
      <c r="A240" s="831" t="s">
        <v>628</v>
      </c>
      <c r="B240" s="832" t="s">
        <v>8708</v>
      </c>
      <c r="C240" s="832" t="s">
        <v>8206</v>
      </c>
      <c r="D240" s="832" t="s">
        <v>8807</v>
      </c>
      <c r="E240" s="832" t="s">
        <v>1822</v>
      </c>
      <c r="F240" s="849">
        <v>1</v>
      </c>
      <c r="G240" s="849">
        <v>4314.91</v>
      </c>
      <c r="H240" s="849"/>
      <c r="I240" s="849">
        <v>4314.91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628</v>
      </c>
      <c r="B241" s="832" t="s">
        <v>8708</v>
      </c>
      <c r="C241" s="832" t="s">
        <v>8206</v>
      </c>
      <c r="D241" s="832" t="s">
        <v>8808</v>
      </c>
      <c r="E241" s="832" t="s">
        <v>8809</v>
      </c>
      <c r="F241" s="849"/>
      <c r="G241" s="849"/>
      <c r="H241" s="849"/>
      <c r="I241" s="849"/>
      <c r="J241" s="849">
        <v>2.4</v>
      </c>
      <c r="K241" s="849">
        <v>5101.4399999999996</v>
      </c>
      <c r="L241" s="849">
        <v>1</v>
      </c>
      <c r="M241" s="849">
        <v>2125.6</v>
      </c>
      <c r="N241" s="849">
        <v>3.75</v>
      </c>
      <c r="O241" s="849">
        <v>7971</v>
      </c>
      <c r="P241" s="837">
        <v>1.5625000000000002</v>
      </c>
      <c r="Q241" s="850">
        <v>2125.6</v>
      </c>
    </row>
    <row r="242" spans="1:17" ht="14.4" customHeight="1" x14ac:dyDescent="0.3">
      <c r="A242" s="831" t="s">
        <v>628</v>
      </c>
      <c r="B242" s="832" t="s">
        <v>8708</v>
      </c>
      <c r="C242" s="832" t="s">
        <v>8206</v>
      </c>
      <c r="D242" s="832" t="s">
        <v>8810</v>
      </c>
      <c r="E242" s="832" t="s">
        <v>1285</v>
      </c>
      <c r="F242" s="849"/>
      <c r="G242" s="849"/>
      <c r="H242" s="849"/>
      <c r="I242" s="849"/>
      <c r="J242" s="849">
        <v>1.8</v>
      </c>
      <c r="K242" s="849">
        <v>1421.72</v>
      </c>
      <c r="L242" s="849">
        <v>1</v>
      </c>
      <c r="M242" s="849">
        <v>789.84444444444443</v>
      </c>
      <c r="N242" s="849">
        <v>4.7</v>
      </c>
      <c r="O242" s="849">
        <v>3712.29</v>
      </c>
      <c r="P242" s="837">
        <v>2.6111259601046619</v>
      </c>
      <c r="Q242" s="850">
        <v>789.84893617021271</v>
      </c>
    </row>
    <row r="243" spans="1:17" ht="14.4" customHeight="1" x14ac:dyDescent="0.3">
      <c r="A243" s="831" t="s">
        <v>628</v>
      </c>
      <c r="B243" s="832" t="s">
        <v>8708</v>
      </c>
      <c r="C243" s="832" t="s">
        <v>8206</v>
      </c>
      <c r="D243" s="832" t="s">
        <v>8810</v>
      </c>
      <c r="E243" s="832" t="s">
        <v>2606</v>
      </c>
      <c r="F243" s="849"/>
      <c r="G243" s="849"/>
      <c r="H243" s="849"/>
      <c r="I243" s="849"/>
      <c r="J243" s="849">
        <v>0.4</v>
      </c>
      <c r="K243" s="849">
        <v>315.94</v>
      </c>
      <c r="L243" s="849">
        <v>1</v>
      </c>
      <c r="M243" s="849">
        <v>789.84999999999991</v>
      </c>
      <c r="N243" s="849">
        <v>1</v>
      </c>
      <c r="O243" s="849">
        <v>789.85</v>
      </c>
      <c r="P243" s="837">
        <v>2.5</v>
      </c>
      <c r="Q243" s="850">
        <v>789.85</v>
      </c>
    </row>
    <row r="244" spans="1:17" ht="14.4" customHeight="1" x14ac:dyDescent="0.3">
      <c r="A244" s="831" t="s">
        <v>628</v>
      </c>
      <c r="B244" s="832" t="s">
        <v>8708</v>
      </c>
      <c r="C244" s="832" t="s">
        <v>8206</v>
      </c>
      <c r="D244" s="832" t="s">
        <v>8811</v>
      </c>
      <c r="E244" s="832" t="s">
        <v>1608</v>
      </c>
      <c r="F244" s="849">
        <v>10</v>
      </c>
      <c r="G244" s="849">
        <v>57104.3</v>
      </c>
      <c r="H244" s="849">
        <v>1.4285714285714286</v>
      </c>
      <c r="I244" s="849">
        <v>5710.43</v>
      </c>
      <c r="J244" s="849">
        <v>7</v>
      </c>
      <c r="K244" s="849">
        <v>39973.01</v>
      </c>
      <c r="L244" s="849">
        <v>1</v>
      </c>
      <c r="M244" s="849">
        <v>5710.43</v>
      </c>
      <c r="N244" s="849"/>
      <c r="O244" s="849"/>
      <c r="P244" s="837"/>
      <c r="Q244" s="850"/>
    </row>
    <row r="245" spans="1:17" ht="14.4" customHeight="1" x14ac:dyDescent="0.3">
      <c r="A245" s="831" t="s">
        <v>628</v>
      </c>
      <c r="B245" s="832" t="s">
        <v>8708</v>
      </c>
      <c r="C245" s="832" t="s">
        <v>8206</v>
      </c>
      <c r="D245" s="832" t="s">
        <v>8812</v>
      </c>
      <c r="E245" s="832" t="s">
        <v>8762</v>
      </c>
      <c r="F245" s="849"/>
      <c r="G245" s="849"/>
      <c r="H245" s="849"/>
      <c r="I245" s="849"/>
      <c r="J245" s="849">
        <v>0.38999999999999996</v>
      </c>
      <c r="K245" s="849">
        <v>249.32</v>
      </c>
      <c r="L245" s="849">
        <v>1</v>
      </c>
      <c r="M245" s="849">
        <v>639.28205128205138</v>
      </c>
      <c r="N245" s="849"/>
      <c r="O245" s="849"/>
      <c r="P245" s="837"/>
      <c r="Q245" s="850"/>
    </row>
    <row r="246" spans="1:17" ht="14.4" customHeight="1" x14ac:dyDescent="0.3">
      <c r="A246" s="831" t="s">
        <v>628</v>
      </c>
      <c r="B246" s="832" t="s">
        <v>8708</v>
      </c>
      <c r="C246" s="832" t="s">
        <v>8206</v>
      </c>
      <c r="D246" s="832" t="s">
        <v>8813</v>
      </c>
      <c r="E246" s="832" t="s">
        <v>2473</v>
      </c>
      <c r="F246" s="849"/>
      <c r="G246" s="849"/>
      <c r="H246" s="849"/>
      <c r="I246" s="849"/>
      <c r="J246" s="849">
        <v>27.6</v>
      </c>
      <c r="K246" s="849">
        <v>45039.8</v>
      </c>
      <c r="L246" s="849">
        <v>1</v>
      </c>
      <c r="M246" s="849">
        <v>1631.876811594203</v>
      </c>
      <c r="N246" s="849">
        <v>6.1</v>
      </c>
      <c r="O246" s="849">
        <v>9954.3700000000008</v>
      </c>
      <c r="P246" s="837">
        <v>0.22101274872446147</v>
      </c>
      <c r="Q246" s="850">
        <v>1631.8639344262297</v>
      </c>
    </row>
    <row r="247" spans="1:17" ht="14.4" customHeight="1" x14ac:dyDescent="0.3">
      <c r="A247" s="831" t="s">
        <v>628</v>
      </c>
      <c r="B247" s="832" t="s">
        <v>8708</v>
      </c>
      <c r="C247" s="832" t="s">
        <v>8206</v>
      </c>
      <c r="D247" s="832" t="s">
        <v>8814</v>
      </c>
      <c r="E247" s="832" t="s">
        <v>2473</v>
      </c>
      <c r="F247" s="849"/>
      <c r="G247" s="849"/>
      <c r="H247" s="849"/>
      <c r="I247" s="849"/>
      <c r="J247" s="849">
        <v>4.3</v>
      </c>
      <c r="K247" s="849">
        <v>14034.05</v>
      </c>
      <c r="L247" s="849">
        <v>1</v>
      </c>
      <c r="M247" s="849">
        <v>3263.7325581395348</v>
      </c>
      <c r="N247" s="849">
        <v>14.3</v>
      </c>
      <c r="O247" s="849">
        <v>46671.6</v>
      </c>
      <c r="P247" s="837">
        <v>3.3255973863567538</v>
      </c>
      <c r="Q247" s="850">
        <v>3263.7482517482513</v>
      </c>
    </row>
    <row r="248" spans="1:17" ht="14.4" customHeight="1" x14ac:dyDescent="0.3">
      <c r="A248" s="831" t="s">
        <v>628</v>
      </c>
      <c r="B248" s="832" t="s">
        <v>8708</v>
      </c>
      <c r="C248" s="832" t="s">
        <v>8206</v>
      </c>
      <c r="D248" s="832" t="s">
        <v>8815</v>
      </c>
      <c r="E248" s="832" t="s">
        <v>2768</v>
      </c>
      <c r="F248" s="849"/>
      <c r="G248" s="849"/>
      <c r="H248" s="849"/>
      <c r="I248" s="849"/>
      <c r="J248" s="849"/>
      <c r="K248" s="849"/>
      <c r="L248" s="849"/>
      <c r="M248" s="849"/>
      <c r="N248" s="849">
        <v>0.7</v>
      </c>
      <c r="O248" s="849">
        <v>414.19</v>
      </c>
      <c r="P248" s="837"/>
      <c r="Q248" s="850">
        <v>591.70000000000005</v>
      </c>
    </row>
    <row r="249" spans="1:17" ht="14.4" customHeight="1" x14ac:dyDescent="0.3">
      <c r="A249" s="831" t="s">
        <v>628</v>
      </c>
      <c r="B249" s="832" t="s">
        <v>8708</v>
      </c>
      <c r="C249" s="832" t="s">
        <v>8206</v>
      </c>
      <c r="D249" s="832" t="s">
        <v>8816</v>
      </c>
      <c r="E249" s="832" t="s">
        <v>1608</v>
      </c>
      <c r="F249" s="849"/>
      <c r="G249" s="849"/>
      <c r="H249" s="849"/>
      <c r="I249" s="849"/>
      <c r="J249" s="849">
        <v>2</v>
      </c>
      <c r="K249" s="849">
        <v>22841.74</v>
      </c>
      <c r="L249" s="849">
        <v>1</v>
      </c>
      <c r="M249" s="849">
        <v>11420.87</v>
      </c>
      <c r="N249" s="849">
        <v>7</v>
      </c>
      <c r="O249" s="849">
        <v>79946.09</v>
      </c>
      <c r="P249" s="837">
        <v>3.4999999999999996</v>
      </c>
      <c r="Q249" s="850">
        <v>11420.869999999999</v>
      </c>
    </row>
    <row r="250" spans="1:17" ht="14.4" customHeight="1" x14ac:dyDescent="0.3">
      <c r="A250" s="831" t="s">
        <v>628</v>
      </c>
      <c r="B250" s="832" t="s">
        <v>8708</v>
      </c>
      <c r="C250" s="832" t="s">
        <v>8206</v>
      </c>
      <c r="D250" s="832" t="s">
        <v>8817</v>
      </c>
      <c r="E250" s="832" t="s">
        <v>1608</v>
      </c>
      <c r="F250" s="849"/>
      <c r="G250" s="849"/>
      <c r="H250" s="849"/>
      <c r="I250" s="849"/>
      <c r="J250" s="849">
        <v>2</v>
      </c>
      <c r="K250" s="849">
        <v>5710.44</v>
      </c>
      <c r="L250" s="849">
        <v>1</v>
      </c>
      <c r="M250" s="849">
        <v>2855.22</v>
      </c>
      <c r="N250" s="849">
        <v>1</v>
      </c>
      <c r="O250" s="849">
        <v>2855.22</v>
      </c>
      <c r="P250" s="837">
        <v>0.5</v>
      </c>
      <c r="Q250" s="850">
        <v>2855.22</v>
      </c>
    </row>
    <row r="251" spans="1:17" ht="14.4" customHeight="1" x14ac:dyDescent="0.3">
      <c r="A251" s="831" t="s">
        <v>628</v>
      </c>
      <c r="B251" s="832" t="s">
        <v>8708</v>
      </c>
      <c r="C251" s="832" t="s">
        <v>8206</v>
      </c>
      <c r="D251" s="832" t="s">
        <v>8818</v>
      </c>
      <c r="E251" s="832" t="s">
        <v>2485</v>
      </c>
      <c r="F251" s="849"/>
      <c r="G251" s="849"/>
      <c r="H251" s="849"/>
      <c r="I251" s="849"/>
      <c r="J251" s="849">
        <v>1.1000000000000001</v>
      </c>
      <c r="K251" s="849">
        <v>471.65</v>
      </c>
      <c r="L251" s="849">
        <v>1</v>
      </c>
      <c r="M251" s="849">
        <v>428.7727272727272</v>
      </c>
      <c r="N251" s="849"/>
      <c r="O251" s="849"/>
      <c r="P251" s="837"/>
      <c r="Q251" s="850"/>
    </row>
    <row r="252" spans="1:17" ht="14.4" customHeight="1" x14ac:dyDescent="0.3">
      <c r="A252" s="831" t="s">
        <v>628</v>
      </c>
      <c r="B252" s="832" t="s">
        <v>8708</v>
      </c>
      <c r="C252" s="832" t="s">
        <v>8206</v>
      </c>
      <c r="D252" s="832" t="s">
        <v>8444</v>
      </c>
      <c r="E252" s="832" t="s">
        <v>8445</v>
      </c>
      <c r="F252" s="849"/>
      <c r="G252" s="849"/>
      <c r="H252" s="849"/>
      <c r="I252" s="849"/>
      <c r="J252" s="849">
        <v>31.93</v>
      </c>
      <c r="K252" s="849">
        <v>14525.23</v>
      </c>
      <c r="L252" s="849">
        <v>1</v>
      </c>
      <c r="M252" s="849">
        <v>454.9085499530222</v>
      </c>
      <c r="N252" s="849">
        <v>8.07</v>
      </c>
      <c r="O252" s="849">
        <v>3670.87</v>
      </c>
      <c r="P252" s="837">
        <v>0.25272370902216351</v>
      </c>
      <c r="Q252" s="850">
        <v>454.87856257744733</v>
      </c>
    </row>
    <row r="253" spans="1:17" ht="14.4" customHeight="1" x14ac:dyDescent="0.3">
      <c r="A253" s="831" t="s">
        <v>628</v>
      </c>
      <c r="B253" s="832" t="s">
        <v>8708</v>
      </c>
      <c r="C253" s="832" t="s">
        <v>8206</v>
      </c>
      <c r="D253" s="832" t="s">
        <v>8819</v>
      </c>
      <c r="E253" s="832" t="s">
        <v>1608</v>
      </c>
      <c r="F253" s="849">
        <v>2</v>
      </c>
      <c r="G253" s="849">
        <v>45683.48</v>
      </c>
      <c r="H253" s="849"/>
      <c r="I253" s="849">
        <v>22841.74</v>
      </c>
      <c r="J253" s="849"/>
      <c r="K253" s="849"/>
      <c r="L253" s="849"/>
      <c r="M253" s="849"/>
      <c r="N253" s="849">
        <v>4</v>
      </c>
      <c r="O253" s="849">
        <v>91366.96</v>
      </c>
      <c r="P253" s="837"/>
      <c r="Q253" s="850">
        <v>22841.74</v>
      </c>
    </row>
    <row r="254" spans="1:17" ht="14.4" customHeight="1" x14ac:dyDescent="0.3">
      <c r="A254" s="831" t="s">
        <v>628</v>
      </c>
      <c r="B254" s="832" t="s">
        <v>8708</v>
      </c>
      <c r="C254" s="832" t="s">
        <v>8206</v>
      </c>
      <c r="D254" s="832" t="s">
        <v>8449</v>
      </c>
      <c r="E254" s="832" t="s">
        <v>8445</v>
      </c>
      <c r="F254" s="849"/>
      <c r="G254" s="849"/>
      <c r="H254" s="849"/>
      <c r="I254" s="849"/>
      <c r="J254" s="849">
        <v>0.05</v>
      </c>
      <c r="K254" s="849">
        <v>45.49</v>
      </c>
      <c r="L254" s="849">
        <v>1</v>
      </c>
      <c r="M254" s="849">
        <v>909.8</v>
      </c>
      <c r="N254" s="849">
        <v>7.8100000000000005</v>
      </c>
      <c r="O254" s="849">
        <v>7105.81</v>
      </c>
      <c r="P254" s="837">
        <v>156.20597933611782</v>
      </c>
      <c r="Q254" s="850">
        <v>909.8348271446863</v>
      </c>
    </row>
    <row r="255" spans="1:17" ht="14.4" customHeight="1" x14ac:dyDescent="0.3">
      <c r="A255" s="831" t="s">
        <v>628</v>
      </c>
      <c r="B255" s="832" t="s">
        <v>8708</v>
      </c>
      <c r="C255" s="832" t="s">
        <v>8206</v>
      </c>
      <c r="D255" s="832" t="s">
        <v>8453</v>
      </c>
      <c r="E255" s="832"/>
      <c r="F255" s="849"/>
      <c r="G255" s="849"/>
      <c r="H255" s="849"/>
      <c r="I255" s="849"/>
      <c r="J255" s="849"/>
      <c r="K255" s="849"/>
      <c r="L255" s="849"/>
      <c r="M255" s="849"/>
      <c r="N255" s="849">
        <v>2</v>
      </c>
      <c r="O255" s="849">
        <v>88827.199999999997</v>
      </c>
      <c r="P255" s="837"/>
      <c r="Q255" s="850">
        <v>44413.599999999999</v>
      </c>
    </row>
    <row r="256" spans="1:17" ht="14.4" customHeight="1" x14ac:dyDescent="0.3">
      <c r="A256" s="831" t="s">
        <v>628</v>
      </c>
      <c r="B256" s="832" t="s">
        <v>8708</v>
      </c>
      <c r="C256" s="832" t="s">
        <v>8206</v>
      </c>
      <c r="D256" s="832" t="s">
        <v>8454</v>
      </c>
      <c r="E256" s="832" t="s">
        <v>1824</v>
      </c>
      <c r="F256" s="849"/>
      <c r="G256" s="849"/>
      <c r="H256" s="849"/>
      <c r="I256" s="849"/>
      <c r="J256" s="849"/>
      <c r="K256" s="849"/>
      <c r="L256" s="849"/>
      <c r="M256" s="849"/>
      <c r="N256" s="849">
        <v>4</v>
      </c>
      <c r="O256" s="849">
        <v>50205.96</v>
      </c>
      <c r="P256" s="837"/>
      <c r="Q256" s="850">
        <v>12551.49</v>
      </c>
    </row>
    <row r="257" spans="1:17" ht="14.4" customHeight="1" x14ac:dyDescent="0.3">
      <c r="A257" s="831" t="s">
        <v>628</v>
      </c>
      <c r="B257" s="832" t="s">
        <v>8708</v>
      </c>
      <c r="C257" s="832" t="s">
        <v>8206</v>
      </c>
      <c r="D257" s="832" t="s">
        <v>8455</v>
      </c>
      <c r="E257" s="832" t="s">
        <v>1826</v>
      </c>
      <c r="F257" s="849"/>
      <c r="G257" s="849"/>
      <c r="H257" s="849"/>
      <c r="I257" s="849"/>
      <c r="J257" s="849"/>
      <c r="K257" s="849"/>
      <c r="L257" s="849"/>
      <c r="M257" s="849"/>
      <c r="N257" s="849">
        <v>4</v>
      </c>
      <c r="O257" s="849">
        <v>25855.84</v>
      </c>
      <c r="P257" s="837"/>
      <c r="Q257" s="850">
        <v>6463.96</v>
      </c>
    </row>
    <row r="258" spans="1:17" ht="14.4" customHeight="1" x14ac:dyDescent="0.3">
      <c r="A258" s="831" t="s">
        <v>628</v>
      </c>
      <c r="B258" s="832" t="s">
        <v>8708</v>
      </c>
      <c r="C258" s="832" t="s">
        <v>8206</v>
      </c>
      <c r="D258" s="832" t="s">
        <v>8820</v>
      </c>
      <c r="E258" s="832" t="s">
        <v>8821</v>
      </c>
      <c r="F258" s="849">
        <v>3</v>
      </c>
      <c r="G258" s="849">
        <v>6553.82</v>
      </c>
      <c r="H258" s="849"/>
      <c r="I258" s="849">
        <v>2184.6066666666666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628</v>
      </c>
      <c r="B259" s="832" t="s">
        <v>8708</v>
      </c>
      <c r="C259" s="832" t="s">
        <v>8458</v>
      </c>
      <c r="D259" s="832" t="s">
        <v>8461</v>
      </c>
      <c r="E259" s="832" t="s">
        <v>8462</v>
      </c>
      <c r="F259" s="849">
        <v>104</v>
      </c>
      <c r="G259" s="849">
        <v>282982.38</v>
      </c>
      <c r="H259" s="849">
        <v>1.2615686697419057</v>
      </c>
      <c r="I259" s="849">
        <v>2720.9844230769231</v>
      </c>
      <c r="J259" s="849">
        <v>91</v>
      </c>
      <c r="K259" s="849">
        <v>224309.93</v>
      </c>
      <c r="L259" s="849">
        <v>1</v>
      </c>
      <c r="M259" s="849">
        <v>2464.9442857142858</v>
      </c>
      <c r="N259" s="849">
        <v>50</v>
      </c>
      <c r="O259" s="849">
        <v>131706.44</v>
      </c>
      <c r="P259" s="837">
        <v>0.58716277072530854</v>
      </c>
      <c r="Q259" s="850">
        <v>2634.1288</v>
      </c>
    </row>
    <row r="260" spans="1:17" ht="14.4" customHeight="1" x14ac:dyDescent="0.3">
      <c r="A260" s="831" t="s">
        <v>628</v>
      </c>
      <c r="B260" s="832" t="s">
        <v>8708</v>
      </c>
      <c r="C260" s="832" t="s">
        <v>8458</v>
      </c>
      <c r="D260" s="832" t="s">
        <v>8463</v>
      </c>
      <c r="E260" s="832" t="s">
        <v>8462</v>
      </c>
      <c r="F260" s="849">
        <v>1</v>
      </c>
      <c r="G260" s="849">
        <v>1614.05</v>
      </c>
      <c r="H260" s="849"/>
      <c r="I260" s="849">
        <v>1614.05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628</v>
      </c>
      <c r="B261" s="832" t="s">
        <v>8708</v>
      </c>
      <c r="C261" s="832" t="s">
        <v>8458</v>
      </c>
      <c r="D261" s="832" t="s">
        <v>8822</v>
      </c>
      <c r="E261" s="832" t="s">
        <v>8823</v>
      </c>
      <c r="F261" s="849">
        <v>1</v>
      </c>
      <c r="G261" s="849">
        <v>8074.36</v>
      </c>
      <c r="H261" s="849">
        <v>0.97518191754681538</v>
      </c>
      <c r="I261" s="849">
        <v>8074.36</v>
      </c>
      <c r="J261" s="849">
        <v>1</v>
      </c>
      <c r="K261" s="849">
        <v>8279.85</v>
      </c>
      <c r="L261" s="849">
        <v>1</v>
      </c>
      <c r="M261" s="849">
        <v>8279.85</v>
      </c>
      <c r="N261" s="849">
        <v>1</v>
      </c>
      <c r="O261" s="849">
        <v>8902.36</v>
      </c>
      <c r="P261" s="837">
        <v>1.0751837291738378</v>
      </c>
      <c r="Q261" s="850">
        <v>8902.36</v>
      </c>
    </row>
    <row r="262" spans="1:17" ht="14.4" customHeight="1" x14ac:dyDescent="0.3">
      <c r="A262" s="831" t="s">
        <v>628</v>
      </c>
      <c r="B262" s="832" t="s">
        <v>8708</v>
      </c>
      <c r="C262" s="832" t="s">
        <v>8458</v>
      </c>
      <c r="D262" s="832" t="s">
        <v>8464</v>
      </c>
      <c r="E262" s="832" t="s">
        <v>8465</v>
      </c>
      <c r="F262" s="849">
        <v>94</v>
      </c>
      <c r="G262" s="849">
        <v>910493.39999999991</v>
      </c>
      <c r="H262" s="849">
        <v>0.86669432620372044</v>
      </c>
      <c r="I262" s="849">
        <v>9686.0999999999985</v>
      </c>
      <c r="J262" s="849">
        <v>106</v>
      </c>
      <c r="K262" s="849">
        <v>1050535.78</v>
      </c>
      <c r="L262" s="849">
        <v>1</v>
      </c>
      <c r="M262" s="849">
        <v>9910.7149056603776</v>
      </c>
      <c r="N262" s="849">
        <v>61</v>
      </c>
      <c r="O262" s="849">
        <v>627664.69000000006</v>
      </c>
      <c r="P262" s="837">
        <v>0.59747102568938681</v>
      </c>
      <c r="Q262" s="850">
        <v>10289.585081967214</v>
      </c>
    </row>
    <row r="263" spans="1:17" ht="14.4" customHeight="1" x14ac:dyDescent="0.3">
      <c r="A263" s="831" t="s">
        <v>628</v>
      </c>
      <c r="B263" s="832" t="s">
        <v>8708</v>
      </c>
      <c r="C263" s="832" t="s">
        <v>8458</v>
      </c>
      <c r="D263" s="832" t="s">
        <v>8824</v>
      </c>
      <c r="E263" s="832" t="s">
        <v>8465</v>
      </c>
      <c r="F263" s="849">
        <v>2</v>
      </c>
      <c r="G263" s="849">
        <v>7810.96</v>
      </c>
      <c r="H263" s="849"/>
      <c r="I263" s="849">
        <v>3905.48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628</v>
      </c>
      <c r="B264" s="832" t="s">
        <v>8708</v>
      </c>
      <c r="C264" s="832" t="s">
        <v>8458</v>
      </c>
      <c r="D264" s="832" t="s">
        <v>8825</v>
      </c>
      <c r="E264" s="832" t="s">
        <v>8826</v>
      </c>
      <c r="F264" s="849">
        <v>2</v>
      </c>
      <c r="G264" s="849">
        <v>1851.14</v>
      </c>
      <c r="H264" s="849">
        <v>0.24876868143756192</v>
      </c>
      <c r="I264" s="849">
        <v>925.57</v>
      </c>
      <c r="J264" s="849">
        <v>7</v>
      </c>
      <c r="K264" s="849">
        <v>7441.21</v>
      </c>
      <c r="L264" s="849">
        <v>1</v>
      </c>
      <c r="M264" s="849">
        <v>1063.03</v>
      </c>
      <c r="N264" s="849">
        <v>3</v>
      </c>
      <c r="O264" s="849">
        <v>3634.83</v>
      </c>
      <c r="P264" s="837">
        <v>0.488472976841132</v>
      </c>
      <c r="Q264" s="850">
        <v>1211.6099999999999</v>
      </c>
    </row>
    <row r="265" spans="1:17" ht="14.4" customHeight="1" x14ac:dyDescent="0.3">
      <c r="A265" s="831" t="s">
        <v>628</v>
      </c>
      <c r="B265" s="832" t="s">
        <v>8708</v>
      </c>
      <c r="C265" s="832" t="s">
        <v>8458</v>
      </c>
      <c r="D265" s="832" t="s">
        <v>8466</v>
      </c>
      <c r="E265" s="832" t="s">
        <v>8467</v>
      </c>
      <c r="F265" s="849">
        <v>178</v>
      </c>
      <c r="G265" s="849">
        <v>42485.040000000008</v>
      </c>
      <c r="H265" s="849">
        <v>0.88794086112521875</v>
      </c>
      <c r="I265" s="849">
        <v>238.68000000000004</v>
      </c>
      <c r="J265" s="849">
        <v>198</v>
      </c>
      <c r="K265" s="849">
        <v>47846.700000000004</v>
      </c>
      <c r="L265" s="849">
        <v>1</v>
      </c>
      <c r="M265" s="849">
        <v>241.65000000000003</v>
      </c>
      <c r="N265" s="849">
        <v>113</v>
      </c>
      <c r="O265" s="849">
        <v>27734.93</v>
      </c>
      <c r="P265" s="837">
        <v>0.57966233825948288</v>
      </c>
      <c r="Q265" s="850">
        <v>245.44185840707965</v>
      </c>
    </row>
    <row r="266" spans="1:17" ht="14.4" customHeight="1" x14ac:dyDescent="0.3">
      <c r="A266" s="831" t="s">
        <v>628</v>
      </c>
      <c r="B266" s="832" t="s">
        <v>8708</v>
      </c>
      <c r="C266" s="832" t="s">
        <v>8470</v>
      </c>
      <c r="D266" s="832" t="s">
        <v>8827</v>
      </c>
      <c r="E266" s="832" t="s">
        <v>8828</v>
      </c>
      <c r="F266" s="849"/>
      <c r="G266" s="849"/>
      <c r="H266" s="849"/>
      <c r="I266" s="849"/>
      <c r="J266" s="849">
        <v>1</v>
      </c>
      <c r="K266" s="849">
        <v>2833.42</v>
      </c>
      <c r="L266" s="849">
        <v>1</v>
      </c>
      <c r="M266" s="849">
        <v>2833.42</v>
      </c>
      <c r="N266" s="849"/>
      <c r="O266" s="849"/>
      <c r="P266" s="837"/>
      <c r="Q266" s="850"/>
    </row>
    <row r="267" spans="1:17" ht="14.4" customHeight="1" x14ac:dyDescent="0.3">
      <c r="A267" s="831" t="s">
        <v>628</v>
      </c>
      <c r="B267" s="832" t="s">
        <v>8708</v>
      </c>
      <c r="C267" s="832" t="s">
        <v>8470</v>
      </c>
      <c r="D267" s="832" t="s">
        <v>8829</v>
      </c>
      <c r="E267" s="832" t="s">
        <v>8830</v>
      </c>
      <c r="F267" s="849">
        <v>1</v>
      </c>
      <c r="G267" s="849">
        <v>90.16</v>
      </c>
      <c r="H267" s="849"/>
      <c r="I267" s="849">
        <v>90.16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628</v>
      </c>
      <c r="B268" s="832" t="s">
        <v>8708</v>
      </c>
      <c r="C268" s="832" t="s">
        <v>8470</v>
      </c>
      <c r="D268" s="832" t="s">
        <v>8831</v>
      </c>
      <c r="E268" s="832" t="s">
        <v>8832</v>
      </c>
      <c r="F268" s="849"/>
      <c r="G268" s="849"/>
      <c r="H268" s="849"/>
      <c r="I268" s="849"/>
      <c r="J268" s="849">
        <v>2</v>
      </c>
      <c r="K268" s="849">
        <v>120.8</v>
      </c>
      <c r="L268" s="849">
        <v>1</v>
      </c>
      <c r="M268" s="849">
        <v>60.4</v>
      </c>
      <c r="N268" s="849"/>
      <c r="O268" s="849"/>
      <c r="P268" s="837"/>
      <c r="Q268" s="850"/>
    </row>
    <row r="269" spans="1:17" ht="14.4" customHeight="1" x14ac:dyDescent="0.3">
      <c r="A269" s="831" t="s">
        <v>628</v>
      </c>
      <c r="B269" s="832" t="s">
        <v>8708</v>
      </c>
      <c r="C269" s="832" t="s">
        <v>8470</v>
      </c>
      <c r="D269" s="832" t="s">
        <v>8833</v>
      </c>
      <c r="E269" s="832" t="s">
        <v>8834</v>
      </c>
      <c r="F269" s="849"/>
      <c r="G269" s="849"/>
      <c r="H269" s="849"/>
      <c r="I269" s="849"/>
      <c r="J269" s="849">
        <v>6</v>
      </c>
      <c r="K269" s="849">
        <v>9283.74</v>
      </c>
      <c r="L269" s="849">
        <v>1</v>
      </c>
      <c r="M269" s="849">
        <v>1547.29</v>
      </c>
      <c r="N269" s="849"/>
      <c r="O269" s="849"/>
      <c r="P269" s="837"/>
      <c r="Q269" s="850"/>
    </row>
    <row r="270" spans="1:17" ht="14.4" customHeight="1" x14ac:dyDescent="0.3">
      <c r="A270" s="831" t="s">
        <v>628</v>
      </c>
      <c r="B270" s="832" t="s">
        <v>8708</v>
      </c>
      <c r="C270" s="832" t="s">
        <v>8470</v>
      </c>
      <c r="D270" s="832" t="s">
        <v>8835</v>
      </c>
      <c r="E270" s="832" t="s">
        <v>8836</v>
      </c>
      <c r="F270" s="849"/>
      <c r="G270" s="849"/>
      <c r="H270" s="849"/>
      <c r="I270" s="849"/>
      <c r="J270" s="849">
        <v>3</v>
      </c>
      <c r="K270" s="849">
        <v>2708.01</v>
      </c>
      <c r="L270" s="849">
        <v>1</v>
      </c>
      <c r="M270" s="849">
        <v>902.67000000000007</v>
      </c>
      <c r="N270" s="849"/>
      <c r="O270" s="849"/>
      <c r="P270" s="837"/>
      <c r="Q270" s="850"/>
    </row>
    <row r="271" spans="1:17" ht="14.4" customHeight="1" x14ac:dyDescent="0.3">
      <c r="A271" s="831" t="s">
        <v>628</v>
      </c>
      <c r="B271" s="832" t="s">
        <v>8708</v>
      </c>
      <c r="C271" s="832" t="s">
        <v>8470</v>
      </c>
      <c r="D271" s="832" t="s">
        <v>8837</v>
      </c>
      <c r="E271" s="832" t="s">
        <v>8838</v>
      </c>
      <c r="F271" s="849"/>
      <c r="G271" s="849"/>
      <c r="H271" s="849"/>
      <c r="I271" s="849"/>
      <c r="J271" s="849">
        <v>5</v>
      </c>
      <c r="K271" s="849">
        <v>8536.5499999999993</v>
      </c>
      <c r="L271" s="849">
        <v>1</v>
      </c>
      <c r="M271" s="849">
        <v>1707.31</v>
      </c>
      <c r="N271" s="849">
        <v>6</v>
      </c>
      <c r="O271" s="849">
        <v>10243.859999999999</v>
      </c>
      <c r="P271" s="837">
        <v>1.2</v>
      </c>
      <c r="Q271" s="850">
        <v>1707.3099999999997</v>
      </c>
    </row>
    <row r="272" spans="1:17" ht="14.4" customHeight="1" x14ac:dyDescent="0.3">
      <c r="A272" s="831" t="s">
        <v>628</v>
      </c>
      <c r="B272" s="832" t="s">
        <v>8708</v>
      </c>
      <c r="C272" s="832" t="s">
        <v>8470</v>
      </c>
      <c r="D272" s="832" t="s">
        <v>8471</v>
      </c>
      <c r="E272" s="832" t="s">
        <v>8472</v>
      </c>
      <c r="F272" s="849">
        <v>1</v>
      </c>
      <c r="G272" s="849">
        <v>796.5</v>
      </c>
      <c r="H272" s="849"/>
      <c r="I272" s="849">
        <v>796.5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628</v>
      </c>
      <c r="B273" s="832" t="s">
        <v>8708</v>
      </c>
      <c r="C273" s="832" t="s">
        <v>8470</v>
      </c>
      <c r="D273" s="832" t="s">
        <v>8473</v>
      </c>
      <c r="E273" s="832" t="s">
        <v>8474</v>
      </c>
      <c r="F273" s="849">
        <v>2</v>
      </c>
      <c r="G273" s="849">
        <v>754.6</v>
      </c>
      <c r="H273" s="849"/>
      <c r="I273" s="849">
        <v>377.3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628</v>
      </c>
      <c r="B274" s="832" t="s">
        <v>8708</v>
      </c>
      <c r="C274" s="832" t="s">
        <v>8470</v>
      </c>
      <c r="D274" s="832" t="s">
        <v>8839</v>
      </c>
      <c r="E274" s="832" t="s">
        <v>8840</v>
      </c>
      <c r="F274" s="849">
        <v>1</v>
      </c>
      <c r="G274" s="849">
        <v>3672.46</v>
      </c>
      <c r="H274" s="849"/>
      <c r="I274" s="849">
        <v>3672.46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628</v>
      </c>
      <c r="B275" s="832" t="s">
        <v>8708</v>
      </c>
      <c r="C275" s="832" t="s">
        <v>8470</v>
      </c>
      <c r="D275" s="832" t="s">
        <v>8841</v>
      </c>
      <c r="E275" s="832" t="s">
        <v>8842</v>
      </c>
      <c r="F275" s="849">
        <v>1</v>
      </c>
      <c r="G275" s="849">
        <v>7522.24</v>
      </c>
      <c r="H275" s="849">
        <v>1</v>
      </c>
      <c r="I275" s="849">
        <v>7522.24</v>
      </c>
      <c r="J275" s="849">
        <v>1</v>
      </c>
      <c r="K275" s="849">
        <v>7522.24</v>
      </c>
      <c r="L275" s="849">
        <v>1</v>
      </c>
      <c r="M275" s="849">
        <v>7522.24</v>
      </c>
      <c r="N275" s="849">
        <v>5</v>
      </c>
      <c r="O275" s="849">
        <v>37611.199999999997</v>
      </c>
      <c r="P275" s="837">
        <v>5</v>
      </c>
      <c r="Q275" s="850">
        <v>7522.24</v>
      </c>
    </row>
    <row r="276" spans="1:17" ht="14.4" customHeight="1" x14ac:dyDescent="0.3">
      <c r="A276" s="831" t="s">
        <v>628</v>
      </c>
      <c r="B276" s="832" t="s">
        <v>8708</v>
      </c>
      <c r="C276" s="832" t="s">
        <v>8470</v>
      </c>
      <c r="D276" s="832" t="s">
        <v>8843</v>
      </c>
      <c r="E276" s="832" t="s">
        <v>8844</v>
      </c>
      <c r="F276" s="849"/>
      <c r="G276" s="849"/>
      <c r="H276" s="849"/>
      <c r="I276" s="849"/>
      <c r="J276" s="849">
        <v>1</v>
      </c>
      <c r="K276" s="849">
        <v>9258.7000000000007</v>
      </c>
      <c r="L276" s="849">
        <v>1</v>
      </c>
      <c r="M276" s="849">
        <v>9258.7000000000007</v>
      </c>
      <c r="N276" s="849"/>
      <c r="O276" s="849"/>
      <c r="P276" s="837"/>
      <c r="Q276" s="850"/>
    </row>
    <row r="277" spans="1:17" ht="14.4" customHeight="1" x14ac:dyDescent="0.3">
      <c r="A277" s="831" t="s">
        <v>628</v>
      </c>
      <c r="B277" s="832" t="s">
        <v>8708</v>
      </c>
      <c r="C277" s="832" t="s">
        <v>8470</v>
      </c>
      <c r="D277" s="832" t="s">
        <v>8845</v>
      </c>
      <c r="E277" s="832" t="s">
        <v>8846</v>
      </c>
      <c r="F277" s="849"/>
      <c r="G277" s="849"/>
      <c r="H277" s="849"/>
      <c r="I277" s="849"/>
      <c r="J277" s="849">
        <v>1</v>
      </c>
      <c r="K277" s="849">
        <v>485.02</v>
      </c>
      <c r="L277" s="849">
        <v>1</v>
      </c>
      <c r="M277" s="849">
        <v>485.02</v>
      </c>
      <c r="N277" s="849"/>
      <c r="O277" s="849"/>
      <c r="P277" s="837"/>
      <c r="Q277" s="850"/>
    </row>
    <row r="278" spans="1:17" ht="14.4" customHeight="1" x14ac:dyDescent="0.3">
      <c r="A278" s="831" t="s">
        <v>628</v>
      </c>
      <c r="B278" s="832" t="s">
        <v>8708</v>
      </c>
      <c r="C278" s="832" t="s">
        <v>8470</v>
      </c>
      <c r="D278" s="832" t="s">
        <v>8847</v>
      </c>
      <c r="E278" s="832" t="s">
        <v>8846</v>
      </c>
      <c r="F278" s="849"/>
      <c r="G278" s="849"/>
      <c r="H278" s="849"/>
      <c r="I278" s="849"/>
      <c r="J278" s="849">
        <v>1</v>
      </c>
      <c r="K278" s="849">
        <v>361.69</v>
      </c>
      <c r="L278" s="849">
        <v>1</v>
      </c>
      <c r="M278" s="849">
        <v>361.69</v>
      </c>
      <c r="N278" s="849"/>
      <c r="O278" s="849"/>
      <c r="P278" s="837"/>
      <c r="Q278" s="850"/>
    </row>
    <row r="279" spans="1:17" ht="14.4" customHeight="1" x14ac:dyDescent="0.3">
      <c r="A279" s="831" t="s">
        <v>628</v>
      </c>
      <c r="B279" s="832" t="s">
        <v>8708</v>
      </c>
      <c r="C279" s="832" t="s">
        <v>8470</v>
      </c>
      <c r="D279" s="832" t="s">
        <v>8848</v>
      </c>
      <c r="E279" s="832" t="s">
        <v>8849</v>
      </c>
      <c r="F279" s="849">
        <v>2</v>
      </c>
      <c r="G279" s="849">
        <v>4147.5200000000004</v>
      </c>
      <c r="H279" s="849"/>
      <c r="I279" s="849">
        <v>2073.7600000000002</v>
      </c>
      <c r="J279" s="849"/>
      <c r="K279" s="849"/>
      <c r="L279" s="849"/>
      <c r="M279" s="849"/>
      <c r="N279" s="849">
        <v>2</v>
      </c>
      <c r="O279" s="849">
        <v>4147.5200000000004</v>
      </c>
      <c r="P279" s="837"/>
      <c r="Q279" s="850">
        <v>2073.7600000000002</v>
      </c>
    </row>
    <row r="280" spans="1:17" ht="14.4" customHeight="1" x14ac:dyDescent="0.3">
      <c r="A280" s="831" t="s">
        <v>628</v>
      </c>
      <c r="B280" s="832" t="s">
        <v>8708</v>
      </c>
      <c r="C280" s="832" t="s">
        <v>8470</v>
      </c>
      <c r="D280" s="832" t="s">
        <v>8850</v>
      </c>
      <c r="E280" s="832" t="s">
        <v>8851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1764.93</v>
      </c>
      <c r="P280" s="837"/>
      <c r="Q280" s="850">
        <v>1764.93</v>
      </c>
    </row>
    <row r="281" spans="1:17" ht="14.4" customHeight="1" x14ac:dyDescent="0.3">
      <c r="A281" s="831" t="s">
        <v>628</v>
      </c>
      <c r="B281" s="832" t="s">
        <v>8708</v>
      </c>
      <c r="C281" s="832" t="s">
        <v>8470</v>
      </c>
      <c r="D281" s="832" t="s">
        <v>8852</v>
      </c>
      <c r="E281" s="832" t="s">
        <v>8853</v>
      </c>
      <c r="F281" s="849"/>
      <c r="G281" s="849"/>
      <c r="H281" s="849"/>
      <c r="I281" s="849"/>
      <c r="J281" s="849">
        <v>1</v>
      </c>
      <c r="K281" s="849">
        <v>1386.65</v>
      </c>
      <c r="L281" s="849">
        <v>1</v>
      </c>
      <c r="M281" s="849">
        <v>1386.65</v>
      </c>
      <c r="N281" s="849"/>
      <c r="O281" s="849"/>
      <c r="P281" s="837"/>
      <c r="Q281" s="850"/>
    </row>
    <row r="282" spans="1:17" ht="14.4" customHeight="1" x14ac:dyDescent="0.3">
      <c r="A282" s="831" t="s">
        <v>628</v>
      </c>
      <c r="B282" s="832" t="s">
        <v>8708</v>
      </c>
      <c r="C282" s="832" t="s">
        <v>8470</v>
      </c>
      <c r="D282" s="832" t="s">
        <v>8854</v>
      </c>
      <c r="E282" s="832" t="s">
        <v>8855</v>
      </c>
      <c r="F282" s="849"/>
      <c r="G282" s="849"/>
      <c r="H282" s="849"/>
      <c r="I282" s="849"/>
      <c r="J282" s="849">
        <v>1</v>
      </c>
      <c r="K282" s="849">
        <v>9139.69</v>
      </c>
      <c r="L282" s="849">
        <v>1</v>
      </c>
      <c r="M282" s="849">
        <v>9139.69</v>
      </c>
      <c r="N282" s="849"/>
      <c r="O282" s="849"/>
      <c r="P282" s="837"/>
      <c r="Q282" s="850"/>
    </row>
    <row r="283" spans="1:17" ht="14.4" customHeight="1" x14ac:dyDescent="0.3">
      <c r="A283" s="831" t="s">
        <v>628</v>
      </c>
      <c r="B283" s="832" t="s">
        <v>8708</v>
      </c>
      <c r="C283" s="832" t="s">
        <v>8470</v>
      </c>
      <c r="D283" s="832" t="s">
        <v>8856</v>
      </c>
      <c r="E283" s="832" t="s">
        <v>8857</v>
      </c>
      <c r="F283" s="849">
        <v>1</v>
      </c>
      <c r="G283" s="849">
        <v>5705.8</v>
      </c>
      <c r="H283" s="849"/>
      <c r="I283" s="849">
        <v>5705.8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628</v>
      </c>
      <c r="B284" s="832" t="s">
        <v>8708</v>
      </c>
      <c r="C284" s="832" t="s">
        <v>8470</v>
      </c>
      <c r="D284" s="832" t="s">
        <v>8858</v>
      </c>
      <c r="E284" s="832" t="s">
        <v>8849</v>
      </c>
      <c r="F284" s="849">
        <v>2</v>
      </c>
      <c r="G284" s="849">
        <v>1560.76</v>
      </c>
      <c r="H284" s="849"/>
      <c r="I284" s="849">
        <v>780.38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628</v>
      </c>
      <c r="B285" s="832" t="s">
        <v>8708</v>
      </c>
      <c r="C285" s="832" t="s">
        <v>8470</v>
      </c>
      <c r="D285" s="832" t="s">
        <v>8859</v>
      </c>
      <c r="E285" s="832" t="s">
        <v>8860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12096.8</v>
      </c>
      <c r="P285" s="837"/>
      <c r="Q285" s="850">
        <v>12096.8</v>
      </c>
    </row>
    <row r="286" spans="1:17" ht="14.4" customHeight="1" x14ac:dyDescent="0.3">
      <c r="A286" s="831" t="s">
        <v>628</v>
      </c>
      <c r="B286" s="832" t="s">
        <v>8708</v>
      </c>
      <c r="C286" s="832" t="s">
        <v>8203</v>
      </c>
      <c r="D286" s="832" t="s">
        <v>8861</v>
      </c>
      <c r="E286" s="832" t="s">
        <v>8862</v>
      </c>
      <c r="F286" s="849">
        <v>519</v>
      </c>
      <c r="G286" s="849">
        <v>91860</v>
      </c>
      <c r="H286" s="849">
        <v>1.2327388381174766</v>
      </c>
      <c r="I286" s="849">
        <v>176.99421965317919</v>
      </c>
      <c r="J286" s="849">
        <v>421</v>
      </c>
      <c r="K286" s="849">
        <v>74517</v>
      </c>
      <c r="L286" s="849">
        <v>1</v>
      </c>
      <c r="M286" s="849">
        <v>177</v>
      </c>
      <c r="N286" s="849">
        <v>192</v>
      </c>
      <c r="O286" s="849">
        <v>34176</v>
      </c>
      <c r="P286" s="837">
        <v>0.45863360038648898</v>
      </c>
      <c r="Q286" s="850">
        <v>178</v>
      </c>
    </row>
    <row r="287" spans="1:17" ht="14.4" customHeight="1" x14ac:dyDescent="0.3">
      <c r="A287" s="831" t="s">
        <v>628</v>
      </c>
      <c r="B287" s="832" t="s">
        <v>8708</v>
      </c>
      <c r="C287" s="832" t="s">
        <v>8203</v>
      </c>
      <c r="D287" s="832" t="s">
        <v>8863</v>
      </c>
      <c r="E287" s="832" t="s">
        <v>8864</v>
      </c>
      <c r="F287" s="849"/>
      <c r="G287" s="849"/>
      <c r="H287" s="849"/>
      <c r="I287" s="849"/>
      <c r="J287" s="849">
        <v>2</v>
      </c>
      <c r="K287" s="849">
        <v>3928</v>
      </c>
      <c r="L287" s="849">
        <v>1</v>
      </c>
      <c r="M287" s="849">
        <v>1964</v>
      </c>
      <c r="N287" s="849"/>
      <c r="O287" s="849"/>
      <c r="P287" s="837"/>
      <c r="Q287" s="850"/>
    </row>
    <row r="288" spans="1:17" ht="14.4" customHeight="1" x14ac:dyDescent="0.3">
      <c r="A288" s="831" t="s">
        <v>628</v>
      </c>
      <c r="B288" s="832" t="s">
        <v>8708</v>
      </c>
      <c r="C288" s="832" t="s">
        <v>8203</v>
      </c>
      <c r="D288" s="832" t="s">
        <v>8704</v>
      </c>
      <c r="E288" s="832" t="s">
        <v>8705</v>
      </c>
      <c r="F288" s="849">
        <v>0</v>
      </c>
      <c r="G288" s="849">
        <v>0</v>
      </c>
      <c r="H288" s="849"/>
      <c r="I288" s="849"/>
      <c r="J288" s="849">
        <v>0</v>
      </c>
      <c r="K288" s="849">
        <v>0</v>
      </c>
      <c r="L288" s="849"/>
      <c r="M288" s="849"/>
      <c r="N288" s="849">
        <v>0</v>
      </c>
      <c r="O288" s="849">
        <v>0</v>
      </c>
      <c r="P288" s="837"/>
      <c r="Q288" s="850"/>
    </row>
    <row r="289" spans="1:17" ht="14.4" customHeight="1" x14ac:dyDescent="0.3">
      <c r="A289" s="831" t="s">
        <v>628</v>
      </c>
      <c r="B289" s="832" t="s">
        <v>8708</v>
      </c>
      <c r="C289" s="832" t="s">
        <v>8203</v>
      </c>
      <c r="D289" s="832" t="s">
        <v>8865</v>
      </c>
      <c r="E289" s="832" t="s">
        <v>8866</v>
      </c>
      <c r="F289" s="849">
        <v>456</v>
      </c>
      <c r="G289" s="849">
        <v>0</v>
      </c>
      <c r="H289" s="849"/>
      <c r="I289" s="849">
        <v>0</v>
      </c>
      <c r="J289" s="849">
        <v>1282</v>
      </c>
      <c r="K289" s="849">
        <v>0</v>
      </c>
      <c r="L289" s="849"/>
      <c r="M289" s="849">
        <v>0</v>
      </c>
      <c r="N289" s="849">
        <v>538</v>
      </c>
      <c r="O289" s="849">
        <v>0</v>
      </c>
      <c r="P289" s="837"/>
      <c r="Q289" s="850">
        <v>0</v>
      </c>
    </row>
    <row r="290" spans="1:17" ht="14.4" customHeight="1" x14ac:dyDescent="0.3">
      <c r="A290" s="831" t="s">
        <v>628</v>
      </c>
      <c r="B290" s="832" t="s">
        <v>8708</v>
      </c>
      <c r="C290" s="832" t="s">
        <v>8203</v>
      </c>
      <c r="D290" s="832" t="s">
        <v>8706</v>
      </c>
      <c r="E290" s="832" t="s">
        <v>8707</v>
      </c>
      <c r="F290" s="849">
        <v>2</v>
      </c>
      <c r="G290" s="849">
        <v>0</v>
      </c>
      <c r="H290" s="849"/>
      <c r="I290" s="849">
        <v>0</v>
      </c>
      <c r="J290" s="849">
        <v>2</v>
      </c>
      <c r="K290" s="849">
        <v>0</v>
      </c>
      <c r="L290" s="849"/>
      <c r="M290" s="849">
        <v>0</v>
      </c>
      <c r="N290" s="849">
        <v>2</v>
      </c>
      <c r="O290" s="849">
        <v>0</v>
      </c>
      <c r="P290" s="837"/>
      <c r="Q290" s="850">
        <v>0</v>
      </c>
    </row>
    <row r="291" spans="1:17" ht="14.4" customHeight="1" x14ac:dyDescent="0.3">
      <c r="A291" s="831" t="s">
        <v>628</v>
      </c>
      <c r="B291" s="832" t="s">
        <v>8708</v>
      </c>
      <c r="C291" s="832" t="s">
        <v>8203</v>
      </c>
      <c r="D291" s="832" t="s">
        <v>8867</v>
      </c>
      <c r="E291" s="832" t="s">
        <v>8868</v>
      </c>
      <c r="F291" s="849">
        <v>2</v>
      </c>
      <c r="G291" s="849">
        <v>0</v>
      </c>
      <c r="H291" s="849"/>
      <c r="I291" s="849">
        <v>0</v>
      </c>
      <c r="J291" s="849">
        <v>3</v>
      </c>
      <c r="K291" s="849">
        <v>0</v>
      </c>
      <c r="L291" s="849"/>
      <c r="M291" s="849">
        <v>0</v>
      </c>
      <c r="N291" s="849"/>
      <c r="O291" s="849"/>
      <c r="P291" s="837"/>
      <c r="Q291" s="850"/>
    </row>
    <row r="292" spans="1:17" ht="14.4" customHeight="1" x14ac:dyDescent="0.3">
      <c r="A292" s="831" t="s">
        <v>628</v>
      </c>
      <c r="B292" s="832" t="s">
        <v>8708</v>
      </c>
      <c r="C292" s="832" t="s">
        <v>8203</v>
      </c>
      <c r="D292" s="832" t="s">
        <v>8271</v>
      </c>
      <c r="E292" s="832" t="s">
        <v>8272</v>
      </c>
      <c r="F292" s="849">
        <v>3</v>
      </c>
      <c r="G292" s="849">
        <v>993</v>
      </c>
      <c r="H292" s="849">
        <v>0.93502824858757061</v>
      </c>
      <c r="I292" s="849">
        <v>331</v>
      </c>
      <c r="J292" s="849">
        <v>3</v>
      </c>
      <c r="K292" s="849">
        <v>1062</v>
      </c>
      <c r="L292" s="849">
        <v>1</v>
      </c>
      <c r="M292" s="849">
        <v>354</v>
      </c>
      <c r="N292" s="849">
        <v>1</v>
      </c>
      <c r="O292" s="849">
        <v>355</v>
      </c>
      <c r="P292" s="837">
        <v>0.33427495291902071</v>
      </c>
      <c r="Q292" s="850">
        <v>355</v>
      </c>
    </row>
    <row r="293" spans="1:17" ht="14.4" customHeight="1" x14ac:dyDescent="0.3">
      <c r="A293" s="831" t="s">
        <v>628</v>
      </c>
      <c r="B293" s="832" t="s">
        <v>8708</v>
      </c>
      <c r="C293" s="832" t="s">
        <v>8203</v>
      </c>
      <c r="D293" s="832" t="s">
        <v>8580</v>
      </c>
      <c r="E293" s="832" t="s">
        <v>8581</v>
      </c>
      <c r="F293" s="849">
        <v>1</v>
      </c>
      <c r="G293" s="849">
        <v>653</v>
      </c>
      <c r="H293" s="849"/>
      <c r="I293" s="849">
        <v>653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628</v>
      </c>
      <c r="B294" s="832" t="s">
        <v>8708</v>
      </c>
      <c r="C294" s="832" t="s">
        <v>8203</v>
      </c>
      <c r="D294" s="832" t="s">
        <v>8869</v>
      </c>
      <c r="E294" s="832" t="s">
        <v>8870</v>
      </c>
      <c r="F294" s="849">
        <v>511</v>
      </c>
      <c r="G294" s="849">
        <v>3743580</v>
      </c>
      <c r="H294" s="849">
        <v>0.79209894222614929</v>
      </c>
      <c r="I294" s="849">
        <v>7325.9882583170256</v>
      </c>
      <c r="J294" s="849">
        <v>642</v>
      </c>
      <c r="K294" s="849">
        <v>4726152</v>
      </c>
      <c r="L294" s="849">
        <v>1</v>
      </c>
      <c r="M294" s="849">
        <v>7361.6074766355141</v>
      </c>
      <c r="N294" s="849">
        <v>324</v>
      </c>
      <c r="O294" s="849">
        <v>2385288</v>
      </c>
      <c r="P294" s="837">
        <v>0.50469980652336188</v>
      </c>
      <c r="Q294" s="850">
        <v>7362</v>
      </c>
    </row>
    <row r="295" spans="1:17" ht="14.4" customHeight="1" x14ac:dyDescent="0.3">
      <c r="A295" s="831" t="s">
        <v>628</v>
      </c>
      <c r="B295" s="832" t="s">
        <v>8708</v>
      </c>
      <c r="C295" s="832" t="s">
        <v>8203</v>
      </c>
      <c r="D295" s="832" t="s">
        <v>8871</v>
      </c>
      <c r="E295" s="832" t="s">
        <v>8872</v>
      </c>
      <c r="F295" s="849">
        <v>179</v>
      </c>
      <c r="G295" s="849">
        <v>31683</v>
      </c>
      <c r="H295" s="849">
        <v>0.56825396825396823</v>
      </c>
      <c r="I295" s="849">
        <v>177</v>
      </c>
      <c r="J295" s="849">
        <v>315</v>
      </c>
      <c r="K295" s="849">
        <v>55755</v>
      </c>
      <c r="L295" s="849">
        <v>1</v>
      </c>
      <c r="M295" s="849">
        <v>177</v>
      </c>
      <c r="N295" s="849">
        <v>225</v>
      </c>
      <c r="O295" s="849">
        <v>40050</v>
      </c>
      <c r="P295" s="837">
        <v>0.71832122679580301</v>
      </c>
      <c r="Q295" s="850">
        <v>178</v>
      </c>
    </row>
    <row r="296" spans="1:17" ht="14.4" customHeight="1" x14ac:dyDescent="0.3">
      <c r="A296" s="831" t="s">
        <v>628</v>
      </c>
      <c r="B296" s="832" t="s">
        <v>8708</v>
      </c>
      <c r="C296" s="832" t="s">
        <v>8203</v>
      </c>
      <c r="D296" s="832" t="s">
        <v>8873</v>
      </c>
      <c r="E296" s="832" t="s">
        <v>8874</v>
      </c>
      <c r="F296" s="849">
        <v>58</v>
      </c>
      <c r="G296" s="849">
        <v>8583</v>
      </c>
      <c r="H296" s="849">
        <v>0.88814155629139069</v>
      </c>
      <c r="I296" s="849">
        <v>147.98275862068965</v>
      </c>
      <c r="J296" s="849">
        <v>62</v>
      </c>
      <c r="K296" s="849">
        <v>9664</v>
      </c>
      <c r="L296" s="849">
        <v>1</v>
      </c>
      <c r="M296" s="849">
        <v>155.87096774193549</v>
      </c>
      <c r="N296" s="849">
        <v>37</v>
      </c>
      <c r="O296" s="849">
        <v>5772</v>
      </c>
      <c r="P296" s="837">
        <v>0.59726821192052981</v>
      </c>
      <c r="Q296" s="850">
        <v>156</v>
      </c>
    </row>
    <row r="297" spans="1:17" ht="14.4" customHeight="1" x14ac:dyDescent="0.3">
      <c r="A297" s="831" t="s">
        <v>628</v>
      </c>
      <c r="B297" s="832" t="s">
        <v>8708</v>
      </c>
      <c r="C297" s="832" t="s">
        <v>8203</v>
      </c>
      <c r="D297" s="832" t="s">
        <v>8875</v>
      </c>
      <c r="E297" s="832" t="s">
        <v>8876</v>
      </c>
      <c r="F297" s="849">
        <v>965</v>
      </c>
      <c r="G297" s="849">
        <v>6608320</v>
      </c>
      <c r="H297" s="849">
        <v>0.81365935919055654</v>
      </c>
      <c r="I297" s="849">
        <v>6848</v>
      </c>
      <c r="J297" s="849">
        <v>1186</v>
      </c>
      <c r="K297" s="849">
        <v>8121728</v>
      </c>
      <c r="L297" s="849">
        <v>1</v>
      </c>
      <c r="M297" s="849">
        <v>6848</v>
      </c>
      <c r="N297" s="849">
        <v>782</v>
      </c>
      <c r="O297" s="849">
        <v>5355136</v>
      </c>
      <c r="P297" s="837">
        <v>0.65935919055649239</v>
      </c>
      <c r="Q297" s="850">
        <v>6848</v>
      </c>
    </row>
    <row r="298" spans="1:17" ht="14.4" customHeight="1" x14ac:dyDescent="0.3">
      <c r="A298" s="831" t="s">
        <v>628</v>
      </c>
      <c r="B298" s="832" t="s">
        <v>8550</v>
      </c>
      <c r="C298" s="832" t="s">
        <v>8203</v>
      </c>
      <c r="D298" s="832" t="s">
        <v>8281</v>
      </c>
      <c r="E298" s="832" t="s">
        <v>8282</v>
      </c>
      <c r="F298" s="849">
        <v>11</v>
      </c>
      <c r="G298" s="849">
        <v>385</v>
      </c>
      <c r="H298" s="849">
        <v>5.2027027027027026</v>
      </c>
      <c r="I298" s="849">
        <v>35</v>
      </c>
      <c r="J298" s="849">
        <v>2</v>
      </c>
      <c r="K298" s="849">
        <v>74</v>
      </c>
      <c r="L298" s="849">
        <v>1</v>
      </c>
      <c r="M298" s="849">
        <v>37</v>
      </c>
      <c r="N298" s="849">
        <v>2</v>
      </c>
      <c r="O298" s="849">
        <v>74</v>
      </c>
      <c r="P298" s="837">
        <v>1</v>
      </c>
      <c r="Q298" s="850">
        <v>37</v>
      </c>
    </row>
    <row r="299" spans="1:17" ht="14.4" customHeight="1" x14ac:dyDescent="0.3">
      <c r="A299" s="831" t="s">
        <v>628</v>
      </c>
      <c r="B299" s="832" t="s">
        <v>8550</v>
      </c>
      <c r="C299" s="832" t="s">
        <v>8203</v>
      </c>
      <c r="D299" s="832" t="s">
        <v>8234</v>
      </c>
      <c r="E299" s="832" t="s">
        <v>8235</v>
      </c>
      <c r="F299" s="849">
        <v>117</v>
      </c>
      <c r="G299" s="849">
        <v>585</v>
      </c>
      <c r="H299" s="849">
        <v>0.81818181818181823</v>
      </c>
      <c r="I299" s="849">
        <v>5</v>
      </c>
      <c r="J299" s="849">
        <v>143</v>
      </c>
      <c r="K299" s="849">
        <v>715</v>
      </c>
      <c r="L299" s="849">
        <v>1</v>
      </c>
      <c r="M299" s="849">
        <v>5</v>
      </c>
      <c r="N299" s="849">
        <v>142</v>
      </c>
      <c r="O299" s="849">
        <v>710</v>
      </c>
      <c r="P299" s="837">
        <v>0.99300699300699302</v>
      </c>
      <c r="Q299" s="850">
        <v>5</v>
      </c>
    </row>
    <row r="300" spans="1:17" ht="14.4" customHeight="1" x14ac:dyDescent="0.3">
      <c r="A300" s="831" t="s">
        <v>628</v>
      </c>
      <c r="B300" s="832" t="s">
        <v>8550</v>
      </c>
      <c r="C300" s="832" t="s">
        <v>8203</v>
      </c>
      <c r="D300" s="832" t="s">
        <v>8236</v>
      </c>
      <c r="E300" s="832" t="s">
        <v>8237</v>
      </c>
      <c r="F300" s="849">
        <v>112</v>
      </c>
      <c r="G300" s="849">
        <v>560</v>
      </c>
      <c r="H300" s="849">
        <v>0.88888888888888884</v>
      </c>
      <c r="I300" s="849">
        <v>5</v>
      </c>
      <c r="J300" s="849">
        <v>126</v>
      </c>
      <c r="K300" s="849">
        <v>630</v>
      </c>
      <c r="L300" s="849">
        <v>1</v>
      </c>
      <c r="M300" s="849">
        <v>5</v>
      </c>
      <c r="N300" s="849">
        <v>129</v>
      </c>
      <c r="O300" s="849">
        <v>645</v>
      </c>
      <c r="P300" s="837">
        <v>1.0238095238095237</v>
      </c>
      <c r="Q300" s="850">
        <v>5</v>
      </c>
    </row>
    <row r="301" spans="1:17" ht="14.4" customHeight="1" x14ac:dyDescent="0.3">
      <c r="A301" s="831" t="s">
        <v>628</v>
      </c>
      <c r="B301" s="832" t="s">
        <v>8550</v>
      </c>
      <c r="C301" s="832" t="s">
        <v>8203</v>
      </c>
      <c r="D301" s="832" t="s">
        <v>8312</v>
      </c>
      <c r="E301" s="832" t="s">
        <v>8313</v>
      </c>
      <c r="F301" s="849">
        <v>2</v>
      </c>
      <c r="G301" s="849">
        <v>254</v>
      </c>
      <c r="H301" s="849"/>
      <c r="I301" s="849">
        <v>127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628</v>
      </c>
      <c r="B302" s="832" t="s">
        <v>8550</v>
      </c>
      <c r="C302" s="832" t="s">
        <v>8203</v>
      </c>
      <c r="D302" s="832" t="s">
        <v>8380</v>
      </c>
      <c r="E302" s="832" t="s">
        <v>8381</v>
      </c>
      <c r="F302" s="849">
        <v>6</v>
      </c>
      <c r="G302" s="849">
        <v>990</v>
      </c>
      <c r="H302" s="849"/>
      <c r="I302" s="849">
        <v>165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628</v>
      </c>
      <c r="B303" s="832" t="s">
        <v>8550</v>
      </c>
      <c r="C303" s="832" t="s">
        <v>8203</v>
      </c>
      <c r="D303" s="832" t="s">
        <v>8271</v>
      </c>
      <c r="E303" s="832" t="s">
        <v>8272</v>
      </c>
      <c r="F303" s="849">
        <v>470</v>
      </c>
      <c r="G303" s="849">
        <v>155566</v>
      </c>
      <c r="H303" s="849">
        <v>0.95781845496468965</v>
      </c>
      <c r="I303" s="849">
        <v>330.99148936170212</v>
      </c>
      <c r="J303" s="849">
        <v>459</v>
      </c>
      <c r="K303" s="849">
        <v>162417</v>
      </c>
      <c r="L303" s="849">
        <v>1</v>
      </c>
      <c r="M303" s="849">
        <v>353.84967320261438</v>
      </c>
      <c r="N303" s="849">
        <v>448</v>
      </c>
      <c r="O303" s="849">
        <v>159034</v>
      </c>
      <c r="P303" s="837">
        <v>0.97917089959794845</v>
      </c>
      <c r="Q303" s="850">
        <v>354.98660714285717</v>
      </c>
    </row>
    <row r="304" spans="1:17" ht="14.4" customHeight="1" x14ac:dyDescent="0.3">
      <c r="A304" s="831" t="s">
        <v>628</v>
      </c>
      <c r="B304" s="832" t="s">
        <v>8550</v>
      </c>
      <c r="C304" s="832" t="s">
        <v>8203</v>
      </c>
      <c r="D304" s="832" t="s">
        <v>8576</v>
      </c>
      <c r="E304" s="832" t="s">
        <v>8577</v>
      </c>
      <c r="F304" s="849">
        <v>2</v>
      </c>
      <c r="G304" s="849">
        <v>0</v>
      </c>
      <c r="H304" s="849"/>
      <c r="I304" s="849">
        <v>0</v>
      </c>
      <c r="J304" s="849">
        <v>3</v>
      </c>
      <c r="K304" s="849">
        <v>0</v>
      </c>
      <c r="L304" s="849"/>
      <c r="M304" s="849">
        <v>0</v>
      </c>
      <c r="N304" s="849">
        <v>6</v>
      </c>
      <c r="O304" s="849">
        <v>0</v>
      </c>
      <c r="P304" s="837"/>
      <c r="Q304" s="850">
        <v>0</v>
      </c>
    </row>
    <row r="305" spans="1:17" ht="14.4" customHeight="1" x14ac:dyDescent="0.3">
      <c r="A305" s="831" t="s">
        <v>628</v>
      </c>
      <c r="B305" s="832" t="s">
        <v>8550</v>
      </c>
      <c r="C305" s="832" t="s">
        <v>8203</v>
      </c>
      <c r="D305" s="832" t="s">
        <v>8580</v>
      </c>
      <c r="E305" s="832" t="s">
        <v>8581</v>
      </c>
      <c r="F305" s="849">
        <v>3218</v>
      </c>
      <c r="G305" s="849">
        <v>2101316</v>
      </c>
      <c r="H305" s="849">
        <v>0.94815059474981345</v>
      </c>
      <c r="I305" s="849">
        <v>652.9881914232443</v>
      </c>
      <c r="J305" s="849">
        <v>3162</v>
      </c>
      <c r="K305" s="849">
        <v>2216226</v>
      </c>
      <c r="L305" s="849">
        <v>1</v>
      </c>
      <c r="M305" s="849">
        <v>700.89373814041744</v>
      </c>
      <c r="N305" s="849">
        <v>3114</v>
      </c>
      <c r="O305" s="849">
        <v>2182914</v>
      </c>
      <c r="P305" s="837">
        <v>0.98496904196593671</v>
      </c>
      <c r="Q305" s="850">
        <v>701</v>
      </c>
    </row>
    <row r="306" spans="1:17" ht="14.4" customHeight="1" x14ac:dyDescent="0.3">
      <c r="A306" s="831" t="s">
        <v>628</v>
      </c>
      <c r="B306" s="832" t="s">
        <v>8550</v>
      </c>
      <c r="C306" s="832" t="s">
        <v>8203</v>
      </c>
      <c r="D306" s="832" t="s">
        <v>8520</v>
      </c>
      <c r="E306" s="832" t="s">
        <v>8521</v>
      </c>
      <c r="F306" s="849">
        <v>8</v>
      </c>
      <c r="G306" s="849">
        <v>7488</v>
      </c>
      <c r="H306" s="849">
        <v>2.6496815286624202</v>
      </c>
      <c r="I306" s="849">
        <v>936</v>
      </c>
      <c r="J306" s="849">
        <v>3</v>
      </c>
      <c r="K306" s="849">
        <v>2826</v>
      </c>
      <c r="L306" s="849">
        <v>1</v>
      </c>
      <c r="M306" s="849">
        <v>942</v>
      </c>
      <c r="N306" s="849">
        <v>1</v>
      </c>
      <c r="O306" s="849">
        <v>943</v>
      </c>
      <c r="P306" s="837">
        <v>0.33368719037508848</v>
      </c>
      <c r="Q306" s="850">
        <v>943</v>
      </c>
    </row>
    <row r="307" spans="1:17" ht="14.4" customHeight="1" x14ac:dyDescent="0.3">
      <c r="A307" s="831" t="s">
        <v>628</v>
      </c>
      <c r="B307" s="832" t="s">
        <v>8595</v>
      </c>
      <c r="C307" s="832" t="s">
        <v>8203</v>
      </c>
      <c r="D307" s="832" t="s">
        <v>8281</v>
      </c>
      <c r="E307" s="832" t="s">
        <v>8282</v>
      </c>
      <c r="F307" s="849"/>
      <c r="G307" s="849"/>
      <c r="H307" s="849"/>
      <c r="I307" s="849"/>
      <c r="J307" s="849">
        <v>1</v>
      </c>
      <c r="K307" s="849">
        <v>37</v>
      </c>
      <c r="L307" s="849">
        <v>1</v>
      </c>
      <c r="M307" s="849">
        <v>37</v>
      </c>
      <c r="N307" s="849"/>
      <c r="O307" s="849"/>
      <c r="P307" s="837"/>
      <c r="Q307" s="850"/>
    </row>
    <row r="308" spans="1:17" ht="14.4" customHeight="1" x14ac:dyDescent="0.3">
      <c r="A308" s="831" t="s">
        <v>628</v>
      </c>
      <c r="B308" s="832" t="s">
        <v>8595</v>
      </c>
      <c r="C308" s="832" t="s">
        <v>8203</v>
      </c>
      <c r="D308" s="832" t="s">
        <v>8598</v>
      </c>
      <c r="E308" s="832" t="s">
        <v>8599</v>
      </c>
      <c r="F308" s="849"/>
      <c r="G308" s="849"/>
      <c r="H308" s="849"/>
      <c r="I308" s="849"/>
      <c r="J308" s="849"/>
      <c r="K308" s="849"/>
      <c r="L308" s="849"/>
      <c r="M308" s="849"/>
      <c r="N308" s="849">
        <v>2</v>
      </c>
      <c r="O308" s="849">
        <v>1914</v>
      </c>
      <c r="P308" s="837"/>
      <c r="Q308" s="850">
        <v>957</v>
      </c>
    </row>
    <row r="309" spans="1:17" ht="14.4" customHeight="1" x14ac:dyDescent="0.3">
      <c r="A309" s="831" t="s">
        <v>628</v>
      </c>
      <c r="B309" s="832" t="s">
        <v>8595</v>
      </c>
      <c r="C309" s="832" t="s">
        <v>8203</v>
      </c>
      <c r="D309" s="832" t="s">
        <v>8600</v>
      </c>
      <c r="E309" s="832" t="s">
        <v>8601</v>
      </c>
      <c r="F309" s="849">
        <v>10</v>
      </c>
      <c r="G309" s="849">
        <v>4150</v>
      </c>
      <c r="H309" s="849">
        <v>1.3755386145177328</v>
      </c>
      <c r="I309" s="849">
        <v>415</v>
      </c>
      <c r="J309" s="849">
        <v>7</v>
      </c>
      <c r="K309" s="849">
        <v>3017</v>
      </c>
      <c r="L309" s="849">
        <v>1</v>
      </c>
      <c r="M309" s="849">
        <v>431</v>
      </c>
      <c r="N309" s="849">
        <v>10</v>
      </c>
      <c r="O309" s="849">
        <v>4320</v>
      </c>
      <c r="P309" s="837">
        <v>1.4318859794497845</v>
      </c>
      <c r="Q309" s="850">
        <v>432</v>
      </c>
    </row>
    <row r="310" spans="1:17" ht="14.4" customHeight="1" x14ac:dyDescent="0.3">
      <c r="A310" s="831" t="s">
        <v>628</v>
      </c>
      <c r="B310" s="832" t="s">
        <v>8595</v>
      </c>
      <c r="C310" s="832" t="s">
        <v>8203</v>
      </c>
      <c r="D310" s="832" t="s">
        <v>8602</v>
      </c>
      <c r="E310" s="832" t="s">
        <v>8603</v>
      </c>
      <c r="F310" s="849">
        <v>181</v>
      </c>
      <c r="G310" s="849">
        <v>178285</v>
      </c>
      <c r="H310" s="849">
        <v>1.0404119981325863</v>
      </c>
      <c r="I310" s="849">
        <v>985</v>
      </c>
      <c r="J310" s="849">
        <v>170</v>
      </c>
      <c r="K310" s="849">
        <v>171360</v>
      </c>
      <c r="L310" s="849">
        <v>1</v>
      </c>
      <c r="M310" s="849">
        <v>1008</v>
      </c>
      <c r="N310" s="849">
        <v>195</v>
      </c>
      <c r="O310" s="849">
        <v>196755</v>
      </c>
      <c r="P310" s="837">
        <v>1.1481967787114846</v>
      </c>
      <c r="Q310" s="850">
        <v>1009</v>
      </c>
    </row>
    <row r="311" spans="1:17" ht="14.4" customHeight="1" x14ac:dyDescent="0.3">
      <c r="A311" s="831" t="s">
        <v>628</v>
      </c>
      <c r="B311" s="832" t="s">
        <v>8595</v>
      </c>
      <c r="C311" s="832" t="s">
        <v>8203</v>
      </c>
      <c r="D311" s="832" t="s">
        <v>8604</v>
      </c>
      <c r="E311" s="832" t="s">
        <v>8605</v>
      </c>
      <c r="F311" s="849">
        <v>5</v>
      </c>
      <c r="G311" s="849">
        <v>825</v>
      </c>
      <c r="H311" s="849">
        <v>2.3305084745762712</v>
      </c>
      <c r="I311" s="849">
        <v>165</v>
      </c>
      <c r="J311" s="849">
        <v>2</v>
      </c>
      <c r="K311" s="849">
        <v>354</v>
      </c>
      <c r="L311" s="849">
        <v>1</v>
      </c>
      <c r="M311" s="849">
        <v>177</v>
      </c>
      <c r="N311" s="849">
        <v>1</v>
      </c>
      <c r="O311" s="849">
        <v>177</v>
      </c>
      <c r="P311" s="837">
        <v>0.5</v>
      </c>
      <c r="Q311" s="850">
        <v>177</v>
      </c>
    </row>
    <row r="312" spans="1:17" ht="14.4" customHeight="1" x14ac:dyDescent="0.3">
      <c r="A312" s="831" t="s">
        <v>628</v>
      </c>
      <c r="B312" s="832" t="s">
        <v>8595</v>
      </c>
      <c r="C312" s="832" t="s">
        <v>8203</v>
      </c>
      <c r="D312" s="832" t="s">
        <v>8606</v>
      </c>
      <c r="E312" s="832" t="s">
        <v>8607</v>
      </c>
      <c r="F312" s="849">
        <v>208</v>
      </c>
      <c r="G312" s="849">
        <v>68848</v>
      </c>
      <c r="H312" s="849">
        <v>1.0686037126715093</v>
      </c>
      <c r="I312" s="849">
        <v>331</v>
      </c>
      <c r="J312" s="849">
        <v>182</v>
      </c>
      <c r="K312" s="849">
        <v>64428</v>
      </c>
      <c r="L312" s="849">
        <v>1</v>
      </c>
      <c r="M312" s="849">
        <v>354</v>
      </c>
      <c r="N312" s="849">
        <v>206</v>
      </c>
      <c r="O312" s="849">
        <v>73130</v>
      </c>
      <c r="P312" s="837">
        <v>1.1350654994722791</v>
      </c>
      <c r="Q312" s="850">
        <v>355</v>
      </c>
    </row>
    <row r="313" spans="1:17" ht="14.4" customHeight="1" x14ac:dyDescent="0.3">
      <c r="A313" s="831" t="s">
        <v>628</v>
      </c>
      <c r="B313" s="832" t="s">
        <v>8595</v>
      </c>
      <c r="C313" s="832" t="s">
        <v>8203</v>
      </c>
      <c r="D313" s="832" t="s">
        <v>8610</v>
      </c>
      <c r="E313" s="832" t="s">
        <v>8611</v>
      </c>
      <c r="F313" s="849"/>
      <c r="G313" s="849"/>
      <c r="H313" s="849"/>
      <c r="I313" s="849"/>
      <c r="J313" s="849">
        <v>3</v>
      </c>
      <c r="K313" s="849">
        <v>2529</v>
      </c>
      <c r="L313" s="849">
        <v>1</v>
      </c>
      <c r="M313" s="849">
        <v>843</v>
      </c>
      <c r="N313" s="849"/>
      <c r="O313" s="849"/>
      <c r="P313" s="837"/>
      <c r="Q313" s="850"/>
    </row>
    <row r="314" spans="1:17" ht="14.4" customHeight="1" x14ac:dyDescent="0.3">
      <c r="A314" s="831" t="s">
        <v>628</v>
      </c>
      <c r="B314" s="832" t="s">
        <v>8595</v>
      </c>
      <c r="C314" s="832" t="s">
        <v>8203</v>
      </c>
      <c r="D314" s="832" t="s">
        <v>8877</v>
      </c>
      <c r="E314" s="832" t="s">
        <v>8878</v>
      </c>
      <c r="F314" s="849">
        <v>2</v>
      </c>
      <c r="G314" s="849">
        <v>1064</v>
      </c>
      <c r="H314" s="849"/>
      <c r="I314" s="849">
        <v>532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628</v>
      </c>
      <c r="B315" s="832" t="s">
        <v>8595</v>
      </c>
      <c r="C315" s="832" t="s">
        <v>8203</v>
      </c>
      <c r="D315" s="832" t="s">
        <v>8612</v>
      </c>
      <c r="E315" s="832" t="s">
        <v>8613</v>
      </c>
      <c r="F315" s="849"/>
      <c r="G315" s="849"/>
      <c r="H315" s="849"/>
      <c r="I315" s="849"/>
      <c r="J315" s="849"/>
      <c r="K315" s="849"/>
      <c r="L315" s="849"/>
      <c r="M315" s="849"/>
      <c r="N315" s="849">
        <v>5</v>
      </c>
      <c r="O315" s="849">
        <v>4275</v>
      </c>
      <c r="P315" s="837"/>
      <c r="Q315" s="850">
        <v>855</v>
      </c>
    </row>
    <row r="316" spans="1:17" ht="14.4" customHeight="1" x14ac:dyDescent="0.3">
      <c r="A316" s="831" t="s">
        <v>628</v>
      </c>
      <c r="B316" s="832" t="s">
        <v>8595</v>
      </c>
      <c r="C316" s="832" t="s">
        <v>8203</v>
      </c>
      <c r="D316" s="832" t="s">
        <v>8614</v>
      </c>
      <c r="E316" s="832" t="s">
        <v>8615</v>
      </c>
      <c r="F316" s="849"/>
      <c r="G316" s="849"/>
      <c r="H316" s="849"/>
      <c r="I316" s="849"/>
      <c r="J316" s="849"/>
      <c r="K316" s="849"/>
      <c r="L316" s="849"/>
      <c r="M316" s="849"/>
      <c r="N316" s="849">
        <v>7</v>
      </c>
      <c r="O316" s="849">
        <v>4907</v>
      </c>
      <c r="P316" s="837"/>
      <c r="Q316" s="850">
        <v>701</v>
      </c>
    </row>
    <row r="317" spans="1:17" ht="14.4" customHeight="1" x14ac:dyDescent="0.3">
      <c r="A317" s="831" t="s">
        <v>628</v>
      </c>
      <c r="B317" s="832" t="s">
        <v>8879</v>
      </c>
      <c r="C317" s="832" t="s">
        <v>8203</v>
      </c>
      <c r="D317" s="832" t="s">
        <v>8880</v>
      </c>
      <c r="E317" s="832" t="s">
        <v>8881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701</v>
      </c>
      <c r="P317" s="837"/>
      <c r="Q317" s="850">
        <v>701</v>
      </c>
    </row>
    <row r="318" spans="1:17" ht="14.4" customHeight="1" x14ac:dyDescent="0.3">
      <c r="A318" s="831" t="s">
        <v>628</v>
      </c>
      <c r="B318" s="832" t="s">
        <v>8882</v>
      </c>
      <c r="C318" s="832" t="s">
        <v>8206</v>
      </c>
      <c r="D318" s="832" t="s">
        <v>8883</v>
      </c>
      <c r="E318" s="832" t="s">
        <v>8884</v>
      </c>
      <c r="F318" s="849">
        <v>15.150000000000002</v>
      </c>
      <c r="G318" s="849">
        <v>1437.2</v>
      </c>
      <c r="H318" s="849">
        <v>0.86374344920428892</v>
      </c>
      <c r="I318" s="849">
        <v>94.864686468646852</v>
      </c>
      <c r="J318" s="849">
        <v>17.540000000000003</v>
      </c>
      <c r="K318" s="849">
        <v>1663.9199999999996</v>
      </c>
      <c r="L318" s="849">
        <v>1</v>
      </c>
      <c r="M318" s="849">
        <v>94.864310148232576</v>
      </c>
      <c r="N318" s="849">
        <v>5.2000000000000011</v>
      </c>
      <c r="O318" s="849">
        <v>493.31</v>
      </c>
      <c r="P318" s="837">
        <v>0.29647459012452526</v>
      </c>
      <c r="Q318" s="850">
        <v>94.867307692307676</v>
      </c>
    </row>
    <row r="319" spans="1:17" ht="14.4" customHeight="1" x14ac:dyDescent="0.3">
      <c r="A319" s="831" t="s">
        <v>628</v>
      </c>
      <c r="B319" s="832" t="s">
        <v>8882</v>
      </c>
      <c r="C319" s="832" t="s">
        <v>8206</v>
      </c>
      <c r="D319" s="832" t="s">
        <v>8883</v>
      </c>
      <c r="E319" s="832"/>
      <c r="F319" s="849">
        <v>2.5099999999999998</v>
      </c>
      <c r="G319" s="849">
        <v>237.63</v>
      </c>
      <c r="H319" s="849">
        <v>0.58256925717087515</v>
      </c>
      <c r="I319" s="849">
        <v>94.673306772908376</v>
      </c>
      <c r="J319" s="849">
        <v>4.3000000000000007</v>
      </c>
      <c r="K319" s="849">
        <v>407.90000000000003</v>
      </c>
      <c r="L319" s="849">
        <v>1</v>
      </c>
      <c r="M319" s="849">
        <v>94.860465116279059</v>
      </c>
      <c r="N319" s="849"/>
      <c r="O319" s="849"/>
      <c r="P319" s="837"/>
      <c r="Q319" s="850"/>
    </row>
    <row r="320" spans="1:17" ht="14.4" customHeight="1" x14ac:dyDescent="0.3">
      <c r="A320" s="831" t="s">
        <v>628</v>
      </c>
      <c r="B320" s="832" t="s">
        <v>8882</v>
      </c>
      <c r="C320" s="832" t="s">
        <v>8206</v>
      </c>
      <c r="D320" s="832" t="s">
        <v>8388</v>
      </c>
      <c r="E320" s="832" t="s">
        <v>8389</v>
      </c>
      <c r="F320" s="849"/>
      <c r="G320" s="849"/>
      <c r="H320" s="849"/>
      <c r="I320" s="849"/>
      <c r="J320" s="849">
        <v>2</v>
      </c>
      <c r="K320" s="849">
        <v>3112.3</v>
      </c>
      <c r="L320" s="849">
        <v>1</v>
      </c>
      <c r="M320" s="849">
        <v>1556.15</v>
      </c>
      <c r="N320" s="849"/>
      <c r="O320" s="849"/>
      <c r="P320" s="837"/>
      <c r="Q320" s="850"/>
    </row>
    <row r="321" spans="1:17" ht="14.4" customHeight="1" x14ac:dyDescent="0.3">
      <c r="A321" s="831" t="s">
        <v>628</v>
      </c>
      <c r="B321" s="832" t="s">
        <v>8882</v>
      </c>
      <c r="C321" s="832" t="s">
        <v>8206</v>
      </c>
      <c r="D321" s="832" t="s">
        <v>8711</v>
      </c>
      <c r="E321" s="832" t="s">
        <v>8712</v>
      </c>
      <c r="F321" s="849">
        <v>143.1</v>
      </c>
      <c r="G321" s="849">
        <v>13654.61</v>
      </c>
      <c r="H321" s="849">
        <v>20.719254055202345</v>
      </c>
      <c r="I321" s="849">
        <v>95.420055904961572</v>
      </c>
      <c r="J321" s="849">
        <v>13.2</v>
      </c>
      <c r="K321" s="849">
        <v>659.03</v>
      </c>
      <c r="L321" s="849">
        <v>1</v>
      </c>
      <c r="M321" s="849">
        <v>49.926515151515154</v>
      </c>
      <c r="N321" s="849">
        <v>9.4</v>
      </c>
      <c r="O321" s="849">
        <v>469.34</v>
      </c>
      <c r="P321" s="837">
        <v>0.71216788310092105</v>
      </c>
      <c r="Q321" s="850">
        <v>49.92978723404255</v>
      </c>
    </row>
    <row r="322" spans="1:17" ht="14.4" customHeight="1" x14ac:dyDescent="0.3">
      <c r="A322" s="831" t="s">
        <v>628</v>
      </c>
      <c r="B322" s="832" t="s">
        <v>8882</v>
      </c>
      <c r="C322" s="832" t="s">
        <v>8206</v>
      </c>
      <c r="D322" s="832" t="s">
        <v>8711</v>
      </c>
      <c r="E322" s="832"/>
      <c r="F322" s="849">
        <v>49.33</v>
      </c>
      <c r="G322" s="849">
        <v>4267.18</v>
      </c>
      <c r="H322" s="849">
        <v>12.209035506852452</v>
      </c>
      <c r="I322" s="849">
        <v>86.502736671396718</v>
      </c>
      <c r="J322" s="849">
        <v>7</v>
      </c>
      <c r="K322" s="849">
        <v>349.51</v>
      </c>
      <c r="L322" s="849">
        <v>1</v>
      </c>
      <c r="M322" s="849">
        <v>49.93</v>
      </c>
      <c r="N322" s="849"/>
      <c r="O322" s="849"/>
      <c r="P322" s="837"/>
      <c r="Q322" s="850"/>
    </row>
    <row r="323" spans="1:17" ht="14.4" customHeight="1" x14ac:dyDescent="0.3">
      <c r="A323" s="831" t="s">
        <v>628</v>
      </c>
      <c r="B323" s="832" t="s">
        <v>8882</v>
      </c>
      <c r="C323" s="832" t="s">
        <v>8206</v>
      </c>
      <c r="D323" s="832" t="s">
        <v>8885</v>
      </c>
      <c r="E323" s="832" t="s">
        <v>3336</v>
      </c>
      <c r="F323" s="849">
        <v>20.3</v>
      </c>
      <c r="G323" s="849">
        <v>1609.99</v>
      </c>
      <c r="H323" s="849"/>
      <c r="I323" s="849">
        <v>79.309852216748766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628</v>
      </c>
      <c r="B324" s="832" t="s">
        <v>8882</v>
      </c>
      <c r="C324" s="832" t="s">
        <v>8206</v>
      </c>
      <c r="D324" s="832" t="s">
        <v>8713</v>
      </c>
      <c r="E324" s="832" t="s">
        <v>8714</v>
      </c>
      <c r="F324" s="849">
        <v>1</v>
      </c>
      <c r="G324" s="849">
        <v>869.72</v>
      </c>
      <c r="H324" s="849">
        <v>0.12600693116357778</v>
      </c>
      <c r="I324" s="849">
        <v>869.72</v>
      </c>
      <c r="J324" s="849">
        <v>8</v>
      </c>
      <c r="K324" s="849">
        <v>6902.16</v>
      </c>
      <c r="L324" s="849">
        <v>1</v>
      </c>
      <c r="M324" s="849">
        <v>862.77</v>
      </c>
      <c r="N324" s="849"/>
      <c r="O324" s="849"/>
      <c r="P324" s="837"/>
      <c r="Q324" s="850"/>
    </row>
    <row r="325" spans="1:17" ht="14.4" customHeight="1" x14ac:dyDescent="0.3">
      <c r="A325" s="831" t="s">
        <v>628</v>
      </c>
      <c r="B325" s="832" t="s">
        <v>8882</v>
      </c>
      <c r="C325" s="832" t="s">
        <v>8206</v>
      </c>
      <c r="D325" s="832" t="s">
        <v>8715</v>
      </c>
      <c r="E325" s="832" t="s">
        <v>8714</v>
      </c>
      <c r="F325" s="849">
        <v>2</v>
      </c>
      <c r="G325" s="849">
        <v>869.74</v>
      </c>
      <c r="H325" s="849"/>
      <c r="I325" s="849">
        <v>434.87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628</v>
      </c>
      <c r="B326" s="832" t="s">
        <v>8882</v>
      </c>
      <c r="C326" s="832" t="s">
        <v>8206</v>
      </c>
      <c r="D326" s="832" t="s">
        <v>8886</v>
      </c>
      <c r="E326" s="832" t="s">
        <v>3336</v>
      </c>
      <c r="F326" s="849">
        <v>4</v>
      </c>
      <c r="G326" s="849">
        <v>451.32</v>
      </c>
      <c r="H326" s="849"/>
      <c r="I326" s="849">
        <v>112.83</v>
      </c>
      <c r="J326" s="849"/>
      <c r="K326" s="849"/>
      <c r="L326" s="849"/>
      <c r="M326" s="849"/>
      <c r="N326" s="849">
        <v>62</v>
      </c>
      <c r="O326" s="849">
        <v>4964.96</v>
      </c>
      <c r="P326" s="837"/>
      <c r="Q326" s="850">
        <v>80.08</v>
      </c>
    </row>
    <row r="327" spans="1:17" ht="14.4" customHeight="1" x14ac:dyDescent="0.3">
      <c r="A327" s="831" t="s">
        <v>628</v>
      </c>
      <c r="B327" s="832" t="s">
        <v>8882</v>
      </c>
      <c r="C327" s="832" t="s">
        <v>8206</v>
      </c>
      <c r="D327" s="832" t="s">
        <v>8392</v>
      </c>
      <c r="E327" s="832" t="s">
        <v>8393</v>
      </c>
      <c r="F327" s="849">
        <v>1.42</v>
      </c>
      <c r="G327" s="849">
        <v>195.97</v>
      </c>
      <c r="H327" s="849">
        <v>1.0676654862435302</v>
      </c>
      <c r="I327" s="849">
        <v>138.00704225352112</v>
      </c>
      <c r="J327" s="849">
        <v>1.33</v>
      </c>
      <c r="K327" s="849">
        <v>183.55</v>
      </c>
      <c r="L327" s="849">
        <v>1</v>
      </c>
      <c r="M327" s="849">
        <v>138.00751879699249</v>
      </c>
      <c r="N327" s="849"/>
      <c r="O327" s="849"/>
      <c r="P327" s="837"/>
      <c r="Q327" s="850"/>
    </row>
    <row r="328" spans="1:17" ht="14.4" customHeight="1" x14ac:dyDescent="0.3">
      <c r="A328" s="831" t="s">
        <v>628</v>
      </c>
      <c r="B328" s="832" t="s">
        <v>8882</v>
      </c>
      <c r="C328" s="832" t="s">
        <v>8206</v>
      </c>
      <c r="D328" s="832" t="s">
        <v>8394</v>
      </c>
      <c r="E328" s="832" t="s">
        <v>8393</v>
      </c>
      <c r="F328" s="849">
        <v>0.42</v>
      </c>
      <c r="G328" s="849">
        <v>115.92</v>
      </c>
      <c r="H328" s="849">
        <v>0.25803005008347246</v>
      </c>
      <c r="I328" s="849">
        <v>276</v>
      </c>
      <c r="J328" s="849">
        <v>1.6600000000000001</v>
      </c>
      <c r="K328" s="849">
        <v>449.25</v>
      </c>
      <c r="L328" s="849">
        <v>1</v>
      </c>
      <c r="M328" s="849">
        <v>270.63253012048193</v>
      </c>
      <c r="N328" s="849">
        <v>0.71</v>
      </c>
      <c r="O328" s="849">
        <v>195.96</v>
      </c>
      <c r="P328" s="837">
        <v>0.43619365609348915</v>
      </c>
      <c r="Q328" s="850">
        <v>276</v>
      </c>
    </row>
    <row r="329" spans="1:17" ht="14.4" customHeight="1" x14ac:dyDescent="0.3">
      <c r="A329" s="831" t="s">
        <v>628</v>
      </c>
      <c r="B329" s="832" t="s">
        <v>8882</v>
      </c>
      <c r="C329" s="832" t="s">
        <v>8206</v>
      </c>
      <c r="D329" s="832" t="s">
        <v>8719</v>
      </c>
      <c r="E329" s="832" t="s">
        <v>2827</v>
      </c>
      <c r="F329" s="849">
        <v>9.1999999999999993</v>
      </c>
      <c r="G329" s="849">
        <v>5657.62</v>
      </c>
      <c r="H329" s="849">
        <v>13.937427635306582</v>
      </c>
      <c r="I329" s="849">
        <v>614.9586956521739</v>
      </c>
      <c r="J329" s="849">
        <v>0.92</v>
      </c>
      <c r="K329" s="849">
        <v>405.92999999999995</v>
      </c>
      <c r="L329" s="849">
        <v>1</v>
      </c>
      <c r="M329" s="849">
        <v>441.22826086956513</v>
      </c>
      <c r="N329" s="849">
        <v>6.8999999999999995</v>
      </c>
      <c r="O329" s="849">
        <v>3044.5099999999998</v>
      </c>
      <c r="P329" s="837">
        <v>7.5000862217623734</v>
      </c>
      <c r="Q329" s="850">
        <v>441.23333333333335</v>
      </c>
    </row>
    <row r="330" spans="1:17" ht="14.4" customHeight="1" x14ac:dyDescent="0.3">
      <c r="A330" s="831" t="s">
        <v>628</v>
      </c>
      <c r="B330" s="832" t="s">
        <v>8882</v>
      </c>
      <c r="C330" s="832" t="s">
        <v>8206</v>
      </c>
      <c r="D330" s="832" t="s">
        <v>8887</v>
      </c>
      <c r="E330" s="832" t="s">
        <v>743</v>
      </c>
      <c r="F330" s="849">
        <v>2.4</v>
      </c>
      <c r="G330" s="849">
        <v>747.12</v>
      </c>
      <c r="H330" s="849">
        <v>4.8</v>
      </c>
      <c r="I330" s="849">
        <v>311.3</v>
      </c>
      <c r="J330" s="849">
        <v>0.5</v>
      </c>
      <c r="K330" s="849">
        <v>155.65</v>
      </c>
      <c r="L330" s="849">
        <v>1</v>
      </c>
      <c r="M330" s="849">
        <v>311.3</v>
      </c>
      <c r="N330" s="849"/>
      <c r="O330" s="849"/>
      <c r="P330" s="837"/>
      <c r="Q330" s="850"/>
    </row>
    <row r="331" spans="1:17" ht="14.4" customHeight="1" x14ac:dyDescent="0.3">
      <c r="A331" s="831" t="s">
        <v>628</v>
      </c>
      <c r="B331" s="832" t="s">
        <v>8882</v>
      </c>
      <c r="C331" s="832" t="s">
        <v>8206</v>
      </c>
      <c r="D331" s="832" t="s">
        <v>8888</v>
      </c>
      <c r="E331" s="832"/>
      <c r="F331" s="849">
        <v>5</v>
      </c>
      <c r="G331" s="849">
        <v>402.15</v>
      </c>
      <c r="H331" s="849"/>
      <c r="I331" s="849">
        <v>80.429999999999993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628</v>
      </c>
      <c r="B332" s="832" t="s">
        <v>8882</v>
      </c>
      <c r="C332" s="832" t="s">
        <v>8206</v>
      </c>
      <c r="D332" s="832" t="s">
        <v>8721</v>
      </c>
      <c r="E332" s="832" t="s">
        <v>1739</v>
      </c>
      <c r="F332" s="849">
        <v>3</v>
      </c>
      <c r="G332" s="849">
        <v>1209.6300000000001</v>
      </c>
      <c r="H332" s="849"/>
      <c r="I332" s="849">
        <v>403.21000000000004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628</v>
      </c>
      <c r="B333" s="832" t="s">
        <v>8882</v>
      </c>
      <c r="C333" s="832" t="s">
        <v>8206</v>
      </c>
      <c r="D333" s="832" t="s">
        <v>8722</v>
      </c>
      <c r="E333" s="832" t="s">
        <v>1739</v>
      </c>
      <c r="F333" s="849">
        <v>0.06</v>
      </c>
      <c r="G333" s="849">
        <v>48.38</v>
      </c>
      <c r="H333" s="849"/>
      <c r="I333" s="849">
        <v>806.33333333333337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628</v>
      </c>
      <c r="B334" s="832" t="s">
        <v>8882</v>
      </c>
      <c r="C334" s="832" t="s">
        <v>8206</v>
      </c>
      <c r="D334" s="832" t="s">
        <v>8395</v>
      </c>
      <c r="E334" s="832" t="s">
        <v>8396</v>
      </c>
      <c r="F334" s="849"/>
      <c r="G334" s="849"/>
      <c r="H334" s="849"/>
      <c r="I334" s="849"/>
      <c r="J334" s="849">
        <v>0.75</v>
      </c>
      <c r="K334" s="849">
        <v>250.63000000000002</v>
      </c>
      <c r="L334" s="849">
        <v>1</v>
      </c>
      <c r="M334" s="849">
        <v>334.17333333333335</v>
      </c>
      <c r="N334" s="849">
        <v>0.17</v>
      </c>
      <c r="O334" s="849">
        <v>56.78</v>
      </c>
      <c r="P334" s="837">
        <v>0.22654909627738098</v>
      </c>
      <c r="Q334" s="850">
        <v>334</v>
      </c>
    </row>
    <row r="335" spans="1:17" ht="14.4" customHeight="1" x14ac:dyDescent="0.3">
      <c r="A335" s="831" t="s">
        <v>628</v>
      </c>
      <c r="B335" s="832" t="s">
        <v>8882</v>
      </c>
      <c r="C335" s="832" t="s">
        <v>8206</v>
      </c>
      <c r="D335" s="832" t="s">
        <v>8397</v>
      </c>
      <c r="E335" s="832" t="s">
        <v>1630</v>
      </c>
      <c r="F335" s="849">
        <v>2</v>
      </c>
      <c r="G335" s="849">
        <v>1679.4</v>
      </c>
      <c r="H335" s="849"/>
      <c r="I335" s="849">
        <v>839.7</v>
      </c>
      <c r="J335" s="849"/>
      <c r="K335" s="849"/>
      <c r="L335" s="849"/>
      <c r="M335" s="849"/>
      <c r="N335" s="849">
        <v>6.8</v>
      </c>
      <c r="O335" s="849">
        <v>5790.88</v>
      </c>
      <c r="P335" s="837"/>
      <c r="Q335" s="850">
        <v>851.6</v>
      </c>
    </row>
    <row r="336" spans="1:17" ht="14.4" customHeight="1" x14ac:dyDescent="0.3">
      <c r="A336" s="831" t="s">
        <v>628</v>
      </c>
      <c r="B336" s="832" t="s">
        <v>8882</v>
      </c>
      <c r="C336" s="832" t="s">
        <v>8206</v>
      </c>
      <c r="D336" s="832" t="s">
        <v>8889</v>
      </c>
      <c r="E336" s="832" t="s">
        <v>758</v>
      </c>
      <c r="F336" s="849"/>
      <c r="G336" s="849"/>
      <c r="H336" s="849"/>
      <c r="I336" s="849"/>
      <c r="J336" s="849"/>
      <c r="K336" s="849"/>
      <c r="L336" s="849"/>
      <c r="M336" s="849"/>
      <c r="N336" s="849">
        <v>1.8</v>
      </c>
      <c r="O336" s="849">
        <v>1242.72</v>
      </c>
      <c r="P336" s="837"/>
      <c r="Q336" s="850">
        <v>690.4</v>
      </c>
    </row>
    <row r="337" spans="1:17" ht="14.4" customHeight="1" x14ac:dyDescent="0.3">
      <c r="A337" s="831" t="s">
        <v>628</v>
      </c>
      <c r="B337" s="832" t="s">
        <v>8882</v>
      </c>
      <c r="C337" s="832" t="s">
        <v>8206</v>
      </c>
      <c r="D337" s="832" t="s">
        <v>8890</v>
      </c>
      <c r="E337" s="832" t="s">
        <v>1601</v>
      </c>
      <c r="F337" s="849">
        <v>2</v>
      </c>
      <c r="G337" s="849">
        <v>116.8</v>
      </c>
      <c r="H337" s="849">
        <v>2.7397260273972605E-2</v>
      </c>
      <c r="I337" s="849">
        <v>58.4</v>
      </c>
      <c r="J337" s="849">
        <v>73</v>
      </c>
      <c r="K337" s="849">
        <v>4263.2</v>
      </c>
      <c r="L337" s="849">
        <v>1</v>
      </c>
      <c r="M337" s="849">
        <v>58.4</v>
      </c>
      <c r="N337" s="849">
        <v>119</v>
      </c>
      <c r="O337" s="849">
        <v>6949.6</v>
      </c>
      <c r="P337" s="837">
        <v>1.6301369863013699</v>
      </c>
      <c r="Q337" s="850">
        <v>58.400000000000006</v>
      </c>
    </row>
    <row r="338" spans="1:17" ht="14.4" customHeight="1" x14ac:dyDescent="0.3">
      <c r="A338" s="831" t="s">
        <v>628</v>
      </c>
      <c r="B338" s="832" t="s">
        <v>8882</v>
      </c>
      <c r="C338" s="832" t="s">
        <v>8206</v>
      </c>
      <c r="D338" s="832" t="s">
        <v>8528</v>
      </c>
      <c r="E338" s="832" t="s">
        <v>1564</v>
      </c>
      <c r="F338" s="849">
        <v>20</v>
      </c>
      <c r="G338" s="849">
        <v>247548.59999999998</v>
      </c>
      <c r="H338" s="849">
        <v>1.1764705882352939</v>
      </c>
      <c r="I338" s="849">
        <v>12377.429999999998</v>
      </c>
      <c r="J338" s="849">
        <v>17</v>
      </c>
      <c r="K338" s="849">
        <v>210416.31</v>
      </c>
      <c r="L338" s="849">
        <v>1</v>
      </c>
      <c r="M338" s="849">
        <v>12377.43</v>
      </c>
      <c r="N338" s="849">
        <v>6</v>
      </c>
      <c r="O338" s="849">
        <v>74264.58</v>
      </c>
      <c r="P338" s="837">
        <v>0.35294117647058826</v>
      </c>
      <c r="Q338" s="850">
        <v>12377.43</v>
      </c>
    </row>
    <row r="339" spans="1:17" ht="14.4" customHeight="1" x14ac:dyDescent="0.3">
      <c r="A339" s="831" t="s">
        <v>628</v>
      </c>
      <c r="B339" s="832" t="s">
        <v>8882</v>
      </c>
      <c r="C339" s="832" t="s">
        <v>8206</v>
      </c>
      <c r="D339" s="832" t="s">
        <v>8891</v>
      </c>
      <c r="E339" s="832" t="s">
        <v>1564</v>
      </c>
      <c r="F339" s="849"/>
      <c r="G339" s="849"/>
      <c r="H339" s="849"/>
      <c r="I339" s="849"/>
      <c r="J339" s="849">
        <v>6</v>
      </c>
      <c r="K339" s="849">
        <v>37132.26</v>
      </c>
      <c r="L339" s="849">
        <v>1</v>
      </c>
      <c r="M339" s="849">
        <v>6188.71</v>
      </c>
      <c r="N339" s="849">
        <v>4</v>
      </c>
      <c r="O339" s="849">
        <v>24754.84</v>
      </c>
      <c r="P339" s="837">
        <v>0.66666666666666663</v>
      </c>
      <c r="Q339" s="850">
        <v>6188.71</v>
      </c>
    </row>
    <row r="340" spans="1:17" ht="14.4" customHeight="1" x14ac:dyDescent="0.3">
      <c r="A340" s="831" t="s">
        <v>628</v>
      </c>
      <c r="B340" s="832" t="s">
        <v>8882</v>
      </c>
      <c r="C340" s="832" t="s">
        <v>8206</v>
      </c>
      <c r="D340" s="832" t="s">
        <v>8724</v>
      </c>
      <c r="E340" s="832" t="s">
        <v>4778</v>
      </c>
      <c r="F340" s="849">
        <v>10.4</v>
      </c>
      <c r="G340" s="849">
        <v>7199.5099999999993</v>
      </c>
      <c r="H340" s="849">
        <v>0.37142198266166726</v>
      </c>
      <c r="I340" s="849">
        <v>692.26057692307688</v>
      </c>
      <c r="J340" s="849">
        <v>27.999999999999996</v>
      </c>
      <c r="K340" s="849">
        <v>19383.64</v>
      </c>
      <c r="L340" s="849">
        <v>1</v>
      </c>
      <c r="M340" s="849">
        <v>692.27285714285722</v>
      </c>
      <c r="N340" s="849">
        <v>18</v>
      </c>
      <c r="O340" s="849">
        <v>12460.81</v>
      </c>
      <c r="P340" s="837">
        <v>0.64285191016754339</v>
      </c>
      <c r="Q340" s="850">
        <v>692.26722222222224</v>
      </c>
    </row>
    <row r="341" spans="1:17" ht="14.4" customHeight="1" x14ac:dyDescent="0.3">
      <c r="A341" s="831" t="s">
        <v>628</v>
      </c>
      <c r="B341" s="832" t="s">
        <v>8882</v>
      </c>
      <c r="C341" s="832" t="s">
        <v>8206</v>
      </c>
      <c r="D341" s="832" t="s">
        <v>8529</v>
      </c>
      <c r="E341" s="832" t="s">
        <v>1004</v>
      </c>
      <c r="F341" s="849">
        <v>12</v>
      </c>
      <c r="G341" s="849">
        <v>14852.88</v>
      </c>
      <c r="H341" s="849">
        <v>0.42857142857142855</v>
      </c>
      <c r="I341" s="849">
        <v>1237.74</v>
      </c>
      <c r="J341" s="849">
        <v>28</v>
      </c>
      <c r="K341" s="849">
        <v>34656.720000000001</v>
      </c>
      <c r="L341" s="849">
        <v>1</v>
      </c>
      <c r="M341" s="849">
        <v>1237.74</v>
      </c>
      <c r="N341" s="849">
        <v>11</v>
      </c>
      <c r="O341" s="849">
        <v>13615.14</v>
      </c>
      <c r="P341" s="837">
        <v>0.39285714285714285</v>
      </c>
      <c r="Q341" s="850">
        <v>1237.74</v>
      </c>
    </row>
    <row r="342" spans="1:17" ht="14.4" customHeight="1" x14ac:dyDescent="0.3">
      <c r="A342" s="831" t="s">
        <v>628</v>
      </c>
      <c r="B342" s="832" t="s">
        <v>8882</v>
      </c>
      <c r="C342" s="832" t="s">
        <v>8206</v>
      </c>
      <c r="D342" s="832" t="s">
        <v>8530</v>
      </c>
      <c r="E342" s="832" t="s">
        <v>1004</v>
      </c>
      <c r="F342" s="849">
        <v>7</v>
      </c>
      <c r="G342" s="849">
        <v>21660.52</v>
      </c>
      <c r="H342" s="849"/>
      <c r="I342" s="849">
        <v>3094.36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628</v>
      </c>
      <c r="B343" s="832" t="s">
        <v>8882</v>
      </c>
      <c r="C343" s="832" t="s">
        <v>8206</v>
      </c>
      <c r="D343" s="832" t="s">
        <v>8531</v>
      </c>
      <c r="E343" s="832" t="s">
        <v>1004</v>
      </c>
      <c r="F343" s="849">
        <v>27</v>
      </c>
      <c r="G343" s="849">
        <v>167095.17000000001</v>
      </c>
      <c r="H343" s="849">
        <v>1.35</v>
      </c>
      <c r="I343" s="849">
        <v>6188.71</v>
      </c>
      <c r="J343" s="849">
        <v>20</v>
      </c>
      <c r="K343" s="849">
        <v>123774.2</v>
      </c>
      <c r="L343" s="849">
        <v>1</v>
      </c>
      <c r="M343" s="849">
        <v>6188.71</v>
      </c>
      <c r="N343" s="849">
        <v>6</v>
      </c>
      <c r="O343" s="849">
        <v>37132.26</v>
      </c>
      <c r="P343" s="837">
        <v>0.30000000000000004</v>
      </c>
      <c r="Q343" s="850">
        <v>6188.71</v>
      </c>
    </row>
    <row r="344" spans="1:17" ht="14.4" customHeight="1" x14ac:dyDescent="0.3">
      <c r="A344" s="831" t="s">
        <v>628</v>
      </c>
      <c r="B344" s="832" t="s">
        <v>8882</v>
      </c>
      <c r="C344" s="832" t="s">
        <v>8206</v>
      </c>
      <c r="D344" s="832" t="s">
        <v>8532</v>
      </c>
      <c r="E344" s="832" t="s">
        <v>1004</v>
      </c>
      <c r="F344" s="849">
        <v>13</v>
      </c>
      <c r="G344" s="849">
        <v>160906.58999999997</v>
      </c>
      <c r="H344" s="849">
        <v>0.81249999999999978</v>
      </c>
      <c r="I344" s="849">
        <v>12377.429999999997</v>
      </c>
      <c r="J344" s="849">
        <v>16</v>
      </c>
      <c r="K344" s="849">
        <v>198038.88</v>
      </c>
      <c r="L344" s="849">
        <v>1</v>
      </c>
      <c r="M344" s="849">
        <v>12377.43</v>
      </c>
      <c r="N344" s="849">
        <v>12</v>
      </c>
      <c r="O344" s="849">
        <v>148529.16</v>
      </c>
      <c r="P344" s="837">
        <v>0.75</v>
      </c>
      <c r="Q344" s="850">
        <v>12377.43</v>
      </c>
    </row>
    <row r="345" spans="1:17" ht="14.4" customHeight="1" x14ac:dyDescent="0.3">
      <c r="A345" s="831" t="s">
        <v>628</v>
      </c>
      <c r="B345" s="832" t="s">
        <v>8882</v>
      </c>
      <c r="C345" s="832" t="s">
        <v>8206</v>
      </c>
      <c r="D345" s="832" t="s">
        <v>8892</v>
      </c>
      <c r="E345" s="832" t="s">
        <v>8893</v>
      </c>
      <c r="F345" s="849"/>
      <c r="G345" s="849"/>
      <c r="H345" s="849"/>
      <c r="I345" s="849"/>
      <c r="J345" s="849">
        <v>1.8199999999999998</v>
      </c>
      <c r="K345" s="849">
        <v>26921.040000000001</v>
      </c>
      <c r="L345" s="849">
        <v>1</v>
      </c>
      <c r="M345" s="849">
        <v>14791.780219780221</v>
      </c>
      <c r="N345" s="849"/>
      <c r="O345" s="849"/>
      <c r="P345" s="837"/>
      <c r="Q345" s="850"/>
    </row>
    <row r="346" spans="1:17" ht="14.4" customHeight="1" x14ac:dyDescent="0.3">
      <c r="A346" s="831" t="s">
        <v>628</v>
      </c>
      <c r="B346" s="832" t="s">
        <v>8882</v>
      </c>
      <c r="C346" s="832" t="s">
        <v>8206</v>
      </c>
      <c r="D346" s="832" t="s">
        <v>8894</v>
      </c>
      <c r="E346" s="832" t="s">
        <v>8893</v>
      </c>
      <c r="F346" s="849">
        <v>3</v>
      </c>
      <c r="G346" s="849">
        <v>10050.39</v>
      </c>
      <c r="H346" s="849"/>
      <c r="I346" s="849">
        <v>3350.1299999999997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628</v>
      </c>
      <c r="B347" s="832" t="s">
        <v>8882</v>
      </c>
      <c r="C347" s="832" t="s">
        <v>8206</v>
      </c>
      <c r="D347" s="832" t="s">
        <v>8398</v>
      </c>
      <c r="E347" s="832" t="s">
        <v>8399</v>
      </c>
      <c r="F347" s="849">
        <v>10</v>
      </c>
      <c r="G347" s="849">
        <v>86298.3</v>
      </c>
      <c r="H347" s="849">
        <v>1.25</v>
      </c>
      <c r="I347" s="849">
        <v>8629.83</v>
      </c>
      <c r="J347" s="849">
        <v>8</v>
      </c>
      <c r="K347" s="849">
        <v>69038.64</v>
      </c>
      <c r="L347" s="849">
        <v>1</v>
      </c>
      <c r="M347" s="849">
        <v>8629.83</v>
      </c>
      <c r="N347" s="849"/>
      <c r="O347" s="849"/>
      <c r="P347" s="837"/>
      <c r="Q347" s="850"/>
    </row>
    <row r="348" spans="1:17" ht="14.4" customHeight="1" x14ac:dyDescent="0.3">
      <c r="A348" s="831" t="s">
        <v>628</v>
      </c>
      <c r="B348" s="832" t="s">
        <v>8882</v>
      </c>
      <c r="C348" s="832" t="s">
        <v>8206</v>
      </c>
      <c r="D348" s="832" t="s">
        <v>8323</v>
      </c>
      <c r="E348" s="832" t="s">
        <v>8372</v>
      </c>
      <c r="F348" s="849">
        <v>0</v>
      </c>
      <c r="G348" s="849">
        <v>2.1827872842550278E-11</v>
      </c>
      <c r="H348" s="849">
        <v>3</v>
      </c>
      <c r="I348" s="849"/>
      <c r="J348" s="849">
        <v>0</v>
      </c>
      <c r="K348" s="849">
        <v>7.2759576141834259E-12</v>
      </c>
      <c r="L348" s="849">
        <v>1</v>
      </c>
      <c r="M348" s="849"/>
      <c r="N348" s="849">
        <v>0</v>
      </c>
      <c r="O348" s="849">
        <v>0</v>
      </c>
      <c r="P348" s="837">
        <v>0</v>
      </c>
      <c r="Q348" s="850"/>
    </row>
    <row r="349" spans="1:17" ht="14.4" customHeight="1" x14ac:dyDescent="0.3">
      <c r="A349" s="831" t="s">
        <v>628</v>
      </c>
      <c r="B349" s="832" t="s">
        <v>8882</v>
      </c>
      <c r="C349" s="832" t="s">
        <v>8206</v>
      </c>
      <c r="D349" s="832" t="s">
        <v>8323</v>
      </c>
      <c r="E349" s="832" t="s">
        <v>2961</v>
      </c>
      <c r="F349" s="849">
        <v>25</v>
      </c>
      <c r="G349" s="849">
        <v>312827.25</v>
      </c>
      <c r="H349" s="849">
        <v>1.4299900947071067</v>
      </c>
      <c r="I349" s="849">
        <v>12513.09</v>
      </c>
      <c r="J349" s="849">
        <v>21</v>
      </c>
      <c r="K349" s="849">
        <v>218761.83000000002</v>
      </c>
      <c r="L349" s="849">
        <v>1</v>
      </c>
      <c r="M349" s="849">
        <v>10417.230000000001</v>
      </c>
      <c r="N349" s="849">
        <v>10</v>
      </c>
      <c r="O349" s="849">
        <v>92930.08</v>
      </c>
      <c r="P349" s="837">
        <v>0.42480024965964125</v>
      </c>
      <c r="Q349" s="850">
        <v>9293.0079999999998</v>
      </c>
    </row>
    <row r="350" spans="1:17" ht="14.4" customHeight="1" x14ac:dyDescent="0.3">
      <c r="A350" s="831" t="s">
        <v>628</v>
      </c>
      <c r="B350" s="832" t="s">
        <v>8882</v>
      </c>
      <c r="C350" s="832" t="s">
        <v>8206</v>
      </c>
      <c r="D350" s="832" t="s">
        <v>8725</v>
      </c>
      <c r="E350" s="832" t="s">
        <v>1608</v>
      </c>
      <c r="F350" s="849">
        <v>1</v>
      </c>
      <c r="G350" s="849">
        <v>5710.43</v>
      </c>
      <c r="H350" s="849">
        <v>1</v>
      </c>
      <c r="I350" s="849">
        <v>5710.43</v>
      </c>
      <c r="J350" s="849">
        <v>1</v>
      </c>
      <c r="K350" s="849">
        <v>5710.43</v>
      </c>
      <c r="L350" s="849">
        <v>1</v>
      </c>
      <c r="M350" s="849">
        <v>5710.43</v>
      </c>
      <c r="N350" s="849"/>
      <c r="O350" s="849"/>
      <c r="P350" s="837"/>
      <c r="Q350" s="850"/>
    </row>
    <row r="351" spans="1:17" ht="14.4" customHeight="1" x14ac:dyDescent="0.3">
      <c r="A351" s="831" t="s">
        <v>628</v>
      </c>
      <c r="B351" s="832" t="s">
        <v>8882</v>
      </c>
      <c r="C351" s="832" t="s">
        <v>8206</v>
      </c>
      <c r="D351" s="832" t="s">
        <v>8726</v>
      </c>
      <c r="E351" s="832" t="s">
        <v>1608</v>
      </c>
      <c r="F351" s="849">
        <v>1</v>
      </c>
      <c r="G351" s="849">
        <v>11420.87</v>
      </c>
      <c r="H351" s="849">
        <v>1</v>
      </c>
      <c r="I351" s="849">
        <v>11420.87</v>
      </c>
      <c r="J351" s="849">
        <v>1</v>
      </c>
      <c r="K351" s="849">
        <v>11420.87</v>
      </c>
      <c r="L351" s="849">
        <v>1</v>
      </c>
      <c r="M351" s="849">
        <v>11420.87</v>
      </c>
      <c r="N351" s="849"/>
      <c r="O351" s="849"/>
      <c r="P351" s="837"/>
      <c r="Q351" s="850"/>
    </row>
    <row r="352" spans="1:17" ht="14.4" customHeight="1" x14ac:dyDescent="0.3">
      <c r="A352" s="831" t="s">
        <v>628</v>
      </c>
      <c r="B352" s="832" t="s">
        <v>8882</v>
      </c>
      <c r="C352" s="832" t="s">
        <v>8206</v>
      </c>
      <c r="D352" s="832" t="s">
        <v>8403</v>
      </c>
      <c r="E352" s="832"/>
      <c r="F352" s="849">
        <v>6.0299999999999994</v>
      </c>
      <c r="G352" s="849">
        <v>274.20999999999998</v>
      </c>
      <c r="H352" s="849"/>
      <c r="I352" s="849">
        <v>45.4742951907131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628</v>
      </c>
      <c r="B353" s="832" t="s">
        <v>8882</v>
      </c>
      <c r="C353" s="832" t="s">
        <v>8206</v>
      </c>
      <c r="D353" s="832" t="s">
        <v>8403</v>
      </c>
      <c r="E353" s="832" t="s">
        <v>8404</v>
      </c>
      <c r="F353" s="849">
        <v>18.139999999999997</v>
      </c>
      <c r="G353" s="849">
        <v>941.41</v>
      </c>
      <c r="H353" s="849">
        <v>1.9146802798568177</v>
      </c>
      <c r="I353" s="849">
        <v>51.896912899669246</v>
      </c>
      <c r="J353" s="849">
        <v>10.81</v>
      </c>
      <c r="K353" s="849">
        <v>491.67999999999995</v>
      </c>
      <c r="L353" s="849">
        <v>1</v>
      </c>
      <c r="M353" s="849">
        <v>45.483811285846429</v>
      </c>
      <c r="N353" s="849"/>
      <c r="O353" s="849"/>
      <c r="P353" s="837"/>
      <c r="Q353" s="850"/>
    </row>
    <row r="354" spans="1:17" ht="14.4" customHeight="1" x14ac:dyDescent="0.3">
      <c r="A354" s="831" t="s">
        <v>628</v>
      </c>
      <c r="B354" s="832" t="s">
        <v>8882</v>
      </c>
      <c r="C354" s="832" t="s">
        <v>8206</v>
      </c>
      <c r="D354" s="832" t="s">
        <v>8407</v>
      </c>
      <c r="E354" s="832" t="s">
        <v>1707</v>
      </c>
      <c r="F354" s="849">
        <v>4.7</v>
      </c>
      <c r="G354" s="849">
        <v>497.20000000000005</v>
      </c>
      <c r="H354" s="849">
        <v>0.92692020879940351</v>
      </c>
      <c r="I354" s="849">
        <v>105.78723404255319</v>
      </c>
      <c r="J354" s="849">
        <v>3.9</v>
      </c>
      <c r="K354" s="849">
        <v>536.4</v>
      </c>
      <c r="L354" s="849">
        <v>1</v>
      </c>
      <c r="M354" s="849">
        <v>137.53846153846155</v>
      </c>
      <c r="N354" s="849">
        <v>2</v>
      </c>
      <c r="O354" s="849">
        <v>275.08</v>
      </c>
      <c r="P354" s="837">
        <v>0.51282624906785979</v>
      </c>
      <c r="Q354" s="850">
        <v>137.54</v>
      </c>
    </row>
    <row r="355" spans="1:17" ht="14.4" customHeight="1" x14ac:dyDescent="0.3">
      <c r="A355" s="831" t="s">
        <v>628</v>
      </c>
      <c r="B355" s="832" t="s">
        <v>8882</v>
      </c>
      <c r="C355" s="832" t="s">
        <v>8206</v>
      </c>
      <c r="D355" s="832" t="s">
        <v>8408</v>
      </c>
      <c r="E355" s="832" t="s">
        <v>1707</v>
      </c>
      <c r="F355" s="849"/>
      <c r="G355" s="849"/>
      <c r="H355" s="849"/>
      <c r="I355" s="849"/>
      <c r="J355" s="849"/>
      <c r="K355" s="849"/>
      <c r="L355" s="849"/>
      <c r="M355" s="849"/>
      <c r="N355" s="849">
        <v>0.03</v>
      </c>
      <c r="O355" s="849">
        <v>20.62</v>
      </c>
      <c r="P355" s="837"/>
      <c r="Q355" s="850">
        <v>687.33333333333337</v>
      </c>
    </row>
    <row r="356" spans="1:17" ht="14.4" customHeight="1" x14ac:dyDescent="0.3">
      <c r="A356" s="831" t="s">
        <v>628</v>
      </c>
      <c r="B356" s="832" t="s">
        <v>8882</v>
      </c>
      <c r="C356" s="832" t="s">
        <v>8206</v>
      </c>
      <c r="D356" s="832" t="s">
        <v>8733</v>
      </c>
      <c r="E356" s="832" t="s">
        <v>8734</v>
      </c>
      <c r="F356" s="849">
        <v>29.95</v>
      </c>
      <c r="G356" s="849">
        <v>11578.94</v>
      </c>
      <c r="H356" s="849">
        <v>8.7066245582374631</v>
      </c>
      <c r="I356" s="849">
        <v>386.60901502504174</v>
      </c>
      <c r="J356" s="849">
        <v>3.4400000000000004</v>
      </c>
      <c r="K356" s="849">
        <v>1329.8999999999999</v>
      </c>
      <c r="L356" s="849">
        <v>1</v>
      </c>
      <c r="M356" s="849">
        <v>386.59883720930225</v>
      </c>
      <c r="N356" s="849">
        <v>2.4</v>
      </c>
      <c r="O356" s="849">
        <v>927.84</v>
      </c>
      <c r="P356" s="837">
        <v>0.6976765170313558</v>
      </c>
      <c r="Q356" s="850">
        <v>386.6</v>
      </c>
    </row>
    <row r="357" spans="1:17" ht="14.4" customHeight="1" x14ac:dyDescent="0.3">
      <c r="A357" s="831" t="s">
        <v>628</v>
      </c>
      <c r="B357" s="832" t="s">
        <v>8882</v>
      </c>
      <c r="C357" s="832" t="s">
        <v>8206</v>
      </c>
      <c r="D357" s="832" t="s">
        <v>8735</v>
      </c>
      <c r="E357" s="832" t="s">
        <v>1610</v>
      </c>
      <c r="F357" s="849">
        <v>0.1</v>
      </c>
      <c r="G357" s="849">
        <v>823.51</v>
      </c>
      <c r="H357" s="849"/>
      <c r="I357" s="849">
        <v>8235.0999999999985</v>
      </c>
      <c r="J357" s="849"/>
      <c r="K357" s="849"/>
      <c r="L357" s="849"/>
      <c r="M357" s="849"/>
      <c r="N357" s="849">
        <v>1</v>
      </c>
      <c r="O357" s="849">
        <v>9158.27</v>
      </c>
      <c r="P357" s="837"/>
      <c r="Q357" s="850">
        <v>9158.27</v>
      </c>
    </row>
    <row r="358" spans="1:17" ht="14.4" customHeight="1" x14ac:dyDescent="0.3">
      <c r="A358" s="831" t="s">
        <v>628</v>
      </c>
      <c r="B358" s="832" t="s">
        <v>8882</v>
      </c>
      <c r="C358" s="832" t="s">
        <v>8206</v>
      </c>
      <c r="D358" s="832" t="s">
        <v>8895</v>
      </c>
      <c r="E358" s="832" t="s">
        <v>8799</v>
      </c>
      <c r="F358" s="849"/>
      <c r="G358" s="849"/>
      <c r="H358" s="849"/>
      <c r="I358" s="849"/>
      <c r="J358" s="849">
        <v>0.9</v>
      </c>
      <c r="K358" s="849">
        <v>352.62</v>
      </c>
      <c r="L358" s="849">
        <v>1</v>
      </c>
      <c r="M358" s="849">
        <v>391.8</v>
      </c>
      <c r="N358" s="849">
        <v>11.24</v>
      </c>
      <c r="O358" s="849">
        <v>7369.57</v>
      </c>
      <c r="P358" s="837">
        <v>20.899466848165162</v>
      </c>
      <c r="Q358" s="850">
        <v>655.65569395017792</v>
      </c>
    </row>
    <row r="359" spans="1:17" ht="14.4" customHeight="1" x14ac:dyDescent="0.3">
      <c r="A359" s="831" t="s">
        <v>628</v>
      </c>
      <c r="B359" s="832" t="s">
        <v>8882</v>
      </c>
      <c r="C359" s="832" t="s">
        <v>8206</v>
      </c>
      <c r="D359" s="832" t="s">
        <v>8896</v>
      </c>
      <c r="E359" s="832" t="s">
        <v>8897</v>
      </c>
      <c r="F359" s="849">
        <v>11</v>
      </c>
      <c r="G359" s="849">
        <v>471.67999999999995</v>
      </c>
      <c r="H359" s="849">
        <v>1.3749999999999998</v>
      </c>
      <c r="I359" s="849">
        <v>42.879999999999995</v>
      </c>
      <c r="J359" s="849">
        <v>8</v>
      </c>
      <c r="K359" s="849">
        <v>343.04</v>
      </c>
      <c r="L359" s="849">
        <v>1</v>
      </c>
      <c r="M359" s="849">
        <v>42.88</v>
      </c>
      <c r="N359" s="849">
        <v>20</v>
      </c>
      <c r="O359" s="849">
        <v>857.6</v>
      </c>
      <c r="P359" s="837">
        <v>2.5</v>
      </c>
      <c r="Q359" s="850">
        <v>42.88</v>
      </c>
    </row>
    <row r="360" spans="1:17" ht="14.4" customHeight="1" x14ac:dyDescent="0.3">
      <c r="A360" s="831" t="s">
        <v>628</v>
      </c>
      <c r="B360" s="832" t="s">
        <v>8882</v>
      </c>
      <c r="C360" s="832" t="s">
        <v>8206</v>
      </c>
      <c r="D360" s="832" t="s">
        <v>8738</v>
      </c>
      <c r="E360" s="832" t="s">
        <v>8739</v>
      </c>
      <c r="F360" s="849">
        <v>0.1</v>
      </c>
      <c r="G360" s="849">
        <v>55.03</v>
      </c>
      <c r="H360" s="849"/>
      <c r="I360" s="849">
        <v>550.29999999999995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628</v>
      </c>
      <c r="B361" s="832" t="s">
        <v>8882</v>
      </c>
      <c r="C361" s="832" t="s">
        <v>8206</v>
      </c>
      <c r="D361" s="832" t="s">
        <v>8898</v>
      </c>
      <c r="E361" s="832" t="s">
        <v>1292</v>
      </c>
      <c r="F361" s="849">
        <v>0.30000000000000004</v>
      </c>
      <c r="G361" s="849">
        <v>81.03</v>
      </c>
      <c r="H361" s="849"/>
      <c r="I361" s="849">
        <v>270.09999999999997</v>
      </c>
      <c r="J361" s="849"/>
      <c r="K361" s="849"/>
      <c r="L361" s="849"/>
      <c r="M361" s="849"/>
      <c r="N361" s="849">
        <v>0.4</v>
      </c>
      <c r="O361" s="849">
        <v>108.06</v>
      </c>
      <c r="P361" s="837"/>
      <c r="Q361" s="850">
        <v>270.14999999999998</v>
      </c>
    </row>
    <row r="362" spans="1:17" ht="14.4" customHeight="1" x14ac:dyDescent="0.3">
      <c r="A362" s="831" t="s">
        <v>628</v>
      </c>
      <c r="B362" s="832" t="s">
        <v>8882</v>
      </c>
      <c r="C362" s="832" t="s">
        <v>8206</v>
      </c>
      <c r="D362" s="832" t="s">
        <v>8898</v>
      </c>
      <c r="E362" s="832"/>
      <c r="F362" s="849">
        <v>0.3</v>
      </c>
      <c r="G362" s="849">
        <v>81.05</v>
      </c>
      <c r="H362" s="849"/>
      <c r="I362" s="849">
        <v>270.16666666666669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628</v>
      </c>
      <c r="B363" s="832" t="s">
        <v>8882</v>
      </c>
      <c r="C363" s="832" t="s">
        <v>8206</v>
      </c>
      <c r="D363" s="832" t="s">
        <v>8899</v>
      </c>
      <c r="E363" s="832" t="s">
        <v>1018</v>
      </c>
      <c r="F363" s="849">
        <v>11.700000000000001</v>
      </c>
      <c r="G363" s="849">
        <v>1580.6699999999996</v>
      </c>
      <c r="H363" s="849">
        <v>0.54166666666666652</v>
      </c>
      <c r="I363" s="849">
        <v>135.09999999999997</v>
      </c>
      <c r="J363" s="849">
        <v>21.6</v>
      </c>
      <c r="K363" s="849">
        <v>2918.16</v>
      </c>
      <c r="L363" s="849">
        <v>1</v>
      </c>
      <c r="M363" s="849">
        <v>135.1</v>
      </c>
      <c r="N363" s="849">
        <v>3.5</v>
      </c>
      <c r="O363" s="849">
        <v>472.85</v>
      </c>
      <c r="P363" s="837">
        <v>0.16203703703703706</v>
      </c>
      <c r="Q363" s="850">
        <v>135.1</v>
      </c>
    </row>
    <row r="364" spans="1:17" ht="14.4" customHeight="1" x14ac:dyDescent="0.3">
      <c r="A364" s="831" t="s">
        <v>628</v>
      </c>
      <c r="B364" s="832" t="s">
        <v>8882</v>
      </c>
      <c r="C364" s="832" t="s">
        <v>8206</v>
      </c>
      <c r="D364" s="832" t="s">
        <v>8899</v>
      </c>
      <c r="E364" s="832"/>
      <c r="F364" s="849">
        <v>5.3</v>
      </c>
      <c r="G364" s="849">
        <v>716.03</v>
      </c>
      <c r="H364" s="849">
        <v>3.117647058823529</v>
      </c>
      <c r="I364" s="849">
        <v>135.1</v>
      </c>
      <c r="J364" s="849">
        <v>1.7</v>
      </c>
      <c r="K364" s="849">
        <v>229.67000000000002</v>
      </c>
      <c r="L364" s="849">
        <v>1</v>
      </c>
      <c r="M364" s="849">
        <v>135.10000000000002</v>
      </c>
      <c r="N364" s="849"/>
      <c r="O364" s="849"/>
      <c r="P364" s="837"/>
      <c r="Q364" s="850"/>
    </row>
    <row r="365" spans="1:17" ht="14.4" customHeight="1" x14ac:dyDescent="0.3">
      <c r="A365" s="831" t="s">
        <v>628</v>
      </c>
      <c r="B365" s="832" t="s">
        <v>8882</v>
      </c>
      <c r="C365" s="832" t="s">
        <v>8206</v>
      </c>
      <c r="D365" s="832" t="s">
        <v>8740</v>
      </c>
      <c r="E365" s="832" t="s">
        <v>8741</v>
      </c>
      <c r="F365" s="849">
        <v>183.44000000000003</v>
      </c>
      <c r="G365" s="849">
        <v>66090.19</v>
      </c>
      <c r="H365" s="849">
        <v>0.9910431490159326</v>
      </c>
      <c r="I365" s="849">
        <v>360.28232664631486</v>
      </c>
      <c r="J365" s="849">
        <v>245.43000000000004</v>
      </c>
      <c r="K365" s="849">
        <v>66687.5</v>
      </c>
      <c r="L365" s="849">
        <v>1</v>
      </c>
      <c r="M365" s="849">
        <v>271.71698651346611</v>
      </c>
      <c r="N365" s="849">
        <v>281.52</v>
      </c>
      <c r="O365" s="849">
        <v>76493.60000000002</v>
      </c>
      <c r="P365" s="837">
        <v>1.1470455482661672</v>
      </c>
      <c r="Q365" s="850">
        <v>271.71639670360906</v>
      </c>
    </row>
    <row r="366" spans="1:17" ht="14.4" customHeight="1" x14ac:dyDescent="0.3">
      <c r="A366" s="831" t="s">
        <v>628</v>
      </c>
      <c r="B366" s="832" t="s">
        <v>8882</v>
      </c>
      <c r="C366" s="832" t="s">
        <v>8206</v>
      </c>
      <c r="D366" s="832" t="s">
        <v>8742</v>
      </c>
      <c r="E366" s="832" t="s">
        <v>1016</v>
      </c>
      <c r="F366" s="849">
        <v>236.83999999999995</v>
      </c>
      <c r="G366" s="849">
        <v>56068.310000000012</v>
      </c>
      <c r="H366" s="849">
        <v>1.510569591077807</v>
      </c>
      <c r="I366" s="849">
        <v>236.73496875527792</v>
      </c>
      <c r="J366" s="849">
        <v>273.2</v>
      </c>
      <c r="K366" s="849">
        <v>37117.329999999994</v>
      </c>
      <c r="L366" s="849">
        <v>1</v>
      </c>
      <c r="M366" s="849">
        <v>135.86138360175693</v>
      </c>
      <c r="N366" s="849">
        <v>260.90000000000003</v>
      </c>
      <c r="O366" s="849">
        <v>35446.54</v>
      </c>
      <c r="P366" s="837">
        <v>0.95498625574630525</v>
      </c>
      <c r="Q366" s="850">
        <v>135.86255270218473</v>
      </c>
    </row>
    <row r="367" spans="1:17" ht="14.4" customHeight="1" x14ac:dyDescent="0.3">
      <c r="A367" s="831" t="s">
        <v>628</v>
      </c>
      <c r="B367" s="832" t="s">
        <v>8882</v>
      </c>
      <c r="C367" s="832" t="s">
        <v>8206</v>
      </c>
      <c r="D367" s="832" t="s">
        <v>8900</v>
      </c>
      <c r="E367" s="832" t="s">
        <v>8744</v>
      </c>
      <c r="F367" s="849">
        <v>127</v>
      </c>
      <c r="G367" s="849">
        <v>8625.4000000000015</v>
      </c>
      <c r="H367" s="849"/>
      <c r="I367" s="849">
        <v>67.916535433070877</v>
      </c>
      <c r="J367" s="849"/>
      <c r="K367" s="849"/>
      <c r="L367" s="849"/>
      <c r="M367" s="849"/>
      <c r="N367" s="849">
        <v>10</v>
      </c>
      <c r="O367" s="849">
        <v>670.6</v>
      </c>
      <c r="P367" s="837"/>
      <c r="Q367" s="850">
        <v>67.06</v>
      </c>
    </row>
    <row r="368" spans="1:17" ht="14.4" customHeight="1" x14ac:dyDescent="0.3">
      <c r="A368" s="831" t="s">
        <v>628</v>
      </c>
      <c r="B368" s="832" t="s">
        <v>8882</v>
      </c>
      <c r="C368" s="832" t="s">
        <v>8206</v>
      </c>
      <c r="D368" s="832" t="s">
        <v>8901</v>
      </c>
      <c r="E368" s="832" t="s">
        <v>8902</v>
      </c>
      <c r="F368" s="849">
        <v>0.30000000000000004</v>
      </c>
      <c r="G368" s="849">
        <v>1328.1</v>
      </c>
      <c r="H368" s="849">
        <v>0.97348051719588347</v>
      </c>
      <c r="I368" s="849">
        <v>4426.9999999999991</v>
      </c>
      <c r="J368" s="849">
        <v>0.30000000000000004</v>
      </c>
      <c r="K368" s="849">
        <v>1364.28</v>
      </c>
      <c r="L368" s="849">
        <v>1</v>
      </c>
      <c r="M368" s="849">
        <v>4547.5999999999995</v>
      </c>
      <c r="N368" s="849">
        <v>0.30000000000000004</v>
      </c>
      <c r="O368" s="849">
        <v>1364.28</v>
      </c>
      <c r="P368" s="837">
        <v>1</v>
      </c>
      <c r="Q368" s="850">
        <v>4547.5999999999995</v>
      </c>
    </row>
    <row r="369" spans="1:17" ht="14.4" customHeight="1" x14ac:dyDescent="0.3">
      <c r="A369" s="831" t="s">
        <v>628</v>
      </c>
      <c r="B369" s="832" t="s">
        <v>8882</v>
      </c>
      <c r="C369" s="832" t="s">
        <v>8206</v>
      </c>
      <c r="D369" s="832" t="s">
        <v>8743</v>
      </c>
      <c r="E369" s="832" t="s">
        <v>8744</v>
      </c>
      <c r="F369" s="849">
        <v>199.6</v>
      </c>
      <c r="G369" s="849">
        <v>6167.0300000000007</v>
      </c>
      <c r="H369" s="849">
        <v>4.8635883280757106</v>
      </c>
      <c r="I369" s="849">
        <v>30.896943887775556</v>
      </c>
      <c r="J369" s="849">
        <v>45</v>
      </c>
      <c r="K369" s="849">
        <v>1268</v>
      </c>
      <c r="L369" s="849">
        <v>1</v>
      </c>
      <c r="M369" s="849">
        <v>28.177777777777777</v>
      </c>
      <c r="N369" s="849">
        <v>28</v>
      </c>
      <c r="O369" s="849">
        <v>743.68000000000006</v>
      </c>
      <c r="P369" s="837">
        <v>0.58649842271293384</v>
      </c>
      <c r="Q369" s="850">
        <v>26.560000000000002</v>
      </c>
    </row>
    <row r="370" spans="1:17" ht="14.4" customHeight="1" x14ac:dyDescent="0.3">
      <c r="A370" s="831" t="s">
        <v>628</v>
      </c>
      <c r="B370" s="832" t="s">
        <v>8882</v>
      </c>
      <c r="C370" s="832" t="s">
        <v>8206</v>
      </c>
      <c r="D370" s="832" t="s">
        <v>8409</v>
      </c>
      <c r="E370" s="832" t="s">
        <v>8410</v>
      </c>
      <c r="F370" s="849"/>
      <c r="G370" s="849"/>
      <c r="H370" s="849"/>
      <c r="I370" s="849"/>
      <c r="J370" s="849"/>
      <c r="K370" s="849"/>
      <c r="L370" s="849"/>
      <c r="M370" s="849"/>
      <c r="N370" s="849">
        <v>0.54</v>
      </c>
      <c r="O370" s="849">
        <v>2448.9</v>
      </c>
      <c r="P370" s="837"/>
      <c r="Q370" s="850">
        <v>4535</v>
      </c>
    </row>
    <row r="371" spans="1:17" ht="14.4" customHeight="1" x14ac:dyDescent="0.3">
      <c r="A371" s="831" t="s">
        <v>628</v>
      </c>
      <c r="B371" s="832" t="s">
        <v>8882</v>
      </c>
      <c r="C371" s="832" t="s">
        <v>8206</v>
      </c>
      <c r="D371" s="832" t="s">
        <v>8903</v>
      </c>
      <c r="E371" s="832" t="s">
        <v>1068</v>
      </c>
      <c r="F371" s="849">
        <v>21</v>
      </c>
      <c r="G371" s="849">
        <v>1389.72</v>
      </c>
      <c r="H371" s="849"/>
      <c r="I371" s="849">
        <v>66.177142857142854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628</v>
      </c>
      <c r="B372" s="832" t="s">
        <v>8882</v>
      </c>
      <c r="C372" s="832" t="s">
        <v>8206</v>
      </c>
      <c r="D372" s="832" t="s">
        <v>8745</v>
      </c>
      <c r="E372" s="832" t="s">
        <v>8746</v>
      </c>
      <c r="F372" s="849">
        <v>12.64</v>
      </c>
      <c r="G372" s="849">
        <v>47409.520000000004</v>
      </c>
      <c r="H372" s="849">
        <v>7.645365000935322</v>
      </c>
      <c r="I372" s="849">
        <v>3750.753164556962</v>
      </c>
      <c r="J372" s="849">
        <v>1.9</v>
      </c>
      <c r="K372" s="849">
        <v>6201.08</v>
      </c>
      <c r="L372" s="849">
        <v>1</v>
      </c>
      <c r="M372" s="849">
        <v>3263.7263157894736</v>
      </c>
      <c r="N372" s="849">
        <v>1.4</v>
      </c>
      <c r="O372" s="849">
        <v>4569.2299999999996</v>
      </c>
      <c r="P372" s="837">
        <v>0.73684422713462805</v>
      </c>
      <c r="Q372" s="850">
        <v>3263.735714285714</v>
      </c>
    </row>
    <row r="373" spans="1:17" ht="14.4" customHeight="1" x14ac:dyDescent="0.3">
      <c r="A373" s="831" t="s">
        <v>628</v>
      </c>
      <c r="B373" s="832" t="s">
        <v>8882</v>
      </c>
      <c r="C373" s="832" t="s">
        <v>8206</v>
      </c>
      <c r="D373" s="832" t="s">
        <v>8747</v>
      </c>
      <c r="E373" s="832" t="s">
        <v>8746</v>
      </c>
      <c r="F373" s="849">
        <v>2.5999999999999996</v>
      </c>
      <c r="G373" s="849">
        <v>5478.9400000000005</v>
      </c>
      <c r="H373" s="849"/>
      <c r="I373" s="849">
        <v>2107.2846153846158</v>
      </c>
      <c r="J373" s="849"/>
      <c r="K373" s="849"/>
      <c r="L373" s="849"/>
      <c r="M373" s="849"/>
      <c r="N373" s="849">
        <v>4.3</v>
      </c>
      <c r="O373" s="849">
        <v>7017.02</v>
      </c>
      <c r="P373" s="837"/>
      <c r="Q373" s="850">
        <v>1631.86511627907</v>
      </c>
    </row>
    <row r="374" spans="1:17" ht="14.4" customHeight="1" x14ac:dyDescent="0.3">
      <c r="A374" s="831" t="s">
        <v>628</v>
      </c>
      <c r="B374" s="832" t="s">
        <v>8882</v>
      </c>
      <c r="C374" s="832" t="s">
        <v>8206</v>
      </c>
      <c r="D374" s="832" t="s">
        <v>8411</v>
      </c>
      <c r="E374" s="832" t="s">
        <v>8412</v>
      </c>
      <c r="F374" s="849">
        <v>1</v>
      </c>
      <c r="G374" s="849">
        <v>486.48</v>
      </c>
      <c r="H374" s="849">
        <v>0.46948465547191659</v>
      </c>
      <c r="I374" s="849">
        <v>486.48</v>
      </c>
      <c r="J374" s="849">
        <v>2.13</v>
      </c>
      <c r="K374" s="849">
        <v>1036.2</v>
      </c>
      <c r="L374" s="849">
        <v>1</v>
      </c>
      <c r="M374" s="849">
        <v>486.47887323943667</v>
      </c>
      <c r="N374" s="849">
        <v>10.119999999999999</v>
      </c>
      <c r="O374" s="849">
        <v>5544.21</v>
      </c>
      <c r="P374" s="837">
        <v>5.3505211349160389</v>
      </c>
      <c r="Q374" s="850">
        <v>547.84683794466412</v>
      </c>
    </row>
    <row r="375" spans="1:17" ht="14.4" customHeight="1" x14ac:dyDescent="0.3">
      <c r="A375" s="831" t="s">
        <v>628</v>
      </c>
      <c r="B375" s="832" t="s">
        <v>8882</v>
      </c>
      <c r="C375" s="832" t="s">
        <v>8206</v>
      </c>
      <c r="D375" s="832" t="s">
        <v>8413</v>
      </c>
      <c r="E375" s="832" t="s">
        <v>8412</v>
      </c>
      <c r="F375" s="849">
        <v>1</v>
      </c>
      <c r="G375" s="849">
        <v>121.61</v>
      </c>
      <c r="H375" s="849">
        <v>0.53193071472312137</v>
      </c>
      <c r="I375" s="849">
        <v>121.61</v>
      </c>
      <c r="J375" s="849">
        <v>1.88</v>
      </c>
      <c r="K375" s="849">
        <v>228.62</v>
      </c>
      <c r="L375" s="849">
        <v>1</v>
      </c>
      <c r="M375" s="849">
        <v>121.60638297872342</v>
      </c>
      <c r="N375" s="849">
        <v>1.85</v>
      </c>
      <c r="O375" s="849">
        <v>224.95</v>
      </c>
      <c r="P375" s="837">
        <v>0.98394716122823889</v>
      </c>
      <c r="Q375" s="850">
        <v>121.59459459459458</v>
      </c>
    </row>
    <row r="376" spans="1:17" ht="14.4" customHeight="1" x14ac:dyDescent="0.3">
      <c r="A376" s="831" t="s">
        <v>628</v>
      </c>
      <c r="B376" s="832" t="s">
        <v>8882</v>
      </c>
      <c r="C376" s="832" t="s">
        <v>8206</v>
      </c>
      <c r="D376" s="832" t="s">
        <v>8748</v>
      </c>
      <c r="E376" s="832" t="s">
        <v>8412</v>
      </c>
      <c r="F376" s="849">
        <v>0.77</v>
      </c>
      <c r="G376" s="849">
        <v>187.28</v>
      </c>
      <c r="H376" s="849">
        <v>0.18031445269248914</v>
      </c>
      <c r="I376" s="849">
        <v>243.22077922077921</v>
      </c>
      <c r="J376" s="849">
        <v>4.2699999999999996</v>
      </c>
      <c r="K376" s="849">
        <v>1038.6300000000001</v>
      </c>
      <c r="L376" s="849">
        <v>1</v>
      </c>
      <c r="M376" s="849">
        <v>243.2388758782202</v>
      </c>
      <c r="N376" s="849">
        <v>0.9</v>
      </c>
      <c r="O376" s="849">
        <v>218.91</v>
      </c>
      <c r="P376" s="837">
        <v>0.21076803096386584</v>
      </c>
      <c r="Q376" s="850">
        <v>243.23333333333332</v>
      </c>
    </row>
    <row r="377" spans="1:17" ht="14.4" customHeight="1" x14ac:dyDescent="0.3">
      <c r="A377" s="831" t="s">
        <v>628</v>
      </c>
      <c r="B377" s="832" t="s">
        <v>8882</v>
      </c>
      <c r="C377" s="832" t="s">
        <v>8206</v>
      </c>
      <c r="D377" s="832" t="s">
        <v>8904</v>
      </c>
      <c r="E377" s="832" t="s">
        <v>8905</v>
      </c>
      <c r="F377" s="849">
        <v>7</v>
      </c>
      <c r="G377" s="849">
        <v>30204.37</v>
      </c>
      <c r="H377" s="849"/>
      <c r="I377" s="849">
        <v>4314.91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628</v>
      </c>
      <c r="B378" s="832" t="s">
        <v>8882</v>
      </c>
      <c r="C378" s="832" t="s">
        <v>8206</v>
      </c>
      <c r="D378" s="832" t="s">
        <v>8414</v>
      </c>
      <c r="E378" s="832" t="s">
        <v>8415</v>
      </c>
      <c r="F378" s="849">
        <v>7</v>
      </c>
      <c r="G378" s="849">
        <v>60408.81</v>
      </c>
      <c r="H378" s="849"/>
      <c r="I378" s="849">
        <v>8629.83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628</v>
      </c>
      <c r="B379" s="832" t="s">
        <v>8882</v>
      </c>
      <c r="C379" s="832" t="s">
        <v>8206</v>
      </c>
      <c r="D379" s="832" t="s">
        <v>8416</v>
      </c>
      <c r="E379" s="832" t="s">
        <v>1562</v>
      </c>
      <c r="F379" s="849"/>
      <c r="G379" s="849"/>
      <c r="H379" s="849"/>
      <c r="I379" s="849"/>
      <c r="J379" s="849">
        <v>14</v>
      </c>
      <c r="K379" s="849">
        <v>96080.04</v>
      </c>
      <c r="L379" s="849">
        <v>1</v>
      </c>
      <c r="M379" s="849">
        <v>6862.86</v>
      </c>
      <c r="N379" s="849">
        <v>5</v>
      </c>
      <c r="O379" s="849">
        <v>34314.300000000003</v>
      </c>
      <c r="P379" s="837">
        <v>0.35714285714285721</v>
      </c>
      <c r="Q379" s="850">
        <v>6862.8600000000006</v>
      </c>
    </row>
    <row r="380" spans="1:17" ht="14.4" customHeight="1" x14ac:dyDescent="0.3">
      <c r="A380" s="831" t="s">
        <v>628</v>
      </c>
      <c r="B380" s="832" t="s">
        <v>8882</v>
      </c>
      <c r="C380" s="832" t="s">
        <v>8206</v>
      </c>
      <c r="D380" s="832" t="s">
        <v>8906</v>
      </c>
      <c r="E380" s="832" t="s">
        <v>8907</v>
      </c>
      <c r="F380" s="849">
        <v>1.06</v>
      </c>
      <c r="G380" s="849">
        <v>449.35</v>
      </c>
      <c r="H380" s="849">
        <v>1.6537244221993228</v>
      </c>
      <c r="I380" s="849">
        <v>423.91509433962267</v>
      </c>
      <c r="J380" s="849">
        <v>1</v>
      </c>
      <c r="K380" s="849">
        <v>271.72000000000003</v>
      </c>
      <c r="L380" s="849">
        <v>1</v>
      </c>
      <c r="M380" s="849">
        <v>271.72000000000003</v>
      </c>
      <c r="N380" s="849"/>
      <c r="O380" s="849"/>
      <c r="P380" s="837"/>
      <c r="Q380" s="850"/>
    </row>
    <row r="381" spans="1:17" ht="14.4" customHeight="1" x14ac:dyDescent="0.3">
      <c r="A381" s="831" t="s">
        <v>628</v>
      </c>
      <c r="B381" s="832" t="s">
        <v>8882</v>
      </c>
      <c r="C381" s="832" t="s">
        <v>8206</v>
      </c>
      <c r="D381" s="832" t="s">
        <v>8908</v>
      </c>
      <c r="E381" s="832" t="s">
        <v>8909</v>
      </c>
      <c r="F381" s="849">
        <v>15.1</v>
      </c>
      <c r="G381" s="849">
        <v>1654.96</v>
      </c>
      <c r="H381" s="849"/>
      <c r="I381" s="849">
        <v>109.60000000000001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628</v>
      </c>
      <c r="B382" s="832" t="s">
        <v>8882</v>
      </c>
      <c r="C382" s="832" t="s">
        <v>8206</v>
      </c>
      <c r="D382" s="832" t="s">
        <v>8910</v>
      </c>
      <c r="E382" s="832" t="s">
        <v>8911</v>
      </c>
      <c r="F382" s="849">
        <v>0.4</v>
      </c>
      <c r="G382" s="849">
        <v>189.76</v>
      </c>
      <c r="H382" s="849"/>
      <c r="I382" s="849">
        <v>474.4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628</v>
      </c>
      <c r="B383" s="832" t="s">
        <v>8882</v>
      </c>
      <c r="C383" s="832" t="s">
        <v>8206</v>
      </c>
      <c r="D383" s="832" t="s">
        <v>8750</v>
      </c>
      <c r="E383" s="832" t="s">
        <v>2768</v>
      </c>
      <c r="F383" s="849">
        <v>124.5</v>
      </c>
      <c r="G383" s="849">
        <v>8185.84</v>
      </c>
      <c r="H383" s="849">
        <v>1.5182861912269312</v>
      </c>
      <c r="I383" s="849">
        <v>65.749718875502012</v>
      </c>
      <c r="J383" s="849">
        <v>82</v>
      </c>
      <c r="K383" s="849">
        <v>5391.5</v>
      </c>
      <c r="L383" s="849">
        <v>1</v>
      </c>
      <c r="M383" s="849">
        <v>65.75</v>
      </c>
      <c r="N383" s="849">
        <v>39</v>
      </c>
      <c r="O383" s="849">
        <v>2406.33</v>
      </c>
      <c r="P383" s="837">
        <v>0.44631920615784104</v>
      </c>
      <c r="Q383" s="850">
        <v>61.700769230769232</v>
      </c>
    </row>
    <row r="384" spans="1:17" ht="14.4" customHeight="1" x14ac:dyDescent="0.3">
      <c r="A384" s="831" t="s">
        <v>628</v>
      </c>
      <c r="B384" s="832" t="s">
        <v>8882</v>
      </c>
      <c r="C384" s="832" t="s">
        <v>8206</v>
      </c>
      <c r="D384" s="832" t="s">
        <v>8751</v>
      </c>
      <c r="E384" s="832" t="s">
        <v>8752</v>
      </c>
      <c r="F384" s="849">
        <v>7.0999999999999988</v>
      </c>
      <c r="G384" s="849">
        <v>328.82999999999993</v>
      </c>
      <c r="H384" s="849">
        <v>0.87680985521158283</v>
      </c>
      <c r="I384" s="849">
        <v>46.314084507042253</v>
      </c>
      <c r="J384" s="849">
        <v>8.1</v>
      </c>
      <c r="K384" s="849">
        <v>375.03000000000003</v>
      </c>
      <c r="L384" s="849">
        <v>1</v>
      </c>
      <c r="M384" s="849">
        <v>46.300000000000004</v>
      </c>
      <c r="N384" s="849">
        <v>10.500000000000002</v>
      </c>
      <c r="O384" s="849">
        <v>486.36999999999995</v>
      </c>
      <c r="P384" s="837">
        <v>1.2968829160333837</v>
      </c>
      <c r="Q384" s="850">
        <v>46.32095238095237</v>
      </c>
    </row>
    <row r="385" spans="1:17" ht="14.4" customHeight="1" x14ac:dyDescent="0.3">
      <c r="A385" s="831" t="s">
        <v>628</v>
      </c>
      <c r="B385" s="832" t="s">
        <v>8882</v>
      </c>
      <c r="C385" s="832" t="s">
        <v>8206</v>
      </c>
      <c r="D385" s="832" t="s">
        <v>8751</v>
      </c>
      <c r="E385" s="832" t="s">
        <v>3318</v>
      </c>
      <c r="F385" s="849">
        <v>3.4</v>
      </c>
      <c r="G385" s="849">
        <v>157.43999999999997</v>
      </c>
      <c r="H385" s="849">
        <v>0.69369051815297833</v>
      </c>
      <c r="I385" s="849">
        <v>46.305882352941168</v>
      </c>
      <c r="J385" s="849">
        <v>4.9000000000000004</v>
      </c>
      <c r="K385" s="849">
        <v>226.96</v>
      </c>
      <c r="L385" s="849">
        <v>1</v>
      </c>
      <c r="M385" s="849">
        <v>46.318367346938771</v>
      </c>
      <c r="N385" s="849">
        <v>4.8999999999999995</v>
      </c>
      <c r="O385" s="849">
        <v>226.89000000000001</v>
      </c>
      <c r="P385" s="837">
        <v>0.99969157560803668</v>
      </c>
      <c r="Q385" s="850">
        <v>46.304081632653066</v>
      </c>
    </row>
    <row r="386" spans="1:17" ht="14.4" customHeight="1" x14ac:dyDescent="0.3">
      <c r="A386" s="831" t="s">
        <v>628</v>
      </c>
      <c r="B386" s="832" t="s">
        <v>8882</v>
      </c>
      <c r="C386" s="832" t="s">
        <v>8206</v>
      </c>
      <c r="D386" s="832" t="s">
        <v>8753</v>
      </c>
      <c r="E386" s="832" t="s">
        <v>1042</v>
      </c>
      <c r="F386" s="849">
        <v>48.500000000000007</v>
      </c>
      <c r="G386" s="849">
        <v>4497.7</v>
      </c>
      <c r="H386" s="849">
        <v>0.86480926011382875</v>
      </c>
      <c r="I386" s="849">
        <v>92.736082474226791</v>
      </c>
      <c r="J386" s="849">
        <v>66</v>
      </c>
      <c r="K386" s="849">
        <v>5200.7999999999993</v>
      </c>
      <c r="L386" s="849">
        <v>1</v>
      </c>
      <c r="M386" s="849">
        <v>78.799999999999983</v>
      </c>
      <c r="N386" s="849">
        <v>56.539999999999992</v>
      </c>
      <c r="O386" s="849">
        <v>4455.3500000000013</v>
      </c>
      <c r="P386" s="837">
        <v>0.85666628211044493</v>
      </c>
      <c r="Q386" s="850">
        <v>78.799964626812908</v>
      </c>
    </row>
    <row r="387" spans="1:17" ht="14.4" customHeight="1" x14ac:dyDescent="0.3">
      <c r="A387" s="831" t="s">
        <v>628</v>
      </c>
      <c r="B387" s="832" t="s">
        <v>8882</v>
      </c>
      <c r="C387" s="832" t="s">
        <v>8206</v>
      </c>
      <c r="D387" s="832" t="s">
        <v>8753</v>
      </c>
      <c r="E387" s="832" t="s">
        <v>3318</v>
      </c>
      <c r="F387" s="849">
        <v>15.599999999999998</v>
      </c>
      <c r="G387" s="849">
        <v>1446.6100000000001</v>
      </c>
      <c r="H387" s="849">
        <v>1.5690593952015275</v>
      </c>
      <c r="I387" s="849">
        <v>92.731410256410271</v>
      </c>
      <c r="J387" s="849">
        <v>11.700000000000001</v>
      </c>
      <c r="K387" s="849">
        <v>921.95999999999992</v>
      </c>
      <c r="L387" s="849">
        <v>1</v>
      </c>
      <c r="M387" s="849">
        <v>78.799999999999983</v>
      </c>
      <c r="N387" s="849">
        <v>27.4</v>
      </c>
      <c r="O387" s="849">
        <v>2159.12</v>
      </c>
      <c r="P387" s="837">
        <v>2.341880341880342</v>
      </c>
      <c r="Q387" s="850">
        <v>78.8</v>
      </c>
    </row>
    <row r="388" spans="1:17" ht="14.4" customHeight="1" x14ac:dyDescent="0.3">
      <c r="A388" s="831" t="s">
        <v>628</v>
      </c>
      <c r="B388" s="832" t="s">
        <v>8882</v>
      </c>
      <c r="C388" s="832" t="s">
        <v>8206</v>
      </c>
      <c r="D388" s="832" t="s">
        <v>8754</v>
      </c>
      <c r="E388" s="832" t="s">
        <v>2481</v>
      </c>
      <c r="F388" s="849">
        <v>129.19999999999999</v>
      </c>
      <c r="G388" s="849">
        <v>9018.68</v>
      </c>
      <c r="H388" s="849">
        <v>1.0072303365892559</v>
      </c>
      <c r="I388" s="849">
        <v>69.804024767801863</v>
      </c>
      <c r="J388" s="849">
        <v>127.64</v>
      </c>
      <c r="K388" s="849">
        <v>8953.9399999999987</v>
      </c>
      <c r="L388" s="849">
        <v>1</v>
      </c>
      <c r="M388" s="849">
        <v>70.149952992792223</v>
      </c>
      <c r="N388" s="849">
        <v>129.04</v>
      </c>
      <c r="O388" s="849">
        <v>5694.34</v>
      </c>
      <c r="P388" s="837">
        <v>0.63595914200899284</v>
      </c>
      <c r="Q388" s="850">
        <v>44.128487290762557</v>
      </c>
    </row>
    <row r="389" spans="1:17" ht="14.4" customHeight="1" x14ac:dyDescent="0.3">
      <c r="A389" s="831" t="s">
        <v>628</v>
      </c>
      <c r="B389" s="832" t="s">
        <v>8882</v>
      </c>
      <c r="C389" s="832" t="s">
        <v>8206</v>
      </c>
      <c r="D389" s="832" t="s">
        <v>8912</v>
      </c>
      <c r="E389" s="832" t="s">
        <v>8913</v>
      </c>
      <c r="F389" s="849"/>
      <c r="G389" s="849"/>
      <c r="H389" s="849"/>
      <c r="I389" s="849"/>
      <c r="J389" s="849">
        <v>1.2</v>
      </c>
      <c r="K389" s="849">
        <v>480.48</v>
      </c>
      <c r="L389" s="849">
        <v>1</v>
      </c>
      <c r="M389" s="849">
        <v>400.40000000000003</v>
      </c>
      <c r="N389" s="849"/>
      <c r="O389" s="849"/>
      <c r="P389" s="837"/>
      <c r="Q389" s="850"/>
    </row>
    <row r="390" spans="1:17" ht="14.4" customHeight="1" x14ac:dyDescent="0.3">
      <c r="A390" s="831" t="s">
        <v>628</v>
      </c>
      <c r="B390" s="832" t="s">
        <v>8882</v>
      </c>
      <c r="C390" s="832" t="s">
        <v>8206</v>
      </c>
      <c r="D390" s="832" t="s">
        <v>8755</v>
      </c>
      <c r="E390" s="832" t="s">
        <v>2303</v>
      </c>
      <c r="F390" s="849">
        <v>1</v>
      </c>
      <c r="G390" s="849">
        <v>643.67999999999995</v>
      </c>
      <c r="H390" s="849"/>
      <c r="I390" s="849">
        <v>643.67999999999995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628</v>
      </c>
      <c r="B391" s="832" t="s">
        <v>8882</v>
      </c>
      <c r="C391" s="832" t="s">
        <v>8206</v>
      </c>
      <c r="D391" s="832" t="s">
        <v>8914</v>
      </c>
      <c r="E391" s="832" t="s">
        <v>8915</v>
      </c>
      <c r="F391" s="849"/>
      <c r="G391" s="849"/>
      <c r="H391" s="849"/>
      <c r="I391" s="849"/>
      <c r="J391" s="849"/>
      <c r="K391" s="849"/>
      <c r="L391" s="849"/>
      <c r="M391" s="849"/>
      <c r="N391" s="849">
        <v>0.1</v>
      </c>
      <c r="O391" s="849">
        <v>38.18</v>
      </c>
      <c r="P391" s="837"/>
      <c r="Q391" s="850">
        <v>381.79999999999995</v>
      </c>
    </row>
    <row r="392" spans="1:17" ht="14.4" customHeight="1" x14ac:dyDescent="0.3">
      <c r="A392" s="831" t="s">
        <v>628</v>
      </c>
      <c r="B392" s="832" t="s">
        <v>8882</v>
      </c>
      <c r="C392" s="832" t="s">
        <v>8206</v>
      </c>
      <c r="D392" s="832" t="s">
        <v>8758</v>
      </c>
      <c r="E392" s="832" t="s">
        <v>8759</v>
      </c>
      <c r="F392" s="849">
        <v>3.15</v>
      </c>
      <c r="G392" s="849">
        <v>2922.57</v>
      </c>
      <c r="H392" s="849">
        <v>0.80457267133752697</v>
      </c>
      <c r="I392" s="849">
        <v>927.80000000000007</v>
      </c>
      <c r="J392" s="849">
        <v>4.04</v>
      </c>
      <c r="K392" s="849">
        <v>3632.4500000000003</v>
      </c>
      <c r="L392" s="849">
        <v>1</v>
      </c>
      <c r="M392" s="849">
        <v>899.12128712871288</v>
      </c>
      <c r="N392" s="849">
        <v>9.9500000000000011</v>
      </c>
      <c r="O392" s="849">
        <v>8880.4000000000015</v>
      </c>
      <c r="P392" s="837">
        <v>2.4447411526655567</v>
      </c>
      <c r="Q392" s="850">
        <v>892.5025125628141</v>
      </c>
    </row>
    <row r="393" spans="1:17" ht="14.4" customHeight="1" x14ac:dyDescent="0.3">
      <c r="A393" s="831" t="s">
        <v>628</v>
      </c>
      <c r="B393" s="832" t="s">
        <v>8882</v>
      </c>
      <c r="C393" s="832" t="s">
        <v>8206</v>
      </c>
      <c r="D393" s="832" t="s">
        <v>8760</v>
      </c>
      <c r="E393" s="832" t="s">
        <v>8759</v>
      </c>
      <c r="F393" s="849">
        <v>10.559999999999999</v>
      </c>
      <c r="G393" s="849">
        <v>19595.150000000001</v>
      </c>
      <c r="H393" s="849">
        <v>1.2035201851423056</v>
      </c>
      <c r="I393" s="849">
        <v>1855.6013257575762</v>
      </c>
      <c r="J393" s="849">
        <v>9.15</v>
      </c>
      <c r="K393" s="849">
        <v>16281.529999999999</v>
      </c>
      <c r="L393" s="849">
        <v>1</v>
      </c>
      <c r="M393" s="849">
        <v>1779.4021857923494</v>
      </c>
      <c r="N393" s="849">
        <v>12.8</v>
      </c>
      <c r="O393" s="849">
        <v>22629.120000000003</v>
      </c>
      <c r="P393" s="837">
        <v>1.3898644660544803</v>
      </c>
      <c r="Q393" s="850">
        <v>1767.9</v>
      </c>
    </row>
    <row r="394" spans="1:17" ht="14.4" customHeight="1" x14ac:dyDescent="0.3">
      <c r="A394" s="831" t="s">
        <v>628</v>
      </c>
      <c r="B394" s="832" t="s">
        <v>8882</v>
      </c>
      <c r="C394" s="832" t="s">
        <v>8206</v>
      </c>
      <c r="D394" s="832" t="s">
        <v>8761</v>
      </c>
      <c r="E394" s="832" t="s">
        <v>8762</v>
      </c>
      <c r="F394" s="849"/>
      <c r="G394" s="849"/>
      <c r="H394" s="849"/>
      <c r="I394" s="849"/>
      <c r="J394" s="849"/>
      <c r="K394" s="849"/>
      <c r="L394" s="849"/>
      <c r="M394" s="849"/>
      <c r="N394" s="849">
        <v>0.37</v>
      </c>
      <c r="O394" s="849">
        <v>184.15</v>
      </c>
      <c r="P394" s="837"/>
      <c r="Q394" s="850">
        <v>497.70270270270271</v>
      </c>
    </row>
    <row r="395" spans="1:17" ht="14.4" customHeight="1" x14ac:dyDescent="0.3">
      <c r="A395" s="831" t="s">
        <v>628</v>
      </c>
      <c r="B395" s="832" t="s">
        <v>8882</v>
      </c>
      <c r="C395" s="832" t="s">
        <v>8206</v>
      </c>
      <c r="D395" s="832" t="s">
        <v>8763</v>
      </c>
      <c r="E395" s="832" t="s">
        <v>8762</v>
      </c>
      <c r="F395" s="849">
        <v>2.0799999999999996</v>
      </c>
      <c r="G395" s="849">
        <v>458.41999999999996</v>
      </c>
      <c r="H395" s="849">
        <v>2.4763396715643902</v>
      </c>
      <c r="I395" s="849">
        <v>220.3942307692308</v>
      </c>
      <c r="J395" s="849">
        <v>0.84</v>
      </c>
      <c r="K395" s="849">
        <v>185.12</v>
      </c>
      <c r="L395" s="849">
        <v>1</v>
      </c>
      <c r="M395" s="849">
        <v>220.38095238095241</v>
      </c>
      <c r="N395" s="849">
        <v>2.1900000000000004</v>
      </c>
      <c r="O395" s="849">
        <v>363.33000000000004</v>
      </c>
      <c r="P395" s="837">
        <v>1.9626728608470183</v>
      </c>
      <c r="Q395" s="850">
        <v>165.9041095890411</v>
      </c>
    </row>
    <row r="396" spans="1:17" ht="14.4" customHeight="1" x14ac:dyDescent="0.3">
      <c r="A396" s="831" t="s">
        <v>628</v>
      </c>
      <c r="B396" s="832" t="s">
        <v>8882</v>
      </c>
      <c r="C396" s="832" t="s">
        <v>8206</v>
      </c>
      <c r="D396" s="832" t="s">
        <v>8417</v>
      </c>
      <c r="E396" s="832" t="s">
        <v>8418</v>
      </c>
      <c r="F396" s="849"/>
      <c r="G396" s="849"/>
      <c r="H396" s="849"/>
      <c r="I396" s="849"/>
      <c r="J396" s="849">
        <v>6</v>
      </c>
      <c r="K396" s="849">
        <v>38749.980000000003</v>
      </c>
      <c r="L396" s="849">
        <v>1</v>
      </c>
      <c r="M396" s="849">
        <v>6458.3300000000008</v>
      </c>
      <c r="N396" s="849"/>
      <c r="O396" s="849"/>
      <c r="P396" s="837"/>
      <c r="Q396" s="850"/>
    </row>
    <row r="397" spans="1:17" ht="14.4" customHeight="1" x14ac:dyDescent="0.3">
      <c r="A397" s="831" t="s">
        <v>628</v>
      </c>
      <c r="B397" s="832" t="s">
        <v>8882</v>
      </c>
      <c r="C397" s="832" t="s">
        <v>8206</v>
      </c>
      <c r="D397" s="832" t="s">
        <v>8916</v>
      </c>
      <c r="E397" s="832" t="s">
        <v>8917</v>
      </c>
      <c r="F397" s="849">
        <v>19</v>
      </c>
      <c r="G397" s="849">
        <v>11396.2</v>
      </c>
      <c r="H397" s="849">
        <v>0.706829192352039</v>
      </c>
      <c r="I397" s="849">
        <v>599.80000000000007</v>
      </c>
      <c r="J397" s="849">
        <v>26.880000000000003</v>
      </c>
      <c r="K397" s="849">
        <v>16122.99</v>
      </c>
      <c r="L397" s="849">
        <v>1</v>
      </c>
      <c r="M397" s="849">
        <v>599.81361607142856</v>
      </c>
      <c r="N397" s="849">
        <v>57.81</v>
      </c>
      <c r="O397" s="849">
        <v>34669.069999999992</v>
      </c>
      <c r="P397" s="837">
        <v>2.150287880845922</v>
      </c>
      <c r="Q397" s="850">
        <v>599.70714409271739</v>
      </c>
    </row>
    <row r="398" spans="1:17" ht="14.4" customHeight="1" x14ac:dyDescent="0.3">
      <c r="A398" s="831" t="s">
        <v>628</v>
      </c>
      <c r="B398" s="832" t="s">
        <v>8882</v>
      </c>
      <c r="C398" s="832" t="s">
        <v>8206</v>
      </c>
      <c r="D398" s="832" t="s">
        <v>8918</v>
      </c>
      <c r="E398" s="832" t="s">
        <v>8917</v>
      </c>
      <c r="F398" s="849">
        <v>33.25</v>
      </c>
      <c r="G398" s="849">
        <v>26592.21</v>
      </c>
      <c r="H398" s="849">
        <v>1.6140623586902358</v>
      </c>
      <c r="I398" s="849">
        <v>799.76571428571424</v>
      </c>
      <c r="J398" s="849">
        <v>20.6</v>
      </c>
      <c r="K398" s="849">
        <v>16475.329999999998</v>
      </c>
      <c r="L398" s="849">
        <v>1</v>
      </c>
      <c r="M398" s="849">
        <v>799.77330097087361</v>
      </c>
      <c r="N398" s="849">
        <v>14</v>
      </c>
      <c r="O398" s="849">
        <v>11196.710000000001</v>
      </c>
      <c r="P398" s="837">
        <v>0.67960459669093132</v>
      </c>
      <c r="Q398" s="850">
        <v>799.7650000000001</v>
      </c>
    </row>
    <row r="399" spans="1:17" ht="14.4" customHeight="1" x14ac:dyDescent="0.3">
      <c r="A399" s="831" t="s">
        <v>628</v>
      </c>
      <c r="B399" s="832" t="s">
        <v>8882</v>
      </c>
      <c r="C399" s="832" t="s">
        <v>8206</v>
      </c>
      <c r="D399" s="832" t="s">
        <v>8764</v>
      </c>
      <c r="E399" s="832" t="s">
        <v>8765</v>
      </c>
      <c r="F399" s="849">
        <v>1</v>
      </c>
      <c r="G399" s="849">
        <v>3382.11</v>
      </c>
      <c r="H399" s="849"/>
      <c r="I399" s="849">
        <v>3382.11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628</v>
      </c>
      <c r="B400" s="832" t="s">
        <v>8882</v>
      </c>
      <c r="C400" s="832" t="s">
        <v>8206</v>
      </c>
      <c r="D400" s="832" t="s">
        <v>8766</v>
      </c>
      <c r="E400" s="832" t="s">
        <v>1052</v>
      </c>
      <c r="F400" s="849">
        <v>24.1</v>
      </c>
      <c r="G400" s="849">
        <v>2228.9899999999998</v>
      </c>
      <c r="H400" s="849">
        <v>0.49123421773519954</v>
      </c>
      <c r="I400" s="849">
        <v>92.489211618257244</v>
      </c>
      <c r="J400" s="849">
        <v>49.06</v>
      </c>
      <c r="K400" s="849">
        <v>4537.53</v>
      </c>
      <c r="L400" s="849">
        <v>1</v>
      </c>
      <c r="M400" s="849">
        <v>92.48940073379535</v>
      </c>
      <c r="N400" s="849">
        <v>40.049999999999997</v>
      </c>
      <c r="O400" s="849">
        <v>3704.16</v>
      </c>
      <c r="P400" s="837">
        <v>0.81633840437418592</v>
      </c>
      <c r="Q400" s="850">
        <v>92.488389513108615</v>
      </c>
    </row>
    <row r="401" spans="1:17" ht="14.4" customHeight="1" x14ac:dyDescent="0.3">
      <c r="A401" s="831" t="s">
        <v>628</v>
      </c>
      <c r="B401" s="832" t="s">
        <v>8882</v>
      </c>
      <c r="C401" s="832" t="s">
        <v>8206</v>
      </c>
      <c r="D401" s="832" t="s">
        <v>8919</v>
      </c>
      <c r="E401" s="832" t="s">
        <v>1002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643.67999999999995</v>
      </c>
      <c r="P401" s="837"/>
      <c r="Q401" s="850">
        <v>643.67999999999995</v>
      </c>
    </row>
    <row r="402" spans="1:17" ht="14.4" customHeight="1" x14ac:dyDescent="0.3">
      <c r="A402" s="831" t="s">
        <v>628</v>
      </c>
      <c r="B402" s="832" t="s">
        <v>8882</v>
      </c>
      <c r="C402" s="832" t="s">
        <v>8206</v>
      </c>
      <c r="D402" s="832" t="s">
        <v>8767</v>
      </c>
      <c r="E402" s="832" t="s">
        <v>1002</v>
      </c>
      <c r="F402" s="849"/>
      <c r="G402" s="849"/>
      <c r="H402" s="849"/>
      <c r="I402" s="849"/>
      <c r="J402" s="849"/>
      <c r="K402" s="849"/>
      <c r="L402" s="849"/>
      <c r="M402" s="849"/>
      <c r="N402" s="849">
        <v>7</v>
      </c>
      <c r="O402" s="849">
        <v>9011.52</v>
      </c>
      <c r="P402" s="837"/>
      <c r="Q402" s="850">
        <v>1287.3600000000001</v>
      </c>
    </row>
    <row r="403" spans="1:17" ht="14.4" customHeight="1" x14ac:dyDescent="0.3">
      <c r="A403" s="831" t="s">
        <v>628</v>
      </c>
      <c r="B403" s="832" t="s">
        <v>8882</v>
      </c>
      <c r="C403" s="832" t="s">
        <v>8206</v>
      </c>
      <c r="D403" s="832" t="s">
        <v>8920</v>
      </c>
      <c r="E403" s="832" t="s">
        <v>8921</v>
      </c>
      <c r="F403" s="849"/>
      <c r="G403" s="849"/>
      <c r="H403" s="849"/>
      <c r="I403" s="849"/>
      <c r="J403" s="849">
        <v>2.5</v>
      </c>
      <c r="K403" s="849">
        <v>3949.36</v>
      </c>
      <c r="L403" s="849">
        <v>1</v>
      </c>
      <c r="M403" s="849">
        <v>1579.7440000000001</v>
      </c>
      <c r="N403" s="849">
        <v>2.0099999999999998</v>
      </c>
      <c r="O403" s="849">
        <v>3175.25</v>
      </c>
      <c r="P403" s="837">
        <v>0.80399102639414988</v>
      </c>
      <c r="Q403" s="850">
        <v>1579.7263681592042</v>
      </c>
    </row>
    <row r="404" spans="1:17" ht="14.4" customHeight="1" x14ac:dyDescent="0.3">
      <c r="A404" s="831" t="s">
        <v>628</v>
      </c>
      <c r="B404" s="832" t="s">
        <v>8882</v>
      </c>
      <c r="C404" s="832" t="s">
        <v>8206</v>
      </c>
      <c r="D404" s="832" t="s">
        <v>8768</v>
      </c>
      <c r="E404" s="832" t="s">
        <v>8769</v>
      </c>
      <c r="F404" s="849">
        <v>2.1</v>
      </c>
      <c r="G404" s="849">
        <v>4336.01</v>
      </c>
      <c r="H404" s="849"/>
      <c r="I404" s="849">
        <v>2064.7666666666669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628</v>
      </c>
      <c r="B405" s="832" t="s">
        <v>8882</v>
      </c>
      <c r="C405" s="832" t="s">
        <v>8206</v>
      </c>
      <c r="D405" s="832" t="s">
        <v>8922</v>
      </c>
      <c r="E405" s="832" t="s">
        <v>8923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2348.11</v>
      </c>
      <c r="P405" s="837"/>
      <c r="Q405" s="850">
        <v>2348.11</v>
      </c>
    </row>
    <row r="406" spans="1:17" ht="14.4" customHeight="1" x14ac:dyDescent="0.3">
      <c r="A406" s="831" t="s">
        <v>628</v>
      </c>
      <c r="B406" s="832" t="s">
        <v>8882</v>
      </c>
      <c r="C406" s="832" t="s">
        <v>8206</v>
      </c>
      <c r="D406" s="832" t="s">
        <v>8924</v>
      </c>
      <c r="E406" s="832" t="s">
        <v>8925</v>
      </c>
      <c r="F406" s="849">
        <v>1.8</v>
      </c>
      <c r="G406" s="849">
        <v>3793.14</v>
      </c>
      <c r="H406" s="849"/>
      <c r="I406" s="849">
        <v>2107.2999999999997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628</v>
      </c>
      <c r="B407" s="832" t="s">
        <v>8882</v>
      </c>
      <c r="C407" s="832" t="s">
        <v>8206</v>
      </c>
      <c r="D407" s="832" t="s">
        <v>8771</v>
      </c>
      <c r="E407" s="832" t="s">
        <v>8772</v>
      </c>
      <c r="F407" s="849">
        <v>13.299999999999999</v>
      </c>
      <c r="G407" s="849">
        <v>5210.9399999999996</v>
      </c>
      <c r="H407" s="849">
        <v>0.41176470588235287</v>
      </c>
      <c r="I407" s="849">
        <v>391.8</v>
      </c>
      <c r="J407" s="849">
        <v>32.300000000000004</v>
      </c>
      <c r="K407" s="849">
        <v>12655.140000000001</v>
      </c>
      <c r="L407" s="849">
        <v>1</v>
      </c>
      <c r="M407" s="849">
        <v>391.8</v>
      </c>
      <c r="N407" s="849">
        <v>8</v>
      </c>
      <c r="O407" s="849">
        <v>3134.4</v>
      </c>
      <c r="P407" s="837">
        <v>0.24767801857585137</v>
      </c>
      <c r="Q407" s="850">
        <v>391.8</v>
      </c>
    </row>
    <row r="408" spans="1:17" ht="14.4" customHeight="1" x14ac:dyDescent="0.3">
      <c r="A408" s="831" t="s">
        <v>628</v>
      </c>
      <c r="B408" s="832" t="s">
        <v>8882</v>
      </c>
      <c r="C408" s="832" t="s">
        <v>8206</v>
      </c>
      <c r="D408" s="832" t="s">
        <v>8773</v>
      </c>
      <c r="E408" s="832" t="s">
        <v>801</v>
      </c>
      <c r="F408" s="849">
        <v>6.1</v>
      </c>
      <c r="G408" s="849">
        <v>6040.2800000000007</v>
      </c>
      <c r="H408" s="849">
        <v>0.47729025488014576</v>
      </c>
      <c r="I408" s="849">
        <v>990.20983606557388</v>
      </c>
      <c r="J408" s="849">
        <v>16.53</v>
      </c>
      <c r="K408" s="849">
        <v>12655.359999999999</v>
      </c>
      <c r="L408" s="849">
        <v>1</v>
      </c>
      <c r="M408" s="849">
        <v>765.59951603145782</v>
      </c>
      <c r="N408" s="849">
        <v>18.78</v>
      </c>
      <c r="O408" s="849">
        <v>14212.53</v>
      </c>
      <c r="P408" s="837">
        <v>1.1230443069181755</v>
      </c>
      <c r="Q408" s="850">
        <v>756.79073482428112</v>
      </c>
    </row>
    <row r="409" spans="1:17" ht="14.4" customHeight="1" x14ac:dyDescent="0.3">
      <c r="A409" s="831" t="s">
        <v>628</v>
      </c>
      <c r="B409" s="832" t="s">
        <v>8882</v>
      </c>
      <c r="C409" s="832" t="s">
        <v>8206</v>
      </c>
      <c r="D409" s="832" t="s">
        <v>8774</v>
      </c>
      <c r="E409" s="832" t="s">
        <v>8775</v>
      </c>
      <c r="F409" s="849"/>
      <c r="G409" s="849"/>
      <c r="H409" s="849"/>
      <c r="I409" s="849"/>
      <c r="J409" s="849">
        <v>17</v>
      </c>
      <c r="K409" s="849">
        <v>1863.2</v>
      </c>
      <c r="L409" s="849">
        <v>1</v>
      </c>
      <c r="M409" s="849">
        <v>109.60000000000001</v>
      </c>
      <c r="N409" s="849">
        <v>26</v>
      </c>
      <c r="O409" s="849">
        <v>2849.6</v>
      </c>
      <c r="P409" s="837">
        <v>1.5294117647058822</v>
      </c>
      <c r="Q409" s="850">
        <v>109.6</v>
      </c>
    </row>
    <row r="410" spans="1:17" ht="14.4" customHeight="1" x14ac:dyDescent="0.3">
      <c r="A410" s="831" t="s">
        <v>628</v>
      </c>
      <c r="B410" s="832" t="s">
        <v>8882</v>
      </c>
      <c r="C410" s="832" t="s">
        <v>8206</v>
      </c>
      <c r="D410" s="832" t="s">
        <v>8776</v>
      </c>
      <c r="E410" s="832" t="s">
        <v>8777</v>
      </c>
      <c r="F410" s="849">
        <v>1.4</v>
      </c>
      <c r="G410" s="849">
        <v>540.47</v>
      </c>
      <c r="H410" s="849"/>
      <c r="I410" s="849">
        <v>386.05000000000007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628</v>
      </c>
      <c r="B411" s="832" t="s">
        <v>8882</v>
      </c>
      <c r="C411" s="832" t="s">
        <v>8206</v>
      </c>
      <c r="D411" s="832" t="s">
        <v>8778</v>
      </c>
      <c r="E411" s="832" t="s">
        <v>1578</v>
      </c>
      <c r="F411" s="849">
        <v>3.8</v>
      </c>
      <c r="G411" s="849">
        <v>2934.2200000000003</v>
      </c>
      <c r="H411" s="849">
        <v>0.79168656527147097</v>
      </c>
      <c r="I411" s="849">
        <v>772.16315789473697</v>
      </c>
      <c r="J411" s="849">
        <v>4.8</v>
      </c>
      <c r="K411" s="849">
        <v>3706.29</v>
      </c>
      <c r="L411" s="849">
        <v>1</v>
      </c>
      <c r="M411" s="849">
        <v>772.14375000000007</v>
      </c>
      <c r="N411" s="849">
        <v>3.6</v>
      </c>
      <c r="O411" s="849">
        <v>2779.78</v>
      </c>
      <c r="P411" s="837">
        <v>0.75001686322441041</v>
      </c>
      <c r="Q411" s="850">
        <v>772.16111111111115</v>
      </c>
    </row>
    <row r="412" spans="1:17" ht="14.4" customHeight="1" x14ac:dyDescent="0.3">
      <c r="A412" s="831" t="s">
        <v>628</v>
      </c>
      <c r="B412" s="832" t="s">
        <v>8882</v>
      </c>
      <c r="C412" s="832" t="s">
        <v>8206</v>
      </c>
      <c r="D412" s="832" t="s">
        <v>8779</v>
      </c>
      <c r="E412" s="832" t="s">
        <v>8780</v>
      </c>
      <c r="F412" s="849">
        <v>10.030000000000001</v>
      </c>
      <c r="G412" s="849">
        <v>19434.04</v>
      </c>
      <c r="H412" s="849"/>
      <c r="I412" s="849">
        <v>1937.5912263210369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628</v>
      </c>
      <c r="B413" s="832" t="s">
        <v>8882</v>
      </c>
      <c r="C413" s="832" t="s">
        <v>8206</v>
      </c>
      <c r="D413" s="832" t="s">
        <v>8553</v>
      </c>
      <c r="E413" s="832"/>
      <c r="F413" s="849">
        <v>0.8</v>
      </c>
      <c r="G413" s="849">
        <v>122.57</v>
      </c>
      <c r="H413" s="849">
        <v>0.25537544795399614</v>
      </c>
      <c r="I413" s="849">
        <v>153.21249999999998</v>
      </c>
      <c r="J413" s="849">
        <v>3.51</v>
      </c>
      <c r="K413" s="849">
        <v>479.96000000000004</v>
      </c>
      <c r="L413" s="849">
        <v>1</v>
      </c>
      <c r="M413" s="849">
        <v>136.74074074074076</v>
      </c>
      <c r="N413" s="849"/>
      <c r="O413" s="849"/>
      <c r="P413" s="837"/>
      <c r="Q413" s="850"/>
    </row>
    <row r="414" spans="1:17" ht="14.4" customHeight="1" x14ac:dyDescent="0.3">
      <c r="A414" s="831" t="s">
        <v>628</v>
      </c>
      <c r="B414" s="832" t="s">
        <v>8882</v>
      </c>
      <c r="C414" s="832" t="s">
        <v>8206</v>
      </c>
      <c r="D414" s="832" t="s">
        <v>8553</v>
      </c>
      <c r="E414" s="832" t="s">
        <v>4830</v>
      </c>
      <c r="F414" s="849">
        <v>5.879999999999999</v>
      </c>
      <c r="G414" s="849">
        <v>900.99</v>
      </c>
      <c r="H414" s="849">
        <v>1.0890070707681152</v>
      </c>
      <c r="I414" s="849">
        <v>153.22959183673473</v>
      </c>
      <c r="J414" s="849">
        <v>5.52</v>
      </c>
      <c r="K414" s="849">
        <v>827.34999999999991</v>
      </c>
      <c r="L414" s="849">
        <v>1</v>
      </c>
      <c r="M414" s="849">
        <v>149.88224637681159</v>
      </c>
      <c r="N414" s="849">
        <v>0.24</v>
      </c>
      <c r="O414" s="849">
        <v>32.82</v>
      </c>
      <c r="P414" s="837">
        <v>3.966882214298665E-2</v>
      </c>
      <c r="Q414" s="850">
        <v>136.75</v>
      </c>
    </row>
    <row r="415" spans="1:17" ht="14.4" customHeight="1" x14ac:dyDescent="0.3">
      <c r="A415" s="831" t="s">
        <v>628</v>
      </c>
      <c r="B415" s="832" t="s">
        <v>8882</v>
      </c>
      <c r="C415" s="832" t="s">
        <v>8206</v>
      </c>
      <c r="D415" s="832" t="s">
        <v>8784</v>
      </c>
      <c r="E415" s="832" t="s">
        <v>8785</v>
      </c>
      <c r="F415" s="849">
        <v>6.41</v>
      </c>
      <c r="G415" s="849">
        <v>20016.11</v>
      </c>
      <c r="H415" s="849">
        <v>1.8030858397824345</v>
      </c>
      <c r="I415" s="849">
        <v>3122.6380655226208</v>
      </c>
      <c r="J415" s="849">
        <v>3.48</v>
      </c>
      <c r="K415" s="849">
        <v>11101.03</v>
      </c>
      <c r="L415" s="849">
        <v>1</v>
      </c>
      <c r="M415" s="849">
        <v>3189.9511494252874</v>
      </c>
      <c r="N415" s="849"/>
      <c r="O415" s="849"/>
      <c r="P415" s="837"/>
      <c r="Q415" s="850"/>
    </row>
    <row r="416" spans="1:17" ht="14.4" customHeight="1" x14ac:dyDescent="0.3">
      <c r="A416" s="831" t="s">
        <v>628</v>
      </c>
      <c r="B416" s="832" t="s">
        <v>8882</v>
      </c>
      <c r="C416" s="832" t="s">
        <v>8206</v>
      </c>
      <c r="D416" s="832" t="s">
        <v>8784</v>
      </c>
      <c r="E416" s="832"/>
      <c r="F416" s="849">
        <v>0.3</v>
      </c>
      <c r="G416" s="849">
        <v>1020.33</v>
      </c>
      <c r="H416" s="849">
        <v>0.2777798952400658</v>
      </c>
      <c r="I416" s="849">
        <v>3401.1000000000004</v>
      </c>
      <c r="J416" s="849">
        <v>1.08</v>
      </c>
      <c r="K416" s="849">
        <v>3673.16</v>
      </c>
      <c r="L416" s="849">
        <v>1</v>
      </c>
      <c r="M416" s="849">
        <v>3401.0740740740739</v>
      </c>
      <c r="N416" s="849"/>
      <c r="O416" s="849"/>
      <c r="P416" s="837"/>
      <c r="Q416" s="850"/>
    </row>
    <row r="417" spans="1:17" ht="14.4" customHeight="1" x14ac:dyDescent="0.3">
      <c r="A417" s="831" t="s">
        <v>628</v>
      </c>
      <c r="B417" s="832" t="s">
        <v>8882</v>
      </c>
      <c r="C417" s="832" t="s">
        <v>8206</v>
      </c>
      <c r="D417" s="832" t="s">
        <v>8786</v>
      </c>
      <c r="E417" s="832" t="s">
        <v>2485</v>
      </c>
      <c r="F417" s="849">
        <v>1.2</v>
      </c>
      <c r="G417" s="849">
        <v>514.44000000000005</v>
      </c>
      <c r="H417" s="849"/>
      <c r="I417" s="849">
        <v>428.70000000000005</v>
      </c>
      <c r="J417" s="849"/>
      <c r="K417" s="849"/>
      <c r="L417" s="849"/>
      <c r="M417" s="849"/>
      <c r="N417" s="849">
        <v>3.42</v>
      </c>
      <c r="O417" s="849">
        <v>1366.5</v>
      </c>
      <c r="P417" s="837"/>
      <c r="Q417" s="850">
        <v>399.56140350877195</v>
      </c>
    </row>
    <row r="418" spans="1:17" ht="14.4" customHeight="1" x14ac:dyDescent="0.3">
      <c r="A418" s="831" t="s">
        <v>628</v>
      </c>
      <c r="B418" s="832" t="s">
        <v>8882</v>
      </c>
      <c r="C418" s="832" t="s">
        <v>8206</v>
      </c>
      <c r="D418" s="832" t="s">
        <v>8926</v>
      </c>
      <c r="E418" s="832" t="s">
        <v>2477</v>
      </c>
      <c r="F418" s="849"/>
      <c r="G418" s="849"/>
      <c r="H418" s="849"/>
      <c r="I418" s="849"/>
      <c r="J418" s="849">
        <v>12.6</v>
      </c>
      <c r="K418" s="849">
        <v>2761.92</v>
      </c>
      <c r="L418" s="849">
        <v>1</v>
      </c>
      <c r="M418" s="849">
        <v>219.20000000000002</v>
      </c>
      <c r="N418" s="849">
        <v>1.2</v>
      </c>
      <c r="O418" s="849">
        <v>263.04000000000002</v>
      </c>
      <c r="P418" s="837">
        <v>9.5238095238095247E-2</v>
      </c>
      <c r="Q418" s="850">
        <v>219.20000000000002</v>
      </c>
    </row>
    <row r="419" spans="1:17" ht="14.4" customHeight="1" x14ac:dyDescent="0.3">
      <c r="A419" s="831" t="s">
        <v>628</v>
      </c>
      <c r="B419" s="832" t="s">
        <v>8882</v>
      </c>
      <c r="C419" s="832" t="s">
        <v>8206</v>
      </c>
      <c r="D419" s="832" t="s">
        <v>8787</v>
      </c>
      <c r="E419" s="832" t="s">
        <v>1615</v>
      </c>
      <c r="F419" s="849">
        <v>0.1</v>
      </c>
      <c r="G419" s="849">
        <v>2643.05</v>
      </c>
      <c r="H419" s="849"/>
      <c r="I419" s="849">
        <v>26430.5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628</v>
      </c>
      <c r="B420" s="832" t="s">
        <v>8882</v>
      </c>
      <c r="C420" s="832" t="s">
        <v>8206</v>
      </c>
      <c r="D420" s="832" t="s">
        <v>8421</v>
      </c>
      <c r="E420" s="832" t="s">
        <v>2795</v>
      </c>
      <c r="F420" s="849">
        <v>0.2</v>
      </c>
      <c r="G420" s="849">
        <v>907</v>
      </c>
      <c r="H420" s="849">
        <v>0.14285624283356224</v>
      </c>
      <c r="I420" s="849">
        <v>4535</v>
      </c>
      <c r="J420" s="849">
        <v>1.4</v>
      </c>
      <c r="K420" s="849">
        <v>6349.04</v>
      </c>
      <c r="L420" s="849">
        <v>1</v>
      </c>
      <c r="M420" s="849">
        <v>4535.0285714285719</v>
      </c>
      <c r="N420" s="849">
        <v>0.4</v>
      </c>
      <c r="O420" s="849">
        <v>1814</v>
      </c>
      <c r="P420" s="837">
        <v>0.28571248566712448</v>
      </c>
      <c r="Q420" s="850">
        <v>4535</v>
      </c>
    </row>
    <row r="421" spans="1:17" ht="14.4" customHeight="1" x14ac:dyDescent="0.3">
      <c r="A421" s="831" t="s">
        <v>628</v>
      </c>
      <c r="B421" s="832" t="s">
        <v>8882</v>
      </c>
      <c r="C421" s="832" t="s">
        <v>8206</v>
      </c>
      <c r="D421" s="832" t="s">
        <v>8790</v>
      </c>
      <c r="E421" s="832" t="s">
        <v>8791</v>
      </c>
      <c r="F421" s="849">
        <v>3</v>
      </c>
      <c r="G421" s="849">
        <v>30988.47</v>
      </c>
      <c r="H421" s="849"/>
      <c r="I421" s="849">
        <v>10329.49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628</v>
      </c>
      <c r="B422" s="832" t="s">
        <v>8882</v>
      </c>
      <c r="C422" s="832" t="s">
        <v>8206</v>
      </c>
      <c r="D422" s="832" t="s">
        <v>5281</v>
      </c>
      <c r="E422" s="832" t="s">
        <v>8425</v>
      </c>
      <c r="F422" s="849"/>
      <c r="G422" s="849"/>
      <c r="H422" s="849"/>
      <c r="I422" s="849"/>
      <c r="J422" s="849">
        <v>6</v>
      </c>
      <c r="K422" s="849">
        <v>116754</v>
      </c>
      <c r="L422" s="849">
        <v>1</v>
      </c>
      <c r="M422" s="849">
        <v>19459</v>
      </c>
      <c r="N422" s="849">
        <v>18.64</v>
      </c>
      <c r="O422" s="849">
        <v>91733.440000000002</v>
      </c>
      <c r="P422" s="837">
        <v>0.78569847713996954</v>
      </c>
      <c r="Q422" s="850">
        <v>4921.321888412017</v>
      </c>
    </row>
    <row r="423" spans="1:17" ht="14.4" customHeight="1" x14ac:dyDescent="0.3">
      <c r="A423" s="831" t="s">
        <v>628</v>
      </c>
      <c r="B423" s="832" t="s">
        <v>8882</v>
      </c>
      <c r="C423" s="832" t="s">
        <v>8206</v>
      </c>
      <c r="D423" s="832" t="s">
        <v>8426</v>
      </c>
      <c r="E423" s="832" t="s">
        <v>1606</v>
      </c>
      <c r="F423" s="849"/>
      <c r="G423" s="849"/>
      <c r="H423" s="849"/>
      <c r="I423" s="849"/>
      <c r="J423" s="849">
        <v>9</v>
      </c>
      <c r="K423" s="849">
        <v>28555.02</v>
      </c>
      <c r="L423" s="849">
        <v>1</v>
      </c>
      <c r="M423" s="849">
        <v>3172.78</v>
      </c>
      <c r="N423" s="849">
        <v>4</v>
      </c>
      <c r="O423" s="849">
        <v>12691.12</v>
      </c>
      <c r="P423" s="837">
        <v>0.44444444444444448</v>
      </c>
      <c r="Q423" s="850">
        <v>3172.78</v>
      </c>
    </row>
    <row r="424" spans="1:17" ht="14.4" customHeight="1" x14ac:dyDescent="0.3">
      <c r="A424" s="831" t="s">
        <v>628</v>
      </c>
      <c r="B424" s="832" t="s">
        <v>8882</v>
      </c>
      <c r="C424" s="832" t="s">
        <v>8206</v>
      </c>
      <c r="D424" s="832" t="s">
        <v>8792</v>
      </c>
      <c r="E424" s="832" t="s">
        <v>2748</v>
      </c>
      <c r="F424" s="849">
        <v>0.05</v>
      </c>
      <c r="G424" s="849">
        <v>519.34</v>
      </c>
      <c r="H424" s="849">
        <v>0.10402987047846449</v>
      </c>
      <c r="I424" s="849">
        <v>10386.799999999999</v>
      </c>
      <c r="J424" s="849">
        <v>0.45</v>
      </c>
      <c r="K424" s="849">
        <v>4992.22</v>
      </c>
      <c r="L424" s="849">
        <v>1</v>
      </c>
      <c r="M424" s="849">
        <v>11093.822222222223</v>
      </c>
      <c r="N424" s="849"/>
      <c r="O424" s="849"/>
      <c r="P424" s="837"/>
      <c r="Q424" s="850"/>
    </row>
    <row r="425" spans="1:17" ht="14.4" customHeight="1" x14ac:dyDescent="0.3">
      <c r="A425" s="831" t="s">
        <v>628</v>
      </c>
      <c r="B425" s="832" t="s">
        <v>8882</v>
      </c>
      <c r="C425" s="832" t="s">
        <v>8206</v>
      </c>
      <c r="D425" s="832" t="s">
        <v>8793</v>
      </c>
      <c r="E425" s="832" t="s">
        <v>8765</v>
      </c>
      <c r="F425" s="849">
        <v>1</v>
      </c>
      <c r="G425" s="849">
        <v>6764.22</v>
      </c>
      <c r="H425" s="849"/>
      <c r="I425" s="849">
        <v>6764.22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628</v>
      </c>
      <c r="B426" s="832" t="s">
        <v>8882</v>
      </c>
      <c r="C426" s="832" t="s">
        <v>8206</v>
      </c>
      <c r="D426" s="832" t="s">
        <v>8430</v>
      </c>
      <c r="E426" s="832" t="s">
        <v>1820</v>
      </c>
      <c r="F426" s="849"/>
      <c r="G426" s="849"/>
      <c r="H426" s="849"/>
      <c r="I426" s="849"/>
      <c r="J426" s="849">
        <v>1</v>
      </c>
      <c r="K426" s="849">
        <v>13041.6</v>
      </c>
      <c r="L426" s="849">
        <v>1</v>
      </c>
      <c r="M426" s="849">
        <v>13041.6</v>
      </c>
      <c r="N426" s="849"/>
      <c r="O426" s="849"/>
      <c r="P426" s="837"/>
      <c r="Q426" s="850"/>
    </row>
    <row r="427" spans="1:17" ht="14.4" customHeight="1" x14ac:dyDescent="0.3">
      <c r="A427" s="831" t="s">
        <v>628</v>
      </c>
      <c r="B427" s="832" t="s">
        <v>8882</v>
      </c>
      <c r="C427" s="832" t="s">
        <v>8206</v>
      </c>
      <c r="D427" s="832" t="s">
        <v>8794</v>
      </c>
      <c r="E427" s="832" t="s">
        <v>2469</v>
      </c>
      <c r="F427" s="849"/>
      <c r="G427" s="849"/>
      <c r="H427" s="849"/>
      <c r="I427" s="849"/>
      <c r="J427" s="849">
        <v>23</v>
      </c>
      <c r="K427" s="849">
        <v>1512.25</v>
      </c>
      <c r="L427" s="849">
        <v>1</v>
      </c>
      <c r="M427" s="849">
        <v>65.75</v>
      </c>
      <c r="N427" s="849">
        <v>77</v>
      </c>
      <c r="O427" s="849">
        <v>5062.75</v>
      </c>
      <c r="P427" s="837">
        <v>3.347826086956522</v>
      </c>
      <c r="Q427" s="850">
        <v>65.75</v>
      </c>
    </row>
    <row r="428" spans="1:17" ht="14.4" customHeight="1" x14ac:dyDescent="0.3">
      <c r="A428" s="831" t="s">
        <v>628</v>
      </c>
      <c r="B428" s="832" t="s">
        <v>8882</v>
      </c>
      <c r="C428" s="832" t="s">
        <v>8206</v>
      </c>
      <c r="D428" s="832" t="s">
        <v>8431</v>
      </c>
      <c r="E428" s="832" t="s">
        <v>1820</v>
      </c>
      <c r="F428" s="849">
        <v>3</v>
      </c>
      <c r="G428" s="849">
        <v>23335.98</v>
      </c>
      <c r="H428" s="849">
        <v>0.23857992884308674</v>
      </c>
      <c r="I428" s="849">
        <v>7778.66</v>
      </c>
      <c r="J428" s="849">
        <v>15</v>
      </c>
      <c r="K428" s="849">
        <v>97812</v>
      </c>
      <c r="L428" s="849">
        <v>1</v>
      </c>
      <c r="M428" s="849">
        <v>6520.8</v>
      </c>
      <c r="N428" s="849"/>
      <c r="O428" s="849"/>
      <c r="P428" s="837"/>
      <c r="Q428" s="850"/>
    </row>
    <row r="429" spans="1:17" ht="14.4" customHeight="1" x14ac:dyDescent="0.3">
      <c r="A429" s="831" t="s">
        <v>628</v>
      </c>
      <c r="B429" s="832" t="s">
        <v>8882</v>
      </c>
      <c r="C429" s="832" t="s">
        <v>8206</v>
      </c>
      <c r="D429" s="832" t="s">
        <v>8927</v>
      </c>
      <c r="E429" s="832" t="s">
        <v>8928</v>
      </c>
      <c r="F429" s="849"/>
      <c r="G429" s="849"/>
      <c r="H429" s="849"/>
      <c r="I429" s="849"/>
      <c r="J429" s="849">
        <v>42</v>
      </c>
      <c r="K429" s="849">
        <v>2012.2199999999998</v>
      </c>
      <c r="L429" s="849">
        <v>1</v>
      </c>
      <c r="M429" s="849">
        <v>47.91</v>
      </c>
      <c r="N429" s="849"/>
      <c r="O429" s="849"/>
      <c r="P429" s="837"/>
      <c r="Q429" s="850"/>
    </row>
    <row r="430" spans="1:17" ht="14.4" customHeight="1" x14ac:dyDescent="0.3">
      <c r="A430" s="831" t="s">
        <v>628</v>
      </c>
      <c r="B430" s="832" t="s">
        <v>8882</v>
      </c>
      <c r="C430" s="832" t="s">
        <v>8206</v>
      </c>
      <c r="D430" s="832" t="s">
        <v>8796</v>
      </c>
      <c r="E430" s="832" t="s">
        <v>8797</v>
      </c>
      <c r="F430" s="849">
        <v>1</v>
      </c>
      <c r="G430" s="849">
        <v>789.8</v>
      </c>
      <c r="H430" s="849">
        <v>0.19979509492670214</v>
      </c>
      <c r="I430" s="849">
        <v>789.8</v>
      </c>
      <c r="J430" s="849">
        <v>5.01</v>
      </c>
      <c r="K430" s="849">
        <v>3953.05</v>
      </c>
      <c r="L430" s="849">
        <v>1</v>
      </c>
      <c r="M430" s="849">
        <v>789.03193612774453</v>
      </c>
      <c r="N430" s="849">
        <v>15.05</v>
      </c>
      <c r="O430" s="849">
        <v>11887.16</v>
      </c>
      <c r="P430" s="837">
        <v>3.0070856680284841</v>
      </c>
      <c r="Q430" s="850">
        <v>789.84451827242515</v>
      </c>
    </row>
    <row r="431" spans="1:17" ht="14.4" customHeight="1" x14ac:dyDescent="0.3">
      <c r="A431" s="831" t="s">
        <v>628</v>
      </c>
      <c r="B431" s="832" t="s">
        <v>8882</v>
      </c>
      <c r="C431" s="832" t="s">
        <v>8206</v>
      </c>
      <c r="D431" s="832" t="s">
        <v>8434</v>
      </c>
      <c r="E431" s="832" t="s">
        <v>8433</v>
      </c>
      <c r="F431" s="849"/>
      <c r="G431" s="849"/>
      <c r="H431" s="849"/>
      <c r="I431" s="849"/>
      <c r="J431" s="849">
        <v>0.2</v>
      </c>
      <c r="K431" s="849">
        <v>90.98</v>
      </c>
      <c r="L431" s="849">
        <v>1</v>
      </c>
      <c r="M431" s="849">
        <v>454.9</v>
      </c>
      <c r="N431" s="849">
        <v>0.96</v>
      </c>
      <c r="O431" s="849">
        <v>436.66</v>
      </c>
      <c r="P431" s="837">
        <v>4.7995163772257641</v>
      </c>
      <c r="Q431" s="850">
        <v>454.85416666666669</v>
      </c>
    </row>
    <row r="432" spans="1:17" ht="14.4" customHeight="1" x14ac:dyDescent="0.3">
      <c r="A432" s="831" t="s">
        <v>628</v>
      </c>
      <c r="B432" s="832" t="s">
        <v>8882</v>
      </c>
      <c r="C432" s="832" t="s">
        <v>8206</v>
      </c>
      <c r="D432" s="832" t="s">
        <v>8798</v>
      </c>
      <c r="E432" s="832" t="s">
        <v>8799</v>
      </c>
      <c r="F432" s="849"/>
      <c r="G432" s="849"/>
      <c r="H432" s="849"/>
      <c r="I432" s="849"/>
      <c r="J432" s="849">
        <v>0.3</v>
      </c>
      <c r="K432" s="849">
        <v>102.16</v>
      </c>
      <c r="L432" s="849">
        <v>1</v>
      </c>
      <c r="M432" s="849">
        <v>340.53333333333336</v>
      </c>
      <c r="N432" s="849">
        <v>36.54</v>
      </c>
      <c r="O432" s="849">
        <v>10748</v>
      </c>
      <c r="P432" s="837">
        <v>105.20751761942051</v>
      </c>
      <c r="Q432" s="850">
        <v>294.14340448823208</v>
      </c>
    </row>
    <row r="433" spans="1:17" ht="14.4" customHeight="1" x14ac:dyDescent="0.3">
      <c r="A433" s="831" t="s">
        <v>628</v>
      </c>
      <c r="B433" s="832" t="s">
        <v>8882</v>
      </c>
      <c r="C433" s="832" t="s">
        <v>8206</v>
      </c>
      <c r="D433" s="832" t="s">
        <v>8800</v>
      </c>
      <c r="E433" s="832" t="s">
        <v>2455</v>
      </c>
      <c r="F433" s="849">
        <v>32.419999999999995</v>
      </c>
      <c r="G433" s="849">
        <v>68911.849999999991</v>
      </c>
      <c r="H433" s="849">
        <v>1.5149510286705195</v>
      </c>
      <c r="I433" s="849">
        <v>2125.5968537939543</v>
      </c>
      <c r="J433" s="849">
        <v>21.4</v>
      </c>
      <c r="K433" s="849">
        <v>45487.839999999997</v>
      </c>
      <c r="L433" s="849">
        <v>1</v>
      </c>
      <c r="M433" s="849">
        <v>2125.6</v>
      </c>
      <c r="N433" s="849">
        <v>22.84</v>
      </c>
      <c r="O433" s="849">
        <v>48548.56</v>
      </c>
      <c r="P433" s="837">
        <v>1.0672865539449665</v>
      </c>
      <c r="Q433" s="850">
        <v>2125.5936952714537</v>
      </c>
    </row>
    <row r="434" spans="1:17" ht="14.4" customHeight="1" x14ac:dyDescent="0.3">
      <c r="A434" s="831" t="s">
        <v>628</v>
      </c>
      <c r="B434" s="832" t="s">
        <v>8882</v>
      </c>
      <c r="C434" s="832" t="s">
        <v>8206</v>
      </c>
      <c r="D434" s="832" t="s">
        <v>8929</v>
      </c>
      <c r="E434" s="832" t="s">
        <v>8930</v>
      </c>
      <c r="F434" s="849">
        <v>5.7</v>
      </c>
      <c r="G434" s="849">
        <v>18603.28</v>
      </c>
      <c r="H434" s="849"/>
      <c r="I434" s="849">
        <v>3263.7333333333331</v>
      </c>
      <c r="J434" s="849"/>
      <c r="K434" s="849"/>
      <c r="L434" s="849"/>
      <c r="M434" s="849"/>
      <c r="N434" s="849">
        <v>3</v>
      </c>
      <c r="O434" s="849">
        <v>9791.25</v>
      </c>
      <c r="P434" s="837"/>
      <c r="Q434" s="850">
        <v>3263.75</v>
      </c>
    </row>
    <row r="435" spans="1:17" ht="14.4" customHeight="1" x14ac:dyDescent="0.3">
      <c r="A435" s="831" t="s">
        <v>628</v>
      </c>
      <c r="B435" s="832" t="s">
        <v>8882</v>
      </c>
      <c r="C435" s="832" t="s">
        <v>8206</v>
      </c>
      <c r="D435" s="832" t="s">
        <v>8801</v>
      </c>
      <c r="E435" s="832" t="s">
        <v>8772</v>
      </c>
      <c r="F435" s="849">
        <v>60.8</v>
      </c>
      <c r="G435" s="849">
        <v>11911.599999999999</v>
      </c>
      <c r="H435" s="849">
        <v>0.61982152994699169</v>
      </c>
      <c r="I435" s="849">
        <v>195.91447368421052</v>
      </c>
      <c r="J435" s="849">
        <v>98.100000000000009</v>
      </c>
      <c r="K435" s="849">
        <v>19217.79</v>
      </c>
      <c r="L435" s="849">
        <v>1</v>
      </c>
      <c r="M435" s="849">
        <v>195.9</v>
      </c>
      <c r="N435" s="849">
        <v>75.7</v>
      </c>
      <c r="O435" s="849">
        <v>14829.62</v>
      </c>
      <c r="P435" s="837">
        <v>0.77166104947551206</v>
      </c>
      <c r="Q435" s="850">
        <v>195.89986789960369</v>
      </c>
    </row>
    <row r="436" spans="1:17" ht="14.4" customHeight="1" x14ac:dyDescent="0.3">
      <c r="A436" s="831" t="s">
        <v>628</v>
      </c>
      <c r="B436" s="832" t="s">
        <v>8882</v>
      </c>
      <c r="C436" s="832" t="s">
        <v>8206</v>
      </c>
      <c r="D436" s="832" t="s">
        <v>8931</v>
      </c>
      <c r="E436" s="832" t="s">
        <v>2602</v>
      </c>
      <c r="F436" s="849">
        <v>7.6</v>
      </c>
      <c r="G436" s="849">
        <v>4788</v>
      </c>
      <c r="H436" s="849">
        <v>1.3897919375812744</v>
      </c>
      <c r="I436" s="849">
        <v>630</v>
      </c>
      <c r="J436" s="849">
        <v>7.4</v>
      </c>
      <c r="K436" s="849">
        <v>3445.12</v>
      </c>
      <c r="L436" s="849">
        <v>1</v>
      </c>
      <c r="M436" s="849">
        <v>465.55675675675673</v>
      </c>
      <c r="N436" s="849">
        <v>12.8</v>
      </c>
      <c r="O436" s="849">
        <v>5125.12</v>
      </c>
      <c r="P436" s="837">
        <v>1.4876462938881665</v>
      </c>
      <c r="Q436" s="850">
        <v>400.4</v>
      </c>
    </row>
    <row r="437" spans="1:17" ht="14.4" customHeight="1" x14ac:dyDescent="0.3">
      <c r="A437" s="831" t="s">
        <v>628</v>
      </c>
      <c r="B437" s="832" t="s">
        <v>8882</v>
      </c>
      <c r="C437" s="832" t="s">
        <v>8206</v>
      </c>
      <c r="D437" s="832" t="s">
        <v>8932</v>
      </c>
      <c r="E437" s="832" t="s">
        <v>2602</v>
      </c>
      <c r="F437" s="849"/>
      <c r="G437" s="849"/>
      <c r="H437" s="849"/>
      <c r="I437" s="849"/>
      <c r="J437" s="849">
        <v>0.2</v>
      </c>
      <c r="K437" s="849">
        <v>160.16</v>
      </c>
      <c r="L437" s="849">
        <v>1</v>
      </c>
      <c r="M437" s="849">
        <v>800.8</v>
      </c>
      <c r="N437" s="849">
        <v>7.85</v>
      </c>
      <c r="O437" s="849">
        <v>6283.7</v>
      </c>
      <c r="P437" s="837">
        <v>39.233891108891108</v>
      </c>
      <c r="Q437" s="850">
        <v>800.47133757961785</v>
      </c>
    </row>
    <row r="438" spans="1:17" ht="14.4" customHeight="1" x14ac:dyDescent="0.3">
      <c r="A438" s="831" t="s">
        <v>628</v>
      </c>
      <c r="B438" s="832" t="s">
        <v>8882</v>
      </c>
      <c r="C438" s="832" t="s">
        <v>8206</v>
      </c>
      <c r="D438" s="832" t="s">
        <v>8933</v>
      </c>
      <c r="E438" s="832" t="s">
        <v>8925</v>
      </c>
      <c r="F438" s="849">
        <v>13.299999999999999</v>
      </c>
      <c r="G438" s="849">
        <v>49944.33</v>
      </c>
      <c r="H438" s="849"/>
      <c r="I438" s="849">
        <v>3755.2127819548878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628</v>
      </c>
      <c r="B439" s="832" t="s">
        <v>8882</v>
      </c>
      <c r="C439" s="832" t="s">
        <v>8206</v>
      </c>
      <c r="D439" s="832" t="s">
        <v>8934</v>
      </c>
      <c r="E439" s="832" t="s">
        <v>8930</v>
      </c>
      <c r="F439" s="849"/>
      <c r="G439" s="849"/>
      <c r="H439" s="849"/>
      <c r="I439" s="849"/>
      <c r="J439" s="849">
        <v>3.9</v>
      </c>
      <c r="K439" s="849">
        <v>6364.32</v>
      </c>
      <c r="L439" s="849">
        <v>1</v>
      </c>
      <c r="M439" s="849">
        <v>1631.876923076923</v>
      </c>
      <c r="N439" s="849"/>
      <c r="O439" s="849"/>
      <c r="P439" s="837"/>
      <c r="Q439" s="850"/>
    </row>
    <row r="440" spans="1:17" ht="14.4" customHeight="1" x14ac:dyDescent="0.3">
      <c r="A440" s="831" t="s">
        <v>628</v>
      </c>
      <c r="B440" s="832" t="s">
        <v>8882</v>
      </c>
      <c r="C440" s="832" t="s">
        <v>8206</v>
      </c>
      <c r="D440" s="832" t="s">
        <v>8935</v>
      </c>
      <c r="E440" s="832" t="s">
        <v>8936</v>
      </c>
      <c r="F440" s="849">
        <v>0.5</v>
      </c>
      <c r="G440" s="849">
        <v>463.9</v>
      </c>
      <c r="H440" s="849">
        <v>0.52480343910854677</v>
      </c>
      <c r="I440" s="849">
        <v>927.8</v>
      </c>
      <c r="J440" s="849">
        <v>1</v>
      </c>
      <c r="K440" s="849">
        <v>883.95</v>
      </c>
      <c r="L440" s="849">
        <v>1</v>
      </c>
      <c r="M440" s="849">
        <v>883.95</v>
      </c>
      <c r="N440" s="849">
        <v>5.3000000000000007</v>
      </c>
      <c r="O440" s="849">
        <v>4684.71</v>
      </c>
      <c r="P440" s="837">
        <v>5.2997454607161032</v>
      </c>
      <c r="Q440" s="850">
        <v>883.90754716981121</v>
      </c>
    </row>
    <row r="441" spans="1:17" ht="14.4" customHeight="1" x14ac:dyDescent="0.3">
      <c r="A441" s="831" t="s">
        <v>628</v>
      </c>
      <c r="B441" s="832" t="s">
        <v>8882</v>
      </c>
      <c r="C441" s="832" t="s">
        <v>8206</v>
      </c>
      <c r="D441" s="832" t="s">
        <v>8804</v>
      </c>
      <c r="E441" s="832" t="s">
        <v>2477</v>
      </c>
      <c r="F441" s="849">
        <v>58</v>
      </c>
      <c r="G441" s="849">
        <v>6356.8</v>
      </c>
      <c r="H441" s="849">
        <v>0.6651376146788992</v>
      </c>
      <c r="I441" s="849">
        <v>109.60000000000001</v>
      </c>
      <c r="J441" s="849">
        <v>87.2</v>
      </c>
      <c r="K441" s="849">
        <v>9557.119999999999</v>
      </c>
      <c r="L441" s="849">
        <v>1</v>
      </c>
      <c r="M441" s="849">
        <v>109.59999999999998</v>
      </c>
      <c r="N441" s="849">
        <v>5.5</v>
      </c>
      <c r="O441" s="849">
        <v>664.45</v>
      </c>
      <c r="P441" s="837">
        <v>6.9524082568807349E-2</v>
      </c>
      <c r="Q441" s="850">
        <v>120.80909090909091</v>
      </c>
    </row>
    <row r="442" spans="1:17" ht="14.4" customHeight="1" x14ac:dyDescent="0.3">
      <c r="A442" s="831" t="s">
        <v>628</v>
      </c>
      <c r="B442" s="832" t="s">
        <v>8882</v>
      </c>
      <c r="C442" s="832" t="s">
        <v>8206</v>
      </c>
      <c r="D442" s="832" t="s">
        <v>8805</v>
      </c>
      <c r="E442" s="832" t="s">
        <v>8806</v>
      </c>
      <c r="F442" s="849">
        <v>2.8</v>
      </c>
      <c r="G442" s="849">
        <v>927.91999999999985</v>
      </c>
      <c r="H442" s="849">
        <v>0.19858113530576205</v>
      </c>
      <c r="I442" s="849">
        <v>331.4</v>
      </c>
      <c r="J442" s="849">
        <v>14.099999999999998</v>
      </c>
      <c r="K442" s="849">
        <v>4672.7500000000009</v>
      </c>
      <c r="L442" s="849">
        <v>1</v>
      </c>
      <c r="M442" s="849">
        <v>331.40070921985824</v>
      </c>
      <c r="N442" s="849">
        <v>18.09</v>
      </c>
      <c r="O442" s="849">
        <v>5995.119999999999</v>
      </c>
      <c r="P442" s="837">
        <v>1.2829960943769725</v>
      </c>
      <c r="Q442" s="850">
        <v>331.40519624101711</v>
      </c>
    </row>
    <row r="443" spans="1:17" ht="14.4" customHeight="1" x14ac:dyDescent="0.3">
      <c r="A443" s="831" t="s">
        <v>628</v>
      </c>
      <c r="B443" s="832" t="s">
        <v>8882</v>
      </c>
      <c r="C443" s="832" t="s">
        <v>8206</v>
      </c>
      <c r="D443" s="832" t="s">
        <v>8325</v>
      </c>
      <c r="E443" s="832" t="s">
        <v>8373</v>
      </c>
      <c r="F443" s="849"/>
      <c r="G443" s="849"/>
      <c r="H443" s="849"/>
      <c r="I443" s="849"/>
      <c r="J443" s="849"/>
      <c r="K443" s="849"/>
      <c r="L443" s="849"/>
      <c r="M443" s="849"/>
      <c r="N443" s="849">
        <v>0</v>
      </c>
      <c r="O443" s="849">
        <v>-7.2759576141834259E-12</v>
      </c>
      <c r="P443" s="837"/>
      <c r="Q443" s="850"/>
    </row>
    <row r="444" spans="1:17" ht="14.4" customHeight="1" x14ac:dyDescent="0.3">
      <c r="A444" s="831" t="s">
        <v>628</v>
      </c>
      <c r="B444" s="832" t="s">
        <v>8882</v>
      </c>
      <c r="C444" s="832" t="s">
        <v>8206</v>
      </c>
      <c r="D444" s="832" t="s">
        <v>8325</v>
      </c>
      <c r="E444" s="832" t="s">
        <v>2958</v>
      </c>
      <c r="F444" s="849"/>
      <c r="G444" s="849"/>
      <c r="H444" s="849"/>
      <c r="I444" s="849"/>
      <c r="J444" s="849"/>
      <c r="K444" s="849"/>
      <c r="L444" s="849"/>
      <c r="M444" s="849"/>
      <c r="N444" s="849">
        <v>17</v>
      </c>
      <c r="O444" s="849">
        <v>100047.20999999999</v>
      </c>
      <c r="P444" s="837"/>
      <c r="Q444" s="850">
        <v>5885.1299999999992</v>
      </c>
    </row>
    <row r="445" spans="1:17" ht="14.4" customHeight="1" x14ac:dyDescent="0.3">
      <c r="A445" s="831" t="s">
        <v>628</v>
      </c>
      <c r="B445" s="832" t="s">
        <v>8882</v>
      </c>
      <c r="C445" s="832" t="s">
        <v>8206</v>
      </c>
      <c r="D445" s="832" t="s">
        <v>8436</v>
      </c>
      <c r="E445" s="832" t="s">
        <v>1613</v>
      </c>
      <c r="F445" s="849">
        <v>4</v>
      </c>
      <c r="G445" s="849">
        <v>34519.32</v>
      </c>
      <c r="H445" s="849"/>
      <c r="I445" s="849">
        <v>8629.83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628</v>
      </c>
      <c r="B446" s="832" t="s">
        <v>8882</v>
      </c>
      <c r="C446" s="832" t="s">
        <v>8206</v>
      </c>
      <c r="D446" s="832" t="s">
        <v>8807</v>
      </c>
      <c r="E446" s="832" t="s">
        <v>1822</v>
      </c>
      <c r="F446" s="849">
        <v>9</v>
      </c>
      <c r="G446" s="849">
        <v>38834.19</v>
      </c>
      <c r="H446" s="849"/>
      <c r="I446" s="849">
        <v>4314.91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628</v>
      </c>
      <c r="B447" s="832" t="s">
        <v>8882</v>
      </c>
      <c r="C447" s="832" t="s">
        <v>8206</v>
      </c>
      <c r="D447" s="832" t="s">
        <v>8937</v>
      </c>
      <c r="E447" s="832" t="s">
        <v>8938</v>
      </c>
      <c r="F447" s="849">
        <v>2.6</v>
      </c>
      <c r="G447" s="849">
        <v>854.62</v>
      </c>
      <c r="H447" s="849"/>
      <c r="I447" s="849">
        <v>328.7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628</v>
      </c>
      <c r="B448" s="832" t="s">
        <v>8882</v>
      </c>
      <c r="C448" s="832" t="s">
        <v>8206</v>
      </c>
      <c r="D448" s="832" t="s">
        <v>8808</v>
      </c>
      <c r="E448" s="832" t="s">
        <v>8809</v>
      </c>
      <c r="F448" s="849"/>
      <c r="G448" s="849"/>
      <c r="H448" s="849"/>
      <c r="I448" s="849"/>
      <c r="J448" s="849">
        <v>5.59</v>
      </c>
      <c r="K448" s="849">
        <v>11882.09</v>
      </c>
      <c r="L448" s="849">
        <v>1</v>
      </c>
      <c r="M448" s="849">
        <v>2125.5974955277284</v>
      </c>
      <c r="N448" s="849">
        <v>8.35</v>
      </c>
      <c r="O448" s="849">
        <v>17748.599999999999</v>
      </c>
      <c r="P448" s="837">
        <v>1.4937271136643469</v>
      </c>
      <c r="Q448" s="850">
        <v>2125.5808383233534</v>
      </c>
    </row>
    <row r="449" spans="1:17" ht="14.4" customHeight="1" x14ac:dyDescent="0.3">
      <c r="A449" s="831" t="s">
        <v>628</v>
      </c>
      <c r="B449" s="832" t="s">
        <v>8882</v>
      </c>
      <c r="C449" s="832" t="s">
        <v>8206</v>
      </c>
      <c r="D449" s="832" t="s">
        <v>8939</v>
      </c>
      <c r="E449" s="832" t="s">
        <v>1320</v>
      </c>
      <c r="F449" s="849"/>
      <c r="G449" s="849"/>
      <c r="H449" s="849"/>
      <c r="I449" s="849"/>
      <c r="J449" s="849"/>
      <c r="K449" s="849"/>
      <c r="L449" s="849"/>
      <c r="M449" s="849"/>
      <c r="N449" s="849">
        <v>65.5</v>
      </c>
      <c r="O449" s="849">
        <v>13922.67</v>
      </c>
      <c r="P449" s="837"/>
      <c r="Q449" s="850">
        <v>212.55984732824427</v>
      </c>
    </row>
    <row r="450" spans="1:17" ht="14.4" customHeight="1" x14ac:dyDescent="0.3">
      <c r="A450" s="831" t="s">
        <v>628</v>
      </c>
      <c r="B450" s="832" t="s">
        <v>8882</v>
      </c>
      <c r="C450" s="832" t="s">
        <v>8206</v>
      </c>
      <c r="D450" s="832" t="s">
        <v>8810</v>
      </c>
      <c r="E450" s="832" t="s">
        <v>1285</v>
      </c>
      <c r="F450" s="849"/>
      <c r="G450" s="849"/>
      <c r="H450" s="849"/>
      <c r="I450" s="849"/>
      <c r="J450" s="849">
        <v>0.6</v>
      </c>
      <c r="K450" s="849">
        <v>473.88</v>
      </c>
      <c r="L450" s="849">
        <v>1</v>
      </c>
      <c r="M450" s="849">
        <v>789.80000000000007</v>
      </c>
      <c r="N450" s="849">
        <v>11.399999999999999</v>
      </c>
      <c r="O450" s="849">
        <v>9004.2099999999991</v>
      </c>
      <c r="P450" s="837">
        <v>19.001034017050728</v>
      </c>
      <c r="Q450" s="850">
        <v>789.84298245614036</v>
      </c>
    </row>
    <row r="451" spans="1:17" ht="14.4" customHeight="1" x14ac:dyDescent="0.3">
      <c r="A451" s="831" t="s">
        <v>628</v>
      </c>
      <c r="B451" s="832" t="s">
        <v>8882</v>
      </c>
      <c r="C451" s="832" t="s">
        <v>8206</v>
      </c>
      <c r="D451" s="832" t="s">
        <v>8810</v>
      </c>
      <c r="E451" s="832" t="s">
        <v>2606</v>
      </c>
      <c r="F451" s="849"/>
      <c r="G451" s="849"/>
      <c r="H451" s="849"/>
      <c r="I451" s="849"/>
      <c r="J451" s="849">
        <v>1.5</v>
      </c>
      <c r="K451" s="849">
        <v>1184.71</v>
      </c>
      <c r="L451" s="849">
        <v>1</v>
      </c>
      <c r="M451" s="849">
        <v>789.80666666666673</v>
      </c>
      <c r="N451" s="849">
        <v>6.8999999999999995</v>
      </c>
      <c r="O451" s="849">
        <v>5449.96</v>
      </c>
      <c r="P451" s="837">
        <v>4.6002481619974507</v>
      </c>
      <c r="Q451" s="850">
        <v>789.84927536231896</v>
      </c>
    </row>
    <row r="452" spans="1:17" ht="14.4" customHeight="1" x14ac:dyDescent="0.3">
      <c r="A452" s="831" t="s">
        <v>628</v>
      </c>
      <c r="B452" s="832" t="s">
        <v>8882</v>
      </c>
      <c r="C452" s="832" t="s">
        <v>8206</v>
      </c>
      <c r="D452" s="832" t="s">
        <v>8812</v>
      </c>
      <c r="E452" s="832" t="s">
        <v>8762</v>
      </c>
      <c r="F452" s="849"/>
      <c r="G452" s="849"/>
      <c r="H452" s="849"/>
      <c r="I452" s="849"/>
      <c r="J452" s="849">
        <v>0.28999999999999998</v>
      </c>
      <c r="K452" s="849">
        <v>185.38</v>
      </c>
      <c r="L452" s="849">
        <v>1</v>
      </c>
      <c r="M452" s="849">
        <v>639.24137931034488</v>
      </c>
      <c r="N452" s="849"/>
      <c r="O452" s="849"/>
      <c r="P452" s="837"/>
      <c r="Q452" s="850"/>
    </row>
    <row r="453" spans="1:17" ht="14.4" customHeight="1" x14ac:dyDescent="0.3">
      <c r="A453" s="831" t="s">
        <v>628</v>
      </c>
      <c r="B453" s="832" t="s">
        <v>8882</v>
      </c>
      <c r="C453" s="832" t="s">
        <v>8206</v>
      </c>
      <c r="D453" s="832" t="s">
        <v>8813</v>
      </c>
      <c r="E453" s="832" t="s">
        <v>2473</v>
      </c>
      <c r="F453" s="849"/>
      <c r="G453" s="849"/>
      <c r="H453" s="849"/>
      <c r="I453" s="849"/>
      <c r="J453" s="849">
        <v>16.7</v>
      </c>
      <c r="K453" s="849">
        <v>27252.329999999998</v>
      </c>
      <c r="L453" s="849">
        <v>1</v>
      </c>
      <c r="M453" s="849">
        <v>1631.8760479041916</v>
      </c>
      <c r="N453" s="849">
        <v>11.32</v>
      </c>
      <c r="O453" s="849">
        <v>18472.649999999998</v>
      </c>
      <c r="P453" s="837">
        <v>0.67783745463231948</v>
      </c>
      <c r="Q453" s="850">
        <v>1631.8595406360421</v>
      </c>
    </row>
    <row r="454" spans="1:17" ht="14.4" customHeight="1" x14ac:dyDescent="0.3">
      <c r="A454" s="831" t="s">
        <v>628</v>
      </c>
      <c r="B454" s="832" t="s">
        <v>8882</v>
      </c>
      <c r="C454" s="832" t="s">
        <v>8206</v>
      </c>
      <c r="D454" s="832" t="s">
        <v>8814</v>
      </c>
      <c r="E454" s="832" t="s">
        <v>2473</v>
      </c>
      <c r="F454" s="849"/>
      <c r="G454" s="849"/>
      <c r="H454" s="849"/>
      <c r="I454" s="849"/>
      <c r="J454" s="849">
        <v>25.599999999999998</v>
      </c>
      <c r="K454" s="849">
        <v>83552.100000000006</v>
      </c>
      <c r="L454" s="849">
        <v>1</v>
      </c>
      <c r="M454" s="849">
        <v>3263.7539062500005</v>
      </c>
      <c r="N454" s="849">
        <v>18.28</v>
      </c>
      <c r="O454" s="849">
        <v>59661.17</v>
      </c>
      <c r="P454" s="837">
        <v>0.71405949102416333</v>
      </c>
      <c r="Q454" s="850">
        <v>3263.740153172866</v>
      </c>
    </row>
    <row r="455" spans="1:17" ht="14.4" customHeight="1" x14ac:dyDescent="0.3">
      <c r="A455" s="831" t="s">
        <v>628</v>
      </c>
      <c r="B455" s="832" t="s">
        <v>8882</v>
      </c>
      <c r="C455" s="832" t="s">
        <v>8206</v>
      </c>
      <c r="D455" s="832" t="s">
        <v>8815</v>
      </c>
      <c r="E455" s="832" t="s">
        <v>2768</v>
      </c>
      <c r="F455" s="849"/>
      <c r="G455" s="849"/>
      <c r="H455" s="849"/>
      <c r="I455" s="849"/>
      <c r="J455" s="849"/>
      <c r="K455" s="849"/>
      <c r="L455" s="849"/>
      <c r="M455" s="849"/>
      <c r="N455" s="849">
        <v>0.3</v>
      </c>
      <c r="O455" s="849">
        <v>177.51</v>
      </c>
      <c r="P455" s="837"/>
      <c r="Q455" s="850">
        <v>591.70000000000005</v>
      </c>
    </row>
    <row r="456" spans="1:17" ht="14.4" customHeight="1" x14ac:dyDescent="0.3">
      <c r="A456" s="831" t="s">
        <v>628</v>
      </c>
      <c r="B456" s="832" t="s">
        <v>8882</v>
      </c>
      <c r="C456" s="832" t="s">
        <v>8206</v>
      </c>
      <c r="D456" s="832" t="s">
        <v>8940</v>
      </c>
      <c r="E456" s="832" t="s">
        <v>1292</v>
      </c>
      <c r="F456" s="849"/>
      <c r="G456" s="849"/>
      <c r="H456" s="849"/>
      <c r="I456" s="849"/>
      <c r="J456" s="849"/>
      <c r="K456" s="849"/>
      <c r="L456" s="849"/>
      <c r="M456" s="849"/>
      <c r="N456" s="849">
        <v>1.1000000000000001</v>
      </c>
      <c r="O456" s="849">
        <v>297.15999999999997</v>
      </c>
      <c r="P456" s="837"/>
      <c r="Q456" s="850">
        <v>270.14545454545447</v>
      </c>
    </row>
    <row r="457" spans="1:17" ht="14.4" customHeight="1" x14ac:dyDescent="0.3">
      <c r="A457" s="831" t="s">
        <v>628</v>
      </c>
      <c r="B457" s="832" t="s">
        <v>8882</v>
      </c>
      <c r="C457" s="832" t="s">
        <v>8206</v>
      </c>
      <c r="D457" s="832" t="s">
        <v>8941</v>
      </c>
      <c r="E457" s="832" t="s">
        <v>8936</v>
      </c>
      <c r="F457" s="849"/>
      <c r="G457" s="849"/>
      <c r="H457" s="849"/>
      <c r="I457" s="849"/>
      <c r="J457" s="849">
        <v>0.1</v>
      </c>
      <c r="K457" s="849">
        <v>176.79</v>
      </c>
      <c r="L457" s="849">
        <v>1</v>
      </c>
      <c r="M457" s="849">
        <v>1767.8999999999999</v>
      </c>
      <c r="N457" s="849">
        <v>1.4</v>
      </c>
      <c r="O457" s="849">
        <v>2475.06</v>
      </c>
      <c r="P457" s="837">
        <v>14</v>
      </c>
      <c r="Q457" s="850">
        <v>1767.9</v>
      </c>
    </row>
    <row r="458" spans="1:17" ht="14.4" customHeight="1" x14ac:dyDescent="0.3">
      <c r="A458" s="831" t="s">
        <v>628</v>
      </c>
      <c r="B458" s="832" t="s">
        <v>8882</v>
      </c>
      <c r="C458" s="832" t="s">
        <v>8206</v>
      </c>
      <c r="D458" s="832" t="s">
        <v>8442</v>
      </c>
      <c r="E458" s="832" t="s">
        <v>1816</v>
      </c>
      <c r="F458" s="849"/>
      <c r="G458" s="849"/>
      <c r="H458" s="849"/>
      <c r="I458" s="849"/>
      <c r="J458" s="849">
        <v>10</v>
      </c>
      <c r="K458" s="849">
        <v>21574.51</v>
      </c>
      <c r="L458" s="849">
        <v>1</v>
      </c>
      <c r="M458" s="849">
        <v>2157.451</v>
      </c>
      <c r="N458" s="849">
        <v>5</v>
      </c>
      <c r="O458" s="849">
        <v>12975.7</v>
      </c>
      <c r="P458" s="837">
        <v>0.60143660273164956</v>
      </c>
      <c r="Q458" s="850">
        <v>2595.1400000000003</v>
      </c>
    </row>
    <row r="459" spans="1:17" ht="14.4" customHeight="1" x14ac:dyDescent="0.3">
      <c r="A459" s="831" t="s">
        <v>628</v>
      </c>
      <c r="B459" s="832" t="s">
        <v>8882</v>
      </c>
      <c r="C459" s="832" t="s">
        <v>8206</v>
      </c>
      <c r="D459" s="832" t="s">
        <v>8942</v>
      </c>
      <c r="E459" s="832" t="s">
        <v>1325</v>
      </c>
      <c r="F459" s="849"/>
      <c r="G459" s="849"/>
      <c r="H459" s="849"/>
      <c r="I459" s="849"/>
      <c r="J459" s="849">
        <v>0.9</v>
      </c>
      <c r="K459" s="849">
        <v>347.95</v>
      </c>
      <c r="L459" s="849">
        <v>1</v>
      </c>
      <c r="M459" s="849">
        <v>386.61111111111109</v>
      </c>
      <c r="N459" s="849"/>
      <c r="O459" s="849"/>
      <c r="P459" s="837"/>
      <c r="Q459" s="850"/>
    </row>
    <row r="460" spans="1:17" ht="14.4" customHeight="1" x14ac:dyDescent="0.3">
      <c r="A460" s="831" t="s">
        <v>628</v>
      </c>
      <c r="B460" s="832" t="s">
        <v>8882</v>
      </c>
      <c r="C460" s="832" t="s">
        <v>8206</v>
      </c>
      <c r="D460" s="832" t="s">
        <v>8443</v>
      </c>
      <c r="E460" s="832" t="s">
        <v>1816</v>
      </c>
      <c r="F460" s="849"/>
      <c r="G460" s="849"/>
      <c r="H460" s="849"/>
      <c r="I460" s="849"/>
      <c r="J460" s="849">
        <v>8</v>
      </c>
      <c r="K460" s="849">
        <v>34519.360000000001</v>
      </c>
      <c r="L460" s="849">
        <v>1</v>
      </c>
      <c r="M460" s="849">
        <v>4314.92</v>
      </c>
      <c r="N460" s="849">
        <v>3</v>
      </c>
      <c r="O460" s="849">
        <v>15572.1</v>
      </c>
      <c r="P460" s="837">
        <v>0.45111207160271799</v>
      </c>
      <c r="Q460" s="850">
        <v>5190.7</v>
      </c>
    </row>
    <row r="461" spans="1:17" ht="14.4" customHeight="1" x14ac:dyDescent="0.3">
      <c r="A461" s="831" t="s">
        <v>628</v>
      </c>
      <c r="B461" s="832" t="s">
        <v>8882</v>
      </c>
      <c r="C461" s="832" t="s">
        <v>8206</v>
      </c>
      <c r="D461" s="832" t="s">
        <v>8444</v>
      </c>
      <c r="E461" s="832" t="s">
        <v>8445</v>
      </c>
      <c r="F461" s="849"/>
      <c r="G461" s="849"/>
      <c r="H461" s="849"/>
      <c r="I461" s="849"/>
      <c r="J461" s="849">
        <v>1.6</v>
      </c>
      <c r="K461" s="849">
        <v>727.81000000000006</v>
      </c>
      <c r="L461" s="849">
        <v>1</v>
      </c>
      <c r="M461" s="849">
        <v>454.88125000000002</v>
      </c>
      <c r="N461" s="849">
        <v>1.5899999999999999</v>
      </c>
      <c r="O461" s="849">
        <v>723.20999999999992</v>
      </c>
      <c r="P461" s="837">
        <v>0.99367966914441941</v>
      </c>
      <c r="Q461" s="850">
        <v>454.84905660377359</v>
      </c>
    </row>
    <row r="462" spans="1:17" ht="14.4" customHeight="1" x14ac:dyDescent="0.3">
      <c r="A462" s="831" t="s">
        <v>628</v>
      </c>
      <c r="B462" s="832" t="s">
        <v>8882</v>
      </c>
      <c r="C462" s="832" t="s">
        <v>8206</v>
      </c>
      <c r="D462" s="832" t="s">
        <v>8327</v>
      </c>
      <c r="E462" s="832" t="s">
        <v>2964</v>
      </c>
      <c r="F462" s="849"/>
      <c r="G462" s="849"/>
      <c r="H462" s="849"/>
      <c r="I462" s="849"/>
      <c r="J462" s="849"/>
      <c r="K462" s="849"/>
      <c r="L462" s="849"/>
      <c r="M462" s="849"/>
      <c r="N462" s="849">
        <v>5.5</v>
      </c>
      <c r="O462" s="849">
        <v>117456.48999999999</v>
      </c>
      <c r="P462" s="837"/>
      <c r="Q462" s="850">
        <v>21355.725454545453</v>
      </c>
    </row>
    <row r="463" spans="1:17" ht="14.4" customHeight="1" x14ac:dyDescent="0.3">
      <c r="A463" s="831" t="s">
        <v>628</v>
      </c>
      <c r="B463" s="832" t="s">
        <v>8882</v>
      </c>
      <c r="C463" s="832" t="s">
        <v>8206</v>
      </c>
      <c r="D463" s="832" t="s">
        <v>8449</v>
      </c>
      <c r="E463" s="832" t="s">
        <v>8445</v>
      </c>
      <c r="F463" s="849"/>
      <c r="G463" s="849"/>
      <c r="H463" s="849"/>
      <c r="I463" s="849"/>
      <c r="J463" s="849">
        <v>0.04</v>
      </c>
      <c r="K463" s="849">
        <v>36.380000000000003</v>
      </c>
      <c r="L463" s="849">
        <v>1</v>
      </c>
      <c r="M463" s="849">
        <v>909.5</v>
      </c>
      <c r="N463" s="849">
        <v>0.21000000000000002</v>
      </c>
      <c r="O463" s="849">
        <v>191.04000000000002</v>
      </c>
      <c r="P463" s="837">
        <v>5.2512369433754813</v>
      </c>
      <c r="Q463" s="850">
        <v>909.71428571428578</v>
      </c>
    </row>
    <row r="464" spans="1:17" ht="14.4" customHeight="1" x14ac:dyDescent="0.3">
      <c r="A464" s="831" t="s">
        <v>628</v>
      </c>
      <c r="B464" s="832" t="s">
        <v>8882</v>
      </c>
      <c r="C464" s="832" t="s">
        <v>8206</v>
      </c>
      <c r="D464" s="832" t="s">
        <v>8943</v>
      </c>
      <c r="E464" s="832" t="s">
        <v>1613</v>
      </c>
      <c r="F464" s="849"/>
      <c r="G464" s="849"/>
      <c r="H464" s="849"/>
      <c r="I464" s="849"/>
      <c r="J464" s="849"/>
      <c r="K464" s="849"/>
      <c r="L464" s="849"/>
      <c r="M464" s="849"/>
      <c r="N464" s="849">
        <v>9</v>
      </c>
      <c r="O464" s="849">
        <v>77668.47</v>
      </c>
      <c r="P464" s="837"/>
      <c r="Q464" s="850">
        <v>8629.83</v>
      </c>
    </row>
    <row r="465" spans="1:17" ht="14.4" customHeight="1" x14ac:dyDescent="0.3">
      <c r="A465" s="831" t="s">
        <v>628</v>
      </c>
      <c r="B465" s="832" t="s">
        <v>8882</v>
      </c>
      <c r="C465" s="832" t="s">
        <v>8206</v>
      </c>
      <c r="D465" s="832" t="s">
        <v>8944</v>
      </c>
      <c r="E465" s="832" t="s">
        <v>1018</v>
      </c>
      <c r="F465" s="849"/>
      <c r="G465" s="849"/>
      <c r="H465" s="849"/>
      <c r="I465" s="849"/>
      <c r="J465" s="849">
        <v>2.8</v>
      </c>
      <c r="K465" s="849">
        <v>378.28</v>
      </c>
      <c r="L465" s="849">
        <v>1</v>
      </c>
      <c r="M465" s="849">
        <v>135.1</v>
      </c>
      <c r="N465" s="849">
        <v>10.9</v>
      </c>
      <c r="O465" s="849">
        <v>1472.5900000000001</v>
      </c>
      <c r="P465" s="837">
        <v>3.8928571428571437</v>
      </c>
      <c r="Q465" s="850">
        <v>135.10000000000002</v>
      </c>
    </row>
    <row r="466" spans="1:17" ht="14.4" customHeight="1" x14ac:dyDescent="0.3">
      <c r="A466" s="831" t="s">
        <v>628</v>
      </c>
      <c r="B466" s="832" t="s">
        <v>8882</v>
      </c>
      <c r="C466" s="832" t="s">
        <v>8206</v>
      </c>
      <c r="D466" s="832" t="s">
        <v>8945</v>
      </c>
      <c r="E466" s="832" t="s">
        <v>8946</v>
      </c>
      <c r="F466" s="849"/>
      <c r="G466" s="849"/>
      <c r="H466" s="849"/>
      <c r="I466" s="849"/>
      <c r="J466" s="849">
        <v>0.3</v>
      </c>
      <c r="K466" s="849">
        <v>56.18</v>
      </c>
      <c r="L466" s="849">
        <v>1</v>
      </c>
      <c r="M466" s="849">
        <v>187.26666666666668</v>
      </c>
      <c r="N466" s="849"/>
      <c r="O466" s="849"/>
      <c r="P466" s="837"/>
      <c r="Q466" s="850"/>
    </row>
    <row r="467" spans="1:17" ht="14.4" customHeight="1" x14ac:dyDescent="0.3">
      <c r="A467" s="831" t="s">
        <v>628</v>
      </c>
      <c r="B467" s="832" t="s">
        <v>8882</v>
      </c>
      <c r="C467" s="832" t="s">
        <v>8206</v>
      </c>
      <c r="D467" s="832" t="s">
        <v>8454</v>
      </c>
      <c r="E467" s="832" t="s">
        <v>1824</v>
      </c>
      <c r="F467" s="849"/>
      <c r="G467" s="849"/>
      <c r="H467" s="849"/>
      <c r="I467" s="849"/>
      <c r="J467" s="849"/>
      <c r="K467" s="849"/>
      <c r="L467" s="849"/>
      <c r="M467" s="849"/>
      <c r="N467" s="849">
        <v>2</v>
      </c>
      <c r="O467" s="849">
        <v>25102.98</v>
      </c>
      <c r="P467" s="837"/>
      <c r="Q467" s="850">
        <v>12551.49</v>
      </c>
    </row>
    <row r="468" spans="1:17" ht="14.4" customHeight="1" x14ac:dyDescent="0.3">
      <c r="A468" s="831" t="s">
        <v>628</v>
      </c>
      <c r="B468" s="832" t="s">
        <v>8882</v>
      </c>
      <c r="C468" s="832" t="s">
        <v>8206</v>
      </c>
      <c r="D468" s="832" t="s">
        <v>8947</v>
      </c>
      <c r="E468" s="832" t="s">
        <v>8911</v>
      </c>
      <c r="F468" s="849"/>
      <c r="G468" s="849"/>
      <c r="H468" s="849"/>
      <c r="I468" s="849"/>
      <c r="J468" s="849"/>
      <c r="K468" s="849"/>
      <c r="L468" s="849"/>
      <c r="M468" s="849"/>
      <c r="N468" s="849">
        <v>1.1000000000000001</v>
      </c>
      <c r="O468" s="849">
        <v>521.86</v>
      </c>
      <c r="P468" s="837"/>
      <c r="Q468" s="850">
        <v>474.41818181818178</v>
      </c>
    </row>
    <row r="469" spans="1:17" ht="14.4" customHeight="1" x14ac:dyDescent="0.3">
      <c r="A469" s="831" t="s">
        <v>628</v>
      </c>
      <c r="B469" s="832" t="s">
        <v>8882</v>
      </c>
      <c r="C469" s="832" t="s">
        <v>8206</v>
      </c>
      <c r="D469" s="832" t="s">
        <v>8455</v>
      </c>
      <c r="E469" s="832" t="s">
        <v>1826</v>
      </c>
      <c r="F469" s="849"/>
      <c r="G469" s="849"/>
      <c r="H469" s="849"/>
      <c r="I469" s="849"/>
      <c r="J469" s="849"/>
      <c r="K469" s="849"/>
      <c r="L469" s="849"/>
      <c r="M469" s="849"/>
      <c r="N469" s="849">
        <v>7</v>
      </c>
      <c r="O469" s="849">
        <v>45247.72</v>
      </c>
      <c r="P469" s="837"/>
      <c r="Q469" s="850">
        <v>6463.96</v>
      </c>
    </row>
    <row r="470" spans="1:17" ht="14.4" customHeight="1" x14ac:dyDescent="0.3">
      <c r="A470" s="831" t="s">
        <v>628</v>
      </c>
      <c r="B470" s="832" t="s">
        <v>8882</v>
      </c>
      <c r="C470" s="832" t="s">
        <v>8206</v>
      </c>
      <c r="D470" s="832" t="s">
        <v>8948</v>
      </c>
      <c r="E470" s="832" t="s">
        <v>3917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391.76</v>
      </c>
      <c r="P470" s="837"/>
      <c r="Q470" s="850">
        <v>391.76</v>
      </c>
    </row>
    <row r="471" spans="1:17" ht="14.4" customHeight="1" x14ac:dyDescent="0.3">
      <c r="A471" s="831" t="s">
        <v>628</v>
      </c>
      <c r="B471" s="832" t="s">
        <v>8882</v>
      </c>
      <c r="C471" s="832" t="s">
        <v>8206</v>
      </c>
      <c r="D471" s="832" t="s">
        <v>8949</v>
      </c>
      <c r="E471" s="832" t="s">
        <v>8884</v>
      </c>
      <c r="F471" s="849">
        <v>1</v>
      </c>
      <c r="G471" s="849">
        <v>94.86</v>
      </c>
      <c r="H471" s="849">
        <v>1.2498023715415019</v>
      </c>
      <c r="I471" s="849">
        <v>94.86</v>
      </c>
      <c r="J471" s="849">
        <v>0.8</v>
      </c>
      <c r="K471" s="849">
        <v>75.900000000000006</v>
      </c>
      <c r="L471" s="849">
        <v>1</v>
      </c>
      <c r="M471" s="849">
        <v>94.875</v>
      </c>
      <c r="N471" s="849">
        <v>4.34</v>
      </c>
      <c r="O471" s="849">
        <v>411.70000000000005</v>
      </c>
      <c r="P471" s="837">
        <v>5.4242424242424248</v>
      </c>
      <c r="Q471" s="850">
        <v>94.861751152073751</v>
      </c>
    </row>
    <row r="472" spans="1:17" ht="14.4" customHeight="1" x14ac:dyDescent="0.3">
      <c r="A472" s="831" t="s">
        <v>628</v>
      </c>
      <c r="B472" s="832" t="s">
        <v>8882</v>
      </c>
      <c r="C472" s="832" t="s">
        <v>8206</v>
      </c>
      <c r="D472" s="832" t="s">
        <v>8950</v>
      </c>
      <c r="E472" s="832" t="s">
        <v>8946</v>
      </c>
      <c r="F472" s="849"/>
      <c r="G472" s="849"/>
      <c r="H472" s="849"/>
      <c r="I472" s="849"/>
      <c r="J472" s="849"/>
      <c r="K472" s="849"/>
      <c r="L472" s="849"/>
      <c r="M472" s="849"/>
      <c r="N472" s="849">
        <v>13.5</v>
      </c>
      <c r="O472" s="849">
        <v>1263.99</v>
      </c>
      <c r="P472" s="837"/>
      <c r="Q472" s="850">
        <v>93.628888888888895</v>
      </c>
    </row>
    <row r="473" spans="1:17" ht="14.4" customHeight="1" x14ac:dyDescent="0.3">
      <c r="A473" s="831" t="s">
        <v>628</v>
      </c>
      <c r="B473" s="832" t="s">
        <v>8882</v>
      </c>
      <c r="C473" s="832" t="s">
        <v>8458</v>
      </c>
      <c r="D473" s="832" t="s">
        <v>8461</v>
      </c>
      <c r="E473" s="832" t="s">
        <v>8462</v>
      </c>
      <c r="F473" s="849">
        <v>33</v>
      </c>
      <c r="G473" s="849">
        <v>88172.689999999988</v>
      </c>
      <c r="H473" s="849">
        <v>1.4905123676464718</v>
      </c>
      <c r="I473" s="849">
        <v>2671.8996969696964</v>
      </c>
      <c r="J473" s="849">
        <v>24</v>
      </c>
      <c r="K473" s="849">
        <v>59155.960000000006</v>
      </c>
      <c r="L473" s="849">
        <v>1</v>
      </c>
      <c r="M473" s="849">
        <v>2464.8316666666669</v>
      </c>
      <c r="N473" s="849">
        <v>41</v>
      </c>
      <c r="O473" s="849">
        <v>108287.15</v>
      </c>
      <c r="P473" s="837">
        <v>1.830536601891001</v>
      </c>
      <c r="Q473" s="850">
        <v>2641.1499999999996</v>
      </c>
    </row>
    <row r="474" spans="1:17" ht="14.4" customHeight="1" x14ac:dyDescent="0.3">
      <c r="A474" s="831" t="s">
        <v>628</v>
      </c>
      <c r="B474" s="832" t="s">
        <v>8882</v>
      </c>
      <c r="C474" s="832" t="s">
        <v>8458</v>
      </c>
      <c r="D474" s="832" t="s">
        <v>8463</v>
      </c>
      <c r="E474" s="832" t="s">
        <v>8462</v>
      </c>
      <c r="F474" s="849">
        <v>7</v>
      </c>
      <c r="G474" s="849">
        <v>11298.349999999999</v>
      </c>
      <c r="H474" s="849">
        <v>7.6900328065231882</v>
      </c>
      <c r="I474" s="849">
        <v>1614.0499999999997</v>
      </c>
      <c r="J474" s="849">
        <v>1</v>
      </c>
      <c r="K474" s="849">
        <v>1469.22</v>
      </c>
      <c r="L474" s="849">
        <v>1</v>
      </c>
      <c r="M474" s="849">
        <v>1469.22</v>
      </c>
      <c r="N474" s="849">
        <v>4</v>
      </c>
      <c r="O474" s="849">
        <v>6452.4100000000008</v>
      </c>
      <c r="P474" s="837">
        <v>4.3917248608104984</v>
      </c>
      <c r="Q474" s="850">
        <v>1613.1025000000002</v>
      </c>
    </row>
    <row r="475" spans="1:17" ht="14.4" customHeight="1" x14ac:dyDescent="0.3">
      <c r="A475" s="831" t="s">
        <v>628</v>
      </c>
      <c r="B475" s="832" t="s">
        <v>8882</v>
      </c>
      <c r="C475" s="832" t="s">
        <v>8458</v>
      </c>
      <c r="D475" s="832" t="s">
        <v>8464</v>
      </c>
      <c r="E475" s="832" t="s">
        <v>8465</v>
      </c>
      <c r="F475" s="849">
        <v>4</v>
      </c>
      <c r="G475" s="849">
        <v>38744.400000000001</v>
      </c>
      <c r="H475" s="849">
        <v>0.22995607530568252</v>
      </c>
      <c r="I475" s="849">
        <v>9686.1</v>
      </c>
      <c r="J475" s="849">
        <v>17</v>
      </c>
      <c r="K475" s="849">
        <v>168486.09</v>
      </c>
      <c r="L475" s="849">
        <v>1</v>
      </c>
      <c r="M475" s="849">
        <v>9910.9464705882347</v>
      </c>
      <c r="N475" s="849">
        <v>12</v>
      </c>
      <c r="O475" s="849">
        <v>123709.8</v>
      </c>
      <c r="P475" s="837">
        <v>0.73424340252658249</v>
      </c>
      <c r="Q475" s="850">
        <v>10309.15</v>
      </c>
    </row>
    <row r="476" spans="1:17" ht="14.4" customHeight="1" x14ac:dyDescent="0.3">
      <c r="A476" s="831" t="s">
        <v>628</v>
      </c>
      <c r="B476" s="832" t="s">
        <v>8882</v>
      </c>
      <c r="C476" s="832" t="s">
        <v>8458</v>
      </c>
      <c r="D476" s="832" t="s">
        <v>8825</v>
      </c>
      <c r="E476" s="832" t="s">
        <v>8826</v>
      </c>
      <c r="F476" s="849">
        <v>4</v>
      </c>
      <c r="G476" s="849">
        <v>3702.28</v>
      </c>
      <c r="H476" s="849">
        <v>1.1609205133752889</v>
      </c>
      <c r="I476" s="849">
        <v>925.57</v>
      </c>
      <c r="J476" s="849">
        <v>3</v>
      </c>
      <c r="K476" s="849">
        <v>3189.09</v>
      </c>
      <c r="L476" s="849">
        <v>1</v>
      </c>
      <c r="M476" s="849">
        <v>1063.03</v>
      </c>
      <c r="N476" s="849">
        <v>4</v>
      </c>
      <c r="O476" s="849">
        <v>4846.4399999999996</v>
      </c>
      <c r="P476" s="837">
        <v>1.519693705727966</v>
      </c>
      <c r="Q476" s="850">
        <v>1211.6099999999999</v>
      </c>
    </row>
    <row r="477" spans="1:17" ht="14.4" customHeight="1" x14ac:dyDescent="0.3">
      <c r="A477" s="831" t="s">
        <v>628</v>
      </c>
      <c r="B477" s="832" t="s">
        <v>8882</v>
      </c>
      <c r="C477" s="832" t="s">
        <v>8458</v>
      </c>
      <c r="D477" s="832" t="s">
        <v>8466</v>
      </c>
      <c r="E477" s="832" t="s">
        <v>8467</v>
      </c>
      <c r="F477" s="849">
        <v>43</v>
      </c>
      <c r="G477" s="849">
        <v>10263.240000000002</v>
      </c>
      <c r="H477" s="849">
        <v>0.98793387745593975</v>
      </c>
      <c r="I477" s="849">
        <v>238.68000000000004</v>
      </c>
      <c r="J477" s="849">
        <v>43</v>
      </c>
      <c r="K477" s="849">
        <v>10388.59</v>
      </c>
      <c r="L477" s="849">
        <v>1</v>
      </c>
      <c r="M477" s="849">
        <v>241.59511627906977</v>
      </c>
      <c r="N477" s="849">
        <v>57</v>
      </c>
      <c r="O477" s="849">
        <v>13995.97</v>
      </c>
      <c r="P477" s="837">
        <v>1.347244428743458</v>
      </c>
      <c r="Q477" s="850">
        <v>245.54333333333332</v>
      </c>
    </row>
    <row r="478" spans="1:17" ht="14.4" customHeight="1" x14ac:dyDescent="0.3">
      <c r="A478" s="831" t="s">
        <v>628</v>
      </c>
      <c r="B478" s="832" t="s">
        <v>8882</v>
      </c>
      <c r="C478" s="832" t="s">
        <v>8470</v>
      </c>
      <c r="D478" s="832" t="s">
        <v>8951</v>
      </c>
      <c r="E478" s="832" t="s">
        <v>8952</v>
      </c>
      <c r="F478" s="849">
        <v>5</v>
      </c>
      <c r="G478" s="849">
        <v>1649.9</v>
      </c>
      <c r="H478" s="849">
        <v>0.83333333333333337</v>
      </c>
      <c r="I478" s="849">
        <v>329.98</v>
      </c>
      <c r="J478" s="849">
        <v>6</v>
      </c>
      <c r="K478" s="849">
        <v>1979.88</v>
      </c>
      <c r="L478" s="849">
        <v>1</v>
      </c>
      <c r="M478" s="849">
        <v>329.98</v>
      </c>
      <c r="N478" s="849">
        <v>13</v>
      </c>
      <c r="O478" s="849">
        <v>4289.74</v>
      </c>
      <c r="P478" s="837">
        <v>2.1666666666666665</v>
      </c>
      <c r="Q478" s="850">
        <v>329.97999999999996</v>
      </c>
    </row>
    <row r="479" spans="1:17" ht="14.4" customHeight="1" x14ac:dyDescent="0.3">
      <c r="A479" s="831" t="s">
        <v>628</v>
      </c>
      <c r="B479" s="832" t="s">
        <v>8882</v>
      </c>
      <c r="C479" s="832" t="s">
        <v>8470</v>
      </c>
      <c r="D479" s="832" t="s">
        <v>8953</v>
      </c>
      <c r="E479" s="832" t="s">
        <v>8952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433.41</v>
      </c>
      <c r="P479" s="837"/>
      <c r="Q479" s="850">
        <v>433.41</v>
      </c>
    </row>
    <row r="480" spans="1:17" ht="14.4" customHeight="1" x14ac:dyDescent="0.3">
      <c r="A480" s="831" t="s">
        <v>628</v>
      </c>
      <c r="B480" s="832" t="s">
        <v>8882</v>
      </c>
      <c r="C480" s="832" t="s">
        <v>8470</v>
      </c>
      <c r="D480" s="832" t="s">
        <v>8954</v>
      </c>
      <c r="E480" s="832" t="s">
        <v>8955</v>
      </c>
      <c r="F480" s="849"/>
      <c r="G480" s="849"/>
      <c r="H480" s="849"/>
      <c r="I480" s="849"/>
      <c r="J480" s="849"/>
      <c r="K480" s="849"/>
      <c r="L480" s="849"/>
      <c r="M480" s="849"/>
      <c r="N480" s="849">
        <v>2</v>
      </c>
      <c r="O480" s="849">
        <v>2870.72</v>
      </c>
      <c r="P480" s="837"/>
      <c r="Q480" s="850">
        <v>1435.36</v>
      </c>
    </row>
    <row r="481" spans="1:17" ht="14.4" customHeight="1" x14ac:dyDescent="0.3">
      <c r="A481" s="831" t="s">
        <v>628</v>
      </c>
      <c r="B481" s="832" t="s">
        <v>8882</v>
      </c>
      <c r="C481" s="832" t="s">
        <v>8470</v>
      </c>
      <c r="D481" s="832" t="s">
        <v>8956</v>
      </c>
      <c r="E481" s="832" t="s">
        <v>8955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1697.77</v>
      </c>
      <c r="P481" s="837"/>
      <c r="Q481" s="850">
        <v>1697.77</v>
      </c>
    </row>
    <row r="482" spans="1:17" ht="14.4" customHeight="1" x14ac:dyDescent="0.3">
      <c r="A482" s="831" t="s">
        <v>628</v>
      </c>
      <c r="B482" s="832" t="s">
        <v>8882</v>
      </c>
      <c r="C482" s="832" t="s">
        <v>8470</v>
      </c>
      <c r="D482" s="832" t="s">
        <v>8957</v>
      </c>
      <c r="E482" s="832" t="s">
        <v>8958</v>
      </c>
      <c r="F482" s="849">
        <v>8</v>
      </c>
      <c r="G482" s="849">
        <v>5783.76</v>
      </c>
      <c r="H482" s="849"/>
      <c r="I482" s="849">
        <v>722.97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628</v>
      </c>
      <c r="B483" s="832" t="s">
        <v>8882</v>
      </c>
      <c r="C483" s="832" t="s">
        <v>8470</v>
      </c>
      <c r="D483" s="832" t="s">
        <v>8959</v>
      </c>
      <c r="E483" s="832" t="s">
        <v>8960</v>
      </c>
      <c r="F483" s="849">
        <v>1</v>
      </c>
      <c r="G483" s="849">
        <v>4312</v>
      </c>
      <c r="H483" s="849"/>
      <c r="I483" s="849">
        <v>4312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628</v>
      </c>
      <c r="B484" s="832" t="s">
        <v>8882</v>
      </c>
      <c r="C484" s="832" t="s">
        <v>8470</v>
      </c>
      <c r="D484" s="832" t="s">
        <v>8961</v>
      </c>
      <c r="E484" s="832" t="s">
        <v>8830</v>
      </c>
      <c r="F484" s="849">
        <v>19</v>
      </c>
      <c r="G484" s="849">
        <v>1653.95</v>
      </c>
      <c r="H484" s="849">
        <v>2.3750000000000004</v>
      </c>
      <c r="I484" s="849">
        <v>87.05</v>
      </c>
      <c r="J484" s="849">
        <v>8</v>
      </c>
      <c r="K484" s="849">
        <v>696.39999999999986</v>
      </c>
      <c r="L484" s="849">
        <v>1</v>
      </c>
      <c r="M484" s="849">
        <v>87.049999999999983</v>
      </c>
      <c r="N484" s="849">
        <v>12.1</v>
      </c>
      <c r="O484" s="849">
        <v>1053.3</v>
      </c>
      <c r="P484" s="837">
        <v>1.5124928202182657</v>
      </c>
      <c r="Q484" s="850">
        <v>87.049586776859499</v>
      </c>
    </row>
    <row r="485" spans="1:17" ht="14.4" customHeight="1" x14ac:dyDescent="0.3">
      <c r="A485" s="831" t="s">
        <v>628</v>
      </c>
      <c r="B485" s="832" t="s">
        <v>8882</v>
      </c>
      <c r="C485" s="832" t="s">
        <v>8470</v>
      </c>
      <c r="D485" s="832" t="s">
        <v>8962</v>
      </c>
      <c r="E485" s="832" t="s">
        <v>8830</v>
      </c>
      <c r="F485" s="849">
        <v>11</v>
      </c>
      <c r="G485" s="849">
        <v>1419.33</v>
      </c>
      <c r="H485" s="849">
        <v>1.375</v>
      </c>
      <c r="I485" s="849">
        <v>129.03</v>
      </c>
      <c r="J485" s="849">
        <v>8</v>
      </c>
      <c r="K485" s="849">
        <v>1032.24</v>
      </c>
      <c r="L485" s="849">
        <v>1</v>
      </c>
      <c r="M485" s="849">
        <v>129.03</v>
      </c>
      <c r="N485" s="849">
        <v>15</v>
      </c>
      <c r="O485" s="849">
        <v>1935.4499999999998</v>
      </c>
      <c r="P485" s="837">
        <v>1.8749999999999998</v>
      </c>
      <c r="Q485" s="850">
        <v>129.03</v>
      </c>
    </row>
    <row r="486" spans="1:17" ht="14.4" customHeight="1" x14ac:dyDescent="0.3">
      <c r="A486" s="831" t="s">
        <v>628</v>
      </c>
      <c r="B486" s="832" t="s">
        <v>8882</v>
      </c>
      <c r="C486" s="832" t="s">
        <v>8470</v>
      </c>
      <c r="D486" s="832" t="s">
        <v>8963</v>
      </c>
      <c r="E486" s="832" t="s">
        <v>8964</v>
      </c>
      <c r="F486" s="849">
        <v>2</v>
      </c>
      <c r="G486" s="849">
        <v>1751.86</v>
      </c>
      <c r="H486" s="849"/>
      <c r="I486" s="849">
        <v>875.93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628</v>
      </c>
      <c r="B487" s="832" t="s">
        <v>8882</v>
      </c>
      <c r="C487" s="832" t="s">
        <v>8470</v>
      </c>
      <c r="D487" s="832" t="s">
        <v>8965</v>
      </c>
      <c r="E487" s="832" t="s">
        <v>8966</v>
      </c>
      <c r="F487" s="849"/>
      <c r="G487" s="849"/>
      <c r="H487" s="849"/>
      <c r="I487" s="849"/>
      <c r="J487" s="849">
        <v>1</v>
      </c>
      <c r="K487" s="849">
        <v>2111.8000000000002</v>
      </c>
      <c r="L487" s="849">
        <v>1</v>
      </c>
      <c r="M487" s="849">
        <v>2111.8000000000002</v>
      </c>
      <c r="N487" s="849"/>
      <c r="O487" s="849"/>
      <c r="P487" s="837"/>
      <c r="Q487" s="850"/>
    </row>
    <row r="488" spans="1:17" ht="14.4" customHeight="1" x14ac:dyDescent="0.3">
      <c r="A488" s="831" t="s">
        <v>628</v>
      </c>
      <c r="B488" s="832" t="s">
        <v>8882</v>
      </c>
      <c r="C488" s="832" t="s">
        <v>8470</v>
      </c>
      <c r="D488" s="832" t="s">
        <v>8967</v>
      </c>
      <c r="E488" s="832" t="s">
        <v>8968</v>
      </c>
      <c r="F488" s="849">
        <v>2</v>
      </c>
      <c r="G488" s="849">
        <v>2360.84</v>
      </c>
      <c r="H488" s="849"/>
      <c r="I488" s="849">
        <v>1180.42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628</v>
      </c>
      <c r="B489" s="832" t="s">
        <v>8882</v>
      </c>
      <c r="C489" s="832" t="s">
        <v>8470</v>
      </c>
      <c r="D489" s="832" t="s">
        <v>8969</v>
      </c>
      <c r="E489" s="832" t="s">
        <v>8968</v>
      </c>
      <c r="F489" s="849">
        <v>2</v>
      </c>
      <c r="G489" s="849">
        <v>2495.56</v>
      </c>
      <c r="H489" s="849"/>
      <c r="I489" s="849">
        <v>1247.78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628</v>
      </c>
      <c r="B490" s="832" t="s">
        <v>8882</v>
      </c>
      <c r="C490" s="832" t="s">
        <v>8470</v>
      </c>
      <c r="D490" s="832" t="s">
        <v>8970</v>
      </c>
      <c r="E490" s="832" t="s">
        <v>8971</v>
      </c>
      <c r="F490" s="849">
        <v>5</v>
      </c>
      <c r="G490" s="849">
        <v>3435</v>
      </c>
      <c r="H490" s="849">
        <v>1.25</v>
      </c>
      <c r="I490" s="849">
        <v>687</v>
      </c>
      <c r="J490" s="849">
        <v>4</v>
      </c>
      <c r="K490" s="849">
        <v>2748</v>
      </c>
      <c r="L490" s="849">
        <v>1</v>
      </c>
      <c r="M490" s="849">
        <v>687</v>
      </c>
      <c r="N490" s="849">
        <v>7</v>
      </c>
      <c r="O490" s="849">
        <v>4809</v>
      </c>
      <c r="P490" s="837">
        <v>1.75</v>
      </c>
      <c r="Q490" s="850">
        <v>687</v>
      </c>
    </row>
    <row r="491" spans="1:17" ht="14.4" customHeight="1" x14ac:dyDescent="0.3">
      <c r="A491" s="831" t="s">
        <v>628</v>
      </c>
      <c r="B491" s="832" t="s">
        <v>8882</v>
      </c>
      <c r="C491" s="832" t="s">
        <v>8470</v>
      </c>
      <c r="D491" s="832" t="s">
        <v>8972</v>
      </c>
      <c r="E491" s="832" t="s">
        <v>8973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3692.56</v>
      </c>
      <c r="P491" s="837"/>
      <c r="Q491" s="850">
        <v>3692.56</v>
      </c>
    </row>
    <row r="492" spans="1:17" ht="14.4" customHeight="1" x14ac:dyDescent="0.3">
      <c r="A492" s="831" t="s">
        <v>628</v>
      </c>
      <c r="B492" s="832" t="s">
        <v>8882</v>
      </c>
      <c r="C492" s="832" t="s">
        <v>8470</v>
      </c>
      <c r="D492" s="832" t="s">
        <v>8974</v>
      </c>
      <c r="E492" s="832" t="s">
        <v>8975</v>
      </c>
      <c r="F492" s="849">
        <v>4</v>
      </c>
      <c r="G492" s="849">
        <v>1998.12</v>
      </c>
      <c r="H492" s="849"/>
      <c r="I492" s="849">
        <v>499.53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628</v>
      </c>
      <c r="B493" s="832" t="s">
        <v>8882</v>
      </c>
      <c r="C493" s="832" t="s">
        <v>8470</v>
      </c>
      <c r="D493" s="832" t="s">
        <v>8976</v>
      </c>
      <c r="E493" s="832" t="s">
        <v>8977</v>
      </c>
      <c r="F493" s="849">
        <v>1</v>
      </c>
      <c r="G493" s="849">
        <v>9657.8700000000008</v>
      </c>
      <c r="H493" s="849"/>
      <c r="I493" s="849">
        <v>9657.8700000000008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628</v>
      </c>
      <c r="B494" s="832" t="s">
        <v>8882</v>
      </c>
      <c r="C494" s="832" t="s">
        <v>8470</v>
      </c>
      <c r="D494" s="832" t="s">
        <v>8978</v>
      </c>
      <c r="E494" s="832" t="s">
        <v>8830</v>
      </c>
      <c r="F494" s="849">
        <v>45</v>
      </c>
      <c r="G494" s="849">
        <v>3105.8999999999996</v>
      </c>
      <c r="H494" s="849">
        <v>0.72580645161290314</v>
      </c>
      <c r="I494" s="849">
        <v>69.02</v>
      </c>
      <c r="J494" s="849">
        <v>62</v>
      </c>
      <c r="K494" s="849">
        <v>4279.24</v>
      </c>
      <c r="L494" s="849">
        <v>1</v>
      </c>
      <c r="M494" s="849">
        <v>69.02</v>
      </c>
      <c r="N494" s="849">
        <v>47</v>
      </c>
      <c r="O494" s="849">
        <v>3243.9399999999996</v>
      </c>
      <c r="P494" s="837">
        <v>0.75806451612903225</v>
      </c>
      <c r="Q494" s="850">
        <v>69.02</v>
      </c>
    </row>
    <row r="495" spans="1:17" ht="14.4" customHeight="1" x14ac:dyDescent="0.3">
      <c r="A495" s="831" t="s">
        <v>628</v>
      </c>
      <c r="B495" s="832" t="s">
        <v>8882</v>
      </c>
      <c r="C495" s="832" t="s">
        <v>8470</v>
      </c>
      <c r="D495" s="832" t="s">
        <v>8979</v>
      </c>
      <c r="E495" s="832" t="s">
        <v>8830</v>
      </c>
      <c r="F495" s="849">
        <v>2</v>
      </c>
      <c r="G495" s="849">
        <v>169.96</v>
      </c>
      <c r="H495" s="849">
        <v>0.5</v>
      </c>
      <c r="I495" s="849">
        <v>84.98</v>
      </c>
      <c r="J495" s="849">
        <v>4</v>
      </c>
      <c r="K495" s="849">
        <v>339.92</v>
      </c>
      <c r="L495" s="849">
        <v>1</v>
      </c>
      <c r="M495" s="849">
        <v>84.98</v>
      </c>
      <c r="N495" s="849">
        <v>1</v>
      </c>
      <c r="O495" s="849">
        <v>84.98</v>
      </c>
      <c r="P495" s="837">
        <v>0.25</v>
      </c>
      <c r="Q495" s="850">
        <v>84.98</v>
      </c>
    </row>
    <row r="496" spans="1:17" ht="14.4" customHeight="1" x14ac:dyDescent="0.3">
      <c r="A496" s="831" t="s">
        <v>628</v>
      </c>
      <c r="B496" s="832" t="s">
        <v>8882</v>
      </c>
      <c r="C496" s="832" t="s">
        <v>8470</v>
      </c>
      <c r="D496" s="832" t="s">
        <v>8980</v>
      </c>
      <c r="E496" s="832" t="s">
        <v>8981</v>
      </c>
      <c r="F496" s="849">
        <v>6</v>
      </c>
      <c r="G496" s="849">
        <v>1440</v>
      </c>
      <c r="H496" s="849">
        <v>1</v>
      </c>
      <c r="I496" s="849">
        <v>240</v>
      </c>
      <c r="J496" s="849">
        <v>6</v>
      </c>
      <c r="K496" s="849">
        <v>1440</v>
      </c>
      <c r="L496" s="849">
        <v>1</v>
      </c>
      <c r="M496" s="849">
        <v>240</v>
      </c>
      <c r="N496" s="849"/>
      <c r="O496" s="849"/>
      <c r="P496" s="837"/>
      <c r="Q496" s="850"/>
    </row>
    <row r="497" spans="1:17" ht="14.4" customHeight="1" x14ac:dyDescent="0.3">
      <c r="A497" s="831" t="s">
        <v>628</v>
      </c>
      <c r="B497" s="832" t="s">
        <v>8882</v>
      </c>
      <c r="C497" s="832" t="s">
        <v>8470</v>
      </c>
      <c r="D497" s="832" t="s">
        <v>8982</v>
      </c>
      <c r="E497" s="832" t="s">
        <v>8981</v>
      </c>
      <c r="F497" s="849">
        <v>0.34</v>
      </c>
      <c r="G497" s="849">
        <v>413.44</v>
      </c>
      <c r="H497" s="849">
        <v>0.46575342465753422</v>
      </c>
      <c r="I497" s="849">
        <v>1216</v>
      </c>
      <c r="J497" s="849">
        <v>0.73</v>
      </c>
      <c r="K497" s="849">
        <v>887.68000000000006</v>
      </c>
      <c r="L497" s="849">
        <v>1</v>
      </c>
      <c r="M497" s="849">
        <v>1216.0000000000002</v>
      </c>
      <c r="N497" s="849"/>
      <c r="O497" s="849"/>
      <c r="P497" s="837"/>
      <c r="Q497" s="850"/>
    </row>
    <row r="498" spans="1:17" ht="14.4" customHeight="1" x14ac:dyDescent="0.3">
      <c r="A498" s="831" t="s">
        <v>628</v>
      </c>
      <c r="B498" s="832" t="s">
        <v>8882</v>
      </c>
      <c r="C498" s="832" t="s">
        <v>8470</v>
      </c>
      <c r="D498" s="832" t="s">
        <v>8983</v>
      </c>
      <c r="E498" s="832" t="s">
        <v>8984</v>
      </c>
      <c r="F498" s="849">
        <v>1</v>
      </c>
      <c r="G498" s="849">
        <v>1078.8499999999999</v>
      </c>
      <c r="H498" s="849">
        <v>0.25</v>
      </c>
      <c r="I498" s="849">
        <v>1078.8499999999999</v>
      </c>
      <c r="J498" s="849">
        <v>4</v>
      </c>
      <c r="K498" s="849">
        <v>4315.3999999999996</v>
      </c>
      <c r="L498" s="849">
        <v>1</v>
      </c>
      <c r="M498" s="849">
        <v>1078.8499999999999</v>
      </c>
      <c r="N498" s="849"/>
      <c r="O498" s="849"/>
      <c r="P498" s="837"/>
      <c r="Q498" s="850"/>
    </row>
    <row r="499" spans="1:17" ht="14.4" customHeight="1" x14ac:dyDescent="0.3">
      <c r="A499" s="831" t="s">
        <v>628</v>
      </c>
      <c r="B499" s="832" t="s">
        <v>8882</v>
      </c>
      <c r="C499" s="832" t="s">
        <v>8470</v>
      </c>
      <c r="D499" s="832" t="s">
        <v>8985</v>
      </c>
      <c r="E499" s="832" t="s">
        <v>8986</v>
      </c>
      <c r="F499" s="849">
        <v>1</v>
      </c>
      <c r="G499" s="849">
        <v>6551.89</v>
      </c>
      <c r="H499" s="849"/>
      <c r="I499" s="849">
        <v>6551.89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628</v>
      </c>
      <c r="B500" s="832" t="s">
        <v>8882</v>
      </c>
      <c r="C500" s="832" t="s">
        <v>8470</v>
      </c>
      <c r="D500" s="832" t="s">
        <v>8987</v>
      </c>
      <c r="E500" s="832" t="s">
        <v>8988</v>
      </c>
      <c r="F500" s="849"/>
      <c r="G500" s="849"/>
      <c r="H500" s="849"/>
      <c r="I500" s="849"/>
      <c r="J500" s="849">
        <v>1</v>
      </c>
      <c r="K500" s="849">
        <v>14345.35</v>
      </c>
      <c r="L500" s="849">
        <v>1</v>
      </c>
      <c r="M500" s="849">
        <v>14345.35</v>
      </c>
      <c r="N500" s="849"/>
      <c r="O500" s="849"/>
      <c r="P500" s="837"/>
      <c r="Q500" s="850"/>
    </row>
    <row r="501" spans="1:17" ht="14.4" customHeight="1" x14ac:dyDescent="0.3">
      <c r="A501" s="831" t="s">
        <v>628</v>
      </c>
      <c r="B501" s="832" t="s">
        <v>8882</v>
      </c>
      <c r="C501" s="832" t="s">
        <v>8470</v>
      </c>
      <c r="D501" s="832" t="s">
        <v>8989</v>
      </c>
      <c r="E501" s="832" t="s">
        <v>8990</v>
      </c>
      <c r="F501" s="849"/>
      <c r="G501" s="849"/>
      <c r="H501" s="849"/>
      <c r="I501" s="849"/>
      <c r="J501" s="849">
        <v>1</v>
      </c>
      <c r="K501" s="849">
        <v>6340</v>
      </c>
      <c r="L501" s="849">
        <v>1</v>
      </c>
      <c r="M501" s="849">
        <v>6340</v>
      </c>
      <c r="N501" s="849"/>
      <c r="O501" s="849"/>
      <c r="P501" s="837"/>
      <c r="Q501" s="850"/>
    </row>
    <row r="502" spans="1:17" ht="14.4" customHeight="1" x14ac:dyDescent="0.3">
      <c r="A502" s="831" t="s">
        <v>628</v>
      </c>
      <c r="B502" s="832" t="s">
        <v>8882</v>
      </c>
      <c r="C502" s="832" t="s">
        <v>8470</v>
      </c>
      <c r="D502" s="832" t="s">
        <v>8991</v>
      </c>
      <c r="E502" s="832" t="s">
        <v>8992</v>
      </c>
      <c r="F502" s="849">
        <v>1</v>
      </c>
      <c r="G502" s="849">
        <v>5440.91</v>
      </c>
      <c r="H502" s="849">
        <v>0.5</v>
      </c>
      <c r="I502" s="849">
        <v>5440.91</v>
      </c>
      <c r="J502" s="849">
        <v>2</v>
      </c>
      <c r="K502" s="849">
        <v>10881.82</v>
      </c>
      <c r="L502" s="849">
        <v>1</v>
      </c>
      <c r="M502" s="849">
        <v>5440.91</v>
      </c>
      <c r="N502" s="849"/>
      <c r="O502" s="849"/>
      <c r="P502" s="837"/>
      <c r="Q502" s="850"/>
    </row>
    <row r="503" spans="1:17" ht="14.4" customHeight="1" x14ac:dyDescent="0.3">
      <c r="A503" s="831" t="s">
        <v>628</v>
      </c>
      <c r="B503" s="832" t="s">
        <v>8882</v>
      </c>
      <c r="C503" s="832" t="s">
        <v>8470</v>
      </c>
      <c r="D503" s="832" t="s">
        <v>8993</v>
      </c>
      <c r="E503" s="832" t="s">
        <v>8994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6559.4</v>
      </c>
      <c r="P503" s="837"/>
      <c r="Q503" s="850">
        <v>6559.4</v>
      </c>
    </row>
    <row r="504" spans="1:17" ht="14.4" customHeight="1" x14ac:dyDescent="0.3">
      <c r="A504" s="831" t="s">
        <v>628</v>
      </c>
      <c r="B504" s="832" t="s">
        <v>8882</v>
      </c>
      <c r="C504" s="832" t="s">
        <v>8470</v>
      </c>
      <c r="D504" s="832" t="s">
        <v>8995</v>
      </c>
      <c r="E504" s="832" t="s">
        <v>8996</v>
      </c>
      <c r="F504" s="849">
        <v>1</v>
      </c>
      <c r="G504" s="849">
        <v>5083.3599999999997</v>
      </c>
      <c r="H504" s="849">
        <v>0.16666666666666669</v>
      </c>
      <c r="I504" s="849">
        <v>5083.3599999999997</v>
      </c>
      <c r="J504" s="849">
        <v>6</v>
      </c>
      <c r="K504" s="849">
        <v>30500.159999999996</v>
      </c>
      <c r="L504" s="849">
        <v>1</v>
      </c>
      <c r="M504" s="849">
        <v>5083.3599999999997</v>
      </c>
      <c r="N504" s="849">
        <v>3</v>
      </c>
      <c r="O504" s="849">
        <v>14640</v>
      </c>
      <c r="P504" s="837">
        <v>0.47999748198042247</v>
      </c>
      <c r="Q504" s="850">
        <v>4880</v>
      </c>
    </row>
    <row r="505" spans="1:17" ht="14.4" customHeight="1" x14ac:dyDescent="0.3">
      <c r="A505" s="831" t="s">
        <v>628</v>
      </c>
      <c r="B505" s="832" t="s">
        <v>8882</v>
      </c>
      <c r="C505" s="832" t="s">
        <v>8470</v>
      </c>
      <c r="D505" s="832" t="s">
        <v>8997</v>
      </c>
      <c r="E505" s="832" t="s">
        <v>8998</v>
      </c>
      <c r="F505" s="849">
        <v>4</v>
      </c>
      <c r="G505" s="849">
        <v>26282.2</v>
      </c>
      <c r="H505" s="849">
        <v>0.8</v>
      </c>
      <c r="I505" s="849">
        <v>6570.55</v>
      </c>
      <c r="J505" s="849">
        <v>5</v>
      </c>
      <c r="K505" s="849">
        <v>32852.75</v>
      </c>
      <c r="L505" s="849">
        <v>1</v>
      </c>
      <c r="M505" s="849">
        <v>6570.55</v>
      </c>
      <c r="N505" s="849">
        <v>2</v>
      </c>
      <c r="O505" s="849">
        <v>12615.4</v>
      </c>
      <c r="P505" s="837">
        <v>0.38399829542427955</v>
      </c>
      <c r="Q505" s="850">
        <v>6307.7</v>
      </c>
    </row>
    <row r="506" spans="1:17" ht="14.4" customHeight="1" x14ac:dyDescent="0.3">
      <c r="A506" s="831" t="s">
        <v>628</v>
      </c>
      <c r="B506" s="832" t="s">
        <v>8882</v>
      </c>
      <c r="C506" s="832" t="s">
        <v>8470</v>
      </c>
      <c r="D506" s="832" t="s">
        <v>8999</v>
      </c>
      <c r="E506" s="832" t="s">
        <v>9000</v>
      </c>
      <c r="F506" s="849">
        <v>3</v>
      </c>
      <c r="G506" s="849">
        <v>369.99</v>
      </c>
      <c r="H506" s="849"/>
      <c r="I506" s="849">
        <v>123.33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628</v>
      </c>
      <c r="B507" s="832" t="s">
        <v>8882</v>
      </c>
      <c r="C507" s="832" t="s">
        <v>8470</v>
      </c>
      <c r="D507" s="832" t="s">
        <v>9001</v>
      </c>
      <c r="E507" s="832" t="s">
        <v>9002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217.64</v>
      </c>
      <c r="P507" s="837"/>
      <c r="Q507" s="850">
        <v>217.64</v>
      </c>
    </row>
    <row r="508" spans="1:17" ht="14.4" customHeight="1" x14ac:dyDescent="0.3">
      <c r="A508" s="831" t="s">
        <v>628</v>
      </c>
      <c r="B508" s="832" t="s">
        <v>8882</v>
      </c>
      <c r="C508" s="832" t="s">
        <v>8470</v>
      </c>
      <c r="D508" s="832" t="s">
        <v>9003</v>
      </c>
      <c r="E508" s="832" t="s">
        <v>9004</v>
      </c>
      <c r="F508" s="849">
        <v>3</v>
      </c>
      <c r="G508" s="849">
        <v>3102.87</v>
      </c>
      <c r="H508" s="849"/>
      <c r="I508" s="849">
        <v>1034.29</v>
      </c>
      <c r="J508" s="849"/>
      <c r="K508" s="849"/>
      <c r="L508" s="849"/>
      <c r="M508" s="849"/>
      <c r="N508" s="849">
        <v>1</v>
      </c>
      <c r="O508" s="849">
        <v>1034.29</v>
      </c>
      <c r="P508" s="837"/>
      <c r="Q508" s="850">
        <v>1034.29</v>
      </c>
    </row>
    <row r="509" spans="1:17" ht="14.4" customHeight="1" x14ac:dyDescent="0.3">
      <c r="A509" s="831" t="s">
        <v>628</v>
      </c>
      <c r="B509" s="832" t="s">
        <v>8882</v>
      </c>
      <c r="C509" s="832" t="s">
        <v>8470</v>
      </c>
      <c r="D509" s="832" t="s">
        <v>9005</v>
      </c>
      <c r="E509" s="832" t="s">
        <v>8830</v>
      </c>
      <c r="F509" s="849">
        <v>16</v>
      </c>
      <c r="G509" s="849">
        <v>1542.08</v>
      </c>
      <c r="H509" s="849">
        <v>2.2857142857142856</v>
      </c>
      <c r="I509" s="849">
        <v>96.38</v>
      </c>
      <c r="J509" s="849">
        <v>7</v>
      </c>
      <c r="K509" s="849">
        <v>674.66</v>
      </c>
      <c r="L509" s="849">
        <v>1</v>
      </c>
      <c r="M509" s="849">
        <v>96.38</v>
      </c>
      <c r="N509" s="849">
        <v>4</v>
      </c>
      <c r="O509" s="849">
        <v>385.52</v>
      </c>
      <c r="P509" s="837">
        <v>0.5714285714285714</v>
      </c>
      <c r="Q509" s="850">
        <v>96.38</v>
      </c>
    </row>
    <row r="510" spans="1:17" ht="14.4" customHeight="1" x14ac:dyDescent="0.3">
      <c r="A510" s="831" t="s">
        <v>628</v>
      </c>
      <c r="B510" s="832" t="s">
        <v>8882</v>
      </c>
      <c r="C510" s="832" t="s">
        <v>8470</v>
      </c>
      <c r="D510" s="832" t="s">
        <v>9006</v>
      </c>
      <c r="E510" s="832" t="s">
        <v>8830</v>
      </c>
      <c r="F510" s="849">
        <v>5</v>
      </c>
      <c r="G510" s="849">
        <v>606.25</v>
      </c>
      <c r="H510" s="849">
        <v>1.6666666666666667</v>
      </c>
      <c r="I510" s="849">
        <v>121.25</v>
      </c>
      <c r="J510" s="849">
        <v>3</v>
      </c>
      <c r="K510" s="849">
        <v>363.75</v>
      </c>
      <c r="L510" s="849">
        <v>1</v>
      </c>
      <c r="M510" s="849">
        <v>121.25</v>
      </c>
      <c r="N510" s="849"/>
      <c r="O510" s="849"/>
      <c r="P510" s="837"/>
      <c r="Q510" s="850"/>
    </row>
    <row r="511" spans="1:17" ht="14.4" customHeight="1" x14ac:dyDescent="0.3">
      <c r="A511" s="831" t="s">
        <v>628</v>
      </c>
      <c r="B511" s="832" t="s">
        <v>8882</v>
      </c>
      <c r="C511" s="832" t="s">
        <v>8470</v>
      </c>
      <c r="D511" s="832" t="s">
        <v>9007</v>
      </c>
      <c r="E511" s="832" t="s">
        <v>8830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103.64</v>
      </c>
      <c r="P511" s="837"/>
      <c r="Q511" s="850">
        <v>103.64</v>
      </c>
    </row>
    <row r="512" spans="1:17" ht="14.4" customHeight="1" x14ac:dyDescent="0.3">
      <c r="A512" s="831" t="s">
        <v>628</v>
      </c>
      <c r="B512" s="832" t="s">
        <v>8882</v>
      </c>
      <c r="C512" s="832" t="s">
        <v>8470</v>
      </c>
      <c r="D512" s="832" t="s">
        <v>9008</v>
      </c>
      <c r="E512" s="832" t="s">
        <v>8830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114</v>
      </c>
      <c r="P512" s="837"/>
      <c r="Q512" s="850">
        <v>114</v>
      </c>
    </row>
    <row r="513" spans="1:17" ht="14.4" customHeight="1" x14ac:dyDescent="0.3">
      <c r="A513" s="831" t="s">
        <v>628</v>
      </c>
      <c r="B513" s="832" t="s">
        <v>8882</v>
      </c>
      <c r="C513" s="832" t="s">
        <v>8470</v>
      </c>
      <c r="D513" s="832" t="s">
        <v>8829</v>
      </c>
      <c r="E513" s="832" t="s">
        <v>8830</v>
      </c>
      <c r="F513" s="849">
        <v>18</v>
      </c>
      <c r="G513" s="849">
        <v>1622.88</v>
      </c>
      <c r="H513" s="849">
        <v>0.51428571428571423</v>
      </c>
      <c r="I513" s="849">
        <v>90.160000000000011</v>
      </c>
      <c r="J513" s="849">
        <v>35</v>
      </c>
      <c r="K513" s="849">
        <v>3155.6000000000004</v>
      </c>
      <c r="L513" s="849">
        <v>1</v>
      </c>
      <c r="M513" s="849">
        <v>90.160000000000011</v>
      </c>
      <c r="N513" s="849">
        <v>34</v>
      </c>
      <c r="O513" s="849">
        <v>3065.44</v>
      </c>
      <c r="P513" s="837">
        <v>0.97142857142857131</v>
      </c>
      <c r="Q513" s="850">
        <v>90.16</v>
      </c>
    </row>
    <row r="514" spans="1:17" ht="14.4" customHeight="1" x14ac:dyDescent="0.3">
      <c r="A514" s="831" t="s">
        <v>628</v>
      </c>
      <c r="B514" s="832" t="s">
        <v>8882</v>
      </c>
      <c r="C514" s="832" t="s">
        <v>8470</v>
      </c>
      <c r="D514" s="832" t="s">
        <v>9009</v>
      </c>
      <c r="E514" s="832" t="s">
        <v>9010</v>
      </c>
      <c r="F514" s="849">
        <v>2</v>
      </c>
      <c r="G514" s="849">
        <v>8904.1200000000008</v>
      </c>
      <c r="H514" s="849"/>
      <c r="I514" s="849">
        <v>4452.0600000000004</v>
      </c>
      <c r="J514" s="849"/>
      <c r="K514" s="849"/>
      <c r="L514" s="849"/>
      <c r="M514" s="849"/>
      <c r="N514" s="849">
        <v>1</v>
      </c>
      <c r="O514" s="849">
        <v>4452.0600000000004</v>
      </c>
      <c r="P514" s="837"/>
      <c r="Q514" s="850">
        <v>4452.0600000000004</v>
      </c>
    </row>
    <row r="515" spans="1:17" ht="14.4" customHeight="1" x14ac:dyDescent="0.3">
      <c r="A515" s="831" t="s">
        <v>628</v>
      </c>
      <c r="B515" s="832" t="s">
        <v>8882</v>
      </c>
      <c r="C515" s="832" t="s">
        <v>8470</v>
      </c>
      <c r="D515" s="832" t="s">
        <v>8831</v>
      </c>
      <c r="E515" s="832" t="s">
        <v>8832</v>
      </c>
      <c r="F515" s="849">
        <v>6</v>
      </c>
      <c r="G515" s="849">
        <v>362.4</v>
      </c>
      <c r="H515" s="849">
        <v>1</v>
      </c>
      <c r="I515" s="849">
        <v>60.4</v>
      </c>
      <c r="J515" s="849">
        <v>6</v>
      </c>
      <c r="K515" s="849">
        <v>362.4</v>
      </c>
      <c r="L515" s="849">
        <v>1</v>
      </c>
      <c r="M515" s="849">
        <v>60.4</v>
      </c>
      <c r="N515" s="849">
        <v>5</v>
      </c>
      <c r="O515" s="849">
        <v>309.8</v>
      </c>
      <c r="P515" s="837">
        <v>0.85485651214128044</v>
      </c>
      <c r="Q515" s="850">
        <v>61.96</v>
      </c>
    </row>
    <row r="516" spans="1:17" ht="14.4" customHeight="1" x14ac:dyDescent="0.3">
      <c r="A516" s="831" t="s">
        <v>628</v>
      </c>
      <c r="B516" s="832" t="s">
        <v>8882</v>
      </c>
      <c r="C516" s="832" t="s">
        <v>8470</v>
      </c>
      <c r="D516" s="832" t="s">
        <v>9011</v>
      </c>
      <c r="E516" s="832" t="s">
        <v>9012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152.69999999999999</v>
      </c>
      <c r="P516" s="837"/>
      <c r="Q516" s="850">
        <v>152.69999999999999</v>
      </c>
    </row>
    <row r="517" spans="1:17" ht="14.4" customHeight="1" x14ac:dyDescent="0.3">
      <c r="A517" s="831" t="s">
        <v>628</v>
      </c>
      <c r="B517" s="832" t="s">
        <v>8882</v>
      </c>
      <c r="C517" s="832" t="s">
        <v>8470</v>
      </c>
      <c r="D517" s="832" t="s">
        <v>9013</v>
      </c>
      <c r="E517" s="832" t="s">
        <v>9014</v>
      </c>
      <c r="F517" s="849">
        <v>1</v>
      </c>
      <c r="G517" s="849">
        <v>85.5</v>
      </c>
      <c r="H517" s="849"/>
      <c r="I517" s="849">
        <v>85.5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628</v>
      </c>
      <c r="B518" s="832" t="s">
        <v>8882</v>
      </c>
      <c r="C518" s="832" t="s">
        <v>8470</v>
      </c>
      <c r="D518" s="832" t="s">
        <v>9015</v>
      </c>
      <c r="E518" s="832" t="s">
        <v>9016</v>
      </c>
      <c r="F518" s="849"/>
      <c r="G518" s="849"/>
      <c r="H518" s="849"/>
      <c r="I518" s="849"/>
      <c r="J518" s="849">
        <v>1</v>
      </c>
      <c r="K518" s="849">
        <v>199.5</v>
      </c>
      <c r="L518" s="849">
        <v>1</v>
      </c>
      <c r="M518" s="849">
        <v>199.5</v>
      </c>
      <c r="N518" s="849"/>
      <c r="O518" s="849"/>
      <c r="P518" s="837"/>
      <c r="Q518" s="850"/>
    </row>
    <row r="519" spans="1:17" ht="14.4" customHeight="1" x14ac:dyDescent="0.3">
      <c r="A519" s="831" t="s">
        <v>628</v>
      </c>
      <c r="B519" s="832" t="s">
        <v>8882</v>
      </c>
      <c r="C519" s="832" t="s">
        <v>8470</v>
      </c>
      <c r="D519" s="832" t="s">
        <v>9017</v>
      </c>
      <c r="E519" s="832" t="s">
        <v>9018</v>
      </c>
      <c r="F519" s="849">
        <v>1</v>
      </c>
      <c r="G519" s="849">
        <v>1732.8</v>
      </c>
      <c r="H519" s="849">
        <v>1</v>
      </c>
      <c r="I519" s="849">
        <v>1732.8</v>
      </c>
      <c r="J519" s="849">
        <v>1</v>
      </c>
      <c r="K519" s="849">
        <v>1732.8</v>
      </c>
      <c r="L519" s="849">
        <v>1</v>
      </c>
      <c r="M519" s="849">
        <v>1732.8</v>
      </c>
      <c r="N519" s="849"/>
      <c r="O519" s="849"/>
      <c r="P519" s="837"/>
      <c r="Q519" s="850"/>
    </row>
    <row r="520" spans="1:17" ht="14.4" customHeight="1" x14ac:dyDescent="0.3">
      <c r="A520" s="831" t="s">
        <v>628</v>
      </c>
      <c r="B520" s="832" t="s">
        <v>8882</v>
      </c>
      <c r="C520" s="832" t="s">
        <v>8470</v>
      </c>
      <c r="D520" s="832" t="s">
        <v>9019</v>
      </c>
      <c r="E520" s="832" t="s">
        <v>9020</v>
      </c>
      <c r="F520" s="849">
        <v>1</v>
      </c>
      <c r="G520" s="849">
        <v>2625.11</v>
      </c>
      <c r="H520" s="849"/>
      <c r="I520" s="849">
        <v>2625.11</v>
      </c>
      <c r="J520" s="849"/>
      <c r="K520" s="849"/>
      <c r="L520" s="849"/>
      <c r="M520" s="849"/>
      <c r="N520" s="849">
        <v>1</v>
      </c>
      <c r="O520" s="849">
        <v>2625.11</v>
      </c>
      <c r="P520" s="837"/>
      <c r="Q520" s="850">
        <v>2625.11</v>
      </c>
    </row>
    <row r="521" spans="1:17" ht="14.4" customHeight="1" x14ac:dyDescent="0.3">
      <c r="A521" s="831" t="s">
        <v>628</v>
      </c>
      <c r="B521" s="832" t="s">
        <v>8882</v>
      </c>
      <c r="C521" s="832" t="s">
        <v>8470</v>
      </c>
      <c r="D521" s="832" t="s">
        <v>9021</v>
      </c>
      <c r="E521" s="832" t="s">
        <v>9022</v>
      </c>
      <c r="F521" s="849">
        <v>2</v>
      </c>
      <c r="G521" s="849">
        <v>2093.46</v>
      </c>
      <c r="H521" s="849">
        <v>2</v>
      </c>
      <c r="I521" s="849">
        <v>1046.73</v>
      </c>
      <c r="J521" s="849">
        <v>1</v>
      </c>
      <c r="K521" s="849">
        <v>1046.73</v>
      </c>
      <c r="L521" s="849">
        <v>1</v>
      </c>
      <c r="M521" s="849">
        <v>1046.73</v>
      </c>
      <c r="N521" s="849">
        <v>1</v>
      </c>
      <c r="O521" s="849">
        <v>1046.73</v>
      </c>
      <c r="P521" s="837">
        <v>1</v>
      </c>
      <c r="Q521" s="850">
        <v>1046.73</v>
      </c>
    </row>
    <row r="522" spans="1:17" ht="14.4" customHeight="1" x14ac:dyDescent="0.3">
      <c r="A522" s="831" t="s">
        <v>628</v>
      </c>
      <c r="B522" s="832" t="s">
        <v>8882</v>
      </c>
      <c r="C522" s="832" t="s">
        <v>8470</v>
      </c>
      <c r="D522" s="832" t="s">
        <v>9023</v>
      </c>
      <c r="E522" s="832" t="s">
        <v>9024</v>
      </c>
      <c r="F522" s="849">
        <v>3</v>
      </c>
      <c r="G522" s="849">
        <v>2173.2599999999998</v>
      </c>
      <c r="H522" s="849">
        <v>3</v>
      </c>
      <c r="I522" s="849">
        <v>724.42</v>
      </c>
      <c r="J522" s="849">
        <v>1</v>
      </c>
      <c r="K522" s="849">
        <v>724.42</v>
      </c>
      <c r="L522" s="849">
        <v>1</v>
      </c>
      <c r="M522" s="849">
        <v>724.42</v>
      </c>
      <c r="N522" s="849">
        <v>1</v>
      </c>
      <c r="O522" s="849">
        <v>724.42</v>
      </c>
      <c r="P522" s="837">
        <v>1</v>
      </c>
      <c r="Q522" s="850">
        <v>724.42</v>
      </c>
    </row>
    <row r="523" spans="1:17" ht="14.4" customHeight="1" x14ac:dyDescent="0.3">
      <c r="A523" s="831" t="s">
        <v>628</v>
      </c>
      <c r="B523" s="832" t="s">
        <v>8882</v>
      </c>
      <c r="C523" s="832" t="s">
        <v>8470</v>
      </c>
      <c r="D523" s="832" t="s">
        <v>9025</v>
      </c>
      <c r="E523" s="832" t="s">
        <v>9026</v>
      </c>
      <c r="F523" s="849">
        <v>3</v>
      </c>
      <c r="G523" s="849">
        <v>718.2</v>
      </c>
      <c r="H523" s="849">
        <v>1.5</v>
      </c>
      <c r="I523" s="849">
        <v>239.4</v>
      </c>
      <c r="J523" s="849">
        <v>2</v>
      </c>
      <c r="K523" s="849">
        <v>478.8</v>
      </c>
      <c r="L523" s="849">
        <v>1</v>
      </c>
      <c r="M523" s="849">
        <v>239.4</v>
      </c>
      <c r="N523" s="849"/>
      <c r="O523" s="849"/>
      <c r="P523" s="837"/>
      <c r="Q523" s="850"/>
    </row>
    <row r="524" spans="1:17" ht="14.4" customHeight="1" x14ac:dyDescent="0.3">
      <c r="A524" s="831" t="s">
        <v>628</v>
      </c>
      <c r="B524" s="832" t="s">
        <v>8882</v>
      </c>
      <c r="C524" s="832" t="s">
        <v>8470</v>
      </c>
      <c r="D524" s="832" t="s">
        <v>9027</v>
      </c>
      <c r="E524" s="832" t="s">
        <v>9028</v>
      </c>
      <c r="F524" s="849">
        <v>1</v>
      </c>
      <c r="G524" s="849">
        <v>460.87</v>
      </c>
      <c r="H524" s="849">
        <v>1</v>
      </c>
      <c r="I524" s="849">
        <v>460.87</v>
      </c>
      <c r="J524" s="849">
        <v>1</v>
      </c>
      <c r="K524" s="849">
        <v>460.87</v>
      </c>
      <c r="L524" s="849">
        <v>1</v>
      </c>
      <c r="M524" s="849">
        <v>460.87</v>
      </c>
      <c r="N524" s="849"/>
      <c r="O524" s="849"/>
      <c r="P524" s="837"/>
      <c r="Q524" s="850"/>
    </row>
    <row r="525" spans="1:17" ht="14.4" customHeight="1" x14ac:dyDescent="0.3">
      <c r="A525" s="831" t="s">
        <v>628</v>
      </c>
      <c r="B525" s="832" t="s">
        <v>8882</v>
      </c>
      <c r="C525" s="832" t="s">
        <v>8470</v>
      </c>
      <c r="D525" s="832" t="s">
        <v>9029</v>
      </c>
      <c r="E525" s="832" t="s">
        <v>9030</v>
      </c>
      <c r="F525" s="849">
        <v>10</v>
      </c>
      <c r="G525" s="849">
        <v>2812.7</v>
      </c>
      <c r="H525" s="849">
        <v>1.1111111111111112</v>
      </c>
      <c r="I525" s="849">
        <v>281.27</v>
      </c>
      <c r="J525" s="849">
        <v>9</v>
      </c>
      <c r="K525" s="849">
        <v>2531.4299999999998</v>
      </c>
      <c r="L525" s="849">
        <v>1</v>
      </c>
      <c r="M525" s="849">
        <v>281.27</v>
      </c>
      <c r="N525" s="849">
        <v>14</v>
      </c>
      <c r="O525" s="849">
        <v>3937.7799999999997</v>
      </c>
      <c r="P525" s="837">
        <v>1.5555555555555556</v>
      </c>
      <c r="Q525" s="850">
        <v>281.27</v>
      </c>
    </row>
    <row r="526" spans="1:17" ht="14.4" customHeight="1" x14ac:dyDescent="0.3">
      <c r="A526" s="831" t="s">
        <v>628</v>
      </c>
      <c r="B526" s="832" t="s">
        <v>8882</v>
      </c>
      <c r="C526" s="832" t="s">
        <v>8470</v>
      </c>
      <c r="D526" s="832" t="s">
        <v>9031</v>
      </c>
      <c r="E526" s="832" t="s">
        <v>8834</v>
      </c>
      <c r="F526" s="849"/>
      <c r="G526" s="849"/>
      <c r="H526" s="849"/>
      <c r="I526" s="849"/>
      <c r="J526" s="849">
        <v>1</v>
      </c>
      <c r="K526" s="849">
        <v>1419.82</v>
      </c>
      <c r="L526" s="849">
        <v>1</v>
      </c>
      <c r="M526" s="849">
        <v>1419.82</v>
      </c>
      <c r="N526" s="849">
        <v>4</v>
      </c>
      <c r="O526" s="849">
        <v>5679.28</v>
      </c>
      <c r="P526" s="837">
        <v>4</v>
      </c>
      <c r="Q526" s="850">
        <v>1419.82</v>
      </c>
    </row>
    <row r="527" spans="1:17" ht="14.4" customHeight="1" x14ac:dyDescent="0.3">
      <c r="A527" s="831" t="s">
        <v>628</v>
      </c>
      <c r="B527" s="832" t="s">
        <v>8882</v>
      </c>
      <c r="C527" s="832" t="s">
        <v>8470</v>
      </c>
      <c r="D527" s="832" t="s">
        <v>8833</v>
      </c>
      <c r="E527" s="832" t="s">
        <v>8834</v>
      </c>
      <c r="F527" s="849"/>
      <c r="G527" s="849"/>
      <c r="H527" s="849"/>
      <c r="I527" s="849"/>
      <c r="J527" s="849">
        <v>1</v>
      </c>
      <c r="K527" s="849">
        <v>1547.29</v>
      </c>
      <c r="L527" s="849">
        <v>1</v>
      </c>
      <c r="M527" s="849">
        <v>1547.29</v>
      </c>
      <c r="N527" s="849">
        <v>1</v>
      </c>
      <c r="O527" s="849">
        <v>1547.29</v>
      </c>
      <c r="P527" s="837">
        <v>1</v>
      </c>
      <c r="Q527" s="850">
        <v>1547.29</v>
      </c>
    </row>
    <row r="528" spans="1:17" ht="14.4" customHeight="1" x14ac:dyDescent="0.3">
      <c r="A528" s="831" t="s">
        <v>628</v>
      </c>
      <c r="B528" s="832" t="s">
        <v>8882</v>
      </c>
      <c r="C528" s="832" t="s">
        <v>8470</v>
      </c>
      <c r="D528" s="832" t="s">
        <v>9032</v>
      </c>
      <c r="E528" s="832" t="s">
        <v>8834</v>
      </c>
      <c r="F528" s="849"/>
      <c r="G528" s="849"/>
      <c r="H528" s="849"/>
      <c r="I528" s="849"/>
      <c r="J528" s="849"/>
      <c r="K528" s="849"/>
      <c r="L528" s="849"/>
      <c r="M528" s="849"/>
      <c r="N528" s="849">
        <v>2</v>
      </c>
      <c r="O528" s="849">
        <v>3289.42</v>
      </c>
      <c r="P528" s="837"/>
      <c r="Q528" s="850">
        <v>1644.71</v>
      </c>
    </row>
    <row r="529" spans="1:17" ht="14.4" customHeight="1" x14ac:dyDescent="0.3">
      <c r="A529" s="831" t="s">
        <v>628</v>
      </c>
      <c r="B529" s="832" t="s">
        <v>8882</v>
      </c>
      <c r="C529" s="832" t="s">
        <v>8470</v>
      </c>
      <c r="D529" s="832" t="s">
        <v>9033</v>
      </c>
      <c r="E529" s="832" t="s">
        <v>9034</v>
      </c>
      <c r="F529" s="849"/>
      <c r="G529" s="849"/>
      <c r="H529" s="849"/>
      <c r="I529" s="849"/>
      <c r="J529" s="849"/>
      <c r="K529" s="849"/>
      <c r="L529" s="849"/>
      <c r="M529" s="849"/>
      <c r="N529" s="849">
        <v>4</v>
      </c>
      <c r="O529" s="849">
        <v>3157.16</v>
      </c>
      <c r="P529" s="837"/>
      <c r="Q529" s="850">
        <v>789.29</v>
      </c>
    </row>
    <row r="530" spans="1:17" ht="14.4" customHeight="1" x14ac:dyDescent="0.3">
      <c r="A530" s="831" t="s">
        <v>628</v>
      </c>
      <c r="B530" s="832" t="s">
        <v>8882</v>
      </c>
      <c r="C530" s="832" t="s">
        <v>8470</v>
      </c>
      <c r="D530" s="832" t="s">
        <v>9035</v>
      </c>
      <c r="E530" s="832" t="s">
        <v>9036</v>
      </c>
      <c r="F530" s="849">
        <v>2</v>
      </c>
      <c r="G530" s="849">
        <v>15619.04</v>
      </c>
      <c r="H530" s="849">
        <v>2</v>
      </c>
      <c r="I530" s="849">
        <v>7809.52</v>
      </c>
      <c r="J530" s="849">
        <v>1</v>
      </c>
      <c r="K530" s="849">
        <v>7809.52</v>
      </c>
      <c r="L530" s="849">
        <v>1</v>
      </c>
      <c r="M530" s="849">
        <v>7809.52</v>
      </c>
      <c r="N530" s="849"/>
      <c r="O530" s="849"/>
      <c r="P530" s="837"/>
      <c r="Q530" s="850"/>
    </row>
    <row r="531" spans="1:17" ht="14.4" customHeight="1" x14ac:dyDescent="0.3">
      <c r="A531" s="831" t="s">
        <v>628</v>
      </c>
      <c r="B531" s="832" t="s">
        <v>8882</v>
      </c>
      <c r="C531" s="832" t="s">
        <v>8470</v>
      </c>
      <c r="D531" s="832" t="s">
        <v>9037</v>
      </c>
      <c r="E531" s="832" t="s">
        <v>9038</v>
      </c>
      <c r="F531" s="849"/>
      <c r="G531" s="849"/>
      <c r="H531" s="849"/>
      <c r="I531" s="849"/>
      <c r="J531" s="849">
        <v>4</v>
      </c>
      <c r="K531" s="849">
        <v>6553.56</v>
      </c>
      <c r="L531" s="849">
        <v>1</v>
      </c>
      <c r="M531" s="849">
        <v>1638.39</v>
      </c>
      <c r="N531" s="849"/>
      <c r="O531" s="849"/>
      <c r="P531" s="837"/>
      <c r="Q531" s="850"/>
    </row>
    <row r="532" spans="1:17" ht="14.4" customHeight="1" x14ac:dyDescent="0.3">
      <c r="A532" s="831" t="s">
        <v>628</v>
      </c>
      <c r="B532" s="832" t="s">
        <v>8882</v>
      </c>
      <c r="C532" s="832" t="s">
        <v>8470</v>
      </c>
      <c r="D532" s="832" t="s">
        <v>9039</v>
      </c>
      <c r="E532" s="832" t="s">
        <v>9040</v>
      </c>
      <c r="F532" s="849"/>
      <c r="G532" s="849"/>
      <c r="H532" s="849"/>
      <c r="I532" s="849"/>
      <c r="J532" s="849">
        <v>2</v>
      </c>
      <c r="K532" s="849">
        <v>644.41999999999996</v>
      </c>
      <c r="L532" s="849">
        <v>1</v>
      </c>
      <c r="M532" s="849">
        <v>322.20999999999998</v>
      </c>
      <c r="N532" s="849"/>
      <c r="O532" s="849"/>
      <c r="P532" s="837"/>
      <c r="Q532" s="850"/>
    </row>
    <row r="533" spans="1:17" ht="14.4" customHeight="1" x14ac:dyDescent="0.3">
      <c r="A533" s="831" t="s">
        <v>628</v>
      </c>
      <c r="B533" s="832" t="s">
        <v>8882</v>
      </c>
      <c r="C533" s="832" t="s">
        <v>8470</v>
      </c>
      <c r="D533" s="832" t="s">
        <v>9041</v>
      </c>
      <c r="E533" s="832" t="s">
        <v>9016</v>
      </c>
      <c r="F533" s="849"/>
      <c r="G533" s="849"/>
      <c r="H533" s="849"/>
      <c r="I533" s="849"/>
      <c r="J533" s="849">
        <v>1</v>
      </c>
      <c r="K533" s="849">
        <v>182.4</v>
      </c>
      <c r="L533" s="849">
        <v>1</v>
      </c>
      <c r="M533" s="849">
        <v>182.4</v>
      </c>
      <c r="N533" s="849"/>
      <c r="O533" s="849"/>
      <c r="P533" s="837"/>
      <c r="Q533" s="850"/>
    </row>
    <row r="534" spans="1:17" ht="14.4" customHeight="1" x14ac:dyDescent="0.3">
      <c r="A534" s="831" t="s">
        <v>628</v>
      </c>
      <c r="B534" s="832" t="s">
        <v>8882</v>
      </c>
      <c r="C534" s="832" t="s">
        <v>8470</v>
      </c>
      <c r="D534" s="832" t="s">
        <v>9042</v>
      </c>
      <c r="E534" s="832" t="s">
        <v>8853</v>
      </c>
      <c r="F534" s="849"/>
      <c r="G534" s="849"/>
      <c r="H534" s="849"/>
      <c r="I534" s="849"/>
      <c r="J534" s="849">
        <v>1</v>
      </c>
      <c r="K534" s="849">
        <v>1095.23</v>
      </c>
      <c r="L534" s="849">
        <v>1</v>
      </c>
      <c r="M534" s="849">
        <v>1095.23</v>
      </c>
      <c r="N534" s="849"/>
      <c r="O534" s="849"/>
      <c r="P534" s="837"/>
      <c r="Q534" s="850"/>
    </row>
    <row r="535" spans="1:17" ht="14.4" customHeight="1" x14ac:dyDescent="0.3">
      <c r="A535" s="831" t="s">
        <v>628</v>
      </c>
      <c r="B535" s="832" t="s">
        <v>8882</v>
      </c>
      <c r="C535" s="832" t="s">
        <v>8470</v>
      </c>
      <c r="D535" s="832" t="s">
        <v>8835</v>
      </c>
      <c r="E535" s="832" t="s">
        <v>8836</v>
      </c>
      <c r="F535" s="849"/>
      <c r="G535" s="849"/>
      <c r="H535" s="849"/>
      <c r="I535" s="849"/>
      <c r="J535" s="849">
        <v>3</v>
      </c>
      <c r="K535" s="849">
        <v>2708.01</v>
      </c>
      <c r="L535" s="849">
        <v>1</v>
      </c>
      <c r="M535" s="849">
        <v>902.67000000000007</v>
      </c>
      <c r="N535" s="849"/>
      <c r="O535" s="849"/>
      <c r="P535" s="837"/>
      <c r="Q535" s="850"/>
    </row>
    <row r="536" spans="1:17" ht="14.4" customHeight="1" x14ac:dyDescent="0.3">
      <c r="A536" s="831" t="s">
        <v>628</v>
      </c>
      <c r="B536" s="832" t="s">
        <v>8882</v>
      </c>
      <c r="C536" s="832" t="s">
        <v>8470</v>
      </c>
      <c r="D536" s="832" t="s">
        <v>9043</v>
      </c>
      <c r="E536" s="832" t="s">
        <v>9044</v>
      </c>
      <c r="F536" s="849"/>
      <c r="G536" s="849"/>
      <c r="H536" s="849"/>
      <c r="I536" s="849"/>
      <c r="J536" s="849">
        <v>1</v>
      </c>
      <c r="K536" s="849">
        <v>9504.49</v>
      </c>
      <c r="L536" s="849">
        <v>1</v>
      </c>
      <c r="M536" s="849">
        <v>9504.49</v>
      </c>
      <c r="N536" s="849"/>
      <c r="O536" s="849"/>
      <c r="P536" s="837"/>
      <c r="Q536" s="850"/>
    </row>
    <row r="537" spans="1:17" ht="14.4" customHeight="1" x14ac:dyDescent="0.3">
      <c r="A537" s="831" t="s">
        <v>628</v>
      </c>
      <c r="B537" s="832" t="s">
        <v>8882</v>
      </c>
      <c r="C537" s="832" t="s">
        <v>8470</v>
      </c>
      <c r="D537" s="832" t="s">
        <v>8837</v>
      </c>
      <c r="E537" s="832" t="s">
        <v>8838</v>
      </c>
      <c r="F537" s="849"/>
      <c r="G537" s="849"/>
      <c r="H537" s="849"/>
      <c r="I537" s="849"/>
      <c r="J537" s="849">
        <v>3</v>
      </c>
      <c r="K537" s="849">
        <v>5121.93</v>
      </c>
      <c r="L537" s="849">
        <v>1</v>
      </c>
      <c r="M537" s="849">
        <v>1707.3100000000002</v>
      </c>
      <c r="N537" s="849">
        <v>4</v>
      </c>
      <c r="O537" s="849">
        <v>6829.24</v>
      </c>
      <c r="P537" s="837">
        <v>1.3333333333333333</v>
      </c>
      <c r="Q537" s="850">
        <v>1707.31</v>
      </c>
    </row>
    <row r="538" spans="1:17" ht="14.4" customHeight="1" x14ac:dyDescent="0.3">
      <c r="A538" s="831" t="s">
        <v>628</v>
      </c>
      <c r="B538" s="832" t="s">
        <v>8882</v>
      </c>
      <c r="C538" s="832" t="s">
        <v>8470</v>
      </c>
      <c r="D538" s="832" t="s">
        <v>8471</v>
      </c>
      <c r="E538" s="832" t="s">
        <v>8472</v>
      </c>
      <c r="F538" s="849">
        <v>3</v>
      </c>
      <c r="G538" s="849">
        <v>2389.5</v>
      </c>
      <c r="H538" s="849">
        <v>0.17647058823529413</v>
      </c>
      <c r="I538" s="849">
        <v>796.5</v>
      </c>
      <c r="J538" s="849">
        <v>17</v>
      </c>
      <c r="K538" s="849">
        <v>13540.5</v>
      </c>
      <c r="L538" s="849">
        <v>1</v>
      </c>
      <c r="M538" s="849">
        <v>796.5</v>
      </c>
      <c r="N538" s="849">
        <v>6</v>
      </c>
      <c r="O538" s="849">
        <v>4779</v>
      </c>
      <c r="P538" s="837">
        <v>0.35294117647058826</v>
      </c>
      <c r="Q538" s="850">
        <v>796.5</v>
      </c>
    </row>
    <row r="539" spans="1:17" ht="14.4" customHeight="1" x14ac:dyDescent="0.3">
      <c r="A539" s="831" t="s">
        <v>628</v>
      </c>
      <c r="B539" s="832" t="s">
        <v>8882</v>
      </c>
      <c r="C539" s="832" t="s">
        <v>8470</v>
      </c>
      <c r="D539" s="832" t="s">
        <v>8473</v>
      </c>
      <c r="E539" s="832" t="s">
        <v>8474</v>
      </c>
      <c r="F539" s="849">
        <v>8</v>
      </c>
      <c r="G539" s="849">
        <v>3018.4000000000005</v>
      </c>
      <c r="H539" s="849">
        <v>0.4210526315789474</v>
      </c>
      <c r="I539" s="849">
        <v>377.30000000000007</v>
      </c>
      <c r="J539" s="849">
        <v>19</v>
      </c>
      <c r="K539" s="849">
        <v>7168.7000000000007</v>
      </c>
      <c r="L539" s="849">
        <v>1</v>
      </c>
      <c r="M539" s="849">
        <v>377.3</v>
      </c>
      <c r="N539" s="849">
        <v>13</v>
      </c>
      <c r="O539" s="849">
        <v>4904.8999999999996</v>
      </c>
      <c r="P539" s="837">
        <v>0.68421052631578938</v>
      </c>
      <c r="Q539" s="850">
        <v>377.29999999999995</v>
      </c>
    </row>
    <row r="540" spans="1:17" ht="14.4" customHeight="1" x14ac:dyDescent="0.3">
      <c r="A540" s="831" t="s">
        <v>628</v>
      </c>
      <c r="B540" s="832" t="s">
        <v>8882</v>
      </c>
      <c r="C540" s="832" t="s">
        <v>8470</v>
      </c>
      <c r="D540" s="832" t="s">
        <v>9045</v>
      </c>
      <c r="E540" s="832" t="s">
        <v>9046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6115</v>
      </c>
      <c r="P540" s="837"/>
      <c r="Q540" s="850">
        <v>6115</v>
      </c>
    </row>
    <row r="541" spans="1:17" ht="14.4" customHeight="1" x14ac:dyDescent="0.3">
      <c r="A541" s="831" t="s">
        <v>628</v>
      </c>
      <c r="B541" s="832" t="s">
        <v>8882</v>
      </c>
      <c r="C541" s="832" t="s">
        <v>8470</v>
      </c>
      <c r="D541" s="832" t="s">
        <v>9047</v>
      </c>
      <c r="E541" s="832" t="s">
        <v>9048</v>
      </c>
      <c r="F541" s="849">
        <v>4</v>
      </c>
      <c r="G541" s="849">
        <v>3606.56</v>
      </c>
      <c r="H541" s="849">
        <v>4</v>
      </c>
      <c r="I541" s="849">
        <v>901.64</v>
      </c>
      <c r="J541" s="849">
        <v>1</v>
      </c>
      <c r="K541" s="849">
        <v>901.64</v>
      </c>
      <c r="L541" s="849">
        <v>1</v>
      </c>
      <c r="M541" s="849">
        <v>901.64</v>
      </c>
      <c r="N541" s="849">
        <v>1</v>
      </c>
      <c r="O541" s="849">
        <v>901.64</v>
      </c>
      <c r="P541" s="837">
        <v>1</v>
      </c>
      <c r="Q541" s="850">
        <v>901.64</v>
      </c>
    </row>
    <row r="542" spans="1:17" ht="14.4" customHeight="1" x14ac:dyDescent="0.3">
      <c r="A542" s="831" t="s">
        <v>628</v>
      </c>
      <c r="B542" s="832" t="s">
        <v>8882</v>
      </c>
      <c r="C542" s="832" t="s">
        <v>8470</v>
      </c>
      <c r="D542" s="832" t="s">
        <v>8475</v>
      </c>
      <c r="E542" s="832" t="s">
        <v>8476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154</v>
      </c>
      <c r="P542" s="837"/>
      <c r="Q542" s="850">
        <v>154</v>
      </c>
    </row>
    <row r="543" spans="1:17" ht="14.4" customHeight="1" x14ac:dyDescent="0.3">
      <c r="A543" s="831" t="s">
        <v>628</v>
      </c>
      <c r="B543" s="832" t="s">
        <v>8882</v>
      </c>
      <c r="C543" s="832" t="s">
        <v>8470</v>
      </c>
      <c r="D543" s="832" t="s">
        <v>9049</v>
      </c>
      <c r="E543" s="832" t="s">
        <v>9050</v>
      </c>
      <c r="F543" s="849">
        <v>6</v>
      </c>
      <c r="G543" s="849">
        <v>1343.1</v>
      </c>
      <c r="H543" s="849">
        <v>1.2</v>
      </c>
      <c r="I543" s="849">
        <v>223.85</v>
      </c>
      <c r="J543" s="849">
        <v>5</v>
      </c>
      <c r="K543" s="849">
        <v>1119.25</v>
      </c>
      <c r="L543" s="849">
        <v>1</v>
      </c>
      <c r="M543" s="849">
        <v>223.85</v>
      </c>
      <c r="N543" s="849">
        <v>7</v>
      </c>
      <c r="O543" s="849">
        <v>1566.9499999999998</v>
      </c>
      <c r="P543" s="837">
        <v>1.4</v>
      </c>
      <c r="Q543" s="850">
        <v>223.84999999999997</v>
      </c>
    </row>
    <row r="544" spans="1:17" ht="14.4" customHeight="1" x14ac:dyDescent="0.3">
      <c r="A544" s="831" t="s">
        <v>628</v>
      </c>
      <c r="B544" s="832" t="s">
        <v>8882</v>
      </c>
      <c r="C544" s="832" t="s">
        <v>8470</v>
      </c>
      <c r="D544" s="832" t="s">
        <v>9051</v>
      </c>
      <c r="E544" s="832" t="s">
        <v>9052</v>
      </c>
      <c r="F544" s="849">
        <v>2</v>
      </c>
      <c r="G544" s="849">
        <v>18751.96</v>
      </c>
      <c r="H544" s="849">
        <v>2</v>
      </c>
      <c r="I544" s="849">
        <v>9375.98</v>
      </c>
      <c r="J544" s="849">
        <v>1</v>
      </c>
      <c r="K544" s="849">
        <v>9375.98</v>
      </c>
      <c r="L544" s="849">
        <v>1</v>
      </c>
      <c r="M544" s="849">
        <v>9375.98</v>
      </c>
      <c r="N544" s="849"/>
      <c r="O544" s="849"/>
      <c r="P544" s="837"/>
      <c r="Q544" s="850"/>
    </row>
    <row r="545" spans="1:17" ht="14.4" customHeight="1" x14ac:dyDescent="0.3">
      <c r="A545" s="831" t="s">
        <v>628</v>
      </c>
      <c r="B545" s="832" t="s">
        <v>8882</v>
      </c>
      <c r="C545" s="832" t="s">
        <v>8470</v>
      </c>
      <c r="D545" s="832" t="s">
        <v>9053</v>
      </c>
      <c r="E545" s="832" t="s">
        <v>9054</v>
      </c>
      <c r="F545" s="849">
        <v>2</v>
      </c>
      <c r="G545" s="849">
        <v>13194.16</v>
      </c>
      <c r="H545" s="849">
        <v>2</v>
      </c>
      <c r="I545" s="849">
        <v>6597.08</v>
      </c>
      <c r="J545" s="849">
        <v>1</v>
      </c>
      <c r="K545" s="849">
        <v>6597.08</v>
      </c>
      <c r="L545" s="849">
        <v>1</v>
      </c>
      <c r="M545" s="849">
        <v>6597.08</v>
      </c>
      <c r="N545" s="849"/>
      <c r="O545" s="849"/>
      <c r="P545" s="837"/>
      <c r="Q545" s="850"/>
    </row>
    <row r="546" spans="1:17" ht="14.4" customHeight="1" x14ac:dyDescent="0.3">
      <c r="A546" s="831" t="s">
        <v>628</v>
      </c>
      <c r="B546" s="832" t="s">
        <v>8882</v>
      </c>
      <c r="C546" s="832" t="s">
        <v>8470</v>
      </c>
      <c r="D546" s="832" t="s">
        <v>9055</v>
      </c>
      <c r="E546" s="832" t="s">
        <v>9056</v>
      </c>
      <c r="F546" s="849">
        <v>1</v>
      </c>
      <c r="G546" s="849">
        <v>3537.32</v>
      </c>
      <c r="H546" s="849">
        <v>0.33333333333333331</v>
      </c>
      <c r="I546" s="849">
        <v>3537.32</v>
      </c>
      <c r="J546" s="849">
        <v>3</v>
      </c>
      <c r="K546" s="849">
        <v>10611.960000000001</v>
      </c>
      <c r="L546" s="849">
        <v>1</v>
      </c>
      <c r="M546" s="849">
        <v>3537.32</v>
      </c>
      <c r="N546" s="849"/>
      <c r="O546" s="849"/>
      <c r="P546" s="837"/>
      <c r="Q546" s="850"/>
    </row>
    <row r="547" spans="1:17" ht="14.4" customHeight="1" x14ac:dyDescent="0.3">
      <c r="A547" s="831" t="s">
        <v>628</v>
      </c>
      <c r="B547" s="832" t="s">
        <v>8882</v>
      </c>
      <c r="C547" s="832" t="s">
        <v>8470</v>
      </c>
      <c r="D547" s="832" t="s">
        <v>9057</v>
      </c>
      <c r="E547" s="832" t="s">
        <v>9058</v>
      </c>
      <c r="F547" s="849">
        <v>1</v>
      </c>
      <c r="G547" s="849">
        <v>408.74</v>
      </c>
      <c r="H547" s="849"/>
      <c r="I547" s="849">
        <v>408.74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628</v>
      </c>
      <c r="B548" s="832" t="s">
        <v>8882</v>
      </c>
      <c r="C548" s="832" t="s">
        <v>8470</v>
      </c>
      <c r="D548" s="832" t="s">
        <v>9059</v>
      </c>
      <c r="E548" s="832" t="s">
        <v>9060</v>
      </c>
      <c r="F548" s="849">
        <v>39</v>
      </c>
      <c r="G548" s="849">
        <v>7893.6</v>
      </c>
      <c r="H548" s="849">
        <v>1.1470588235294119</v>
      </c>
      <c r="I548" s="849">
        <v>202.4</v>
      </c>
      <c r="J548" s="849">
        <v>34</v>
      </c>
      <c r="K548" s="849">
        <v>6881.5999999999995</v>
      </c>
      <c r="L548" s="849">
        <v>1</v>
      </c>
      <c r="M548" s="849">
        <v>202.39999999999998</v>
      </c>
      <c r="N548" s="849">
        <v>24</v>
      </c>
      <c r="O548" s="849">
        <v>4857.6000000000004</v>
      </c>
      <c r="P548" s="837">
        <v>0.70588235294117663</v>
      </c>
      <c r="Q548" s="850">
        <v>202.4</v>
      </c>
    </row>
    <row r="549" spans="1:17" ht="14.4" customHeight="1" x14ac:dyDescent="0.3">
      <c r="A549" s="831" t="s">
        <v>628</v>
      </c>
      <c r="B549" s="832" t="s">
        <v>8882</v>
      </c>
      <c r="C549" s="832" t="s">
        <v>8470</v>
      </c>
      <c r="D549" s="832" t="s">
        <v>9061</v>
      </c>
      <c r="E549" s="832" t="s">
        <v>9062</v>
      </c>
      <c r="F549" s="849"/>
      <c r="G549" s="849"/>
      <c r="H549" s="849"/>
      <c r="I549" s="849"/>
      <c r="J549" s="849">
        <v>1</v>
      </c>
      <c r="K549" s="849">
        <v>1665</v>
      </c>
      <c r="L549" s="849">
        <v>1</v>
      </c>
      <c r="M549" s="849">
        <v>1665</v>
      </c>
      <c r="N549" s="849">
        <v>1</v>
      </c>
      <c r="O549" s="849">
        <v>1665</v>
      </c>
      <c r="P549" s="837">
        <v>1</v>
      </c>
      <c r="Q549" s="850">
        <v>1665</v>
      </c>
    </row>
    <row r="550" spans="1:17" ht="14.4" customHeight="1" x14ac:dyDescent="0.3">
      <c r="A550" s="831" t="s">
        <v>628</v>
      </c>
      <c r="B550" s="832" t="s">
        <v>8882</v>
      </c>
      <c r="C550" s="832" t="s">
        <v>8470</v>
      </c>
      <c r="D550" s="832" t="s">
        <v>9063</v>
      </c>
      <c r="E550" s="832" t="s">
        <v>9064</v>
      </c>
      <c r="F550" s="849">
        <v>1</v>
      </c>
      <c r="G550" s="849">
        <v>7099.51</v>
      </c>
      <c r="H550" s="849"/>
      <c r="I550" s="849">
        <v>7099.51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628</v>
      </c>
      <c r="B551" s="832" t="s">
        <v>8882</v>
      </c>
      <c r="C551" s="832" t="s">
        <v>8470</v>
      </c>
      <c r="D551" s="832" t="s">
        <v>9065</v>
      </c>
      <c r="E551" s="832" t="s">
        <v>9066</v>
      </c>
      <c r="F551" s="849">
        <v>1</v>
      </c>
      <c r="G551" s="849">
        <v>4560</v>
      </c>
      <c r="H551" s="849"/>
      <c r="I551" s="849">
        <v>4560</v>
      </c>
      <c r="J551" s="849"/>
      <c r="K551" s="849"/>
      <c r="L551" s="849"/>
      <c r="M551" s="849"/>
      <c r="N551" s="849">
        <v>2</v>
      </c>
      <c r="O551" s="849">
        <v>9120</v>
      </c>
      <c r="P551" s="837"/>
      <c r="Q551" s="850">
        <v>4560</v>
      </c>
    </row>
    <row r="552" spans="1:17" ht="14.4" customHeight="1" x14ac:dyDescent="0.3">
      <c r="A552" s="831" t="s">
        <v>628</v>
      </c>
      <c r="B552" s="832" t="s">
        <v>8882</v>
      </c>
      <c r="C552" s="832" t="s">
        <v>8470</v>
      </c>
      <c r="D552" s="832" t="s">
        <v>9067</v>
      </c>
      <c r="E552" s="832" t="s">
        <v>9068</v>
      </c>
      <c r="F552" s="849">
        <v>1</v>
      </c>
      <c r="G552" s="849">
        <v>4101.82</v>
      </c>
      <c r="H552" s="849"/>
      <c r="I552" s="849">
        <v>4101.82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628</v>
      </c>
      <c r="B553" s="832" t="s">
        <v>8882</v>
      </c>
      <c r="C553" s="832" t="s">
        <v>8470</v>
      </c>
      <c r="D553" s="832" t="s">
        <v>9069</v>
      </c>
      <c r="E553" s="832" t="s">
        <v>9070</v>
      </c>
      <c r="F553" s="849">
        <v>3</v>
      </c>
      <c r="G553" s="849">
        <v>30372.720000000001</v>
      </c>
      <c r="H553" s="849">
        <v>1.5</v>
      </c>
      <c r="I553" s="849">
        <v>10124.24</v>
      </c>
      <c r="J553" s="849">
        <v>2</v>
      </c>
      <c r="K553" s="849">
        <v>20248.48</v>
      </c>
      <c r="L553" s="849">
        <v>1</v>
      </c>
      <c r="M553" s="849">
        <v>10124.24</v>
      </c>
      <c r="N553" s="849">
        <v>6</v>
      </c>
      <c r="O553" s="849">
        <v>58315.8</v>
      </c>
      <c r="P553" s="837">
        <v>2.8800087710287392</v>
      </c>
      <c r="Q553" s="850">
        <v>9719.3000000000011</v>
      </c>
    </row>
    <row r="554" spans="1:17" ht="14.4" customHeight="1" x14ac:dyDescent="0.3">
      <c r="A554" s="831" t="s">
        <v>628</v>
      </c>
      <c r="B554" s="832" t="s">
        <v>8882</v>
      </c>
      <c r="C554" s="832" t="s">
        <v>8470</v>
      </c>
      <c r="D554" s="832" t="s">
        <v>9071</v>
      </c>
      <c r="E554" s="832" t="s">
        <v>9072</v>
      </c>
      <c r="F554" s="849">
        <v>3</v>
      </c>
      <c r="G554" s="849">
        <v>19991.13</v>
      </c>
      <c r="H554" s="849">
        <v>3</v>
      </c>
      <c r="I554" s="849">
        <v>6663.71</v>
      </c>
      <c r="J554" s="849">
        <v>1</v>
      </c>
      <c r="K554" s="849">
        <v>6663.71</v>
      </c>
      <c r="L554" s="849">
        <v>1</v>
      </c>
      <c r="M554" s="849">
        <v>6663.71</v>
      </c>
      <c r="N554" s="849">
        <v>2</v>
      </c>
      <c r="O554" s="849">
        <v>12794.4</v>
      </c>
      <c r="P554" s="837">
        <v>1.9200115251113867</v>
      </c>
      <c r="Q554" s="850">
        <v>6397.2</v>
      </c>
    </row>
    <row r="555" spans="1:17" ht="14.4" customHeight="1" x14ac:dyDescent="0.3">
      <c r="A555" s="831" t="s">
        <v>628</v>
      </c>
      <c r="B555" s="832" t="s">
        <v>8882</v>
      </c>
      <c r="C555" s="832" t="s">
        <v>8470</v>
      </c>
      <c r="D555" s="832" t="s">
        <v>9073</v>
      </c>
      <c r="E555" s="832" t="s">
        <v>9074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11416.58</v>
      </c>
      <c r="P555" s="837"/>
      <c r="Q555" s="850">
        <v>5708.29</v>
      </c>
    </row>
    <row r="556" spans="1:17" ht="14.4" customHeight="1" x14ac:dyDescent="0.3">
      <c r="A556" s="831" t="s">
        <v>628</v>
      </c>
      <c r="B556" s="832" t="s">
        <v>8882</v>
      </c>
      <c r="C556" s="832" t="s">
        <v>8470</v>
      </c>
      <c r="D556" s="832" t="s">
        <v>9075</v>
      </c>
      <c r="E556" s="832" t="s">
        <v>9076</v>
      </c>
      <c r="F556" s="849">
        <v>1</v>
      </c>
      <c r="G556" s="849">
        <v>740</v>
      </c>
      <c r="H556" s="849">
        <v>1</v>
      </c>
      <c r="I556" s="849">
        <v>740</v>
      </c>
      <c r="J556" s="849">
        <v>1</v>
      </c>
      <c r="K556" s="849">
        <v>740</v>
      </c>
      <c r="L556" s="849">
        <v>1</v>
      </c>
      <c r="M556" s="849">
        <v>740</v>
      </c>
      <c r="N556" s="849"/>
      <c r="O556" s="849"/>
      <c r="P556" s="837"/>
      <c r="Q556" s="850"/>
    </row>
    <row r="557" spans="1:17" ht="14.4" customHeight="1" x14ac:dyDescent="0.3">
      <c r="A557" s="831" t="s">
        <v>628</v>
      </c>
      <c r="B557" s="832" t="s">
        <v>8882</v>
      </c>
      <c r="C557" s="832" t="s">
        <v>8470</v>
      </c>
      <c r="D557" s="832" t="s">
        <v>8839</v>
      </c>
      <c r="E557" s="832" t="s">
        <v>8840</v>
      </c>
      <c r="F557" s="849"/>
      <c r="G557" s="849"/>
      <c r="H557" s="849"/>
      <c r="I557" s="849"/>
      <c r="J557" s="849">
        <v>1</v>
      </c>
      <c r="K557" s="849">
        <v>3672.46</v>
      </c>
      <c r="L557" s="849">
        <v>1</v>
      </c>
      <c r="M557" s="849">
        <v>3672.46</v>
      </c>
      <c r="N557" s="849">
        <v>1</v>
      </c>
      <c r="O557" s="849">
        <v>3672.46</v>
      </c>
      <c r="P557" s="837">
        <v>1</v>
      </c>
      <c r="Q557" s="850">
        <v>3672.46</v>
      </c>
    </row>
    <row r="558" spans="1:17" ht="14.4" customHeight="1" x14ac:dyDescent="0.3">
      <c r="A558" s="831" t="s">
        <v>628</v>
      </c>
      <c r="B558" s="832" t="s">
        <v>8882</v>
      </c>
      <c r="C558" s="832" t="s">
        <v>8470</v>
      </c>
      <c r="D558" s="832" t="s">
        <v>8841</v>
      </c>
      <c r="E558" s="832" t="s">
        <v>8842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7522.24</v>
      </c>
      <c r="P558" s="837"/>
      <c r="Q558" s="850">
        <v>7522.24</v>
      </c>
    </row>
    <row r="559" spans="1:17" ht="14.4" customHeight="1" x14ac:dyDescent="0.3">
      <c r="A559" s="831" t="s">
        <v>628</v>
      </c>
      <c r="B559" s="832" t="s">
        <v>8882</v>
      </c>
      <c r="C559" s="832" t="s">
        <v>8470</v>
      </c>
      <c r="D559" s="832" t="s">
        <v>9077</v>
      </c>
      <c r="E559" s="832" t="s">
        <v>9078</v>
      </c>
      <c r="F559" s="849">
        <v>37</v>
      </c>
      <c r="G559" s="849">
        <v>19632.939999999999</v>
      </c>
      <c r="H559" s="849">
        <v>1.37037037037037</v>
      </c>
      <c r="I559" s="849">
        <v>530.62</v>
      </c>
      <c r="J559" s="849">
        <v>27</v>
      </c>
      <c r="K559" s="849">
        <v>14326.740000000002</v>
      </c>
      <c r="L559" s="849">
        <v>1</v>
      </c>
      <c r="M559" s="849">
        <v>530.62</v>
      </c>
      <c r="N559" s="849">
        <v>27</v>
      </c>
      <c r="O559" s="849">
        <v>14326.74</v>
      </c>
      <c r="P559" s="837">
        <v>0.99999999999999989</v>
      </c>
      <c r="Q559" s="850">
        <v>530.62</v>
      </c>
    </row>
    <row r="560" spans="1:17" ht="14.4" customHeight="1" x14ac:dyDescent="0.3">
      <c r="A560" s="831" t="s">
        <v>628</v>
      </c>
      <c r="B560" s="832" t="s">
        <v>8882</v>
      </c>
      <c r="C560" s="832" t="s">
        <v>8470</v>
      </c>
      <c r="D560" s="832" t="s">
        <v>9079</v>
      </c>
      <c r="E560" s="832" t="s">
        <v>9080</v>
      </c>
      <c r="F560" s="849">
        <v>1</v>
      </c>
      <c r="G560" s="849">
        <v>5628</v>
      </c>
      <c r="H560" s="849"/>
      <c r="I560" s="849">
        <v>5628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628</v>
      </c>
      <c r="B561" s="832" t="s">
        <v>8882</v>
      </c>
      <c r="C561" s="832" t="s">
        <v>8470</v>
      </c>
      <c r="D561" s="832" t="s">
        <v>9081</v>
      </c>
      <c r="E561" s="832" t="s">
        <v>9082</v>
      </c>
      <c r="F561" s="849">
        <v>2</v>
      </c>
      <c r="G561" s="849">
        <v>17460.599999999999</v>
      </c>
      <c r="H561" s="849">
        <v>0.66666666666666663</v>
      </c>
      <c r="I561" s="849">
        <v>8730.2999999999993</v>
      </c>
      <c r="J561" s="849">
        <v>3</v>
      </c>
      <c r="K561" s="849">
        <v>26190.899999999998</v>
      </c>
      <c r="L561" s="849">
        <v>1</v>
      </c>
      <c r="M561" s="849">
        <v>8730.2999999999993</v>
      </c>
      <c r="N561" s="849">
        <v>8</v>
      </c>
      <c r="O561" s="849">
        <v>69842.400000000009</v>
      </c>
      <c r="P561" s="837">
        <v>2.6666666666666674</v>
      </c>
      <c r="Q561" s="850">
        <v>8730.3000000000011</v>
      </c>
    </row>
    <row r="562" spans="1:17" ht="14.4" customHeight="1" x14ac:dyDescent="0.3">
      <c r="A562" s="831" t="s">
        <v>628</v>
      </c>
      <c r="B562" s="832" t="s">
        <v>8882</v>
      </c>
      <c r="C562" s="832" t="s">
        <v>8470</v>
      </c>
      <c r="D562" s="832" t="s">
        <v>9083</v>
      </c>
      <c r="E562" s="832" t="s">
        <v>9084</v>
      </c>
      <c r="F562" s="849">
        <v>10</v>
      </c>
      <c r="G562" s="849">
        <v>120192</v>
      </c>
      <c r="H562" s="849">
        <v>1.1111111111111112</v>
      </c>
      <c r="I562" s="849">
        <v>12019.2</v>
      </c>
      <c r="J562" s="849">
        <v>9</v>
      </c>
      <c r="K562" s="849">
        <v>108172.79999999999</v>
      </c>
      <c r="L562" s="849">
        <v>1</v>
      </c>
      <c r="M562" s="849">
        <v>12019.199999999999</v>
      </c>
      <c r="N562" s="849">
        <v>16</v>
      </c>
      <c r="O562" s="849">
        <v>192307.20000000001</v>
      </c>
      <c r="P562" s="837">
        <v>1.7777777777777781</v>
      </c>
      <c r="Q562" s="850">
        <v>12019.2</v>
      </c>
    </row>
    <row r="563" spans="1:17" ht="14.4" customHeight="1" x14ac:dyDescent="0.3">
      <c r="A563" s="831" t="s">
        <v>628</v>
      </c>
      <c r="B563" s="832" t="s">
        <v>8882</v>
      </c>
      <c r="C563" s="832" t="s">
        <v>8470</v>
      </c>
      <c r="D563" s="832" t="s">
        <v>9085</v>
      </c>
      <c r="E563" s="832" t="s">
        <v>9086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21280.6</v>
      </c>
      <c r="P563" s="837"/>
      <c r="Q563" s="850">
        <v>21280.6</v>
      </c>
    </row>
    <row r="564" spans="1:17" ht="14.4" customHeight="1" x14ac:dyDescent="0.3">
      <c r="A564" s="831" t="s">
        <v>628</v>
      </c>
      <c r="B564" s="832" t="s">
        <v>8882</v>
      </c>
      <c r="C564" s="832" t="s">
        <v>8470</v>
      </c>
      <c r="D564" s="832" t="s">
        <v>9087</v>
      </c>
      <c r="E564" s="832" t="s">
        <v>9088</v>
      </c>
      <c r="F564" s="849">
        <v>5</v>
      </c>
      <c r="G564" s="849">
        <v>32883.5</v>
      </c>
      <c r="H564" s="849">
        <v>0.62500000000000011</v>
      </c>
      <c r="I564" s="849">
        <v>6576.7</v>
      </c>
      <c r="J564" s="849">
        <v>8</v>
      </c>
      <c r="K564" s="849">
        <v>52613.599999999991</v>
      </c>
      <c r="L564" s="849">
        <v>1</v>
      </c>
      <c r="M564" s="849">
        <v>6576.6999999999989</v>
      </c>
      <c r="N564" s="849">
        <v>4</v>
      </c>
      <c r="O564" s="849">
        <v>26306.799999999999</v>
      </c>
      <c r="P564" s="837">
        <v>0.50000000000000011</v>
      </c>
      <c r="Q564" s="850">
        <v>6576.7</v>
      </c>
    </row>
    <row r="565" spans="1:17" ht="14.4" customHeight="1" x14ac:dyDescent="0.3">
      <c r="A565" s="831" t="s">
        <v>628</v>
      </c>
      <c r="B565" s="832" t="s">
        <v>8882</v>
      </c>
      <c r="C565" s="832" t="s">
        <v>8470</v>
      </c>
      <c r="D565" s="832" t="s">
        <v>9089</v>
      </c>
      <c r="E565" s="832" t="s">
        <v>9090</v>
      </c>
      <c r="F565" s="849">
        <v>2</v>
      </c>
      <c r="G565" s="849">
        <v>26174.799999999999</v>
      </c>
      <c r="H565" s="849">
        <v>2</v>
      </c>
      <c r="I565" s="849">
        <v>13087.4</v>
      </c>
      <c r="J565" s="849">
        <v>1</v>
      </c>
      <c r="K565" s="849">
        <v>13087.4</v>
      </c>
      <c r="L565" s="849">
        <v>1</v>
      </c>
      <c r="M565" s="849">
        <v>13087.4</v>
      </c>
      <c r="N565" s="849">
        <v>1</v>
      </c>
      <c r="O565" s="849">
        <v>13087.4</v>
      </c>
      <c r="P565" s="837">
        <v>1</v>
      </c>
      <c r="Q565" s="850">
        <v>13087.4</v>
      </c>
    </row>
    <row r="566" spans="1:17" ht="14.4" customHeight="1" x14ac:dyDescent="0.3">
      <c r="A566" s="831" t="s">
        <v>628</v>
      </c>
      <c r="B566" s="832" t="s">
        <v>8882</v>
      </c>
      <c r="C566" s="832" t="s">
        <v>8470</v>
      </c>
      <c r="D566" s="832" t="s">
        <v>8843</v>
      </c>
      <c r="E566" s="832" t="s">
        <v>8844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9258.7000000000007</v>
      </c>
      <c r="P566" s="837"/>
      <c r="Q566" s="850">
        <v>9258.7000000000007</v>
      </c>
    </row>
    <row r="567" spans="1:17" ht="14.4" customHeight="1" x14ac:dyDescent="0.3">
      <c r="A567" s="831" t="s">
        <v>628</v>
      </c>
      <c r="B567" s="832" t="s">
        <v>8882</v>
      </c>
      <c r="C567" s="832" t="s">
        <v>8470</v>
      </c>
      <c r="D567" s="832" t="s">
        <v>9091</v>
      </c>
      <c r="E567" s="832" t="s">
        <v>9092</v>
      </c>
      <c r="F567" s="849">
        <v>1</v>
      </c>
      <c r="G567" s="849">
        <v>9261.7000000000007</v>
      </c>
      <c r="H567" s="849">
        <v>0.33333333333333331</v>
      </c>
      <c r="I567" s="849">
        <v>9261.7000000000007</v>
      </c>
      <c r="J567" s="849">
        <v>3</v>
      </c>
      <c r="K567" s="849">
        <v>27785.100000000002</v>
      </c>
      <c r="L567" s="849">
        <v>1</v>
      </c>
      <c r="M567" s="849">
        <v>9261.7000000000007</v>
      </c>
      <c r="N567" s="849">
        <v>3</v>
      </c>
      <c r="O567" s="849">
        <v>27785.100000000002</v>
      </c>
      <c r="P567" s="837">
        <v>1</v>
      </c>
      <c r="Q567" s="850">
        <v>9261.7000000000007</v>
      </c>
    </row>
    <row r="568" spans="1:17" ht="14.4" customHeight="1" x14ac:dyDescent="0.3">
      <c r="A568" s="831" t="s">
        <v>628</v>
      </c>
      <c r="B568" s="832" t="s">
        <v>8882</v>
      </c>
      <c r="C568" s="832" t="s">
        <v>8470</v>
      </c>
      <c r="D568" s="832" t="s">
        <v>9093</v>
      </c>
      <c r="E568" s="832" t="s">
        <v>9094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9261.7000000000007</v>
      </c>
      <c r="P568" s="837"/>
      <c r="Q568" s="850">
        <v>9261.7000000000007</v>
      </c>
    </row>
    <row r="569" spans="1:17" ht="14.4" customHeight="1" x14ac:dyDescent="0.3">
      <c r="A569" s="831" t="s">
        <v>628</v>
      </c>
      <c r="B569" s="832" t="s">
        <v>8882</v>
      </c>
      <c r="C569" s="832" t="s">
        <v>8470</v>
      </c>
      <c r="D569" s="832" t="s">
        <v>9095</v>
      </c>
      <c r="E569" s="832" t="s">
        <v>9096</v>
      </c>
      <c r="F569" s="849">
        <v>3</v>
      </c>
      <c r="G569" s="849">
        <v>27785.100000000002</v>
      </c>
      <c r="H569" s="849">
        <v>3</v>
      </c>
      <c r="I569" s="849">
        <v>9261.7000000000007</v>
      </c>
      <c r="J569" s="849">
        <v>1</v>
      </c>
      <c r="K569" s="849">
        <v>9261.7000000000007</v>
      </c>
      <c r="L569" s="849">
        <v>1</v>
      </c>
      <c r="M569" s="849">
        <v>9261.7000000000007</v>
      </c>
      <c r="N569" s="849">
        <v>5</v>
      </c>
      <c r="O569" s="849">
        <v>46308.5</v>
      </c>
      <c r="P569" s="837">
        <v>5</v>
      </c>
      <c r="Q569" s="850">
        <v>9261.7000000000007</v>
      </c>
    </row>
    <row r="570" spans="1:17" ht="14.4" customHeight="1" x14ac:dyDescent="0.3">
      <c r="A570" s="831" t="s">
        <v>628</v>
      </c>
      <c r="B570" s="832" t="s">
        <v>8882</v>
      </c>
      <c r="C570" s="832" t="s">
        <v>8470</v>
      </c>
      <c r="D570" s="832" t="s">
        <v>9097</v>
      </c>
      <c r="E570" s="832" t="s">
        <v>9098</v>
      </c>
      <c r="F570" s="849">
        <v>1</v>
      </c>
      <c r="G570" s="849">
        <v>9261.7000000000007</v>
      </c>
      <c r="H570" s="849"/>
      <c r="I570" s="849">
        <v>9261.7000000000007</v>
      </c>
      <c r="J570" s="849"/>
      <c r="K570" s="849"/>
      <c r="L570" s="849"/>
      <c r="M570" s="849"/>
      <c r="N570" s="849">
        <v>1</v>
      </c>
      <c r="O570" s="849">
        <v>9261.7000000000007</v>
      </c>
      <c r="P570" s="837"/>
      <c r="Q570" s="850">
        <v>9261.7000000000007</v>
      </c>
    </row>
    <row r="571" spans="1:17" ht="14.4" customHeight="1" x14ac:dyDescent="0.3">
      <c r="A571" s="831" t="s">
        <v>628</v>
      </c>
      <c r="B571" s="832" t="s">
        <v>8882</v>
      </c>
      <c r="C571" s="832" t="s">
        <v>8470</v>
      </c>
      <c r="D571" s="832" t="s">
        <v>9099</v>
      </c>
      <c r="E571" s="832" t="s">
        <v>9100</v>
      </c>
      <c r="F571" s="849">
        <v>2</v>
      </c>
      <c r="G571" s="849">
        <v>18697.400000000001</v>
      </c>
      <c r="H571" s="849"/>
      <c r="I571" s="849">
        <v>9348.7000000000007</v>
      </c>
      <c r="J571" s="849"/>
      <c r="K571" s="849"/>
      <c r="L571" s="849"/>
      <c r="M571" s="849"/>
      <c r="N571" s="849">
        <v>1</v>
      </c>
      <c r="O571" s="849">
        <v>9348.7000000000007</v>
      </c>
      <c r="P571" s="837"/>
      <c r="Q571" s="850">
        <v>9348.7000000000007</v>
      </c>
    </row>
    <row r="572" spans="1:17" ht="14.4" customHeight="1" x14ac:dyDescent="0.3">
      <c r="A572" s="831" t="s">
        <v>628</v>
      </c>
      <c r="B572" s="832" t="s">
        <v>8882</v>
      </c>
      <c r="C572" s="832" t="s">
        <v>8470</v>
      </c>
      <c r="D572" s="832" t="s">
        <v>9101</v>
      </c>
      <c r="E572" s="832" t="s">
        <v>9102</v>
      </c>
      <c r="F572" s="849"/>
      <c r="G572" s="849"/>
      <c r="H572" s="849"/>
      <c r="I572" s="849"/>
      <c r="J572" s="849">
        <v>1</v>
      </c>
      <c r="K572" s="849">
        <v>3501.87</v>
      </c>
      <c r="L572" s="849">
        <v>1</v>
      </c>
      <c r="M572" s="849">
        <v>3501.87</v>
      </c>
      <c r="N572" s="849"/>
      <c r="O572" s="849"/>
      <c r="P572" s="837"/>
      <c r="Q572" s="850"/>
    </row>
    <row r="573" spans="1:17" ht="14.4" customHeight="1" x14ac:dyDescent="0.3">
      <c r="A573" s="831" t="s">
        <v>628</v>
      </c>
      <c r="B573" s="832" t="s">
        <v>8882</v>
      </c>
      <c r="C573" s="832" t="s">
        <v>8470</v>
      </c>
      <c r="D573" s="832" t="s">
        <v>9103</v>
      </c>
      <c r="E573" s="832" t="s">
        <v>9104</v>
      </c>
      <c r="F573" s="849">
        <v>1</v>
      </c>
      <c r="G573" s="849">
        <v>1396.5</v>
      </c>
      <c r="H573" s="849"/>
      <c r="I573" s="849">
        <v>1396.5</v>
      </c>
      <c r="J573" s="849"/>
      <c r="K573" s="849"/>
      <c r="L573" s="849"/>
      <c r="M573" s="849"/>
      <c r="N573" s="849">
        <v>1</v>
      </c>
      <c r="O573" s="849">
        <v>1396.5</v>
      </c>
      <c r="P573" s="837"/>
      <c r="Q573" s="850">
        <v>1396.5</v>
      </c>
    </row>
    <row r="574" spans="1:17" ht="14.4" customHeight="1" x14ac:dyDescent="0.3">
      <c r="A574" s="831" t="s">
        <v>628</v>
      </c>
      <c r="B574" s="832" t="s">
        <v>8882</v>
      </c>
      <c r="C574" s="832" t="s">
        <v>8470</v>
      </c>
      <c r="D574" s="832" t="s">
        <v>9105</v>
      </c>
      <c r="E574" s="832" t="s">
        <v>9106</v>
      </c>
      <c r="F574" s="849">
        <v>2</v>
      </c>
      <c r="G574" s="849">
        <v>15889.32</v>
      </c>
      <c r="H574" s="849"/>
      <c r="I574" s="849">
        <v>7944.66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628</v>
      </c>
      <c r="B575" s="832" t="s">
        <v>8882</v>
      </c>
      <c r="C575" s="832" t="s">
        <v>8470</v>
      </c>
      <c r="D575" s="832" t="s">
        <v>9107</v>
      </c>
      <c r="E575" s="832" t="s">
        <v>9108</v>
      </c>
      <c r="F575" s="849">
        <v>80</v>
      </c>
      <c r="G575" s="849">
        <v>41600</v>
      </c>
      <c r="H575" s="849">
        <v>1.6326530612244898</v>
      </c>
      <c r="I575" s="849">
        <v>520</v>
      </c>
      <c r="J575" s="849">
        <v>49</v>
      </c>
      <c r="K575" s="849">
        <v>25480</v>
      </c>
      <c r="L575" s="849">
        <v>1</v>
      </c>
      <c r="M575" s="849">
        <v>520</v>
      </c>
      <c r="N575" s="849">
        <v>33</v>
      </c>
      <c r="O575" s="849">
        <v>17160</v>
      </c>
      <c r="P575" s="837">
        <v>0.67346938775510201</v>
      </c>
      <c r="Q575" s="850">
        <v>520</v>
      </c>
    </row>
    <row r="576" spans="1:17" ht="14.4" customHeight="1" x14ac:dyDescent="0.3">
      <c r="A576" s="831" t="s">
        <v>628</v>
      </c>
      <c r="B576" s="832" t="s">
        <v>8882</v>
      </c>
      <c r="C576" s="832" t="s">
        <v>8470</v>
      </c>
      <c r="D576" s="832" t="s">
        <v>8847</v>
      </c>
      <c r="E576" s="832" t="s">
        <v>8846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361.69</v>
      </c>
      <c r="P576" s="837"/>
      <c r="Q576" s="850">
        <v>361.69</v>
      </c>
    </row>
    <row r="577" spans="1:17" ht="14.4" customHeight="1" x14ac:dyDescent="0.3">
      <c r="A577" s="831" t="s">
        <v>628</v>
      </c>
      <c r="B577" s="832" t="s">
        <v>8882</v>
      </c>
      <c r="C577" s="832" t="s">
        <v>8470</v>
      </c>
      <c r="D577" s="832" t="s">
        <v>9109</v>
      </c>
      <c r="E577" s="832" t="s">
        <v>9110</v>
      </c>
      <c r="F577" s="849">
        <v>2</v>
      </c>
      <c r="G577" s="849">
        <v>9236</v>
      </c>
      <c r="H577" s="849"/>
      <c r="I577" s="849">
        <v>4618</v>
      </c>
      <c r="J577" s="849"/>
      <c r="K577" s="849"/>
      <c r="L577" s="849"/>
      <c r="M577" s="849"/>
      <c r="N577" s="849">
        <v>1</v>
      </c>
      <c r="O577" s="849">
        <v>4618</v>
      </c>
      <c r="P577" s="837"/>
      <c r="Q577" s="850">
        <v>4618</v>
      </c>
    </row>
    <row r="578" spans="1:17" ht="14.4" customHeight="1" x14ac:dyDescent="0.3">
      <c r="A578" s="831" t="s">
        <v>628</v>
      </c>
      <c r="B578" s="832" t="s">
        <v>8882</v>
      </c>
      <c r="C578" s="832" t="s">
        <v>8470</v>
      </c>
      <c r="D578" s="832" t="s">
        <v>9111</v>
      </c>
      <c r="E578" s="832" t="s">
        <v>9112</v>
      </c>
      <c r="F578" s="849"/>
      <c r="G578" s="849"/>
      <c r="H578" s="849"/>
      <c r="I578" s="849"/>
      <c r="J578" s="849">
        <v>1</v>
      </c>
      <c r="K578" s="849">
        <v>3773</v>
      </c>
      <c r="L578" s="849">
        <v>1</v>
      </c>
      <c r="M578" s="849">
        <v>3773</v>
      </c>
      <c r="N578" s="849">
        <v>3</v>
      </c>
      <c r="O578" s="849">
        <v>11319</v>
      </c>
      <c r="P578" s="837">
        <v>3</v>
      </c>
      <c r="Q578" s="850">
        <v>3773</v>
      </c>
    </row>
    <row r="579" spans="1:17" ht="14.4" customHeight="1" x14ac:dyDescent="0.3">
      <c r="A579" s="831" t="s">
        <v>628</v>
      </c>
      <c r="B579" s="832" t="s">
        <v>8882</v>
      </c>
      <c r="C579" s="832" t="s">
        <v>8470</v>
      </c>
      <c r="D579" s="832" t="s">
        <v>9113</v>
      </c>
      <c r="E579" s="832" t="s">
        <v>9114</v>
      </c>
      <c r="F579" s="849">
        <v>1</v>
      </c>
      <c r="G579" s="849">
        <v>3249</v>
      </c>
      <c r="H579" s="849">
        <v>0.25</v>
      </c>
      <c r="I579" s="849">
        <v>3249</v>
      </c>
      <c r="J579" s="849">
        <v>4</v>
      </c>
      <c r="K579" s="849">
        <v>12996</v>
      </c>
      <c r="L579" s="849">
        <v>1</v>
      </c>
      <c r="M579" s="849">
        <v>3249</v>
      </c>
      <c r="N579" s="849">
        <v>1</v>
      </c>
      <c r="O579" s="849">
        <v>3249</v>
      </c>
      <c r="P579" s="837">
        <v>0.25</v>
      </c>
      <c r="Q579" s="850">
        <v>3249</v>
      </c>
    </row>
    <row r="580" spans="1:17" ht="14.4" customHeight="1" x14ac:dyDescent="0.3">
      <c r="A580" s="831" t="s">
        <v>628</v>
      </c>
      <c r="B580" s="832" t="s">
        <v>8882</v>
      </c>
      <c r="C580" s="832" t="s">
        <v>8470</v>
      </c>
      <c r="D580" s="832" t="s">
        <v>9115</v>
      </c>
      <c r="E580" s="832" t="s">
        <v>9116</v>
      </c>
      <c r="F580" s="849">
        <v>1</v>
      </c>
      <c r="G580" s="849">
        <v>6593.35</v>
      </c>
      <c r="H580" s="849"/>
      <c r="I580" s="849">
        <v>6593.35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628</v>
      </c>
      <c r="B581" s="832" t="s">
        <v>8882</v>
      </c>
      <c r="C581" s="832" t="s">
        <v>8470</v>
      </c>
      <c r="D581" s="832" t="s">
        <v>9117</v>
      </c>
      <c r="E581" s="832" t="s">
        <v>9118</v>
      </c>
      <c r="F581" s="849">
        <v>3</v>
      </c>
      <c r="G581" s="849">
        <v>15303</v>
      </c>
      <c r="H581" s="849">
        <v>1</v>
      </c>
      <c r="I581" s="849">
        <v>5101</v>
      </c>
      <c r="J581" s="849">
        <v>3</v>
      </c>
      <c r="K581" s="849">
        <v>15303</v>
      </c>
      <c r="L581" s="849">
        <v>1</v>
      </c>
      <c r="M581" s="849">
        <v>5101</v>
      </c>
      <c r="N581" s="849">
        <v>4</v>
      </c>
      <c r="O581" s="849">
        <v>20404</v>
      </c>
      <c r="P581" s="837">
        <v>1.3333333333333333</v>
      </c>
      <c r="Q581" s="850">
        <v>5101</v>
      </c>
    </row>
    <row r="582" spans="1:17" ht="14.4" customHeight="1" x14ac:dyDescent="0.3">
      <c r="A582" s="831" t="s">
        <v>628</v>
      </c>
      <c r="B582" s="832" t="s">
        <v>8882</v>
      </c>
      <c r="C582" s="832" t="s">
        <v>8470</v>
      </c>
      <c r="D582" s="832" t="s">
        <v>9119</v>
      </c>
      <c r="E582" s="832" t="s">
        <v>9120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10712.89</v>
      </c>
      <c r="P582" s="837"/>
      <c r="Q582" s="850">
        <v>10712.89</v>
      </c>
    </row>
    <row r="583" spans="1:17" ht="14.4" customHeight="1" x14ac:dyDescent="0.3">
      <c r="A583" s="831" t="s">
        <v>628</v>
      </c>
      <c r="B583" s="832" t="s">
        <v>8882</v>
      </c>
      <c r="C583" s="832" t="s">
        <v>8470</v>
      </c>
      <c r="D583" s="832" t="s">
        <v>9121</v>
      </c>
      <c r="E583" s="832" t="s">
        <v>9122</v>
      </c>
      <c r="F583" s="849"/>
      <c r="G583" s="849"/>
      <c r="H583" s="849"/>
      <c r="I583" s="849"/>
      <c r="J583" s="849">
        <v>8</v>
      </c>
      <c r="K583" s="849">
        <v>65064</v>
      </c>
      <c r="L583" s="849">
        <v>1</v>
      </c>
      <c r="M583" s="849">
        <v>8133</v>
      </c>
      <c r="N583" s="849"/>
      <c r="O583" s="849"/>
      <c r="P583" s="837"/>
      <c r="Q583" s="850"/>
    </row>
    <row r="584" spans="1:17" ht="14.4" customHeight="1" x14ac:dyDescent="0.3">
      <c r="A584" s="831" t="s">
        <v>628</v>
      </c>
      <c r="B584" s="832" t="s">
        <v>8882</v>
      </c>
      <c r="C584" s="832" t="s">
        <v>8470</v>
      </c>
      <c r="D584" s="832" t="s">
        <v>9123</v>
      </c>
      <c r="E584" s="832" t="s">
        <v>9124</v>
      </c>
      <c r="F584" s="849"/>
      <c r="G584" s="849"/>
      <c r="H584" s="849"/>
      <c r="I584" s="849"/>
      <c r="J584" s="849">
        <v>1</v>
      </c>
      <c r="K584" s="849">
        <v>6246</v>
      </c>
      <c r="L584" s="849">
        <v>1</v>
      </c>
      <c r="M584" s="849">
        <v>6246</v>
      </c>
      <c r="N584" s="849"/>
      <c r="O584" s="849"/>
      <c r="P584" s="837"/>
      <c r="Q584" s="850"/>
    </row>
    <row r="585" spans="1:17" ht="14.4" customHeight="1" x14ac:dyDescent="0.3">
      <c r="A585" s="831" t="s">
        <v>628</v>
      </c>
      <c r="B585" s="832" t="s">
        <v>8882</v>
      </c>
      <c r="C585" s="832" t="s">
        <v>8470</v>
      </c>
      <c r="D585" s="832" t="s">
        <v>9125</v>
      </c>
      <c r="E585" s="832" t="s">
        <v>9124</v>
      </c>
      <c r="F585" s="849"/>
      <c r="G585" s="849"/>
      <c r="H585" s="849"/>
      <c r="I585" s="849"/>
      <c r="J585" s="849">
        <v>8</v>
      </c>
      <c r="K585" s="849">
        <v>21776</v>
      </c>
      <c r="L585" s="849">
        <v>1</v>
      </c>
      <c r="M585" s="849">
        <v>2722</v>
      </c>
      <c r="N585" s="849"/>
      <c r="O585" s="849"/>
      <c r="P585" s="837"/>
      <c r="Q585" s="850"/>
    </row>
    <row r="586" spans="1:17" ht="14.4" customHeight="1" x14ac:dyDescent="0.3">
      <c r="A586" s="831" t="s">
        <v>628</v>
      </c>
      <c r="B586" s="832" t="s">
        <v>8882</v>
      </c>
      <c r="C586" s="832" t="s">
        <v>8470</v>
      </c>
      <c r="D586" s="832" t="s">
        <v>9126</v>
      </c>
      <c r="E586" s="832" t="s">
        <v>9127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62658</v>
      </c>
      <c r="P586" s="837"/>
      <c r="Q586" s="850">
        <v>62658</v>
      </c>
    </row>
    <row r="587" spans="1:17" ht="14.4" customHeight="1" x14ac:dyDescent="0.3">
      <c r="A587" s="831" t="s">
        <v>628</v>
      </c>
      <c r="B587" s="832" t="s">
        <v>8882</v>
      </c>
      <c r="C587" s="832" t="s">
        <v>8470</v>
      </c>
      <c r="D587" s="832" t="s">
        <v>9128</v>
      </c>
      <c r="E587" s="832" t="s">
        <v>9127</v>
      </c>
      <c r="F587" s="849">
        <v>2</v>
      </c>
      <c r="G587" s="849">
        <v>123840</v>
      </c>
      <c r="H587" s="849"/>
      <c r="I587" s="849">
        <v>61920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628</v>
      </c>
      <c r="B588" s="832" t="s">
        <v>8882</v>
      </c>
      <c r="C588" s="832" t="s">
        <v>8470</v>
      </c>
      <c r="D588" s="832" t="s">
        <v>8848</v>
      </c>
      <c r="E588" s="832" t="s">
        <v>8849</v>
      </c>
      <c r="F588" s="849">
        <v>20</v>
      </c>
      <c r="G588" s="849">
        <v>41475.200000000004</v>
      </c>
      <c r="H588" s="849">
        <v>0.52631578947368418</v>
      </c>
      <c r="I588" s="849">
        <v>2073.7600000000002</v>
      </c>
      <c r="J588" s="849">
        <v>38</v>
      </c>
      <c r="K588" s="849">
        <v>78802.880000000005</v>
      </c>
      <c r="L588" s="849">
        <v>1</v>
      </c>
      <c r="M588" s="849">
        <v>2073.7600000000002</v>
      </c>
      <c r="N588" s="849">
        <v>34</v>
      </c>
      <c r="O588" s="849">
        <v>70507.840000000011</v>
      </c>
      <c r="P588" s="837">
        <v>0.89473684210526327</v>
      </c>
      <c r="Q588" s="850">
        <v>2073.7600000000002</v>
      </c>
    </row>
    <row r="589" spans="1:17" ht="14.4" customHeight="1" x14ac:dyDescent="0.3">
      <c r="A589" s="831" t="s">
        <v>628</v>
      </c>
      <c r="B589" s="832" t="s">
        <v>8882</v>
      </c>
      <c r="C589" s="832" t="s">
        <v>8470</v>
      </c>
      <c r="D589" s="832" t="s">
        <v>9129</v>
      </c>
      <c r="E589" s="832" t="s">
        <v>9130</v>
      </c>
      <c r="F589" s="849">
        <v>3</v>
      </c>
      <c r="G589" s="849">
        <v>12654</v>
      </c>
      <c r="H589" s="849"/>
      <c r="I589" s="849">
        <v>4218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628</v>
      </c>
      <c r="B590" s="832" t="s">
        <v>8882</v>
      </c>
      <c r="C590" s="832" t="s">
        <v>8470</v>
      </c>
      <c r="D590" s="832" t="s">
        <v>9131</v>
      </c>
      <c r="E590" s="832" t="s">
        <v>9132</v>
      </c>
      <c r="F590" s="849"/>
      <c r="G590" s="849"/>
      <c r="H590" s="849"/>
      <c r="I590" s="849"/>
      <c r="J590" s="849"/>
      <c r="K590" s="849"/>
      <c r="L590" s="849"/>
      <c r="M590" s="849"/>
      <c r="N590" s="849">
        <v>3</v>
      </c>
      <c r="O590" s="849">
        <v>355.5</v>
      </c>
      <c r="P590" s="837"/>
      <c r="Q590" s="850">
        <v>118.5</v>
      </c>
    </row>
    <row r="591" spans="1:17" ht="14.4" customHeight="1" x14ac:dyDescent="0.3">
      <c r="A591" s="831" t="s">
        <v>628</v>
      </c>
      <c r="B591" s="832" t="s">
        <v>8882</v>
      </c>
      <c r="C591" s="832" t="s">
        <v>8470</v>
      </c>
      <c r="D591" s="832" t="s">
        <v>9133</v>
      </c>
      <c r="E591" s="832" t="s">
        <v>9134</v>
      </c>
      <c r="F591" s="849"/>
      <c r="G591" s="849"/>
      <c r="H591" s="849"/>
      <c r="I591" s="849"/>
      <c r="J591" s="849"/>
      <c r="K591" s="849"/>
      <c r="L591" s="849"/>
      <c r="M591" s="849"/>
      <c r="N591" s="849">
        <v>3</v>
      </c>
      <c r="O591" s="849">
        <v>1436.4</v>
      </c>
      <c r="P591" s="837"/>
      <c r="Q591" s="850">
        <v>478.8</v>
      </c>
    </row>
    <row r="592" spans="1:17" ht="14.4" customHeight="1" x14ac:dyDescent="0.3">
      <c r="A592" s="831" t="s">
        <v>628</v>
      </c>
      <c r="B592" s="832" t="s">
        <v>8882</v>
      </c>
      <c r="C592" s="832" t="s">
        <v>8470</v>
      </c>
      <c r="D592" s="832" t="s">
        <v>9135</v>
      </c>
      <c r="E592" s="832" t="s">
        <v>9136</v>
      </c>
      <c r="F592" s="849"/>
      <c r="G592" s="849"/>
      <c r="H592" s="849"/>
      <c r="I592" s="849"/>
      <c r="J592" s="849">
        <v>2</v>
      </c>
      <c r="K592" s="849">
        <v>200.6</v>
      </c>
      <c r="L592" s="849">
        <v>1</v>
      </c>
      <c r="M592" s="849">
        <v>100.3</v>
      </c>
      <c r="N592" s="849"/>
      <c r="O592" s="849"/>
      <c r="P592" s="837"/>
      <c r="Q592" s="850"/>
    </row>
    <row r="593" spans="1:17" ht="14.4" customHeight="1" x14ac:dyDescent="0.3">
      <c r="A593" s="831" t="s">
        <v>628</v>
      </c>
      <c r="B593" s="832" t="s">
        <v>8882</v>
      </c>
      <c r="C593" s="832" t="s">
        <v>8470</v>
      </c>
      <c r="D593" s="832" t="s">
        <v>9137</v>
      </c>
      <c r="E593" s="832" t="s">
        <v>9138</v>
      </c>
      <c r="F593" s="849">
        <v>1</v>
      </c>
      <c r="G593" s="849">
        <v>96.6</v>
      </c>
      <c r="H593" s="849"/>
      <c r="I593" s="849">
        <v>96.6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628</v>
      </c>
      <c r="B594" s="832" t="s">
        <v>8882</v>
      </c>
      <c r="C594" s="832" t="s">
        <v>8470</v>
      </c>
      <c r="D594" s="832" t="s">
        <v>9139</v>
      </c>
      <c r="E594" s="832" t="s">
        <v>9140</v>
      </c>
      <c r="F594" s="849">
        <v>1</v>
      </c>
      <c r="G594" s="849">
        <v>11384.45</v>
      </c>
      <c r="H594" s="849"/>
      <c r="I594" s="849">
        <v>11384.45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628</v>
      </c>
      <c r="B595" s="832" t="s">
        <v>8882</v>
      </c>
      <c r="C595" s="832" t="s">
        <v>8470</v>
      </c>
      <c r="D595" s="832" t="s">
        <v>9141</v>
      </c>
      <c r="E595" s="832" t="s">
        <v>9142</v>
      </c>
      <c r="F595" s="849">
        <v>3</v>
      </c>
      <c r="G595" s="849">
        <v>3726</v>
      </c>
      <c r="H595" s="849"/>
      <c r="I595" s="849">
        <v>1242</v>
      </c>
      <c r="J595" s="849"/>
      <c r="K595" s="849"/>
      <c r="L595" s="849"/>
      <c r="M595" s="849"/>
      <c r="N595" s="849">
        <v>5</v>
      </c>
      <c r="O595" s="849">
        <v>6210</v>
      </c>
      <c r="P595" s="837"/>
      <c r="Q595" s="850">
        <v>1242</v>
      </c>
    </row>
    <row r="596" spans="1:17" ht="14.4" customHeight="1" x14ac:dyDescent="0.3">
      <c r="A596" s="831" t="s">
        <v>628</v>
      </c>
      <c r="B596" s="832" t="s">
        <v>8882</v>
      </c>
      <c r="C596" s="832" t="s">
        <v>8470</v>
      </c>
      <c r="D596" s="832" t="s">
        <v>9143</v>
      </c>
      <c r="E596" s="832" t="s">
        <v>9144</v>
      </c>
      <c r="F596" s="849">
        <v>3</v>
      </c>
      <c r="G596" s="849">
        <v>4065</v>
      </c>
      <c r="H596" s="849"/>
      <c r="I596" s="849">
        <v>1355</v>
      </c>
      <c r="J596" s="849"/>
      <c r="K596" s="849"/>
      <c r="L596" s="849"/>
      <c r="M596" s="849"/>
      <c r="N596" s="849">
        <v>4</v>
      </c>
      <c r="O596" s="849">
        <v>5420</v>
      </c>
      <c r="P596" s="837"/>
      <c r="Q596" s="850">
        <v>1355</v>
      </c>
    </row>
    <row r="597" spans="1:17" ht="14.4" customHeight="1" x14ac:dyDescent="0.3">
      <c r="A597" s="831" t="s">
        <v>628</v>
      </c>
      <c r="B597" s="832" t="s">
        <v>8882</v>
      </c>
      <c r="C597" s="832" t="s">
        <v>8470</v>
      </c>
      <c r="D597" s="832" t="s">
        <v>9145</v>
      </c>
      <c r="E597" s="832" t="s">
        <v>9146</v>
      </c>
      <c r="F597" s="849">
        <v>1</v>
      </c>
      <c r="G597" s="849">
        <v>4626</v>
      </c>
      <c r="H597" s="849"/>
      <c r="I597" s="849">
        <v>4626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628</v>
      </c>
      <c r="B598" s="832" t="s">
        <v>8882</v>
      </c>
      <c r="C598" s="832" t="s">
        <v>8470</v>
      </c>
      <c r="D598" s="832" t="s">
        <v>9147</v>
      </c>
      <c r="E598" s="832" t="s">
        <v>9014</v>
      </c>
      <c r="F598" s="849">
        <v>1</v>
      </c>
      <c r="G598" s="849">
        <v>1985</v>
      </c>
      <c r="H598" s="849"/>
      <c r="I598" s="849">
        <v>1985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628</v>
      </c>
      <c r="B599" s="832" t="s">
        <v>8882</v>
      </c>
      <c r="C599" s="832" t="s">
        <v>8470</v>
      </c>
      <c r="D599" s="832" t="s">
        <v>9148</v>
      </c>
      <c r="E599" s="832" t="s">
        <v>9149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8073</v>
      </c>
      <c r="P599" s="837"/>
      <c r="Q599" s="850">
        <v>8073</v>
      </c>
    </row>
    <row r="600" spans="1:17" ht="14.4" customHeight="1" x14ac:dyDescent="0.3">
      <c r="A600" s="831" t="s">
        <v>628</v>
      </c>
      <c r="B600" s="832" t="s">
        <v>8882</v>
      </c>
      <c r="C600" s="832" t="s">
        <v>8470</v>
      </c>
      <c r="D600" s="832" t="s">
        <v>9150</v>
      </c>
      <c r="E600" s="832" t="s">
        <v>9151</v>
      </c>
      <c r="F600" s="849"/>
      <c r="G600" s="849"/>
      <c r="H600" s="849"/>
      <c r="I600" s="849"/>
      <c r="J600" s="849">
        <v>1</v>
      </c>
      <c r="K600" s="849">
        <v>22007</v>
      </c>
      <c r="L600" s="849">
        <v>1</v>
      </c>
      <c r="M600" s="849">
        <v>22007</v>
      </c>
      <c r="N600" s="849"/>
      <c r="O600" s="849"/>
      <c r="P600" s="837"/>
      <c r="Q600" s="850"/>
    </row>
    <row r="601" spans="1:17" ht="14.4" customHeight="1" x14ac:dyDescent="0.3">
      <c r="A601" s="831" t="s">
        <v>628</v>
      </c>
      <c r="B601" s="832" t="s">
        <v>8882</v>
      </c>
      <c r="C601" s="832" t="s">
        <v>8470</v>
      </c>
      <c r="D601" s="832" t="s">
        <v>9152</v>
      </c>
      <c r="E601" s="832" t="s">
        <v>9153</v>
      </c>
      <c r="F601" s="849">
        <v>1</v>
      </c>
      <c r="G601" s="849">
        <v>6517</v>
      </c>
      <c r="H601" s="849"/>
      <c r="I601" s="849">
        <v>6517</v>
      </c>
      <c r="J601" s="849"/>
      <c r="K601" s="849"/>
      <c r="L601" s="849"/>
      <c r="M601" s="849"/>
      <c r="N601" s="849">
        <v>1</v>
      </c>
      <c r="O601" s="849">
        <v>6517</v>
      </c>
      <c r="P601" s="837"/>
      <c r="Q601" s="850">
        <v>6517</v>
      </c>
    </row>
    <row r="602" spans="1:17" ht="14.4" customHeight="1" x14ac:dyDescent="0.3">
      <c r="A602" s="831" t="s">
        <v>628</v>
      </c>
      <c r="B602" s="832" t="s">
        <v>8882</v>
      </c>
      <c r="C602" s="832" t="s">
        <v>8470</v>
      </c>
      <c r="D602" s="832" t="s">
        <v>9154</v>
      </c>
      <c r="E602" s="832" t="s">
        <v>9153</v>
      </c>
      <c r="F602" s="849"/>
      <c r="G602" s="849"/>
      <c r="H602" s="849"/>
      <c r="I602" s="849"/>
      <c r="J602" s="849">
        <v>1</v>
      </c>
      <c r="K602" s="849">
        <v>12927</v>
      </c>
      <c r="L602" s="849">
        <v>1</v>
      </c>
      <c r="M602" s="849">
        <v>12927</v>
      </c>
      <c r="N602" s="849"/>
      <c r="O602" s="849"/>
      <c r="P602" s="837"/>
      <c r="Q602" s="850"/>
    </row>
    <row r="603" spans="1:17" ht="14.4" customHeight="1" x14ac:dyDescent="0.3">
      <c r="A603" s="831" t="s">
        <v>628</v>
      </c>
      <c r="B603" s="832" t="s">
        <v>8882</v>
      </c>
      <c r="C603" s="832" t="s">
        <v>8470</v>
      </c>
      <c r="D603" s="832" t="s">
        <v>9155</v>
      </c>
      <c r="E603" s="832" t="s">
        <v>9156</v>
      </c>
      <c r="F603" s="849">
        <v>1</v>
      </c>
      <c r="G603" s="849">
        <v>239.81</v>
      </c>
      <c r="H603" s="849"/>
      <c r="I603" s="849">
        <v>239.81</v>
      </c>
      <c r="J603" s="849"/>
      <c r="K603" s="849"/>
      <c r="L603" s="849"/>
      <c r="M603" s="849"/>
      <c r="N603" s="849">
        <v>5</v>
      </c>
      <c r="O603" s="849">
        <v>1199.05</v>
      </c>
      <c r="P603" s="837"/>
      <c r="Q603" s="850">
        <v>239.81</v>
      </c>
    </row>
    <row r="604" spans="1:17" ht="14.4" customHeight="1" x14ac:dyDescent="0.3">
      <c r="A604" s="831" t="s">
        <v>628</v>
      </c>
      <c r="B604" s="832" t="s">
        <v>8882</v>
      </c>
      <c r="C604" s="832" t="s">
        <v>8470</v>
      </c>
      <c r="D604" s="832" t="s">
        <v>8850</v>
      </c>
      <c r="E604" s="832" t="s">
        <v>8851</v>
      </c>
      <c r="F604" s="849">
        <v>7</v>
      </c>
      <c r="G604" s="849">
        <v>12354.51</v>
      </c>
      <c r="H604" s="849"/>
      <c r="I604" s="849">
        <v>1764.93</v>
      </c>
      <c r="J604" s="849"/>
      <c r="K604" s="849"/>
      <c r="L604" s="849"/>
      <c r="M604" s="849"/>
      <c r="N604" s="849">
        <v>14</v>
      </c>
      <c r="O604" s="849">
        <v>24709.019999999997</v>
      </c>
      <c r="P604" s="837"/>
      <c r="Q604" s="850">
        <v>1764.9299999999998</v>
      </c>
    </row>
    <row r="605" spans="1:17" ht="14.4" customHeight="1" x14ac:dyDescent="0.3">
      <c r="A605" s="831" t="s">
        <v>628</v>
      </c>
      <c r="B605" s="832" t="s">
        <v>8882</v>
      </c>
      <c r="C605" s="832" t="s">
        <v>8470</v>
      </c>
      <c r="D605" s="832" t="s">
        <v>9157</v>
      </c>
      <c r="E605" s="832" t="s">
        <v>8851</v>
      </c>
      <c r="F605" s="849">
        <v>1</v>
      </c>
      <c r="G605" s="849">
        <v>1783.48</v>
      </c>
      <c r="H605" s="849">
        <v>0.2</v>
      </c>
      <c r="I605" s="849">
        <v>1783.48</v>
      </c>
      <c r="J605" s="849">
        <v>5</v>
      </c>
      <c r="K605" s="849">
        <v>8917.4</v>
      </c>
      <c r="L605" s="849">
        <v>1</v>
      </c>
      <c r="M605" s="849">
        <v>1783.48</v>
      </c>
      <c r="N605" s="849">
        <v>6</v>
      </c>
      <c r="O605" s="849">
        <v>10700.88</v>
      </c>
      <c r="P605" s="837">
        <v>1.2</v>
      </c>
      <c r="Q605" s="850">
        <v>1783.4799999999998</v>
      </c>
    </row>
    <row r="606" spans="1:17" ht="14.4" customHeight="1" x14ac:dyDescent="0.3">
      <c r="A606" s="831" t="s">
        <v>628</v>
      </c>
      <c r="B606" s="832" t="s">
        <v>8882</v>
      </c>
      <c r="C606" s="832" t="s">
        <v>8470</v>
      </c>
      <c r="D606" s="832" t="s">
        <v>9158</v>
      </c>
      <c r="E606" s="832" t="s">
        <v>9156</v>
      </c>
      <c r="F606" s="849"/>
      <c r="G606" s="849"/>
      <c r="H606" s="849"/>
      <c r="I606" s="849"/>
      <c r="J606" s="849">
        <v>4</v>
      </c>
      <c r="K606" s="849">
        <v>957.6</v>
      </c>
      <c r="L606" s="849">
        <v>1</v>
      </c>
      <c r="M606" s="849">
        <v>239.4</v>
      </c>
      <c r="N606" s="849">
        <v>2</v>
      </c>
      <c r="O606" s="849">
        <v>478.8</v>
      </c>
      <c r="P606" s="837">
        <v>0.5</v>
      </c>
      <c r="Q606" s="850">
        <v>239.4</v>
      </c>
    </row>
    <row r="607" spans="1:17" ht="14.4" customHeight="1" x14ac:dyDescent="0.3">
      <c r="A607" s="831" t="s">
        <v>628</v>
      </c>
      <c r="B607" s="832" t="s">
        <v>8882</v>
      </c>
      <c r="C607" s="832" t="s">
        <v>8470</v>
      </c>
      <c r="D607" s="832" t="s">
        <v>9159</v>
      </c>
      <c r="E607" s="832" t="s">
        <v>9040</v>
      </c>
      <c r="F607" s="849"/>
      <c r="G607" s="849"/>
      <c r="H607" s="849"/>
      <c r="I607" s="849"/>
      <c r="J607" s="849">
        <v>1</v>
      </c>
      <c r="K607" s="849">
        <v>326.45</v>
      </c>
      <c r="L607" s="849">
        <v>1</v>
      </c>
      <c r="M607" s="849">
        <v>326.45</v>
      </c>
      <c r="N607" s="849">
        <v>2</v>
      </c>
      <c r="O607" s="849">
        <v>652.9</v>
      </c>
      <c r="P607" s="837">
        <v>2</v>
      </c>
      <c r="Q607" s="850">
        <v>326.45</v>
      </c>
    </row>
    <row r="608" spans="1:17" ht="14.4" customHeight="1" x14ac:dyDescent="0.3">
      <c r="A608" s="831" t="s">
        <v>628</v>
      </c>
      <c r="B608" s="832" t="s">
        <v>8882</v>
      </c>
      <c r="C608" s="832" t="s">
        <v>8470</v>
      </c>
      <c r="D608" s="832" t="s">
        <v>9160</v>
      </c>
      <c r="E608" s="832" t="s">
        <v>9161</v>
      </c>
      <c r="F608" s="849">
        <v>6</v>
      </c>
      <c r="G608" s="849">
        <v>4439.76</v>
      </c>
      <c r="H608" s="849">
        <v>1</v>
      </c>
      <c r="I608" s="849">
        <v>739.96</v>
      </c>
      <c r="J608" s="849">
        <v>6</v>
      </c>
      <c r="K608" s="849">
        <v>4439.76</v>
      </c>
      <c r="L608" s="849">
        <v>1</v>
      </c>
      <c r="M608" s="849">
        <v>739.96</v>
      </c>
      <c r="N608" s="849">
        <v>5</v>
      </c>
      <c r="O608" s="849">
        <v>3699.8</v>
      </c>
      <c r="P608" s="837">
        <v>0.83333333333333337</v>
      </c>
      <c r="Q608" s="850">
        <v>739.96</v>
      </c>
    </row>
    <row r="609" spans="1:17" ht="14.4" customHeight="1" x14ac:dyDescent="0.3">
      <c r="A609" s="831" t="s">
        <v>628</v>
      </c>
      <c r="B609" s="832" t="s">
        <v>8882</v>
      </c>
      <c r="C609" s="832" t="s">
        <v>8470</v>
      </c>
      <c r="D609" s="832" t="s">
        <v>9162</v>
      </c>
      <c r="E609" s="832" t="s">
        <v>9163</v>
      </c>
      <c r="F609" s="849">
        <v>1</v>
      </c>
      <c r="G609" s="849">
        <v>6681</v>
      </c>
      <c r="H609" s="849"/>
      <c r="I609" s="849">
        <v>6681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628</v>
      </c>
      <c r="B610" s="832" t="s">
        <v>8882</v>
      </c>
      <c r="C610" s="832" t="s">
        <v>8470</v>
      </c>
      <c r="D610" s="832" t="s">
        <v>8687</v>
      </c>
      <c r="E610" s="832" t="s">
        <v>8688</v>
      </c>
      <c r="F610" s="849">
        <v>17</v>
      </c>
      <c r="G610" s="849">
        <v>37707.699999999997</v>
      </c>
      <c r="H610" s="849">
        <v>2.125</v>
      </c>
      <c r="I610" s="849">
        <v>2218.1</v>
      </c>
      <c r="J610" s="849">
        <v>8</v>
      </c>
      <c r="K610" s="849">
        <v>17744.8</v>
      </c>
      <c r="L610" s="849">
        <v>1</v>
      </c>
      <c r="M610" s="849">
        <v>2218.1</v>
      </c>
      <c r="N610" s="849">
        <v>11</v>
      </c>
      <c r="O610" s="849">
        <v>24399.1</v>
      </c>
      <c r="P610" s="837">
        <v>1.375</v>
      </c>
      <c r="Q610" s="850">
        <v>2218.1</v>
      </c>
    </row>
    <row r="611" spans="1:17" ht="14.4" customHeight="1" x14ac:dyDescent="0.3">
      <c r="A611" s="831" t="s">
        <v>628</v>
      </c>
      <c r="B611" s="832" t="s">
        <v>8882</v>
      </c>
      <c r="C611" s="832" t="s">
        <v>8470</v>
      </c>
      <c r="D611" s="832" t="s">
        <v>9164</v>
      </c>
      <c r="E611" s="832" t="s">
        <v>9165</v>
      </c>
      <c r="F611" s="849"/>
      <c r="G611" s="849"/>
      <c r="H611" s="849"/>
      <c r="I611" s="849"/>
      <c r="J611" s="849">
        <v>4</v>
      </c>
      <c r="K611" s="849">
        <v>52500.6</v>
      </c>
      <c r="L611" s="849">
        <v>1</v>
      </c>
      <c r="M611" s="849">
        <v>13125.15</v>
      </c>
      <c r="N611" s="849"/>
      <c r="O611" s="849"/>
      <c r="P611" s="837"/>
      <c r="Q611" s="850"/>
    </row>
    <row r="612" spans="1:17" ht="14.4" customHeight="1" x14ac:dyDescent="0.3">
      <c r="A612" s="831" t="s">
        <v>628</v>
      </c>
      <c r="B612" s="832" t="s">
        <v>8882</v>
      </c>
      <c r="C612" s="832" t="s">
        <v>8470</v>
      </c>
      <c r="D612" s="832" t="s">
        <v>9166</v>
      </c>
      <c r="E612" s="832" t="s">
        <v>9167</v>
      </c>
      <c r="F612" s="849"/>
      <c r="G612" s="849"/>
      <c r="H612" s="849"/>
      <c r="I612" s="849"/>
      <c r="J612" s="849">
        <v>4</v>
      </c>
      <c r="K612" s="849">
        <v>44297.4</v>
      </c>
      <c r="L612" s="849">
        <v>1</v>
      </c>
      <c r="M612" s="849">
        <v>11074.35</v>
      </c>
      <c r="N612" s="849"/>
      <c r="O612" s="849"/>
      <c r="P612" s="837"/>
      <c r="Q612" s="850"/>
    </row>
    <row r="613" spans="1:17" ht="14.4" customHeight="1" x14ac:dyDescent="0.3">
      <c r="A613" s="831" t="s">
        <v>628</v>
      </c>
      <c r="B613" s="832" t="s">
        <v>8882</v>
      </c>
      <c r="C613" s="832" t="s">
        <v>8470</v>
      </c>
      <c r="D613" s="832" t="s">
        <v>9168</v>
      </c>
      <c r="E613" s="832" t="s">
        <v>9169</v>
      </c>
      <c r="F613" s="849"/>
      <c r="G613" s="849"/>
      <c r="H613" s="849"/>
      <c r="I613" s="849"/>
      <c r="J613" s="849">
        <v>4</v>
      </c>
      <c r="K613" s="849">
        <v>36094.160000000003</v>
      </c>
      <c r="L613" s="849">
        <v>1</v>
      </c>
      <c r="M613" s="849">
        <v>9023.5400000000009</v>
      </c>
      <c r="N613" s="849"/>
      <c r="O613" s="849"/>
      <c r="P613" s="837"/>
      <c r="Q613" s="850"/>
    </row>
    <row r="614" spans="1:17" ht="14.4" customHeight="1" x14ac:dyDescent="0.3">
      <c r="A614" s="831" t="s">
        <v>628</v>
      </c>
      <c r="B614" s="832" t="s">
        <v>8882</v>
      </c>
      <c r="C614" s="832" t="s">
        <v>8470</v>
      </c>
      <c r="D614" s="832" t="s">
        <v>9170</v>
      </c>
      <c r="E614" s="832" t="s">
        <v>9171</v>
      </c>
      <c r="F614" s="849"/>
      <c r="G614" s="849"/>
      <c r="H614" s="849"/>
      <c r="I614" s="849"/>
      <c r="J614" s="849">
        <v>4</v>
      </c>
      <c r="K614" s="849">
        <v>3281.28</v>
      </c>
      <c r="L614" s="849">
        <v>1</v>
      </c>
      <c r="M614" s="849">
        <v>820.32</v>
      </c>
      <c r="N614" s="849"/>
      <c r="O614" s="849"/>
      <c r="P614" s="837"/>
      <c r="Q614" s="850"/>
    </row>
    <row r="615" spans="1:17" ht="14.4" customHeight="1" x14ac:dyDescent="0.3">
      <c r="A615" s="831" t="s">
        <v>628</v>
      </c>
      <c r="B615" s="832" t="s">
        <v>8882</v>
      </c>
      <c r="C615" s="832" t="s">
        <v>8470</v>
      </c>
      <c r="D615" s="832" t="s">
        <v>9170</v>
      </c>
      <c r="E615" s="832" t="s">
        <v>9172</v>
      </c>
      <c r="F615" s="849"/>
      <c r="G615" s="849"/>
      <c r="H615" s="849"/>
      <c r="I615" s="849"/>
      <c r="J615" s="849">
        <v>4</v>
      </c>
      <c r="K615" s="849">
        <v>3281.28</v>
      </c>
      <c r="L615" s="849">
        <v>1</v>
      </c>
      <c r="M615" s="849">
        <v>820.32</v>
      </c>
      <c r="N615" s="849"/>
      <c r="O615" s="849"/>
      <c r="P615" s="837"/>
      <c r="Q615" s="850"/>
    </row>
    <row r="616" spans="1:17" ht="14.4" customHeight="1" x14ac:dyDescent="0.3">
      <c r="A616" s="831" t="s">
        <v>628</v>
      </c>
      <c r="B616" s="832" t="s">
        <v>8882</v>
      </c>
      <c r="C616" s="832" t="s">
        <v>8470</v>
      </c>
      <c r="D616" s="832" t="s">
        <v>9173</v>
      </c>
      <c r="E616" s="832" t="s">
        <v>9174</v>
      </c>
      <c r="F616" s="849"/>
      <c r="G616" s="849"/>
      <c r="H616" s="849"/>
      <c r="I616" s="849"/>
      <c r="J616" s="849">
        <v>8</v>
      </c>
      <c r="K616" s="849">
        <v>14765.76</v>
      </c>
      <c r="L616" s="849">
        <v>1</v>
      </c>
      <c r="M616" s="849">
        <v>1845.72</v>
      </c>
      <c r="N616" s="849"/>
      <c r="O616" s="849"/>
      <c r="P616" s="837"/>
      <c r="Q616" s="850"/>
    </row>
    <row r="617" spans="1:17" ht="14.4" customHeight="1" x14ac:dyDescent="0.3">
      <c r="A617" s="831" t="s">
        <v>628</v>
      </c>
      <c r="B617" s="832" t="s">
        <v>8882</v>
      </c>
      <c r="C617" s="832" t="s">
        <v>8470</v>
      </c>
      <c r="D617" s="832" t="s">
        <v>9175</v>
      </c>
      <c r="E617" s="832" t="s">
        <v>9176</v>
      </c>
      <c r="F617" s="849"/>
      <c r="G617" s="849"/>
      <c r="H617" s="849"/>
      <c r="I617" s="849"/>
      <c r="J617" s="849">
        <v>4</v>
      </c>
      <c r="K617" s="849">
        <v>4839.88</v>
      </c>
      <c r="L617" s="849">
        <v>1</v>
      </c>
      <c r="M617" s="849">
        <v>1209.97</v>
      </c>
      <c r="N617" s="849"/>
      <c r="O617" s="849"/>
      <c r="P617" s="837"/>
      <c r="Q617" s="850"/>
    </row>
    <row r="618" spans="1:17" ht="14.4" customHeight="1" x14ac:dyDescent="0.3">
      <c r="A618" s="831" t="s">
        <v>628</v>
      </c>
      <c r="B618" s="832" t="s">
        <v>8882</v>
      </c>
      <c r="C618" s="832" t="s">
        <v>8470</v>
      </c>
      <c r="D618" s="832" t="s">
        <v>9177</v>
      </c>
      <c r="E618" s="832" t="s">
        <v>9178</v>
      </c>
      <c r="F618" s="849"/>
      <c r="G618" s="849"/>
      <c r="H618" s="849"/>
      <c r="I618" s="849"/>
      <c r="J618" s="849">
        <v>3</v>
      </c>
      <c r="K618" s="849">
        <v>3076.2000000000003</v>
      </c>
      <c r="L618" s="849">
        <v>1</v>
      </c>
      <c r="M618" s="849">
        <v>1025.4000000000001</v>
      </c>
      <c r="N618" s="849"/>
      <c r="O618" s="849"/>
      <c r="P618" s="837"/>
      <c r="Q618" s="850"/>
    </row>
    <row r="619" spans="1:17" ht="14.4" customHeight="1" x14ac:dyDescent="0.3">
      <c r="A619" s="831" t="s">
        <v>628</v>
      </c>
      <c r="B619" s="832" t="s">
        <v>8882</v>
      </c>
      <c r="C619" s="832" t="s">
        <v>8470</v>
      </c>
      <c r="D619" s="832" t="s">
        <v>9179</v>
      </c>
      <c r="E619" s="832" t="s">
        <v>9180</v>
      </c>
      <c r="F619" s="849">
        <v>1</v>
      </c>
      <c r="G619" s="849">
        <v>3072.82</v>
      </c>
      <c r="H619" s="849">
        <v>1</v>
      </c>
      <c r="I619" s="849">
        <v>3072.82</v>
      </c>
      <c r="J619" s="849">
        <v>1</v>
      </c>
      <c r="K619" s="849">
        <v>3072.82</v>
      </c>
      <c r="L619" s="849">
        <v>1</v>
      </c>
      <c r="M619" s="849">
        <v>3072.82</v>
      </c>
      <c r="N619" s="849">
        <v>2</v>
      </c>
      <c r="O619" s="849">
        <v>6145.64</v>
      </c>
      <c r="P619" s="837">
        <v>2</v>
      </c>
      <c r="Q619" s="850">
        <v>3072.82</v>
      </c>
    </row>
    <row r="620" spans="1:17" ht="14.4" customHeight="1" x14ac:dyDescent="0.3">
      <c r="A620" s="831" t="s">
        <v>628</v>
      </c>
      <c r="B620" s="832" t="s">
        <v>8882</v>
      </c>
      <c r="C620" s="832" t="s">
        <v>8470</v>
      </c>
      <c r="D620" s="832" t="s">
        <v>9181</v>
      </c>
      <c r="E620" s="832" t="s">
        <v>9180</v>
      </c>
      <c r="F620" s="849">
        <v>7</v>
      </c>
      <c r="G620" s="849">
        <v>3322.55</v>
      </c>
      <c r="H620" s="849">
        <v>0.70000000000000007</v>
      </c>
      <c r="I620" s="849">
        <v>474.65000000000003</v>
      </c>
      <c r="J620" s="849">
        <v>10</v>
      </c>
      <c r="K620" s="849">
        <v>4746.5</v>
      </c>
      <c r="L620" s="849">
        <v>1</v>
      </c>
      <c r="M620" s="849">
        <v>474.65</v>
      </c>
      <c r="N620" s="849">
        <v>11</v>
      </c>
      <c r="O620" s="849">
        <v>5221.1499999999996</v>
      </c>
      <c r="P620" s="837">
        <v>1.0999999999999999</v>
      </c>
      <c r="Q620" s="850">
        <v>474.65</v>
      </c>
    </row>
    <row r="621" spans="1:17" ht="14.4" customHeight="1" x14ac:dyDescent="0.3">
      <c r="A621" s="831" t="s">
        <v>628</v>
      </c>
      <c r="B621" s="832" t="s">
        <v>8882</v>
      </c>
      <c r="C621" s="832" t="s">
        <v>8470</v>
      </c>
      <c r="D621" s="832" t="s">
        <v>9182</v>
      </c>
      <c r="E621" s="832" t="s">
        <v>9183</v>
      </c>
      <c r="F621" s="849">
        <v>2</v>
      </c>
      <c r="G621" s="849">
        <v>3598.26</v>
      </c>
      <c r="H621" s="849"/>
      <c r="I621" s="849">
        <v>1799.13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628</v>
      </c>
      <c r="B622" s="832" t="s">
        <v>8882</v>
      </c>
      <c r="C622" s="832" t="s">
        <v>8470</v>
      </c>
      <c r="D622" s="832" t="s">
        <v>9184</v>
      </c>
      <c r="E622" s="832" t="s">
        <v>9185</v>
      </c>
      <c r="F622" s="849">
        <v>1</v>
      </c>
      <c r="G622" s="849">
        <v>4606.3</v>
      </c>
      <c r="H622" s="849"/>
      <c r="I622" s="849">
        <v>4606.3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628</v>
      </c>
      <c r="B623" s="832" t="s">
        <v>8882</v>
      </c>
      <c r="C623" s="832" t="s">
        <v>8470</v>
      </c>
      <c r="D623" s="832" t="s">
        <v>9186</v>
      </c>
      <c r="E623" s="832" t="s">
        <v>9187</v>
      </c>
      <c r="F623" s="849"/>
      <c r="G623" s="849"/>
      <c r="H623" s="849"/>
      <c r="I623" s="849"/>
      <c r="J623" s="849"/>
      <c r="K623" s="849"/>
      <c r="L623" s="849"/>
      <c r="M623" s="849"/>
      <c r="N623" s="849">
        <v>2</v>
      </c>
      <c r="O623" s="849">
        <v>3235.52</v>
      </c>
      <c r="P623" s="837"/>
      <c r="Q623" s="850">
        <v>1617.76</v>
      </c>
    </row>
    <row r="624" spans="1:17" ht="14.4" customHeight="1" x14ac:dyDescent="0.3">
      <c r="A624" s="831" t="s">
        <v>628</v>
      </c>
      <c r="B624" s="832" t="s">
        <v>8882</v>
      </c>
      <c r="C624" s="832" t="s">
        <v>8470</v>
      </c>
      <c r="D624" s="832" t="s">
        <v>9188</v>
      </c>
      <c r="E624" s="832" t="s">
        <v>9189</v>
      </c>
      <c r="F624" s="849">
        <v>5</v>
      </c>
      <c r="G624" s="849">
        <v>2815</v>
      </c>
      <c r="H624" s="849">
        <v>0.83333333333333337</v>
      </c>
      <c r="I624" s="849">
        <v>563</v>
      </c>
      <c r="J624" s="849">
        <v>6</v>
      </c>
      <c r="K624" s="849">
        <v>3378</v>
      </c>
      <c r="L624" s="849">
        <v>1</v>
      </c>
      <c r="M624" s="849">
        <v>563</v>
      </c>
      <c r="N624" s="849">
        <v>5</v>
      </c>
      <c r="O624" s="849">
        <v>2815</v>
      </c>
      <c r="P624" s="837">
        <v>0.83333333333333337</v>
      </c>
      <c r="Q624" s="850">
        <v>563</v>
      </c>
    </row>
    <row r="625" spans="1:17" ht="14.4" customHeight="1" x14ac:dyDescent="0.3">
      <c r="A625" s="831" t="s">
        <v>628</v>
      </c>
      <c r="B625" s="832" t="s">
        <v>8882</v>
      </c>
      <c r="C625" s="832" t="s">
        <v>8470</v>
      </c>
      <c r="D625" s="832" t="s">
        <v>9190</v>
      </c>
      <c r="E625" s="832" t="s">
        <v>9118</v>
      </c>
      <c r="F625" s="849">
        <v>1</v>
      </c>
      <c r="G625" s="849">
        <v>5101</v>
      </c>
      <c r="H625" s="849"/>
      <c r="I625" s="849">
        <v>5101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628</v>
      </c>
      <c r="B626" s="832" t="s">
        <v>8882</v>
      </c>
      <c r="C626" s="832" t="s">
        <v>8470</v>
      </c>
      <c r="D626" s="832" t="s">
        <v>9191</v>
      </c>
      <c r="E626" s="832" t="s">
        <v>9076</v>
      </c>
      <c r="F626" s="849"/>
      <c r="G626" s="849"/>
      <c r="H626" s="849"/>
      <c r="I626" s="849"/>
      <c r="J626" s="849">
        <v>1</v>
      </c>
      <c r="K626" s="849">
        <v>1872.2</v>
      </c>
      <c r="L626" s="849">
        <v>1</v>
      </c>
      <c r="M626" s="849">
        <v>1872.2</v>
      </c>
      <c r="N626" s="849"/>
      <c r="O626" s="849"/>
      <c r="P626" s="837"/>
      <c r="Q626" s="850"/>
    </row>
    <row r="627" spans="1:17" ht="14.4" customHeight="1" x14ac:dyDescent="0.3">
      <c r="A627" s="831" t="s">
        <v>628</v>
      </c>
      <c r="B627" s="832" t="s">
        <v>8882</v>
      </c>
      <c r="C627" s="832" t="s">
        <v>8470</v>
      </c>
      <c r="D627" s="832" t="s">
        <v>9192</v>
      </c>
      <c r="E627" s="832" t="s">
        <v>8849</v>
      </c>
      <c r="F627" s="849">
        <v>2</v>
      </c>
      <c r="G627" s="849">
        <v>3183.7</v>
      </c>
      <c r="H627" s="849"/>
      <c r="I627" s="849">
        <v>1591.85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628</v>
      </c>
      <c r="B628" s="832" t="s">
        <v>8882</v>
      </c>
      <c r="C628" s="832" t="s">
        <v>8470</v>
      </c>
      <c r="D628" s="832" t="s">
        <v>9193</v>
      </c>
      <c r="E628" s="832" t="s">
        <v>9194</v>
      </c>
      <c r="F628" s="849">
        <v>3</v>
      </c>
      <c r="G628" s="849">
        <v>7293.93</v>
      </c>
      <c r="H628" s="849">
        <v>1</v>
      </c>
      <c r="I628" s="849">
        <v>2431.31</v>
      </c>
      <c r="J628" s="849">
        <v>3</v>
      </c>
      <c r="K628" s="849">
        <v>7293.93</v>
      </c>
      <c r="L628" s="849">
        <v>1</v>
      </c>
      <c r="M628" s="849">
        <v>2431.31</v>
      </c>
      <c r="N628" s="849">
        <v>7</v>
      </c>
      <c r="O628" s="849">
        <v>17019.169999999998</v>
      </c>
      <c r="P628" s="837">
        <v>2.333333333333333</v>
      </c>
      <c r="Q628" s="850">
        <v>2431.31</v>
      </c>
    </row>
    <row r="629" spans="1:17" ht="14.4" customHeight="1" x14ac:dyDescent="0.3">
      <c r="A629" s="831" t="s">
        <v>628</v>
      </c>
      <c r="B629" s="832" t="s">
        <v>8882</v>
      </c>
      <c r="C629" s="832" t="s">
        <v>8470</v>
      </c>
      <c r="D629" s="832" t="s">
        <v>9195</v>
      </c>
      <c r="E629" s="832" t="s">
        <v>9194</v>
      </c>
      <c r="F629" s="849">
        <v>3</v>
      </c>
      <c r="G629" s="849">
        <v>6504.21</v>
      </c>
      <c r="H629" s="849">
        <v>1</v>
      </c>
      <c r="I629" s="849">
        <v>2168.0700000000002</v>
      </c>
      <c r="J629" s="849">
        <v>3</v>
      </c>
      <c r="K629" s="849">
        <v>6504.21</v>
      </c>
      <c r="L629" s="849">
        <v>1</v>
      </c>
      <c r="M629" s="849">
        <v>2168.0700000000002</v>
      </c>
      <c r="N629" s="849">
        <v>7</v>
      </c>
      <c r="O629" s="849">
        <v>15176.490000000002</v>
      </c>
      <c r="P629" s="837">
        <v>2.3333333333333335</v>
      </c>
      <c r="Q629" s="850">
        <v>2168.0700000000002</v>
      </c>
    </row>
    <row r="630" spans="1:17" ht="14.4" customHeight="1" x14ac:dyDescent="0.3">
      <c r="A630" s="831" t="s">
        <v>628</v>
      </c>
      <c r="B630" s="832" t="s">
        <v>8882</v>
      </c>
      <c r="C630" s="832" t="s">
        <v>8470</v>
      </c>
      <c r="D630" s="832" t="s">
        <v>9196</v>
      </c>
      <c r="E630" s="832" t="s">
        <v>9197</v>
      </c>
      <c r="F630" s="849"/>
      <c r="G630" s="849"/>
      <c r="H630" s="849"/>
      <c r="I630" s="849"/>
      <c r="J630" s="849"/>
      <c r="K630" s="849"/>
      <c r="L630" s="849"/>
      <c r="M630" s="849"/>
      <c r="N630" s="849">
        <v>10</v>
      </c>
      <c r="O630" s="849">
        <v>12125.5</v>
      </c>
      <c r="P630" s="837"/>
      <c r="Q630" s="850">
        <v>1212.55</v>
      </c>
    </row>
    <row r="631" spans="1:17" ht="14.4" customHeight="1" x14ac:dyDescent="0.3">
      <c r="A631" s="831" t="s">
        <v>628</v>
      </c>
      <c r="B631" s="832" t="s">
        <v>8882</v>
      </c>
      <c r="C631" s="832" t="s">
        <v>8470</v>
      </c>
      <c r="D631" s="832" t="s">
        <v>9198</v>
      </c>
      <c r="E631" s="832" t="s">
        <v>9199</v>
      </c>
      <c r="F631" s="849">
        <v>1</v>
      </c>
      <c r="G631" s="849">
        <v>8322</v>
      </c>
      <c r="H631" s="849"/>
      <c r="I631" s="849">
        <v>8322</v>
      </c>
      <c r="J631" s="849"/>
      <c r="K631" s="849"/>
      <c r="L631" s="849"/>
      <c r="M631" s="849"/>
      <c r="N631" s="849">
        <v>1</v>
      </c>
      <c r="O631" s="849">
        <v>8322</v>
      </c>
      <c r="P631" s="837"/>
      <c r="Q631" s="850">
        <v>8322</v>
      </c>
    </row>
    <row r="632" spans="1:17" ht="14.4" customHeight="1" x14ac:dyDescent="0.3">
      <c r="A632" s="831" t="s">
        <v>628</v>
      </c>
      <c r="B632" s="832" t="s">
        <v>8882</v>
      </c>
      <c r="C632" s="832" t="s">
        <v>8470</v>
      </c>
      <c r="D632" s="832" t="s">
        <v>9200</v>
      </c>
      <c r="E632" s="832" t="s">
        <v>9201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1041.1300000000001</v>
      </c>
      <c r="P632" s="837"/>
      <c r="Q632" s="850">
        <v>1041.1300000000001</v>
      </c>
    </row>
    <row r="633" spans="1:17" ht="14.4" customHeight="1" x14ac:dyDescent="0.3">
      <c r="A633" s="831" t="s">
        <v>628</v>
      </c>
      <c r="B633" s="832" t="s">
        <v>8882</v>
      </c>
      <c r="C633" s="832" t="s">
        <v>8470</v>
      </c>
      <c r="D633" s="832" t="s">
        <v>9202</v>
      </c>
      <c r="E633" s="832" t="s">
        <v>9203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1359.71</v>
      </c>
      <c r="P633" s="837"/>
      <c r="Q633" s="850">
        <v>1359.71</v>
      </c>
    </row>
    <row r="634" spans="1:17" ht="14.4" customHeight="1" x14ac:dyDescent="0.3">
      <c r="A634" s="831" t="s">
        <v>628</v>
      </c>
      <c r="B634" s="832" t="s">
        <v>8882</v>
      </c>
      <c r="C634" s="832" t="s">
        <v>8470</v>
      </c>
      <c r="D634" s="832" t="s">
        <v>9204</v>
      </c>
      <c r="E634" s="832" t="s">
        <v>8851</v>
      </c>
      <c r="F634" s="849">
        <v>1</v>
      </c>
      <c r="G634" s="849">
        <v>1649.48</v>
      </c>
      <c r="H634" s="849">
        <v>1</v>
      </c>
      <c r="I634" s="849">
        <v>1649.48</v>
      </c>
      <c r="J634" s="849">
        <v>1</v>
      </c>
      <c r="K634" s="849">
        <v>1649.48</v>
      </c>
      <c r="L634" s="849">
        <v>1</v>
      </c>
      <c r="M634" s="849">
        <v>1649.48</v>
      </c>
      <c r="N634" s="849"/>
      <c r="O634" s="849"/>
      <c r="P634" s="837"/>
      <c r="Q634" s="850"/>
    </row>
    <row r="635" spans="1:17" ht="14.4" customHeight="1" x14ac:dyDescent="0.3">
      <c r="A635" s="831" t="s">
        <v>628</v>
      </c>
      <c r="B635" s="832" t="s">
        <v>8882</v>
      </c>
      <c r="C635" s="832" t="s">
        <v>8470</v>
      </c>
      <c r="D635" s="832" t="s">
        <v>8858</v>
      </c>
      <c r="E635" s="832" t="s">
        <v>8849</v>
      </c>
      <c r="F635" s="849">
        <v>2</v>
      </c>
      <c r="G635" s="849">
        <v>1560.76</v>
      </c>
      <c r="H635" s="849"/>
      <c r="I635" s="849">
        <v>780.38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628</v>
      </c>
      <c r="B636" s="832" t="s">
        <v>8882</v>
      </c>
      <c r="C636" s="832" t="s">
        <v>8470</v>
      </c>
      <c r="D636" s="832" t="s">
        <v>9205</v>
      </c>
      <c r="E636" s="832" t="s">
        <v>9206</v>
      </c>
      <c r="F636" s="849">
        <v>1</v>
      </c>
      <c r="G636" s="849">
        <v>8181.99</v>
      </c>
      <c r="H636" s="849">
        <v>0.5</v>
      </c>
      <c r="I636" s="849">
        <v>8181.99</v>
      </c>
      <c r="J636" s="849">
        <v>2</v>
      </c>
      <c r="K636" s="849">
        <v>16363.98</v>
      </c>
      <c r="L636" s="849">
        <v>1</v>
      </c>
      <c r="M636" s="849">
        <v>8181.99</v>
      </c>
      <c r="N636" s="849"/>
      <c r="O636" s="849"/>
      <c r="P636" s="837"/>
      <c r="Q636" s="850"/>
    </row>
    <row r="637" spans="1:17" ht="14.4" customHeight="1" x14ac:dyDescent="0.3">
      <c r="A637" s="831" t="s">
        <v>628</v>
      </c>
      <c r="B637" s="832" t="s">
        <v>8882</v>
      </c>
      <c r="C637" s="832" t="s">
        <v>8470</v>
      </c>
      <c r="D637" s="832" t="s">
        <v>9207</v>
      </c>
      <c r="E637" s="832" t="s">
        <v>9208</v>
      </c>
      <c r="F637" s="849">
        <v>1</v>
      </c>
      <c r="G637" s="849">
        <v>3523.64</v>
      </c>
      <c r="H637" s="849"/>
      <c r="I637" s="849">
        <v>3523.64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628</v>
      </c>
      <c r="B638" s="832" t="s">
        <v>8882</v>
      </c>
      <c r="C638" s="832" t="s">
        <v>8470</v>
      </c>
      <c r="D638" s="832" t="s">
        <v>9209</v>
      </c>
      <c r="E638" s="832" t="s">
        <v>9210</v>
      </c>
      <c r="F638" s="849"/>
      <c r="G638" s="849"/>
      <c r="H638" s="849"/>
      <c r="I638" s="849"/>
      <c r="J638" s="849"/>
      <c r="K638" s="849"/>
      <c r="L638" s="849"/>
      <c r="M638" s="849"/>
      <c r="N638" s="849">
        <v>2</v>
      </c>
      <c r="O638" s="849">
        <v>11801.2</v>
      </c>
      <c r="P638" s="837"/>
      <c r="Q638" s="850">
        <v>5900.6</v>
      </c>
    </row>
    <row r="639" spans="1:17" ht="14.4" customHeight="1" x14ac:dyDescent="0.3">
      <c r="A639" s="831" t="s">
        <v>628</v>
      </c>
      <c r="B639" s="832" t="s">
        <v>8882</v>
      </c>
      <c r="C639" s="832" t="s">
        <v>8470</v>
      </c>
      <c r="D639" s="832" t="s">
        <v>9211</v>
      </c>
      <c r="E639" s="832" t="s">
        <v>9212</v>
      </c>
      <c r="F639" s="849"/>
      <c r="G639" s="849"/>
      <c r="H639" s="849"/>
      <c r="I639" s="849"/>
      <c r="J639" s="849">
        <v>1</v>
      </c>
      <c r="K639" s="849">
        <v>1051</v>
      </c>
      <c r="L639" s="849">
        <v>1</v>
      </c>
      <c r="M639" s="849">
        <v>1051</v>
      </c>
      <c r="N639" s="849"/>
      <c r="O639" s="849"/>
      <c r="P639" s="837"/>
      <c r="Q639" s="850"/>
    </row>
    <row r="640" spans="1:17" ht="14.4" customHeight="1" x14ac:dyDescent="0.3">
      <c r="A640" s="831" t="s">
        <v>628</v>
      </c>
      <c r="B640" s="832" t="s">
        <v>8882</v>
      </c>
      <c r="C640" s="832" t="s">
        <v>8470</v>
      </c>
      <c r="D640" s="832" t="s">
        <v>9213</v>
      </c>
      <c r="E640" s="832" t="s">
        <v>9214</v>
      </c>
      <c r="F640" s="849">
        <v>1</v>
      </c>
      <c r="G640" s="849">
        <v>310.91000000000003</v>
      </c>
      <c r="H640" s="849"/>
      <c r="I640" s="849">
        <v>310.91000000000003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628</v>
      </c>
      <c r="B641" s="832" t="s">
        <v>8882</v>
      </c>
      <c r="C641" s="832" t="s">
        <v>8470</v>
      </c>
      <c r="D641" s="832" t="s">
        <v>9215</v>
      </c>
      <c r="E641" s="832" t="s">
        <v>9216</v>
      </c>
      <c r="F641" s="849"/>
      <c r="G641" s="849"/>
      <c r="H641" s="849"/>
      <c r="I641" s="849"/>
      <c r="J641" s="849"/>
      <c r="K641" s="849"/>
      <c r="L641" s="849"/>
      <c r="M641" s="849"/>
      <c r="N641" s="849">
        <v>10</v>
      </c>
      <c r="O641" s="849">
        <v>10757.5</v>
      </c>
      <c r="P641" s="837"/>
      <c r="Q641" s="850">
        <v>1075.75</v>
      </c>
    </row>
    <row r="642" spans="1:17" ht="14.4" customHeight="1" x14ac:dyDescent="0.3">
      <c r="A642" s="831" t="s">
        <v>628</v>
      </c>
      <c r="B642" s="832" t="s">
        <v>8882</v>
      </c>
      <c r="C642" s="832" t="s">
        <v>8470</v>
      </c>
      <c r="D642" s="832" t="s">
        <v>9217</v>
      </c>
      <c r="E642" s="832" t="s">
        <v>9218</v>
      </c>
      <c r="F642" s="849">
        <v>6</v>
      </c>
      <c r="G642" s="849">
        <v>1492.3799999999999</v>
      </c>
      <c r="H642" s="849">
        <v>0.99999999999999989</v>
      </c>
      <c r="I642" s="849">
        <v>248.73</v>
      </c>
      <c r="J642" s="849">
        <v>6</v>
      </c>
      <c r="K642" s="849">
        <v>1492.38</v>
      </c>
      <c r="L642" s="849">
        <v>1</v>
      </c>
      <c r="M642" s="849">
        <v>248.73000000000002</v>
      </c>
      <c r="N642" s="849">
        <v>2</v>
      </c>
      <c r="O642" s="849">
        <v>497.46</v>
      </c>
      <c r="P642" s="837">
        <v>0.33333333333333331</v>
      </c>
      <c r="Q642" s="850">
        <v>248.73</v>
      </c>
    </row>
    <row r="643" spans="1:17" ht="14.4" customHeight="1" x14ac:dyDescent="0.3">
      <c r="A643" s="831" t="s">
        <v>628</v>
      </c>
      <c r="B643" s="832" t="s">
        <v>8882</v>
      </c>
      <c r="C643" s="832" t="s">
        <v>8470</v>
      </c>
      <c r="D643" s="832" t="s">
        <v>9219</v>
      </c>
      <c r="E643" s="832" t="s">
        <v>9220</v>
      </c>
      <c r="F643" s="849"/>
      <c r="G643" s="849"/>
      <c r="H643" s="849"/>
      <c r="I643" s="849"/>
      <c r="J643" s="849">
        <v>1</v>
      </c>
      <c r="K643" s="849">
        <v>10707.71</v>
      </c>
      <c r="L643" s="849">
        <v>1</v>
      </c>
      <c r="M643" s="849">
        <v>10707.71</v>
      </c>
      <c r="N643" s="849"/>
      <c r="O643" s="849"/>
      <c r="P643" s="837"/>
      <c r="Q643" s="850"/>
    </row>
    <row r="644" spans="1:17" ht="14.4" customHeight="1" x14ac:dyDescent="0.3">
      <c r="A644" s="831" t="s">
        <v>628</v>
      </c>
      <c r="B644" s="832" t="s">
        <v>8882</v>
      </c>
      <c r="C644" s="832" t="s">
        <v>8470</v>
      </c>
      <c r="D644" s="832" t="s">
        <v>9221</v>
      </c>
      <c r="E644" s="832" t="s">
        <v>9222</v>
      </c>
      <c r="F644" s="849"/>
      <c r="G644" s="849"/>
      <c r="H644" s="849"/>
      <c r="I644" s="849"/>
      <c r="J644" s="849"/>
      <c r="K644" s="849"/>
      <c r="L644" s="849"/>
      <c r="M644" s="849"/>
      <c r="N644" s="849">
        <v>2</v>
      </c>
      <c r="O644" s="849">
        <v>2553.6</v>
      </c>
      <c r="P644" s="837"/>
      <c r="Q644" s="850">
        <v>1276.8</v>
      </c>
    </row>
    <row r="645" spans="1:17" ht="14.4" customHeight="1" x14ac:dyDescent="0.3">
      <c r="A645" s="831" t="s">
        <v>628</v>
      </c>
      <c r="B645" s="832" t="s">
        <v>8882</v>
      </c>
      <c r="C645" s="832" t="s">
        <v>8470</v>
      </c>
      <c r="D645" s="832" t="s">
        <v>9223</v>
      </c>
      <c r="E645" s="832" t="s">
        <v>9224</v>
      </c>
      <c r="F645" s="849">
        <v>2</v>
      </c>
      <c r="G645" s="849">
        <v>177.8</v>
      </c>
      <c r="H645" s="849">
        <v>0.22222222222222224</v>
      </c>
      <c r="I645" s="849">
        <v>88.9</v>
      </c>
      <c r="J645" s="849">
        <v>9</v>
      </c>
      <c r="K645" s="849">
        <v>800.1</v>
      </c>
      <c r="L645" s="849">
        <v>1</v>
      </c>
      <c r="M645" s="849">
        <v>88.9</v>
      </c>
      <c r="N645" s="849">
        <v>7</v>
      </c>
      <c r="O645" s="849">
        <v>622.29999999999995</v>
      </c>
      <c r="P645" s="837">
        <v>0.77777777777777768</v>
      </c>
      <c r="Q645" s="850">
        <v>88.899999999999991</v>
      </c>
    </row>
    <row r="646" spans="1:17" ht="14.4" customHeight="1" x14ac:dyDescent="0.3">
      <c r="A646" s="831" t="s">
        <v>628</v>
      </c>
      <c r="B646" s="832" t="s">
        <v>8882</v>
      </c>
      <c r="C646" s="832" t="s">
        <v>8470</v>
      </c>
      <c r="D646" s="832" t="s">
        <v>9225</v>
      </c>
      <c r="E646" s="832" t="s">
        <v>9226</v>
      </c>
      <c r="F646" s="849">
        <v>2</v>
      </c>
      <c r="G646" s="849">
        <v>10478</v>
      </c>
      <c r="H646" s="849"/>
      <c r="I646" s="849">
        <v>5239</v>
      </c>
      <c r="J646" s="849"/>
      <c r="K646" s="849"/>
      <c r="L646" s="849"/>
      <c r="M646" s="849"/>
      <c r="N646" s="849">
        <v>1</v>
      </c>
      <c r="O646" s="849">
        <v>5239</v>
      </c>
      <c r="P646" s="837"/>
      <c r="Q646" s="850">
        <v>5239</v>
      </c>
    </row>
    <row r="647" spans="1:17" ht="14.4" customHeight="1" x14ac:dyDescent="0.3">
      <c r="A647" s="831" t="s">
        <v>628</v>
      </c>
      <c r="B647" s="832" t="s">
        <v>8882</v>
      </c>
      <c r="C647" s="832" t="s">
        <v>8470</v>
      </c>
      <c r="D647" s="832" t="s">
        <v>9227</v>
      </c>
      <c r="E647" s="832" t="s">
        <v>9228</v>
      </c>
      <c r="F647" s="849"/>
      <c r="G647" s="849"/>
      <c r="H647" s="849"/>
      <c r="I647" s="849"/>
      <c r="J647" s="849">
        <v>1</v>
      </c>
      <c r="K647" s="849">
        <v>12882</v>
      </c>
      <c r="L647" s="849">
        <v>1</v>
      </c>
      <c r="M647" s="849">
        <v>12882</v>
      </c>
      <c r="N647" s="849"/>
      <c r="O647" s="849"/>
      <c r="P647" s="837"/>
      <c r="Q647" s="850"/>
    </row>
    <row r="648" spans="1:17" ht="14.4" customHeight="1" x14ac:dyDescent="0.3">
      <c r="A648" s="831" t="s">
        <v>628</v>
      </c>
      <c r="B648" s="832" t="s">
        <v>8882</v>
      </c>
      <c r="C648" s="832" t="s">
        <v>8470</v>
      </c>
      <c r="D648" s="832" t="s">
        <v>9229</v>
      </c>
      <c r="E648" s="832" t="s">
        <v>9230</v>
      </c>
      <c r="F648" s="849">
        <v>1</v>
      </c>
      <c r="G648" s="849">
        <v>28125</v>
      </c>
      <c r="H648" s="849"/>
      <c r="I648" s="849">
        <v>28125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628</v>
      </c>
      <c r="B649" s="832" t="s">
        <v>8882</v>
      </c>
      <c r="C649" s="832" t="s">
        <v>8470</v>
      </c>
      <c r="D649" s="832" t="s">
        <v>9231</v>
      </c>
      <c r="E649" s="832" t="s">
        <v>9232</v>
      </c>
      <c r="F649" s="849">
        <v>1</v>
      </c>
      <c r="G649" s="849">
        <v>13101.71</v>
      </c>
      <c r="H649" s="849"/>
      <c r="I649" s="849">
        <v>13101.71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628</v>
      </c>
      <c r="B650" s="832" t="s">
        <v>8882</v>
      </c>
      <c r="C650" s="832" t="s">
        <v>8470</v>
      </c>
      <c r="D650" s="832" t="s">
        <v>9233</v>
      </c>
      <c r="E650" s="832" t="s">
        <v>9234</v>
      </c>
      <c r="F650" s="849">
        <v>1</v>
      </c>
      <c r="G650" s="849">
        <v>20540.98</v>
      </c>
      <c r="H650" s="849"/>
      <c r="I650" s="849">
        <v>20540.98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628</v>
      </c>
      <c r="B651" s="832" t="s">
        <v>8882</v>
      </c>
      <c r="C651" s="832" t="s">
        <v>8470</v>
      </c>
      <c r="D651" s="832" t="s">
        <v>9235</v>
      </c>
      <c r="E651" s="832" t="s">
        <v>9236</v>
      </c>
      <c r="F651" s="849"/>
      <c r="G651" s="849"/>
      <c r="H651" s="849"/>
      <c r="I651" s="849"/>
      <c r="J651" s="849">
        <v>0</v>
      </c>
      <c r="K651" s="849">
        <v>0</v>
      </c>
      <c r="L651" s="849"/>
      <c r="M651" s="849"/>
      <c r="N651" s="849">
        <v>0</v>
      </c>
      <c r="O651" s="849">
        <v>0</v>
      </c>
      <c r="P651" s="837"/>
      <c r="Q651" s="850"/>
    </row>
    <row r="652" spans="1:17" ht="14.4" customHeight="1" x14ac:dyDescent="0.3">
      <c r="A652" s="831" t="s">
        <v>628</v>
      </c>
      <c r="B652" s="832" t="s">
        <v>8882</v>
      </c>
      <c r="C652" s="832" t="s">
        <v>8470</v>
      </c>
      <c r="D652" s="832" t="s">
        <v>9237</v>
      </c>
      <c r="E652" s="832" t="s">
        <v>9238</v>
      </c>
      <c r="F652" s="849"/>
      <c r="G652" s="849"/>
      <c r="H652" s="849"/>
      <c r="I652" s="849"/>
      <c r="J652" s="849">
        <v>4</v>
      </c>
      <c r="K652" s="849">
        <v>39406.800000000003</v>
      </c>
      <c r="L652" s="849">
        <v>1</v>
      </c>
      <c r="M652" s="849">
        <v>9851.7000000000007</v>
      </c>
      <c r="N652" s="849"/>
      <c r="O652" s="849"/>
      <c r="P652" s="837"/>
      <c r="Q652" s="850"/>
    </row>
    <row r="653" spans="1:17" ht="14.4" customHeight="1" x14ac:dyDescent="0.3">
      <c r="A653" s="831" t="s">
        <v>628</v>
      </c>
      <c r="B653" s="832" t="s">
        <v>8882</v>
      </c>
      <c r="C653" s="832" t="s">
        <v>8470</v>
      </c>
      <c r="D653" s="832" t="s">
        <v>9239</v>
      </c>
      <c r="E653" s="832" t="s">
        <v>9240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2430.59</v>
      </c>
      <c r="P653" s="837"/>
      <c r="Q653" s="850">
        <v>2430.59</v>
      </c>
    </row>
    <row r="654" spans="1:17" ht="14.4" customHeight="1" x14ac:dyDescent="0.3">
      <c r="A654" s="831" t="s">
        <v>628</v>
      </c>
      <c r="B654" s="832" t="s">
        <v>8882</v>
      </c>
      <c r="C654" s="832" t="s">
        <v>8470</v>
      </c>
      <c r="D654" s="832" t="s">
        <v>9241</v>
      </c>
      <c r="E654" s="832" t="s">
        <v>9242</v>
      </c>
      <c r="F654" s="849"/>
      <c r="G654" s="849"/>
      <c r="H654" s="849"/>
      <c r="I654" s="849"/>
      <c r="J654" s="849">
        <v>2</v>
      </c>
      <c r="K654" s="849">
        <v>30623.4</v>
      </c>
      <c r="L654" s="849">
        <v>1</v>
      </c>
      <c r="M654" s="849">
        <v>15311.7</v>
      </c>
      <c r="N654" s="849">
        <v>1</v>
      </c>
      <c r="O654" s="849">
        <v>15311.7</v>
      </c>
      <c r="P654" s="837">
        <v>0.5</v>
      </c>
      <c r="Q654" s="850">
        <v>15311.7</v>
      </c>
    </row>
    <row r="655" spans="1:17" ht="14.4" customHeight="1" x14ac:dyDescent="0.3">
      <c r="A655" s="831" t="s">
        <v>628</v>
      </c>
      <c r="B655" s="832" t="s">
        <v>8882</v>
      </c>
      <c r="C655" s="832" t="s">
        <v>8470</v>
      </c>
      <c r="D655" s="832" t="s">
        <v>9243</v>
      </c>
      <c r="E655" s="832" t="s">
        <v>9244</v>
      </c>
      <c r="F655" s="849"/>
      <c r="G655" s="849"/>
      <c r="H655" s="849"/>
      <c r="I655" s="849"/>
      <c r="J655" s="849">
        <v>1</v>
      </c>
      <c r="K655" s="849">
        <v>64567.3</v>
      </c>
      <c r="L655" s="849">
        <v>1</v>
      </c>
      <c r="M655" s="849">
        <v>64567.3</v>
      </c>
      <c r="N655" s="849"/>
      <c r="O655" s="849"/>
      <c r="P655" s="837"/>
      <c r="Q655" s="850"/>
    </row>
    <row r="656" spans="1:17" ht="14.4" customHeight="1" x14ac:dyDescent="0.3">
      <c r="A656" s="831" t="s">
        <v>628</v>
      </c>
      <c r="B656" s="832" t="s">
        <v>8882</v>
      </c>
      <c r="C656" s="832" t="s">
        <v>8470</v>
      </c>
      <c r="D656" s="832" t="s">
        <v>9245</v>
      </c>
      <c r="E656" s="832" t="s">
        <v>9246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8098.04</v>
      </c>
      <c r="P656" s="837"/>
      <c r="Q656" s="850">
        <v>8098.04</v>
      </c>
    </row>
    <row r="657" spans="1:17" ht="14.4" customHeight="1" x14ac:dyDescent="0.3">
      <c r="A657" s="831" t="s">
        <v>628</v>
      </c>
      <c r="B657" s="832" t="s">
        <v>8882</v>
      </c>
      <c r="C657" s="832" t="s">
        <v>8470</v>
      </c>
      <c r="D657" s="832" t="s">
        <v>9247</v>
      </c>
      <c r="E657" s="832" t="s">
        <v>8981</v>
      </c>
      <c r="F657" s="849"/>
      <c r="G657" s="849"/>
      <c r="H657" s="849"/>
      <c r="I657" s="849"/>
      <c r="J657" s="849">
        <v>9</v>
      </c>
      <c r="K657" s="849">
        <v>2817</v>
      </c>
      <c r="L657" s="849">
        <v>1</v>
      </c>
      <c r="M657" s="849">
        <v>313</v>
      </c>
      <c r="N657" s="849"/>
      <c r="O657" s="849"/>
      <c r="P657" s="837"/>
      <c r="Q657" s="850"/>
    </row>
    <row r="658" spans="1:17" ht="14.4" customHeight="1" x14ac:dyDescent="0.3">
      <c r="A658" s="831" t="s">
        <v>628</v>
      </c>
      <c r="B658" s="832" t="s">
        <v>8882</v>
      </c>
      <c r="C658" s="832" t="s">
        <v>8470</v>
      </c>
      <c r="D658" s="832" t="s">
        <v>9248</v>
      </c>
      <c r="E658" s="832" t="s">
        <v>9249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5902.87</v>
      </c>
      <c r="P658" s="837"/>
      <c r="Q658" s="850">
        <v>5902.87</v>
      </c>
    </row>
    <row r="659" spans="1:17" ht="14.4" customHeight="1" x14ac:dyDescent="0.3">
      <c r="A659" s="831" t="s">
        <v>628</v>
      </c>
      <c r="B659" s="832" t="s">
        <v>8882</v>
      </c>
      <c r="C659" s="832" t="s">
        <v>8470</v>
      </c>
      <c r="D659" s="832" t="s">
        <v>9250</v>
      </c>
      <c r="E659" s="832" t="s">
        <v>9251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1342.95</v>
      </c>
      <c r="P659" s="837"/>
      <c r="Q659" s="850">
        <v>1342.95</v>
      </c>
    </row>
    <row r="660" spans="1:17" ht="14.4" customHeight="1" x14ac:dyDescent="0.3">
      <c r="A660" s="831" t="s">
        <v>628</v>
      </c>
      <c r="B660" s="832" t="s">
        <v>8882</v>
      </c>
      <c r="C660" s="832" t="s">
        <v>8470</v>
      </c>
      <c r="D660" s="832" t="s">
        <v>9252</v>
      </c>
      <c r="E660" s="832" t="s">
        <v>9253</v>
      </c>
      <c r="F660" s="849"/>
      <c r="G660" s="849"/>
      <c r="H660" s="849"/>
      <c r="I660" s="849"/>
      <c r="J660" s="849">
        <v>1</v>
      </c>
      <c r="K660" s="849">
        <v>796</v>
      </c>
      <c r="L660" s="849">
        <v>1</v>
      </c>
      <c r="M660" s="849">
        <v>796</v>
      </c>
      <c r="N660" s="849"/>
      <c r="O660" s="849"/>
      <c r="P660" s="837"/>
      <c r="Q660" s="850"/>
    </row>
    <row r="661" spans="1:17" ht="14.4" customHeight="1" x14ac:dyDescent="0.3">
      <c r="A661" s="831" t="s">
        <v>628</v>
      </c>
      <c r="B661" s="832" t="s">
        <v>8882</v>
      </c>
      <c r="C661" s="832" t="s">
        <v>8470</v>
      </c>
      <c r="D661" s="832" t="s">
        <v>9254</v>
      </c>
      <c r="E661" s="832" t="s">
        <v>9255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4286.8</v>
      </c>
      <c r="P661" s="837"/>
      <c r="Q661" s="850">
        <v>4286.8</v>
      </c>
    </row>
    <row r="662" spans="1:17" ht="14.4" customHeight="1" x14ac:dyDescent="0.3">
      <c r="A662" s="831" t="s">
        <v>628</v>
      </c>
      <c r="B662" s="832" t="s">
        <v>8882</v>
      </c>
      <c r="C662" s="832" t="s">
        <v>8470</v>
      </c>
      <c r="D662" s="832" t="s">
        <v>9256</v>
      </c>
      <c r="E662" s="832" t="s">
        <v>9257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1226</v>
      </c>
      <c r="P662" s="837"/>
      <c r="Q662" s="850">
        <v>1226</v>
      </c>
    </row>
    <row r="663" spans="1:17" ht="14.4" customHeight="1" x14ac:dyDescent="0.3">
      <c r="A663" s="831" t="s">
        <v>628</v>
      </c>
      <c r="B663" s="832" t="s">
        <v>8882</v>
      </c>
      <c r="C663" s="832" t="s">
        <v>8470</v>
      </c>
      <c r="D663" s="832" t="s">
        <v>9258</v>
      </c>
      <c r="E663" s="832" t="s">
        <v>9180</v>
      </c>
      <c r="F663" s="849"/>
      <c r="G663" s="849"/>
      <c r="H663" s="849"/>
      <c r="I663" s="849"/>
      <c r="J663" s="849"/>
      <c r="K663" s="849"/>
      <c r="L663" s="849"/>
      <c r="M663" s="849"/>
      <c r="N663" s="849">
        <v>3</v>
      </c>
      <c r="O663" s="849">
        <v>855.45</v>
      </c>
      <c r="P663" s="837"/>
      <c r="Q663" s="850">
        <v>285.15000000000003</v>
      </c>
    </row>
    <row r="664" spans="1:17" ht="14.4" customHeight="1" x14ac:dyDescent="0.3">
      <c r="A664" s="831" t="s">
        <v>628</v>
      </c>
      <c r="B664" s="832" t="s">
        <v>8882</v>
      </c>
      <c r="C664" s="832" t="s">
        <v>8470</v>
      </c>
      <c r="D664" s="832" t="s">
        <v>9259</v>
      </c>
      <c r="E664" s="832" t="s">
        <v>9260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394.1</v>
      </c>
      <c r="P664" s="837"/>
      <c r="Q664" s="850">
        <v>394.1</v>
      </c>
    </row>
    <row r="665" spans="1:17" ht="14.4" customHeight="1" x14ac:dyDescent="0.3">
      <c r="A665" s="831" t="s">
        <v>628</v>
      </c>
      <c r="B665" s="832" t="s">
        <v>8882</v>
      </c>
      <c r="C665" s="832" t="s">
        <v>8470</v>
      </c>
      <c r="D665" s="832" t="s">
        <v>9261</v>
      </c>
      <c r="E665" s="832" t="s">
        <v>9262</v>
      </c>
      <c r="F665" s="849"/>
      <c r="G665" s="849"/>
      <c r="H665" s="849"/>
      <c r="I665" s="849"/>
      <c r="J665" s="849"/>
      <c r="K665" s="849"/>
      <c r="L665" s="849"/>
      <c r="M665" s="849"/>
      <c r="N665" s="849">
        <v>4</v>
      </c>
      <c r="O665" s="849">
        <v>39204</v>
      </c>
      <c r="P665" s="837"/>
      <c r="Q665" s="850">
        <v>9801</v>
      </c>
    </row>
    <row r="666" spans="1:17" ht="14.4" customHeight="1" x14ac:dyDescent="0.3">
      <c r="A666" s="831" t="s">
        <v>628</v>
      </c>
      <c r="B666" s="832" t="s">
        <v>8882</v>
      </c>
      <c r="C666" s="832" t="s">
        <v>8470</v>
      </c>
      <c r="D666" s="832" t="s">
        <v>9263</v>
      </c>
      <c r="E666" s="832" t="s">
        <v>9264</v>
      </c>
      <c r="F666" s="849">
        <v>1</v>
      </c>
      <c r="G666" s="849">
        <v>499134.49</v>
      </c>
      <c r="H666" s="849"/>
      <c r="I666" s="849">
        <v>499134.49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628</v>
      </c>
      <c r="B667" s="832" t="s">
        <v>8882</v>
      </c>
      <c r="C667" s="832" t="s">
        <v>8470</v>
      </c>
      <c r="D667" s="832" t="s">
        <v>9265</v>
      </c>
      <c r="E667" s="832" t="s">
        <v>9266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18809</v>
      </c>
      <c r="P667" s="837"/>
      <c r="Q667" s="850">
        <v>18809</v>
      </c>
    </row>
    <row r="668" spans="1:17" ht="14.4" customHeight="1" x14ac:dyDescent="0.3">
      <c r="A668" s="831" t="s">
        <v>628</v>
      </c>
      <c r="B668" s="832" t="s">
        <v>8882</v>
      </c>
      <c r="C668" s="832" t="s">
        <v>8470</v>
      </c>
      <c r="D668" s="832" t="s">
        <v>9267</v>
      </c>
      <c r="E668" s="832" t="s">
        <v>9268</v>
      </c>
      <c r="F668" s="849">
        <v>2</v>
      </c>
      <c r="G668" s="849">
        <v>1190.78</v>
      </c>
      <c r="H668" s="849"/>
      <c r="I668" s="849">
        <v>595.39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628</v>
      </c>
      <c r="B669" s="832" t="s">
        <v>8882</v>
      </c>
      <c r="C669" s="832" t="s">
        <v>8470</v>
      </c>
      <c r="D669" s="832" t="s">
        <v>9269</v>
      </c>
      <c r="E669" s="832" t="s">
        <v>9226</v>
      </c>
      <c r="F669" s="849">
        <v>4</v>
      </c>
      <c r="G669" s="849">
        <v>27840</v>
      </c>
      <c r="H669" s="849"/>
      <c r="I669" s="849">
        <v>6960</v>
      </c>
      <c r="J669" s="849"/>
      <c r="K669" s="849"/>
      <c r="L669" s="849"/>
      <c r="M669" s="849"/>
      <c r="N669" s="849">
        <v>2</v>
      </c>
      <c r="O669" s="849">
        <v>13920</v>
      </c>
      <c r="P669" s="837"/>
      <c r="Q669" s="850">
        <v>6960</v>
      </c>
    </row>
    <row r="670" spans="1:17" ht="14.4" customHeight="1" x14ac:dyDescent="0.3">
      <c r="A670" s="831" t="s">
        <v>628</v>
      </c>
      <c r="B670" s="832" t="s">
        <v>8882</v>
      </c>
      <c r="C670" s="832" t="s">
        <v>8470</v>
      </c>
      <c r="D670" s="832" t="s">
        <v>9270</v>
      </c>
      <c r="E670" s="832" t="s">
        <v>9271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10222.200000000001</v>
      </c>
      <c r="P670" s="837"/>
      <c r="Q670" s="850">
        <v>10222.200000000001</v>
      </c>
    </row>
    <row r="671" spans="1:17" ht="14.4" customHeight="1" x14ac:dyDescent="0.3">
      <c r="A671" s="831" t="s">
        <v>628</v>
      </c>
      <c r="B671" s="832" t="s">
        <v>8882</v>
      </c>
      <c r="C671" s="832" t="s">
        <v>8470</v>
      </c>
      <c r="D671" s="832" t="s">
        <v>9272</v>
      </c>
      <c r="E671" s="832" t="s">
        <v>9273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30823</v>
      </c>
      <c r="P671" s="837"/>
      <c r="Q671" s="850">
        <v>15411.5</v>
      </c>
    </row>
    <row r="672" spans="1:17" ht="14.4" customHeight="1" x14ac:dyDescent="0.3">
      <c r="A672" s="831" t="s">
        <v>628</v>
      </c>
      <c r="B672" s="832" t="s">
        <v>8882</v>
      </c>
      <c r="C672" s="832" t="s">
        <v>8470</v>
      </c>
      <c r="D672" s="832" t="s">
        <v>9274</v>
      </c>
      <c r="E672" s="832" t="s">
        <v>9275</v>
      </c>
      <c r="F672" s="849"/>
      <c r="G672" s="849"/>
      <c r="H672" s="849"/>
      <c r="I672" s="849"/>
      <c r="J672" s="849">
        <v>1</v>
      </c>
      <c r="K672" s="849">
        <v>1035.22</v>
      </c>
      <c r="L672" s="849">
        <v>1</v>
      </c>
      <c r="M672" s="849">
        <v>1035.22</v>
      </c>
      <c r="N672" s="849">
        <v>1</v>
      </c>
      <c r="O672" s="849">
        <v>1035.22</v>
      </c>
      <c r="P672" s="837">
        <v>1</v>
      </c>
      <c r="Q672" s="850">
        <v>1035.22</v>
      </c>
    </row>
    <row r="673" spans="1:17" ht="14.4" customHeight="1" x14ac:dyDescent="0.3">
      <c r="A673" s="831" t="s">
        <v>628</v>
      </c>
      <c r="B673" s="832" t="s">
        <v>8882</v>
      </c>
      <c r="C673" s="832" t="s">
        <v>8470</v>
      </c>
      <c r="D673" s="832" t="s">
        <v>9276</v>
      </c>
      <c r="E673" s="832" t="s">
        <v>9277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2833.42</v>
      </c>
      <c r="P673" s="837"/>
      <c r="Q673" s="850">
        <v>2833.42</v>
      </c>
    </row>
    <row r="674" spans="1:17" ht="14.4" customHeight="1" x14ac:dyDescent="0.3">
      <c r="A674" s="831" t="s">
        <v>628</v>
      </c>
      <c r="B674" s="832" t="s">
        <v>8882</v>
      </c>
      <c r="C674" s="832" t="s">
        <v>8470</v>
      </c>
      <c r="D674" s="832" t="s">
        <v>9278</v>
      </c>
      <c r="E674" s="832" t="s">
        <v>9279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1068.49</v>
      </c>
      <c r="P674" s="837"/>
      <c r="Q674" s="850">
        <v>1068.49</v>
      </c>
    </row>
    <row r="675" spans="1:17" ht="14.4" customHeight="1" x14ac:dyDescent="0.3">
      <c r="A675" s="831" t="s">
        <v>628</v>
      </c>
      <c r="B675" s="832" t="s">
        <v>8882</v>
      </c>
      <c r="C675" s="832" t="s">
        <v>8470</v>
      </c>
      <c r="D675" s="832" t="s">
        <v>9280</v>
      </c>
      <c r="E675" s="832" t="s">
        <v>9281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7121.89</v>
      </c>
      <c r="P675" s="837"/>
      <c r="Q675" s="850">
        <v>7121.89</v>
      </c>
    </row>
    <row r="676" spans="1:17" ht="14.4" customHeight="1" x14ac:dyDescent="0.3">
      <c r="A676" s="831" t="s">
        <v>628</v>
      </c>
      <c r="B676" s="832" t="s">
        <v>8882</v>
      </c>
      <c r="C676" s="832" t="s">
        <v>8470</v>
      </c>
      <c r="D676" s="832" t="s">
        <v>9282</v>
      </c>
      <c r="E676" s="832" t="s">
        <v>9283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4786.79</v>
      </c>
      <c r="P676" s="837"/>
      <c r="Q676" s="850">
        <v>4786.79</v>
      </c>
    </row>
    <row r="677" spans="1:17" ht="14.4" customHeight="1" x14ac:dyDescent="0.3">
      <c r="A677" s="831" t="s">
        <v>628</v>
      </c>
      <c r="B677" s="832" t="s">
        <v>8882</v>
      </c>
      <c r="C677" s="832" t="s">
        <v>8470</v>
      </c>
      <c r="D677" s="832" t="s">
        <v>9284</v>
      </c>
      <c r="E677" s="832" t="s">
        <v>9285</v>
      </c>
      <c r="F677" s="849"/>
      <c r="G677" s="849"/>
      <c r="H677" s="849"/>
      <c r="I677" s="849"/>
      <c r="J677" s="849"/>
      <c r="K677" s="849"/>
      <c r="L677" s="849"/>
      <c r="M677" s="849"/>
      <c r="N677" s="849">
        <v>2</v>
      </c>
      <c r="O677" s="849">
        <v>24701</v>
      </c>
      <c r="P677" s="837"/>
      <c r="Q677" s="850">
        <v>12350.5</v>
      </c>
    </row>
    <row r="678" spans="1:17" ht="14.4" customHeight="1" x14ac:dyDescent="0.3">
      <c r="A678" s="831" t="s">
        <v>628</v>
      </c>
      <c r="B678" s="832" t="s">
        <v>8882</v>
      </c>
      <c r="C678" s="832" t="s">
        <v>8470</v>
      </c>
      <c r="D678" s="832" t="s">
        <v>9286</v>
      </c>
      <c r="E678" s="832" t="s">
        <v>9180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1209.6199999999999</v>
      </c>
      <c r="P678" s="837"/>
      <c r="Q678" s="850">
        <v>1209.6199999999999</v>
      </c>
    </row>
    <row r="679" spans="1:17" ht="14.4" customHeight="1" x14ac:dyDescent="0.3">
      <c r="A679" s="831" t="s">
        <v>628</v>
      </c>
      <c r="B679" s="832" t="s">
        <v>8882</v>
      </c>
      <c r="C679" s="832" t="s">
        <v>8203</v>
      </c>
      <c r="D679" s="832" t="s">
        <v>8861</v>
      </c>
      <c r="E679" s="832" t="s">
        <v>8862</v>
      </c>
      <c r="F679" s="849">
        <v>5266</v>
      </c>
      <c r="G679" s="849">
        <v>932082</v>
      </c>
      <c r="H679" s="849">
        <v>1.0136669874879691</v>
      </c>
      <c r="I679" s="849">
        <v>177</v>
      </c>
      <c r="J679" s="849">
        <v>5195</v>
      </c>
      <c r="K679" s="849">
        <v>919515</v>
      </c>
      <c r="L679" s="849">
        <v>1</v>
      </c>
      <c r="M679" s="849">
        <v>177</v>
      </c>
      <c r="N679" s="849">
        <v>5146</v>
      </c>
      <c r="O679" s="849">
        <v>915988</v>
      </c>
      <c r="P679" s="837">
        <v>0.99616428225749443</v>
      </c>
      <c r="Q679" s="850">
        <v>178</v>
      </c>
    </row>
    <row r="680" spans="1:17" ht="14.4" customHeight="1" x14ac:dyDescent="0.3">
      <c r="A680" s="831" t="s">
        <v>628</v>
      </c>
      <c r="B680" s="832" t="s">
        <v>8882</v>
      </c>
      <c r="C680" s="832" t="s">
        <v>8203</v>
      </c>
      <c r="D680" s="832" t="s">
        <v>8477</v>
      </c>
      <c r="E680" s="832" t="s">
        <v>8478</v>
      </c>
      <c r="F680" s="849">
        <v>42</v>
      </c>
      <c r="G680" s="849">
        <v>7938</v>
      </c>
      <c r="H680" s="849">
        <v>1.1002079002079002</v>
      </c>
      <c r="I680" s="849">
        <v>189</v>
      </c>
      <c r="J680" s="849">
        <v>37</v>
      </c>
      <c r="K680" s="849">
        <v>7215</v>
      </c>
      <c r="L680" s="849">
        <v>1</v>
      </c>
      <c r="M680" s="849">
        <v>195</v>
      </c>
      <c r="N680" s="849">
        <v>59</v>
      </c>
      <c r="O680" s="849">
        <v>11563</v>
      </c>
      <c r="P680" s="837">
        <v>1.6026334026334026</v>
      </c>
      <c r="Q680" s="850">
        <v>195.98305084745763</v>
      </c>
    </row>
    <row r="681" spans="1:17" ht="14.4" customHeight="1" x14ac:dyDescent="0.3">
      <c r="A681" s="831" t="s">
        <v>628</v>
      </c>
      <c r="B681" s="832" t="s">
        <v>8882</v>
      </c>
      <c r="C681" s="832" t="s">
        <v>8203</v>
      </c>
      <c r="D681" s="832" t="s">
        <v>8332</v>
      </c>
      <c r="E681" s="832" t="s">
        <v>8333</v>
      </c>
      <c r="F681" s="849">
        <v>4</v>
      </c>
      <c r="G681" s="849">
        <v>1536</v>
      </c>
      <c r="H681" s="849">
        <v>0.10102604577742699</v>
      </c>
      <c r="I681" s="849">
        <v>384</v>
      </c>
      <c r="J681" s="849">
        <v>39</v>
      </c>
      <c r="K681" s="849">
        <v>15204</v>
      </c>
      <c r="L681" s="849">
        <v>1</v>
      </c>
      <c r="M681" s="849">
        <v>389.84615384615387</v>
      </c>
      <c r="N681" s="849">
        <v>49</v>
      </c>
      <c r="O681" s="849">
        <v>19110</v>
      </c>
      <c r="P681" s="837">
        <v>1.2569060773480663</v>
      </c>
      <c r="Q681" s="850">
        <v>390</v>
      </c>
    </row>
    <row r="682" spans="1:17" ht="14.4" customHeight="1" x14ac:dyDescent="0.3">
      <c r="A682" s="831" t="s">
        <v>628</v>
      </c>
      <c r="B682" s="832" t="s">
        <v>8882</v>
      </c>
      <c r="C682" s="832" t="s">
        <v>8203</v>
      </c>
      <c r="D682" s="832" t="s">
        <v>8312</v>
      </c>
      <c r="E682" s="832" t="s">
        <v>8313</v>
      </c>
      <c r="F682" s="849"/>
      <c r="G682" s="849"/>
      <c r="H682" s="849"/>
      <c r="I682" s="849"/>
      <c r="J682" s="849">
        <v>2</v>
      </c>
      <c r="K682" s="849">
        <v>262</v>
      </c>
      <c r="L682" s="849">
        <v>1</v>
      </c>
      <c r="M682" s="849">
        <v>131</v>
      </c>
      <c r="N682" s="849"/>
      <c r="O682" s="849"/>
      <c r="P682" s="837"/>
      <c r="Q682" s="850"/>
    </row>
    <row r="683" spans="1:17" ht="14.4" customHeight="1" x14ac:dyDescent="0.3">
      <c r="A683" s="831" t="s">
        <v>628</v>
      </c>
      <c r="B683" s="832" t="s">
        <v>8882</v>
      </c>
      <c r="C683" s="832" t="s">
        <v>8203</v>
      </c>
      <c r="D683" s="832" t="s">
        <v>9287</v>
      </c>
      <c r="E683" s="832" t="s">
        <v>9288</v>
      </c>
      <c r="F683" s="849">
        <v>6</v>
      </c>
      <c r="G683" s="849">
        <v>4056</v>
      </c>
      <c r="H683" s="849">
        <v>0.80031570639305449</v>
      </c>
      <c r="I683" s="849">
        <v>676</v>
      </c>
      <c r="J683" s="849">
        <v>7</v>
      </c>
      <c r="K683" s="849">
        <v>5068</v>
      </c>
      <c r="L683" s="849">
        <v>1</v>
      </c>
      <c r="M683" s="849">
        <v>724</v>
      </c>
      <c r="N683" s="849">
        <v>5</v>
      </c>
      <c r="O683" s="849">
        <v>3620</v>
      </c>
      <c r="P683" s="837">
        <v>0.7142857142857143</v>
      </c>
      <c r="Q683" s="850">
        <v>724</v>
      </c>
    </row>
    <row r="684" spans="1:17" ht="14.4" customHeight="1" x14ac:dyDescent="0.3">
      <c r="A684" s="831" t="s">
        <v>628</v>
      </c>
      <c r="B684" s="832" t="s">
        <v>8882</v>
      </c>
      <c r="C684" s="832" t="s">
        <v>8203</v>
      </c>
      <c r="D684" s="832" t="s">
        <v>8479</v>
      </c>
      <c r="E684" s="832" t="s">
        <v>8480</v>
      </c>
      <c r="F684" s="849">
        <v>8</v>
      </c>
      <c r="G684" s="849">
        <v>1320</v>
      </c>
      <c r="H684" s="849">
        <v>0.3728813559322034</v>
      </c>
      <c r="I684" s="849">
        <v>165</v>
      </c>
      <c r="J684" s="849">
        <v>20</v>
      </c>
      <c r="K684" s="849">
        <v>3540</v>
      </c>
      <c r="L684" s="849">
        <v>1</v>
      </c>
      <c r="M684" s="849">
        <v>177</v>
      </c>
      <c r="N684" s="849">
        <v>19</v>
      </c>
      <c r="O684" s="849">
        <v>3363</v>
      </c>
      <c r="P684" s="837">
        <v>0.95</v>
      </c>
      <c r="Q684" s="850">
        <v>177</v>
      </c>
    </row>
    <row r="685" spans="1:17" ht="14.4" customHeight="1" x14ac:dyDescent="0.3">
      <c r="A685" s="831" t="s">
        <v>628</v>
      </c>
      <c r="B685" s="832" t="s">
        <v>8882</v>
      </c>
      <c r="C685" s="832" t="s">
        <v>8203</v>
      </c>
      <c r="D685" s="832" t="s">
        <v>9289</v>
      </c>
      <c r="E685" s="832" t="s">
        <v>9290</v>
      </c>
      <c r="F685" s="849">
        <v>42</v>
      </c>
      <c r="G685" s="849">
        <v>11928</v>
      </c>
      <c r="H685" s="849">
        <v>1.0074324324324324</v>
      </c>
      <c r="I685" s="849">
        <v>284</v>
      </c>
      <c r="J685" s="849">
        <v>40</v>
      </c>
      <c r="K685" s="849">
        <v>11840</v>
      </c>
      <c r="L685" s="849">
        <v>1</v>
      </c>
      <c r="M685" s="849">
        <v>296</v>
      </c>
      <c r="N685" s="849">
        <v>44</v>
      </c>
      <c r="O685" s="849">
        <v>13067</v>
      </c>
      <c r="P685" s="837">
        <v>1.1036317567567568</v>
      </c>
      <c r="Q685" s="850">
        <v>296.97727272727275</v>
      </c>
    </row>
    <row r="686" spans="1:17" ht="14.4" customHeight="1" x14ac:dyDescent="0.3">
      <c r="A686" s="831" t="s">
        <v>628</v>
      </c>
      <c r="B686" s="832" t="s">
        <v>8882</v>
      </c>
      <c r="C686" s="832" t="s">
        <v>8203</v>
      </c>
      <c r="D686" s="832" t="s">
        <v>8704</v>
      </c>
      <c r="E686" s="832" t="s">
        <v>8705</v>
      </c>
      <c r="F686" s="849">
        <v>0</v>
      </c>
      <c r="G686" s="849">
        <v>0</v>
      </c>
      <c r="H686" s="849"/>
      <c r="I686" s="849"/>
      <c r="J686" s="849">
        <v>0</v>
      </c>
      <c r="K686" s="849">
        <v>0</v>
      </c>
      <c r="L686" s="849"/>
      <c r="M686" s="849"/>
      <c r="N686" s="849">
        <v>0</v>
      </c>
      <c r="O686" s="849">
        <v>0</v>
      </c>
      <c r="P686" s="837"/>
      <c r="Q686" s="850"/>
    </row>
    <row r="687" spans="1:17" ht="14.4" customHeight="1" x14ac:dyDescent="0.3">
      <c r="A687" s="831" t="s">
        <v>628</v>
      </c>
      <c r="B687" s="832" t="s">
        <v>8882</v>
      </c>
      <c r="C687" s="832" t="s">
        <v>8203</v>
      </c>
      <c r="D687" s="832" t="s">
        <v>8865</v>
      </c>
      <c r="E687" s="832" t="s">
        <v>8866</v>
      </c>
      <c r="F687" s="849">
        <v>2356</v>
      </c>
      <c r="G687" s="849">
        <v>0</v>
      </c>
      <c r="H687" s="849"/>
      <c r="I687" s="849">
        <v>0</v>
      </c>
      <c r="J687" s="849">
        <v>2671</v>
      </c>
      <c r="K687" s="849">
        <v>0</v>
      </c>
      <c r="L687" s="849"/>
      <c r="M687" s="849">
        <v>0</v>
      </c>
      <c r="N687" s="849">
        <v>3102</v>
      </c>
      <c r="O687" s="849">
        <v>0</v>
      </c>
      <c r="P687" s="837"/>
      <c r="Q687" s="850">
        <v>0</v>
      </c>
    </row>
    <row r="688" spans="1:17" ht="14.4" customHeight="1" x14ac:dyDescent="0.3">
      <c r="A688" s="831" t="s">
        <v>628</v>
      </c>
      <c r="B688" s="832" t="s">
        <v>8882</v>
      </c>
      <c r="C688" s="832" t="s">
        <v>8203</v>
      </c>
      <c r="D688" s="832" t="s">
        <v>8706</v>
      </c>
      <c r="E688" s="832" t="s">
        <v>8707</v>
      </c>
      <c r="F688" s="849">
        <v>26</v>
      </c>
      <c r="G688" s="849">
        <v>0</v>
      </c>
      <c r="H688" s="849"/>
      <c r="I688" s="849">
        <v>0</v>
      </c>
      <c r="J688" s="849">
        <v>29</v>
      </c>
      <c r="K688" s="849">
        <v>0</v>
      </c>
      <c r="L688" s="849"/>
      <c r="M688" s="849">
        <v>0</v>
      </c>
      <c r="N688" s="849">
        <v>16</v>
      </c>
      <c r="O688" s="849">
        <v>0</v>
      </c>
      <c r="P688" s="837"/>
      <c r="Q688" s="850">
        <v>0</v>
      </c>
    </row>
    <row r="689" spans="1:17" ht="14.4" customHeight="1" x14ac:dyDescent="0.3">
      <c r="A689" s="831" t="s">
        <v>628</v>
      </c>
      <c r="B689" s="832" t="s">
        <v>8882</v>
      </c>
      <c r="C689" s="832" t="s">
        <v>8203</v>
      </c>
      <c r="D689" s="832" t="s">
        <v>9291</v>
      </c>
      <c r="E689" s="832" t="s">
        <v>9292</v>
      </c>
      <c r="F689" s="849"/>
      <c r="G689" s="849"/>
      <c r="H689" s="849"/>
      <c r="I689" s="849"/>
      <c r="J689" s="849">
        <v>1</v>
      </c>
      <c r="K689" s="849">
        <v>0</v>
      </c>
      <c r="L689" s="849"/>
      <c r="M689" s="849">
        <v>0</v>
      </c>
      <c r="N689" s="849">
        <v>1</v>
      </c>
      <c r="O689" s="849">
        <v>0</v>
      </c>
      <c r="P689" s="837"/>
      <c r="Q689" s="850">
        <v>0</v>
      </c>
    </row>
    <row r="690" spans="1:17" ht="14.4" customHeight="1" x14ac:dyDescent="0.3">
      <c r="A690" s="831" t="s">
        <v>628</v>
      </c>
      <c r="B690" s="832" t="s">
        <v>8882</v>
      </c>
      <c r="C690" s="832" t="s">
        <v>8203</v>
      </c>
      <c r="D690" s="832" t="s">
        <v>8867</v>
      </c>
      <c r="E690" s="832" t="s">
        <v>8868</v>
      </c>
      <c r="F690" s="849">
        <v>60</v>
      </c>
      <c r="G690" s="849">
        <v>0</v>
      </c>
      <c r="H690" s="849"/>
      <c r="I690" s="849">
        <v>0</v>
      </c>
      <c r="J690" s="849">
        <v>36</v>
      </c>
      <c r="K690" s="849">
        <v>0</v>
      </c>
      <c r="L690" s="849"/>
      <c r="M690" s="849">
        <v>0</v>
      </c>
      <c r="N690" s="849">
        <v>35</v>
      </c>
      <c r="O690" s="849">
        <v>0</v>
      </c>
      <c r="P690" s="837"/>
      <c r="Q690" s="850">
        <v>0</v>
      </c>
    </row>
    <row r="691" spans="1:17" ht="14.4" customHeight="1" x14ac:dyDescent="0.3">
      <c r="A691" s="831" t="s">
        <v>628</v>
      </c>
      <c r="B691" s="832" t="s">
        <v>8882</v>
      </c>
      <c r="C691" s="832" t="s">
        <v>8203</v>
      </c>
      <c r="D691" s="832" t="s">
        <v>8344</v>
      </c>
      <c r="E691" s="832" t="s">
        <v>8345</v>
      </c>
      <c r="F691" s="849">
        <v>6</v>
      </c>
      <c r="G691" s="849">
        <v>0</v>
      </c>
      <c r="H691" s="849"/>
      <c r="I691" s="849">
        <v>0</v>
      </c>
      <c r="J691" s="849">
        <v>3</v>
      </c>
      <c r="K691" s="849">
        <v>0</v>
      </c>
      <c r="L691" s="849"/>
      <c r="M691" s="849">
        <v>0</v>
      </c>
      <c r="N691" s="849">
        <v>3</v>
      </c>
      <c r="O691" s="849">
        <v>0</v>
      </c>
      <c r="P691" s="837"/>
      <c r="Q691" s="850">
        <v>0</v>
      </c>
    </row>
    <row r="692" spans="1:17" ht="14.4" customHeight="1" x14ac:dyDescent="0.3">
      <c r="A692" s="831" t="s">
        <v>628</v>
      </c>
      <c r="B692" s="832" t="s">
        <v>8882</v>
      </c>
      <c r="C692" s="832" t="s">
        <v>8203</v>
      </c>
      <c r="D692" s="832" t="s">
        <v>8348</v>
      </c>
      <c r="E692" s="832" t="s">
        <v>8349</v>
      </c>
      <c r="F692" s="849">
        <v>17</v>
      </c>
      <c r="G692" s="849">
        <v>3451</v>
      </c>
      <c r="H692" s="849">
        <v>0.98067632850241548</v>
      </c>
      <c r="I692" s="849">
        <v>203</v>
      </c>
      <c r="J692" s="849">
        <v>17</v>
      </c>
      <c r="K692" s="849">
        <v>3519</v>
      </c>
      <c r="L692" s="849">
        <v>1</v>
      </c>
      <c r="M692" s="849">
        <v>207</v>
      </c>
      <c r="N692" s="849">
        <v>60</v>
      </c>
      <c r="O692" s="849">
        <v>12420</v>
      </c>
      <c r="P692" s="837">
        <v>3.5294117647058822</v>
      </c>
      <c r="Q692" s="850">
        <v>207</v>
      </c>
    </row>
    <row r="693" spans="1:17" ht="14.4" customHeight="1" x14ac:dyDescent="0.3">
      <c r="A693" s="831" t="s">
        <v>628</v>
      </c>
      <c r="B693" s="832" t="s">
        <v>8882</v>
      </c>
      <c r="C693" s="832" t="s">
        <v>8203</v>
      </c>
      <c r="D693" s="832" t="s">
        <v>8271</v>
      </c>
      <c r="E693" s="832" t="s">
        <v>8272</v>
      </c>
      <c r="F693" s="849">
        <v>3561</v>
      </c>
      <c r="G693" s="849">
        <v>1178691</v>
      </c>
      <c r="H693" s="849">
        <v>0.95268543439780806</v>
      </c>
      <c r="I693" s="849">
        <v>331</v>
      </c>
      <c r="J693" s="849">
        <v>3495</v>
      </c>
      <c r="K693" s="849">
        <v>1237230</v>
      </c>
      <c r="L693" s="849">
        <v>1</v>
      </c>
      <c r="M693" s="849">
        <v>354</v>
      </c>
      <c r="N693" s="849">
        <v>3457</v>
      </c>
      <c r="O693" s="849">
        <v>1227235</v>
      </c>
      <c r="P693" s="837">
        <v>0.99192146973481088</v>
      </c>
      <c r="Q693" s="850">
        <v>355</v>
      </c>
    </row>
    <row r="694" spans="1:17" ht="14.4" customHeight="1" x14ac:dyDescent="0.3">
      <c r="A694" s="831" t="s">
        <v>628</v>
      </c>
      <c r="B694" s="832" t="s">
        <v>8882</v>
      </c>
      <c r="C694" s="832" t="s">
        <v>8203</v>
      </c>
      <c r="D694" s="832" t="s">
        <v>8580</v>
      </c>
      <c r="E694" s="832" t="s">
        <v>8581</v>
      </c>
      <c r="F694" s="849">
        <v>7</v>
      </c>
      <c r="G694" s="849">
        <v>4571</v>
      </c>
      <c r="H694" s="849">
        <v>0.93152639087018541</v>
      </c>
      <c r="I694" s="849">
        <v>653</v>
      </c>
      <c r="J694" s="849">
        <v>7</v>
      </c>
      <c r="K694" s="849">
        <v>4907</v>
      </c>
      <c r="L694" s="849">
        <v>1</v>
      </c>
      <c r="M694" s="849">
        <v>701</v>
      </c>
      <c r="N694" s="849">
        <v>1</v>
      </c>
      <c r="O694" s="849">
        <v>701</v>
      </c>
      <c r="P694" s="837">
        <v>0.14285714285714285</v>
      </c>
      <c r="Q694" s="850">
        <v>701</v>
      </c>
    </row>
    <row r="695" spans="1:17" ht="14.4" customHeight="1" x14ac:dyDescent="0.3">
      <c r="A695" s="831" t="s">
        <v>628</v>
      </c>
      <c r="B695" s="832" t="s">
        <v>8882</v>
      </c>
      <c r="C695" s="832" t="s">
        <v>8203</v>
      </c>
      <c r="D695" s="832" t="s">
        <v>8352</v>
      </c>
      <c r="E695" s="832" t="s">
        <v>8353</v>
      </c>
      <c r="F695" s="849">
        <v>134</v>
      </c>
      <c r="G695" s="849">
        <v>0</v>
      </c>
      <c r="H695" s="849"/>
      <c r="I695" s="849">
        <v>0</v>
      </c>
      <c r="J695" s="849">
        <v>86</v>
      </c>
      <c r="K695" s="849">
        <v>0</v>
      </c>
      <c r="L695" s="849"/>
      <c r="M695" s="849">
        <v>0</v>
      </c>
      <c r="N695" s="849">
        <v>171</v>
      </c>
      <c r="O695" s="849">
        <v>0</v>
      </c>
      <c r="P695" s="837"/>
      <c r="Q695" s="850">
        <v>0</v>
      </c>
    </row>
    <row r="696" spans="1:17" ht="14.4" customHeight="1" x14ac:dyDescent="0.3">
      <c r="A696" s="831" t="s">
        <v>628</v>
      </c>
      <c r="B696" s="832" t="s">
        <v>8882</v>
      </c>
      <c r="C696" s="832" t="s">
        <v>8203</v>
      </c>
      <c r="D696" s="832" t="s">
        <v>8485</v>
      </c>
      <c r="E696" s="832" t="s">
        <v>8486</v>
      </c>
      <c r="F696" s="849">
        <v>3</v>
      </c>
      <c r="G696" s="849">
        <v>1329</v>
      </c>
      <c r="H696" s="849">
        <v>0.17523734177215189</v>
      </c>
      <c r="I696" s="849">
        <v>443</v>
      </c>
      <c r="J696" s="849">
        <v>16</v>
      </c>
      <c r="K696" s="849">
        <v>7584</v>
      </c>
      <c r="L696" s="849">
        <v>1</v>
      </c>
      <c r="M696" s="849">
        <v>474</v>
      </c>
      <c r="N696" s="849">
        <v>6</v>
      </c>
      <c r="O696" s="849">
        <v>2850</v>
      </c>
      <c r="P696" s="837">
        <v>0.37579113924050633</v>
      </c>
      <c r="Q696" s="850">
        <v>475</v>
      </c>
    </row>
    <row r="697" spans="1:17" ht="14.4" customHeight="1" x14ac:dyDescent="0.3">
      <c r="A697" s="831" t="s">
        <v>628</v>
      </c>
      <c r="B697" s="832" t="s">
        <v>8882</v>
      </c>
      <c r="C697" s="832" t="s">
        <v>8203</v>
      </c>
      <c r="D697" s="832" t="s">
        <v>9293</v>
      </c>
      <c r="E697" s="832" t="s">
        <v>9294</v>
      </c>
      <c r="F697" s="849">
        <v>73</v>
      </c>
      <c r="G697" s="849">
        <v>24820</v>
      </c>
      <c r="H697" s="849">
        <v>1.1017400568181819</v>
      </c>
      <c r="I697" s="849">
        <v>340</v>
      </c>
      <c r="J697" s="849">
        <v>64</v>
      </c>
      <c r="K697" s="849">
        <v>22528</v>
      </c>
      <c r="L697" s="849">
        <v>1</v>
      </c>
      <c r="M697" s="849">
        <v>352</v>
      </c>
      <c r="N697" s="849">
        <v>87</v>
      </c>
      <c r="O697" s="849">
        <v>30710</v>
      </c>
      <c r="P697" s="837">
        <v>1.3631924715909092</v>
      </c>
      <c r="Q697" s="850">
        <v>352.98850574712645</v>
      </c>
    </row>
    <row r="698" spans="1:17" ht="14.4" customHeight="1" x14ac:dyDescent="0.3">
      <c r="A698" s="831" t="s">
        <v>628</v>
      </c>
      <c r="B698" s="832" t="s">
        <v>8882</v>
      </c>
      <c r="C698" s="832" t="s">
        <v>8203</v>
      </c>
      <c r="D698" s="832" t="s">
        <v>8871</v>
      </c>
      <c r="E698" s="832" t="s">
        <v>8872</v>
      </c>
      <c r="F698" s="849">
        <v>364</v>
      </c>
      <c r="G698" s="849">
        <v>64428</v>
      </c>
      <c r="H698" s="849">
        <v>1.3046594982078854</v>
      </c>
      <c r="I698" s="849">
        <v>177</v>
      </c>
      <c r="J698" s="849">
        <v>279</v>
      </c>
      <c r="K698" s="849">
        <v>49383</v>
      </c>
      <c r="L698" s="849">
        <v>1</v>
      </c>
      <c r="M698" s="849">
        <v>177</v>
      </c>
      <c r="N698" s="849">
        <v>269</v>
      </c>
      <c r="O698" s="849">
        <v>47882</v>
      </c>
      <c r="P698" s="837">
        <v>0.96960492477168259</v>
      </c>
      <c r="Q698" s="850">
        <v>178</v>
      </c>
    </row>
    <row r="699" spans="1:17" ht="14.4" customHeight="1" x14ac:dyDescent="0.3">
      <c r="A699" s="831" t="s">
        <v>628</v>
      </c>
      <c r="B699" s="832" t="s">
        <v>8882</v>
      </c>
      <c r="C699" s="832" t="s">
        <v>8203</v>
      </c>
      <c r="D699" s="832" t="s">
        <v>9295</v>
      </c>
      <c r="E699" s="832" t="s">
        <v>9296</v>
      </c>
      <c r="F699" s="849">
        <v>19</v>
      </c>
      <c r="G699" s="849">
        <v>0</v>
      </c>
      <c r="H699" s="849"/>
      <c r="I699" s="849">
        <v>0</v>
      </c>
      <c r="J699" s="849">
        <v>12</v>
      </c>
      <c r="K699" s="849">
        <v>0</v>
      </c>
      <c r="L699" s="849"/>
      <c r="M699" s="849">
        <v>0</v>
      </c>
      <c r="N699" s="849">
        <v>9</v>
      </c>
      <c r="O699" s="849">
        <v>0</v>
      </c>
      <c r="P699" s="837"/>
      <c r="Q699" s="850">
        <v>0</v>
      </c>
    </row>
    <row r="700" spans="1:17" ht="14.4" customHeight="1" x14ac:dyDescent="0.3">
      <c r="A700" s="831" t="s">
        <v>628</v>
      </c>
      <c r="B700" s="832" t="s">
        <v>8882</v>
      </c>
      <c r="C700" s="832" t="s">
        <v>8203</v>
      </c>
      <c r="D700" s="832" t="s">
        <v>9297</v>
      </c>
      <c r="E700" s="832" t="s">
        <v>9298</v>
      </c>
      <c r="F700" s="849">
        <v>1</v>
      </c>
      <c r="G700" s="849">
        <v>0</v>
      </c>
      <c r="H700" s="849"/>
      <c r="I700" s="849">
        <v>0</v>
      </c>
      <c r="J700" s="849">
        <v>2</v>
      </c>
      <c r="K700" s="849">
        <v>0</v>
      </c>
      <c r="L700" s="849"/>
      <c r="M700" s="849">
        <v>0</v>
      </c>
      <c r="N700" s="849"/>
      <c r="O700" s="849"/>
      <c r="P700" s="837"/>
      <c r="Q700" s="850"/>
    </row>
    <row r="701" spans="1:17" ht="14.4" customHeight="1" x14ac:dyDescent="0.3">
      <c r="A701" s="831" t="s">
        <v>628</v>
      </c>
      <c r="B701" s="832" t="s">
        <v>8882</v>
      </c>
      <c r="C701" s="832" t="s">
        <v>8203</v>
      </c>
      <c r="D701" s="832" t="s">
        <v>9299</v>
      </c>
      <c r="E701" s="832" t="s">
        <v>9300</v>
      </c>
      <c r="F701" s="849">
        <v>10981</v>
      </c>
      <c r="G701" s="849">
        <v>13942602</v>
      </c>
      <c r="H701" s="849">
        <v>1.0400405017937724</v>
      </c>
      <c r="I701" s="849">
        <v>1269.7023950459886</v>
      </c>
      <c r="J701" s="849">
        <v>10631</v>
      </c>
      <c r="K701" s="849">
        <v>13405826</v>
      </c>
      <c r="L701" s="849">
        <v>1</v>
      </c>
      <c r="M701" s="849">
        <v>1261.012698711316</v>
      </c>
      <c r="N701" s="849">
        <v>11025</v>
      </c>
      <c r="O701" s="849">
        <v>13728874</v>
      </c>
      <c r="P701" s="837">
        <v>1.0240975826480219</v>
      </c>
      <c r="Q701" s="850">
        <v>1245.2493424036281</v>
      </c>
    </row>
    <row r="702" spans="1:17" ht="14.4" customHeight="1" x14ac:dyDescent="0.3">
      <c r="A702" s="831" t="s">
        <v>628</v>
      </c>
      <c r="B702" s="832" t="s">
        <v>8882</v>
      </c>
      <c r="C702" s="832" t="s">
        <v>8203</v>
      </c>
      <c r="D702" s="832" t="s">
        <v>8873</v>
      </c>
      <c r="E702" s="832" t="s">
        <v>8874</v>
      </c>
      <c r="F702" s="849">
        <v>3598</v>
      </c>
      <c r="G702" s="849">
        <v>532491</v>
      </c>
      <c r="H702" s="849">
        <v>0.97032486843447963</v>
      </c>
      <c r="I702" s="849">
        <v>147.9963868816009</v>
      </c>
      <c r="J702" s="849">
        <v>3518</v>
      </c>
      <c r="K702" s="849">
        <v>548776</v>
      </c>
      <c r="L702" s="849">
        <v>1</v>
      </c>
      <c r="M702" s="849">
        <v>155.99090392268334</v>
      </c>
      <c r="N702" s="849">
        <v>3399</v>
      </c>
      <c r="O702" s="849">
        <v>530244</v>
      </c>
      <c r="P702" s="837">
        <v>0.96623030161668877</v>
      </c>
      <c r="Q702" s="850">
        <v>156</v>
      </c>
    </row>
    <row r="703" spans="1:17" ht="14.4" customHeight="1" x14ac:dyDescent="0.3">
      <c r="A703" s="831" t="s">
        <v>628</v>
      </c>
      <c r="B703" s="832" t="s">
        <v>8882</v>
      </c>
      <c r="C703" s="832" t="s">
        <v>8203</v>
      </c>
      <c r="D703" s="832" t="s">
        <v>8875</v>
      </c>
      <c r="E703" s="832" t="s">
        <v>8876</v>
      </c>
      <c r="F703" s="849">
        <v>1</v>
      </c>
      <c r="G703" s="849">
        <v>0</v>
      </c>
      <c r="H703" s="849"/>
      <c r="I703" s="849">
        <v>0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628</v>
      </c>
      <c r="B704" s="832" t="s">
        <v>8882</v>
      </c>
      <c r="C704" s="832" t="s">
        <v>8203</v>
      </c>
      <c r="D704" s="832" t="s">
        <v>9301</v>
      </c>
      <c r="E704" s="832" t="s">
        <v>9302</v>
      </c>
      <c r="F704" s="849"/>
      <c r="G704" s="849"/>
      <c r="H704" s="849"/>
      <c r="I704" s="849"/>
      <c r="J704" s="849"/>
      <c r="K704" s="849"/>
      <c r="L704" s="849"/>
      <c r="M704" s="849"/>
      <c r="N704" s="849">
        <v>3</v>
      </c>
      <c r="O704" s="849">
        <v>0</v>
      </c>
      <c r="P704" s="837"/>
      <c r="Q704" s="850">
        <v>0</v>
      </c>
    </row>
    <row r="705" spans="1:17" ht="14.4" customHeight="1" x14ac:dyDescent="0.3">
      <c r="A705" s="831" t="s">
        <v>628</v>
      </c>
      <c r="B705" s="832" t="s">
        <v>8882</v>
      </c>
      <c r="C705" s="832" t="s">
        <v>8203</v>
      </c>
      <c r="D705" s="832" t="s">
        <v>9303</v>
      </c>
      <c r="E705" s="832" t="s">
        <v>9304</v>
      </c>
      <c r="F705" s="849">
        <v>10</v>
      </c>
      <c r="G705" s="849">
        <v>5340</v>
      </c>
      <c r="H705" s="849">
        <v>0.97802197802197799</v>
      </c>
      <c r="I705" s="849">
        <v>534</v>
      </c>
      <c r="J705" s="849">
        <v>10</v>
      </c>
      <c r="K705" s="849">
        <v>5460</v>
      </c>
      <c r="L705" s="849">
        <v>1</v>
      </c>
      <c r="M705" s="849">
        <v>546</v>
      </c>
      <c r="N705" s="849">
        <v>15</v>
      </c>
      <c r="O705" s="849">
        <v>8205</v>
      </c>
      <c r="P705" s="837">
        <v>1.5027472527472527</v>
      </c>
      <c r="Q705" s="850">
        <v>547</v>
      </c>
    </row>
    <row r="706" spans="1:17" ht="14.4" customHeight="1" x14ac:dyDescent="0.3">
      <c r="A706" s="831" t="s">
        <v>628</v>
      </c>
      <c r="B706" s="832" t="s">
        <v>8882</v>
      </c>
      <c r="C706" s="832" t="s">
        <v>8203</v>
      </c>
      <c r="D706" s="832" t="s">
        <v>9305</v>
      </c>
      <c r="E706" s="832" t="s">
        <v>9306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0</v>
      </c>
      <c r="P706" s="837"/>
      <c r="Q706" s="850">
        <v>0</v>
      </c>
    </row>
    <row r="707" spans="1:17" ht="14.4" customHeight="1" x14ac:dyDescent="0.3">
      <c r="A707" s="831" t="s">
        <v>628</v>
      </c>
      <c r="B707" s="832" t="s">
        <v>8882</v>
      </c>
      <c r="C707" s="832" t="s">
        <v>8203</v>
      </c>
      <c r="D707" s="832" t="s">
        <v>9307</v>
      </c>
      <c r="E707" s="832" t="s">
        <v>9308</v>
      </c>
      <c r="F707" s="849">
        <v>2</v>
      </c>
      <c r="G707" s="849">
        <v>0</v>
      </c>
      <c r="H707" s="849"/>
      <c r="I707" s="849">
        <v>0</v>
      </c>
      <c r="J707" s="849">
        <v>1</v>
      </c>
      <c r="K707" s="849">
        <v>0</v>
      </c>
      <c r="L707" s="849"/>
      <c r="M707" s="849">
        <v>0</v>
      </c>
      <c r="N707" s="849"/>
      <c r="O707" s="849"/>
      <c r="P707" s="837"/>
      <c r="Q707" s="850"/>
    </row>
    <row r="708" spans="1:17" ht="14.4" customHeight="1" x14ac:dyDescent="0.3">
      <c r="A708" s="831" t="s">
        <v>628</v>
      </c>
      <c r="B708" s="832" t="s">
        <v>8882</v>
      </c>
      <c r="C708" s="832" t="s">
        <v>8203</v>
      </c>
      <c r="D708" s="832" t="s">
        <v>8360</v>
      </c>
      <c r="E708" s="832" t="s">
        <v>8361</v>
      </c>
      <c r="F708" s="849">
        <v>113</v>
      </c>
      <c r="G708" s="849">
        <v>25877</v>
      </c>
      <c r="H708" s="849">
        <v>4.5881205673758867</v>
      </c>
      <c r="I708" s="849">
        <v>229</v>
      </c>
      <c r="J708" s="849">
        <v>24</v>
      </c>
      <c r="K708" s="849">
        <v>5640</v>
      </c>
      <c r="L708" s="849">
        <v>1</v>
      </c>
      <c r="M708" s="849">
        <v>235</v>
      </c>
      <c r="N708" s="849">
        <v>40</v>
      </c>
      <c r="O708" s="849">
        <v>9400</v>
      </c>
      <c r="P708" s="837">
        <v>1.6666666666666667</v>
      </c>
      <c r="Q708" s="850">
        <v>235</v>
      </c>
    </row>
    <row r="709" spans="1:17" ht="14.4" customHeight="1" x14ac:dyDescent="0.3">
      <c r="A709" s="831" t="s">
        <v>628</v>
      </c>
      <c r="B709" s="832" t="s">
        <v>8882</v>
      </c>
      <c r="C709" s="832" t="s">
        <v>8203</v>
      </c>
      <c r="D709" s="832" t="s">
        <v>9309</v>
      </c>
      <c r="E709" s="832" t="s">
        <v>9310</v>
      </c>
      <c r="F709" s="849">
        <v>6</v>
      </c>
      <c r="G709" s="849">
        <v>3162</v>
      </c>
      <c r="H709" s="849"/>
      <c r="I709" s="849">
        <v>527</v>
      </c>
      <c r="J709" s="849"/>
      <c r="K709" s="849"/>
      <c r="L709" s="849"/>
      <c r="M709" s="849"/>
      <c r="N709" s="849">
        <v>4</v>
      </c>
      <c r="O709" s="849">
        <v>2172</v>
      </c>
      <c r="P709" s="837"/>
      <c r="Q709" s="850">
        <v>543</v>
      </c>
    </row>
    <row r="710" spans="1:17" ht="14.4" customHeight="1" x14ac:dyDescent="0.3">
      <c r="A710" s="831" t="s">
        <v>628</v>
      </c>
      <c r="B710" s="832" t="s">
        <v>8882</v>
      </c>
      <c r="C710" s="832" t="s">
        <v>8203</v>
      </c>
      <c r="D710" s="832" t="s">
        <v>8362</v>
      </c>
      <c r="E710" s="832" t="s">
        <v>8363</v>
      </c>
      <c r="F710" s="849"/>
      <c r="G710" s="849"/>
      <c r="H710" s="849"/>
      <c r="I710" s="849"/>
      <c r="J710" s="849"/>
      <c r="K710" s="849"/>
      <c r="L710" s="849"/>
      <c r="M710" s="849"/>
      <c r="N710" s="849">
        <v>8</v>
      </c>
      <c r="O710" s="849">
        <v>656</v>
      </c>
      <c r="P710" s="837"/>
      <c r="Q710" s="850">
        <v>82</v>
      </c>
    </row>
    <row r="711" spans="1:17" ht="14.4" customHeight="1" x14ac:dyDescent="0.3">
      <c r="A711" s="831" t="s">
        <v>628</v>
      </c>
      <c r="B711" s="832" t="s">
        <v>9311</v>
      </c>
      <c r="C711" s="832" t="s">
        <v>8206</v>
      </c>
      <c r="D711" s="832" t="s">
        <v>9312</v>
      </c>
      <c r="E711" s="832" t="s">
        <v>2316</v>
      </c>
      <c r="F711" s="849"/>
      <c r="G711" s="849"/>
      <c r="H711" s="849"/>
      <c r="I711" s="849"/>
      <c r="J711" s="849"/>
      <c r="K711" s="849"/>
      <c r="L711" s="849"/>
      <c r="M711" s="849"/>
      <c r="N711" s="849">
        <v>0.5</v>
      </c>
      <c r="O711" s="849">
        <v>3566.05</v>
      </c>
      <c r="P711" s="837"/>
      <c r="Q711" s="850">
        <v>7132.1</v>
      </c>
    </row>
    <row r="712" spans="1:17" ht="14.4" customHeight="1" x14ac:dyDescent="0.3">
      <c r="A712" s="831" t="s">
        <v>628</v>
      </c>
      <c r="B712" s="832" t="s">
        <v>9311</v>
      </c>
      <c r="C712" s="832" t="s">
        <v>8206</v>
      </c>
      <c r="D712" s="832" t="s">
        <v>8711</v>
      </c>
      <c r="E712" s="832" t="s">
        <v>8712</v>
      </c>
      <c r="F712" s="849">
        <v>47</v>
      </c>
      <c r="G712" s="849">
        <v>3796.74</v>
      </c>
      <c r="H712" s="849">
        <v>1.7828837078255968</v>
      </c>
      <c r="I712" s="849">
        <v>80.781702127659571</v>
      </c>
      <c r="J712" s="849">
        <v>36.1</v>
      </c>
      <c r="K712" s="849">
        <v>2129.5500000000002</v>
      </c>
      <c r="L712" s="849">
        <v>1</v>
      </c>
      <c r="M712" s="849">
        <v>58.990304709141277</v>
      </c>
      <c r="N712" s="849">
        <v>10</v>
      </c>
      <c r="O712" s="849">
        <v>499.3</v>
      </c>
      <c r="P712" s="837">
        <v>0.23446267990890093</v>
      </c>
      <c r="Q712" s="850">
        <v>49.93</v>
      </c>
    </row>
    <row r="713" spans="1:17" ht="14.4" customHeight="1" x14ac:dyDescent="0.3">
      <c r="A713" s="831" t="s">
        <v>628</v>
      </c>
      <c r="B713" s="832" t="s">
        <v>9311</v>
      </c>
      <c r="C713" s="832" t="s">
        <v>8206</v>
      </c>
      <c r="D713" s="832" t="s">
        <v>8711</v>
      </c>
      <c r="E713" s="832"/>
      <c r="F713" s="849">
        <v>24.4</v>
      </c>
      <c r="G713" s="849">
        <v>1944.09</v>
      </c>
      <c r="H713" s="849"/>
      <c r="I713" s="849">
        <v>79.675819672131155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628</v>
      </c>
      <c r="B714" s="832" t="s">
        <v>9311</v>
      </c>
      <c r="C714" s="832" t="s">
        <v>8206</v>
      </c>
      <c r="D714" s="832" t="s">
        <v>8885</v>
      </c>
      <c r="E714" s="832" t="s">
        <v>3336</v>
      </c>
      <c r="F714" s="849">
        <v>21</v>
      </c>
      <c r="G714" s="849">
        <v>1665.51</v>
      </c>
      <c r="H714" s="849"/>
      <c r="I714" s="849">
        <v>79.31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628</v>
      </c>
      <c r="B715" s="832" t="s">
        <v>9311</v>
      </c>
      <c r="C715" s="832" t="s">
        <v>8206</v>
      </c>
      <c r="D715" s="832" t="s">
        <v>8713</v>
      </c>
      <c r="E715" s="832" t="s">
        <v>8714</v>
      </c>
      <c r="F715" s="849">
        <v>18</v>
      </c>
      <c r="G715" s="849">
        <v>15654.96</v>
      </c>
      <c r="H715" s="849"/>
      <c r="I715" s="849">
        <v>869.71999999999991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628</v>
      </c>
      <c r="B716" s="832" t="s">
        <v>9311</v>
      </c>
      <c r="C716" s="832" t="s">
        <v>8206</v>
      </c>
      <c r="D716" s="832" t="s">
        <v>8715</v>
      </c>
      <c r="E716" s="832" t="s">
        <v>8714</v>
      </c>
      <c r="F716" s="849">
        <v>10</v>
      </c>
      <c r="G716" s="849">
        <v>4348.7</v>
      </c>
      <c r="H716" s="849">
        <v>4.5461863343648075</v>
      </c>
      <c r="I716" s="849">
        <v>434.87</v>
      </c>
      <c r="J716" s="849">
        <v>2.2000000000000002</v>
      </c>
      <c r="K716" s="849">
        <v>956.56</v>
      </c>
      <c r="L716" s="849">
        <v>1</v>
      </c>
      <c r="M716" s="849">
        <v>434.79999999999995</v>
      </c>
      <c r="N716" s="849"/>
      <c r="O716" s="849"/>
      <c r="P716" s="837"/>
      <c r="Q716" s="850"/>
    </row>
    <row r="717" spans="1:17" ht="14.4" customHeight="1" x14ac:dyDescent="0.3">
      <c r="A717" s="831" t="s">
        <v>628</v>
      </c>
      <c r="B717" s="832" t="s">
        <v>9311</v>
      </c>
      <c r="C717" s="832" t="s">
        <v>8206</v>
      </c>
      <c r="D717" s="832" t="s">
        <v>8718</v>
      </c>
      <c r="E717" s="832" t="s">
        <v>2305</v>
      </c>
      <c r="F717" s="849">
        <v>2</v>
      </c>
      <c r="G717" s="849">
        <v>9976.18</v>
      </c>
      <c r="H717" s="849"/>
      <c r="I717" s="849">
        <v>4988.09</v>
      </c>
      <c r="J717" s="849"/>
      <c r="K717" s="849"/>
      <c r="L717" s="849"/>
      <c r="M717" s="849"/>
      <c r="N717" s="849">
        <v>2</v>
      </c>
      <c r="O717" s="849">
        <v>9976.18</v>
      </c>
      <c r="P717" s="837"/>
      <c r="Q717" s="850">
        <v>4988.09</v>
      </c>
    </row>
    <row r="718" spans="1:17" ht="14.4" customHeight="1" x14ac:dyDescent="0.3">
      <c r="A718" s="831" t="s">
        <v>628</v>
      </c>
      <c r="B718" s="832" t="s">
        <v>9311</v>
      </c>
      <c r="C718" s="832" t="s">
        <v>8206</v>
      </c>
      <c r="D718" s="832" t="s">
        <v>8886</v>
      </c>
      <c r="E718" s="832" t="s">
        <v>3336</v>
      </c>
      <c r="F718" s="849">
        <v>5</v>
      </c>
      <c r="G718" s="849">
        <v>564.15</v>
      </c>
      <c r="H718" s="849"/>
      <c r="I718" s="849">
        <v>112.83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628</v>
      </c>
      <c r="B719" s="832" t="s">
        <v>9311</v>
      </c>
      <c r="C719" s="832" t="s">
        <v>8206</v>
      </c>
      <c r="D719" s="832" t="s">
        <v>8719</v>
      </c>
      <c r="E719" s="832" t="s">
        <v>2827</v>
      </c>
      <c r="F719" s="849">
        <v>3.7</v>
      </c>
      <c r="G719" s="849">
        <v>2193.4300000000003</v>
      </c>
      <c r="H719" s="849">
        <v>0.8783241033280077</v>
      </c>
      <c r="I719" s="849">
        <v>592.81891891891894</v>
      </c>
      <c r="J719" s="849">
        <v>5.660000000000001</v>
      </c>
      <c r="K719" s="849">
        <v>2497.29</v>
      </c>
      <c r="L719" s="849">
        <v>1</v>
      </c>
      <c r="M719" s="849">
        <v>441.21731448763245</v>
      </c>
      <c r="N719" s="849">
        <v>6.0600000000000005</v>
      </c>
      <c r="O719" s="849">
        <v>2673.86</v>
      </c>
      <c r="P719" s="837">
        <v>1.0707046438339161</v>
      </c>
      <c r="Q719" s="850">
        <v>441.23102310231019</v>
      </c>
    </row>
    <row r="720" spans="1:17" ht="14.4" customHeight="1" x14ac:dyDescent="0.3">
      <c r="A720" s="831" t="s">
        <v>628</v>
      </c>
      <c r="B720" s="832" t="s">
        <v>9311</v>
      </c>
      <c r="C720" s="832" t="s">
        <v>8206</v>
      </c>
      <c r="D720" s="832" t="s">
        <v>8888</v>
      </c>
      <c r="E720" s="832" t="s">
        <v>9313</v>
      </c>
      <c r="F720" s="849">
        <v>0.6</v>
      </c>
      <c r="G720" s="849">
        <v>48.25</v>
      </c>
      <c r="H720" s="849"/>
      <c r="I720" s="849">
        <v>80.416666666666671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628</v>
      </c>
      <c r="B721" s="832" t="s">
        <v>9311</v>
      </c>
      <c r="C721" s="832" t="s">
        <v>8206</v>
      </c>
      <c r="D721" s="832" t="s">
        <v>8888</v>
      </c>
      <c r="E721" s="832"/>
      <c r="F721" s="849">
        <v>6</v>
      </c>
      <c r="G721" s="849">
        <v>482.58</v>
      </c>
      <c r="H721" s="849"/>
      <c r="I721" s="849">
        <v>80.429999999999993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628</v>
      </c>
      <c r="B722" s="832" t="s">
        <v>9311</v>
      </c>
      <c r="C722" s="832" t="s">
        <v>8206</v>
      </c>
      <c r="D722" s="832" t="s">
        <v>8723</v>
      </c>
      <c r="E722" s="832" t="s">
        <v>1615</v>
      </c>
      <c r="F722" s="849">
        <v>4</v>
      </c>
      <c r="G722" s="849">
        <v>104269</v>
      </c>
      <c r="H722" s="849"/>
      <c r="I722" s="849">
        <v>26067.25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628</v>
      </c>
      <c r="B723" s="832" t="s">
        <v>9311</v>
      </c>
      <c r="C723" s="832" t="s">
        <v>8206</v>
      </c>
      <c r="D723" s="832" t="s">
        <v>8889</v>
      </c>
      <c r="E723" s="832" t="s">
        <v>758</v>
      </c>
      <c r="F723" s="849">
        <v>30</v>
      </c>
      <c r="G723" s="849">
        <v>20787</v>
      </c>
      <c r="H723" s="849"/>
      <c r="I723" s="849">
        <v>692.9</v>
      </c>
      <c r="J723" s="849"/>
      <c r="K723" s="849"/>
      <c r="L723" s="849"/>
      <c r="M723" s="849"/>
      <c r="N723" s="849">
        <v>0.3</v>
      </c>
      <c r="O723" s="849">
        <v>207.12</v>
      </c>
      <c r="P723" s="837"/>
      <c r="Q723" s="850">
        <v>690.40000000000009</v>
      </c>
    </row>
    <row r="724" spans="1:17" ht="14.4" customHeight="1" x14ac:dyDescent="0.3">
      <c r="A724" s="831" t="s">
        <v>628</v>
      </c>
      <c r="B724" s="832" t="s">
        <v>9311</v>
      </c>
      <c r="C724" s="832" t="s">
        <v>8206</v>
      </c>
      <c r="D724" s="832" t="s">
        <v>8890</v>
      </c>
      <c r="E724" s="832" t="s">
        <v>1601</v>
      </c>
      <c r="F724" s="849">
        <v>27</v>
      </c>
      <c r="G724" s="849">
        <v>1576.8</v>
      </c>
      <c r="H724" s="849">
        <v>27</v>
      </c>
      <c r="I724" s="849">
        <v>58.4</v>
      </c>
      <c r="J724" s="849">
        <v>1</v>
      </c>
      <c r="K724" s="849">
        <v>58.4</v>
      </c>
      <c r="L724" s="849">
        <v>1</v>
      </c>
      <c r="M724" s="849">
        <v>58.4</v>
      </c>
      <c r="N724" s="849">
        <v>7</v>
      </c>
      <c r="O724" s="849">
        <v>408.8</v>
      </c>
      <c r="P724" s="837">
        <v>7</v>
      </c>
      <c r="Q724" s="850">
        <v>58.4</v>
      </c>
    </row>
    <row r="725" spans="1:17" ht="14.4" customHeight="1" x14ac:dyDescent="0.3">
      <c r="A725" s="831" t="s">
        <v>628</v>
      </c>
      <c r="B725" s="832" t="s">
        <v>9311</v>
      </c>
      <c r="C725" s="832" t="s">
        <v>8206</v>
      </c>
      <c r="D725" s="832" t="s">
        <v>9314</v>
      </c>
      <c r="E725" s="832" t="s">
        <v>9315</v>
      </c>
      <c r="F725" s="849"/>
      <c r="G725" s="849"/>
      <c r="H725" s="849"/>
      <c r="I725" s="849"/>
      <c r="J725" s="849"/>
      <c r="K725" s="849"/>
      <c r="L725" s="849"/>
      <c r="M725" s="849"/>
      <c r="N725" s="849">
        <v>0.45</v>
      </c>
      <c r="O725" s="849">
        <v>47.68</v>
      </c>
      <c r="P725" s="837"/>
      <c r="Q725" s="850">
        <v>105.95555555555555</v>
      </c>
    </row>
    <row r="726" spans="1:17" ht="14.4" customHeight="1" x14ac:dyDescent="0.3">
      <c r="A726" s="831" t="s">
        <v>628</v>
      </c>
      <c r="B726" s="832" t="s">
        <v>9311</v>
      </c>
      <c r="C726" s="832" t="s">
        <v>8206</v>
      </c>
      <c r="D726" s="832" t="s">
        <v>8724</v>
      </c>
      <c r="E726" s="832" t="s">
        <v>4778</v>
      </c>
      <c r="F726" s="849">
        <v>13.85</v>
      </c>
      <c r="G726" s="849">
        <v>9630.17</v>
      </c>
      <c r="H726" s="849">
        <v>4.6370233050847451</v>
      </c>
      <c r="I726" s="849">
        <v>695.3191335740072</v>
      </c>
      <c r="J726" s="849">
        <v>3</v>
      </c>
      <c r="K726" s="849">
        <v>2076.8000000000002</v>
      </c>
      <c r="L726" s="849">
        <v>1</v>
      </c>
      <c r="M726" s="849">
        <v>692.26666666666677</v>
      </c>
      <c r="N726" s="849"/>
      <c r="O726" s="849"/>
      <c r="P726" s="837"/>
      <c r="Q726" s="850"/>
    </row>
    <row r="727" spans="1:17" ht="14.4" customHeight="1" x14ac:dyDescent="0.3">
      <c r="A727" s="831" t="s">
        <v>628</v>
      </c>
      <c r="B727" s="832" t="s">
        <v>9311</v>
      </c>
      <c r="C727" s="832" t="s">
        <v>8206</v>
      </c>
      <c r="D727" s="832" t="s">
        <v>8529</v>
      </c>
      <c r="E727" s="832" t="s">
        <v>1004</v>
      </c>
      <c r="F727" s="849">
        <v>2</v>
      </c>
      <c r="G727" s="849">
        <v>2475.48</v>
      </c>
      <c r="H727" s="849">
        <v>0.25</v>
      </c>
      <c r="I727" s="849">
        <v>1237.74</v>
      </c>
      <c r="J727" s="849">
        <v>8</v>
      </c>
      <c r="K727" s="849">
        <v>9901.92</v>
      </c>
      <c r="L727" s="849">
        <v>1</v>
      </c>
      <c r="M727" s="849">
        <v>1237.74</v>
      </c>
      <c r="N727" s="849">
        <v>2</v>
      </c>
      <c r="O727" s="849">
        <v>2475.48</v>
      </c>
      <c r="P727" s="837">
        <v>0.25</v>
      </c>
      <c r="Q727" s="850">
        <v>1237.74</v>
      </c>
    </row>
    <row r="728" spans="1:17" ht="14.4" customHeight="1" x14ac:dyDescent="0.3">
      <c r="A728" s="831" t="s">
        <v>628</v>
      </c>
      <c r="B728" s="832" t="s">
        <v>9311</v>
      </c>
      <c r="C728" s="832" t="s">
        <v>8206</v>
      </c>
      <c r="D728" s="832" t="s">
        <v>8530</v>
      </c>
      <c r="E728" s="832" t="s">
        <v>1004</v>
      </c>
      <c r="F728" s="849"/>
      <c r="G728" s="849"/>
      <c r="H728" s="849"/>
      <c r="I728" s="849"/>
      <c r="J728" s="849">
        <v>4</v>
      </c>
      <c r="K728" s="849">
        <v>12377.44</v>
      </c>
      <c r="L728" s="849">
        <v>1</v>
      </c>
      <c r="M728" s="849">
        <v>3094.36</v>
      </c>
      <c r="N728" s="849"/>
      <c r="O728" s="849"/>
      <c r="P728" s="837"/>
      <c r="Q728" s="850"/>
    </row>
    <row r="729" spans="1:17" ht="14.4" customHeight="1" x14ac:dyDescent="0.3">
      <c r="A729" s="831" t="s">
        <v>628</v>
      </c>
      <c r="B729" s="832" t="s">
        <v>9311</v>
      </c>
      <c r="C729" s="832" t="s">
        <v>8206</v>
      </c>
      <c r="D729" s="832" t="s">
        <v>8531</v>
      </c>
      <c r="E729" s="832" t="s">
        <v>1004</v>
      </c>
      <c r="F729" s="849">
        <v>1</v>
      </c>
      <c r="G729" s="849">
        <v>6188.71</v>
      </c>
      <c r="H729" s="849">
        <v>0.33333333333333331</v>
      </c>
      <c r="I729" s="849">
        <v>6188.71</v>
      </c>
      <c r="J729" s="849">
        <v>3</v>
      </c>
      <c r="K729" s="849">
        <v>18566.13</v>
      </c>
      <c r="L729" s="849">
        <v>1</v>
      </c>
      <c r="M729" s="849">
        <v>6188.71</v>
      </c>
      <c r="N729" s="849">
        <v>12</v>
      </c>
      <c r="O729" s="849">
        <v>74264.52</v>
      </c>
      <c r="P729" s="837">
        <v>4</v>
      </c>
      <c r="Q729" s="850">
        <v>6188.71</v>
      </c>
    </row>
    <row r="730" spans="1:17" ht="14.4" customHeight="1" x14ac:dyDescent="0.3">
      <c r="A730" s="831" t="s">
        <v>628</v>
      </c>
      <c r="B730" s="832" t="s">
        <v>9311</v>
      </c>
      <c r="C730" s="832" t="s">
        <v>8206</v>
      </c>
      <c r="D730" s="832" t="s">
        <v>8532</v>
      </c>
      <c r="E730" s="832" t="s">
        <v>1004</v>
      </c>
      <c r="F730" s="849">
        <v>20</v>
      </c>
      <c r="G730" s="849">
        <v>247548.6</v>
      </c>
      <c r="H730" s="849">
        <v>2.2222222222222223</v>
      </c>
      <c r="I730" s="849">
        <v>12377.43</v>
      </c>
      <c r="J730" s="849">
        <v>9</v>
      </c>
      <c r="K730" s="849">
        <v>111396.87</v>
      </c>
      <c r="L730" s="849">
        <v>1</v>
      </c>
      <c r="M730" s="849">
        <v>12377.43</v>
      </c>
      <c r="N730" s="849">
        <v>2</v>
      </c>
      <c r="O730" s="849">
        <v>24754.86</v>
      </c>
      <c r="P730" s="837">
        <v>0.22222222222222224</v>
      </c>
      <c r="Q730" s="850">
        <v>12377.43</v>
      </c>
    </row>
    <row r="731" spans="1:17" ht="14.4" customHeight="1" x14ac:dyDescent="0.3">
      <c r="A731" s="831" t="s">
        <v>628</v>
      </c>
      <c r="B731" s="832" t="s">
        <v>9311</v>
      </c>
      <c r="C731" s="832" t="s">
        <v>8206</v>
      </c>
      <c r="D731" s="832" t="s">
        <v>9316</v>
      </c>
      <c r="E731" s="832" t="s">
        <v>2303</v>
      </c>
      <c r="F731" s="849"/>
      <c r="G731" s="849"/>
      <c r="H731" s="849"/>
      <c r="I731" s="849"/>
      <c r="J731" s="849">
        <v>1</v>
      </c>
      <c r="K731" s="849">
        <v>128.74</v>
      </c>
      <c r="L731" s="849">
        <v>1</v>
      </c>
      <c r="M731" s="849">
        <v>128.74</v>
      </c>
      <c r="N731" s="849"/>
      <c r="O731" s="849"/>
      <c r="P731" s="837"/>
      <c r="Q731" s="850"/>
    </row>
    <row r="732" spans="1:17" ht="14.4" customHeight="1" x14ac:dyDescent="0.3">
      <c r="A732" s="831" t="s">
        <v>628</v>
      </c>
      <c r="B732" s="832" t="s">
        <v>9311</v>
      </c>
      <c r="C732" s="832" t="s">
        <v>8206</v>
      </c>
      <c r="D732" s="832" t="s">
        <v>9317</v>
      </c>
      <c r="E732" s="832" t="s">
        <v>9318</v>
      </c>
      <c r="F732" s="849">
        <v>197</v>
      </c>
      <c r="G732" s="849">
        <v>7656.92</v>
      </c>
      <c r="H732" s="849">
        <v>30.048347853386705</v>
      </c>
      <c r="I732" s="849">
        <v>38.867614213197967</v>
      </c>
      <c r="J732" s="849">
        <v>6.6</v>
      </c>
      <c r="K732" s="849">
        <v>254.82</v>
      </c>
      <c r="L732" s="849">
        <v>1</v>
      </c>
      <c r="M732" s="849">
        <v>38.609090909090909</v>
      </c>
      <c r="N732" s="849"/>
      <c r="O732" s="849"/>
      <c r="P732" s="837"/>
      <c r="Q732" s="850"/>
    </row>
    <row r="733" spans="1:17" ht="14.4" customHeight="1" x14ac:dyDescent="0.3">
      <c r="A733" s="831" t="s">
        <v>628</v>
      </c>
      <c r="B733" s="832" t="s">
        <v>9311</v>
      </c>
      <c r="C733" s="832" t="s">
        <v>8206</v>
      </c>
      <c r="D733" s="832" t="s">
        <v>9317</v>
      </c>
      <c r="E733" s="832"/>
      <c r="F733" s="849">
        <v>4.5</v>
      </c>
      <c r="G733" s="849">
        <v>173.73</v>
      </c>
      <c r="H733" s="849"/>
      <c r="I733" s="849">
        <v>38.606666666666662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628</v>
      </c>
      <c r="B734" s="832" t="s">
        <v>9311</v>
      </c>
      <c r="C734" s="832" t="s">
        <v>8206</v>
      </c>
      <c r="D734" s="832" t="s">
        <v>8733</v>
      </c>
      <c r="E734" s="832" t="s">
        <v>8734</v>
      </c>
      <c r="F734" s="849">
        <v>4.6000000000000005</v>
      </c>
      <c r="G734" s="849">
        <v>1778.38</v>
      </c>
      <c r="H734" s="849">
        <v>1.7037228640953423</v>
      </c>
      <c r="I734" s="849">
        <v>386.60434782608695</v>
      </c>
      <c r="J734" s="849">
        <v>2.7</v>
      </c>
      <c r="K734" s="849">
        <v>1043.82</v>
      </c>
      <c r="L734" s="849">
        <v>1</v>
      </c>
      <c r="M734" s="849">
        <v>386.59999999999997</v>
      </c>
      <c r="N734" s="849"/>
      <c r="O734" s="849"/>
      <c r="P734" s="837"/>
      <c r="Q734" s="850"/>
    </row>
    <row r="735" spans="1:17" ht="14.4" customHeight="1" x14ac:dyDescent="0.3">
      <c r="A735" s="831" t="s">
        <v>628</v>
      </c>
      <c r="B735" s="832" t="s">
        <v>9311</v>
      </c>
      <c r="C735" s="832" t="s">
        <v>8206</v>
      </c>
      <c r="D735" s="832" t="s">
        <v>9319</v>
      </c>
      <c r="E735" s="832" t="s">
        <v>9320</v>
      </c>
      <c r="F735" s="849"/>
      <c r="G735" s="849"/>
      <c r="H735" s="849"/>
      <c r="I735" s="849"/>
      <c r="J735" s="849">
        <v>9</v>
      </c>
      <c r="K735" s="849">
        <v>347.49</v>
      </c>
      <c r="L735" s="849">
        <v>1</v>
      </c>
      <c r="M735" s="849">
        <v>38.61</v>
      </c>
      <c r="N735" s="849"/>
      <c r="O735" s="849"/>
      <c r="P735" s="837"/>
      <c r="Q735" s="850"/>
    </row>
    <row r="736" spans="1:17" ht="14.4" customHeight="1" x14ac:dyDescent="0.3">
      <c r="A736" s="831" t="s">
        <v>628</v>
      </c>
      <c r="B736" s="832" t="s">
        <v>9311</v>
      </c>
      <c r="C736" s="832" t="s">
        <v>8206</v>
      </c>
      <c r="D736" s="832" t="s">
        <v>8735</v>
      </c>
      <c r="E736" s="832" t="s">
        <v>1610</v>
      </c>
      <c r="F736" s="849">
        <v>6</v>
      </c>
      <c r="G736" s="849">
        <v>54950.45</v>
      </c>
      <c r="H736" s="849">
        <v>6.3600941216776166</v>
      </c>
      <c r="I736" s="849">
        <v>9158.4083333333328</v>
      </c>
      <c r="J736" s="849">
        <v>1</v>
      </c>
      <c r="K736" s="849">
        <v>8639.8799999999992</v>
      </c>
      <c r="L736" s="849">
        <v>1</v>
      </c>
      <c r="M736" s="849">
        <v>8639.8799999999992</v>
      </c>
      <c r="N736" s="849">
        <v>1</v>
      </c>
      <c r="O736" s="849">
        <v>9158.27</v>
      </c>
      <c r="P736" s="837">
        <v>1.059999675921425</v>
      </c>
      <c r="Q736" s="850">
        <v>9158.27</v>
      </c>
    </row>
    <row r="737" spans="1:17" ht="14.4" customHeight="1" x14ac:dyDescent="0.3">
      <c r="A737" s="831" t="s">
        <v>628</v>
      </c>
      <c r="B737" s="832" t="s">
        <v>9311</v>
      </c>
      <c r="C737" s="832" t="s">
        <v>8206</v>
      </c>
      <c r="D737" s="832" t="s">
        <v>8895</v>
      </c>
      <c r="E737" s="832" t="s">
        <v>8799</v>
      </c>
      <c r="F737" s="849">
        <v>0.3</v>
      </c>
      <c r="G737" s="849">
        <v>204.33</v>
      </c>
      <c r="H737" s="849">
        <v>1.303790199081164</v>
      </c>
      <c r="I737" s="849">
        <v>681.1</v>
      </c>
      <c r="J737" s="849">
        <v>0.4</v>
      </c>
      <c r="K737" s="849">
        <v>156.72</v>
      </c>
      <c r="L737" s="849">
        <v>1</v>
      </c>
      <c r="M737" s="849">
        <v>391.79999999999995</v>
      </c>
      <c r="N737" s="849">
        <v>7.02</v>
      </c>
      <c r="O737" s="849">
        <v>4539.87</v>
      </c>
      <c r="P737" s="837">
        <v>28.968032159264929</v>
      </c>
      <c r="Q737" s="850">
        <v>646.70512820512818</v>
      </c>
    </row>
    <row r="738" spans="1:17" ht="14.4" customHeight="1" x14ac:dyDescent="0.3">
      <c r="A738" s="831" t="s">
        <v>628</v>
      </c>
      <c r="B738" s="832" t="s">
        <v>9311</v>
      </c>
      <c r="C738" s="832" t="s">
        <v>8206</v>
      </c>
      <c r="D738" s="832" t="s">
        <v>8736</v>
      </c>
      <c r="E738" s="832" t="s">
        <v>8737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42.88</v>
      </c>
      <c r="P738" s="837"/>
      <c r="Q738" s="850">
        <v>42.88</v>
      </c>
    </row>
    <row r="739" spans="1:17" ht="14.4" customHeight="1" x14ac:dyDescent="0.3">
      <c r="A739" s="831" t="s">
        <v>628</v>
      </c>
      <c r="B739" s="832" t="s">
        <v>9311</v>
      </c>
      <c r="C739" s="832" t="s">
        <v>8206</v>
      </c>
      <c r="D739" s="832" t="s">
        <v>8896</v>
      </c>
      <c r="E739" s="832" t="s">
        <v>8897</v>
      </c>
      <c r="F739" s="849">
        <v>43</v>
      </c>
      <c r="G739" s="849">
        <v>1930.5400000000002</v>
      </c>
      <c r="H739" s="849">
        <v>0.66208708296751539</v>
      </c>
      <c r="I739" s="849">
        <v>44.896279069767445</v>
      </c>
      <c r="J739" s="849">
        <v>68</v>
      </c>
      <c r="K739" s="849">
        <v>2915.84</v>
      </c>
      <c r="L739" s="849">
        <v>1</v>
      </c>
      <c r="M739" s="849">
        <v>42.88</v>
      </c>
      <c r="N739" s="849">
        <v>27</v>
      </c>
      <c r="O739" s="849">
        <v>1157.76</v>
      </c>
      <c r="P739" s="837">
        <v>0.39705882352941174</v>
      </c>
      <c r="Q739" s="850">
        <v>42.88</v>
      </c>
    </row>
    <row r="740" spans="1:17" ht="14.4" customHeight="1" x14ac:dyDescent="0.3">
      <c r="A740" s="831" t="s">
        <v>628</v>
      </c>
      <c r="B740" s="832" t="s">
        <v>9311</v>
      </c>
      <c r="C740" s="832" t="s">
        <v>8206</v>
      </c>
      <c r="D740" s="832" t="s">
        <v>8738</v>
      </c>
      <c r="E740" s="832" t="s">
        <v>8739</v>
      </c>
      <c r="F740" s="849">
        <v>0.3</v>
      </c>
      <c r="G740" s="849">
        <v>165.09</v>
      </c>
      <c r="H740" s="849">
        <v>7.2327002694354992E-2</v>
      </c>
      <c r="I740" s="849">
        <v>550.30000000000007</v>
      </c>
      <c r="J740" s="849">
        <v>4.1999999999999993</v>
      </c>
      <c r="K740" s="849">
        <v>2282.5500000000002</v>
      </c>
      <c r="L740" s="849">
        <v>1</v>
      </c>
      <c r="M740" s="849">
        <v>543.46428571428589</v>
      </c>
      <c r="N740" s="849"/>
      <c r="O740" s="849"/>
      <c r="P740" s="837"/>
      <c r="Q740" s="850"/>
    </row>
    <row r="741" spans="1:17" ht="14.4" customHeight="1" x14ac:dyDescent="0.3">
      <c r="A741" s="831" t="s">
        <v>628</v>
      </c>
      <c r="B741" s="832" t="s">
        <v>9311</v>
      </c>
      <c r="C741" s="832" t="s">
        <v>8206</v>
      </c>
      <c r="D741" s="832" t="s">
        <v>9321</v>
      </c>
      <c r="E741" s="832" t="s">
        <v>9322</v>
      </c>
      <c r="F741" s="849">
        <v>13.2</v>
      </c>
      <c r="G741" s="849">
        <v>1019.26</v>
      </c>
      <c r="H741" s="849"/>
      <c r="I741" s="849">
        <v>77.216666666666669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628</v>
      </c>
      <c r="B742" s="832" t="s">
        <v>9311</v>
      </c>
      <c r="C742" s="832" t="s">
        <v>8206</v>
      </c>
      <c r="D742" s="832" t="s">
        <v>8740</v>
      </c>
      <c r="E742" s="832" t="s">
        <v>8741</v>
      </c>
      <c r="F742" s="849">
        <v>87.7</v>
      </c>
      <c r="G742" s="849">
        <v>31857.019999999997</v>
      </c>
      <c r="H742" s="849">
        <v>1.051507912957631</v>
      </c>
      <c r="I742" s="849">
        <v>363.24994298745719</v>
      </c>
      <c r="J742" s="849">
        <v>111.5</v>
      </c>
      <c r="K742" s="849">
        <v>30296.51</v>
      </c>
      <c r="L742" s="849">
        <v>1</v>
      </c>
      <c r="M742" s="849">
        <v>271.71757847533632</v>
      </c>
      <c r="N742" s="849">
        <v>106.30000000000001</v>
      </c>
      <c r="O742" s="849">
        <v>28883.5</v>
      </c>
      <c r="P742" s="837">
        <v>0.95336063460774856</v>
      </c>
      <c r="Q742" s="850">
        <v>271.71683913452489</v>
      </c>
    </row>
    <row r="743" spans="1:17" ht="14.4" customHeight="1" x14ac:dyDescent="0.3">
      <c r="A743" s="831" t="s">
        <v>628</v>
      </c>
      <c r="B743" s="832" t="s">
        <v>9311</v>
      </c>
      <c r="C743" s="832" t="s">
        <v>8206</v>
      </c>
      <c r="D743" s="832" t="s">
        <v>8742</v>
      </c>
      <c r="E743" s="832" t="s">
        <v>1016</v>
      </c>
      <c r="F743" s="849">
        <v>100.56</v>
      </c>
      <c r="G743" s="849">
        <v>23598.81</v>
      </c>
      <c r="H743" s="849">
        <v>0.85353566042035145</v>
      </c>
      <c r="I743" s="849">
        <v>234.67392601431982</v>
      </c>
      <c r="J743" s="849">
        <v>203.5</v>
      </c>
      <c r="K743" s="849">
        <v>27648.3</v>
      </c>
      <c r="L743" s="849">
        <v>1</v>
      </c>
      <c r="M743" s="849">
        <v>135.86388206388207</v>
      </c>
      <c r="N743" s="849">
        <v>205</v>
      </c>
      <c r="O743" s="849">
        <v>27852.18</v>
      </c>
      <c r="P743" s="837">
        <v>1.0073740519308603</v>
      </c>
      <c r="Q743" s="850">
        <v>135.86429268292684</v>
      </c>
    </row>
    <row r="744" spans="1:17" ht="14.4" customHeight="1" x14ac:dyDescent="0.3">
      <c r="A744" s="831" t="s">
        <v>628</v>
      </c>
      <c r="B744" s="832" t="s">
        <v>9311</v>
      </c>
      <c r="C744" s="832" t="s">
        <v>8206</v>
      </c>
      <c r="D744" s="832" t="s">
        <v>9323</v>
      </c>
      <c r="E744" s="832" t="s">
        <v>9324</v>
      </c>
      <c r="F744" s="849">
        <v>6</v>
      </c>
      <c r="G744" s="849">
        <v>35914.379999999997</v>
      </c>
      <c r="H744" s="849"/>
      <c r="I744" s="849">
        <v>5985.73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628</v>
      </c>
      <c r="B745" s="832" t="s">
        <v>9311</v>
      </c>
      <c r="C745" s="832" t="s">
        <v>8206</v>
      </c>
      <c r="D745" s="832" t="s">
        <v>8900</v>
      </c>
      <c r="E745" s="832" t="s">
        <v>8744</v>
      </c>
      <c r="F745" s="849">
        <v>37</v>
      </c>
      <c r="G745" s="849">
        <v>2013.6799999999998</v>
      </c>
      <c r="H745" s="849">
        <v>15.014017297942139</v>
      </c>
      <c r="I745" s="849">
        <v>54.423783783783776</v>
      </c>
      <c r="J745" s="849">
        <v>2</v>
      </c>
      <c r="K745" s="849">
        <v>134.12</v>
      </c>
      <c r="L745" s="849">
        <v>1</v>
      </c>
      <c r="M745" s="849">
        <v>67.06</v>
      </c>
      <c r="N745" s="849">
        <v>18</v>
      </c>
      <c r="O745" s="849">
        <v>1207.08</v>
      </c>
      <c r="P745" s="837">
        <v>9</v>
      </c>
      <c r="Q745" s="850">
        <v>67.06</v>
      </c>
    </row>
    <row r="746" spans="1:17" ht="14.4" customHeight="1" x14ac:dyDescent="0.3">
      <c r="A746" s="831" t="s">
        <v>628</v>
      </c>
      <c r="B746" s="832" t="s">
        <v>9311</v>
      </c>
      <c r="C746" s="832" t="s">
        <v>8206</v>
      </c>
      <c r="D746" s="832" t="s">
        <v>8901</v>
      </c>
      <c r="E746" s="832" t="s">
        <v>8902</v>
      </c>
      <c r="F746" s="849">
        <v>0.2</v>
      </c>
      <c r="G746" s="849">
        <v>885.4</v>
      </c>
      <c r="H746" s="849"/>
      <c r="I746" s="849">
        <v>4427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628</v>
      </c>
      <c r="B747" s="832" t="s">
        <v>9311</v>
      </c>
      <c r="C747" s="832" t="s">
        <v>8206</v>
      </c>
      <c r="D747" s="832" t="s">
        <v>8743</v>
      </c>
      <c r="E747" s="832" t="s">
        <v>8744</v>
      </c>
      <c r="F747" s="849">
        <v>242.1</v>
      </c>
      <c r="G747" s="849">
        <v>7479</v>
      </c>
      <c r="H747" s="849">
        <v>4.4666479536075387</v>
      </c>
      <c r="I747" s="849">
        <v>30.892193308550187</v>
      </c>
      <c r="J747" s="849">
        <v>56</v>
      </c>
      <c r="K747" s="849">
        <v>1674.41</v>
      </c>
      <c r="L747" s="849">
        <v>1</v>
      </c>
      <c r="M747" s="849">
        <v>29.900178571428572</v>
      </c>
      <c r="N747" s="849">
        <v>9</v>
      </c>
      <c r="O747" s="849">
        <v>301.77</v>
      </c>
      <c r="P747" s="837">
        <v>0.18022467615458576</v>
      </c>
      <c r="Q747" s="850">
        <v>33.53</v>
      </c>
    </row>
    <row r="748" spans="1:17" ht="14.4" customHeight="1" x14ac:dyDescent="0.3">
      <c r="A748" s="831" t="s">
        <v>628</v>
      </c>
      <c r="B748" s="832" t="s">
        <v>9311</v>
      </c>
      <c r="C748" s="832" t="s">
        <v>8206</v>
      </c>
      <c r="D748" s="832" t="s">
        <v>8409</v>
      </c>
      <c r="E748" s="832" t="s">
        <v>8410</v>
      </c>
      <c r="F748" s="849"/>
      <c r="G748" s="849"/>
      <c r="H748" s="849"/>
      <c r="I748" s="849"/>
      <c r="J748" s="849">
        <v>0.2</v>
      </c>
      <c r="K748" s="849">
        <v>907</v>
      </c>
      <c r="L748" s="849">
        <v>1</v>
      </c>
      <c r="M748" s="849">
        <v>4535</v>
      </c>
      <c r="N748" s="849"/>
      <c r="O748" s="849"/>
      <c r="P748" s="837"/>
      <c r="Q748" s="850"/>
    </row>
    <row r="749" spans="1:17" ht="14.4" customHeight="1" x14ac:dyDescent="0.3">
      <c r="A749" s="831" t="s">
        <v>628</v>
      </c>
      <c r="B749" s="832" t="s">
        <v>9311</v>
      </c>
      <c r="C749" s="832" t="s">
        <v>8206</v>
      </c>
      <c r="D749" s="832" t="s">
        <v>8903</v>
      </c>
      <c r="E749" s="832" t="s">
        <v>1068</v>
      </c>
      <c r="F749" s="849">
        <v>6</v>
      </c>
      <c r="G749" s="849">
        <v>394.5</v>
      </c>
      <c r="H749" s="849"/>
      <c r="I749" s="849">
        <v>65.75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628</v>
      </c>
      <c r="B750" s="832" t="s">
        <v>9311</v>
      </c>
      <c r="C750" s="832" t="s">
        <v>8206</v>
      </c>
      <c r="D750" s="832" t="s">
        <v>8745</v>
      </c>
      <c r="E750" s="832" t="s">
        <v>8746</v>
      </c>
      <c r="F750" s="849">
        <v>12.41</v>
      </c>
      <c r="G750" s="849">
        <v>46602.04</v>
      </c>
      <c r="H750" s="849">
        <v>1.3470522381911905</v>
      </c>
      <c r="I750" s="849">
        <v>3755.2006446414184</v>
      </c>
      <c r="J750" s="849">
        <v>10.599999999999998</v>
      </c>
      <c r="K750" s="849">
        <v>34595.57</v>
      </c>
      <c r="L750" s="849">
        <v>1</v>
      </c>
      <c r="M750" s="849">
        <v>3263.7330188679252</v>
      </c>
      <c r="N750" s="849">
        <v>0.3</v>
      </c>
      <c r="O750" s="849">
        <v>979.12</v>
      </c>
      <c r="P750" s="837">
        <v>2.830188951938066E-2</v>
      </c>
      <c r="Q750" s="850">
        <v>3263.7333333333336</v>
      </c>
    </row>
    <row r="751" spans="1:17" ht="14.4" customHeight="1" x14ac:dyDescent="0.3">
      <c r="A751" s="831" t="s">
        <v>628</v>
      </c>
      <c r="B751" s="832" t="s">
        <v>9311</v>
      </c>
      <c r="C751" s="832" t="s">
        <v>8206</v>
      </c>
      <c r="D751" s="832" t="s">
        <v>8747</v>
      </c>
      <c r="E751" s="832" t="s">
        <v>8746</v>
      </c>
      <c r="F751" s="849">
        <v>3.4000000000000004</v>
      </c>
      <c r="G751" s="849">
        <v>7164.82</v>
      </c>
      <c r="H751" s="849">
        <v>0.97568156439796272</v>
      </c>
      <c r="I751" s="849">
        <v>2107.2999999999997</v>
      </c>
      <c r="J751" s="849">
        <v>4.5</v>
      </c>
      <c r="K751" s="849">
        <v>7343.4000000000005</v>
      </c>
      <c r="L751" s="849">
        <v>1</v>
      </c>
      <c r="M751" s="849">
        <v>1631.8666666666668</v>
      </c>
      <c r="N751" s="849">
        <v>0.4</v>
      </c>
      <c r="O751" s="849">
        <v>652.74</v>
      </c>
      <c r="P751" s="837">
        <v>8.8887981044202952E-2</v>
      </c>
      <c r="Q751" s="850">
        <v>1631.85</v>
      </c>
    </row>
    <row r="752" spans="1:17" ht="14.4" customHeight="1" x14ac:dyDescent="0.3">
      <c r="A752" s="831" t="s">
        <v>628</v>
      </c>
      <c r="B752" s="832" t="s">
        <v>9311</v>
      </c>
      <c r="C752" s="832" t="s">
        <v>8206</v>
      </c>
      <c r="D752" s="832" t="s">
        <v>9325</v>
      </c>
      <c r="E752" s="832" t="s">
        <v>9326</v>
      </c>
      <c r="F752" s="849">
        <v>3</v>
      </c>
      <c r="G752" s="849">
        <v>12944.73</v>
      </c>
      <c r="H752" s="849"/>
      <c r="I752" s="849">
        <v>4314.91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628</v>
      </c>
      <c r="B753" s="832" t="s">
        <v>9311</v>
      </c>
      <c r="C753" s="832" t="s">
        <v>8206</v>
      </c>
      <c r="D753" s="832" t="s">
        <v>8416</v>
      </c>
      <c r="E753" s="832" t="s">
        <v>1562</v>
      </c>
      <c r="F753" s="849"/>
      <c r="G753" s="849"/>
      <c r="H753" s="849"/>
      <c r="I753" s="849"/>
      <c r="J753" s="849">
        <v>3</v>
      </c>
      <c r="K753" s="849">
        <v>20436.240000000002</v>
      </c>
      <c r="L753" s="849">
        <v>1</v>
      </c>
      <c r="M753" s="849">
        <v>6812.0800000000008</v>
      </c>
      <c r="N753" s="849">
        <v>3</v>
      </c>
      <c r="O753" s="849">
        <v>20588.580000000002</v>
      </c>
      <c r="P753" s="837">
        <v>1.0074544045284259</v>
      </c>
      <c r="Q753" s="850">
        <v>6862.8600000000006</v>
      </c>
    </row>
    <row r="754" spans="1:17" ht="14.4" customHeight="1" x14ac:dyDescent="0.3">
      <c r="A754" s="831" t="s">
        <v>628</v>
      </c>
      <c r="B754" s="832" t="s">
        <v>9311</v>
      </c>
      <c r="C754" s="832" t="s">
        <v>8206</v>
      </c>
      <c r="D754" s="832" t="s">
        <v>8906</v>
      </c>
      <c r="E754" s="832" t="s">
        <v>8907</v>
      </c>
      <c r="F754" s="849">
        <v>0.7</v>
      </c>
      <c r="G754" s="849">
        <v>296.77</v>
      </c>
      <c r="H754" s="849">
        <v>0.19859071989721491</v>
      </c>
      <c r="I754" s="849">
        <v>423.95714285714286</v>
      </c>
      <c r="J754" s="849">
        <v>5.5</v>
      </c>
      <c r="K754" s="849">
        <v>1494.3799999999999</v>
      </c>
      <c r="L754" s="849">
        <v>1</v>
      </c>
      <c r="M754" s="849">
        <v>271.70545454545453</v>
      </c>
      <c r="N754" s="849"/>
      <c r="O754" s="849"/>
      <c r="P754" s="837"/>
      <c r="Q754" s="850"/>
    </row>
    <row r="755" spans="1:17" ht="14.4" customHeight="1" x14ac:dyDescent="0.3">
      <c r="A755" s="831" t="s">
        <v>628</v>
      </c>
      <c r="B755" s="832" t="s">
        <v>9311</v>
      </c>
      <c r="C755" s="832" t="s">
        <v>8206</v>
      </c>
      <c r="D755" s="832" t="s">
        <v>8908</v>
      </c>
      <c r="E755" s="832" t="s">
        <v>8909</v>
      </c>
      <c r="F755" s="849">
        <v>19</v>
      </c>
      <c r="G755" s="849">
        <v>2082.4</v>
      </c>
      <c r="H755" s="849">
        <v>19.000000000000004</v>
      </c>
      <c r="I755" s="849">
        <v>109.60000000000001</v>
      </c>
      <c r="J755" s="849">
        <v>1</v>
      </c>
      <c r="K755" s="849">
        <v>109.6</v>
      </c>
      <c r="L755" s="849">
        <v>1</v>
      </c>
      <c r="M755" s="849">
        <v>109.6</v>
      </c>
      <c r="N755" s="849">
        <v>1.5</v>
      </c>
      <c r="O755" s="849">
        <v>164.4</v>
      </c>
      <c r="P755" s="837">
        <v>1.5000000000000002</v>
      </c>
      <c r="Q755" s="850">
        <v>109.60000000000001</v>
      </c>
    </row>
    <row r="756" spans="1:17" ht="14.4" customHeight="1" x14ac:dyDescent="0.3">
      <c r="A756" s="831" t="s">
        <v>628</v>
      </c>
      <c r="B756" s="832" t="s">
        <v>9311</v>
      </c>
      <c r="C756" s="832" t="s">
        <v>8206</v>
      </c>
      <c r="D756" s="832" t="s">
        <v>9327</v>
      </c>
      <c r="E756" s="832" t="s">
        <v>9328</v>
      </c>
      <c r="F756" s="849">
        <v>0.5</v>
      </c>
      <c r="G756" s="849">
        <v>2108.5</v>
      </c>
      <c r="H756" s="849"/>
      <c r="I756" s="849">
        <v>4217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628</v>
      </c>
      <c r="B757" s="832" t="s">
        <v>9311</v>
      </c>
      <c r="C757" s="832" t="s">
        <v>8206</v>
      </c>
      <c r="D757" s="832" t="s">
        <v>8750</v>
      </c>
      <c r="E757" s="832" t="s">
        <v>2768</v>
      </c>
      <c r="F757" s="849">
        <v>180.5</v>
      </c>
      <c r="G757" s="849">
        <v>11867.840000000002</v>
      </c>
      <c r="H757" s="849">
        <v>1.0091202984886802</v>
      </c>
      <c r="I757" s="849">
        <v>65.74980609418283</v>
      </c>
      <c r="J757" s="849">
        <v>181.3</v>
      </c>
      <c r="K757" s="849">
        <v>11760.58</v>
      </c>
      <c r="L757" s="849">
        <v>1</v>
      </c>
      <c r="M757" s="849">
        <v>64.868063982349696</v>
      </c>
      <c r="N757" s="849">
        <v>131.91999999999999</v>
      </c>
      <c r="O757" s="849">
        <v>8150.46</v>
      </c>
      <c r="P757" s="837">
        <v>0.69303214637373323</v>
      </c>
      <c r="Q757" s="850">
        <v>61.783353547604612</v>
      </c>
    </row>
    <row r="758" spans="1:17" ht="14.4" customHeight="1" x14ac:dyDescent="0.3">
      <c r="A758" s="831" t="s">
        <v>628</v>
      </c>
      <c r="B758" s="832" t="s">
        <v>9311</v>
      </c>
      <c r="C758" s="832" t="s">
        <v>8206</v>
      </c>
      <c r="D758" s="832" t="s">
        <v>8751</v>
      </c>
      <c r="E758" s="832" t="s">
        <v>8752</v>
      </c>
      <c r="F758" s="849">
        <v>7.8000000000000007</v>
      </c>
      <c r="G758" s="849">
        <v>361.13999999999993</v>
      </c>
      <c r="H758" s="849">
        <v>0.90690841515783105</v>
      </c>
      <c r="I758" s="849">
        <v>46.29999999999999</v>
      </c>
      <c r="J758" s="849">
        <v>8.6</v>
      </c>
      <c r="K758" s="849">
        <v>398.21000000000004</v>
      </c>
      <c r="L758" s="849">
        <v>1</v>
      </c>
      <c r="M758" s="849">
        <v>46.303488372093028</v>
      </c>
      <c r="N758" s="849">
        <v>11</v>
      </c>
      <c r="O758" s="849">
        <v>509.48</v>
      </c>
      <c r="P758" s="837">
        <v>1.2794254287938525</v>
      </c>
      <c r="Q758" s="850">
        <v>46.31636363636364</v>
      </c>
    </row>
    <row r="759" spans="1:17" ht="14.4" customHeight="1" x14ac:dyDescent="0.3">
      <c r="A759" s="831" t="s">
        <v>628</v>
      </c>
      <c r="B759" s="832" t="s">
        <v>9311</v>
      </c>
      <c r="C759" s="832" t="s">
        <v>8206</v>
      </c>
      <c r="D759" s="832" t="s">
        <v>8751</v>
      </c>
      <c r="E759" s="832" t="s">
        <v>3318</v>
      </c>
      <c r="F759" s="849">
        <v>5.4</v>
      </c>
      <c r="G759" s="849">
        <v>250.10000000000002</v>
      </c>
      <c r="H759" s="849">
        <v>0.62810789090361152</v>
      </c>
      <c r="I759" s="849">
        <v>46.314814814814817</v>
      </c>
      <c r="J759" s="849">
        <v>8.6</v>
      </c>
      <c r="K759" s="849">
        <v>398.18</v>
      </c>
      <c r="L759" s="849">
        <v>1</v>
      </c>
      <c r="M759" s="849">
        <v>46.300000000000004</v>
      </c>
      <c r="N759" s="849">
        <v>3.1</v>
      </c>
      <c r="O759" s="849">
        <v>143.53</v>
      </c>
      <c r="P759" s="837">
        <v>0.36046511627906974</v>
      </c>
      <c r="Q759" s="850">
        <v>46.3</v>
      </c>
    </row>
    <row r="760" spans="1:17" ht="14.4" customHeight="1" x14ac:dyDescent="0.3">
      <c r="A760" s="831" t="s">
        <v>628</v>
      </c>
      <c r="B760" s="832" t="s">
        <v>9311</v>
      </c>
      <c r="C760" s="832" t="s">
        <v>8206</v>
      </c>
      <c r="D760" s="832" t="s">
        <v>8753</v>
      </c>
      <c r="E760" s="832" t="s">
        <v>1042</v>
      </c>
      <c r="F760" s="849">
        <v>44.23</v>
      </c>
      <c r="G760" s="849">
        <v>4102.1899999999996</v>
      </c>
      <c r="H760" s="849">
        <v>1.4069169641907857</v>
      </c>
      <c r="I760" s="849">
        <v>92.746778204838336</v>
      </c>
      <c r="J760" s="849">
        <v>37.000000000000007</v>
      </c>
      <c r="K760" s="849">
        <v>2915.73</v>
      </c>
      <c r="L760" s="849">
        <v>1</v>
      </c>
      <c r="M760" s="849">
        <v>78.803513513513494</v>
      </c>
      <c r="N760" s="849">
        <v>28.4</v>
      </c>
      <c r="O760" s="849">
        <v>2237.92</v>
      </c>
      <c r="P760" s="837">
        <v>0.76753334499422099</v>
      </c>
      <c r="Q760" s="850">
        <v>78.800000000000011</v>
      </c>
    </row>
    <row r="761" spans="1:17" ht="14.4" customHeight="1" x14ac:dyDescent="0.3">
      <c r="A761" s="831" t="s">
        <v>628</v>
      </c>
      <c r="B761" s="832" t="s">
        <v>9311</v>
      </c>
      <c r="C761" s="832" t="s">
        <v>8206</v>
      </c>
      <c r="D761" s="832" t="s">
        <v>8753</v>
      </c>
      <c r="E761" s="832" t="s">
        <v>3318</v>
      </c>
      <c r="F761" s="849">
        <v>10.399999999999999</v>
      </c>
      <c r="G761" s="849">
        <v>964.43999999999983</v>
      </c>
      <c r="H761" s="849">
        <v>0.70339063400261082</v>
      </c>
      <c r="I761" s="849">
        <v>92.734615384615381</v>
      </c>
      <c r="J761" s="849">
        <v>17.399999999999999</v>
      </c>
      <c r="K761" s="849">
        <v>1371.13</v>
      </c>
      <c r="L761" s="849">
        <v>1</v>
      </c>
      <c r="M761" s="849">
        <v>78.800574712643694</v>
      </c>
      <c r="N761" s="849">
        <v>17.399999999999999</v>
      </c>
      <c r="O761" s="849">
        <v>1371.12</v>
      </c>
      <c r="P761" s="837">
        <v>0.99999270674553087</v>
      </c>
      <c r="Q761" s="850">
        <v>78.8</v>
      </c>
    </row>
    <row r="762" spans="1:17" ht="14.4" customHeight="1" x14ac:dyDescent="0.3">
      <c r="A762" s="831" t="s">
        <v>628</v>
      </c>
      <c r="B762" s="832" t="s">
        <v>9311</v>
      </c>
      <c r="C762" s="832" t="s">
        <v>8206</v>
      </c>
      <c r="D762" s="832" t="s">
        <v>8754</v>
      </c>
      <c r="E762" s="832" t="s">
        <v>2481</v>
      </c>
      <c r="F762" s="849">
        <v>188</v>
      </c>
      <c r="G762" s="849">
        <v>12902.070000000002</v>
      </c>
      <c r="H762" s="849">
        <v>0.96445686990517698</v>
      </c>
      <c r="I762" s="849">
        <v>68.628031914893626</v>
      </c>
      <c r="J762" s="849">
        <v>190.7</v>
      </c>
      <c r="K762" s="849">
        <v>13377.550000000001</v>
      </c>
      <c r="L762" s="849">
        <v>1</v>
      </c>
      <c r="M762" s="849">
        <v>70.149711588883079</v>
      </c>
      <c r="N762" s="849">
        <v>73.460000000000008</v>
      </c>
      <c r="O762" s="849">
        <v>3241.71</v>
      </c>
      <c r="P762" s="837">
        <v>0.24232464090958358</v>
      </c>
      <c r="Q762" s="850">
        <v>44.128913694527633</v>
      </c>
    </row>
    <row r="763" spans="1:17" ht="14.4" customHeight="1" x14ac:dyDescent="0.3">
      <c r="A763" s="831" t="s">
        <v>628</v>
      </c>
      <c r="B763" s="832" t="s">
        <v>9311</v>
      </c>
      <c r="C763" s="832" t="s">
        <v>8206</v>
      </c>
      <c r="D763" s="832" t="s">
        <v>8912</v>
      </c>
      <c r="E763" s="832" t="s">
        <v>8913</v>
      </c>
      <c r="F763" s="849"/>
      <c r="G763" s="849"/>
      <c r="H763" s="849"/>
      <c r="I763" s="849"/>
      <c r="J763" s="849">
        <v>0.9</v>
      </c>
      <c r="K763" s="849">
        <v>360.36</v>
      </c>
      <c r="L763" s="849">
        <v>1</v>
      </c>
      <c r="M763" s="849">
        <v>400.4</v>
      </c>
      <c r="N763" s="849"/>
      <c r="O763" s="849"/>
      <c r="P763" s="837"/>
      <c r="Q763" s="850"/>
    </row>
    <row r="764" spans="1:17" ht="14.4" customHeight="1" x14ac:dyDescent="0.3">
      <c r="A764" s="831" t="s">
        <v>628</v>
      </c>
      <c r="B764" s="832" t="s">
        <v>9311</v>
      </c>
      <c r="C764" s="832" t="s">
        <v>8206</v>
      </c>
      <c r="D764" s="832" t="s">
        <v>8755</v>
      </c>
      <c r="E764" s="832" t="s">
        <v>2303</v>
      </c>
      <c r="F764" s="849">
        <v>14</v>
      </c>
      <c r="G764" s="849">
        <v>9040.7800000000007</v>
      </c>
      <c r="H764" s="849">
        <v>0.51828279747668504</v>
      </c>
      <c r="I764" s="849">
        <v>645.7700000000001</v>
      </c>
      <c r="J764" s="849">
        <v>27.1</v>
      </c>
      <c r="K764" s="849">
        <v>17443.72</v>
      </c>
      <c r="L764" s="849">
        <v>1</v>
      </c>
      <c r="M764" s="849">
        <v>643.67970479704798</v>
      </c>
      <c r="N764" s="849"/>
      <c r="O764" s="849"/>
      <c r="P764" s="837"/>
      <c r="Q764" s="850"/>
    </row>
    <row r="765" spans="1:17" ht="14.4" customHeight="1" x14ac:dyDescent="0.3">
      <c r="A765" s="831" t="s">
        <v>628</v>
      </c>
      <c r="B765" s="832" t="s">
        <v>9311</v>
      </c>
      <c r="C765" s="832" t="s">
        <v>8206</v>
      </c>
      <c r="D765" s="832" t="s">
        <v>8756</v>
      </c>
      <c r="E765" s="832" t="s">
        <v>2303</v>
      </c>
      <c r="F765" s="849">
        <v>7</v>
      </c>
      <c r="G765" s="849">
        <v>9011.52</v>
      </c>
      <c r="H765" s="849"/>
      <c r="I765" s="849">
        <v>1287.3600000000001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628</v>
      </c>
      <c r="B766" s="832" t="s">
        <v>9311</v>
      </c>
      <c r="C766" s="832" t="s">
        <v>8206</v>
      </c>
      <c r="D766" s="832" t="s">
        <v>8757</v>
      </c>
      <c r="E766" s="832" t="s">
        <v>2069</v>
      </c>
      <c r="F766" s="849">
        <v>2</v>
      </c>
      <c r="G766" s="849">
        <v>2574.7199999999998</v>
      </c>
      <c r="H766" s="849"/>
      <c r="I766" s="849">
        <v>1287.3599999999999</v>
      </c>
      <c r="J766" s="849"/>
      <c r="K766" s="849"/>
      <c r="L766" s="849"/>
      <c r="M766" s="849"/>
      <c r="N766" s="849">
        <v>3</v>
      </c>
      <c r="O766" s="849">
        <v>3862.08</v>
      </c>
      <c r="P766" s="837"/>
      <c r="Q766" s="850">
        <v>1287.3599999999999</v>
      </c>
    </row>
    <row r="767" spans="1:17" ht="14.4" customHeight="1" x14ac:dyDescent="0.3">
      <c r="A767" s="831" t="s">
        <v>628</v>
      </c>
      <c r="B767" s="832" t="s">
        <v>9311</v>
      </c>
      <c r="C767" s="832" t="s">
        <v>8206</v>
      </c>
      <c r="D767" s="832" t="s">
        <v>8758</v>
      </c>
      <c r="E767" s="832" t="s">
        <v>8759</v>
      </c>
      <c r="F767" s="849">
        <v>2.5100000000000002</v>
      </c>
      <c r="G767" s="849">
        <v>2331.31</v>
      </c>
      <c r="H767" s="849">
        <v>0.35311857208204711</v>
      </c>
      <c r="I767" s="849">
        <v>928.80876494023892</v>
      </c>
      <c r="J767" s="849">
        <v>7.27</v>
      </c>
      <c r="K767" s="849">
        <v>6602.0599999999995</v>
      </c>
      <c r="L767" s="849">
        <v>1</v>
      </c>
      <c r="M767" s="849">
        <v>908.12379642365886</v>
      </c>
      <c r="N767" s="849">
        <v>11.72</v>
      </c>
      <c r="O767" s="849">
        <v>10400.99</v>
      </c>
      <c r="P767" s="837">
        <v>1.5754158550513022</v>
      </c>
      <c r="Q767" s="850">
        <v>887.45648464163821</v>
      </c>
    </row>
    <row r="768" spans="1:17" ht="14.4" customHeight="1" x14ac:dyDescent="0.3">
      <c r="A768" s="831" t="s">
        <v>628</v>
      </c>
      <c r="B768" s="832" t="s">
        <v>9311</v>
      </c>
      <c r="C768" s="832" t="s">
        <v>8206</v>
      </c>
      <c r="D768" s="832" t="s">
        <v>8760</v>
      </c>
      <c r="E768" s="832" t="s">
        <v>8759</v>
      </c>
      <c r="F768" s="849">
        <v>3.3</v>
      </c>
      <c r="G768" s="849">
        <v>6123.52</v>
      </c>
      <c r="H768" s="849">
        <v>0.44270196607179652</v>
      </c>
      <c r="I768" s="849">
        <v>1855.6121212121213</v>
      </c>
      <c r="J768" s="849">
        <v>7.7000000000000011</v>
      </c>
      <c r="K768" s="849">
        <v>13832.150000000001</v>
      </c>
      <c r="L768" s="849">
        <v>1</v>
      </c>
      <c r="M768" s="849">
        <v>1796.3831168831168</v>
      </c>
      <c r="N768" s="849">
        <v>3.07</v>
      </c>
      <c r="O768" s="849">
        <v>5427.45</v>
      </c>
      <c r="P768" s="837">
        <v>0.39237934811291081</v>
      </c>
      <c r="Q768" s="850">
        <v>1767.8990228013029</v>
      </c>
    </row>
    <row r="769" spans="1:17" ht="14.4" customHeight="1" x14ac:dyDescent="0.3">
      <c r="A769" s="831" t="s">
        <v>628</v>
      </c>
      <c r="B769" s="832" t="s">
        <v>9311</v>
      </c>
      <c r="C769" s="832" t="s">
        <v>8206</v>
      </c>
      <c r="D769" s="832" t="s">
        <v>8916</v>
      </c>
      <c r="E769" s="832" t="s">
        <v>8917</v>
      </c>
      <c r="F769" s="849">
        <v>23.5</v>
      </c>
      <c r="G769" s="849">
        <v>14117.369999999999</v>
      </c>
      <c r="H769" s="849">
        <v>2.4390461760137661</v>
      </c>
      <c r="I769" s="849">
        <v>600.73914893617018</v>
      </c>
      <c r="J769" s="849">
        <v>9.6499999999999986</v>
      </c>
      <c r="K769" s="849">
        <v>5788.07</v>
      </c>
      <c r="L769" s="849">
        <v>1</v>
      </c>
      <c r="M769" s="849">
        <v>599.80000000000007</v>
      </c>
      <c r="N769" s="849">
        <v>3.9</v>
      </c>
      <c r="O769" s="849">
        <v>2329</v>
      </c>
      <c r="P769" s="837">
        <v>0.40237937689074255</v>
      </c>
      <c r="Q769" s="850">
        <v>597.17948717948718</v>
      </c>
    </row>
    <row r="770" spans="1:17" ht="14.4" customHeight="1" x14ac:dyDescent="0.3">
      <c r="A770" s="831" t="s">
        <v>628</v>
      </c>
      <c r="B770" s="832" t="s">
        <v>9311</v>
      </c>
      <c r="C770" s="832" t="s">
        <v>8206</v>
      </c>
      <c r="D770" s="832" t="s">
        <v>8918</v>
      </c>
      <c r="E770" s="832" t="s">
        <v>8917</v>
      </c>
      <c r="F770" s="849"/>
      <c r="G770" s="849"/>
      <c r="H770" s="849"/>
      <c r="I770" s="849"/>
      <c r="J770" s="849">
        <v>3</v>
      </c>
      <c r="K770" s="849">
        <v>2399.3000000000002</v>
      </c>
      <c r="L770" s="849">
        <v>1</v>
      </c>
      <c r="M770" s="849">
        <v>799.76666666666677</v>
      </c>
      <c r="N770" s="849"/>
      <c r="O770" s="849"/>
      <c r="P770" s="837"/>
      <c r="Q770" s="850"/>
    </row>
    <row r="771" spans="1:17" ht="14.4" customHeight="1" x14ac:dyDescent="0.3">
      <c r="A771" s="831" t="s">
        <v>628</v>
      </c>
      <c r="B771" s="832" t="s">
        <v>9311</v>
      </c>
      <c r="C771" s="832" t="s">
        <v>8206</v>
      </c>
      <c r="D771" s="832" t="s">
        <v>8764</v>
      </c>
      <c r="E771" s="832" t="s">
        <v>8765</v>
      </c>
      <c r="F771" s="849">
        <v>35</v>
      </c>
      <c r="G771" s="849">
        <v>118781.25</v>
      </c>
      <c r="H771" s="849"/>
      <c r="I771" s="849">
        <v>3393.75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628</v>
      </c>
      <c r="B772" s="832" t="s">
        <v>9311</v>
      </c>
      <c r="C772" s="832" t="s">
        <v>8206</v>
      </c>
      <c r="D772" s="832" t="s">
        <v>8919</v>
      </c>
      <c r="E772" s="832" t="s">
        <v>1002</v>
      </c>
      <c r="F772" s="849">
        <v>2</v>
      </c>
      <c r="G772" s="849">
        <v>1287.3599999999999</v>
      </c>
      <c r="H772" s="849">
        <v>6.6666666666666652E-2</v>
      </c>
      <c r="I772" s="849">
        <v>643.67999999999995</v>
      </c>
      <c r="J772" s="849">
        <v>30</v>
      </c>
      <c r="K772" s="849">
        <v>19310.400000000001</v>
      </c>
      <c r="L772" s="849">
        <v>1</v>
      </c>
      <c r="M772" s="849">
        <v>643.68000000000006</v>
      </c>
      <c r="N772" s="849">
        <v>32</v>
      </c>
      <c r="O772" s="849">
        <v>20597.759999999998</v>
      </c>
      <c r="P772" s="837">
        <v>1.0666666666666664</v>
      </c>
      <c r="Q772" s="850">
        <v>643.67999999999995</v>
      </c>
    </row>
    <row r="773" spans="1:17" ht="14.4" customHeight="1" x14ac:dyDescent="0.3">
      <c r="A773" s="831" t="s">
        <v>628</v>
      </c>
      <c r="B773" s="832" t="s">
        <v>9311</v>
      </c>
      <c r="C773" s="832" t="s">
        <v>8206</v>
      </c>
      <c r="D773" s="832" t="s">
        <v>8767</v>
      </c>
      <c r="E773" s="832" t="s">
        <v>1002</v>
      </c>
      <c r="F773" s="849">
        <v>8</v>
      </c>
      <c r="G773" s="849">
        <v>10298.880000000001</v>
      </c>
      <c r="H773" s="849">
        <v>0.80000000000000016</v>
      </c>
      <c r="I773" s="849">
        <v>1287.3600000000001</v>
      </c>
      <c r="J773" s="849">
        <v>10</v>
      </c>
      <c r="K773" s="849">
        <v>12873.599999999999</v>
      </c>
      <c r="L773" s="849">
        <v>1</v>
      </c>
      <c r="M773" s="849">
        <v>1287.3599999999999</v>
      </c>
      <c r="N773" s="849">
        <v>4</v>
      </c>
      <c r="O773" s="849">
        <v>5149.4399999999996</v>
      </c>
      <c r="P773" s="837">
        <v>0.4</v>
      </c>
      <c r="Q773" s="850">
        <v>1287.3599999999999</v>
      </c>
    </row>
    <row r="774" spans="1:17" ht="14.4" customHeight="1" x14ac:dyDescent="0.3">
      <c r="A774" s="831" t="s">
        <v>628</v>
      </c>
      <c r="B774" s="832" t="s">
        <v>9311</v>
      </c>
      <c r="C774" s="832" t="s">
        <v>8206</v>
      </c>
      <c r="D774" s="832" t="s">
        <v>8920</v>
      </c>
      <c r="E774" s="832" t="s">
        <v>8921</v>
      </c>
      <c r="F774" s="849">
        <v>1.1000000000000001</v>
      </c>
      <c r="G774" s="849">
        <v>1737.67</v>
      </c>
      <c r="H774" s="849"/>
      <c r="I774" s="849">
        <v>1579.7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628</v>
      </c>
      <c r="B775" s="832" t="s">
        <v>9311</v>
      </c>
      <c r="C775" s="832" t="s">
        <v>8206</v>
      </c>
      <c r="D775" s="832" t="s">
        <v>8768</v>
      </c>
      <c r="E775" s="832" t="s">
        <v>8769</v>
      </c>
      <c r="F775" s="849">
        <v>24.4</v>
      </c>
      <c r="G775" s="849">
        <v>50380.62</v>
      </c>
      <c r="H775" s="849"/>
      <c r="I775" s="849">
        <v>2064.7795081967215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628</v>
      </c>
      <c r="B776" s="832" t="s">
        <v>9311</v>
      </c>
      <c r="C776" s="832" t="s">
        <v>8206</v>
      </c>
      <c r="D776" s="832" t="s">
        <v>8924</v>
      </c>
      <c r="E776" s="832" t="s">
        <v>8925</v>
      </c>
      <c r="F776" s="849">
        <v>0.2</v>
      </c>
      <c r="G776" s="849">
        <v>421.46</v>
      </c>
      <c r="H776" s="849">
        <v>6.6222730615246347E-2</v>
      </c>
      <c r="I776" s="849">
        <v>2107.2999999999997</v>
      </c>
      <c r="J776" s="849">
        <v>3.9</v>
      </c>
      <c r="K776" s="849">
        <v>6364.28</v>
      </c>
      <c r="L776" s="849">
        <v>1</v>
      </c>
      <c r="M776" s="849">
        <v>1631.8666666666666</v>
      </c>
      <c r="N776" s="849">
        <v>0.3</v>
      </c>
      <c r="O776" s="849">
        <v>489.56</v>
      </c>
      <c r="P776" s="837">
        <v>7.6923076923076927E-2</v>
      </c>
      <c r="Q776" s="850">
        <v>1631.8666666666668</v>
      </c>
    </row>
    <row r="777" spans="1:17" ht="14.4" customHeight="1" x14ac:dyDescent="0.3">
      <c r="A777" s="831" t="s">
        <v>628</v>
      </c>
      <c r="B777" s="832" t="s">
        <v>9311</v>
      </c>
      <c r="C777" s="832" t="s">
        <v>8206</v>
      </c>
      <c r="D777" s="832" t="s">
        <v>8771</v>
      </c>
      <c r="E777" s="832" t="s">
        <v>8772</v>
      </c>
      <c r="F777" s="849">
        <v>6.5</v>
      </c>
      <c r="G777" s="849">
        <v>2546.6999999999998</v>
      </c>
      <c r="H777" s="849">
        <v>1.6249999999999998</v>
      </c>
      <c r="I777" s="849">
        <v>391.79999999999995</v>
      </c>
      <c r="J777" s="849">
        <v>4</v>
      </c>
      <c r="K777" s="849">
        <v>1567.2</v>
      </c>
      <c r="L777" s="849">
        <v>1</v>
      </c>
      <c r="M777" s="849">
        <v>391.8</v>
      </c>
      <c r="N777" s="849">
        <v>3.4</v>
      </c>
      <c r="O777" s="849">
        <v>1332.1200000000001</v>
      </c>
      <c r="P777" s="837">
        <v>0.85000000000000009</v>
      </c>
      <c r="Q777" s="850">
        <v>391.80000000000007</v>
      </c>
    </row>
    <row r="778" spans="1:17" ht="14.4" customHeight="1" x14ac:dyDescent="0.3">
      <c r="A778" s="831" t="s">
        <v>628</v>
      </c>
      <c r="B778" s="832" t="s">
        <v>9311</v>
      </c>
      <c r="C778" s="832" t="s">
        <v>8206</v>
      </c>
      <c r="D778" s="832" t="s">
        <v>9329</v>
      </c>
      <c r="E778" s="832"/>
      <c r="F778" s="849">
        <v>3.6</v>
      </c>
      <c r="G778" s="849">
        <v>13518.78</v>
      </c>
      <c r="H778" s="849"/>
      <c r="I778" s="849">
        <v>3755.2166666666667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628</v>
      </c>
      <c r="B779" s="832" t="s">
        <v>9311</v>
      </c>
      <c r="C779" s="832" t="s">
        <v>8206</v>
      </c>
      <c r="D779" s="832" t="s">
        <v>8773</v>
      </c>
      <c r="E779" s="832" t="s">
        <v>801</v>
      </c>
      <c r="F779" s="849">
        <v>9.64</v>
      </c>
      <c r="G779" s="849">
        <v>9545.5499999999993</v>
      </c>
      <c r="H779" s="849">
        <v>0.31193557863901961</v>
      </c>
      <c r="I779" s="849">
        <v>990.20228215767622</v>
      </c>
      <c r="J779" s="849">
        <v>39.97</v>
      </c>
      <c r="K779" s="849">
        <v>30601.030000000002</v>
      </c>
      <c r="L779" s="849">
        <v>1</v>
      </c>
      <c r="M779" s="849">
        <v>765.5999499624719</v>
      </c>
      <c r="N779" s="849">
        <v>20.900000000000002</v>
      </c>
      <c r="O779" s="849">
        <v>15880.920000000002</v>
      </c>
      <c r="P779" s="837">
        <v>0.51896684523364089</v>
      </c>
      <c r="Q779" s="850">
        <v>759.85263157894735</v>
      </c>
    </row>
    <row r="780" spans="1:17" ht="14.4" customHeight="1" x14ac:dyDescent="0.3">
      <c r="A780" s="831" t="s">
        <v>628</v>
      </c>
      <c r="B780" s="832" t="s">
        <v>9311</v>
      </c>
      <c r="C780" s="832" t="s">
        <v>8206</v>
      </c>
      <c r="D780" s="832" t="s">
        <v>8774</v>
      </c>
      <c r="E780" s="832" t="s">
        <v>8775</v>
      </c>
      <c r="F780" s="849">
        <v>2</v>
      </c>
      <c r="G780" s="849">
        <v>219.2</v>
      </c>
      <c r="H780" s="849">
        <v>0.18181818181818182</v>
      </c>
      <c r="I780" s="849">
        <v>109.6</v>
      </c>
      <c r="J780" s="849">
        <v>11</v>
      </c>
      <c r="K780" s="849">
        <v>1205.5999999999999</v>
      </c>
      <c r="L780" s="849">
        <v>1</v>
      </c>
      <c r="M780" s="849">
        <v>109.6</v>
      </c>
      <c r="N780" s="849">
        <v>22.95</v>
      </c>
      <c r="O780" s="849">
        <v>2515.3200000000002</v>
      </c>
      <c r="P780" s="837">
        <v>2.0863636363636369</v>
      </c>
      <c r="Q780" s="850">
        <v>109.60000000000001</v>
      </c>
    </row>
    <row r="781" spans="1:17" ht="14.4" customHeight="1" x14ac:dyDescent="0.3">
      <c r="A781" s="831" t="s">
        <v>628</v>
      </c>
      <c r="B781" s="832" t="s">
        <v>9311</v>
      </c>
      <c r="C781" s="832" t="s">
        <v>8206</v>
      </c>
      <c r="D781" s="832" t="s">
        <v>9330</v>
      </c>
      <c r="E781" s="832" t="s">
        <v>8775</v>
      </c>
      <c r="F781" s="849"/>
      <c r="G781" s="849"/>
      <c r="H781" s="849"/>
      <c r="I781" s="849"/>
      <c r="J781" s="849"/>
      <c r="K781" s="849"/>
      <c r="L781" s="849"/>
      <c r="M781" s="849"/>
      <c r="N781" s="849">
        <v>24.05</v>
      </c>
      <c r="O781" s="849">
        <v>5271.76</v>
      </c>
      <c r="P781" s="837"/>
      <c r="Q781" s="850">
        <v>219.2</v>
      </c>
    </row>
    <row r="782" spans="1:17" ht="14.4" customHeight="1" x14ac:dyDescent="0.3">
      <c r="A782" s="831" t="s">
        <v>628</v>
      </c>
      <c r="B782" s="832" t="s">
        <v>9311</v>
      </c>
      <c r="C782" s="832" t="s">
        <v>8206</v>
      </c>
      <c r="D782" s="832" t="s">
        <v>8776</v>
      </c>
      <c r="E782" s="832" t="s">
        <v>8777</v>
      </c>
      <c r="F782" s="849">
        <v>2</v>
      </c>
      <c r="G782" s="849">
        <v>772.11</v>
      </c>
      <c r="H782" s="849">
        <v>0.51280842161192841</v>
      </c>
      <c r="I782" s="849">
        <v>386.05500000000001</v>
      </c>
      <c r="J782" s="849">
        <v>3.9</v>
      </c>
      <c r="K782" s="849">
        <v>1505.65</v>
      </c>
      <c r="L782" s="849">
        <v>1</v>
      </c>
      <c r="M782" s="849">
        <v>386.0641025641026</v>
      </c>
      <c r="N782" s="849">
        <v>5.7</v>
      </c>
      <c r="O782" s="849">
        <v>2200.5499999999997</v>
      </c>
      <c r="P782" s="837">
        <v>1.461528243615714</v>
      </c>
      <c r="Q782" s="850">
        <v>386.06140350877189</v>
      </c>
    </row>
    <row r="783" spans="1:17" ht="14.4" customHeight="1" x14ac:dyDescent="0.3">
      <c r="A783" s="831" t="s">
        <v>628</v>
      </c>
      <c r="B783" s="832" t="s">
        <v>9311</v>
      </c>
      <c r="C783" s="832" t="s">
        <v>8206</v>
      </c>
      <c r="D783" s="832" t="s">
        <v>8778</v>
      </c>
      <c r="E783" s="832" t="s">
        <v>1578</v>
      </c>
      <c r="F783" s="849">
        <v>0.3</v>
      </c>
      <c r="G783" s="849">
        <v>231.64</v>
      </c>
      <c r="H783" s="849">
        <v>2.9125493356736996E-2</v>
      </c>
      <c r="I783" s="849">
        <v>772.13333333333333</v>
      </c>
      <c r="J783" s="849">
        <v>10.299999999999999</v>
      </c>
      <c r="K783" s="849">
        <v>7953.17</v>
      </c>
      <c r="L783" s="849">
        <v>1</v>
      </c>
      <c r="M783" s="849">
        <v>772.15242718446609</v>
      </c>
      <c r="N783" s="849">
        <v>3.3</v>
      </c>
      <c r="O783" s="849">
        <v>2548.12</v>
      </c>
      <c r="P783" s="837">
        <v>0.32039048580628854</v>
      </c>
      <c r="Q783" s="850">
        <v>772.15757575757573</v>
      </c>
    </row>
    <row r="784" spans="1:17" ht="14.4" customHeight="1" x14ac:dyDescent="0.3">
      <c r="A784" s="831" t="s">
        <v>628</v>
      </c>
      <c r="B784" s="832" t="s">
        <v>9311</v>
      </c>
      <c r="C784" s="832" t="s">
        <v>8206</v>
      </c>
      <c r="D784" s="832" t="s">
        <v>8784</v>
      </c>
      <c r="E784" s="832" t="s">
        <v>8785</v>
      </c>
      <c r="F784" s="849">
        <v>18.93</v>
      </c>
      <c r="G784" s="849">
        <v>65423.93</v>
      </c>
      <c r="H784" s="849">
        <v>3.5038691810318281</v>
      </c>
      <c r="I784" s="849">
        <v>3456.0977284733231</v>
      </c>
      <c r="J784" s="849">
        <v>5.49</v>
      </c>
      <c r="K784" s="849">
        <v>18671.91</v>
      </c>
      <c r="L784" s="849">
        <v>1</v>
      </c>
      <c r="M784" s="849">
        <v>3401.0765027322404</v>
      </c>
      <c r="N784" s="849"/>
      <c r="O784" s="849"/>
      <c r="P784" s="837"/>
      <c r="Q784" s="850"/>
    </row>
    <row r="785" spans="1:17" ht="14.4" customHeight="1" x14ac:dyDescent="0.3">
      <c r="A785" s="831" t="s">
        <v>628</v>
      </c>
      <c r="B785" s="832" t="s">
        <v>9311</v>
      </c>
      <c r="C785" s="832" t="s">
        <v>8206</v>
      </c>
      <c r="D785" s="832" t="s">
        <v>8784</v>
      </c>
      <c r="E785" s="832"/>
      <c r="F785" s="849">
        <v>0.98</v>
      </c>
      <c r="G785" s="849">
        <v>2567.71</v>
      </c>
      <c r="H785" s="849">
        <v>0.20571368599162312</v>
      </c>
      <c r="I785" s="849">
        <v>2620.112244897959</v>
      </c>
      <c r="J785" s="849">
        <v>3.67</v>
      </c>
      <c r="K785" s="849">
        <v>12481.96</v>
      </c>
      <c r="L785" s="849">
        <v>1</v>
      </c>
      <c r="M785" s="849">
        <v>3401.0790190735693</v>
      </c>
      <c r="N785" s="849"/>
      <c r="O785" s="849"/>
      <c r="P785" s="837"/>
      <c r="Q785" s="850"/>
    </row>
    <row r="786" spans="1:17" ht="14.4" customHeight="1" x14ac:dyDescent="0.3">
      <c r="A786" s="831" t="s">
        <v>628</v>
      </c>
      <c r="B786" s="832" t="s">
        <v>9311</v>
      </c>
      <c r="C786" s="832" t="s">
        <v>8206</v>
      </c>
      <c r="D786" s="832" t="s">
        <v>8786</v>
      </c>
      <c r="E786" s="832" t="s">
        <v>2485</v>
      </c>
      <c r="F786" s="849"/>
      <c r="G786" s="849"/>
      <c r="H786" s="849"/>
      <c r="I786" s="849"/>
      <c r="J786" s="849">
        <v>4.5999999999999996</v>
      </c>
      <c r="K786" s="849">
        <v>1778.4</v>
      </c>
      <c r="L786" s="849">
        <v>1</v>
      </c>
      <c r="M786" s="849">
        <v>386.60869565217394</v>
      </c>
      <c r="N786" s="849">
        <v>6.87</v>
      </c>
      <c r="O786" s="849">
        <v>2674.42</v>
      </c>
      <c r="P786" s="837">
        <v>1.5038349077822761</v>
      </c>
      <c r="Q786" s="850">
        <v>389.28966521106258</v>
      </c>
    </row>
    <row r="787" spans="1:17" ht="14.4" customHeight="1" x14ac:dyDescent="0.3">
      <c r="A787" s="831" t="s">
        <v>628</v>
      </c>
      <c r="B787" s="832" t="s">
        <v>9311</v>
      </c>
      <c r="C787" s="832" t="s">
        <v>8206</v>
      </c>
      <c r="D787" s="832" t="s">
        <v>8926</v>
      </c>
      <c r="E787" s="832" t="s">
        <v>2477</v>
      </c>
      <c r="F787" s="849">
        <v>11</v>
      </c>
      <c r="G787" s="849">
        <v>2411.1999999999998</v>
      </c>
      <c r="H787" s="849">
        <v>1.0091743119266054</v>
      </c>
      <c r="I787" s="849">
        <v>219.2</v>
      </c>
      <c r="J787" s="849">
        <v>10.9</v>
      </c>
      <c r="K787" s="849">
        <v>2389.2799999999997</v>
      </c>
      <c r="L787" s="849">
        <v>1</v>
      </c>
      <c r="M787" s="849">
        <v>219.19999999999996</v>
      </c>
      <c r="N787" s="849">
        <v>4.2</v>
      </c>
      <c r="O787" s="849">
        <v>920.64</v>
      </c>
      <c r="P787" s="837">
        <v>0.38532110091743121</v>
      </c>
      <c r="Q787" s="850">
        <v>219.2</v>
      </c>
    </row>
    <row r="788" spans="1:17" ht="14.4" customHeight="1" x14ac:dyDescent="0.3">
      <c r="A788" s="831" t="s">
        <v>628</v>
      </c>
      <c r="B788" s="832" t="s">
        <v>9311</v>
      </c>
      <c r="C788" s="832" t="s">
        <v>8206</v>
      </c>
      <c r="D788" s="832" t="s">
        <v>8787</v>
      </c>
      <c r="E788" s="832" t="s">
        <v>1615</v>
      </c>
      <c r="F788" s="849">
        <v>8.4</v>
      </c>
      <c r="G788" s="849">
        <v>222016.62</v>
      </c>
      <c r="H788" s="849"/>
      <c r="I788" s="849">
        <v>26430.55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628</v>
      </c>
      <c r="B789" s="832" t="s">
        <v>9311</v>
      </c>
      <c r="C789" s="832" t="s">
        <v>8206</v>
      </c>
      <c r="D789" s="832" t="s">
        <v>8421</v>
      </c>
      <c r="E789" s="832" t="s">
        <v>2795</v>
      </c>
      <c r="F789" s="849"/>
      <c r="G789" s="849"/>
      <c r="H789" s="849"/>
      <c r="I789" s="849"/>
      <c r="J789" s="849">
        <v>0.4</v>
      </c>
      <c r="K789" s="849">
        <v>1814</v>
      </c>
      <c r="L789" s="849">
        <v>1</v>
      </c>
      <c r="M789" s="849">
        <v>4535</v>
      </c>
      <c r="N789" s="849"/>
      <c r="O789" s="849"/>
      <c r="P789" s="837"/>
      <c r="Q789" s="850"/>
    </row>
    <row r="790" spans="1:17" ht="14.4" customHeight="1" x14ac:dyDescent="0.3">
      <c r="A790" s="831" t="s">
        <v>628</v>
      </c>
      <c r="B790" s="832" t="s">
        <v>9311</v>
      </c>
      <c r="C790" s="832" t="s">
        <v>8206</v>
      </c>
      <c r="D790" s="832" t="s">
        <v>8790</v>
      </c>
      <c r="E790" s="832" t="s">
        <v>8791</v>
      </c>
      <c r="F790" s="849">
        <v>3</v>
      </c>
      <c r="G790" s="849">
        <v>30988.47</v>
      </c>
      <c r="H790" s="849"/>
      <c r="I790" s="849">
        <v>10329.49</v>
      </c>
      <c r="J790" s="849"/>
      <c r="K790" s="849"/>
      <c r="L790" s="849"/>
      <c r="M790" s="849"/>
      <c r="N790" s="849">
        <v>4</v>
      </c>
      <c r="O790" s="849">
        <v>32624.48</v>
      </c>
      <c r="P790" s="837"/>
      <c r="Q790" s="850">
        <v>8156.12</v>
      </c>
    </row>
    <row r="791" spans="1:17" ht="14.4" customHeight="1" x14ac:dyDescent="0.3">
      <c r="A791" s="831" t="s">
        <v>628</v>
      </c>
      <c r="B791" s="832" t="s">
        <v>9311</v>
      </c>
      <c r="C791" s="832" t="s">
        <v>8206</v>
      </c>
      <c r="D791" s="832" t="s">
        <v>8426</v>
      </c>
      <c r="E791" s="832" t="s">
        <v>1606</v>
      </c>
      <c r="F791" s="849">
        <v>51</v>
      </c>
      <c r="G791" s="849">
        <v>161811.78</v>
      </c>
      <c r="H791" s="849">
        <v>1.2749999999999999</v>
      </c>
      <c r="I791" s="849">
        <v>3172.78</v>
      </c>
      <c r="J791" s="849">
        <v>40</v>
      </c>
      <c r="K791" s="849">
        <v>126911.2</v>
      </c>
      <c r="L791" s="849">
        <v>1</v>
      </c>
      <c r="M791" s="849">
        <v>3172.7799999999997</v>
      </c>
      <c r="N791" s="849">
        <v>29</v>
      </c>
      <c r="O791" s="849">
        <v>92010.62</v>
      </c>
      <c r="P791" s="837">
        <v>0.72499999999999998</v>
      </c>
      <c r="Q791" s="850">
        <v>3172.7799999999997</v>
      </c>
    </row>
    <row r="792" spans="1:17" ht="14.4" customHeight="1" x14ac:dyDescent="0.3">
      <c r="A792" s="831" t="s">
        <v>628</v>
      </c>
      <c r="B792" s="832" t="s">
        <v>9311</v>
      </c>
      <c r="C792" s="832" t="s">
        <v>8206</v>
      </c>
      <c r="D792" s="832" t="s">
        <v>9331</v>
      </c>
      <c r="E792" s="832" t="s">
        <v>2485</v>
      </c>
      <c r="F792" s="849"/>
      <c r="G792" s="849"/>
      <c r="H792" s="849"/>
      <c r="I792" s="849"/>
      <c r="J792" s="849">
        <v>0.7</v>
      </c>
      <c r="K792" s="849">
        <v>600.25</v>
      </c>
      <c r="L792" s="849">
        <v>1</v>
      </c>
      <c r="M792" s="849">
        <v>857.5</v>
      </c>
      <c r="N792" s="849"/>
      <c r="O792" s="849"/>
      <c r="P792" s="837"/>
      <c r="Q792" s="850"/>
    </row>
    <row r="793" spans="1:17" ht="14.4" customHeight="1" x14ac:dyDescent="0.3">
      <c r="A793" s="831" t="s">
        <v>628</v>
      </c>
      <c r="B793" s="832" t="s">
        <v>9311</v>
      </c>
      <c r="C793" s="832" t="s">
        <v>8206</v>
      </c>
      <c r="D793" s="832" t="s">
        <v>9332</v>
      </c>
      <c r="E793" s="832" t="s">
        <v>9333</v>
      </c>
      <c r="F793" s="849"/>
      <c r="G793" s="849"/>
      <c r="H793" s="849"/>
      <c r="I793" s="849"/>
      <c r="J793" s="849">
        <v>1</v>
      </c>
      <c r="K793" s="849">
        <v>16893.48</v>
      </c>
      <c r="L793" s="849">
        <v>1</v>
      </c>
      <c r="M793" s="849">
        <v>16893.48</v>
      </c>
      <c r="N793" s="849"/>
      <c r="O793" s="849"/>
      <c r="P793" s="837"/>
      <c r="Q793" s="850"/>
    </row>
    <row r="794" spans="1:17" ht="14.4" customHeight="1" x14ac:dyDescent="0.3">
      <c r="A794" s="831" t="s">
        <v>628</v>
      </c>
      <c r="B794" s="832" t="s">
        <v>9311</v>
      </c>
      <c r="C794" s="832" t="s">
        <v>8206</v>
      </c>
      <c r="D794" s="832" t="s">
        <v>9334</v>
      </c>
      <c r="E794" s="832" t="s">
        <v>1068</v>
      </c>
      <c r="F794" s="849"/>
      <c r="G794" s="849"/>
      <c r="H794" s="849"/>
      <c r="I794" s="849"/>
      <c r="J794" s="849">
        <v>9</v>
      </c>
      <c r="K794" s="849">
        <v>591.75</v>
      </c>
      <c r="L794" s="849">
        <v>1</v>
      </c>
      <c r="M794" s="849">
        <v>65.75</v>
      </c>
      <c r="N794" s="849"/>
      <c r="O794" s="849"/>
      <c r="P794" s="837"/>
      <c r="Q794" s="850"/>
    </row>
    <row r="795" spans="1:17" ht="14.4" customHeight="1" x14ac:dyDescent="0.3">
      <c r="A795" s="831" t="s">
        <v>628</v>
      </c>
      <c r="B795" s="832" t="s">
        <v>9311</v>
      </c>
      <c r="C795" s="832" t="s">
        <v>8206</v>
      </c>
      <c r="D795" s="832" t="s">
        <v>8427</v>
      </c>
      <c r="E795" s="832" t="s">
        <v>1606</v>
      </c>
      <c r="F795" s="849">
        <v>2</v>
      </c>
      <c r="G795" s="849">
        <v>12691.14</v>
      </c>
      <c r="H795" s="849"/>
      <c r="I795" s="849">
        <v>6345.57</v>
      </c>
      <c r="J795" s="849"/>
      <c r="K795" s="849"/>
      <c r="L795" s="849"/>
      <c r="M795" s="849"/>
      <c r="N795" s="849">
        <v>4</v>
      </c>
      <c r="O795" s="849">
        <v>25382.28</v>
      </c>
      <c r="P795" s="837"/>
      <c r="Q795" s="850">
        <v>6345.57</v>
      </c>
    </row>
    <row r="796" spans="1:17" ht="14.4" customHeight="1" x14ac:dyDescent="0.3">
      <c r="A796" s="831" t="s">
        <v>628</v>
      </c>
      <c r="B796" s="832" t="s">
        <v>9311</v>
      </c>
      <c r="C796" s="832" t="s">
        <v>8206</v>
      </c>
      <c r="D796" s="832" t="s">
        <v>9335</v>
      </c>
      <c r="E796" s="832" t="s">
        <v>9336</v>
      </c>
      <c r="F796" s="849"/>
      <c r="G796" s="849"/>
      <c r="H796" s="849"/>
      <c r="I796" s="849"/>
      <c r="J796" s="849"/>
      <c r="K796" s="849"/>
      <c r="L796" s="849"/>
      <c r="M796" s="849"/>
      <c r="N796" s="849">
        <v>2.8</v>
      </c>
      <c r="O796" s="849">
        <v>1635.02</v>
      </c>
      <c r="P796" s="837"/>
      <c r="Q796" s="850">
        <v>583.93571428571431</v>
      </c>
    </row>
    <row r="797" spans="1:17" ht="14.4" customHeight="1" x14ac:dyDescent="0.3">
      <c r="A797" s="831" t="s">
        <v>628</v>
      </c>
      <c r="B797" s="832" t="s">
        <v>9311</v>
      </c>
      <c r="C797" s="832" t="s">
        <v>8206</v>
      </c>
      <c r="D797" s="832" t="s">
        <v>8793</v>
      </c>
      <c r="E797" s="832" t="s">
        <v>8765</v>
      </c>
      <c r="F797" s="849">
        <v>15</v>
      </c>
      <c r="G797" s="849">
        <v>101463.3</v>
      </c>
      <c r="H797" s="849"/>
      <c r="I797" s="849">
        <v>6764.22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628</v>
      </c>
      <c r="B798" s="832" t="s">
        <v>9311</v>
      </c>
      <c r="C798" s="832" t="s">
        <v>8206</v>
      </c>
      <c r="D798" s="832" t="s">
        <v>9337</v>
      </c>
      <c r="E798" s="832" t="s">
        <v>9338</v>
      </c>
      <c r="F798" s="849">
        <v>2</v>
      </c>
      <c r="G798" s="849">
        <v>2191.8000000000002</v>
      </c>
      <c r="H798" s="849"/>
      <c r="I798" s="849">
        <v>1095.9000000000001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628</v>
      </c>
      <c r="B799" s="832" t="s">
        <v>9311</v>
      </c>
      <c r="C799" s="832" t="s">
        <v>8206</v>
      </c>
      <c r="D799" s="832" t="s">
        <v>8794</v>
      </c>
      <c r="E799" s="832" t="s">
        <v>2469</v>
      </c>
      <c r="F799" s="849"/>
      <c r="G799" s="849"/>
      <c r="H799" s="849"/>
      <c r="I799" s="849"/>
      <c r="J799" s="849">
        <v>46</v>
      </c>
      <c r="K799" s="849">
        <v>3024.5</v>
      </c>
      <c r="L799" s="849">
        <v>1</v>
      </c>
      <c r="M799" s="849">
        <v>65.75</v>
      </c>
      <c r="N799" s="849">
        <v>195.52</v>
      </c>
      <c r="O799" s="849">
        <v>12855.43</v>
      </c>
      <c r="P799" s="837">
        <v>4.250431476277071</v>
      </c>
      <c r="Q799" s="850">
        <v>65.749948854337148</v>
      </c>
    </row>
    <row r="800" spans="1:17" ht="14.4" customHeight="1" x14ac:dyDescent="0.3">
      <c r="A800" s="831" t="s">
        <v>628</v>
      </c>
      <c r="B800" s="832" t="s">
        <v>9311</v>
      </c>
      <c r="C800" s="832" t="s">
        <v>8206</v>
      </c>
      <c r="D800" s="832" t="s">
        <v>8796</v>
      </c>
      <c r="E800" s="832" t="s">
        <v>8797</v>
      </c>
      <c r="F800" s="849">
        <v>2.4000000000000004</v>
      </c>
      <c r="G800" s="849">
        <v>1895.63</v>
      </c>
      <c r="H800" s="849">
        <v>2.5534841116963243</v>
      </c>
      <c r="I800" s="849">
        <v>789.8458333333333</v>
      </c>
      <c r="J800" s="849">
        <v>0.94</v>
      </c>
      <c r="K800" s="849">
        <v>742.37</v>
      </c>
      <c r="L800" s="849">
        <v>1</v>
      </c>
      <c r="M800" s="849">
        <v>789.75531914893622</v>
      </c>
      <c r="N800" s="849">
        <v>7.35</v>
      </c>
      <c r="O800" s="849">
        <v>5807.8899999999994</v>
      </c>
      <c r="P800" s="837">
        <v>7.8234438352842917</v>
      </c>
      <c r="Q800" s="850">
        <v>790.18911564625841</v>
      </c>
    </row>
    <row r="801" spans="1:17" ht="14.4" customHeight="1" x14ac:dyDescent="0.3">
      <c r="A801" s="831" t="s">
        <v>628</v>
      </c>
      <c r="B801" s="832" t="s">
        <v>9311</v>
      </c>
      <c r="C801" s="832" t="s">
        <v>8206</v>
      </c>
      <c r="D801" s="832" t="s">
        <v>8798</v>
      </c>
      <c r="E801" s="832" t="s">
        <v>8799</v>
      </c>
      <c r="F801" s="849"/>
      <c r="G801" s="849"/>
      <c r="H801" s="849"/>
      <c r="I801" s="849"/>
      <c r="J801" s="849"/>
      <c r="K801" s="849"/>
      <c r="L801" s="849"/>
      <c r="M801" s="849"/>
      <c r="N801" s="849">
        <v>15.77</v>
      </c>
      <c r="O801" s="849">
        <v>4639.05</v>
      </c>
      <c r="P801" s="837"/>
      <c r="Q801" s="850">
        <v>294.16930881420421</v>
      </c>
    </row>
    <row r="802" spans="1:17" ht="14.4" customHeight="1" x14ac:dyDescent="0.3">
      <c r="A802" s="831" t="s">
        <v>628</v>
      </c>
      <c r="B802" s="832" t="s">
        <v>9311</v>
      </c>
      <c r="C802" s="832" t="s">
        <v>8206</v>
      </c>
      <c r="D802" s="832" t="s">
        <v>8800</v>
      </c>
      <c r="E802" s="832" t="s">
        <v>2455</v>
      </c>
      <c r="F802" s="849">
        <v>10.45</v>
      </c>
      <c r="G802" s="849">
        <v>22212.52</v>
      </c>
      <c r="H802" s="849">
        <v>1.5079403979669215</v>
      </c>
      <c r="I802" s="849">
        <v>2125.6000000000004</v>
      </c>
      <c r="J802" s="849">
        <v>6.93</v>
      </c>
      <c r="K802" s="849">
        <v>14730.369999999999</v>
      </c>
      <c r="L802" s="849">
        <v>1</v>
      </c>
      <c r="M802" s="849">
        <v>2125.5945165945163</v>
      </c>
      <c r="N802" s="849">
        <v>15.89</v>
      </c>
      <c r="O802" s="849">
        <v>33775.760000000002</v>
      </c>
      <c r="P802" s="837">
        <v>2.2929335787220553</v>
      </c>
      <c r="Q802" s="850">
        <v>2125.5984896161108</v>
      </c>
    </row>
    <row r="803" spans="1:17" ht="14.4" customHeight="1" x14ac:dyDescent="0.3">
      <c r="A803" s="831" t="s">
        <v>628</v>
      </c>
      <c r="B803" s="832" t="s">
        <v>9311</v>
      </c>
      <c r="C803" s="832" t="s">
        <v>8206</v>
      </c>
      <c r="D803" s="832" t="s">
        <v>8801</v>
      </c>
      <c r="E803" s="832" t="s">
        <v>8772</v>
      </c>
      <c r="F803" s="849">
        <v>21.05</v>
      </c>
      <c r="G803" s="849">
        <v>4123.6900000000005</v>
      </c>
      <c r="H803" s="849">
        <v>0.85918263170505571</v>
      </c>
      <c r="I803" s="849">
        <v>195.89976247030881</v>
      </c>
      <c r="J803" s="849">
        <v>24.500000000000004</v>
      </c>
      <c r="K803" s="849">
        <v>4799.55</v>
      </c>
      <c r="L803" s="849">
        <v>1</v>
      </c>
      <c r="M803" s="849">
        <v>195.89999999999998</v>
      </c>
      <c r="N803" s="849">
        <v>31</v>
      </c>
      <c r="O803" s="849">
        <v>6072.9000000000005</v>
      </c>
      <c r="P803" s="837">
        <v>1.2653061224489797</v>
      </c>
      <c r="Q803" s="850">
        <v>195.9</v>
      </c>
    </row>
    <row r="804" spans="1:17" ht="14.4" customHeight="1" x14ac:dyDescent="0.3">
      <c r="A804" s="831" t="s">
        <v>628</v>
      </c>
      <c r="B804" s="832" t="s">
        <v>9311</v>
      </c>
      <c r="C804" s="832" t="s">
        <v>8206</v>
      </c>
      <c r="D804" s="832" t="s">
        <v>8802</v>
      </c>
      <c r="E804" s="832" t="s">
        <v>8803</v>
      </c>
      <c r="F804" s="849">
        <v>1</v>
      </c>
      <c r="G804" s="849">
        <v>3172.78</v>
      </c>
      <c r="H804" s="849"/>
      <c r="I804" s="849">
        <v>3172.78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628</v>
      </c>
      <c r="B805" s="832" t="s">
        <v>9311</v>
      </c>
      <c r="C805" s="832" t="s">
        <v>8206</v>
      </c>
      <c r="D805" s="832" t="s">
        <v>8931</v>
      </c>
      <c r="E805" s="832" t="s">
        <v>2602</v>
      </c>
      <c r="F805" s="849"/>
      <c r="G805" s="849"/>
      <c r="H805" s="849"/>
      <c r="I805" s="849"/>
      <c r="J805" s="849">
        <v>1.8</v>
      </c>
      <c r="K805" s="849">
        <v>726.13</v>
      </c>
      <c r="L805" s="849">
        <v>1</v>
      </c>
      <c r="M805" s="849">
        <v>403.40555555555557</v>
      </c>
      <c r="N805" s="849">
        <v>3.45</v>
      </c>
      <c r="O805" s="849">
        <v>1381.3799999999999</v>
      </c>
      <c r="P805" s="837">
        <v>1.9023866249845067</v>
      </c>
      <c r="Q805" s="850">
        <v>400.39999999999992</v>
      </c>
    </row>
    <row r="806" spans="1:17" ht="14.4" customHeight="1" x14ac:dyDescent="0.3">
      <c r="A806" s="831" t="s">
        <v>628</v>
      </c>
      <c r="B806" s="832" t="s">
        <v>9311</v>
      </c>
      <c r="C806" s="832" t="s">
        <v>8206</v>
      </c>
      <c r="D806" s="832" t="s">
        <v>8932</v>
      </c>
      <c r="E806" s="832" t="s">
        <v>2602</v>
      </c>
      <c r="F806" s="849">
        <v>0.5</v>
      </c>
      <c r="G806" s="849">
        <v>572.52</v>
      </c>
      <c r="H806" s="849">
        <v>3.3486576592384627</v>
      </c>
      <c r="I806" s="849">
        <v>1145.04</v>
      </c>
      <c r="J806" s="849">
        <v>0.2</v>
      </c>
      <c r="K806" s="849">
        <v>170.97</v>
      </c>
      <c r="L806" s="849">
        <v>1</v>
      </c>
      <c r="M806" s="849">
        <v>854.84999999999991</v>
      </c>
      <c r="N806" s="849">
        <v>0.78</v>
      </c>
      <c r="O806" s="849">
        <v>624.6</v>
      </c>
      <c r="P806" s="837">
        <v>3.6532725039480614</v>
      </c>
      <c r="Q806" s="850">
        <v>800.76923076923072</v>
      </c>
    </row>
    <row r="807" spans="1:17" ht="14.4" customHeight="1" x14ac:dyDescent="0.3">
      <c r="A807" s="831" t="s">
        <v>628</v>
      </c>
      <c r="B807" s="832" t="s">
        <v>9311</v>
      </c>
      <c r="C807" s="832" t="s">
        <v>8206</v>
      </c>
      <c r="D807" s="832" t="s">
        <v>9339</v>
      </c>
      <c r="E807" s="832" t="s">
        <v>8714</v>
      </c>
      <c r="F807" s="849">
        <v>17</v>
      </c>
      <c r="G807" s="849">
        <v>14785.24</v>
      </c>
      <c r="H807" s="849"/>
      <c r="I807" s="849">
        <v>869.72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628</v>
      </c>
      <c r="B808" s="832" t="s">
        <v>9311</v>
      </c>
      <c r="C808" s="832" t="s">
        <v>8206</v>
      </c>
      <c r="D808" s="832" t="s">
        <v>8935</v>
      </c>
      <c r="E808" s="832" t="s">
        <v>8936</v>
      </c>
      <c r="F808" s="849">
        <v>0.7</v>
      </c>
      <c r="G808" s="849">
        <v>649.46</v>
      </c>
      <c r="H808" s="849">
        <v>1.8368120368799141</v>
      </c>
      <c r="I808" s="849">
        <v>927.80000000000007</v>
      </c>
      <c r="J808" s="849">
        <v>0.4</v>
      </c>
      <c r="K808" s="849">
        <v>353.58</v>
      </c>
      <c r="L808" s="849">
        <v>1</v>
      </c>
      <c r="M808" s="849">
        <v>883.94999999999993</v>
      </c>
      <c r="N808" s="849">
        <v>0.45</v>
      </c>
      <c r="O808" s="849">
        <v>397.74</v>
      </c>
      <c r="P808" s="837">
        <v>1.1248939419650434</v>
      </c>
      <c r="Q808" s="850">
        <v>883.86666666666667</v>
      </c>
    </row>
    <row r="809" spans="1:17" ht="14.4" customHeight="1" x14ac:dyDescent="0.3">
      <c r="A809" s="831" t="s">
        <v>628</v>
      </c>
      <c r="B809" s="832" t="s">
        <v>9311</v>
      </c>
      <c r="C809" s="832" t="s">
        <v>8206</v>
      </c>
      <c r="D809" s="832" t="s">
        <v>8804</v>
      </c>
      <c r="E809" s="832" t="s">
        <v>2477</v>
      </c>
      <c r="F809" s="849">
        <v>59</v>
      </c>
      <c r="G809" s="849">
        <v>6466.4</v>
      </c>
      <c r="H809" s="849">
        <v>0.31134714551906439</v>
      </c>
      <c r="I809" s="849">
        <v>109.6</v>
      </c>
      <c r="J809" s="849">
        <v>189.5</v>
      </c>
      <c r="K809" s="849">
        <v>20769.099999999999</v>
      </c>
      <c r="L809" s="849">
        <v>1</v>
      </c>
      <c r="M809" s="849">
        <v>109.5994722955145</v>
      </c>
      <c r="N809" s="849">
        <v>41.7</v>
      </c>
      <c r="O809" s="849">
        <v>5014.42</v>
      </c>
      <c r="P809" s="837">
        <v>0.24143655719313789</v>
      </c>
      <c r="Q809" s="850">
        <v>120.24988009592326</v>
      </c>
    </row>
    <row r="810" spans="1:17" ht="14.4" customHeight="1" x14ac:dyDescent="0.3">
      <c r="A810" s="831" t="s">
        <v>628</v>
      </c>
      <c r="B810" s="832" t="s">
        <v>9311</v>
      </c>
      <c r="C810" s="832" t="s">
        <v>8206</v>
      </c>
      <c r="D810" s="832" t="s">
        <v>8805</v>
      </c>
      <c r="E810" s="832" t="s">
        <v>8806</v>
      </c>
      <c r="F810" s="849"/>
      <c r="G810" s="849"/>
      <c r="H810" s="849"/>
      <c r="I810" s="849"/>
      <c r="J810" s="849">
        <v>5.45</v>
      </c>
      <c r="K810" s="849">
        <v>1804.46</v>
      </c>
      <c r="L810" s="849">
        <v>1</v>
      </c>
      <c r="M810" s="849">
        <v>331.09357798165138</v>
      </c>
      <c r="N810" s="849">
        <v>3.04</v>
      </c>
      <c r="O810" s="849">
        <v>1007.3499999999999</v>
      </c>
      <c r="P810" s="837">
        <v>0.55825565543154176</v>
      </c>
      <c r="Q810" s="850">
        <v>331.36513157894734</v>
      </c>
    </row>
    <row r="811" spans="1:17" ht="14.4" customHeight="1" x14ac:dyDescent="0.3">
      <c r="A811" s="831" t="s">
        <v>628</v>
      </c>
      <c r="B811" s="832" t="s">
        <v>9311</v>
      </c>
      <c r="C811" s="832" t="s">
        <v>8206</v>
      </c>
      <c r="D811" s="832" t="s">
        <v>8807</v>
      </c>
      <c r="E811" s="832" t="s">
        <v>1822</v>
      </c>
      <c r="F811" s="849">
        <v>2</v>
      </c>
      <c r="G811" s="849">
        <v>8629.82</v>
      </c>
      <c r="H811" s="849"/>
      <c r="I811" s="849">
        <v>4314.91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628</v>
      </c>
      <c r="B812" s="832" t="s">
        <v>9311</v>
      </c>
      <c r="C812" s="832" t="s">
        <v>8206</v>
      </c>
      <c r="D812" s="832" t="s">
        <v>8808</v>
      </c>
      <c r="E812" s="832" t="s">
        <v>8809</v>
      </c>
      <c r="F812" s="849"/>
      <c r="G812" s="849"/>
      <c r="H812" s="849"/>
      <c r="I812" s="849"/>
      <c r="J812" s="849"/>
      <c r="K812" s="849"/>
      <c r="L812" s="849"/>
      <c r="M812" s="849"/>
      <c r="N812" s="849">
        <v>7.06</v>
      </c>
      <c r="O812" s="849">
        <v>15006.67</v>
      </c>
      <c r="P812" s="837"/>
      <c r="Q812" s="850">
        <v>2125.5906515580737</v>
      </c>
    </row>
    <row r="813" spans="1:17" ht="14.4" customHeight="1" x14ac:dyDescent="0.3">
      <c r="A813" s="831" t="s">
        <v>628</v>
      </c>
      <c r="B813" s="832" t="s">
        <v>9311</v>
      </c>
      <c r="C813" s="832" t="s">
        <v>8206</v>
      </c>
      <c r="D813" s="832" t="s">
        <v>8810</v>
      </c>
      <c r="E813" s="832" t="s">
        <v>1285</v>
      </c>
      <c r="F813" s="849"/>
      <c r="G813" s="849"/>
      <c r="H813" s="849"/>
      <c r="I813" s="849"/>
      <c r="J813" s="849">
        <v>0.62</v>
      </c>
      <c r="K813" s="849">
        <v>489.64</v>
      </c>
      <c r="L813" s="849">
        <v>1</v>
      </c>
      <c r="M813" s="849">
        <v>789.74193548387098</v>
      </c>
      <c r="N813" s="849"/>
      <c r="O813" s="849"/>
      <c r="P813" s="837"/>
      <c r="Q813" s="850"/>
    </row>
    <row r="814" spans="1:17" ht="14.4" customHeight="1" x14ac:dyDescent="0.3">
      <c r="A814" s="831" t="s">
        <v>628</v>
      </c>
      <c r="B814" s="832" t="s">
        <v>9311</v>
      </c>
      <c r="C814" s="832" t="s">
        <v>8206</v>
      </c>
      <c r="D814" s="832" t="s">
        <v>8813</v>
      </c>
      <c r="E814" s="832" t="s">
        <v>2473</v>
      </c>
      <c r="F814" s="849"/>
      <c r="G814" s="849"/>
      <c r="H814" s="849"/>
      <c r="I814" s="849"/>
      <c r="J814" s="849"/>
      <c r="K814" s="849"/>
      <c r="L814" s="849"/>
      <c r="M814" s="849"/>
      <c r="N814" s="849">
        <v>22.2</v>
      </c>
      <c r="O814" s="849">
        <v>36223.869999999995</v>
      </c>
      <c r="P814" s="837"/>
      <c r="Q814" s="850">
        <v>1631.7058558558556</v>
      </c>
    </row>
    <row r="815" spans="1:17" ht="14.4" customHeight="1" x14ac:dyDescent="0.3">
      <c r="A815" s="831" t="s">
        <v>628</v>
      </c>
      <c r="B815" s="832" t="s">
        <v>9311</v>
      </c>
      <c r="C815" s="832" t="s">
        <v>8206</v>
      </c>
      <c r="D815" s="832" t="s">
        <v>8814</v>
      </c>
      <c r="E815" s="832" t="s">
        <v>2473</v>
      </c>
      <c r="F815" s="849"/>
      <c r="G815" s="849"/>
      <c r="H815" s="849"/>
      <c r="I815" s="849"/>
      <c r="J815" s="849">
        <v>13.8</v>
      </c>
      <c r="K815" s="849">
        <v>45039.839999999997</v>
      </c>
      <c r="L815" s="849">
        <v>1</v>
      </c>
      <c r="M815" s="849">
        <v>3263.7565217391302</v>
      </c>
      <c r="N815" s="849">
        <v>12.500000000000002</v>
      </c>
      <c r="O815" s="849">
        <v>40796.71</v>
      </c>
      <c r="P815" s="837">
        <v>0.90579162803420266</v>
      </c>
      <c r="Q815" s="850">
        <v>3263.7367999999997</v>
      </c>
    </row>
    <row r="816" spans="1:17" ht="14.4" customHeight="1" x14ac:dyDescent="0.3">
      <c r="A816" s="831" t="s">
        <v>628</v>
      </c>
      <c r="B816" s="832" t="s">
        <v>9311</v>
      </c>
      <c r="C816" s="832" t="s">
        <v>8206</v>
      </c>
      <c r="D816" s="832" t="s">
        <v>8442</v>
      </c>
      <c r="E816" s="832" t="s">
        <v>1816</v>
      </c>
      <c r="F816" s="849"/>
      <c r="G816" s="849"/>
      <c r="H816" s="849"/>
      <c r="I816" s="849"/>
      <c r="J816" s="849">
        <v>2</v>
      </c>
      <c r="K816" s="849">
        <v>4314.8999999999996</v>
      </c>
      <c r="L816" s="849">
        <v>1</v>
      </c>
      <c r="M816" s="849">
        <v>2157.4499999999998</v>
      </c>
      <c r="N816" s="849"/>
      <c r="O816" s="849"/>
      <c r="P816" s="837"/>
      <c r="Q816" s="850"/>
    </row>
    <row r="817" spans="1:17" ht="14.4" customHeight="1" x14ac:dyDescent="0.3">
      <c r="A817" s="831" t="s">
        <v>628</v>
      </c>
      <c r="B817" s="832" t="s">
        <v>9311</v>
      </c>
      <c r="C817" s="832" t="s">
        <v>8206</v>
      </c>
      <c r="D817" s="832" t="s">
        <v>8945</v>
      </c>
      <c r="E817" s="832" t="s">
        <v>8946</v>
      </c>
      <c r="F817" s="849"/>
      <c r="G817" s="849"/>
      <c r="H817" s="849"/>
      <c r="I817" s="849"/>
      <c r="J817" s="849">
        <v>0.7</v>
      </c>
      <c r="K817" s="849">
        <v>131.08000000000001</v>
      </c>
      <c r="L817" s="849">
        <v>1</v>
      </c>
      <c r="M817" s="849">
        <v>187.2571428571429</v>
      </c>
      <c r="N817" s="849">
        <v>0.3</v>
      </c>
      <c r="O817" s="849">
        <v>56.18</v>
      </c>
      <c r="P817" s="837">
        <v>0.42859322551113821</v>
      </c>
      <c r="Q817" s="850">
        <v>187.26666666666668</v>
      </c>
    </row>
    <row r="818" spans="1:17" ht="14.4" customHeight="1" x14ac:dyDescent="0.3">
      <c r="A818" s="831" t="s">
        <v>628</v>
      </c>
      <c r="B818" s="832" t="s">
        <v>9311</v>
      </c>
      <c r="C818" s="832" t="s">
        <v>8206</v>
      </c>
      <c r="D818" s="832" t="s">
        <v>9340</v>
      </c>
      <c r="E818" s="832" t="s">
        <v>9341</v>
      </c>
      <c r="F818" s="849"/>
      <c r="G818" s="849"/>
      <c r="H818" s="849"/>
      <c r="I818" s="849"/>
      <c r="J818" s="849"/>
      <c r="K818" s="849"/>
      <c r="L818" s="849"/>
      <c r="M818" s="849"/>
      <c r="N818" s="849">
        <v>2</v>
      </c>
      <c r="O818" s="849">
        <v>1609.22</v>
      </c>
      <c r="P818" s="837"/>
      <c r="Q818" s="850">
        <v>804.61</v>
      </c>
    </row>
    <row r="819" spans="1:17" ht="14.4" customHeight="1" x14ac:dyDescent="0.3">
      <c r="A819" s="831" t="s">
        <v>628</v>
      </c>
      <c r="B819" s="832" t="s">
        <v>9311</v>
      </c>
      <c r="C819" s="832" t="s">
        <v>8206</v>
      </c>
      <c r="D819" s="832" t="s">
        <v>8950</v>
      </c>
      <c r="E819" s="832" t="s">
        <v>8946</v>
      </c>
      <c r="F819" s="849"/>
      <c r="G819" s="849"/>
      <c r="H819" s="849"/>
      <c r="I819" s="849"/>
      <c r="J819" s="849"/>
      <c r="K819" s="849"/>
      <c r="L819" s="849"/>
      <c r="M819" s="849"/>
      <c r="N819" s="849">
        <v>27</v>
      </c>
      <c r="O819" s="849">
        <v>2527.98</v>
      </c>
      <c r="P819" s="837"/>
      <c r="Q819" s="850">
        <v>93.628888888888895</v>
      </c>
    </row>
    <row r="820" spans="1:17" ht="14.4" customHeight="1" x14ac:dyDescent="0.3">
      <c r="A820" s="831" t="s">
        <v>628</v>
      </c>
      <c r="B820" s="832" t="s">
        <v>9311</v>
      </c>
      <c r="C820" s="832" t="s">
        <v>8206</v>
      </c>
      <c r="D820" s="832" t="s">
        <v>9342</v>
      </c>
      <c r="E820" s="832" t="s">
        <v>9343</v>
      </c>
      <c r="F820" s="849">
        <v>1.9</v>
      </c>
      <c r="G820" s="849">
        <v>1109.47</v>
      </c>
      <c r="H820" s="849"/>
      <c r="I820" s="849">
        <v>583.93157894736851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628</v>
      </c>
      <c r="B821" s="832" t="s">
        <v>9311</v>
      </c>
      <c r="C821" s="832" t="s">
        <v>8206</v>
      </c>
      <c r="D821" s="832" t="s">
        <v>9344</v>
      </c>
      <c r="E821" s="832" t="s">
        <v>9345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6862.86</v>
      </c>
      <c r="P821" s="837"/>
      <c r="Q821" s="850">
        <v>6862.86</v>
      </c>
    </row>
    <row r="822" spans="1:17" ht="14.4" customHeight="1" x14ac:dyDescent="0.3">
      <c r="A822" s="831" t="s">
        <v>628</v>
      </c>
      <c r="B822" s="832" t="s">
        <v>9311</v>
      </c>
      <c r="C822" s="832" t="s">
        <v>8458</v>
      </c>
      <c r="D822" s="832" t="s">
        <v>8459</v>
      </c>
      <c r="E822" s="832" t="s">
        <v>8460</v>
      </c>
      <c r="F822" s="849">
        <v>2</v>
      </c>
      <c r="G822" s="849">
        <v>3731.16</v>
      </c>
      <c r="H822" s="849"/>
      <c r="I822" s="849">
        <v>1865.58</v>
      </c>
      <c r="J822" s="849"/>
      <c r="K822" s="849"/>
      <c r="L822" s="849"/>
      <c r="M822" s="849"/>
      <c r="N822" s="849">
        <v>1</v>
      </c>
      <c r="O822" s="849">
        <v>2159.5700000000002</v>
      </c>
      <c r="P822" s="837"/>
      <c r="Q822" s="850">
        <v>2159.5700000000002</v>
      </c>
    </row>
    <row r="823" spans="1:17" ht="14.4" customHeight="1" x14ac:dyDescent="0.3">
      <c r="A823" s="831" t="s">
        <v>628</v>
      </c>
      <c r="B823" s="832" t="s">
        <v>9311</v>
      </c>
      <c r="C823" s="832" t="s">
        <v>8458</v>
      </c>
      <c r="D823" s="832" t="s">
        <v>8461</v>
      </c>
      <c r="E823" s="832" t="s">
        <v>8462</v>
      </c>
      <c r="F823" s="849">
        <v>66</v>
      </c>
      <c r="G823" s="849">
        <v>179023.58000000002</v>
      </c>
      <c r="H823" s="849">
        <v>2.5933182612338541</v>
      </c>
      <c r="I823" s="849">
        <v>2712.4784848484851</v>
      </c>
      <c r="J823" s="849">
        <v>28</v>
      </c>
      <c r="K823" s="849">
        <v>69032.63</v>
      </c>
      <c r="L823" s="849">
        <v>1</v>
      </c>
      <c r="M823" s="849">
        <v>2465.4510714285716</v>
      </c>
      <c r="N823" s="849">
        <v>48</v>
      </c>
      <c r="O823" s="849">
        <v>126775.20000000001</v>
      </c>
      <c r="P823" s="837">
        <v>1.8364532830344142</v>
      </c>
      <c r="Q823" s="850">
        <v>2641.15</v>
      </c>
    </row>
    <row r="824" spans="1:17" ht="14.4" customHeight="1" x14ac:dyDescent="0.3">
      <c r="A824" s="831" t="s">
        <v>628</v>
      </c>
      <c r="B824" s="832" t="s">
        <v>9311</v>
      </c>
      <c r="C824" s="832" t="s">
        <v>8458</v>
      </c>
      <c r="D824" s="832" t="s">
        <v>8463</v>
      </c>
      <c r="E824" s="832" t="s">
        <v>8462</v>
      </c>
      <c r="F824" s="849">
        <v>16</v>
      </c>
      <c r="G824" s="849">
        <v>25679.969999999998</v>
      </c>
      <c r="H824" s="849">
        <v>0.83140708691192766</v>
      </c>
      <c r="I824" s="849">
        <v>1604.9981249999998</v>
      </c>
      <c r="J824" s="849">
        <v>21</v>
      </c>
      <c r="K824" s="849">
        <v>30887.360000000001</v>
      </c>
      <c r="L824" s="849">
        <v>1</v>
      </c>
      <c r="M824" s="849">
        <v>1470.8266666666666</v>
      </c>
      <c r="N824" s="849">
        <v>23</v>
      </c>
      <c r="O824" s="849">
        <v>38185.979999999996</v>
      </c>
      <c r="P824" s="837">
        <v>1.23629795489158</v>
      </c>
      <c r="Q824" s="850">
        <v>1660.2599999999998</v>
      </c>
    </row>
    <row r="825" spans="1:17" ht="14.4" customHeight="1" x14ac:dyDescent="0.3">
      <c r="A825" s="831" t="s">
        <v>628</v>
      </c>
      <c r="B825" s="832" t="s">
        <v>9311</v>
      </c>
      <c r="C825" s="832" t="s">
        <v>8458</v>
      </c>
      <c r="D825" s="832" t="s">
        <v>8464</v>
      </c>
      <c r="E825" s="832" t="s">
        <v>8465</v>
      </c>
      <c r="F825" s="849">
        <v>172</v>
      </c>
      <c r="G825" s="849">
        <v>1666009.2</v>
      </c>
      <c r="H825" s="849">
        <v>16.810244465615774</v>
      </c>
      <c r="I825" s="849">
        <v>9686.1</v>
      </c>
      <c r="J825" s="849">
        <v>10</v>
      </c>
      <c r="K825" s="849">
        <v>99106.78</v>
      </c>
      <c r="L825" s="849">
        <v>1</v>
      </c>
      <c r="M825" s="849">
        <v>9910.6779999999999</v>
      </c>
      <c r="N825" s="849">
        <v>4</v>
      </c>
      <c r="O825" s="849">
        <v>41236.6</v>
      </c>
      <c r="P825" s="837">
        <v>0.41608253239586634</v>
      </c>
      <c r="Q825" s="850">
        <v>10309.15</v>
      </c>
    </row>
    <row r="826" spans="1:17" ht="14.4" customHeight="1" x14ac:dyDescent="0.3">
      <c r="A826" s="831" t="s">
        <v>628</v>
      </c>
      <c r="B826" s="832" t="s">
        <v>9311</v>
      </c>
      <c r="C826" s="832" t="s">
        <v>8458</v>
      </c>
      <c r="D826" s="832" t="s">
        <v>8824</v>
      </c>
      <c r="E826" s="832" t="s">
        <v>8465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4117.6000000000004</v>
      </c>
      <c r="P826" s="837"/>
      <c r="Q826" s="850">
        <v>4117.6000000000004</v>
      </c>
    </row>
    <row r="827" spans="1:17" ht="14.4" customHeight="1" x14ac:dyDescent="0.3">
      <c r="A827" s="831" t="s">
        <v>628</v>
      </c>
      <c r="B827" s="832" t="s">
        <v>9311</v>
      </c>
      <c r="C827" s="832" t="s">
        <v>8458</v>
      </c>
      <c r="D827" s="832" t="s">
        <v>8825</v>
      </c>
      <c r="E827" s="832" t="s">
        <v>8826</v>
      </c>
      <c r="F827" s="849">
        <v>45</v>
      </c>
      <c r="G827" s="849">
        <v>41650.65</v>
      </c>
      <c r="H827" s="849">
        <v>3.0143339656219315</v>
      </c>
      <c r="I827" s="849">
        <v>925.57</v>
      </c>
      <c r="J827" s="849">
        <v>13</v>
      </c>
      <c r="K827" s="849">
        <v>13817.529999999999</v>
      </c>
      <c r="L827" s="849">
        <v>1</v>
      </c>
      <c r="M827" s="849">
        <v>1062.886923076923</v>
      </c>
      <c r="N827" s="849">
        <v>16</v>
      </c>
      <c r="O827" s="849">
        <v>19385.759999999998</v>
      </c>
      <c r="P827" s="837">
        <v>1.4029830222912489</v>
      </c>
      <c r="Q827" s="850">
        <v>1211.6099999999999</v>
      </c>
    </row>
    <row r="828" spans="1:17" ht="14.4" customHeight="1" x14ac:dyDescent="0.3">
      <c r="A828" s="831" t="s">
        <v>628</v>
      </c>
      <c r="B828" s="832" t="s">
        <v>9311</v>
      </c>
      <c r="C828" s="832" t="s">
        <v>8458</v>
      </c>
      <c r="D828" s="832" t="s">
        <v>9346</v>
      </c>
      <c r="E828" s="832" t="s">
        <v>9347</v>
      </c>
      <c r="F828" s="849">
        <v>12</v>
      </c>
      <c r="G828" s="849">
        <v>173564.04</v>
      </c>
      <c r="H828" s="849"/>
      <c r="I828" s="849">
        <v>14463.67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628</v>
      </c>
      <c r="B829" s="832" t="s">
        <v>9311</v>
      </c>
      <c r="C829" s="832" t="s">
        <v>8458</v>
      </c>
      <c r="D829" s="832" t="s">
        <v>8466</v>
      </c>
      <c r="E829" s="832" t="s">
        <v>8467</v>
      </c>
      <c r="F829" s="849">
        <v>235</v>
      </c>
      <c r="G829" s="849">
        <v>56089.80000000001</v>
      </c>
      <c r="H829" s="849">
        <v>3.934770545727754</v>
      </c>
      <c r="I829" s="849">
        <v>238.68000000000004</v>
      </c>
      <c r="J829" s="849">
        <v>59</v>
      </c>
      <c r="K829" s="849">
        <v>14254.909999999998</v>
      </c>
      <c r="L829" s="849">
        <v>1</v>
      </c>
      <c r="M829" s="849">
        <v>241.60864406779658</v>
      </c>
      <c r="N829" s="849">
        <v>77</v>
      </c>
      <c r="O829" s="849">
        <v>18911.97</v>
      </c>
      <c r="P829" s="837">
        <v>1.3266986603212509</v>
      </c>
      <c r="Q829" s="850">
        <v>245.61</v>
      </c>
    </row>
    <row r="830" spans="1:17" ht="14.4" customHeight="1" x14ac:dyDescent="0.3">
      <c r="A830" s="831" t="s">
        <v>628</v>
      </c>
      <c r="B830" s="832" t="s">
        <v>9311</v>
      </c>
      <c r="C830" s="832" t="s">
        <v>8470</v>
      </c>
      <c r="D830" s="832" t="s">
        <v>8962</v>
      </c>
      <c r="E830" s="832" t="s">
        <v>8830</v>
      </c>
      <c r="F830" s="849"/>
      <c r="G830" s="849"/>
      <c r="H830" s="849"/>
      <c r="I830" s="849"/>
      <c r="J830" s="849"/>
      <c r="K830" s="849"/>
      <c r="L830" s="849"/>
      <c r="M830" s="849"/>
      <c r="N830" s="849">
        <v>4</v>
      </c>
      <c r="O830" s="849">
        <v>516.12</v>
      </c>
      <c r="P830" s="837"/>
      <c r="Q830" s="850">
        <v>129.03</v>
      </c>
    </row>
    <row r="831" spans="1:17" ht="14.4" customHeight="1" x14ac:dyDescent="0.3">
      <c r="A831" s="831" t="s">
        <v>628</v>
      </c>
      <c r="B831" s="832" t="s">
        <v>9311</v>
      </c>
      <c r="C831" s="832" t="s">
        <v>8470</v>
      </c>
      <c r="D831" s="832" t="s">
        <v>9348</v>
      </c>
      <c r="E831" s="832" t="s">
        <v>9349</v>
      </c>
      <c r="F831" s="849"/>
      <c r="G831" s="849"/>
      <c r="H831" s="849"/>
      <c r="I831" s="849"/>
      <c r="J831" s="849"/>
      <c r="K831" s="849"/>
      <c r="L831" s="849"/>
      <c r="M831" s="849"/>
      <c r="N831" s="849">
        <v>0.6</v>
      </c>
      <c r="O831" s="849">
        <v>377.74</v>
      </c>
      <c r="P831" s="837"/>
      <c r="Q831" s="850">
        <v>629.56666666666672</v>
      </c>
    </row>
    <row r="832" spans="1:17" ht="14.4" customHeight="1" x14ac:dyDescent="0.3">
      <c r="A832" s="831" t="s">
        <v>628</v>
      </c>
      <c r="B832" s="832" t="s">
        <v>9311</v>
      </c>
      <c r="C832" s="832" t="s">
        <v>8470</v>
      </c>
      <c r="D832" s="832" t="s">
        <v>8967</v>
      </c>
      <c r="E832" s="832" t="s">
        <v>8968</v>
      </c>
      <c r="F832" s="849"/>
      <c r="G832" s="849"/>
      <c r="H832" s="849"/>
      <c r="I832" s="849"/>
      <c r="J832" s="849"/>
      <c r="K832" s="849"/>
      <c r="L832" s="849"/>
      <c r="M832" s="849"/>
      <c r="N832" s="849">
        <v>7</v>
      </c>
      <c r="O832" s="849">
        <v>8262.94</v>
      </c>
      <c r="P832" s="837"/>
      <c r="Q832" s="850">
        <v>1180.42</v>
      </c>
    </row>
    <row r="833" spans="1:17" ht="14.4" customHeight="1" x14ac:dyDescent="0.3">
      <c r="A833" s="831" t="s">
        <v>628</v>
      </c>
      <c r="B833" s="832" t="s">
        <v>9311</v>
      </c>
      <c r="C833" s="832" t="s">
        <v>8470</v>
      </c>
      <c r="D833" s="832" t="s">
        <v>8970</v>
      </c>
      <c r="E833" s="832" t="s">
        <v>8971</v>
      </c>
      <c r="F833" s="849">
        <v>4</v>
      </c>
      <c r="G833" s="849">
        <v>2748</v>
      </c>
      <c r="H833" s="849">
        <v>4</v>
      </c>
      <c r="I833" s="849">
        <v>687</v>
      </c>
      <c r="J833" s="849">
        <v>1</v>
      </c>
      <c r="K833" s="849">
        <v>687</v>
      </c>
      <c r="L833" s="849">
        <v>1</v>
      </c>
      <c r="M833" s="849">
        <v>687</v>
      </c>
      <c r="N833" s="849">
        <v>4</v>
      </c>
      <c r="O833" s="849">
        <v>2748</v>
      </c>
      <c r="P833" s="837">
        <v>4</v>
      </c>
      <c r="Q833" s="850">
        <v>687</v>
      </c>
    </row>
    <row r="834" spans="1:17" ht="14.4" customHeight="1" x14ac:dyDescent="0.3">
      <c r="A834" s="831" t="s">
        <v>628</v>
      </c>
      <c r="B834" s="832" t="s">
        <v>9311</v>
      </c>
      <c r="C834" s="832" t="s">
        <v>8470</v>
      </c>
      <c r="D834" s="832" t="s">
        <v>8978</v>
      </c>
      <c r="E834" s="832" t="s">
        <v>8830</v>
      </c>
      <c r="F834" s="849"/>
      <c r="G834" s="849"/>
      <c r="H834" s="849"/>
      <c r="I834" s="849"/>
      <c r="J834" s="849"/>
      <c r="K834" s="849"/>
      <c r="L834" s="849"/>
      <c r="M834" s="849"/>
      <c r="N834" s="849">
        <v>6</v>
      </c>
      <c r="O834" s="849">
        <v>414.12</v>
      </c>
      <c r="P834" s="837"/>
      <c r="Q834" s="850">
        <v>69.02</v>
      </c>
    </row>
    <row r="835" spans="1:17" ht="14.4" customHeight="1" x14ac:dyDescent="0.3">
      <c r="A835" s="831" t="s">
        <v>628</v>
      </c>
      <c r="B835" s="832" t="s">
        <v>9311</v>
      </c>
      <c r="C835" s="832" t="s">
        <v>8470</v>
      </c>
      <c r="D835" s="832" t="s">
        <v>8979</v>
      </c>
      <c r="E835" s="832" t="s">
        <v>8830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84.98</v>
      </c>
      <c r="P835" s="837"/>
      <c r="Q835" s="850">
        <v>84.98</v>
      </c>
    </row>
    <row r="836" spans="1:17" ht="14.4" customHeight="1" x14ac:dyDescent="0.3">
      <c r="A836" s="831" t="s">
        <v>628</v>
      </c>
      <c r="B836" s="832" t="s">
        <v>9311</v>
      </c>
      <c r="C836" s="832" t="s">
        <v>8470</v>
      </c>
      <c r="D836" s="832" t="s">
        <v>8980</v>
      </c>
      <c r="E836" s="832" t="s">
        <v>8981</v>
      </c>
      <c r="F836" s="849">
        <v>4</v>
      </c>
      <c r="G836" s="849">
        <v>960</v>
      </c>
      <c r="H836" s="849">
        <v>0.66666666666666663</v>
      </c>
      <c r="I836" s="849">
        <v>240</v>
      </c>
      <c r="J836" s="849">
        <v>6</v>
      </c>
      <c r="K836" s="849">
        <v>1440</v>
      </c>
      <c r="L836" s="849">
        <v>1</v>
      </c>
      <c r="M836" s="849">
        <v>240</v>
      </c>
      <c r="N836" s="849">
        <v>14</v>
      </c>
      <c r="O836" s="849">
        <v>3360</v>
      </c>
      <c r="P836" s="837">
        <v>2.3333333333333335</v>
      </c>
      <c r="Q836" s="850">
        <v>240</v>
      </c>
    </row>
    <row r="837" spans="1:17" ht="14.4" customHeight="1" x14ac:dyDescent="0.3">
      <c r="A837" s="831" t="s">
        <v>628</v>
      </c>
      <c r="B837" s="832" t="s">
        <v>9311</v>
      </c>
      <c r="C837" s="832" t="s">
        <v>8470</v>
      </c>
      <c r="D837" s="832" t="s">
        <v>8982</v>
      </c>
      <c r="E837" s="832" t="s">
        <v>8981</v>
      </c>
      <c r="F837" s="849">
        <v>0.15</v>
      </c>
      <c r="G837" s="849">
        <v>182.4</v>
      </c>
      <c r="H837" s="849">
        <v>0.26315789473684209</v>
      </c>
      <c r="I837" s="849">
        <v>1216</v>
      </c>
      <c r="J837" s="849">
        <v>0.57000000000000006</v>
      </c>
      <c r="K837" s="849">
        <v>693.12</v>
      </c>
      <c r="L837" s="849">
        <v>1</v>
      </c>
      <c r="M837" s="849">
        <v>1215.9999999999998</v>
      </c>
      <c r="N837" s="849">
        <v>0.49</v>
      </c>
      <c r="O837" s="849">
        <v>595.84</v>
      </c>
      <c r="P837" s="837">
        <v>0.85964912280701755</v>
      </c>
      <c r="Q837" s="850">
        <v>1216</v>
      </c>
    </row>
    <row r="838" spans="1:17" ht="14.4" customHeight="1" x14ac:dyDescent="0.3">
      <c r="A838" s="831" t="s">
        <v>628</v>
      </c>
      <c r="B838" s="832" t="s">
        <v>9311</v>
      </c>
      <c r="C838" s="832" t="s">
        <v>8470</v>
      </c>
      <c r="D838" s="832" t="s">
        <v>8991</v>
      </c>
      <c r="E838" s="832" t="s">
        <v>8992</v>
      </c>
      <c r="F838" s="849"/>
      <c r="G838" s="849"/>
      <c r="H838" s="849"/>
      <c r="I838" s="849"/>
      <c r="J838" s="849">
        <v>1</v>
      </c>
      <c r="K838" s="849">
        <v>5440.91</v>
      </c>
      <c r="L838" s="849">
        <v>1</v>
      </c>
      <c r="M838" s="849">
        <v>5440.91</v>
      </c>
      <c r="N838" s="849"/>
      <c r="O838" s="849"/>
      <c r="P838" s="837"/>
      <c r="Q838" s="850"/>
    </row>
    <row r="839" spans="1:17" ht="14.4" customHeight="1" x14ac:dyDescent="0.3">
      <c r="A839" s="831" t="s">
        <v>628</v>
      </c>
      <c r="B839" s="832" t="s">
        <v>9311</v>
      </c>
      <c r="C839" s="832" t="s">
        <v>8470</v>
      </c>
      <c r="D839" s="832" t="s">
        <v>8995</v>
      </c>
      <c r="E839" s="832" t="s">
        <v>8996</v>
      </c>
      <c r="F839" s="849"/>
      <c r="G839" s="849"/>
      <c r="H839" s="849"/>
      <c r="I839" s="849"/>
      <c r="J839" s="849">
        <v>1</v>
      </c>
      <c r="K839" s="849">
        <v>5083.3599999999997</v>
      </c>
      <c r="L839" s="849">
        <v>1</v>
      </c>
      <c r="M839" s="849">
        <v>5083.3599999999997</v>
      </c>
      <c r="N839" s="849">
        <v>1</v>
      </c>
      <c r="O839" s="849">
        <v>4880</v>
      </c>
      <c r="P839" s="837">
        <v>0.95999496396084483</v>
      </c>
      <c r="Q839" s="850">
        <v>4880</v>
      </c>
    </row>
    <row r="840" spans="1:17" ht="14.4" customHeight="1" x14ac:dyDescent="0.3">
      <c r="A840" s="831" t="s">
        <v>628</v>
      </c>
      <c r="B840" s="832" t="s">
        <v>9311</v>
      </c>
      <c r="C840" s="832" t="s">
        <v>8470</v>
      </c>
      <c r="D840" s="832" t="s">
        <v>8997</v>
      </c>
      <c r="E840" s="832" t="s">
        <v>8998</v>
      </c>
      <c r="F840" s="849">
        <v>1</v>
      </c>
      <c r="G840" s="849">
        <v>6570.55</v>
      </c>
      <c r="H840" s="849">
        <v>1</v>
      </c>
      <c r="I840" s="849">
        <v>6570.55</v>
      </c>
      <c r="J840" s="849">
        <v>1</v>
      </c>
      <c r="K840" s="849">
        <v>6570.55</v>
      </c>
      <c r="L840" s="849">
        <v>1</v>
      </c>
      <c r="M840" s="849">
        <v>6570.55</v>
      </c>
      <c r="N840" s="849">
        <v>2</v>
      </c>
      <c r="O840" s="849">
        <v>12615.4</v>
      </c>
      <c r="P840" s="837">
        <v>1.9199914771213977</v>
      </c>
      <c r="Q840" s="850">
        <v>6307.7</v>
      </c>
    </row>
    <row r="841" spans="1:17" ht="14.4" customHeight="1" x14ac:dyDescent="0.3">
      <c r="A841" s="831" t="s">
        <v>628</v>
      </c>
      <c r="B841" s="832" t="s">
        <v>9311</v>
      </c>
      <c r="C841" s="832" t="s">
        <v>8470</v>
      </c>
      <c r="D841" s="832" t="s">
        <v>9006</v>
      </c>
      <c r="E841" s="832" t="s">
        <v>8830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121.25</v>
      </c>
      <c r="P841" s="837"/>
      <c r="Q841" s="850">
        <v>121.25</v>
      </c>
    </row>
    <row r="842" spans="1:17" ht="14.4" customHeight="1" x14ac:dyDescent="0.3">
      <c r="A842" s="831" t="s">
        <v>628</v>
      </c>
      <c r="B842" s="832" t="s">
        <v>9311</v>
      </c>
      <c r="C842" s="832" t="s">
        <v>8470</v>
      </c>
      <c r="D842" s="832" t="s">
        <v>8829</v>
      </c>
      <c r="E842" s="832" t="s">
        <v>8830</v>
      </c>
      <c r="F842" s="849"/>
      <c r="G842" s="849"/>
      <c r="H842" s="849"/>
      <c r="I842" s="849"/>
      <c r="J842" s="849">
        <v>2</v>
      </c>
      <c r="K842" s="849">
        <v>180.32</v>
      </c>
      <c r="L842" s="849">
        <v>1</v>
      </c>
      <c r="M842" s="849">
        <v>90.16</v>
      </c>
      <c r="N842" s="849">
        <v>5</v>
      </c>
      <c r="O842" s="849">
        <v>450.8</v>
      </c>
      <c r="P842" s="837">
        <v>2.5</v>
      </c>
      <c r="Q842" s="850">
        <v>90.16</v>
      </c>
    </row>
    <row r="843" spans="1:17" ht="14.4" customHeight="1" x14ac:dyDescent="0.3">
      <c r="A843" s="831" t="s">
        <v>628</v>
      </c>
      <c r="B843" s="832" t="s">
        <v>9311</v>
      </c>
      <c r="C843" s="832" t="s">
        <v>8470</v>
      </c>
      <c r="D843" s="832" t="s">
        <v>9009</v>
      </c>
      <c r="E843" s="832" t="s">
        <v>9010</v>
      </c>
      <c r="F843" s="849">
        <v>1</v>
      </c>
      <c r="G843" s="849">
        <v>4452.0600000000004</v>
      </c>
      <c r="H843" s="849"/>
      <c r="I843" s="849">
        <v>4452.0600000000004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628</v>
      </c>
      <c r="B844" s="832" t="s">
        <v>9311</v>
      </c>
      <c r="C844" s="832" t="s">
        <v>8470</v>
      </c>
      <c r="D844" s="832" t="s">
        <v>9019</v>
      </c>
      <c r="E844" s="832" t="s">
        <v>9020</v>
      </c>
      <c r="F844" s="849">
        <v>1</v>
      </c>
      <c r="G844" s="849">
        <v>2625.11</v>
      </c>
      <c r="H844" s="849"/>
      <c r="I844" s="849">
        <v>2625.11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628</v>
      </c>
      <c r="B845" s="832" t="s">
        <v>9311</v>
      </c>
      <c r="C845" s="832" t="s">
        <v>8470</v>
      </c>
      <c r="D845" s="832" t="s">
        <v>9033</v>
      </c>
      <c r="E845" s="832" t="s">
        <v>9034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789.29</v>
      </c>
      <c r="P845" s="837"/>
      <c r="Q845" s="850">
        <v>789.29</v>
      </c>
    </row>
    <row r="846" spans="1:17" ht="14.4" customHeight="1" x14ac:dyDescent="0.3">
      <c r="A846" s="831" t="s">
        <v>628</v>
      </c>
      <c r="B846" s="832" t="s">
        <v>9311</v>
      </c>
      <c r="C846" s="832" t="s">
        <v>8470</v>
      </c>
      <c r="D846" s="832" t="s">
        <v>9037</v>
      </c>
      <c r="E846" s="832" t="s">
        <v>9038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1638.39</v>
      </c>
      <c r="P846" s="837"/>
      <c r="Q846" s="850">
        <v>1638.39</v>
      </c>
    </row>
    <row r="847" spans="1:17" ht="14.4" customHeight="1" x14ac:dyDescent="0.3">
      <c r="A847" s="831" t="s">
        <v>628</v>
      </c>
      <c r="B847" s="832" t="s">
        <v>9311</v>
      </c>
      <c r="C847" s="832" t="s">
        <v>8470</v>
      </c>
      <c r="D847" s="832" t="s">
        <v>9350</v>
      </c>
      <c r="E847" s="832" t="s">
        <v>9351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8222.51</v>
      </c>
      <c r="P847" s="837"/>
      <c r="Q847" s="850">
        <v>8222.51</v>
      </c>
    </row>
    <row r="848" spans="1:17" ht="14.4" customHeight="1" x14ac:dyDescent="0.3">
      <c r="A848" s="831" t="s">
        <v>628</v>
      </c>
      <c r="B848" s="832" t="s">
        <v>9311</v>
      </c>
      <c r="C848" s="832" t="s">
        <v>8470</v>
      </c>
      <c r="D848" s="832" t="s">
        <v>9352</v>
      </c>
      <c r="E848" s="832" t="s">
        <v>8836</v>
      </c>
      <c r="F848" s="849"/>
      <c r="G848" s="849"/>
      <c r="H848" s="849"/>
      <c r="I848" s="849"/>
      <c r="J848" s="849"/>
      <c r="K848" s="849"/>
      <c r="L848" s="849"/>
      <c r="M848" s="849"/>
      <c r="N848" s="849">
        <v>2</v>
      </c>
      <c r="O848" s="849">
        <v>2058.84</v>
      </c>
      <c r="P848" s="837"/>
      <c r="Q848" s="850">
        <v>1029.42</v>
      </c>
    </row>
    <row r="849" spans="1:17" ht="14.4" customHeight="1" x14ac:dyDescent="0.3">
      <c r="A849" s="831" t="s">
        <v>628</v>
      </c>
      <c r="B849" s="832" t="s">
        <v>9311</v>
      </c>
      <c r="C849" s="832" t="s">
        <v>8470</v>
      </c>
      <c r="D849" s="832" t="s">
        <v>8837</v>
      </c>
      <c r="E849" s="832" t="s">
        <v>8838</v>
      </c>
      <c r="F849" s="849"/>
      <c r="G849" s="849"/>
      <c r="H849" s="849"/>
      <c r="I849" s="849"/>
      <c r="J849" s="849">
        <v>1</v>
      </c>
      <c r="K849" s="849">
        <v>1707.31</v>
      </c>
      <c r="L849" s="849">
        <v>1</v>
      </c>
      <c r="M849" s="849">
        <v>1707.31</v>
      </c>
      <c r="N849" s="849">
        <v>2</v>
      </c>
      <c r="O849" s="849">
        <v>3414.62</v>
      </c>
      <c r="P849" s="837">
        <v>2</v>
      </c>
      <c r="Q849" s="850">
        <v>1707.31</v>
      </c>
    </row>
    <row r="850" spans="1:17" ht="14.4" customHeight="1" x14ac:dyDescent="0.3">
      <c r="A850" s="831" t="s">
        <v>628</v>
      </c>
      <c r="B850" s="832" t="s">
        <v>9311</v>
      </c>
      <c r="C850" s="832" t="s">
        <v>8470</v>
      </c>
      <c r="D850" s="832" t="s">
        <v>9047</v>
      </c>
      <c r="E850" s="832" t="s">
        <v>9048</v>
      </c>
      <c r="F850" s="849">
        <v>1</v>
      </c>
      <c r="G850" s="849">
        <v>901.64</v>
      </c>
      <c r="H850" s="849"/>
      <c r="I850" s="849">
        <v>901.64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628</v>
      </c>
      <c r="B851" s="832" t="s">
        <v>9311</v>
      </c>
      <c r="C851" s="832" t="s">
        <v>8470</v>
      </c>
      <c r="D851" s="832" t="s">
        <v>9049</v>
      </c>
      <c r="E851" s="832" t="s">
        <v>9050</v>
      </c>
      <c r="F851" s="849">
        <v>3</v>
      </c>
      <c r="G851" s="849">
        <v>671.55</v>
      </c>
      <c r="H851" s="849">
        <v>1.5</v>
      </c>
      <c r="I851" s="849">
        <v>223.85</v>
      </c>
      <c r="J851" s="849">
        <v>2</v>
      </c>
      <c r="K851" s="849">
        <v>447.7</v>
      </c>
      <c r="L851" s="849">
        <v>1</v>
      </c>
      <c r="M851" s="849">
        <v>223.85</v>
      </c>
      <c r="N851" s="849">
        <v>6</v>
      </c>
      <c r="O851" s="849">
        <v>1343.1</v>
      </c>
      <c r="P851" s="837">
        <v>3</v>
      </c>
      <c r="Q851" s="850">
        <v>223.85</v>
      </c>
    </row>
    <row r="852" spans="1:17" ht="14.4" customHeight="1" x14ac:dyDescent="0.3">
      <c r="A852" s="831" t="s">
        <v>628</v>
      </c>
      <c r="B852" s="832" t="s">
        <v>9311</v>
      </c>
      <c r="C852" s="832" t="s">
        <v>8470</v>
      </c>
      <c r="D852" s="832" t="s">
        <v>9051</v>
      </c>
      <c r="E852" s="832" t="s">
        <v>9052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9375.98</v>
      </c>
      <c r="P852" s="837"/>
      <c r="Q852" s="850">
        <v>9375.98</v>
      </c>
    </row>
    <row r="853" spans="1:17" ht="14.4" customHeight="1" x14ac:dyDescent="0.3">
      <c r="A853" s="831" t="s">
        <v>628</v>
      </c>
      <c r="B853" s="832" t="s">
        <v>9311</v>
      </c>
      <c r="C853" s="832" t="s">
        <v>8470</v>
      </c>
      <c r="D853" s="832" t="s">
        <v>9053</v>
      </c>
      <c r="E853" s="832" t="s">
        <v>9054</v>
      </c>
      <c r="F853" s="849"/>
      <c r="G853" s="849"/>
      <c r="H853" s="849"/>
      <c r="I853" s="849"/>
      <c r="J853" s="849"/>
      <c r="K853" s="849"/>
      <c r="L853" s="849"/>
      <c r="M853" s="849"/>
      <c r="N853" s="849">
        <v>2</v>
      </c>
      <c r="O853" s="849">
        <v>13194.16</v>
      </c>
      <c r="P853" s="837"/>
      <c r="Q853" s="850">
        <v>6597.08</v>
      </c>
    </row>
    <row r="854" spans="1:17" ht="14.4" customHeight="1" x14ac:dyDescent="0.3">
      <c r="A854" s="831" t="s">
        <v>628</v>
      </c>
      <c r="B854" s="832" t="s">
        <v>9311</v>
      </c>
      <c r="C854" s="832" t="s">
        <v>8470</v>
      </c>
      <c r="D854" s="832" t="s">
        <v>9057</v>
      </c>
      <c r="E854" s="832" t="s">
        <v>9058</v>
      </c>
      <c r="F854" s="849">
        <v>1</v>
      </c>
      <c r="G854" s="849">
        <v>408.74</v>
      </c>
      <c r="H854" s="849"/>
      <c r="I854" s="849">
        <v>408.74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628</v>
      </c>
      <c r="B855" s="832" t="s">
        <v>9311</v>
      </c>
      <c r="C855" s="832" t="s">
        <v>8470</v>
      </c>
      <c r="D855" s="832" t="s">
        <v>9063</v>
      </c>
      <c r="E855" s="832" t="s">
        <v>9064</v>
      </c>
      <c r="F855" s="849">
        <v>1</v>
      </c>
      <c r="G855" s="849">
        <v>7099.51</v>
      </c>
      <c r="H855" s="849"/>
      <c r="I855" s="849">
        <v>7099.51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628</v>
      </c>
      <c r="B856" s="832" t="s">
        <v>9311</v>
      </c>
      <c r="C856" s="832" t="s">
        <v>8470</v>
      </c>
      <c r="D856" s="832" t="s">
        <v>9069</v>
      </c>
      <c r="E856" s="832" t="s">
        <v>9070</v>
      </c>
      <c r="F856" s="849">
        <v>1</v>
      </c>
      <c r="G856" s="849">
        <v>10124.24</v>
      </c>
      <c r="H856" s="849">
        <v>0.5</v>
      </c>
      <c r="I856" s="849">
        <v>10124.24</v>
      </c>
      <c r="J856" s="849">
        <v>2</v>
      </c>
      <c r="K856" s="849">
        <v>20248.48</v>
      </c>
      <c r="L856" s="849">
        <v>1</v>
      </c>
      <c r="M856" s="849">
        <v>10124.24</v>
      </c>
      <c r="N856" s="849">
        <v>2</v>
      </c>
      <c r="O856" s="849">
        <v>19438.599999999999</v>
      </c>
      <c r="P856" s="837">
        <v>0.96000292367624629</v>
      </c>
      <c r="Q856" s="850">
        <v>9719.2999999999993</v>
      </c>
    </row>
    <row r="857" spans="1:17" ht="14.4" customHeight="1" x14ac:dyDescent="0.3">
      <c r="A857" s="831" t="s">
        <v>628</v>
      </c>
      <c r="B857" s="832" t="s">
        <v>9311</v>
      </c>
      <c r="C857" s="832" t="s">
        <v>8470</v>
      </c>
      <c r="D857" s="832" t="s">
        <v>9071</v>
      </c>
      <c r="E857" s="832" t="s">
        <v>9072</v>
      </c>
      <c r="F857" s="849">
        <v>1</v>
      </c>
      <c r="G857" s="849">
        <v>6663.71</v>
      </c>
      <c r="H857" s="849">
        <v>0.5</v>
      </c>
      <c r="I857" s="849">
        <v>6663.71</v>
      </c>
      <c r="J857" s="849">
        <v>2</v>
      </c>
      <c r="K857" s="849">
        <v>13327.42</v>
      </c>
      <c r="L857" s="849">
        <v>1</v>
      </c>
      <c r="M857" s="849">
        <v>6663.71</v>
      </c>
      <c r="N857" s="849"/>
      <c r="O857" s="849"/>
      <c r="P857" s="837"/>
      <c r="Q857" s="850"/>
    </row>
    <row r="858" spans="1:17" ht="14.4" customHeight="1" x14ac:dyDescent="0.3">
      <c r="A858" s="831" t="s">
        <v>628</v>
      </c>
      <c r="B858" s="832" t="s">
        <v>9311</v>
      </c>
      <c r="C858" s="832" t="s">
        <v>8470</v>
      </c>
      <c r="D858" s="832" t="s">
        <v>9353</v>
      </c>
      <c r="E858" s="832" t="s">
        <v>9074</v>
      </c>
      <c r="F858" s="849"/>
      <c r="G858" s="849"/>
      <c r="H858" s="849"/>
      <c r="I858" s="849"/>
      <c r="J858" s="849">
        <v>1</v>
      </c>
      <c r="K858" s="849">
        <v>2156.67</v>
      </c>
      <c r="L858" s="849">
        <v>1</v>
      </c>
      <c r="M858" s="849">
        <v>2156.67</v>
      </c>
      <c r="N858" s="849"/>
      <c r="O858" s="849"/>
      <c r="P858" s="837"/>
      <c r="Q858" s="850"/>
    </row>
    <row r="859" spans="1:17" ht="14.4" customHeight="1" x14ac:dyDescent="0.3">
      <c r="A859" s="831" t="s">
        <v>628</v>
      </c>
      <c r="B859" s="832" t="s">
        <v>9311</v>
      </c>
      <c r="C859" s="832" t="s">
        <v>8470</v>
      </c>
      <c r="D859" s="832" t="s">
        <v>9073</v>
      </c>
      <c r="E859" s="832" t="s">
        <v>9074</v>
      </c>
      <c r="F859" s="849">
        <v>1</v>
      </c>
      <c r="G859" s="849">
        <v>5708.29</v>
      </c>
      <c r="H859" s="849">
        <v>1</v>
      </c>
      <c r="I859" s="849">
        <v>5708.29</v>
      </c>
      <c r="J859" s="849">
        <v>1</v>
      </c>
      <c r="K859" s="849">
        <v>5708.29</v>
      </c>
      <c r="L859" s="849">
        <v>1</v>
      </c>
      <c r="M859" s="849">
        <v>5708.29</v>
      </c>
      <c r="N859" s="849">
        <v>2</v>
      </c>
      <c r="O859" s="849">
        <v>11416.58</v>
      </c>
      <c r="P859" s="837">
        <v>2</v>
      </c>
      <c r="Q859" s="850">
        <v>5708.29</v>
      </c>
    </row>
    <row r="860" spans="1:17" ht="14.4" customHeight="1" x14ac:dyDescent="0.3">
      <c r="A860" s="831" t="s">
        <v>628</v>
      </c>
      <c r="B860" s="832" t="s">
        <v>9311</v>
      </c>
      <c r="C860" s="832" t="s">
        <v>8470</v>
      </c>
      <c r="D860" s="832" t="s">
        <v>9354</v>
      </c>
      <c r="E860" s="832" t="s">
        <v>9355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1796</v>
      </c>
      <c r="P860" s="837"/>
      <c r="Q860" s="850">
        <v>1796</v>
      </c>
    </row>
    <row r="861" spans="1:17" ht="14.4" customHeight="1" x14ac:dyDescent="0.3">
      <c r="A861" s="831" t="s">
        <v>628</v>
      </c>
      <c r="B861" s="832" t="s">
        <v>9311</v>
      </c>
      <c r="C861" s="832" t="s">
        <v>8470</v>
      </c>
      <c r="D861" s="832" t="s">
        <v>9356</v>
      </c>
      <c r="E861" s="832" t="s">
        <v>9357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1796</v>
      </c>
      <c r="P861" s="837"/>
      <c r="Q861" s="850">
        <v>1796</v>
      </c>
    </row>
    <row r="862" spans="1:17" ht="14.4" customHeight="1" x14ac:dyDescent="0.3">
      <c r="A862" s="831" t="s">
        <v>628</v>
      </c>
      <c r="B862" s="832" t="s">
        <v>9311</v>
      </c>
      <c r="C862" s="832" t="s">
        <v>8470</v>
      </c>
      <c r="D862" s="832" t="s">
        <v>9081</v>
      </c>
      <c r="E862" s="832" t="s">
        <v>9082</v>
      </c>
      <c r="F862" s="849">
        <v>1</v>
      </c>
      <c r="G862" s="849">
        <v>8730.2999999999993</v>
      </c>
      <c r="H862" s="849"/>
      <c r="I862" s="849">
        <v>8730.2999999999993</v>
      </c>
      <c r="J862" s="849"/>
      <c r="K862" s="849"/>
      <c r="L862" s="849"/>
      <c r="M862" s="849"/>
      <c r="N862" s="849">
        <v>2</v>
      </c>
      <c r="O862" s="849">
        <v>17460.599999999999</v>
      </c>
      <c r="P862" s="837"/>
      <c r="Q862" s="850">
        <v>8730.2999999999993</v>
      </c>
    </row>
    <row r="863" spans="1:17" ht="14.4" customHeight="1" x14ac:dyDescent="0.3">
      <c r="A863" s="831" t="s">
        <v>628</v>
      </c>
      <c r="B863" s="832" t="s">
        <v>9311</v>
      </c>
      <c r="C863" s="832" t="s">
        <v>8470</v>
      </c>
      <c r="D863" s="832" t="s">
        <v>9358</v>
      </c>
      <c r="E863" s="832" t="s">
        <v>9359</v>
      </c>
      <c r="F863" s="849">
        <v>1</v>
      </c>
      <c r="G863" s="849">
        <v>10980.7</v>
      </c>
      <c r="H863" s="849"/>
      <c r="I863" s="849">
        <v>10980.7</v>
      </c>
      <c r="J863" s="849"/>
      <c r="K863" s="849"/>
      <c r="L863" s="849"/>
      <c r="M863" s="849"/>
      <c r="N863" s="849">
        <v>1</v>
      </c>
      <c r="O863" s="849">
        <v>10980.7</v>
      </c>
      <c r="P863" s="837"/>
      <c r="Q863" s="850">
        <v>10980.7</v>
      </c>
    </row>
    <row r="864" spans="1:17" ht="14.4" customHeight="1" x14ac:dyDescent="0.3">
      <c r="A864" s="831" t="s">
        <v>628</v>
      </c>
      <c r="B864" s="832" t="s">
        <v>9311</v>
      </c>
      <c r="C864" s="832" t="s">
        <v>8470</v>
      </c>
      <c r="D864" s="832" t="s">
        <v>9360</v>
      </c>
      <c r="E864" s="832" t="s">
        <v>9361</v>
      </c>
      <c r="F864" s="849">
        <v>1</v>
      </c>
      <c r="G864" s="849">
        <v>10980.7</v>
      </c>
      <c r="H864" s="849"/>
      <c r="I864" s="849">
        <v>10980.7</v>
      </c>
      <c r="J864" s="849"/>
      <c r="K864" s="849"/>
      <c r="L864" s="849"/>
      <c r="M864" s="849"/>
      <c r="N864" s="849">
        <v>1</v>
      </c>
      <c r="O864" s="849">
        <v>10980.7</v>
      </c>
      <c r="P864" s="837"/>
      <c r="Q864" s="850">
        <v>10980.7</v>
      </c>
    </row>
    <row r="865" spans="1:17" ht="14.4" customHeight="1" x14ac:dyDescent="0.3">
      <c r="A865" s="831" t="s">
        <v>628</v>
      </c>
      <c r="B865" s="832" t="s">
        <v>9311</v>
      </c>
      <c r="C865" s="832" t="s">
        <v>8470</v>
      </c>
      <c r="D865" s="832" t="s">
        <v>9091</v>
      </c>
      <c r="E865" s="832" t="s">
        <v>9092</v>
      </c>
      <c r="F865" s="849"/>
      <c r="G865" s="849"/>
      <c r="H865" s="849"/>
      <c r="I865" s="849"/>
      <c r="J865" s="849">
        <v>1</v>
      </c>
      <c r="K865" s="849">
        <v>9261.7000000000007</v>
      </c>
      <c r="L865" s="849">
        <v>1</v>
      </c>
      <c r="M865" s="849">
        <v>9261.7000000000007</v>
      </c>
      <c r="N865" s="849"/>
      <c r="O865" s="849"/>
      <c r="P865" s="837"/>
      <c r="Q865" s="850"/>
    </row>
    <row r="866" spans="1:17" ht="14.4" customHeight="1" x14ac:dyDescent="0.3">
      <c r="A866" s="831" t="s">
        <v>628</v>
      </c>
      <c r="B866" s="832" t="s">
        <v>9311</v>
      </c>
      <c r="C866" s="832" t="s">
        <v>8470</v>
      </c>
      <c r="D866" s="832" t="s">
        <v>9093</v>
      </c>
      <c r="E866" s="832" t="s">
        <v>9094</v>
      </c>
      <c r="F866" s="849">
        <v>1</v>
      </c>
      <c r="G866" s="849">
        <v>9261.7000000000007</v>
      </c>
      <c r="H866" s="849"/>
      <c r="I866" s="849">
        <v>9261.7000000000007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628</v>
      </c>
      <c r="B867" s="832" t="s">
        <v>9311</v>
      </c>
      <c r="C867" s="832" t="s">
        <v>8470</v>
      </c>
      <c r="D867" s="832" t="s">
        <v>9103</v>
      </c>
      <c r="E867" s="832" t="s">
        <v>9104</v>
      </c>
      <c r="F867" s="849">
        <v>1</v>
      </c>
      <c r="G867" s="849">
        <v>1396.5</v>
      </c>
      <c r="H867" s="849"/>
      <c r="I867" s="849">
        <v>1396.5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628</v>
      </c>
      <c r="B868" s="832" t="s">
        <v>9311</v>
      </c>
      <c r="C868" s="832" t="s">
        <v>8470</v>
      </c>
      <c r="D868" s="832" t="s">
        <v>9362</v>
      </c>
      <c r="E868" s="832" t="s">
        <v>9363</v>
      </c>
      <c r="F868" s="849">
        <v>1</v>
      </c>
      <c r="G868" s="849">
        <v>8461.18</v>
      </c>
      <c r="H868" s="849"/>
      <c r="I868" s="849">
        <v>8461.18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628</v>
      </c>
      <c r="B869" s="832" t="s">
        <v>9311</v>
      </c>
      <c r="C869" s="832" t="s">
        <v>8470</v>
      </c>
      <c r="D869" s="832" t="s">
        <v>9107</v>
      </c>
      <c r="E869" s="832" t="s">
        <v>9108</v>
      </c>
      <c r="F869" s="849">
        <v>1</v>
      </c>
      <c r="G869" s="849">
        <v>520</v>
      </c>
      <c r="H869" s="849"/>
      <c r="I869" s="849">
        <v>520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628</v>
      </c>
      <c r="B870" s="832" t="s">
        <v>9311</v>
      </c>
      <c r="C870" s="832" t="s">
        <v>8470</v>
      </c>
      <c r="D870" s="832" t="s">
        <v>9115</v>
      </c>
      <c r="E870" s="832" t="s">
        <v>9116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6593.35</v>
      </c>
      <c r="P870" s="837"/>
      <c r="Q870" s="850">
        <v>6593.35</v>
      </c>
    </row>
    <row r="871" spans="1:17" ht="14.4" customHeight="1" x14ac:dyDescent="0.3">
      <c r="A871" s="831" t="s">
        <v>628</v>
      </c>
      <c r="B871" s="832" t="s">
        <v>9311</v>
      </c>
      <c r="C871" s="832" t="s">
        <v>8470</v>
      </c>
      <c r="D871" s="832" t="s">
        <v>9364</v>
      </c>
      <c r="E871" s="832" t="s">
        <v>9226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10478</v>
      </c>
      <c r="P871" s="837"/>
      <c r="Q871" s="850">
        <v>10478</v>
      </c>
    </row>
    <row r="872" spans="1:17" ht="14.4" customHeight="1" x14ac:dyDescent="0.3">
      <c r="A872" s="831" t="s">
        <v>628</v>
      </c>
      <c r="B872" s="832" t="s">
        <v>9311</v>
      </c>
      <c r="C872" s="832" t="s">
        <v>8470</v>
      </c>
      <c r="D872" s="832" t="s">
        <v>9365</v>
      </c>
      <c r="E872" s="832" t="s">
        <v>9366</v>
      </c>
      <c r="F872" s="849">
        <v>1</v>
      </c>
      <c r="G872" s="849">
        <v>5918.67</v>
      </c>
      <c r="H872" s="849"/>
      <c r="I872" s="849">
        <v>5918.67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628</v>
      </c>
      <c r="B873" s="832" t="s">
        <v>9311</v>
      </c>
      <c r="C873" s="832" t="s">
        <v>8470</v>
      </c>
      <c r="D873" s="832" t="s">
        <v>9367</v>
      </c>
      <c r="E873" s="832" t="s">
        <v>9366</v>
      </c>
      <c r="F873" s="849">
        <v>1</v>
      </c>
      <c r="G873" s="849">
        <v>2887.31</v>
      </c>
      <c r="H873" s="849"/>
      <c r="I873" s="849">
        <v>2887.31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628</v>
      </c>
      <c r="B874" s="832" t="s">
        <v>9311</v>
      </c>
      <c r="C874" s="832" t="s">
        <v>8470</v>
      </c>
      <c r="D874" s="832" t="s">
        <v>9368</v>
      </c>
      <c r="E874" s="832" t="s">
        <v>9369</v>
      </c>
      <c r="F874" s="849">
        <v>1</v>
      </c>
      <c r="G874" s="849">
        <v>556.5</v>
      </c>
      <c r="H874" s="849"/>
      <c r="I874" s="849">
        <v>556.5</v>
      </c>
      <c r="J874" s="849"/>
      <c r="K874" s="849"/>
      <c r="L874" s="849"/>
      <c r="M874" s="849"/>
      <c r="N874" s="849">
        <v>1</v>
      </c>
      <c r="O874" s="849">
        <v>556.5</v>
      </c>
      <c r="P874" s="837"/>
      <c r="Q874" s="850">
        <v>556.5</v>
      </c>
    </row>
    <row r="875" spans="1:17" ht="14.4" customHeight="1" x14ac:dyDescent="0.3">
      <c r="A875" s="831" t="s">
        <v>628</v>
      </c>
      <c r="B875" s="832" t="s">
        <v>9311</v>
      </c>
      <c r="C875" s="832" t="s">
        <v>8470</v>
      </c>
      <c r="D875" s="832" t="s">
        <v>9126</v>
      </c>
      <c r="E875" s="832" t="s">
        <v>9127</v>
      </c>
      <c r="F875" s="849">
        <v>1</v>
      </c>
      <c r="G875" s="849">
        <v>62658</v>
      </c>
      <c r="H875" s="849"/>
      <c r="I875" s="849">
        <v>62658</v>
      </c>
      <c r="J875" s="849"/>
      <c r="K875" s="849"/>
      <c r="L875" s="849"/>
      <c r="M875" s="849"/>
      <c r="N875" s="849">
        <v>1</v>
      </c>
      <c r="O875" s="849">
        <v>62658</v>
      </c>
      <c r="P875" s="837"/>
      <c r="Q875" s="850">
        <v>62658</v>
      </c>
    </row>
    <row r="876" spans="1:17" ht="14.4" customHeight="1" x14ac:dyDescent="0.3">
      <c r="A876" s="831" t="s">
        <v>628</v>
      </c>
      <c r="B876" s="832" t="s">
        <v>9311</v>
      </c>
      <c r="C876" s="832" t="s">
        <v>8470</v>
      </c>
      <c r="D876" s="832" t="s">
        <v>9128</v>
      </c>
      <c r="E876" s="832" t="s">
        <v>9127</v>
      </c>
      <c r="F876" s="849">
        <v>1</v>
      </c>
      <c r="G876" s="849">
        <v>61920</v>
      </c>
      <c r="H876" s="849"/>
      <c r="I876" s="849">
        <v>61920</v>
      </c>
      <c r="J876" s="849"/>
      <c r="K876" s="849"/>
      <c r="L876" s="849"/>
      <c r="M876" s="849"/>
      <c r="N876" s="849">
        <v>2</v>
      </c>
      <c r="O876" s="849">
        <v>123840</v>
      </c>
      <c r="P876" s="837"/>
      <c r="Q876" s="850">
        <v>61920</v>
      </c>
    </row>
    <row r="877" spans="1:17" ht="14.4" customHeight="1" x14ac:dyDescent="0.3">
      <c r="A877" s="831" t="s">
        <v>628</v>
      </c>
      <c r="B877" s="832" t="s">
        <v>9311</v>
      </c>
      <c r="C877" s="832" t="s">
        <v>8470</v>
      </c>
      <c r="D877" s="832" t="s">
        <v>9370</v>
      </c>
      <c r="E877" s="832" t="s">
        <v>9371</v>
      </c>
      <c r="F877" s="849"/>
      <c r="G877" s="849"/>
      <c r="H877" s="849"/>
      <c r="I877" s="849"/>
      <c r="J877" s="849"/>
      <c r="K877" s="849"/>
      <c r="L877" s="849"/>
      <c r="M877" s="849"/>
      <c r="N877" s="849">
        <v>0.4</v>
      </c>
      <c r="O877" s="849">
        <v>100.81</v>
      </c>
      <c r="P877" s="837"/>
      <c r="Q877" s="850">
        <v>252.02500000000001</v>
      </c>
    </row>
    <row r="878" spans="1:17" ht="14.4" customHeight="1" x14ac:dyDescent="0.3">
      <c r="A878" s="831" t="s">
        <v>628</v>
      </c>
      <c r="B878" s="832" t="s">
        <v>9311</v>
      </c>
      <c r="C878" s="832" t="s">
        <v>8470</v>
      </c>
      <c r="D878" s="832" t="s">
        <v>9372</v>
      </c>
      <c r="E878" s="832" t="s">
        <v>9371</v>
      </c>
      <c r="F878" s="849"/>
      <c r="G878" s="849"/>
      <c r="H878" s="849"/>
      <c r="I878" s="849"/>
      <c r="J878" s="849"/>
      <c r="K878" s="849"/>
      <c r="L878" s="849"/>
      <c r="M878" s="849"/>
      <c r="N878" s="849">
        <v>4</v>
      </c>
      <c r="O878" s="849">
        <v>7395.48</v>
      </c>
      <c r="P878" s="837"/>
      <c r="Q878" s="850">
        <v>1848.87</v>
      </c>
    </row>
    <row r="879" spans="1:17" ht="14.4" customHeight="1" x14ac:dyDescent="0.3">
      <c r="A879" s="831" t="s">
        <v>628</v>
      </c>
      <c r="B879" s="832" t="s">
        <v>9311</v>
      </c>
      <c r="C879" s="832" t="s">
        <v>8470</v>
      </c>
      <c r="D879" s="832" t="s">
        <v>8848</v>
      </c>
      <c r="E879" s="832" t="s">
        <v>8849</v>
      </c>
      <c r="F879" s="849">
        <v>1</v>
      </c>
      <c r="G879" s="849">
        <v>2073.7600000000002</v>
      </c>
      <c r="H879" s="849">
        <v>0.33333333333333337</v>
      </c>
      <c r="I879" s="849">
        <v>2073.7600000000002</v>
      </c>
      <c r="J879" s="849">
        <v>3</v>
      </c>
      <c r="K879" s="849">
        <v>6221.28</v>
      </c>
      <c r="L879" s="849">
        <v>1</v>
      </c>
      <c r="M879" s="849">
        <v>2073.7599999999998</v>
      </c>
      <c r="N879" s="849">
        <v>4</v>
      </c>
      <c r="O879" s="849">
        <v>8295.0400000000009</v>
      </c>
      <c r="P879" s="837">
        <v>1.3333333333333335</v>
      </c>
      <c r="Q879" s="850">
        <v>2073.7600000000002</v>
      </c>
    </row>
    <row r="880" spans="1:17" ht="14.4" customHeight="1" x14ac:dyDescent="0.3">
      <c r="A880" s="831" t="s">
        <v>628</v>
      </c>
      <c r="B880" s="832" t="s">
        <v>9311</v>
      </c>
      <c r="C880" s="832" t="s">
        <v>8470</v>
      </c>
      <c r="D880" s="832" t="s">
        <v>9152</v>
      </c>
      <c r="E880" s="832" t="s">
        <v>9153</v>
      </c>
      <c r="F880" s="849">
        <v>1</v>
      </c>
      <c r="G880" s="849">
        <v>6517</v>
      </c>
      <c r="H880" s="849"/>
      <c r="I880" s="849">
        <v>6517</v>
      </c>
      <c r="J880" s="849"/>
      <c r="K880" s="849"/>
      <c r="L880" s="849"/>
      <c r="M880" s="849"/>
      <c r="N880" s="849">
        <v>2</v>
      </c>
      <c r="O880" s="849">
        <v>13034</v>
      </c>
      <c r="P880" s="837"/>
      <c r="Q880" s="850">
        <v>6517</v>
      </c>
    </row>
    <row r="881" spans="1:17" ht="14.4" customHeight="1" x14ac:dyDescent="0.3">
      <c r="A881" s="831" t="s">
        <v>628</v>
      </c>
      <c r="B881" s="832" t="s">
        <v>9311</v>
      </c>
      <c r="C881" s="832" t="s">
        <v>8470</v>
      </c>
      <c r="D881" s="832" t="s">
        <v>9157</v>
      </c>
      <c r="E881" s="832" t="s">
        <v>8851</v>
      </c>
      <c r="F881" s="849"/>
      <c r="G881" s="849"/>
      <c r="H881" s="849"/>
      <c r="I881" s="849"/>
      <c r="J881" s="849"/>
      <c r="K881" s="849"/>
      <c r="L881" s="849"/>
      <c r="M881" s="849"/>
      <c r="N881" s="849">
        <v>2</v>
      </c>
      <c r="O881" s="849">
        <v>3566.96</v>
      </c>
      <c r="P881" s="837"/>
      <c r="Q881" s="850">
        <v>1783.48</v>
      </c>
    </row>
    <row r="882" spans="1:17" ht="14.4" customHeight="1" x14ac:dyDescent="0.3">
      <c r="A882" s="831" t="s">
        <v>628</v>
      </c>
      <c r="B882" s="832" t="s">
        <v>9311</v>
      </c>
      <c r="C882" s="832" t="s">
        <v>8470</v>
      </c>
      <c r="D882" s="832" t="s">
        <v>9160</v>
      </c>
      <c r="E882" s="832" t="s">
        <v>9161</v>
      </c>
      <c r="F882" s="849"/>
      <c r="G882" s="849"/>
      <c r="H882" s="849"/>
      <c r="I882" s="849"/>
      <c r="J882" s="849">
        <v>1</v>
      </c>
      <c r="K882" s="849">
        <v>739.96</v>
      </c>
      <c r="L882" s="849">
        <v>1</v>
      </c>
      <c r="M882" s="849">
        <v>739.96</v>
      </c>
      <c r="N882" s="849"/>
      <c r="O882" s="849"/>
      <c r="P882" s="837"/>
      <c r="Q882" s="850"/>
    </row>
    <row r="883" spans="1:17" ht="14.4" customHeight="1" x14ac:dyDescent="0.3">
      <c r="A883" s="831" t="s">
        <v>628</v>
      </c>
      <c r="B883" s="832" t="s">
        <v>9311</v>
      </c>
      <c r="C883" s="832" t="s">
        <v>8470</v>
      </c>
      <c r="D883" s="832" t="s">
        <v>8852</v>
      </c>
      <c r="E883" s="832" t="s">
        <v>8853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1386.65</v>
      </c>
      <c r="P883" s="837"/>
      <c r="Q883" s="850">
        <v>1386.65</v>
      </c>
    </row>
    <row r="884" spans="1:17" ht="14.4" customHeight="1" x14ac:dyDescent="0.3">
      <c r="A884" s="831" t="s">
        <v>628</v>
      </c>
      <c r="B884" s="832" t="s">
        <v>9311</v>
      </c>
      <c r="C884" s="832" t="s">
        <v>8470</v>
      </c>
      <c r="D884" s="832" t="s">
        <v>8854</v>
      </c>
      <c r="E884" s="832" t="s">
        <v>8855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9139.69</v>
      </c>
      <c r="P884" s="837"/>
      <c r="Q884" s="850">
        <v>9139.69</v>
      </c>
    </row>
    <row r="885" spans="1:17" ht="14.4" customHeight="1" x14ac:dyDescent="0.3">
      <c r="A885" s="831" t="s">
        <v>628</v>
      </c>
      <c r="B885" s="832" t="s">
        <v>9311</v>
      </c>
      <c r="C885" s="832" t="s">
        <v>8470</v>
      </c>
      <c r="D885" s="832" t="s">
        <v>9373</v>
      </c>
      <c r="E885" s="832" t="s">
        <v>9374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11282</v>
      </c>
      <c r="P885" s="837"/>
      <c r="Q885" s="850">
        <v>11282</v>
      </c>
    </row>
    <row r="886" spans="1:17" ht="14.4" customHeight="1" x14ac:dyDescent="0.3">
      <c r="A886" s="831" t="s">
        <v>628</v>
      </c>
      <c r="B886" s="832" t="s">
        <v>9311</v>
      </c>
      <c r="C886" s="832" t="s">
        <v>8470</v>
      </c>
      <c r="D886" s="832" t="s">
        <v>9179</v>
      </c>
      <c r="E886" s="832" t="s">
        <v>9180</v>
      </c>
      <c r="F886" s="849"/>
      <c r="G886" s="849"/>
      <c r="H886" s="849"/>
      <c r="I886" s="849"/>
      <c r="J886" s="849"/>
      <c r="K886" s="849"/>
      <c r="L886" s="849"/>
      <c r="M886" s="849"/>
      <c r="N886" s="849">
        <v>2</v>
      </c>
      <c r="O886" s="849">
        <v>6145.64</v>
      </c>
      <c r="P886" s="837"/>
      <c r="Q886" s="850">
        <v>3072.82</v>
      </c>
    </row>
    <row r="887" spans="1:17" ht="14.4" customHeight="1" x14ac:dyDescent="0.3">
      <c r="A887" s="831" t="s">
        <v>628</v>
      </c>
      <c r="B887" s="832" t="s">
        <v>9311</v>
      </c>
      <c r="C887" s="832" t="s">
        <v>8470</v>
      </c>
      <c r="D887" s="832" t="s">
        <v>9181</v>
      </c>
      <c r="E887" s="832" t="s">
        <v>9180</v>
      </c>
      <c r="F887" s="849"/>
      <c r="G887" s="849"/>
      <c r="H887" s="849"/>
      <c r="I887" s="849"/>
      <c r="J887" s="849"/>
      <c r="K887" s="849"/>
      <c r="L887" s="849"/>
      <c r="M887" s="849"/>
      <c r="N887" s="849">
        <v>14</v>
      </c>
      <c r="O887" s="849">
        <v>6645.1</v>
      </c>
      <c r="P887" s="837"/>
      <c r="Q887" s="850">
        <v>474.65000000000003</v>
      </c>
    </row>
    <row r="888" spans="1:17" ht="14.4" customHeight="1" x14ac:dyDescent="0.3">
      <c r="A888" s="831" t="s">
        <v>628</v>
      </c>
      <c r="B888" s="832" t="s">
        <v>9311</v>
      </c>
      <c r="C888" s="832" t="s">
        <v>8470</v>
      </c>
      <c r="D888" s="832" t="s">
        <v>9188</v>
      </c>
      <c r="E888" s="832" t="s">
        <v>9189</v>
      </c>
      <c r="F888" s="849"/>
      <c r="G888" s="849"/>
      <c r="H888" s="849"/>
      <c r="I888" s="849"/>
      <c r="J888" s="849"/>
      <c r="K888" s="849"/>
      <c r="L888" s="849"/>
      <c r="M888" s="849"/>
      <c r="N888" s="849">
        <v>2</v>
      </c>
      <c r="O888" s="849">
        <v>1126</v>
      </c>
      <c r="P888" s="837"/>
      <c r="Q888" s="850">
        <v>563</v>
      </c>
    </row>
    <row r="889" spans="1:17" ht="14.4" customHeight="1" x14ac:dyDescent="0.3">
      <c r="A889" s="831" t="s">
        <v>628</v>
      </c>
      <c r="B889" s="832" t="s">
        <v>9311</v>
      </c>
      <c r="C889" s="832" t="s">
        <v>8470</v>
      </c>
      <c r="D889" s="832" t="s">
        <v>9375</v>
      </c>
      <c r="E889" s="832" t="s">
        <v>9376</v>
      </c>
      <c r="F889" s="849">
        <v>1</v>
      </c>
      <c r="G889" s="849">
        <v>33258</v>
      </c>
      <c r="H889" s="849"/>
      <c r="I889" s="849">
        <v>33258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628</v>
      </c>
      <c r="B890" s="832" t="s">
        <v>9311</v>
      </c>
      <c r="C890" s="832" t="s">
        <v>8470</v>
      </c>
      <c r="D890" s="832" t="s">
        <v>8856</v>
      </c>
      <c r="E890" s="832" t="s">
        <v>8857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5705.8</v>
      </c>
      <c r="P890" s="837"/>
      <c r="Q890" s="850">
        <v>5705.8</v>
      </c>
    </row>
    <row r="891" spans="1:17" ht="14.4" customHeight="1" x14ac:dyDescent="0.3">
      <c r="A891" s="831" t="s">
        <v>628</v>
      </c>
      <c r="B891" s="832" t="s">
        <v>9311</v>
      </c>
      <c r="C891" s="832" t="s">
        <v>8470</v>
      </c>
      <c r="D891" s="832" t="s">
        <v>9377</v>
      </c>
      <c r="E891" s="832" t="s">
        <v>9226</v>
      </c>
      <c r="F891" s="849">
        <v>2</v>
      </c>
      <c r="G891" s="849">
        <v>6960</v>
      </c>
      <c r="H891" s="849"/>
      <c r="I891" s="849">
        <v>3480</v>
      </c>
      <c r="J891" s="849"/>
      <c r="K891" s="849"/>
      <c r="L891" s="849"/>
      <c r="M891" s="849"/>
      <c r="N891" s="849">
        <v>2</v>
      </c>
      <c r="O891" s="849">
        <v>6960</v>
      </c>
      <c r="P891" s="837"/>
      <c r="Q891" s="850">
        <v>3480</v>
      </c>
    </row>
    <row r="892" spans="1:17" ht="14.4" customHeight="1" x14ac:dyDescent="0.3">
      <c r="A892" s="831" t="s">
        <v>628</v>
      </c>
      <c r="B892" s="832" t="s">
        <v>9311</v>
      </c>
      <c r="C892" s="832" t="s">
        <v>8470</v>
      </c>
      <c r="D892" s="832" t="s">
        <v>9378</v>
      </c>
      <c r="E892" s="832" t="s">
        <v>9116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4227.33</v>
      </c>
      <c r="P892" s="837"/>
      <c r="Q892" s="850">
        <v>4227.33</v>
      </c>
    </row>
    <row r="893" spans="1:17" ht="14.4" customHeight="1" x14ac:dyDescent="0.3">
      <c r="A893" s="831" t="s">
        <v>628</v>
      </c>
      <c r="B893" s="832" t="s">
        <v>9311</v>
      </c>
      <c r="C893" s="832" t="s">
        <v>8470</v>
      </c>
      <c r="D893" s="832" t="s">
        <v>9193</v>
      </c>
      <c r="E893" s="832" t="s">
        <v>9194</v>
      </c>
      <c r="F893" s="849">
        <v>7</v>
      </c>
      <c r="G893" s="849">
        <v>17019.169999999998</v>
      </c>
      <c r="H893" s="849">
        <v>2.333333333333333</v>
      </c>
      <c r="I893" s="849">
        <v>2431.31</v>
      </c>
      <c r="J893" s="849">
        <v>3</v>
      </c>
      <c r="K893" s="849">
        <v>7293.93</v>
      </c>
      <c r="L893" s="849">
        <v>1</v>
      </c>
      <c r="M893" s="849">
        <v>2431.31</v>
      </c>
      <c r="N893" s="849">
        <v>16</v>
      </c>
      <c r="O893" s="849">
        <v>38900.959999999999</v>
      </c>
      <c r="P893" s="837">
        <v>5.333333333333333</v>
      </c>
      <c r="Q893" s="850">
        <v>2431.31</v>
      </c>
    </row>
    <row r="894" spans="1:17" ht="14.4" customHeight="1" x14ac:dyDescent="0.3">
      <c r="A894" s="831" t="s">
        <v>628</v>
      </c>
      <c r="B894" s="832" t="s">
        <v>9311</v>
      </c>
      <c r="C894" s="832" t="s">
        <v>8470</v>
      </c>
      <c r="D894" s="832" t="s">
        <v>9195</v>
      </c>
      <c r="E894" s="832" t="s">
        <v>9194</v>
      </c>
      <c r="F894" s="849">
        <v>6</v>
      </c>
      <c r="G894" s="849">
        <v>13008.42</v>
      </c>
      <c r="H894" s="849">
        <v>2</v>
      </c>
      <c r="I894" s="849">
        <v>2168.0700000000002</v>
      </c>
      <c r="J894" s="849">
        <v>3</v>
      </c>
      <c r="K894" s="849">
        <v>6504.21</v>
      </c>
      <c r="L894" s="849">
        <v>1</v>
      </c>
      <c r="M894" s="849">
        <v>2168.0700000000002</v>
      </c>
      <c r="N894" s="849">
        <v>14</v>
      </c>
      <c r="O894" s="849">
        <v>30352.98</v>
      </c>
      <c r="P894" s="837">
        <v>4.666666666666667</v>
      </c>
      <c r="Q894" s="850">
        <v>2168.0700000000002</v>
      </c>
    </row>
    <row r="895" spans="1:17" ht="14.4" customHeight="1" x14ac:dyDescent="0.3">
      <c r="A895" s="831" t="s">
        <v>628</v>
      </c>
      <c r="B895" s="832" t="s">
        <v>9311</v>
      </c>
      <c r="C895" s="832" t="s">
        <v>8470</v>
      </c>
      <c r="D895" s="832" t="s">
        <v>9202</v>
      </c>
      <c r="E895" s="832" t="s">
        <v>9203</v>
      </c>
      <c r="F895" s="849">
        <v>1</v>
      </c>
      <c r="G895" s="849">
        <v>1359.71</v>
      </c>
      <c r="H895" s="849"/>
      <c r="I895" s="849">
        <v>1359.71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628</v>
      </c>
      <c r="B896" s="832" t="s">
        <v>9311</v>
      </c>
      <c r="C896" s="832" t="s">
        <v>8470</v>
      </c>
      <c r="D896" s="832" t="s">
        <v>9379</v>
      </c>
      <c r="E896" s="832" t="s">
        <v>9127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57042</v>
      </c>
      <c r="P896" s="837"/>
      <c r="Q896" s="850">
        <v>57042</v>
      </c>
    </row>
    <row r="897" spans="1:17" ht="14.4" customHeight="1" x14ac:dyDescent="0.3">
      <c r="A897" s="831" t="s">
        <v>628</v>
      </c>
      <c r="B897" s="832" t="s">
        <v>9311</v>
      </c>
      <c r="C897" s="832" t="s">
        <v>8470</v>
      </c>
      <c r="D897" s="832" t="s">
        <v>9215</v>
      </c>
      <c r="E897" s="832" t="s">
        <v>9216</v>
      </c>
      <c r="F897" s="849">
        <v>3</v>
      </c>
      <c r="G897" s="849">
        <v>3227.25</v>
      </c>
      <c r="H897" s="849"/>
      <c r="I897" s="849">
        <v>1075.75</v>
      </c>
      <c r="J897" s="849"/>
      <c r="K897" s="849"/>
      <c r="L897" s="849"/>
      <c r="M897" s="849"/>
      <c r="N897" s="849">
        <v>2</v>
      </c>
      <c r="O897" s="849">
        <v>2151.5</v>
      </c>
      <c r="P897" s="837"/>
      <c r="Q897" s="850">
        <v>1075.75</v>
      </c>
    </row>
    <row r="898" spans="1:17" ht="14.4" customHeight="1" x14ac:dyDescent="0.3">
      <c r="A898" s="831" t="s">
        <v>628</v>
      </c>
      <c r="B898" s="832" t="s">
        <v>9311</v>
      </c>
      <c r="C898" s="832" t="s">
        <v>8470</v>
      </c>
      <c r="D898" s="832" t="s">
        <v>9217</v>
      </c>
      <c r="E898" s="832" t="s">
        <v>9218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248.73</v>
      </c>
      <c r="P898" s="837"/>
      <c r="Q898" s="850">
        <v>248.73</v>
      </c>
    </row>
    <row r="899" spans="1:17" ht="14.4" customHeight="1" x14ac:dyDescent="0.3">
      <c r="A899" s="831" t="s">
        <v>628</v>
      </c>
      <c r="B899" s="832" t="s">
        <v>9311</v>
      </c>
      <c r="C899" s="832" t="s">
        <v>8470</v>
      </c>
      <c r="D899" s="832" t="s">
        <v>9380</v>
      </c>
      <c r="E899" s="832" t="s">
        <v>9074</v>
      </c>
      <c r="F899" s="849"/>
      <c r="G899" s="849"/>
      <c r="H899" s="849"/>
      <c r="I899" s="849"/>
      <c r="J899" s="849">
        <v>1</v>
      </c>
      <c r="K899" s="849">
        <v>3336</v>
      </c>
      <c r="L899" s="849">
        <v>1</v>
      </c>
      <c r="M899" s="849">
        <v>3336</v>
      </c>
      <c r="N899" s="849"/>
      <c r="O899" s="849"/>
      <c r="P899" s="837"/>
      <c r="Q899" s="850"/>
    </row>
    <row r="900" spans="1:17" ht="14.4" customHeight="1" x14ac:dyDescent="0.3">
      <c r="A900" s="831" t="s">
        <v>628</v>
      </c>
      <c r="B900" s="832" t="s">
        <v>9311</v>
      </c>
      <c r="C900" s="832" t="s">
        <v>8470</v>
      </c>
      <c r="D900" s="832" t="s">
        <v>9381</v>
      </c>
      <c r="E900" s="832" t="s">
        <v>9382</v>
      </c>
      <c r="F900" s="849">
        <v>1</v>
      </c>
      <c r="G900" s="849">
        <v>9592.17</v>
      </c>
      <c r="H900" s="849"/>
      <c r="I900" s="849">
        <v>9592.17</v>
      </c>
      <c r="J900" s="849"/>
      <c r="K900" s="849"/>
      <c r="L900" s="849"/>
      <c r="M900" s="849"/>
      <c r="N900" s="849">
        <v>1</v>
      </c>
      <c r="O900" s="849">
        <v>9592.17</v>
      </c>
      <c r="P900" s="837"/>
      <c r="Q900" s="850">
        <v>9592.17</v>
      </c>
    </row>
    <row r="901" spans="1:17" ht="14.4" customHeight="1" x14ac:dyDescent="0.3">
      <c r="A901" s="831" t="s">
        <v>628</v>
      </c>
      <c r="B901" s="832" t="s">
        <v>9311</v>
      </c>
      <c r="C901" s="832" t="s">
        <v>8470</v>
      </c>
      <c r="D901" s="832" t="s">
        <v>9383</v>
      </c>
      <c r="E901" s="832" t="s">
        <v>9384</v>
      </c>
      <c r="F901" s="849">
        <v>1</v>
      </c>
      <c r="G901" s="849">
        <v>3336.05</v>
      </c>
      <c r="H901" s="849"/>
      <c r="I901" s="849">
        <v>3336.05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628</v>
      </c>
      <c r="B902" s="832" t="s">
        <v>9311</v>
      </c>
      <c r="C902" s="832" t="s">
        <v>8470</v>
      </c>
      <c r="D902" s="832" t="s">
        <v>9385</v>
      </c>
      <c r="E902" s="832" t="s">
        <v>9386</v>
      </c>
      <c r="F902" s="849"/>
      <c r="G902" s="849"/>
      <c r="H902" s="849"/>
      <c r="I902" s="849"/>
      <c r="J902" s="849"/>
      <c r="K902" s="849"/>
      <c r="L902" s="849"/>
      <c r="M902" s="849"/>
      <c r="N902" s="849">
        <v>0.2</v>
      </c>
      <c r="O902" s="849">
        <v>13.4</v>
      </c>
      <c r="P902" s="837"/>
      <c r="Q902" s="850">
        <v>67</v>
      </c>
    </row>
    <row r="903" spans="1:17" ht="14.4" customHeight="1" x14ac:dyDescent="0.3">
      <c r="A903" s="831" t="s">
        <v>628</v>
      </c>
      <c r="B903" s="832" t="s">
        <v>9311</v>
      </c>
      <c r="C903" s="832" t="s">
        <v>8470</v>
      </c>
      <c r="D903" s="832" t="s">
        <v>9387</v>
      </c>
      <c r="E903" s="832" t="s">
        <v>9388</v>
      </c>
      <c r="F903" s="849"/>
      <c r="G903" s="849"/>
      <c r="H903" s="849"/>
      <c r="I903" s="849"/>
      <c r="J903" s="849">
        <v>1</v>
      </c>
      <c r="K903" s="849">
        <v>9848.0499999999993</v>
      </c>
      <c r="L903" s="849">
        <v>1</v>
      </c>
      <c r="M903" s="849">
        <v>9848.0499999999993</v>
      </c>
      <c r="N903" s="849">
        <v>1</v>
      </c>
      <c r="O903" s="849">
        <v>9848.0499999999993</v>
      </c>
      <c r="P903" s="837">
        <v>1</v>
      </c>
      <c r="Q903" s="850">
        <v>9848.0499999999993</v>
      </c>
    </row>
    <row r="904" spans="1:17" ht="14.4" customHeight="1" x14ac:dyDescent="0.3">
      <c r="A904" s="831" t="s">
        <v>628</v>
      </c>
      <c r="B904" s="832" t="s">
        <v>9311</v>
      </c>
      <c r="C904" s="832" t="s">
        <v>8470</v>
      </c>
      <c r="D904" s="832" t="s">
        <v>9389</v>
      </c>
      <c r="E904" s="832" t="s">
        <v>8981</v>
      </c>
      <c r="F904" s="849"/>
      <c r="G904" s="849"/>
      <c r="H904" s="849"/>
      <c r="I904" s="849"/>
      <c r="J904" s="849">
        <v>6</v>
      </c>
      <c r="K904" s="849">
        <v>1602</v>
      </c>
      <c r="L904" s="849">
        <v>1</v>
      </c>
      <c r="M904" s="849">
        <v>267</v>
      </c>
      <c r="N904" s="849"/>
      <c r="O904" s="849"/>
      <c r="P904" s="837"/>
      <c r="Q904" s="850"/>
    </row>
    <row r="905" spans="1:17" ht="14.4" customHeight="1" x14ac:dyDescent="0.3">
      <c r="A905" s="831" t="s">
        <v>628</v>
      </c>
      <c r="B905" s="832" t="s">
        <v>9311</v>
      </c>
      <c r="C905" s="832" t="s">
        <v>8470</v>
      </c>
      <c r="D905" s="832" t="s">
        <v>9390</v>
      </c>
      <c r="E905" s="832" t="s">
        <v>9391</v>
      </c>
      <c r="F905" s="849"/>
      <c r="G905" s="849"/>
      <c r="H905" s="849"/>
      <c r="I905" s="849"/>
      <c r="J905" s="849"/>
      <c r="K905" s="849"/>
      <c r="L905" s="849"/>
      <c r="M905" s="849"/>
      <c r="N905" s="849">
        <v>4</v>
      </c>
      <c r="O905" s="849">
        <v>15594</v>
      </c>
      <c r="P905" s="837"/>
      <c r="Q905" s="850">
        <v>3898.5</v>
      </c>
    </row>
    <row r="906" spans="1:17" ht="14.4" customHeight="1" x14ac:dyDescent="0.3">
      <c r="A906" s="831" t="s">
        <v>628</v>
      </c>
      <c r="B906" s="832" t="s">
        <v>9311</v>
      </c>
      <c r="C906" s="832" t="s">
        <v>8470</v>
      </c>
      <c r="D906" s="832" t="s">
        <v>9392</v>
      </c>
      <c r="E906" s="832" t="s">
        <v>9393</v>
      </c>
      <c r="F906" s="849"/>
      <c r="G906" s="849"/>
      <c r="H906" s="849"/>
      <c r="I906" s="849"/>
      <c r="J906" s="849"/>
      <c r="K906" s="849"/>
      <c r="L906" s="849"/>
      <c r="M906" s="849"/>
      <c r="N906" s="849">
        <v>9</v>
      </c>
      <c r="O906" s="849">
        <v>20961</v>
      </c>
      <c r="P906" s="837"/>
      <c r="Q906" s="850">
        <v>2329</v>
      </c>
    </row>
    <row r="907" spans="1:17" ht="14.4" customHeight="1" x14ac:dyDescent="0.3">
      <c r="A907" s="831" t="s">
        <v>628</v>
      </c>
      <c r="B907" s="832" t="s">
        <v>9311</v>
      </c>
      <c r="C907" s="832" t="s">
        <v>8470</v>
      </c>
      <c r="D907" s="832" t="s">
        <v>9394</v>
      </c>
      <c r="E907" s="832" t="s">
        <v>9393</v>
      </c>
      <c r="F907" s="849"/>
      <c r="G907" s="849"/>
      <c r="H907" s="849"/>
      <c r="I907" s="849"/>
      <c r="J907" s="849"/>
      <c r="K907" s="849"/>
      <c r="L907" s="849"/>
      <c r="M907" s="849"/>
      <c r="N907" s="849">
        <v>9</v>
      </c>
      <c r="O907" s="849">
        <v>84159</v>
      </c>
      <c r="P907" s="837"/>
      <c r="Q907" s="850">
        <v>9351</v>
      </c>
    </row>
    <row r="908" spans="1:17" ht="14.4" customHeight="1" x14ac:dyDescent="0.3">
      <c r="A908" s="831" t="s">
        <v>628</v>
      </c>
      <c r="B908" s="832" t="s">
        <v>9311</v>
      </c>
      <c r="C908" s="832" t="s">
        <v>8470</v>
      </c>
      <c r="D908" s="832" t="s">
        <v>9395</v>
      </c>
      <c r="E908" s="832" t="s">
        <v>9393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9483</v>
      </c>
      <c r="P908" s="837"/>
      <c r="Q908" s="850">
        <v>9483</v>
      </c>
    </row>
    <row r="909" spans="1:17" ht="14.4" customHeight="1" x14ac:dyDescent="0.3">
      <c r="A909" s="831" t="s">
        <v>628</v>
      </c>
      <c r="B909" s="832" t="s">
        <v>9311</v>
      </c>
      <c r="C909" s="832" t="s">
        <v>8470</v>
      </c>
      <c r="D909" s="832" t="s">
        <v>9269</v>
      </c>
      <c r="E909" s="832" t="s">
        <v>9226</v>
      </c>
      <c r="F909" s="849">
        <v>1</v>
      </c>
      <c r="G909" s="849">
        <v>6960</v>
      </c>
      <c r="H909" s="849"/>
      <c r="I909" s="849">
        <v>6960</v>
      </c>
      <c r="J909" s="849"/>
      <c r="K909" s="849"/>
      <c r="L909" s="849"/>
      <c r="M909" s="849"/>
      <c r="N909" s="849">
        <v>1</v>
      </c>
      <c r="O909" s="849">
        <v>6960</v>
      </c>
      <c r="P909" s="837"/>
      <c r="Q909" s="850">
        <v>6960</v>
      </c>
    </row>
    <row r="910" spans="1:17" ht="14.4" customHeight="1" x14ac:dyDescent="0.3">
      <c r="A910" s="831" t="s">
        <v>628</v>
      </c>
      <c r="B910" s="832" t="s">
        <v>9311</v>
      </c>
      <c r="C910" s="832" t="s">
        <v>8470</v>
      </c>
      <c r="D910" s="832" t="s">
        <v>9396</v>
      </c>
      <c r="E910" s="832" t="s">
        <v>9397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10826.7</v>
      </c>
      <c r="P910" s="837"/>
      <c r="Q910" s="850">
        <v>10826.7</v>
      </c>
    </row>
    <row r="911" spans="1:17" ht="14.4" customHeight="1" x14ac:dyDescent="0.3">
      <c r="A911" s="831" t="s">
        <v>628</v>
      </c>
      <c r="B911" s="832" t="s">
        <v>9311</v>
      </c>
      <c r="C911" s="832" t="s">
        <v>8470</v>
      </c>
      <c r="D911" s="832" t="s">
        <v>9282</v>
      </c>
      <c r="E911" s="832" t="s">
        <v>9283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4786.79</v>
      </c>
      <c r="P911" s="837"/>
      <c r="Q911" s="850">
        <v>4786.79</v>
      </c>
    </row>
    <row r="912" spans="1:17" ht="14.4" customHeight="1" x14ac:dyDescent="0.3">
      <c r="A912" s="831" t="s">
        <v>628</v>
      </c>
      <c r="B912" s="832" t="s">
        <v>9311</v>
      </c>
      <c r="C912" s="832" t="s">
        <v>8470</v>
      </c>
      <c r="D912" s="832" t="s">
        <v>9398</v>
      </c>
      <c r="E912" s="832" t="s">
        <v>9399</v>
      </c>
      <c r="F912" s="849"/>
      <c r="G912" s="849"/>
      <c r="H912" s="849"/>
      <c r="I912" s="849"/>
      <c r="J912" s="849">
        <v>1</v>
      </c>
      <c r="K912" s="849">
        <v>10460</v>
      </c>
      <c r="L912" s="849">
        <v>1</v>
      </c>
      <c r="M912" s="849">
        <v>10460</v>
      </c>
      <c r="N912" s="849"/>
      <c r="O912" s="849"/>
      <c r="P912" s="837"/>
      <c r="Q912" s="850"/>
    </row>
    <row r="913" spans="1:17" ht="14.4" customHeight="1" x14ac:dyDescent="0.3">
      <c r="A913" s="831" t="s">
        <v>628</v>
      </c>
      <c r="B913" s="832" t="s">
        <v>9311</v>
      </c>
      <c r="C913" s="832" t="s">
        <v>8203</v>
      </c>
      <c r="D913" s="832" t="s">
        <v>8861</v>
      </c>
      <c r="E913" s="832" t="s">
        <v>8862</v>
      </c>
      <c r="F913" s="849">
        <v>388</v>
      </c>
      <c r="G913" s="849">
        <v>68676</v>
      </c>
      <c r="H913" s="849">
        <v>0.82203389830508478</v>
      </c>
      <c r="I913" s="849">
        <v>177</v>
      </c>
      <c r="J913" s="849">
        <v>472</v>
      </c>
      <c r="K913" s="849">
        <v>83544</v>
      </c>
      <c r="L913" s="849">
        <v>1</v>
      </c>
      <c r="M913" s="849">
        <v>177</v>
      </c>
      <c r="N913" s="849">
        <v>616</v>
      </c>
      <c r="O913" s="849">
        <v>109648</v>
      </c>
      <c r="P913" s="837">
        <v>1.3124581059082638</v>
      </c>
      <c r="Q913" s="850">
        <v>178</v>
      </c>
    </row>
    <row r="914" spans="1:17" ht="14.4" customHeight="1" x14ac:dyDescent="0.3">
      <c r="A914" s="831" t="s">
        <v>628</v>
      </c>
      <c r="B914" s="832" t="s">
        <v>9311</v>
      </c>
      <c r="C914" s="832" t="s">
        <v>8203</v>
      </c>
      <c r="D914" s="832" t="s">
        <v>9400</v>
      </c>
      <c r="E914" s="832" t="s">
        <v>9401</v>
      </c>
      <c r="F914" s="849">
        <v>881</v>
      </c>
      <c r="G914" s="849">
        <v>22876046</v>
      </c>
      <c r="H914" s="849">
        <v>2.0252873563218392</v>
      </c>
      <c r="I914" s="849">
        <v>25966</v>
      </c>
      <c r="J914" s="849">
        <v>435</v>
      </c>
      <c r="K914" s="849">
        <v>11295210</v>
      </c>
      <c r="L914" s="849">
        <v>1</v>
      </c>
      <c r="M914" s="849">
        <v>25966</v>
      </c>
      <c r="N914" s="849">
        <v>486</v>
      </c>
      <c r="O914" s="849">
        <v>12619476</v>
      </c>
      <c r="P914" s="837">
        <v>1.1172413793103448</v>
      </c>
      <c r="Q914" s="850">
        <v>25966</v>
      </c>
    </row>
    <row r="915" spans="1:17" ht="14.4" customHeight="1" x14ac:dyDescent="0.3">
      <c r="A915" s="831" t="s">
        <v>628</v>
      </c>
      <c r="B915" s="832" t="s">
        <v>9311</v>
      </c>
      <c r="C915" s="832" t="s">
        <v>8203</v>
      </c>
      <c r="D915" s="832" t="s">
        <v>9402</v>
      </c>
      <c r="E915" s="832" t="s">
        <v>9403</v>
      </c>
      <c r="F915" s="849">
        <v>405</v>
      </c>
      <c r="G915" s="849">
        <v>6000885</v>
      </c>
      <c r="H915" s="849">
        <v>1.0175879396984924</v>
      </c>
      <c r="I915" s="849">
        <v>14817</v>
      </c>
      <c r="J915" s="849">
        <v>398</v>
      </c>
      <c r="K915" s="849">
        <v>5897166</v>
      </c>
      <c r="L915" s="849">
        <v>1</v>
      </c>
      <c r="M915" s="849">
        <v>14817</v>
      </c>
      <c r="N915" s="849">
        <v>391</v>
      </c>
      <c r="O915" s="849">
        <v>5793447</v>
      </c>
      <c r="P915" s="837">
        <v>0.98241206030150752</v>
      </c>
      <c r="Q915" s="850">
        <v>14817</v>
      </c>
    </row>
    <row r="916" spans="1:17" ht="14.4" customHeight="1" x14ac:dyDescent="0.3">
      <c r="A916" s="831" t="s">
        <v>628</v>
      </c>
      <c r="B916" s="832" t="s">
        <v>9311</v>
      </c>
      <c r="C916" s="832" t="s">
        <v>8203</v>
      </c>
      <c r="D916" s="832" t="s">
        <v>9404</v>
      </c>
      <c r="E916" s="832" t="s">
        <v>9405</v>
      </c>
      <c r="F916" s="849"/>
      <c r="G916" s="849"/>
      <c r="H916" s="849"/>
      <c r="I916" s="849"/>
      <c r="J916" s="849"/>
      <c r="K916" s="849"/>
      <c r="L916" s="849"/>
      <c r="M916" s="849"/>
      <c r="N916" s="849">
        <v>19</v>
      </c>
      <c r="O916" s="849">
        <v>8265</v>
      </c>
      <c r="P916" s="837"/>
      <c r="Q916" s="850">
        <v>435</v>
      </c>
    </row>
    <row r="917" spans="1:17" ht="14.4" customHeight="1" x14ac:dyDescent="0.3">
      <c r="A917" s="831" t="s">
        <v>628</v>
      </c>
      <c r="B917" s="832" t="s">
        <v>9311</v>
      </c>
      <c r="C917" s="832" t="s">
        <v>8203</v>
      </c>
      <c r="D917" s="832" t="s">
        <v>8332</v>
      </c>
      <c r="E917" s="832" t="s">
        <v>8333</v>
      </c>
      <c r="F917" s="849">
        <v>1</v>
      </c>
      <c r="G917" s="849">
        <v>384</v>
      </c>
      <c r="H917" s="849"/>
      <c r="I917" s="849">
        <v>384</v>
      </c>
      <c r="J917" s="849"/>
      <c r="K917" s="849"/>
      <c r="L917" s="849"/>
      <c r="M917" s="849"/>
      <c r="N917" s="849">
        <v>62</v>
      </c>
      <c r="O917" s="849">
        <v>24180</v>
      </c>
      <c r="P917" s="837"/>
      <c r="Q917" s="850">
        <v>390</v>
      </c>
    </row>
    <row r="918" spans="1:17" ht="14.4" customHeight="1" x14ac:dyDescent="0.3">
      <c r="A918" s="831" t="s">
        <v>628</v>
      </c>
      <c r="B918" s="832" t="s">
        <v>9311</v>
      </c>
      <c r="C918" s="832" t="s">
        <v>8203</v>
      </c>
      <c r="D918" s="832" t="s">
        <v>8704</v>
      </c>
      <c r="E918" s="832" t="s">
        <v>8705</v>
      </c>
      <c r="F918" s="849">
        <v>0</v>
      </c>
      <c r="G918" s="849">
        <v>0</v>
      </c>
      <c r="H918" s="849"/>
      <c r="I918" s="849"/>
      <c r="J918" s="849">
        <v>0</v>
      </c>
      <c r="K918" s="849">
        <v>0</v>
      </c>
      <c r="L918" s="849"/>
      <c r="M918" s="849"/>
      <c r="N918" s="849">
        <v>0</v>
      </c>
      <c r="O918" s="849">
        <v>0</v>
      </c>
      <c r="P918" s="837"/>
      <c r="Q918" s="850"/>
    </row>
    <row r="919" spans="1:17" ht="14.4" customHeight="1" x14ac:dyDescent="0.3">
      <c r="A919" s="831" t="s">
        <v>628</v>
      </c>
      <c r="B919" s="832" t="s">
        <v>9311</v>
      </c>
      <c r="C919" s="832" t="s">
        <v>8203</v>
      </c>
      <c r="D919" s="832" t="s">
        <v>8865</v>
      </c>
      <c r="E919" s="832" t="s">
        <v>8866</v>
      </c>
      <c r="F919" s="849">
        <v>1444</v>
      </c>
      <c r="G919" s="849">
        <v>0</v>
      </c>
      <c r="H919" s="849"/>
      <c r="I919" s="849">
        <v>0</v>
      </c>
      <c r="J919" s="849">
        <v>585</v>
      </c>
      <c r="K919" s="849">
        <v>0</v>
      </c>
      <c r="L919" s="849"/>
      <c r="M919" s="849">
        <v>0</v>
      </c>
      <c r="N919" s="849">
        <v>730</v>
      </c>
      <c r="O919" s="849">
        <v>0</v>
      </c>
      <c r="P919" s="837"/>
      <c r="Q919" s="850">
        <v>0</v>
      </c>
    </row>
    <row r="920" spans="1:17" ht="14.4" customHeight="1" x14ac:dyDescent="0.3">
      <c r="A920" s="831" t="s">
        <v>628</v>
      </c>
      <c r="B920" s="832" t="s">
        <v>9311</v>
      </c>
      <c r="C920" s="832" t="s">
        <v>8203</v>
      </c>
      <c r="D920" s="832" t="s">
        <v>9406</v>
      </c>
      <c r="E920" s="832" t="s">
        <v>9407</v>
      </c>
      <c r="F920" s="849">
        <v>10</v>
      </c>
      <c r="G920" s="849">
        <v>0</v>
      </c>
      <c r="H920" s="849"/>
      <c r="I920" s="849">
        <v>0</v>
      </c>
      <c r="J920" s="849">
        <v>4</v>
      </c>
      <c r="K920" s="849">
        <v>0</v>
      </c>
      <c r="L920" s="849"/>
      <c r="M920" s="849">
        <v>0</v>
      </c>
      <c r="N920" s="849">
        <v>9</v>
      </c>
      <c r="O920" s="849">
        <v>0</v>
      </c>
      <c r="P920" s="837"/>
      <c r="Q920" s="850">
        <v>0</v>
      </c>
    </row>
    <row r="921" spans="1:17" ht="14.4" customHeight="1" x14ac:dyDescent="0.3">
      <c r="A921" s="831" t="s">
        <v>628</v>
      </c>
      <c r="B921" s="832" t="s">
        <v>9311</v>
      </c>
      <c r="C921" s="832" t="s">
        <v>8203</v>
      </c>
      <c r="D921" s="832" t="s">
        <v>9408</v>
      </c>
      <c r="E921" s="832" t="s">
        <v>9409</v>
      </c>
      <c r="F921" s="849">
        <v>13</v>
      </c>
      <c r="G921" s="849">
        <v>0</v>
      </c>
      <c r="H921" s="849"/>
      <c r="I921" s="849">
        <v>0</v>
      </c>
      <c r="J921" s="849">
        <v>10</v>
      </c>
      <c r="K921" s="849">
        <v>0</v>
      </c>
      <c r="L921" s="849"/>
      <c r="M921" s="849">
        <v>0</v>
      </c>
      <c r="N921" s="849">
        <v>18</v>
      </c>
      <c r="O921" s="849">
        <v>0</v>
      </c>
      <c r="P921" s="837"/>
      <c r="Q921" s="850">
        <v>0</v>
      </c>
    </row>
    <row r="922" spans="1:17" ht="14.4" customHeight="1" x14ac:dyDescent="0.3">
      <c r="A922" s="831" t="s">
        <v>628</v>
      </c>
      <c r="B922" s="832" t="s">
        <v>9311</v>
      </c>
      <c r="C922" s="832" t="s">
        <v>8203</v>
      </c>
      <c r="D922" s="832" t="s">
        <v>8706</v>
      </c>
      <c r="E922" s="832" t="s">
        <v>8707</v>
      </c>
      <c r="F922" s="849">
        <v>4</v>
      </c>
      <c r="G922" s="849">
        <v>0</v>
      </c>
      <c r="H922" s="849"/>
      <c r="I922" s="849">
        <v>0</v>
      </c>
      <c r="J922" s="849">
        <v>1</v>
      </c>
      <c r="K922" s="849">
        <v>0</v>
      </c>
      <c r="L922" s="849"/>
      <c r="M922" s="849">
        <v>0</v>
      </c>
      <c r="N922" s="849">
        <v>6</v>
      </c>
      <c r="O922" s="849">
        <v>0</v>
      </c>
      <c r="P922" s="837"/>
      <c r="Q922" s="850">
        <v>0</v>
      </c>
    </row>
    <row r="923" spans="1:17" ht="14.4" customHeight="1" x14ac:dyDescent="0.3">
      <c r="A923" s="831" t="s">
        <v>628</v>
      </c>
      <c r="B923" s="832" t="s">
        <v>9311</v>
      </c>
      <c r="C923" s="832" t="s">
        <v>8203</v>
      </c>
      <c r="D923" s="832" t="s">
        <v>9291</v>
      </c>
      <c r="E923" s="832" t="s">
        <v>9292</v>
      </c>
      <c r="F923" s="849"/>
      <c r="G923" s="849"/>
      <c r="H923" s="849"/>
      <c r="I923" s="849"/>
      <c r="J923" s="849">
        <v>2</v>
      </c>
      <c r="K923" s="849">
        <v>0</v>
      </c>
      <c r="L923" s="849"/>
      <c r="M923" s="849">
        <v>0</v>
      </c>
      <c r="N923" s="849"/>
      <c r="O923" s="849"/>
      <c r="P923" s="837"/>
      <c r="Q923" s="850"/>
    </row>
    <row r="924" spans="1:17" ht="14.4" customHeight="1" x14ac:dyDescent="0.3">
      <c r="A924" s="831" t="s">
        <v>628</v>
      </c>
      <c r="B924" s="832" t="s">
        <v>9311</v>
      </c>
      <c r="C924" s="832" t="s">
        <v>8203</v>
      </c>
      <c r="D924" s="832" t="s">
        <v>8867</v>
      </c>
      <c r="E924" s="832" t="s">
        <v>8868</v>
      </c>
      <c r="F924" s="849">
        <v>13</v>
      </c>
      <c r="G924" s="849">
        <v>0</v>
      </c>
      <c r="H924" s="849"/>
      <c r="I924" s="849">
        <v>0</v>
      </c>
      <c r="J924" s="849">
        <v>17</v>
      </c>
      <c r="K924" s="849">
        <v>0</v>
      </c>
      <c r="L924" s="849"/>
      <c r="M924" s="849">
        <v>0</v>
      </c>
      <c r="N924" s="849">
        <v>38</v>
      </c>
      <c r="O924" s="849">
        <v>0</v>
      </c>
      <c r="P924" s="837"/>
      <c r="Q924" s="850">
        <v>0</v>
      </c>
    </row>
    <row r="925" spans="1:17" ht="14.4" customHeight="1" x14ac:dyDescent="0.3">
      <c r="A925" s="831" t="s">
        <v>628</v>
      </c>
      <c r="B925" s="832" t="s">
        <v>9311</v>
      </c>
      <c r="C925" s="832" t="s">
        <v>8203</v>
      </c>
      <c r="D925" s="832" t="s">
        <v>9410</v>
      </c>
      <c r="E925" s="832" t="s">
        <v>9409</v>
      </c>
      <c r="F925" s="849">
        <v>2</v>
      </c>
      <c r="G925" s="849">
        <v>0</v>
      </c>
      <c r="H925" s="849"/>
      <c r="I925" s="849">
        <v>0</v>
      </c>
      <c r="J925" s="849">
        <v>1</v>
      </c>
      <c r="K925" s="849">
        <v>0</v>
      </c>
      <c r="L925" s="849"/>
      <c r="M925" s="849">
        <v>0</v>
      </c>
      <c r="N925" s="849">
        <v>2</v>
      </c>
      <c r="O925" s="849">
        <v>0</v>
      </c>
      <c r="P925" s="837"/>
      <c r="Q925" s="850">
        <v>0</v>
      </c>
    </row>
    <row r="926" spans="1:17" ht="14.4" customHeight="1" x14ac:dyDescent="0.3">
      <c r="A926" s="831" t="s">
        <v>628</v>
      </c>
      <c r="B926" s="832" t="s">
        <v>9311</v>
      </c>
      <c r="C926" s="832" t="s">
        <v>8203</v>
      </c>
      <c r="D926" s="832" t="s">
        <v>9411</v>
      </c>
      <c r="E926" s="832" t="s">
        <v>9409</v>
      </c>
      <c r="F926" s="849">
        <v>2</v>
      </c>
      <c r="G926" s="849">
        <v>0</v>
      </c>
      <c r="H926" s="849"/>
      <c r="I926" s="849">
        <v>0</v>
      </c>
      <c r="J926" s="849"/>
      <c r="K926" s="849"/>
      <c r="L926" s="849"/>
      <c r="M926" s="849"/>
      <c r="N926" s="849">
        <v>1</v>
      </c>
      <c r="O926" s="849">
        <v>0</v>
      </c>
      <c r="P926" s="837"/>
      <c r="Q926" s="850">
        <v>0</v>
      </c>
    </row>
    <row r="927" spans="1:17" ht="14.4" customHeight="1" x14ac:dyDescent="0.3">
      <c r="A927" s="831" t="s">
        <v>628</v>
      </c>
      <c r="B927" s="832" t="s">
        <v>9311</v>
      </c>
      <c r="C927" s="832" t="s">
        <v>8203</v>
      </c>
      <c r="D927" s="832" t="s">
        <v>8271</v>
      </c>
      <c r="E927" s="832" t="s">
        <v>8272</v>
      </c>
      <c r="F927" s="849">
        <v>90</v>
      </c>
      <c r="G927" s="849">
        <v>29790</v>
      </c>
      <c r="H927" s="849">
        <v>0.96727060198714199</v>
      </c>
      <c r="I927" s="849">
        <v>331</v>
      </c>
      <c r="J927" s="849">
        <v>87</v>
      </c>
      <c r="K927" s="849">
        <v>30798</v>
      </c>
      <c r="L927" s="849">
        <v>1</v>
      </c>
      <c r="M927" s="849">
        <v>354</v>
      </c>
      <c r="N927" s="849">
        <v>97</v>
      </c>
      <c r="O927" s="849">
        <v>34435</v>
      </c>
      <c r="P927" s="837">
        <v>1.118092083901552</v>
      </c>
      <c r="Q927" s="850">
        <v>355</v>
      </c>
    </row>
    <row r="928" spans="1:17" ht="14.4" customHeight="1" x14ac:dyDescent="0.3">
      <c r="A928" s="831" t="s">
        <v>628</v>
      </c>
      <c r="B928" s="832" t="s">
        <v>9311</v>
      </c>
      <c r="C928" s="832" t="s">
        <v>8203</v>
      </c>
      <c r="D928" s="832" t="s">
        <v>9412</v>
      </c>
      <c r="E928" s="832" t="s">
        <v>9409</v>
      </c>
      <c r="F928" s="849">
        <v>17</v>
      </c>
      <c r="G928" s="849">
        <v>0</v>
      </c>
      <c r="H928" s="849"/>
      <c r="I928" s="849">
        <v>0</v>
      </c>
      <c r="J928" s="849">
        <v>19</v>
      </c>
      <c r="K928" s="849">
        <v>0</v>
      </c>
      <c r="L928" s="849"/>
      <c r="M928" s="849">
        <v>0</v>
      </c>
      <c r="N928" s="849">
        <v>5</v>
      </c>
      <c r="O928" s="849">
        <v>0</v>
      </c>
      <c r="P928" s="837"/>
      <c r="Q928" s="850">
        <v>0</v>
      </c>
    </row>
    <row r="929" spans="1:17" ht="14.4" customHeight="1" x14ac:dyDescent="0.3">
      <c r="A929" s="831" t="s">
        <v>628</v>
      </c>
      <c r="B929" s="832" t="s">
        <v>9311</v>
      </c>
      <c r="C929" s="832" t="s">
        <v>8203</v>
      </c>
      <c r="D929" s="832" t="s">
        <v>8580</v>
      </c>
      <c r="E929" s="832" t="s">
        <v>8581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701</v>
      </c>
      <c r="P929" s="837"/>
      <c r="Q929" s="850">
        <v>701</v>
      </c>
    </row>
    <row r="930" spans="1:17" ht="14.4" customHeight="1" x14ac:dyDescent="0.3">
      <c r="A930" s="831" t="s">
        <v>628</v>
      </c>
      <c r="B930" s="832" t="s">
        <v>9311</v>
      </c>
      <c r="C930" s="832" t="s">
        <v>8203</v>
      </c>
      <c r="D930" s="832" t="s">
        <v>8352</v>
      </c>
      <c r="E930" s="832" t="s">
        <v>8353</v>
      </c>
      <c r="F930" s="849">
        <v>1</v>
      </c>
      <c r="G930" s="849">
        <v>0</v>
      </c>
      <c r="H930" s="849"/>
      <c r="I930" s="849">
        <v>0</v>
      </c>
      <c r="J930" s="849">
        <v>2</v>
      </c>
      <c r="K930" s="849">
        <v>0</v>
      </c>
      <c r="L930" s="849"/>
      <c r="M930" s="849">
        <v>0</v>
      </c>
      <c r="N930" s="849"/>
      <c r="O930" s="849"/>
      <c r="P930" s="837"/>
      <c r="Q930" s="850"/>
    </row>
    <row r="931" spans="1:17" ht="14.4" customHeight="1" x14ac:dyDescent="0.3">
      <c r="A931" s="831" t="s">
        <v>628</v>
      </c>
      <c r="B931" s="832" t="s">
        <v>9311</v>
      </c>
      <c r="C931" s="832" t="s">
        <v>8203</v>
      </c>
      <c r="D931" s="832" t="s">
        <v>9413</v>
      </c>
      <c r="E931" s="832" t="s">
        <v>9409</v>
      </c>
      <c r="F931" s="849">
        <v>7</v>
      </c>
      <c r="G931" s="849">
        <v>0</v>
      </c>
      <c r="H931" s="849"/>
      <c r="I931" s="849">
        <v>0</v>
      </c>
      <c r="J931" s="849">
        <v>8</v>
      </c>
      <c r="K931" s="849">
        <v>0</v>
      </c>
      <c r="L931" s="849"/>
      <c r="M931" s="849">
        <v>0</v>
      </c>
      <c r="N931" s="849">
        <v>6</v>
      </c>
      <c r="O931" s="849">
        <v>0</v>
      </c>
      <c r="P931" s="837"/>
      <c r="Q931" s="850">
        <v>0</v>
      </c>
    </row>
    <row r="932" spans="1:17" ht="14.4" customHeight="1" x14ac:dyDescent="0.3">
      <c r="A932" s="831" t="s">
        <v>628</v>
      </c>
      <c r="B932" s="832" t="s">
        <v>9311</v>
      </c>
      <c r="C932" s="832" t="s">
        <v>8203</v>
      </c>
      <c r="D932" s="832" t="s">
        <v>8871</v>
      </c>
      <c r="E932" s="832" t="s">
        <v>8872</v>
      </c>
      <c r="F932" s="849">
        <v>74</v>
      </c>
      <c r="G932" s="849">
        <v>13098</v>
      </c>
      <c r="H932" s="849">
        <v>0.89156626506024095</v>
      </c>
      <c r="I932" s="849">
        <v>177</v>
      </c>
      <c r="J932" s="849">
        <v>83</v>
      </c>
      <c r="K932" s="849">
        <v>14691</v>
      </c>
      <c r="L932" s="849">
        <v>1</v>
      </c>
      <c r="M932" s="849">
        <v>177</v>
      </c>
      <c r="N932" s="849">
        <v>32</v>
      </c>
      <c r="O932" s="849">
        <v>5696</v>
      </c>
      <c r="P932" s="837">
        <v>0.38772037301749368</v>
      </c>
      <c r="Q932" s="850">
        <v>178</v>
      </c>
    </row>
    <row r="933" spans="1:17" ht="14.4" customHeight="1" x14ac:dyDescent="0.3">
      <c r="A933" s="831" t="s">
        <v>628</v>
      </c>
      <c r="B933" s="832" t="s">
        <v>9311</v>
      </c>
      <c r="C933" s="832" t="s">
        <v>8203</v>
      </c>
      <c r="D933" s="832" t="s">
        <v>9297</v>
      </c>
      <c r="E933" s="832" t="s">
        <v>9298</v>
      </c>
      <c r="F933" s="849">
        <v>1</v>
      </c>
      <c r="G933" s="849">
        <v>0</v>
      </c>
      <c r="H933" s="849"/>
      <c r="I933" s="849">
        <v>0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628</v>
      </c>
      <c r="B934" s="832" t="s">
        <v>9311</v>
      </c>
      <c r="C934" s="832" t="s">
        <v>8203</v>
      </c>
      <c r="D934" s="832" t="s">
        <v>8873</v>
      </c>
      <c r="E934" s="832" t="s">
        <v>8874</v>
      </c>
      <c r="F934" s="849">
        <v>87</v>
      </c>
      <c r="G934" s="849">
        <v>12876</v>
      </c>
      <c r="H934" s="849">
        <v>0.80134428678117997</v>
      </c>
      <c r="I934" s="849">
        <v>148</v>
      </c>
      <c r="J934" s="849">
        <v>103</v>
      </c>
      <c r="K934" s="849">
        <v>16068</v>
      </c>
      <c r="L934" s="849">
        <v>1</v>
      </c>
      <c r="M934" s="849">
        <v>156</v>
      </c>
      <c r="N934" s="849">
        <v>138</v>
      </c>
      <c r="O934" s="849">
        <v>21528</v>
      </c>
      <c r="P934" s="837">
        <v>1.3398058252427185</v>
      </c>
      <c r="Q934" s="850">
        <v>156</v>
      </c>
    </row>
    <row r="935" spans="1:17" ht="14.4" customHeight="1" x14ac:dyDescent="0.3">
      <c r="A935" s="831" t="s">
        <v>628</v>
      </c>
      <c r="B935" s="832" t="s">
        <v>9311</v>
      </c>
      <c r="C935" s="832" t="s">
        <v>8203</v>
      </c>
      <c r="D935" s="832" t="s">
        <v>8875</v>
      </c>
      <c r="E935" s="832" t="s">
        <v>8876</v>
      </c>
      <c r="F935" s="849">
        <v>1255</v>
      </c>
      <c r="G935" s="849">
        <v>8594240</v>
      </c>
      <c r="H935" s="849">
        <v>0.81072351421188626</v>
      </c>
      <c r="I935" s="849">
        <v>6848</v>
      </c>
      <c r="J935" s="849">
        <v>1548</v>
      </c>
      <c r="K935" s="849">
        <v>10600704</v>
      </c>
      <c r="L935" s="849">
        <v>1</v>
      </c>
      <c r="M935" s="849">
        <v>6848</v>
      </c>
      <c r="N935" s="849">
        <v>1694</v>
      </c>
      <c r="O935" s="849">
        <v>11600512</v>
      </c>
      <c r="P935" s="837">
        <v>1.0943152454780363</v>
      </c>
      <c r="Q935" s="850">
        <v>6848</v>
      </c>
    </row>
    <row r="936" spans="1:17" ht="14.4" customHeight="1" x14ac:dyDescent="0.3">
      <c r="A936" s="831" t="s">
        <v>628</v>
      </c>
      <c r="B936" s="832" t="s">
        <v>9311</v>
      </c>
      <c r="C936" s="832" t="s">
        <v>8203</v>
      </c>
      <c r="D936" s="832" t="s">
        <v>9305</v>
      </c>
      <c r="E936" s="832" t="s">
        <v>9306</v>
      </c>
      <c r="F936" s="849">
        <v>1</v>
      </c>
      <c r="G936" s="849">
        <v>0</v>
      </c>
      <c r="H936" s="849"/>
      <c r="I936" s="849">
        <v>0</v>
      </c>
      <c r="J936" s="849">
        <v>1</v>
      </c>
      <c r="K936" s="849">
        <v>0</v>
      </c>
      <c r="L936" s="849"/>
      <c r="M936" s="849">
        <v>0</v>
      </c>
      <c r="N936" s="849">
        <v>4</v>
      </c>
      <c r="O936" s="849">
        <v>0</v>
      </c>
      <c r="P936" s="837"/>
      <c r="Q936" s="850">
        <v>0</v>
      </c>
    </row>
    <row r="937" spans="1:17" ht="14.4" customHeight="1" x14ac:dyDescent="0.3">
      <c r="A937" s="831" t="s">
        <v>628</v>
      </c>
      <c r="B937" s="832" t="s">
        <v>9311</v>
      </c>
      <c r="C937" s="832" t="s">
        <v>8203</v>
      </c>
      <c r="D937" s="832" t="s">
        <v>9414</v>
      </c>
      <c r="E937" s="832" t="s">
        <v>9409</v>
      </c>
      <c r="F937" s="849"/>
      <c r="G937" s="849"/>
      <c r="H937" s="849"/>
      <c r="I937" s="849"/>
      <c r="J937" s="849">
        <v>2</v>
      </c>
      <c r="K937" s="849">
        <v>0</v>
      </c>
      <c r="L937" s="849"/>
      <c r="M937" s="849">
        <v>0</v>
      </c>
      <c r="N937" s="849">
        <v>3</v>
      </c>
      <c r="O937" s="849">
        <v>0</v>
      </c>
      <c r="P937" s="837"/>
      <c r="Q937" s="850">
        <v>0</v>
      </c>
    </row>
    <row r="938" spans="1:17" ht="14.4" customHeight="1" x14ac:dyDescent="0.3">
      <c r="A938" s="831" t="s">
        <v>628</v>
      </c>
      <c r="B938" s="832" t="s">
        <v>8616</v>
      </c>
      <c r="C938" s="832" t="s">
        <v>8203</v>
      </c>
      <c r="D938" s="832" t="s">
        <v>8281</v>
      </c>
      <c r="E938" s="832" t="s">
        <v>8282</v>
      </c>
      <c r="F938" s="849">
        <v>1</v>
      </c>
      <c r="G938" s="849">
        <v>35</v>
      </c>
      <c r="H938" s="849">
        <v>0.94594594594594594</v>
      </c>
      <c r="I938" s="849">
        <v>35</v>
      </c>
      <c r="J938" s="849">
        <v>1</v>
      </c>
      <c r="K938" s="849">
        <v>37</v>
      </c>
      <c r="L938" s="849">
        <v>1</v>
      </c>
      <c r="M938" s="849">
        <v>37</v>
      </c>
      <c r="N938" s="849"/>
      <c r="O938" s="849"/>
      <c r="P938" s="837"/>
      <c r="Q938" s="850"/>
    </row>
    <row r="939" spans="1:17" ht="14.4" customHeight="1" x14ac:dyDescent="0.3">
      <c r="A939" s="831" t="s">
        <v>628</v>
      </c>
      <c r="B939" s="832" t="s">
        <v>8616</v>
      </c>
      <c r="C939" s="832" t="s">
        <v>8203</v>
      </c>
      <c r="D939" s="832" t="s">
        <v>8621</v>
      </c>
      <c r="E939" s="832" t="s">
        <v>8622</v>
      </c>
      <c r="F939" s="849">
        <v>5</v>
      </c>
      <c r="G939" s="849">
        <v>3265</v>
      </c>
      <c r="H939" s="849">
        <v>0.3881359961959106</v>
      </c>
      <c r="I939" s="849">
        <v>653</v>
      </c>
      <c r="J939" s="849">
        <v>12</v>
      </c>
      <c r="K939" s="849">
        <v>8412</v>
      </c>
      <c r="L939" s="849">
        <v>1</v>
      </c>
      <c r="M939" s="849">
        <v>701</v>
      </c>
      <c r="N939" s="849">
        <v>5</v>
      </c>
      <c r="O939" s="849">
        <v>3505</v>
      </c>
      <c r="P939" s="837">
        <v>0.41666666666666669</v>
      </c>
      <c r="Q939" s="850">
        <v>701</v>
      </c>
    </row>
    <row r="940" spans="1:17" ht="14.4" customHeight="1" x14ac:dyDescent="0.3">
      <c r="A940" s="831" t="s">
        <v>628</v>
      </c>
      <c r="B940" s="832" t="s">
        <v>8616</v>
      </c>
      <c r="C940" s="832" t="s">
        <v>8203</v>
      </c>
      <c r="D940" s="832" t="s">
        <v>8623</v>
      </c>
      <c r="E940" s="832" t="s">
        <v>8624</v>
      </c>
      <c r="F940" s="849">
        <v>1</v>
      </c>
      <c r="G940" s="849">
        <v>376</v>
      </c>
      <c r="H940" s="849">
        <v>0.9330024813895782</v>
      </c>
      <c r="I940" s="849">
        <v>376</v>
      </c>
      <c r="J940" s="849">
        <v>1</v>
      </c>
      <c r="K940" s="849">
        <v>403</v>
      </c>
      <c r="L940" s="849">
        <v>1</v>
      </c>
      <c r="M940" s="849">
        <v>403</v>
      </c>
      <c r="N940" s="849"/>
      <c r="O940" s="849"/>
      <c r="P940" s="837"/>
      <c r="Q940" s="850"/>
    </row>
    <row r="941" spans="1:17" ht="14.4" customHeight="1" x14ac:dyDescent="0.3">
      <c r="A941" s="831" t="s">
        <v>628</v>
      </c>
      <c r="B941" s="832" t="s">
        <v>8616</v>
      </c>
      <c r="C941" s="832" t="s">
        <v>8203</v>
      </c>
      <c r="D941" s="832" t="s">
        <v>8625</v>
      </c>
      <c r="E941" s="832" t="s">
        <v>8626</v>
      </c>
      <c r="F941" s="849">
        <v>34</v>
      </c>
      <c r="G941" s="849">
        <v>16456</v>
      </c>
      <c r="H941" s="849">
        <v>0.8343981340634824</v>
      </c>
      <c r="I941" s="849">
        <v>484</v>
      </c>
      <c r="J941" s="849">
        <v>38</v>
      </c>
      <c r="K941" s="849">
        <v>19722</v>
      </c>
      <c r="L941" s="849">
        <v>1</v>
      </c>
      <c r="M941" s="849">
        <v>519</v>
      </c>
      <c r="N941" s="849">
        <v>36</v>
      </c>
      <c r="O941" s="849">
        <v>18720</v>
      </c>
      <c r="P941" s="837">
        <v>0.94919379373288715</v>
      </c>
      <c r="Q941" s="850">
        <v>520</v>
      </c>
    </row>
    <row r="942" spans="1:17" ht="14.4" customHeight="1" x14ac:dyDescent="0.3">
      <c r="A942" s="831" t="s">
        <v>628</v>
      </c>
      <c r="B942" s="832" t="s">
        <v>8616</v>
      </c>
      <c r="C942" s="832" t="s">
        <v>8203</v>
      </c>
      <c r="D942" s="832" t="s">
        <v>8629</v>
      </c>
      <c r="E942" s="832" t="s">
        <v>8630</v>
      </c>
      <c r="F942" s="849">
        <v>41</v>
      </c>
      <c r="G942" s="849">
        <v>15416</v>
      </c>
      <c r="H942" s="849">
        <v>1.0338676145127759</v>
      </c>
      <c r="I942" s="849">
        <v>376</v>
      </c>
      <c r="J942" s="849">
        <v>37</v>
      </c>
      <c r="K942" s="849">
        <v>14911</v>
      </c>
      <c r="L942" s="849">
        <v>1</v>
      </c>
      <c r="M942" s="849">
        <v>403</v>
      </c>
      <c r="N942" s="849">
        <v>38</v>
      </c>
      <c r="O942" s="849">
        <v>15352</v>
      </c>
      <c r="P942" s="837">
        <v>1.0295754811883844</v>
      </c>
      <c r="Q942" s="850">
        <v>404</v>
      </c>
    </row>
    <row r="943" spans="1:17" ht="14.4" customHeight="1" x14ac:dyDescent="0.3">
      <c r="A943" s="831" t="s">
        <v>628</v>
      </c>
      <c r="B943" s="832" t="s">
        <v>8616</v>
      </c>
      <c r="C943" s="832" t="s">
        <v>8203</v>
      </c>
      <c r="D943" s="832" t="s">
        <v>8631</v>
      </c>
      <c r="E943" s="832" t="s">
        <v>8632</v>
      </c>
      <c r="F943" s="849">
        <v>42</v>
      </c>
      <c r="G943" s="849">
        <v>29526</v>
      </c>
      <c r="H943" s="849">
        <v>1.1207865168539326</v>
      </c>
      <c r="I943" s="849">
        <v>703</v>
      </c>
      <c r="J943" s="849">
        <v>37</v>
      </c>
      <c r="K943" s="849">
        <v>26344</v>
      </c>
      <c r="L943" s="849">
        <v>1</v>
      </c>
      <c r="M943" s="849">
        <v>712</v>
      </c>
      <c r="N943" s="849">
        <v>41</v>
      </c>
      <c r="O943" s="849">
        <v>29192</v>
      </c>
      <c r="P943" s="837">
        <v>1.1081081081081081</v>
      </c>
      <c r="Q943" s="850">
        <v>712</v>
      </c>
    </row>
    <row r="944" spans="1:17" ht="14.4" customHeight="1" x14ac:dyDescent="0.3">
      <c r="A944" s="831" t="s">
        <v>628</v>
      </c>
      <c r="B944" s="832" t="s">
        <v>8616</v>
      </c>
      <c r="C944" s="832" t="s">
        <v>8203</v>
      </c>
      <c r="D944" s="832" t="s">
        <v>8633</v>
      </c>
      <c r="E944" s="832" t="s">
        <v>8634</v>
      </c>
      <c r="F944" s="849">
        <v>91</v>
      </c>
      <c r="G944" s="849">
        <v>30121</v>
      </c>
      <c r="H944" s="849">
        <v>1.0908662900188324</v>
      </c>
      <c r="I944" s="849">
        <v>331</v>
      </c>
      <c r="J944" s="849">
        <v>78</v>
      </c>
      <c r="K944" s="849">
        <v>27612</v>
      </c>
      <c r="L944" s="849">
        <v>1</v>
      </c>
      <c r="M944" s="849">
        <v>354</v>
      </c>
      <c r="N944" s="849">
        <v>50</v>
      </c>
      <c r="O944" s="849">
        <v>17750</v>
      </c>
      <c r="P944" s="837">
        <v>0.64283644792119365</v>
      </c>
      <c r="Q944" s="850">
        <v>355</v>
      </c>
    </row>
    <row r="945" spans="1:17" ht="14.4" customHeight="1" x14ac:dyDescent="0.3">
      <c r="A945" s="831" t="s">
        <v>628</v>
      </c>
      <c r="B945" s="832" t="s">
        <v>8616</v>
      </c>
      <c r="C945" s="832" t="s">
        <v>8203</v>
      </c>
      <c r="D945" s="832" t="s">
        <v>8637</v>
      </c>
      <c r="E945" s="832" t="s">
        <v>8638</v>
      </c>
      <c r="F945" s="849">
        <v>206</v>
      </c>
      <c r="G945" s="849">
        <v>33990</v>
      </c>
      <c r="H945" s="849">
        <v>1.2717476708946009</v>
      </c>
      <c r="I945" s="849">
        <v>165</v>
      </c>
      <c r="J945" s="849">
        <v>151</v>
      </c>
      <c r="K945" s="849">
        <v>26727</v>
      </c>
      <c r="L945" s="849">
        <v>1</v>
      </c>
      <c r="M945" s="849">
        <v>177</v>
      </c>
      <c r="N945" s="849">
        <v>126</v>
      </c>
      <c r="O945" s="849">
        <v>22302</v>
      </c>
      <c r="P945" s="837">
        <v>0.83443708609271527</v>
      </c>
      <c r="Q945" s="850">
        <v>177</v>
      </c>
    </row>
    <row r="946" spans="1:17" ht="14.4" customHeight="1" x14ac:dyDescent="0.3">
      <c r="A946" s="831" t="s">
        <v>628</v>
      </c>
      <c r="B946" s="832" t="s">
        <v>8616</v>
      </c>
      <c r="C946" s="832" t="s">
        <v>8203</v>
      </c>
      <c r="D946" s="832" t="s">
        <v>8643</v>
      </c>
      <c r="E946" s="832" t="s">
        <v>8644</v>
      </c>
      <c r="F946" s="849">
        <v>34</v>
      </c>
      <c r="G946" s="849">
        <v>25806</v>
      </c>
      <c r="H946" s="849">
        <v>0.84003906250000004</v>
      </c>
      <c r="I946" s="849">
        <v>759</v>
      </c>
      <c r="J946" s="849">
        <v>40</v>
      </c>
      <c r="K946" s="849">
        <v>30720</v>
      </c>
      <c r="L946" s="849">
        <v>1</v>
      </c>
      <c r="M946" s="849">
        <v>768</v>
      </c>
      <c r="N946" s="849">
        <v>38</v>
      </c>
      <c r="O946" s="849">
        <v>29222</v>
      </c>
      <c r="P946" s="837">
        <v>0.95123697916666672</v>
      </c>
      <c r="Q946" s="850">
        <v>769</v>
      </c>
    </row>
    <row r="947" spans="1:17" ht="14.4" customHeight="1" x14ac:dyDescent="0.3">
      <c r="A947" s="831" t="s">
        <v>628</v>
      </c>
      <c r="B947" s="832" t="s">
        <v>8616</v>
      </c>
      <c r="C947" s="832" t="s">
        <v>8203</v>
      </c>
      <c r="D947" s="832" t="s">
        <v>8645</v>
      </c>
      <c r="E947" s="832" t="s">
        <v>8646</v>
      </c>
      <c r="F947" s="849">
        <v>1</v>
      </c>
      <c r="G947" s="849">
        <v>634</v>
      </c>
      <c r="H947" s="849"/>
      <c r="I947" s="849">
        <v>634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628</v>
      </c>
      <c r="B948" s="832" t="s">
        <v>9415</v>
      </c>
      <c r="C948" s="832" t="s">
        <v>8203</v>
      </c>
      <c r="D948" s="832" t="s">
        <v>9416</v>
      </c>
      <c r="E948" s="832" t="s">
        <v>9417</v>
      </c>
      <c r="F948" s="849"/>
      <c r="G948" s="849"/>
      <c r="H948" s="849"/>
      <c r="I948" s="849"/>
      <c r="J948" s="849">
        <v>1</v>
      </c>
      <c r="K948" s="849">
        <v>500</v>
      </c>
      <c r="L948" s="849">
        <v>1</v>
      </c>
      <c r="M948" s="849">
        <v>500</v>
      </c>
      <c r="N948" s="849"/>
      <c r="O948" s="849"/>
      <c r="P948" s="837"/>
      <c r="Q948" s="850"/>
    </row>
    <row r="949" spans="1:17" ht="14.4" customHeight="1" x14ac:dyDescent="0.3">
      <c r="A949" s="831" t="s">
        <v>628</v>
      </c>
      <c r="B949" s="832" t="s">
        <v>9415</v>
      </c>
      <c r="C949" s="832" t="s">
        <v>8203</v>
      </c>
      <c r="D949" s="832" t="s">
        <v>9418</v>
      </c>
      <c r="E949" s="832" t="s">
        <v>9419</v>
      </c>
      <c r="F949" s="849">
        <v>1</v>
      </c>
      <c r="G949" s="849">
        <v>666</v>
      </c>
      <c r="H949" s="849">
        <v>0.98085419734904267</v>
      </c>
      <c r="I949" s="849">
        <v>666</v>
      </c>
      <c r="J949" s="849">
        <v>1</v>
      </c>
      <c r="K949" s="849">
        <v>679</v>
      </c>
      <c r="L949" s="849">
        <v>1</v>
      </c>
      <c r="M949" s="849">
        <v>679</v>
      </c>
      <c r="N949" s="849"/>
      <c r="O949" s="849"/>
      <c r="P949" s="837"/>
      <c r="Q949" s="850"/>
    </row>
    <row r="950" spans="1:17" ht="14.4" customHeight="1" x14ac:dyDescent="0.3">
      <c r="A950" s="831" t="s">
        <v>628</v>
      </c>
      <c r="B950" s="832" t="s">
        <v>9415</v>
      </c>
      <c r="C950" s="832" t="s">
        <v>8203</v>
      </c>
      <c r="D950" s="832" t="s">
        <v>9420</v>
      </c>
      <c r="E950" s="832" t="s">
        <v>9421</v>
      </c>
      <c r="F950" s="849">
        <v>3</v>
      </c>
      <c r="G950" s="849">
        <v>351</v>
      </c>
      <c r="H950" s="849">
        <v>0.23780487804878048</v>
      </c>
      <c r="I950" s="849">
        <v>117</v>
      </c>
      <c r="J950" s="849">
        <v>12</v>
      </c>
      <c r="K950" s="849">
        <v>1476</v>
      </c>
      <c r="L950" s="849">
        <v>1</v>
      </c>
      <c r="M950" s="849">
        <v>123</v>
      </c>
      <c r="N950" s="849"/>
      <c r="O950" s="849"/>
      <c r="P950" s="837"/>
      <c r="Q950" s="850"/>
    </row>
    <row r="951" spans="1:17" ht="14.4" customHeight="1" x14ac:dyDescent="0.3">
      <c r="A951" s="831" t="s">
        <v>628</v>
      </c>
      <c r="B951" s="832" t="s">
        <v>9415</v>
      </c>
      <c r="C951" s="832" t="s">
        <v>8203</v>
      </c>
      <c r="D951" s="832" t="s">
        <v>8574</v>
      </c>
      <c r="E951" s="832" t="s">
        <v>8575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86</v>
      </c>
      <c r="P951" s="837"/>
      <c r="Q951" s="850">
        <v>86</v>
      </c>
    </row>
    <row r="952" spans="1:17" ht="14.4" customHeight="1" x14ac:dyDescent="0.3">
      <c r="A952" s="831" t="s">
        <v>628</v>
      </c>
      <c r="B952" s="832" t="s">
        <v>9415</v>
      </c>
      <c r="C952" s="832" t="s">
        <v>8203</v>
      </c>
      <c r="D952" s="832" t="s">
        <v>9422</v>
      </c>
      <c r="E952" s="832" t="s">
        <v>9423</v>
      </c>
      <c r="F952" s="849">
        <v>1</v>
      </c>
      <c r="G952" s="849">
        <v>188</v>
      </c>
      <c r="H952" s="849"/>
      <c r="I952" s="849">
        <v>188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628</v>
      </c>
      <c r="B953" s="832" t="s">
        <v>9424</v>
      </c>
      <c r="C953" s="832" t="s">
        <v>8203</v>
      </c>
      <c r="D953" s="832" t="s">
        <v>8863</v>
      </c>
      <c r="E953" s="832" t="s">
        <v>8864</v>
      </c>
      <c r="F953" s="849">
        <v>13</v>
      </c>
      <c r="G953" s="849">
        <v>24752</v>
      </c>
      <c r="H953" s="849">
        <v>0.90020366598778001</v>
      </c>
      <c r="I953" s="849">
        <v>1904</v>
      </c>
      <c r="J953" s="849">
        <v>14</v>
      </c>
      <c r="K953" s="849">
        <v>27496</v>
      </c>
      <c r="L953" s="849">
        <v>1</v>
      </c>
      <c r="M953" s="849">
        <v>1964</v>
      </c>
      <c r="N953" s="849">
        <v>20</v>
      </c>
      <c r="O953" s="849">
        <v>39300</v>
      </c>
      <c r="P953" s="837">
        <v>1.4292988070992145</v>
      </c>
      <c r="Q953" s="850">
        <v>1965</v>
      </c>
    </row>
    <row r="954" spans="1:17" ht="14.4" customHeight="1" x14ac:dyDescent="0.3">
      <c r="A954" s="831" t="s">
        <v>628</v>
      </c>
      <c r="B954" s="832" t="s">
        <v>9424</v>
      </c>
      <c r="C954" s="832" t="s">
        <v>8203</v>
      </c>
      <c r="D954" s="832" t="s">
        <v>9425</v>
      </c>
      <c r="E954" s="832" t="s">
        <v>9426</v>
      </c>
      <c r="F954" s="849">
        <v>1</v>
      </c>
      <c r="G954" s="849">
        <v>597</v>
      </c>
      <c r="H954" s="849"/>
      <c r="I954" s="849">
        <v>597</v>
      </c>
      <c r="J954" s="849"/>
      <c r="K954" s="849"/>
      <c r="L954" s="849"/>
      <c r="M954" s="849"/>
      <c r="N954" s="849">
        <v>2</v>
      </c>
      <c r="O954" s="849">
        <v>1230</v>
      </c>
      <c r="P954" s="837"/>
      <c r="Q954" s="850">
        <v>615</v>
      </c>
    </row>
    <row r="955" spans="1:17" ht="14.4" customHeight="1" x14ac:dyDescent="0.3">
      <c r="A955" s="831" t="s">
        <v>628</v>
      </c>
      <c r="B955" s="832" t="s">
        <v>9424</v>
      </c>
      <c r="C955" s="832" t="s">
        <v>8203</v>
      </c>
      <c r="D955" s="832" t="s">
        <v>9427</v>
      </c>
      <c r="E955" s="832" t="s">
        <v>9428</v>
      </c>
      <c r="F955" s="849"/>
      <c r="G955" s="849"/>
      <c r="H955" s="849"/>
      <c r="I955" s="849"/>
      <c r="J955" s="849">
        <v>2</v>
      </c>
      <c r="K955" s="849">
        <v>6200</v>
      </c>
      <c r="L955" s="849">
        <v>1</v>
      </c>
      <c r="M955" s="849">
        <v>3100</v>
      </c>
      <c r="N955" s="849">
        <v>2</v>
      </c>
      <c r="O955" s="849">
        <v>6202</v>
      </c>
      <c r="P955" s="837">
        <v>1.0003225806451612</v>
      </c>
      <c r="Q955" s="850">
        <v>3101</v>
      </c>
    </row>
    <row r="956" spans="1:17" ht="14.4" customHeight="1" x14ac:dyDescent="0.3">
      <c r="A956" s="831" t="s">
        <v>628</v>
      </c>
      <c r="B956" s="832" t="s">
        <v>9424</v>
      </c>
      <c r="C956" s="832" t="s">
        <v>8203</v>
      </c>
      <c r="D956" s="832" t="s">
        <v>9429</v>
      </c>
      <c r="E956" s="832" t="s">
        <v>9430</v>
      </c>
      <c r="F956" s="849">
        <v>1</v>
      </c>
      <c r="G956" s="849">
        <v>3488</v>
      </c>
      <c r="H956" s="849"/>
      <c r="I956" s="849">
        <v>3488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628</v>
      </c>
      <c r="B957" s="832" t="s">
        <v>9424</v>
      </c>
      <c r="C957" s="832" t="s">
        <v>8203</v>
      </c>
      <c r="D957" s="832" t="s">
        <v>9431</v>
      </c>
      <c r="E957" s="832" t="s">
        <v>9432</v>
      </c>
      <c r="F957" s="849">
        <v>26</v>
      </c>
      <c r="G957" s="849">
        <v>70148</v>
      </c>
      <c r="H957" s="849">
        <v>0.8169092814719926</v>
      </c>
      <c r="I957" s="849">
        <v>2698</v>
      </c>
      <c r="J957" s="849">
        <v>31</v>
      </c>
      <c r="K957" s="849">
        <v>85870</v>
      </c>
      <c r="L957" s="849">
        <v>1</v>
      </c>
      <c r="M957" s="849">
        <v>2770</v>
      </c>
      <c r="N957" s="849">
        <v>19</v>
      </c>
      <c r="O957" s="849">
        <v>52649</v>
      </c>
      <c r="P957" s="837">
        <v>0.61312449050890883</v>
      </c>
      <c r="Q957" s="850">
        <v>2771</v>
      </c>
    </row>
    <row r="958" spans="1:17" ht="14.4" customHeight="1" x14ac:dyDescent="0.3">
      <c r="A958" s="831" t="s">
        <v>628</v>
      </c>
      <c r="B958" s="832" t="s">
        <v>9424</v>
      </c>
      <c r="C958" s="832" t="s">
        <v>8203</v>
      </c>
      <c r="D958" s="832" t="s">
        <v>9433</v>
      </c>
      <c r="E958" s="832" t="s">
        <v>9434</v>
      </c>
      <c r="F958" s="849">
        <v>10</v>
      </c>
      <c r="G958" s="849">
        <v>59890</v>
      </c>
      <c r="H958" s="849">
        <v>1.0785161174140105</v>
      </c>
      <c r="I958" s="849">
        <v>5989</v>
      </c>
      <c r="J958" s="849">
        <v>9</v>
      </c>
      <c r="K958" s="849">
        <v>55530</v>
      </c>
      <c r="L958" s="849">
        <v>1</v>
      </c>
      <c r="M958" s="849">
        <v>6170</v>
      </c>
      <c r="N958" s="849">
        <v>8</v>
      </c>
      <c r="O958" s="849">
        <v>49384</v>
      </c>
      <c r="P958" s="837">
        <v>0.88932108770034213</v>
      </c>
      <c r="Q958" s="850">
        <v>6173</v>
      </c>
    </row>
    <row r="959" spans="1:17" ht="14.4" customHeight="1" x14ac:dyDescent="0.3">
      <c r="A959" s="831" t="s">
        <v>628</v>
      </c>
      <c r="B959" s="832" t="s">
        <v>9424</v>
      </c>
      <c r="C959" s="832" t="s">
        <v>8203</v>
      </c>
      <c r="D959" s="832" t="s">
        <v>9435</v>
      </c>
      <c r="E959" s="832" t="s">
        <v>9436</v>
      </c>
      <c r="F959" s="849"/>
      <c r="G959" s="849"/>
      <c r="H959" s="849"/>
      <c r="I959" s="849"/>
      <c r="J959" s="849">
        <v>1</v>
      </c>
      <c r="K959" s="849">
        <v>11386</v>
      </c>
      <c r="L959" s="849">
        <v>1</v>
      </c>
      <c r="M959" s="849">
        <v>11386</v>
      </c>
      <c r="N959" s="849">
        <v>1</v>
      </c>
      <c r="O959" s="849">
        <v>11395</v>
      </c>
      <c r="P959" s="837">
        <v>1.0007904444054101</v>
      </c>
      <c r="Q959" s="850">
        <v>11395</v>
      </c>
    </row>
    <row r="960" spans="1:17" ht="14.4" customHeight="1" x14ac:dyDescent="0.3">
      <c r="A960" s="831" t="s">
        <v>628</v>
      </c>
      <c r="B960" s="832" t="s">
        <v>9424</v>
      </c>
      <c r="C960" s="832" t="s">
        <v>8203</v>
      </c>
      <c r="D960" s="832" t="s">
        <v>9437</v>
      </c>
      <c r="E960" s="832" t="s">
        <v>9438</v>
      </c>
      <c r="F960" s="849">
        <v>3</v>
      </c>
      <c r="G960" s="849">
        <v>7161</v>
      </c>
      <c r="H960" s="849">
        <v>2.912159414396096</v>
      </c>
      <c r="I960" s="849">
        <v>2387</v>
      </c>
      <c r="J960" s="849">
        <v>1</v>
      </c>
      <c r="K960" s="849">
        <v>2459</v>
      </c>
      <c r="L960" s="849">
        <v>1</v>
      </c>
      <c r="M960" s="849">
        <v>2459</v>
      </c>
      <c r="N960" s="849">
        <v>4</v>
      </c>
      <c r="O960" s="849">
        <v>9840</v>
      </c>
      <c r="P960" s="837">
        <v>4.0016266775111831</v>
      </c>
      <c r="Q960" s="850">
        <v>2460</v>
      </c>
    </row>
    <row r="961" spans="1:17" ht="14.4" customHeight="1" x14ac:dyDescent="0.3">
      <c r="A961" s="831" t="s">
        <v>628</v>
      </c>
      <c r="B961" s="832" t="s">
        <v>9424</v>
      </c>
      <c r="C961" s="832" t="s">
        <v>8203</v>
      </c>
      <c r="D961" s="832" t="s">
        <v>9439</v>
      </c>
      <c r="E961" s="832" t="s">
        <v>9440</v>
      </c>
      <c r="F961" s="849">
        <v>2</v>
      </c>
      <c r="G961" s="849">
        <v>4780</v>
      </c>
      <c r="H961" s="849">
        <v>0.64717032223124826</v>
      </c>
      <c r="I961" s="849">
        <v>2390</v>
      </c>
      <c r="J961" s="849">
        <v>3</v>
      </c>
      <c r="K961" s="849">
        <v>7386</v>
      </c>
      <c r="L961" s="849">
        <v>1</v>
      </c>
      <c r="M961" s="849">
        <v>2462</v>
      </c>
      <c r="N961" s="849">
        <v>3</v>
      </c>
      <c r="O961" s="849">
        <v>7389</v>
      </c>
      <c r="P961" s="837">
        <v>1.0004061738424046</v>
      </c>
      <c r="Q961" s="850">
        <v>2463</v>
      </c>
    </row>
    <row r="962" spans="1:17" ht="14.4" customHeight="1" x14ac:dyDescent="0.3">
      <c r="A962" s="831" t="s">
        <v>628</v>
      </c>
      <c r="B962" s="832" t="s">
        <v>9424</v>
      </c>
      <c r="C962" s="832" t="s">
        <v>8203</v>
      </c>
      <c r="D962" s="832" t="s">
        <v>9441</v>
      </c>
      <c r="E962" s="832" t="s">
        <v>9442</v>
      </c>
      <c r="F962" s="849"/>
      <c r="G962" s="849"/>
      <c r="H962" s="849"/>
      <c r="I962" s="849"/>
      <c r="J962" s="849">
        <v>1</v>
      </c>
      <c r="K962" s="849">
        <v>3479</v>
      </c>
      <c r="L962" s="849">
        <v>1</v>
      </c>
      <c r="M962" s="849">
        <v>3479</v>
      </c>
      <c r="N962" s="849"/>
      <c r="O962" s="849"/>
      <c r="P962" s="837"/>
      <c r="Q962" s="850"/>
    </row>
    <row r="963" spans="1:17" ht="14.4" customHeight="1" x14ac:dyDescent="0.3">
      <c r="A963" s="831" t="s">
        <v>628</v>
      </c>
      <c r="B963" s="832" t="s">
        <v>9424</v>
      </c>
      <c r="C963" s="832" t="s">
        <v>8203</v>
      </c>
      <c r="D963" s="832" t="s">
        <v>9443</v>
      </c>
      <c r="E963" s="832" t="s">
        <v>9444</v>
      </c>
      <c r="F963" s="849">
        <v>3</v>
      </c>
      <c r="G963" s="849">
        <v>12771</v>
      </c>
      <c r="H963" s="849">
        <v>0.96706042707860063</v>
      </c>
      <c r="I963" s="849">
        <v>4257</v>
      </c>
      <c r="J963" s="849">
        <v>3</v>
      </c>
      <c r="K963" s="849">
        <v>13206</v>
      </c>
      <c r="L963" s="849">
        <v>1</v>
      </c>
      <c r="M963" s="849">
        <v>4402</v>
      </c>
      <c r="N963" s="849">
        <v>3</v>
      </c>
      <c r="O963" s="849">
        <v>13212</v>
      </c>
      <c r="P963" s="837">
        <v>1.000454338936847</v>
      </c>
      <c r="Q963" s="850">
        <v>4404</v>
      </c>
    </row>
    <row r="964" spans="1:17" ht="14.4" customHeight="1" x14ac:dyDescent="0.3">
      <c r="A964" s="831" t="s">
        <v>628</v>
      </c>
      <c r="B964" s="832" t="s">
        <v>9424</v>
      </c>
      <c r="C964" s="832" t="s">
        <v>8203</v>
      </c>
      <c r="D964" s="832" t="s">
        <v>9445</v>
      </c>
      <c r="E964" s="832" t="s">
        <v>9446</v>
      </c>
      <c r="F964" s="849">
        <v>2</v>
      </c>
      <c r="G964" s="849">
        <v>4146</v>
      </c>
      <c r="H964" s="849">
        <v>0.96643356643356648</v>
      </c>
      <c r="I964" s="849">
        <v>2073</v>
      </c>
      <c r="J964" s="849">
        <v>2</v>
      </c>
      <c r="K964" s="849">
        <v>4290</v>
      </c>
      <c r="L964" s="849">
        <v>1</v>
      </c>
      <c r="M964" s="849">
        <v>2145</v>
      </c>
      <c r="N964" s="849">
        <v>4</v>
      </c>
      <c r="O964" s="849">
        <v>8584</v>
      </c>
      <c r="P964" s="837">
        <v>2.0009324009324008</v>
      </c>
      <c r="Q964" s="850">
        <v>2146</v>
      </c>
    </row>
    <row r="965" spans="1:17" ht="14.4" customHeight="1" x14ac:dyDescent="0.3">
      <c r="A965" s="831" t="s">
        <v>628</v>
      </c>
      <c r="B965" s="832" t="s">
        <v>9424</v>
      </c>
      <c r="C965" s="832" t="s">
        <v>8203</v>
      </c>
      <c r="D965" s="832" t="s">
        <v>9447</v>
      </c>
      <c r="E965" s="832" t="s">
        <v>9448</v>
      </c>
      <c r="F965" s="849">
        <v>1</v>
      </c>
      <c r="G965" s="849">
        <v>2242</v>
      </c>
      <c r="H965" s="849">
        <v>0.48444252376836644</v>
      </c>
      <c r="I965" s="849">
        <v>2242</v>
      </c>
      <c r="J965" s="849">
        <v>2</v>
      </c>
      <c r="K965" s="849">
        <v>4628</v>
      </c>
      <c r="L965" s="849">
        <v>1</v>
      </c>
      <c r="M965" s="849">
        <v>2314</v>
      </c>
      <c r="N965" s="849"/>
      <c r="O965" s="849"/>
      <c r="P965" s="837"/>
      <c r="Q965" s="850"/>
    </row>
    <row r="966" spans="1:17" ht="14.4" customHeight="1" x14ac:dyDescent="0.3">
      <c r="A966" s="831" t="s">
        <v>628</v>
      </c>
      <c r="B966" s="832" t="s">
        <v>9424</v>
      </c>
      <c r="C966" s="832" t="s">
        <v>8203</v>
      </c>
      <c r="D966" s="832" t="s">
        <v>9449</v>
      </c>
      <c r="E966" s="832" t="s">
        <v>9450</v>
      </c>
      <c r="F966" s="849">
        <v>1</v>
      </c>
      <c r="G966" s="849">
        <v>3211</v>
      </c>
      <c r="H966" s="849">
        <v>0.96716867469879519</v>
      </c>
      <c r="I966" s="849">
        <v>3211</v>
      </c>
      <c r="J966" s="849">
        <v>1</v>
      </c>
      <c r="K966" s="849">
        <v>3320</v>
      </c>
      <c r="L966" s="849">
        <v>1</v>
      </c>
      <c r="M966" s="849">
        <v>3320</v>
      </c>
      <c r="N966" s="849">
        <v>2</v>
      </c>
      <c r="O966" s="849">
        <v>6642</v>
      </c>
      <c r="P966" s="837">
        <v>2.0006024096385544</v>
      </c>
      <c r="Q966" s="850">
        <v>3321</v>
      </c>
    </row>
    <row r="967" spans="1:17" ht="14.4" customHeight="1" x14ac:dyDescent="0.3">
      <c r="A967" s="831" t="s">
        <v>628</v>
      </c>
      <c r="B967" s="832" t="s">
        <v>9424</v>
      </c>
      <c r="C967" s="832" t="s">
        <v>8203</v>
      </c>
      <c r="D967" s="832" t="s">
        <v>9451</v>
      </c>
      <c r="E967" s="832" t="s">
        <v>9452</v>
      </c>
      <c r="F967" s="849">
        <v>10</v>
      </c>
      <c r="G967" s="849">
        <v>920</v>
      </c>
      <c r="H967" s="849">
        <v>1.5972222222222223</v>
      </c>
      <c r="I967" s="849">
        <v>92</v>
      </c>
      <c r="J967" s="849">
        <v>6</v>
      </c>
      <c r="K967" s="849">
        <v>576</v>
      </c>
      <c r="L967" s="849">
        <v>1</v>
      </c>
      <c r="M967" s="849">
        <v>96</v>
      </c>
      <c r="N967" s="849">
        <v>1</v>
      </c>
      <c r="O967" s="849">
        <v>96</v>
      </c>
      <c r="P967" s="837">
        <v>0.16666666666666666</v>
      </c>
      <c r="Q967" s="850">
        <v>96</v>
      </c>
    </row>
    <row r="968" spans="1:17" ht="14.4" customHeight="1" x14ac:dyDescent="0.3">
      <c r="A968" s="831" t="s">
        <v>628</v>
      </c>
      <c r="B968" s="832" t="s">
        <v>9424</v>
      </c>
      <c r="C968" s="832" t="s">
        <v>8203</v>
      </c>
      <c r="D968" s="832" t="s">
        <v>9453</v>
      </c>
      <c r="E968" s="832" t="s">
        <v>9454</v>
      </c>
      <c r="F968" s="849"/>
      <c r="G968" s="849"/>
      <c r="H968" s="849"/>
      <c r="I968" s="849"/>
      <c r="J968" s="849">
        <v>1</v>
      </c>
      <c r="K968" s="849">
        <v>2465</v>
      </c>
      <c r="L968" s="849">
        <v>1</v>
      </c>
      <c r="M968" s="849">
        <v>2465</v>
      </c>
      <c r="N968" s="849"/>
      <c r="O968" s="849"/>
      <c r="P968" s="837"/>
      <c r="Q968" s="850"/>
    </row>
    <row r="969" spans="1:17" ht="14.4" customHeight="1" x14ac:dyDescent="0.3">
      <c r="A969" s="831" t="s">
        <v>628</v>
      </c>
      <c r="B969" s="832" t="s">
        <v>9424</v>
      </c>
      <c r="C969" s="832" t="s">
        <v>8203</v>
      </c>
      <c r="D969" s="832" t="s">
        <v>9455</v>
      </c>
      <c r="E969" s="832" t="s">
        <v>9456</v>
      </c>
      <c r="F969" s="849">
        <v>1</v>
      </c>
      <c r="G969" s="849">
        <v>2897</v>
      </c>
      <c r="H969" s="849">
        <v>0.96373918829008653</v>
      </c>
      <c r="I969" s="849">
        <v>2897</v>
      </c>
      <c r="J969" s="849">
        <v>1</v>
      </c>
      <c r="K969" s="849">
        <v>3006</v>
      </c>
      <c r="L969" s="849">
        <v>1</v>
      </c>
      <c r="M969" s="849">
        <v>3006</v>
      </c>
      <c r="N969" s="849"/>
      <c r="O969" s="849"/>
      <c r="P969" s="837"/>
      <c r="Q969" s="850"/>
    </row>
    <row r="970" spans="1:17" ht="14.4" customHeight="1" x14ac:dyDescent="0.3">
      <c r="A970" s="831" t="s">
        <v>628</v>
      </c>
      <c r="B970" s="832" t="s">
        <v>9424</v>
      </c>
      <c r="C970" s="832" t="s">
        <v>8203</v>
      </c>
      <c r="D970" s="832" t="s">
        <v>9457</v>
      </c>
      <c r="E970" s="832" t="s">
        <v>9458</v>
      </c>
      <c r="F970" s="849">
        <v>10</v>
      </c>
      <c r="G970" s="849">
        <v>51480</v>
      </c>
      <c r="H970" s="849">
        <v>1.25</v>
      </c>
      <c r="I970" s="849">
        <v>5148</v>
      </c>
      <c r="J970" s="849">
        <v>8</v>
      </c>
      <c r="K970" s="849">
        <v>41184</v>
      </c>
      <c r="L970" s="849">
        <v>1</v>
      </c>
      <c r="M970" s="849">
        <v>5148</v>
      </c>
      <c r="N970" s="849">
        <v>6</v>
      </c>
      <c r="O970" s="849">
        <v>30888</v>
      </c>
      <c r="P970" s="837">
        <v>0.75</v>
      </c>
      <c r="Q970" s="850">
        <v>5148</v>
      </c>
    </row>
    <row r="971" spans="1:17" ht="14.4" customHeight="1" x14ac:dyDescent="0.3">
      <c r="A971" s="831" t="s">
        <v>628</v>
      </c>
      <c r="B971" s="832" t="s">
        <v>9424</v>
      </c>
      <c r="C971" s="832" t="s">
        <v>8203</v>
      </c>
      <c r="D971" s="832" t="s">
        <v>9459</v>
      </c>
      <c r="E971" s="832" t="s">
        <v>9460</v>
      </c>
      <c r="F971" s="849">
        <v>4</v>
      </c>
      <c r="G971" s="849">
        <v>19604</v>
      </c>
      <c r="H971" s="849"/>
      <c r="I971" s="849">
        <v>4901</v>
      </c>
      <c r="J971" s="849"/>
      <c r="K971" s="849"/>
      <c r="L971" s="849"/>
      <c r="M971" s="849"/>
      <c r="N971" s="849">
        <v>7</v>
      </c>
      <c r="O971" s="849">
        <v>34559</v>
      </c>
      <c r="P971" s="837"/>
      <c r="Q971" s="850">
        <v>4937</v>
      </c>
    </row>
    <row r="972" spans="1:17" ht="14.4" customHeight="1" x14ac:dyDescent="0.3">
      <c r="A972" s="831" t="s">
        <v>628</v>
      </c>
      <c r="B972" s="832" t="s">
        <v>9424</v>
      </c>
      <c r="C972" s="832" t="s">
        <v>8203</v>
      </c>
      <c r="D972" s="832" t="s">
        <v>9461</v>
      </c>
      <c r="E972" s="832" t="s">
        <v>9462</v>
      </c>
      <c r="F972" s="849">
        <v>1</v>
      </c>
      <c r="G972" s="849">
        <v>2618</v>
      </c>
      <c r="H972" s="849"/>
      <c r="I972" s="849">
        <v>2618</v>
      </c>
      <c r="J972" s="849"/>
      <c r="K972" s="849"/>
      <c r="L972" s="849"/>
      <c r="M972" s="849"/>
      <c r="N972" s="849">
        <v>1</v>
      </c>
      <c r="O972" s="849">
        <v>2728</v>
      </c>
      <c r="P972" s="837"/>
      <c r="Q972" s="850">
        <v>2728</v>
      </c>
    </row>
    <row r="973" spans="1:17" ht="14.4" customHeight="1" x14ac:dyDescent="0.3">
      <c r="A973" s="831" t="s">
        <v>628</v>
      </c>
      <c r="B973" s="832" t="s">
        <v>9424</v>
      </c>
      <c r="C973" s="832" t="s">
        <v>8203</v>
      </c>
      <c r="D973" s="832" t="s">
        <v>9463</v>
      </c>
      <c r="E973" s="832" t="s">
        <v>9464</v>
      </c>
      <c r="F973" s="849">
        <v>1</v>
      </c>
      <c r="G973" s="849">
        <v>696</v>
      </c>
      <c r="H973" s="849">
        <v>0.98166431593794079</v>
      </c>
      <c r="I973" s="849">
        <v>696</v>
      </c>
      <c r="J973" s="849">
        <v>1</v>
      </c>
      <c r="K973" s="849">
        <v>709</v>
      </c>
      <c r="L973" s="849">
        <v>1</v>
      </c>
      <c r="M973" s="849">
        <v>709</v>
      </c>
      <c r="N973" s="849">
        <v>2</v>
      </c>
      <c r="O973" s="849">
        <v>1420</v>
      </c>
      <c r="P973" s="837">
        <v>2.002820874471086</v>
      </c>
      <c r="Q973" s="850">
        <v>710</v>
      </c>
    </row>
    <row r="974" spans="1:17" ht="14.4" customHeight="1" x14ac:dyDescent="0.3">
      <c r="A974" s="831" t="s">
        <v>628</v>
      </c>
      <c r="B974" s="832" t="s">
        <v>9424</v>
      </c>
      <c r="C974" s="832" t="s">
        <v>8203</v>
      </c>
      <c r="D974" s="832" t="s">
        <v>9465</v>
      </c>
      <c r="E974" s="832" t="s">
        <v>9466</v>
      </c>
      <c r="F974" s="849">
        <v>2</v>
      </c>
      <c r="G974" s="849">
        <v>5210</v>
      </c>
      <c r="H974" s="849">
        <v>0.21616463364036179</v>
      </c>
      <c r="I974" s="849">
        <v>2605</v>
      </c>
      <c r="J974" s="849">
        <v>9</v>
      </c>
      <c r="K974" s="849">
        <v>24102</v>
      </c>
      <c r="L974" s="849">
        <v>1</v>
      </c>
      <c r="M974" s="849">
        <v>2678</v>
      </c>
      <c r="N974" s="849">
        <v>4</v>
      </c>
      <c r="O974" s="849">
        <v>10716</v>
      </c>
      <c r="P974" s="837">
        <v>0.4446104057754543</v>
      </c>
      <c r="Q974" s="850">
        <v>2679</v>
      </c>
    </row>
    <row r="975" spans="1:17" ht="14.4" customHeight="1" x14ac:dyDescent="0.3">
      <c r="A975" s="831" t="s">
        <v>628</v>
      </c>
      <c r="B975" s="832" t="s">
        <v>9424</v>
      </c>
      <c r="C975" s="832" t="s">
        <v>8203</v>
      </c>
      <c r="D975" s="832" t="s">
        <v>9467</v>
      </c>
      <c r="E975" s="832" t="s">
        <v>9468</v>
      </c>
      <c r="F975" s="849"/>
      <c r="G975" s="849"/>
      <c r="H975" s="849"/>
      <c r="I975" s="849"/>
      <c r="J975" s="849">
        <v>0</v>
      </c>
      <c r="K975" s="849">
        <v>0</v>
      </c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628</v>
      </c>
      <c r="B976" s="832" t="s">
        <v>9424</v>
      </c>
      <c r="C976" s="832" t="s">
        <v>8203</v>
      </c>
      <c r="D976" s="832" t="s">
        <v>9469</v>
      </c>
      <c r="E976" s="832" t="s">
        <v>9470</v>
      </c>
      <c r="F976" s="849">
        <v>108</v>
      </c>
      <c r="G976" s="849">
        <v>85644</v>
      </c>
      <c r="H976" s="849">
        <v>0.935693215339233</v>
      </c>
      <c r="I976" s="849">
        <v>793</v>
      </c>
      <c r="J976" s="849">
        <v>113</v>
      </c>
      <c r="K976" s="849">
        <v>91530</v>
      </c>
      <c r="L976" s="849">
        <v>1</v>
      </c>
      <c r="M976" s="849">
        <v>810</v>
      </c>
      <c r="N976" s="849">
        <v>89</v>
      </c>
      <c r="O976" s="849">
        <v>72179</v>
      </c>
      <c r="P976" s="837">
        <v>0.78858297825849444</v>
      </c>
      <c r="Q976" s="850">
        <v>811</v>
      </c>
    </row>
    <row r="977" spans="1:17" ht="14.4" customHeight="1" x14ac:dyDescent="0.3">
      <c r="A977" s="831" t="s">
        <v>628</v>
      </c>
      <c r="B977" s="832" t="s">
        <v>9424</v>
      </c>
      <c r="C977" s="832" t="s">
        <v>8203</v>
      </c>
      <c r="D977" s="832" t="s">
        <v>9471</v>
      </c>
      <c r="E977" s="832" t="s">
        <v>9472</v>
      </c>
      <c r="F977" s="849"/>
      <c r="G977" s="849"/>
      <c r="H977" s="849"/>
      <c r="I977" s="849"/>
      <c r="J977" s="849">
        <v>2</v>
      </c>
      <c r="K977" s="849">
        <v>5100</v>
      </c>
      <c r="L977" s="849">
        <v>1</v>
      </c>
      <c r="M977" s="849">
        <v>2550</v>
      </c>
      <c r="N977" s="849">
        <v>2</v>
      </c>
      <c r="O977" s="849">
        <v>5108</v>
      </c>
      <c r="P977" s="837">
        <v>1.0015686274509803</v>
      </c>
      <c r="Q977" s="850">
        <v>2554</v>
      </c>
    </row>
    <row r="978" spans="1:17" ht="14.4" customHeight="1" x14ac:dyDescent="0.3">
      <c r="A978" s="831" t="s">
        <v>628</v>
      </c>
      <c r="B978" s="832" t="s">
        <v>9424</v>
      </c>
      <c r="C978" s="832" t="s">
        <v>8203</v>
      </c>
      <c r="D978" s="832" t="s">
        <v>9473</v>
      </c>
      <c r="E978" s="832" t="s">
        <v>9474</v>
      </c>
      <c r="F978" s="849"/>
      <c r="G978" s="849"/>
      <c r="H978" s="849"/>
      <c r="I978" s="849"/>
      <c r="J978" s="849">
        <v>1</v>
      </c>
      <c r="K978" s="849">
        <v>3605</v>
      </c>
      <c r="L978" s="849">
        <v>1</v>
      </c>
      <c r="M978" s="849">
        <v>3605</v>
      </c>
      <c r="N978" s="849"/>
      <c r="O978" s="849"/>
      <c r="P978" s="837"/>
      <c r="Q978" s="850"/>
    </row>
    <row r="979" spans="1:17" ht="14.4" customHeight="1" x14ac:dyDescent="0.3">
      <c r="A979" s="831" t="s">
        <v>628</v>
      </c>
      <c r="B979" s="832" t="s">
        <v>9424</v>
      </c>
      <c r="C979" s="832" t="s">
        <v>8203</v>
      </c>
      <c r="D979" s="832" t="s">
        <v>9475</v>
      </c>
      <c r="E979" s="832" t="s">
        <v>9476</v>
      </c>
      <c r="F979" s="849">
        <v>1</v>
      </c>
      <c r="G979" s="849">
        <v>7299</v>
      </c>
      <c r="H979" s="849">
        <v>0.24391792541104129</v>
      </c>
      <c r="I979" s="849">
        <v>7299</v>
      </c>
      <c r="J979" s="849">
        <v>4</v>
      </c>
      <c r="K979" s="849">
        <v>29924</v>
      </c>
      <c r="L979" s="849">
        <v>1</v>
      </c>
      <c r="M979" s="849">
        <v>7481</v>
      </c>
      <c r="N979" s="849">
        <v>3</v>
      </c>
      <c r="O979" s="849">
        <v>22458</v>
      </c>
      <c r="P979" s="837">
        <v>0.75050126988370536</v>
      </c>
      <c r="Q979" s="850">
        <v>7486</v>
      </c>
    </row>
    <row r="980" spans="1:17" ht="14.4" customHeight="1" x14ac:dyDescent="0.3">
      <c r="A980" s="831" t="s">
        <v>628</v>
      </c>
      <c r="B980" s="832" t="s">
        <v>9424</v>
      </c>
      <c r="C980" s="832" t="s">
        <v>8203</v>
      </c>
      <c r="D980" s="832" t="s">
        <v>9477</v>
      </c>
      <c r="E980" s="832" t="s">
        <v>9478</v>
      </c>
      <c r="F980" s="849"/>
      <c r="G980" s="849"/>
      <c r="H980" s="849"/>
      <c r="I980" s="849"/>
      <c r="J980" s="849">
        <v>1</v>
      </c>
      <c r="K980" s="849">
        <v>4921</v>
      </c>
      <c r="L980" s="849">
        <v>1</v>
      </c>
      <c r="M980" s="849">
        <v>4921</v>
      </c>
      <c r="N980" s="849"/>
      <c r="O980" s="849"/>
      <c r="P980" s="837"/>
      <c r="Q980" s="850"/>
    </row>
    <row r="981" spans="1:17" ht="14.4" customHeight="1" x14ac:dyDescent="0.3">
      <c r="A981" s="831" t="s">
        <v>628</v>
      </c>
      <c r="B981" s="832" t="s">
        <v>9424</v>
      </c>
      <c r="C981" s="832" t="s">
        <v>8203</v>
      </c>
      <c r="D981" s="832" t="s">
        <v>9479</v>
      </c>
      <c r="E981" s="832" t="s">
        <v>9480</v>
      </c>
      <c r="F981" s="849">
        <v>1</v>
      </c>
      <c r="G981" s="849">
        <v>532</v>
      </c>
      <c r="H981" s="849">
        <v>0.98518518518518516</v>
      </c>
      <c r="I981" s="849">
        <v>532</v>
      </c>
      <c r="J981" s="849">
        <v>1</v>
      </c>
      <c r="K981" s="849">
        <v>540</v>
      </c>
      <c r="L981" s="849">
        <v>1</v>
      </c>
      <c r="M981" s="849">
        <v>540</v>
      </c>
      <c r="N981" s="849"/>
      <c r="O981" s="849"/>
      <c r="P981" s="837"/>
      <c r="Q981" s="850"/>
    </row>
    <row r="982" spans="1:17" ht="14.4" customHeight="1" x14ac:dyDescent="0.3">
      <c r="A982" s="831" t="s">
        <v>628</v>
      </c>
      <c r="B982" s="832" t="s">
        <v>9424</v>
      </c>
      <c r="C982" s="832" t="s">
        <v>8203</v>
      </c>
      <c r="D982" s="832" t="s">
        <v>9416</v>
      </c>
      <c r="E982" s="832" t="s">
        <v>9417</v>
      </c>
      <c r="F982" s="849">
        <v>4</v>
      </c>
      <c r="G982" s="849">
        <v>1944</v>
      </c>
      <c r="H982" s="849">
        <v>0.48599999999999999</v>
      </c>
      <c r="I982" s="849">
        <v>486</v>
      </c>
      <c r="J982" s="849">
        <v>8</v>
      </c>
      <c r="K982" s="849">
        <v>4000</v>
      </c>
      <c r="L982" s="849">
        <v>1</v>
      </c>
      <c r="M982" s="849">
        <v>500</v>
      </c>
      <c r="N982" s="849">
        <v>5</v>
      </c>
      <c r="O982" s="849">
        <v>2505</v>
      </c>
      <c r="P982" s="837">
        <v>0.62624999999999997</v>
      </c>
      <c r="Q982" s="850">
        <v>501</v>
      </c>
    </row>
    <row r="983" spans="1:17" ht="14.4" customHeight="1" x14ac:dyDescent="0.3">
      <c r="A983" s="831" t="s">
        <v>628</v>
      </c>
      <c r="B983" s="832" t="s">
        <v>9424</v>
      </c>
      <c r="C983" s="832" t="s">
        <v>8203</v>
      </c>
      <c r="D983" s="832" t="s">
        <v>9418</v>
      </c>
      <c r="E983" s="832" t="s">
        <v>9419</v>
      </c>
      <c r="F983" s="849">
        <v>7</v>
      </c>
      <c r="G983" s="849">
        <v>4662</v>
      </c>
      <c r="H983" s="849">
        <v>0.28608247422680411</v>
      </c>
      <c r="I983" s="849">
        <v>666</v>
      </c>
      <c r="J983" s="849">
        <v>24</v>
      </c>
      <c r="K983" s="849">
        <v>16296</v>
      </c>
      <c r="L983" s="849">
        <v>1</v>
      </c>
      <c r="M983" s="849">
        <v>679</v>
      </c>
      <c r="N983" s="849">
        <v>23</v>
      </c>
      <c r="O983" s="849">
        <v>15617</v>
      </c>
      <c r="P983" s="837">
        <v>0.95833333333333337</v>
      </c>
      <c r="Q983" s="850">
        <v>679</v>
      </c>
    </row>
    <row r="984" spans="1:17" ht="14.4" customHeight="1" x14ac:dyDescent="0.3">
      <c r="A984" s="831" t="s">
        <v>628</v>
      </c>
      <c r="B984" s="832" t="s">
        <v>9424</v>
      </c>
      <c r="C984" s="832" t="s">
        <v>8203</v>
      </c>
      <c r="D984" s="832" t="s">
        <v>9481</v>
      </c>
      <c r="E984" s="832" t="s">
        <v>9482</v>
      </c>
      <c r="F984" s="849"/>
      <c r="G984" s="849"/>
      <c r="H984" s="849"/>
      <c r="I984" s="849"/>
      <c r="J984" s="849">
        <v>2</v>
      </c>
      <c r="K984" s="849">
        <v>3416</v>
      </c>
      <c r="L984" s="849">
        <v>1</v>
      </c>
      <c r="M984" s="849">
        <v>1708</v>
      </c>
      <c r="N984" s="849">
        <v>1</v>
      </c>
      <c r="O984" s="849">
        <v>1709</v>
      </c>
      <c r="P984" s="837">
        <v>0.50029274004683844</v>
      </c>
      <c r="Q984" s="850">
        <v>1709</v>
      </c>
    </row>
    <row r="985" spans="1:17" ht="14.4" customHeight="1" x14ac:dyDescent="0.3">
      <c r="A985" s="831" t="s">
        <v>628</v>
      </c>
      <c r="B985" s="832" t="s">
        <v>9424</v>
      </c>
      <c r="C985" s="832" t="s">
        <v>8203</v>
      </c>
      <c r="D985" s="832" t="s">
        <v>9483</v>
      </c>
      <c r="E985" s="832" t="s">
        <v>9484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2330</v>
      </c>
      <c r="P985" s="837"/>
      <c r="Q985" s="850">
        <v>2330</v>
      </c>
    </row>
    <row r="986" spans="1:17" ht="14.4" customHeight="1" x14ac:dyDescent="0.3">
      <c r="A986" s="831" t="s">
        <v>628</v>
      </c>
      <c r="B986" s="832" t="s">
        <v>9424</v>
      </c>
      <c r="C986" s="832" t="s">
        <v>8203</v>
      </c>
      <c r="D986" s="832" t="s">
        <v>9485</v>
      </c>
      <c r="E986" s="832" t="s">
        <v>9486</v>
      </c>
      <c r="F986" s="849"/>
      <c r="G986" s="849"/>
      <c r="H986" s="849"/>
      <c r="I986" s="849"/>
      <c r="J986" s="849"/>
      <c r="K986" s="849"/>
      <c r="L986" s="849"/>
      <c r="M986" s="849"/>
      <c r="N986" s="849">
        <v>1</v>
      </c>
      <c r="O986" s="849">
        <v>1028</v>
      </c>
      <c r="P986" s="837"/>
      <c r="Q986" s="850">
        <v>1028</v>
      </c>
    </row>
    <row r="987" spans="1:17" ht="14.4" customHeight="1" x14ac:dyDescent="0.3">
      <c r="A987" s="831" t="s">
        <v>628</v>
      </c>
      <c r="B987" s="832" t="s">
        <v>9424</v>
      </c>
      <c r="C987" s="832" t="s">
        <v>8203</v>
      </c>
      <c r="D987" s="832" t="s">
        <v>9487</v>
      </c>
      <c r="E987" s="832" t="s">
        <v>9488</v>
      </c>
      <c r="F987" s="849">
        <v>1</v>
      </c>
      <c r="G987" s="849">
        <v>0</v>
      </c>
      <c r="H987" s="849"/>
      <c r="I987" s="849">
        <v>0</v>
      </c>
      <c r="J987" s="849"/>
      <c r="K987" s="849"/>
      <c r="L987" s="849"/>
      <c r="M987" s="849"/>
      <c r="N987" s="849">
        <v>1</v>
      </c>
      <c r="O987" s="849">
        <v>0</v>
      </c>
      <c r="P987" s="837"/>
      <c r="Q987" s="850">
        <v>0</v>
      </c>
    </row>
    <row r="988" spans="1:17" ht="14.4" customHeight="1" x14ac:dyDescent="0.3">
      <c r="A988" s="831" t="s">
        <v>628</v>
      </c>
      <c r="B988" s="832" t="s">
        <v>9424</v>
      </c>
      <c r="C988" s="832" t="s">
        <v>8203</v>
      </c>
      <c r="D988" s="832" t="s">
        <v>9489</v>
      </c>
      <c r="E988" s="832" t="s">
        <v>9490</v>
      </c>
      <c r="F988" s="849">
        <v>1</v>
      </c>
      <c r="G988" s="849">
        <v>0</v>
      </c>
      <c r="H988" s="849"/>
      <c r="I988" s="849">
        <v>0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628</v>
      </c>
      <c r="B989" s="832" t="s">
        <v>9424</v>
      </c>
      <c r="C989" s="832" t="s">
        <v>8203</v>
      </c>
      <c r="D989" s="832" t="s">
        <v>9491</v>
      </c>
      <c r="E989" s="832" t="s">
        <v>9492</v>
      </c>
      <c r="F989" s="849">
        <v>1</v>
      </c>
      <c r="G989" s="849">
        <v>0</v>
      </c>
      <c r="H989" s="849"/>
      <c r="I989" s="849">
        <v>0</v>
      </c>
      <c r="J989" s="849"/>
      <c r="K989" s="849"/>
      <c r="L989" s="849"/>
      <c r="M989" s="849"/>
      <c r="N989" s="849">
        <v>1</v>
      </c>
      <c r="O989" s="849">
        <v>0</v>
      </c>
      <c r="P989" s="837"/>
      <c r="Q989" s="850">
        <v>0</v>
      </c>
    </row>
    <row r="990" spans="1:17" ht="14.4" customHeight="1" x14ac:dyDescent="0.3">
      <c r="A990" s="831" t="s">
        <v>628</v>
      </c>
      <c r="B990" s="832" t="s">
        <v>9424</v>
      </c>
      <c r="C990" s="832" t="s">
        <v>8203</v>
      </c>
      <c r="D990" s="832" t="s">
        <v>9493</v>
      </c>
      <c r="E990" s="832" t="s">
        <v>9494</v>
      </c>
      <c r="F990" s="849">
        <v>3</v>
      </c>
      <c r="G990" s="849">
        <v>0</v>
      </c>
      <c r="H990" s="849"/>
      <c r="I990" s="849">
        <v>0</v>
      </c>
      <c r="J990" s="849">
        <v>1</v>
      </c>
      <c r="K990" s="849">
        <v>0</v>
      </c>
      <c r="L990" s="849"/>
      <c r="M990" s="849">
        <v>0</v>
      </c>
      <c r="N990" s="849">
        <v>5</v>
      </c>
      <c r="O990" s="849">
        <v>0</v>
      </c>
      <c r="P990" s="837"/>
      <c r="Q990" s="850">
        <v>0</v>
      </c>
    </row>
    <row r="991" spans="1:17" ht="14.4" customHeight="1" x14ac:dyDescent="0.3">
      <c r="A991" s="831" t="s">
        <v>628</v>
      </c>
      <c r="B991" s="832" t="s">
        <v>9424</v>
      </c>
      <c r="C991" s="832" t="s">
        <v>8203</v>
      </c>
      <c r="D991" s="832" t="s">
        <v>9495</v>
      </c>
      <c r="E991" s="832" t="s">
        <v>9496</v>
      </c>
      <c r="F991" s="849">
        <v>3</v>
      </c>
      <c r="G991" s="849">
        <v>0</v>
      </c>
      <c r="H991" s="849"/>
      <c r="I991" s="849">
        <v>0</v>
      </c>
      <c r="J991" s="849">
        <v>3</v>
      </c>
      <c r="K991" s="849">
        <v>0</v>
      </c>
      <c r="L991" s="849"/>
      <c r="M991" s="849">
        <v>0</v>
      </c>
      <c r="N991" s="849">
        <v>10</v>
      </c>
      <c r="O991" s="849">
        <v>0</v>
      </c>
      <c r="P991" s="837"/>
      <c r="Q991" s="850">
        <v>0</v>
      </c>
    </row>
    <row r="992" spans="1:17" ht="14.4" customHeight="1" x14ac:dyDescent="0.3">
      <c r="A992" s="831" t="s">
        <v>628</v>
      </c>
      <c r="B992" s="832" t="s">
        <v>9424</v>
      </c>
      <c r="C992" s="832" t="s">
        <v>8203</v>
      </c>
      <c r="D992" s="832" t="s">
        <v>9497</v>
      </c>
      <c r="E992" s="832" t="s">
        <v>9498</v>
      </c>
      <c r="F992" s="849"/>
      <c r="G992" s="849"/>
      <c r="H992" s="849"/>
      <c r="I992" s="849"/>
      <c r="J992" s="849"/>
      <c r="K992" s="849"/>
      <c r="L992" s="849"/>
      <c r="M992" s="849"/>
      <c r="N992" s="849">
        <v>1</v>
      </c>
      <c r="O992" s="849">
        <v>0</v>
      </c>
      <c r="P992" s="837"/>
      <c r="Q992" s="850">
        <v>0</v>
      </c>
    </row>
    <row r="993" spans="1:17" ht="14.4" customHeight="1" x14ac:dyDescent="0.3">
      <c r="A993" s="831" t="s">
        <v>628</v>
      </c>
      <c r="B993" s="832" t="s">
        <v>9424</v>
      </c>
      <c r="C993" s="832" t="s">
        <v>8203</v>
      </c>
      <c r="D993" s="832" t="s">
        <v>9499</v>
      </c>
      <c r="E993" s="832" t="s">
        <v>9500</v>
      </c>
      <c r="F993" s="849">
        <v>1</v>
      </c>
      <c r="G993" s="849">
        <v>0</v>
      </c>
      <c r="H993" s="849"/>
      <c r="I993" s="849">
        <v>0</v>
      </c>
      <c r="J993" s="849"/>
      <c r="K993" s="849"/>
      <c r="L993" s="849"/>
      <c r="M993" s="849"/>
      <c r="N993" s="849">
        <v>1</v>
      </c>
      <c r="O993" s="849">
        <v>0</v>
      </c>
      <c r="P993" s="837"/>
      <c r="Q993" s="850">
        <v>0</v>
      </c>
    </row>
    <row r="994" spans="1:17" ht="14.4" customHeight="1" x14ac:dyDescent="0.3">
      <c r="A994" s="831" t="s">
        <v>628</v>
      </c>
      <c r="B994" s="832" t="s">
        <v>9424</v>
      </c>
      <c r="C994" s="832" t="s">
        <v>8203</v>
      </c>
      <c r="D994" s="832" t="s">
        <v>9501</v>
      </c>
      <c r="E994" s="832" t="s">
        <v>9502</v>
      </c>
      <c r="F994" s="849"/>
      <c r="G994" s="849"/>
      <c r="H994" s="849"/>
      <c r="I994" s="849"/>
      <c r="J994" s="849">
        <v>2</v>
      </c>
      <c r="K994" s="849">
        <v>0</v>
      </c>
      <c r="L994" s="849"/>
      <c r="M994" s="849">
        <v>0</v>
      </c>
      <c r="N994" s="849">
        <v>1</v>
      </c>
      <c r="O994" s="849">
        <v>0</v>
      </c>
      <c r="P994" s="837"/>
      <c r="Q994" s="850">
        <v>0</v>
      </c>
    </row>
    <row r="995" spans="1:17" ht="14.4" customHeight="1" x14ac:dyDescent="0.3">
      <c r="A995" s="831" t="s">
        <v>628</v>
      </c>
      <c r="B995" s="832" t="s">
        <v>9424</v>
      </c>
      <c r="C995" s="832" t="s">
        <v>8203</v>
      </c>
      <c r="D995" s="832" t="s">
        <v>9503</v>
      </c>
      <c r="E995" s="832" t="s">
        <v>9504</v>
      </c>
      <c r="F995" s="849"/>
      <c r="G995" s="849"/>
      <c r="H995" s="849"/>
      <c r="I995" s="849"/>
      <c r="J995" s="849"/>
      <c r="K995" s="849"/>
      <c r="L995" s="849"/>
      <c r="M995" s="849"/>
      <c r="N995" s="849">
        <v>1</v>
      </c>
      <c r="O995" s="849">
        <v>0</v>
      </c>
      <c r="P995" s="837"/>
      <c r="Q995" s="850">
        <v>0</v>
      </c>
    </row>
    <row r="996" spans="1:17" ht="14.4" customHeight="1" x14ac:dyDescent="0.3">
      <c r="A996" s="831" t="s">
        <v>628</v>
      </c>
      <c r="B996" s="832" t="s">
        <v>9424</v>
      </c>
      <c r="C996" s="832" t="s">
        <v>8203</v>
      </c>
      <c r="D996" s="832" t="s">
        <v>9505</v>
      </c>
      <c r="E996" s="832" t="s">
        <v>9506</v>
      </c>
      <c r="F996" s="849"/>
      <c r="G996" s="849"/>
      <c r="H996" s="849"/>
      <c r="I996" s="849"/>
      <c r="J996" s="849">
        <v>1</v>
      </c>
      <c r="K996" s="849">
        <v>719</v>
      </c>
      <c r="L996" s="849">
        <v>1</v>
      </c>
      <c r="M996" s="849">
        <v>719</v>
      </c>
      <c r="N996" s="849"/>
      <c r="O996" s="849"/>
      <c r="P996" s="837"/>
      <c r="Q996" s="850"/>
    </row>
    <row r="997" spans="1:17" ht="14.4" customHeight="1" x14ac:dyDescent="0.3">
      <c r="A997" s="831" t="s">
        <v>628</v>
      </c>
      <c r="B997" s="832" t="s">
        <v>9424</v>
      </c>
      <c r="C997" s="832" t="s">
        <v>8203</v>
      </c>
      <c r="D997" s="832" t="s">
        <v>9507</v>
      </c>
      <c r="E997" s="832" t="s">
        <v>9508</v>
      </c>
      <c r="F997" s="849"/>
      <c r="G997" s="849"/>
      <c r="H997" s="849"/>
      <c r="I997" s="849"/>
      <c r="J997" s="849">
        <v>2</v>
      </c>
      <c r="K997" s="849">
        <v>0</v>
      </c>
      <c r="L997" s="849"/>
      <c r="M997" s="849">
        <v>0</v>
      </c>
      <c r="N997" s="849">
        <v>1</v>
      </c>
      <c r="O997" s="849">
        <v>0</v>
      </c>
      <c r="P997" s="837"/>
      <c r="Q997" s="850">
        <v>0</v>
      </c>
    </row>
    <row r="998" spans="1:17" ht="14.4" customHeight="1" x14ac:dyDescent="0.3">
      <c r="A998" s="831" t="s">
        <v>628</v>
      </c>
      <c r="B998" s="832" t="s">
        <v>9424</v>
      </c>
      <c r="C998" s="832" t="s">
        <v>8203</v>
      </c>
      <c r="D998" s="832" t="s">
        <v>8369</v>
      </c>
      <c r="E998" s="832" t="s">
        <v>8370</v>
      </c>
      <c r="F998" s="849">
        <v>3</v>
      </c>
      <c r="G998" s="849">
        <v>507</v>
      </c>
      <c r="H998" s="849">
        <v>0.98255813953488369</v>
      </c>
      <c r="I998" s="849">
        <v>169</v>
      </c>
      <c r="J998" s="849">
        <v>3</v>
      </c>
      <c r="K998" s="849">
        <v>516</v>
      </c>
      <c r="L998" s="849">
        <v>1</v>
      </c>
      <c r="M998" s="849">
        <v>172</v>
      </c>
      <c r="N998" s="849">
        <v>1</v>
      </c>
      <c r="O998" s="849">
        <v>172</v>
      </c>
      <c r="P998" s="837">
        <v>0.33333333333333331</v>
      </c>
      <c r="Q998" s="850">
        <v>172</v>
      </c>
    </row>
    <row r="999" spans="1:17" ht="14.4" customHeight="1" x14ac:dyDescent="0.3">
      <c r="A999" s="831" t="s">
        <v>628</v>
      </c>
      <c r="B999" s="832" t="s">
        <v>9424</v>
      </c>
      <c r="C999" s="832" t="s">
        <v>8203</v>
      </c>
      <c r="D999" s="832" t="s">
        <v>9509</v>
      </c>
      <c r="E999" s="832" t="s">
        <v>9510</v>
      </c>
      <c r="F999" s="849"/>
      <c r="G999" s="849"/>
      <c r="H999" s="849"/>
      <c r="I999" s="849"/>
      <c r="J999" s="849">
        <v>1</v>
      </c>
      <c r="K999" s="849">
        <v>3545</v>
      </c>
      <c r="L999" s="849">
        <v>1</v>
      </c>
      <c r="M999" s="849">
        <v>3545</v>
      </c>
      <c r="N999" s="849">
        <v>1</v>
      </c>
      <c r="O999" s="849">
        <v>3547</v>
      </c>
      <c r="P999" s="837">
        <v>1.0005641748942171</v>
      </c>
      <c r="Q999" s="850">
        <v>3547</v>
      </c>
    </row>
    <row r="1000" spans="1:17" ht="14.4" customHeight="1" x14ac:dyDescent="0.3">
      <c r="A1000" s="831" t="s">
        <v>628</v>
      </c>
      <c r="B1000" s="832" t="s">
        <v>9424</v>
      </c>
      <c r="C1000" s="832" t="s">
        <v>8203</v>
      </c>
      <c r="D1000" s="832" t="s">
        <v>9511</v>
      </c>
      <c r="E1000" s="832" t="s">
        <v>9512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1</v>
      </c>
      <c r="O1000" s="849">
        <v>532</v>
      </c>
      <c r="P1000" s="837"/>
      <c r="Q1000" s="850">
        <v>532</v>
      </c>
    </row>
    <row r="1001" spans="1:17" ht="14.4" customHeight="1" x14ac:dyDescent="0.3">
      <c r="A1001" s="831" t="s">
        <v>628</v>
      </c>
      <c r="B1001" s="832" t="s">
        <v>9424</v>
      </c>
      <c r="C1001" s="832" t="s">
        <v>8203</v>
      </c>
      <c r="D1001" s="832" t="s">
        <v>9513</v>
      </c>
      <c r="E1001" s="832" t="s">
        <v>9514</v>
      </c>
      <c r="F1001" s="849"/>
      <c r="G1001" s="849"/>
      <c r="H1001" s="849"/>
      <c r="I1001" s="849"/>
      <c r="J1001" s="849">
        <v>1</v>
      </c>
      <c r="K1001" s="849">
        <v>1840</v>
      </c>
      <c r="L1001" s="849">
        <v>1</v>
      </c>
      <c r="M1001" s="849">
        <v>1840</v>
      </c>
      <c r="N1001" s="849"/>
      <c r="O1001" s="849"/>
      <c r="P1001" s="837"/>
      <c r="Q1001" s="850"/>
    </row>
    <row r="1002" spans="1:17" ht="14.4" customHeight="1" x14ac:dyDescent="0.3">
      <c r="A1002" s="831" t="s">
        <v>628</v>
      </c>
      <c r="B1002" s="832" t="s">
        <v>9424</v>
      </c>
      <c r="C1002" s="832" t="s">
        <v>8203</v>
      </c>
      <c r="D1002" s="832" t="s">
        <v>9515</v>
      </c>
      <c r="E1002" s="832" t="s">
        <v>9516</v>
      </c>
      <c r="F1002" s="849"/>
      <c r="G1002" s="849"/>
      <c r="H1002" s="849"/>
      <c r="I1002" s="849"/>
      <c r="J1002" s="849">
        <v>3</v>
      </c>
      <c r="K1002" s="849">
        <v>2097</v>
      </c>
      <c r="L1002" s="849">
        <v>1</v>
      </c>
      <c r="M1002" s="849">
        <v>699</v>
      </c>
      <c r="N1002" s="849">
        <v>3</v>
      </c>
      <c r="O1002" s="849">
        <v>2100</v>
      </c>
      <c r="P1002" s="837">
        <v>1.0014306151645207</v>
      </c>
      <c r="Q1002" s="850">
        <v>700</v>
      </c>
    </row>
    <row r="1003" spans="1:17" ht="14.4" customHeight="1" x14ac:dyDescent="0.3">
      <c r="A1003" s="831" t="s">
        <v>628</v>
      </c>
      <c r="B1003" s="832" t="s">
        <v>9424</v>
      </c>
      <c r="C1003" s="832" t="s">
        <v>8203</v>
      </c>
      <c r="D1003" s="832" t="s">
        <v>9517</v>
      </c>
      <c r="E1003" s="832" t="s">
        <v>9518</v>
      </c>
      <c r="F1003" s="849"/>
      <c r="G1003" s="849"/>
      <c r="H1003" s="849"/>
      <c r="I1003" s="849"/>
      <c r="J1003" s="849">
        <v>1</v>
      </c>
      <c r="K1003" s="849">
        <v>6285</v>
      </c>
      <c r="L1003" s="849">
        <v>1</v>
      </c>
      <c r="M1003" s="849">
        <v>6285</v>
      </c>
      <c r="N1003" s="849"/>
      <c r="O1003" s="849"/>
      <c r="P1003" s="837"/>
      <c r="Q1003" s="850"/>
    </row>
    <row r="1004" spans="1:17" ht="14.4" customHeight="1" x14ac:dyDescent="0.3">
      <c r="A1004" s="831" t="s">
        <v>628</v>
      </c>
      <c r="B1004" s="832" t="s">
        <v>9424</v>
      </c>
      <c r="C1004" s="832" t="s">
        <v>8203</v>
      </c>
      <c r="D1004" s="832" t="s">
        <v>9519</v>
      </c>
      <c r="E1004" s="832" t="s">
        <v>9520</v>
      </c>
      <c r="F1004" s="849"/>
      <c r="G1004" s="849"/>
      <c r="H1004" s="849"/>
      <c r="I1004" s="849"/>
      <c r="J1004" s="849">
        <v>1</v>
      </c>
      <c r="K1004" s="849">
        <v>9341</v>
      </c>
      <c r="L1004" s="849">
        <v>1</v>
      </c>
      <c r="M1004" s="849">
        <v>9341</v>
      </c>
      <c r="N1004" s="849">
        <v>1</v>
      </c>
      <c r="O1004" s="849">
        <v>9346</v>
      </c>
      <c r="P1004" s="837">
        <v>1.0005352745958678</v>
      </c>
      <c r="Q1004" s="850">
        <v>9346</v>
      </c>
    </row>
    <row r="1005" spans="1:17" ht="14.4" customHeight="1" x14ac:dyDescent="0.3">
      <c r="A1005" s="831" t="s">
        <v>628</v>
      </c>
      <c r="B1005" s="832" t="s">
        <v>9424</v>
      </c>
      <c r="C1005" s="832" t="s">
        <v>8203</v>
      </c>
      <c r="D1005" s="832" t="s">
        <v>9521</v>
      </c>
      <c r="E1005" s="832" t="s">
        <v>9522</v>
      </c>
      <c r="F1005" s="849">
        <v>3</v>
      </c>
      <c r="G1005" s="849">
        <v>1308</v>
      </c>
      <c r="H1005" s="849">
        <v>0.98198198198198194</v>
      </c>
      <c r="I1005" s="849">
        <v>436</v>
      </c>
      <c r="J1005" s="849">
        <v>3</v>
      </c>
      <c r="K1005" s="849">
        <v>1332</v>
      </c>
      <c r="L1005" s="849">
        <v>1</v>
      </c>
      <c r="M1005" s="849">
        <v>444</v>
      </c>
      <c r="N1005" s="849">
        <v>1</v>
      </c>
      <c r="O1005" s="849">
        <v>445</v>
      </c>
      <c r="P1005" s="837">
        <v>0.33408408408408408</v>
      </c>
      <c r="Q1005" s="850">
        <v>445</v>
      </c>
    </row>
    <row r="1006" spans="1:17" ht="14.4" customHeight="1" x14ac:dyDescent="0.3">
      <c r="A1006" s="831" t="s">
        <v>628</v>
      </c>
      <c r="B1006" s="832" t="s">
        <v>9424</v>
      </c>
      <c r="C1006" s="832" t="s">
        <v>8203</v>
      </c>
      <c r="D1006" s="832" t="s">
        <v>9523</v>
      </c>
      <c r="E1006" s="832" t="s">
        <v>9524</v>
      </c>
      <c r="F1006" s="849">
        <v>20</v>
      </c>
      <c r="G1006" s="849">
        <v>21000</v>
      </c>
      <c r="H1006" s="849">
        <v>1.4111006585136407</v>
      </c>
      <c r="I1006" s="849">
        <v>1050</v>
      </c>
      <c r="J1006" s="849">
        <v>14</v>
      </c>
      <c r="K1006" s="849">
        <v>14882</v>
      </c>
      <c r="L1006" s="849">
        <v>1</v>
      </c>
      <c r="M1006" s="849">
        <v>1063</v>
      </c>
      <c r="N1006" s="849">
        <v>20</v>
      </c>
      <c r="O1006" s="849">
        <v>21260</v>
      </c>
      <c r="P1006" s="837">
        <v>1.4285714285714286</v>
      </c>
      <c r="Q1006" s="850">
        <v>1063</v>
      </c>
    </row>
    <row r="1007" spans="1:17" ht="14.4" customHeight="1" x14ac:dyDescent="0.3">
      <c r="A1007" s="831" t="s">
        <v>628</v>
      </c>
      <c r="B1007" s="832" t="s">
        <v>9424</v>
      </c>
      <c r="C1007" s="832" t="s">
        <v>8203</v>
      </c>
      <c r="D1007" s="832" t="s">
        <v>9525</v>
      </c>
      <c r="E1007" s="832" t="s">
        <v>9526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11</v>
      </c>
      <c r="O1007" s="849">
        <v>9515</v>
      </c>
      <c r="P1007" s="837"/>
      <c r="Q1007" s="850">
        <v>865</v>
      </c>
    </row>
    <row r="1008" spans="1:17" ht="14.4" customHeight="1" x14ac:dyDescent="0.3">
      <c r="A1008" s="831" t="s">
        <v>628</v>
      </c>
      <c r="B1008" s="832" t="s">
        <v>9424</v>
      </c>
      <c r="C1008" s="832" t="s">
        <v>8203</v>
      </c>
      <c r="D1008" s="832" t="s">
        <v>9527</v>
      </c>
      <c r="E1008" s="832" t="s">
        <v>9528</v>
      </c>
      <c r="F1008" s="849">
        <v>19</v>
      </c>
      <c r="G1008" s="849">
        <v>66348</v>
      </c>
      <c r="H1008" s="849">
        <v>0.91843853820598009</v>
      </c>
      <c r="I1008" s="849">
        <v>3492</v>
      </c>
      <c r="J1008" s="849">
        <v>20</v>
      </c>
      <c r="K1008" s="849">
        <v>72240</v>
      </c>
      <c r="L1008" s="849">
        <v>1</v>
      </c>
      <c r="M1008" s="849">
        <v>3612</v>
      </c>
      <c r="N1008" s="849">
        <v>18</v>
      </c>
      <c r="O1008" s="849">
        <v>65052</v>
      </c>
      <c r="P1008" s="837">
        <v>0.90049833887043185</v>
      </c>
      <c r="Q1008" s="850">
        <v>3614</v>
      </c>
    </row>
    <row r="1009" spans="1:17" ht="14.4" customHeight="1" x14ac:dyDescent="0.3">
      <c r="A1009" s="831" t="s">
        <v>628</v>
      </c>
      <c r="B1009" s="832" t="s">
        <v>9424</v>
      </c>
      <c r="C1009" s="832" t="s">
        <v>8203</v>
      </c>
      <c r="D1009" s="832" t="s">
        <v>9529</v>
      </c>
      <c r="E1009" s="832" t="s">
        <v>9530</v>
      </c>
      <c r="F1009" s="849">
        <v>10</v>
      </c>
      <c r="G1009" s="849">
        <v>0</v>
      </c>
      <c r="H1009" s="849"/>
      <c r="I1009" s="849">
        <v>0</v>
      </c>
      <c r="J1009" s="849">
        <v>11</v>
      </c>
      <c r="K1009" s="849">
        <v>0</v>
      </c>
      <c r="L1009" s="849"/>
      <c r="M1009" s="849">
        <v>0</v>
      </c>
      <c r="N1009" s="849">
        <v>16</v>
      </c>
      <c r="O1009" s="849">
        <v>0</v>
      </c>
      <c r="P1009" s="837"/>
      <c r="Q1009" s="850">
        <v>0</v>
      </c>
    </row>
    <row r="1010" spans="1:17" ht="14.4" customHeight="1" x14ac:dyDescent="0.3">
      <c r="A1010" s="831" t="s">
        <v>628</v>
      </c>
      <c r="B1010" s="832" t="s">
        <v>9424</v>
      </c>
      <c r="C1010" s="832" t="s">
        <v>8203</v>
      </c>
      <c r="D1010" s="832" t="s">
        <v>9531</v>
      </c>
      <c r="E1010" s="832" t="s">
        <v>9532</v>
      </c>
      <c r="F1010" s="849">
        <v>43</v>
      </c>
      <c r="G1010" s="849">
        <v>44247</v>
      </c>
      <c r="H1010" s="849">
        <v>1.0133287530058399</v>
      </c>
      <c r="I1010" s="849">
        <v>1029</v>
      </c>
      <c r="J1010" s="849">
        <v>41</v>
      </c>
      <c r="K1010" s="849">
        <v>43665</v>
      </c>
      <c r="L1010" s="849">
        <v>1</v>
      </c>
      <c r="M1010" s="849">
        <v>1065</v>
      </c>
      <c r="N1010" s="849">
        <v>71</v>
      </c>
      <c r="O1010" s="849">
        <v>75615</v>
      </c>
      <c r="P1010" s="837">
        <v>1.7317073170731707</v>
      </c>
      <c r="Q1010" s="850">
        <v>1065</v>
      </c>
    </row>
    <row r="1011" spans="1:17" ht="14.4" customHeight="1" x14ac:dyDescent="0.3">
      <c r="A1011" s="831" t="s">
        <v>628</v>
      </c>
      <c r="B1011" s="832" t="s">
        <v>9424</v>
      </c>
      <c r="C1011" s="832" t="s">
        <v>8203</v>
      </c>
      <c r="D1011" s="832" t="s">
        <v>9533</v>
      </c>
      <c r="E1011" s="832" t="s">
        <v>9534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3744</v>
      </c>
      <c r="P1011" s="837"/>
      <c r="Q1011" s="850">
        <v>3744</v>
      </c>
    </row>
    <row r="1012" spans="1:17" ht="14.4" customHeight="1" x14ac:dyDescent="0.3">
      <c r="A1012" s="831" t="s">
        <v>628</v>
      </c>
      <c r="B1012" s="832" t="s">
        <v>9424</v>
      </c>
      <c r="C1012" s="832" t="s">
        <v>8203</v>
      </c>
      <c r="D1012" s="832" t="s">
        <v>8681</v>
      </c>
      <c r="E1012" s="832" t="s">
        <v>8682</v>
      </c>
      <c r="F1012" s="849">
        <v>8</v>
      </c>
      <c r="G1012" s="849">
        <v>1432</v>
      </c>
      <c r="H1012" s="849">
        <v>1.9562841530054644</v>
      </c>
      <c r="I1012" s="849">
        <v>179</v>
      </c>
      <c r="J1012" s="849">
        <v>4</v>
      </c>
      <c r="K1012" s="849">
        <v>732</v>
      </c>
      <c r="L1012" s="849">
        <v>1</v>
      </c>
      <c r="M1012" s="849">
        <v>183</v>
      </c>
      <c r="N1012" s="849">
        <v>11</v>
      </c>
      <c r="O1012" s="849">
        <v>2013</v>
      </c>
      <c r="P1012" s="837">
        <v>2.75</v>
      </c>
      <c r="Q1012" s="850">
        <v>183</v>
      </c>
    </row>
    <row r="1013" spans="1:17" ht="14.4" customHeight="1" x14ac:dyDescent="0.3">
      <c r="A1013" s="831" t="s">
        <v>628</v>
      </c>
      <c r="B1013" s="832" t="s">
        <v>9424</v>
      </c>
      <c r="C1013" s="832" t="s">
        <v>8203</v>
      </c>
      <c r="D1013" s="832" t="s">
        <v>9535</v>
      </c>
      <c r="E1013" s="832" t="s">
        <v>9536</v>
      </c>
      <c r="F1013" s="849">
        <v>91</v>
      </c>
      <c r="G1013" s="849">
        <v>173992</v>
      </c>
      <c r="H1013" s="849">
        <v>0.94335285187594886</v>
      </c>
      <c r="I1013" s="849">
        <v>1912</v>
      </c>
      <c r="J1013" s="849">
        <v>93</v>
      </c>
      <c r="K1013" s="849">
        <v>184440</v>
      </c>
      <c r="L1013" s="849">
        <v>1</v>
      </c>
      <c r="M1013" s="849">
        <v>1983.2258064516129</v>
      </c>
      <c r="N1013" s="849">
        <v>79</v>
      </c>
      <c r="O1013" s="849">
        <v>156815</v>
      </c>
      <c r="P1013" s="837">
        <v>0.85022229451312081</v>
      </c>
      <c r="Q1013" s="850">
        <v>1985</v>
      </c>
    </row>
    <row r="1014" spans="1:17" ht="14.4" customHeight="1" x14ac:dyDescent="0.3">
      <c r="A1014" s="831" t="s">
        <v>628</v>
      </c>
      <c r="B1014" s="832" t="s">
        <v>9424</v>
      </c>
      <c r="C1014" s="832" t="s">
        <v>8203</v>
      </c>
      <c r="D1014" s="832" t="s">
        <v>9537</v>
      </c>
      <c r="E1014" s="832" t="s">
        <v>9538</v>
      </c>
      <c r="F1014" s="849">
        <v>5</v>
      </c>
      <c r="G1014" s="849">
        <v>3175</v>
      </c>
      <c r="H1014" s="849">
        <v>0.97993827160493829</v>
      </c>
      <c r="I1014" s="849">
        <v>635</v>
      </c>
      <c r="J1014" s="849">
        <v>5</v>
      </c>
      <c r="K1014" s="849">
        <v>3240</v>
      </c>
      <c r="L1014" s="849">
        <v>1</v>
      </c>
      <c r="M1014" s="849">
        <v>648</v>
      </c>
      <c r="N1014" s="849">
        <v>15</v>
      </c>
      <c r="O1014" s="849">
        <v>9720</v>
      </c>
      <c r="P1014" s="837">
        <v>3</v>
      </c>
      <c r="Q1014" s="850">
        <v>648</v>
      </c>
    </row>
    <row r="1015" spans="1:17" ht="14.4" customHeight="1" x14ac:dyDescent="0.3">
      <c r="A1015" s="831" t="s">
        <v>628</v>
      </c>
      <c r="B1015" s="832" t="s">
        <v>9424</v>
      </c>
      <c r="C1015" s="832" t="s">
        <v>8203</v>
      </c>
      <c r="D1015" s="832" t="s">
        <v>9539</v>
      </c>
      <c r="E1015" s="832" t="s">
        <v>9540</v>
      </c>
      <c r="F1015" s="849"/>
      <c r="G1015" s="849"/>
      <c r="H1015" s="849"/>
      <c r="I1015" s="849"/>
      <c r="J1015" s="849">
        <v>2</v>
      </c>
      <c r="K1015" s="849">
        <v>0</v>
      </c>
      <c r="L1015" s="849"/>
      <c r="M1015" s="849">
        <v>0</v>
      </c>
      <c r="N1015" s="849">
        <v>1</v>
      </c>
      <c r="O1015" s="849">
        <v>0</v>
      </c>
      <c r="P1015" s="837"/>
      <c r="Q1015" s="850">
        <v>0</v>
      </c>
    </row>
    <row r="1016" spans="1:17" ht="14.4" customHeight="1" x14ac:dyDescent="0.3">
      <c r="A1016" s="831" t="s">
        <v>628</v>
      </c>
      <c r="B1016" s="832" t="s">
        <v>9424</v>
      </c>
      <c r="C1016" s="832" t="s">
        <v>8203</v>
      </c>
      <c r="D1016" s="832" t="s">
        <v>9541</v>
      </c>
      <c r="E1016" s="832" t="s">
        <v>9542</v>
      </c>
      <c r="F1016" s="849">
        <v>1</v>
      </c>
      <c r="G1016" s="849">
        <v>2155</v>
      </c>
      <c r="H1016" s="849">
        <v>0.484052111410602</v>
      </c>
      <c r="I1016" s="849">
        <v>2155</v>
      </c>
      <c r="J1016" s="849">
        <v>2</v>
      </c>
      <c r="K1016" s="849">
        <v>4452</v>
      </c>
      <c r="L1016" s="849">
        <v>1</v>
      </c>
      <c r="M1016" s="849">
        <v>2226</v>
      </c>
      <c r="N1016" s="849">
        <v>3</v>
      </c>
      <c r="O1016" s="849">
        <v>6681</v>
      </c>
      <c r="P1016" s="837">
        <v>1.5006738544474394</v>
      </c>
      <c r="Q1016" s="850">
        <v>2227</v>
      </c>
    </row>
    <row r="1017" spans="1:17" ht="14.4" customHeight="1" x14ac:dyDescent="0.3">
      <c r="A1017" s="831" t="s">
        <v>628</v>
      </c>
      <c r="B1017" s="832" t="s">
        <v>9424</v>
      </c>
      <c r="C1017" s="832" t="s">
        <v>8203</v>
      </c>
      <c r="D1017" s="832" t="s">
        <v>9543</v>
      </c>
      <c r="E1017" s="832" t="s">
        <v>9544</v>
      </c>
      <c r="F1017" s="849">
        <v>1</v>
      </c>
      <c r="G1017" s="849">
        <v>308</v>
      </c>
      <c r="H1017" s="849">
        <v>0.24367088607594936</v>
      </c>
      <c r="I1017" s="849">
        <v>308</v>
      </c>
      <c r="J1017" s="849">
        <v>4</v>
      </c>
      <c r="K1017" s="849">
        <v>1264</v>
      </c>
      <c r="L1017" s="849">
        <v>1</v>
      </c>
      <c r="M1017" s="849">
        <v>316</v>
      </c>
      <c r="N1017" s="849">
        <v>3</v>
      </c>
      <c r="O1017" s="849">
        <v>951</v>
      </c>
      <c r="P1017" s="837">
        <v>0.752373417721519</v>
      </c>
      <c r="Q1017" s="850">
        <v>317</v>
      </c>
    </row>
    <row r="1018" spans="1:17" ht="14.4" customHeight="1" x14ac:dyDescent="0.3">
      <c r="A1018" s="831" t="s">
        <v>628</v>
      </c>
      <c r="B1018" s="832" t="s">
        <v>9424</v>
      </c>
      <c r="C1018" s="832" t="s">
        <v>8203</v>
      </c>
      <c r="D1018" s="832" t="s">
        <v>9545</v>
      </c>
      <c r="E1018" s="832" t="s">
        <v>9546</v>
      </c>
      <c r="F1018" s="849"/>
      <c r="G1018" s="849"/>
      <c r="H1018" s="849"/>
      <c r="I1018" s="849"/>
      <c r="J1018" s="849">
        <v>3</v>
      </c>
      <c r="K1018" s="849">
        <v>11439</v>
      </c>
      <c r="L1018" s="849">
        <v>1</v>
      </c>
      <c r="M1018" s="849">
        <v>3813</v>
      </c>
      <c r="N1018" s="849">
        <v>2</v>
      </c>
      <c r="O1018" s="849">
        <v>7632</v>
      </c>
      <c r="P1018" s="837">
        <v>0.66719118804091271</v>
      </c>
      <c r="Q1018" s="850">
        <v>3816</v>
      </c>
    </row>
    <row r="1019" spans="1:17" ht="14.4" customHeight="1" x14ac:dyDescent="0.3">
      <c r="A1019" s="831" t="s">
        <v>628</v>
      </c>
      <c r="B1019" s="832" t="s">
        <v>9424</v>
      </c>
      <c r="C1019" s="832" t="s">
        <v>8203</v>
      </c>
      <c r="D1019" s="832" t="s">
        <v>9547</v>
      </c>
      <c r="E1019" s="832" t="s">
        <v>9548</v>
      </c>
      <c r="F1019" s="849"/>
      <c r="G1019" s="849"/>
      <c r="H1019" s="849"/>
      <c r="I1019" s="849"/>
      <c r="J1019" s="849">
        <v>2</v>
      </c>
      <c r="K1019" s="849">
        <v>0</v>
      </c>
      <c r="L1019" s="849"/>
      <c r="M1019" s="849">
        <v>0</v>
      </c>
      <c r="N1019" s="849">
        <v>1</v>
      </c>
      <c r="O1019" s="849">
        <v>0</v>
      </c>
      <c r="P1019" s="837"/>
      <c r="Q1019" s="850">
        <v>0</v>
      </c>
    </row>
    <row r="1020" spans="1:17" ht="14.4" customHeight="1" x14ac:dyDescent="0.3">
      <c r="A1020" s="831" t="s">
        <v>628</v>
      </c>
      <c r="B1020" s="832" t="s">
        <v>9424</v>
      </c>
      <c r="C1020" s="832" t="s">
        <v>8203</v>
      </c>
      <c r="D1020" s="832" t="s">
        <v>9549</v>
      </c>
      <c r="E1020" s="832" t="s">
        <v>9550</v>
      </c>
      <c r="F1020" s="849">
        <v>2</v>
      </c>
      <c r="G1020" s="849">
        <v>232</v>
      </c>
      <c r="H1020" s="849">
        <v>0.96666666666666667</v>
      </c>
      <c r="I1020" s="849">
        <v>116</v>
      </c>
      <c r="J1020" s="849">
        <v>2</v>
      </c>
      <c r="K1020" s="849">
        <v>240</v>
      </c>
      <c r="L1020" s="849">
        <v>1</v>
      </c>
      <c r="M1020" s="849">
        <v>120</v>
      </c>
      <c r="N1020" s="849"/>
      <c r="O1020" s="849"/>
      <c r="P1020" s="837"/>
      <c r="Q1020" s="850"/>
    </row>
    <row r="1021" spans="1:17" ht="14.4" customHeight="1" x14ac:dyDescent="0.3">
      <c r="A1021" s="831" t="s">
        <v>628</v>
      </c>
      <c r="B1021" s="832" t="s">
        <v>9424</v>
      </c>
      <c r="C1021" s="832" t="s">
        <v>8203</v>
      </c>
      <c r="D1021" s="832" t="s">
        <v>9551</v>
      </c>
      <c r="E1021" s="832" t="s">
        <v>9552</v>
      </c>
      <c r="F1021" s="849">
        <v>2</v>
      </c>
      <c r="G1021" s="849">
        <v>6450</v>
      </c>
      <c r="H1021" s="849">
        <v>0.48908098271155598</v>
      </c>
      <c r="I1021" s="849">
        <v>3225</v>
      </c>
      <c r="J1021" s="849">
        <v>4</v>
      </c>
      <c r="K1021" s="849">
        <v>13188</v>
      </c>
      <c r="L1021" s="849">
        <v>1</v>
      </c>
      <c r="M1021" s="849">
        <v>3297</v>
      </c>
      <c r="N1021" s="849">
        <v>1</v>
      </c>
      <c r="O1021" s="849">
        <v>3298</v>
      </c>
      <c r="P1021" s="837">
        <v>0.25007582650894755</v>
      </c>
      <c r="Q1021" s="850">
        <v>3298</v>
      </c>
    </row>
    <row r="1022" spans="1:17" ht="14.4" customHeight="1" x14ac:dyDescent="0.3">
      <c r="A1022" s="831" t="s">
        <v>628</v>
      </c>
      <c r="B1022" s="832" t="s">
        <v>9424</v>
      </c>
      <c r="C1022" s="832" t="s">
        <v>8203</v>
      </c>
      <c r="D1022" s="832" t="s">
        <v>9553</v>
      </c>
      <c r="E1022" s="832" t="s">
        <v>9554</v>
      </c>
      <c r="F1022" s="849">
        <v>2</v>
      </c>
      <c r="G1022" s="849">
        <v>17848</v>
      </c>
      <c r="H1022" s="849"/>
      <c r="I1022" s="849">
        <v>8924</v>
      </c>
      <c r="J1022" s="849"/>
      <c r="K1022" s="849"/>
      <c r="L1022" s="849"/>
      <c r="M1022" s="849"/>
      <c r="N1022" s="849"/>
      <c r="O1022" s="849"/>
      <c r="P1022" s="837"/>
      <c r="Q1022" s="850"/>
    </row>
    <row r="1023" spans="1:17" ht="14.4" customHeight="1" x14ac:dyDescent="0.3">
      <c r="A1023" s="831" t="s">
        <v>628</v>
      </c>
      <c r="B1023" s="832" t="s">
        <v>9424</v>
      </c>
      <c r="C1023" s="832" t="s">
        <v>8203</v>
      </c>
      <c r="D1023" s="832" t="s">
        <v>9555</v>
      </c>
      <c r="E1023" s="832" t="s">
        <v>9556</v>
      </c>
      <c r="F1023" s="849"/>
      <c r="G1023" s="849"/>
      <c r="H1023" s="849"/>
      <c r="I1023" s="849"/>
      <c r="J1023" s="849">
        <v>1</v>
      </c>
      <c r="K1023" s="849">
        <v>5432</v>
      </c>
      <c r="L1023" s="849">
        <v>1</v>
      </c>
      <c r="M1023" s="849">
        <v>5432</v>
      </c>
      <c r="N1023" s="849"/>
      <c r="O1023" s="849"/>
      <c r="P1023" s="837"/>
      <c r="Q1023" s="850"/>
    </row>
    <row r="1024" spans="1:17" ht="14.4" customHeight="1" x14ac:dyDescent="0.3">
      <c r="A1024" s="831" t="s">
        <v>628</v>
      </c>
      <c r="B1024" s="832" t="s">
        <v>9424</v>
      </c>
      <c r="C1024" s="832" t="s">
        <v>8203</v>
      </c>
      <c r="D1024" s="832" t="s">
        <v>9557</v>
      </c>
      <c r="E1024" s="832" t="s">
        <v>9558</v>
      </c>
      <c r="F1024" s="849">
        <v>2</v>
      </c>
      <c r="G1024" s="849">
        <v>0</v>
      </c>
      <c r="H1024" s="849"/>
      <c r="I1024" s="849">
        <v>0</v>
      </c>
      <c r="J1024" s="849">
        <v>3</v>
      </c>
      <c r="K1024" s="849">
        <v>0</v>
      </c>
      <c r="L1024" s="849"/>
      <c r="M1024" s="849">
        <v>0</v>
      </c>
      <c r="N1024" s="849">
        <v>2</v>
      </c>
      <c r="O1024" s="849">
        <v>0</v>
      </c>
      <c r="P1024" s="837"/>
      <c r="Q1024" s="850">
        <v>0</v>
      </c>
    </row>
    <row r="1025" spans="1:17" ht="14.4" customHeight="1" x14ac:dyDescent="0.3">
      <c r="A1025" s="831" t="s">
        <v>628</v>
      </c>
      <c r="B1025" s="832" t="s">
        <v>9424</v>
      </c>
      <c r="C1025" s="832" t="s">
        <v>8203</v>
      </c>
      <c r="D1025" s="832" t="s">
        <v>9559</v>
      </c>
      <c r="E1025" s="832" t="s">
        <v>9560</v>
      </c>
      <c r="F1025" s="849">
        <v>2</v>
      </c>
      <c r="G1025" s="849">
        <v>7056</v>
      </c>
      <c r="H1025" s="849"/>
      <c r="I1025" s="849">
        <v>3528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628</v>
      </c>
      <c r="B1026" s="832" t="s">
        <v>9424</v>
      </c>
      <c r="C1026" s="832" t="s">
        <v>8203</v>
      </c>
      <c r="D1026" s="832" t="s">
        <v>9561</v>
      </c>
      <c r="E1026" s="832" t="s">
        <v>9562</v>
      </c>
      <c r="F1026" s="849"/>
      <c r="G1026" s="849"/>
      <c r="H1026" s="849"/>
      <c r="I1026" s="849"/>
      <c r="J1026" s="849">
        <v>1</v>
      </c>
      <c r="K1026" s="849">
        <v>2537</v>
      </c>
      <c r="L1026" s="849">
        <v>1</v>
      </c>
      <c r="M1026" s="849">
        <v>2537</v>
      </c>
      <c r="N1026" s="849">
        <v>2</v>
      </c>
      <c r="O1026" s="849">
        <v>5076</v>
      </c>
      <c r="P1026" s="837">
        <v>2.0007883326763896</v>
      </c>
      <c r="Q1026" s="850">
        <v>2538</v>
      </c>
    </row>
    <row r="1027" spans="1:17" ht="14.4" customHeight="1" x14ac:dyDescent="0.3">
      <c r="A1027" s="831" t="s">
        <v>628</v>
      </c>
      <c r="B1027" s="832" t="s">
        <v>9424</v>
      </c>
      <c r="C1027" s="832" t="s">
        <v>8203</v>
      </c>
      <c r="D1027" s="832" t="s">
        <v>9563</v>
      </c>
      <c r="E1027" s="832" t="s">
        <v>9564</v>
      </c>
      <c r="F1027" s="849"/>
      <c r="G1027" s="849"/>
      <c r="H1027" s="849"/>
      <c r="I1027" s="849"/>
      <c r="J1027" s="849">
        <v>1</v>
      </c>
      <c r="K1027" s="849">
        <v>4205</v>
      </c>
      <c r="L1027" s="849">
        <v>1</v>
      </c>
      <c r="M1027" s="849">
        <v>4205</v>
      </c>
      <c r="N1027" s="849"/>
      <c r="O1027" s="849"/>
      <c r="P1027" s="837"/>
      <c r="Q1027" s="850"/>
    </row>
    <row r="1028" spans="1:17" ht="14.4" customHeight="1" x14ac:dyDescent="0.3">
      <c r="A1028" s="831" t="s">
        <v>628</v>
      </c>
      <c r="B1028" s="832" t="s">
        <v>9424</v>
      </c>
      <c r="C1028" s="832" t="s">
        <v>8203</v>
      </c>
      <c r="D1028" s="832" t="s">
        <v>9565</v>
      </c>
      <c r="E1028" s="832" t="s">
        <v>9566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1</v>
      </c>
      <c r="O1028" s="849">
        <v>4732</v>
      </c>
      <c r="P1028" s="837"/>
      <c r="Q1028" s="850">
        <v>4732</v>
      </c>
    </row>
    <row r="1029" spans="1:17" ht="14.4" customHeight="1" x14ac:dyDescent="0.3">
      <c r="A1029" s="831" t="s">
        <v>628</v>
      </c>
      <c r="B1029" s="832" t="s">
        <v>9424</v>
      </c>
      <c r="C1029" s="832" t="s">
        <v>8203</v>
      </c>
      <c r="D1029" s="832" t="s">
        <v>9567</v>
      </c>
      <c r="E1029" s="832" t="s">
        <v>9568</v>
      </c>
      <c r="F1029" s="849"/>
      <c r="G1029" s="849"/>
      <c r="H1029" s="849"/>
      <c r="I1029" s="849"/>
      <c r="J1029" s="849">
        <v>1</v>
      </c>
      <c r="K1029" s="849">
        <v>4666</v>
      </c>
      <c r="L1029" s="849">
        <v>1</v>
      </c>
      <c r="M1029" s="849">
        <v>4666</v>
      </c>
      <c r="N1029" s="849"/>
      <c r="O1029" s="849"/>
      <c r="P1029" s="837"/>
      <c r="Q1029" s="850"/>
    </row>
    <row r="1030" spans="1:17" ht="14.4" customHeight="1" x14ac:dyDescent="0.3">
      <c r="A1030" s="831" t="s">
        <v>628</v>
      </c>
      <c r="B1030" s="832" t="s">
        <v>9424</v>
      </c>
      <c r="C1030" s="832" t="s">
        <v>8203</v>
      </c>
      <c r="D1030" s="832" t="s">
        <v>9569</v>
      </c>
      <c r="E1030" s="832" t="s">
        <v>9570</v>
      </c>
      <c r="F1030" s="849">
        <v>1</v>
      </c>
      <c r="G1030" s="849">
        <v>1910</v>
      </c>
      <c r="H1030" s="849">
        <v>0.96415951539626454</v>
      </c>
      <c r="I1030" s="849">
        <v>1910</v>
      </c>
      <c r="J1030" s="849">
        <v>1</v>
      </c>
      <c r="K1030" s="849">
        <v>1981</v>
      </c>
      <c r="L1030" s="849">
        <v>1</v>
      </c>
      <c r="M1030" s="849">
        <v>1981</v>
      </c>
      <c r="N1030" s="849"/>
      <c r="O1030" s="849"/>
      <c r="P1030" s="837"/>
      <c r="Q1030" s="850"/>
    </row>
    <row r="1031" spans="1:17" ht="14.4" customHeight="1" x14ac:dyDescent="0.3">
      <c r="A1031" s="831" t="s">
        <v>628</v>
      </c>
      <c r="B1031" s="832" t="s">
        <v>9424</v>
      </c>
      <c r="C1031" s="832" t="s">
        <v>8203</v>
      </c>
      <c r="D1031" s="832" t="s">
        <v>9571</v>
      </c>
      <c r="E1031" s="832" t="s">
        <v>9572</v>
      </c>
      <c r="F1031" s="849"/>
      <c r="G1031" s="849"/>
      <c r="H1031" s="849"/>
      <c r="I1031" s="849"/>
      <c r="J1031" s="849">
        <v>1</v>
      </c>
      <c r="K1031" s="849">
        <v>0</v>
      </c>
      <c r="L1031" s="849"/>
      <c r="M1031" s="849">
        <v>0</v>
      </c>
      <c r="N1031" s="849"/>
      <c r="O1031" s="849"/>
      <c r="P1031" s="837"/>
      <c r="Q1031" s="850"/>
    </row>
    <row r="1032" spans="1:17" ht="14.4" customHeight="1" x14ac:dyDescent="0.3">
      <c r="A1032" s="831" t="s">
        <v>628</v>
      </c>
      <c r="B1032" s="832" t="s">
        <v>9424</v>
      </c>
      <c r="C1032" s="832" t="s">
        <v>8203</v>
      </c>
      <c r="D1032" s="832" t="s">
        <v>9573</v>
      </c>
      <c r="E1032" s="832" t="s">
        <v>9470</v>
      </c>
      <c r="F1032" s="849">
        <v>105</v>
      </c>
      <c r="G1032" s="849">
        <v>129675</v>
      </c>
      <c r="H1032" s="849">
        <v>1.1005168419176616</v>
      </c>
      <c r="I1032" s="849">
        <v>1235</v>
      </c>
      <c r="J1032" s="849">
        <v>93</v>
      </c>
      <c r="K1032" s="849">
        <v>117831</v>
      </c>
      <c r="L1032" s="849">
        <v>1</v>
      </c>
      <c r="M1032" s="849">
        <v>1267</v>
      </c>
      <c r="N1032" s="849">
        <v>97</v>
      </c>
      <c r="O1032" s="849">
        <v>123093</v>
      </c>
      <c r="P1032" s="837">
        <v>1.0446571785014129</v>
      </c>
      <c r="Q1032" s="850">
        <v>1269</v>
      </c>
    </row>
    <row r="1033" spans="1:17" ht="14.4" customHeight="1" x14ac:dyDescent="0.3">
      <c r="A1033" s="831" t="s">
        <v>628</v>
      </c>
      <c r="B1033" s="832" t="s">
        <v>9424</v>
      </c>
      <c r="C1033" s="832" t="s">
        <v>8203</v>
      </c>
      <c r="D1033" s="832" t="s">
        <v>9574</v>
      </c>
      <c r="E1033" s="832" t="s">
        <v>9575</v>
      </c>
      <c r="F1033" s="849">
        <v>2</v>
      </c>
      <c r="G1033" s="849">
        <v>10274</v>
      </c>
      <c r="H1033" s="849">
        <v>0.6483655181118263</v>
      </c>
      <c r="I1033" s="849">
        <v>5137</v>
      </c>
      <c r="J1033" s="849">
        <v>3</v>
      </c>
      <c r="K1033" s="849">
        <v>15846</v>
      </c>
      <c r="L1033" s="849">
        <v>1</v>
      </c>
      <c r="M1033" s="849">
        <v>5282</v>
      </c>
      <c r="N1033" s="849">
        <v>1</v>
      </c>
      <c r="O1033" s="849">
        <v>5284</v>
      </c>
      <c r="P1033" s="837">
        <v>0.33345954815095291</v>
      </c>
      <c r="Q1033" s="850">
        <v>5284</v>
      </c>
    </row>
    <row r="1034" spans="1:17" ht="14.4" customHeight="1" x14ac:dyDescent="0.3">
      <c r="A1034" s="831" t="s">
        <v>628</v>
      </c>
      <c r="B1034" s="832" t="s">
        <v>9424</v>
      </c>
      <c r="C1034" s="832" t="s">
        <v>8203</v>
      </c>
      <c r="D1034" s="832" t="s">
        <v>9576</v>
      </c>
      <c r="E1034" s="832" t="s">
        <v>9577</v>
      </c>
      <c r="F1034" s="849"/>
      <c r="G1034" s="849"/>
      <c r="H1034" s="849"/>
      <c r="I1034" s="849"/>
      <c r="J1034" s="849">
        <v>2</v>
      </c>
      <c r="K1034" s="849">
        <v>17468</v>
      </c>
      <c r="L1034" s="849">
        <v>1</v>
      </c>
      <c r="M1034" s="849">
        <v>8734</v>
      </c>
      <c r="N1034" s="849"/>
      <c r="O1034" s="849"/>
      <c r="P1034" s="837"/>
      <c r="Q1034" s="850"/>
    </row>
    <row r="1035" spans="1:17" ht="14.4" customHeight="1" x14ac:dyDescent="0.3">
      <c r="A1035" s="831" t="s">
        <v>628</v>
      </c>
      <c r="B1035" s="832" t="s">
        <v>9424</v>
      </c>
      <c r="C1035" s="832" t="s">
        <v>8203</v>
      </c>
      <c r="D1035" s="832" t="s">
        <v>9578</v>
      </c>
      <c r="E1035" s="832" t="s">
        <v>9579</v>
      </c>
      <c r="F1035" s="849">
        <v>1</v>
      </c>
      <c r="G1035" s="849">
        <v>0</v>
      </c>
      <c r="H1035" s="849"/>
      <c r="I1035" s="849">
        <v>0</v>
      </c>
      <c r="J1035" s="849"/>
      <c r="K1035" s="849"/>
      <c r="L1035" s="849"/>
      <c r="M1035" s="849"/>
      <c r="N1035" s="849">
        <v>1</v>
      </c>
      <c r="O1035" s="849">
        <v>0</v>
      </c>
      <c r="P1035" s="837"/>
      <c r="Q1035" s="850">
        <v>0</v>
      </c>
    </row>
    <row r="1036" spans="1:17" ht="14.4" customHeight="1" x14ac:dyDescent="0.3">
      <c r="A1036" s="831" t="s">
        <v>628</v>
      </c>
      <c r="B1036" s="832" t="s">
        <v>9424</v>
      </c>
      <c r="C1036" s="832" t="s">
        <v>8203</v>
      </c>
      <c r="D1036" s="832" t="s">
        <v>9580</v>
      </c>
      <c r="E1036" s="832" t="s">
        <v>9581</v>
      </c>
      <c r="F1036" s="849">
        <v>1</v>
      </c>
      <c r="G1036" s="849">
        <v>0</v>
      </c>
      <c r="H1036" s="849"/>
      <c r="I1036" s="849">
        <v>0</v>
      </c>
      <c r="J1036" s="849">
        <v>1</v>
      </c>
      <c r="K1036" s="849">
        <v>0</v>
      </c>
      <c r="L1036" s="849"/>
      <c r="M1036" s="849">
        <v>0</v>
      </c>
      <c r="N1036" s="849">
        <v>1</v>
      </c>
      <c r="O1036" s="849">
        <v>0</v>
      </c>
      <c r="P1036" s="837"/>
      <c r="Q1036" s="850">
        <v>0</v>
      </c>
    </row>
    <row r="1037" spans="1:17" ht="14.4" customHeight="1" x14ac:dyDescent="0.3">
      <c r="A1037" s="831" t="s">
        <v>628</v>
      </c>
      <c r="B1037" s="832" t="s">
        <v>9424</v>
      </c>
      <c r="C1037" s="832" t="s">
        <v>8203</v>
      </c>
      <c r="D1037" s="832" t="s">
        <v>9582</v>
      </c>
      <c r="E1037" s="832" t="s">
        <v>9583</v>
      </c>
      <c r="F1037" s="849"/>
      <c r="G1037" s="849"/>
      <c r="H1037" s="849"/>
      <c r="I1037" s="849"/>
      <c r="J1037" s="849">
        <v>1</v>
      </c>
      <c r="K1037" s="849">
        <v>0</v>
      </c>
      <c r="L1037" s="849"/>
      <c r="M1037" s="849">
        <v>0</v>
      </c>
      <c r="N1037" s="849">
        <v>1</v>
      </c>
      <c r="O1037" s="849">
        <v>0</v>
      </c>
      <c r="P1037" s="837"/>
      <c r="Q1037" s="850">
        <v>0</v>
      </c>
    </row>
    <row r="1038" spans="1:17" ht="14.4" customHeight="1" x14ac:dyDescent="0.3">
      <c r="A1038" s="831" t="s">
        <v>628</v>
      </c>
      <c r="B1038" s="832" t="s">
        <v>9424</v>
      </c>
      <c r="C1038" s="832" t="s">
        <v>8203</v>
      </c>
      <c r="D1038" s="832" t="s">
        <v>9584</v>
      </c>
      <c r="E1038" s="832" t="s">
        <v>9585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1</v>
      </c>
      <c r="O1038" s="849">
        <v>0</v>
      </c>
      <c r="P1038" s="837"/>
      <c r="Q1038" s="850">
        <v>0</v>
      </c>
    </row>
    <row r="1039" spans="1:17" ht="14.4" customHeight="1" x14ac:dyDescent="0.3">
      <c r="A1039" s="831" t="s">
        <v>628</v>
      </c>
      <c r="B1039" s="832" t="s">
        <v>9424</v>
      </c>
      <c r="C1039" s="832" t="s">
        <v>8203</v>
      </c>
      <c r="D1039" s="832" t="s">
        <v>9586</v>
      </c>
      <c r="E1039" s="832" t="s">
        <v>9587</v>
      </c>
      <c r="F1039" s="849"/>
      <c r="G1039" s="849"/>
      <c r="H1039" s="849"/>
      <c r="I1039" s="849"/>
      <c r="J1039" s="849">
        <v>1</v>
      </c>
      <c r="K1039" s="849">
        <v>8444</v>
      </c>
      <c r="L1039" s="849">
        <v>1</v>
      </c>
      <c r="M1039" s="849">
        <v>8444</v>
      </c>
      <c r="N1039" s="849">
        <v>1</v>
      </c>
      <c r="O1039" s="849">
        <v>8450</v>
      </c>
      <c r="P1039" s="837">
        <v>1.0007105637138798</v>
      </c>
      <c r="Q1039" s="850">
        <v>8450</v>
      </c>
    </row>
    <row r="1040" spans="1:17" ht="14.4" customHeight="1" x14ac:dyDescent="0.3">
      <c r="A1040" s="831" t="s">
        <v>628</v>
      </c>
      <c r="B1040" s="832" t="s">
        <v>9424</v>
      </c>
      <c r="C1040" s="832" t="s">
        <v>8203</v>
      </c>
      <c r="D1040" s="832" t="s">
        <v>9588</v>
      </c>
      <c r="E1040" s="832" t="s">
        <v>9589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2328</v>
      </c>
      <c r="P1040" s="837"/>
      <c r="Q1040" s="850">
        <v>2328</v>
      </c>
    </row>
    <row r="1041" spans="1:17" ht="14.4" customHeight="1" x14ac:dyDescent="0.3">
      <c r="A1041" s="831" t="s">
        <v>628</v>
      </c>
      <c r="B1041" s="832" t="s">
        <v>9424</v>
      </c>
      <c r="C1041" s="832" t="s">
        <v>8203</v>
      </c>
      <c r="D1041" s="832" t="s">
        <v>9590</v>
      </c>
      <c r="E1041" s="832" t="s">
        <v>9591</v>
      </c>
      <c r="F1041" s="849"/>
      <c r="G1041" s="849"/>
      <c r="H1041" s="849"/>
      <c r="I1041" s="849"/>
      <c r="J1041" s="849">
        <v>1</v>
      </c>
      <c r="K1041" s="849">
        <v>9888</v>
      </c>
      <c r="L1041" s="849">
        <v>1</v>
      </c>
      <c r="M1041" s="849">
        <v>9888</v>
      </c>
      <c r="N1041" s="849"/>
      <c r="O1041" s="849"/>
      <c r="P1041" s="837"/>
      <c r="Q1041" s="850"/>
    </row>
    <row r="1042" spans="1:17" ht="14.4" customHeight="1" x14ac:dyDescent="0.3">
      <c r="A1042" s="831" t="s">
        <v>628</v>
      </c>
      <c r="B1042" s="832" t="s">
        <v>9424</v>
      </c>
      <c r="C1042" s="832" t="s">
        <v>8203</v>
      </c>
      <c r="D1042" s="832" t="s">
        <v>9592</v>
      </c>
      <c r="E1042" s="832" t="s">
        <v>9593</v>
      </c>
      <c r="F1042" s="849"/>
      <c r="G1042" s="849"/>
      <c r="H1042" s="849"/>
      <c r="I1042" s="849"/>
      <c r="J1042" s="849">
        <v>2</v>
      </c>
      <c r="K1042" s="849">
        <v>0</v>
      </c>
      <c r="L1042" s="849"/>
      <c r="M1042" s="849">
        <v>0</v>
      </c>
      <c r="N1042" s="849">
        <v>1</v>
      </c>
      <c r="O1042" s="849">
        <v>0</v>
      </c>
      <c r="P1042" s="837"/>
      <c r="Q1042" s="850">
        <v>0</v>
      </c>
    </row>
    <row r="1043" spans="1:17" ht="14.4" customHeight="1" x14ac:dyDescent="0.3">
      <c r="A1043" s="831" t="s">
        <v>628</v>
      </c>
      <c r="B1043" s="832" t="s">
        <v>9424</v>
      </c>
      <c r="C1043" s="832" t="s">
        <v>8203</v>
      </c>
      <c r="D1043" s="832" t="s">
        <v>9594</v>
      </c>
      <c r="E1043" s="832" t="s">
        <v>9595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1</v>
      </c>
      <c r="O1043" s="849">
        <v>16817</v>
      </c>
      <c r="P1043" s="837"/>
      <c r="Q1043" s="850">
        <v>16817</v>
      </c>
    </row>
    <row r="1044" spans="1:17" ht="14.4" customHeight="1" x14ac:dyDescent="0.3">
      <c r="A1044" s="831" t="s">
        <v>628</v>
      </c>
      <c r="B1044" s="832" t="s">
        <v>9424</v>
      </c>
      <c r="C1044" s="832" t="s">
        <v>8203</v>
      </c>
      <c r="D1044" s="832" t="s">
        <v>9596</v>
      </c>
      <c r="E1044" s="832" t="s">
        <v>9597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2</v>
      </c>
      <c r="O1044" s="849">
        <v>0</v>
      </c>
      <c r="P1044" s="837"/>
      <c r="Q1044" s="850">
        <v>0</v>
      </c>
    </row>
    <row r="1045" spans="1:17" ht="14.4" customHeight="1" x14ac:dyDescent="0.3">
      <c r="A1045" s="831" t="s">
        <v>628</v>
      </c>
      <c r="B1045" s="832" t="s">
        <v>9424</v>
      </c>
      <c r="C1045" s="832" t="s">
        <v>8203</v>
      </c>
      <c r="D1045" s="832" t="s">
        <v>9598</v>
      </c>
      <c r="E1045" s="832" t="s">
        <v>9599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0</v>
      </c>
      <c r="O1045" s="849">
        <v>0</v>
      </c>
      <c r="P1045" s="837"/>
      <c r="Q1045" s="850"/>
    </row>
    <row r="1046" spans="1:17" ht="14.4" customHeight="1" x14ac:dyDescent="0.3">
      <c r="A1046" s="831" t="s">
        <v>628</v>
      </c>
      <c r="B1046" s="832" t="s">
        <v>9424</v>
      </c>
      <c r="C1046" s="832" t="s">
        <v>8203</v>
      </c>
      <c r="D1046" s="832" t="s">
        <v>9600</v>
      </c>
      <c r="E1046" s="832" t="s">
        <v>9601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</v>
      </c>
      <c r="O1046" s="849">
        <v>0</v>
      </c>
      <c r="P1046" s="837"/>
      <c r="Q1046" s="850">
        <v>0</v>
      </c>
    </row>
    <row r="1047" spans="1:17" ht="14.4" customHeight="1" x14ac:dyDescent="0.3">
      <c r="A1047" s="831" t="s">
        <v>628</v>
      </c>
      <c r="B1047" s="832" t="s">
        <v>9424</v>
      </c>
      <c r="C1047" s="832" t="s">
        <v>8203</v>
      </c>
      <c r="D1047" s="832" t="s">
        <v>9602</v>
      </c>
      <c r="E1047" s="832" t="s">
        <v>9603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0</v>
      </c>
      <c r="P1047" s="837"/>
      <c r="Q1047" s="850">
        <v>0</v>
      </c>
    </row>
    <row r="1048" spans="1:17" ht="14.4" customHeight="1" x14ac:dyDescent="0.3">
      <c r="A1048" s="831" t="s">
        <v>628</v>
      </c>
      <c r="B1048" s="832" t="s">
        <v>9424</v>
      </c>
      <c r="C1048" s="832" t="s">
        <v>8203</v>
      </c>
      <c r="D1048" s="832" t="s">
        <v>9604</v>
      </c>
      <c r="E1048" s="832" t="s">
        <v>9605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0</v>
      </c>
      <c r="P1048" s="837"/>
      <c r="Q1048" s="850">
        <v>0</v>
      </c>
    </row>
    <row r="1049" spans="1:17" ht="14.4" customHeight="1" x14ac:dyDescent="0.3">
      <c r="A1049" s="831" t="s">
        <v>628</v>
      </c>
      <c r="B1049" s="832" t="s">
        <v>9424</v>
      </c>
      <c r="C1049" s="832" t="s">
        <v>8203</v>
      </c>
      <c r="D1049" s="832" t="s">
        <v>9606</v>
      </c>
      <c r="E1049" s="832" t="s">
        <v>9607</v>
      </c>
      <c r="F1049" s="849"/>
      <c r="G1049" s="849"/>
      <c r="H1049" s="849"/>
      <c r="I1049" s="849"/>
      <c r="J1049" s="849">
        <v>1</v>
      </c>
      <c r="K1049" s="849">
        <v>0</v>
      </c>
      <c r="L1049" s="849"/>
      <c r="M1049" s="849">
        <v>0</v>
      </c>
      <c r="N1049" s="849"/>
      <c r="O1049" s="849"/>
      <c r="P1049" s="837"/>
      <c r="Q1049" s="850"/>
    </row>
    <row r="1050" spans="1:17" ht="14.4" customHeight="1" x14ac:dyDescent="0.3">
      <c r="A1050" s="831" t="s">
        <v>628</v>
      </c>
      <c r="B1050" s="832" t="s">
        <v>9424</v>
      </c>
      <c r="C1050" s="832" t="s">
        <v>8203</v>
      </c>
      <c r="D1050" s="832" t="s">
        <v>9608</v>
      </c>
      <c r="E1050" s="832" t="s">
        <v>9609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11187</v>
      </c>
      <c r="P1050" s="837"/>
      <c r="Q1050" s="850">
        <v>11187</v>
      </c>
    </row>
    <row r="1051" spans="1:17" ht="14.4" customHeight="1" x14ac:dyDescent="0.3">
      <c r="A1051" s="831" t="s">
        <v>628</v>
      </c>
      <c r="B1051" s="832" t="s">
        <v>9610</v>
      </c>
      <c r="C1051" s="832" t="s">
        <v>8203</v>
      </c>
      <c r="D1051" s="832" t="s">
        <v>9463</v>
      </c>
      <c r="E1051" s="832" t="s">
        <v>9464</v>
      </c>
      <c r="F1051" s="849">
        <v>4</v>
      </c>
      <c r="G1051" s="849">
        <v>2784</v>
      </c>
      <c r="H1051" s="849">
        <v>0.4908321579689704</v>
      </c>
      <c r="I1051" s="849">
        <v>696</v>
      </c>
      <c r="J1051" s="849">
        <v>8</v>
      </c>
      <c r="K1051" s="849">
        <v>5672</v>
      </c>
      <c r="L1051" s="849">
        <v>1</v>
      </c>
      <c r="M1051" s="849">
        <v>709</v>
      </c>
      <c r="N1051" s="849">
        <v>3</v>
      </c>
      <c r="O1051" s="849">
        <v>2130</v>
      </c>
      <c r="P1051" s="837">
        <v>0.37552891396332866</v>
      </c>
      <c r="Q1051" s="850">
        <v>710</v>
      </c>
    </row>
    <row r="1052" spans="1:17" ht="14.4" customHeight="1" x14ac:dyDescent="0.3">
      <c r="A1052" s="831" t="s">
        <v>628</v>
      </c>
      <c r="B1052" s="832" t="s">
        <v>9610</v>
      </c>
      <c r="C1052" s="832" t="s">
        <v>8203</v>
      </c>
      <c r="D1052" s="832" t="s">
        <v>9611</v>
      </c>
      <c r="E1052" s="832" t="s">
        <v>9612</v>
      </c>
      <c r="F1052" s="849">
        <v>1</v>
      </c>
      <c r="G1052" s="849">
        <v>201</v>
      </c>
      <c r="H1052" s="849">
        <v>0.48550724637681159</v>
      </c>
      <c r="I1052" s="849">
        <v>201</v>
      </c>
      <c r="J1052" s="849">
        <v>2</v>
      </c>
      <c r="K1052" s="849">
        <v>414</v>
      </c>
      <c r="L1052" s="849">
        <v>1</v>
      </c>
      <c r="M1052" s="849">
        <v>207</v>
      </c>
      <c r="N1052" s="849">
        <v>5</v>
      </c>
      <c r="O1052" s="849">
        <v>1035</v>
      </c>
      <c r="P1052" s="837">
        <v>2.5</v>
      </c>
      <c r="Q1052" s="850">
        <v>207</v>
      </c>
    </row>
    <row r="1053" spans="1:17" ht="14.4" customHeight="1" x14ac:dyDescent="0.3">
      <c r="A1053" s="831" t="s">
        <v>628</v>
      </c>
      <c r="B1053" s="832" t="s">
        <v>9610</v>
      </c>
      <c r="C1053" s="832" t="s">
        <v>8203</v>
      </c>
      <c r="D1053" s="832" t="s">
        <v>9613</v>
      </c>
      <c r="E1053" s="832" t="s">
        <v>9614</v>
      </c>
      <c r="F1053" s="849"/>
      <c r="G1053" s="849"/>
      <c r="H1053" s="849"/>
      <c r="I1053" s="849"/>
      <c r="J1053" s="849">
        <v>4</v>
      </c>
      <c r="K1053" s="849">
        <v>1236</v>
      </c>
      <c r="L1053" s="849">
        <v>1</v>
      </c>
      <c r="M1053" s="849">
        <v>309</v>
      </c>
      <c r="N1053" s="849">
        <v>5</v>
      </c>
      <c r="O1053" s="849">
        <v>1545</v>
      </c>
      <c r="P1053" s="837">
        <v>1.25</v>
      </c>
      <c r="Q1053" s="850">
        <v>309</v>
      </c>
    </row>
    <row r="1054" spans="1:17" ht="14.4" customHeight="1" x14ac:dyDescent="0.3">
      <c r="A1054" s="831" t="s">
        <v>628</v>
      </c>
      <c r="B1054" s="832" t="s">
        <v>9610</v>
      </c>
      <c r="C1054" s="832" t="s">
        <v>8203</v>
      </c>
      <c r="D1054" s="832" t="s">
        <v>9615</v>
      </c>
      <c r="E1054" s="832" t="s">
        <v>9616</v>
      </c>
      <c r="F1054" s="849">
        <v>3</v>
      </c>
      <c r="G1054" s="849">
        <v>1428</v>
      </c>
      <c r="H1054" s="849"/>
      <c r="I1054" s="849">
        <v>476</v>
      </c>
      <c r="J1054" s="849"/>
      <c r="K1054" s="849"/>
      <c r="L1054" s="849"/>
      <c r="M1054" s="849"/>
      <c r="N1054" s="849">
        <v>10</v>
      </c>
      <c r="O1054" s="849">
        <v>4890</v>
      </c>
      <c r="P1054" s="837"/>
      <c r="Q1054" s="850">
        <v>489</v>
      </c>
    </row>
    <row r="1055" spans="1:17" ht="14.4" customHeight="1" x14ac:dyDescent="0.3">
      <c r="A1055" s="831" t="s">
        <v>628</v>
      </c>
      <c r="B1055" s="832" t="s">
        <v>9610</v>
      </c>
      <c r="C1055" s="832" t="s">
        <v>8203</v>
      </c>
      <c r="D1055" s="832" t="s">
        <v>9617</v>
      </c>
      <c r="E1055" s="832" t="s">
        <v>9618</v>
      </c>
      <c r="F1055" s="849">
        <v>9</v>
      </c>
      <c r="G1055" s="849">
        <v>837</v>
      </c>
      <c r="H1055" s="849">
        <v>1.2326951399116348</v>
      </c>
      <c r="I1055" s="849">
        <v>93</v>
      </c>
      <c r="J1055" s="849">
        <v>7</v>
      </c>
      <c r="K1055" s="849">
        <v>679</v>
      </c>
      <c r="L1055" s="849">
        <v>1</v>
      </c>
      <c r="M1055" s="849">
        <v>97</v>
      </c>
      <c r="N1055" s="849">
        <v>8</v>
      </c>
      <c r="O1055" s="849">
        <v>776</v>
      </c>
      <c r="P1055" s="837">
        <v>1.1428571428571428</v>
      </c>
      <c r="Q1055" s="850">
        <v>97</v>
      </c>
    </row>
    <row r="1056" spans="1:17" ht="14.4" customHeight="1" x14ac:dyDescent="0.3">
      <c r="A1056" s="831" t="s">
        <v>628</v>
      </c>
      <c r="B1056" s="832" t="s">
        <v>9610</v>
      </c>
      <c r="C1056" s="832" t="s">
        <v>8203</v>
      </c>
      <c r="D1056" s="832" t="s">
        <v>9619</v>
      </c>
      <c r="E1056" s="832" t="s">
        <v>9620</v>
      </c>
      <c r="F1056" s="849">
        <v>16</v>
      </c>
      <c r="G1056" s="849">
        <v>3647</v>
      </c>
      <c r="H1056" s="849">
        <v>0.60783333333333334</v>
      </c>
      <c r="I1056" s="849">
        <v>227.9375</v>
      </c>
      <c r="J1056" s="849">
        <v>25</v>
      </c>
      <c r="K1056" s="849">
        <v>6000</v>
      </c>
      <c r="L1056" s="849">
        <v>1</v>
      </c>
      <c r="M1056" s="849">
        <v>240</v>
      </c>
      <c r="N1056" s="849">
        <v>18</v>
      </c>
      <c r="O1056" s="849">
        <v>4338</v>
      </c>
      <c r="P1056" s="837">
        <v>0.72299999999999998</v>
      </c>
      <c r="Q1056" s="850">
        <v>241</v>
      </c>
    </row>
    <row r="1057" spans="1:17" ht="14.4" customHeight="1" x14ac:dyDescent="0.3">
      <c r="A1057" s="831" t="s">
        <v>628</v>
      </c>
      <c r="B1057" s="832" t="s">
        <v>9610</v>
      </c>
      <c r="C1057" s="832" t="s">
        <v>8203</v>
      </c>
      <c r="D1057" s="832" t="s">
        <v>9621</v>
      </c>
      <c r="E1057" s="832" t="s">
        <v>9622</v>
      </c>
      <c r="F1057" s="849">
        <v>18</v>
      </c>
      <c r="G1057" s="849">
        <v>63090</v>
      </c>
      <c r="H1057" s="849">
        <v>0.86424657534246574</v>
      </c>
      <c r="I1057" s="849">
        <v>3505</v>
      </c>
      <c r="J1057" s="849">
        <v>20</v>
      </c>
      <c r="K1057" s="849">
        <v>73000</v>
      </c>
      <c r="L1057" s="849">
        <v>1</v>
      </c>
      <c r="M1057" s="849">
        <v>3650</v>
      </c>
      <c r="N1057" s="849">
        <v>22</v>
      </c>
      <c r="O1057" s="849">
        <v>80344</v>
      </c>
      <c r="P1057" s="837">
        <v>1.1006027397260274</v>
      </c>
      <c r="Q1057" s="850">
        <v>3652</v>
      </c>
    </row>
    <row r="1058" spans="1:17" ht="14.4" customHeight="1" x14ac:dyDescent="0.3">
      <c r="A1058" s="831" t="s">
        <v>628</v>
      </c>
      <c r="B1058" s="832" t="s">
        <v>9610</v>
      </c>
      <c r="C1058" s="832" t="s">
        <v>8203</v>
      </c>
      <c r="D1058" s="832" t="s">
        <v>9623</v>
      </c>
      <c r="E1058" s="832" t="s">
        <v>9624</v>
      </c>
      <c r="F1058" s="849">
        <v>5</v>
      </c>
      <c r="G1058" s="849">
        <v>23440</v>
      </c>
      <c r="H1058" s="849">
        <v>0.43452469227346879</v>
      </c>
      <c r="I1058" s="849">
        <v>4688</v>
      </c>
      <c r="J1058" s="849">
        <v>11</v>
      </c>
      <c r="K1058" s="849">
        <v>53944</v>
      </c>
      <c r="L1058" s="849">
        <v>1</v>
      </c>
      <c r="M1058" s="849">
        <v>4904</v>
      </c>
      <c r="N1058" s="849">
        <v>12</v>
      </c>
      <c r="O1058" s="849">
        <v>58896</v>
      </c>
      <c r="P1058" s="837">
        <v>1.0917989025656236</v>
      </c>
      <c r="Q1058" s="850">
        <v>4908</v>
      </c>
    </row>
    <row r="1059" spans="1:17" ht="14.4" customHeight="1" x14ac:dyDescent="0.3">
      <c r="A1059" s="831" t="s">
        <v>628</v>
      </c>
      <c r="B1059" s="832" t="s">
        <v>9610</v>
      </c>
      <c r="C1059" s="832" t="s">
        <v>8203</v>
      </c>
      <c r="D1059" s="832" t="s">
        <v>9625</v>
      </c>
      <c r="E1059" s="832" t="s">
        <v>9626</v>
      </c>
      <c r="F1059" s="849">
        <v>5</v>
      </c>
      <c r="G1059" s="849">
        <v>15830</v>
      </c>
      <c r="H1059" s="849">
        <v>0.79683882009463403</v>
      </c>
      <c r="I1059" s="849">
        <v>3166</v>
      </c>
      <c r="J1059" s="849">
        <v>6</v>
      </c>
      <c r="K1059" s="849">
        <v>19866</v>
      </c>
      <c r="L1059" s="849">
        <v>1</v>
      </c>
      <c r="M1059" s="849">
        <v>3311</v>
      </c>
      <c r="N1059" s="849">
        <v>2</v>
      </c>
      <c r="O1059" s="849">
        <v>6626</v>
      </c>
      <c r="P1059" s="837">
        <v>0.33353468237189166</v>
      </c>
      <c r="Q1059" s="850">
        <v>3313</v>
      </c>
    </row>
    <row r="1060" spans="1:17" ht="14.4" customHeight="1" x14ac:dyDescent="0.3">
      <c r="A1060" s="831" t="s">
        <v>628</v>
      </c>
      <c r="B1060" s="832" t="s">
        <v>9610</v>
      </c>
      <c r="C1060" s="832" t="s">
        <v>8203</v>
      </c>
      <c r="D1060" s="832" t="s">
        <v>9627</v>
      </c>
      <c r="E1060" s="832" t="s">
        <v>9628</v>
      </c>
      <c r="F1060" s="849">
        <v>2</v>
      </c>
      <c r="G1060" s="849">
        <v>8318</v>
      </c>
      <c r="H1060" s="849">
        <v>0.63886328725038399</v>
      </c>
      <c r="I1060" s="849">
        <v>4159</v>
      </c>
      <c r="J1060" s="849">
        <v>3</v>
      </c>
      <c r="K1060" s="849">
        <v>13020</v>
      </c>
      <c r="L1060" s="849">
        <v>1</v>
      </c>
      <c r="M1060" s="849">
        <v>4340</v>
      </c>
      <c r="N1060" s="849">
        <v>5</v>
      </c>
      <c r="O1060" s="849">
        <v>21715</v>
      </c>
      <c r="P1060" s="837">
        <v>1.6678187403993856</v>
      </c>
      <c r="Q1060" s="850">
        <v>4343</v>
      </c>
    </row>
    <row r="1061" spans="1:17" ht="14.4" customHeight="1" x14ac:dyDescent="0.3">
      <c r="A1061" s="831" t="s">
        <v>628</v>
      </c>
      <c r="B1061" s="832" t="s">
        <v>9610</v>
      </c>
      <c r="C1061" s="832" t="s">
        <v>8203</v>
      </c>
      <c r="D1061" s="832" t="s">
        <v>9629</v>
      </c>
      <c r="E1061" s="832" t="s">
        <v>9630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2</v>
      </c>
      <c r="O1061" s="849">
        <v>240</v>
      </c>
      <c r="P1061" s="837"/>
      <c r="Q1061" s="850">
        <v>120</v>
      </c>
    </row>
    <row r="1062" spans="1:17" ht="14.4" customHeight="1" x14ac:dyDescent="0.3">
      <c r="A1062" s="831" t="s">
        <v>628</v>
      </c>
      <c r="B1062" s="832" t="s">
        <v>9610</v>
      </c>
      <c r="C1062" s="832" t="s">
        <v>8203</v>
      </c>
      <c r="D1062" s="832" t="s">
        <v>9631</v>
      </c>
      <c r="E1062" s="832" t="s">
        <v>9632</v>
      </c>
      <c r="F1062" s="849">
        <v>1</v>
      </c>
      <c r="G1062" s="849">
        <v>4323</v>
      </c>
      <c r="H1062" s="849">
        <v>0.32251566696508505</v>
      </c>
      <c r="I1062" s="849">
        <v>4323</v>
      </c>
      <c r="J1062" s="849">
        <v>3</v>
      </c>
      <c r="K1062" s="849">
        <v>13404</v>
      </c>
      <c r="L1062" s="849">
        <v>1</v>
      </c>
      <c r="M1062" s="849">
        <v>4468</v>
      </c>
      <c r="N1062" s="849">
        <v>4</v>
      </c>
      <c r="O1062" s="849">
        <v>17880</v>
      </c>
      <c r="P1062" s="837">
        <v>1.333930170098478</v>
      </c>
      <c r="Q1062" s="850">
        <v>4470</v>
      </c>
    </row>
    <row r="1063" spans="1:17" ht="14.4" customHeight="1" x14ac:dyDescent="0.3">
      <c r="A1063" s="831" t="s">
        <v>628</v>
      </c>
      <c r="B1063" s="832" t="s">
        <v>9610</v>
      </c>
      <c r="C1063" s="832" t="s">
        <v>8203</v>
      </c>
      <c r="D1063" s="832" t="s">
        <v>9633</v>
      </c>
      <c r="E1063" s="832" t="s">
        <v>9634</v>
      </c>
      <c r="F1063" s="849">
        <v>3</v>
      </c>
      <c r="G1063" s="849">
        <v>16086</v>
      </c>
      <c r="H1063" s="849">
        <v>0.73025240602869079</v>
      </c>
      <c r="I1063" s="849">
        <v>5362</v>
      </c>
      <c r="J1063" s="849">
        <v>4</v>
      </c>
      <c r="K1063" s="849">
        <v>22028</v>
      </c>
      <c r="L1063" s="849">
        <v>1</v>
      </c>
      <c r="M1063" s="849">
        <v>5507</v>
      </c>
      <c r="N1063" s="849">
        <v>2</v>
      </c>
      <c r="O1063" s="849">
        <v>11018</v>
      </c>
      <c r="P1063" s="837">
        <v>0.50018158707100058</v>
      </c>
      <c r="Q1063" s="850">
        <v>5509</v>
      </c>
    </row>
    <row r="1064" spans="1:17" ht="14.4" customHeight="1" x14ac:dyDescent="0.3">
      <c r="A1064" s="831" t="s">
        <v>628</v>
      </c>
      <c r="B1064" s="832" t="s">
        <v>9610</v>
      </c>
      <c r="C1064" s="832" t="s">
        <v>8203</v>
      </c>
      <c r="D1064" s="832" t="s">
        <v>9635</v>
      </c>
      <c r="E1064" s="832" t="s">
        <v>9636</v>
      </c>
      <c r="F1064" s="849">
        <v>3</v>
      </c>
      <c r="G1064" s="849">
        <v>1011</v>
      </c>
      <c r="H1064" s="849"/>
      <c r="I1064" s="849">
        <v>337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628</v>
      </c>
      <c r="B1065" s="832" t="s">
        <v>9610</v>
      </c>
      <c r="C1065" s="832" t="s">
        <v>8203</v>
      </c>
      <c r="D1065" s="832" t="s">
        <v>9637</v>
      </c>
      <c r="E1065" s="832" t="s">
        <v>9638</v>
      </c>
      <c r="F1065" s="849"/>
      <c r="G1065" s="849"/>
      <c r="H1065" s="849"/>
      <c r="I1065" s="849"/>
      <c r="J1065" s="849">
        <v>1</v>
      </c>
      <c r="K1065" s="849">
        <v>1596</v>
      </c>
      <c r="L1065" s="849">
        <v>1</v>
      </c>
      <c r="M1065" s="849">
        <v>1596</v>
      </c>
      <c r="N1065" s="849"/>
      <c r="O1065" s="849"/>
      <c r="P1065" s="837"/>
      <c r="Q1065" s="850"/>
    </row>
    <row r="1066" spans="1:17" ht="14.4" customHeight="1" x14ac:dyDescent="0.3">
      <c r="A1066" s="831" t="s">
        <v>628</v>
      </c>
      <c r="B1066" s="832" t="s">
        <v>9610</v>
      </c>
      <c r="C1066" s="832" t="s">
        <v>8203</v>
      </c>
      <c r="D1066" s="832" t="s">
        <v>9639</v>
      </c>
      <c r="E1066" s="832" t="s">
        <v>9640</v>
      </c>
      <c r="F1066" s="849"/>
      <c r="G1066" s="849"/>
      <c r="H1066" s="849"/>
      <c r="I1066" s="849"/>
      <c r="J1066" s="849">
        <v>1</v>
      </c>
      <c r="K1066" s="849">
        <v>3167</v>
      </c>
      <c r="L1066" s="849">
        <v>1</v>
      </c>
      <c r="M1066" s="849">
        <v>3167</v>
      </c>
      <c r="N1066" s="849"/>
      <c r="O1066" s="849"/>
      <c r="P1066" s="837"/>
      <c r="Q1066" s="850"/>
    </row>
    <row r="1067" spans="1:17" ht="14.4" customHeight="1" x14ac:dyDescent="0.3">
      <c r="A1067" s="831" t="s">
        <v>628</v>
      </c>
      <c r="B1067" s="832" t="s">
        <v>9610</v>
      </c>
      <c r="C1067" s="832" t="s">
        <v>8203</v>
      </c>
      <c r="D1067" s="832" t="s">
        <v>9418</v>
      </c>
      <c r="E1067" s="832" t="s">
        <v>9419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679</v>
      </c>
      <c r="P1067" s="837"/>
      <c r="Q1067" s="850">
        <v>679</v>
      </c>
    </row>
    <row r="1068" spans="1:17" ht="14.4" customHeight="1" x14ac:dyDescent="0.3">
      <c r="A1068" s="831" t="s">
        <v>628</v>
      </c>
      <c r="B1068" s="832" t="s">
        <v>9610</v>
      </c>
      <c r="C1068" s="832" t="s">
        <v>8203</v>
      </c>
      <c r="D1068" s="832" t="s">
        <v>9641</v>
      </c>
      <c r="E1068" s="832" t="s">
        <v>9642</v>
      </c>
      <c r="F1068" s="849">
        <v>1</v>
      </c>
      <c r="G1068" s="849">
        <v>1235</v>
      </c>
      <c r="H1068" s="849"/>
      <c r="I1068" s="849">
        <v>1235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628</v>
      </c>
      <c r="B1069" s="832" t="s">
        <v>9610</v>
      </c>
      <c r="C1069" s="832" t="s">
        <v>8203</v>
      </c>
      <c r="D1069" s="832" t="s">
        <v>9643</v>
      </c>
      <c r="E1069" s="832" t="s">
        <v>9644</v>
      </c>
      <c r="F1069" s="849"/>
      <c r="G1069" s="849"/>
      <c r="H1069" s="849"/>
      <c r="I1069" s="849"/>
      <c r="J1069" s="849">
        <v>1</v>
      </c>
      <c r="K1069" s="849">
        <v>5091</v>
      </c>
      <c r="L1069" s="849">
        <v>1</v>
      </c>
      <c r="M1069" s="849">
        <v>5091</v>
      </c>
      <c r="N1069" s="849"/>
      <c r="O1069" s="849"/>
      <c r="P1069" s="837"/>
      <c r="Q1069" s="850"/>
    </row>
    <row r="1070" spans="1:17" ht="14.4" customHeight="1" x14ac:dyDescent="0.3">
      <c r="A1070" s="831" t="s">
        <v>628</v>
      </c>
      <c r="B1070" s="832" t="s">
        <v>9610</v>
      </c>
      <c r="C1070" s="832" t="s">
        <v>8203</v>
      </c>
      <c r="D1070" s="832" t="s">
        <v>9645</v>
      </c>
      <c r="E1070" s="832" t="s">
        <v>9646</v>
      </c>
      <c r="F1070" s="849">
        <v>34</v>
      </c>
      <c r="G1070" s="849">
        <v>43656</v>
      </c>
      <c r="H1070" s="849">
        <v>0.92640692640692646</v>
      </c>
      <c r="I1070" s="849">
        <v>1284</v>
      </c>
      <c r="J1070" s="849">
        <v>36</v>
      </c>
      <c r="K1070" s="849">
        <v>47124</v>
      </c>
      <c r="L1070" s="849">
        <v>1</v>
      </c>
      <c r="M1070" s="849">
        <v>1309</v>
      </c>
      <c r="N1070" s="849">
        <v>31</v>
      </c>
      <c r="O1070" s="849">
        <v>40610</v>
      </c>
      <c r="P1070" s="837">
        <v>0.86176895000424414</v>
      </c>
      <c r="Q1070" s="850">
        <v>1310</v>
      </c>
    </row>
    <row r="1071" spans="1:17" ht="14.4" customHeight="1" x14ac:dyDescent="0.3">
      <c r="A1071" s="831" t="s">
        <v>628</v>
      </c>
      <c r="B1071" s="832" t="s">
        <v>9610</v>
      </c>
      <c r="C1071" s="832" t="s">
        <v>8203</v>
      </c>
      <c r="D1071" s="832" t="s">
        <v>3392</v>
      </c>
      <c r="E1071" s="832" t="s">
        <v>9647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4266</v>
      </c>
      <c r="P1071" s="837"/>
      <c r="Q1071" s="850">
        <v>4266</v>
      </c>
    </row>
    <row r="1072" spans="1:17" ht="14.4" customHeight="1" x14ac:dyDescent="0.3">
      <c r="A1072" s="831" t="s">
        <v>628</v>
      </c>
      <c r="B1072" s="832" t="s">
        <v>9610</v>
      </c>
      <c r="C1072" s="832" t="s">
        <v>8203</v>
      </c>
      <c r="D1072" s="832" t="s">
        <v>9648</v>
      </c>
      <c r="E1072" s="832" t="s">
        <v>9649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972</v>
      </c>
      <c r="P1072" s="837"/>
      <c r="Q1072" s="850">
        <v>972</v>
      </c>
    </row>
    <row r="1073" spans="1:17" ht="14.4" customHeight="1" x14ac:dyDescent="0.3">
      <c r="A1073" s="831" t="s">
        <v>628</v>
      </c>
      <c r="B1073" s="832" t="s">
        <v>9610</v>
      </c>
      <c r="C1073" s="832" t="s">
        <v>8203</v>
      </c>
      <c r="D1073" s="832" t="s">
        <v>9485</v>
      </c>
      <c r="E1073" s="832" t="s">
        <v>9486</v>
      </c>
      <c r="F1073" s="849">
        <v>1</v>
      </c>
      <c r="G1073" s="849">
        <v>1002</v>
      </c>
      <c r="H1073" s="849"/>
      <c r="I1073" s="849">
        <v>1002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628</v>
      </c>
      <c r="B1074" s="832" t="s">
        <v>9610</v>
      </c>
      <c r="C1074" s="832" t="s">
        <v>8203</v>
      </c>
      <c r="D1074" s="832" t="s">
        <v>9650</v>
      </c>
      <c r="E1074" s="832" t="s">
        <v>9651</v>
      </c>
      <c r="F1074" s="849">
        <v>1</v>
      </c>
      <c r="G1074" s="849">
        <v>157</v>
      </c>
      <c r="H1074" s="849"/>
      <c r="I1074" s="849">
        <v>157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628</v>
      </c>
      <c r="B1075" s="832" t="s">
        <v>9610</v>
      </c>
      <c r="C1075" s="832" t="s">
        <v>8203</v>
      </c>
      <c r="D1075" s="832" t="s">
        <v>9652</v>
      </c>
      <c r="E1075" s="832" t="s">
        <v>9653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5796</v>
      </c>
      <c r="P1075" s="837"/>
      <c r="Q1075" s="850">
        <v>5796</v>
      </c>
    </row>
    <row r="1076" spans="1:17" ht="14.4" customHeight="1" x14ac:dyDescent="0.3">
      <c r="A1076" s="831" t="s">
        <v>628</v>
      </c>
      <c r="B1076" s="832" t="s">
        <v>9610</v>
      </c>
      <c r="C1076" s="832" t="s">
        <v>8203</v>
      </c>
      <c r="D1076" s="832" t="s">
        <v>8574</v>
      </c>
      <c r="E1076" s="832" t="s">
        <v>8575</v>
      </c>
      <c r="F1076" s="849">
        <v>2</v>
      </c>
      <c r="G1076" s="849">
        <v>164</v>
      </c>
      <c r="H1076" s="849"/>
      <c r="I1076" s="849">
        <v>82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" customHeight="1" x14ac:dyDescent="0.3">
      <c r="A1077" s="831" t="s">
        <v>628</v>
      </c>
      <c r="B1077" s="832" t="s">
        <v>9610</v>
      </c>
      <c r="C1077" s="832" t="s">
        <v>8203</v>
      </c>
      <c r="D1077" s="832" t="s">
        <v>9654</v>
      </c>
      <c r="E1077" s="832" t="s">
        <v>9655</v>
      </c>
      <c r="F1077" s="849">
        <v>3</v>
      </c>
      <c r="G1077" s="849">
        <v>11874</v>
      </c>
      <c r="H1077" s="849"/>
      <c r="I1077" s="849">
        <v>3958</v>
      </c>
      <c r="J1077" s="849"/>
      <c r="K1077" s="849"/>
      <c r="L1077" s="849"/>
      <c r="M1077" s="849"/>
      <c r="N1077" s="849">
        <v>6</v>
      </c>
      <c r="O1077" s="849">
        <v>24852</v>
      </c>
      <c r="P1077" s="837"/>
      <c r="Q1077" s="850">
        <v>4142</v>
      </c>
    </row>
    <row r="1078" spans="1:17" ht="14.4" customHeight="1" x14ac:dyDescent="0.3">
      <c r="A1078" s="831" t="s">
        <v>628</v>
      </c>
      <c r="B1078" s="832" t="s">
        <v>9610</v>
      </c>
      <c r="C1078" s="832" t="s">
        <v>8203</v>
      </c>
      <c r="D1078" s="832" t="s">
        <v>9656</v>
      </c>
      <c r="E1078" s="832" t="s">
        <v>9657</v>
      </c>
      <c r="F1078" s="849">
        <v>1</v>
      </c>
      <c r="G1078" s="849">
        <v>384</v>
      </c>
      <c r="H1078" s="849"/>
      <c r="I1078" s="849">
        <v>384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628</v>
      </c>
      <c r="B1079" s="832" t="s">
        <v>9610</v>
      </c>
      <c r="C1079" s="832" t="s">
        <v>8203</v>
      </c>
      <c r="D1079" s="832" t="s">
        <v>9658</v>
      </c>
      <c r="E1079" s="832" t="s">
        <v>9480</v>
      </c>
      <c r="F1079" s="849">
        <v>1</v>
      </c>
      <c r="G1079" s="849">
        <v>675</v>
      </c>
      <c r="H1079" s="849"/>
      <c r="I1079" s="849">
        <v>675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628</v>
      </c>
      <c r="B1080" s="832" t="s">
        <v>9610</v>
      </c>
      <c r="C1080" s="832" t="s">
        <v>8203</v>
      </c>
      <c r="D1080" s="832" t="s">
        <v>9659</v>
      </c>
      <c r="E1080" s="832" t="s">
        <v>9660</v>
      </c>
      <c r="F1080" s="849">
        <v>2</v>
      </c>
      <c r="G1080" s="849">
        <v>5706</v>
      </c>
      <c r="H1080" s="849">
        <v>0.96711864406779657</v>
      </c>
      <c r="I1080" s="849">
        <v>2853</v>
      </c>
      <c r="J1080" s="849">
        <v>2</v>
      </c>
      <c r="K1080" s="849">
        <v>5900</v>
      </c>
      <c r="L1080" s="849">
        <v>1</v>
      </c>
      <c r="M1080" s="849">
        <v>2950</v>
      </c>
      <c r="N1080" s="849">
        <v>3</v>
      </c>
      <c r="O1080" s="849">
        <v>8856</v>
      </c>
      <c r="P1080" s="837">
        <v>1.5010169491525425</v>
      </c>
      <c r="Q1080" s="850">
        <v>2952</v>
      </c>
    </row>
    <row r="1081" spans="1:17" ht="14.4" customHeight="1" x14ac:dyDescent="0.3">
      <c r="A1081" s="831" t="s">
        <v>628</v>
      </c>
      <c r="B1081" s="832" t="s">
        <v>9610</v>
      </c>
      <c r="C1081" s="832" t="s">
        <v>8203</v>
      </c>
      <c r="D1081" s="832" t="s">
        <v>9661</v>
      </c>
      <c r="E1081" s="832" t="s">
        <v>9662</v>
      </c>
      <c r="F1081" s="849">
        <v>1</v>
      </c>
      <c r="G1081" s="849">
        <v>2776</v>
      </c>
      <c r="H1081" s="849"/>
      <c r="I1081" s="849">
        <v>2776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628</v>
      </c>
      <c r="B1082" s="832" t="s">
        <v>9610</v>
      </c>
      <c r="C1082" s="832" t="s">
        <v>8203</v>
      </c>
      <c r="D1082" s="832" t="s">
        <v>9663</v>
      </c>
      <c r="E1082" s="832" t="s">
        <v>9664</v>
      </c>
      <c r="F1082" s="849">
        <v>4</v>
      </c>
      <c r="G1082" s="849">
        <v>456</v>
      </c>
      <c r="H1082" s="849">
        <v>0.76</v>
      </c>
      <c r="I1082" s="849">
        <v>114</v>
      </c>
      <c r="J1082" s="849">
        <v>5</v>
      </c>
      <c r="K1082" s="849">
        <v>600</v>
      </c>
      <c r="L1082" s="849">
        <v>1</v>
      </c>
      <c r="M1082" s="849">
        <v>120</v>
      </c>
      <c r="N1082" s="849">
        <v>12</v>
      </c>
      <c r="O1082" s="849">
        <v>1440</v>
      </c>
      <c r="P1082" s="837">
        <v>2.4</v>
      </c>
      <c r="Q1082" s="850">
        <v>120</v>
      </c>
    </row>
    <row r="1083" spans="1:17" ht="14.4" customHeight="1" x14ac:dyDescent="0.3">
      <c r="A1083" s="831" t="s">
        <v>628</v>
      </c>
      <c r="B1083" s="832" t="s">
        <v>9610</v>
      </c>
      <c r="C1083" s="832" t="s">
        <v>8203</v>
      </c>
      <c r="D1083" s="832" t="s">
        <v>9525</v>
      </c>
      <c r="E1083" s="832" t="s">
        <v>9526</v>
      </c>
      <c r="F1083" s="849">
        <v>3</v>
      </c>
      <c r="G1083" s="849">
        <v>2556</v>
      </c>
      <c r="H1083" s="849"/>
      <c r="I1083" s="849">
        <v>852</v>
      </c>
      <c r="J1083" s="849"/>
      <c r="K1083" s="849"/>
      <c r="L1083" s="849"/>
      <c r="M1083" s="849"/>
      <c r="N1083" s="849">
        <v>1</v>
      </c>
      <c r="O1083" s="849">
        <v>865</v>
      </c>
      <c r="P1083" s="837"/>
      <c r="Q1083" s="850">
        <v>865</v>
      </c>
    </row>
    <row r="1084" spans="1:17" ht="14.4" customHeight="1" x14ac:dyDescent="0.3">
      <c r="A1084" s="831" t="s">
        <v>628</v>
      </c>
      <c r="B1084" s="832" t="s">
        <v>9610</v>
      </c>
      <c r="C1084" s="832" t="s">
        <v>8203</v>
      </c>
      <c r="D1084" s="832" t="s">
        <v>9665</v>
      </c>
      <c r="E1084" s="832" t="s">
        <v>9666</v>
      </c>
      <c r="F1084" s="849">
        <v>108</v>
      </c>
      <c r="G1084" s="849">
        <v>12311</v>
      </c>
      <c r="H1084" s="849">
        <v>0.84091530054644814</v>
      </c>
      <c r="I1084" s="849">
        <v>113.99074074074075</v>
      </c>
      <c r="J1084" s="849">
        <v>122</v>
      </c>
      <c r="K1084" s="849">
        <v>14640</v>
      </c>
      <c r="L1084" s="849">
        <v>1</v>
      </c>
      <c r="M1084" s="849">
        <v>120</v>
      </c>
      <c r="N1084" s="849">
        <v>82</v>
      </c>
      <c r="O1084" s="849">
        <v>9840</v>
      </c>
      <c r="P1084" s="837">
        <v>0.67213114754098358</v>
      </c>
      <c r="Q1084" s="850">
        <v>120</v>
      </c>
    </row>
    <row r="1085" spans="1:17" ht="14.4" customHeight="1" x14ac:dyDescent="0.3">
      <c r="A1085" s="831" t="s">
        <v>628</v>
      </c>
      <c r="B1085" s="832" t="s">
        <v>9610</v>
      </c>
      <c r="C1085" s="832" t="s">
        <v>8203</v>
      </c>
      <c r="D1085" s="832" t="s">
        <v>9667</v>
      </c>
      <c r="E1085" s="832" t="s">
        <v>9668</v>
      </c>
      <c r="F1085" s="849">
        <v>1</v>
      </c>
      <c r="G1085" s="849">
        <v>4308</v>
      </c>
      <c r="H1085" s="849"/>
      <c r="I1085" s="849">
        <v>4308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628</v>
      </c>
      <c r="B1086" s="832" t="s">
        <v>9610</v>
      </c>
      <c r="C1086" s="832" t="s">
        <v>8203</v>
      </c>
      <c r="D1086" s="832" t="s">
        <v>8681</v>
      </c>
      <c r="E1086" s="832" t="s">
        <v>8682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183</v>
      </c>
      <c r="P1086" s="837"/>
      <c r="Q1086" s="850">
        <v>183</v>
      </c>
    </row>
    <row r="1087" spans="1:17" ht="14.4" customHeight="1" x14ac:dyDescent="0.3">
      <c r="A1087" s="831" t="s">
        <v>628</v>
      </c>
      <c r="B1087" s="832" t="s">
        <v>9610</v>
      </c>
      <c r="C1087" s="832" t="s">
        <v>8203</v>
      </c>
      <c r="D1087" s="832" t="s">
        <v>9537</v>
      </c>
      <c r="E1087" s="832" t="s">
        <v>9538</v>
      </c>
      <c r="F1087" s="849"/>
      <c r="G1087" s="849"/>
      <c r="H1087" s="849"/>
      <c r="I1087" s="849"/>
      <c r="J1087" s="849">
        <v>1</v>
      </c>
      <c r="K1087" s="849">
        <v>648</v>
      </c>
      <c r="L1087" s="849">
        <v>1</v>
      </c>
      <c r="M1087" s="849">
        <v>648</v>
      </c>
      <c r="N1087" s="849"/>
      <c r="O1087" s="849"/>
      <c r="P1087" s="837"/>
      <c r="Q1087" s="850"/>
    </row>
    <row r="1088" spans="1:17" ht="14.4" customHeight="1" x14ac:dyDescent="0.3">
      <c r="A1088" s="831" t="s">
        <v>628</v>
      </c>
      <c r="B1088" s="832" t="s">
        <v>9610</v>
      </c>
      <c r="C1088" s="832" t="s">
        <v>8203</v>
      </c>
      <c r="D1088" s="832" t="s">
        <v>9669</v>
      </c>
      <c r="E1088" s="832" t="s">
        <v>9670</v>
      </c>
      <c r="F1088" s="849">
        <v>55</v>
      </c>
      <c r="G1088" s="849">
        <v>17104</v>
      </c>
      <c r="H1088" s="849">
        <v>0.73448705286211191</v>
      </c>
      <c r="I1088" s="849">
        <v>310.9818181818182</v>
      </c>
      <c r="J1088" s="849">
        <v>73</v>
      </c>
      <c r="K1088" s="849">
        <v>23287</v>
      </c>
      <c r="L1088" s="849">
        <v>1</v>
      </c>
      <c r="M1088" s="849">
        <v>319</v>
      </c>
      <c r="N1088" s="849">
        <v>61</v>
      </c>
      <c r="O1088" s="849">
        <v>19459</v>
      </c>
      <c r="P1088" s="837">
        <v>0.83561643835616439</v>
      </c>
      <c r="Q1088" s="850">
        <v>319</v>
      </c>
    </row>
    <row r="1089" spans="1:17" ht="14.4" customHeight="1" x14ac:dyDescent="0.3">
      <c r="A1089" s="831" t="s">
        <v>628</v>
      </c>
      <c r="B1089" s="832" t="s">
        <v>9610</v>
      </c>
      <c r="C1089" s="832" t="s">
        <v>8203</v>
      </c>
      <c r="D1089" s="832" t="s">
        <v>9671</v>
      </c>
      <c r="E1089" s="832" t="s">
        <v>9672</v>
      </c>
      <c r="F1089" s="849">
        <v>7</v>
      </c>
      <c r="G1089" s="849">
        <v>17780</v>
      </c>
      <c r="H1089" s="849">
        <v>0.61017879817426812</v>
      </c>
      <c r="I1089" s="849">
        <v>2540</v>
      </c>
      <c r="J1089" s="849">
        <v>11</v>
      </c>
      <c r="K1089" s="849">
        <v>29139</v>
      </c>
      <c r="L1089" s="849">
        <v>1</v>
      </c>
      <c r="M1089" s="849">
        <v>2649</v>
      </c>
      <c r="N1089" s="849">
        <v>9</v>
      </c>
      <c r="O1089" s="849">
        <v>23850</v>
      </c>
      <c r="P1089" s="837">
        <v>0.81849068259034286</v>
      </c>
      <c r="Q1089" s="850">
        <v>2650</v>
      </c>
    </row>
    <row r="1090" spans="1:17" ht="14.4" customHeight="1" x14ac:dyDescent="0.3">
      <c r="A1090" s="831" t="s">
        <v>628</v>
      </c>
      <c r="B1090" s="832" t="s">
        <v>9610</v>
      </c>
      <c r="C1090" s="832" t="s">
        <v>8203</v>
      </c>
      <c r="D1090" s="832" t="s">
        <v>9673</v>
      </c>
      <c r="E1090" s="832" t="s">
        <v>9674</v>
      </c>
      <c r="F1090" s="849">
        <v>1</v>
      </c>
      <c r="G1090" s="849">
        <v>5488</v>
      </c>
      <c r="H1090" s="849">
        <v>0.48089730108657552</v>
      </c>
      <c r="I1090" s="849">
        <v>5488</v>
      </c>
      <c r="J1090" s="849">
        <v>2</v>
      </c>
      <c r="K1090" s="849">
        <v>11412</v>
      </c>
      <c r="L1090" s="849">
        <v>1</v>
      </c>
      <c r="M1090" s="849">
        <v>5706</v>
      </c>
      <c r="N1090" s="849">
        <v>1</v>
      </c>
      <c r="O1090" s="849">
        <v>5706</v>
      </c>
      <c r="P1090" s="837">
        <v>0.5</v>
      </c>
      <c r="Q1090" s="850">
        <v>5706</v>
      </c>
    </row>
    <row r="1091" spans="1:17" ht="14.4" customHeight="1" x14ac:dyDescent="0.3">
      <c r="A1091" s="831" t="s">
        <v>628</v>
      </c>
      <c r="B1091" s="832" t="s">
        <v>9610</v>
      </c>
      <c r="C1091" s="832" t="s">
        <v>8203</v>
      </c>
      <c r="D1091" s="832" t="s">
        <v>9675</v>
      </c>
      <c r="E1091" s="832" t="s">
        <v>9676</v>
      </c>
      <c r="F1091" s="849">
        <v>6</v>
      </c>
      <c r="G1091" s="849">
        <v>14838</v>
      </c>
      <c r="H1091" s="849">
        <v>1.1646781789638931</v>
      </c>
      <c r="I1091" s="849">
        <v>2473</v>
      </c>
      <c r="J1091" s="849">
        <v>5</v>
      </c>
      <c r="K1091" s="849">
        <v>12740</v>
      </c>
      <c r="L1091" s="849">
        <v>1</v>
      </c>
      <c r="M1091" s="849">
        <v>2548</v>
      </c>
      <c r="N1091" s="849">
        <v>6</v>
      </c>
      <c r="O1091" s="849">
        <v>15294</v>
      </c>
      <c r="P1091" s="837">
        <v>1.2004709576138148</v>
      </c>
      <c r="Q1091" s="850">
        <v>2549</v>
      </c>
    </row>
    <row r="1092" spans="1:17" ht="14.4" customHeight="1" x14ac:dyDescent="0.3">
      <c r="A1092" s="831" t="s">
        <v>628</v>
      </c>
      <c r="B1092" s="832" t="s">
        <v>9610</v>
      </c>
      <c r="C1092" s="832" t="s">
        <v>8203</v>
      </c>
      <c r="D1092" s="832" t="s">
        <v>9677</v>
      </c>
      <c r="E1092" s="832" t="s">
        <v>9678</v>
      </c>
      <c r="F1092" s="849">
        <v>9</v>
      </c>
      <c r="G1092" s="849">
        <v>27099</v>
      </c>
      <c r="H1092" s="849">
        <v>0.67005415028558712</v>
      </c>
      <c r="I1092" s="849">
        <v>3011</v>
      </c>
      <c r="J1092" s="849">
        <v>13</v>
      </c>
      <c r="K1092" s="849">
        <v>40443</v>
      </c>
      <c r="L1092" s="849">
        <v>1</v>
      </c>
      <c r="M1092" s="849">
        <v>3111</v>
      </c>
      <c r="N1092" s="849">
        <v>8</v>
      </c>
      <c r="O1092" s="849">
        <v>24904</v>
      </c>
      <c r="P1092" s="837">
        <v>0.6157802339094528</v>
      </c>
      <c r="Q1092" s="850">
        <v>3113</v>
      </c>
    </row>
    <row r="1093" spans="1:17" ht="14.4" customHeight="1" x14ac:dyDescent="0.3">
      <c r="A1093" s="831" t="s">
        <v>628</v>
      </c>
      <c r="B1093" s="832" t="s">
        <v>9610</v>
      </c>
      <c r="C1093" s="832" t="s">
        <v>8203</v>
      </c>
      <c r="D1093" s="832" t="s">
        <v>9679</v>
      </c>
      <c r="E1093" s="832" t="s">
        <v>9680</v>
      </c>
      <c r="F1093" s="849"/>
      <c r="G1093" s="849"/>
      <c r="H1093" s="849"/>
      <c r="I1093" s="849"/>
      <c r="J1093" s="849">
        <v>1</v>
      </c>
      <c r="K1093" s="849">
        <v>2931</v>
      </c>
      <c r="L1093" s="849">
        <v>1</v>
      </c>
      <c r="M1093" s="849">
        <v>2931</v>
      </c>
      <c r="N1093" s="849">
        <v>1</v>
      </c>
      <c r="O1093" s="849">
        <v>2933</v>
      </c>
      <c r="P1093" s="837">
        <v>1.0006823609689526</v>
      </c>
      <c r="Q1093" s="850">
        <v>2933</v>
      </c>
    </row>
    <row r="1094" spans="1:17" ht="14.4" customHeight="1" x14ac:dyDescent="0.3">
      <c r="A1094" s="831" t="s">
        <v>628</v>
      </c>
      <c r="B1094" s="832" t="s">
        <v>9610</v>
      </c>
      <c r="C1094" s="832" t="s">
        <v>8203</v>
      </c>
      <c r="D1094" s="832" t="s">
        <v>9681</v>
      </c>
      <c r="E1094" s="832" t="s">
        <v>9682</v>
      </c>
      <c r="F1094" s="849">
        <v>2</v>
      </c>
      <c r="G1094" s="849">
        <v>7590</v>
      </c>
      <c r="H1094" s="849"/>
      <c r="I1094" s="849">
        <v>3795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628</v>
      </c>
      <c r="B1095" s="832" t="s">
        <v>9610</v>
      </c>
      <c r="C1095" s="832" t="s">
        <v>8203</v>
      </c>
      <c r="D1095" s="832" t="s">
        <v>9683</v>
      </c>
      <c r="E1095" s="832" t="s">
        <v>9684</v>
      </c>
      <c r="F1095" s="849">
        <v>1</v>
      </c>
      <c r="G1095" s="849">
        <v>114</v>
      </c>
      <c r="H1095" s="849">
        <v>0.47499999999999998</v>
      </c>
      <c r="I1095" s="849">
        <v>114</v>
      </c>
      <c r="J1095" s="849">
        <v>2</v>
      </c>
      <c r="K1095" s="849">
        <v>240</v>
      </c>
      <c r="L1095" s="849">
        <v>1</v>
      </c>
      <c r="M1095" s="849">
        <v>120</v>
      </c>
      <c r="N1095" s="849">
        <v>1</v>
      </c>
      <c r="O1095" s="849">
        <v>120</v>
      </c>
      <c r="P1095" s="837">
        <v>0.5</v>
      </c>
      <c r="Q1095" s="850">
        <v>120</v>
      </c>
    </row>
    <row r="1096" spans="1:17" ht="14.4" customHeight="1" x14ac:dyDescent="0.3">
      <c r="A1096" s="831" t="s">
        <v>628</v>
      </c>
      <c r="B1096" s="832" t="s">
        <v>9610</v>
      </c>
      <c r="C1096" s="832" t="s">
        <v>8203</v>
      </c>
      <c r="D1096" s="832" t="s">
        <v>9685</v>
      </c>
      <c r="E1096" s="832" t="s">
        <v>9686</v>
      </c>
      <c r="F1096" s="849">
        <v>1</v>
      </c>
      <c r="G1096" s="849">
        <v>5853</v>
      </c>
      <c r="H1096" s="849"/>
      <c r="I1096" s="849">
        <v>5853</v>
      </c>
      <c r="J1096" s="849"/>
      <c r="K1096" s="849"/>
      <c r="L1096" s="849"/>
      <c r="M1096" s="849"/>
      <c r="N1096" s="849">
        <v>2</v>
      </c>
      <c r="O1096" s="849">
        <v>12146</v>
      </c>
      <c r="P1096" s="837"/>
      <c r="Q1096" s="850">
        <v>6073</v>
      </c>
    </row>
    <row r="1097" spans="1:17" ht="14.4" customHeight="1" x14ac:dyDescent="0.3">
      <c r="A1097" s="831" t="s">
        <v>628</v>
      </c>
      <c r="B1097" s="832" t="s">
        <v>9610</v>
      </c>
      <c r="C1097" s="832" t="s">
        <v>8203</v>
      </c>
      <c r="D1097" s="832" t="s">
        <v>9687</v>
      </c>
      <c r="E1097" s="832" t="s">
        <v>9688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1</v>
      </c>
      <c r="O1097" s="849">
        <v>892</v>
      </c>
      <c r="P1097" s="837"/>
      <c r="Q1097" s="850">
        <v>892</v>
      </c>
    </row>
    <row r="1098" spans="1:17" ht="14.4" customHeight="1" x14ac:dyDescent="0.3">
      <c r="A1098" s="831" t="s">
        <v>628</v>
      </c>
      <c r="B1098" s="832" t="s">
        <v>9610</v>
      </c>
      <c r="C1098" s="832" t="s">
        <v>8203</v>
      </c>
      <c r="D1098" s="832" t="s">
        <v>9689</v>
      </c>
      <c r="E1098" s="832" t="s">
        <v>9690</v>
      </c>
      <c r="F1098" s="849"/>
      <c r="G1098" s="849"/>
      <c r="H1098" s="849"/>
      <c r="I1098" s="849"/>
      <c r="J1098" s="849">
        <v>2</v>
      </c>
      <c r="K1098" s="849">
        <v>798</v>
      </c>
      <c r="L1098" s="849">
        <v>1</v>
      </c>
      <c r="M1098" s="849">
        <v>399</v>
      </c>
      <c r="N1098" s="849">
        <v>1</v>
      </c>
      <c r="O1098" s="849">
        <v>400</v>
      </c>
      <c r="P1098" s="837">
        <v>0.50125313283208017</v>
      </c>
      <c r="Q1098" s="850">
        <v>400</v>
      </c>
    </row>
    <row r="1099" spans="1:17" ht="14.4" customHeight="1" x14ac:dyDescent="0.3">
      <c r="A1099" s="831" t="s">
        <v>628</v>
      </c>
      <c r="B1099" s="832" t="s">
        <v>9610</v>
      </c>
      <c r="C1099" s="832" t="s">
        <v>8203</v>
      </c>
      <c r="D1099" s="832" t="s">
        <v>9691</v>
      </c>
      <c r="E1099" s="832" t="s">
        <v>9692</v>
      </c>
      <c r="F1099" s="849">
        <v>10</v>
      </c>
      <c r="G1099" s="849">
        <v>3180</v>
      </c>
      <c r="H1099" s="849">
        <v>0.87338643229881896</v>
      </c>
      <c r="I1099" s="849">
        <v>318</v>
      </c>
      <c r="J1099" s="849">
        <v>11</v>
      </c>
      <c r="K1099" s="849">
        <v>3641</v>
      </c>
      <c r="L1099" s="849">
        <v>1</v>
      </c>
      <c r="M1099" s="849">
        <v>331</v>
      </c>
      <c r="N1099" s="849">
        <v>5</v>
      </c>
      <c r="O1099" s="849">
        <v>1655</v>
      </c>
      <c r="P1099" s="837">
        <v>0.45454545454545453</v>
      </c>
      <c r="Q1099" s="850">
        <v>331</v>
      </c>
    </row>
    <row r="1100" spans="1:17" ht="14.4" customHeight="1" x14ac:dyDescent="0.3">
      <c r="A1100" s="831" t="s">
        <v>628</v>
      </c>
      <c r="B1100" s="832" t="s">
        <v>9610</v>
      </c>
      <c r="C1100" s="832" t="s">
        <v>8203</v>
      </c>
      <c r="D1100" s="832" t="s">
        <v>9693</v>
      </c>
      <c r="E1100" s="832" t="s">
        <v>9694</v>
      </c>
      <c r="F1100" s="849">
        <v>1</v>
      </c>
      <c r="G1100" s="849">
        <v>1969</v>
      </c>
      <c r="H1100" s="849"/>
      <c r="I1100" s="849">
        <v>1969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628</v>
      </c>
      <c r="B1101" s="832" t="s">
        <v>9610</v>
      </c>
      <c r="C1101" s="832" t="s">
        <v>8203</v>
      </c>
      <c r="D1101" s="832" t="s">
        <v>9695</v>
      </c>
      <c r="E1101" s="832" t="s">
        <v>9696</v>
      </c>
      <c r="F1101" s="849">
        <v>1</v>
      </c>
      <c r="G1101" s="849">
        <v>1330</v>
      </c>
      <c r="H1101" s="849">
        <v>0.24094202898550723</v>
      </c>
      <c r="I1101" s="849">
        <v>1330</v>
      </c>
      <c r="J1101" s="849">
        <v>4</v>
      </c>
      <c r="K1101" s="849">
        <v>5520</v>
      </c>
      <c r="L1101" s="849">
        <v>1</v>
      </c>
      <c r="M1101" s="849">
        <v>1380</v>
      </c>
      <c r="N1101" s="849">
        <v>1</v>
      </c>
      <c r="O1101" s="849">
        <v>1381</v>
      </c>
      <c r="P1101" s="837">
        <v>0.25018115942028984</v>
      </c>
      <c r="Q1101" s="850">
        <v>1381</v>
      </c>
    </row>
    <row r="1102" spans="1:17" ht="14.4" customHeight="1" x14ac:dyDescent="0.3">
      <c r="A1102" s="831" t="s">
        <v>628</v>
      </c>
      <c r="B1102" s="832" t="s">
        <v>9610</v>
      </c>
      <c r="C1102" s="832" t="s">
        <v>8203</v>
      </c>
      <c r="D1102" s="832" t="s">
        <v>9697</v>
      </c>
      <c r="E1102" s="832" t="s">
        <v>9698</v>
      </c>
      <c r="F1102" s="849"/>
      <c r="G1102" s="849"/>
      <c r="H1102" s="849"/>
      <c r="I1102" s="849"/>
      <c r="J1102" s="849">
        <v>1</v>
      </c>
      <c r="K1102" s="849">
        <v>1238</v>
      </c>
      <c r="L1102" s="849">
        <v>1</v>
      </c>
      <c r="M1102" s="849">
        <v>1238</v>
      </c>
      <c r="N1102" s="849"/>
      <c r="O1102" s="849"/>
      <c r="P1102" s="837"/>
      <c r="Q1102" s="850"/>
    </row>
    <row r="1103" spans="1:17" ht="14.4" customHeight="1" x14ac:dyDescent="0.3">
      <c r="A1103" s="831" t="s">
        <v>628</v>
      </c>
      <c r="B1103" s="832" t="s">
        <v>9610</v>
      </c>
      <c r="C1103" s="832" t="s">
        <v>8203</v>
      </c>
      <c r="D1103" s="832" t="s">
        <v>9699</v>
      </c>
      <c r="E1103" s="832" t="s">
        <v>9700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1</v>
      </c>
      <c r="O1103" s="849">
        <v>1201</v>
      </c>
      <c r="P1103" s="837"/>
      <c r="Q1103" s="850">
        <v>1201</v>
      </c>
    </row>
    <row r="1104" spans="1:17" ht="14.4" customHeight="1" x14ac:dyDescent="0.3">
      <c r="A1104" s="831" t="s">
        <v>628</v>
      </c>
      <c r="B1104" s="832" t="s">
        <v>9610</v>
      </c>
      <c r="C1104" s="832" t="s">
        <v>8203</v>
      </c>
      <c r="D1104" s="832" t="s">
        <v>9701</v>
      </c>
      <c r="E1104" s="832" t="s">
        <v>9702</v>
      </c>
      <c r="F1104" s="849">
        <v>1</v>
      </c>
      <c r="G1104" s="849">
        <v>2511</v>
      </c>
      <c r="H1104" s="849"/>
      <c r="I1104" s="849">
        <v>2511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628</v>
      </c>
      <c r="B1105" s="832" t="s">
        <v>9610</v>
      </c>
      <c r="C1105" s="832" t="s">
        <v>8203</v>
      </c>
      <c r="D1105" s="832" t="s">
        <v>9703</v>
      </c>
      <c r="E1105" s="832" t="s">
        <v>9704</v>
      </c>
      <c r="F1105" s="849">
        <v>3</v>
      </c>
      <c r="G1105" s="849">
        <v>14976</v>
      </c>
      <c r="H1105" s="849">
        <v>1.4377880184331797</v>
      </c>
      <c r="I1105" s="849">
        <v>4992</v>
      </c>
      <c r="J1105" s="849">
        <v>2</v>
      </c>
      <c r="K1105" s="849">
        <v>10416</v>
      </c>
      <c r="L1105" s="849">
        <v>1</v>
      </c>
      <c r="M1105" s="849">
        <v>5208</v>
      </c>
      <c r="N1105" s="849">
        <v>2</v>
      </c>
      <c r="O1105" s="849">
        <v>10424</v>
      </c>
      <c r="P1105" s="837">
        <v>1.0007680491551458</v>
      </c>
      <c r="Q1105" s="850">
        <v>5212</v>
      </c>
    </row>
    <row r="1106" spans="1:17" ht="14.4" customHeight="1" x14ac:dyDescent="0.3">
      <c r="A1106" s="831" t="s">
        <v>628</v>
      </c>
      <c r="B1106" s="832" t="s">
        <v>9610</v>
      </c>
      <c r="C1106" s="832" t="s">
        <v>8203</v>
      </c>
      <c r="D1106" s="832" t="s">
        <v>9705</v>
      </c>
      <c r="E1106" s="832" t="s">
        <v>9706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4</v>
      </c>
      <c r="O1106" s="849">
        <v>3372</v>
      </c>
      <c r="P1106" s="837"/>
      <c r="Q1106" s="850">
        <v>843</v>
      </c>
    </row>
    <row r="1107" spans="1:17" ht="14.4" customHeight="1" x14ac:dyDescent="0.3">
      <c r="A1107" s="831" t="s">
        <v>628</v>
      </c>
      <c r="B1107" s="832" t="s">
        <v>9610</v>
      </c>
      <c r="C1107" s="832" t="s">
        <v>8203</v>
      </c>
      <c r="D1107" s="832" t="s">
        <v>9707</v>
      </c>
      <c r="E1107" s="832" t="s">
        <v>9708</v>
      </c>
      <c r="F1107" s="849">
        <v>1</v>
      </c>
      <c r="G1107" s="849">
        <v>543</v>
      </c>
      <c r="H1107" s="849"/>
      <c r="I1107" s="849">
        <v>543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628</v>
      </c>
      <c r="B1108" s="832" t="s">
        <v>9610</v>
      </c>
      <c r="C1108" s="832" t="s">
        <v>8203</v>
      </c>
      <c r="D1108" s="832" t="s">
        <v>9709</v>
      </c>
      <c r="E1108" s="832" t="s">
        <v>9634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1</v>
      </c>
      <c r="O1108" s="849">
        <v>593</v>
      </c>
      <c r="P1108" s="837"/>
      <c r="Q1108" s="850">
        <v>593</v>
      </c>
    </row>
    <row r="1109" spans="1:17" ht="14.4" customHeight="1" x14ac:dyDescent="0.3">
      <c r="A1109" s="831" t="s">
        <v>628</v>
      </c>
      <c r="B1109" s="832" t="s">
        <v>9610</v>
      </c>
      <c r="C1109" s="832" t="s">
        <v>8203</v>
      </c>
      <c r="D1109" s="832" t="s">
        <v>9710</v>
      </c>
      <c r="E1109" s="832" t="s">
        <v>9711</v>
      </c>
      <c r="F1109" s="849">
        <v>1</v>
      </c>
      <c r="G1109" s="849">
        <v>1273</v>
      </c>
      <c r="H1109" s="849"/>
      <c r="I1109" s="849">
        <v>1273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" customHeight="1" x14ac:dyDescent="0.3">
      <c r="A1110" s="831" t="s">
        <v>628</v>
      </c>
      <c r="B1110" s="832" t="s">
        <v>9610</v>
      </c>
      <c r="C1110" s="832" t="s">
        <v>8203</v>
      </c>
      <c r="D1110" s="832" t="s">
        <v>9712</v>
      </c>
      <c r="E1110" s="832" t="s">
        <v>9713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1</v>
      </c>
      <c r="O1110" s="849">
        <v>3715</v>
      </c>
      <c r="P1110" s="837"/>
      <c r="Q1110" s="850">
        <v>3715</v>
      </c>
    </row>
    <row r="1111" spans="1:17" ht="14.4" customHeight="1" x14ac:dyDescent="0.3">
      <c r="A1111" s="831" t="s">
        <v>628</v>
      </c>
      <c r="B1111" s="832" t="s">
        <v>9610</v>
      </c>
      <c r="C1111" s="832" t="s">
        <v>8203</v>
      </c>
      <c r="D1111" s="832" t="s">
        <v>9714</v>
      </c>
      <c r="E1111" s="832" t="s">
        <v>9715</v>
      </c>
      <c r="F1111" s="849"/>
      <c r="G1111" s="849"/>
      <c r="H1111" s="849"/>
      <c r="I1111" s="849"/>
      <c r="J1111" s="849">
        <v>1</v>
      </c>
      <c r="K1111" s="849">
        <v>3628</v>
      </c>
      <c r="L1111" s="849">
        <v>1</v>
      </c>
      <c r="M1111" s="849">
        <v>3628</v>
      </c>
      <c r="N1111" s="849"/>
      <c r="O1111" s="849"/>
      <c r="P1111" s="837"/>
      <c r="Q1111" s="850"/>
    </row>
    <row r="1112" spans="1:17" ht="14.4" customHeight="1" x14ac:dyDescent="0.3">
      <c r="A1112" s="831" t="s">
        <v>628</v>
      </c>
      <c r="B1112" s="832" t="s">
        <v>9610</v>
      </c>
      <c r="C1112" s="832" t="s">
        <v>8203</v>
      </c>
      <c r="D1112" s="832" t="s">
        <v>9716</v>
      </c>
      <c r="E1112" s="832" t="s">
        <v>9717</v>
      </c>
      <c r="F1112" s="849">
        <v>1</v>
      </c>
      <c r="G1112" s="849">
        <v>858</v>
      </c>
      <c r="H1112" s="849"/>
      <c r="I1112" s="849">
        <v>858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628</v>
      </c>
      <c r="B1113" s="832" t="s">
        <v>9610</v>
      </c>
      <c r="C1113" s="832" t="s">
        <v>8203</v>
      </c>
      <c r="D1113" s="832" t="s">
        <v>9718</v>
      </c>
      <c r="E1113" s="832" t="s">
        <v>9719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1</v>
      </c>
      <c r="O1113" s="849">
        <v>582</v>
      </c>
      <c r="P1113" s="837"/>
      <c r="Q1113" s="850">
        <v>582</v>
      </c>
    </row>
    <row r="1114" spans="1:17" ht="14.4" customHeight="1" x14ac:dyDescent="0.3">
      <c r="A1114" s="831" t="s">
        <v>628</v>
      </c>
      <c r="B1114" s="832" t="s">
        <v>9720</v>
      </c>
      <c r="C1114" s="832" t="s">
        <v>8203</v>
      </c>
      <c r="D1114" s="832" t="s">
        <v>4043</v>
      </c>
      <c r="E1114" s="832" t="s">
        <v>9721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2</v>
      </c>
      <c r="O1114" s="849">
        <v>11410</v>
      </c>
      <c r="P1114" s="837"/>
      <c r="Q1114" s="850">
        <v>5705</v>
      </c>
    </row>
    <row r="1115" spans="1:17" ht="14.4" customHeight="1" x14ac:dyDescent="0.3">
      <c r="A1115" s="831" t="s">
        <v>628</v>
      </c>
      <c r="B1115" s="832" t="s">
        <v>9720</v>
      </c>
      <c r="C1115" s="832" t="s">
        <v>8203</v>
      </c>
      <c r="D1115" s="832" t="s">
        <v>9722</v>
      </c>
      <c r="E1115" s="832" t="s">
        <v>9723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3</v>
      </c>
      <c r="O1115" s="849">
        <v>35445</v>
      </c>
      <c r="P1115" s="837"/>
      <c r="Q1115" s="850">
        <v>11815</v>
      </c>
    </row>
    <row r="1116" spans="1:17" ht="14.4" customHeight="1" x14ac:dyDescent="0.3">
      <c r="A1116" s="831" t="s">
        <v>628</v>
      </c>
      <c r="B1116" s="832" t="s">
        <v>9720</v>
      </c>
      <c r="C1116" s="832" t="s">
        <v>8203</v>
      </c>
      <c r="D1116" s="832" t="s">
        <v>9724</v>
      </c>
      <c r="E1116" s="832" t="s">
        <v>9725</v>
      </c>
      <c r="F1116" s="849">
        <v>3</v>
      </c>
      <c r="G1116" s="849">
        <v>6714</v>
      </c>
      <c r="H1116" s="849">
        <v>2.8606731998295696</v>
      </c>
      <c r="I1116" s="849">
        <v>2238</v>
      </c>
      <c r="J1116" s="849">
        <v>1</v>
      </c>
      <c r="K1116" s="849">
        <v>2347</v>
      </c>
      <c r="L1116" s="849">
        <v>1</v>
      </c>
      <c r="M1116" s="849">
        <v>2347</v>
      </c>
      <c r="N1116" s="849">
        <v>6</v>
      </c>
      <c r="O1116" s="849">
        <v>14088</v>
      </c>
      <c r="P1116" s="837">
        <v>6.0025564550489987</v>
      </c>
      <c r="Q1116" s="850">
        <v>2348</v>
      </c>
    </row>
    <row r="1117" spans="1:17" ht="14.4" customHeight="1" x14ac:dyDescent="0.3">
      <c r="A1117" s="831" t="s">
        <v>628</v>
      </c>
      <c r="B1117" s="832" t="s">
        <v>9720</v>
      </c>
      <c r="C1117" s="832" t="s">
        <v>8203</v>
      </c>
      <c r="D1117" s="832" t="s">
        <v>9726</v>
      </c>
      <c r="E1117" s="832" t="s">
        <v>9727</v>
      </c>
      <c r="F1117" s="849">
        <v>3</v>
      </c>
      <c r="G1117" s="849">
        <v>15069</v>
      </c>
      <c r="H1117" s="849"/>
      <c r="I1117" s="849">
        <v>5023</v>
      </c>
      <c r="J1117" s="849"/>
      <c r="K1117" s="849"/>
      <c r="L1117" s="849"/>
      <c r="M1117" s="849"/>
      <c r="N1117" s="849">
        <v>4</v>
      </c>
      <c r="O1117" s="849">
        <v>20952</v>
      </c>
      <c r="P1117" s="837"/>
      <c r="Q1117" s="850">
        <v>5238</v>
      </c>
    </row>
    <row r="1118" spans="1:17" ht="14.4" customHeight="1" x14ac:dyDescent="0.3">
      <c r="A1118" s="831" t="s">
        <v>628</v>
      </c>
      <c r="B1118" s="832" t="s">
        <v>9720</v>
      </c>
      <c r="C1118" s="832" t="s">
        <v>8203</v>
      </c>
      <c r="D1118" s="832" t="s">
        <v>9728</v>
      </c>
      <c r="E1118" s="832" t="s">
        <v>9729</v>
      </c>
      <c r="F1118" s="849">
        <v>1</v>
      </c>
      <c r="G1118" s="849">
        <v>18936</v>
      </c>
      <c r="H1118" s="849"/>
      <c r="I1118" s="849">
        <v>18936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628</v>
      </c>
      <c r="B1119" s="832" t="s">
        <v>9720</v>
      </c>
      <c r="C1119" s="832" t="s">
        <v>8203</v>
      </c>
      <c r="D1119" s="832" t="s">
        <v>9730</v>
      </c>
      <c r="E1119" s="832" t="s">
        <v>9731</v>
      </c>
      <c r="F1119" s="849">
        <v>75</v>
      </c>
      <c r="G1119" s="849">
        <v>13050</v>
      </c>
      <c r="H1119" s="849">
        <v>1.5957446808510638</v>
      </c>
      <c r="I1119" s="849">
        <v>174</v>
      </c>
      <c r="J1119" s="849">
        <v>47</v>
      </c>
      <c r="K1119" s="849">
        <v>8178</v>
      </c>
      <c r="L1119" s="849">
        <v>1</v>
      </c>
      <c r="M1119" s="849">
        <v>174</v>
      </c>
      <c r="N1119" s="849">
        <v>98</v>
      </c>
      <c r="O1119" s="849">
        <v>17052</v>
      </c>
      <c r="P1119" s="837">
        <v>2.0851063829787235</v>
      </c>
      <c r="Q1119" s="850">
        <v>174</v>
      </c>
    </row>
    <row r="1120" spans="1:17" ht="14.4" customHeight="1" x14ac:dyDescent="0.3">
      <c r="A1120" s="831" t="s">
        <v>628</v>
      </c>
      <c r="B1120" s="832" t="s">
        <v>9720</v>
      </c>
      <c r="C1120" s="832" t="s">
        <v>8203</v>
      </c>
      <c r="D1120" s="832" t="s">
        <v>9732</v>
      </c>
      <c r="E1120" s="832" t="s">
        <v>9733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2</v>
      </c>
      <c r="O1120" s="849">
        <v>11212</v>
      </c>
      <c r="P1120" s="837"/>
      <c r="Q1120" s="850">
        <v>5606</v>
      </c>
    </row>
    <row r="1121" spans="1:17" ht="14.4" customHeight="1" x14ac:dyDescent="0.3">
      <c r="A1121" s="831" t="s">
        <v>628</v>
      </c>
      <c r="B1121" s="832" t="s">
        <v>9720</v>
      </c>
      <c r="C1121" s="832" t="s">
        <v>8203</v>
      </c>
      <c r="D1121" s="832" t="s">
        <v>9734</v>
      </c>
      <c r="E1121" s="832" t="s">
        <v>9735</v>
      </c>
      <c r="F1121" s="849">
        <v>3</v>
      </c>
      <c r="G1121" s="849">
        <v>10887</v>
      </c>
      <c r="H1121" s="849">
        <v>0.56999999999999995</v>
      </c>
      <c r="I1121" s="849">
        <v>3629</v>
      </c>
      <c r="J1121" s="849">
        <v>5</v>
      </c>
      <c r="K1121" s="849">
        <v>19100</v>
      </c>
      <c r="L1121" s="849">
        <v>1</v>
      </c>
      <c r="M1121" s="849">
        <v>3820</v>
      </c>
      <c r="N1121" s="849">
        <v>3</v>
      </c>
      <c r="O1121" s="849">
        <v>11472</v>
      </c>
      <c r="P1121" s="837">
        <v>0.60062827225130888</v>
      </c>
      <c r="Q1121" s="850">
        <v>3824</v>
      </c>
    </row>
    <row r="1122" spans="1:17" ht="14.4" customHeight="1" x14ac:dyDescent="0.3">
      <c r="A1122" s="831" t="s">
        <v>628</v>
      </c>
      <c r="B1122" s="832" t="s">
        <v>9720</v>
      </c>
      <c r="C1122" s="832" t="s">
        <v>8203</v>
      </c>
      <c r="D1122" s="832" t="s">
        <v>9736</v>
      </c>
      <c r="E1122" s="832" t="s">
        <v>9737</v>
      </c>
      <c r="F1122" s="849">
        <v>3</v>
      </c>
      <c r="G1122" s="849">
        <v>4536</v>
      </c>
      <c r="H1122" s="849">
        <v>1.4246231155778895</v>
      </c>
      <c r="I1122" s="849">
        <v>1512</v>
      </c>
      <c r="J1122" s="849">
        <v>2</v>
      </c>
      <c r="K1122" s="849">
        <v>3184</v>
      </c>
      <c r="L1122" s="849">
        <v>1</v>
      </c>
      <c r="M1122" s="849">
        <v>1592</v>
      </c>
      <c r="N1122" s="849">
        <v>1</v>
      </c>
      <c r="O1122" s="849">
        <v>1594</v>
      </c>
      <c r="P1122" s="837">
        <v>0.50062814070351758</v>
      </c>
      <c r="Q1122" s="850">
        <v>1594</v>
      </c>
    </row>
    <row r="1123" spans="1:17" ht="14.4" customHeight="1" x14ac:dyDescent="0.3">
      <c r="A1123" s="831" t="s">
        <v>628</v>
      </c>
      <c r="B1123" s="832" t="s">
        <v>9720</v>
      </c>
      <c r="C1123" s="832" t="s">
        <v>8203</v>
      </c>
      <c r="D1123" s="832" t="s">
        <v>9738</v>
      </c>
      <c r="E1123" s="832" t="s">
        <v>9739</v>
      </c>
      <c r="F1123" s="849">
        <v>1</v>
      </c>
      <c r="G1123" s="849">
        <v>2722</v>
      </c>
      <c r="H1123" s="849">
        <v>0.95008726003490407</v>
      </c>
      <c r="I1123" s="849">
        <v>2722</v>
      </c>
      <c r="J1123" s="849">
        <v>1</v>
      </c>
      <c r="K1123" s="849">
        <v>2865</v>
      </c>
      <c r="L1123" s="849">
        <v>1</v>
      </c>
      <c r="M1123" s="849">
        <v>2865</v>
      </c>
      <c r="N1123" s="849"/>
      <c r="O1123" s="849"/>
      <c r="P1123" s="837"/>
      <c r="Q1123" s="850"/>
    </row>
    <row r="1124" spans="1:17" ht="14.4" customHeight="1" x14ac:dyDescent="0.3">
      <c r="A1124" s="831" t="s">
        <v>628</v>
      </c>
      <c r="B1124" s="832" t="s">
        <v>9720</v>
      </c>
      <c r="C1124" s="832" t="s">
        <v>8203</v>
      </c>
      <c r="D1124" s="832" t="s">
        <v>9740</v>
      </c>
      <c r="E1124" s="832" t="s">
        <v>9741</v>
      </c>
      <c r="F1124" s="849">
        <v>1</v>
      </c>
      <c r="G1124" s="849">
        <v>1128</v>
      </c>
      <c r="H1124" s="849">
        <v>0.47434819175777965</v>
      </c>
      <c r="I1124" s="849">
        <v>1128</v>
      </c>
      <c r="J1124" s="849">
        <v>2</v>
      </c>
      <c r="K1124" s="849">
        <v>2378</v>
      </c>
      <c r="L1124" s="849">
        <v>1</v>
      </c>
      <c r="M1124" s="849">
        <v>1189</v>
      </c>
      <c r="N1124" s="849"/>
      <c r="O1124" s="849"/>
      <c r="P1124" s="837"/>
      <c r="Q1124" s="850"/>
    </row>
    <row r="1125" spans="1:17" ht="14.4" customHeight="1" x14ac:dyDescent="0.3">
      <c r="A1125" s="831" t="s">
        <v>628</v>
      </c>
      <c r="B1125" s="832" t="s">
        <v>9720</v>
      </c>
      <c r="C1125" s="832" t="s">
        <v>8203</v>
      </c>
      <c r="D1125" s="832" t="s">
        <v>9742</v>
      </c>
      <c r="E1125" s="832" t="s">
        <v>9743</v>
      </c>
      <c r="F1125" s="849"/>
      <c r="G1125" s="849"/>
      <c r="H1125" s="849"/>
      <c r="I1125" s="849"/>
      <c r="J1125" s="849">
        <v>1</v>
      </c>
      <c r="K1125" s="849">
        <v>6417</v>
      </c>
      <c r="L1125" s="849">
        <v>1</v>
      </c>
      <c r="M1125" s="849">
        <v>6417</v>
      </c>
      <c r="N1125" s="849"/>
      <c r="O1125" s="849"/>
      <c r="P1125" s="837"/>
      <c r="Q1125" s="850"/>
    </row>
    <row r="1126" spans="1:17" ht="14.4" customHeight="1" x14ac:dyDescent="0.3">
      <c r="A1126" s="831" t="s">
        <v>628</v>
      </c>
      <c r="B1126" s="832" t="s">
        <v>9720</v>
      </c>
      <c r="C1126" s="832" t="s">
        <v>8203</v>
      </c>
      <c r="D1126" s="832" t="s">
        <v>9744</v>
      </c>
      <c r="E1126" s="832" t="s">
        <v>9745</v>
      </c>
      <c r="F1126" s="849">
        <v>6</v>
      </c>
      <c r="G1126" s="849">
        <v>23148</v>
      </c>
      <c r="H1126" s="849">
        <v>2.9087710480020106</v>
      </c>
      <c r="I1126" s="849">
        <v>3858</v>
      </c>
      <c r="J1126" s="849">
        <v>2</v>
      </c>
      <c r="K1126" s="849">
        <v>7958</v>
      </c>
      <c r="L1126" s="849">
        <v>1</v>
      </c>
      <c r="M1126" s="849">
        <v>3979</v>
      </c>
      <c r="N1126" s="849">
        <v>4</v>
      </c>
      <c r="O1126" s="849">
        <v>15928</v>
      </c>
      <c r="P1126" s="837">
        <v>2.00150791656195</v>
      </c>
      <c r="Q1126" s="850">
        <v>3982</v>
      </c>
    </row>
    <row r="1127" spans="1:17" ht="14.4" customHeight="1" x14ac:dyDescent="0.3">
      <c r="A1127" s="831" t="s">
        <v>628</v>
      </c>
      <c r="B1127" s="832" t="s">
        <v>9720</v>
      </c>
      <c r="C1127" s="832" t="s">
        <v>8203</v>
      </c>
      <c r="D1127" s="832" t="s">
        <v>9746</v>
      </c>
      <c r="E1127" s="832" t="s">
        <v>9747</v>
      </c>
      <c r="F1127" s="849">
        <v>1</v>
      </c>
      <c r="G1127" s="849">
        <v>4249</v>
      </c>
      <c r="H1127" s="849"/>
      <c r="I1127" s="849">
        <v>4249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628</v>
      </c>
      <c r="B1128" s="832" t="s">
        <v>9720</v>
      </c>
      <c r="C1128" s="832" t="s">
        <v>8203</v>
      </c>
      <c r="D1128" s="832" t="s">
        <v>9748</v>
      </c>
      <c r="E1128" s="832" t="s">
        <v>9749</v>
      </c>
      <c r="F1128" s="849">
        <v>1</v>
      </c>
      <c r="G1128" s="849">
        <v>2017</v>
      </c>
      <c r="H1128" s="849"/>
      <c r="I1128" s="849">
        <v>2017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628</v>
      </c>
      <c r="B1129" s="832" t="s">
        <v>9720</v>
      </c>
      <c r="C1129" s="832" t="s">
        <v>8203</v>
      </c>
      <c r="D1129" s="832" t="s">
        <v>9750</v>
      </c>
      <c r="E1129" s="832" t="s">
        <v>9751</v>
      </c>
      <c r="F1129" s="849">
        <v>2</v>
      </c>
      <c r="G1129" s="849">
        <v>10712</v>
      </c>
      <c r="H1129" s="849"/>
      <c r="I1129" s="849">
        <v>5356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628</v>
      </c>
      <c r="B1130" s="832" t="s">
        <v>9720</v>
      </c>
      <c r="C1130" s="832" t="s">
        <v>8203</v>
      </c>
      <c r="D1130" s="832" t="s">
        <v>9752</v>
      </c>
      <c r="E1130" s="832" t="s">
        <v>9753</v>
      </c>
      <c r="F1130" s="849">
        <v>2</v>
      </c>
      <c r="G1130" s="849">
        <v>2518</v>
      </c>
      <c r="H1130" s="849">
        <v>0.47617246596066565</v>
      </c>
      <c r="I1130" s="849">
        <v>1259</v>
      </c>
      <c r="J1130" s="849">
        <v>4</v>
      </c>
      <c r="K1130" s="849">
        <v>5288</v>
      </c>
      <c r="L1130" s="849">
        <v>1</v>
      </c>
      <c r="M1130" s="849">
        <v>1322</v>
      </c>
      <c r="N1130" s="849">
        <v>4</v>
      </c>
      <c r="O1130" s="849">
        <v>5296</v>
      </c>
      <c r="P1130" s="837">
        <v>1.0015128593040847</v>
      </c>
      <c r="Q1130" s="850">
        <v>1324</v>
      </c>
    </row>
    <row r="1131" spans="1:17" ht="14.4" customHeight="1" x14ac:dyDescent="0.3">
      <c r="A1131" s="831" t="s">
        <v>628</v>
      </c>
      <c r="B1131" s="832" t="s">
        <v>9720</v>
      </c>
      <c r="C1131" s="832" t="s">
        <v>8203</v>
      </c>
      <c r="D1131" s="832" t="s">
        <v>9754</v>
      </c>
      <c r="E1131" s="832" t="s">
        <v>9755</v>
      </c>
      <c r="F1131" s="849">
        <v>2</v>
      </c>
      <c r="G1131" s="849">
        <v>902</v>
      </c>
      <c r="H1131" s="849">
        <v>0.94947368421052636</v>
      </c>
      <c r="I1131" s="849">
        <v>451</v>
      </c>
      <c r="J1131" s="849">
        <v>2</v>
      </c>
      <c r="K1131" s="849">
        <v>950</v>
      </c>
      <c r="L1131" s="849">
        <v>1</v>
      </c>
      <c r="M1131" s="849">
        <v>475</v>
      </c>
      <c r="N1131" s="849"/>
      <c r="O1131" s="849"/>
      <c r="P1131" s="837"/>
      <c r="Q1131" s="850"/>
    </row>
    <row r="1132" spans="1:17" ht="14.4" customHeight="1" x14ac:dyDescent="0.3">
      <c r="A1132" s="831" t="s">
        <v>628</v>
      </c>
      <c r="B1132" s="832" t="s">
        <v>9720</v>
      </c>
      <c r="C1132" s="832" t="s">
        <v>8203</v>
      </c>
      <c r="D1132" s="832" t="s">
        <v>9756</v>
      </c>
      <c r="E1132" s="832" t="s">
        <v>9757</v>
      </c>
      <c r="F1132" s="849"/>
      <c r="G1132" s="849"/>
      <c r="H1132" s="849"/>
      <c r="I1132" s="849"/>
      <c r="J1132" s="849">
        <v>2</v>
      </c>
      <c r="K1132" s="849">
        <v>9188</v>
      </c>
      <c r="L1132" s="849">
        <v>1</v>
      </c>
      <c r="M1132" s="849">
        <v>4594</v>
      </c>
      <c r="N1132" s="849"/>
      <c r="O1132" s="849"/>
      <c r="P1132" s="837"/>
      <c r="Q1132" s="850"/>
    </row>
    <row r="1133" spans="1:17" ht="14.4" customHeight="1" x14ac:dyDescent="0.3">
      <c r="A1133" s="831" t="s">
        <v>628</v>
      </c>
      <c r="B1133" s="832" t="s">
        <v>9720</v>
      </c>
      <c r="C1133" s="832" t="s">
        <v>8203</v>
      </c>
      <c r="D1133" s="832" t="s">
        <v>9758</v>
      </c>
      <c r="E1133" s="832" t="s">
        <v>9759</v>
      </c>
      <c r="F1133" s="849">
        <v>4</v>
      </c>
      <c r="G1133" s="849">
        <v>15868</v>
      </c>
      <c r="H1133" s="849">
        <v>1.9294747081712063</v>
      </c>
      <c r="I1133" s="849">
        <v>3967</v>
      </c>
      <c r="J1133" s="849">
        <v>2</v>
      </c>
      <c r="K1133" s="849">
        <v>8224</v>
      </c>
      <c r="L1133" s="849">
        <v>1</v>
      </c>
      <c r="M1133" s="849">
        <v>4112</v>
      </c>
      <c r="N1133" s="849">
        <v>8</v>
      </c>
      <c r="O1133" s="849">
        <v>32912</v>
      </c>
      <c r="P1133" s="837">
        <v>4.0019455252918288</v>
      </c>
      <c r="Q1133" s="850">
        <v>4114</v>
      </c>
    </row>
    <row r="1134" spans="1:17" ht="14.4" customHeight="1" x14ac:dyDescent="0.3">
      <c r="A1134" s="831" t="s">
        <v>628</v>
      </c>
      <c r="B1134" s="832" t="s">
        <v>9720</v>
      </c>
      <c r="C1134" s="832" t="s">
        <v>8203</v>
      </c>
      <c r="D1134" s="832" t="s">
        <v>9760</v>
      </c>
      <c r="E1134" s="832" t="s">
        <v>9761</v>
      </c>
      <c r="F1134" s="849">
        <v>1</v>
      </c>
      <c r="G1134" s="849">
        <v>10064</v>
      </c>
      <c r="H1134" s="849"/>
      <c r="I1134" s="849">
        <v>10064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628</v>
      </c>
      <c r="B1135" s="832" t="s">
        <v>9720</v>
      </c>
      <c r="C1135" s="832" t="s">
        <v>8203</v>
      </c>
      <c r="D1135" s="832" t="s">
        <v>9762</v>
      </c>
      <c r="E1135" s="832" t="s">
        <v>9763</v>
      </c>
      <c r="F1135" s="849">
        <v>10</v>
      </c>
      <c r="G1135" s="849">
        <v>3380</v>
      </c>
      <c r="H1135" s="849">
        <v>1.5779645191409897</v>
      </c>
      <c r="I1135" s="849">
        <v>338</v>
      </c>
      <c r="J1135" s="849">
        <v>6</v>
      </c>
      <c r="K1135" s="849">
        <v>2142</v>
      </c>
      <c r="L1135" s="849">
        <v>1</v>
      </c>
      <c r="M1135" s="849">
        <v>357</v>
      </c>
      <c r="N1135" s="849">
        <v>5</v>
      </c>
      <c r="O1135" s="849">
        <v>1785</v>
      </c>
      <c r="P1135" s="837">
        <v>0.83333333333333337</v>
      </c>
      <c r="Q1135" s="850">
        <v>357</v>
      </c>
    </row>
    <row r="1136" spans="1:17" ht="14.4" customHeight="1" x14ac:dyDescent="0.3">
      <c r="A1136" s="831" t="s">
        <v>628</v>
      </c>
      <c r="B1136" s="832" t="s">
        <v>9720</v>
      </c>
      <c r="C1136" s="832" t="s">
        <v>8203</v>
      </c>
      <c r="D1136" s="832" t="s">
        <v>9764</v>
      </c>
      <c r="E1136" s="832" t="s">
        <v>9765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2</v>
      </c>
      <c r="O1136" s="849">
        <v>10108</v>
      </c>
      <c r="P1136" s="837"/>
      <c r="Q1136" s="850">
        <v>5054</v>
      </c>
    </row>
    <row r="1137" spans="1:17" ht="14.4" customHeight="1" x14ac:dyDescent="0.3">
      <c r="A1137" s="831" t="s">
        <v>628</v>
      </c>
      <c r="B1137" s="832" t="s">
        <v>9720</v>
      </c>
      <c r="C1137" s="832" t="s">
        <v>8203</v>
      </c>
      <c r="D1137" s="832" t="s">
        <v>9766</v>
      </c>
      <c r="E1137" s="832" t="s">
        <v>9767</v>
      </c>
      <c r="F1137" s="849">
        <v>1</v>
      </c>
      <c r="G1137" s="849">
        <v>303</v>
      </c>
      <c r="H1137" s="849">
        <v>0.33006535947712418</v>
      </c>
      <c r="I1137" s="849">
        <v>303</v>
      </c>
      <c r="J1137" s="849">
        <v>6</v>
      </c>
      <c r="K1137" s="849">
        <v>918</v>
      </c>
      <c r="L1137" s="849">
        <v>1</v>
      </c>
      <c r="M1137" s="849">
        <v>153</v>
      </c>
      <c r="N1137" s="849">
        <v>2</v>
      </c>
      <c r="O1137" s="849">
        <v>306</v>
      </c>
      <c r="P1137" s="837">
        <v>0.33333333333333331</v>
      </c>
      <c r="Q1137" s="850">
        <v>153</v>
      </c>
    </row>
    <row r="1138" spans="1:17" ht="14.4" customHeight="1" x14ac:dyDescent="0.3">
      <c r="A1138" s="831" t="s">
        <v>628</v>
      </c>
      <c r="B1138" s="832" t="s">
        <v>9720</v>
      </c>
      <c r="C1138" s="832" t="s">
        <v>8203</v>
      </c>
      <c r="D1138" s="832" t="s">
        <v>9768</v>
      </c>
      <c r="E1138" s="832" t="s">
        <v>9769</v>
      </c>
      <c r="F1138" s="849">
        <v>2</v>
      </c>
      <c r="G1138" s="849">
        <v>25080</v>
      </c>
      <c r="H1138" s="849">
        <v>0.48634812286689422</v>
      </c>
      <c r="I1138" s="849">
        <v>12540</v>
      </c>
      <c r="J1138" s="849">
        <v>4</v>
      </c>
      <c r="K1138" s="849">
        <v>51568</v>
      </c>
      <c r="L1138" s="849">
        <v>1</v>
      </c>
      <c r="M1138" s="849">
        <v>12892</v>
      </c>
      <c r="N1138" s="849">
        <v>5</v>
      </c>
      <c r="O1138" s="849">
        <v>64505</v>
      </c>
      <c r="P1138" s="837">
        <v>1.2508726341917469</v>
      </c>
      <c r="Q1138" s="850">
        <v>12901</v>
      </c>
    </row>
    <row r="1139" spans="1:17" ht="14.4" customHeight="1" x14ac:dyDescent="0.3">
      <c r="A1139" s="831" t="s">
        <v>628</v>
      </c>
      <c r="B1139" s="832" t="s">
        <v>9720</v>
      </c>
      <c r="C1139" s="832" t="s">
        <v>8203</v>
      </c>
      <c r="D1139" s="832" t="s">
        <v>9768</v>
      </c>
      <c r="E1139" s="832" t="s">
        <v>9770</v>
      </c>
      <c r="F1139" s="849">
        <v>3</v>
      </c>
      <c r="G1139" s="849">
        <v>37620</v>
      </c>
      <c r="H1139" s="849">
        <v>1.4590443686006827</v>
      </c>
      <c r="I1139" s="849">
        <v>12540</v>
      </c>
      <c r="J1139" s="849">
        <v>2</v>
      </c>
      <c r="K1139" s="849">
        <v>25784</v>
      </c>
      <c r="L1139" s="849">
        <v>1</v>
      </c>
      <c r="M1139" s="849">
        <v>12892</v>
      </c>
      <c r="N1139" s="849">
        <v>4</v>
      </c>
      <c r="O1139" s="849">
        <v>51604</v>
      </c>
      <c r="P1139" s="837">
        <v>2.0013962147067947</v>
      </c>
      <c r="Q1139" s="850">
        <v>12901</v>
      </c>
    </row>
    <row r="1140" spans="1:17" ht="14.4" customHeight="1" x14ac:dyDescent="0.3">
      <c r="A1140" s="831" t="s">
        <v>628</v>
      </c>
      <c r="B1140" s="832" t="s">
        <v>9720</v>
      </c>
      <c r="C1140" s="832" t="s">
        <v>8203</v>
      </c>
      <c r="D1140" s="832" t="s">
        <v>9771</v>
      </c>
      <c r="E1140" s="832" t="s">
        <v>9772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1</v>
      </c>
      <c r="O1140" s="849">
        <v>2495</v>
      </c>
      <c r="P1140" s="837"/>
      <c r="Q1140" s="850">
        <v>2495</v>
      </c>
    </row>
    <row r="1141" spans="1:17" ht="14.4" customHeight="1" x14ac:dyDescent="0.3">
      <c r="A1141" s="831" t="s">
        <v>628</v>
      </c>
      <c r="B1141" s="832" t="s">
        <v>9720</v>
      </c>
      <c r="C1141" s="832" t="s">
        <v>8203</v>
      </c>
      <c r="D1141" s="832" t="s">
        <v>9773</v>
      </c>
      <c r="E1141" s="832" t="s">
        <v>9774</v>
      </c>
      <c r="F1141" s="849">
        <v>1</v>
      </c>
      <c r="G1141" s="849">
        <v>5546</v>
      </c>
      <c r="H1141" s="849"/>
      <c r="I1141" s="849">
        <v>5546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628</v>
      </c>
      <c r="B1142" s="832" t="s">
        <v>9720</v>
      </c>
      <c r="C1142" s="832" t="s">
        <v>8203</v>
      </c>
      <c r="D1142" s="832" t="s">
        <v>9775</v>
      </c>
      <c r="E1142" s="832" t="s">
        <v>9776</v>
      </c>
      <c r="F1142" s="849"/>
      <c r="G1142" s="849"/>
      <c r="H1142" s="849"/>
      <c r="I1142" s="849"/>
      <c r="J1142" s="849">
        <v>1</v>
      </c>
      <c r="K1142" s="849">
        <v>713</v>
      </c>
      <c r="L1142" s="849">
        <v>1</v>
      </c>
      <c r="M1142" s="849">
        <v>713</v>
      </c>
      <c r="N1142" s="849">
        <v>2</v>
      </c>
      <c r="O1142" s="849">
        <v>1428</v>
      </c>
      <c r="P1142" s="837">
        <v>2.0028050490883591</v>
      </c>
      <c r="Q1142" s="850">
        <v>714</v>
      </c>
    </row>
    <row r="1143" spans="1:17" ht="14.4" customHeight="1" x14ac:dyDescent="0.3">
      <c r="A1143" s="831" t="s">
        <v>628</v>
      </c>
      <c r="B1143" s="832" t="s">
        <v>9720</v>
      </c>
      <c r="C1143" s="832" t="s">
        <v>8203</v>
      </c>
      <c r="D1143" s="832" t="s">
        <v>9777</v>
      </c>
      <c r="E1143" s="832" t="s">
        <v>9778</v>
      </c>
      <c r="F1143" s="849">
        <v>7</v>
      </c>
      <c r="G1143" s="849">
        <v>9611</v>
      </c>
      <c r="H1143" s="849">
        <v>6.6512110726643598</v>
      </c>
      <c r="I1143" s="849">
        <v>1373</v>
      </c>
      <c r="J1143" s="849">
        <v>1</v>
      </c>
      <c r="K1143" s="849">
        <v>1445</v>
      </c>
      <c r="L1143" s="849">
        <v>1</v>
      </c>
      <c r="M1143" s="849">
        <v>1445</v>
      </c>
      <c r="N1143" s="849">
        <v>1</v>
      </c>
      <c r="O1143" s="849">
        <v>1446</v>
      </c>
      <c r="P1143" s="837">
        <v>1.0006920415224914</v>
      </c>
      <c r="Q1143" s="850">
        <v>1446</v>
      </c>
    </row>
    <row r="1144" spans="1:17" ht="14.4" customHeight="1" x14ac:dyDescent="0.3">
      <c r="A1144" s="831" t="s">
        <v>628</v>
      </c>
      <c r="B1144" s="832" t="s">
        <v>9720</v>
      </c>
      <c r="C1144" s="832" t="s">
        <v>8203</v>
      </c>
      <c r="D1144" s="832" t="s">
        <v>9779</v>
      </c>
      <c r="E1144" s="832" t="s">
        <v>9780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2</v>
      </c>
      <c r="O1144" s="849">
        <v>11140</v>
      </c>
      <c r="P1144" s="837"/>
      <c r="Q1144" s="850">
        <v>5570</v>
      </c>
    </row>
    <row r="1145" spans="1:17" ht="14.4" customHeight="1" x14ac:dyDescent="0.3">
      <c r="A1145" s="831" t="s">
        <v>628</v>
      </c>
      <c r="B1145" s="832" t="s">
        <v>9720</v>
      </c>
      <c r="C1145" s="832" t="s">
        <v>8203</v>
      </c>
      <c r="D1145" s="832" t="s">
        <v>9781</v>
      </c>
      <c r="E1145" s="832" t="s">
        <v>9782</v>
      </c>
      <c r="F1145" s="849">
        <v>1</v>
      </c>
      <c r="G1145" s="849">
        <v>3159</v>
      </c>
      <c r="H1145" s="849"/>
      <c r="I1145" s="849">
        <v>3159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628</v>
      </c>
      <c r="B1146" s="832" t="s">
        <v>9720</v>
      </c>
      <c r="C1146" s="832" t="s">
        <v>8203</v>
      </c>
      <c r="D1146" s="832" t="s">
        <v>9783</v>
      </c>
      <c r="E1146" s="832" t="s">
        <v>9784</v>
      </c>
      <c r="F1146" s="849"/>
      <c r="G1146" s="849"/>
      <c r="H1146" s="849"/>
      <c r="I1146" s="849"/>
      <c r="J1146" s="849">
        <v>1</v>
      </c>
      <c r="K1146" s="849">
        <v>1848</v>
      </c>
      <c r="L1146" s="849">
        <v>1</v>
      </c>
      <c r="M1146" s="849">
        <v>1848</v>
      </c>
      <c r="N1146" s="849"/>
      <c r="O1146" s="849"/>
      <c r="P1146" s="837"/>
      <c r="Q1146" s="850"/>
    </row>
    <row r="1147" spans="1:17" ht="14.4" customHeight="1" x14ac:dyDescent="0.3">
      <c r="A1147" s="831" t="s">
        <v>628</v>
      </c>
      <c r="B1147" s="832" t="s">
        <v>9720</v>
      </c>
      <c r="C1147" s="832" t="s">
        <v>8203</v>
      </c>
      <c r="D1147" s="832" t="s">
        <v>9785</v>
      </c>
      <c r="E1147" s="832" t="s">
        <v>9786</v>
      </c>
      <c r="F1147" s="849">
        <v>2</v>
      </c>
      <c r="G1147" s="849">
        <v>15894</v>
      </c>
      <c r="H1147" s="849"/>
      <c r="I1147" s="849">
        <v>7947</v>
      </c>
      <c r="J1147" s="849"/>
      <c r="K1147" s="849"/>
      <c r="L1147" s="849"/>
      <c r="M1147" s="849"/>
      <c r="N1147" s="849"/>
      <c r="O1147" s="849"/>
      <c r="P1147" s="837"/>
      <c r="Q1147" s="850"/>
    </row>
    <row r="1148" spans="1:17" ht="14.4" customHeight="1" x14ac:dyDescent="0.3">
      <c r="A1148" s="831" t="s">
        <v>628</v>
      </c>
      <c r="B1148" s="832" t="s">
        <v>9720</v>
      </c>
      <c r="C1148" s="832" t="s">
        <v>8203</v>
      </c>
      <c r="D1148" s="832" t="s">
        <v>9787</v>
      </c>
      <c r="E1148" s="832" t="s">
        <v>9788</v>
      </c>
      <c r="F1148" s="849">
        <v>4</v>
      </c>
      <c r="G1148" s="849">
        <v>17740</v>
      </c>
      <c r="H1148" s="849">
        <v>1.284390385172314</v>
      </c>
      <c r="I1148" s="849">
        <v>4435</v>
      </c>
      <c r="J1148" s="849">
        <v>3</v>
      </c>
      <c r="K1148" s="849">
        <v>13812</v>
      </c>
      <c r="L1148" s="849">
        <v>1</v>
      </c>
      <c r="M1148" s="849">
        <v>4604</v>
      </c>
      <c r="N1148" s="849">
        <v>8</v>
      </c>
      <c r="O1148" s="849">
        <v>36872</v>
      </c>
      <c r="P1148" s="837">
        <v>2.6695626991022299</v>
      </c>
      <c r="Q1148" s="850">
        <v>4609</v>
      </c>
    </row>
    <row r="1149" spans="1:17" ht="14.4" customHeight="1" x14ac:dyDescent="0.3">
      <c r="A1149" s="831" t="s">
        <v>628</v>
      </c>
      <c r="B1149" s="832" t="s">
        <v>9720</v>
      </c>
      <c r="C1149" s="832" t="s">
        <v>8203</v>
      </c>
      <c r="D1149" s="832" t="s">
        <v>9789</v>
      </c>
      <c r="E1149" s="832" t="s">
        <v>9790</v>
      </c>
      <c r="F1149" s="849"/>
      <c r="G1149" s="849"/>
      <c r="H1149" s="849"/>
      <c r="I1149" s="849"/>
      <c r="J1149" s="849">
        <v>1</v>
      </c>
      <c r="K1149" s="849">
        <v>3820</v>
      </c>
      <c r="L1149" s="849">
        <v>1</v>
      </c>
      <c r="M1149" s="849">
        <v>3820</v>
      </c>
      <c r="N1149" s="849"/>
      <c r="O1149" s="849"/>
      <c r="P1149" s="837"/>
      <c r="Q1149" s="850"/>
    </row>
    <row r="1150" spans="1:17" ht="14.4" customHeight="1" x14ac:dyDescent="0.3">
      <c r="A1150" s="831" t="s">
        <v>628</v>
      </c>
      <c r="B1150" s="832" t="s">
        <v>9720</v>
      </c>
      <c r="C1150" s="832" t="s">
        <v>8203</v>
      </c>
      <c r="D1150" s="832" t="s">
        <v>6222</v>
      </c>
      <c r="E1150" s="832" t="s">
        <v>9791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3</v>
      </c>
      <c r="O1150" s="849">
        <v>7092</v>
      </c>
      <c r="P1150" s="837"/>
      <c r="Q1150" s="850">
        <v>2364</v>
      </c>
    </row>
    <row r="1151" spans="1:17" ht="14.4" customHeight="1" x14ac:dyDescent="0.3">
      <c r="A1151" s="831" t="s">
        <v>628</v>
      </c>
      <c r="B1151" s="832" t="s">
        <v>9720</v>
      </c>
      <c r="C1151" s="832" t="s">
        <v>8203</v>
      </c>
      <c r="D1151" s="832" t="s">
        <v>9792</v>
      </c>
      <c r="E1151" s="832" t="s">
        <v>9793</v>
      </c>
      <c r="F1151" s="849">
        <v>1</v>
      </c>
      <c r="G1151" s="849">
        <v>9933</v>
      </c>
      <c r="H1151" s="849"/>
      <c r="I1151" s="849">
        <v>9933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628</v>
      </c>
      <c r="B1152" s="832" t="s">
        <v>9720</v>
      </c>
      <c r="C1152" s="832" t="s">
        <v>8203</v>
      </c>
      <c r="D1152" s="832" t="s">
        <v>9794</v>
      </c>
      <c r="E1152" s="832" t="s">
        <v>9795</v>
      </c>
      <c r="F1152" s="849">
        <v>9</v>
      </c>
      <c r="G1152" s="849">
        <v>40311</v>
      </c>
      <c r="H1152" s="849">
        <v>2.9128549750704531</v>
      </c>
      <c r="I1152" s="849">
        <v>4479</v>
      </c>
      <c r="J1152" s="849">
        <v>3</v>
      </c>
      <c r="K1152" s="849">
        <v>13839</v>
      </c>
      <c r="L1152" s="849">
        <v>1</v>
      </c>
      <c r="M1152" s="849">
        <v>4613</v>
      </c>
      <c r="N1152" s="849">
        <v>8</v>
      </c>
      <c r="O1152" s="849">
        <v>36936</v>
      </c>
      <c r="P1152" s="837">
        <v>2.6689789724691089</v>
      </c>
      <c r="Q1152" s="850">
        <v>4617</v>
      </c>
    </row>
    <row r="1153" spans="1:17" ht="14.4" customHeight="1" x14ac:dyDescent="0.3">
      <c r="A1153" s="831" t="s">
        <v>628</v>
      </c>
      <c r="B1153" s="832" t="s">
        <v>9720</v>
      </c>
      <c r="C1153" s="832" t="s">
        <v>8203</v>
      </c>
      <c r="D1153" s="832" t="s">
        <v>9796</v>
      </c>
      <c r="E1153" s="832" t="s">
        <v>9797</v>
      </c>
      <c r="F1153" s="849">
        <v>1</v>
      </c>
      <c r="G1153" s="849">
        <v>14150</v>
      </c>
      <c r="H1153" s="849"/>
      <c r="I1153" s="849">
        <v>14150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628</v>
      </c>
      <c r="B1154" s="832" t="s">
        <v>9720</v>
      </c>
      <c r="C1154" s="832" t="s">
        <v>8203</v>
      </c>
      <c r="D1154" s="832" t="s">
        <v>9798</v>
      </c>
      <c r="E1154" s="832" t="s">
        <v>9799</v>
      </c>
      <c r="F1154" s="849">
        <v>1</v>
      </c>
      <c r="G1154" s="849">
        <v>5811</v>
      </c>
      <c r="H1154" s="849"/>
      <c r="I1154" s="849">
        <v>5811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" customHeight="1" x14ac:dyDescent="0.3">
      <c r="A1155" s="831" t="s">
        <v>628</v>
      </c>
      <c r="B1155" s="832" t="s">
        <v>9720</v>
      </c>
      <c r="C1155" s="832" t="s">
        <v>8203</v>
      </c>
      <c r="D1155" s="832" t="s">
        <v>9800</v>
      </c>
      <c r="E1155" s="832" t="s">
        <v>9801</v>
      </c>
      <c r="F1155" s="849">
        <v>1</v>
      </c>
      <c r="G1155" s="849">
        <v>12056</v>
      </c>
      <c r="H1155" s="849"/>
      <c r="I1155" s="849">
        <v>12056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628</v>
      </c>
      <c r="B1156" s="832" t="s">
        <v>9720</v>
      </c>
      <c r="C1156" s="832" t="s">
        <v>8203</v>
      </c>
      <c r="D1156" s="832" t="s">
        <v>9802</v>
      </c>
      <c r="E1156" s="832" t="s">
        <v>9803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1</v>
      </c>
      <c r="O1156" s="849">
        <v>11115</v>
      </c>
      <c r="P1156" s="837"/>
      <c r="Q1156" s="850">
        <v>11115</v>
      </c>
    </row>
    <row r="1157" spans="1:17" ht="14.4" customHeight="1" x14ac:dyDescent="0.3">
      <c r="A1157" s="831" t="s">
        <v>628</v>
      </c>
      <c r="B1157" s="832" t="s">
        <v>9804</v>
      </c>
      <c r="C1157" s="832" t="s">
        <v>8203</v>
      </c>
      <c r="D1157" s="832" t="s">
        <v>9805</v>
      </c>
      <c r="E1157" s="832" t="s">
        <v>9806</v>
      </c>
      <c r="F1157" s="849"/>
      <c r="G1157" s="849"/>
      <c r="H1157" s="849"/>
      <c r="I1157" s="849"/>
      <c r="J1157" s="849"/>
      <c r="K1157" s="849"/>
      <c r="L1157" s="849"/>
      <c r="M1157" s="849"/>
      <c r="N1157" s="849">
        <v>1</v>
      </c>
      <c r="O1157" s="849">
        <v>126</v>
      </c>
      <c r="P1157" s="837"/>
      <c r="Q1157" s="850">
        <v>126</v>
      </c>
    </row>
    <row r="1158" spans="1:17" ht="14.4" customHeight="1" x14ac:dyDescent="0.3">
      <c r="A1158" s="831" t="s">
        <v>628</v>
      </c>
      <c r="B1158" s="832" t="s">
        <v>9804</v>
      </c>
      <c r="C1158" s="832" t="s">
        <v>8203</v>
      </c>
      <c r="D1158" s="832" t="s">
        <v>9569</v>
      </c>
      <c r="E1158" s="832" t="s">
        <v>9570</v>
      </c>
      <c r="F1158" s="849">
        <v>1</v>
      </c>
      <c r="G1158" s="849">
        <v>1910</v>
      </c>
      <c r="H1158" s="849"/>
      <c r="I1158" s="849">
        <v>1910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628</v>
      </c>
      <c r="B1159" s="832" t="s">
        <v>9807</v>
      </c>
      <c r="C1159" s="832" t="s">
        <v>8203</v>
      </c>
      <c r="D1159" s="832" t="s">
        <v>9650</v>
      </c>
      <c r="E1159" s="832" t="s">
        <v>9651</v>
      </c>
      <c r="F1159" s="849">
        <v>1</v>
      </c>
      <c r="G1159" s="849">
        <v>157</v>
      </c>
      <c r="H1159" s="849"/>
      <c r="I1159" s="849">
        <v>157</v>
      </c>
      <c r="J1159" s="849"/>
      <c r="K1159" s="849"/>
      <c r="L1159" s="849"/>
      <c r="M1159" s="849"/>
      <c r="N1159" s="849"/>
      <c r="O1159" s="849"/>
      <c r="P1159" s="837"/>
      <c r="Q1159" s="850"/>
    </row>
    <row r="1160" spans="1:17" ht="14.4" customHeight="1" x14ac:dyDescent="0.3">
      <c r="A1160" s="831" t="s">
        <v>628</v>
      </c>
      <c r="B1160" s="832" t="s">
        <v>9808</v>
      </c>
      <c r="C1160" s="832" t="s">
        <v>8203</v>
      </c>
      <c r="D1160" s="832" t="s">
        <v>9425</v>
      </c>
      <c r="E1160" s="832" t="s">
        <v>9426</v>
      </c>
      <c r="F1160" s="849"/>
      <c r="G1160" s="849"/>
      <c r="H1160" s="849"/>
      <c r="I1160" s="849"/>
      <c r="J1160" s="849">
        <v>3</v>
      </c>
      <c r="K1160" s="849">
        <v>1842</v>
      </c>
      <c r="L1160" s="849">
        <v>1</v>
      </c>
      <c r="M1160" s="849">
        <v>614</v>
      </c>
      <c r="N1160" s="849">
        <v>1</v>
      </c>
      <c r="O1160" s="849">
        <v>615</v>
      </c>
      <c r="P1160" s="837">
        <v>0.33387622149837132</v>
      </c>
      <c r="Q1160" s="850">
        <v>615</v>
      </c>
    </row>
    <row r="1161" spans="1:17" ht="14.4" customHeight="1" x14ac:dyDescent="0.3">
      <c r="A1161" s="831" t="s">
        <v>628</v>
      </c>
      <c r="B1161" s="832" t="s">
        <v>9808</v>
      </c>
      <c r="C1161" s="832" t="s">
        <v>8203</v>
      </c>
      <c r="D1161" s="832" t="s">
        <v>9461</v>
      </c>
      <c r="E1161" s="832" t="s">
        <v>9462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1</v>
      </c>
      <c r="O1161" s="849">
        <v>2728</v>
      </c>
      <c r="P1161" s="837"/>
      <c r="Q1161" s="850">
        <v>2728</v>
      </c>
    </row>
    <row r="1162" spans="1:17" ht="14.4" customHeight="1" x14ac:dyDescent="0.3">
      <c r="A1162" s="831" t="s">
        <v>628</v>
      </c>
      <c r="B1162" s="832" t="s">
        <v>9808</v>
      </c>
      <c r="C1162" s="832" t="s">
        <v>8203</v>
      </c>
      <c r="D1162" s="832" t="s">
        <v>9809</v>
      </c>
      <c r="E1162" s="832" t="s">
        <v>9810</v>
      </c>
      <c r="F1162" s="849"/>
      <c r="G1162" s="849"/>
      <c r="H1162" s="849"/>
      <c r="I1162" s="849"/>
      <c r="J1162" s="849">
        <v>1</v>
      </c>
      <c r="K1162" s="849">
        <v>5923</v>
      </c>
      <c r="L1162" s="849">
        <v>1</v>
      </c>
      <c r="M1162" s="849">
        <v>5923</v>
      </c>
      <c r="N1162" s="849"/>
      <c r="O1162" s="849"/>
      <c r="P1162" s="837"/>
      <c r="Q1162" s="850"/>
    </row>
    <row r="1163" spans="1:17" ht="14.4" customHeight="1" x14ac:dyDescent="0.3">
      <c r="A1163" s="831" t="s">
        <v>628</v>
      </c>
      <c r="B1163" s="832" t="s">
        <v>9808</v>
      </c>
      <c r="C1163" s="832" t="s">
        <v>8203</v>
      </c>
      <c r="D1163" s="832" t="s">
        <v>9730</v>
      </c>
      <c r="E1163" s="832" t="s">
        <v>9731</v>
      </c>
      <c r="F1163" s="849"/>
      <c r="G1163" s="849"/>
      <c r="H1163" s="849"/>
      <c r="I1163" s="849"/>
      <c r="J1163" s="849">
        <v>7</v>
      </c>
      <c r="K1163" s="849">
        <v>1218</v>
      </c>
      <c r="L1163" s="849">
        <v>1</v>
      </c>
      <c r="M1163" s="849">
        <v>174</v>
      </c>
      <c r="N1163" s="849"/>
      <c r="O1163" s="849"/>
      <c r="P1163" s="837"/>
      <c r="Q1163" s="850"/>
    </row>
    <row r="1164" spans="1:17" ht="14.4" customHeight="1" x14ac:dyDescent="0.3">
      <c r="A1164" s="831" t="s">
        <v>628</v>
      </c>
      <c r="B1164" s="832" t="s">
        <v>9808</v>
      </c>
      <c r="C1164" s="832" t="s">
        <v>8203</v>
      </c>
      <c r="D1164" s="832" t="s">
        <v>9479</v>
      </c>
      <c r="E1164" s="832" t="s">
        <v>9480</v>
      </c>
      <c r="F1164" s="849">
        <v>1</v>
      </c>
      <c r="G1164" s="849">
        <v>532</v>
      </c>
      <c r="H1164" s="849">
        <v>0.19703703703703704</v>
      </c>
      <c r="I1164" s="849">
        <v>532</v>
      </c>
      <c r="J1164" s="849">
        <v>5</v>
      </c>
      <c r="K1164" s="849">
        <v>2700</v>
      </c>
      <c r="L1164" s="849">
        <v>1</v>
      </c>
      <c r="M1164" s="849">
        <v>540</v>
      </c>
      <c r="N1164" s="849">
        <v>3</v>
      </c>
      <c r="O1164" s="849">
        <v>1623</v>
      </c>
      <c r="P1164" s="837">
        <v>0.60111111111111115</v>
      </c>
      <c r="Q1164" s="850">
        <v>541</v>
      </c>
    </row>
    <row r="1165" spans="1:17" ht="14.4" customHeight="1" x14ac:dyDescent="0.3">
      <c r="A1165" s="831" t="s">
        <v>628</v>
      </c>
      <c r="B1165" s="832" t="s">
        <v>9808</v>
      </c>
      <c r="C1165" s="832" t="s">
        <v>8203</v>
      </c>
      <c r="D1165" s="832" t="s">
        <v>9811</v>
      </c>
      <c r="E1165" s="832" t="s">
        <v>9812</v>
      </c>
      <c r="F1165" s="849"/>
      <c r="G1165" s="849"/>
      <c r="H1165" s="849"/>
      <c r="I1165" s="849"/>
      <c r="J1165" s="849">
        <v>3</v>
      </c>
      <c r="K1165" s="849">
        <v>4629</v>
      </c>
      <c r="L1165" s="849">
        <v>1</v>
      </c>
      <c r="M1165" s="849">
        <v>1543</v>
      </c>
      <c r="N1165" s="849">
        <v>1</v>
      </c>
      <c r="O1165" s="849">
        <v>1544</v>
      </c>
      <c r="P1165" s="837">
        <v>0.33354936271332902</v>
      </c>
      <c r="Q1165" s="850">
        <v>1544</v>
      </c>
    </row>
    <row r="1166" spans="1:17" ht="14.4" customHeight="1" x14ac:dyDescent="0.3">
      <c r="A1166" s="831" t="s">
        <v>628</v>
      </c>
      <c r="B1166" s="832" t="s">
        <v>9808</v>
      </c>
      <c r="C1166" s="832" t="s">
        <v>8203</v>
      </c>
      <c r="D1166" s="832" t="s">
        <v>9813</v>
      </c>
      <c r="E1166" s="832" t="s">
        <v>9814</v>
      </c>
      <c r="F1166" s="849">
        <v>4</v>
      </c>
      <c r="G1166" s="849">
        <v>17176</v>
      </c>
      <c r="H1166" s="849">
        <v>3.8684684684684685</v>
      </c>
      <c r="I1166" s="849">
        <v>4294</v>
      </c>
      <c r="J1166" s="849">
        <v>1</v>
      </c>
      <c r="K1166" s="849">
        <v>4440</v>
      </c>
      <c r="L1166" s="849">
        <v>1</v>
      </c>
      <c r="M1166" s="849">
        <v>4440</v>
      </c>
      <c r="N1166" s="849"/>
      <c r="O1166" s="849"/>
      <c r="P1166" s="837"/>
      <c r="Q1166" s="850"/>
    </row>
    <row r="1167" spans="1:17" ht="14.4" customHeight="1" x14ac:dyDescent="0.3">
      <c r="A1167" s="831" t="s">
        <v>628</v>
      </c>
      <c r="B1167" s="832" t="s">
        <v>9808</v>
      </c>
      <c r="C1167" s="832" t="s">
        <v>8203</v>
      </c>
      <c r="D1167" s="832" t="s">
        <v>9416</v>
      </c>
      <c r="E1167" s="832" t="s">
        <v>9417</v>
      </c>
      <c r="F1167" s="849">
        <v>23</v>
      </c>
      <c r="G1167" s="849">
        <v>11178</v>
      </c>
      <c r="H1167" s="849">
        <v>1.4903999999999999</v>
      </c>
      <c r="I1167" s="849">
        <v>486</v>
      </c>
      <c r="J1167" s="849">
        <v>15</v>
      </c>
      <c r="K1167" s="849">
        <v>7500</v>
      </c>
      <c r="L1167" s="849">
        <v>1</v>
      </c>
      <c r="M1167" s="849">
        <v>500</v>
      </c>
      <c r="N1167" s="849">
        <v>15</v>
      </c>
      <c r="O1167" s="849">
        <v>7515</v>
      </c>
      <c r="P1167" s="837">
        <v>1.002</v>
      </c>
      <c r="Q1167" s="850">
        <v>501</v>
      </c>
    </row>
    <row r="1168" spans="1:17" ht="14.4" customHeight="1" x14ac:dyDescent="0.3">
      <c r="A1168" s="831" t="s">
        <v>628</v>
      </c>
      <c r="B1168" s="832" t="s">
        <v>9808</v>
      </c>
      <c r="C1168" s="832" t="s">
        <v>8203</v>
      </c>
      <c r="D1168" s="832" t="s">
        <v>9815</v>
      </c>
      <c r="E1168" s="832" t="s">
        <v>9816</v>
      </c>
      <c r="F1168" s="849"/>
      <c r="G1168" s="849"/>
      <c r="H1168" s="849"/>
      <c r="I1168" s="849"/>
      <c r="J1168" s="849">
        <v>1</v>
      </c>
      <c r="K1168" s="849">
        <v>2549</v>
      </c>
      <c r="L1168" s="849">
        <v>1</v>
      </c>
      <c r="M1168" s="849">
        <v>2549</v>
      </c>
      <c r="N1168" s="849"/>
      <c r="O1168" s="849"/>
      <c r="P1168" s="837"/>
      <c r="Q1168" s="850"/>
    </row>
    <row r="1169" spans="1:17" ht="14.4" customHeight="1" x14ac:dyDescent="0.3">
      <c r="A1169" s="831" t="s">
        <v>628</v>
      </c>
      <c r="B1169" s="832" t="s">
        <v>9808</v>
      </c>
      <c r="C1169" s="832" t="s">
        <v>8203</v>
      </c>
      <c r="D1169" s="832" t="s">
        <v>9418</v>
      </c>
      <c r="E1169" s="832" t="s">
        <v>9419</v>
      </c>
      <c r="F1169" s="849">
        <v>5</v>
      </c>
      <c r="G1169" s="849">
        <v>3330</v>
      </c>
      <c r="H1169" s="849">
        <v>0.61303387334315174</v>
      </c>
      <c r="I1169" s="849">
        <v>666</v>
      </c>
      <c r="J1169" s="849">
        <v>8</v>
      </c>
      <c r="K1169" s="849">
        <v>5432</v>
      </c>
      <c r="L1169" s="849">
        <v>1</v>
      </c>
      <c r="M1169" s="849">
        <v>679</v>
      </c>
      <c r="N1169" s="849">
        <v>15</v>
      </c>
      <c r="O1169" s="849">
        <v>10185</v>
      </c>
      <c r="P1169" s="837">
        <v>1.875</v>
      </c>
      <c r="Q1169" s="850">
        <v>679</v>
      </c>
    </row>
    <row r="1170" spans="1:17" ht="14.4" customHeight="1" x14ac:dyDescent="0.3">
      <c r="A1170" s="831" t="s">
        <v>628</v>
      </c>
      <c r="B1170" s="832" t="s">
        <v>9808</v>
      </c>
      <c r="C1170" s="832" t="s">
        <v>8203</v>
      </c>
      <c r="D1170" s="832" t="s">
        <v>9817</v>
      </c>
      <c r="E1170" s="832" t="s">
        <v>9818</v>
      </c>
      <c r="F1170" s="849">
        <v>1</v>
      </c>
      <c r="G1170" s="849">
        <v>1454</v>
      </c>
      <c r="H1170" s="849">
        <v>0.97062750333778369</v>
      </c>
      <c r="I1170" s="849">
        <v>1454</v>
      </c>
      <c r="J1170" s="849">
        <v>1</v>
      </c>
      <c r="K1170" s="849">
        <v>1498</v>
      </c>
      <c r="L1170" s="849">
        <v>1</v>
      </c>
      <c r="M1170" s="849">
        <v>1498</v>
      </c>
      <c r="N1170" s="849"/>
      <c r="O1170" s="849"/>
      <c r="P1170" s="837"/>
      <c r="Q1170" s="850"/>
    </row>
    <row r="1171" spans="1:17" ht="14.4" customHeight="1" x14ac:dyDescent="0.3">
      <c r="A1171" s="831" t="s">
        <v>628</v>
      </c>
      <c r="B1171" s="832" t="s">
        <v>9808</v>
      </c>
      <c r="C1171" s="832" t="s">
        <v>8203</v>
      </c>
      <c r="D1171" s="832" t="s">
        <v>9819</v>
      </c>
      <c r="E1171" s="832" t="s">
        <v>9820</v>
      </c>
      <c r="F1171" s="849">
        <v>1</v>
      </c>
      <c r="G1171" s="849">
        <v>925</v>
      </c>
      <c r="H1171" s="849"/>
      <c r="I1171" s="849">
        <v>925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628</v>
      </c>
      <c r="B1172" s="832" t="s">
        <v>9808</v>
      </c>
      <c r="C1172" s="832" t="s">
        <v>8203</v>
      </c>
      <c r="D1172" s="832" t="s">
        <v>9821</v>
      </c>
      <c r="E1172" s="832" t="s">
        <v>9822</v>
      </c>
      <c r="F1172" s="849">
        <v>3</v>
      </c>
      <c r="G1172" s="849">
        <v>4101</v>
      </c>
      <c r="H1172" s="849"/>
      <c r="I1172" s="849">
        <v>1367</v>
      </c>
      <c r="J1172" s="849"/>
      <c r="K1172" s="849"/>
      <c r="L1172" s="849"/>
      <c r="M1172" s="849"/>
      <c r="N1172" s="849">
        <v>2</v>
      </c>
      <c r="O1172" s="849">
        <v>2800</v>
      </c>
      <c r="P1172" s="837"/>
      <c r="Q1172" s="850">
        <v>1400</v>
      </c>
    </row>
    <row r="1173" spans="1:17" ht="14.4" customHeight="1" x14ac:dyDescent="0.3">
      <c r="A1173" s="831" t="s">
        <v>628</v>
      </c>
      <c r="B1173" s="832" t="s">
        <v>9808</v>
      </c>
      <c r="C1173" s="832" t="s">
        <v>8203</v>
      </c>
      <c r="D1173" s="832" t="s">
        <v>9823</v>
      </c>
      <c r="E1173" s="832" t="s">
        <v>9824</v>
      </c>
      <c r="F1173" s="849">
        <v>35</v>
      </c>
      <c r="G1173" s="849">
        <v>35420</v>
      </c>
      <c r="H1173" s="849">
        <v>1.321345967320749</v>
      </c>
      <c r="I1173" s="849">
        <v>1012</v>
      </c>
      <c r="J1173" s="849">
        <v>26</v>
      </c>
      <c r="K1173" s="849">
        <v>26806</v>
      </c>
      <c r="L1173" s="849">
        <v>1</v>
      </c>
      <c r="M1173" s="849">
        <v>1031</v>
      </c>
      <c r="N1173" s="849">
        <v>22</v>
      </c>
      <c r="O1173" s="849">
        <v>22704</v>
      </c>
      <c r="P1173" s="837">
        <v>0.84697455793479071</v>
      </c>
      <c r="Q1173" s="850">
        <v>1032</v>
      </c>
    </row>
    <row r="1174" spans="1:17" ht="14.4" customHeight="1" x14ac:dyDescent="0.3">
      <c r="A1174" s="831" t="s">
        <v>628</v>
      </c>
      <c r="B1174" s="832" t="s">
        <v>9808</v>
      </c>
      <c r="C1174" s="832" t="s">
        <v>8203</v>
      </c>
      <c r="D1174" s="832" t="s">
        <v>9825</v>
      </c>
      <c r="E1174" s="832" t="s">
        <v>9826</v>
      </c>
      <c r="F1174" s="849">
        <v>5</v>
      </c>
      <c r="G1174" s="849">
        <v>10085</v>
      </c>
      <c r="H1174" s="849">
        <v>1.2017397521448998</v>
      </c>
      <c r="I1174" s="849">
        <v>2017</v>
      </c>
      <c r="J1174" s="849">
        <v>4</v>
      </c>
      <c r="K1174" s="849">
        <v>8392</v>
      </c>
      <c r="L1174" s="849">
        <v>1</v>
      </c>
      <c r="M1174" s="849">
        <v>2098</v>
      </c>
      <c r="N1174" s="849"/>
      <c r="O1174" s="849"/>
      <c r="P1174" s="837"/>
      <c r="Q1174" s="850"/>
    </row>
    <row r="1175" spans="1:17" ht="14.4" customHeight="1" x14ac:dyDescent="0.3">
      <c r="A1175" s="831" t="s">
        <v>628</v>
      </c>
      <c r="B1175" s="832" t="s">
        <v>9808</v>
      </c>
      <c r="C1175" s="832" t="s">
        <v>8203</v>
      </c>
      <c r="D1175" s="832" t="s">
        <v>9827</v>
      </c>
      <c r="E1175" s="832" t="s">
        <v>9828</v>
      </c>
      <c r="F1175" s="849">
        <v>5</v>
      </c>
      <c r="G1175" s="849">
        <v>17585</v>
      </c>
      <c r="H1175" s="849">
        <v>0.96807046518029172</v>
      </c>
      <c r="I1175" s="849">
        <v>3517</v>
      </c>
      <c r="J1175" s="849">
        <v>5</v>
      </c>
      <c r="K1175" s="849">
        <v>18165</v>
      </c>
      <c r="L1175" s="849">
        <v>1</v>
      </c>
      <c r="M1175" s="849">
        <v>3633</v>
      </c>
      <c r="N1175" s="849">
        <v>1</v>
      </c>
      <c r="O1175" s="849">
        <v>3635</v>
      </c>
      <c r="P1175" s="837">
        <v>0.20011010184420588</v>
      </c>
      <c r="Q1175" s="850">
        <v>3635</v>
      </c>
    </row>
    <row r="1176" spans="1:17" ht="14.4" customHeight="1" x14ac:dyDescent="0.3">
      <c r="A1176" s="831" t="s">
        <v>628</v>
      </c>
      <c r="B1176" s="832" t="s">
        <v>9808</v>
      </c>
      <c r="C1176" s="832" t="s">
        <v>8203</v>
      </c>
      <c r="D1176" s="832" t="s">
        <v>9829</v>
      </c>
      <c r="E1176" s="832" t="s">
        <v>9830</v>
      </c>
      <c r="F1176" s="849">
        <v>1</v>
      </c>
      <c r="G1176" s="849">
        <v>4021</v>
      </c>
      <c r="H1176" s="849"/>
      <c r="I1176" s="849">
        <v>4021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628</v>
      </c>
      <c r="B1177" s="832" t="s">
        <v>9808</v>
      </c>
      <c r="C1177" s="832" t="s">
        <v>8203</v>
      </c>
      <c r="D1177" s="832" t="s">
        <v>9641</v>
      </c>
      <c r="E1177" s="832" t="s">
        <v>9642</v>
      </c>
      <c r="F1177" s="849">
        <v>8</v>
      </c>
      <c r="G1177" s="849">
        <v>9880</v>
      </c>
      <c r="H1177" s="849">
        <v>7.7611940298507465</v>
      </c>
      <c r="I1177" s="849">
        <v>1235</v>
      </c>
      <c r="J1177" s="849">
        <v>1</v>
      </c>
      <c r="K1177" s="849">
        <v>1273</v>
      </c>
      <c r="L1177" s="849">
        <v>1</v>
      </c>
      <c r="M1177" s="849">
        <v>1273</v>
      </c>
      <c r="N1177" s="849"/>
      <c r="O1177" s="849"/>
      <c r="P1177" s="837"/>
      <c r="Q1177" s="850"/>
    </row>
    <row r="1178" spans="1:17" ht="14.4" customHeight="1" x14ac:dyDescent="0.3">
      <c r="A1178" s="831" t="s">
        <v>628</v>
      </c>
      <c r="B1178" s="832" t="s">
        <v>9808</v>
      </c>
      <c r="C1178" s="832" t="s">
        <v>8203</v>
      </c>
      <c r="D1178" s="832" t="s">
        <v>9831</v>
      </c>
      <c r="E1178" s="832" t="s">
        <v>9832</v>
      </c>
      <c r="F1178" s="849">
        <v>2</v>
      </c>
      <c r="G1178" s="849">
        <v>6140</v>
      </c>
      <c r="H1178" s="849"/>
      <c r="I1178" s="849">
        <v>3070</v>
      </c>
      <c r="J1178" s="849"/>
      <c r="K1178" s="849"/>
      <c r="L1178" s="849"/>
      <c r="M1178" s="849"/>
      <c r="N1178" s="849">
        <v>2</v>
      </c>
      <c r="O1178" s="849">
        <v>6426</v>
      </c>
      <c r="P1178" s="837"/>
      <c r="Q1178" s="850">
        <v>3213</v>
      </c>
    </row>
    <row r="1179" spans="1:17" ht="14.4" customHeight="1" x14ac:dyDescent="0.3">
      <c r="A1179" s="831" t="s">
        <v>628</v>
      </c>
      <c r="B1179" s="832" t="s">
        <v>9808</v>
      </c>
      <c r="C1179" s="832" t="s">
        <v>8203</v>
      </c>
      <c r="D1179" s="832" t="s">
        <v>9833</v>
      </c>
      <c r="E1179" s="832" t="s">
        <v>9834</v>
      </c>
      <c r="F1179" s="849">
        <v>3</v>
      </c>
      <c r="G1179" s="849">
        <v>2838</v>
      </c>
      <c r="H1179" s="849"/>
      <c r="I1179" s="849">
        <v>946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628</v>
      </c>
      <c r="B1180" s="832" t="s">
        <v>9808</v>
      </c>
      <c r="C1180" s="832" t="s">
        <v>8203</v>
      </c>
      <c r="D1180" s="832" t="s">
        <v>9835</v>
      </c>
      <c r="E1180" s="832" t="s">
        <v>9836</v>
      </c>
      <c r="F1180" s="849">
        <v>1</v>
      </c>
      <c r="G1180" s="849">
        <v>825</v>
      </c>
      <c r="H1180" s="849">
        <v>0.97748815165876779</v>
      </c>
      <c r="I1180" s="849">
        <v>825</v>
      </c>
      <c r="J1180" s="849">
        <v>1</v>
      </c>
      <c r="K1180" s="849">
        <v>844</v>
      </c>
      <c r="L1180" s="849">
        <v>1</v>
      </c>
      <c r="M1180" s="849">
        <v>844</v>
      </c>
      <c r="N1180" s="849"/>
      <c r="O1180" s="849"/>
      <c r="P1180" s="837"/>
      <c r="Q1180" s="850"/>
    </row>
    <row r="1181" spans="1:17" ht="14.4" customHeight="1" x14ac:dyDescent="0.3">
      <c r="A1181" s="831" t="s">
        <v>628</v>
      </c>
      <c r="B1181" s="832" t="s">
        <v>9808</v>
      </c>
      <c r="C1181" s="832" t="s">
        <v>8203</v>
      </c>
      <c r="D1181" s="832" t="s">
        <v>9837</v>
      </c>
      <c r="E1181" s="832" t="s">
        <v>9838</v>
      </c>
      <c r="F1181" s="849">
        <v>2</v>
      </c>
      <c r="G1181" s="849">
        <v>1596</v>
      </c>
      <c r="H1181" s="849"/>
      <c r="I1181" s="849">
        <v>798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628</v>
      </c>
      <c r="B1182" s="832" t="s">
        <v>9808</v>
      </c>
      <c r="C1182" s="832" t="s">
        <v>8203</v>
      </c>
      <c r="D1182" s="832" t="s">
        <v>4163</v>
      </c>
      <c r="E1182" s="832" t="s">
        <v>9839</v>
      </c>
      <c r="F1182" s="849">
        <v>2</v>
      </c>
      <c r="G1182" s="849">
        <v>4730</v>
      </c>
      <c r="H1182" s="849">
        <v>0.63832658569500678</v>
      </c>
      <c r="I1182" s="849">
        <v>2365</v>
      </c>
      <c r="J1182" s="849">
        <v>3</v>
      </c>
      <c r="K1182" s="849">
        <v>7410</v>
      </c>
      <c r="L1182" s="849">
        <v>1</v>
      </c>
      <c r="M1182" s="849">
        <v>2470</v>
      </c>
      <c r="N1182" s="849"/>
      <c r="O1182" s="849"/>
      <c r="P1182" s="837"/>
      <c r="Q1182" s="850"/>
    </row>
    <row r="1183" spans="1:17" ht="14.4" customHeight="1" x14ac:dyDescent="0.3">
      <c r="A1183" s="831" t="s">
        <v>628</v>
      </c>
      <c r="B1183" s="832" t="s">
        <v>9808</v>
      </c>
      <c r="C1183" s="832" t="s">
        <v>8203</v>
      </c>
      <c r="D1183" s="832" t="s">
        <v>9840</v>
      </c>
      <c r="E1183" s="832" t="s">
        <v>9841</v>
      </c>
      <c r="F1183" s="849">
        <v>1</v>
      </c>
      <c r="G1183" s="849">
        <v>2052</v>
      </c>
      <c r="H1183" s="849"/>
      <c r="I1183" s="849">
        <v>2052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628</v>
      </c>
      <c r="B1184" s="832" t="s">
        <v>9808</v>
      </c>
      <c r="C1184" s="832" t="s">
        <v>8203</v>
      </c>
      <c r="D1184" s="832" t="s">
        <v>9842</v>
      </c>
      <c r="E1184" s="832" t="s">
        <v>9843</v>
      </c>
      <c r="F1184" s="849">
        <v>5</v>
      </c>
      <c r="G1184" s="849">
        <v>4505</v>
      </c>
      <c r="H1184" s="849">
        <v>4.9074074074074074</v>
      </c>
      <c r="I1184" s="849">
        <v>901</v>
      </c>
      <c r="J1184" s="849">
        <v>1</v>
      </c>
      <c r="K1184" s="849">
        <v>918</v>
      </c>
      <c r="L1184" s="849">
        <v>1</v>
      </c>
      <c r="M1184" s="849">
        <v>918</v>
      </c>
      <c r="N1184" s="849">
        <v>4</v>
      </c>
      <c r="O1184" s="849">
        <v>3676</v>
      </c>
      <c r="P1184" s="837">
        <v>4.0043572984749458</v>
      </c>
      <c r="Q1184" s="850">
        <v>919</v>
      </c>
    </row>
    <row r="1185" spans="1:17" ht="14.4" customHeight="1" x14ac:dyDescent="0.3">
      <c r="A1185" s="831" t="s">
        <v>628</v>
      </c>
      <c r="B1185" s="832" t="s">
        <v>9808</v>
      </c>
      <c r="C1185" s="832" t="s">
        <v>8203</v>
      </c>
      <c r="D1185" s="832" t="s">
        <v>9844</v>
      </c>
      <c r="E1185" s="832" t="s">
        <v>9845</v>
      </c>
      <c r="F1185" s="849">
        <v>1</v>
      </c>
      <c r="G1185" s="849">
        <v>3459</v>
      </c>
      <c r="H1185" s="849">
        <v>0.96728187919463082</v>
      </c>
      <c r="I1185" s="849">
        <v>3459</v>
      </c>
      <c r="J1185" s="849">
        <v>1</v>
      </c>
      <c r="K1185" s="849">
        <v>3576</v>
      </c>
      <c r="L1185" s="849">
        <v>1</v>
      </c>
      <c r="M1185" s="849">
        <v>3576</v>
      </c>
      <c r="N1185" s="849">
        <v>4</v>
      </c>
      <c r="O1185" s="849">
        <v>14316</v>
      </c>
      <c r="P1185" s="837">
        <v>4.0033557046979862</v>
      </c>
      <c r="Q1185" s="850">
        <v>3579</v>
      </c>
    </row>
    <row r="1186" spans="1:17" ht="14.4" customHeight="1" x14ac:dyDescent="0.3">
      <c r="A1186" s="831" t="s">
        <v>628</v>
      </c>
      <c r="B1186" s="832" t="s">
        <v>9808</v>
      </c>
      <c r="C1186" s="832" t="s">
        <v>8203</v>
      </c>
      <c r="D1186" s="832" t="s">
        <v>9846</v>
      </c>
      <c r="E1186" s="832" t="s">
        <v>9847</v>
      </c>
      <c r="F1186" s="849">
        <v>49</v>
      </c>
      <c r="G1186" s="849">
        <v>74039</v>
      </c>
      <c r="H1186" s="849">
        <v>0.71589216994449922</v>
      </c>
      <c r="I1186" s="849">
        <v>1511</v>
      </c>
      <c r="J1186" s="849">
        <v>66</v>
      </c>
      <c r="K1186" s="849">
        <v>103422</v>
      </c>
      <c r="L1186" s="849">
        <v>1</v>
      </c>
      <c r="M1186" s="849">
        <v>1567</v>
      </c>
      <c r="N1186" s="849">
        <v>26</v>
      </c>
      <c r="O1186" s="849">
        <v>40768</v>
      </c>
      <c r="P1186" s="837">
        <v>0.39419079112761307</v>
      </c>
      <c r="Q1186" s="850">
        <v>1568</v>
      </c>
    </row>
    <row r="1187" spans="1:17" ht="14.4" customHeight="1" x14ac:dyDescent="0.3">
      <c r="A1187" s="831" t="s">
        <v>628</v>
      </c>
      <c r="B1187" s="832" t="s">
        <v>9808</v>
      </c>
      <c r="C1187" s="832" t="s">
        <v>8203</v>
      </c>
      <c r="D1187" s="832" t="s">
        <v>9848</v>
      </c>
      <c r="E1187" s="832" t="s">
        <v>9849</v>
      </c>
      <c r="F1187" s="849">
        <v>1</v>
      </c>
      <c r="G1187" s="849">
        <v>1784</v>
      </c>
      <c r="H1187" s="849"/>
      <c r="I1187" s="849">
        <v>1784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628</v>
      </c>
      <c r="B1188" s="832" t="s">
        <v>9808</v>
      </c>
      <c r="C1188" s="832" t="s">
        <v>8203</v>
      </c>
      <c r="D1188" s="832" t="s">
        <v>9850</v>
      </c>
      <c r="E1188" s="832" t="s">
        <v>9851</v>
      </c>
      <c r="F1188" s="849"/>
      <c r="G1188" s="849"/>
      <c r="H1188" s="849"/>
      <c r="I1188" s="849"/>
      <c r="J1188" s="849">
        <v>2</v>
      </c>
      <c r="K1188" s="849">
        <v>3572</v>
      </c>
      <c r="L1188" s="849">
        <v>1</v>
      </c>
      <c r="M1188" s="849">
        <v>1786</v>
      </c>
      <c r="N1188" s="849"/>
      <c r="O1188" s="849"/>
      <c r="P1188" s="837"/>
      <c r="Q1188" s="850"/>
    </row>
    <row r="1189" spans="1:17" ht="14.4" customHeight="1" x14ac:dyDescent="0.3">
      <c r="A1189" s="831" t="s">
        <v>628</v>
      </c>
      <c r="B1189" s="832" t="s">
        <v>9808</v>
      </c>
      <c r="C1189" s="832" t="s">
        <v>8203</v>
      </c>
      <c r="D1189" s="832" t="s">
        <v>9852</v>
      </c>
      <c r="E1189" s="832" t="s">
        <v>9853</v>
      </c>
      <c r="F1189" s="849">
        <v>4</v>
      </c>
      <c r="G1189" s="849">
        <v>8712</v>
      </c>
      <c r="H1189" s="849">
        <v>0.77543391188250999</v>
      </c>
      <c r="I1189" s="849">
        <v>2178</v>
      </c>
      <c r="J1189" s="849">
        <v>5</v>
      </c>
      <c r="K1189" s="849">
        <v>11235</v>
      </c>
      <c r="L1189" s="849">
        <v>1</v>
      </c>
      <c r="M1189" s="849">
        <v>2247</v>
      </c>
      <c r="N1189" s="849">
        <v>3</v>
      </c>
      <c r="O1189" s="849">
        <v>6744</v>
      </c>
      <c r="P1189" s="837">
        <v>0.60026702269692922</v>
      </c>
      <c r="Q1189" s="850">
        <v>2248</v>
      </c>
    </row>
    <row r="1190" spans="1:17" ht="14.4" customHeight="1" x14ac:dyDescent="0.3">
      <c r="A1190" s="831" t="s">
        <v>628</v>
      </c>
      <c r="B1190" s="832" t="s">
        <v>9808</v>
      </c>
      <c r="C1190" s="832" t="s">
        <v>8203</v>
      </c>
      <c r="D1190" s="832" t="s">
        <v>9854</v>
      </c>
      <c r="E1190" s="832" t="s">
        <v>9855</v>
      </c>
      <c r="F1190" s="849">
        <v>1</v>
      </c>
      <c r="G1190" s="849">
        <v>423</v>
      </c>
      <c r="H1190" s="849"/>
      <c r="I1190" s="849">
        <v>423</v>
      </c>
      <c r="J1190" s="849"/>
      <c r="K1190" s="849"/>
      <c r="L1190" s="849"/>
      <c r="M1190" s="849"/>
      <c r="N1190" s="849">
        <v>1</v>
      </c>
      <c r="O1190" s="849">
        <v>443</v>
      </c>
      <c r="P1190" s="837"/>
      <c r="Q1190" s="850">
        <v>443</v>
      </c>
    </row>
    <row r="1191" spans="1:17" ht="14.4" customHeight="1" x14ac:dyDescent="0.3">
      <c r="A1191" s="831" t="s">
        <v>628</v>
      </c>
      <c r="B1191" s="832" t="s">
        <v>9808</v>
      </c>
      <c r="C1191" s="832" t="s">
        <v>8203</v>
      </c>
      <c r="D1191" s="832" t="s">
        <v>9645</v>
      </c>
      <c r="E1191" s="832" t="s">
        <v>9646</v>
      </c>
      <c r="F1191" s="849"/>
      <c r="G1191" s="849"/>
      <c r="H1191" s="849"/>
      <c r="I1191" s="849"/>
      <c r="J1191" s="849"/>
      <c r="K1191" s="849"/>
      <c r="L1191" s="849"/>
      <c r="M1191" s="849"/>
      <c r="N1191" s="849">
        <v>1</v>
      </c>
      <c r="O1191" s="849">
        <v>1310</v>
      </c>
      <c r="P1191" s="837"/>
      <c r="Q1191" s="850">
        <v>1310</v>
      </c>
    </row>
    <row r="1192" spans="1:17" ht="14.4" customHeight="1" x14ac:dyDescent="0.3">
      <c r="A1192" s="831" t="s">
        <v>628</v>
      </c>
      <c r="B1192" s="832" t="s">
        <v>9808</v>
      </c>
      <c r="C1192" s="832" t="s">
        <v>8203</v>
      </c>
      <c r="D1192" s="832" t="s">
        <v>9856</v>
      </c>
      <c r="E1192" s="832" t="s">
        <v>9857</v>
      </c>
      <c r="F1192" s="849"/>
      <c r="G1192" s="849"/>
      <c r="H1192" s="849"/>
      <c r="I1192" s="849"/>
      <c r="J1192" s="849">
        <v>10</v>
      </c>
      <c r="K1192" s="849">
        <v>660</v>
      </c>
      <c r="L1192" s="849">
        <v>1</v>
      </c>
      <c r="M1192" s="849">
        <v>66</v>
      </c>
      <c r="N1192" s="849">
        <v>12</v>
      </c>
      <c r="O1192" s="849">
        <v>792</v>
      </c>
      <c r="P1192" s="837">
        <v>1.2</v>
      </c>
      <c r="Q1192" s="850">
        <v>66</v>
      </c>
    </row>
    <row r="1193" spans="1:17" ht="14.4" customHeight="1" x14ac:dyDescent="0.3">
      <c r="A1193" s="831" t="s">
        <v>628</v>
      </c>
      <c r="B1193" s="832" t="s">
        <v>9808</v>
      </c>
      <c r="C1193" s="832" t="s">
        <v>8203</v>
      </c>
      <c r="D1193" s="832" t="s">
        <v>8574</v>
      </c>
      <c r="E1193" s="832" t="s">
        <v>8575</v>
      </c>
      <c r="F1193" s="849">
        <v>69</v>
      </c>
      <c r="G1193" s="849">
        <v>5658</v>
      </c>
      <c r="H1193" s="849">
        <v>1.2900136798905608</v>
      </c>
      <c r="I1193" s="849">
        <v>82</v>
      </c>
      <c r="J1193" s="849">
        <v>51</v>
      </c>
      <c r="K1193" s="849">
        <v>4386</v>
      </c>
      <c r="L1193" s="849">
        <v>1</v>
      </c>
      <c r="M1193" s="849">
        <v>86</v>
      </c>
      <c r="N1193" s="849">
        <v>49</v>
      </c>
      <c r="O1193" s="849">
        <v>4214</v>
      </c>
      <c r="P1193" s="837">
        <v>0.96078431372549022</v>
      </c>
      <c r="Q1193" s="850">
        <v>86</v>
      </c>
    </row>
    <row r="1194" spans="1:17" ht="14.4" customHeight="1" x14ac:dyDescent="0.3">
      <c r="A1194" s="831" t="s">
        <v>628</v>
      </c>
      <c r="B1194" s="832" t="s">
        <v>9808</v>
      </c>
      <c r="C1194" s="832" t="s">
        <v>8203</v>
      </c>
      <c r="D1194" s="832" t="s">
        <v>9858</v>
      </c>
      <c r="E1194" s="832" t="s">
        <v>9859</v>
      </c>
      <c r="F1194" s="849"/>
      <c r="G1194" s="849"/>
      <c r="H1194" s="849"/>
      <c r="I1194" s="849"/>
      <c r="J1194" s="849"/>
      <c r="K1194" s="849"/>
      <c r="L1194" s="849"/>
      <c r="M1194" s="849"/>
      <c r="N1194" s="849">
        <v>2</v>
      </c>
      <c r="O1194" s="849">
        <v>3056</v>
      </c>
      <c r="P1194" s="837"/>
      <c r="Q1194" s="850">
        <v>1528</v>
      </c>
    </row>
    <row r="1195" spans="1:17" ht="14.4" customHeight="1" x14ac:dyDescent="0.3">
      <c r="A1195" s="831" t="s">
        <v>628</v>
      </c>
      <c r="B1195" s="832" t="s">
        <v>9808</v>
      </c>
      <c r="C1195" s="832" t="s">
        <v>8203</v>
      </c>
      <c r="D1195" s="832" t="s">
        <v>9658</v>
      </c>
      <c r="E1195" s="832" t="s">
        <v>9480</v>
      </c>
      <c r="F1195" s="849">
        <v>4</v>
      </c>
      <c r="G1195" s="849">
        <v>2700</v>
      </c>
      <c r="H1195" s="849">
        <v>0.78488372093023251</v>
      </c>
      <c r="I1195" s="849">
        <v>675</v>
      </c>
      <c r="J1195" s="849">
        <v>5</v>
      </c>
      <c r="K1195" s="849">
        <v>3440</v>
      </c>
      <c r="L1195" s="849">
        <v>1</v>
      </c>
      <c r="M1195" s="849">
        <v>688</v>
      </c>
      <c r="N1195" s="849">
        <v>3</v>
      </c>
      <c r="O1195" s="849">
        <v>2064</v>
      </c>
      <c r="P1195" s="837">
        <v>0.6</v>
      </c>
      <c r="Q1195" s="850">
        <v>688</v>
      </c>
    </row>
    <row r="1196" spans="1:17" ht="14.4" customHeight="1" x14ac:dyDescent="0.3">
      <c r="A1196" s="831" t="s">
        <v>628</v>
      </c>
      <c r="B1196" s="832" t="s">
        <v>9808</v>
      </c>
      <c r="C1196" s="832" t="s">
        <v>8203</v>
      </c>
      <c r="D1196" s="832" t="s">
        <v>9521</v>
      </c>
      <c r="E1196" s="832" t="s">
        <v>9522</v>
      </c>
      <c r="F1196" s="849">
        <v>1</v>
      </c>
      <c r="G1196" s="849">
        <v>436</v>
      </c>
      <c r="H1196" s="849"/>
      <c r="I1196" s="849">
        <v>436</v>
      </c>
      <c r="J1196" s="849"/>
      <c r="K1196" s="849"/>
      <c r="L1196" s="849"/>
      <c r="M1196" s="849"/>
      <c r="N1196" s="849">
        <v>2</v>
      </c>
      <c r="O1196" s="849">
        <v>890</v>
      </c>
      <c r="P1196" s="837"/>
      <c r="Q1196" s="850">
        <v>445</v>
      </c>
    </row>
    <row r="1197" spans="1:17" ht="14.4" customHeight="1" x14ac:dyDescent="0.3">
      <c r="A1197" s="831" t="s">
        <v>628</v>
      </c>
      <c r="B1197" s="832" t="s">
        <v>9808</v>
      </c>
      <c r="C1197" s="832" t="s">
        <v>8203</v>
      </c>
      <c r="D1197" s="832" t="s">
        <v>9860</v>
      </c>
      <c r="E1197" s="832" t="s">
        <v>9861</v>
      </c>
      <c r="F1197" s="849"/>
      <c r="G1197" s="849"/>
      <c r="H1197" s="849"/>
      <c r="I1197" s="849"/>
      <c r="J1197" s="849">
        <v>1</v>
      </c>
      <c r="K1197" s="849">
        <v>721</v>
      </c>
      <c r="L1197" s="849">
        <v>1</v>
      </c>
      <c r="M1197" s="849">
        <v>721</v>
      </c>
      <c r="N1197" s="849">
        <v>4</v>
      </c>
      <c r="O1197" s="849">
        <v>2888</v>
      </c>
      <c r="P1197" s="837">
        <v>4.0055478502080444</v>
      </c>
      <c r="Q1197" s="850">
        <v>722</v>
      </c>
    </row>
    <row r="1198" spans="1:17" ht="14.4" customHeight="1" x14ac:dyDescent="0.3">
      <c r="A1198" s="831" t="s">
        <v>628</v>
      </c>
      <c r="B1198" s="832" t="s">
        <v>9808</v>
      </c>
      <c r="C1198" s="832" t="s">
        <v>8203</v>
      </c>
      <c r="D1198" s="832" t="s">
        <v>9523</v>
      </c>
      <c r="E1198" s="832" t="s">
        <v>9524</v>
      </c>
      <c r="F1198" s="849">
        <v>7</v>
      </c>
      <c r="G1198" s="849">
        <v>7350</v>
      </c>
      <c r="H1198" s="849">
        <v>1.1523988711194733</v>
      </c>
      <c r="I1198" s="849">
        <v>1050</v>
      </c>
      <c r="J1198" s="849">
        <v>6</v>
      </c>
      <c r="K1198" s="849">
        <v>6378</v>
      </c>
      <c r="L1198" s="849">
        <v>1</v>
      </c>
      <c r="M1198" s="849">
        <v>1063</v>
      </c>
      <c r="N1198" s="849">
        <v>5</v>
      </c>
      <c r="O1198" s="849">
        <v>5315</v>
      </c>
      <c r="P1198" s="837">
        <v>0.83333333333333337</v>
      </c>
      <c r="Q1198" s="850">
        <v>1063</v>
      </c>
    </row>
    <row r="1199" spans="1:17" ht="14.4" customHeight="1" x14ac:dyDescent="0.3">
      <c r="A1199" s="831" t="s">
        <v>628</v>
      </c>
      <c r="B1199" s="832" t="s">
        <v>9808</v>
      </c>
      <c r="C1199" s="832" t="s">
        <v>8203</v>
      </c>
      <c r="D1199" s="832" t="s">
        <v>9525</v>
      </c>
      <c r="E1199" s="832" t="s">
        <v>9526</v>
      </c>
      <c r="F1199" s="849">
        <v>2</v>
      </c>
      <c r="G1199" s="849">
        <v>1704</v>
      </c>
      <c r="H1199" s="849">
        <v>1.9699421965317918</v>
      </c>
      <c r="I1199" s="849">
        <v>852</v>
      </c>
      <c r="J1199" s="849">
        <v>1</v>
      </c>
      <c r="K1199" s="849">
        <v>865</v>
      </c>
      <c r="L1199" s="849">
        <v>1</v>
      </c>
      <c r="M1199" s="849">
        <v>865</v>
      </c>
      <c r="N1199" s="849">
        <v>2</v>
      </c>
      <c r="O1199" s="849">
        <v>1730</v>
      </c>
      <c r="P1199" s="837">
        <v>2</v>
      </c>
      <c r="Q1199" s="850">
        <v>865</v>
      </c>
    </row>
    <row r="1200" spans="1:17" ht="14.4" customHeight="1" x14ac:dyDescent="0.3">
      <c r="A1200" s="831" t="s">
        <v>628</v>
      </c>
      <c r="B1200" s="832" t="s">
        <v>9808</v>
      </c>
      <c r="C1200" s="832" t="s">
        <v>8203</v>
      </c>
      <c r="D1200" s="832" t="s">
        <v>9862</v>
      </c>
      <c r="E1200" s="832" t="s">
        <v>9863</v>
      </c>
      <c r="F1200" s="849">
        <v>10</v>
      </c>
      <c r="G1200" s="849">
        <v>6910</v>
      </c>
      <c r="H1200" s="849">
        <v>1.2063547486033519</v>
      </c>
      <c r="I1200" s="849">
        <v>691</v>
      </c>
      <c r="J1200" s="849">
        <v>8</v>
      </c>
      <c r="K1200" s="849">
        <v>5728</v>
      </c>
      <c r="L1200" s="849">
        <v>1</v>
      </c>
      <c r="M1200" s="849">
        <v>716</v>
      </c>
      <c r="N1200" s="849">
        <v>3</v>
      </c>
      <c r="O1200" s="849">
        <v>2148</v>
      </c>
      <c r="P1200" s="837">
        <v>0.375</v>
      </c>
      <c r="Q1200" s="850">
        <v>716</v>
      </c>
    </row>
    <row r="1201" spans="1:17" ht="14.4" customHeight="1" x14ac:dyDescent="0.3">
      <c r="A1201" s="831" t="s">
        <v>628</v>
      </c>
      <c r="B1201" s="832" t="s">
        <v>9808</v>
      </c>
      <c r="C1201" s="832" t="s">
        <v>8203</v>
      </c>
      <c r="D1201" s="832" t="s">
        <v>8681</v>
      </c>
      <c r="E1201" s="832" t="s">
        <v>8682</v>
      </c>
      <c r="F1201" s="849"/>
      <c r="G1201" s="849"/>
      <c r="H1201" s="849"/>
      <c r="I1201" s="849"/>
      <c r="J1201" s="849">
        <v>1</v>
      </c>
      <c r="K1201" s="849">
        <v>183</v>
      </c>
      <c r="L1201" s="849">
        <v>1</v>
      </c>
      <c r="M1201" s="849">
        <v>183</v>
      </c>
      <c r="N1201" s="849">
        <v>1</v>
      </c>
      <c r="O1201" s="849">
        <v>183</v>
      </c>
      <c r="P1201" s="837">
        <v>1</v>
      </c>
      <c r="Q1201" s="850">
        <v>183</v>
      </c>
    </row>
    <row r="1202" spans="1:17" ht="14.4" customHeight="1" x14ac:dyDescent="0.3">
      <c r="A1202" s="831" t="s">
        <v>628</v>
      </c>
      <c r="B1202" s="832" t="s">
        <v>9808</v>
      </c>
      <c r="C1202" s="832" t="s">
        <v>8203</v>
      </c>
      <c r="D1202" s="832" t="s">
        <v>9864</v>
      </c>
      <c r="E1202" s="832" t="s">
        <v>9865</v>
      </c>
      <c r="F1202" s="849">
        <v>1</v>
      </c>
      <c r="G1202" s="849">
        <v>1538</v>
      </c>
      <c r="H1202" s="849">
        <v>0.99418228829993538</v>
      </c>
      <c r="I1202" s="849">
        <v>1538</v>
      </c>
      <c r="J1202" s="849">
        <v>1</v>
      </c>
      <c r="K1202" s="849">
        <v>1547</v>
      </c>
      <c r="L1202" s="849">
        <v>1</v>
      </c>
      <c r="M1202" s="849">
        <v>1547</v>
      </c>
      <c r="N1202" s="849">
        <v>1</v>
      </c>
      <c r="O1202" s="849">
        <v>1543</v>
      </c>
      <c r="P1202" s="837">
        <v>0.99741435035552684</v>
      </c>
      <c r="Q1202" s="850">
        <v>1543</v>
      </c>
    </row>
    <row r="1203" spans="1:17" ht="14.4" customHeight="1" x14ac:dyDescent="0.3">
      <c r="A1203" s="831" t="s">
        <v>628</v>
      </c>
      <c r="B1203" s="832" t="s">
        <v>9808</v>
      </c>
      <c r="C1203" s="832" t="s">
        <v>8203</v>
      </c>
      <c r="D1203" s="832" t="s">
        <v>9866</v>
      </c>
      <c r="E1203" s="832" t="s">
        <v>9867</v>
      </c>
      <c r="F1203" s="849"/>
      <c r="G1203" s="849"/>
      <c r="H1203" s="849"/>
      <c r="I1203" s="849"/>
      <c r="J1203" s="849">
        <v>1</v>
      </c>
      <c r="K1203" s="849">
        <v>123</v>
      </c>
      <c r="L1203" s="849">
        <v>1</v>
      </c>
      <c r="M1203" s="849">
        <v>123</v>
      </c>
      <c r="N1203" s="849"/>
      <c r="O1203" s="849"/>
      <c r="P1203" s="837"/>
      <c r="Q1203" s="850"/>
    </row>
    <row r="1204" spans="1:17" ht="14.4" customHeight="1" x14ac:dyDescent="0.3">
      <c r="A1204" s="831" t="s">
        <v>628</v>
      </c>
      <c r="B1204" s="832" t="s">
        <v>9808</v>
      </c>
      <c r="C1204" s="832" t="s">
        <v>8203</v>
      </c>
      <c r="D1204" s="832" t="s">
        <v>9868</v>
      </c>
      <c r="E1204" s="832" t="s">
        <v>9869</v>
      </c>
      <c r="F1204" s="849">
        <v>5</v>
      </c>
      <c r="G1204" s="849">
        <v>1780</v>
      </c>
      <c r="H1204" s="849">
        <v>1.63003663003663</v>
      </c>
      <c r="I1204" s="849">
        <v>356</v>
      </c>
      <c r="J1204" s="849">
        <v>3</v>
      </c>
      <c r="K1204" s="849">
        <v>1092</v>
      </c>
      <c r="L1204" s="849">
        <v>1</v>
      </c>
      <c r="M1204" s="849">
        <v>364</v>
      </c>
      <c r="N1204" s="849">
        <v>3</v>
      </c>
      <c r="O1204" s="849">
        <v>1170</v>
      </c>
      <c r="P1204" s="837">
        <v>1.0714285714285714</v>
      </c>
      <c r="Q1204" s="850">
        <v>390</v>
      </c>
    </row>
    <row r="1205" spans="1:17" ht="14.4" customHeight="1" x14ac:dyDescent="0.3">
      <c r="A1205" s="831" t="s">
        <v>628</v>
      </c>
      <c r="B1205" s="832" t="s">
        <v>9808</v>
      </c>
      <c r="C1205" s="832" t="s">
        <v>8203</v>
      </c>
      <c r="D1205" s="832" t="s">
        <v>9669</v>
      </c>
      <c r="E1205" s="832" t="s">
        <v>9670</v>
      </c>
      <c r="F1205" s="849">
        <v>1</v>
      </c>
      <c r="G1205" s="849">
        <v>311</v>
      </c>
      <c r="H1205" s="849"/>
      <c r="I1205" s="849">
        <v>311</v>
      </c>
      <c r="J1205" s="849"/>
      <c r="K1205" s="849"/>
      <c r="L1205" s="849"/>
      <c r="M1205" s="849"/>
      <c r="N1205" s="849"/>
      <c r="O1205" s="849"/>
      <c r="P1205" s="837"/>
      <c r="Q1205" s="850"/>
    </row>
    <row r="1206" spans="1:17" ht="14.4" customHeight="1" x14ac:dyDescent="0.3">
      <c r="A1206" s="831" t="s">
        <v>628</v>
      </c>
      <c r="B1206" s="832" t="s">
        <v>9808</v>
      </c>
      <c r="C1206" s="832" t="s">
        <v>8203</v>
      </c>
      <c r="D1206" s="832" t="s">
        <v>9870</v>
      </c>
      <c r="E1206" s="832" t="s">
        <v>9871</v>
      </c>
      <c r="F1206" s="849">
        <v>3</v>
      </c>
      <c r="G1206" s="849">
        <v>1884</v>
      </c>
      <c r="H1206" s="849">
        <v>1.4811320754716981</v>
      </c>
      <c r="I1206" s="849">
        <v>628</v>
      </c>
      <c r="J1206" s="849">
        <v>2</v>
      </c>
      <c r="K1206" s="849">
        <v>1272</v>
      </c>
      <c r="L1206" s="849">
        <v>1</v>
      </c>
      <c r="M1206" s="849">
        <v>636</v>
      </c>
      <c r="N1206" s="849">
        <v>1</v>
      </c>
      <c r="O1206" s="849">
        <v>505</v>
      </c>
      <c r="P1206" s="837">
        <v>0.3970125786163522</v>
      </c>
      <c r="Q1206" s="850">
        <v>505</v>
      </c>
    </row>
    <row r="1207" spans="1:17" ht="14.4" customHeight="1" x14ac:dyDescent="0.3">
      <c r="A1207" s="831" t="s">
        <v>628</v>
      </c>
      <c r="B1207" s="832" t="s">
        <v>9808</v>
      </c>
      <c r="C1207" s="832" t="s">
        <v>8203</v>
      </c>
      <c r="D1207" s="832" t="s">
        <v>9872</v>
      </c>
      <c r="E1207" s="832" t="s">
        <v>9873</v>
      </c>
      <c r="F1207" s="849">
        <v>9</v>
      </c>
      <c r="G1207" s="849">
        <v>23886</v>
      </c>
      <c r="H1207" s="849">
        <v>4.3271739130434783</v>
      </c>
      <c r="I1207" s="849">
        <v>2654</v>
      </c>
      <c r="J1207" s="849">
        <v>2</v>
      </c>
      <c r="K1207" s="849">
        <v>5520</v>
      </c>
      <c r="L1207" s="849">
        <v>1</v>
      </c>
      <c r="M1207" s="849">
        <v>2760</v>
      </c>
      <c r="N1207" s="849">
        <v>10</v>
      </c>
      <c r="O1207" s="849">
        <v>27620</v>
      </c>
      <c r="P1207" s="837">
        <v>5.0036231884057969</v>
      </c>
      <c r="Q1207" s="850">
        <v>2762</v>
      </c>
    </row>
    <row r="1208" spans="1:17" ht="14.4" customHeight="1" x14ac:dyDescent="0.3">
      <c r="A1208" s="831" t="s">
        <v>628</v>
      </c>
      <c r="B1208" s="832" t="s">
        <v>9808</v>
      </c>
      <c r="C1208" s="832" t="s">
        <v>8203</v>
      </c>
      <c r="D1208" s="832" t="s">
        <v>9874</v>
      </c>
      <c r="E1208" s="832" t="s">
        <v>9875</v>
      </c>
      <c r="F1208" s="849">
        <v>3</v>
      </c>
      <c r="G1208" s="849">
        <v>4794</v>
      </c>
      <c r="H1208" s="849"/>
      <c r="I1208" s="849">
        <v>1598</v>
      </c>
      <c r="J1208" s="849"/>
      <c r="K1208" s="849"/>
      <c r="L1208" s="849"/>
      <c r="M1208" s="849"/>
      <c r="N1208" s="849"/>
      <c r="O1208" s="849"/>
      <c r="P1208" s="837"/>
      <c r="Q1208" s="850"/>
    </row>
    <row r="1209" spans="1:17" ht="14.4" customHeight="1" x14ac:dyDescent="0.3">
      <c r="A1209" s="831" t="s">
        <v>628</v>
      </c>
      <c r="B1209" s="832" t="s">
        <v>9808</v>
      </c>
      <c r="C1209" s="832" t="s">
        <v>8203</v>
      </c>
      <c r="D1209" s="832" t="s">
        <v>9549</v>
      </c>
      <c r="E1209" s="832" t="s">
        <v>9550</v>
      </c>
      <c r="F1209" s="849">
        <v>4</v>
      </c>
      <c r="G1209" s="849">
        <v>464</v>
      </c>
      <c r="H1209" s="849"/>
      <c r="I1209" s="849">
        <v>116</v>
      </c>
      <c r="J1209" s="849"/>
      <c r="K1209" s="849"/>
      <c r="L1209" s="849"/>
      <c r="M1209" s="849"/>
      <c r="N1209" s="849">
        <v>2</v>
      </c>
      <c r="O1209" s="849">
        <v>240</v>
      </c>
      <c r="P1209" s="837"/>
      <c r="Q1209" s="850">
        <v>120</v>
      </c>
    </row>
    <row r="1210" spans="1:17" ht="14.4" customHeight="1" x14ac:dyDescent="0.3">
      <c r="A1210" s="831" t="s">
        <v>628</v>
      </c>
      <c r="B1210" s="832" t="s">
        <v>9808</v>
      </c>
      <c r="C1210" s="832" t="s">
        <v>8203</v>
      </c>
      <c r="D1210" s="832" t="s">
        <v>9876</v>
      </c>
      <c r="E1210" s="832" t="s">
        <v>9877</v>
      </c>
      <c r="F1210" s="849">
        <v>1</v>
      </c>
      <c r="G1210" s="849">
        <v>3024</v>
      </c>
      <c r="H1210" s="849"/>
      <c r="I1210" s="849">
        <v>3024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" customHeight="1" x14ac:dyDescent="0.3">
      <c r="A1211" s="831" t="s">
        <v>628</v>
      </c>
      <c r="B1211" s="832" t="s">
        <v>9808</v>
      </c>
      <c r="C1211" s="832" t="s">
        <v>8203</v>
      </c>
      <c r="D1211" s="832" t="s">
        <v>9878</v>
      </c>
      <c r="E1211" s="832" t="s">
        <v>9879</v>
      </c>
      <c r="F1211" s="849">
        <v>1</v>
      </c>
      <c r="G1211" s="849">
        <v>243</v>
      </c>
      <c r="H1211" s="849"/>
      <c r="I1211" s="849">
        <v>243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628</v>
      </c>
      <c r="B1212" s="832" t="s">
        <v>9808</v>
      </c>
      <c r="C1212" s="832" t="s">
        <v>8203</v>
      </c>
      <c r="D1212" s="832" t="s">
        <v>9880</v>
      </c>
      <c r="E1212" s="832" t="s">
        <v>9881</v>
      </c>
      <c r="F1212" s="849">
        <v>1</v>
      </c>
      <c r="G1212" s="849">
        <v>1667</v>
      </c>
      <c r="H1212" s="849">
        <v>0.96136101499423299</v>
      </c>
      <c r="I1212" s="849">
        <v>1667</v>
      </c>
      <c r="J1212" s="849">
        <v>1</v>
      </c>
      <c r="K1212" s="849">
        <v>1734</v>
      </c>
      <c r="L1212" s="849">
        <v>1</v>
      </c>
      <c r="M1212" s="849">
        <v>1734</v>
      </c>
      <c r="N1212" s="849">
        <v>2</v>
      </c>
      <c r="O1212" s="849">
        <v>3470</v>
      </c>
      <c r="P1212" s="837">
        <v>2.0011534025374855</v>
      </c>
      <c r="Q1212" s="850">
        <v>1735</v>
      </c>
    </row>
    <row r="1213" spans="1:17" ht="14.4" customHeight="1" x14ac:dyDescent="0.3">
      <c r="A1213" s="831" t="s">
        <v>628</v>
      </c>
      <c r="B1213" s="832" t="s">
        <v>9808</v>
      </c>
      <c r="C1213" s="832" t="s">
        <v>8203</v>
      </c>
      <c r="D1213" s="832" t="s">
        <v>9882</v>
      </c>
      <c r="E1213" s="832" t="s">
        <v>9883</v>
      </c>
      <c r="F1213" s="849"/>
      <c r="G1213" s="849"/>
      <c r="H1213" s="849"/>
      <c r="I1213" s="849"/>
      <c r="J1213" s="849">
        <v>3</v>
      </c>
      <c r="K1213" s="849">
        <v>1500</v>
      </c>
      <c r="L1213" s="849">
        <v>1</v>
      </c>
      <c r="M1213" s="849">
        <v>500</v>
      </c>
      <c r="N1213" s="849"/>
      <c r="O1213" s="849"/>
      <c r="P1213" s="837"/>
      <c r="Q1213" s="850"/>
    </row>
    <row r="1214" spans="1:17" ht="14.4" customHeight="1" x14ac:dyDescent="0.3">
      <c r="A1214" s="831" t="s">
        <v>628</v>
      </c>
      <c r="B1214" s="832" t="s">
        <v>9808</v>
      </c>
      <c r="C1214" s="832" t="s">
        <v>8203</v>
      </c>
      <c r="D1214" s="832" t="s">
        <v>9884</v>
      </c>
      <c r="E1214" s="832" t="s">
        <v>9885</v>
      </c>
      <c r="F1214" s="849">
        <v>1</v>
      </c>
      <c r="G1214" s="849">
        <v>976</v>
      </c>
      <c r="H1214" s="849">
        <v>0.24375624375624375</v>
      </c>
      <c r="I1214" s="849">
        <v>976</v>
      </c>
      <c r="J1214" s="849">
        <v>4</v>
      </c>
      <c r="K1214" s="849">
        <v>4004</v>
      </c>
      <c r="L1214" s="849">
        <v>1</v>
      </c>
      <c r="M1214" s="849">
        <v>1001</v>
      </c>
      <c r="N1214" s="849">
        <v>1</v>
      </c>
      <c r="O1214" s="849">
        <v>1002</v>
      </c>
      <c r="P1214" s="837">
        <v>0.25024975024975027</v>
      </c>
      <c r="Q1214" s="850">
        <v>1002</v>
      </c>
    </row>
    <row r="1215" spans="1:17" ht="14.4" customHeight="1" x14ac:dyDescent="0.3">
      <c r="A1215" s="831" t="s">
        <v>628</v>
      </c>
      <c r="B1215" s="832" t="s">
        <v>9808</v>
      </c>
      <c r="C1215" s="832" t="s">
        <v>8203</v>
      </c>
      <c r="D1215" s="832" t="s">
        <v>9886</v>
      </c>
      <c r="E1215" s="832" t="s">
        <v>9887</v>
      </c>
      <c r="F1215" s="849">
        <v>2</v>
      </c>
      <c r="G1215" s="849">
        <v>3558</v>
      </c>
      <c r="H1215" s="849">
        <v>1.933695652173913</v>
      </c>
      <c r="I1215" s="849">
        <v>1779</v>
      </c>
      <c r="J1215" s="849">
        <v>1</v>
      </c>
      <c r="K1215" s="849">
        <v>1840</v>
      </c>
      <c r="L1215" s="849">
        <v>1</v>
      </c>
      <c r="M1215" s="849">
        <v>1840</v>
      </c>
      <c r="N1215" s="849">
        <v>1</v>
      </c>
      <c r="O1215" s="849">
        <v>1841</v>
      </c>
      <c r="P1215" s="837">
        <v>1.0005434782608695</v>
      </c>
      <c r="Q1215" s="850">
        <v>1841</v>
      </c>
    </row>
    <row r="1216" spans="1:17" ht="14.4" customHeight="1" x14ac:dyDescent="0.3">
      <c r="A1216" s="831" t="s">
        <v>628</v>
      </c>
      <c r="B1216" s="832" t="s">
        <v>9808</v>
      </c>
      <c r="C1216" s="832" t="s">
        <v>8203</v>
      </c>
      <c r="D1216" s="832" t="s">
        <v>3891</v>
      </c>
      <c r="E1216" s="832" t="s">
        <v>9888</v>
      </c>
      <c r="F1216" s="849"/>
      <c r="G1216" s="849"/>
      <c r="H1216" s="849"/>
      <c r="I1216" s="849"/>
      <c r="J1216" s="849">
        <v>1</v>
      </c>
      <c r="K1216" s="849">
        <v>1229</v>
      </c>
      <c r="L1216" s="849">
        <v>1</v>
      </c>
      <c r="M1216" s="849">
        <v>1229</v>
      </c>
      <c r="N1216" s="849">
        <v>2</v>
      </c>
      <c r="O1216" s="849">
        <v>3266</v>
      </c>
      <c r="P1216" s="837">
        <v>2.6574450772986169</v>
      </c>
      <c r="Q1216" s="850">
        <v>1633</v>
      </c>
    </row>
    <row r="1217" spans="1:17" ht="14.4" customHeight="1" x14ac:dyDescent="0.3">
      <c r="A1217" s="831" t="s">
        <v>628</v>
      </c>
      <c r="B1217" s="832" t="s">
        <v>9808</v>
      </c>
      <c r="C1217" s="832" t="s">
        <v>8203</v>
      </c>
      <c r="D1217" s="832" t="s">
        <v>9687</v>
      </c>
      <c r="E1217" s="832" t="s">
        <v>9688</v>
      </c>
      <c r="F1217" s="849"/>
      <c r="G1217" s="849"/>
      <c r="H1217" s="849"/>
      <c r="I1217" s="849"/>
      <c r="J1217" s="849">
        <v>1</v>
      </c>
      <c r="K1217" s="849">
        <v>891</v>
      </c>
      <c r="L1217" s="849">
        <v>1</v>
      </c>
      <c r="M1217" s="849">
        <v>891</v>
      </c>
      <c r="N1217" s="849">
        <v>1</v>
      </c>
      <c r="O1217" s="849">
        <v>892</v>
      </c>
      <c r="P1217" s="837">
        <v>1.0011223344556679</v>
      </c>
      <c r="Q1217" s="850">
        <v>892</v>
      </c>
    </row>
    <row r="1218" spans="1:17" ht="14.4" customHeight="1" x14ac:dyDescent="0.3">
      <c r="A1218" s="831" t="s">
        <v>628</v>
      </c>
      <c r="B1218" s="832" t="s">
        <v>9808</v>
      </c>
      <c r="C1218" s="832" t="s">
        <v>8203</v>
      </c>
      <c r="D1218" s="832" t="s">
        <v>9561</v>
      </c>
      <c r="E1218" s="832" t="s">
        <v>9562</v>
      </c>
      <c r="F1218" s="849"/>
      <c r="G1218" s="849"/>
      <c r="H1218" s="849"/>
      <c r="I1218" s="849"/>
      <c r="J1218" s="849">
        <v>1</v>
      </c>
      <c r="K1218" s="849">
        <v>2537</v>
      </c>
      <c r="L1218" s="849">
        <v>1</v>
      </c>
      <c r="M1218" s="849">
        <v>2537</v>
      </c>
      <c r="N1218" s="849"/>
      <c r="O1218" s="849"/>
      <c r="P1218" s="837"/>
      <c r="Q1218" s="850"/>
    </row>
    <row r="1219" spans="1:17" ht="14.4" customHeight="1" x14ac:dyDescent="0.3">
      <c r="A1219" s="831" t="s">
        <v>628</v>
      </c>
      <c r="B1219" s="832" t="s">
        <v>9808</v>
      </c>
      <c r="C1219" s="832" t="s">
        <v>8203</v>
      </c>
      <c r="D1219" s="832" t="s">
        <v>9889</v>
      </c>
      <c r="E1219" s="832" t="s">
        <v>9890</v>
      </c>
      <c r="F1219" s="849"/>
      <c r="G1219" s="849"/>
      <c r="H1219" s="849"/>
      <c r="I1219" s="849"/>
      <c r="J1219" s="849">
        <v>1</v>
      </c>
      <c r="K1219" s="849">
        <v>710</v>
      </c>
      <c r="L1219" s="849">
        <v>1</v>
      </c>
      <c r="M1219" s="849">
        <v>710</v>
      </c>
      <c r="N1219" s="849">
        <v>2</v>
      </c>
      <c r="O1219" s="849">
        <v>2834</v>
      </c>
      <c r="P1219" s="837">
        <v>3.9915492957746479</v>
      </c>
      <c r="Q1219" s="850">
        <v>1417</v>
      </c>
    </row>
    <row r="1220" spans="1:17" ht="14.4" customHeight="1" x14ac:dyDescent="0.3">
      <c r="A1220" s="831" t="s">
        <v>628</v>
      </c>
      <c r="B1220" s="832" t="s">
        <v>9808</v>
      </c>
      <c r="C1220" s="832" t="s">
        <v>8203</v>
      </c>
      <c r="D1220" s="832" t="s">
        <v>9691</v>
      </c>
      <c r="E1220" s="832" t="s">
        <v>9692</v>
      </c>
      <c r="F1220" s="849">
        <v>3</v>
      </c>
      <c r="G1220" s="849">
        <v>954</v>
      </c>
      <c r="H1220" s="849">
        <v>2.8821752265861029</v>
      </c>
      <c r="I1220" s="849">
        <v>318</v>
      </c>
      <c r="J1220" s="849">
        <v>1</v>
      </c>
      <c r="K1220" s="849">
        <v>331</v>
      </c>
      <c r="L1220" s="849">
        <v>1</v>
      </c>
      <c r="M1220" s="849">
        <v>331</v>
      </c>
      <c r="N1220" s="849">
        <v>3</v>
      </c>
      <c r="O1220" s="849">
        <v>993</v>
      </c>
      <c r="P1220" s="837">
        <v>3</v>
      </c>
      <c r="Q1220" s="850">
        <v>331</v>
      </c>
    </row>
    <row r="1221" spans="1:17" ht="14.4" customHeight="1" x14ac:dyDescent="0.3">
      <c r="A1221" s="831" t="s">
        <v>628</v>
      </c>
      <c r="B1221" s="832" t="s">
        <v>9808</v>
      </c>
      <c r="C1221" s="832" t="s">
        <v>8203</v>
      </c>
      <c r="D1221" s="832" t="s">
        <v>9891</v>
      </c>
      <c r="E1221" s="832" t="s">
        <v>9892</v>
      </c>
      <c r="F1221" s="849">
        <v>3</v>
      </c>
      <c r="G1221" s="849">
        <v>3024</v>
      </c>
      <c r="H1221" s="849">
        <v>2.9273959341723135</v>
      </c>
      <c r="I1221" s="849">
        <v>1008</v>
      </c>
      <c r="J1221" s="849">
        <v>1</v>
      </c>
      <c r="K1221" s="849">
        <v>1033</v>
      </c>
      <c r="L1221" s="849">
        <v>1</v>
      </c>
      <c r="M1221" s="849">
        <v>1033</v>
      </c>
      <c r="N1221" s="849">
        <v>2</v>
      </c>
      <c r="O1221" s="849">
        <v>2068</v>
      </c>
      <c r="P1221" s="837">
        <v>2.0019361084220715</v>
      </c>
      <c r="Q1221" s="850">
        <v>1034</v>
      </c>
    </row>
    <row r="1222" spans="1:17" ht="14.4" customHeight="1" x14ac:dyDescent="0.3">
      <c r="A1222" s="831" t="s">
        <v>628</v>
      </c>
      <c r="B1222" s="832" t="s">
        <v>9808</v>
      </c>
      <c r="C1222" s="832" t="s">
        <v>8203</v>
      </c>
      <c r="D1222" s="832" t="s">
        <v>9893</v>
      </c>
      <c r="E1222" s="832" t="s">
        <v>9894</v>
      </c>
      <c r="F1222" s="849">
        <v>3</v>
      </c>
      <c r="G1222" s="849">
        <v>2445</v>
      </c>
      <c r="H1222" s="849">
        <v>0.48511904761904762</v>
      </c>
      <c r="I1222" s="849">
        <v>815</v>
      </c>
      <c r="J1222" s="849">
        <v>6</v>
      </c>
      <c r="K1222" s="849">
        <v>5040</v>
      </c>
      <c r="L1222" s="849">
        <v>1</v>
      </c>
      <c r="M1222" s="849">
        <v>840</v>
      </c>
      <c r="N1222" s="849"/>
      <c r="O1222" s="849"/>
      <c r="P1222" s="837"/>
      <c r="Q1222" s="850"/>
    </row>
    <row r="1223" spans="1:17" ht="14.4" customHeight="1" x14ac:dyDescent="0.3">
      <c r="A1223" s="831" t="s">
        <v>628</v>
      </c>
      <c r="B1223" s="832" t="s">
        <v>9808</v>
      </c>
      <c r="C1223" s="832" t="s">
        <v>8203</v>
      </c>
      <c r="D1223" s="832" t="s">
        <v>9895</v>
      </c>
      <c r="E1223" s="832" t="s">
        <v>9896</v>
      </c>
      <c r="F1223" s="849"/>
      <c r="G1223" s="849"/>
      <c r="H1223" s="849"/>
      <c r="I1223" s="849"/>
      <c r="J1223" s="849">
        <v>1</v>
      </c>
      <c r="K1223" s="849">
        <v>877</v>
      </c>
      <c r="L1223" s="849">
        <v>1</v>
      </c>
      <c r="M1223" s="849">
        <v>877</v>
      </c>
      <c r="N1223" s="849"/>
      <c r="O1223" s="849"/>
      <c r="P1223" s="837"/>
      <c r="Q1223" s="850"/>
    </row>
    <row r="1224" spans="1:17" ht="14.4" customHeight="1" x14ac:dyDescent="0.3">
      <c r="A1224" s="831" t="s">
        <v>628</v>
      </c>
      <c r="B1224" s="832" t="s">
        <v>9808</v>
      </c>
      <c r="C1224" s="832" t="s">
        <v>8203</v>
      </c>
      <c r="D1224" s="832" t="s">
        <v>9897</v>
      </c>
      <c r="E1224" s="832" t="s">
        <v>9898</v>
      </c>
      <c r="F1224" s="849"/>
      <c r="G1224" s="849"/>
      <c r="H1224" s="849"/>
      <c r="I1224" s="849"/>
      <c r="J1224" s="849">
        <v>1</v>
      </c>
      <c r="K1224" s="849">
        <v>3665</v>
      </c>
      <c r="L1224" s="849">
        <v>1</v>
      </c>
      <c r="M1224" s="849">
        <v>3665</v>
      </c>
      <c r="N1224" s="849"/>
      <c r="O1224" s="849"/>
      <c r="P1224" s="837"/>
      <c r="Q1224" s="850"/>
    </row>
    <row r="1225" spans="1:17" ht="14.4" customHeight="1" x14ac:dyDescent="0.3">
      <c r="A1225" s="831" t="s">
        <v>628</v>
      </c>
      <c r="B1225" s="832" t="s">
        <v>9808</v>
      </c>
      <c r="C1225" s="832" t="s">
        <v>8203</v>
      </c>
      <c r="D1225" s="832" t="s">
        <v>9693</v>
      </c>
      <c r="E1225" s="832" t="s">
        <v>9694</v>
      </c>
      <c r="F1225" s="849">
        <v>1</v>
      </c>
      <c r="G1225" s="849">
        <v>1969</v>
      </c>
      <c r="H1225" s="849"/>
      <c r="I1225" s="849">
        <v>1969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" customHeight="1" x14ac:dyDescent="0.3">
      <c r="A1226" s="831" t="s">
        <v>628</v>
      </c>
      <c r="B1226" s="832" t="s">
        <v>9808</v>
      </c>
      <c r="C1226" s="832" t="s">
        <v>8203</v>
      </c>
      <c r="D1226" s="832" t="s">
        <v>9699</v>
      </c>
      <c r="E1226" s="832" t="s">
        <v>9700</v>
      </c>
      <c r="F1226" s="849">
        <v>1</v>
      </c>
      <c r="G1226" s="849">
        <v>1165</v>
      </c>
      <c r="H1226" s="849">
        <v>0.32361111111111113</v>
      </c>
      <c r="I1226" s="849">
        <v>1165</v>
      </c>
      <c r="J1226" s="849">
        <v>3</v>
      </c>
      <c r="K1226" s="849">
        <v>3600</v>
      </c>
      <c r="L1226" s="849">
        <v>1</v>
      </c>
      <c r="M1226" s="849">
        <v>1200</v>
      </c>
      <c r="N1226" s="849">
        <v>2</v>
      </c>
      <c r="O1226" s="849">
        <v>2402</v>
      </c>
      <c r="P1226" s="837">
        <v>0.66722222222222227</v>
      </c>
      <c r="Q1226" s="850">
        <v>1201</v>
      </c>
    </row>
    <row r="1227" spans="1:17" ht="14.4" customHeight="1" x14ac:dyDescent="0.3">
      <c r="A1227" s="831" t="s">
        <v>628</v>
      </c>
      <c r="B1227" s="832" t="s">
        <v>9808</v>
      </c>
      <c r="C1227" s="832" t="s">
        <v>8203</v>
      </c>
      <c r="D1227" s="832" t="s">
        <v>9899</v>
      </c>
      <c r="E1227" s="832" t="s">
        <v>9900</v>
      </c>
      <c r="F1227" s="849"/>
      <c r="G1227" s="849"/>
      <c r="H1227" s="849"/>
      <c r="I1227" s="849"/>
      <c r="J1227" s="849">
        <v>2</v>
      </c>
      <c r="K1227" s="849">
        <v>2738</v>
      </c>
      <c r="L1227" s="849">
        <v>1</v>
      </c>
      <c r="M1227" s="849">
        <v>1369</v>
      </c>
      <c r="N1227" s="849"/>
      <c r="O1227" s="849"/>
      <c r="P1227" s="837"/>
      <c r="Q1227" s="850"/>
    </row>
    <row r="1228" spans="1:17" ht="14.4" customHeight="1" x14ac:dyDescent="0.3">
      <c r="A1228" s="831" t="s">
        <v>628</v>
      </c>
      <c r="B1228" s="832" t="s">
        <v>9808</v>
      </c>
      <c r="C1228" s="832" t="s">
        <v>8203</v>
      </c>
      <c r="D1228" s="832" t="s">
        <v>9901</v>
      </c>
      <c r="E1228" s="832" t="s">
        <v>9902</v>
      </c>
      <c r="F1228" s="849"/>
      <c r="G1228" s="849"/>
      <c r="H1228" s="849"/>
      <c r="I1228" s="849"/>
      <c r="J1228" s="849">
        <v>1</v>
      </c>
      <c r="K1228" s="849">
        <v>1839</v>
      </c>
      <c r="L1228" s="849">
        <v>1</v>
      </c>
      <c r="M1228" s="849">
        <v>1839</v>
      </c>
      <c r="N1228" s="849">
        <v>3</v>
      </c>
      <c r="O1228" s="849">
        <v>4731</v>
      </c>
      <c r="P1228" s="837">
        <v>2.572593800978793</v>
      </c>
      <c r="Q1228" s="850">
        <v>1577</v>
      </c>
    </row>
    <row r="1229" spans="1:17" ht="14.4" customHeight="1" x14ac:dyDescent="0.3">
      <c r="A1229" s="831" t="s">
        <v>628</v>
      </c>
      <c r="B1229" s="832" t="s">
        <v>9808</v>
      </c>
      <c r="C1229" s="832" t="s">
        <v>8203</v>
      </c>
      <c r="D1229" s="832" t="s">
        <v>9903</v>
      </c>
      <c r="E1229" s="832" t="s">
        <v>9904</v>
      </c>
      <c r="F1229" s="849">
        <v>2</v>
      </c>
      <c r="G1229" s="849">
        <v>5470</v>
      </c>
      <c r="H1229" s="849"/>
      <c r="I1229" s="849">
        <v>2735</v>
      </c>
      <c r="J1229" s="849"/>
      <c r="K1229" s="849"/>
      <c r="L1229" s="849"/>
      <c r="M1229" s="849"/>
      <c r="N1229" s="849"/>
      <c r="O1229" s="849"/>
      <c r="P1229" s="837"/>
      <c r="Q1229" s="850"/>
    </row>
    <row r="1230" spans="1:17" ht="14.4" customHeight="1" x14ac:dyDescent="0.3">
      <c r="A1230" s="831" t="s">
        <v>628</v>
      </c>
      <c r="B1230" s="832" t="s">
        <v>9808</v>
      </c>
      <c r="C1230" s="832" t="s">
        <v>8203</v>
      </c>
      <c r="D1230" s="832" t="s">
        <v>9905</v>
      </c>
      <c r="E1230" s="832" t="s">
        <v>9906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251</v>
      </c>
      <c r="P1230" s="837"/>
      <c r="Q1230" s="850">
        <v>251</v>
      </c>
    </row>
    <row r="1231" spans="1:17" ht="14.4" customHeight="1" x14ac:dyDescent="0.3">
      <c r="A1231" s="831" t="s">
        <v>628</v>
      </c>
      <c r="B1231" s="832" t="s">
        <v>9808</v>
      </c>
      <c r="C1231" s="832" t="s">
        <v>8203</v>
      </c>
      <c r="D1231" s="832" t="s">
        <v>9907</v>
      </c>
      <c r="E1231" s="832" t="s">
        <v>9883</v>
      </c>
      <c r="F1231" s="849">
        <v>1</v>
      </c>
      <c r="G1231" s="849">
        <v>885</v>
      </c>
      <c r="H1231" s="849">
        <v>0.97359735973597361</v>
      </c>
      <c r="I1231" s="849">
        <v>885</v>
      </c>
      <c r="J1231" s="849">
        <v>1</v>
      </c>
      <c r="K1231" s="849">
        <v>909</v>
      </c>
      <c r="L1231" s="849">
        <v>1</v>
      </c>
      <c r="M1231" s="849">
        <v>909</v>
      </c>
      <c r="N1231" s="849"/>
      <c r="O1231" s="849"/>
      <c r="P1231" s="837"/>
      <c r="Q1231" s="850"/>
    </row>
    <row r="1232" spans="1:17" ht="14.4" customHeight="1" x14ac:dyDescent="0.3">
      <c r="A1232" s="831" t="s">
        <v>628</v>
      </c>
      <c r="B1232" s="832" t="s">
        <v>9808</v>
      </c>
      <c r="C1232" s="832" t="s">
        <v>8203</v>
      </c>
      <c r="D1232" s="832" t="s">
        <v>9908</v>
      </c>
      <c r="E1232" s="832" t="s">
        <v>9909</v>
      </c>
      <c r="F1232" s="849">
        <v>1</v>
      </c>
      <c r="G1232" s="849">
        <v>3887</v>
      </c>
      <c r="H1232" s="849"/>
      <c r="I1232" s="849">
        <v>3887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" customHeight="1" x14ac:dyDescent="0.3">
      <c r="A1233" s="831" t="s">
        <v>628</v>
      </c>
      <c r="B1233" s="832" t="s">
        <v>9808</v>
      </c>
      <c r="C1233" s="832" t="s">
        <v>8203</v>
      </c>
      <c r="D1233" s="832" t="s">
        <v>9910</v>
      </c>
      <c r="E1233" s="832" t="s">
        <v>9911</v>
      </c>
      <c r="F1233" s="849">
        <v>4</v>
      </c>
      <c r="G1233" s="849">
        <v>6960</v>
      </c>
      <c r="H1233" s="849">
        <v>3.8904415874790388</v>
      </c>
      <c r="I1233" s="849">
        <v>1740</v>
      </c>
      <c r="J1233" s="849">
        <v>1</v>
      </c>
      <c r="K1233" s="849">
        <v>1789</v>
      </c>
      <c r="L1233" s="849">
        <v>1</v>
      </c>
      <c r="M1233" s="849">
        <v>1789</v>
      </c>
      <c r="N1233" s="849">
        <v>2</v>
      </c>
      <c r="O1233" s="849">
        <v>3580</v>
      </c>
      <c r="P1233" s="837">
        <v>2.0011179429849077</v>
      </c>
      <c r="Q1233" s="850">
        <v>1790</v>
      </c>
    </row>
    <row r="1234" spans="1:17" ht="14.4" customHeight="1" x14ac:dyDescent="0.3">
      <c r="A1234" s="831" t="s">
        <v>628</v>
      </c>
      <c r="B1234" s="832" t="s">
        <v>9808</v>
      </c>
      <c r="C1234" s="832" t="s">
        <v>8203</v>
      </c>
      <c r="D1234" s="832" t="s">
        <v>9912</v>
      </c>
      <c r="E1234" s="832" t="s">
        <v>9913</v>
      </c>
      <c r="F1234" s="849">
        <v>11</v>
      </c>
      <c r="G1234" s="849">
        <v>13750</v>
      </c>
      <c r="H1234" s="849">
        <v>0.75317703768624011</v>
      </c>
      <c r="I1234" s="849">
        <v>1250</v>
      </c>
      <c r="J1234" s="849">
        <v>14</v>
      </c>
      <c r="K1234" s="849">
        <v>18256</v>
      </c>
      <c r="L1234" s="849">
        <v>1</v>
      </c>
      <c r="M1234" s="849">
        <v>1304</v>
      </c>
      <c r="N1234" s="849"/>
      <c r="O1234" s="849"/>
      <c r="P1234" s="837"/>
      <c r="Q1234" s="850"/>
    </row>
    <row r="1235" spans="1:17" ht="14.4" customHeight="1" x14ac:dyDescent="0.3">
      <c r="A1235" s="831" t="s">
        <v>628</v>
      </c>
      <c r="B1235" s="832" t="s">
        <v>9808</v>
      </c>
      <c r="C1235" s="832" t="s">
        <v>8203</v>
      </c>
      <c r="D1235" s="832" t="s">
        <v>9914</v>
      </c>
      <c r="E1235" s="832" t="s">
        <v>9915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1</v>
      </c>
      <c r="O1235" s="849">
        <v>1967</v>
      </c>
      <c r="P1235" s="837"/>
      <c r="Q1235" s="850">
        <v>1967</v>
      </c>
    </row>
    <row r="1236" spans="1:17" ht="14.4" customHeight="1" x14ac:dyDescent="0.3">
      <c r="A1236" s="831" t="s">
        <v>628</v>
      </c>
      <c r="B1236" s="832" t="s">
        <v>9808</v>
      </c>
      <c r="C1236" s="832" t="s">
        <v>8203</v>
      </c>
      <c r="D1236" s="832" t="s">
        <v>9916</v>
      </c>
      <c r="E1236" s="832" t="s">
        <v>9917</v>
      </c>
      <c r="F1236" s="849"/>
      <c r="G1236" s="849"/>
      <c r="H1236" s="849"/>
      <c r="I1236" s="849"/>
      <c r="J1236" s="849">
        <v>0</v>
      </c>
      <c r="K1236" s="849">
        <v>0</v>
      </c>
      <c r="L1236" s="849"/>
      <c r="M1236" s="849"/>
      <c r="N1236" s="849"/>
      <c r="O1236" s="849"/>
      <c r="P1236" s="837"/>
      <c r="Q1236" s="850"/>
    </row>
    <row r="1237" spans="1:17" ht="14.4" customHeight="1" x14ac:dyDescent="0.3">
      <c r="A1237" s="831" t="s">
        <v>628</v>
      </c>
      <c r="B1237" s="832" t="s">
        <v>9808</v>
      </c>
      <c r="C1237" s="832" t="s">
        <v>8203</v>
      </c>
      <c r="D1237" s="832" t="s">
        <v>9918</v>
      </c>
      <c r="E1237" s="832" t="s">
        <v>9919</v>
      </c>
      <c r="F1237" s="849">
        <v>4</v>
      </c>
      <c r="G1237" s="849">
        <v>13572</v>
      </c>
      <c r="H1237" s="849">
        <v>0.55427591276647881</v>
      </c>
      <c r="I1237" s="849">
        <v>3393</v>
      </c>
      <c r="J1237" s="849">
        <v>7</v>
      </c>
      <c r="K1237" s="849">
        <v>24486</v>
      </c>
      <c r="L1237" s="849">
        <v>1</v>
      </c>
      <c r="M1237" s="849">
        <v>3498</v>
      </c>
      <c r="N1237" s="849">
        <v>3</v>
      </c>
      <c r="O1237" s="849">
        <v>10503</v>
      </c>
      <c r="P1237" s="837">
        <v>0.42893898554275911</v>
      </c>
      <c r="Q1237" s="850">
        <v>3501</v>
      </c>
    </row>
    <row r="1238" spans="1:17" ht="14.4" customHeight="1" x14ac:dyDescent="0.3">
      <c r="A1238" s="831" t="s">
        <v>628</v>
      </c>
      <c r="B1238" s="832" t="s">
        <v>9808</v>
      </c>
      <c r="C1238" s="832" t="s">
        <v>8203</v>
      </c>
      <c r="D1238" s="832" t="s">
        <v>9920</v>
      </c>
      <c r="E1238" s="832" t="s">
        <v>9921</v>
      </c>
      <c r="F1238" s="849"/>
      <c r="G1238" s="849"/>
      <c r="H1238" s="849"/>
      <c r="I1238" s="849"/>
      <c r="J1238" s="849">
        <v>2</v>
      </c>
      <c r="K1238" s="849">
        <v>3280</v>
      </c>
      <c r="L1238" s="849">
        <v>1</v>
      </c>
      <c r="M1238" s="849">
        <v>1640</v>
      </c>
      <c r="N1238" s="849">
        <v>1</v>
      </c>
      <c r="O1238" s="849">
        <v>1641</v>
      </c>
      <c r="P1238" s="837">
        <v>0.50030487804878043</v>
      </c>
      <c r="Q1238" s="850">
        <v>1641</v>
      </c>
    </row>
    <row r="1239" spans="1:17" ht="14.4" customHeight="1" x14ac:dyDescent="0.3">
      <c r="A1239" s="831" t="s">
        <v>628</v>
      </c>
      <c r="B1239" s="832" t="s">
        <v>9808</v>
      </c>
      <c r="C1239" s="832" t="s">
        <v>8203</v>
      </c>
      <c r="D1239" s="832" t="s">
        <v>9922</v>
      </c>
      <c r="E1239" s="832" t="s">
        <v>9923</v>
      </c>
      <c r="F1239" s="849">
        <v>1</v>
      </c>
      <c r="G1239" s="849">
        <v>9503</v>
      </c>
      <c r="H1239" s="849">
        <v>0.97068437180796729</v>
      </c>
      <c r="I1239" s="849">
        <v>9503</v>
      </c>
      <c r="J1239" s="849">
        <v>1</v>
      </c>
      <c r="K1239" s="849">
        <v>9790</v>
      </c>
      <c r="L1239" s="849">
        <v>1</v>
      </c>
      <c r="M1239" s="849">
        <v>9790</v>
      </c>
      <c r="N1239" s="849">
        <v>1</v>
      </c>
      <c r="O1239" s="849">
        <v>9798</v>
      </c>
      <c r="P1239" s="837">
        <v>1.0008171603677221</v>
      </c>
      <c r="Q1239" s="850">
        <v>9798</v>
      </c>
    </row>
    <row r="1240" spans="1:17" ht="14.4" customHeight="1" x14ac:dyDescent="0.3">
      <c r="A1240" s="831" t="s">
        <v>628</v>
      </c>
      <c r="B1240" s="832" t="s">
        <v>9808</v>
      </c>
      <c r="C1240" s="832" t="s">
        <v>8203</v>
      </c>
      <c r="D1240" s="832" t="s">
        <v>9924</v>
      </c>
      <c r="E1240" s="832" t="s">
        <v>9925</v>
      </c>
      <c r="F1240" s="849">
        <v>1</v>
      </c>
      <c r="G1240" s="849">
        <v>1619</v>
      </c>
      <c r="H1240" s="849"/>
      <c r="I1240" s="849">
        <v>1619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" customHeight="1" x14ac:dyDescent="0.3">
      <c r="A1241" s="831" t="s">
        <v>628</v>
      </c>
      <c r="B1241" s="832" t="s">
        <v>9808</v>
      </c>
      <c r="C1241" s="832" t="s">
        <v>8203</v>
      </c>
      <c r="D1241" s="832" t="s">
        <v>9926</v>
      </c>
      <c r="E1241" s="832" t="s">
        <v>9927</v>
      </c>
      <c r="F1241" s="849"/>
      <c r="G1241" s="849"/>
      <c r="H1241" s="849"/>
      <c r="I1241" s="849"/>
      <c r="J1241" s="849"/>
      <c r="K1241" s="849"/>
      <c r="L1241" s="849"/>
      <c r="M1241" s="849"/>
      <c r="N1241" s="849">
        <v>1</v>
      </c>
      <c r="O1241" s="849">
        <v>3136</v>
      </c>
      <c r="P1241" s="837"/>
      <c r="Q1241" s="850">
        <v>3136</v>
      </c>
    </row>
    <row r="1242" spans="1:17" ht="14.4" customHeight="1" x14ac:dyDescent="0.3">
      <c r="A1242" s="831" t="s">
        <v>628</v>
      </c>
      <c r="B1242" s="832" t="s">
        <v>9808</v>
      </c>
      <c r="C1242" s="832" t="s">
        <v>8203</v>
      </c>
      <c r="D1242" s="832" t="s">
        <v>9928</v>
      </c>
      <c r="E1242" s="832" t="s">
        <v>9929</v>
      </c>
      <c r="F1242" s="849"/>
      <c r="G1242" s="849"/>
      <c r="H1242" s="849"/>
      <c r="I1242" s="849"/>
      <c r="J1242" s="849">
        <v>1</v>
      </c>
      <c r="K1242" s="849">
        <v>2274</v>
      </c>
      <c r="L1242" s="849">
        <v>1</v>
      </c>
      <c r="M1242" s="849">
        <v>2274</v>
      </c>
      <c r="N1242" s="849">
        <v>1</v>
      </c>
      <c r="O1242" s="849">
        <v>2275</v>
      </c>
      <c r="P1242" s="837">
        <v>1.0004397537379068</v>
      </c>
      <c r="Q1242" s="850">
        <v>2275</v>
      </c>
    </row>
    <row r="1243" spans="1:17" ht="14.4" customHeight="1" x14ac:dyDescent="0.3">
      <c r="A1243" s="831" t="s">
        <v>628</v>
      </c>
      <c r="B1243" s="832" t="s">
        <v>9808</v>
      </c>
      <c r="C1243" s="832" t="s">
        <v>8203</v>
      </c>
      <c r="D1243" s="832" t="s">
        <v>9930</v>
      </c>
      <c r="E1243" s="832" t="s">
        <v>9931</v>
      </c>
      <c r="F1243" s="849"/>
      <c r="G1243" s="849"/>
      <c r="H1243" s="849"/>
      <c r="I1243" s="849"/>
      <c r="J1243" s="849"/>
      <c r="K1243" s="849"/>
      <c r="L1243" s="849"/>
      <c r="M1243" s="849"/>
      <c r="N1243" s="849">
        <v>1</v>
      </c>
      <c r="O1243" s="849">
        <v>2088</v>
      </c>
      <c r="P1243" s="837"/>
      <c r="Q1243" s="850">
        <v>2088</v>
      </c>
    </row>
    <row r="1244" spans="1:17" ht="14.4" customHeight="1" x14ac:dyDescent="0.3">
      <c r="A1244" s="831" t="s">
        <v>628</v>
      </c>
      <c r="B1244" s="832" t="s">
        <v>9932</v>
      </c>
      <c r="C1244" s="832" t="s">
        <v>8203</v>
      </c>
      <c r="D1244" s="832" t="s">
        <v>9497</v>
      </c>
      <c r="E1244" s="832" t="s">
        <v>9498</v>
      </c>
      <c r="F1244" s="849"/>
      <c r="G1244" s="849"/>
      <c r="H1244" s="849"/>
      <c r="I1244" s="849"/>
      <c r="J1244" s="849"/>
      <c r="K1244" s="849"/>
      <c r="L1244" s="849"/>
      <c r="M1244" s="849"/>
      <c r="N1244" s="849">
        <v>1</v>
      </c>
      <c r="O1244" s="849">
        <v>0</v>
      </c>
      <c r="P1244" s="837"/>
      <c r="Q1244" s="850">
        <v>0</v>
      </c>
    </row>
    <row r="1245" spans="1:17" ht="14.4" customHeight="1" x14ac:dyDescent="0.3">
      <c r="A1245" s="831" t="s">
        <v>628</v>
      </c>
      <c r="B1245" s="832" t="s">
        <v>9932</v>
      </c>
      <c r="C1245" s="832" t="s">
        <v>8203</v>
      </c>
      <c r="D1245" s="832" t="s">
        <v>9499</v>
      </c>
      <c r="E1245" s="832" t="s">
        <v>9500</v>
      </c>
      <c r="F1245" s="849">
        <v>1</v>
      </c>
      <c r="G1245" s="849">
        <v>0</v>
      </c>
      <c r="H1245" s="849"/>
      <c r="I1245" s="849">
        <v>0</v>
      </c>
      <c r="J1245" s="849"/>
      <c r="K1245" s="849"/>
      <c r="L1245" s="849"/>
      <c r="M1245" s="849"/>
      <c r="N1245" s="849"/>
      <c r="O1245" s="849"/>
      <c r="P1245" s="837"/>
      <c r="Q1245" s="850"/>
    </row>
    <row r="1246" spans="1:17" ht="14.4" customHeight="1" x14ac:dyDescent="0.3">
      <c r="A1246" s="831" t="s">
        <v>628</v>
      </c>
      <c r="B1246" s="832" t="s">
        <v>9932</v>
      </c>
      <c r="C1246" s="832" t="s">
        <v>8203</v>
      </c>
      <c r="D1246" s="832" t="s">
        <v>9531</v>
      </c>
      <c r="E1246" s="832" t="s">
        <v>9532</v>
      </c>
      <c r="F1246" s="849">
        <v>6</v>
      </c>
      <c r="G1246" s="849">
        <v>6174</v>
      </c>
      <c r="H1246" s="849">
        <v>2.8985915492957748</v>
      </c>
      <c r="I1246" s="849">
        <v>1029</v>
      </c>
      <c r="J1246" s="849">
        <v>2</v>
      </c>
      <c r="K1246" s="849">
        <v>2130</v>
      </c>
      <c r="L1246" s="849">
        <v>1</v>
      </c>
      <c r="M1246" s="849">
        <v>1065</v>
      </c>
      <c r="N1246" s="849">
        <v>5</v>
      </c>
      <c r="O1246" s="849">
        <v>5325</v>
      </c>
      <c r="P1246" s="837">
        <v>2.5</v>
      </c>
      <c r="Q1246" s="850">
        <v>1065</v>
      </c>
    </row>
    <row r="1247" spans="1:17" ht="14.4" customHeight="1" x14ac:dyDescent="0.3">
      <c r="A1247" s="831" t="s">
        <v>628</v>
      </c>
      <c r="B1247" s="832" t="s">
        <v>9932</v>
      </c>
      <c r="C1247" s="832" t="s">
        <v>8203</v>
      </c>
      <c r="D1247" s="832" t="s">
        <v>9933</v>
      </c>
      <c r="E1247" s="832" t="s">
        <v>9934</v>
      </c>
      <c r="F1247" s="849">
        <v>1</v>
      </c>
      <c r="G1247" s="849">
        <v>0</v>
      </c>
      <c r="H1247" s="849"/>
      <c r="I1247" s="849">
        <v>0</v>
      </c>
      <c r="J1247" s="849"/>
      <c r="K1247" s="849"/>
      <c r="L1247" s="849"/>
      <c r="M1247" s="849"/>
      <c r="N1247" s="849">
        <v>1</v>
      </c>
      <c r="O1247" s="849">
        <v>0</v>
      </c>
      <c r="P1247" s="837"/>
      <c r="Q1247" s="850">
        <v>0</v>
      </c>
    </row>
    <row r="1248" spans="1:17" ht="14.4" customHeight="1" x14ac:dyDescent="0.3">
      <c r="A1248" s="831" t="s">
        <v>628</v>
      </c>
      <c r="B1248" s="832" t="s">
        <v>9932</v>
      </c>
      <c r="C1248" s="832" t="s">
        <v>8203</v>
      </c>
      <c r="D1248" s="832" t="s">
        <v>9557</v>
      </c>
      <c r="E1248" s="832" t="s">
        <v>9558</v>
      </c>
      <c r="F1248" s="849"/>
      <c r="G1248" s="849"/>
      <c r="H1248" s="849"/>
      <c r="I1248" s="849"/>
      <c r="J1248" s="849">
        <v>1</v>
      </c>
      <c r="K1248" s="849">
        <v>0</v>
      </c>
      <c r="L1248" s="849"/>
      <c r="M1248" s="849">
        <v>0</v>
      </c>
      <c r="N1248" s="849">
        <v>1</v>
      </c>
      <c r="O1248" s="849">
        <v>0</v>
      </c>
      <c r="P1248" s="837"/>
      <c r="Q1248" s="850">
        <v>0</v>
      </c>
    </row>
    <row r="1249" spans="1:17" ht="14.4" customHeight="1" x14ac:dyDescent="0.3">
      <c r="A1249" s="831" t="s">
        <v>628</v>
      </c>
      <c r="B1249" s="832" t="s">
        <v>9932</v>
      </c>
      <c r="C1249" s="832" t="s">
        <v>8203</v>
      </c>
      <c r="D1249" s="832" t="s">
        <v>9935</v>
      </c>
      <c r="E1249" s="832" t="s">
        <v>9936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</v>
      </c>
      <c r="O1249" s="849">
        <v>298</v>
      </c>
      <c r="P1249" s="837"/>
      <c r="Q1249" s="850">
        <v>298</v>
      </c>
    </row>
    <row r="1250" spans="1:17" ht="14.4" customHeight="1" x14ac:dyDescent="0.3">
      <c r="A1250" s="831" t="s">
        <v>628</v>
      </c>
      <c r="B1250" s="832" t="s">
        <v>9932</v>
      </c>
      <c r="C1250" s="832" t="s">
        <v>8203</v>
      </c>
      <c r="D1250" s="832" t="s">
        <v>9937</v>
      </c>
      <c r="E1250" s="832" t="s">
        <v>9938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</v>
      </c>
      <c r="O1250" s="849">
        <v>1150</v>
      </c>
      <c r="P1250" s="837"/>
      <c r="Q1250" s="850">
        <v>1150</v>
      </c>
    </row>
    <row r="1251" spans="1:17" ht="14.4" customHeight="1" x14ac:dyDescent="0.3">
      <c r="A1251" s="831" t="s">
        <v>628</v>
      </c>
      <c r="B1251" s="832" t="s">
        <v>9932</v>
      </c>
      <c r="C1251" s="832" t="s">
        <v>8203</v>
      </c>
      <c r="D1251" s="832" t="s">
        <v>9939</v>
      </c>
      <c r="E1251" s="832" t="s">
        <v>9940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1</v>
      </c>
      <c r="O1251" s="849">
        <v>744</v>
      </c>
      <c r="P1251" s="837"/>
      <c r="Q1251" s="850">
        <v>744</v>
      </c>
    </row>
    <row r="1252" spans="1:17" ht="14.4" customHeight="1" x14ac:dyDescent="0.3">
      <c r="A1252" s="831" t="s">
        <v>628</v>
      </c>
      <c r="B1252" s="832" t="s">
        <v>9932</v>
      </c>
      <c r="C1252" s="832" t="s">
        <v>8203</v>
      </c>
      <c r="D1252" s="832" t="s">
        <v>9941</v>
      </c>
      <c r="E1252" s="832" t="s">
        <v>9942</v>
      </c>
      <c r="F1252" s="849"/>
      <c r="G1252" s="849"/>
      <c r="H1252" s="849"/>
      <c r="I1252" s="849"/>
      <c r="J1252" s="849">
        <v>1</v>
      </c>
      <c r="K1252" s="849">
        <v>1865</v>
      </c>
      <c r="L1252" s="849">
        <v>1</v>
      </c>
      <c r="M1252" s="849">
        <v>1865</v>
      </c>
      <c r="N1252" s="849"/>
      <c r="O1252" s="849"/>
      <c r="P1252" s="837"/>
      <c r="Q1252" s="850"/>
    </row>
    <row r="1253" spans="1:17" ht="14.4" customHeight="1" x14ac:dyDescent="0.3">
      <c r="A1253" s="831" t="s">
        <v>628</v>
      </c>
      <c r="B1253" s="832" t="s">
        <v>9943</v>
      </c>
      <c r="C1253" s="832" t="s">
        <v>8203</v>
      </c>
      <c r="D1253" s="832" t="s">
        <v>9944</v>
      </c>
      <c r="E1253" s="832" t="s">
        <v>9945</v>
      </c>
      <c r="F1253" s="849"/>
      <c r="G1253" s="849"/>
      <c r="H1253" s="849"/>
      <c r="I1253" s="849"/>
      <c r="J1253" s="849">
        <v>1</v>
      </c>
      <c r="K1253" s="849">
        <v>137</v>
      </c>
      <c r="L1253" s="849">
        <v>1</v>
      </c>
      <c r="M1253" s="849">
        <v>137</v>
      </c>
      <c r="N1253" s="849"/>
      <c r="O1253" s="849"/>
      <c r="P1253" s="837"/>
      <c r="Q1253" s="850"/>
    </row>
    <row r="1254" spans="1:17" ht="14.4" customHeight="1" x14ac:dyDescent="0.3">
      <c r="A1254" s="831" t="s">
        <v>628</v>
      </c>
      <c r="B1254" s="832" t="s">
        <v>9943</v>
      </c>
      <c r="C1254" s="832" t="s">
        <v>8203</v>
      </c>
      <c r="D1254" s="832" t="s">
        <v>9946</v>
      </c>
      <c r="E1254" s="832" t="s">
        <v>9947</v>
      </c>
      <c r="F1254" s="849">
        <v>5</v>
      </c>
      <c r="G1254" s="849">
        <v>460</v>
      </c>
      <c r="H1254" s="849">
        <v>4.791666666666667</v>
      </c>
      <c r="I1254" s="849">
        <v>92</v>
      </c>
      <c r="J1254" s="849">
        <v>1</v>
      </c>
      <c r="K1254" s="849">
        <v>96</v>
      </c>
      <c r="L1254" s="849">
        <v>1</v>
      </c>
      <c r="M1254" s="849">
        <v>96</v>
      </c>
      <c r="N1254" s="849">
        <v>1</v>
      </c>
      <c r="O1254" s="849">
        <v>96</v>
      </c>
      <c r="P1254" s="837">
        <v>1</v>
      </c>
      <c r="Q1254" s="850">
        <v>96</v>
      </c>
    </row>
    <row r="1255" spans="1:17" ht="14.4" customHeight="1" x14ac:dyDescent="0.3">
      <c r="A1255" s="831" t="s">
        <v>628</v>
      </c>
      <c r="B1255" s="832" t="s">
        <v>9943</v>
      </c>
      <c r="C1255" s="832" t="s">
        <v>8203</v>
      </c>
      <c r="D1255" s="832" t="s">
        <v>9948</v>
      </c>
      <c r="E1255" s="832" t="s">
        <v>9949</v>
      </c>
      <c r="F1255" s="849">
        <v>1</v>
      </c>
      <c r="G1255" s="849">
        <v>487</v>
      </c>
      <c r="H1255" s="849"/>
      <c r="I1255" s="849">
        <v>487</v>
      </c>
      <c r="J1255" s="849"/>
      <c r="K1255" s="849"/>
      <c r="L1255" s="849"/>
      <c r="M1255" s="849"/>
      <c r="N1255" s="849"/>
      <c r="O1255" s="849"/>
      <c r="P1255" s="837"/>
      <c r="Q1255" s="850"/>
    </row>
    <row r="1256" spans="1:17" ht="14.4" customHeight="1" x14ac:dyDescent="0.3">
      <c r="A1256" s="831" t="s">
        <v>628</v>
      </c>
      <c r="B1256" s="832" t="s">
        <v>9943</v>
      </c>
      <c r="C1256" s="832" t="s">
        <v>8203</v>
      </c>
      <c r="D1256" s="832" t="s">
        <v>9950</v>
      </c>
      <c r="E1256" s="832" t="s">
        <v>9951</v>
      </c>
      <c r="F1256" s="849">
        <v>1</v>
      </c>
      <c r="G1256" s="849">
        <v>1378</v>
      </c>
      <c r="H1256" s="849"/>
      <c r="I1256" s="849">
        <v>1378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628</v>
      </c>
      <c r="B1257" s="832" t="s">
        <v>9943</v>
      </c>
      <c r="C1257" s="832" t="s">
        <v>8203</v>
      </c>
      <c r="D1257" s="832" t="s">
        <v>9952</v>
      </c>
      <c r="E1257" s="832" t="s">
        <v>9953</v>
      </c>
      <c r="F1257" s="849"/>
      <c r="G1257" s="849"/>
      <c r="H1257" s="849"/>
      <c r="I1257" s="849"/>
      <c r="J1257" s="849">
        <v>3</v>
      </c>
      <c r="K1257" s="849">
        <v>2253</v>
      </c>
      <c r="L1257" s="849">
        <v>1</v>
      </c>
      <c r="M1257" s="849">
        <v>751</v>
      </c>
      <c r="N1257" s="849">
        <v>1</v>
      </c>
      <c r="O1257" s="849">
        <v>751</v>
      </c>
      <c r="P1257" s="837">
        <v>0.33333333333333331</v>
      </c>
      <c r="Q1257" s="850">
        <v>751</v>
      </c>
    </row>
    <row r="1258" spans="1:17" ht="14.4" customHeight="1" x14ac:dyDescent="0.3">
      <c r="A1258" s="831" t="s">
        <v>628</v>
      </c>
      <c r="B1258" s="832" t="s">
        <v>9943</v>
      </c>
      <c r="C1258" s="832" t="s">
        <v>8203</v>
      </c>
      <c r="D1258" s="832" t="s">
        <v>9954</v>
      </c>
      <c r="E1258" s="832" t="s">
        <v>9955</v>
      </c>
      <c r="F1258" s="849"/>
      <c r="G1258" s="849"/>
      <c r="H1258" s="849"/>
      <c r="I1258" s="849"/>
      <c r="J1258" s="849">
        <v>1</v>
      </c>
      <c r="K1258" s="849">
        <v>1912</v>
      </c>
      <c r="L1258" s="849">
        <v>1</v>
      </c>
      <c r="M1258" s="849">
        <v>1912</v>
      </c>
      <c r="N1258" s="849">
        <v>1</v>
      </c>
      <c r="O1258" s="849">
        <v>1914</v>
      </c>
      <c r="P1258" s="837">
        <v>1.0010460251046025</v>
      </c>
      <c r="Q1258" s="850">
        <v>1914</v>
      </c>
    </row>
    <row r="1259" spans="1:17" ht="14.4" customHeight="1" x14ac:dyDescent="0.3">
      <c r="A1259" s="831" t="s">
        <v>628</v>
      </c>
      <c r="B1259" s="832" t="s">
        <v>9943</v>
      </c>
      <c r="C1259" s="832" t="s">
        <v>8203</v>
      </c>
      <c r="D1259" s="832" t="s">
        <v>9956</v>
      </c>
      <c r="E1259" s="832" t="s">
        <v>9957</v>
      </c>
      <c r="F1259" s="849"/>
      <c r="G1259" s="849"/>
      <c r="H1259" s="849"/>
      <c r="I1259" s="849"/>
      <c r="J1259" s="849">
        <v>1</v>
      </c>
      <c r="K1259" s="849">
        <v>369</v>
      </c>
      <c r="L1259" s="849">
        <v>1</v>
      </c>
      <c r="M1259" s="849">
        <v>369</v>
      </c>
      <c r="N1259" s="849"/>
      <c r="O1259" s="849"/>
      <c r="P1259" s="837"/>
      <c r="Q1259" s="850"/>
    </row>
    <row r="1260" spans="1:17" ht="14.4" customHeight="1" x14ac:dyDescent="0.3">
      <c r="A1260" s="831" t="s">
        <v>628</v>
      </c>
      <c r="B1260" s="832" t="s">
        <v>9943</v>
      </c>
      <c r="C1260" s="832" t="s">
        <v>8203</v>
      </c>
      <c r="D1260" s="832" t="s">
        <v>9958</v>
      </c>
      <c r="E1260" s="832" t="s">
        <v>9959</v>
      </c>
      <c r="F1260" s="849"/>
      <c r="G1260" s="849"/>
      <c r="H1260" s="849"/>
      <c r="I1260" s="849"/>
      <c r="J1260" s="849">
        <v>1</v>
      </c>
      <c r="K1260" s="849">
        <v>980</v>
      </c>
      <c r="L1260" s="849">
        <v>1</v>
      </c>
      <c r="M1260" s="849">
        <v>980</v>
      </c>
      <c r="N1260" s="849"/>
      <c r="O1260" s="849"/>
      <c r="P1260" s="837"/>
      <c r="Q1260" s="850"/>
    </row>
    <row r="1261" spans="1:17" ht="14.4" customHeight="1" x14ac:dyDescent="0.3">
      <c r="A1261" s="831" t="s">
        <v>628</v>
      </c>
      <c r="B1261" s="832" t="s">
        <v>9943</v>
      </c>
      <c r="C1261" s="832" t="s">
        <v>8203</v>
      </c>
      <c r="D1261" s="832" t="s">
        <v>9960</v>
      </c>
      <c r="E1261" s="832" t="s">
        <v>9961</v>
      </c>
      <c r="F1261" s="849">
        <v>1</v>
      </c>
      <c r="G1261" s="849">
        <v>1470</v>
      </c>
      <c r="H1261" s="849"/>
      <c r="I1261" s="849">
        <v>1470</v>
      </c>
      <c r="J1261" s="849"/>
      <c r="K1261" s="849"/>
      <c r="L1261" s="849"/>
      <c r="M1261" s="849"/>
      <c r="N1261" s="849">
        <v>1</v>
      </c>
      <c r="O1261" s="849">
        <v>1567</v>
      </c>
      <c r="P1261" s="837"/>
      <c r="Q1261" s="850">
        <v>1567</v>
      </c>
    </row>
    <row r="1262" spans="1:17" ht="14.4" customHeight="1" x14ac:dyDescent="0.3">
      <c r="A1262" s="831" t="s">
        <v>628</v>
      </c>
      <c r="B1262" s="832" t="s">
        <v>9943</v>
      </c>
      <c r="C1262" s="832" t="s">
        <v>8203</v>
      </c>
      <c r="D1262" s="832" t="s">
        <v>9962</v>
      </c>
      <c r="E1262" s="832" t="s">
        <v>9963</v>
      </c>
      <c r="F1262" s="849">
        <v>1</v>
      </c>
      <c r="G1262" s="849">
        <v>1436</v>
      </c>
      <c r="H1262" s="849"/>
      <c r="I1262" s="849">
        <v>1436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" customHeight="1" x14ac:dyDescent="0.3">
      <c r="A1263" s="831" t="s">
        <v>628</v>
      </c>
      <c r="B1263" s="832" t="s">
        <v>9943</v>
      </c>
      <c r="C1263" s="832" t="s">
        <v>8203</v>
      </c>
      <c r="D1263" s="832" t="s">
        <v>9416</v>
      </c>
      <c r="E1263" s="832" t="s">
        <v>9417</v>
      </c>
      <c r="F1263" s="849"/>
      <c r="G1263" s="849"/>
      <c r="H1263" s="849"/>
      <c r="I1263" s="849"/>
      <c r="J1263" s="849"/>
      <c r="K1263" s="849"/>
      <c r="L1263" s="849"/>
      <c r="M1263" s="849"/>
      <c r="N1263" s="849">
        <v>1</v>
      </c>
      <c r="O1263" s="849">
        <v>501</v>
      </c>
      <c r="P1263" s="837"/>
      <c r="Q1263" s="850">
        <v>501</v>
      </c>
    </row>
    <row r="1264" spans="1:17" ht="14.4" customHeight="1" x14ac:dyDescent="0.3">
      <c r="A1264" s="831" t="s">
        <v>628</v>
      </c>
      <c r="B1264" s="832" t="s">
        <v>9943</v>
      </c>
      <c r="C1264" s="832" t="s">
        <v>8203</v>
      </c>
      <c r="D1264" s="832" t="s">
        <v>9823</v>
      </c>
      <c r="E1264" s="832" t="s">
        <v>9824</v>
      </c>
      <c r="F1264" s="849">
        <v>2</v>
      </c>
      <c r="G1264" s="849">
        <v>2024</v>
      </c>
      <c r="H1264" s="849">
        <v>0.98157129000969934</v>
      </c>
      <c r="I1264" s="849">
        <v>1012</v>
      </c>
      <c r="J1264" s="849">
        <v>2</v>
      </c>
      <c r="K1264" s="849">
        <v>2062</v>
      </c>
      <c r="L1264" s="849">
        <v>1</v>
      </c>
      <c r="M1264" s="849">
        <v>1031</v>
      </c>
      <c r="N1264" s="849">
        <v>2</v>
      </c>
      <c r="O1264" s="849">
        <v>2064</v>
      </c>
      <c r="P1264" s="837">
        <v>1.0009699321047527</v>
      </c>
      <c r="Q1264" s="850">
        <v>1032</v>
      </c>
    </row>
    <row r="1265" spans="1:17" ht="14.4" customHeight="1" x14ac:dyDescent="0.3">
      <c r="A1265" s="831" t="s">
        <v>628</v>
      </c>
      <c r="B1265" s="832" t="s">
        <v>9943</v>
      </c>
      <c r="C1265" s="832" t="s">
        <v>8203</v>
      </c>
      <c r="D1265" s="832" t="s">
        <v>9964</v>
      </c>
      <c r="E1265" s="832" t="s">
        <v>9965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1</v>
      </c>
      <c r="O1265" s="849">
        <v>21432</v>
      </c>
      <c r="P1265" s="837"/>
      <c r="Q1265" s="850">
        <v>21432</v>
      </c>
    </row>
    <row r="1266" spans="1:17" ht="14.4" customHeight="1" x14ac:dyDescent="0.3">
      <c r="A1266" s="831" t="s">
        <v>628</v>
      </c>
      <c r="B1266" s="832" t="s">
        <v>9943</v>
      </c>
      <c r="C1266" s="832" t="s">
        <v>8203</v>
      </c>
      <c r="D1266" s="832" t="s">
        <v>9732</v>
      </c>
      <c r="E1266" s="832" t="s">
        <v>9733</v>
      </c>
      <c r="F1266" s="849">
        <v>1</v>
      </c>
      <c r="G1266" s="849">
        <v>5315</v>
      </c>
      <c r="H1266" s="849"/>
      <c r="I1266" s="849">
        <v>5315</v>
      </c>
      <c r="J1266" s="849"/>
      <c r="K1266" s="849"/>
      <c r="L1266" s="849"/>
      <c r="M1266" s="849"/>
      <c r="N1266" s="849"/>
      <c r="O1266" s="849"/>
      <c r="P1266" s="837"/>
      <c r="Q1266" s="850"/>
    </row>
    <row r="1267" spans="1:17" ht="14.4" customHeight="1" x14ac:dyDescent="0.3">
      <c r="A1267" s="831" t="s">
        <v>628</v>
      </c>
      <c r="B1267" s="832" t="s">
        <v>9943</v>
      </c>
      <c r="C1267" s="832" t="s">
        <v>8203</v>
      </c>
      <c r="D1267" s="832" t="s">
        <v>9966</v>
      </c>
      <c r="E1267" s="832" t="s">
        <v>9967</v>
      </c>
      <c r="F1267" s="849"/>
      <c r="G1267" s="849"/>
      <c r="H1267" s="849"/>
      <c r="I1267" s="849"/>
      <c r="J1267" s="849">
        <v>1</v>
      </c>
      <c r="K1267" s="849">
        <v>1142</v>
      </c>
      <c r="L1267" s="849">
        <v>1</v>
      </c>
      <c r="M1267" s="849">
        <v>1142</v>
      </c>
      <c r="N1267" s="849"/>
      <c r="O1267" s="849"/>
      <c r="P1267" s="837"/>
      <c r="Q1267" s="850"/>
    </row>
    <row r="1268" spans="1:17" ht="14.4" customHeight="1" x14ac:dyDescent="0.3">
      <c r="A1268" s="831" t="s">
        <v>628</v>
      </c>
      <c r="B1268" s="832" t="s">
        <v>9943</v>
      </c>
      <c r="C1268" s="832" t="s">
        <v>8203</v>
      </c>
      <c r="D1268" s="832" t="s">
        <v>9968</v>
      </c>
      <c r="E1268" s="832" t="s">
        <v>9969</v>
      </c>
      <c r="F1268" s="849"/>
      <c r="G1268" s="849"/>
      <c r="H1268" s="849"/>
      <c r="I1268" s="849"/>
      <c r="J1268" s="849"/>
      <c r="K1268" s="849"/>
      <c r="L1268" s="849"/>
      <c r="M1268" s="849"/>
      <c r="N1268" s="849">
        <v>1</v>
      </c>
      <c r="O1268" s="849">
        <v>1214</v>
      </c>
      <c r="P1268" s="837"/>
      <c r="Q1268" s="850">
        <v>1214</v>
      </c>
    </row>
    <row r="1269" spans="1:17" ht="14.4" customHeight="1" x14ac:dyDescent="0.3">
      <c r="A1269" s="831" t="s">
        <v>628</v>
      </c>
      <c r="B1269" s="832" t="s">
        <v>9943</v>
      </c>
      <c r="C1269" s="832" t="s">
        <v>8203</v>
      </c>
      <c r="D1269" s="832" t="s">
        <v>9970</v>
      </c>
      <c r="E1269" s="832" t="s">
        <v>9971</v>
      </c>
      <c r="F1269" s="849"/>
      <c r="G1269" s="849"/>
      <c r="H1269" s="849"/>
      <c r="I1269" s="849"/>
      <c r="J1269" s="849">
        <v>2</v>
      </c>
      <c r="K1269" s="849">
        <v>1422</v>
      </c>
      <c r="L1269" s="849">
        <v>1</v>
      </c>
      <c r="M1269" s="849">
        <v>711</v>
      </c>
      <c r="N1269" s="849">
        <v>1</v>
      </c>
      <c r="O1269" s="849">
        <v>712</v>
      </c>
      <c r="P1269" s="837">
        <v>0.5007032348804501</v>
      </c>
      <c r="Q1269" s="850">
        <v>712</v>
      </c>
    </row>
    <row r="1270" spans="1:17" ht="14.4" customHeight="1" x14ac:dyDescent="0.3">
      <c r="A1270" s="831" t="s">
        <v>628</v>
      </c>
      <c r="B1270" s="832" t="s">
        <v>9943</v>
      </c>
      <c r="C1270" s="832" t="s">
        <v>8203</v>
      </c>
      <c r="D1270" s="832" t="s">
        <v>9972</v>
      </c>
      <c r="E1270" s="832" t="s">
        <v>9973</v>
      </c>
      <c r="F1270" s="849"/>
      <c r="G1270" s="849"/>
      <c r="H1270" s="849"/>
      <c r="I1270" s="849"/>
      <c r="J1270" s="849"/>
      <c r="K1270" s="849"/>
      <c r="L1270" s="849"/>
      <c r="M1270" s="849"/>
      <c r="N1270" s="849">
        <v>2</v>
      </c>
      <c r="O1270" s="849">
        <v>4082</v>
      </c>
      <c r="P1270" s="837"/>
      <c r="Q1270" s="850">
        <v>2041</v>
      </c>
    </row>
    <row r="1271" spans="1:17" ht="14.4" customHeight="1" x14ac:dyDescent="0.3">
      <c r="A1271" s="831" t="s">
        <v>628</v>
      </c>
      <c r="B1271" s="832" t="s">
        <v>9943</v>
      </c>
      <c r="C1271" s="832" t="s">
        <v>8203</v>
      </c>
      <c r="D1271" s="832" t="s">
        <v>9974</v>
      </c>
      <c r="E1271" s="832" t="s">
        <v>9975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1</v>
      </c>
      <c r="O1271" s="849">
        <v>1983</v>
      </c>
      <c r="P1271" s="837"/>
      <c r="Q1271" s="850">
        <v>1983</v>
      </c>
    </row>
    <row r="1272" spans="1:17" ht="14.4" customHeight="1" x14ac:dyDescent="0.3">
      <c r="A1272" s="831" t="s">
        <v>628</v>
      </c>
      <c r="B1272" s="832" t="s">
        <v>9943</v>
      </c>
      <c r="C1272" s="832" t="s">
        <v>8203</v>
      </c>
      <c r="D1272" s="832" t="s">
        <v>9976</v>
      </c>
      <c r="E1272" s="832" t="s">
        <v>9977</v>
      </c>
      <c r="F1272" s="849">
        <v>1</v>
      </c>
      <c r="G1272" s="849">
        <v>118</v>
      </c>
      <c r="H1272" s="849"/>
      <c r="I1272" s="849">
        <v>118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628</v>
      </c>
      <c r="B1273" s="832" t="s">
        <v>9943</v>
      </c>
      <c r="C1273" s="832" t="s">
        <v>8203</v>
      </c>
      <c r="D1273" s="832" t="s">
        <v>8574</v>
      </c>
      <c r="E1273" s="832" t="s">
        <v>8575</v>
      </c>
      <c r="F1273" s="849">
        <v>5</v>
      </c>
      <c r="G1273" s="849">
        <v>410</v>
      </c>
      <c r="H1273" s="849"/>
      <c r="I1273" s="849">
        <v>82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" customHeight="1" x14ac:dyDescent="0.3">
      <c r="A1274" s="831" t="s">
        <v>628</v>
      </c>
      <c r="B1274" s="832" t="s">
        <v>9943</v>
      </c>
      <c r="C1274" s="832" t="s">
        <v>8203</v>
      </c>
      <c r="D1274" s="832" t="s">
        <v>9862</v>
      </c>
      <c r="E1274" s="832" t="s">
        <v>9863</v>
      </c>
      <c r="F1274" s="849">
        <v>2</v>
      </c>
      <c r="G1274" s="849">
        <v>1382</v>
      </c>
      <c r="H1274" s="849"/>
      <c r="I1274" s="849">
        <v>691</v>
      </c>
      <c r="J1274" s="849"/>
      <c r="K1274" s="849"/>
      <c r="L1274" s="849"/>
      <c r="M1274" s="849"/>
      <c r="N1274" s="849"/>
      <c r="O1274" s="849"/>
      <c r="P1274" s="837"/>
      <c r="Q1274" s="850"/>
    </row>
    <row r="1275" spans="1:17" ht="14.4" customHeight="1" x14ac:dyDescent="0.3">
      <c r="A1275" s="831" t="s">
        <v>628</v>
      </c>
      <c r="B1275" s="832" t="s">
        <v>9943</v>
      </c>
      <c r="C1275" s="832" t="s">
        <v>8203</v>
      </c>
      <c r="D1275" s="832" t="s">
        <v>9872</v>
      </c>
      <c r="E1275" s="832" t="s">
        <v>9873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2762</v>
      </c>
      <c r="P1275" s="837"/>
      <c r="Q1275" s="850">
        <v>2762</v>
      </c>
    </row>
    <row r="1276" spans="1:17" ht="14.4" customHeight="1" x14ac:dyDescent="0.3">
      <c r="A1276" s="831" t="s">
        <v>628</v>
      </c>
      <c r="B1276" s="832" t="s">
        <v>9943</v>
      </c>
      <c r="C1276" s="832" t="s">
        <v>8203</v>
      </c>
      <c r="D1276" s="832" t="s">
        <v>9978</v>
      </c>
      <c r="E1276" s="832" t="s">
        <v>9979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1</v>
      </c>
      <c r="O1276" s="849">
        <v>2564</v>
      </c>
      <c r="P1276" s="837"/>
      <c r="Q1276" s="850">
        <v>2564</v>
      </c>
    </row>
    <row r="1277" spans="1:17" ht="14.4" customHeight="1" x14ac:dyDescent="0.3">
      <c r="A1277" s="831" t="s">
        <v>628</v>
      </c>
      <c r="B1277" s="832" t="s">
        <v>9943</v>
      </c>
      <c r="C1277" s="832" t="s">
        <v>8203</v>
      </c>
      <c r="D1277" s="832" t="s">
        <v>9980</v>
      </c>
      <c r="E1277" s="832" t="s">
        <v>9981</v>
      </c>
      <c r="F1277" s="849"/>
      <c r="G1277" s="849"/>
      <c r="H1277" s="849"/>
      <c r="I1277" s="849"/>
      <c r="J1277" s="849">
        <v>1</v>
      </c>
      <c r="K1277" s="849">
        <v>644</v>
      </c>
      <c r="L1277" s="849">
        <v>1</v>
      </c>
      <c r="M1277" s="849">
        <v>644</v>
      </c>
      <c r="N1277" s="849"/>
      <c r="O1277" s="849"/>
      <c r="P1277" s="837"/>
      <c r="Q1277" s="850"/>
    </row>
    <row r="1278" spans="1:17" ht="14.4" customHeight="1" x14ac:dyDescent="0.3">
      <c r="A1278" s="831" t="s">
        <v>628</v>
      </c>
      <c r="B1278" s="832" t="s">
        <v>9943</v>
      </c>
      <c r="C1278" s="832" t="s">
        <v>8203</v>
      </c>
      <c r="D1278" s="832" t="s">
        <v>9982</v>
      </c>
      <c r="E1278" s="832" t="s">
        <v>9983</v>
      </c>
      <c r="F1278" s="849">
        <v>1</v>
      </c>
      <c r="G1278" s="849">
        <v>1475</v>
      </c>
      <c r="H1278" s="849">
        <v>0.95284237726098187</v>
      </c>
      <c r="I1278" s="849">
        <v>1475</v>
      </c>
      <c r="J1278" s="849">
        <v>1</v>
      </c>
      <c r="K1278" s="849">
        <v>1548</v>
      </c>
      <c r="L1278" s="849">
        <v>1</v>
      </c>
      <c r="M1278" s="849">
        <v>1548</v>
      </c>
      <c r="N1278" s="849">
        <v>2</v>
      </c>
      <c r="O1278" s="849">
        <v>3098</v>
      </c>
      <c r="P1278" s="837">
        <v>2.0012919896640828</v>
      </c>
      <c r="Q1278" s="850">
        <v>1549</v>
      </c>
    </row>
    <row r="1279" spans="1:17" ht="14.4" customHeight="1" x14ac:dyDescent="0.3">
      <c r="A1279" s="831" t="s">
        <v>628</v>
      </c>
      <c r="B1279" s="832" t="s">
        <v>9943</v>
      </c>
      <c r="C1279" s="832" t="s">
        <v>8203</v>
      </c>
      <c r="D1279" s="832" t="s">
        <v>9984</v>
      </c>
      <c r="E1279" s="832" t="s">
        <v>9985</v>
      </c>
      <c r="F1279" s="849"/>
      <c r="G1279" s="849"/>
      <c r="H1279" s="849"/>
      <c r="I1279" s="849"/>
      <c r="J1279" s="849">
        <v>1</v>
      </c>
      <c r="K1279" s="849">
        <v>2459</v>
      </c>
      <c r="L1279" s="849">
        <v>1</v>
      </c>
      <c r="M1279" s="849">
        <v>2459</v>
      </c>
      <c r="N1279" s="849"/>
      <c r="O1279" s="849"/>
      <c r="P1279" s="837"/>
      <c r="Q1279" s="850"/>
    </row>
    <row r="1280" spans="1:17" ht="14.4" customHeight="1" x14ac:dyDescent="0.3">
      <c r="A1280" s="831" t="s">
        <v>628</v>
      </c>
      <c r="B1280" s="832" t="s">
        <v>9943</v>
      </c>
      <c r="C1280" s="832" t="s">
        <v>8203</v>
      </c>
      <c r="D1280" s="832" t="s">
        <v>9986</v>
      </c>
      <c r="E1280" s="832" t="s">
        <v>9987</v>
      </c>
      <c r="F1280" s="849">
        <v>2</v>
      </c>
      <c r="G1280" s="849">
        <v>6326</v>
      </c>
      <c r="H1280" s="849"/>
      <c r="I1280" s="849">
        <v>3163</v>
      </c>
      <c r="J1280" s="849"/>
      <c r="K1280" s="849"/>
      <c r="L1280" s="849"/>
      <c r="M1280" s="849"/>
      <c r="N1280" s="849">
        <v>1</v>
      </c>
      <c r="O1280" s="849">
        <v>3310</v>
      </c>
      <c r="P1280" s="837"/>
      <c r="Q1280" s="850">
        <v>3310</v>
      </c>
    </row>
    <row r="1281" spans="1:17" ht="14.4" customHeight="1" x14ac:dyDescent="0.3">
      <c r="A1281" s="831" t="s">
        <v>628</v>
      </c>
      <c r="B1281" s="832" t="s">
        <v>9943</v>
      </c>
      <c r="C1281" s="832" t="s">
        <v>8203</v>
      </c>
      <c r="D1281" s="832" t="s">
        <v>9988</v>
      </c>
      <c r="E1281" s="832" t="s">
        <v>9989</v>
      </c>
      <c r="F1281" s="849">
        <v>1</v>
      </c>
      <c r="G1281" s="849">
        <v>1782</v>
      </c>
      <c r="H1281" s="849"/>
      <c r="I1281" s="849">
        <v>1782</v>
      </c>
      <c r="J1281" s="849"/>
      <c r="K1281" s="849"/>
      <c r="L1281" s="849"/>
      <c r="M1281" s="849"/>
      <c r="N1281" s="849"/>
      <c r="O1281" s="849"/>
      <c r="P1281" s="837"/>
      <c r="Q1281" s="850"/>
    </row>
    <row r="1282" spans="1:17" ht="14.4" customHeight="1" x14ac:dyDescent="0.3">
      <c r="A1282" s="831" t="s">
        <v>628</v>
      </c>
      <c r="B1282" s="832" t="s">
        <v>9943</v>
      </c>
      <c r="C1282" s="832" t="s">
        <v>8203</v>
      </c>
      <c r="D1282" s="832" t="s">
        <v>9990</v>
      </c>
      <c r="E1282" s="832" t="s">
        <v>9991</v>
      </c>
      <c r="F1282" s="849">
        <v>1</v>
      </c>
      <c r="G1282" s="849">
        <v>476</v>
      </c>
      <c r="H1282" s="849"/>
      <c r="I1282" s="849">
        <v>476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" customHeight="1" x14ac:dyDescent="0.3">
      <c r="A1283" s="831" t="s">
        <v>628</v>
      </c>
      <c r="B1283" s="832" t="s">
        <v>9943</v>
      </c>
      <c r="C1283" s="832" t="s">
        <v>8203</v>
      </c>
      <c r="D1283" s="832" t="s">
        <v>9992</v>
      </c>
      <c r="E1283" s="832" t="s">
        <v>9993</v>
      </c>
      <c r="F1283" s="849"/>
      <c r="G1283" s="849"/>
      <c r="H1283" s="849"/>
      <c r="I1283" s="849"/>
      <c r="J1283" s="849"/>
      <c r="K1283" s="849"/>
      <c r="L1283" s="849"/>
      <c r="M1283" s="849"/>
      <c r="N1283" s="849">
        <v>1</v>
      </c>
      <c r="O1283" s="849">
        <v>3806</v>
      </c>
      <c r="P1283" s="837"/>
      <c r="Q1283" s="850">
        <v>3806</v>
      </c>
    </row>
    <row r="1284" spans="1:17" ht="14.4" customHeight="1" x14ac:dyDescent="0.3">
      <c r="A1284" s="831" t="s">
        <v>628</v>
      </c>
      <c r="B1284" s="832" t="s">
        <v>9994</v>
      </c>
      <c r="C1284" s="832" t="s">
        <v>8203</v>
      </c>
      <c r="D1284" s="832" t="s">
        <v>9613</v>
      </c>
      <c r="E1284" s="832" t="s">
        <v>9614</v>
      </c>
      <c r="F1284" s="849">
        <v>6</v>
      </c>
      <c r="G1284" s="849">
        <v>1806</v>
      </c>
      <c r="H1284" s="849">
        <v>0.97411003236245952</v>
      </c>
      <c r="I1284" s="849">
        <v>301</v>
      </c>
      <c r="J1284" s="849">
        <v>6</v>
      </c>
      <c r="K1284" s="849">
        <v>1854</v>
      </c>
      <c r="L1284" s="849">
        <v>1</v>
      </c>
      <c r="M1284" s="849">
        <v>309</v>
      </c>
      <c r="N1284" s="849">
        <v>9</v>
      </c>
      <c r="O1284" s="849">
        <v>2781</v>
      </c>
      <c r="P1284" s="837">
        <v>1.5</v>
      </c>
      <c r="Q1284" s="850">
        <v>309</v>
      </c>
    </row>
    <row r="1285" spans="1:17" ht="14.4" customHeight="1" x14ac:dyDescent="0.3">
      <c r="A1285" s="831" t="s">
        <v>628</v>
      </c>
      <c r="B1285" s="832" t="s">
        <v>9994</v>
      </c>
      <c r="C1285" s="832" t="s">
        <v>8203</v>
      </c>
      <c r="D1285" s="832" t="s">
        <v>9615</v>
      </c>
      <c r="E1285" s="832" t="s">
        <v>9616</v>
      </c>
      <c r="F1285" s="849">
        <v>3</v>
      </c>
      <c r="G1285" s="849">
        <v>1428</v>
      </c>
      <c r="H1285" s="849">
        <v>0.41803278688524592</v>
      </c>
      <c r="I1285" s="849">
        <v>476</v>
      </c>
      <c r="J1285" s="849">
        <v>7</v>
      </c>
      <c r="K1285" s="849">
        <v>3416</v>
      </c>
      <c r="L1285" s="849">
        <v>1</v>
      </c>
      <c r="M1285" s="849">
        <v>488</v>
      </c>
      <c r="N1285" s="849"/>
      <c r="O1285" s="849"/>
      <c r="P1285" s="837"/>
      <c r="Q1285" s="850"/>
    </row>
    <row r="1286" spans="1:17" ht="14.4" customHeight="1" x14ac:dyDescent="0.3">
      <c r="A1286" s="831" t="s">
        <v>628</v>
      </c>
      <c r="B1286" s="832" t="s">
        <v>9994</v>
      </c>
      <c r="C1286" s="832" t="s">
        <v>8203</v>
      </c>
      <c r="D1286" s="832" t="s">
        <v>9617</v>
      </c>
      <c r="E1286" s="832" t="s">
        <v>9618</v>
      </c>
      <c r="F1286" s="849">
        <v>8</v>
      </c>
      <c r="G1286" s="849">
        <v>744</v>
      </c>
      <c r="H1286" s="849">
        <v>3.8350515463917527</v>
      </c>
      <c r="I1286" s="849">
        <v>93</v>
      </c>
      <c r="J1286" s="849">
        <v>2</v>
      </c>
      <c r="K1286" s="849">
        <v>194</v>
      </c>
      <c r="L1286" s="849">
        <v>1</v>
      </c>
      <c r="M1286" s="849">
        <v>97</v>
      </c>
      <c r="N1286" s="849">
        <v>6</v>
      </c>
      <c r="O1286" s="849">
        <v>582</v>
      </c>
      <c r="P1286" s="837">
        <v>3</v>
      </c>
      <c r="Q1286" s="850">
        <v>97</v>
      </c>
    </row>
    <row r="1287" spans="1:17" ht="14.4" customHeight="1" x14ac:dyDescent="0.3">
      <c r="A1287" s="831" t="s">
        <v>628</v>
      </c>
      <c r="B1287" s="832" t="s">
        <v>9994</v>
      </c>
      <c r="C1287" s="832" t="s">
        <v>8203</v>
      </c>
      <c r="D1287" s="832" t="s">
        <v>9633</v>
      </c>
      <c r="E1287" s="832" t="s">
        <v>9634</v>
      </c>
      <c r="F1287" s="849"/>
      <c r="G1287" s="849"/>
      <c r="H1287" s="849"/>
      <c r="I1287" s="849"/>
      <c r="J1287" s="849">
        <v>1</v>
      </c>
      <c r="K1287" s="849">
        <v>5507</v>
      </c>
      <c r="L1287" s="849">
        <v>1</v>
      </c>
      <c r="M1287" s="849">
        <v>5507</v>
      </c>
      <c r="N1287" s="849">
        <v>1</v>
      </c>
      <c r="O1287" s="849">
        <v>5509</v>
      </c>
      <c r="P1287" s="837">
        <v>1.0003631741420012</v>
      </c>
      <c r="Q1287" s="850">
        <v>5509</v>
      </c>
    </row>
    <row r="1288" spans="1:17" ht="14.4" customHeight="1" x14ac:dyDescent="0.3">
      <c r="A1288" s="831" t="s">
        <v>628</v>
      </c>
      <c r="B1288" s="832" t="s">
        <v>9994</v>
      </c>
      <c r="C1288" s="832" t="s">
        <v>8203</v>
      </c>
      <c r="D1288" s="832" t="s">
        <v>9819</v>
      </c>
      <c r="E1288" s="832" t="s">
        <v>9820</v>
      </c>
      <c r="F1288" s="849">
        <v>1</v>
      </c>
      <c r="G1288" s="849">
        <v>925</v>
      </c>
      <c r="H1288" s="849"/>
      <c r="I1288" s="849">
        <v>925</v>
      </c>
      <c r="J1288" s="849"/>
      <c r="K1288" s="849"/>
      <c r="L1288" s="849"/>
      <c r="M1288" s="849"/>
      <c r="N1288" s="849"/>
      <c r="O1288" s="849"/>
      <c r="P1288" s="837"/>
      <c r="Q1288" s="850"/>
    </row>
    <row r="1289" spans="1:17" ht="14.4" customHeight="1" x14ac:dyDescent="0.3">
      <c r="A1289" s="831" t="s">
        <v>628</v>
      </c>
      <c r="B1289" s="832" t="s">
        <v>9994</v>
      </c>
      <c r="C1289" s="832" t="s">
        <v>8203</v>
      </c>
      <c r="D1289" s="832" t="s">
        <v>9995</v>
      </c>
      <c r="E1289" s="832" t="s">
        <v>9996</v>
      </c>
      <c r="F1289" s="849">
        <v>5</v>
      </c>
      <c r="G1289" s="849">
        <v>25050</v>
      </c>
      <c r="H1289" s="849">
        <v>0.82152695789059427</v>
      </c>
      <c r="I1289" s="849">
        <v>5010</v>
      </c>
      <c r="J1289" s="849">
        <v>6</v>
      </c>
      <c r="K1289" s="849">
        <v>30492</v>
      </c>
      <c r="L1289" s="849">
        <v>1</v>
      </c>
      <c r="M1289" s="849">
        <v>5082</v>
      </c>
      <c r="N1289" s="849">
        <v>3</v>
      </c>
      <c r="O1289" s="849">
        <v>15252</v>
      </c>
      <c r="P1289" s="837">
        <v>0.50019677292404563</v>
      </c>
      <c r="Q1289" s="850">
        <v>5084</v>
      </c>
    </row>
    <row r="1290" spans="1:17" ht="14.4" customHeight="1" x14ac:dyDescent="0.3">
      <c r="A1290" s="831" t="s">
        <v>628</v>
      </c>
      <c r="B1290" s="832" t="s">
        <v>9994</v>
      </c>
      <c r="C1290" s="832" t="s">
        <v>8203</v>
      </c>
      <c r="D1290" s="832" t="s">
        <v>9997</v>
      </c>
      <c r="E1290" s="832" t="s">
        <v>9998</v>
      </c>
      <c r="F1290" s="849">
        <v>5</v>
      </c>
      <c r="G1290" s="849">
        <v>2530</v>
      </c>
      <c r="H1290" s="849">
        <v>1.5942028985507246</v>
      </c>
      <c r="I1290" s="849">
        <v>506</v>
      </c>
      <c r="J1290" s="849">
        <v>3</v>
      </c>
      <c r="K1290" s="849">
        <v>1587</v>
      </c>
      <c r="L1290" s="849">
        <v>1</v>
      </c>
      <c r="M1290" s="849">
        <v>529</v>
      </c>
      <c r="N1290" s="849">
        <v>2</v>
      </c>
      <c r="O1290" s="849">
        <v>1060</v>
      </c>
      <c r="P1290" s="837">
        <v>0.66792690611216132</v>
      </c>
      <c r="Q1290" s="850">
        <v>530</v>
      </c>
    </row>
    <row r="1291" spans="1:17" ht="14.4" customHeight="1" x14ac:dyDescent="0.3">
      <c r="A1291" s="831" t="s">
        <v>628</v>
      </c>
      <c r="B1291" s="832" t="s">
        <v>9994</v>
      </c>
      <c r="C1291" s="832" t="s">
        <v>8203</v>
      </c>
      <c r="D1291" s="832" t="s">
        <v>9999</v>
      </c>
      <c r="E1291" s="832" t="s">
        <v>10000</v>
      </c>
      <c r="F1291" s="849"/>
      <c r="G1291" s="849"/>
      <c r="H1291" s="849"/>
      <c r="I1291" s="849"/>
      <c r="J1291" s="849">
        <v>5</v>
      </c>
      <c r="K1291" s="849">
        <v>12695</v>
      </c>
      <c r="L1291" s="849">
        <v>1</v>
      </c>
      <c r="M1291" s="849">
        <v>2539</v>
      </c>
      <c r="N1291" s="849">
        <v>2</v>
      </c>
      <c r="O1291" s="849">
        <v>5080</v>
      </c>
      <c r="P1291" s="837">
        <v>0.40015754233950374</v>
      </c>
      <c r="Q1291" s="850">
        <v>2540</v>
      </c>
    </row>
    <row r="1292" spans="1:17" ht="14.4" customHeight="1" x14ac:dyDescent="0.3">
      <c r="A1292" s="831" t="s">
        <v>628</v>
      </c>
      <c r="B1292" s="832" t="s">
        <v>9994</v>
      </c>
      <c r="C1292" s="832" t="s">
        <v>8203</v>
      </c>
      <c r="D1292" s="832" t="s">
        <v>10001</v>
      </c>
      <c r="E1292" s="832" t="s">
        <v>10002</v>
      </c>
      <c r="F1292" s="849">
        <v>4</v>
      </c>
      <c r="G1292" s="849">
        <v>14844</v>
      </c>
      <c r="H1292" s="849"/>
      <c r="I1292" s="849">
        <v>3711</v>
      </c>
      <c r="J1292" s="849"/>
      <c r="K1292" s="849"/>
      <c r="L1292" s="849"/>
      <c r="M1292" s="849"/>
      <c r="N1292" s="849"/>
      <c r="O1292" s="849"/>
      <c r="P1292" s="837"/>
      <c r="Q1292" s="850"/>
    </row>
    <row r="1293" spans="1:17" ht="14.4" customHeight="1" x14ac:dyDescent="0.3">
      <c r="A1293" s="831" t="s">
        <v>628</v>
      </c>
      <c r="B1293" s="832" t="s">
        <v>9994</v>
      </c>
      <c r="C1293" s="832" t="s">
        <v>8203</v>
      </c>
      <c r="D1293" s="832" t="s">
        <v>10003</v>
      </c>
      <c r="E1293" s="832" t="s">
        <v>10004</v>
      </c>
      <c r="F1293" s="849">
        <v>1</v>
      </c>
      <c r="G1293" s="849">
        <v>5537</v>
      </c>
      <c r="H1293" s="849"/>
      <c r="I1293" s="849">
        <v>5537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" customHeight="1" x14ac:dyDescent="0.3">
      <c r="A1294" s="831" t="s">
        <v>628</v>
      </c>
      <c r="B1294" s="832" t="s">
        <v>9994</v>
      </c>
      <c r="C1294" s="832" t="s">
        <v>8203</v>
      </c>
      <c r="D1294" s="832" t="s">
        <v>9645</v>
      </c>
      <c r="E1294" s="832" t="s">
        <v>9646</v>
      </c>
      <c r="F1294" s="849">
        <v>5</v>
      </c>
      <c r="G1294" s="849">
        <v>6420</v>
      </c>
      <c r="H1294" s="849">
        <v>1.2261268143621085</v>
      </c>
      <c r="I1294" s="849">
        <v>1284</v>
      </c>
      <c r="J1294" s="849">
        <v>4</v>
      </c>
      <c r="K1294" s="849">
        <v>5236</v>
      </c>
      <c r="L1294" s="849">
        <v>1</v>
      </c>
      <c r="M1294" s="849">
        <v>1309</v>
      </c>
      <c r="N1294" s="849">
        <v>6</v>
      </c>
      <c r="O1294" s="849">
        <v>7860</v>
      </c>
      <c r="P1294" s="837">
        <v>1.5011459129106188</v>
      </c>
      <c r="Q1294" s="850">
        <v>1310</v>
      </c>
    </row>
    <row r="1295" spans="1:17" ht="14.4" customHeight="1" x14ac:dyDescent="0.3">
      <c r="A1295" s="831" t="s">
        <v>628</v>
      </c>
      <c r="B1295" s="832" t="s">
        <v>9994</v>
      </c>
      <c r="C1295" s="832" t="s">
        <v>8203</v>
      </c>
      <c r="D1295" s="832" t="s">
        <v>10005</v>
      </c>
      <c r="E1295" s="832" t="s">
        <v>10006</v>
      </c>
      <c r="F1295" s="849">
        <v>1</v>
      </c>
      <c r="G1295" s="849">
        <v>724</v>
      </c>
      <c r="H1295" s="849"/>
      <c r="I1295" s="849">
        <v>724</v>
      </c>
      <c r="J1295" s="849"/>
      <c r="K1295" s="849"/>
      <c r="L1295" s="849"/>
      <c r="M1295" s="849"/>
      <c r="N1295" s="849"/>
      <c r="O1295" s="849"/>
      <c r="P1295" s="837"/>
      <c r="Q1295" s="850"/>
    </row>
    <row r="1296" spans="1:17" ht="14.4" customHeight="1" x14ac:dyDescent="0.3">
      <c r="A1296" s="831" t="s">
        <v>628</v>
      </c>
      <c r="B1296" s="832" t="s">
        <v>9994</v>
      </c>
      <c r="C1296" s="832" t="s">
        <v>8203</v>
      </c>
      <c r="D1296" s="832" t="s">
        <v>10007</v>
      </c>
      <c r="E1296" s="832" t="s">
        <v>10008</v>
      </c>
      <c r="F1296" s="849"/>
      <c r="G1296" s="849"/>
      <c r="H1296" s="849"/>
      <c r="I1296" s="849"/>
      <c r="J1296" s="849">
        <v>1</v>
      </c>
      <c r="K1296" s="849">
        <v>412</v>
      </c>
      <c r="L1296" s="849">
        <v>1</v>
      </c>
      <c r="M1296" s="849">
        <v>412</v>
      </c>
      <c r="N1296" s="849"/>
      <c r="O1296" s="849"/>
      <c r="P1296" s="837"/>
      <c r="Q1296" s="850"/>
    </row>
    <row r="1297" spans="1:17" ht="14.4" customHeight="1" x14ac:dyDescent="0.3">
      <c r="A1297" s="831" t="s">
        <v>628</v>
      </c>
      <c r="B1297" s="832" t="s">
        <v>9994</v>
      </c>
      <c r="C1297" s="832" t="s">
        <v>8203</v>
      </c>
      <c r="D1297" s="832" t="s">
        <v>10009</v>
      </c>
      <c r="E1297" s="832" t="s">
        <v>10010</v>
      </c>
      <c r="F1297" s="849"/>
      <c r="G1297" s="849"/>
      <c r="H1297" s="849"/>
      <c r="I1297" s="849"/>
      <c r="J1297" s="849"/>
      <c r="K1297" s="849"/>
      <c r="L1297" s="849"/>
      <c r="M1297" s="849"/>
      <c r="N1297" s="849">
        <v>1</v>
      </c>
      <c r="O1297" s="849">
        <v>3092</v>
      </c>
      <c r="P1297" s="837"/>
      <c r="Q1297" s="850">
        <v>3092</v>
      </c>
    </row>
    <row r="1298" spans="1:17" ht="14.4" customHeight="1" x14ac:dyDescent="0.3">
      <c r="A1298" s="831" t="s">
        <v>628</v>
      </c>
      <c r="B1298" s="832" t="s">
        <v>9994</v>
      </c>
      <c r="C1298" s="832" t="s">
        <v>8203</v>
      </c>
      <c r="D1298" s="832" t="s">
        <v>10011</v>
      </c>
      <c r="E1298" s="832" t="s">
        <v>10012</v>
      </c>
      <c r="F1298" s="849">
        <v>2</v>
      </c>
      <c r="G1298" s="849">
        <v>5274</v>
      </c>
      <c r="H1298" s="849">
        <v>0.38936877076411958</v>
      </c>
      <c r="I1298" s="849">
        <v>2637</v>
      </c>
      <c r="J1298" s="849">
        <v>5</v>
      </c>
      <c r="K1298" s="849">
        <v>13545</v>
      </c>
      <c r="L1298" s="849">
        <v>1</v>
      </c>
      <c r="M1298" s="849">
        <v>2709</v>
      </c>
      <c r="N1298" s="849">
        <v>2</v>
      </c>
      <c r="O1298" s="849">
        <v>5420</v>
      </c>
      <c r="P1298" s="837">
        <v>0.40014765596160945</v>
      </c>
      <c r="Q1298" s="850">
        <v>2710</v>
      </c>
    </row>
    <row r="1299" spans="1:17" ht="14.4" customHeight="1" x14ac:dyDescent="0.3">
      <c r="A1299" s="831" t="s">
        <v>628</v>
      </c>
      <c r="B1299" s="832" t="s">
        <v>9994</v>
      </c>
      <c r="C1299" s="832" t="s">
        <v>8203</v>
      </c>
      <c r="D1299" s="832" t="s">
        <v>10013</v>
      </c>
      <c r="E1299" s="832" t="s">
        <v>10014</v>
      </c>
      <c r="F1299" s="849">
        <v>1</v>
      </c>
      <c r="G1299" s="849">
        <v>449</v>
      </c>
      <c r="H1299" s="849"/>
      <c r="I1299" s="849">
        <v>449</v>
      </c>
      <c r="J1299" s="849"/>
      <c r="K1299" s="849"/>
      <c r="L1299" s="849"/>
      <c r="M1299" s="849"/>
      <c r="N1299" s="849">
        <v>2</v>
      </c>
      <c r="O1299" s="849">
        <v>924</v>
      </c>
      <c r="P1299" s="837"/>
      <c r="Q1299" s="850">
        <v>462</v>
      </c>
    </row>
    <row r="1300" spans="1:17" ht="14.4" customHeight="1" x14ac:dyDescent="0.3">
      <c r="A1300" s="831" t="s">
        <v>628</v>
      </c>
      <c r="B1300" s="832" t="s">
        <v>9994</v>
      </c>
      <c r="C1300" s="832" t="s">
        <v>8203</v>
      </c>
      <c r="D1300" s="832" t="s">
        <v>10015</v>
      </c>
      <c r="E1300" s="832" t="s">
        <v>10016</v>
      </c>
      <c r="F1300" s="849">
        <v>7</v>
      </c>
      <c r="G1300" s="849">
        <v>14700</v>
      </c>
      <c r="H1300" s="849">
        <v>0.75617283950617287</v>
      </c>
      <c r="I1300" s="849">
        <v>2100</v>
      </c>
      <c r="J1300" s="849">
        <v>9</v>
      </c>
      <c r="K1300" s="849">
        <v>19440</v>
      </c>
      <c r="L1300" s="849">
        <v>1</v>
      </c>
      <c r="M1300" s="849">
        <v>2160</v>
      </c>
      <c r="N1300" s="849">
        <v>8</v>
      </c>
      <c r="O1300" s="849">
        <v>17288</v>
      </c>
      <c r="P1300" s="837">
        <v>0.88930041152263373</v>
      </c>
      <c r="Q1300" s="850">
        <v>2161</v>
      </c>
    </row>
    <row r="1301" spans="1:17" ht="14.4" customHeight="1" x14ac:dyDescent="0.3">
      <c r="A1301" s="831" t="s">
        <v>628</v>
      </c>
      <c r="B1301" s="832" t="s">
        <v>9994</v>
      </c>
      <c r="C1301" s="832" t="s">
        <v>8203</v>
      </c>
      <c r="D1301" s="832" t="s">
        <v>9650</v>
      </c>
      <c r="E1301" s="832" t="s">
        <v>9651</v>
      </c>
      <c r="F1301" s="849"/>
      <c r="G1301" s="849"/>
      <c r="H1301" s="849"/>
      <c r="I1301" s="849"/>
      <c r="J1301" s="849">
        <v>3</v>
      </c>
      <c r="K1301" s="849">
        <v>489</v>
      </c>
      <c r="L1301" s="849">
        <v>1</v>
      </c>
      <c r="M1301" s="849">
        <v>163</v>
      </c>
      <c r="N1301" s="849">
        <v>5</v>
      </c>
      <c r="O1301" s="849">
        <v>815</v>
      </c>
      <c r="P1301" s="837">
        <v>1.6666666666666667</v>
      </c>
      <c r="Q1301" s="850">
        <v>163</v>
      </c>
    </row>
    <row r="1302" spans="1:17" ht="14.4" customHeight="1" x14ac:dyDescent="0.3">
      <c r="A1302" s="831" t="s">
        <v>628</v>
      </c>
      <c r="B1302" s="832" t="s">
        <v>9994</v>
      </c>
      <c r="C1302" s="832" t="s">
        <v>8203</v>
      </c>
      <c r="D1302" s="832" t="s">
        <v>10017</v>
      </c>
      <c r="E1302" s="832" t="s">
        <v>10018</v>
      </c>
      <c r="F1302" s="849">
        <v>1</v>
      </c>
      <c r="G1302" s="849">
        <v>0</v>
      </c>
      <c r="H1302" s="849"/>
      <c r="I1302" s="849">
        <v>0</v>
      </c>
      <c r="J1302" s="849"/>
      <c r="K1302" s="849"/>
      <c r="L1302" s="849"/>
      <c r="M1302" s="849"/>
      <c r="N1302" s="849">
        <v>4</v>
      </c>
      <c r="O1302" s="849">
        <v>0</v>
      </c>
      <c r="P1302" s="837"/>
      <c r="Q1302" s="850">
        <v>0</v>
      </c>
    </row>
    <row r="1303" spans="1:17" ht="14.4" customHeight="1" x14ac:dyDescent="0.3">
      <c r="A1303" s="831" t="s">
        <v>628</v>
      </c>
      <c r="B1303" s="832" t="s">
        <v>9994</v>
      </c>
      <c r="C1303" s="832" t="s">
        <v>8203</v>
      </c>
      <c r="D1303" s="832" t="s">
        <v>10019</v>
      </c>
      <c r="E1303" s="832" t="s">
        <v>10020</v>
      </c>
      <c r="F1303" s="849">
        <v>1</v>
      </c>
      <c r="G1303" s="849">
        <v>1100</v>
      </c>
      <c r="H1303" s="849"/>
      <c r="I1303" s="849">
        <v>1100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" customHeight="1" x14ac:dyDescent="0.3">
      <c r="A1304" s="831" t="s">
        <v>628</v>
      </c>
      <c r="B1304" s="832" t="s">
        <v>9994</v>
      </c>
      <c r="C1304" s="832" t="s">
        <v>8203</v>
      </c>
      <c r="D1304" s="832" t="s">
        <v>9652</v>
      </c>
      <c r="E1304" s="832" t="s">
        <v>9653</v>
      </c>
      <c r="F1304" s="849">
        <v>5</v>
      </c>
      <c r="G1304" s="849">
        <v>28490</v>
      </c>
      <c r="H1304" s="849">
        <v>1.229288919571971</v>
      </c>
      <c r="I1304" s="849">
        <v>5698</v>
      </c>
      <c r="J1304" s="849">
        <v>4</v>
      </c>
      <c r="K1304" s="849">
        <v>23176</v>
      </c>
      <c r="L1304" s="849">
        <v>1</v>
      </c>
      <c r="M1304" s="849">
        <v>5794</v>
      </c>
      <c r="N1304" s="849">
        <v>7</v>
      </c>
      <c r="O1304" s="849">
        <v>40572</v>
      </c>
      <c r="P1304" s="837">
        <v>1.7506040731791508</v>
      </c>
      <c r="Q1304" s="850">
        <v>5796</v>
      </c>
    </row>
    <row r="1305" spans="1:17" ht="14.4" customHeight="1" x14ac:dyDescent="0.3">
      <c r="A1305" s="831" t="s">
        <v>628</v>
      </c>
      <c r="B1305" s="832" t="s">
        <v>9994</v>
      </c>
      <c r="C1305" s="832" t="s">
        <v>8203</v>
      </c>
      <c r="D1305" s="832" t="s">
        <v>8574</v>
      </c>
      <c r="E1305" s="832" t="s">
        <v>8575</v>
      </c>
      <c r="F1305" s="849"/>
      <c r="G1305" s="849"/>
      <c r="H1305" s="849"/>
      <c r="I1305" s="849"/>
      <c r="J1305" s="849">
        <v>1</v>
      </c>
      <c r="K1305" s="849">
        <v>86</v>
      </c>
      <c r="L1305" s="849">
        <v>1</v>
      </c>
      <c r="M1305" s="849">
        <v>86</v>
      </c>
      <c r="N1305" s="849">
        <v>2</v>
      </c>
      <c r="O1305" s="849">
        <v>172</v>
      </c>
      <c r="P1305" s="837">
        <v>2</v>
      </c>
      <c r="Q1305" s="850">
        <v>86</v>
      </c>
    </row>
    <row r="1306" spans="1:17" ht="14.4" customHeight="1" x14ac:dyDescent="0.3">
      <c r="A1306" s="831" t="s">
        <v>628</v>
      </c>
      <c r="B1306" s="832" t="s">
        <v>9994</v>
      </c>
      <c r="C1306" s="832" t="s">
        <v>8203</v>
      </c>
      <c r="D1306" s="832" t="s">
        <v>9656</v>
      </c>
      <c r="E1306" s="832" t="s">
        <v>9657</v>
      </c>
      <c r="F1306" s="849">
        <v>1</v>
      </c>
      <c r="G1306" s="849">
        <v>384</v>
      </c>
      <c r="H1306" s="849">
        <v>0.97461928934010156</v>
      </c>
      <c r="I1306" s="849">
        <v>384</v>
      </c>
      <c r="J1306" s="849">
        <v>1</v>
      </c>
      <c r="K1306" s="849">
        <v>394</v>
      </c>
      <c r="L1306" s="849">
        <v>1</v>
      </c>
      <c r="M1306" s="849">
        <v>394</v>
      </c>
      <c r="N1306" s="849"/>
      <c r="O1306" s="849"/>
      <c r="P1306" s="837"/>
      <c r="Q1306" s="850"/>
    </row>
    <row r="1307" spans="1:17" ht="14.4" customHeight="1" x14ac:dyDescent="0.3">
      <c r="A1307" s="831" t="s">
        <v>628</v>
      </c>
      <c r="B1307" s="832" t="s">
        <v>9994</v>
      </c>
      <c r="C1307" s="832" t="s">
        <v>8203</v>
      </c>
      <c r="D1307" s="832" t="s">
        <v>9661</v>
      </c>
      <c r="E1307" s="832" t="s">
        <v>9662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2886</v>
      </c>
      <c r="P1307" s="837"/>
      <c r="Q1307" s="850">
        <v>2886</v>
      </c>
    </row>
    <row r="1308" spans="1:17" ht="14.4" customHeight="1" x14ac:dyDescent="0.3">
      <c r="A1308" s="831" t="s">
        <v>628</v>
      </c>
      <c r="B1308" s="832" t="s">
        <v>9994</v>
      </c>
      <c r="C1308" s="832" t="s">
        <v>8203</v>
      </c>
      <c r="D1308" s="832" t="s">
        <v>10021</v>
      </c>
      <c r="E1308" s="832" t="s">
        <v>10022</v>
      </c>
      <c r="F1308" s="849">
        <v>1</v>
      </c>
      <c r="G1308" s="849">
        <v>1922</v>
      </c>
      <c r="H1308" s="849">
        <v>0.98011218765935748</v>
      </c>
      <c r="I1308" s="849">
        <v>1922</v>
      </c>
      <c r="J1308" s="849">
        <v>1</v>
      </c>
      <c r="K1308" s="849">
        <v>1961</v>
      </c>
      <c r="L1308" s="849">
        <v>1</v>
      </c>
      <c r="M1308" s="849">
        <v>1961</v>
      </c>
      <c r="N1308" s="849"/>
      <c r="O1308" s="849"/>
      <c r="P1308" s="837"/>
      <c r="Q1308" s="850"/>
    </row>
    <row r="1309" spans="1:17" ht="14.4" customHeight="1" x14ac:dyDescent="0.3">
      <c r="A1309" s="831" t="s">
        <v>628</v>
      </c>
      <c r="B1309" s="832" t="s">
        <v>9994</v>
      </c>
      <c r="C1309" s="832" t="s">
        <v>8203</v>
      </c>
      <c r="D1309" s="832" t="s">
        <v>10023</v>
      </c>
      <c r="E1309" s="832" t="s">
        <v>10024</v>
      </c>
      <c r="F1309" s="849"/>
      <c r="G1309" s="849"/>
      <c r="H1309" s="849"/>
      <c r="I1309" s="849"/>
      <c r="J1309" s="849">
        <v>2</v>
      </c>
      <c r="K1309" s="849">
        <v>8268</v>
      </c>
      <c r="L1309" s="849">
        <v>1</v>
      </c>
      <c r="M1309" s="849">
        <v>4134</v>
      </c>
      <c r="N1309" s="849">
        <v>1</v>
      </c>
      <c r="O1309" s="849">
        <v>4136</v>
      </c>
      <c r="P1309" s="837">
        <v>0.50024189646831152</v>
      </c>
      <c r="Q1309" s="850">
        <v>4136</v>
      </c>
    </row>
    <row r="1310" spans="1:17" ht="14.4" customHeight="1" x14ac:dyDescent="0.3">
      <c r="A1310" s="831" t="s">
        <v>628</v>
      </c>
      <c r="B1310" s="832" t="s">
        <v>9994</v>
      </c>
      <c r="C1310" s="832" t="s">
        <v>8203</v>
      </c>
      <c r="D1310" s="832" t="s">
        <v>9860</v>
      </c>
      <c r="E1310" s="832" t="s">
        <v>9861</v>
      </c>
      <c r="F1310" s="849">
        <v>3</v>
      </c>
      <c r="G1310" s="849">
        <v>2112</v>
      </c>
      <c r="H1310" s="849">
        <v>0.73231622746185854</v>
      </c>
      <c r="I1310" s="849">
        <v>704</v>
      </c>
      <c r="J1310" s="849">
        <v>4</v>
      </c>
      <c r="K1310" s="849">
        <v>2884</v>
      </c>
      <c r="L1310" s="849">
        <v>1</v>
      </c>
      <c r="M1310" s="849">
        <v>721</v>
      </c>
      <c r="N1310" s="849">
        <v>4</v>
      </c>
      <c r="O1310" s="849">
        <v>2888</v>
      </c>
      <c r="P1310" s="837">
        <v>1.0013869625520111</v>
      </c>
      <c r="Q1310" s="850">
        <v>722</v>
      </c>
    </row>
    <row r="1311" spans="1:17" ht="14.4" customHeight="1" x14ac:dyDescent="0.3">
      <c r="A1311" s="831" t="s">
        <v>628</v>
      </c>
      <c r="B1311" s="832" t="s">
        <v>9994</v>
      </c>
      <c r="C1311" s="832" t="s">
        <v>8203</v>
      </c>
      <c r="D1311" s="832" t="s">
        <v>9665</v>
      </c>
      <c r="E1311" s="832" t="s">
        <v>9666</v>
      </c>
      <c r="F1311" s="849">
        <v>1</v>
      </c>
      <c r="G1311" s="849">
        <v>114</v>
      </c>
      <c r="H1311" s="849"/>
      <c r="I1311" s="849">
        <v>114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" customHeight="1" x14ac:dyDescent="0.3">
      <c r="A1312" s="831" t="s">
        <v>628</v>
      </c>
      <c r="B1312" s="832" t="s">
        <v>9994</v>
      </c>
      <c r="C1312" s="832" t="s">
        <v>8203</v>
      </c>
      <c r="D1312" s="832" t="s">
        <v>10025</v>
      </c>
      <c r="E1312" s="832" t="s">
        <v>10026</v>
      </c>
      <c r="F1312" s="849"/>
      <c r="G1312" s="849"/>
      <c r="H1312" s="849"/>
      <c r="I1312" s="849"/>
      <c r="J1312" s="849">
        <v>1</v>
      </c>
      <c r="K1312" s="849">
        <v>117</v>
      </c>
      <c r="L1312" s="849">
        <v>1</v>
      </c>
      <c r="M1312" s="849">
        <v>117</v>
      </c>
      <c r="N1312" s="849">
        <v>1</v>
      </c>
      <c r="O1312" s="849">
        <v>117</v>
      </c>
      <c r="P1312" s="837">
        <v>1</v>
      </c>
      <c r="Q1312" s="850">
        <v>117</v>
      </c>
    </row>
    <row r="1313" spans="1:17" ht="14.4" customHeight="1" x14ac:dyDescent="0.3">
      <c r="A1313" s="831" t="s">
        <v>628</v>
      </c>
      <c r="B1313" s="832" t="s">
        <v>9994</v>
      </c>
      <c r="C1313" s="832" t="s">
        <v>8203</v>
      </c>
      <c r="D1313" s="832" t="s">
        <v>9669</v>
      </c>
      <c r="E1313" s="832" t="s">
        <v>9670</v>
      </c>
      <c r="F1313" s="849">
        <v>1</v>
      </c>
      <c r="G1313" s="849">
        <v>311</v>
      </c>
      <c r="H1313" s="849"/>
      <c r="I1313" s="849">
        <v>311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" customHeight="1" x14ac:dyDescent="0.3">
      <c r="A1314" s="831" t="s">
        <v>628</v>
      </c>
      <c r="B1314" s="832" t="s">
        <v>9994</v>
      </c>
      <c r="C1314" s="832" t="s">
        <v>8203</v>
      </c>
      <c r="D1314" s="832" t="s">
        <v>10027</v>
      </c>
      <c r="E1314" s="832" t="s">
        <v>10028</v>
      </c>
      <c r="F1314" s="849">
        <v>4</v>
      </c>
      <c r="G1314" s="849">
        <v>2376</v>
      </c>
      <c r="H1314" s="849">
        <v>1.298360655737705</v>
      </c>
      <c r="I1314" s="849">
        <v>594</v>
      </c>
      <c r="J1314" s="849">
        <v>3</v>
      </c>
      <c r="K1314" s="849">
        <v>1830</v>
      </c>
      <c r="L1314" s="849">
        <v>1</v>
      </c>
      <c r="M1314" s="849">
        <v>610</v>
      </c>
      <c r="N1314" s="849">
        <v>5</v>
      </c>
      <c r="O1314" s="849">
        <v>3055</v>
      </c>
      <c r="P1314" s="837">
        <v>1.6693989071038251</v>
      </c>
      <c r="Q1314" s="850">
        <v>611</v>
      </c>
    </row>
    <row r="1315" spans="1:17" ht="14.4" customHeight="1" x14ac:dyDescent="0.3">
      <c r="A1315" s="831" t="s">
        <v>628</v>
      </c>
      <c r="B1315" s="832" t="s">
        <v>9994</v>
      </c>
      <c r="C1315" s="832" t="s">
        <v>8203</v>
      </c>
      <c r="D1315" s="832" t="s">
        <v>10029</v>
      </c>
      <c r="E1315" s="832" t="s">
        <v>10030</v>
      </c>
      <c r="F1315" s="849">
        <v>2</v>
      </c>
      <c r="G1315" s="849">
        <v>2818</v>
      </c>
      <c r="H1315" s="849">
        <v>0.48754325259515569</v>
      </c>
      <c r="I1315" s="849">
        <v>1409</v>
      </c>
      <c r="J1315" s="849">
        <v>4</v>
      </c>
      <c r="K1315" s="849">
        <v>5780</v>
      </c>
      <c r="L1315" s="849">
        <v>1</v>
      </c>
      <c r="M1315" s="849">
        <v>1445</v>
      </c>
      <c r="N1315" s="849">
        <v>3</v>
      </c>
      <c r="O1315" s="849">
        <v>4335</v>
      </c>
      <c r="P1315" s="837">
        <v>0.75</v>
      </c>
      <c r="Q1315" s="850">
        <v>1445</v>
      </c>
    </row>
    <row r="1316" spans="1:17" ht="14.4" customHeight="1" x14ac:dyDescent="0.3">
      <c r="A1316" s="831" t="s">
        <v>628</v>
      </c>
      <c r="B1316" s="832" t="s">
        <v>9994</v>
      </c>
      <c r="C1316" s="832" t="s">
        <v>8203</v>
      </c>
      <c r="D1316" s="832" t="s">
        <v>9691</v>
      </c>
      <c r="E1316" s="832" t="s">
        <v>9692</v>
      </c>
      <c r="F1316" s="849">
        <v>4</v>
      </c>
      <c r="G1316" s="849">
        <v>1272</v>
      </c>
      <c r="H1316" s="849">
        <v>1.9214501510574018</v>
      </c>
      <c r="I1316" s="849">
        <v>318</v>
      </c>
      <c r="J1316" s="849">
        <v>2</v>
      </c>
      <c r="K1316" s="849">
        <v>662</v>
      </c>
      <c r="L1316" s="849">
        <v>1</v>
      </c>
      <c r="M1316" s="849">
        <v>331</v>
      </c>
      <c r="N1316" s="849">
        <v>2</v>
      </c>
      <c r="O1316" s="849">
        <v>662</v>
      </c>
      <c r="P1316" s="837">
        <v>1</v>
      </c>
      <c r="Q1316" s="850">
        <v>331</v>
      </c>
    </row>
    <row r="1317" spans="1:17" ht="14.4" customHeight="1" x14ac:dyDescent="0.3">
      <c r="A1317" s="831" t="s">
        <v>628</v>
      </c>
      <c r="B1317" s="832" t="s">
        <v>9994</v>
      </c>
      <c r="C1317" s="832" t="s">
        <v>8203</v>
      </c>
      <c r="D1317" s="832" t="s">
        <v>10031</v>
      </c>
      <c r="E1317" s="832" t="s">
        <v>10032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2</v>
      </c>
      <c r="O1317" s="849">
        <v>2018</v>
      </c>
      <c r="P1317" s="837"/>
      <c r="Q1317" s="850">
        <v>1009</v>
      </c>
    </row>
    <row r="1318" spans="1:17" ht="14.4" customHeight="1" x14ac:dyDescent="0.3">
      <c r="A1318" s="831" t="s">
        <v>628</v>
      </c>
      <c r="B1318" s="832" t="s">
        <v>9994</v>
      </c>
      <c r="C1318" s="832" t="s">
        <v>8203</v>
      </c>
      <c r="D1318" s="832" t="s">
        <v>10033</v>
      </c>
      <c r="E1318" s="832" t="s">
        <v>10034</v>
      </c>
      <c r="F1318" s="849"/>
      <c r="G1318" s="849"/>
      <c r="H1318" s="849"/>
      <c r="I1318" s="849"/>
      <c r="J1318" s="849"/>
      <c r="K1318" s="849"/>
      <c r="L1318" s="849"/>
      <c r="M1318" s="849"/>
      <c r="N1318" s="849">
        <v>2</v>
      </c>
      <c r="O1318" s="849">
        <v>3094</v>
      </c>
      <c r="P1318" s="837"/>
      <c r="Q1318" s="850">
        <v>1547</v>
      </c>
    </row>
    <row r="1319" spans="1:17" ht="14.4" customHeight="1" x14ac:dyDescent="0.3">
      <c r="A1319" s="831" t="s">
        <v>628</v>
      </c>
      <c r="B1319" s="832" t="s">
        <v>9994</v>
      </c>
      <c r="C1319" s="832" t="s">
        <v>8203</v>
      </c>
      <c r="D1319" s="832" t="s">
        <v>10035</v>
      </c>
      <c r="E1319" s="832" t="s">
        <v>10036</v>
      </c>
      <c r="F1319" s="849">
        <v>6</v>
      </c>
      <c r="G1319" s="849">
        <v>4902</v>
      </c>
      <c r="H1319" s="849">
        <v>1.4765060240963856</v>
      </c>
      <c r="I1319" s="849">
        <v>817</v>
      </c>
      <c r="J1319" s="849">
        <v>4</v>
      </c>
      <c r="K1319" s="849">
        <v>3320</v>
      </c>
      <c r="L1319" s="849">
        <v>1</v>
      </c>
      <c r="M1319" s="849">
        <v>830</v>
      </c>
      <c r="N1319" s="849">
        <v>1</v>
      </c>
      <c r="O1319" s="849">
        <v>830</v>
      </c>
      <c r="P1319" s="837">
        <v>0.25</v>
      </c>
      <c r="Q1319" s="850">
        <v>830</v>
      </c>
    </row>
    <row r="1320" spans="1:17" ht="14.4" customHeight="1" x14ac:dyDescent="0.3">
      <c r="A1320" s="831" t="s">
        <v>628</v>
      </c>
      <c r="B1320" s="832" t="s">
        <v>9994</v>
      </c>
      <c r="C1320" s="832" t="s">
        <v>8203</v>
      </c>
      <c r="D1320" s="832" t="s">
        <v>9695</v>
      </c>
      <c r="E1320" s="832" t="s">
        <v>9696</v>
      </c>
      <c r="F1320" s="849"/>
      <c r="G1320" s="849"/>
      <c r="H1320" s="849"/>
      <c r="I1320" s="849"/>
      <c r="J1320" s="849">
        <v>1</v>
      </c>
      <c r="K1320" s="849">
        <v>1380</v>
      </c>
      <c r="L1320" s="849">
        <v>1</v>
      </c>
      <c r="M1320" s="849">
        <v>1380</v>
      </c>
      <c r="N1320" s="849"/>
      <c r="O1320" s="849"/>
      <c r="P1320" s="837"/>
      <c r="Q1320" s="850"/>
    </row>
    <row r="1321" spans="1:17" ht="14.4" customHeight="1" x14ac:dyDescent="0.3">
      <c r="A1321" s="831" t="s">
        <v>628</v>
      </c>
      <c r="B1321" s="832" t="s">
        <v>9994</v>
      </c>
      <c r="C1321" s="832" t="s">
        <v>8203</v>
      </c>
      <c r="D1321" s="832" t="s">
        <v>10037</v>
      </c>
      <c r="E1321" s="832" t="s">
        <v>10038</v>
      </c>
      <c r="F1321" s="849">
        <v>1</v>
      </c>
      <c r="G1321" s="849">
        <v>2313</v>
      </c>
      <c r="H1321" s="849"/>
      <c r="I1321" s="849">
        <v>2313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" customHeight="1" x14ac:dyDescent="0.3">
      <c r="A1322" s="831" t="s">
        <v>628</v>
      </c>
      <c r="B1322" s="832" t="s">
        <v>9994</v>
      </c>
      <c r="C1322" s="832" t="s">
        <v>8203</v>
      </c>
      <c r="D1322" s="832" t="s">
        <v>9701</v>
      </c>
      <c r="E1322" s="832" t="s">
        <v>9702</v>
      </c>
      <c r="F1322" s="849">
        <v>4</v>
      </c>
      <c r="G1322" s="849">
        <v>10044</v>
      </c>
      <c r="H1322" s="849">
        <v>0.76701030927835057</v>
      </c>
      <c r="I1322" s="849">
        <v>2511</v>
      </c>
      <c r="J1322" s="849">
        <v>5</v>
      </c>
      <c r="K1322" s="849">
        <v>13095</v>
      </c>
      <c r="L1322" s="849">
        <v>1</v>
      </c>
      <c r="M1322" s="849">
        <v>2619</v>
      </c>
      <c r="N1322" s="849">
        <v>1</v>
      </c>
      <c r="O1322" s="849">
        <v>2621</v>
      </c>
      <c r="P1322" s="837">
        <v>0.20015273004963727</v>
      </c>
      <c r="Q1322" s="850">
        <v>2621</v>
      </c>
    </row>
    <row r="1323" spans="1:17" ht="14.4" customHeight="1" x14ac:dyDescent="0.3">
      <c r="A1323" s="831" t="s">
        <v>628</v>
      </c>
      <c r="B1323" s="832" t="s">
        <v>9994</v>
      </c>
      <c r="C1323" s="832" t="s">
        <v>8203</v>
      </c>
      <c r="D1323" s="832" t="s">
        <v>10039</v>
      </c>
      <c r="E1323" s="832" t="s">
        <v>10040</v>
      </c>
      <c r="F1323" s="849"/>
      <c r="G1323" s="849"/>
      <c r="H1323" s="849"/>
      <c r="I1323" s="849"/>
      <c r="J1323" s="849"/>
      <c r="K1323" s="849"/>
      <c r="L1323" s="849"/>
      <c r="M1323" s="849"/>
      <c r="N1323" s="849">
        <v>3</v>
      </c>
      <c r="O1323" s="849">
        <v>7164</v>
      </c>
      <c r="P1323" s="837"/>
      <c r="Q1323" s="850">
        <v>2388</v>
      </c>
    </row>
    <row r="1324" spans="1:17" ht="14.4" customHeight="1" x14ac:dyDescent="0.3">
      <c r="A1324" s="831" t="s">
        <v>628</v>
      </c>
      <c r="B1324" s="832" t="s">
        <v>9994</v>
      </c>
      <c r="C1324" s="832" t="s">
        <v>8203</v>
      </c>
      <c r="D1324" s="832" t="s">
        <v>10041</v>
      </c>
      <c r="E1324" s="832" t="s">
        <v>10042</v>
      </c>
      <c r="F1324" s="849">
        <v>1</v>
      </c>
      <c r="G1324" s="849">
        <v>0</v>
      </c>
      <c r="H1324" s="849"/>
      <c r="I1324" s="849">
        <v>0</v>
      </c>
      <c r="J1324" s="849">
        <v>3</v>
      </c>
      <c r="K1324" s="849">
        <v>0</v>
      </c>
      <c r="L1324" s="849"/>
      <c r="M1324" s="849">
        <v>0</v>
      </c>
      <c r="N1324" s="849"/>
      <c r="O1324" s="849"/>
      <c r="P1324" s="837"/>
      <c r="Q1324" s="850"/>
    </row>
    <row r="1325" spans="1:17" ht="14.4" customHeight="1" x14ac:dyDescent="0.3">
      <c r="A1325" s="831" t="s">
        <v>628</v>
      </c>
      <c r="B1325" s="832" t="s">
        <v>9994</v>
      </c>
      <c r="C1325" s="832" t="s">
        <v>8203</v>
      </c>
      <c r="D1325" s="832" t="s">
        <v>10043</v>
      </c>
      <c r="E1325" s="832" t="s">
        <v>10044</v>
      </c>
      <c r="F1325" s="849">
        <v>1</v>
      </c>
      <c r="G1325" s="849">
        <v>76</v>
      </c>
      <c r="H1325" s="849"/>
      <c r="I1325" s="849">
        <v>76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628</v>
      </c>
      <c r="B1326" s="832" t="s">
        <v>9994</v>
      </c>
      <c r="C1326" s="832" t="s">
        <v>8203</v>
      </c>
      <c r="D1326" s="832" t="s">
        <v>10045</v>
      </c>
      <c r="E1326" s="832" t="s">
        <v>10046</v>
      </c>
      <c r="F1326" s="849"/>
      <c r="G1326" s="849"/>
      <c r="H1326" s="849"/>
      <c r="I1326" s="849"/>
      <c r="J1326" s="849">
        <v>1</v>
      </c>
      <c r="K1326" s="849">
        <v>1774</v>
      </c>
      <c r="L1326" s="849">
        <v>1</v>
      </c>
      <c r="M1326" s="849">
        <v>1774</v>
      </c>
      <c r="N1326" s="849"/>
      <c r="O1326" s="849"/>
      <c r="P1326" s="837"/>
      <c r="Q1326" s="850"/>
    </row>
    <row r="1327" spans="1:17" ht="14.4" customHeight="1" x14ac:dyDescent="0.3">
      <c r="A1327" s="831" t="s">
        <v>628</v>
      </c>
      <c r="B1327" s="832" t="s">
        <v>9994</v>
      </c>
      <c r="C1327" s="832" t="s">
        <v>8203</v>
      </c>
      <c r="D1327" s="832" t="s">
        <v>10047</v>
      </c>
      <c r="E1327" s="832" t="s">
        <v>10048</v>
      </c>
      <c r="F1327" s="849"/>
      <c r="G1327" s="849"/>
      <c r="H1327" s="849"/>
      <c r="I1327" s="849"/>
      <c r="J1327" s="849">
        <v>0</v>
      </c>
      <c r="K1327" s="849">
        <v>0</v>
      </c>
      <c r="L1327" s="849"/>
      <c r="M1327" s="849"/>
      <c r="N1327" s="849">
        <v>1</v>
      </c>
      <c r="O1327" s="849">
        <v>4567</v>
      </c>
      <c r="P1327" s="837"/>
      <c r="Q1327" s="850">
        <v>4567</v>
      </c>
    </row>
    <row r="1328" spans="1:17" ht="14.4" customHeight="1" x14ac:dyDescent="0.3">
      <c r="A1328" s="831" t="s">
        <v>628</v>
      </c>
      <c r="B1328" s="832" t="s">
        <v>9994</v>
      </c>
      <c r="C1328" s="832" t="s">
        <v>8203</v>
      </c>
      <c r="D1328" s="832" t="s">
        <v>10049</v>
      </c>
      <c r="E1328" s="832" t="s">
        <v>10050</v>
      </c>
      <c r="F1328" s="849"/>
      <c r="G1328" s="849"/>
      <c r="H1328" s="849"/>
      <c r="I1328" s="849"/>
      <c r="J1328" s="849"/>
      <c r="K1328" s="849"/>
      <c r="L1328" s="849"/>
      <c r="M1328" s="849"/>
      <c r="N1328" s="849">
        <v>1</v>
      </c>
      <c r="O1328" s="849">
        <v>1088</v>
      </c>
      <c r="P1328" s="837"/>
      <c r="Q1328" s="850">
        <v>1088</v>
      </c>
    </row>
    <row r="1329" spans="1:17" ht="14.4" customHeight="1" x14ac:dyDescent="0.3">
      <c r="A1329" s="831" t="s">
        <v>628</v>
      </c>
      <c r="B1329" s="832" t="s">
        <v>9994</v>
      </c>
      <c r="C1329" s="832" t="s">
        <v>8203</v>
      </c>
      <c r="D1329" s="832" t="s">
        <v>10051</v>
      </c>
      <c r="E1329" s="832" t="s">
        <v>10052</v>
      </c>
      <c r="F1329" s="849">
        <v>1</v>
      </c>
      <c r="G1329" s="849">
        <v>2864</v>
      </c>
      <c r="H1329" s="849">
        <v>0.98317885341572264</v>
      </c>
      <c r="I1329" s="849">
        <v>2864</v>
      </c>
      <c r="J1329" s="849">
        <v>1</v>
      </c>
      <c r="K1329" s="849">
        <v>2913</v>
      </c>
      <c r="L1329" s="849">
        <v>1</v>
      </c>
      <c r="M1329" s="849">
        <v>2913</v>
      </c>
      <c r="N1329" s="849"/>
      <c r="O1329" s="849"/>
      <c r="P1329" s="837"/>
      <c r="Q1329" s="850"/>
    </row>
    <row r="1330" spans="1:17" ht="14.4" customHeight="1" x14ac:dyDescent="0.3">
      <c r="A1330" s="831" t="s">
        <v>628</v>
      </c>
      <c r="B1330" s="832" t="s">
        <v>9994</v>
      </c>
      <c r="C1330" s="832" t="s">
        <v>8203</v>
      </c>
      <c r="D1330" s="832" t="s">
        <v>10053</v>
      </c>
      <c r="E1330" s="832" t="s">
        <v>10054</v>
      </c>
      <c r="F1330" s="849">
        <v>1</v>
      </c>
      <c r="G1330" s="849">
        <v>3548</v>
      </c>
      <c r="H1330" s="849">
        <v>0.9607365285675602</v>
      </c>
      <c r="I1330" s="849">
        <v>3548</v>
      </c>
      <c r="J1330" s="849">
        <v>1</v>
      </c>
      <c r="K1330" s="849">
        <v>3693</v>
      </c>
      <c r="L1330" s="849">
        <v>1</v>
      </c>
      <c r="M1330" s="849">
        <v>3693</v>
      </c>
      <c r="N1330" s="849"/>
      <c r="O1330" s="849"/>
      <c r="P1330" s="837"/>
      <c r="Q1330" s="850"/>
    </row>
    <row r="1331" spans="1:17" ht="14.4" customHeight="1" x14ac:dyDescent="0.3">
      <c r="A1331" s="831" t="s">
        <v>628</v>
      </c>
      <c r="B1331" s="832" t="s">
        <v>9994</v>
      </c>
      <c r="C1331" s="832" t="s">
        <v>8203</v>
      </c>
      <c r="D1331" s="832" t="s">
        <v>10055</v>
      </c>
      <c r="E1331" s="832" t="s">
        <v>10056</v>
      </c>
      <c r="F1331" s="849"/>
      <c r="G1331" s="849"/>
      <c r="H1331" s="849"/>
      <c r="I1331" s="849"/>
      <c r="J1331" s="849">
        <v>1</v>
      </c>
      <c r="K1331" s="849">
        <v>1864</v>
      </c>
      <c r="L1331" s="849">
        <v>1</v>
      </c>
      <c r="M1331" s="849">
        <v>1864</v>
      </c>
      <c r="N1331" s="849">
        <v>2</v>
      </c>
      <c r="O1331" s="849">
        <v>3730</v>
      </c>
      <c r="P1331" s="837">
        <v>2.0010729613733904</v>
      </c>
      <c r="Q1331" s="850">
        <v>1865</v>
      </c>
    </row>
    <row r="1332" spans="1:17" ht="14.4" customHeight="1" x14ac:dyDescent="0.3">
      <c r="A1332" s="831" t="s">
        <v>628</v>
      </c>
      <c r="B1332" s="832" t="s">
        <v>9994</v>
      </c>
      <c r="C1332" s="832" t="s">
        <v>8203</v>
      </c>
      <c r="D1332" s="832" t="s">
        <v>10057</v>
      </c>
      <c r="E1332" s="832" t="s">
        <v>10058</v>
      </c>
      <c r="F1332" s="849"/>
      <c r="G1332" s="849"/>
      <c r="H1332" s="849"/>
      <c r="I1332" s="849"/>
      <c r="J1332" s="849">
        <v>1</v>
      </c>
      <c r="K1332" s="849">
        <v>2321</v>
      </c>
      <c r="L1332" s="849">
        <v>1</v>
      </c>
      <c r="M1332" s="849">
        <v>2321</v>
      </c>
      <c r="N1332" s="849"/>
      <c r="O1332" s="849"/>
      <c r="P1332" s="837"/>
      <c r="Q1332" s="850"/>
    </row>
    <row r="1333" spans="1:17" ht="14.4" customHeight="1" x14ac:dyDescent="0.3">
      <c r="A1333" s="831" t="s">
        <v>628</v>
      </c>
      <c r="B1333" s="832" t="s">
        <v>9994</v>
      </c>
      <c r="C1333" s="832" t="s">
        <v>8203</v>
      </c>
      <c r="D1333" s="832" t="s">
        <v>9716</v>
      </c>
      <c r="E1333" s="832" t="s">
        <v>9717</v>
      </c>
      <c r="F1333" s="849"/>
      <c r="G1333" s="849"/>
      <c r="H1333" s="849"/>
      <c r="I1333" s="849"/>
      <c r="J1333" s="849">
        <v>1</v>
      </c>
      <c r="K1333" s="849">
        <v>870</v>
      </c>
      <c r="L1333" s="849">
        <v>1</v>
      </c>
      <c r="M1333" s="849">
        <v>870</v>
      </c>
      <c r="N1333" s="849">
        <v>1</v>
      </c>
      <c r="O1333" s="849">
        <v>871</v>
      </c>
      <c r="P1333" s="837">
        <v>1.0011494252873563</v>
      </c>
      <c r="Q1333" s="850">
        <v>871</v>
      </c>
    </row>
    <row r="1334" spans="1:17" ht="14.4" customHeight="1" x14ac:dyDescent="0.3">
      <c r="A1334" s="831" t="s">
        <v>628</v>
      </c>
      <c r="B1334" s="832" t="s">
        <v>9994</v>
      </c>
      <c r="C1334" s="832" t="s">
        <v>8203</v>
      </c>
      <c r="D1334" s="832" t="s">
        <v>10059</v>
      </c>
      <c r="E1334" s="832" t="s">
        <v>10060</v>
      </c>
      <c r="F1334" s="849"/>
      <c r="G1334" s="849"/>
      <c r="H1334" s="849"/>
      <c r="I1334" s="849"/>
      <c r="J1334" s="849">
        <v>1</v>
      </c>
      <c r="K1334" s="849">
        <v>3156</v>
      </c>
      <c r="L1334" s="849">
        <v>1</v>
      </c>
      <c r="M1334" s="849">
        <v>3156</v>
      </c>
      <c r="N1334" s="849"/>
      <c r="O1334" s="849"/>
      <c r="P1334" s="837"/>
      <c r="Q1334" s="850"/>
    </row>
    <row r="1335" spans="1:17" ht="14.4" customHeight="1" x14ac:dyDescent="0.3">
      <c r="A1335" s="831" t="s">
        <v>628</v>
      </c>
      <c r="B1335" s="832" t="s">
        <v>9994</v>
      </c>
      <c r="C1335" s="832" t="s">
        <v>8203</v>
      </c>
      <c r="D1335" s="832" t="s">
        <v>10061</v>
      </c>
      <c r="E1335" s="832" t="s">
        <v>10062</v>
      </c>
      <c r="F1335" s="849">
        <v>2</v>
      </c>
      <c r="G1335" s="849">
        <v>1198</v>
      </c>
      <c r="H1335" s="849">
        <v>0.15821447437929212</v>
      </c>
      <c r="I1335" s="849">
        <v>599</v>
      </c>
      <c r="J1335" s="849">
        <v>12</v>
      </c>
      <c r="K1335" s="849">
        <v>7572</v>
      </c>
      <c r="L1335" s="849">
        <v>1</v>
      </c>
      <c r="M1335" s="849">
        <v>631</v>
      </c>
      <c r="N1335" s="849">
        <v>4</v>
      </c>
      <c r="O1335" s="849">
        <v>2528</v>
      </c>
      <c r="P1335" s="837">
        <v>0.33386159535129423</v>
      </c>
      <c r="Q1335" s="850">
        <v>632</v>
      </c>
    </row>
    <row r="1336" spans="1:17" ht="14.4" customHeight="1" x14ac:dyDescent="0.3">
      <c r="A1336" s="831" t="s">
        <v>628</v>
      </c>
      <c r="B1336" s="832" t="s">
        <v>9994</v>
      </c>
      <c r="C1336" s="832" t="s">
        <v>8203</v>
      </c>
      <c r="D1336" s="832" t="s">
        <v>10063</v>
      </c>
      <c r="E1336" s="832" t="s">
        <v>10064</v>
      </c>
      <c r="F1336" s="849">
        <v>4</v>
      </c>
      <c r="G1336" s="849">
        <v>448</v>
      </c>
      <c r="H1336" s="849"/>
      <c r="I1336" s="849">
        <v>112</v>
      </c>
      <c r="J1336" s="849"/>
      <c r="K1336" s="849"/>
      <c r="L1336" s="849"/>
      <c r="M1336" s="849"/>
      <c r="N1336" s="849"/>
      <c r="O1336" s="849"/>
      <c r="P1336" s="837"/>
      <c r="Q1336" s="850"/>
    </row>
    <row r="1337" spans="1:17" ht="14.4" customHeight="1" x14ac:dyDescent="0.3">
      <c r="A1337" s="831" t="s">
        <v>628</v>
      </c>
      <c r="B1337" s="832" t="s">
        <v>9994</v>
      </c>
      <c r="C1337" s="832" t="s">
        <v>8203</v>
      </c>
      <c r="D1337" s="832" t="s">
        <v>10065</v>
      </c>
      <c r="E1337" s="832" t="s">
        <v>10066</v>
      </c>
      <c r="F1337" s="849">
        <v>2</v>
      </c>
      <c r="G1337" s="849">
        <v>6312</v>
      </c>
      <c r="H1337" s="849"/>
      <c r="I1337" s="849">
        <v>3156</v>
      </c>
      <c r="J1337" s="849"/>
      <c r="K1337" s="849"/>
      <c r="L1337" s="849"/>
      <c r="M1337" s="849"/>
      <c r="N1337" s="849"/>
      <c r="O1337" s="849"/>
      <c r="P1337" s="837"/>
      <c r="Q1337" s="850"/>
    </row>
    <row r="1338" spans="1:17" ht="14.4" customHeight="1" x14ac:dyDescent="0.3">
      <c r="A1338" s="831" t="s">
        <v>628</v>
      </c>
      <c r="B1338" s="832" t="s">
        <v>9994</v>
      </c>
      <c r="C1338" s="832" t="s">
        <v>8203</v>
      </c>
      <c r="D1338" s="832" t="s">
        <v>10067</v>
      </c>
      <c r="E1338" s="832" t="s">
        <v>10068</v>
      </c>
      <c r="F1338" s="849"/>
      <c r="G1338" s="849"/>
      <c r="H1338" s="849"/>
      <c r="I1338" s="849"/>
      <c r="J1338" s="849">
        <v>1</v>
      </c>
      <c r="K1338" s="849">
        <v>1293</v>
      </c>
      <c r="L1338" s="849">
        <v>1</v>
      </c>
      <c r="M1338" s="849">
        <v>1293</v>
      </c>
      <c r="N1338" s="849">
        <v>1</v>
      </c>
      <c r="O1338" s="849">
        <v>1293</v>
      </c>
      <c r="P1338" s="837">
        <v>1</v>
      </c>
      <c r="Q1338" s="850">
        <v>1293</v>
      </c>
    </row>
    <row r="1339" spans="1:17" ht="14.4" customHeight="1" x14ac:dyDescent="0.3">
      <c r="A1339" s="831" t="s">
        <v>628</v>
      </c>
      <c r="B1339" s="832" t="s">
        <v>9994</v>
      </c>
      <c r="C1339" s="832" t="s">
        <v>8203</v>
      </c>
      <c r="D1339" s="832" t="s">
        <v>10069</v>
      </c>
      <c r="E1339" s="832" t="s">
        <v>10070</v>
      </c>
      <c r="F1339" s="849"/>
      <c r="G1339" s="849"/>
      <c r="H1339" s="849"/>
      <c r="I1339" s="849"/>
      <c r="J1339" s="849"/>
      <c r="K1339" s="849"/>
      <c r="L1339" s="849"/>
      <c r="M1339" s="849"/>
      <c r="N1339" s="849">
        <v>1</v>
      </c>
      <c r="O1339" s="849">
        <v>3032</v>
      </c>
      <c r="P1339" s="837"/>
      <c r="Q1339" s="850">
        <v>3032</v>
      </c>
    </row>
    <row r="1340" spans="1:17" ht="14.4" customHeight="1" x14ac:dyDescent="0.3">
      <c r="A1340" s="831" t="s">
        <v>628</v>
      </c>
      <c r="B1340" s="832" t="s">
        <v>9994</v>
      </c>
      <c r="C1340" s="832" t="s">
        <v>8203</v>
      </c>
      <c r="D1340" s="832" t="s">
        <v>10071</v>
      </c>
      <c r="E1340" s="832" t="s">
        <v>10072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1</v>
      </c>
      <c r="O1340" s="849">
        <v>625</v>
      </c>
      <c r="P1340" s="837"/>
      <c r="Q1340" s="850">
        <v>625</v>
      </c>
    </row>
    <row r="1341" spans="1:17" ht="14.4" customHeight="1" x14ac:dyDescent="0.3">
      <c r="A1341" s="831" t="s">
        <v>628</v>
      </c>
      <c r="B1341" s="832" t="s">
        <v>9994</v>
      </c>
      <c r="C1341" s="832" t="s">
        <v>8203</v>
      </c>
      <c r="D1341" s="832" t="s">
        <v>10073</v>
      </c>
      <c r="E1341" s="832" t="s">
        <v>10074</v>
      </c>
      <c r="F1341" s="849"/>
      <c r="G1341" s="849"/>
      <c r="H1341" s="849"/>
      <c r="I1341" s="849"/>
      <c r="J1341" s="849"/>
      <c r="K1341" s="849"/>
      <c r="L1341" s="849"/>
      <c r="M1341" s="849"/>
      <c r="N1341" s="849">
        <v>1</v>
      </c>
      <c r="O1341" s="849">
        <v>4877</v>
      </c>
      <c r="P1341" s="837"/>
      <c r="Q1341" s="850">
        <v>4877</v>
      </c>
    </row>
    <row r="1342" spans="1:17" ht="14.4" customHeight="1" x14ac:dyDescent="0.3">
      <c r="A1342" s="831" t="s">
        <v>628</v>
      </c>
      <c r="B1342" s="832" t="s">
        <v>8647</v>
      </c>
      <c r="C1342" s="832" t="s">
        <v>8203</v>
      </c>
      <c r="D1342" s="832" t="s">
        <v>10075</v>
      </c>
      <c r="E1342" s="832" t="s">
        <v>10076</v>
      </c>
      <c r="F1342" s="849">
        <v>23</v>
      </c>
      <c r="G1342" s="849">
        <v>5405</v>
      </c>
      <c r="H1342" s="849">
        <v>0.41411277965062826</v>
      </c>
      <c r="I1342" s="849">
        <v>235</v>
      </c>
      <c r="J1342" s="849">
        <v>52</v>
      </c>
      <c r="K1342" s="849">
        <v>13052</v>
      </c>
      <c r="L1342" s="849">
        <v>1</v>
      </c>
      <c r="M1342" s="849">
        <v>251</v>
      </c>
      <c r="N1342" s="849">
        <v>84</v>
      </c>
      <c r="O1342" s="849">
        <v>21084</v>
      </c>
      <c r="P1342" s="837">
        <v>1.6153846153846154</v>
      </c>
      <c r="Q1342" s="850">
        <v>251</v>
      </c>
    </row>
    <row r="1343" spans="1:17" ht="14.4" customHeight="1" x14ac:dyDescent="0.3">
      <c r="A1343" s="831" t="s">
        <v>628</v>
      </c>
      <c r="B1343" s="832" t="s">
        <v>8647</v>
      </c>
      <c r="C1343" s="832" t="s">
        <v>8203</v>
      </c>
      <c r="D1343" s="832" t="s">
        <v>10077</v>
      </c>
      <c r="E1343" s="832" t="s">
        <v>10078</v>
      </c>
      <c r="F1343" s="849">
        <v>79</v>
      </c>
      <c r="G1343" s="849">
        <v>9322</v>
      </c>
      <c r="H1343" s="849">
        <v>1.4506691565515095</v>
      </c>
      <c r="I1343" s="849">
        <v>118</v>
      </c>
      <c r="J1343" s="849">
        <v>51</v>
      </c>
      <c r="K1343" s="849">
        <v>6426</v>
      </c>
      <c r="L1343" s="849">
        <v>1</v>
      </c>
      <c r="M1343" s="849">
        <v>126</v>
      </c>
      <c r="N1343" s="849">
        <v>65</v>
      </c>
      <c r="O1343" s="849">
        <v>8190</v>
      </c>
      <c r="P1343" s="837">
        <v>1.2745098039215685</v>
      </c>
      <c r="Q1343" s="850">
        <v>126</v>
      </c>
    </row>
    <row r="1344" spans="1:17" ht="14.4" customHeight="1" x14ac:dyDescent="0.3">
      <c r="A1344" s="831" t="s">
        <v>628</v>
      </c>
      <c r="B1344" s="832" t="s">
        <v>8647</v>
      </c>
      <c r="C1344" s="832" t="s">
        <v>8203</v>
      </c>
      <c r="D1344" s="832" t="s">
        <v>10079</v>
      </c>
      <c r="E1344" s="832" t="s">
        <v>10080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1</v>
      </c>
      <c r="O1344" s="849">
        <v>91</v>
      </c>
      <c r="P1344" s="837"/>
      <c r="Q1344" s="850">
        <v>91</v>
      </c>
    </row>
    <row r="1345" spans="1:17" ht="14.4" customHeight="1" x14ac:dyDescent="0.3">
      <c r="A1345" s="831" t="s">
        <v>628</v>
      </c>
      <c r="B1345" s="832" t="s">
        <v>8647</v>
      </c>
      <c r="C1345" s="832" t="s">
        <v>8203</v>
      </c>
      <c r="D1345" s="832" t="s">
        <v>10081</v>
      </c>
      <c r="E1345" s="832" t="s">
        <v>10082</v>
      </c>
      <c r="F1345" s="849">
        <v>19</v>
      </c>
      <c r="G1345" s="849">
        <v>1121</v>
      </c>
      <c r="H1345" s="849">
        <v>1</v>
      </c>
      <c r="I1345" s="849">
        <v>59</v>
      </c>
      <c r="J1345" s="849">
        <v>19</v>
      </c>
      <c r="K1345" s="849">
        <v>1121</v>
      </c>
      <c r="L1345" s="849">
        <v>1</v>
      </c>
      <c r="M1345" s="849">
        <v>59</v>
      </c>
      <c r="N1345" s="849">
        <v>18</v>
      </c>
      <c r="O1345" s="849">
        <v>1062</v>
      </c>
      <c r="P1345" s="837">
        <v>0.94736842105263153</v>
      </c>
      <c r="Q1345" s="850">
        <v>59</v>
      </c>
    </row>
    <row r="1346" spans="1:17" ht="14.4" customHeight="1" x14ac:dyDescent="0.3">
      <c r="A1346" s="831" t="s">
        <v>628</v>
      </c>
      <c r="B1346" s="832" t="s">
        <v>8647</v>
      </c>
      <c r="C1346" s="832" t="s">
        <v>8203</v>
      </c>
      <c r="D1346" s="832" t="s">
        <v>10083</v>
      </c>
      <c r="E1346" s="832" t="s">
        <v>10084</v>
      </c>
      <c r="F1346" s="849">
        <v>8</v>
      </c>
      <c r="G1346" s="849">
        <v>1976</v>
      </c>
      <c r="H1346" s="849">
        <v>2.5729166666666665</v>
      </c>
      <c r="I1346" s="849">
        <v>247</v>
      </c>
      <c r="J1346" s="849">
        <v>2</v>
      </c>
      <c r="K1346" s="849">
        <v>768</v>
      </c>
      <c r="L1346" s="849">
        <v>1</v>
      </c>
      <c r="M1346" s="849">
        <v>384</v>
      </c>
      <c r="N1346" s="849">
        <v>55</v>
      </c>
      <c r="O1346" s="849">
        <v>21175</v>
      </c>
      <c r="P1346" s="837">
        <v>27.571614583333332</v>
      </c>
      <c r="Q1346" s="850">
        <v>385</v>
      </c>
    </row>
    <row r="1347" spans="1:17" ht="14.4" customHeight="1" x14ac:dyDescent="0.3">
      <c r="A1347" s="831" t="s">
        <v>628</v>
      </c>
      <c r="B1347" s="832" t="s">
        <v>8647</v>
      </c>
      <c r="C1347" s="832" t="s">
        <v>8203</v>
      </c>
      <c r="D1347" s="832" t="s">
        <v>10085</v>
      </c>
      <c r="E1347" s="832" t="s">
        <v>10086</v>
      </c>
      <c r="F1347" s="849"/>
      <c r="G1347" s="849"/>
      <c r="H1347" s="849"/>
      <c r="I1347" s="849"/>
      <c r="J1347" s="849">
        <v>7</v>
      </c>
      <c r="K1347" s="849">
        <v>2723</v>
      </c>
      <c r="L1347" s="849">
        <v>1</v>
      </c>
      <c r="M1347" s="849">
        <v>389</v>
      </c>
      <c r="N1347" s="849">
        <v>1</v>
      </c>
      <c r="O1347" s="849">
        <v>390</v>
      </c>
      <c r="P1347" s="837">
        <v>0.14322438486962907</v>
      </c>
      <c r="Q1347" s="850">
        <v>390</v>
      </c>
    </row>
    <row r="1348" spans="1:17" ht="14.4" customHeight="1" x14ac:dyDescent="0.3">
      <c r="A1348" s="831" t="s">
        <v>628</v>
      </c>
      <c r="B1348" s="832" t="s">
        <v>8647</v>
      </c>
      <c r="C1348" s="832" t="s">
        <v>8203</v>
      </c>
      <c r="D1348" s="832" t="s">
        <v>10087</v>
      </c>
      <c r="E1348" s="832" t="s">
        <v>10088</v>
      </c>
      <c r="F1348" s="849">
        <v>2</v>
      </c>
      <c r="G1348" s="849">
        <v>82</v>
      </c>
      <c r="H1348" s="849"/>
      <c r="I1348" s="849">
        <v>41</v>
      </c>
      <c r="J1348" s="849"/>
      <c r="K1348" s="849"/>
      <c r="L1348" s="849"/>
      <c r="M1348" s="849"/>
      <c r="N1348" s="849"/>
      <c r="O1348" s="849"/>
      <c r="P1348" s="837"/>
      <c r="Q1348" s="850"/>
    </row>
    <row r="1349" spans="1:17" ht="14.4" customHeight="1" x14ac:dyDescent="0.3">
      <c r="A1349" s="831" t="s">
        <v>628</v>
      </c>
      <c r="B1349" s="832" t="s">
        <v>8647</v>
      </c>
      <c r="C1349" s="832" t="s">
        <v>8203</v>
      </c>
      <c r="D1349" s="832" t="s">
        <v>10089</v>
      </c>
      <c r="E1349" s="832" t="s">
        <v>10090</v>
      </c>
      <c r="F1349" s="849">
        <v>3</v>
      </c>
      <c r="G1349" s="849">
        <v>354</v>
      </c>
      <c r="H1349" s="849">
        <v>2.8095238095238093</v>
      </c>
      <c r="I1349" s="849">
        <v>118</v>
      </c>
      <c r="J1349" s="849">
        <v>1</v>
      </c>
      <c r="K1349" s="849">
        <v>126</v>
      </c>
      <c r="L1349" s="849">
        <v>1</v>
      </c>
      <c r="M1349" s="849">
        <v>126</v>
      </c>
      <c r="N1349" s="849">
        <v>8</v>
      </c>
      <c r="O1349" s="849">
        <v>1008</v>
      </c>
      <c r="P1349" s="837">
        <v>8</v>
      </c>
      <c r="Q1349" s="850">
        <v>126</v>
      </c>
    </row>
    <row r="1350" spans="1:17" ht="14.4" customHeight="1" x14ac:dyDescent="0.3">
      <c r="A1350" s="831" t="s">
        <v>628</v>
      </c>
      <c r="B1350" s="832" t="s">
        <v>8647</v>
      </c>
      <c r="C1350" s="832" t="s">
        <v>8203</v>
      </c>
      <c r="D1350" s="832" t="s">
        <v>10091</v>
      </c>
      <c r="E1350" s="832" t="s">
        <v>10092</v>
      </c>
      <c r="F1350" s="849"/>
      <c r="G1350" s="849"/>
      <c r="H1350" s="849"/>
      <c r="I1350" s="849"/>
      <c r="J1350" s="849">
        <v>1</v>
      </c>
      <c r="K1350" s="849">
        <v>99</v>
      </c>
      <c r="L1350" s="849">
        <v>1</v>
      </c>
      <c r="M1350" s="849">
        <v>99</v>
      </c>
      <c r="N1350" s="849"/>
      <c r="O1350" s="849"/>
      <c r="P1350" s="837"/>
      <c r="Q1350" s="850"/>
    </row>
    <row r="1351" spans="1:17" ht="14.4" customHeight="1" x14ac:dyDescent="0.3">
      <c r="A1351" s="831" t="s">
        <v>628</v>
      </c>
      <c r="B1351" s="832" t="s">
        <v>8647</v>
      </c>
      <c r="C1351" s="832" t="s">
        <v>8203</v>
      </c>
      <c r="D1351" s="832" t="s">
        <v>10093</v>
      </c>
      <c r="E1351" s="832" t="s">
        <v>10094</v>
      </c>
      <c r="F1351" s="849"/>
      <c r="G1351" s="849"/>
      <c r="H1351" s="849"/>
      <c r="I1351" s="849"/>
      <c r="J1351" s="849">
        <v>1</v>
      </c>
      <c r="K1351" s="849">
        <v>394</v>
      </c>
      <c r="L1351" s="849">
        <v>1</v>
      </c>
      <c r="M1351" s="849">
        <v>394</v>
      </c>
      <c r="N1351" s="849"/>
      <c r="O1351" s="849"/>
      <c r="P1351" s="837"/>
      <c r="Q1351" s="850"/>
    </row>
    <row r="1352" spans="1:17" ht="14.4" customHeight="1" x14ac:dyDescent="0.3">
      <c r="A1352" s="831" t="s">
        <v>628</v>
      </c>
      <c r="B1352" s="832" t="s">
        <v>10095</v>
      </c>
      <c r="C1352" s="832" t="s">
        <v>8203</v>
      </c>
      <c r="D1352" s="832" t="s">
        <v>10096</v>
      </c>
      <c r="E1352" s="832" t="s">
        <v>10097</v>
      </c>
      <c r="F1352" s="849">
        <v>1</v>
      </c>
      <c r="G1352" s="849">
        <v>4362</v>
      </c>
      <c r="H1352" s="849"/>
      <c r="I1352" s="849">
        <v>4362</v>
      </c>
      <c r="J1352" s="849"/>
      <c r="K1352" s="849"/>
      <c r="L1352" s="849"/>
      <c r="M1352" s="849"/>
      <c r="N1352" s="849"/>
      <c r="O1352" s="849"/>
      <c r="P1352" s="837"/>
      <c r="Q1352" s="850"/>
    </row>
    <row r="1353" spans="1:17" ht="14.4" customHeight="1" x14ac:dyDescent="0.3">
      <c r="A1353" s="831" t="s">
        <v>628</v>
      </c>
      <c r="B1353" s="832" t="s">
        <v>6735</v>
      </c>
      <c r="C1353" s="832" t="s">
        <v>8203</v>
      </c>
      <c r="D1353" s="832" t="s">
        <v>10098</v>
      </c>
      <c r="E1353" s="832" t="s">
        <v>10099</v>
      </c>
      <c r="F1353" s="849">
        <v>41</v>
      </c>
      <c r="G1353" s="849">
        <v>7872</v>
      </c>
      <c r="H1353" s="849">
        <v>1.3252525252525253</v>
      </c>
      <c r="I1353" s="849">
        <v>192</v>
      </c>
      <c r="J1353" s="849">
        <v>30</v>
      </c>
      <c r="K1353" s="849">
        <v>5940</v>
      </c>
      <c r="L1353" s="849">
        <v>1</v>
      </c>
      <c r="M1353" s="849">
        <v>198</v>
      </c>
      <c r="N1353" s="849">
        <v>37</v>
      </c>
      <c r="O1353" s="849">
        <v>7326</v>
      </c>
      <c r="P1353" s="837">
        <v>1.2333333333333334</v>
      </c>
      <c r="Q1353" s="850">
        <v>198</v>
      </c>
    </row>
    <row r="1354" spans="1:17" ht="14.4" customHeight="1" x14ac:dyDescent="0.3">
      <c r="A1354" s="831" t="s">
        <v>628</v>
      </c>
      <c r="B1354" s="832" t="s">
        <v>6735</v>
      </c>
      <c r="C1354" s="832" t="s">
        <v>8203</v>
      </c>
      <c r="D1354" s="832" t="s">
        <v>10100</v>
      </c>
      <c r="E1354" s="832" t="s">
        <v>10101</v>
      </c>
      <c r="F1354" s="849">
        <v>1</v>
      </c>
      <c r="G1354" s="849">
        <v>338</v>
      </c>
      <c r="H1354" s="849"/>
      <c r="I1354" s="849">
        <v>338</v>
      </c>
      <c r="J1354" s="849"/>
      <c r="K1354" s="849"/>
      <c r="L1354" s="849"/>
      <c r="M1354" s="849"/>
      <c r="N1354" s="849">
        <v>1</v>
      </c>
      <c r="O1354" s="849">
        <v>351</v>
      </c>
      <c r="P1354" s="837"/>
      <c r="Q1354" s="850">
        <v>351</v>
      </c>
    </row>
    <row r="1355" spans="1:17" ht="14.4" customHeight="1" x14ac:dyDescent="0.3">
      <c r="A1355" s="831" t="s">
        <v>628</v>
      </c>
      <c r="B1355" s="832" t="s">
        <v>6735</v>
      </c>
      <c r="C1355" s="832" t="s">
        <v>8203</v>
      </c>
      <c r="D1355" s="832" t="s">
        <v>10102</v>
      </c>
      <c r="E1355" s="832" t="s">
        <v>10103</v>
      </c>
      <c r="F1355" s="849">
        <v>2</v>
      </c>
      <c r="G1355" s="849">
        <v>7642</v>
      </c>
      <c r="H1355" s="849">
        <v>0.39250128402670775</v>
      </c>
      <c r="I1355" s="849">
        <v>3821</v>
      </c>
      <c r="J1355" s="849">
        <v>5</v>
      </c>
      <c r="K1355" s="849">
        <v>19470</v>
      </c>
      <c r="L1355" s="849">
        <v>1</v>
      </c>
      <c r="M1355" s="849">
        <v>3894</v>
      </c>
      <c r="N1355" s="849">
        <v>1</v>
      </c>
      <c r="O1355" s="849">
        <v>3897</v>
      </c>
      <c r="P1355" s="837">
        <v>0.20015408320493067</v>
      </c>
      <c r="Q1355" s="850">
        <v>3897</v>
      </c>
    </row>
    <row r="1356" spans="1:17" ht="14.4" customHeight="1" x14ac:dyDescent="0.3">
      <c r="A1356" s="831" t="s">
        <v>628</v>
      </c>
      <c r="B1356" s="832" t="s">
        <v>6735</v>
      </c>
      <c r="C1356" s="832" t="s">
        <v>8203</v>
      </c>
      <c r="D1356" s="832" t="s">
        <v>10104</v>
      </c>
      <c r="E1356" s="832" t="s">
        <v>10105</v>
      </c>
      <c r="F1356" s="849">
        <v>63</v>
      </c>
      <c r="G1356" s="849">
        <v>108864</v>
      </c>
      <c r="H1356" s="849">
        <v>1.5932560590094837</v>
      </c>
      <c r="I1356" s="849">
        <v>1728</v>
      </c>
      <c r="J1356" s="849">
        <v>39</v>
      </c>
      <c r="K1356" s="849">
        <v>68328</v>
      </c>
      <c r="L1356" s="849">
        <v>1</v>
      </c>
      <c r="M1356" s="849">
        <v>1752</v>
      </c>
      <c r="N1356" s="849">
        <v>51</v>
      </c>
      <c r="O1356" s="849">
        <v>89352</v>
      </c>
      <c r="P1356" s="837">
        <v>1.3076923076923077</v>
      </c>
      <c r="Q1356" s="850">
        <v>1752</v>
      </c>
    </row>
    <row r="1357" spans="1:17" ht="14.4" customHeight="1" x14ac:dyDescent="0.3">
      <c r="A1357" s="831" t="s">
        <v>628</v>
      </c>
      <c r="B1357" s="832" t="s">
        <v>6735</v>
      </c>
      <c r="C1357" s="832" t="s">
        <v>8203</v>
      </c>
      <c r="D1357" s="832" t="s">
        <v>10106</v>
      </c>
      <c r="E1357" s="832" t="s">
        <v>10107</v>
      </c>
      <c r="F1357" s="849">
        <v>5</v>
      </c>
      <c r="G1357" s="849">
        <v>3795</v>
      </c>
      <c r="H1357" s="849">
        <v>2.4739243807040419</v>
      </c>
      <c r="I1357" s="849">
        <v>759</v>
      </c>
      <c r="J1357" s="849">
        <v>2</v>
      </c>
      <c r="K1357" s="849">
        <v>1534</v>
      </c>
      <c r="L1357" s="849">
        <v>1</v>
      </c>
      <c r="M1357" s="849">
        <v>767</v>
      </c>
      <c r="N1357" s="849">
        <v>3</v>
      </c>
      <c r="O1357" s="849">
        <v>2301</v>
      </c>
      <c r="P1357" s="837">
        <v>1.5</v>
      </c>
      <c r="Q1357" s="850">
        <v>767</v>
      </c>
    </row>
    <row r="1358" spans="1:17" ht="14.4" customHeight="1" x14ac:dyDescent="0.3">
      <c r="A1358" s="831" t="s">
        <v>628</v>
      </c>
      <c r="B1358" s="832" t="s">
        <v>6735</v>
      </c>
      <c r="C1358" s="832" t="s">
        <v>8203</v>
      </c>
      <c r="D1358" s="832" t="s">
        <v>9543</v>
      </c>
      <c r="E1358" s="832" t="s">
        <v>9544</v>
      </c>
      <c r="F1358" s="849">
        <v>1</v>
      </c>
      <c r="G1358" s="849">
        <v>308</v>
      </c>
      <c r="H1358" s="849"/>
      <c r="I1358" s="849">
        <v>308</v>
      </c>
      <c r="J1358" s="849"/>
      <c r="K1358" s="849"/>
      <c r="L1358" s="849"/>
      <c r="M1358" s="849"/>
      <c r="N1358" s="849"/>
      <c r="O1358" s="849"/>
      <c r="P1358" s="837"/>
      <c r="Q1358" s="850"/>
    </row>
    <row r="1359" spans="1:17" ht="14.4" customHeight="1" x14ac:dyDescent="0.3">
      <c r="A1359" s="831" t="s">
        <v>628</v>
      </c>
      <c r="B1359" s="832" t="s">
        <v>6735</v>
      </c>
      <c r="C1359" s="832" t="s">
        <v>8203</v>
      </c>
      <c r="D1359" s="832" t="s">
        <v>10108</v>
      </c>
      <c r="E1359" s="832" t="s">
        <v>10109</v>
      </c>
      <c r="F1359" s="849">
        <v>1</v>
      </c>
      <c r="G1359" s="849">
        <v>358</v>
      </c>
      <c r="H1359" s="849">
        <v>0.3296500920810313</v>
      </c>
      <c r="I1359" s="849">
        <v>358</v>
      </c>
      <c r="J1359" s="849">
        <v>3</v>
      </c>
      <c r="K1359" s="849">
        <v>1086</v>
      </c>
      <c r="L1359" s="849">
        <v>1</v>
      </c>
      <c r="M1359" s="849">
        <v>362</v>
      </c>
      <c r="N1359" s="849"/>
      <c r="O1359" s="849"/>
      <c r="P1359" s="837"/>
      <c r="Q1359" s="850"/>
    </row>
    <row r="1360" spans="1:17" ht="14.4" customHeight="1" x14ac:dyDescent="0.3">
      <c r="A1360" s="831" t="s">
        <v>628</v>
      </c>
      <c r="B1360" s="832" t="s">
        <v>6735</v>
      </c>
      <c r="C1360" s="832" t="s">
        <v>8203</v>
      </c>
      <c r="D1360" s="832" t="s">
        <v>10110</v>
      </c>
      <c r="E1360" s="832" t="s">
        <v>10111</v>
      </c>
      <c r="F1360" s="849">
        <v>28</v>
      </c>
      <c r="G1360" s="849">
        <v>5740</v>
      </c>
      <c r="H1360" s="849">
        <v>1.6002230275996654</v>
      </c>
      <c r="I1360" s="849">
        <v>205</v>
      </c>
      <c r="J1360" s="849">
        <v>17</v>
      </c>
      <c r="K1360" s="849">
        <v>3587</v>
      </c>
      <c r="L1360" s="849">
        <v>1</v>
      </c>
      <c r="M1360" s="849">
        <v>211</v>
      </c>
      <c r="N1360" s="849">
        <v>20</v>
      </c>
      <c r="O1360" s="849">
        <v>4240</v>
      </c>
      <c r="P1360" s="837">
        <v>1.1820462782269305</v>
      </c>
      <c r="Q1360" s="850">
        <v>212</v>
      </c>
    </row>
    <row r="1361" spans="1:17" ht="14.4" customHeight="1" x14ac:dyDescent="0.3">
      <c r="A1361" s="831" t="s">
        <v>628</v>
      </c>
      <c r="B1361" s="832" t="s">
        <v>10112</v>
      </c>
      <c r="C1361" s="832" t="s">
        <v>8203</v>
      </c>
      <c r="D1361" s="832" t="s">
        <v>10113</v>
      </c>
      <c r="E1361" s="832" t="s">
        <v>10114</v>
      </c>
      <c r="F1361" s="849">
        <v>5</v>
      </c>
      <c r="G1361" s="849">
        <v>1645</v>
      </c>
      <c r="H1361" s="849">
        <v>2.3771676300578033</v>
      </c>
      <c r="I1361" s="849">
        <v>329</v>
      </c>
      <c r="J1361" s="849">
        <v>2</v>
      </c>
      <c r="K1361" s="849">
        <v>692</v>
      </c>
      <c r="L1361" s="849">
        <v>1</v>
      </c>
      <c r="M1361" s="849">
        <v>346</v>
      </c>
      <c r="N1361" s="849">
        <v>5</v>
      </c>
      <c r="O1361" s="849">
        <v>1735</v>
      </c>
      <c r="P1361" s="837">
        <v>2.5072254335260116</v>
      </c>
      <c r="Q1361" s="850">
        <v>347</v>
      </c>
    </row>
    <row r="1362" spans="1:17" ht="14.4" customHeight="1" x14ac:dyDescent="0.3">
      <c r="A1362" s="831" t="s">
        <v>628</v>
      </c>
      <c r="B1362" s="832" t="s">
        <v>10112</v>
      </c>
      <c r="C1362" s="832" t="s">
        <v>8203</v>
      </c>
      <c r="D1362" s="832" t="s">
        <v>10115</v>
      </c>
      <c r="E1362" s="832" t="s">
        <v>10116</v>
      </c>
      <c r="F1362" s="849">
        <v>1</v>
      </c>
      <c r="G1362" s="849">
        <v>1322</v>
      </c>
      <c r="H1362" s="849"/>
      <c r="I1362" s="849">
        <v>1322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628</v>
      </c>
      <c r="B1363" s="832" t="s">
        <v>10112</v>
      </c>
      <c r="C1363" s="832" t="s">
        <v>8203</v>
      </c>
      <c r="D1363" s="832" t="s">
        <v>9479</v>
      </c>
      <c r="E1363" s="832" t="s">
        <v>9480</v>
      </c>
      <c r="F1363" s="849"/>
      <c r="G1363" s="849"/>
      <c r="H1363" s="849"/>
      <c r="I1363" s="849"/>
      <c r="J1363" s="849"/>
      <c r="K1363" s="849"/>
      <c r="L1363" s="849"/>
      <c r="M1363" s="849"/>
      <c r="N1363" s="849">
        <v>1</v>
      </c>
      <c r="O1363" s="849">
        <v>541</v>
      </c>
      <c r="P1363" s="837"/>
      <c r="Q1363" s="850">
        <v>541</v>
      </c>
    </row>
    <row r="1364" spans="1:17" ht="14.4" customHeight="1" x14ac:dyDescent="0.3">
      <c r="A1364" s="831" t="s">
        <v>628</v>
      </c>
      <c r="B1364" s="832" t="s">
        <v>10112</v>
      </c>
      <c r="C1364" s="832" t="s">
        <v>8203</v>
      </c>
      <c r="D1364" s="832" t="s">
        <v>9418</v>
      </c>
      <c r="E1364" s="832" t="s">
        <v>9419</v>
      </c>
      <c r="F1364" s="849">
        <v>1</v>
      </c>
      <c r="G1364" s="849">
        <v>666</v>
      </c>
      <c r="H1364" s="849">
        <v>0.98085419734904267</v>
      </c>
      <c r="I1364" s="849">
        <v>666</v>
      </c>
      <c r="J1364" s="849">
        <v>1</v>
      </c>
      <c r="K1364" s="849">
        <v>679</v>
      </c>
      <c r="L1364" s="849">
        <v>1</v>
      </c>
      <c r="M1364" s="849">
        <v>679</v>
      </c>
      <c r="N1364" s="849">
        <v>1</v>
      </c>
      <c r="O1364" s="849">
        <v>679</v>
      </c>
      <c r="P1364" s="837">
        <v>1</v>
      </c>
      <c r="Q1364" s="850">
        <v>679</v>
      </c>
    </row>
    <row r="1365" spans="1:17" ht="14.4" customHeight="1" x14ac:dyDescent="0.3">
      <c r="A1365" s="831" t="s">
        <v>628</v>
      </c>
      <c r="B1365" s="832" t="s">
        <v>10112</v>
      </c>
      <c r="C1365" s="832" t="s">
        <v>8203</v>
      </c>
      <c r="D1365" s="832" t="s">
        <v>9846</v>
      </c>
      <c r="E1365" s="832" t="s">
        <v>9847</v>
      </c>
      <c r="F1365" s="849">
        <v>2</v>
      </c>
      <c r="G1365" s="849">
        <v>3022</v>
      </c>
      <c r="H1365" s="849">
        <v>0.14834814196652105</v>
      </c>
      <c r="I1365" s="849">
        <v>1511</v>
      </c>
      <c r="J1365" s="849">
        <v>13</v>
      </c>
      <c r="K1365" s="849">
        <v>20371</v>
      </c>
      <c r="L1365" s="849">
        <v>1</v>
      </c>
      <c r="M1365" s="849">
        <v>1567</v>
      </c>
      <c r="N1365" s="849">
        <v>11</v>
      </c>
      <c r="O1365" s="849">
        <v>17248</v>
      </c>
      <c r="P1365" s="837">
        <v>0.84669382946345295</v>
      </c>
      <c r="Q1365" s="850">
        <v>1568</v>
      </c>
    </row>
    <row r="1366" spans="1:17" ht="14.4" customHeight="1" x14ac:dyDescent="0.3">
      <c r="A1366" s="831" t="s">
        <v>628</v>
      </c>
      <c r="B1366" s="832" t="s">
        <v>10112</v>
      </c>
      <c r="C1366" s="832" t="s">
        <v>8203</v>
      </c>
      <c r="D1366" s="832" t="s">
        <v>10075</v>
      </c>
      <c r="E1366" s="832" t="s">
        <v>10076</v>
      </c>
      <c r="F1366" s="849">
        <v>4</v>
      </c>
      <c r="G1366" s="849">
        <v>940</v>
      </c>
      <c r="H1366" s="849">
        <v>0.46812749003984061</v>
      </c>
      <c r="I1366" s="849">
        <v>235</v>
      </c>
      <c r="J1366" s="849">
        <v>8</v>
      </c>
      <c r="K1366" s="849">
        <v>2008</v>
      </c>
      <c r="L1366" s="849">
        <v>1</v>
      </c>
      <c r="M1366" s="849">
        <v>251</v>
      </c>
      <c r="N1366" s="849">
        <v>13</v>
      </c>
      <c r="O1366" s="849">
        <v>3263</v>
      </c>
      <c r="P1366" s="837">
        <v>1.625</v>
      </c>
      <c r="Q1366" s="850">
        <v>251</v>
      </c>
    </row>
    <row r="1367" spans="1:17" ht="14.4" customHeight="1" x14ac:dyDescent="0.3">
      <c r="A1367" s="831" t="s">
        <v>628</v>
      </c>
      <c r="B1367" s="832" t="s">
        <v>10112</v>
      </c>
      <c r="C1367" s="832" t="s">
        <v>8203</v>
      </c>
      <c r="D1367" s="832" t="s">
        <v>10117</v>
      </c>
      <c r="E1367" s="832" t="s">
        <v>10118</v>
      </c>
      <c r="F1367" s="849"/>
      <c r="G1367" s="849"/>
      <c r="H1367" s="849"/>
      <c r="I1367" s="849"/>
      <c r="J1367" s="849">
        <v>1</v>
      </c>
      <c r="K1367" s="849">
        <v>200</v>
      </c>
      <c r="L1367" s="849">
        <v>1</v>
      </c>
      <c r="M1367" s="849">
        <v>200</v>
      </c>
      <c r="N1367" s="849"/>
      <c r="O1367" s="849"/>
      <c r="P1367" s="837"/>
      <c r="Q1367" s="850"/>
    </row>
    <row r="1368" spans="1:17" ht="14.4" customHeight="1" x14ac:dyDescent="0.3">
      <c r="A1368" s="831" t="s">
        <v>628</v>
      </c>
      <c r="B1368" s="832" t="s">
        <v>10112</v>
      </c>
      <c r="C1368" s="832" t="s">
        <v>8203</v>
      </c>
      <c r="D1368" s="832" t="s">
        <v>10119</v>
      </c>
      <c r="E1368" s="832" t="s">
        <v>10120</v>
      </c>
      <c r="F1368" s="849">
        <v>7</v>
      </c>
      <c r="G1368" s="849">
        <v>2933</v>
      </c>
      <c r="H1368" s="849">
        <v>0.48495370370370372</v>
      </c>
      <c r="I1368" s="849">
        <v>419</v>
      </c>
      <c r="J1368" s="849">
        <v>14</v>
      </c>
      <c r="K1368" s="849">
        <v>6048</v>
      </c>
      <c r="L1368" s="849">
        <v>1</v>
      </c>
      <c r="M1368" s="849">
        <v>432</v>
      </c>
      <c r="N1368" s="849">
        <v>10</v>
      </c>
      <c r="O1368" s="849">
        <v>4320</v>
      </c>
      <c r="P1368" s="837">
        <v>0.7142857142857143</v>
      </c>
      <c r="Q1368" s="850">
        <v>432</v>
      </c>
    </row>
    <row r="1369" spans="1:17" ht="14.4" customHeight="1" x14ac:dyDescent="0.3">
      <c r="A1369" s="831" t="s">
        <v>628</v>
      </c>
      <c r="B1369" s="832" t="s">
        <v>10112</v>
      </c>
      <c r="C1369" s="832" t="s">
        <v>8203</v>
      </c>
      <c r="D1369" s="832" t="s">
        <v>10121</v>
      </c>
      <c r="E1369" s="832" t="s">
        <v>10122</v>
      </c>
      <c r="F1369" s="849">
        <v>1</v>
      </c>
      <c r="G1369" s="849">
        <v>254</v>
      </c>
      <c r="H1369" s="849">
        <v>0.96577946768060841</v>
      </c>
      <c r="I1369" s="849">
        <v>254</v>
      </c>
      <c r="J1369" s="849">
        <v>1</v>
      </c>
      <c r="K1369" s="849">
        <v>263</v>
      </c>
      <c r="L1369" s="849">
        <v>1</v>
      </c>
      <c r="M1369" s="849">
        <v>263</v>
      </c>
      <c r="N1369" s="849">
        <v>4</v>
      </c>
      <c r="O1369" s="849">
        <v>1052</v>
      </c>
      <c r="P1369" s="837">
        <v>4</v>
      </c>
      <c r="Q1369" s="850">
        <v>263</v>
      </c>
    </row>
    <row r="1370" spans="1:17" ht="14.4" customHeight="1" x14ac:dyDescent="0.3">
      <c r="A1370" s="831" t="s">
        <v>628</v>
      </c>
      <c r="B1370" s="832" t="s">
        <v>10112</v>
      </c>
      <c r="C1370" s="832" t="s">
        <v>8203</v>
      </c>
      <c r="D1370" s="832" t="s">
        <v>10083</v>
      </c>
      <c r="E1370" s="832" t="s">
        <v>10084</v>
      </c>
      <c r="F1370" s="849"/>
      <c r="G1370" s="849"/>
      <c r="H1370" s="849"/>
      <c r="I1370" s="849"/>
      <c r="J1370" s="849">
        <v>1</v>
      </c>
      <c r="K1370" s="849">
        <v>384</v>
      </c>
      <c r="L1370" s="849">
        <v>1</v>
      </c>
      <c r="M1370" s="849">
        <v>384</v>
      </c>
      <c r="N1370" s="849">
        <v>1</v>
      </c>
      <c r="O1370" s="849">
        <v>385</v>
      </c>
      <c r="P1370" s="837">
        <v>1.0026041666666667</v>
      </c>
      <c r="Q1370" s="850">
        <v>385</v>
      </c>
    </row>
    <row r="1371" spans="1:17" ht="14.4" customHeight="1" x14ac:dyDescent="0.3">
      <c r="A1371" s="831" t="s">
        <v>628</v>
      </c>
      <c r="B1371" s="832" t="s">
        <v>10112</v>
      </c>
      <c r="C1371" s="832" t="s">
        <v>8203</v>
      </c>
      <c r="D1371" s="832" t="s">
        <v>10085</v>
      </c>
      <c r="E1371" s="832" t="s">
        <v>10086</v>
      </c>
      <c r="F1371" s="849">
        <v>9</v>
      </c>
      <c r="G1371" s="849">
        <v>2259</v>
      </c>
      <c r="H1371" s="849">
        <v>5.8071979434447298</v>
      </c>
      <c r="I1371" s="849">
        <v>251</v>
      </c>
      <c r="J1371" s="849">
        <v>1</v>
      </c>
      <c r="K1371" s="849">
        <v>389</v>
      </c>
      <c r="L1371" s="849">
        <v>1</v>
      </c>
      <c r="M1371" s="849">
        <v>389</v>
      </c>
      <c r="N1371" s="849">
        <v>1</v>
      </c>
      <c r="O1371" s="849">
        <v>390</v>
      </c>
      <c r="P1371" s="837">
        <v>1.0025706940874035</v>
      </c>
      <c r="Q1371" s="850">
        <v>390</v>
      </c>
    </row>
    <row r="1372" spans="1:17" ht="14.4" customHeight="1" x14ac:dyDescent="0.3">
      <c r="A1372" s="831" t="s">
        <v>628</v>
      </c>
      <c r="B1372" s="832" t="s">
        <v>10112</v>
      </c>
      <c r="C1372" s="832" t="s">
        <v>8203</v>
      </c>
      <c r="D1372" s="832" t="s">
        <v>10087</v>
      </c>
      <c r="E1372" s="832" t="s">
        <v>10088</v>
      </c>
      <c r="F1372" s="849">
        <v>7</v>
      </c>
      <c r="G1372" s="849">
        <v>287</v>
      </c>
      <c r="H1372" s="849">
        <v>2.2777777777777777</v>
      </c>
      <c r="I1372" s="849">
        <v>41</v>
      </c>
      <c r="J1372" s="849">
        <v>2</v>
      </c>
      <c r="K1372" s="849">
        <v>126</v>
      </c>
      <c r="L1372" s="849">
        <v>1</v>
      </c>
      <c r="M1372" s="849">
        <v>63</v>
      </c>
      <c r="N1372" s="849">
        <v>3</v>
      </c>
      <c r="O1372" s="849">
        <v>189</v>
      </c>
      <c r="P1372" s="837">
        <v>1.5</v>
      </c>
      <c r="Q1372" s="850">
        <v>63</v>
      </c>
    </row>
    <row r="1373" spans="1:17" ht="14.4" customHeight="1" x14ac:dyDescent="0.3">
      <c r="A1373" s="831" t="s">
        <v>628</v>
      </c>
      <c r="B1373" s="832" t="s">
        <v>10112</v>
      </c>
      <c r="C1373" s="832" t="s">
        <v>8203</v>
      </c>
      <c r="D1373" s="832" t="s">
        <v>10123</v>
      </c>
      <c r="E1373" s="832" t="s">
        <v>10124</v>
      </c>
      <c r="F1373" s="849">
        <v>10</v>
      </c>
      <c r="G1373" s="849">
        <v>11450</v>
      </c>
      <c r="H1373" s="849">
        <v>0.63930764935790063</v>
      </c>
      <c r="I1373" s="849">
        <v>1145</v>
      </c>
      <c r="J1373" s="849">
        <v>15</v>
      </c>
      <c r="K1373" s="849">
        <v>17910</v>
      </c>
      <c r="L1373" s="849">
        <v>1</v>
      </c>
      <c r="M1373" s="849">
        <v>1194</v>
      </c>
      <c r="N1373" s="849">
        <v>8</v>
      </c>
      <c r="O1373" s="849">
        <v>9560</v>
      </c>
      <c r="P1373" s="837">
        <v>0.53378001116694584</v>
      </c>
      <c r="Q1373" s="850">
        <v>1195</v>
      </c>
    </row>
    <row r="1374" spans="1:17" ht="14.4" customHeight="1" x14ac:dyDescent="0.3">
      <c r="A1374" s="831" t="s">
        <v>628</v>
      </c>
      <c r="B1374" s="832" t="s">
        <v>10112</v>
      </c>
      <c r="C1374" s="832" t="s">
        <v>8203</v>
      </c>
      <c r="D1374" s="832" t="s">
        <v>10125</v>
      </c>
      <c r="E1374" s="832" t="s">
        <v>10126</v>
      </c>
      <c r="F1374" s="849">
        <v>22</v>
      </c>
      <c r="G1374" s="849">
        <v>1100</v>
      </c>
      <c r="H1374" s="849">
        <v>0.21145713187235679</v>
      </c>
      <c r="I1374" s="849">
        <v>50</v>
      </c>
      <c r="J1374" s="849">
        <v>34</v>
      </c>
      <c r="K1374" s="849">
        <v>5202</v>
      </c>
      <c r="L1374" s="849">
        <v>1</v>
      </c>
      <c r="M1374" s="849">
        <v>153</v>
      </c>
      <c r="N1374" s="849">
        <v>39</v>
      </c>
      <c r="O1374" s="849">
        <v>5967</v>
      </c>
      <c r="P1374" s="837">
        <v>1.1470588235294117</v>
      </c>
      <c r="Q1374" s="850">
        <v>153</v>
      </c>
    </row>
    <row r="1375" spans="1:17" ht="14.4" customHeight="1" x14ac:dyDescent="0.3">
      <c r="A1375" s="831" t="s">
        <v>628</v>
      </c>
      <c r="B1375" s="832" t="s">
        <v>10112</v>
      </c>
      <c r="C1375" s="832" t="s">
        <v>8203</v>
      </c>
      <c r="D1375" s="832" t="s">
        <v>10127</v>
      </c>
      <c r="E1375" s="832" t="s">
        <v>10128</v>
      </c>
      <c r="F1375" s="849">
        <v>4</v>
      </c>
      <c r="G1375" s="849">
        <v>8688</v>
      </c>
      <c r="H1375" s="849">
        <v>0.63480929416922405</v>
      </c>
      <c r="I1375" s="849">
        <v>2172</v>
      </c>
      <c r="J1375" s="849">
        <v>6</v>
      </c>
      <c r="K1375" s="849">
        <v>13686</v>
      </c>
      <c r="L1375" s="849">
        <v>1</v>
      </c>
      <c r="M1375" s="849">
        <v>2281</v>
      </c>
      <c r="N1375" s="849">
        <v>1</v>
      </c>
      <c r="O1375" s="849">
        <v>2282</v>
      </c>
      <c r="P1375" s="837">
        <v>0.16673973403478007</v>
      </c>
      <c r="Q1375" s="850">
        <v>2282</v>
      </c>
    </row>
    <row r="1376" spans="1:17" ht="14.4" customHeight="1" x14ac:dyDescent="0.3">
      <c r="A1376" s="831" t="s">
        <v>628</v>
      </c>
      <c r="B1376" s="832" t="s">
        <v>10112</v>
      </c>
      <c r="C1376" s="832" t="s">
        <v>8203</v>
      </c>
      <c r="D1376" s="832" t="s">
        <v>10129</v>
      </c>
      <c r="E1376" s="832" t="s">
        <v>10130</v>
      </c>
      <c r="F1376" s="849">
        <v>1</v>
      </c>
      <c r="G1376" s="849">
        <v>2678</v>
      </c>
      <c r="H1376" s="849">
        <v>0.47431810131066243</v>
      </c>
      <c r="I1376" s="849">
        <v>2678</v>
      </c>
      <c r="J1376" s="849">
        <v>2</v>
      </c>
      <c r="K1376" s="849">
        <v>5646</v>
      </c>
      <c r="L1376" s="849">
        <v>1</v>
      </c>
      <c r="M1376" s="849">
        <v>2823</v>
      </c>
      <c r="N1376" s="849">
        <v>5</v>
      </c>
      <c r="O1376" s="849">
        <v>14125</v>
      </c>
      <c r="P1376" s="837">
        <v>2.5017711654268511</v>
      </c>
      <c r="Q1376" s="850">
        <v>2825</v>
      </c>
    </row>
    <row r="1377" spans="1:17" ht="14.4" customHeight="1" x14ac:dyDescent="0.3">
      <c r="A1377" s="831" t="s">
        <v>628</v>
      </c>
      <c r="B1377" s="832" t="s">
        <v>10112</v>
      </c>
      <c r="C1377" s="832" t="s">
        <v>8203</v>
      </c>
      <c r="D1377" s="832" t="s">
        <v>10131</v>
      </c>
      <c r="E1377" s="832" t="s">
        <v>10132</v>
      </c>
      <c r="F1377" s="849">
        <v>8</v>
      </c>
      <c r="G1377" s="849">
        <v>23352</v>
      </c>
      <c r="H1377" s="849">
        <v>1.1013535820402773</v>
      </c>
      <c r="I1377" s="849">
        <v>2919</v>
      </c>
      <c r="J1377" s="849">
        <v>7</v>
      </c>
      <c r="K1377" s="849">
        <v>21203</v>
      </c>
      <c r="L1377" s="849">
        <v>1</v>
      </c>
      <c r="M1377" s="849">
        <v>3029</v>
      </c>
      <c r="N1377" s="849">
        <v>3</v>
      </c>
      <c r="O1377" s="849">
        <v>9099</v>
      </c>
      <c r="P1377" s="837">
        <v>0.42913738621893127</v>
      </c>
      <c r="Q1377" s="850">
        <v>3033</v>
      </c>
    </row>
    <row r="1378" spans="1:17" ht="14.4" customHeight="1" x14ac:dyDescent="0.3">
      <c r="A1378" s="831" t="s">
        <v>628</v>
      </c>
      <c r="B1378" s="832" t="s">
        <v>10112</v>
      </c>
      <c r="C1378" s="832" t="s">
        <v>8203</v>
      </c>
      <c r="D1378" s="832" t="s">
        <v>10133</v>
      </c>
      <c r="E1378" s="832" t="s">
        <v>10134</v>
      </c>
      <c r="F1378" s="849">
        <v>11</v>
      </c>
      <c r="G1378" s="849">
        <v>13442</v>
      </c>
      <c r="H1378" s="849">
        <v>1.5108463527031584</v>
      </c>
      <c r="I1378" s="849">
        <v>1222</v>
      </c>
      <c r="J1378" s="849">
        <v>7</v>
      </c>
      <c r="K1378" s="849">
        <v>8897</v>
      </c>
      <c r="L1378" s="849">
        <v>1</v>
      </c>
      <c r="M1378" s="849">
        <v>1271</v>
      </c>
      <c r="N1378" s="849">
        <v>12</v>
      </c>
      <c r="O1378" s="849">
        <v>15264</v>
      </c>
      <c r="P1378" s="837">
        <v>1.7156344835337753</v>
      </c>
      <c r="Q1378" s="850">
        <v>1272</v>
      </c>
    </row>
    <row r="1379" spans="1:17" ht="14.4" customHeight="1" x14ac:dyDescent="0.3">
      <c r="A1379" s="831" t="s">
        <v>628</v>
      </c>
      <c r="B1379" s="832" t="s">
        <v>10112</v>
      </c>
      <c r="C1379" s="832" t="s">
        <v>8203</v>
      </c>
      <c r="D1379" s="832" t="s">
        <v>10135</v>
      </c>
      <c r="E1379" s="832" t="s">
        <v>10136</v>
      </c>
      <c r="F1379" s="849">
        <v>2</v>
      </c>
      <c r="G1379" s="849">
        <v>160</v>
      </c>
      <c r="H1379" s="849"/>
      <c r="I1379" s="849">
        <v>80</v>
      </c>
      <c r="J1379" s="849"/>
      <c r="K1379" s="849"/>
      <c r="L1379" s="849"/>
      <c r="M1379" s="849"/>
      <c r="N1379" s="849"/>
      <c r="O1379" s="849"/>
      <c r="P1379" s="837"/>
      <c r="Q1379" s="850"/>
    </row>
    <row r="1380" spans="1:17" ht="14.4" customHeight="1" x14ac:dyDescent="0.3">
      <c r="A1380" s="831" t="s">
        <v>628</v>
      </c>
      <c r="B1380" s="832" t="s">
        <v>10112</v>
      </c>
      <c r="C1380" s="832" t="s">
        <v>8203</v>
      </c>
      <c r="D1380" s="832" t="s">
        <v>10137</v>
      </c>
      <c r="E1380" s="832" t="s">
        <v>10138</v>
      </c>
      <c r="F1380" s="849">
        <v>2</v>
      </c>
      <c r="G1380" s="849">
        <v>1276</v>
      </c>
      <c r="H1380" s="849"/>
      <c r="I1380" s="849">
        <v>638</v>
      </c>
      <c r="J1380" s="849"/>
      <c r="K1380" s="849"/>
      <c r="L1380" s="849"/>
      <c r="M1380" s="849"/>
      <c r="N1380" s="849">
        <v>2</v>
      </c>
      <c r="O1380" s="849">
        <v>1316</v>
      </c>
      <c r="P1380" s="837"/>
      <c r="Q1380" s="850">
        <v>658</v>
      </c>
    </row>
    <row r="1381" spans="1:17" ht="14.4" customHeight="1" x14ac:dyDescent="0.3">
      <c r="A1381" s="831" t="s">
        <v>628</v>
      </c>
      <c r="B1381" s="832" t="s">
        <v>10112</v>
      </c>
      <c r="C1381" s="832" t="s">
        <v>8203</v>
      </c>
      <c r="D1381" s="832" t="s">
        <v>10139</v>
      </c>
      <c r="E1381" s="832" t="s">
        <v>10140</v>
      </c>
      <c r="F1381" s="849">
        <v>5</v>
      </c>
      <c r="G1381" s="849">
        <v>420</v>
      </c>
      <c r="H1381" s="849">
        <v>0.60869565217391308</v>
      </c>
      <c r="I1381" s="849">
        <v>84</v>
      </c>
      <c r="J1381" s="849">
        <v>5</v>
      </c>
      <c r="K1381" s="849">
        <v>690</v>
      </c>
      <c r="L1381" s="849">
        <v>1</v>
      </c>
      <c r="M1381" s="849">
        <v>138</v>
      </c>
      <c r="N1381" s="849">
        <v>2</v>
      </c>
      <c r="O1381" s="849">
        <v>276</v>
      </c>
      <c r="P1381" s="837">
        <v>0.4</v>
      </c>
      <c r="Q1381" s="850">
        <v>138</v>
      </c>
    </row>
    <row r="1382" spans="1:17" ht="14.4" customHeight="1" x14ac:dyDescent="0.3">
      <c r="A1382" s="831" t="s">
        <v>628</v>
      </c>
      <c r="B1382" s="832" t="s">
        <v>10112</v>
      </c>
      <c r="C1382" s="832" t="s">
        <v>8203</v>
      </c>
      <c r="D1382" s="832" t="s">
        <v>10141</v>
      </c>
      <c r="E1382" s="832" t="s">
        <v>10142</v>
      </c>
      <c r="F1382" s="849"/>
      <c r="G1382" s="849"/>
      <c r="H1382" s="849"/>
      <c r="I1382" s="849"/>
      <c r="J1382" s="849">
        <v>1</v>
      </c>
      <c r="K1382" s="849">
        <v>905</v>
      </c>
      <c r="L1382" s="849">
        <v>1</v>
      </c>
      <c r="M1382" s="849">
        <v>905</v>
      </c>
      <c r="N1382" s="849"/>
      <c r="O1382" s="849"/>
      <c r="P1382" s="837"/>
      <c r="Q1382" s="850"/>
    </row>
    <row r="1383" spans="1:17" ht="14.4" customHeight="1" x14ac:dyDescent="0.3">
      <c r="A1383" s="831" t="s">
        <v>628</v>
      </c>
      <c r="B1383" s="832" t="s">
        <v>10112</v>
      </c>
      <c r="C1383" s="832" t="s">
        <v>8203</v>
      </c>
      <c r="D1383" s="832" t="s">
        <v>10143</v>
      </c>
      <c r="E1383" s="832" t="s">
        <v>10144</v>
      </c>
      <c r="F1383" s="849">
        <v>5</v>
      </c>
      <c r="G1383" s="849">
        <v>5505</v>
      </c>
      <c r="H1383" s="849">
        <v>4.8630742049469964</v>
      </c>
      <c r="I1383" s="849">
        <v>1101</v>
      </c>
      <c r="J1383" s="849">
        <v>1</v>
      </c>
      <c r="K1383" s="849">
        <v>1132</v>
      </c>
      <c r="L1383" s="849">
        <v>1</v>
      </c>
      <c r="M1383" s="849">
        <v>1132</v>
      </c>
      <c r="N1383" s="849">
        <v>1</v>
      </c>
      <c r="O1383" s="849">
        <v>1133</v>
      </c>
      <c r="P1383" s="837">
        <v>1.0008833922261484</v>
      </c>
      <c r="Q1383" s="850">
        <v>1133</v>
      </c>
    </row>
    <row r="1384" spans="1:17" ht="14.4" customHeight="1" x14ac:dyDescent="0.3">
      <c r="A1384" s="831" t="s">
        <v>628</v>
      </c>
      <c r="B1384" s="832" t="s">
        <v>10112</v>
      </c>
      <c r="C1384" s="832" t="s">
        <v>8203</v>
      </c>
      <c r="D1384" s="832" t="s">
        <v>10145</v>
      </c>
      <c r="E1384" s="832" t="s">
        <v>10146</v>
      </c>
      <c r="F1384" s="849"/>
      <c r="G1384" s="849"/>
      <c r="H1384" s="849"/>
      <c r="I1384" s="849"/>
      <c r="J1384" s="849">
        <v>1</v>
      </c>
      <c r="K1384" s="849">
        <v>417</v>
      </c>
      <c r="L1384" s="849">
        <v>1</v>
      </c>
      <c r="M1384" s="849">
        <v>417</v>
      </c>
      <c r="N1384" s="849"/>
      <c r="O1384" s="849"/>
      <c r="P1384" s="837"/>
      <c r="Q1384" s="850"/>
    </row>
    <row r="1385" spans="1:17" ht="14.4" customHeight="1" x14ac:dyDescent="0.3">
      <c r="A1385" s="831" t="s">
        <v>628</v>
      </c>
      <c r="B1385" s="832" t="s">
        <v>10112</v>
      </c>
      <c r="C1385" s="832" t="s">
        <v>8203</v>
      </c>
      <c r="D1385" s="832" t="s">
        <v>10147</v>
      </c>
      <c r="E1385" s="832" t="s">
        <v>10148</v>
      </c>
      <c r="F1385" s="849"/>
      <c r="G1385" s="849"/>
      <c r="H1385" s="849"/>
      <c r="I1385" s="849"/>
      <c r="J1385" s="849"/>
      <c r="K1385" s="849"/>
      <c r="L1385" s="849"/>
      <c r="M1385" s="849"/>
      <c r="N1385" s="849">
        <v>3</v>
      </c>
      <c r="O1385" s="849">
        <v>711</v>
      </c>
      <c r="P1385" s="837"/>
      <c r="Q1385" s="850">
        <v>237</v>
      </c>
    </row>
    <row r="1386" spans="1:17" ht="14.4" customHeight="1" x14ac:dyDescent="0.3">
      <c r="A1386" s="831" t="s">
        <v>628</v>
      </c>
      <c r="B1386" s="832" t="s">
        <v>10112</v>
      </c>
      <c r="C1386" s="832" t="s">
        <v>8203</v>
      </c>
      <c r="D1386" s="832" t="s">
        <v>10149</v>
      </c>
      <c r="E1386" s="832" t="s">
        <v>10150</v>
      </c>
      <c r="F1386" s="849">
        <v>7</v>
      </c>
      <c r="G1386" s="849">
        <v>10703</v>
      </c>
      <c r="H1386" s="849">
        <v>0.5567519766957969</v>
      </c>
      <c r="I1386" s="849">
        <v>1529</v>
      </c>
      <c r="J1386" s="849">
        <v>12</v>
      </c>
      <c r="K1386" s="849">
        <v>19224</v>
      </c>
      <c r="L1386" s="849">
        <v>1</v>
      </c>
      <c r="M1386" s="849">
        <v>1602</v>
      </c>
      <c r="N1386" s="849">
        <v>12</v>
      </c>
      <c r="O1386" s="849">
        <v>19236</v>
      </c>
      <c r="P1386" s="837">
        <v>1.0006242197253432</v>
      </c>
      <c r="Q1386" s="850">
        <v>1603</v>
      </c>
    </row>
    <row r="1387" spans="1:17" ht="14.4" customHeight="1" x14ac:dyDescent="0.3">
      <c r="A1387" s="831" t="s">
        <v>628</v>
      </c>
      <c r="B1387" s="832" t="s">
        <v>10112</v>
      </c>
      <c r="C1387" s="832" t="s">
        <v>8203</v>
      </c>
      <c r="D1387" s="832" t="s">
        <v>10151</v>
      </c>
      <c r="E1387" s="832" t="s">
        <v>10152</v>
      </c>
      <c r="F1387" s="849">
        <v>4</v>
      </c>
      <c r="G1387" s="849">
        <v>7472</v>
      </c>
      <c r="H1387" s="849">
        <v>0.95647721454173062</v>
      </c>
      <c r="I1387" s="849">
        <v>1868</v>
      </c>
      <c r="J1387" s="849">
        <v>4</v>
      </c>
      <c r="K1387" s="849">
        <v>7812</v>
      </c>
      <c r="L1387" s="849">
        <v>1</v>
      </c>
      <c r="M1387" s="849">
        <v>1953</v>
      </c>
      <c r="N1387" s="849">
        <v>4</v>
      </c>
      <c r="O1387" s="849">
        <v>7820</v>
      </c>
      <c r="P1387" s="837">
        <v>1.0010240655401945</v>
      </c>
      <c r="Q1387" s="850">
        <v>1955</v>
      </c>
    </row>
    <row r="1388" spans="1:17" ht="14.4" customHeight="1" x14ac:dyDescent="0.3">
      <c r="A1388" s="831" t="s">
        <v>628</v>
      </c>
      <c r="B1388" s="832" t="s">
        <v>10112</v>
      </c>
      <c r="C1388" s="832" t="s">
        <v>8203</v>
      </c>
      <c r="D1388" s="832" t="s">
        <v>10153</v>
      </c>
      <c r="E1388" s="832" t="s">
        <v>10154</v>
      </c>
      <c r="F1388" s="849"/>
      <c r="G1388" s="849"/>
      <c r="H1388" s="849"/>
      <c r="I1388" s="849"/>
      <c r="J1388" s="849"/>
      <c r="K1388" s="849"/>
      <c r="L1388" s="849"/>
      <c r="M1388" s="849"/>
      <c r="N1388" s="849">
        <v>1</v>
      </c>
      <c r="O1388" s="849">
        <v>3243</v>
      </c>
      <c r="P1388" s="837"/>
      <c r="Q1388" s="850">
        <v>3243</v>
      </c>
    </row>
    <row r="1389" spans="1:17" ht="14.4" customHeight="1" x14ac:dyDescent="0.3">
      <c r="A1389" s="831" t="s">
        <v>628</v>
      </c>
      <c r="B1389" s="832" t="s">
        <v>10112</v>
      </c>
      <c r="C1389" s="832" t="s">
        <v>8203</v>
      </c>
      <c r="D1389" s="832" t="s">
        <v>10155</v>
      </c>
      <c r="E1389" s="832" t="s">
        <v>10156</v>
      </c>
      <c r="F1389" s="849">
        <v>4</v>
      </c>
      <c r="G1389" s="849">
        <v>3276</v>
      </c>
      <c r="H1389" s="849">
        <v>3.9186602870813396</v>
      </c>
      <c r="I1389" s="849">
        <v>819</v>
      </c>
      <c r="J1389" s="849">
        <v>1</v>
      </c>
      <c r="K1389" s="849">
        <v>836</v>
      </c>
      <c r="L1389" s="849">
        <v>1</v>
      </c>
      <c r="M1389" s="849">
        <v>836</v>
      </c>
      <c r="N1389" s="849">
        <v>4</v>
      </c>
      <c r="O1389" s="849">
        <v>3348</v>
      </c>
      <c r="P1389" s="837">
        <v>4.0047846889952154</v>
      </c>
      <c r="Q1389" s="850">
        <v>837</v>
      </c>
    </row>
    <row r="1390" spans="1:17" ht="14.4" customHeight="1" x14ac:dyDescent="0.3">
      <c r="A1390" s="831" t="s">
        <v>628</v>
      </c>
      <c r="B1390" s="832" t="s">
        <v>10112</v>
      </c>
      <c r="C1390" s="832" t="s">
        <v>8203</v>
      </c>
      <c r="D1390" s="832" t="s">
        <v>10157</v>
      </c>
      <c r="E1390" s="832" t="s">
        <v>10158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1</v>
      </c>
      <c r="O1390" s="849">
        <v>1241</v>
      </c>
      <c r="P1390" s="837"/>
      <c r="Q1390" s="850">
        <v>1241</v>
      </c>
    </row>
    <row r="1391" spans="1:17" ht="14.4" customHeight="1" x14ac:dyDescent="0.3">
      <c r="A1391" s="831" t="s">
        <v>628</v>
      </c>
      <c r="B1391" s="832" t="s">
        <v>10112</v>
      </c>
      <c r="C1391" s="832" t="s">
        <v>8203</v>
      </c>
      <c r="D1391" s="832" t="s">
        <v>10159</v>
      </c>
      <c r="E1391" s="832" t="s">
        <v>10160</v>
      </c>
      <c r="F1391" s="849">
        <v>4</v>
      </c>
      <c r="G1391" s="849">
        <v>9564</v>
      </c>
      <c r="H1391" s="849">
        <v>0.95640000000000003</v>
      </c>
      <c r="I1391" s="849">
        <v>2391</v>
      </c>
      <c r="J1391" s="849">
        <v>4</v>
      </c>
      <c r="K1391" s="849">
        <v>10000</v>
      </c>
      <c r="L1391" s="849">
        <v>1</v>
      </c>
      <c r="M1391" s="849">
        <v>2500</v>
      </c>
      <c r="N1391" s="849">
        <v>4</v>
      </c>
      <c r="O1391" s="849">
        <v>10004</v>
      </c>
      <c r="P1391" s="837">
        <v>1.0004</v>
      </c>
      <c r="Q1391" s="850">
        <v>2501</v>
      </c>
    </row>
    <row r="1392" spans="1:17" ht="14.4" customHeight="1" x14ac:dyDescent="0.3">
      <c r="A1392" s="831" t="s">
        <v>628</v>
      </c>
      <c r="B1392" s="832" t="s">
        <v>10112</v>
      </c>
      <c r="C1392" s="832" t="s">
        <v>8203</v>
      </c>
      <c r="D1392" s="832" t="s">
        <v>10161</v>
      </c>
      <c r="E1392" s="832" t="s">
        <v>10162</v>
      </c>
      <c r="F1392" s="849"/>
      <c r="G1392" s="849"/>
      <c r="H1392" s="849"/>
      <c r="I1392" s="849"/>
      <c r="J1392" s="849">
        <v>1</v>
      </c>
      <c r="K1392" s="849">
        <v>4095</v>
      </c>
      <c r="L1392" s="849">
        <v>1</v>
      </c>
      <c r="M1392" s="849">
        <v>4095</v>
      </c>
      <c r="N1392" s="849"/>
      <c r="O1392" s="849"/>
      <c r="P1392" s="837"/>
      <c r="Q1392" s="850"/>
    </row>
    <row r="1393" spans="1:17" ht="14.4" customHeight="1" x14ac:dyDescent="0.3">
      <c r="A1393" s="831" t="s">
        <v>628</v>
      </c>
      <c r="B1393" s="832" t="s">
        <v>10112</v>
      </c>
      <c r="C1393" s="832" t="s">
        <v>8203</v>
      </c>
      <c r="D1393" s="832" t="s">
        <v>10163</v>
      </c>
      <c r="E1393" s="832" t="s">
        <v>10164</v>
      </c>
      <c r="F1393" s="849">
        <v>3</v>
      </c>
      <c r="G1393" s="849">
        <v>8079</v>
      </c>
      <c r="H1393" s="849">
        <v>0.95293701344656756</v>
      </c>
      <c r="I1393" s="849">
        <v>2693</v>
      </c>
      <c r="J1393" s="849">
        <v>3</v>
      </c>
      <c r="K1393" s="849">
        <v>8478</v>
      </c>
      <c r="L1393" s="849">
        <v>1</v>
      </c>
      <c r="M1393" s="849">
        <v>2826</v>
      </c>
      <c r="N1393" s="849">
        <v>2</v>
      </c>
      <c r="O1393" s="849">
        <v>5656</v>
      </c>
      <c r="P1393" s="837">
        <v>0.66713847605567356</v>
      </c>
      <c r="Q1393" s="850">
        <v>2828</v>
      </c>
    </row>
    <row r="1394" spans="1:17" ht="14.4" customHeight="1" x14ac:dyDescent="0.3">
      <c r="A1394" s="831" t="s">
        <v>628</v>
      </c>
      <c r="B1394" s="832" t="s">
        <v>10112</v>
      </c>
      <c r="C1394" s="832" t="s">
        <v>8203</v>
      </c>
      <c r="D1394" s="832" t="s">
        <v>10165</v>
      </c>
      <c r="E1394" s="832" t="s">
        <v>10166</v>
      </c>
      <c r="F1394" s="849">
        <v>103</v>
      </c>
      <c r="G1394" s="849">
        <v>40682</v>
      </c>
      <c r="H1394" s="849">
        <v>0.88113493610569638</v>
      </c>
      <c r="I1394" s="849">
        <v>394.97087378640776</v>
      </c>
      <c r="J1394" s="849">
        <v>114</v>
      </c>
      <c r="K1394" s="849">
        <v>46170</v>
      </c>
      <c r="L1394" s="849">
        <v>1</v>
      </c>
      <c r="M1394" s="849">
        <v>405</v>
      </c>
      <c r="N1394" s="849">
        <v>120</v>
      </c>
      <c r="O1394" s="849">
        <v>48720</v>
      </c>
      <c r="P1394" s="837">
        <v>1.0552306692657569</v>
      </c>
      <c r="Q1394" s="850">
        <v>406</v>
      </c>
    </row>
    <row r="1395" spans="1:17" ht="14.4" customHeight="1" x14ac:dyDescent="0.3">
      <c r="A1395" s="831" t="s">
        <v>628</v>
      </c>
      <c r="B1395" s="832" t="s">
        <v>10112</v>
      </c>
      <c r="C1395" s="832" t="s">
        <v>8203</v>
      </c>
      <c r="D1395" s="832" t="s">
        <v>10167</v>
      </c>
      <c r="E1395" s="832" t="s">
        <v>10168</v>
      </c>
      <c r="F1395" s="849"/>
      <c r="G1395" s="849"/>
      <c r="H1395" s="849"/>
      <c r="I1395" s="849"/>
      <c r="J1395" s="849">
        <v>1</v>
      </c>
      <c r="K1395" s="849">
        <v>1779</v>
      </c>
      <c r="L1395" s="849">
        <v>1</v>
      </c>
      <c r="M1395" s="849">
        <v>1779</v>
      </c>
      <c r="N1395" s="849"/>
      <c r="O1395" s="849"/>
      <c r="P1395" s="837"/>
      <c r="Q1395" s="850"/>
    </row>
    <row r="1396" spans="1:17" ht="14.4" customHeight="1" x14ac:dyDescent="0.3">
      <c r="A1396" s="831" t="s">
        <v>628</v>
      </c>
      <c r="B1396" s="832" t="s">
        <v>10112</v>
      </c>
      <c r="C1396" s="832" t="s">
        <v>8203</v>
      </c>
      <c r="D1396" s="832" t="s">
        <v>10169</v>
      </c>
      <c r="E1396" s="832" t="s">
        <v>10170</v>
      </c>
      <c r="F1396" s="849">
        <v>1</v>
      </c>
      <c r="G1396" s="849">
        <v>94</v>
      </c>
      <c r="H1396" s="849">
        <v>0.57668711656441718</v>
      </c>
      <c r="I1396" s="849">
        <v>94</v>
      </c>
      <c r="J1396" s="849">
        <v>1</v>
      </c>
      <c r="K1396" s="849">
        <v>163</v>
      </c>
      <c r="L1396" s="849">
        <v>1</v>
      </c>
      <c r="M1396" s="849">
        <v>163</v>
      </c>
      <c r="N1396" s="849"/>
      <c r="O1396" s="849"/>
      <c r="P1396" s="837"/>
      <c r="Q1396" s="850"/>
    </row>
    <row r="1397" spans="1:17" ht="14.4" customHeight="1" x14ac:dyDescent="0.3">
      <c r="A1397" s="831" t="s">
        <v>628</v>
      </c>
      <c r="B1397" s="832" t="s">
        <v>10112</v>
      </c>
      <c r="C1397" s="832" t="s">
        <v>8203</v>
      </c>
      <c r="D1397" s="832" t="s">
        <v>10171</v>
      </c>
      <c r="E1397" s="832" t="s">
        <v>10172</v>
      </c>
      <c r="F1397" s="849"/>
      <c r="G1397" s="849"/>
      <c r="H1397" s="849"/>
      <c r="I1397" s="849"/>
      <c r="J1397" s="849">
        <v>3</v>
      </c>
      <c r="K1397" s="849">
        <v>915</v>
      </c>
      <c r="L1397" s="849">
        <v>1</v>
      </c>
      <c r="M1397" s="849">
        <v>305</v>
      </c>
      <c r="N1397" s="849">
        <v>1</v>
      </c>
      <c r="O1397" s="849">
        <v>306</v>
      </c>
      <c r="P1397" s="837">
        <v>0.33442622950819673</v>
      </c>
      <c r="Q1397" s="850">
        <v>306</v>
      </c>
    </row>
    <row r="1398" spans="1:17" ht="14.4" customHeight="1" x14ac:dyDescent="0.3">
      <c r="A1398" s="831" t="s">
        <v>628</v>
      </c>
      <c r="B1398" s="832" t="s">
        <v>10112</v>
      </c>
      <c r="C1398" s="832" t="s">
        <v>8203</v>
      </c>
      <c r="D1398" s="832" t="s">
        <v>10173</v>
      </c>
      <c r="E1398" s="832" t="s">
        <v>10174</v>
      </c>
      <c r="F1398" s="849"/>
      <c r="G1398" s="849"/>
      <c r="H1398" s="849"/>
      <c r="I1398" s="849"/>
      <c r="J1398" s="849"/>
      <c r="K1398" s="849"/>
      <c r="L1398" s="849"/>
      <c r="M1398" s="849"/>
      <c r="N1398" s="849">
        <v>1</v>
      </c>
      <c r="O1398" s="849">
        <v>1710</v>
      </c>
      <c r="P1398" s="837"/>
      <c r="Q1398" s="850">
        <v>1710</v>
      </c>
    </row>
    <row r="1399" spans="1:17" ht="14.4" customHeight="1" x14ac:dyDescent="0.3">
      <c r="A1399" s="831" t="s">
        <v>628</v>
      </c>
      <c r="B1399" s="832" t="s">
        <v>10112</v>
      </c>
      <c r="C1399" s="832" t="s">
        <v>8203</v>
      </c>
      <c r="D1399" s="832" t="s">
        <v>9856</v>
      </c>
      <c r="E1399" s="832" t="s">
        <v>9857</v>
      </c>
      <c r="F1399" s="849">
        <v>180</v>
      </c>
      <c r="G1399" s="849">
        <v>11880</v>
      </c>
      <c r="H1399" s="849">
        <v>1.005586592178771</v>
      </c>
      <c r="I1399" s="849">
        <v>66</v>
      </c>
      <c r="J1399" s="849">
        <v>179</v>
      </c>
      <c r="K1399" s="849">
        <v>11814</v>
      </c>
      <c r="L1399" s="849">
        <v>1</v>
      </c>
      <c r="M1399" s="849">
        <v>66</v>
      </c>
      <c r="N1399" s="849">
        <v>135</v>
      </c>
      <c r="O1399" s="849">
        <v>8910</v>
      </c>
      <c r="P1399" s="837">
        <v>0.75418994413407825</v>
      </c>
      <c r="Q1399" s="850">
        <v>66</v>
      </c>
    </row>
    <row r="1400" spans="1:17" ht="14.4" customHeight="1" x14ac:dyDescent="0.3">
      <c r="A1400" s="831" t="s">
        <v>628</v>
      </c>
      <c r="B1400" s="832" t="s">
        <v>10112</v>
      </c>
      <c r="C1400" s="832" t="s">
        <v>8203</v>
      </c>
      <c r="D1400" s="832" t="s">
        <v>10175</v>
      </c>
      <c r="E1400" s="832" t="s">
        <v>10176</v>
      </c>
      <c r="F1400" s="849"/>
      <c r="G1400" s="849"/>
      <c r="H1400" s="849"/>
      <c r="I1400" s="849"/>
      <c r="J1400" s="849">
        <v>1</v>
      </c>
      <c r="K1400" s="849">
        <v>446</v>
      </c>
      <c r="L1400" s="849">
        <v>1</v>
      </c>
      <c r="M1400" s="849">
        <v>446</v>
      </c>
      <c r="N1400" s="849">
        <v>1</v>
      </c>
      <c r="O1400" s="849">
        <v>447</v>
      </c>
      <c r="P1400" s="837">
        <v>1.0022421524663676</v>
      </c>
      <c r="Q1400" s="850">
        <v>447</v>
      </c>
    </row>
    <row r="1401" spans="1:17" ht="14.4" customHeight="1" x14ac:dyDescent="0.3">
      <c r="A1401" s="831" t="s">
        <v>628</v>
      </c>
      <c r="B1401" s="832" t="s">
        <v>10112</v>
      </c>
      <c r="C1401" s="832" t="s">
        <v>8203</v>
      </c>
      <c r="D1401" s="832" t="s">
        <v>10177</v>
      </c>
      <c r="E1401" s="832" t="s">
        <v>10178</v>
      </c>
      <c r="F1401" s="849">
        <v>1</v>
      </c>
      <c r="G1401" s="849">
        <v>1855</v>
      </c>
      <c r="H1401" s="849"/>
      <c r="I1401" s="849">
        <v>1855</v>
      </c>
      <c r="J1401" s="849"/>
      <c r="K1401" s="849"/>
      <c r="L1401" s="849"/>
      <c r="M1401" s="849"/>
      <c r="N1401" s="849"/>
      <c r="O1401" s="849"/>
      <c r="P1401" s="837"/>
      <c r="Q1401" s="850"/>
    </row>
    <row r="1402" spans="1:17" ht="14.4" customHeight="1" x14ac:dyDescent="0.3">
      <c r="A1402" s="831" t="s">
        <v>628</v>
      </c>
      <c r="B1402" s="832" t="s">
        <v>10112</v>
      </c>
      <c r="C1402" s="832" t="s">
        <v>8203</v>
      </c>
      <c r="D1402" s="832" t="s">
        <v>10179</v>
      </c>
      <c r="E1402" s="832" t="s">
        <v>10180</v>
      </c>
      <c r="F1402" s="849"/>
      <c r="G1402" s="849"/>
      <c r="H1402" s="849"/>
      <c r="I1402" s="849"/>
      <c r="J1402" s="849">
        <v>2</v>
      </c>
      <c r="K1402" s="849">
        <v>184</v>
      </c>
      <c r="L1402" s="849">
        <v>1</v>
      </c>
      <c r="M1402" s="849">
        <v>92</v>
      </c>
      <c r="N1402" s="849"/>
      <c r="O1402" s="849"/>
      <c r="P1402" s="837"/>
      <c r="Q1402" s="850"/>
    </row>
    <row r="1403" spans="1:17" ht="14.4" customHeight="1" x14ac:dyDescent="0.3">
      <c r="A1403" s="831" t="s">
        <v>628</v>
      </c>
      <c r="B1403" s="832" t="s">
        <v>10112</v>
      </c>
      <c r="C1403" s="832" t="s">
        <v>8203</v>
      </c>
      <c r="D1403" s="832" t="s">
        <v>10181</v>
      </c>
      <c r="E1403" s="832" t="s">
        <v>10182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3</v>
      </c>
      <c r="O1403" s="849">
        <v>9843</v>
      </c>
      <c r="P1403" s="837"/>
      <c r="Q1403" s="850">
        <v>3281</v>
      </c>
    </row>
    <row r="1404" spans="1:17" ht="14.4" customHeight="1" x14ac:dyDescent="0.3">
      <c r="A1404" s="831" t="s">
        <v>628</v>
      </c>
      <c r="B1404" s="832" t="s">
        <v>10112</v>
      </c>
      <c r="C1404" s="832" t="s">
        <v>8203</v>
      </c>
      <c r="D1404" s="832" t="s">
        <v>8574</v>
      </c>
      <c r="E1404" s="832" t="s">
        <v>8575</v>
      </c>
      <c r="F1404" s="849">
        <v>9</v>
      </c>
      <c r="G1404" s="849">
        <v>738</v>
      </c>
      <c r="H1404" s="849">
        <v>0.42906976744186048</v>
      </c>
      <c r="I1404" s="849">
        <v>82</v>
      </c>
      <c r="J1404" s="849">
        <v>20</v>
      </c>
      <c r="K1404" s="849">
        <v>1720</v>
      </c>
      <c r="L1404" s="849">
        <v>1</v>
      </c>
      <c r="M1404" s="849">
        <v>86</v>
      </c>
      <c r="N1404" s="849">
        <v>14</v>
      </c>
      <c r="O1404" s="849">
        <v>1204</v>
      </c>
      <c r="P1404" s="837">
        <v>0.7</v>
      </c>
      <c r="Q1404" s="850">
        <v>86</v>
      </c>
    </row>
    <row r="1405" spans="1:17" ht="14.4" customHeight="1" x14ac:dyDescent="0.3">
      <c r="A1405" s="831" t="s">
        <v>628</v>
      </c>
      <c r="B1405" s="832" t="s">
        <v>10112</v>
      </c>
      <c r="C1405" s="832" t="s">
        <v>8203</v>
      </c>
      <c r="D1405" s="832" t="s">
        <v>10183</v>
      </c>
      <c r="E1405" s="832" t="s">
        <v>10184</v>
      </c>
      <c r="F1405" s="849">
        <v>1</v>
      </c>
      <c r="G1405" s="849">
        <v>109</v>
      </c>
      <c r="H1405" s="849">
        <v>0.96460176991150437</v>
      </c>
      <c r="I1405" s="849">
        <v>109</v>
      </c>
      <c r="J1405" s="849">
        <v>1</v>
      </c>
      <c r="K1405" s="849">
        <v>113</v>
      </c>
      <c r="L1405" s="849">
        <v>1</v>
      </c>
      <c r="M1405" s="849">
        <v>113</v>
      </c>
      <c r="N1405" s="849"/>
      <c r="O1405" s="849"/>
      <c r="P1405" s="837"/>
      <c r="Q1405" s="850"/>
    </row>
    <row r="1406" spans="1:17" ht="14.4" customHeight="1" x14ac:dyDescent="0.3">
      <c r="A1406" s="831" t="s">
        <v>628</v>
      </c>
      <c r="B1406" s="832" t="s">
        <v>10112</v>
      </c>
      <c r="C1406" s="832" t="s">
        <v>8203</v>
      </c>
      <c r="D1406" s="832" t="s">
        <v>9523</v>
      </c>
      <c r="E1406" s="832" t="s">
        <v>9524</v>
      </c>
      <c r="F1406" s="849"/>
      <c r="G1406" s="849"/>
      <c r="H1406" s="849"/>
      <c r="I1406" s="849"/>
      <c r="J1406" s="849">
        <v>1</v>
      </c>
      <c r="K1406" s="849">
        <v>1063</v>
      </c>
      <c r="L1406" s="849">
        <v>1</v>
      </c>
      <c r="M1406" s="849">
        <v>1063</v>
      </c>
      <c r="N1406" s="849"/>
      <c r="O1406" s="849"/>
      <c r="P1406" s="837"/>
      <c r="Q1406" s="850"/>
    </row>
    <row r="1407" spans="1:17" ht="14.4" customHeight="1" x14ac:dyDescent="0.3">
      <c r="A1407" s="831" t="s">
        <v>628</v>
      </c>
      <c r="B1407" s="832" t="s">
        <v>10112</v>
      </c>
      <c r="C1407" s="832" t="s">
        <v>8203</v>
      </c>
      <c r="D1407" s="832" t="s">
        <v>10185</v>
      </c>
      <c r="E1407" s="832" t="s">
        <v>10186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1</v>
      </c>
      <c r="O1407" s="849">
        <v>6102</v>
      </c>
      <c r="P1407" s="837"/>
      <c r="Q1407" s="850">
        <v>6102</v>
      </c>
    </row>
    <row r="1408" spans="1:17" ht="14.4" customHeight="1" x14ac:dyDescent="0.3">
      <c r="A1408" s="831" t="s">
        <v>628</v>
      </c>
      <c r="B1408" s="832" t="s">
        <v>10112</v>
      </c>
      <c r="C1408" s="832" t="s">
        <v>8203</v>
      </c>
      <c r="D1408" s="832" t="s">
        <v>10187</v>
      </c>
      <c r="E1408" s="832" t="s">
        <v>10188</v>
      </c>
      <c r="F1408" s="849">
        <v>1</v>
      </c>
      <c r="G1408" s="849">
        <v>114</v>
      </c>
      <c r="H1408" s="849"/>
      <c r="I1408" s="849">
        <v>114</v>
      </c>
      <c r="J1408" s="849"/>
      <c r="K1408" s="849"/>
      <c r="L1408" s="849"/>
      <c r="M1408" s="849"/>
      <c r="N1408" s="849"/>
      <c r="O1408" s="849"/>
      <c r="P1408" s="837"/>
      <c r="Q1408" s="850"/>
    </row>
    <row r="1409" spans="1:17" ht="14.4" customHeight="1" x14ac:dyDescent="0.3">
      <c r="A1409" s="831" t="s">
        <v>628</v>
      </c>
      <c r="B1409" s="832" t="s">
        <v>10112</v>
      </c>
      <c r="C1409" s="832" t="s">
        <v>8203</v>
      </c>
      <c r="D1409" s="832" t="s">
        <v>10189</v>
      </c>
      <c r="E1409" s="832" t="s">
        <v>10190</v>
      </c>
      <c r="F1409" s="849"/>
      <c r="G1409" s="849"/>
      <c r="H1409" s="849"/>
      <c r="I1409" s="849"/>
      <c r="J1409" s="849"/>
      <c r="K1409" s="849"/>
      <c r="L1409" s="849"/>
      <c r="M1409" s="849"/>
      <c r="N1409" s="849">
        <v>1</v>
      </c>
      <c r="O1409" s="849">
        <v>3029</v>
      </c>
      <c r="P1409" s="837"/>
      <c r="Q1409" s="850">
        <v>3029</v>
      </c>
    </row>
    <row r="1410" spans="1:17" ht="14.4" customHeight="1" x14ac:dyDescent="0.3">
      <c r="A1410" s="831" t="s">
        <v>628</v>
      </c>
      <c r="B1410" s="832" t="s">
        <v>10112</v>
      </c>
      <c r="C1410" s="832" t="s">
        <v>8203</v>
      </c>
      <c r="D1410" s="832" t="s">
        <v>10191</v>
      </c>
      <c r="E1410" s="832" t="s">
        <v>10192</v>
      </c>
      <c r="F1410" s="849">
        <v>399</v>
      </c>
      <c r="G1410" s="849">
        <v>17157</v>
      </c>
      <c r="H1410" s="849">
        <v>0.85256410256410253</v>
      </c>
      <c r="I1410" s="849">
        <v>43</v>
      </c>
      <c r="J1410" s="849">
        <v>468</v>
      </c>
      <c r="K1410" s="849">
        <v>20124</v>
      </c>
      <c r="L1410" s="849">
        <v>1</v>
      </c>
      <c r="M1410" s="849">
        <v>43</v>
      </c>
      <c r="N1410" s="849">
        <v>448</v>
      </c>
      <c r="O1410" s="849">
        <v>19264</v>
      </c>
      <c r="P1410" s="837">
        <v>0.95726495726495731</v>
      </c>
      <c r="Q1410" s="850">
        <v>43</v>
      </c>
    </row>
    <row r="1411" spans="1:17" ht="14.4" customHeight="1" x14ac:dyDescent="0.3">
      <c r="A1411" s="831" t="s">
        <v>628</v>
      </c>
      <c r="B1411" s="832" t="s">
        <v>10112</v>
      </c>
      <c r="C1411" s="832" t="s">
        <v>8203</v>
      </c>
      <c r="D1411" s="832" t="s">
        <v>10193</v>
      </c>
      <c r="E1411" s="832" t="s">
        <v>10194</v>
      </c>
      <c r="F1411" s="849">
        <v>339</v>
      </c>
      <c r="G1411" s="849">
        <v>490533</v>
      </c>
      <c r="H1411" s="849">
        <v>1.0208017280667254</v>
      </c>
      <c r="I1411" s="849">
        <v>1447</v>
      </c>
      <c r="J1411" s="849">
        <v>321</v>
      </c>
      <c r="K1411" s="849">
        <v>480537</v>
      </c>
      <c r="L1411" s="849">
        <v>1</v>
      </c>
      <c r="M1411" s="849">
        <v>1497</v>
      </c>
      <c r="N1411" s="849">
        <v>336</v>
      </c>
      <c r="O1411" s="849">
        <v>503328</v>
      </c>
      <c r="P1411" s="837">
        <v>1.0474281897127589</v>
      </c>
      <c r="Q1411" s="850">
        <v>1498</v>
      </c>
    </row>
    <row r="1412" spans="1:17" ht="14.4" customHeight="1" x14ac:dyDescent="0.3">
      <c r="A1412" s="831" t="s">
        <v>628</v>
      </c>
      <c r="B1412" s="832" t="s">
        <v>10112</v>
      </c>
      <c r="C1412" s="832" t="s">
        <v>8203</v>
      </c>
      <c r="D1412" s="832" t="s">
        <v>10195</v>
      </c>
      <c r="E1412" s="832" t="s">
        <v>10196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1</v>
      </c>
      <c r="O1412" s="849">
        <v>5574</v>
      </c>
      <c r="P1412" s="837"/>
      <c r="Q1412" s="850">
        <v>5574</v>
      </c>
    </row>
    <row r="1413" spans="1:17" ht="14.4" customHeight="1" x14ac:dyDescent="0.3">
      <c r="A1413" s="831" t="s">
        <v>628</v>
      </c>
      <c r="B1413" s="832" t="s">
        <v>10112</v>
      </c>
      <c r="C1413" s="832" t="s">
        <v>8203</v>
      </c>
      <c r="D1413" s="832" t="s">
        <v>10197</v>
      </c>
      <c r="E1413" s="832" t="s">
        <v>10198</v>
      </c>
      <c r="F1413" s="849">
        <v>101</v>
      </c>
      <c r="G1413" s="849">
        <v>20200</v>
      </c>
      <c r="H1413" s="849">
        <v>1.0476091691733223</v>
      </c>
      <c r="I1413" s="849">
        <v>200</v>
      </c>
      <c r="J1413" s="849">
        <v>62</v>
      </c>
      <c r="K1413" s="849">
        <v>19282</v>
      </c>
      <c r="L1413" s="849">
        <v>1</v>
      </c>
      <c r="M1413" s="849">
        <v>311</v>
      </c>
      <c r="N1413" s="849">
        <v>43</v>
      </c>
      <c r="O1413" s="849">
        <v>13416</v>
      </c>
      <c r="P1413" s="837">
        <v>0.69577844621927187</v>
      </c>
      <c r="Q1413" s="850">
        <v>312</v>
      </c>
    </row>
    <row r="1414" spans="1:17" ht="14.4" customHeight="1" x14ac:dyDescent="0.3">
      <c r="A1414" s="831" t="s">
        <v>628</v>
      </c>
      <c r="B1414" s="832" t="s">
        <v>10112</v>
      </c>
      <c r="C1414" s="832" t="s">
        <v>8203</v>
      </c>
      <c r="D1414" s="832" t="s">
        <v>10091</v>
      </c>
      <c r="E1414" s="832" t="s">
        <v>10092</v>
      </c>
      <c r="F1414" s="849"/>
      <c r="G1414" s="849"/>
      <c r="H1414" s="849"/>
      <c r="I1414" s="849"/>
      <c r="J1414" s="849">
        <v>1</v>
      </c>
      <c r="K1414" s="849">
        <v>99</v>
      </c>
      <c r="L1414" s="849">
        <v>1</v>
      </c>
      <c r="M1414" s="849">
        <v>99</v>
      </c>
      <c r="N1414" s="849">
        <v>2</v>
      </c>
      <c r="O1414" s="849">
        <v>198</v>
      </c>
      <c r="P1414" s="837">
        <v>2</v>
      </c>
      <c r="Q1414" s="850">
        <v>99</v>
      </c>
    </row>
    <row r="1415" spans="1:17" ht="14.4" customHeight="1" x14ac:dyDescent="0.3">
      <c r="A1415" s="831" t="s">
        <v>628</v>
      </c>
      <c r="B1415" s="832" t="s">
        <v>10112</v>
      </c>
      <c r="C1415" s="832" t="s">
        <v>8203</v>
      </c>
      <c r="D1415" s="832" t="s">
        <v>9563</v>
      </c>
      <c r="E1415" s="832" t="s">
        <v>9564</v>
      </c>
      <c r="F1415" s="849"/>
      <c r="G1415" s="849"/>
      <c r="H1415" s="849"/>
      <c r="I1415" s="849"/>
      <c r="J1415" s="849"/>
      <c r="K1415" s="849"/>
      <c r="L1415" s="849"/>
      <c r="M1415" s="849"/>
      <c r="N1415" s="849">
        <v>1</v>
      </c>
      <c r="O1415" s="849">
        <v>4209</v>
      </c>
      <c r="P1415" s="837"/>
      <c r="Q1415" s="850">
        <v>4209</v>
      </c>
    </row>
    <row r="1416" spans="1:17" ht="14.4" customHeight="1" x14ac:dyDescent="0.3">
      <c r="A1416" s="831" t="s">
        <v>628</v>
      </c>
      <c r="B1416" s="832" t="s">
        <v>10112</v>
      </c>
      <c r="C1416" s="832" t="s">
        <v>8203</v>
      </c>
      <c r="D1416" s="832" t="s">
        <v>10093</v>
      </c>
      <c r="E1416" s="832" t="s">
        <v>10094</v>
      </c>
      <c r="F1416" s="849"/>
      <c r="G1416" s="849"/>
      <c r="H1416" s="849"/>
      <c r="I1416" s="849"/>
      <c r="J1416" s="849"/>
      <c r="K1416" s="849"/>
      <c r="L1416" s="849"/>
      <c r="M1416" s="849"/>
      <c r="N1416" s="849">
        <v>1</v>
      </c>
      <c r="O1416" s="849">
        <v>395</v>
      </c>
      <c r="P1416" s="837"/>
      <c r="Q1416" s="850">
        <v>395</v>
      </c>
    </row>
    <row r="1417" spans="1:17" ht="14.4" customHeight="1" x14ac:dyDescent="0.3">
      <c r="A1417" s="831" t="s">
        <v>628</v>
      </c>
      <c r="B1417" s="832" t="s">
        <v>10112</v>
      </c>
      <c r="C1417" s="832" t="s">
        <v>8203</v>
      </c>
      <c r="D1417" s="832" t="s">
        <v>10199</v>
      </c>
      <c r="E1417" s="832" t="s">
        <v>10200</v>
      </c>
      <c r="F1417" s="849">
        <v>1</v>
      </c>
      <c r="G1417" s="849">
        <v>4502</v>
      </c>
      <c r="H1417" s="849">
        <v>0.95381355932203393</v>
      </c>
      <c r="I1417" s="849">
        <v>4502</v>
      </c>
      <c r="J1417" s="849">
        <v>1</v>
      </c>
      <c r="K1417" s="849">
        <v>4720</v>
      </c>
      <c r="L1417" s="849">
        <v>1</v>
      </c>
      <c r="M1417" s="849">
        <v>4720</v>
      </c>
      <c r="N1417" s="849">
        <v>3</v>
      </c>
      <c r="O1417" s="849">
        <v>14175</v>
      </c>
      <c r="P1417" s="837">
        <v>3.0031779661016951</v>
      </c>
      <c r="Q1417" s="850">
        <v>4725</v>
      </c>
    </row>
    <row r="1418" spans="1:17" ht="14.4" customHeight="1" x14ac:dyDescent="0.3">
      <c r="A1418" s="831" t="s">
        <v>628</v>
      </c>
      <c r="B1418" s="832" t="s">
        <v>10112</v>
      </c>
      <c r="C1418" s="832" t="s">
        <v>8203</v>
      </c>
      <c r="D1418" s="832" t="s">
        <v>10201</v>
      </c>
      <c r="E1418" s="832" t="s">
        <v>10202</v>
      </c>
      <c r="F1418" s="849"/>
      <c r="G1418" s="849"/>
      <c r="H1418" s="849"/>
      <c r="I1418" s="849"/>
      <c r="J1418" s="849">
        <v>1</v>
      </c>
      <c r="K1418" s="849">
        <v>152</v>
      </c>
      <c r="L1418" s="849">
        <v>1</v>
      </c>
      <c r="M1418" s="849">
        <v>152</v>
      </c>
      <c r="N1418" s="849"/>
      <c r="O1418" s="849"/>
      <c r="P1418" s="837"/>
      <c r="Q1418" s="850"/>
    </row>
    <row r="1419" spans="1:17" ht="14.4" customHeight="1" x14ac:dyDescent="0.3">
      <c r="A1419" s="831" t="s">
        <v>628</v>
      </c>
      <c r="B1419" s="832" t="s">
        <v>10112</v>
      </c>
      <c r="C1419" s="832" t="s">
        <v>8203</v>
      </c>
      <c r="D1419" s="832" t="s">
        <v>10203</v>
      </c>
      <c r="E1419" s="832" t="s">
        <v>10204</v>
      </c>
      <c r="F1419" s="849">
        <v>5</v>
      </c>
      <c r="G1419" s="849">
        <v>19625</v>
      </c>
      <c r="H1419" s="849">
        <v>4.7391934315382755</v>
      </c>
      <c r="I1419" s="849">
        <v>3925</v>
      </c>
      <c r="J1419" s="849">
        <v>1</v>
      </c>
      <c r="K1419" s="849">
        <v>4141</v>
      </c>
      <c r="L1419" s="849">
        <v>1</v>
      </c>
      <c r="M1419" s="849">
        <v>4141</v>
      </c>
      <c r="N1419" s="849">
        <v>3</v>
      </c>
      <c r="O1419" s="849">
        <v>12435</v>
      </c>
      <c r="P1419" s="837">
        <v>3.0028978507606858</v>
      </c>
      <c r="Q1419" s="850">
        <v>4145</v>
      </c>
    </row>
    <row r="1420" spans="1:17" ht="14.4" customHeight="1" x14ac:dyDescent="0.3">
      <c r="A1420" s="831" t="s">
        <v>628</v>
      </c>
      <c r="B1420" s="832" t="s">
        <v>10112</v>
      </c>
      <c r="C1420" s="832" t="s">
        <v>8203</v>
      </c>
      <c r="D1420" s="832" t="s">
        <v>10205</v>
      </c>
      <c r="E1420" s="832" t="s">
        <v>10206</v>
      </c>
      <c r="F1420" s="849">
        <v>3</v>
      </c>
      <c r="G1420" s="849">
        <v>903</v>
      </c>
      <c r="H1420" s="849">
        <v>0.97096774193548385</v>
      </c>
      <c r="I1420" s="849">
        <v>301</v>
      </c>
      <c r="J1420" s="849">
        <v>3</v>
      </c>
      <c r="K1420" s="849">
        <v>930</v>
      </c>
      <c r="L1420" s="849">
        <v>1</v>
      </c>
      <c r="M1420" s="849">
        <v>310</v>
      </c>
      <c r="N1420" s="849">
        <v>3</v>
      </c>
      <c r="O1420" s="849">
        <v>930</v>
      </c>
      <c r="P1420" s="837">
        <v>1</v>
      </c>
      <c r="Q1420" s="850">
        <v>310</v>
      </c>
    </row>
    <row r="1421" spans="1:17" ht="14.4" customHeight="1" x14ac:dyDescent="0.3">
      <c r="A1421" s="831" t="s">
        <v>628</v>
      </c>
      <c r="B1421" s="832" t="s">
        <v>10112</v>
      </c>
      <c r="C1421" s="832" t="s">
        <v>8203</v>
      </c>
      <c r="D1421" s="832" t="s">
        <v>10207</v>
      </c>
      <c r="E1421" s="832" t="s">
        <v>10208</v>
      </c>
      <c r="F1421" s="849">
        <v>2</v>
      </c>
      <c r="G1421" s="849">
        <v>1198</v>
      </c>
      <c r="H1421" s="849">
        <v>1.9511400651465798</v>
      </c>
      <c r="I1421" s="849">
        <v>599</v>
      </c>
      <c r="J1421" s="849">
        <v>1</v>
      </c>
      <c r="K1421" s="849">
        <v>614</v>
      </c>
      <c r="L1421" s="849">
        <v>1</v>
      </c>
      <c r="M1421" s="849">
        <v>614</v>
      </c>
      <c r="N1421" s="849"/>
      <c r="O1421" s="849"/>
      <c r="P1421" s="837"/>
      <c r="Q1421" s="850"/>
    </row>
    <row r="1422" spans="1:17" ht="14.4" customHeight="1" x14ac:dyDescent="0.3">
      <c r="A1422" s="831" t="s">
        <v>628</v>
      </c>
      <c r="B1422" s="832" t="s">
        <v>10112</v>
      </c>
      <c r="C1422" s="832" t="s">
        <v>8203</v>
      </c>
      <c r="D1422" s="832" t="s">
        <v>10209</v>
      </c>
      <c r="E1422" s="832" t="s">
        <v>10210</v>
      </c>
      <c r="F1422" s="849">
        <v>1</v>
      </c>
      <c r="G1422" s="849">
        <v>791</v>
      </c>
      <c r="H1422" s="849"/>
      <c r="I1422" s="849">
        <v>791</v>
      </c>
      <c r="J1422" s="849"/>
      <c r="K1422" s="849"/>
      <c r="L1422" s="849"/>
      <c r="M1422" s="849"/>
      <c r="N1422" s="849"/>
      <c r="O1422" s="849"/>
      <c r="P1422" s="837"/>
      <c r="Q1422" s="850"/>
    </row>
    <row r="1423" spans="1:17" ht="14.4" customHeight="1" x14ac:dyDescent="0.3">
      <c r="A1423" s="831" t="s">
        <v>628</v>
      </c>
      <c r="B1423" s="832" t="s">
        <v>10112</v>
      </c>
      <c r="C1423" s="832" t="s">
        <v>8203</v>
      </c>
      <c r="D1423" s="832" t="s">
        <v>10211</v>
      </c>
      <c r="E1423" s="832" t="s">
        <v>10212</v>
      </c>
      <c r="F1423" s="849">
        <v>8</v>
      </c>
      <c r="G1423" s="849">
        <v>19992</v>
      </c>
      <c r="H1423" s="849">
        <v>0.76981132075471703</v>
      </c>
      <c r="I1423" s="849">
        <v>2499</v>
      </c>
      <c r="J1423" s="849">
        <v>10</v>
      </c>
      <c r="K1423" s="849">
        <v>25970</v>
      </c>
      <c r="L1423" s="849">
        <v>1</v>
      </c>
      <c r="M1423" s="849">
        <v>2597</v>
      </c>
      <c r="N1423" s="849">
        <v>9</v>
      </c>
      <c r="O1423" s="849">
        <v>23409</v>
      </c>
      <c r="P1423" s="837">
        <v>0.90138621486330384</v>
      </c>
      <c r="Q1423" s="850">
        <v>2601</v>
      </c>
    </row>
    <row r="1424" spans="1:17" ht="14.4" customHeight="1" x14ac:dyDescent="0.3">
      <c r="A1424" s="831" t="s">
        <v>628</v>
      </c>
      <c r="B1424" s="832" t="s">
        <v>10112</v>
      </c>
      <c r="C1424" s="832" t="s">
        <v>8203</v>
      </c>
      <c r="D1424" s="832" t="s">
        <v>10213</v>
      </c>
      <c r="E1424" s="832" t="s">
        <v>10214</v>
      </c>
      <c r="F1424" s="849"/>
      <c r="G1424" s="849"/>
      <c r="H1424" s="849"/>
      <c r="I1424" s="849"/>
      <c r="J1424" s="849">
        <v>1</v>
      </c>
      <c r="K1424" s="849">
        <v>511</v>
      </c>
      <c r="L1424" s="849">
        <v>1</v>
      </c>
      <c r="M1424" s="849">
        <v>511</v>
      </c>
      <c r="N1424" s="849"/>
      <c r="O1424" s="849"/>
      <c r="P1424" s="837"/>
      <c r="Q1424" s="850"/>
    </row>
    <row r="1425" spans="1:17" ht="14.4" customHeight="1" x14ac:dyDescent="0.3">
      <c r="A1425" s="831" t="s">
        <v>628</v>
      </c>
      <c r="B1425" s="832" t="s">
        <v>10112</v>
      </c>
      <c r="C1425" s="832" t="s">
        <v>8203</v>
      </c>
      <c r="D1425" s="832" t="s">
        <v>10215</v>
      </c>
      <c r="E1425" s="832" t="s">
        <v>10216</v>
      </c>
      <c r="F1425" s="849">
        <v>1</v>
      </c>
      <c r="G1425" s="849">
        <v>2910</v>
      </c>
      <c r="H1425" s="849">
        <v>0.24089403973509935</v>
      </c>
      <c r="I1425" s="849">
        <v>2910</v>
      </c>
      <c r="J1425" s="849">
        <v>4</v>
      </c>
      <c r="K1425" s="849">
        <v>12080</v>
      </c>
      <c r="L1425" s="849">
        <v>1</v>
      </c>
      <c r="M1425" s="849">
        <v>3020</v>
      </c>
      <c r="N1425" s="849">
        <v>7</v>
      </c>
      <c r="O1425" s="849">
        <v>21168</v>
      </c>
      <c r="P1425" s="837">
        <v>1.752317880794702</v>
      </c>
      <c r="Q1425" s="850">
        <v>3024</v>
      </c>
    </row>
    <row r="1426" spans="1:17" ht="14.4" customHeight="1" x14ac:dyDescent="0.3">
      <c r="A1426" s="831" t="s">
        <v>628</v>
      </c>
      <c r="B1426" s="832" t="s">
        <v>10112</v>
      </c>
      <c r="C1426" s="832" t="s">
        <v>8203</v>
      </c>
      <c r="D1426" s="832" t="s">
        <v>10217</v>
      </c>
      <c r="E1426" s="832" t="s">
        <v>10218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3707</v>
      </c>
      <c r="P1426" s="837"/>
      <c r="Q1426" s="850">
        <v>3707</v>
      </c>
    </row>
    <row r="1427" spans="1:17" ht="14.4" customHeight="1" x14ac:dyDescent="0.3">
      <c r="A1427" s="831" t="s">
        <v>628</v>
      </c>
      <c r="B1427" s="832" t="s">
        <v>10112</v>
      </c>
      <c r="C1427" s="832" t="s">
        <v>8203</v>
      </c>
      <c r="D1427" s="832" t="s">
        <v>10219</v>
      </c>
      <c r="E1427" s="832" t="s">
        <v>10220</v>
      </c>
      <c r="F1427" s="849">
        <v>1</v>
      </c>
      <c r="G1427" s="849">
        <v>3097</v>
      </c>
      <c r="H1427" s="849"/>
      <c r="I1427" s="849">
        <v>3097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628</v>
      </c>
      <c r="B1428" s="832" t="s">
        <v>10112</v>
      </c>
      <c r="C1428" s="832" t="s">
        <v>8203</v>
      </c>
      <c r="D1428" s="832" t="s">
        <v>9916</v>
      </c>
      <c r="E1428" s="832" t="s">
        <v>9917</v>
      </c>
      <c r="F1428" s="849"/>
      <c r="G1428" s="849"/>
      <c r="H1428" s="849"/>
      <c r="I1428" s="849"/>
      <c r="J1428" s="849">
        <v>0</v>
      </c>
      <c r="K1428" s="849">
        <v>0</v>
      </c>
      <c r="L1428" s="849"/>
      <c r="M1428" s="849"/>
      <c r="N1428" s="849"/>
      <c r="O1428" s="849"/>
      <c r="P1428" s="837"/>
      <c r="Q1428" s="850"/>
    </row>
    <row r="1429" spans="1:17" ht="14.4" customHeight="1" x14ac:dyDescent="0.3">
      <c r="A1429" s="831" t="s">
        <v>628</v>
      </c>
      <c r="B1429" s="832" t="s">
        <v>10112</v>
      </c>
      <c r="C1429" s="832" t="s">
        <v>8203</v>
      </c>
      <c r="D1429" s="832" t="s">
        <v>10221</v>
      </c>
      <c r="E1429" s="832" t="s">
        <v>10222</v>
      </c>
      <c r="F1429" s="849">
        <v>1</v>
      </c>
      <c r="G1429" s="849">
        <v>119</v>
      </c>
      <c r="H1429" s="849">
        <v>0.96747967479674801</v>
      </c>
      <c r="I1429" s="849">
        <v>119</v>
      </c>
      <c r="J1429" s="849">
        <v>1</v>
      </c>
      <c r="K1429" s="849">
        <v>123</v>
      </c>
      <c r="L1429" s="849">
        <v>1</v>
      </c>
      <c r="M1429" s="849">
        <v>123</v>
      </c>
      <c r="N1429" s="849"/>
      <c r="O1429" s="849"/>
      <c r="P1429" s="837"/>
      <c r="Q1429" s="850"/>
    </row>
    <row r="1430" spans="1:17" ht="14.4" customHeight="1" x14ac:dyDescent="0.3">
      <c r="A1430" s="831" t="s">
        <v>628</v>
      </c>
      <c r="B1430" s="832" t="s">
        <v>10112</v>
      </c>
      <c r="C1430" s="832" t="s">
        <v>8203</v>
      </c>
      <c r="D1430" s="832" t="s">
        <v>10223</v>
      </c>
      <c r="E1430" s="832" t="s">
        <v>10224</v>
      </c>
      <c r="F1430" s="849"/>
      <c r="G1430" s="849"/>
      <c r="H1430" s="849"/>
      <c r="I1430" s="849"/>
      <c r="J1430" s="849"/>
      <c r="K1430" s="849"/>
      <c r="L1430" s="849"/>
      <c r="M1430" s="849"/>
      <c r="N1430" s="849">
        <v>1</v>
      </c>
      <c r="O1430" s="849">
        <v>2259</v>
      </c>
      <c r="P1430" s="837"/>
      <c r="Q1430" s="850">
        <v>2259</v>
      </c>
    </row>
    <row r="1431" spans="1:17" ht="14.4" customHeight="1" x14ac:dyDescent="0.3">
      <c r="A1431" s="831" t="s">
        <v>628</v>
      </c>
      <c r="B1431" s="832" t="s">
        <v>10112</v>
      </c>
      <c r="C1431" s="832" t="s">
        <v>8203</v>
      </c>
      <c r="D1431" s="832" t="s">
        <v>10225</v>
      </c>
      <c r="E1431" s="832" t="s">
        <v>10226</v>
      </c>
      <c r="F1431" s="849">
        <v>2</v>
      </c>
      <c r="G1431" s="849">
        <v>5054</v>
      </c>
      <c r="H1431" s="849">
        <v>0.94644194756554312</v>
      </c>
      <c r="I1431" s="849">
        <v>2527</v>
      </c>
      <c r="J1431" s="849">
        <v>2</v>
      </c>
      <c r="K1431" s="849">
        <v>5340</v>
      </c>
      <c r="L1431" s="849">
        <v>1</v>
      </c>
      <c r="M1431" s="849">
        <v>2670</v>
      </c>
      <c r="N1431" s="849">
        <v>2</v>
      </c>
      <c r="O1431" s="849">
        <v>5342</v>
      </c>
      <c r="P1431" s="837">
        <v>1.000374531835206</v>
      </c>
      <c r="Q1431" s="850">
        <v>2671</v>
      </c>
    </row>
    <row r="1432" spans="1:17" ht="14.4" customHeight="1" x14ac:dyDescent="0.3">
      <c r="A1432" s="831" t="s">
        <v>628</v>
      </c>
      <c r="B1432" s="832" t="s">
        <v>10112</v>
      </c>
      <c r="C1432" s="832" t="s">
        <v>8203</v>
      </c>
      <c r="D1432" s="832" t="s">
        <v>10227</v>
      </c>
      <c r="E1432" s="832" t="s">
        <v>10228</v>
      </c>
      <c r="F1432" s="849">
        <v>4</v>
      </c>
      <c r="G1432" s="849">
        <v>3524</v>
      </c>
      <c r="H1432" s="849"/>
      <c r="I1432" s="849">
        <v>881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" customHeight="1" x14ac:dyDescent="0.3">
      <c r="A1433" s="831" t="s">
        <v>628</v>
      </c>
      <c r="B1433" s="832" t="s">
        <v>10112</v>
      </c>
      <c r="C1433" s="832" t="s">
        <v>8203</v>
      </c>
      <c r="D1433" s="832" t="s">
        <v>10229</v>
      </c>
      <c r="E1433" s="832" t="s">
        <v>10230</v>
      </c>
      <c r="F1433" s="849">
        <v>1</v>
      </c>
      <c r="G1433" s="849">
        <v>450</v>
      </c>
      <c r="H1433" s="849"/>
      <c r="I1433" s="849">
        <v>450</v>
      </c>
      <c r="J1433" s="849"/>
      <c r="K1433" s="849"/>
      <c r="L1433" s="849"/>
      <c r="M1433" s="849"/>
      <c r="N1433" s="849"/>
      <c r="O1433" s="849"/>
      <c r="P1433" s="837"/>
      <c r="Q1433" s="850"/>
    </row>
    <row r="1434" spans="1:17" ht="14.4" customHeight="1" x14ac:dyDescent="0.3">
      <c r="A1434" s="831" t="s">
        <v>628</v>
      </c>
      <c r="B1434" s="832" t="s">
        <v>10112</v>
      </c>
      <c r="C1434" s="832" t="s">
        <v>8203</v>
      </c>
      <c r="D1434" s="832" t="s">
        <v>10231</v>
      </c>
      <c r="E1434" s="832" t="s">
        <v>10232</v>
      </c>
      <c r="F1434" s="849"/>
      <c r="G1434" s="849"/>
      <c r="H1434" s="849"/>
      <c r="I1434" s="849"/>
      <c r="J1434" s="849">
        <v>1</v>
      </c>
      <c r="K1434" s="849">
        <v>4880</v>
      </c>
      <c r="L1434" s="849">
        <v>1</v>
      </c>
      <c r="M1434" s="849">
        <v>4880</v>
      </c>
      <c r="N1434" s="849"/>
      <c r="O1434" s="849"/>
      <c r="P1434" s="837"/>
      <c r="Q1434" s="850"/>
    </row>
    <row r="1435" spans="1:17" ht="14.4" customHeight="1" x14ac:dyDescent="0.3">
      <c r="A1435" s="831" t="s">
        <v>628</v>
      </c>
      <c r="B1435" s="832" t="s">
        <v>10112</v>
      </c>
      <c r="C1435" s="832" t="s">
        <v>8203</v>
      </c>
      <c r="D1435" s="832" t="s">
        <v>10233</v>
      </c>
      <c r="E1435" s="832" t="s">
        <v>10234</v>
      </c>
      <c r="F1435" s="849">
        <v>1</v>
      </c>
      <c r="G1435" s="849">
        <v>4028</v>
      </c>
      <c r="H1435" s="849"/>
      <c r="I1435" s="849">
        <v>4028</v>
      </c>
      <c r="J1435" s="849"/>
      <c r="K1435" s="849"/>
      <c r="L1435" s="849"/>
      <c r="M1435" s="849"/>
      <c r="N1435" s="849"/>
      <c r="O1435" s="849"/>
      <c r="P1435" s="837"/>
      <c r="Q1435" s="850"/>
    </row>
    <row r="1436" spans="1:17" ht="14.4" customHeight="1" x14ac:dyDescent="0.3">
      <c r="A1436" s="831" t="s">
        <v>628</v>
      </c>
      <c r="B1436" s="832" t="s">
        <v>10235</v>
      </c>
      <c r="C1436" s="832" t="s">
        <v>8203</v>
      </c>
      <c r="D1436" s="832" t="s">
        <v>9730</v>
      </c>
      <c r="E1436" s="832" t="s">
        <v>9731</v>
      </c>
      <c r="F1436" s="849">
        <v>4</v>
      </c>
      <c r="G1436" s="849">
        <v>696</v>
      </c>
      <c r="H1436" s="849">
        <v>1.3333333333333333</v>
      </c>
      <c r="I1436" s="849">
        <v>174</v>
      </c>
      <c r="J1436" s="849">
        <v>3</v>
      </c>
      <c r="K1436" s="849">
        <v>522</v>
      </c>
      <c r="L1436" s="849">
        <v>1</v>
      </c>
      <c r="M1436" s="849">
        <v>174</v>
      </c>
      <c r="N1436" s="849">
        <v>6</v>
      </c>
      <c r="O1436" s="849">
        <v>1044</v>
      </c>
      <c r="P1436" s="837">
        <v>2</v>
      </c>
      <c r="Q1436" s="850">
        <v>174</v>
      </c>
    </row>
    <row r="1437" spans="1:17" ht="14.4" customHeight="1" x14ac:dyDescent="0.3">
      <c r="A1437" s="831" t="s">
        <v>628</v>
      </c>
      <c r="B1437" s="832" t="s">
        <v>10235</v>
      </c>
      <c r="C1437" s="832" t="s">
        <v>8203</v>
      </c>
      <c r="D1437" s="832" t="s">
        <v>10236</v>
      </c>
      <c r="E1437" s="832" t="s">
        <v>10237</v>
      </c>
      <c r="F1437" s="849">
        <v>1</v>
      </c>
      <c r="G1437" s="849">
        <v>66</v>
      </c>
      <c r="H1437" s="849"/>
      <c r="I1437" s="849">
        <v>66</v>
      </c>
      <c r="J1437" s="849"/>
      <c r="K1437" s="849"/>
      <c r="L1437" s="849"/>
      <c r="M1437" s="849"/>
      <c r="N1437" s="849"/>
      <c r="O1437" s="849"/>
      <c r="P1437" s="837"/>
      <c r="Q1437" s="850"/>
    </row>
    <row r="1438" spans="1:17" ht="14.4" customHeight="1" x14ac:dyDescent="0.3">
      <c r="A1438" s="831" t="s">
        <v>628</v>
      </c>
      <c r="B1438" s="832" t="s">
        <v>10235</v>
      </c>
      <c r="C1438" s="832" t="s">
        <v>8203</v>
      </c>
      <c r="D1438" s="832" t="s">
        <v>10238</v>
      </c>
      <c r="E1438" s="832" t="s">
        <v>10239</v>
      </c>
      <c r="F1438" s="849">
        <v>2</v>
      </c>
      <c r="G1438" s="849">
        <v>36</v>
      </c>
      <c r="H1438" s="849"/>
      <c r="I1438" s="849">
        <v>18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" customHeight="1" x14ac:dyDescent="0.3">
      <c r="A1439" s="831" t="s">
        <v>628</v>
      </c>
      <c r="B1439" s="832" t="s">
        <v>10235</v>
      </c>
      <c r="C1439" s="832" t="s">
        <v>8203</v>
      </c>
      <c r="D1439" s="832" t="s">
        <v>10240</v>
      </c>
      <c r="E1439" s="832" t="s">
        <v>10241</v>
      </c>
      <c r="F1439" s="849"/>
      <c r="G1439" s="849"/>
      <c r="H1439" s="849"/>
      <c r="I1439" s="849"/>
      <c r="J1439" s="849">
        <v>1</v>
      </c>
      <c r="K1439" s="849">
        <v>38</v>
      </c>
      <c r="L1439" s="849">
        <v>1</v>
      </c>
      <c r="M1439" s="849">
        <v>38</v>
      </c>
      <c r="N1439" s="849"/>
      <c r="O1439" s="849"/>
      <c r="P1439" s="837"/>
      <c r="Q1439" s="850"/>
    </row>
    <row r="1440" spans="1:17" ht="14.4" customHeight="1" x14ac:dyDescent="0.3">
      <c r="A1440" s="831" t="s">
        <v>628</v>
      </c>
      <c r="B1440" s="832" t="s">
        <v>10235</v>
      </c>
      <c r="C1440" s="832" t="s">
        <v>8203</v>
      </c>
      <c r="D1440" s="832" t="s">
        <v>10242</v>
      </c>
      <c r="E1440" s="832" t="s">
        <v>10243</v>
      </c>
      <c r="F1440" s="849"/>
      <c r="G1440" s="849"/>
      <c r="H1440" s="849"/>
      <c r="I1440" s="849"/>
      <c r="J1440" s="849"/>
      <c r="K1440" s="849"/>
      <c r="L1440" s="849"/>
      <c r="M1440" s="849"/>
      <c r="N1440" s="849">
        <v>1</v>
      </c>
      <c r="O1440" s="849">
        <v>202</v>
      </c>
      <c r="P1440" s="837"/>
      <c r="Q1440" s="850">
        <v>202</v>
      </c>
    </row>
    <row r="1441" spans="1:17" ht="14.4" customHeight="1" x14ac:dyDescent="0.3">
      <c r="A1441" s="831" t="s">
        <v>628</v>
      </c>
      <c r="B1441" s="832" t="s">
        <v>10235</v>
      </c>
      <c r="C1441" s="832" t="s">
        <v>8203</v>
      </c>
      <c r="D1441" s="832" t="s">
        <v>10244</v>
      </c>
      <c r="E1441" s="832" t="s">
        <v>10245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1</v>
      </c>
      <c r="O1441" s="849">
        <v>5239</v>
      </c>
      <c r="P1441" s="837"/>
      <c r="Q1441" s="850">
        <v>5239</v>
      </c>
    </row>
    <row r="1442" spans="1:17" ht="14.4" customHeight="1" x14ac:dyDescent="0.3">
      <c r="A1442" s="831" t="s">
        <v>628</v>
      </c>
      <c r="B1442" s="832" t="s">
        <v>10235</v>
      </c>
      <c r="C1442" s="832" t="s">
        <v>8203</v>
      </c>
      <c r="D1442" s="832" t="s">
        <v>10246</v>
      </c>
      <c r="E1442" s="832" t="s">
        <v>10247</v>
      </c>
      <c r="F1442" s="849"/>
      <c r="G1442" s="849"/>
      <c r="H1442" s="849"/>
      <c r="I1442" s="849"/>
      <c r="J1442" s="849">
        <v>1</v>
      </c>
      <c r="K1442" s="849">
        <v>5343</v>
      </c>
      <c r="L1442" s="849">
        <v>1</v>
      </c>
      <c r="M1442" s="849">
        <v>5343</v>
      </c>
      <c r="N1442" s="849"/>
      <c r="O1442" s="849"/>
      <c r="P1442" s="837"/>
      <c r="Q1442" s="850"/>
    </row>
    <row r="1443" spans="1:17" ht="14.4" customHeight="1" x14ac:dyDescent="0.3">
      <c r="A1443" s="831" t="s">
        <v>628</v>
      </c>
      <c r="B1443" s="832" t="s">
        <v>10235</v>
      </c>
      <c r="C1443" s="832" t="s">
        <v>8203</v>
      </c>
      <c r="D1443" s="832" t="s">
        <v>10248</v>
      </c>
      <c r="E1443" s="832" t="s">
        <v>10249</v>
      </c>
      <c r="F1443" s="849">
        <v>54</v>
      </c>
      <c r="G1443" s="849">
        <v>44874</v>
      </c>
      <c r="H1443" s="849">
        <v>0.63930362434465471</v>
      </c>
      <c r="I1443" s="849">
        <v>831</v>
      </c>
      <c r="J1443" s="849">
        <v>82</v>
      </c>
      <c r="K1443" s="849">
        <v>70192</v>
      </c>
      <c r="L1443" s="849">
        <v>1</v>
      </c>
      <c r="M1443" s="849">
        <v>856</v>
      </c>
      <c r="N1443" s="849">
        <v>42</v>
      </c>
      <c r="O1443" s="849">
        <v>35952</v>
      </c>
      <c r="P1443" s="837">
        <v>0.51219512195121952</v>
      </c>
      <c r="Q1443" s="850">
        <v>856</v>
      </c>
    </row>
    <row r="1444" spans="1:17" ht="14.4" customHeight="1" x14ac:dyDescent="0.3">
      <c r="A1444" s="831" t="s">
        <v>628</v>
      </c>
      <c r="B1444" s="832" t="s">
        <v>10235</v>
      </c>
      <c r="C1444" s="832" t="s">
        <v>8203</v>
      </c>
      <c r="D1444" s="832" t="s">
        <v>10250</v>
      </c>
      <c r="E1444" s="832" t="s">
        <v>10251</v>
      </c>
      <c r="F1444" s="849">
        <v>1</v>
      </c>
      <c r="G1444" s="849">
        <v>3008</v>
      </c>
      <c r="H1444" s="849"/>
      <c r="I1444" s="849">
        <v>3008</v>
      </c>
      <c r="J1444" s="849"/>
      <c r="K1444" s="849"/>
      <c r="L1444" s="849"/>
      <c r="M1444" s="849"/>
      <c r="N1444" s="849"/>
      <c r="O1444" s="849"/>
      <c r="P1444" s="837"/>
      <c r="Q1444" s="850"/>
    </row>
    <row r="1445" spans="1:17" ht="14.4" customHeight="1" x14ac:dyDescent="0.3">
      <c r="A1445" s="831" t="s">
        <v>628</v>
      </c>
      <c r="B1445" s="832" t="s">
        <v>10235</v>
      </c>
      <c r="C1445" s="832" t="s">
        <v>8203</v>
      </c>
      <c r="D1445" s="832" t="s">
        <v>10252</v>
      </c>
      <c r="E1445" s="832" t="s">
        <v>10253</v>
      </c>
      <c r="F1445" s="849">
        <v>6</v>
      </c>
      <c r="G1445" s="849">
        <v>3642</v>
      </c>
      <c r="H1445" s="849">
        <v>2.9466019417475726</v>
      </c>
      <c r="I1445" s="849">
        <v>607</v>
      </c>
      <c r="J1445" s="849">
        <v>2</v>
      </c>
      <c r="K1445" s="849">
        <v>1236</v>
      </c>
      <c r="L1445" s="849">
        <v>1</v>
      </c>
      <c r="M1445" s="849">
        <v>618</v>
      </c>
      <c r="N1445" s="849">
        <v>2</v>
      </c>
      <c r="O1445" s="849">
        <v>1236</v>
      </c>
      <c r="P1445" s="837">
        <v>1</v>
      </c>
      <c r="Q1445" s="850">
        <v>618</v>
      </c>
    </row>
    <row r="1446" spans="1:17" ht="14.4" customHeight="1" x14ac:dyDescent="0.3">
      <c r="A1446" s="831" t="s">
        <v>628</v>
      </c>
      <c r="B1446" s="832" t="s">
        <v>10235</v>
      </c>
      <c r="C1446" s="832" t="s">
        <v>8203</v>
      </c>
      <c r="D1446" s="832" t="s">
        <v>10254</v>
      </c>
      <c r="E1446" s="832" t="s">
        <v>10255</v>
      </c>
      <c r="F1446" s="849">
        <v>1</v>
      </c>
      <c r="G1446" s="849">
        <v>1437</v>
      </c>
      <c r="H1446" s="849"/>
      <c r="I1446" s="849">
        <v>1437</v>
      </c>
      <c r="J1446" s="849"/>
      <c r="K1446" s="849"/>
      <c r="L1446" s="849"/>
      <c r="M1446" s="849"/>
      <c r="N1446" s="849"/>
      <c r="O1446" s="849"/>
      <c r="P1446" s="837"/>
      <c r="Q1446" s="850"/>
    </row>
    <row r="1447" spans="1:17" ht="14.4" customHeight="1" x14ac:dyDescent="0.3">
      <c r="A1447" s="831" t="s">
        <v>628</v>
      </c>
      <c r="B1447" s="832" t="s">
        <v>10235</v>
      </c>
      <c r="C1447" s="832" t="s">
        <v>8203</v>
      </c>
      <c r="D1447" s="832" t="s">
        <v>10256</v>
      </c>
      <c r="E1447" s="832" t="s">
        <v>10257</v>
      </c>
      <c r="F1447" s="849"/>
      <c r="G1447" s="849"/>
      <c r="H1447" s="849"/>
      <c r="I1447" s="849"/>
      <c r="J1447" s="849">
        <v>1</v>
      </c>
      <c r="K1447" s="849">
        <v>6187</v>
      </c>
      <c r="L1447" s="849">
        <v>1</v>
      </c>
      <c r="M1447" s="849">
        <v>6187</v>
      </c>
      <c r="N1447" s="849"/>
      <c r="O1447" s="849"/>
      <c r="P1447" s="837"/>
      <c r="Q1447" s="850"/>
    </row>
    <row r="1448" spans="1:17" ht="14.4" customHeight="1" x14ac:dyDescent="0.3">
      <c r="A1448" s="831" t="s">
        <v>628</v>
      </c>
      <c r="B1448" s="832" t="s">
        <v>10235</v>
      </c>
      <c r="C1448" s="832" t="s">
        <v>8203</v>
      </c>
      <c r="D1448" s="832" t="s">
        <v>10258</v>
      </c>
      <c r="E1448" s="832" t="s">
        <v>10259</v>
      </c>
      <c r="F1448" s="849"/>
      <c r="G1448" s="849"/>
      <c r="H1448" s="849"/>
      <c r="I1448" s="849"/>
      <c r="J1448" s="849">
        <v>2</v>
      </c>
      <c r="K1448" s="849">
        <v>1304</v>
      </c>
      <c r="L1448" s="849">
        <v>1</v>
      </c>
      <c r="M1448" s="849">
        <v>652</v>
      </c>
      <c r="N1448" s="849"/>
      <c r="O1448" s="849"/>
      <c r="P1448" s="837"/>
      <c r="Q1448" s="850"/>
    </row>
    <row r="1449" spans="1:17" ht="14.4" customHeight="1" x14ac:dyDescent="0.3">
      <c r="A1449" s="831" t="s">
        <v>628</v>
      </c>
      <c r="B1449" s="832" t="s">
        <v>10235</v>
      </c>
      <c r="C1449" s="832" t="s">
        <v>8203</v>
      </c>
      <c r="D1449" s="832" t="s">
        <v>10260</v>
      </c>
      <c r="E1449" s="832" t="s">
        <v>10261</v>
      </c>
      <c r="F1449" s="849">
        <v>1</v>
      </c>
      <c r="G1449" s="849">
        <v>86</v>
      </c>
      <c r="H1449" s="849"/>
      <c r="I1449" s="849">
        <v>86</v>
      </c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" customHeight="1" x14ac:dyDescent="0.3">
      <c r="A1450" s="831" t="s">
        <v>628</v>
      </c>
      <c r="B1450" s="832" t="s">
        <v>10235</v>
      </c>
      <c r="C1450" s="832" t="s">
        <v>8203</v>
      </c>
      <c r="D1450" s="832" t="s">
        <v>10262</v>
      </c>
      <c r="E1450" s="832" t="s">
        <v>10263</v>
      </c>
      <c r="F1450" s="849"/>
      <c r="G1450" s="849"/>
      <c r="H1450" s="849"/>
      <c r="I1450" s="849"/>
      <c r="J1450" s="849">
        <v>1</v>
      </c>
      <c r="K1450" s="849">
        <v>870</v>
      </c>
      <c r="L1450" s="849">
        <v>1</v>
      </c>
      <c r="M1450" s="849">
        <v>870</v>
      </c>
      <c r="N1450" s="849"/>
      <c r="O1450" s="849"/>
      <c r="P1450" s="837"/>
      <c r="Q1450" s="850"/>
    </row>
    <row r="1451" spans="1:17" ht="14.4" customHeight="1" x14ac:dyDescent="0.3">
      <c r="A1451" s="831" t="s">
        <v>628</v>
      </c>
      <c r="B1451" s="832" t="s">
        <v>10235</v>
      </c>
      <c r="C1451" s="832" t="s">
        <v>8203</v>
      </c>
      <c r="D1451" s="832" t="s">
        <v>10264</v>
      </c>
      <c r="E1451" s="832" t="s">
        <v>10265</v>
      </c>
      <c r="F1451" s="849">
        <v>1</v>
      </c>
      <c r="G1451" s="849">
        <v>114</v>
      </c>
      <c r="H1451" s="849"/>
      <c r="I1451" s="849">
        <v>114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628</v>
      </c>
      <c r="B1452" s="832" t="s">
        <v>10235</v>
      </c>
      <c r="C1452" s="832" t="s">
        <v>8203</v>
      </c>
      <c r="D1452" s="832" t="s">
        <v>10266</v>
      </c>
      <c r="E1452" s="832" t="s">
        <v>10267</v>
      </c>
      <c r="F1452" s="849">
        <v>7</v>
      </c>
      <c r="G1452" s="849">
        <v>1491</v>
      </c>
      <c r="H1452" s="849">
        <v>1.134703196347032</v>
      </c>
      <c r="I1452" s="849">
        <v>213</v>
      </c>
      <c r="J1452" s="849">
        <v>6</v>
      </c>
      <c r="K1452" s="849">
        <v>1314</v>
      </c>
      <c r="L1452" s="849">
        <v>1</v>
      </c>
      <c r="M1452" s="849">
        <v>219</v>
      </c>
      <c r="N1452" s="849">
        <v>5</v>
      </c>
      <c r="O1452" s="849">
        <v>1100</v>
      </c>
      <c r="P1452" s="837">
        <v>0.83713850837138504</v>
      </c>
      <c r="Q1452" s="850">
        <v>220</v>
      </c>
    </row>
    <row r="1453" spans="1:17" ht="14.4" customHeight="1" x14ac:dyDescent="0.3">
      <c r="A1453" s="831" t="s">
        <v>628</v>
      </c>
      <c r="B1453" s="832" t="s">
        <v>10235</v>
      </c>
      <c r="C1453" s="832" t="s">
        <v>8203</v>
      </c>
      <c r="D1453" s="832" t="s">
        <v>10268</v>
      </c>
      <c r="E1453" s="832" t="s">
        <v>10269</v>
      </c>
      <c r="F1453" s="849"/>
      <c r="G1453" s="849"/>
      <c r="H1453" s="849"/>
      <c r="I1453" s="849"/>
      <c r="J1453" s="849">
        <v>2</v>
      </c>
      <c r="K1453" s="849">
        <v>1448</v>
      </c>
      <c r="L1453" s="849">
        <v>1</v>
      </c>
      <c r="M1453" s="849">
        <v>724</v>
      </c>
      <c r="N1453" s="849"/>
      <c r="O1453" s="849"/>
      <c r="P1453" s="837"/>
      <c r="Q1453" s="850"/>
    </row>
    <row r="1454" spans="1:17" ht="14.4" customHeight="1" x14ac:dyDescent="0.3">
      <c r="A1454" s="831" t="s">
        <v>628</v>
      </c>
      <c r="B1454" s="832" t="s">
        <v>10235</v>
      </c>
      <c r="C1454" s="832" t="s">
        <v>8203</v>
      </c>
      <c r="D1454" s="832" t="s">
        <v>10270</v>
      </c>
      <c r="E1454" s="832" t="s">
        <v>10271</v>
      </c>
      <c r="F1454" s="849">
        <v>4</v>
      </c>
      <c r="G1454" s="849">
        <v>8384</v>
      </c>
      <c r="H1454" s="849"/>
      <c r="I1454" s="849">
        <v>2096</v>
      </c>
      <c r="J1454" s="849"/>
      <c r="K1454" s="849"/>
      <c r="L1454" s="849"/>
      <c r="M1454" s="849"/>
      <c r="N1454" s="849">
        <v>2</v>
      </c>
      <c r="O1454" s="849">
        <v>4386</v>
      </c>
      <c r="P1454" s="837"/>
      <c r="Q1454" s="850">
        <v>2193</v>
      </c>
    </row>
    <row r="1455" spans="1:17" ht="14.4" customHeight="1" x14ac:dyDescent="0.3">
      <c r="A1455" s="831" t="s">
        <v>628</v>
      </c>
      <c r="B1455" s="832" t="s">
        <v>10235</v>
      </c>
      <c r="C1455" s="832" t="s">
        <v>8203</v>
      </c>
      <c r="D1455" s="832" t="s">
        <v>10225</v>
      </c>
      <c r="E1455" s="832" t="s">
        <v>10226</v>
      </c>
      <c r="F1455" s="849">
        <v>2</v>
      </c>
      <c r="G1455" s="849">
        <v>5054</v>
      </c>
      <c r="H1455" s="849"/>
      <c r="I1455" s="849">
        <v>2527</v>
      </c>
      <c r="J1455" s="849"/>
      <c r="K1455" s="849"/>
      <c r="L1455" s="849"/>
      <c r="M1455" s="849"/>
      <c r="N1455" s="849"/>
      <c r="O1455" s="849"/>
      <c r="P1455" s="837"/>
      <c r="Q1455" s="850"/>
    </row>
    <row r="1456" spans="1:17" ht="14.4" customHeight="1" x14ac:dyDescent="0.3">
      <c r="A1456" s="831" t="s">
        <v>628</v>
      </c>
      <c r="B1456" s="832" t="s">
        <v>10272</v>
      </c>
      <c r="C1456" s="832" t="s">
        <v>8203</v>
      </c>
      <c r="D1456" s="832" t="s">
        <v>9457</v>
      </c>
      <c r="E1456" s="832" t="s">
        <v>9458</v>
      </c>
      <c r="F1456" s="849">
        <v>1</v>
      </c>
      <c r="G1456" s="849">
        <v>5148</v>
      </c>
      <c r="H1456" s="849">
        <v>0.5</v>
      </c>
      <c r="I1456" s="849">
        <v>5148</v>
      </c>
      <c r="J1456" s="849">
        <v>2</v>
      </c>
      <c r="K1456" s="849">
        <v>10296</v>
      </c>
      <c r="L1456" s="849">
        <v>1</v>
      </c>
      <c r="M1456" s="849">
        <v>5148</v>
      </c>
      <c r="N1456" s="849"/>
      <c r="O1456" s="849"/>
      <c r="P1456" s="837"/>
      <c r="Q1456" s="850"/>
    </row>
    <row r="1457" spans="1:17" ht="14.4" customHeight="1" x14ac:dyDescent="0.3">
      <c r="A1457" s="831" t="s">
        <v>628</v>
      </c>
      <c r="B1457" s="832" t="s">
        <v>10272</v>
      </c>
      <c r="C1457" s="832" t="s">
        <v>8203</v>
      </c>
      <c r="D1457" s="832" t="s">
        <v>10273</v>
      </c>
      <c r="E1457" s="832" t="s">
        <v>10274</v>
      </c>
      <c r="F1457" s="849">
        <v>1</v>
      </c>
      <c r="G1457" s="849">
        <v>298</v>
      </c>
      <c r="H1457" s="849">
        <v>0.48064516129032259</v>
      </c>
      <c r="I1457" s="849">
        <v>298</v>
      </c>
      <c r="J1457" s="849">
        <v>2</v>
      </c>
      <c r="K1457" s="849">
        <v>620</v>
      </c>
      <c r="L1457" s="849">
        <v>1</v>
      </c>
      <c r="M1457" s="849">
        <v>310</v>
      </c>
      <c r="N1457" s="849"/>
      <c r="O1457" s="849"/>
      <c r="P1457" s="837"/>
      <c r="Q1457" s="850"/>
    </row>
    <row r="1458" spans="1:17" ht="14.4" customHeight="1" x14ac:dyDescent="0.3">
      <c r="A1458" s="831" t="s">
        <v>628</v>
      </c>
      <c r="B1458" s="832" t="s">
        <v>10272</v>
      </c>
      <c r="C1458" s="832" t="s">
        <v>8203</v>
      </c>
      <c r="D1458" s="832" t="s">
        <v>10275</v>
      </c>
      <c r="E1458" s="832" t="s">
        <v>10276</v>
      </c>
      <c r="F1458" s="849">
        <v>1</v>
      </c>
      <c r="G1458" s="849">
        <v>1545</v>
      </c>
      <c r="H1458" s="849"/>
      <c r="I1458" s="849">
        <v>1545</v>
      </c>
      <c r="J1458" s="849"/>
      <c r="K1458" s="849"/>
      <c r="L1458" s="849"/>
      <c r="M1458" s="849"/>
      <c r="N1458" s="849">
        <v>1</v>
      </c>
      <c r="O1458" s="849">
        <v>1593</v>
      </c>
      <c r="P1458" s="837"/>
      <c r="Q1458" s="850">
        <v>1593</v>
      </c>
    </row>
    <row r="1459" spans="1:17" ht="14.4" customHeight="1" x14ac:dyDescent="0.3">
      <c r="A1459" s="831" t="s">
        <v>628</v>
      </c>
      <c r="B1459" s="832" t="s">
        <v>10272</v>
      </c>
      <c r="C1459" s="832" t="s">
        <v>8203</v>
      </c>
      <c r="D1459" s="832" t="s">
        <v>10098</v>
      </c>
      <c r="E1459" s="832" t="s">
        <v>10099</v>
      </c>
      <c r="F1459" s="849">
        <v>4</v>
      </c>
      <c r="G1459" s="849">
        <v>768</v>
      </c>
      <c r="H1459" s="849">
        <v>0.55411255411255411</v>
      </c>
      <c r="I1459" s="849">
        <v>192</v>
      </c>
      <c r="J1459" s="849">
        <v>7</v>
      </c>
      <c r="K1459" s="849">
        <v>1386</v>
      </c>
      <c r="L1459" s="849">
        <v>1</v>
      </c>
      <c r="M1459" s="849">
        <v>198</v>
      </c>
      <c r="N1459" s="849">
        <v>5</v>
      </c>
      <c r="O1459" s="849">
        <v>990</v>
      </c>
      <c r="P1459" s="837">
        <v>0.7142857142857143</v>
      </c>
      <c r="Q1459" s="850">
        <v>198</v>
      </c>
    </row>
    <row r="1460" spans="1:17" ht="14.4" customHeight="1" x14ac:dyDescent="0.3">
      <c r="A1460" s="831" t="s">
        <v>628</v>
      </c>
      <c r="B1460" s="832" t="s">
        <v>10272</v>
      </c>
      <c r="C1460" s="832" t="s">
        <v>8203</v>
      </c>
      <c r="D1460" s="832" t="s">
        <v>3805</v>
      </c>
      <c r="E1460" s="832" t="s">
        <v>10277</v>
      </c>
      <c r="F1460" s="849"/>
      <c r="G1460" s="849"/>
      <c r="H1460" s="849"/>
      <c r="I1460" s="849"/>
      <c r="J1460" s="849"/>
      <c r="K1460" s="849"/>
      <c r="L1460" s="849"/>
      <c r="M1460" s="849"/>
      <c r="N1460" s="849">
        <v>1</v>
      </c>
      <c r="O1460" s="849">
        <v>333</v>
      </c>
      <c r="P1460" s="837"/>
      <c r="Q1460" s="850">
        <v>333</v>
      </c>
    </row>
    <row r="1461" spans="1:17" ht="14.4" customHeight="1" x14ac:dyDescent="0.3">
      <c r="A1461" s="831" t="s">
        <v>628</v>
      </c>
      <c r="B1461" s="832" t="s">
        <v>10272</v>
      </c>
      <c r="C1461" s="832" t="s">
        <v>8203</v>
      </c>
      <c r="D1461" s="832" t="s">
        <v>10100</v>
      </c>
      <c r="E1461" s="832" t="s">
        <v>10101</v>
      </c>
      <c r="F1461" s="849">
        <v>2</v>
      </c>
      <c r="G1461" s="849">
        <v>676</v>
      </c>
      <c r="H1461" s="849"/>
      <c r="I1461" s="849">
        <v>338</v>
      </c>
      <c r="J1461" s="849"/>
      <c r="K1461" s="849"/>
      <c r="L1461" s="849"/>
      <c r="M1461" s="849"/>
      <c r="N1461" s="849">
        <v>4</v>
      </c>
      <c r="O1461" s="849">
        <v>1404</v>
      </c>
      <c r="P1461" s="837"/>
      <c r="Q1461" s="850">
        <v>351</v>
      </c>
    </row>
    <row r="1462" spans="1:17" ht="14.4" customHeight="1" x14ac:dyDescent="0.3">
      <c r="A1462" s="831" t="s">
        <v>628</v>
      </c>
      <c r="B1462" s="832" t="s">
        <v>10272</v>
      </c>
      <c r="C1462" s="832" t="s">
        <v>8203</v>
      </c>
      <c r="D1462" s="832" t="s">
        <v>10278</v>
      </c>
      <c r="E1462" s="832" t="s">
        <v>10279</v>
      </c>
      <c r="F1462" s="849"/>
      <c r="G1462" s="849"/>
      <c r="H1462" s="849"/>
      <c r="I1462" s="849"/>
      <c r="J1462" s="849">
        <v>1</v>
      </c>
      <c r="K1462" s="849">
        <v>334</v>
      </c>
      <c r="L1462" s="849">
        <v>1</v>
      </c>
      <c r="M1462" s="849">
        <v>334</v>
      </c>
      <c r="N1462" s="849"/>
      <c r="O1462" s="849"/>
      <c r="P1462" s="837"/>
      <c r="Q1462" s="850"/>
    </row>
    <row r="1463" spans="1:17" ht="14.4" customHeight="1" x14ac:dyDescent="0.3">
      <c r="A1463" s="831" t="s">
        <v>628</v>
      </c>
      <c r="B1463" s="832" t="s">
        <v>10272</v>
      </c>
      <c r="C1463" s="832" t="s">
        <v>8203</v>
      </c>
      <c r="D1463" s="832" t="s">
        <v>10280</v>
      </c>
      <c r="E1463" s="832" t="s">
        <v>10281</v>
      </c>
      <c r="F1463" s="849"/>
      <c r="G1463" s="849"/>
      <c r="H1463" s="849"/>
      <c r="I1463" s="849"/>
      <c r="J1463" s="849"/>
      <c r="K1463" s="849"/>
      <c r="L1463" s="849"/>
      <c r="M1463" s="849"/>
      <c r="N1463" s="849">
        <v>2</v>
      </c>
      <c r="O1463" s="849">
        <v>646</v>
      </c>
      <c r="P1463" s="837"/>
      <c r="Q1463" s="850">
        <v>323</v>
      </c>
    </row>
    <row r="1464" spans="1:17" ht="14.4" customHeight="1" x14ac:dyDescent="0.3">
      <c r="A1464" s="831" t="s">
        <v>628</v>
      </c>
      <c r="B1464" s="832" t="s">
        <v>10272</v>
      </c>
      <c r="C1464" s="832" t="s">
        <v>8203</v>
      </c>
      <c r="D1464" s="832" t="s">
        <v>10282</v>
      </c>
      <c r="E1464" s="832" t="s">
        <v>10283</v>
      </c>
      <c r="F1464" s="849">
        <v>3</v>
      </c>
      <c r="G1464" s="849">
        <v>867</v>
      </c>
      <c r="H1464" s="849">
        <v>0.97966101694915253</v>
      </c>
      <c r="I1464" s="849">
        <v>289</v>
      </c>
      <c r="J1464" s="849">
        <v>3</v>
      </c>
      <c r="K1464" s="849">
        <v>885</v>
      </c>
      <c r="L1464" s="849">
        <v>1</v>
      </c>
      <c r="M1464" s="849">
        <v>295</v>
      </c>
      <c r="N1464" s="849">
        <v>3</v>
      </c>
      <c r="O1464" s="849">
        <v>888</v>
      </c>
      <c r="P1464" s="837">
        <v>1.0033898305084745</v>
      </c>
      <c r="Q1464" s="850">
        <v>296</v>
      </c>
    </row>
    <row r="1465" spans="1:17" ht="14.4" customHeight="1" x14ac:dyDescent="0.3">
      <c r="A1465" s="831" t="s">
        <v>628</v>
      </c>
      <c r="B1465" s="832" t="s">
        <v>10272</v>
      </c>
      <c r="C1465" s="832" t="s">
        <v>8203</v>
      </c>
      <c r="D1465" s="832" t="s">
        <v>10284</v>
      </c>
      <c r="E1465" s="832" t="s">
        <v>10285</v>
      </c>
      <c r="F1465" s="849"/>
      <c r="G1465" s="849"/>
      <c r="H1465" s="849"/>
      <c r="I1465" s="849"/>
      <c r="J1465" s="849">
        <v>2</v>
      </c>
      <c r="K1465" s="849">
        <v>350</v>
      </c>
      <c r="L1465" s="849">
        <v>1</v>
      </c>
      <c r="M1465" s="849">
        <v>175</v>
      </c>
      <c r="N1465" s="849"/>
      <c r="O1465" s="849"/>
      <c r="P1465" s="837"/>
      <c r="Q1465" s="850"/>
    </row>
    <row r="1466" spans="1:17" ht="14.4" customHeight="1" x14ac:dyDescent="0.3">
      <c r="A1466" s="831" t="s">
        <v>628</v>
      </c>
      <c r="B1466" s="832" t="s">
        <v>10272</v>
      </c>
      <c r="C1466" s="832" t="s">
        <v>8203</v>
      </c>
      <c r="D1466" s="832" t="s">
        <v>10286</v>
      </c>
      <c r="E1466" s="832" t="s">
        <v>10287</v>
      </c>
      <c r="F1466" s="849">
        <v>1</v>
      </c>
      <c r="G1466" s="849">
        <v>4115</v>
      </c>
      <c r="H1466" s="849">
        <v>0.47893389199255121</v>
      </c>
      <c r="I1466" s="849">
        <v>4115</v>
      </c>
      <c r="J1466" s="849">
        <v>2</v>
      </c>
      <c r="K1466" s="849">
        <v>8592</v>
      </c>
      <c r="L1466" s="849">
        <v>1</v>
      </c>
      <c r="M1466" s="849">
        <v>4296</v>
      </c>
      <c r="N1466" s="849">
        <v>5</v>
      </c>
      <c r="O1466" s="849">
        <v>21495</v>
      </c>
      <c r="P1466" s="837">
        <v>2.501745810055866</v>
      </c>
      <c r="Q1466" s="850">
        <v>4299</v>
      </c>
    </row>
    <row r="1467" spans="1:17" ht="14.4" customHeight="1" x14ac:dyDescent="0.3">
      <c r="A1467" s="831" t="s">
        <v>628</v>
      </c>
      <c r="B1467" s="832" t="s">
        <v>10272</v>
      </c>
      <c r="C1467" s="832" t="s">
        <v>8203</v>
      </c>
      <c r="D1467" s="832" t="s">
        <v>10288</v>
      </c>
      <c r="E1467" s="832" t="s">
        <v>10289</v>
      </c>
      <c r="F1467" s="849">
        <v>8</v>
      </c>
      <c r="G1467" s="849">
        <v>42176</v>
      </c>
      <c r="H1467" s="849">
        <v>0.8539034661483641</v>
      </c>
      <c r="I1467" s="849">
        <v>5272</v>
      </c>
      <c r="J1467" s="849">
        <v>9</v>
      </c>
      <c r="K1467" s="849">
        <v>49392</v>
      </c>
      <c r="L1467" s="849">
        <v>1</v>
      </c>
      <c r="M1467" s="849">
        <v>5488</v>
      </c>
      <c r="N1467" s="849">
        <v>2</v>
      </c>
      <c r="O1467" s="849">
        <v>10984</v>
      </c>
      <c r="P1467" s="837">
        <v>0.22238419177194688</v>
      </c>
      <c r="Q1467" s="850">
        <v>5492</v>
      </c>
    </row>
    <row r="1468" spans="1:17" ht="14.4" customHeight="1" x14ac:dyDescent="0.3">
      <c r="A1468" s="831" t="s">
        <v>628</v>
      </c>
      <c r="B1468" s="832" t="s">
        <v>10272</v>
      </c>
      <c r="C1468" s="832" t="s">
        <v>8203</v>
      </c>
      <c r="D1468" s="832" t="s">
        <v>10290</v>
      </c>
      <c r="E1468" s="832" t="s">
        <v>10291</v>
      </c>
      <c r="F1468" s="849">
        <v>1</v>
      </c>
      <c r="G1468" s="849">
        <v>2942</v>
      </c>
      <c r="H1468" s="849">
        <v>0.96427400852179612</v>
      </c>
      <c r="I1468" s="849">
        <v>2942</v>
      </c>
      <c r="J1468" s="849">
        <v>1</v>
      </c>
      <c r="K1468" s="849">
        <v>3051</v>
      </c>
      <c r="L1468" s="849">
        <v>1</v>
      </c>
      <c r="M1468" s="849">
        <v>3051</v>
      </c>
      <c r="N1468" s="849">
        <v>1</v>
      </c>
      <c r="O1468" s="849">
        <v>3052</v>
      </c>
      <c r="P1468" s="837">
        <v>1.0003277613897084</v>
      </c>
      <c r="Q1468" s="850">
        <v>3052</v>
      </c>
    </row>
    <row r="1469" spans="1:17" ht="14.4" customHeight="1" x14ac:dyDescent="0.3">
      <c r="A1469" s="831" t="s">
        <v>628</v>
      </c>
      <c r="B1469" s="832" t="s">
        <v>10272</v>
      </c>
      <c r="C1469" s="832" t="s">
        <v>8203</v>
      </c>
      <c r="D1469" s="832" t="s">
        <v>10292</v>
      </c>
      <c r="E1469" s="832" t="s">
        <v>10293</v>
      </c>
      <c r="F1469" s="849">
        <v>37</v>
      </c>
      <c r="G1469" s="849">
        <v>25234</v>
      </c>
      <c r="H1469" s="849">
        <v>0.61984770326701055</v>
      </c>
      <c r="I1469" s="849">
        <v>682</v>
      </c>
      <c r="J1469" s="849">
        <v>59</v>
      </c>
      <c r="K1469" s="849">
        <v>40710</v>
      </c>
      <c r="L1469" s="849">
        <v>1</v>
      </c>
      <c r="M1469" s="849">
        <v>690</v>
      </c>
      <c r="N1469" s="849">
        <v>62</v>
      </c>
      <c r="O1469" s="849">
        <v>42842</v>
      </c>
      <c r="P1469" s="837">
        <v>1.0523704249570129</v>
      </c>
      <c r="Q1469" s="850">
        <v>691</v>
      </c>
    </row>
    <row r="1470" spans="1:17" ht="14.4" customHeight="1" x14ac:dyDescent="0.3">
      <c r="A1470" s="831" t="s">
        <v>628</v>
      </c>
      <c r="B1470" s="832" t="s">
        <v>10272</v>
      </c>
      <c r="C1470" s="832" t="s">
        <v>8203</v>
      </c>
      <c r="D1470" s="832" t="s">
        <v>10294</v>
      </c>
      <c r="E1470" s="832" t="s">
        <v>10295</v>
      </c>
      <c r="F1470" s="849"/>
      <c r="G1470" s="849"/>
      <c r="H1470" s="849"/>
      <c r="I1470" s="849"/>
      <c r="J1470" s="849">
        <v>2</v>
      </c>
      <c r="K1470" s="849">
        <v>3676</v>
      </c>
      <c r="L1470" s="849">
        <v>1</v>
      </c>
      <c r="M1470" s="849">
        <v>1838</v>
      </c>
      <c r="N1470" s="849"/>
      <c r="O1470" s="849"/>
      <c r="P1470" s="837"/>
      <c r="Q1470" s="850"/>
    </row>
    <row r="1471" spans="1:17" ht="14.4" customHeight="1" x14ac:dyDescent="0.3">
      <c r="A1471" s="831" t="s">
        <v>628</v>
      </c>
      <c r="B1471" s="832" t="s">
        <v>10272</v>
      </c>
      <c r="C1471" s="832" t="s">
        <v>8203</v>
      </c>
      <c r="D1471" s="832" t="s">
        <v>10296</v>
      </c>
      <c r="E1471" s="832" t="s">
        <v>10297</v>
      </c>
      <c r="F1471" s="849">
        <v>2</v>
      </c>
      <c r="G1471" s="849">
        <v>1050</v>
      </c>
      <c r="H1471" s="849">
        <v>1.9516728624535316</v>
      </c>
      <c r="I1471" s="849">
        <v>525</v>
      </c>
      <c r="J1471" s="849">
        <v>1</v>
      </c>
      <c r="K1471" s="849">
        <v>538</v>
      </c>
      <c r="L1471" s="849">
        <v>1</v>
      </c>
      <c r="M1471" s="849">
        <v>538</v>
      </c>
      <c r="N1471" s="849">
        <v>5</v>
      </c>
      <c r="O1471" s="849">
        <v>2690</v>
      </c>
      <c r="P1471" s="837">
        <v>5</v>
      </c>
      <c r="Q1471" s="850">
        <v>538</v>
      </c>
    </row>
    <row r="1472" spans="1:17" ht="14.4" customHeight="1" x14ac:dyDescent="0.3">
      <c r="A1472" s="831" t="s">
        <v>628</v>
      </c>
      <c r="B1472" s="832" t="s">
        <v>10272</v>
      </c>
      <c r="C1472" s="832" t="s">
        <v>8203</v>
      </c>
      <c r="D1472" s="832" t="s">
        <v>10298</v>
      </c>
      <c r="E1472" s="832" t="s">
        <v>10299</v>
      </c>
      <c r="F1472" s="849">
        <v>17</v>
      </c>
      <c r="G1472" s="849">
        <v>11288</v>
      </c>
      <c r="H1472" s="849">
        <v>0.59902356187645933</v>
      </c>
      <c r="I1472" s="849">
        <v>664</v>
      </c>
      <c r="J1472" s="849">
        <v>28</v>
      </c>
      <c r="K1472" s="849">
        <v>18844</v>
      </c>
      <c r="L1472" s="849">
        <v>1</v>
      </c>
      <c r="M1472" s="849">
        <v>673</v>
      </c>
      <c r="N1472" s="849">
        <v>43</v>
      </c>
      <c r="O1472" s="849">
        <v>28939</v>
      </c>
      <c r="P1472" s="837">
        <v>1.5357142857142858</v>
      </c>
      <c r="Q1472" s="850">
        <v>673</v>
      </c>
    </row>
    <row r="1473" spans="1:17" ht="14.4" customHeight="1" x14ac:dyDescent="0.3">
      <c r="A1473" s="831" t="s">
        <v>628</v>
      </c>
      <c r="B1473" s="832" t="s">
        <v>10272</v>
      </c>
      <c r="C1473" s="832" t="s">
        <v>8203</v>
      </c>
      <c r="D1473" s="832" t="s">
        <v>10300</v>
      </c>
      <c r="E1473" s="832" t="s">
        <v>10301</v>
      </c>
      <c r="F1473" s="849"/>
      <c r="G1473" s="849"/>
      <c r="H1473" s="849"/>
      <c r="I1473" s="849"/>
      <c r="J1473" s="849"/>
      <c r="K1473" s="849"/>
      <c r="L1473" s="849"/>
      <c r="M1473" s="849"/>
      <c r="N1473" s="849">
        <v>2</v>
      </c>
      <c r="O1473" s="849">
        <v>990</v>
      </c>
      <c r="P1473" s="837"/>
      <c r="Q1473" s="850">
        <v>495</v>
      </c>
    </row>
    <row r="1474" spans="1:17" ht="14.4" customHeight="1" x14ac:dyDescent="0.3">
      <c r="A1474" s="831" t="s">
        <v>628</v>
      </c>
      <c r="B1474" s="832" t="s">
        <v>10272</v>
      </c>
      <c r="C1474" s="832" t="s">
        <v>8203</v>
      </c>
      <c r="D1474" s="832" t="s">
        <v>10302</v>
      </c>
      <c r="E1474" s="832" t="s">
        <v>10303</v>
      </c>
      <c r="F1474" s="849"/>
      <c r="G1474" s="849"/>
      <c r="H1474" s="849"/>
      <c r="I1474" s="849"/>
      <c r="J1474" s="849">
        <v>1</v>
      </c>
      <c r="K1474" s="849">
        <v>3129</v>
      </c>
      <c r="L1474" s="849">
        <v>1</v>
      </c>
      <c r="M1474" s="849">
        <v>3129</v>
      </c>
      <c r="N1474" s="849">
        <v>1</v>
      </c>
      <c r="O1474" s="849">
        <v>3130</v>
      </c>
      <c r="P1474" s="837">
        <v>1.0003195909236178</v>
      </c>
      <c r="Q1474" s="850">
        <v>3130</v>
      </c>
    </row>
    <row r="1475" spans="1:17" ht="14.4" customHeight="1" x14ac:dyDescent="0.3">
      <c r="A1475" s="831" t="s">
        <v>628</v>
      </c>
      <c r="B1475" s="832" t="s">
        <v>10272</v>
      </c>
      <c r="C1475" s="832" t="s">
        <v>8203</v>
      </c>
      <c r="D1475" s="832" t="s">
        <v>10304</v>
      </c>
      <c r="E1475" s="832" t="s">
        <v>10305</v>
      </c>
      <c r="F1475" s="849">
        <v>2</v>
      </c>
      <c r="G1475" s="849">
        <v>12304</v>
      </c>
      <c r="H1475" s="849">
        <v>0.97141954839728406</v>
      </c>
      <c r="I1475" s="849">
        <v>6152</v>
      </c>
      <c r="J1475" s="849">
        <v>2</v>
      </c>
      <c r="K1475" s="849">
        <v>12666</v>
      </c>
      <c r="L1475" s="849">
        <v>1</v>
      </c>
      <c r="M1475" s="849">
        <v>6333</v>
      </c>
      <c r="N1475" s="849">
        <v>4</v>
      </c>
      <c r="O1475" s="849">
        <v>25344</v>
      </c>
      <c r="P1475" s="837">
        <v>2.0009474182851728</v>
      </c>
      <c r="Q1475" s="850">
        <v>6336</v>
      </c>
    </row>
    <row r="1476" spans="1:17" ht="14.4" customHeight="1" x14ac:dyDescent="0.3">
      <c r="A1476" s="831" t="s">
        <v>628</v>
      </c>
      <c r="B1476" s="832" t="s">
        <v>10272</v>
      </c>
      <c r="C1476" s="832" t="s">
        <v>8203</v>
      </c>
      <c r="D1476" s="832" t="s">
        <v>10306</v>
      </c>
      <c r="E1476" s="832" t="s">
        <v>10307</v>
      </c>
      <c r="F1476" s="849"/>
      <c r="G1476" s="849"/>
      <c r="H1476" s="849"/>
      <c r="I1476" s="849"/>
      <c r="J1476" s="849"/>
      <c r="K1476" s="849"/>
      <c r="L1476" s="849"/>
      <c r="M1476" s="849"/>
      <c r="N1476" s="849">
        <v>2</v>
      </c>
      <c r="O1476" s="849">
        <v>4982</v>
      </c>
      <c r="P1476" s="837"/>
      <c r="Q1476" s="850">
        <v>2491</v>
      </c>
    </row>
    <row r="1477" spans="1:17" ht="14.4" customHeight="1" x14ac:dyDescent="0.3">
      <c r="A1477" s="831" t="s">
        <v>628</v>
      </c>
      <c r="B1477" s="832" t="s">
        <v>10272</v>
      </c>
      <c r="C1477" s="832" t="s">
        <v>8203</v>
      </c>
      <c r="D1477" s="832" t="s">
        <v>10308</v>
      </c>
      <c r="E1477" s="832" t="s">
        <v>10309</v>
      </c>
      <c r="F1477" s="849">
        <v>1</v>
      </c>
      <c r="G1477" s="849">
        <v>2488</v>
      </c>
      <c r="H1477" s="849"/>
      <c r="I1477" s="849">
        <v>2488</v>
      </c>
      <c r="J1477" s="849"/>
      <c r="K1477" s="849"/>
      <c r="L1477" s="849"/>
      <c r="M1477" s="849"/>
      <c r="N1477" s="849">
        <v>2</v>
      </c>
      <c r="O1477" s="849">
        <v>5078</v>
      </c>
      <c r="P1477" s="837"/>
      <c r="Q1477" s="850">
        <v>2539</v>
      </c>
    </row>
    <row r="1478" spans="1:17" ht="14.4" customHeight="1" x14ac:dyDescent="0.3">
      <c r="A1478" s="831" t="s">
        <v>628</v>
      </c>
      <c r="B1478" s="832" t="s">
        <v>10272</v>
      </c>
      <c r="C1478" s="832" t="s">
        <v>8203</v>
      </c>
      <c r="D1478" s="832" t="s">
        <v>10310</v>
      </c>
      <c r="E1478" s="832" t="s">
        <v>10311</v>
      </c>
      <c r="F1478" s="849">
        <v>3</v>
      </c>
      <c r="G1478" s="849">
        <v>12030</v>
      </c>
      <c r="H1478" s="849">
        <v>2.9725722757598221</v>
      </c>
      <c r="I1478" s="849">
        <v>4010</v>
      </c>
      <c r="J1478" s="849">
        <v>1</v>
      </c>
      <c r="K1478" s="849">
        <v>4047</v>
      </c>
      <c r="L1478" s="849">
        <v>1</v>
      </c>
      <c r="M1478" s="849">
        <v>4047</v>
      </c>
      <c r="N1478" s="849"/>
      <c r="O1478" s="849"/>
      <c r="P1478" s="837"/>
      <c r="Q1478" s="850"/>
    </row>
    <row r="1479" spans="1:17" ht="14.4" customHeight="1" x14ac:dyDescent="0.3">
      <c r="A1479" s="831" t="s">
        <v>628</v>
      </c>
      <c r="B1479" s="832" t="s">
        <v>10272</v>
      </c>
      <c r="C1479" s="832" t="s">
        <v>8203</v>
      </c>
      <c r="D1479" s="832" t="s">
        <v>10312</v>
      </c>
      <c r="E1479" s="832" t="s">
        <v>10313</v>
      </c>
      <c r="F1479" s="849">
        <v>3</v>
      </c>
      <c r="G1479" s="849">
        <v>8376</v>
      </c>
      <c r="H1479" s="849">
        <v>2.9472202674173116</v>
      </c>
      <c r="I1479" s="849">
        <v>2792</v>
      </c>
      <c r="J1479" s="849">
        <v>1</v>
      </c>
      <c r="K1479" s="849">
        <v>2842</v>
      </c>
      <c r="L1479" s="849">
        <v>1</v>
      </c>
      <c r="M1479" s="849">
        <v>2842</v>
      </c>
      <c r="N1479" s="849"/>
      <c r="O1479" s="849"/>
      <c r="P1479" s="837"/>
      <c r="Q1479" s="850"/>
    </row>
    <row r="1480" spans="1:17" ht="14.4" customHeight="1" x14ac:dyDescent="0.3">
      <c r="A1480" s="831" t="s">
        <v>628</v>
      </c>
      <c r="B1480" s="832" t="s">
        <v>10272</v>
      </c>
      <c r="C1480" s="832" t="s">
        <v>8203</v>
      </c>
      <c r="D1480" s="832" t="s">
        <v>10314</v>
      </c>
      <c r="E1480" s="832" t="s">
        <v>10315</v>
      </c>
      <c r="F1480" s="849"/>
      <c r="G1480" s="849"/>
      <c r="H1480" s="849"/>
      <c r="I1480" s="849"/>
      <c r="J1480" s="849"/>
      <c r="K1480" s="849"/>
      <c r="L1480" s="849"/>
      <c r="M1480" s="849"/>
      <c r="N1480" s="849">
        <v>1</v>
      </c>
      <c r="O1480" s="849">
        <v>358</v>
      </c>
      <c r="P1480" s="837"/>
      <c r="Q1480" s="850">
        <v>358</v>
      </c>
    </row>
    <row r="1481" spans="1:17" ht="14.4" customHeight="1" x14ac:dyDescent="0.3">
      <c r="A1481" s="831" t="s">
        <v>628</v>
      </c>
      <c r="B1481" s="832" t="s">
        <v>10272</v>
      </c>
      <c r="C1481" s="832" t="s">
        <v>8203</v>
      </c>
      <c r="D1481" s="832" t="s">
        <v>10316</v>
      </c>
      <c r="E1481" s="832" t="s">
        <v>10317</v>
      </c>
      <c r="F1481" s="849">
        <v>1</v>
      </c>
      <c r="G1481" s="849">
        <v>958</v>
      </c>
      <c r="H1481" s="849"/>
      <c r="I1481" s="849">
        <v>958</v>
      </c>
      <c r="J1481" s="849"/>
      <c r="K1481" s="849"/>
      <c r="L1481" s="849"/>
      <c r="M1481" s="849"/>
      <c r="N1481" s="849"/>
      <c r="O1481" s="849"/>
      <c r="P1481" s="837"/>
      <c r="Q1481" s="850"/>
    </row>
    <row r="1482" spans="1:17" ht="14.4" customHeight="1" x14ac:dyDescent="0.3">
      <c r="A1482" s="831" t="s">
        <v>628</v>
      </c>
      <c r="B1482" s="832" t="s">
        <v>10272</v>
      </c>
      <c r="C1482" s="832" t="s">
        <v>8203</v>
      </c>
      <c r="D1482" s="832" t="s">
        <v>10102</v>
      </c>
      <c r="E1482" s="832" t="s">
        <v>10103</v>
      </c>
      <c r="F1482" s="849">
        <v>1</v>
      </c>
      <c r="G1482" s="849">
        <v>3821</v>
      </c>
      <c r="H1482" s="849">
        <v>0.98125321006676935</v>
      </c>
      <c r="I1482" s="849">
        <v>3821</v>
      </c>
      <c r="J1482" s="849">
        <v>1</v>
      </c>
      <c r="K1482" s="849">
        <v>3894</v>
      </c>
      <c r="L1482" s="849">
        <v>1</v>
      </c>
      <c r="M1482" s="849">
        <v>3894</v>
      </c>
      <c r="N1482" s="849">
        <v>2</v>
      </c>
      <c r="O1482" s="849">
        <v>7794</v>
      </c>
      <c r="P1482" s="837">
        <v>2.0015408320493067</v>
      </c>
      <c r="Q1482" s="850">
        <v>3897</v>
      </c>
    </row>
    <row r="1483" spans="1:17" ht="14.4" customHeight="1" x14ac:dyDescent="0.3">
      <c r="A1483" s="831" t="s">
        <v>628</v>
      </c>
      <c r="B1483" s="832" t="s">
        <v>10272</v>
      </c>
      <c r="C1483" s="832" t="s">
        <v>8203</v>
      </c>
      <c r="D1483" s="832" t="s">
        <v>10318</v>
      </c>
      <c r="E1483" s="832" t="s">
        <v>10319</v>
      </c>
      <c r="F1483" s="849">
        <v>4</v>
      </c>
      <c r="G1483" s="849">
        <v>16040</v>
      </c>
      <c r="H1483" s="849">
        <v>1.9527635743851961</v>
      </c>
      <c r="I1483" s="849">
        <v>4010</v>
      </c>
      <c r="J1483" s="849">
        <v>2</v>
      </c>
      <c r="K1483" s="849">
        <v>8214</v>
      </c>
      <c r="L1483" s="849">
        <v>1</v>
      </c>
      <c r="M1483" s="849">
        <v>4107</v>
      </c>
      <c r="N1483" s="849">
        <v>3</v>
      </c>
      <c r="O1483" s="849">
        <v>12327</v>
      </c>
      <c r="P1483" s="837">
        <v>1.5007304601899196</v>
      </c>
      <c r="Q1483" s="850">
        <v>4109</v>
      </c>
    </row>
    <row r="1484" spans="1:17" ht="14.4" customHeight="1" x14ac:dyDescent="0.3">
      <c r="A1484" s="831" t="s">
        <v>628</v>
      </c>
      <c r="B1484" s="832" t="s">
        <v>10272</v>
      </c>
      <c r="C1484" s="832" t="s">
        <v>8203</v>
      </c>
      <c r="D1484" s="832" t="s">
        <v>10320</v>
      </c>
      <c r="E1484" s="832" t="s">
        <v>10321</v>
      </c>
      <c r="F1484" s="849">
        <v>22</v>
      </c>
      <c r="G1484" s="849">
        <v>179168</v>
      </c>
      <c r="H1484" s="849">
        <v>0.72033128291721948</v>
      </c>
      <c r="I1484" s="849">
        <v>8144</v>
      </c>
      <c r="J1484" s="849">
        <v>30</v>
      </c>
      <c r="K1484" s="849">
        <v>248730</v>
      </c>
      <c r="L1484" s="849">
        <v>1</v>
      </c>
      <c r="M1484" s="849">
        <v>8291</v>
      </c>
      <c r="N1484" s="849">
        <v>25</v>
      </c>
      <c r="O1484" s="849">
        <v>207400</v>
      </c>
      <c r="P1484" s="837">
        <v>0.83383588630241623</v>
      </c>
      <c r="Q1484" s="850">
        <v>8296</v>
      </c>
    </row>
    <row r="1485" spans="1:17" ht="14.4" customHeight="1" x14ac:dyDescent="0.3">
      <c r="A1485" s="831" t="s">
        <v>628</v>
      </c>
      <c r="B1485" s="832" t="s">
        <v>10272</v>
      </c>
      <c r="C1485" s="832" t="s">
        <v>8203</v>
      </c>
      <c r="D1485" s="832" t="s">
        <v>10322</v>
      </c>
      <c r="E1485" s="832" t="s">
        <v>10323</v>
      </c>
      <c r="F1485" s="849">
        <v>15</v>
      </c>
      <c r="G1485" s="849">
        <v>96780</v>
      </c>
      <c r="H1485" s="849">
        <v>2.0951226376290779</v>
      </c>
      <c r="I1485" s="849">
        <v>6452</v>
      </c>
      <c r="J1485" s="849">
        <v>7</v>
      </c>
      <c r="K1485" s="849">
        <v>46193</v>
      </c>
      <c r="L1485" s="849">
        <v>1</v>
      </c>
      <c r="M1485" s="849">
        <v>6599</v>
      </c>
      <c r="N1485" s="849">
        <v>11</v>
      </c>
      <c r="O1485" s="849">
        <v>72644</v>
      </c>
      <c r="P1485" s="837">
        <v>1.5726192280215616</v>
      </c>
      <c r="Q1485" s="850">
        <v>6604</v>
      </c>
    </row>
    <row r="1486" spans="1:17" ht="14.4" customHeight="1" x14ac:dyDescent="0.3">
      <c r="A1486" s="831" t="s">
        <v>628</v>
      </c>
      <c r="B1486" s="832" t="s">
        <v>10272</v>
      </c>
      <c r="C1486" s="832" t="s">
        <v>8203</v>
      </c>
      <c r="D1486" s="832" t="s">
        <v>10324</v>
      </c>
      <c r="E1486" s="832" t="s">
        <v>10325</v>
      </c>
      <c r="F1486" s="849">
        <v>1</v>
      </c>
      <c r="G1486" s="849">
        <v>0</v>
      </c>
      <c r="H1486" s="849"/>
      <c r="I1486" s="849">
        <v>0</v>
      </c>
      <c r="J1486" s="849">
        <v>5</v>
      </c>
      <c r="K1486" s="849">
        <v>0</v>
      </c>
      <c r="L1486" s="849"/>
      <c r="M1486" s="849">
        <v>0</v>
      </c>
      <c r="N1486" s="849"/>
      <c r="O1486" s="849"/>
      <c r="P1486" s="837"/>
      <c r="Q1486" s="850"/>
    </row>
    <row r="1487" spans="1:17" ht="14.4" customHeight="1" x14ac:dyDescent="0.3">
      <c r="A1487" s="831" t="s">
        <v>628</v>
      </c>
      <c r="B1487" s="832" t="s">
        <v>10272</v>
      </c>
      <c r="C1487" s="832" t="s">
        <v>8203</v>
      </c>
      <c r="D1487" s="832" t="s">
        <v>10326</v>
      </c>
      <c r="E1487" s="832" t="s">
        <v>10327</v>
      </c>
      <c r="F1487" s="849">
        <v>5</v>
      </c>
      <c r="G1487" s="849">
        <v>0</v>
      </c>
      <c r="H1487" s="849"/>
      <c r="I1487" s="849">
        <v>0</v>
      </c>
      <c r="J1487" s="849">
        <v>8</v>
      </c>
      <c r="K1487" s="849">
        <v>0</v>
      </c>
      <c r="L1487" s="849"/>
      <c r="M1487" s="849">
        <v>0</v>
      </c>
      <c r="N1487" s="849">
        <v>4</v>
      </c>
      <c r="O1487" s="849">
        <v>0</v>
      </c>
      <c r="P1487" s="837"/>
      <c r="Q1487" s="850">
        <v>0</v>
      </c>
    </row>
    <row r="1488" spans="1:17" ht="14.4" customHeight="1" x14ac:dyDescent="0.3">
      <c r="A1488" s="831" t="s">
        <v>628</v>
      </c>
      <c r="B1488" s="832" t="s">
        <v>10272</v>
      </c>
      <c r="C1488" s="832" t="s">
        <v>8203</v>
      </c>
      <c r="D1488" s="832" t="s">
        <v>10328</v>
      </c>
      <c r="E1488" s="832" t="s">
        <v>10329</v>
      </c>
      <c r="F1488" s="849">
        <v>2</v>
      </c>
      <c r="G1488" s="849">
        <v>0</v>
      </c>
      <c r="H1488" s="849"/>
      <c r="I1488" s="849">
        <v>0</v>
      </c>
      <c r="J1488" s="849">
        <v>2</v>
      </c>
      <c r="K1488" s="849">
        <v>0</v>
      </c>
      <c r="L1488" s="849"/>
      <c r="M1488" s="849">
        <v>0</v>
      </c>
      <c r="N1488" s="849">
        <v>1</v>
      </c>
      <c r="O1488" s="849">
        <v>0</v>
      </c>
      <c r="P1488" s="837"/>
      <c r="Q1488" s="850">
        <v>0</v>
      </c>
    </row>
    <row r="1489" spans="1:17" ht="14.4" customHeight="1" x14ac:dyDescent="0.3">
      <c r="A1489" s="831" t="s">
        <v>628</v>
      </c>
      <c r="B1489" s="832" t="s">
        <v>10272</v>
      </c>
      <c r="C1489" s="832" t="s">
        <v>8203</v>
      </c>
      <c r="D1489" s="832" t="s">
        <v>9420</v>
      </c>
      <c r="E1489" s="832" t="s">
        <v>9421</v>
      </c>
      <c r="F1489" s="849"/>
      <c r="G1489" s="849"/>
      <c r="H1489" s="849"/>
      <c r="I1489" s="849"/>
      <c r="J1489" s="849">
        <v>1</v>
      </c>
      <c r="K1489" s="849">
        <v>123</v>
      </c>
      <c r="L1489" s="849">
        <v>1</v>
      </c>
      <c r="M1489" s="849">
        <v>123</v>
      </c>
      <c r="N1489" s="849"/>
      <c r="O1489" s="849"/>
      <c r="P1489" s="837"/>
      <c r="Q1489" s="850"/>
    </row>
    <row r="1490" spans="1:17" ht="14.4" customHeight="1" x14ac:dyDescent="0.3">
      <c r="A1490" s="831" t="s">
        <v>628</v>
      </c>
      <c r="B1490" s="832" t="s">
        <v>10272</v>
      </c>
      <c r="C1490" s="832" t="s">
        <v>8203</v>
      </c>
      <c r="D1490" s="832" t="s">
        <v>10330</v>
      </c>
      <c r="E1490" s="832" t="s">
        <v>10331</v>
      </c>
      <c r="F1490" s="849">
        <v>3</v>
      </c>
      <c r="G1490" s="849">
        <v>741</v>
      </c>
      <c r="H1490" s="849">
        <v>1.4305019305019304</v>
      </c>
      <c r="I1490" s="849">
        <v>247</v>
      </c>
      <c r="J1490" s="849">
        <v>2</v>
      </c>
      <c r="K1490" s="849">
        <v>518</v>
      </c>
      <c r="L1490" s="849">
        <v>1</v>
      </c>
      <c r="M1490" s="849">
        <v>259</v>
      </c>
      <c r="N1490" s="849">
        <v>1</v>
      </c>
      <c r="O1490" s="849">
        <v>260</v>
      </c>
      <c r="P1490" s="837">
        <v>0.50193050193050193</v>
      </c>
      <c r="Q1490" s="850">
        <v>260</v>
      </c>
    </row>
    <row r="1491" spans="1:17" ht="14.4" customHeight="1" x14ac:dyDescent="0.3">
      <c r="A1491" s="831" t="s">
        <v>628</v>
      </c>
      <c r="B1491" s="832" t="s">
        <v>10272</v>
      </c>
      <c r="C1491" s="832" t="s">
        <v>8203</v>
      </c>
      <c r="D1491" s="832" t="s">
        <v>10104</v>
      </c>
      <c r="E1491" s="832" t="s">
        <v>10105</v>
      </c>
      <c r="F1491" s="849">
        <v>5</v>
      </c>
      <c r="G1491" s="849">
        <v>8640</v>
      </c>
      <c r="H1491" s="849">
        <v>0.54794520547945202</v>
      </c>
      <c r="I1491" s="849">
        <v>1728</v>
      </c>
      <c r="J1491" s="849">
        <v>9</v>
      </c>
      <c r="K1491" s="849">
        <v>15768</v>
      </c>
      <c r="L1491" s="849">
        <v>1</v>
      </c>
      <c r="M1491" s="849">
        <v>1752</v>
      </c>
      <c r="N1491" s="849">
        <v>7</v>
      </c>
      <c r="O1491" s="849">
        <v>12264</v>
      </c>
      <c r="P1491" s="837">
        <v>0.77777777777777779</v>
      </c>
      <c r="Q1491" s="850">
        <v>1752</v>
      </c>
    </row>
    <row r="1492" spans="1:17" ht="14.4" customHeight="1" x14ac:dyDescent="0.3">
      <c r="A1492" s="831" t="s">
        <v>628</v>
      </c>
      <c r="B1492" s="832" t="s">
        <v>10272</v>
      </c>
      <c r="C1492" s="832" t="s">
        <v>8203</v>
      </c>
      <c r="D1492" s="832" t="s">
        <v>10332</v>
      </c>
      <c r="E1492" s="832" t="s">
        <v>10333</v>
      </c>
      <c r="F1492" s="849">
        <v>5</v>
      </c>
      <c r="G1492" s="849">
        <v>2915</v>
      </c>
      <c r="H1492" s="849">
        <v>2.4661590524534689</v>
      </c>
      <c r="I1492" s="849">
        <v>583</v>
      </c>
      <c r="J1492" s="849">
        <v>2</v>
      </c>
      <c r="K1492" s="849">
        <v>1182</v>
      </c>
      <c r="L1492" s="849">
        <v>1</v>
      </c>
      <c r="M1492" s="849">
        <v>591</v>
      </c>
      <c r="N1492" s="849">
        <v>3</v>
      </c>
      <c r="O1492" s="849">
        <v>1776</v>
      </c>
      <c r="P1492" s="837">
        <v>1.5025380710659899</v>
      </c>
      <c r="Q1492" s="850">
        <v>592</v>
      </c>
    </row>
    <row r="1493" spans="1:17" ht="14.4" customHeight="1" x14ac:dyDescent="0.3">
      <c r="A1493" s="831" t="s">
        <v>628</v>
      </c>
      <c r="B1493" s="832" t="s">
        <v>10272</v>
      </c>
      <c r="C1493" s="832" t="s">
        <v>8203</v>
      </c>
      <c r="D1493" s="832" t="s">
        <v>9521</v>
      </c>
      <c r="E1493" s="832" t="s">
        <v>9522</v>
      </c>
      <c r="F1493" s="849">
        <v>1</v>
      </c>
      <c r="G1493" s="849">
        <v>436</v>
      </c>
      <c r="H1493" s="849"/>
      <c r="I1493" s="849">
        <v>436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" customHeight="1" x14ac:dyDescent="0.3">
      <c r="A1494" s="831" t="s">
        <v>628</v>
      </c>
      <c r="B1494" s="832" t="s">
        <v>10272</v>
      </c>
      <c r="C1494" s="832" t="s">
        <v>8203</v>
      </c>
      <c r="D1494" s="832" t="s">
        <v>10106</v>
      </c>
      <c r="E1494" s="832" t="s">
        <v>10107</v>
      </c>
      <c r="F1494" s="849">
        <v>5</v>
      </c>
      <c r="G1494" s="849">
        <v>3795</v>
      </c>
      <c r="H1494" s="849">
        <v>2.4739243807040419</v>
      </c>
      <c r="I1494" s="849">
        <v>759</v>
      </c>
      <c r="J1494" s="849">
        <v>2</v>
      </c>
      <c r="K1494" s="849">
        <v>1534</v>
      </c>
      <c r="L1494" s="849">
        <v>1</v>
      </c>
      <c r="M1494" s="849">
        <v>767</v>
      </c>
      <c r="N1494" s="849">
        <v>3</v>
      </c>
      <c r="O1494" s="849">
        <v>2301</v>
      </c>
      <c r="P1494" s="837">
        <v>1.5</v>
      </c>
      <c r="Q1494" s="850">
        <v>767</v>
      </c>
    </row>
    <row r="1495" spans="1:17" ht="14.4" customHeight="1" x14ac:dyDescent="0.3">
      <c r="A1495" s="831" t="s">
        <v>628</v>
      </c>
      <c r="B1495" s="832" t="s">
        <v>10272</v>
      </c>
      <c r="C1495" s="832" t="s">
        <v>8203</v>
      </c>
      <c r="D1495" s="832" t="s">
        <v>10096</v>
      </c>
      <c r="E1495" s="832" t="s">
        <v>10097</v>
      </c>
      <c r="F1495" s="849">
        <v>4</v>
      </c>
      <c r="G1495" s="849">
        <v>17448</v>
      </c>
      <c r="H1495" s="849">
        <v>0.30503496503496502</v>
      </c>
      <c r="I1495" s="849">
        <v>4362</v>
      </c>
      <c r="J1495" s="849">
        <v>13</v>
      </c>
      <c r="K1495" s="849">
        <v>57200</v>
      </c>
      <c r="L1495" s="849">
        <v>1</v>
      </c>
      <c r="M1495" s="849">
        <v>4400</v>
      </c>
      <c r="N1495" s="849">
        <v>4</v>
      </c>
      <c r="O1495" s="849">
        <v>17608</v>
      </c>
      <c r="P1495" s="837">
        <v>0.30783216783216782</v>
      </c>
      <c r="Q1495" s="850">
        <v>4402</v>
      </c>
    </row>
    <row r="1496" spans="1:17" ht="14.4" customHeight="1" x14ac:dyDescent="0.3">
      <c r="A1496" s="831" t="s">
        <v>628</v>
      </c>
      <c r="B1496" s="832" t="s">
        <v>10272</v>
      </c>
      <c r="C1496" s="832" t="s">
        <v>8203</v>
      </c>
      <c r="D1496" s="832" t="s">
        <v>9531</v>
      </c>
      <c r="E1496" s="832" t="s">
        <v>9532</v>
      </c>
      <c r="F1496" s="849">
        <v>27</v>
      </c>
      <c r="G1496" s="849">
        <v>27783</v>
      </c>
      <c r="H1496" s="849">
        <v>0.49221365931437683</v>
      </c>
      <c r="I1496" s="849">
        <v>1029</v>
      </c>
      <c r="J1496" s="849">
        <v>53</v>
      </c>
      <c r="K1496" s="849">
        <v>56445</v>
      </c>
      <c r="L1496" s="849">
        <v>1</v>
      </c>
      <c r="M1496" s="849">
        <v>1065</v>
      </c>
      <c r="N1496" s="849">
        <v>13</v>
      </c>
      <c r="O1496" s="849">
        <v>13845</v>
      </c>
      <c r="P1496" s="837">
        <v>0.24528301886792453</v>
      </c>
      <c r="Q1496" s="850">
        <v>1065</v>
      </c>
    </row>
    <row r="1497" spans="1:17" ht="14.4" customHeight="1" x14ac:dyDescent="0.3">
      <c r="A1497" s="831" t="s">
        <v>628</v>
      </c>
      <c r="B1497" s="832" t="s">
        <v>10272</v>
      </c>
      <c r="C1497" s="832" t="s">
        <v>8203</v>
      </c>
      <c r="D1497" s="832" t="s">
        <v>9535</v>
      </c>
      <c r="E1497" s="832" t="s">
        <v>9536</v>
      </c>
      <c r="F1497" s="849"/>
      <c r="G1497" s="849"/>
      <c r="H1497" s="849"/>
      <c r="I1497" s="849"/>
      <c r="J1497" s="849">
        <v>1</v>
      </c>
      <c r="K1497" s="849">
        <v>1984</v>
      </c>
      <c r="L1497" s="849">
        <v>1</v>
      </c>
      <c r="M1497" s="849">
        <v>1984</v>
      </c>
      <c r="N1497" s="849"/>
      <c r="O1497" s="849"/>
      <c r="P1497" s="837"/>
      <c r="Q1497" s="850"/>
    </row>
    <row r="1498" spans="1:17" ht="14.4" customHeight="1" x14ac:dyDescent="0.3">
      <c r="A1498" s="831" t="s">
        <v>628</v>
      </c>
      <c r="B1498" s="832" t="s">
        <v>10272</v>
      </c>
      <c r="C1498" s="832" t="s">
        <v>8203</v>
      </c>
      <c r="D1498" s="832" t="s">
        <v>10334</v>
      </c>
      <c r="E1498" s="832" t="s">
        <v>10335</v>
      </c>
      <c r="F1498" s="849"/>
      <c r="G1498" s="849"/>
      <c r="H1498" s="849"/>
      <c r="I1498" s="849"/>
      <c r="J1498" s="849"/>
      <c r="K1498" s="849"/>
      <c r="L1498" s="849"/>
      <c r="M1498" s="849"/>
      <c r="N1498" s="849">
        <v>1</v>
      </c>
      <c r="O1498" s="849">
        <v>160</v>
      </c>
      <c r="P1498" s="837"/>
      <c r="Q1498" s="850">
        <v>160</v>
      </c>
    </row>
    <row r="1499" spans="1:17" ht="14.4" customHeight="1" x14ac:dyDescent="0.3">
      <c r="A1499" s="831" t="s">
        <v>628</v>
      </c>
      <c r="B1499" s="832" t="s">
        <v>10272</v>
      </c>
      <c r="C1499" s="832" t="s">
        <v>8203</v>
      </c>
      <c r="D1499" s="832" t="s">
        <v>9543</v>
      </c>
      <c r="E1499" s="832" t="s">
        <v>9544</v>
      </c>
      <c r="F1499" s="849">
        <v>22</v>
      </c>
      <c r="G1499" s="849">
        <v>6776</v>
      </c>
      <c r="H1499" s="849">
        <v>1.9493670886075949</v>
      </c>
      <c r="I1499" s="849">
        <v>308</v>
      </c>
      <c r="J1499" s="849">
        <v>11</v>
      </c>
      <c r="K1499" s="849">
        <v>3476</v>
      </c>
      <c r="L1499" s="849">
        <v>1</v>
      </c>
      <c r="M1499" s="849">
        <v>316</v>
      </c>
      <c r="N1499" s="849">
        <v>17</v>
      </c>
      <c r="O1499" s="849">
        <v>5389</v>
      </c>
      <c r="P1499" s="837">
        <v>1.5503452243958573</v>
      </c>
      <c r="Q1499" s="850">
        <v>317</v>
      </c>
    </row>
    <row r="1500" spans="1:17" ht="14.4" customHeight="1" x14ac:dyDescent="0.3">
      <c r="A1500" s="831" t="s">
        <v>628</v>
      </c>
      <c r="B1500" s="832" t="s">
        <v>10272</v>
      </c>
      <c r="C1500" s="832" t="s">
        <v>8203</v>
      </c>
      <c r="D1500" s="832" t="s">
        <v>10108</v>
      </c>
      <c r="E1500" s="832" t="s">
        <v>10109</v>
      </c>
      <c r="F1500" s="849"/>
      <c r="G1500" s="849"/>
      <c r="H1500" s="849"/>
      <c r="I1500" s="849"/>
      <c r="J1500" s="849">
        <v>1</v>
      </c>
      <c r="K1500" s="849">
        <v>362</v>
      </c>
      <c r="L1500" s="849">
        <v>1</v>
      </c>
      <c r="M1500" s="849">
        <v>362</v>
      </c>
      <c r="N1500" s="849"/>
      <c r="O1500" s="849"/>
      <c r="P1500" s="837"/>
      <c r="Q1500" s="850"/>
    </row>
    <row r="1501" spans="1:17" ht="14.4" customHeight="1" x14ac:dyDescent="0.3">
      <c r="A1501" s="831" t="s">
        <v>628</v>
      </c>
      <c r="B1501" s="832" t="s">
        <v>10272</v>
      </c>
      <c r="C1501" s="832" t="s">
        <v>8203</v>
      </c>
      <c r="D1501" s="832" t="s">
        <v>10336</v>
      </c>
      <c r="E1501" s="832" t="s">
        <v>10337</v>
      </c>
      <c r="F1501" s="849">
        <v>33</v>
      </c>
      <c r="G1501" s="849">
        <v>61776</v>
      </c>
      <c r="H1501" s="849">
        <v>0.90793650793650793</v>
      </c>
      <c r="I1501" s="849">
        <v>1872</v>
      </c>
      <c r="J1501" s="849">
        <v>35</v>
      </c>
      <c r="K1501" s="849">
        <v>68040</v>
      </c>
      <c r="L1501" s="849">
        <v>1</v>
      </c>
      <c r="M1501" s="849">
        <v>1944</v>
      </c>
      <c r="N1501" s="849">
        <v>45</v>
      </c>
      <c r="O1501" s="849">
        <v>87525</v>
      </c>
      <c r="P1501" s="837">
        <v>1.2863756613756614</v>
      </c>
      <c r="Q1501" s="850">
        <v>1945</v>
      </c>
    </row>
    <row r="1502" spans="1:17" ht="14.4" customHeight="1" x14ac:dyDescent="0.3">
      <c r="A1502" s="831" t="s">
        <v>628</v>
      </c>
      <c r="B1502" s="832" t="s">
        <v>10272</v>
      </c>
      <c r="C1502" s="832" t="s">
        <v>8203</v>
      </c>
      <c r="D1502" s="832" t="s">
        <v>10338</v>
      </c>
      <c r="E1502" s="832" t="s">
        <v>10339</v>
      </c>
      <c r="F1502" s="849">
        <v>5</v>
      </c>
      <c r="G1502" s="849">
        <v>10310</v>
      </c>
      <c r="H1502" s="849">
        <v>0.61929360884190288</v>
      </c>
      <c r="I1502" s="849">
        <v>2062</v>
      </c>
      <c r="J1502" s="849">
        <v>8</v>
      </c>
      <c r="K1502" s="849">
        <v>16648</v>
      </c>
      <c r="L1502" s="849">
        <v>1</v>
      </c>
      <c r="M1502" s="849">
        <v>2081</v>
      </c>
      <c r="N1502" s="849">
        <v>2</v>
      </c>
      <c r="O1502" s="849">
        <v>4164</v>
      </c>
      <c r="P1502" s="837">
        <v>0.25012013455069676</v>
      </c>
      <c r="Q1502" s="850">
        <v>2082</v>
      </c>
    </row>
    <row r="1503" spans="1:17" ht="14.4" customHeight="1" x14ac:dyDescent="0.3">
      <c r="A1503" s="831" t="s">
        <v>628</v>
      </c>
      <c r="B1503" s="832" t="s">
        <v>10272</v>
      </c>
      <c r="C1503" s="832" t="s">
        <v>8203</v>
      </c>
      <c r="D1503" s="832" t="s">
        <v>10340</v>
      </c>
      <c r="E1503" s="832" t="s">
        <v>10341</v>
      </c>
      <c r="F1503" s="849">
        <v>15</v>
      </c>
      <c r="G1503" s="849">
        <v>10455</v>
      </c>
      <c r="H1503" s="849">
        <v>0.70120724346076457</v>
      </c>
      <c r="I1503" s="849">
        <v>697</v>
      </c>
      <c r="J1503" s="849">
        <v>21</v>
      </c>
      <c r="K1503" s="849">
        <v>14910</v>
      </c>
      <c r="L1503" s="849">
        <v>1</v>
      </c>
      <c r="M1503" s="849">
        <v>710</v>
      </c>
      <c r="N1503" s="849">
        <v>15</v>
      </c>
      <c r="O1503" s="849">
        <v>10650</v>
      </c>
      <c r="P1503" s="837">
        <v>0.7142857142857143</v>
      </c>
      <c r="Q1503" s="850">
        <v>710</v>
      </c>
    </row>
    <row r="1504" spans="1:17" ht="14.4" customHeight="1" x14ac:dyDescent="0.3">
      <c r="A1504" s="831" t="s">
        <v>628</v>
      </c>
      <c r="B1504" s="832" t="s">
        <v>10272</v>
      </c>
      <c r="C1504" s="832" t="s">
        <v>8203</v>
      </c>
      <c r="D1504" s="832" t="s">
        <v>10342</v>
      </c>
      <c r="E1504" s="832" t="s">
        <v>10343</v>
      </c>
      <c r="F1504" s="849">
        <v>20</v>
      </c>
      <c r="G1504" s="849">
        <v>85520</v>
      </c>
      <c r="H1504" s="849">
        <v>0.87217247639056028</v>
      </c>
      <c r="I1504" s="849">
        <v>4276</v>
      </c>
      <c r="J1504" s="849">
        <v>22</v>
      </c>
      <c r="K1504" s="849">
        <v>98054</v>
      </c>
      <c r="L1504" s="849">
        <v>1</v>
      </c>
      <c r="M1504" s="849">
        <v>4457</v>
      </c>
      <c r="N1504" s="849">
        <v>15</v>
      </c>
      <c r="O1504" s="849">
        <v>66900</v>
      </c>
      <c r="P1504" s="837">
        <v>0.68227711261141821</v>
      </c>
      <c r="Q1504" s="850">
        <v>4460</v>
      </c>
    </row>
    <row r="1505" spans="1:17" ht="14.4" customHeight="1" x14ac:dyDescent="0.3">
      <c r="A1505" s="831" t="s">
        <v>628</v>
      </c>
      <c r="B1505" s="832" t="s">
        <v>10272</v>
      </c>
      <c r="C1505" s="832" t="s">
        <v>8203</v>
      </c>
      <c r="D1505" s="832" t="s">
        <v>10110</v>
      </c>
      <c r="E1505" s="832" t="s">
        <v>10111</v>
      </c>
      <c r="F1505" s="849">
        <v>5</v>
      </c>
      <c r="G1505" s="849">
        <v>1025</v>
      </c>
      <c r="H1505" s="849">
        <v>0.97156398104265407</v>
      </c>
      <c r="I1505" s="849">
        <v>205</v>
      </c>
      <c r="J1505" s="849">
        <v>5</v>
      </c>
      <c r="K1505" s="849">
        <v>1055</v>
      </c>
      <c r="L1505" s="849">
        <v>1</v>
      </c>
      <c r="M1505" s="849">
        <v>211</v>
      </c>
      <c r="N1505" s="849">
        <v>4</v>
      </c>
      <c r="O1505" s="849">
        <v>848</v>
      </c>
      <c r="P1505" s="837">
        <v>0.80379146919431277</v>
      </c>
      <c r="Q1505" s="850">
        <v>212</v>
      </c>
    </row>
    <row r="1506" spans="1:17" ht="14.4" customHeight="1" x14ac:dyDescent="0.3">
      <c r="A1506" s="831" t="s">
        <v>628</v>
      </c>
      <c r="B1506" s="832" t="s">
        <v>10272</v>
      </c>
      <c r="C1506" s="832" t="s">
        <v>8203</v>
      </c>
      <c r="D1506" s="832" t="s">
        <v>10344</v>
      </c>
      <c r="E1506" s="832" t="s">
        <v>10345</v>
      </c>
      <c r="F1506" s="849">
        <v>2</v>
      </c>
      <c r="G1506" s="849">
        <v>16146</v>
      </c>
      <c r="H1506" s="849">
        <v>0.97641509433962259</v>
      </c>
      <c r="I1506" s="849">
        <v>8073</v>
      </c>
      <c r="J1506" s="849">
        <v>2</v>
      </c>
      <c r="K1506" s="849">
        <v>16536</v>
      </c>
      <c r="L1506" s="849">
        <v>1</v>
      </c>
      <c r="M1506" s="849">
        <v>8268</v>
      </c>
      <c r="N1506" s="849">
        <v>3</v>
      </c>
      <c r="O1506" s="849">
        <v>24828</v>
      </c>
      <c r="P1506" s="837">
        <v>1.5014513788098693</v>
      </c>
      <c r="Q1506" s="850">
        <v>8276</v>
      </c>
    </row>
    <row r="1507" spans="1:17" ht="14.4" customHeight="1" x14ac:dyDescent="0.3">
      <c r="A1507" s="831" t="s">
        <v>628</v>
      </c>
      <c r="B1507" s="832" t="s">
        <v>10272</v>
      </c>
      <c r="C1507" s="832" t="s">
        <v>8203</v>
      </c>
      <c r="D1507" s="832" t="s">
        <v>10346</v>
      </c>
      <c r="E1507" s="832" t="s">
        <v>10347</v>
      </c>
      <c r="F1507" s="849"/>
      <c r="G1507" s="849"/>
      <c r="H1507" s="849"/>
      <c r="I1507" s="849"/>
      <c r="J1507" s="849">
        <v>1</v>
      </c>
      <c r="K1507" s="849">
        <v>9498</v>
      </c>
      <c r="L1507" s="849">
        <v>1</v>
      </c>
      <c r="M1507" s="849">
        <v>9498</v>
      </c>
      <c r="N1507" s="849"/>
      <c r="O1507" s="849"/>
      <c r="P1507" s="837"/>
      <c r="Q1507" s="850"/>
    </row>
    <row r="1508" spans="1:17" ht="14.4" customHeight="1" x14ac:dyDescent="0.3">
      <c r="A1508" s="831" t="s">
        <v>628</v>
      </c>
      <c r="B1508" s="832" t="s">
        <v>10272</v>
      </c>
      <c r="C1508" s="832" t="s">
        <v>8203</v>
      </c>
      <c r="D1508" s="832" t="s">
        <v>10348</v>
      </c>
      <c r="E1508" s="832" t="s">
        <v>10349</v>
      </c>
      <c r="F1508" s="849">
        <v>19</v>
      </c>
      <c r="G1508" s="849">
        <v>8436</v>
      </c>
      <c r="H1508" s="849">
        <v>1.0978656949505465</v>
      </c>
      <c r="I1508" s="849">
        <v>444</v>
      </c>
      <c r="J1508" s="849">
        <v>17</v>
      </c>
      <c r="K1508" s="849">
        <v>7684</v>
      </c>
      <c r="L1508" s="849">
        <v>1</v>
      </c>
      <c r="M1508" s="849">
        <v>452</v>
      </c>
      <c r="N1508" s="849">
        <v>12</v>
      </c>
      <c r="O1508" s="849">
        <v>5436</v>
      </c>
      <c r="P1508" s="837">
        <v>0.70744403956272772</v>
      </c>
      <c r="Q1508" s="850">
        <v>453</v>
      </c>
    </row>
    <row r="1509" spans="1:17" ht="14.4" customHeight="1" x14ac:dyDescent="0.3">
      <c r="A1509" s="831" t="s">
        <v>628</v>
      </c>
      <c r="B1509" s="832" t="s">
        <v>10272</v>
      </c>
      <c r="C1509" s="832" t="s">
        <v>8203</v>
      </c>
      <c r="D1509" s="832" t="s">
        <v>10350</v>
      </c>
      <c r="E1509" s="832" t="s">
        <v>10351</v>
      </c>
      <c r="F1509" s="849">
        <v>3</v>
      </c>
      <c r="G1509" s="849">
        <v>4011</v>
      </c>
      <c r="H1509" s="849">
        <v>1.4480144404332129</v>
      </c>
      <c r="I1509" s="849">
        <v>1337</v>
      </c>
      <c r="J1509" s="849">
        <v>2</v>
      </c>
      <c r="K1509" s="849">
        <v>2770</v>
      </c>
      <c r="L1509" s="849">
        <v>1</v>
      </c>
      <c r="M1509" s="849">
        <v>1385</v>
      </c>
      <c r="N1509" s="849">
        <v>4</v>
      </c>
      <c r="O1509" s="849">
        <v>5544</v>
      </c>
      <c r="P1509" s="837">
        <v>2.0014440433212997</v>
      </c>
      <c r="Q1509" s="850">
        <v>1386</v>
      </c>
    </row>
    <row r="1510" spans="1:17" ht="14.4" customHeight="1" x14ac:dyDescent="0.3">
      <c r="A1510" s="831" t="s">
        <v>628</v>
      </c>
      <c r="B1510" s="832" t="s">
        <v>10272</v>
      </c>
      <c r="C1510" s="832" t="s">
        <v>8203</v>
      </c>
      <c r="D1510" s="832" t="s">
        <v>10352</v>
      </c>
      <c r="E1510" s="832" t="s">
        <v>10353</v>
      </c>
      <c r="F1510" s="849">
        <v>2</v>
      </c>
      <c r="G1510" s="849">
        <v>1694</v>
      </c>
      <c r="H1510" s="849">
        <v>0.65658914728682172</v>
      </c>
      <c r="I1510" s="849">
        <v>847</v>
      </c>
      <c r="J1510" s="849">
        <v>3</v>
      </c>
      <c r="K1510" s="849">
        <v>2580</v>
      </c>
      <c r="L1510" s="849">
        <v>1</v>
      </c>
      <c r="M1510" s="849">
        <v>860</v>
      </c>
      <c r="N1510" s="849">
        <v>2</v>
      </c>
      <c r="O1510" s="849">
        <v>1720</v>
      </c>
      <c r="P1510" s="837">
        <v>0.66666666666666663</v>
      </c>
      <c r="Q1510" s="850">
        <v>860</v>
      </c>
    </row>
    <row r="1511" spans="1:17" ht="14.4" customHeight="1" x14ac:dyDescent="0.3">
      <c r="A1511" s="831" t="s">
        <v>628</v>
      </c>
      <c r="B1511" s="832" t="s">
        <v>10272</v>
      </c>
      <c r="C1511" s="832" t="s">
        <v>8203</v>
      </c>
      <c r="D1511" s="832" t="s">
        <v>10354</v>
      </c>
      <c r="E1511" s="832" t="s">
        <v>10355</v>
      </c>
      <c r="F1511" s="849"/>
      <c r="G1511" s="849"/>
      <c r="H1511" s="849"/>
      <c r="I1511" s="849"/>
      <c r="J1511" s="849"/>
      <c r="K1511" s="849"/>
      <c r="L1511" s="849"/>
      <c r="M1511" s="849"/>
      <c r="N1511" s="849">
        <v>1</v>
      </c>
      <c r="O1511" s="849">
        <v>3142</v>
      </c>
      <c r="P1511" s="837"/>
      <c r="Q1511" s="850">
        <v>3142</v>
      </c>
    </row>
    <row r="1512" spans="1:17" ht="14.4" customHeight="1" x14ac:dyDescent="0.3">
      <c r="A1512" s="831" t="s">
        <v>628</v>
      </c>
      <c r="B1512" s="832" t="s">
        <v>10272</v>
      </c>
      <c r="C1512" s="832" t="s">
        <v>8203</v>
      </c>
      <c r="D1512" s="832" t="s">
        <v>10356</v>
      </c>
      <c r="E1512" s="832" t="s">
        <v>10357</v>
      </c>
      <c r="F1512" s="849">
        <v>1</v>
      </c>
      <c r="G1512" s="849">
        <v>149</v>
      </c>
      <c r="H1512" s="849"/>
      <c r="I1512" s="849">
        <v>149</v>
      </c>
      <c r="J1512" s="849">
        <v>0</v>
      </c>
      <c r="K1512" s="849">
        <v>0</v>
      </c>
      <c r="L1512" s="849"/>
      <c r="M1512" s="849"/>
      <c r="N1512" s="849">
        <v>1</v>
      </c>
      <c r="O1512" s="849">
        <v>156</v>
      </c>
      <c r="P1512" s="837"/>
      <c r="Q1512" s="850">
        <v>156</v>
      </c>
    </row>
    <row r="1513" spans="1:17" ht="14.4" customHeight="1" x14ac:dyDescent="0.3">
      <c r="A1513" s="831" t="s">
        <v>628</v>
      </c>
      <c r="B1513" s="832" t="s">
        <v>10272</v>
      </c>
      <c r="C1513" s="832" t="s">
        <v>8203</v>
      </c>
      <c r="D1513" s="832" t="s">
        <v>10358</v>
      </c>
      <c r="E1513" s="832" t="s">
        <v>10359</v>
      </c>
      <c r="F1513" s="849"/>
      <c r="G1513" s="849"/>
      <c r="H1513" s="849"/>
      <c r="I1513" s="849"/>
      <c r="J1513" s="849"/>
      <c r="K1513" s="849"/>
      <c r="L1513" s="849"/>
      <c r="M1513" s="849"/>
      <c r="N1513" s="849">
        <v>1</v>
      </c>
      <c r="O1513" s="849">
        <v>4069</v>
      </c>
      <c r="P1513" s="837"/>
      <c r="Q1513" s="850">
        <v>4069</v>
      </c>
    </row>
    <row r="1514" spans="1:17" ht="14.4" customHeight="1" x14ac:dyDescent="0.3">
      <c r="A1514" s="831" t="s">
        <v>628</v>
      </c>
      <c r="B1514" s="832" t="s">
        <v>10272</v>
      </c>
      <c r="C1514" s="832" t="s">
        <v>8203</v>
      </c>
      <c r="D1514" s="832" t="s">
        <v>10360</v>
      </c>
      <c r="E1514" s="832" t="s">
        <v>10361</v>
      </c>
      <c r="F1514" s="849">
        <v>1</v>
      </c>
      <c r="G1514" s="849">
        <v>5733</v>
      </c>
      <c r="H1514" s="849"/>
      <c r="I1514" s="849">
        <v>5733</v>
      </c>
      <c r="J1514" s="849"/>
      <c r="K1514" s="849"/>
      <c r="L1514" s="849"/>
      <c r="M1514" s="849"/>
      <c r="N1514" s="849"/>
      <c r="O1514" s="849"/>
      <c r="P1514" s="837"/>
      <c r="Q1514" s="850"/>
    </row>
    <row r="1515" spans="1:17" ht="14.4" customHeight="1" x14ac:dyDescent="0.3">
      <c r="A1515" s="831" t="s">
        <v>628</v>
      </c>
      <c r="B1515" s="832" t="s">
        <v>10272</v>
      </c>
      <c r="C1515" s="832" t="s">
        <v>8203</v>
      </c>
      <c r="D1515" s="832" t="s">
        <v>10362</v>
      </c>
      <c r="E1515" s="832" t="s">
        <v>10363</v>
      </c>
      <c r="F1515" s="849"/>
      <c r="G1515" s="849"/>
      <c r="H1515" s="849"/>
      <c r="I1515" s="849"/>
      <c r="J1515" s="849"/>
      <c r="K1515" s="849"/>
      <c r="L1515" s="849"/>
      <c r="M1515" s="849"/>
      <c r="N1515" s="849">
        <v>1</v>
      </c>
      <c r="O1515" s="849">
        <v>5233</v>
      </c>
      <c r="P1515" s="837"/>
      <c r="Q1515" s="850">
        <v>5233</v>
      </c>
    </row>
    <row r="1516" spans="1:17" ht="14.4" customHeight="1" x14ac:dyDescent="0.3">
      <c r="A1516" s="831" t="s">
        <v>628</v>
      </c>
      <c r="B1516" s="832" t="s">
        <v>10272</v>
      </c>
      <c r="C1516" s="832" t="s">
        <v>8203</v>
      </c>
      <c r="D1516" s="832" t="s">
        <v>10364</v>
      </c>
      <c r="E1516" s="832" t="s">
        <v>10365</v>
      </c>
      <c r="F1516" s="849">
        <v>1</v>
      </c>
      <c r="G1516" s="849">
        <v>2643</v>
      </c>
      <c r="H1516" s="849"/>
      <c r="I1516" s="849">
        <v>2643</v>
      </c>
      <c r="J1516" s="849"/>
      <c r="K1516" s="849"/>
      <c r="L1516" s="849"/>
      <c r="M1516" s="849"/>
      <c r="N1516" s="849"/>
      <c r="O1516" s="849"/>
      <c r="P1516" s="837"/>
      <c r="Q1516" s="850"/>
    </row>
    <row r="1517" spans="1:17" ht="14.4" customHeight="1" x14ac:dyDescent="0.3">
      <c r="A1517" s="831" t="s">
        <v>628</v>
      </c>
      <c r="B1517" s="832" t="s">
        <v>10272</v>
      </c>
      <c r="C1517" s="832" t="s">
        <v>8203</v>
      </c>
      <c r="D1517" s="832" t="s">
        <v>10366</v>
      </c>
      <c r="E1517" s="832" t="s">
        <v>10367</v>
      </c>
      <c r="F1517" s="849"/>
      <c r="G1517" s="849"/>
      <c r="H1517" s="849"/>
      <c r="I1517" s="849"/>
      <c r="J1517" s="849"/>
      <c r="K1517" s="849"/>
      <c r="L1517" s="849"/>
      <c r="M1517" s="849"/>
      <c r="N1517" s="849">
        <v>1</v>
      </c>
      <c r="O1517" s="849">
        <v>2351</v>
      </c>
      <c r="P1517" s="837"/>
      <c r="Q1517" s="850">
        <v>2351</v>
      </c>
    </row>
    <row r="1518" spans="1:17" ht="14.4" customHeight="1" x14ac:dyDescent="0.3">
      <c r="A1518" s="831" t="s">
        <v>628</v>
      </c>
      <c r="B1518" s="832" t="s">
        <v>10272</v>
      </c>
      <c r="C1518" s="832" t="s">
        <v>8203</v>
      </c>
      <c r="D1518" s="832" t="s">
        <v>6382</v>
      </c>
      <c r="E1518" s="832" t="s">
        <v>10368</v>
      </c>
      <c r="F1518" s="849">
        <v>1</v>
      </c>
      <c r="G1518" s="849">
        <v>5902</v>
      </c>
      <c r="H1518" s="849"/>
      <c r="I1518" s="849">
        <v>5902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" customHeight="1" x14ac:dyDescent="0.3">
      <c r="A1519" s="831" t="s">
        <v>628</v>
      </c>
      <c r="B1519" s="832" t="s">
        <v>10272</v>
      </c>
      <c r="C1519" s="832" t="s">
        <v>8203</v>
      </c>
      <c r="D1519" s="832" t="s">
        <v>10369</v>
      </c>
      <c r="E1519" s="832" t="s">
        <v>10370</v>
      </c>
      <c r="F1519" s="849"/>
      <c r="G1519" s="849"/>
      <c r="H1519" s="849"/>
      <c r="I1519" s="849"/>
      <c r="J1519" s="849">
        <v>4</v>
      </c>
      <c r="K1519" s="849">
        <v>0</v>
      </c>
      <c r="L1519" s="849"/>
      <c r="M1519" s="849">
        <v>0</v>
      </c>
      <c r="N1519" s="849"/>
      <c r="O1519" s="849"/>
      <c r="P1519" s="837"/>
      <c r="Q1519" s="850"/>
    </row>
    <row r="1520" spans="1:17" ht="14.4" customHeight="1" x14ac:dyDescent="0.3">
      <c r="A1520" s="831" t="s">
        <v>628</v>
      </c>
      <c r="B1520" s="832" t="s">
        <v>10272</v>
      </c>
      <c r="C1520" s="832" t="s">
        <v>8203</v>
      </c>
      <c r="D1520" s="832" t="s">
        <v>10371</v>
      </c>
      <c r="E1520" s="832" t="s">
        <v>10372</v>
      </c>
      <c r="F1520" s="849"/>
      <c r="G1520" s="849"/>
      <c r="H1520" s="849"/>
      <c r="I1520" s="849"/>
      <c r="J1520" s="849"/>
      <c r="K1520" s="849"/>
      <c r="L1520" s="849"/>
      <c r="M1520" s="849"/>
      <c r="N1520" s="849">
        <v>1</v>
      </c>
      <c r="O1520" s="849">
        <v>1829</v>
      </c>
      <c r="P1520" s="837"/>
      <c r="Q1520" s="850">
        <v>1829</v>
      </c>
    </row>
    <row r="1521" spans="1:17" ht="14.4" customHeight="1" x14ac:dyDescent="0.3">
      <c r="A1521" s="831" t="s">
        <v>628</v>
      </c>
      <c r="B1521" s="832" t="s">
        <v>10373</v>
      </c>
      <c r="C1521" s="832" t="s">
        <v>8203</v>
      </c>
      <c r="D1521" s="832" t="s">
        <v>10374</v>
      </c>
      <c r="E1521" s="832" t="s">
        <v>10375</v>
      </c>
      <c r="F1521" s="849">
        <v>3</v>
      </c>
      <c r="G1521" s="849">
        <v>3363</v>
      </c>
      <c r="H1521" s="849">
        <v>2.960387323943662</v>
      </c>
      <c r="I1521" s="849">
        <v>1121</v>
      </c>
      <c r="J1521" s="849">
        <v>1</v>
      </c>
      <c r="K1521" s="849">
        <v>1136</v>
      </c>
      <c r="L1521" s="849">
        <v>1</v>
      </c>
      <c r="M1521" s="849">
        <v>1136</v>
      </c>
      <c r="N1521" s="849">
        <v>1</v>
      </c>
      <c r="O1521" s="849">
        <v>1136</v>
      </c>
      <c r="P1521" s="837">
        <v>1</v>
      </c>
      <c r="Q1521" s="850">
        <v>1136</v>
      </c>
    </row>
    <row r="1522" spans="1:17" ht="14.4" customHeight="1" x14ac:dyDescent="0.3">
      <c r="A1522" s="831" t="s">
        <v>628</v>
      </c>
      <c r="B1522" s="832" t="s">
        <v>10373</v>
      </c>
      <c r="C1522" s="832" t="s">
        <v>8203</v>
      </c>
      <c r="D1522" s="832" t="s">
        <v>10376</v>
      </c>
      <c r="E1522" s="832" t="s">
        <v>10377</v>
      </c>
      <c r="F1522" s="849">
        <v>4</v>
      </c>
      <c r="G1522" s="849">
        <v>1036</v>
      </c>
      <c r="H1522" s="849">
        <v>3.909433962264151</v>
      </c>
      <c r="I1522" s="849">
        <v>259</v>
      </c>
      <c r="J1522" s="849">
        <v>1</v>
      </c>
      <c r="K1522" s="849">
        <v>265</v>
      </c>
      <c r="L1522" s="849">
        <v>1</v>
      </c>
      <c r="M1522" s="849">
        <v>265</v>
      </c>
      <c r="N1522" s="849">
        <v>2</v>
      </c>
      <c r="O1522" s="849">
        <v>530</v>
      </c>
      <c r="P1522" s="837">
        <v>2</v>
      </c>
      <c r="Q1522" s="850">
        <v>265</v>
      </c>
    </row>
    <row r="1523" spans="1:17" ht="14.4" customHeight="1" x14ac:dyDescent="0.3">
      <c r="A1523" s="831" t="s">
        <v>628</v>
      </c>
      <c r="B1523" s="832" t="s">
        <v>10373</v>
      </c>
      <c r="C1523" s="832" t="s">
        <v>8203</v>
      </c>
      <c r="D1523" s="832" t="s">
        <v>10378</v>
      </c>
      <c r="E1523" s="832" t="s">
        <v>10379</v>
      </c>
      <c r="F1523" s="849">
        <v>1</v>
      </c>
      <c r="G1523" s="849">
        <v>279</v>
      </c>
      <c r="H1523" s="849">
        <v>0.98586572438162545</v>
      </c>
      <c r="I1523" s="849">
        <v>279</v>
      </c>
      <c r="J1523" s="849">
        <v>1</v>
      </c>
      <c r="K1523" s="849">
        <v>283</v>
      </c>
      <c r="L1523" s="849">
        <v>1</v>
      </c>
      <c r="M1523" s="849">
        <v>283</v>
      </c>
      <c r="N1523" s="849"/>
      <c r="O1523" s="849"/>
      <c r="P1523" s="837"/>
      <c r="Q1523" s="850"/>
    </row>
    <row r="1524" spans="1:17" ht="14.4" customHeight="1" x14ac:dyDescent="0.3">
      <c r="A1524" s="831" t="s">
        <v>628</v>
      </c>
      <c r="B1524" s="832" t="s">
        <v>10373</v>
      </c>
      <c r="C1524" s="832" t="s">
        <v>8203</v>
      </c>
      <c r="D1524" s="832" t="s">
        <v>10380</v>
      </c>
      <c r="E1524" s="832" t="s">
        <v>10381</v>
      </c>
      <c r="F1524" s="849">
        <v>2</v>
      </c>
      <c r="G1524" s="849">
        <v>1504</v>
      </c>
      <c r="H1524" s="849">
        <v>1.88</v>
      </c>
      <c r="I1524" s="849">
        <v>752</v>
      </c>
      <c r="J1524" s="849">
        <v>1</v>
      </c>
      <c r="K1524" s="849">
        <v>800</v>
      </c>
      <c r="L1524" s="849">
        <v>1</v>
      </c>
      <c r="M1524" s="849">
        <v>800</v>
      </c>
      <c r="N1524" s="849">
        <v>1</v>
      </c>
      <c r="O1524" s="849">
        <v>801</v>
      </c>
      <c r="P1524" s="837">
        <v>1.00125</v>
      </c>
      <c r="Q1524" s="850">
        <v>801</v>
      </c>
    </row>
    <row r="1525" spans="1:17" ht="14.4" customHeight="1" x14ac:dyDescent="0.3">
      <c r="A1525" s="831" t="s">
        <v>628</v>
      </c>
      <c r="B1525" s="832" t="s">
        <v>10373</v>
      </c>
      <c r="C1525" s="832" t="s">
        <v>8203</v>
      </c>
      <c r="D1525" s="832" t="s">
        <v>10382</v>
      </c>
      <c r="E1525" s="832" t="s">
        <v>10383</v>
      </c>
      <c r="F1525" s="849">
        <v>1</v>
      </c>
      <c r="G1525" s="849">
        <v>5580</v>
      </c>
      <c r="H1525" s="849"/>
      <c r="I1525" s="849">
        <v>5580</v>
      </c>
      <c r="J1525" s="849"/>
      <c r="K1525" s="849"/>
      <c r="L1525" s="849"/>
      <c r="M1525" s="849"/>
      <c r="N1525" s="849">
        <v>1</v>
      </c>
      <c r="O1525" s="849">
        <v>5598</v>
      </c>
      <c r="P1525" s="837"/>
      <c r="Q1525" s="850">
        <v>5598</v>
      </c>
    </row>
    <row r="1526" spans="1:17" ht="14.4" customHeight="1" x14ac:dyDescent="0.3">
      <c r="A1526" s="831" t="s">
        <v>628</v>
      </c>
      <c r="B1526" s="832" t="s">
        <v>10373</v>
      </c>
      <c r="C1526" s="832" t="s">
        <v>8203</v>
      </c>
      <c r="D1526" s="832" t="s">
        <v>10384</v>
      </c>
      <c r="E1526" s="832" t="s">
        <v>10385</v>
      </c>
      <c r="F1526" s="849">
        <v>2</v>
      </c>
      <c r="G1526" s="849">
        <v>956</v>
      </c>
      <c r="H1526" s="849">
        <v>1.9670781893004115</v>
      </c>
      <c r="I1526" s="849">
        <v>478</v>
      </c>
      <c r="J1526" s="849">
        <v>1</v>
      </c>
      <c r="K1526" s="849">
        <v>486</v>
      </c>
      <c r="L1526" s="849">
        <v>1</v>
      </c>
      <c r="M1526" s="849">
        <v>486</v>
      </c>
      <c r="N1526" s="849"/>
      <c r="O1526" s="849"/>
      <c r="P1526" s="837"/>
      <c r="Q1526" s="850"/>
    </row>
    <row r="1527" spans="1:17" ht="14.4" customHeight="1" x14ac:dyDescent="0.3">
      <c r="A1527" s="831" t="s">
        <v>10386</v>
      </c>
      <c r="B1527" s="832" t="s">
        <v>8550</v>
      </c>
      <c r="C1527" s="832" t="s">
        <v>8203</v>
      </c>
      <c r="D1527" s="832" t="s">
        <v>8271</v>
      </c>
      <c r="E1527" s="832" t="s">
        <v>8272</v>
      </c>
      <c r="F1527" s="849"/>
      <c r="G1527" s="849"/>
      <c r="H1527" s="849"/>
      <c r="I1527" s="849"/>
      <c r="J1527" s="849"/>
      <c r="K1527" s="849"/>
      <c r="L1527" s="849"/>
      <c r="M1527" s="849"/>
      <c r="N1527" s="849">
        <v>1</v>
      </c>
      <c r="O1527" s="849">
        <v>355</v>
      </c>
      <c r="P1527" s="837"/>
      <c r="Q1527" s="850">
        <v>355</v>
      </c>
    </row>
    <row r="1528" spans="1:17" ht="14.4" customHeight="1" x14ac:dyDescent="0.3">
      <c r="A1528" s="831" t="s">
        <v>10387</v>
      </c>
      <c r="B1528" s="832" t="s">
        <v>8377</v>
      </c>
      <c r="C1528" s="832" t="s">
        <v>8203</v>
      </c>
      <c r="D1528" s="832" t="s">
        <v>8281</v>
      </c>
      <c r="E1528" s="832" t="s">
        <v>8282</v>
      </c>
      <c r="F1528" s="849"/>
      <c r="G1528" s="849"/>
      <c r="H1528" s="849"/>
      <c r="I1528" s="849"/>
      <c r="J1528" s="849">
        <v>1</v>
      </c>
      <c r="K1528" s="849">
        <v>37</v>
      </c>
      <c r="L1528" s="849">
        <v>1</v>
      </c>
      <c r="M1528" s="849">
        <v>37</v>
      </c>
      <c r="N1528" s="849"/>
      <c r="O1528" s="849"/>
      <c r="P1528" s="837"/>
      <c r="Q1528" s="850"/>
    </row>
    <row r="1529" spans="1:17" ht="14.4" customHeight="1" x14ac:dyDescent="0.3">
      <c r="A1529" s="831" t="s">
        <v>10387</v>
      </c>
      <c r="B1529" s="832" t="s">
        <v>8377</v>
      </c>
      <c r="C1529" s="832" t="s">
        <v>8203</v>
      </c>
      <c r="D1529" s="832" t="s">
        <v>8384</v>
      </c>
      <c r="E1529" s="832" t="s">
        <v>8385</v>
      </c>
      <c r="F1529" s="849"/>
      <c r="G1529" s="849"/>
      <c r="H1529" s="849"/>
      <c r="I1529" s="849"/>
      <c r="J1529" s="849"/>
      <c r="K1529" s="849"/>
      <c r="L1529" s="849"/>
      <c r="M1529" s="849"/>
      <c r="N1529" s="849">
        <v>1</v>
      </c>
      <c r="O1529" s="849">
        <v>177</v>
      </c>
      <c r="P1529" s="837"/>
      <c r="Q1529" s="850">
        <v>177</v>
      </c>
    </row>
    <row r="1530" spans="1:17" ht="14.4" customHeight="1" x14ac:dyDescent="0.3">
      <c r="A1530" s="831" t="s">
        <v>10387</v>
      </c>
      <c r="B1530" s="832" t="s">
        <v>8550</v>
      </c>
      <c r="C1530" s="832" t="s">
        <v>8203</v>
      </c>
      <c r="D1530" s="832" t="s">
        <v>8380</v>
      </c>
      <c r="E1530" s="832" t="s">
        <v>8381</v>
      </c>
      <c r="F1530" s="849">
        <v>1</v>
      </c>
      <c r="G1530" s="849">
        <v>165</v>
      </c>
      <c r="H1530" s="849"/>
      <c r="I1530" s="849">
        <v>165</v>
      </c>
      <c r="J1530" s="849"/>
      <c r="K1530" s="849"/>
      <c r="L1530" s="849"/>
      <c r="M1530" s="849"/>
      <c r="N1530" s="849"/>
      <c r="O1530" s="849"/>
      <c r="P1530" s="837"/>
      <c r="Q1530" s="850"/>
    </row>
    <row r="1531" spans="1:17" ht="14.4" customHeight="1" x14ac:dyDescent="0.3">
      <c r="A1531" s="831" t="s">
        <v>10388</v>
      </c>
      <c r="B1531" s="832" t="s">
        <v>8274</v>
      </c>
      <c r="C1531" s="832" t="s">
        <v>8203</v>
      </c>
      <c r="D1531" s="832" t="s">
        <v>8289</v>
      </c>
      <c r="E1531" s="832" t="s">
        <v>8290</v>
      </c>
      <c r="F1531" s="849"/>
      <c r="G1531" s="849"/>
      <c r="H1531" s="849"/>
      <c r="I1531" s="849"/>
      <c r="J1531" s="849"/>
      <c r="K1531" s="849"/>
      <c r="L1531" s="849"/>
      <c r="M1531" s="849"/>
      <c r="N1531" s="849">
        <v>1</v>
      </c>
      <c r="O1531" s="849">
        <v>177</v>
      </c>
      <c r="P1531" s="837"/>
      <c r="Q1531" s="850">
        <v>177</v>
      </c>
    </row>
    <row r="1532" spans="1:17" ht="14.4" customHeight="1" x14ac:dyDescent="0.3">
      <c r="A1532" s="831" t="s">
        <v>10388</v>
      </c>
      <c r="B1532" s="832" t="s">
        <v>8320</v>
      </c>
      <c r="C1532" s="832" t="s">
        <v>8203</v>
      </c>
      <c r="D1532" s="832" t="s">
        <v>8281</v>
      </c>
      <c r="E1532" s="832" t="s">
        <v>8282</v>
      </c>
      <c r="F1532" s="849"/>
      <c r="G1532" s="849"/>
      <c r="H1532" s="849"/>
      <c r="I1532" s="849"/>
      <c r="J1532" s="849">
        <v>1</v>
      </c>
      <c r="K1532" s="849">
        <v>37</v>
      </c>
      <c r="L1532" s="849">
        <v>1</v>
      </c>
      <c r="M1532" s="849">
        <v>37</v>
      </c>
      <c r="N1532" s="849"/>
      <c r="O1532" s="849"/>
      <c r="P1532" s="837"/>
      <c r="Q1532" s="850"/>
    </row>
    <row r="1533" spans="1:17" ht="14.4" customHeight="1" x14ac:dyDescent="0.3">
      <c r="A1533" s="831" t="s">
        <v>10388</v>
      </c>
      <c r="B1533" s="832" t="s">
        <v>8550</v>
      </c>
      <c r="C1533" s="832" t="s">
        <v>8203</v>
      </c>
      <c r="D1533" s="832" t="s">
        <v>8281</v>
      </c>
      <c r="E1533" s="832" t="s">
        <v>8282</v>
      </c>
      <c r="F1533" s="849"/>
      <c r="G1533" s="849"/>
      <c r="H1533" s="849"/>
      <c r="I1533" s="849"/>
      <c r="J1533" s="849"/>
      <c r="K1533" s="849"/>
      <c r="L1533" s="849"/>
      <c r="M1533" s="849"/>
      <c r="N1533" s="849">
        <v>1</v>
      </c>
      <c r="O1533" s="849">
        <v>37</v>
      </c>
      <c r="P1533" s="837"/>
      <c r="Q1533" s="850">
        <v>37</v>
      </c>
    </row>
    <row r="1534" spans="1:17" ht="14.4" customHeight="1" x14ac:dyDescent="0.3">
      <c r="A1534" s="831" t="s">
        <v>10388</v>
      </c>
      <c r="B1534" s="832" t="s">
        <v>8550</v>
      </c>
      <c r="C1534" s="832" t="s">
        <v>8203</v>
      </c>
      <c r="D1534" s="832" t="s">
        <v>8271</v>
      </c>
      <c r="E1534" s="832" t="s">
        <v>8272</v>
      </c>
      <c r="F1534" s="849">
        <v>1</v>
      </c>
      <c r="G1534" s="849">
        <v>331</v>
      </c>
      <c r="H1534" s="849"/>
      <c r="I1534" s="849">
        <v>331</v>
      </c>
      <c r="J1534" s="849"/>
      <c r="K1534" s="849"/>
      <c r="L1534" s="849"/>
      <c r="M1534" s="849"/>
      <c r="N1534" s="849">
        <v>1</v>
      </c>
      <c r="O1534" s="849">
        <v>355</v>
      </c>
      <c r="P1534" s="837"/>
      <c r="Q1534" s="850">
        <v>355</v>
      </c>
    </row>
    <row r="1535" spans="1:17" ht="14.4" customHeight="1" x14ac:dyDescent="0.3">
      <c r="A1535" s="831" t="s">
        <v>10388</v>
      </c>
      <c r="B1535" s="832" t="s">
        <v>8616</v>
      </c>
      <c r="C1535" s="832" t="s">
        <v>8203</v>
      </c>
      <c r="D1535" s="832" t="s">
        <v>8637</v>
      </c>
      <c r="E1535" s="832" t="s">
        <v>8638</v>
      </c>
      <c r="F1535" s="849">
        <v>1</v>
      </c>
      <c r="G1535" s="849">
        <v>165</v>
      </c>
      <c r="H1535" s="849"/>
      <c r="I1535" s="849">
        <v>165</v>
      </c>
      <c r="J1535" s="849"/>
      <c r="K1535" s="849"/>
      <c r="L1535" s="849"/>
      <c r="M1535" s="849"/>
      <c r="N1535" s="849"/>
      <c r="O1535" s="849"/>
      <c r="P1535" s="837"/>
      <c r="Q1535" s="850"/>
    </row>
    <row r="1536" spans="1:17" ht="14.4" customHeight="1" x14ac:dyDescent="0.3">
      <c r="A1536" s="831" t="s">
        <v>10389</v>
      </c>
      <c r="B1536" s="832" t="s">
        <v>8550</v>
      </c>
      <c r="C1536" s="832" t="s">
        <v>8203</v>
      </c>
      <c r="D1536" s="832" t="s">
        <v>8380</v>
      </c>
      <c r="E1536" s="832" t="s">
        <v>8381</v>
      </c>
      <c r="F1536" s="849"/>
      <c r="G1536" s="849"/>
      <c r="H1536" s="849"/>
      <c r="I1536" s="849"/>
      <c r="J1536" s="849"/>
      <c r="K1536" s="849"/>
      <c r="L1536" s="849"/>
      <c r="M1536" s="849"/>
      <c r="N1536" s="849">
        <v>1</v>
      </c>
      <c r="O1536" s="849">
        <v>177</v>
      </c>
      <c r="P1536" s="837"/>
      <c r="Q1536" s="850">
        <v>177</v>
      </c>
    </row>
    <row r="1537" spans="1:17" ht="14.4" customHeight="1" x14ac:dyDescent="0.3">
      <c r="A1537" s="831" t="s">
        <v>10389</v>
      </c>
      <c r="B1537" s="832" t="s">
        <v>8550</v>
      </c>
      <c r="C1537" s="832" t="s">
        <v>8203</v>
      </c>
      <c r="D1537" s="832" t="s">
        <v>8271</v>
      </c>
      <c r="E1537" s="832" t="s">
        <v>8272</v>
      </c>
      <c r="F1537" s="849">
        <v>1</v>
      </c>
      <c r="G1537" s="849">
        <v>331</v>
      </c>
      <c r="H1537" s="849"/>
      <c r="I1537" s="849">
        <v>331</v>
      </c>
      <c r="J1537" s="849"/>
      <c r="K1537" s="849"/>
      <c r="L1537" s="849"/>
      <c r="M1537" s="849"/>
      <c r="N1537" s="849">
        <v>4</v>
      </c>
      <c r="O1537" s="849">
        <v>1420</v>
      </c>
      <c r="P1537" s="837"/>
      <c r="Q1537" s="850">
        <v>355</v>
      </c>
    </row>
    <row r="1538" spans="1:17" ht="14.4" customHeight="1" x14ac:dyDescent="0.3">
      <c r="A1538" s="831" t="s">
        <v>10389</v>
      </c>
      <c r="B1538" s="832" t="s">
        <v>8616</v>
      </c>
      <c r="C1538" s="832" t="s">
        <v>8203</v>
      </c>
      <c r="D1538" s="832" t="s">
        <v>8629</v>
      </c>
      <c r="E1538" s="832" t="s">
        <v>8630</v>
      </c>
      <c r="F1538" s="849">
        <v>1</v>
      </c>
      <c r="G1538" s="849">
        <v>376</v>
      </c>
      <c r="H1538" s="849"/>
      <c r="I1538" s="849">
        <v>376</v>
      </c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" customHeight="1" x14ac:dyDescent="0.3">
      <c r="A1539" s="831" t="s">
        <v>10389</v>
      </c>
      <c r="B1539" s="832" t="s">
        <v>8616</v>
      </c>
      <c r="C1539" s="832" t="s">
        <v>8203</v>
      </c>
      <c r="D1539" s="832" t="s">
        <v>8631</v>
      </c>
      <c r="E1539" s="832" t="s">
        <v>8632</v>
      </c>
      <c r="F1539" s="849">
        <v>1</v>
      </c>
      <c r="G1539" s="849">
        <v>703</v>
      </c>
      <c r="H1539" s="849"/>
      <c r="I1539" s="849">
        <v>703</v>
      </c>
      <c r="J1539" s="849"/>
      <c r="K1539" s="849"/>
      <c r="L1539" s="849"/>
      <c r="M1539" s="849"/>
      <c r="N1539" s="849"/>
      <c r="O1539" s="849"/>
      <c r="P1539" s="837"/>
      <c r="Q1539" s="850"/>
    </row>
    <row r="1540" spans="1:17" ht="14.4" customHeight="1" x14ac:dyDescent="0.3">
      <c r="A1540" s="831" t="s">
        <v>10389</v>
      </c>
      <c r="B1540" s="832" t="s">
        <v>8616</v>
      </c>
      <c r="C1540" s="832" t="s">
        <v>8203</v>
      </c>
      <c r="D1540" s="832" t="s">
        <v>8633</v>
      </c>
      <c r="E1540" s="832" t="s">
        <v>8634</v>
      </c>
      <c r="F1540" s="849">
        <v>1</v>
      </c>
      <c r="G1540" s="849">
        <v>331</v>
      </c>
      <c r="H1540" s="849">
        <v>0.93502824858757061</v>
      </c>
      <c r="I1540" s="849">
        <v>331</v>
      </c>
      <c r="J1540" s="849">
        <v>1</v>
      </c>
      <c r="K1540" s="849">
        <v>354</v>
      </c>
      <c r="L1540" s="849">
        <v>1</v>
      </c>
      <c r="M1540" s="849">
        <v>354</v>
      </c>
      <c r="N1540" s="849"/>
      <c r="O1540" s="849"/>
      <c r="P1540" s="837"/>
      <c r="Q1540" s="850"/>
    </row>
    <row r="1541" spans="1:17" ht="14.4" customHeight="1" x14ac:dyDescent="0.3">
      <c r="A1541" s="831" t="s">
        <v>10390</v>
      </c>
      <c r="B1541" s="832" t="s">
        <v>8491</v>
      </c>
      <c r="C1541" s="832" t="s">
        <v>8203</v>
      </c>
      <c r="D1541" s="832" t="s">
        <v>8506</v>
      </c>
      <c r="E1541" s="832" t="s">
        <v>8507</v>
      </c>
      <c r="F1541" s="849"/>
      <c r="G1541" s="849"/>
      <c r="H1541" s="849"/>
      <c r="I1541" s="849"/>
      <c r="J1541" s="849"/>
      <c r="K1541" s="849"/>
      <c r="L1541" s="849"/>
      <c r="M1541" s="849"/>
      <c r="N1541" s="849">
        <v>1</v>
      </c>
      <c r="O1541" s="849">
        <v>272</v>
      </c>
      <c r="P1541" s="837"/>
      <c r="Q1541" s="850">
        <v>272</v>
      </c>
    </row>
    <row r="1542" spans="1:17" ht="14.4" customHeight="1" x14ac:dyDescent="0.3">
      <c r="A1542" s="831" t="s">
        <v>10390</v>
      </c>
      <c r="B1542" s="832" t="s">
        <v>8491</v>
      </c>
      <c r="C1542" s="832" t="s">
        <v>8203</v>
      </c>
      <c r="D1542" s="832" t="s">
        <v>8514</v>
      </c>
      <c r="E1542" s="832" t="s">
        <v>8515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1</v>
      </c>
      <c r="O1542" s="849">
        <v>355</v>
      </c>
      <c r="P1542" s="837"/>
      <c r="Q1542" s="850">
        <v>355</v>
      </c>
    </row>
    <row r="1543" spans="1:17" ht="14.4" customHeight="1" x14ac:dyDescent="0.3">
      <c r="A1543" s="831" t="s">
        <v>10390</v>
      </c>
      <c r="B1543" s="832" t="s">
        <v>8595</v>
      </c>
      <c r="C1543" s="832" t="s">
        <v>8203</v>
      </c>
      <c r="D1543" s="832" t="s">
        <v>8598</v>
      </c>
      <c r="E1543" s="832" t="s">
        <v>8599</v>
      </c>
      <c r="F1543" s="849"/>
      <c r="G1543" s="849"/>
      <c r="H1543" s="849"/>
      <c r="I1543" s="849"/>
      <c r="J1543" s="849">
        <v>1</v>
      </c>
      <c r="K1543" s="849">
        <v>957</v>
      </c>
      <c r="L1543" s="849">
        <v>1</v>
      </c>
      <c r="M1543" s="849">
        <v>957</v>
      </c>
      <c r="N1543" s="849"/>
      <c r="O1543" s="849"/>
      <c r="P1543" s="837"/>
      <c r="Q1543" s="850"/>
    </row>
    <row r="1544" spans="1:17" ht="14.4" customHeight="1" x14ac:dyDescent="0.3">
      <c r="A1544" s="831" t="s">
        <v>10391</v>
      </c>
      <c r="B1544" s="832" t="s">
        <v>8550</v>
      </c>
      <c r="C1544" s="832" t="s">
        <v>8203</v>
      </c>
      <c r="D1544" s="832" t="s">
        <v>8271</v>
      </c>
      <c r="E1544" s="832" t="s">
        <v>8272</v>
      </c>
      <c r="F1544" s="849">
        <v>4</v>
      </c>
      <c r="G1544" s="849">
        <v>1324</v>
      </c>
      <c r="H1544" s="849">
        <v>1.8700564971751412</v>
      </c>
      <c r="I1544" s="849">
        <v>331</v>
      </c>
      <c r="J1544" s="849">
        <v>2</v>
      </c>
      <c r="K1544" s="849">
        <v>708</v>
      </c>
      <c r="L1544" s="849">
        <v>1</v>
      </c>
      <c r="M1544" s="849">
        <v>354</v>
      </c>
      <c r="N1544" s="849">
        <v>14</v>
      </c>
      <c r="O1544" s="849">
        <v>4970</v>
      </c>
      <c r="P1544" s="837">
        <v>7.0197740112994351</v>
      </c>
      <c r="Q1544" s="850">
        <v>355</v>
      </c>
    </row>
    <row r="1545" spans="1:17" ht="14.4" customHeight="1" x14ac:dyDescent="0.3">
      <c r="A1545" s="831" t="s">
        <v>10391</v>
      </c>
      <c r="B1545" s="832" t="s">
        <v>8550</v>
      </c>
      <c r="C1545" s="832" t="s">
        <v>8203</v>
      </c>
      <c r="D1545" s="832" t="s">
        <v>8580</v>
      </c>
      <c r="E1545" s="832" t="s">
        <v>8581</v>
      </c>
      <c r="F1545" s="849">
        <v>1</v>
      </c>
      <c r="G1545" s="849">
        <v>653</v>
      </c>
      <c r="H1545" s="849"/>
      <c r="I1545" s="849">
        <v>653</v>
      </c>
      <c r="J1545" s="849"/>
      <c r="K1545" s="849"/>
      <c r="L1545" s="849"/>
      <c r="M1545" s="849"/>
      <c r="N1545" s="849">
        <v>2</v>
      </c>
      <c r="O1545" s="849">
        <v>1402</v>
      </c>
      <c r="P1545" s="837"/>
      <c r="Q1545" s="850">
        <v>701</v>
      </c>
    </row>
    <row r="1546" spans="1:17" ht="14.4" customHeight="1" x14ac:dyDescent="0.3">
      <c r="A1546" s="831" t="s">
        <v>10391</v>
      </c>
      <c r="B1546" s="832" t="s">
        <v>8616</v>
      </c>
      <c r="C1546" s="832" t="s">
        <v>8203</v>
      </c>
      <c r="D1546" s="832" t="s">
        <v>8621</v>
      </c>
      <c r="E1546" s="832" t="s">
        <v>8622</v>
      </c>
      <c r="F1546" s="849"/>
      <c r="G1546" s="849"/>
      <c r="H1546" s="849"/>
      <c r="I1546" s="849"/>
      <c r="J1546" s="849">
        <v>1</v>
      </c>
      <c r="K1546" s="849">
        <v>701</v>
      </c>
      <c r="L1546" s="849">
        <v>1</v>
      </c>
      <c r="M1546" s="849">
        <v>701</v>
      </c>
      <c r="N1546" s="849"/>
      <c r="O1546" s="849"/>
      <c r="P1546" s="837"/>
      <c r="Q1546" s="850"/>
    </row>
    <row r="1547" spans="1:17" ht="14.4" customHeight="1" thickBot="1" x14ac:dyDescent="0.35">
      <c r="A1547" s="839" t="s">
        <v>10391</v>
      </c>
      <c r="B1547" s="840" t="s">
        <v>8616</v>
      </c>
      <c r="C1547" s="840" t="s">
        <v>8203</v>
      </c>
      <c r="D1547" s="840" t="s">
        <v>8633</v>
      </c>
      <c r="E1547" s="840" t="s">
        <v>8634</v>
      </c>
      <c r="F1547" s="851"/>
      <c r="G1547" s="851"/>
      <c r="H1547" s="851"/>
      <c r="I1547" s="851"/>
      <c r="J1547" s="851">
        <v>2</v>
      </c>
      <c r="K1547" s="851">
        <v>708</v>
      </c>
      <c r="L1547" s="851">
        <v>1</v>
      </c>
      <c r="M1547" s="851">
        <v>354</v>
      </c>
      <c r="N1547" s="851"/>
      <c r="O1547" s="851"/>
      <c r="P1547" s="845"/>
      <c r="Q154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694.56299999999999</v>
      </c>
      <c r="C5" s="114">
        <v>713.404</v>
      </c>
      <c r="D5" s="114">
        <v>645.28899999999999</v>
      </c>
      <c r="E5" s="424">
        <f>IF(OR(D5=0,B5=0),"",D5/B5)</f>
        <v>0.92905755129484291</v>
      </c>
      <c r="F5" s="129">
        <f>IF(OR(D5=0,C5=0),"",D5/C5)</f>
        <v>0.90452114089632241</v>
      </c>
      <c r="G5" s="130">
        <v>817</v>
      </c>
      <c r="H5" s="114">
        <v>869</v>
      </c>
      <c r="I5" s="114">
        <v>878</v>
      </c>
      <c r="J5" s="424">
        <f>IF(OR(I5=0,G5=0),"",I5/G5)</f>
        <v>1.0746634026927784</v>
      </c>
      <c r="K5" s="131">
        <f>IF(OR(I5=0,H5=0),"",I5/H5)</f>
        <v>1.0103567318757192</v>
      </c>
      <c r="L5" s="121"/>
      <c r="M5" s="121"/>
      <c r="N5" s="7">
        <f>D5-C5</f>
        <v>-68.115000000000009</v>
      </c>
      <c r="O5" s="8">
        <f>I5-H5</f>
        <v>9</v>
      </c>
      <c r="P5" s="7">
        <f>D5-B5</f>
        <v>-49.274000000000001</v>
      </c>
      <c r="Q5" s="8">
        <f>I5-G5</f>
        <v>61</v>
      </c>
    </row>
    <row r="6" spans="1:17" ht="14.4" hidden="1" customHeight="1" outlineLevel="1" x14ac:dyDescent="0.3">
      <c r="A6" s="441" t="s">
        <v>168</v>
      </c>
      <c r="B6" s="120">
        <v>278.887</v>
      </c>
      <c r="C6" s="113">
        <v>356.41699999999997</v>
      </c>
      <c r="D6" s="113">
        <v>332.14800000000002</v>
      </c>
      <c r="E6" s="424">
        <f t="shared" ref="E6:E12" si="0">IF(OR(D6=0,B6=0),"",D6/B6)</f>
        <v>1.1909769906808134</v>
      </c>
      <c r="F6" s="129">
        <f t="shared" ref="F6:F12" si="1">IF(OR(D6=0,C6=0),"",D6/C6)</f>
        <v>0.93190841065381291</v>
      </c>
      <c r="G6" s="133">
        <v>397</v>
      </c>
      <c r="H6" s="113">
        <v>372</v>
      </c>
      <c r="I6" s="113">
        <v>407</v>
      </c>
      <c r="J6" s="425">
        <f t="shared" ref="J6:J12" si="2">IF(OR(I6=0,G6=0),"",I6/G6)</f>
        <v>1.0251889168765742</v>
      </c>
      <c r="K6" s="134">
        <f t="shared" ref="K6:K12" si="3">IF(OR(I6=0,H6=0),"",I6/H6)</f>
        <v>1.0940860215053763</v>
      </c>
      <c r="L6" s="121"/>
      <c r="M6" s="121"/>
      <c r="N6" s="5">
        <f t="shared" ref="N6:N13" si="4">D6-C6</f>
        <v>-24.268999999999949</v>
      </c>
      <c r="O6" s="6">
        <f t="shared" ref="O6:O13" si="5">I6-H6</f>
        <v>35</v>
      </c>
      <c r="P6" s="5">
        <f t="shared" ref="P6:P13" si="6">D6-B6</f>
        <v>53.261000000000024</v>
      </c>
      <c r="Q6" s="6">
        <f t="shared" ref="Q6:Q13" si="7">I6-G6</f>
        <v>10</v>
      </c>
    </row>
    <row r="7" spans="1:17" ht="14.4" hidden="1" customHeight="1" outlineLevel="1" x14ac:dyDescent="0.3">
      <c r="A7" s="441" t="s">
        <v>169</v>
      </c>
      <c r="B7" s="120">
        <v>1451.098</v>
      </c>
      <c r="C7" s="113">
        <v>1373.5029999999999</v>
      </c>
      <c r="D7" s="113">
        <v>1246.432</v>
      </c>
      <c r="E7" s="424">
        <f t="shared" si="0"/>
        <v>0.85895783744447307</v>
      </c>
      <c r="F7" s="129">
        <f t="shared" si="1"/>
        <v>0.90748400258317607</v>
      </c>
      <c r="G7" s="133">
        <v>1716</v>
      </c>
      <c r="H7" s="113">
        <v>1699</v>
      </c>
      <c r="I7" s="113">
        <v>1511</v>
      </c>
      <c r="J7" s="425">
        <f t="shared" si="2"/>
        <v>0.88053613053613056</v>
      </c>
      <c r="K7" s="134">
        <f t="shared" si="3"/>
        <v>0.88934667451442029</v>
      </c>
      <c r="L7" s="121"/>
      <c r="M7" s="121"/>
      <c r="N7" s="5">
        <f t="shared" si="4"/>
        <v>-127.07099999999991</v>
      </c>
      <c r="O7" s="6">
        <f t="shared" si="5"/>
        <v>-188</v>
      </c>
      <c r="P7" s="5">
        <f t="shared" si="6"/>
        <v>-204.66599999999994</v>
      </c>
      <c r="Q7" s="6">
        <f t="shared" si="7"/>
        <v>-205</v>
      </c>
    </row>
    <row r="8" spans="1:17" ht="14.4" hidden="1" customHeight="1" outlineLevel="1" x14ac:dyDescent="0.3">
      <c r="A8" s="441" t="s">
        <v>170</v>
      </c>
      <c r="B8" s="120">
        <v>202.40299999999999</v>
      </c>
      <c r="C8" s="113">
        <v>95.64</v>
      </c>
      <c r="D8" s="113">
        <v>94.567999999999998</v>
      </c>
      <c r="E8" s="424">
        <f t="shared" si="0"/>
        <v>0.46722627629037122</v>
      </c>
      <c r="F8" s="129">
        <f t="shared" si="1"/>
        <v>0.98879130071099952</v>
      </c>
      <c r="G8" s="133">
        <v>156</v>
      </c>
      <c r="H8" s="113">
        <v>130</v>
      </c>
      <c r="I8" s="113">
        <v>114</v>
      </c>
      <c r="J8" s="425">
        <f t="shared" si="2"/>
        <v>0.73076923076923073</v>
      </c>
      <c r="K8" s="134">
        <f t="shared" si="3"/>
        <v>0.87692307692307692</v>
      </c>
      <c r="L8" s="121"/>
      <c r="M8" s="121"/>
      <c r="N8" s="5">
        <f t="shared" si="4"/>
        <v>-1.0720000000000027</v>
      </c>
      <c r="O8" s="6">
        <f t="shared" si="5"/>
        <v>-16</v>
      </c>
      <c r="P8" s="5">
        <f t="shared" si="6"/>
        <v>-107.83499999999999</v>
      </c>
      <c r="Q8" s="6">
        <f t="shared" si="7"/>
        <v>-42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307.63600000000002</v>
      </c>
      <c r="C10" s="113">
        <v>324.44799999999998</v>
      </c>
      <c r="D10" s="113">
        <v>428.38400000000001</v>
      </c>
      <c r="E10" s="424">
        <f t="shared" si="0"/>
        <v>1.3925028280175271</v>
      </c>
      <c r="F10" s="129">
        <f t="shared" si="1"/>
        <v>1.3203471742775423</v>
      </c>
      <c r="G10" s="133">
        <v>475</v>
      </c>
      <c r="H10" s="113">
        <v>417</v>
      </c>
      <c r="I10" s="113">
        <v>463</v>
      </c>
      <c r="J10" s="425">
        <f t="shared" si="2"/>
        <v>0.97473684210526312</v>
      </c>
      <c r="K10" s="134">
        <f t="shared" si="3"/>
        <v>1.1103117505995204</v>
      </c>
      <c r="L10" s="121"/>
      <c r="M10" s="121"/>
      <c r="N10" s="5">
        <f t="shared" si="4"/>
        <v>103.93600000000004</v>
      </c>
      <c r="O10" s="6">
        <f t="shared" si="5"/>
        <v>46</v>
      </c>
      <c r="P10" s="5">
        <f t="shared" si="6"/>
        <v>120.74799999999999</v>
      </c>
      <c r="Q10" s="6">
        <f t="shared" si="7"/>
        <v>-12</v>
      </c>
    </row>
    <row r="11" spans="1:17" ht="14.4" hidden="1" customHeight="1" outlineLevel="1" x14ac:dyDescent="0.3">
      <c r="A11" s="441" t="s">
        <v>173</v>
      </c>
      <c r="B11" s="120">
        <v>146.345</v>
      </c>
      <c r="C11" s="113">
        <v>145.93700000000001</v>
      </c>
      <c r="D11" s="113">
        <v>154.858</v>
      </c>
      <c r="E11" s="424">
        <f t="shared" si="0"/>
        <v>1.0581707608732789</v>
      </c>
      <c r="F11" s="129">
        <f t="shared" si="1"/>
        <v>1.0611291173588602</v>
      </c>
      <c r="G11" s="133">
        <v>162</v>
      </c>
      <c r="H11" s="113">
        <v>133</v>
      </c>
      <c r="I11" s="113">
        <v>169</v>
      </c>
      <c r="J11" s="425">
        <f t="shared" si="2"/>
        <v>1.0432098765432098</v>
      </c>
      <c r="K11" s="134">
        <f t="shared" si="3"/>
        <v>1.2706766917293233</v>
      </c>
      <c r="L11" s="121"/>
      <c r="M11" s="121"/>
      <c r="N11" s="5">
        <f t="shared" si="4"/>
        <v>8.9209999999999923</v>
      </c>
      <c r="O11" s="6">
        <f t="shared" si="5"/>
        <v>36</v>
      </c>
      <c r="P11" s="5">
        <f t="shared" si="6"/>
        <v>8.5130000000000052</v>
      </c>
      <c r="Q11" s="6">
        <f t="shared" si="7"/>
        <v>7</v>
      </c>
    </row>
    <row r="12" spans="1:17" ht="14.4" hidden="1" customHeight="1" outlineLevel="1" thickBot="1" x14ac:dyDescent="0.35">
      <c r="A12" s="442" t="s">
        <v>208</v>
      </c>
      <c r="B12" s="238">
        <v>30.89</v>
      </c>
      <c r="C12" s="239">
        <v>12.33</v>
      </c>
      <c r="D12" s="239">
        <v>14.016</v>
      </c>
      <c r="E12" s="424">
        <f t="shared" si="0"/>
        <v>0.45373907413402392</v>
      </c>
      <c r="F12" s="129">
        <f t="shared" si="1"/>
        <v>1.1367396593673966</v>
      </c>
      <c r="G12" s="241">
        <v>24</v>
      </c>
      <c r="H12" s="239">
        <v>23</v>
      </c>
      <c r="I12" s="239">
        <v>25</v>
      </c>
      <c r="J12" s="426">
        <f t="shared" si="2"/>
        <v>1.0416666666666667</v>
      </c>
      <c r="K12" s="242">
        <f t="shared" si="3"/>
        <v>1.0869565217391304</v>
      </c>
      <c r="L12" s="121"/>
      <c r="M12" s="121"/>
      <c r="N12" s="243">
        <f t="shared" si="4"/>
        <v>1.6859999999999999</v>
      </c>
      <c r="O12" s="244">
        <f t="shared" si="5"/>
        <v>2</v>
      </c>
      <c r="P12" s="243">
        <f t="shared" si="6"/>
        <v>-16.874000000000002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3111.8219999999992</v>
      </c>
      <c r="C13" s="116">
        <f>SUM(C5:C12)</f>
        <v>3021.6789999999992</v>
      </c>
      <c r="D13" s="116">
        <f>SUM(D5:D12)</f>
        <v>2915.6950000000006</v>
      </c>
      <c r="E13" s="420">
        <f>IF(OR(D13=0,B13=0),0,D13/B13)</f>
        <v>0.93697358010837428</v>
      </c>
      <c r="F13" s="135">
        <f>IF(OR(D13=0,C13=0),0,D13/C13)</f>
        <v>0.96492546031527549</v>
      </c>
      <c r="G13" s="136">
        <f>SUM(G5:G12)</f>
        <v>3747</v>
      </c>
      <c r="H13" s="116">
        <f>SUM(H5:H12)</f>
        <v>3643</v>
      </c>
      <c r="I13" s="116">
        <f>SUM(I5:I12)</f>
        <v>3567</v>
      </c>
      <c r="J13" s="420">
        <f>IF(OR(I13=0,G13=0),0,I13/G13)</f>
        <v>0.95196156925540432</v>
      </c>
      <c r="K13" s="137">
        <f>IF(OR(I13=0,H13=0),0,I13/H13)</f>
        <v>0.97913807301674449</v>
      </c>
      <c r="L13" s="121"/>
      <c r="M13" s="121"/>
      <c r="N13" s="127">
        <f t="shared" si="4"/>
        <v>-105.98399999999856</v>
      </c>
      <c r="O13" s="138">
        <f t="shared" si="5"/>
        <v>-76</v>
      </c>
      <c r="P13" s="127">
        <f t="shared" si="6"/>
        <v>-196.12699999999859</v>
      </c>
      <c r="Q13" s="138">
        <f t="shared" si="7"/>
        <v>-180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686.56100000000004</v>
      </c>
      <c r="C18" s="114">
        <v>696.32500000000005</v>
      </c>
      <c r="D18" s="114">
        <v>635.19600000000003</v>
      </c>
      <c r="E18" s="424">
        <f>IF(OR(D18=0,B18=0),"",D18/B18)</f>
        <v>0.92518508916177877</v>
      </c>
      <c r="F18" s="129">
        <f>IF(OR(D18=0,C18=0),"",D18/C18)</f>
        <v>0.91221196998527987</v>
      </c>
      <c r="G18" s="119">
        <v>800</v>
      </c>
      <c r="H18" s="114">
        <v>848</v>
      </c>
      <c r="I18" s="114">
        <v>860</v>
      </c>
      <c r="J18" s="424">
        <f>IF(OR(I18=0,G18=0),"",I18/G18)</f>
        <v>1.075</v>
      </c>
      <c r="K18" s="131">
        <f>IF(OR(I18=0,H18=0),"",I18/H18)</f>
        <v>1.0141509433962264</v>
      </c>
      <c r="L18" s="659">
        <v>0.91871999999999998</v>
      </c>
      <c r="M18" s="660"/>
      <c r="N18" s="145">
        <f t="shared" ref="N18:N26" si="8">D18-C18</f>
        <v>-61.129000000000019</v>
      </c>
      <c r="O18" s="146">
        <f t="shared" ref="O18:O26" si="9">I18-H18</f>
        <v>12</v>
      </c>
      <c r="P18" s="145">
        <f t="shared" ref="P18:P26" si="10">D18-B18</f>
        <v>-51.365000000000009</v>
      </c>
      <c r="Q18" s="146">
        <f t="shared" ref="Q18:Q26" si="11">I18-G18</f>
        <v>60</v>
      </c>
    </row>
    <row r="19" spans="1:17" ht="14.4" hidden="1" customHeight="1" outlineLevel="1" x14ac:dyDescent="0.3">
      <c r="A19" s="441" t="s">
        <v>168</v>
      </c>
      <c r="B19" s="120">
        <v>277.17200000000003</v>
      </c>
      <c r="C19" s="113">
        <v>321.26900000000001</v>
      </c>
      <c r="D19" s="113">
        <v>329.25299999999999</v>
      </c>
      <c r="E19" s="425">
        <f t="shared" ref="E19:E25" si="12">IF(OR(D19=0,B19=0),"",D19/B19)</f>
        <v>1.1879013753192962</v>
      </c>
      <c r="F19" s="132">
        <f t="shared" ref="F19:F25" si="13">IF(OR(D19=0,C19=0),"",D19/C19)</f>
        <v>1.0248514484746427</v>
      </c>
      <c r="G19" s="120">
        <v>393</v>
      </c>
      <c r="H19" s="113">
        <v>365</v>
      </c>
      <c r="I19" s="113">
        <v>399</v>
      </c>
      <c r="J19" s="425">
        <f t="shared" ref="J19:J25" si="14">IF(OR(I19=0,G19=0),"",I19/G19)</f>
        <v>1.0152671755725191</v>
      </c>
      <c r="K19" s="134">
        <f t="shared" ref="K19:K25" si="15">IF(OR(I19=0,H19=0),"",I19/H19)</f>
        <v>1.0931506849315069</v>
      </c>
      <c r="L19" s="659">
        <v>0.99456</v>
      </c>
      <c r="M19" s="660"/>
      <c r="N19" s="147">
        <f t="shared" si="8"/>
        <v>7.9839999999999804</v>
      </c>
      <c r="O19" s="148">
        <f t="shared" si="9"/>
        <v>34</v>
      </c>
      <c r="P19" s="147">
        <f t="shared" si="10"/>
        <v>52.08099999999996</v>
      </c>
      <c r="Q19" s="148">
        <f t="shared" si="11"/>
        <v>6</v>
      </c>
    </row>
    <row r="20" spans="1:17" ht="14.4" hidden="1" customHeight="1" outlineLevel="1" x14ac:dyDescent="0.3">
      <c r="A20" s="441" t="s">
        <v>169</v>
      </c>
      <c r="B20" s="120">
        <v>1437.0709999999999</v>
      </c>
      <c r="C20" s="113">
        <v>1357.6030000000001</v>
      </c>
      <c r="D20" s="113">
        <v>1179.981</v>
      </c>
      <c r="E20" s="425">
        <f t="shared" si="12"/>
        <v>0.82110139304181917</v>
      </c>
      <c r="F20" s="132">
        <f t="shared" si="13"/>
        <v>0.86916499153287075</v>
      </c>
      <c r="G20" s="120">
        <v>1686</v>
      </c>
      <c r="H20" s="113">
        <v>1678</v>
      </c>
      <c r="I20" s="113">
        <v>1491</v>
      </c>
      <c r="J20" s="425">
        <f t="shared" si="14"/>
        <v>0.88434163701067614</v>
      </c>
      <c r="K20" s="134">
        <f t="shared" si="15"/>
        <v>0.88855780691299169</v>
      </c>
      <c r="L20" s="659">
        <v>0.96671999999999991</v>
      </c>
      <c r="M20" s="660"/>
      <c r="N20" s="147">
        <f t="shared" si="8"/>
        <v>-177.62200000000007</v>
      </c>
      <c r="O20" s="148">
        <f t="shared" si="9"/>
        <v>-187</v>
      </c>
      <c r="P20" s="147">
        <f t="shared" si="10"/>
        <v>-257.08999999999992</v>
      </c>
      <c r="Q20" s="148">
        <f t="shared" si="11"/>
        <v>-195</v>
      </c>
    </row>
    <row r="21" spans="1:17" ht="14.4" hidden="1" customHeight="1" outlineLevel="1" x14ac:dyDescent="0.3">
      <c r="A21" s="441" t="s">
        <v>170</v>
      </c>
      <c r="B21" s="120">
        <v>201.73599999999999</v>
      </c>
      <c r="C21" s="113">
        <v>93.519000000000005</v>
      </c>
      <c r="D21" s="113">
        <v>94.277000000000001</v>
      </c>
      <c r="E21" s="425">
        <f t="shared" si="12"/>
        <v>0.46732858785739784</v>
      </c>
      <c r="F21" s="132">
        <f t="shared" si="13"/>
        <v>1.0081053048043713</v>
      </c>
      <c r="G21" s="120">
        <v>154</v>
      </c>
      <c r="H21" s="113">
        <v>126</v>
      </c>
      <c r="I21" s="113">
        <v>113</v>
      </c>
      <c r="J21" s="425">
        <f t="shared" si="14"/>
        <v>0.73376623376623373</v>
      </c>
      <c r="K21" s="134">
        <f t="shared" si="15"/>
        <v>0.89682539682539686</v>
      </c>
      <c r="L21" s="659">
        <v>1.11744</v>
      </c>
      <c r="M21" s="660"/>
      <c r="N21" s="147">
        <f t="shared" si="8"/>
        <v>0.75799999999999557</v>
      </c>
      <c r="O21" s="148">
        <f t="shared" si="9"/>
        <v>-13</v>
      </c>
      <c r="P21" s="147">
        <f t="shared" si="10"/>
        <v>-107.45899999999999</v>
      </c>
      <c r="Q21" s="148">
        <f t="shared" si="11"/>
        <v>-41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299.49900000000002</v>
      </c>
      <c r="C23" s="113">
        <v>323.16699999999997</v>
      </c>
      <c r="D23" s="113">
        <v>423.40300000000002</v>
      </c>
      <c r="E23" s="425">
        <f t="shared" si="12"/>
        <v>1.4137042193796974</v>
      </c>
      <c r="F23" s="132">
        <f t="shared" si="13"/>
        <v>1.3101678079754433</v>
      </c>
      <c r="G23" s="120">
        <v>462</v>
      </c>
      <c r="H23" s="113">
        <v>413</v>
      </c>
      <c r="I23" s="113">
        <v>447</v>
      </c>
      <c r="J23" s="425">
        <f t="shared" si="14"/>
        <v>0.96753246753246758</v>
      </c>
      <c r="K23" s="134">
        <f t="shared" si="15"/>
        <v>1.0823244552058111</v>
      </c>
      <c r="L23" s="659">
        <v>0.98495999999999995</v>
      </c>
      <c r="M23" s="660"/>
      <c r="N23" s="147">
        <f t="shared" si="8"/>
        <v>100.23600000000005</v>
      </c>
      <c r="O23" s="148">
        <f t="shared" si="9"/>
        <v>34</v>
      </c>
      <c r="P23" s="147">
        <f t="shared" si="10"/>
        <v>123.904</v>
      </c>
      <c r="Q23" s="148">
        <f t="shared" si="11"/>
        <v>-15</v>
      </c>
    </row>
    <row r="24" spans="1:17" ht="14.4" hidden="1" customHeight="1" outlineLevel="1" x14ac:dyDescent="0.3">
      <c r="A24" s="441" t="s">
        <v>173</v>
      </c>
      <c r="B24" s="120">
        <v>143.67699999999999</v>
      </c>
      <c r="C24" s="113">
        <v>136.126</v>
      </c>
      <c r="D24" s="113">
        <v>152.62700000000001</v>
      </c>
      <c r="E24" s="425">
        <f t="shared" si="12"/>
        <v>1.062292503323427</v>
      </c>
      <c r="F24" s="132">
        <f t="shared" si="13"/>
        <v>1.1212185769066894</v>
      </c>
      <c r="G24" s="120">
        <v>158</v>
      </c>
      <c r="H24" s="113">
        <v>131</v>
      </c>
      <c r="I24" s="113">
        <v>162</v>
      </c>
      <c r="J24" s="425">
        <f t="shared" si="14"/>
        <v>1.0253164556962024</v>
      </c>
      <c r="K24" s="134">
        <f t="shared" si="15"/>
        <v>1.2366412213740459</v>
      </c>
      <c r="L24" s="659">
        <v>1.0147199999999998</v>
      </c>
      <c r="M24" s="660"/>
      <c r="N24" s="147">
        <f t="shared" si="8"/>
        <v>16.501000000000005</v>
      </c>
      <c r="O24" s="148">
        <f t="shared" si="9"/>
        <v>31</v>
      </c>
      <c r="P24" s="147">
        <f t="shared" si="10"/>
        <v>8.9500000000000171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30.89</v>
      </c>
      <c r="C25" s="239">
        <v>12.33</v>
      </c>
      <c r="D25" s="239">
        <v>14.016</v>
      </c>
      <c r="E25" s="426">
        <f t="shared" si="12"/>
        <v>0.45373907413402392</v>
      </c>
      <c r="F25" s="240">
        <f t="shared" si="13"/>
        <v>1.1367396593673966</v>
      </c>
      <c r="G25" s="238">
        <v>24</v>
      </c>
      <c r="H25" s="239">
        <v>23</v>
      </c>
      <c r="I25" s="239">
        <v>25</v>
      </c>
      <c r="J25" s="426">
        <f t="shared" si="14"/>
        <v>1.0416666666666667</v>
      </c>
      <c r="K25" s="242">
        <f t="shared" si="15"/>
        <v>1.0869565217391304</v>
      </c>
      <c r="L25" s="356"/>
      <c r="M25" s="357"/>
      <c r="N25" s="245">
        <f t="shared" si="8"/>
        <v>1.6859999999999999</v>
      </c>
      <c r="O25" s="246">
        <f t="shared" si="9"/>
        <v>2</v>
      </c>
      <c r="P25" s="245">
        <f t="shared" si="10"/>
        <v>-16.874000000000002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3076.6059999999998</v>
      </c>
      <c r="C26" s="150">
        <f>SUM(C18:C25)</f>
        <v>2940.3390000000004</v>
      </c>
      <c r="D26" s="150">
        <f>SUM(D18:D25)</f>
        <v>2828.7530000000006</v>
      </c>
      <c r="E26" s="421">
        <f>IF(OR(D26=0,B26=0),0,D26/B26)</f>
        <v>0.91943947323771746</v>
      </c>
      <c r="F26" s="151">
        <f>IF(OR(D26=0,C26=0),0,D26/C26)</f>
        <v>0.96204995410393168</v>
      </c>
      <c r="G26" s="149">
        <f>SUM(G18:G25)</f>
        <v>3677</v>
      </c>
      <c r="H26" s="150">
        <f>SUM(H18:H25)</f>
        <v>3584</v>
      </c>
      <c r="I26" s="150">
        <f>SUM(I18:I25)</f>
        <v>3497</v>
      </c>
      <c r="J26" s="421">
        <f>IF(OR(I26=0,G26=0),0,I26/G26)</f>
        <v>0.95104704922491157</v>
      </c>
      <c r="K26" s="152">
        <f>IF(OR(I26=0,H26=0),0,I26/H26)</f>
        <v>0.9757254464285714</v>
      </c>
      <c r="L26" s="121"/>
      <c r="M26" s="121"/>
      <c r="N26" s="143">
        <f t="shared" si="8"/>
        <v>-111.58599999999979</v>
      </c>
      <c r="O26" s="153">
        <f t="shared" si="9"/>
        <v>-87</v>
      </c>
      <c r="P26" s="143">
        <f t="shared" si="10"/>
        <v>-247.85299999999916</v>
      </c>
      <c r="Q26" s="153">
        <f t="shared" si="11"/>
        <v>-180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8.0020000000000007</v>
      </c>
      <c r="C44" s="114">
        <v>17.079000000000001</v>
      </c>
      <c r="D44" s="114">
        <v>10.093</v>
      </c>
      <c r="E44" s="424">
        <f>IF(OR(D44=0,B44=0),"",D44/B44)</f>
        <v>1.2613096725818544</v>
      </c>
      <c r="F44" s="129">
        <f>IF(OR(D44=0,C44=0),"",D44/C44)</f>
        <v>0.59095965805960537</v>
      </c>
      <c r="G44" s="130">
        <v>17</v>
      </c>
      <c r="H44" s="114">
        <v>21</v>
      </c>
      <c r="I44" s="114">
        <v>18</v>
      </c>
      <c r="J44" s="424">
        <f>IF(OR(I44=0,G44=0),"",I44/G44)</f>
        <v>1.0588235294117647</v>
      </c>
      <c r="K44" s="131">
        <f>IF(OR(I44=0,H44=0),"",I44/H44)</f>
        <v>0.8571428571428571</v>
      </c>
      <c r="L44" s="155"/>
      <c r="M44" s="155"/>
      <c r="N44" s="145">
        <f t="shared" ref="N44:N52" si="24">D44-C44</f>
        <v>-6.9860000000000007</v>
      </c>
      <c r="O44" s="146">
        <f t="shared" ref="O44:O52" si="25">I44-H44</f>
        <v>-3</v>
      </c>
      <c r="P44" s="145">
        <f t="shared" ref="P44:P52" si="26">D44-B44</f>
        <v>2.0909999999999993</v>
      </c>
      <c r="Q44" s="146">
        <f t="shared" ref="Q44:Q52" si="27">I44-G44</f>
        <v>1</v>
      </c>
    </row>
    <row r="45" spans="1:17" ht="14.4" hidden="1" customHeight="1" outlineLevel="1" x14ac:dyDescent="0.3">
      <c r="A45" s="441" t="s">
        <v>168</v>
      </c>
      <c r="B45" s="120">
        <v>1.7150000000000001</v>
      </c>
      <c r="C45" s="113">
        <v>35.148000000000003</v>
      </c>
      <c r="D45" s="113">
        <v>2.895</v>
      </c>
      <c r="E45" s="425">
        <f t="shared" ref="E45:E51" si="28">IF(OR(D45=0,B45=0),"",D45/B45)</f>
        <v>1.6880466472303206</v>
      </c>
      <c r="F45" s="132">
        <f t="shared" ref="F45:F51" si="29">IF(OR(D45=0,C45=0),"",D45/C45)</f>
        <v>8.2365995220211666E-2</v>
      </c>
      <c r="G45" s="133">
        <v>4</v>
      </c>
      <c r="H45" s="113">
        <v>7</v>
      </c>
      <c r="I45" s="113">
        <v>8</v>
      </c>
      <c r="J45" s="425">
        <f t="shared" ref="J45:J51" si="30">IF(OR(I45=0,G45=0),"",I45/G45)</f>
        <v>2</v>
      </c>
      <c r="K45" s="134">
        <f t="shared" ref="K45:K51" si="31">IF(OR(I45=0,H45=0),"",I45/H45)</f>
        <v>1.1428571428571428</v>
      </c>
      <c r="L45" s="155"/>
      <c r="M45" s="155"/>
      <c r="N45" s="147">
        <f t="shared" si="24"/>
        <v>-32.253</v>
      </c>
      <c r="O45" s="148">
        <f t="shared" si="25"/>
        <v>1</v>
      </c>
      <c r="P45" s="147">
        <f t="shared" si="26"/>
        <v>1.18</v>
      </c>
      <c r="Q45" s="148">
        <f t="shared" si="27"/>
        <v>4</v>
      </c>
    </row>
    <row r="46" spans="1:17" ht="14.4" hidden="1" customHeight="1" outlineLevel="1" x14ac:dyDescent="0.3">
      <c r="A46" s="441" t="s">
        <v>169</v>
      </c>
      <c r="B46" s="120">
        <v>14.026999999999999</v>
      </c>
      <c r="C46" s="113">
        <v>15.9</v>
      </c>
      <c r="D46" s="113">
        <v>66.450999999999993</v>
      </c>
      <c r="E46" s="425">
        <f t="shared" si="28"/>
        <v>4.7373636558066581</v>
      </c>
      <c r="F46" s="132">
        <f t="shared" si="29"/>
        <v>4.1793081761006281</v>
      </c>
      <c r="G46" s="133">
        <v>30</v>
      </c>
      <c r="H46" s="113">
        <v>21</v>
      </c>
      <c r="I46" s="113">
        <v>20</v>
      </c>
      <c r="J46" s="425">
        <f t="shared" si="30"/>
        <v>0.66666666666666663</v>
      </c>
      <c r="K46" s="134">
        <f t="shared" si="31"/>
        <v>0.95238095238095233</v>
      </c>
      <c r="L46" s="155"/>
      <c r="M46" s="155"/>
      <c r="N46" s="147">
        <f t="shared" si="24"/>
        <v>50.550999999999995</v>
      </c>
      <c r="O46" s="148">
        <f t="shared" si="25"/>
        <v>-1</v>
      </c>
      <c r="P46" s="147">
        <f t="shared" si="26"/>
        <v>52.423999999999992</v>
      </c>
      <c r="Q46" s="148">
        <f t="shared" si="27"/>
        <v>-10</v>
      </c>
    </row>
    <row r="47" spans="1:17" ht="14.4" hidden="1" customHeight="1" outlineLevel="1" x14ac:dyDescent="0.3">
      <c r="A47" s="441" t="s">
        <v>170</v>
      </c>
      <c r="B47" s="120">
        <v>0.66700000000000004</v>
      </c>
      <c r="C47" s="113">
        <v>2.121</v>
      </c>
      <c r="D47" s="113">
        <v>0.29099999999999998</v>
      </c>
      <c r="E47" s="425">
        <f t="shared" si="28"/>
        <v>0.43628185907046474</v>
      </c>
      <c r="F47" s="132">
        <f t="shared" si="29"/>
        <v>0.13719943422913719</v>
      </c>
      <c r="G47" s="133">
        <v>2</v>
      </c>
      <c r="H47" s="113">
        <v>4</v>
      </c>
      <c r="I47" s="113">
        <v>1</v>
      </c>
      <c r="J47" s="425">
        <f t="shared" si="30"/>
        <v>0.5</v>
      </c>
      <c r="K47" s="134">
        <f t="shared" si="31"/>
        <v>0.25</v>
      </c>
      <c r="L47" s="155"/>
      <c r="M47" s="155"/>
      <c r="N47" s="147">
        <f t="shared" si="24"/>
        <v>-1.83</v>
      </c>
      <c r="O47" s="148">
        <f t="shared" si="25"/>
        <v>-3</v>
      </c>
      <c r="P47" s="147">
        <f t="shared" si="26"/>
        <v>-0.37600000000000006</v>
      </c>
      <c r="Q47" s="148">
        <f t="shared" si="27"/>
        <v>-1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8.1370000000000005</v>
      </c>
      <c r="C49" s="113">
        <v>1.2809999999999999</v>
      </c>
      <c r="D49" s="113">
        <v>4.9809999999999999</v>
      </c>
      <c r="E49" s="425">
        <f t="shared" si="28"/>
        <v>0.61214206710089714</v>
      </c>
      <c r="F49" s="132">
        <f t="shared" si="29"/>
        <v>3.888368462138954</v>
      </c>
      <c r="G49" s="133">
        <v>13</v>
      </c>
      <c r="H49" s="113">
        <v>4</v>
      </c>
      <c r="I49" s="113">
        <v>16</v>
      </c>
      <c r="J49" s="425">
        <f t="shared" si="30"/>
        <v>1.2307692307692308</v>
      </c>
      <c r="K49" s="134">
        <f t="shared" si="31"/>
        <v>4</v>
      </c>
      <c r="L49" s="155"/>
      <c r="M49" s="155"/>
      <c r="N49" s="147">
        <f t="shared" si="24"/>
        <v>3.7</v>
      </c>
      <c r="O49" s="148">
        <f t="shared" si="25"/>
        <v>12</v>
      </c>
      <c r="P49" s="147">
        <f t="shared" si="26"/>
        <v>-3.1560000000000006</v>
      </c>
      <c r="Q49" s="148">
        <f t="shared" si="27"/>
        <v>3</v>
      </c>
    </row>
    <row r="50" spans="1:17" ht="14.4" hidden="1" customHeight="1" outlineLevel="1" x14ac:dyDescent="0.3">
      <c r="A50" s="441" t="s">
        <v>173</v>
      </c>
      <c r="B50" s="120">
        <v>2.6680000000000001</v>
      </c>
      <c r="C50" s="113">
        <v>9.8109999999999999</v>
      </c>
      <c r="D50" s="113">
        <v>2.2309999999999999</v>
      </c>
      <c r="E50" s="425">
        <f t="shared" si="28"/>
        <v>0.83620689655172409</v>
      </c>
      <c r="F50" s="132">
        <f t="shared" si="29"/>
        <v>0.22739781877484455</v>
      </c>
      <c r="G50" s="133">
        <v>4</v>
      </c>
      <c r="H50" s="113">
        <v>2</v>
      </c>
      <c r="I50" s="113">
        <v>7</v>
      </c>
      <c r="J50" s="425">
        <f t="shared" si="30"/>
        <v>1.75</v>
      </c>
      <c r="K50" s="134">
        <f t="shared" si="31"/>
        <v>3.5</v>
      </c>
      <c r="L50" s="155"/>
      <c r="M50" s="155"/>
      <c r="N50" s="147">
        <f t="shared" si="24"/>
        <v>-7.58</v>
      </c>
      <c r="O50" s="148">
        <f t="shared" si="25"/>
        <v>5</v>
      </c>
      <c r="P50" s="147">
        <f t="shared" si="26"/>
        <v>-0.43700000000000028</v>
      </c>
      <c r="Q50" s="148">
        <f t="shared" si="27"/>
        <v>3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35.216000000000001</v>
      </c>
      <c r="C52" s="411">
        <f>SUM(C44:C51)</f>
        <v>81.34</v>
      </c>
      <c r="D52" s="411">
        <f>SUM(D44:D51)</f>
        <v>86.941999999999979</v>
      </c>
      <c r="E52" s="423">
        <f>IF(OR(D52=0,B52=0),0,D52/B52)</f>
        <v>2.4688209904588816</v>
      </c>
      <c r="F52" s="412">
        <f>IF(OR(D52=0,C52=0),0,D52/C52)</f>
        <v>1.0688714039832798</v>
      </c>
      <c r="G52" s="413">
        <f>SUM(G44:G51)</f>
        <v>70</v>
      </c>
      <c r="H52" s="411">
        <f>SUM(H44:H51)</f>
        <v>59</v>
      </c>
      <c r="I52" s="411">
        <f>SUM(I44:I51)</f>
        <v>70</v>
      </c>
      <c r="J52" s="423">
        <f>IF(OR(I52=0,G52=0),0,I52/G52)</f>
        <v>1</v>
      </c>
      <c r="K52" s="414">
        <f>IF(OR(I52=0,H52=0),0,I52/H52)</f>
        <v>1.1864406779661016</v>
      </c>
      <c r="L52" s="155"/>
      <c r="M52" s="155"/>
      <c r="N52" s="415">
        <f t="shared" si="24"/>
        <v>5.6019999999999754</v>
      </c>
      <c r="O52" s="416">
        <f t="shared" si="25"/>
        <v>11</v>
      </c>
      <c r="P52" s="415">
        <f t="shared" si="26"/>
        <v>51.725999999999978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1510</v>
      </c>
      <c r="C33" s="199">
        <v>1406</v>
      </c>
      <c r="D33" s="84">
        <f>IF(C33="","",C33-B33)</f>
        <v>-104</v>
      </c>
      <c r="E33" s="85">
        <f>IF(C33="","",C33/B33)</f>
        <v>0.93112582781456954</v>
      </c>
      <c r="F33" s="86">
        <v>245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3510</v>
      </c>
      <c r="C34" s="200">
        <v>3291</v>
      </c>
      <c r="D34" s="87">
        <f t="shared" ref="D34:D45" si="0">IF(C34="","",C34-B34)</f>
        <v>-219</v>
      </c>
      <c r="E34" s="88">
        <f t="shared" ref="E34:E45" si="1">IF(C34="","",C34/B34)</f>
        <v>0.93760683760683761</v>
      </c>
      <c r="F34" s="89">
        <v>612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5661</v>
      </c>
      <c r="C35" s="200">
        <v>5449</v>
      </c>
      <c r="D35" s="87">
        <f t="shared" si="0"/>
        <v>-212</v>
      </c>
      <c r="E35" s="88">
        <f t="shared" si="1"/>
        <v>0.96255078608019784</v>
      </c>
      <c r="F35" s="89">
        <v>1068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7510</v>
      </c>
      <c r="C36" s="200">
        <v>7288</v>
      </c>
      <c r="D36" s="87">
        <f t="shared" si="0"/>
        <v>-222</v>
      </c>
      <c r="E36" s="88">
        <f t="shared" si="1"/>
        <v>0.97043941411451395</v>
      </c>
      <c r="F36" s="89">
        <v>1448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9487</v>
      </c>
      <c r="C37" s="200">
        <v>9162</v>
      </c>
      <c r="D37" s="87">
        <f t="shared" si="0"/>
        <v>-325</v>
      </c>
      <c r="E37" s="88">
        <f t="shared" si="1"/>
        <v>0.96574259513017813</v>
      </c>
      <c r="F37" s="89">
        <v>1812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11571</v>
      </c>
      <c r="C38" s="200">
        <v>11156</v>
      </c>
      <c r="D38" s="87">
        <f t="shared" si="0"/>
        <v>-415</v>
      </c>
      <c r="E38" s="88">
        <f t="shared" si="1"/>
        <v>0.96413447411632525</v>
      </c>
      <c r="F38" s="89">
        <v>2224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13058</v>
      </c>
      <c r="C39" s="200">
        <v>12628</v>
      </c>
      <c r="D39" s="87">
        <f t="shared" si="0"/>
        <v>-430</v>
      </c>
      <c r="E39" s="88">
        <f t="shared" si="1"/>
        <v>0.96706999540511562</v>
      </c>
      <c r="F39" s="89">
        <v>2586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14631</v>
      </c>
      <c r="C40" s="200">
        <v>14081</v>
      </c>
      <c r="D40" s="87">
        <f t="shared" si="0"/>
        <v>-550</v>
      </c>
      <c r="E40" s="88">
        <f t="shared" si="1"/>
        <v>0.9624085845123368</v>
      </c>
      <c r="F40" s="89">
        <v>2891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16820</v>
      </c>
      <c r="C41" s="200">
        <v>16527</v>
      </c>
      <c r="D41" s="87">
        <f t="shared" si="0"/>
        <v>-293</v>
      </c>
      <c r="E41" s="88">
        <f t="shared" si="1"/>
        <v>0.98258026159334122</v>
      </c>
      <c r="F41" s="89">
        <v>3557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18470</v>
      </c>
      <c r="C42" s="200">
        <v>18298</v>
      </c>
      <c r="D42" s="87">
        <f t="shared" si="0"/>
        <v>-172</v>
      </c>
      <c r="E42" s="88">
        <f t="shared" si="1"/>
        <v>0.99068760151597179</v>
      </c>
      <c r="F42" s="89">
        <v>3997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11226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10393</v>
      </c>
      <c r="B5" s="950"/>
      <c r="C5" s="951"/>
      <c r="D5" s="952"/>
      <c r="E5" s="953">
        <v>1</v>
      </c>
      <c r="F5" s="954">
        <v>13.49</v>
      </c>
      <c r="G5" s="955">
        <v>14</v>
      </c>
      <c r="H5" s="956">
        <v>1</v>
      </c>
      <c r="I5" s="957">
        <v>13.49</v>
      </c>
      <c r="J5" s="958">
        <v>13</v>
      </c>
      <c r="K5" s="959">
        <v>13.49</v>
      </c>
      <c r="L5" s="956">
        <v>11</v>
      </c>
      <c r="M5" s="956">
        <v>72</v>
      </c>
      <c r="N5" s="960">
        <v>24</v>
      </c>
      <c r="O5" s="956" t="s">
        <v>10394</v>
      </c>
      <c r="P5" s="961" t="s">
        <v>10395</v>
      </c>
      <c r="Q5" s="962">
        <f>H5-B5</f>
        <v>1</v>
      </c>
      <c r="R5" s="977">
        <f>I5-C5</f>
        <v>13.49</v>
      </c>
      <c r="S5" s="962">
        <f>H5-E5</f>
        <v>0</v>
      </c>
      <c r="T5" s="977">
        <f>I5-F5</f>
        <v>0</v>
      </c>
      <c r="U5" s="989">
        <v>24</v>
      </c>
      <c r="V5" s="950">
        <v>13</v>
      </c>
      <c r="W5" s="950">
        <v>-11</v>
      </c>
      <c r="X5" s="990">
        <v>0.54166666666666663</v>
      </c>
      <c r="Y5" s="991"/>
    </row>
    <row r="6" spans="1:25" ht="14.4" customHeight="1" x14ac:dyDescent="0.3">
      <c r="A6" s="948" t="s">
        <v>10396</v>
      </c>
      <c r="B6" s="934">
        <v>2</v>
      </c>
      <c r="C6" s="935">
        <v>26.99</v>
      </c>
      <c r="D6" s="932">
        <v>15.5</v>
      </c>
      <c r="E6" s="936">
        <v>1</v>
      </c>
      <c r="F6" s="937">
        <v>13.49</v>
      </c>
      <c r="G6" s="920">
        <v>21</v>
      </c>
      <c r="H6" s="938">
        <v>1</v>
      </c>
      <c r="I6" s="939">
        <v>13.49</v>
      </c>
      <c r="J6" s="921">
        <v>22</v>
      </c>
      <c r="K6" s="940">
        <v>13.49</v>
      </c>
      <c r="L6" s="938">
        <v>11</v>
      </c>
      <c r="M6" s="938">
        <v>72</v>
      </c>
      <c r="N6" s="941">
        <v>24</v>
      </c>
      <c r="O6" s="938" t="s">
        <v>10394</v>
      </c>
      <c r="P6" s="942" t="s">
        <v>10397</v>
      </c>
      <c r="Q6" s="943">
        <f t="shared" ref="Q6:R69" si="0">H6-B6</f>
        <v>-1</v>
      </c>
      <c r="R6" s="978">
        <f t="shared" si="0"/>
        <v>-13.499999999999998</v>
      </c>
      <c r="S6" s="943">
        <f t="shared" ref="S6:S69" si="1">H6-E6</f>
        <v>0</v>
      </c>
      <c r="T6" s="978">
        <f t="shared" ref="T6:T69" si="2">I6-F6</f>
        <v>0</v>
      </c>
      <c r="U6" s="988">
        <v>24</v>
      </c>
      <c r="V6" s="934">
        <v>22</v>
      </c>
      <c r="W6" s="934">
        <v>-2</v>
      </c>
      <c r="X6" s="986">
        <v>0.91666666666666663</v>
      </c>
      <c r="Y6" s="984"/>
    </row>
    <row r="7" spans="1:25" ht="14.4" customHeight="1" x14ac:dyDescent="0.3">
      <c r="A7" s="948" t="s">
        <v>10398</v>
      </c>
      <c r="B7" s="934">
        <v>3</v>
      </c>
      <c r="C7" s="935">
        <v>51.67</v>
      </c>
      <c r="D7" s="932">
        <v>43</v>
      </c>
      <c r="E7" s="936">
        <v>4</v>
      </c>
      <c r="F7" s="937">
        <v>57.88</v>
      </c>
      <c r="G7" s="920">
        <v>19.8</v>
      </c>
      <c r="H7" s="938">
        <v>3</v>
      </c>
      <c r="I7" s="939">
        <v>41.6</v>
      </c>
      <c r="J7" s="921">
        <v>17.7</v>
      </c>
      <c r="K7" s="940">
        <v>13.87</v>
      </c>
      <c r="L7" s="938">
        <v>11</v>
      </c>
      <c r="M7" s="938">
        <v>72</v>
      </c>
      <c r="N7" s="941">
        <v>24</v>
      </c>
      <c r="O7" s="938" t="s">
        <v>10394</v>
      </c>
      <c r="P7" s="942" t="s">
        <v>10399</v>
      </c>
      <c r="Q7" s="943">
        <f t="shared" si="0"/>
        <v>0</v>
      </c>
      <c r="R7" s="978">
        <f t="shared" si="0"/>
        <v>-10.07</v>
      </c>
      <c r="S7" s="943">
        <f t="shared" si="1"/>
        <v>-1</v>
      </c>
      <c r="T7" s="978">
        <f t="shared" si="2"/>
        <v>-16.28</v>
      </c>
      <c r="U7" s="988">
        <v>72</v>
      </c>
      <c r="V7" s="934">
        <v>53.099999999999994</v>
      </c>
      <c r="W7" s="934">
        <v>-18.900000000000006</v>
      </c>
      <c r="X7" s="986">
        <v>0.73749999999999993</v>
      </c>
      <c r="Y7" s="984"/>
    </row>
    <row r="8" spans="1:25" ht="14.4" customHeight="1" x14ac:dyDescent="0.3">
      <c r="A8" s="947" t="s">
        <v>10400</v>
      </c>
      <c r="B8" s="928"/>
      <c r="C8" s="929"/>
      <c r="D8" s="930"/>
      <c r="E8" s="911">
        <v>4</v>
      </c>
      <c r="F8" s="912">
        <v>28.37</v>
      </c>
      <c r="G8" s="913">
        <v>14.3</v>
      </c>
      <c r="H8" s="914">
        <v>1</v>
      </c>
      <c r="I8" s="915">
        <v>7.52</v>
      </c>
      <c r="J8" s="922">
        <v>29</v>
      </c>
      <c r="K8" s="917">
        <v>7.09</v>
      </c>
      <c r="L8" s="914">
        <v>5</v>
      </c>
      <c r="M8" s="914">
        <v>45</v>
      </c>
      <c r="N8" s="918">
        <v>15</v>
      </c>
      <c r="O8" s="914" t="s">
        <v>10394</v>
      </c>
      <c r="P8" s="931" t="s">
        <v>10401</v>
      </c>
      <c r="Q8" s="919">
        <f t="shared" si="0"/>
        <v>1</v>
      </c>
      <c r="R8" s="979">
        <f t="shared" si="0"/>
        <v>7.52</v>
      </c>
      <c r="S8" s="919">
        <f t="shared" si="1"/>
        <v>-3</v>
      </c>
      <c r="T8" s="979">
        <f t="shared" si="2"/>
        <v>-20.85</v>
      </c>
      <c r="U8" s="987">
        <v>15</v>
      </c>
      <c r="V8" s="928">
        <v>29</v>
      </c>
      <c r="W8" s="928">
        <v>14</v>
      </c>
      <c r="X8" s="985">
        <v>1.9333333333333333</v>
      </c>
      <c r="Y8" s="983">
        <v>14</v>
      </c>
    </row>
    <row r="9" spans="1:25" ht="14.4" customHeight="1" x14ac:dyDescent="0.3">
      <c r="A9" s="948" t="s">
        <v>10402</v>
      </c>
      <c r="B9" s="934">
        <v>2</v>
      </c>
      <c r="C9" s="935">
        <v>14.19</v>
      </c>
      <c r="D9" s="932">
        <v>10</v>
      </c>
      <c r="E9" s="936">
        <v>3</v>
      </c>
      <c r="F9" s="937">
        <v>21.28</v>
      </c>
      <c r="G9" s="920">
        <v>11</v>
      </c>
      <c r="H9" s="938"/>
      <c r="I9" s="939"/>
      <c r="J9" s="921"/>
      <c r="K9" s="940">
        <v>7.09</v>
      </c>
      <c r="L9" s="938">
        <v>5</v>
      </c>
      <c r="M9" s="938">
        <v>45</v>
      </c>
      <c r="N9" s="941">
        <v>15</v>
      </c>
      <c r="O9" s="938" t="s">
        <v>10394</v>
      </c>
      <c r="P9" s="942" t="s">
        <v>10403</v>
      </c>
      <c r="Q9" s="943">
        <f t="shared" si="0"/>
        <v>-2</v>
      </c>
      <c r="R9" s="978">
        <f t="shared" si="0"/>
        <v>-14.19</v>
      </c>
      <c r="S9" s="943">
        <f t="shared" si="1"/>
        <v>-3</v>
      </c>
      <c r="T9" s="978">
        <f t="shared" si="2"/>
        <v>-21.28</v>
      </c>
      <c r="U9" s="988" t="s">
        <v>630</v>
      </c>
      <c r="V9" s="934" t="s">
        <v>630</v>
      </c>
      <c r="W9" s="934" t="s">
        <v>630</v>
      </c>
      <c r="X9" s="986" t="s">
        <v>630</v>
      </c>
      <c r="Y9" s="984"/>
    </row>
    <row r="10" spans="1:25" ht="14.4" customHeight="1" x14ac:dyDescent="0.3">
      <c r="A10" s="948" t="s">
        <v>10404</v>
      </c>
      <c r="B10" s="934">
        <v>11</v>
      </c>
      <c r="C10" s="935">
        <v>92.69</v>
      </c>
      <c r="D10" s="932">
        <v>17.8</v>
      </c>
      <c r="E10" s="936">
        <v>6</v>
      </c>
      <c r="F10" s="937">
        <v>46.62</v>
      </c>
      <c r="G10" s="920">
        <v>21</v>
      </c>
      <c r="H10" s="938">
        <v>1</v>
      </c>
      <c r="I10" s="939">
        <v>7.77</v>
      </c>
      <c r="J10" s="923">
        <v>18</v>
      </c>
      <c r="K10" s="940">
        <v>7.77</v>
      </c>
      <c r="L10" s="938">
        <v>5</v>
      </c>
      <c r="M10" s="938">
        <v>45</v>
      </c>
      <c r="N10" s="941">
        <v>15</v>
      </c>
      <c r="O10" s="938" t="s">
        <v>10394</v>
      </c>
      <c r="P10" s="942" t="s">
        <v>10405</v>
      </c>
      <c r="Q10" s="943">
        <f t="shared" si="0"/>
        <v>-10</v>
      </c>
      <c r="R10" s="978">
        <f t="shared" si="0"/>
        <v>-84.92</v>
      </c>
      <c r="S10" s="943">
        <f t="shared" si="1"/>
        <v>-5</v>
      </c>
      <c r="T10" s="978">
        <f t="shared" si="2"/>
        <v>-38.849999999999994</v>
      </c>
      <c r="U10" s="988">
        <v>15</v>
      </c>
      <c r="V10" s="934">
        <v>18</v>
      </c>
      <c r="W10" s="934">
        <v>3</v>
      </c>
      <c r="X10" s="986">
        <v>1.2</v>
      </c>
      <c r="Y10" s="984">
        <v>3</v>
      </c>
    </row>
    <row r="11" spans="1:25" ht="14.4" customHeight="1" x14ac:dyDescent="0.3">
      <c r="A11" s="947" t="s">
        <v>10406</v>
      </c>
      <c r="B11" s="924">
        <v>2</v>
      </c>
      <c r="C11" s="925">
        <v>157.72</v>
      </c>
      <c r="D11" s="926">
        <v>305</v>
      </c>
      <c r="E11" s="933"/>
      <c r="F11" s="915"/>
      <c r="G11" s="916"/>
      <c r="H11" s="914">
        <v>1</v>
      </c>
      <c r="I11" s="915">
        <v>77.64</v>
      </c>
      <c r="J11" s="916">
        <v>86</v>
      </c>
      <c r="K11" s="917">
        <v>81.209999999999994</v>
      </c>
      <c r="L11" s="914">
        <v>75</v>
      </c>
      <c r="M11" s="914">
        <v>372</v>
      </c>
      <c r="N11" s="918">
        <v>124</v>
      </c>
      <c r="O11" s="914" t="s">
        <v>10394</v>
      </c>
      <c r="P11" s="931" t="s">
        <v>10407</v>
      </c>
      <c r="Q11" s="919">
        <f t="shared" si="0"/>
        <v>-1</v>
      </c>
      <c r="R11" s="979">
        <f t="shared" si="0"/>
        <v>-80.08</v>
      </c>
      <c r="S11" s="919">
        <f t="shared" si="1"/>
        <v>1</v>
      </c>
      <c r="T11" s="979">
        <f t="shared" si="2"/>
        <v>77.64</v>
      </c>
      <c r="U11" s="987">
        <v>124</v>
      </c>
      <c r="V11" s="928">
        <v>86</v>
      </c>
      <c r="W11" s="928">
        <v>-38</v>
      </c>
      <c r="X11" s="985">
        <v>0.69354838709677424</v>
      </c>
      <c r="Y11" s="983"/>
    </row>
    <row r="12" spans="1:25" ht="14.4" customHeight="1" x14ac:dyDescent="0.3">
      <c r="A12" s="947" t="s">
        <v>10408</v>
      </c>
      <c r="B12" s="928"/>
      <c r="C12" s="929"/>
      <c r="D12" s="930"/>
      <c r="E12" s="933"/>
      <c r="F12" s="915"/>
      <c r="G12" s="916"/>
      <c r="H12" s="911">
        <v>1</v>
      </c>
      <c r="I12" s="912">
        <v>49.72</v>
      </c>
      <c r="J12" s="922">
        <v>102</v>
      </c>
      <c r="K12" s="917">
        <v>52.63</v>
      </c>
      <c r="L12" s="914">
        <v>43</v>
      </c>
      <c r="M12" s="914">
        <v>225</v>
      </c>
      <c r="N12" s="918">
        <v>75</v>
      </c>
      <c r="O12" s="914" t="s">
        <v>10394</v>
      </c>
      <c r="P12" s="931" t="s">
        <v>10409</v>
      </c>
      <c r="Q12" s="919">
        <f t="shared" si="0"/>
        <v>1</v>
      </c>
      <c r="R12" s="979">
        <f t="shared" si="0"/>
        <v>49.72</v>
      </c>
      <c r="S12" s="919">
        <f t="shared" si="1"/>
        <v>1</v>
      </c>
      <c r="T12" s="979">
        <f t="shared" si="2"/>
        <v>49.72</v>
      </c>
      <c r="U12" s="987">
        <v>75</v>
      </c>
      <c r="V12" s="928">
        <v>102</v>
      </c>
      <c r="W12" s="928">
        <v>27</v>
      </c>
      <c r="X12" s="985">
        <v>1.36</v>
      </c>
      <c r="Y12" s="983">
        <v>27</v>
      </c>
    </row>
    <row r="13" spans="1:25" ht="14.4" customHeight="1" x14ac:dyDescent="0.3">
      <c r="A13" s="947" t="s">
        <v>10410</v>
      </c>
      <c r="B13" s="928"/>
      <c r="C13" s="929"/>
      <c r="D13" s="930"/>
      <c r="E13" s="911">
        <v>1</v>
      </c>
      <c r="F13" s="912">
        <v>37.869999999999997</v>
      </c>
      <c r="G13" s="913">
        <v>50</v>
      </c>
      <c r="H13" s="914"/>
      <c r="I13" s="915"/>
      <c r="J13" s="916"/>
      <c r="K13" s="917">
        <v>37.869999999999997</v>
      </c>
      <c r="L13" s="914">
        <v>43</v>
      </c>
      <c r="M13" s="914">
        <v>207</v>
      </c>
      <c r="N13" s="918">
        <v>69</v>
      </c>
      <c r="O13" s="914" t="s">
        <v>10394</v>
      </c>
      <c r="P13" s="931" t="s">
        <v>10411</v>
      </c>
      <c r="Q13" s="919">
        <f t="shared" si="0"/>
        <v>0</v>
      </c>
      <c r="R13" s="979">
        <f t="shared" si="0"/>
        <v>0</v>
      </c>
      <c r="S13" s="919">
        <f t="shared" si="1"/>
        <v>-1</v>
      </c>
      <c r="T13" s="979">
        <f t="shared" si="2"/>
        <v>-37.869999999999997</v>
      </c>
      <c r="U13" s="987" t="s">
        <v>630</v>
      </c>
      <c r="V13" s="928" t="s">
        <v>630</v>
      </c>
      <c r="W13" s="928" t="s">
        <v>630</v>
      </c>
      <c r="X13" s="985" t="s">
        <v>630</v>
      </c>
      <c r="Y13" s="983"/>
    </row>
    <row r="14" spans="1:25" ht="14.4" customHeight="1" x14ac:dyDescent="0.3">
      <c r="A14" s="947" t="s">
        <v>10412</v>
      </c>
      <c r="B14" s="928"/>
      <c r="C14" s="929"/>
      <c r="D14" s="930"/>
      <c r="E14" s="933">
        <v>1</v>
      </c>
      <c r="F14" s="915">
        <v>33.15</v>
      </c>
      <c r="G14" s="916">
        <v>25</v>
      </c>
      <c r="H14" s="911">
        <v>1</v>
      </c>
      <c r="I14" s="912">
        <v>31.77</v>
      </c>
      <c r="J14" s="913">
        <v>31</v>
      </c>
      <c r="K14" s="917">
        <v>33.15</v>
      </c>
      <c r="L14" s="914">
        <v>22</v>
      </c>
      <c r="M14" s="914">
        <v>135</v>
      </c>
      <c r="N14" s="918">
        <v>45</v>
      </c>
      <c r="O14" s="914" t="s">
        <v>10394</v>
      </c>
      <c r="P14" s="931" t="s">
        <v>10413</v>
      </c>
      <c r="Q14" s="919">
        <f t="shared" si="0"/>
        <v>1</v>
      </c>
      <c r="R14" s="979">
        <f t="shared" si="0"/>
        <v>31.77</v>
      </c>
      <c r="S14" s="919">
        <f t="shared" si="1"/>
        <v>0</v>
      </c>
      <c r="T14" s="979">
        <f t="shared" si="2"/>
        <v>-1.379999999999999</v>
      </c>
      <c r="U14" s="987">
        <v>45</v>
      </c>
      <c r="V14" s="928">
        <v>31</v>
      </c>
      <c r="W14" s="928">
        <v>-14</v>
      </c>
      <c r="X14" s="985">
        <v>0.68888888888888888</v>
      </c>
      <c r="Y14" s="983"/>
    </row>
    <row r="15" spans="1:25" ht="14.4" customHeight="1" x14ac:dyDescent="0.3">
      <c r="A15" s="947" t="s">
        <v>10414</v>
      </c>
      <c r="B15" s="928"/>
      <c r="C15" s="929"/>
      <c r="D15" s="930"/>
      <c r="E15" s="933">
        <v>1</v>
      </c>
      <c r="F15" s="915">
        <v>22.92</v>
      </c>
      <c r="G15" s="916">
        <v>30</v>
      </c>
      <c r="H15" s="911">
        <v>1</v>
      </c>
      <c r="I15" s="912">
        <v>22.92</v>
      </c>
      <c r="J15" s="913">
        <v>28</v>
      </c>
      <c r="K15" s="917">
        <v>22.92</v>
      </c>
      <c r="L15" s="914">
        <v>22</v>
      </c>
      <c r="M15" s="914">
        <v>117</v>
      </c>
      <c r="N15" s="918">
        <v>39</v>
      </c>
      <c r="O15" s="914" t="s">
        <v>10394</v>
      </c>
      <c r="P15" s="931" t="s">
        <v>10415</v>
      </c>
      <c r="Q15" s="919">
        <f t="shared" si="0"/>
        <v>1</v>
      </c>
      <c r="R15" s="979">
        <f t="shared" si="0"/>
        <v>22.92</v>
      </c>
      <c r="S15" s="919">
        <f t="shared" si="1"/>
        <v>0</v>
      </c>
      <c r="T15" s="979">
        <f t="shared" si="2"/>
        <v>0</v>
      </c>
      <c r="U15" s="987">
        <v>39</v>
      </c>
      <c r="V15" s="928">
        <v>28</v>
      </c>
      <c r="W15" s="928">
        <v>-11</v>
      </c>
      <c r="X15" s="985">
        <v>0.71794871794871795</v>
      </c>
      <c r="Y15" s="983"/>
    </row>
    <row r="16" spans="1:25" ht="14.4" customHeight="1" x14ac:dyDescent="0.3">
      <c r="A16" s="947" t="s">
        <v>10416</v>
      </c>
      <c r="B16" s="928"/>
      <c r="C16" s="929"/>
      <c r="D16" s="930"/>
      <c r="E16" s="933">
        <v>1</v>
      </c>
      <c r="F16" s="915">
        <v>19.04</v>
      </c>
      <c r="G16" s="916">
        <v>26</v>
      </c>
      <c r="H16" s="911">
        <v>1</v>
      </c>
      <c r="I16" s="912">
        <v>18.809999999999999</v>
      </c>
      <c r="J16" s="913">
        <v>25</v>
      </c>
      <c r="K16" s="917">
        <v>20.05</v>
      </c>
      <c r="L16" s="914">
        <v>11</v>
      </c>
      <c r="M16" s="914">
        <v>90</v>
      </c>
      <c r="N16" s="918">
        <v>30</v>
      </c>
      <c r="O16" s="914" t="s">
        <v>10394</v>
      </c>
      <c r="P16" s="931" t="s">
        <v>10417</v>
      </c>
      <c r="Q16" s="919">
        <f t="shared" si="0"/>
        <v>1</v>
      </c>
      <c r="R16" s="979">
        <f t="shared" si="0"/>
        <v>18.809999999999999</v>
      </c>
      <c r="S16" s="919">
        <f t="shared" si="1"/>
        <v>0</v>
      </c>
      <c r="T16" s="979">
        <f t="shared" si="2"/>
        <v>-0.23000000000000043</v>
      </c>
      <c r="U16" s="987">
        <v>30</v>
      </c>
      <c r="V16" s="928">
        <v>25</v>
      </c>
      <c r="W16" s="928">
        <v>-5</v>
      </c>
      <c r="X16" s="985">
        <v>0.83333333333333337</v>
      </c>
      <c r="Y16" s="983"/>
    </row>
    <row r="17" spans="1:25" ht="14.4" customHeight="1" x14ac:dyDescent="0.3">
      <c r="A17" s="948" t="s">
        <v>10418</v>
      </c>
      <c r="B17" s="934">
        <v>1</v>
      </c>
      <c r="C17" s="935">
        <v>149.4</v>
      </c>
      <c r="D17" s="932">
        <v>179</v>
      </c>
      <c r="E17" s="944"/>
      <c r="F17" s="939"/>
      <c r="G17" s="921"/>
      <c r="H17" s="936"/>
      <c r="I17" s="937"/>
      <c r="J17" s="920"/>
      <c r="K17" s="940">
        <v>20.34</v>
      </c>
      <c r="L17" s="938">
        <v>11</v>
      </c>
      <c r="M17" s="938">
        <v>87</v>
      </c>
      <c r="N17" s="941">
        <v>29</v>
      </c>
      <c r="O17" s="938" t="s">
        <v>10394</v>
      </c>
      <c r="P17" s="942" t="s">
        <v>10417</v>
      </c>
      <c r="Q17" s="943">
        <f t="shared" si="0"/>
        <v>-1</v>
      </c>
      <c r="R17" s="978">
        <f t="shared" si="0"/>
        <v>-149.4</v>
      </c>
      <c r="S17" s="943">
        <f t="shared" si="1"/>
        <v>0</v>
      </c>
      <c r="T17" s="978">
        <f t="shared" si="2"/>
        <v>0</v>
      </c>
      <c r="U17" s="988" t="s">
        <v>630</v>
      </c>
      <c r="V17" s="934" t="s">
        <v>630</v>
      </c>
      <c r="W17" s="934" t="s">
        <v>630</v>
      </c>
      <c r="X17" s="986" t="s">
        <v>630</v>
      </c>
      <c r="Y17" s="984"/>
    </row>
    <row r="18" spans="1:25" ht="14.4" customHeight="1" x14ac:dyDescent="0.3">
      <c r="A18" s="947" t="s">
        <v>10419</v>
      </c>
      <c r="B18" s="928"/>
      <c r="C18" s="929"/>
      <c r="D18" s="930"/>
      <c r="E18" s="911">
        <v>2</v>
      </c>
      <c r="F18" s="912">
        <v>24.75</v>
      </c>
      <c r="G18" s="913">
        <v>11</v>
      </c>
      <c r="H18" s="914">
        <v>1</v>
      </c>
      <c r="I18" s="915">
        <v>12.38</v>
      </c>
      <c r="J18" s="922">
        <v>27</v>
      </c>
      <c r="K18" s="917">
        <v>12.38</v>
      </c>
      <c r="L18" s="914">
        <v>5</v>
      </c>
      <c r="M18" s="914">
        <v>60</v>
      </c>
      <c r="N18" s="918">
        <v>20</v>
      </c>
      <c r="O18" s="914" t="s">
        <v>10394</v>
      </c>
      <c r="P18" s="931" t="s">
        <v>10420</v>
      </c>
      <c r="Q18" s="919">
        <f t="shared" si="0"/>
        <v>1</v>
      </c>
      <c r="R18" s="979">
        <f t="shared" si="0"/>
        <v>12.38</v>
      </c>
      <c r="S18" s="919">
        <f t="shared" si="1"/>
        <v>-1</v>
      </c>
      <c r="T18" s="979">
        <f t="shared" si="2"/>
        <v>-12.37</v>
      </c>
      <c r="U18" s="987">
        <v>20</v>
      </c>
      <c r="V18" s="928">
        <v>27</v>
      </c>
      <c r="W18" s="928">
        <v>7</v>
      </c>
      <c r="X18" s="985">
        <v>1.35</v>
      </c>
      <c r="Y18" s="983">
        <v>7</v>
      </c>
    </row>
    <row r="19" spans="1:25" ht="14.4" customHeight="1" x14ac:dyDescent="0.3">
      <c r="A19" s="948" t="s">
        <v>10421</v>
      </c>
      <c r="B19" s="934">
        <v>3</v>
      </c>
      <c r="C19" s="935">
        <v>38.29</v>
      </c>
      <c r="D19" s="932">
        <v>40.299999999999997</v>
      </c>
      <c r="E19" s="936">
        <v>2</v>
      </c>
      <c r="F19" s="937">
        <v>25.3</v>
      </c>
      <c r="G19" s="920">
        <v>18.5</v>
      </c>
      <c r="H19" s="938">
        <v>2</v>
      </c>
      <c r="I19" s="939">
        <v>26.36</v>
      </c>
      <c r="J19" s="923">
        <v>38.5</v>
      </c>
      <c r="K19" s="940">
        <v>12.65</v>
      </c>
      <c r="L19" s="938">
        <v>5</v>
      </c>
      <c r="M19" s="938">
        <v>60</v>
      </c>
      <c r="N19" s="941">
        <v>20</v>
      </c>
      <c r="O19" s="938" t="s">
        <v>10394</v>
      </c>
      <c r="P19" s="942" t="s">
        <v>10420</v>
      </c>
      <c r="Q19" s="943">
        <f t="shared" si="0"/>
        <v>-1</v>
      </c>
      <c r="R19" s="978">
        <f t="shared" si="0"/>
        <v>-11.93</v>
      </c>
      <c r="S19" s="943">
        <f t="shared" si="1"/>
        <v>0</v>
      </c>
      <c r="T19" s="978">
        <f t="shared" si="2"/>
        <v>1.0599999999999987</v>
      </c>
      <c r="U19" s="988">
        <v>40</v>
      </c>
      <c r="V19" s="934">
        <v>77</v>
      </c>
      <c r="W19" s="934">
        <v>37</v>
      </c>
      <c r="X19" s="986">
        <v>1.925</v>
      </c>
      <c r="Y19" s="984">
        <v>37</v>
      </c>
    </row>
    <row r="20" spans="1:25" ht="14.4" customHeight="1" x14ac:dyDescent="0.3">
      <c r="A20" s="947" t="s">
        <v>10422</v>
      </c>
      <c r="B20" s="924">
        <v>1</v>
      </c>
      <c r="C20" s="925">
        <v>11.34</v>
      </c>
      <c r="D20" s="926">
        <v>12</v>
      </c>
      <c r="E20" s="933"/>
      <c r="F20" s="915"/>
      <c r="G20" s="916"/>
      <c r="H20" s="914"/>
      <c r="I20" s="915"/>
      <c r="J20" s="916"/>
      <c r="K20" s="917">
        <v>11.34</v>
      </c>
      <c r="L20" s="914">
        <v>3</v>
      </c>
      <c r="M20" s="914">
        <v>27</v>
      </c>
      <c r="N20" s="918">
        <v>9</v>
      </c>
      <c r="O20" s="914" t="s">
        <v>10394</v>
      </c>
      <c r="P20" s="931" t="s">
        <v>10423</v>
      </c>
      <c r="Q20" s="919">
        <f t="shared" si="0"/>
        <v>-1</v>
      </c>
      <c r="R20" s="979">
        <f t="shared" si="0"/>
        <v>-11.34</v>
      </c>
      <c r="S20" s="919">
        <f t="shared" si="1"/>
        <v>0</v>
      </c>
      <c r="T20" s="979">
        <f t="shared" si="2"/>
        <v>0</v>
      </c>
      <c r="U20" s="987" t="s">
        <v>630</v>
      </c>
      <c r="V20" s="928" t="s">
        <v>630</v>
      </c>
      <c r="W20" s="928" t="s">
        <v>630</v>
      </c>
      <c r="X20" s="985" t="s">
        <v>630</v>
      </c>
      <c r="Y20" s="983"/>
    </row>
    <row r="21" spans="1:25" ht="14.4" customHeight="1" x14ac:dyDescent="0.3">
      <c r="A21" s="947" t="s">
        <v>10424</v>
      </c>
      <c r="B21" s="928">
        <v>14</v>
      </c>
      <c r="C21" s="929">
        <v>49.24</v>
      </c>
      <c r="D21" s="930">
        <v>7.5</v>
      </c>
      <c r="E21" s="933">
        <v>4</v>
      </c>
      <c r="F21" s="915">
        <v>13.15</v>
      </c>
      <c r="G21" s="916">
        <v>10.3</v>
      </c>
      <c r="H21" s="911">
        <v>17</v>
      </c>
      <c r="I21" s="912">
        <v>61.11</v>
      </c>
      <c r="J21" s="922">
        <v>12</v>
      </c>
      <c r="K21" s="917">
        <v>3.29</v>
      </c>
      <c r="L21" s="914">
        <v>3</v>
      </c>
      <c r="M21" s="914">
        <v>30</v>
      </c>
      <c r="N21" s="918">
        <v>10</v>
      </c>
      <c r="O21" s="914" t="s">
        <v>10394</v>
      </c>
      <c r="P21" s="931" t="s">
        <v>10425</v>
      </c>
      <c r="Q21" s="919">
        <f t="shared" si="0"/>
        <v>3</v>
      </c>
      <c r="R21" s="979">
        <f t="shared" si="0"/>
        <v>11.869999999999997</v>
      </c>
      <c r="S21" s="919">
        <f t="shared" si="1"/>
        <v>13</v>
      </c>
      <c r="T21" s="979">
        <f t="shared" si="2"/>
        <v>47.96</v>
      </c>
      <c r="U21" s="987">
        <v>170</v>
      </c>
      <c r="V21" s="928">
        <v>204</v>
      </c>
      <c r="W21" s="928">
        <v>34</v>
      </c>
      <c r="X21" s="985">
        <v>1.2</v>
      </c>
      <c r="Y21" s="983">
        <v>79</v>
      </c>
    </row>
    <row r="22" spans="1:25" ht="14.4" customHeight="1" x14ac:dyDescent="0.3">
      <c r="A22" s="948" t="s">
        <v>10426</v>
      </c>
      <c r="B22" s="934">
        <v>3</v>
      </c>
      <c r="C22" s="935">
        <v>14.17</v>
      </c>
      <c r="D22" s="932">
        <v>17.7</v>
      </c>
      <c r="E22" s="944">
        <v>3</v>
      </c>
      <c r="F22" s="939">
        <v>16.899999999999999</v>
      </c>
      <c r="G22" s="921">
        <v>15</v>
      </c>
      <c r="H22" s="936">
        <v>5</v>
      </c>
      <c r="I22" s="937">
        <v>27.31</v>
      </c>
      <c r="J22" s="923">
        <v>17.8</v>
      </c>
      <c r="K22" s="940">
        <v>4.5999999999999996</v>
      </c>
      <c r="L22" s="938">
        <v>4</v>
      </c>
      <c r="M22" s="938">
        <v>39</v>
      </c>
      <c r="N22" s="941">
        <v>13</v>
      </c>
      <c r="O22" s="938" t="s">
        <v>10394</v>
      </c>
      <c r="P22" s="942" t="s">
        <v>10427</v>
      </c>
      <c r="Q22" s="943">
        <f t="shared" si="0"/>
        <v>2</v>
      </c>
      <c r="R22" s="978">
        <f t="shared" si="0"/>
        <v>13.139999999999999</v>
      </c>
      <c r="S22" s="943">
        <f t="shared" si="1"/>
        <v>2</v>
      </c>
      <c r="T22" s="978">
        <f t="shared" si="2"/>
        <v>10.41</v>
      </c>
      <c r="U22" s="988">
        <v>65</v>
      </c>
      <c r="V22" s="934">
        <v>89</v>
      </c>
      <c r="W22" s="934">
        <v>24</v>
      </c>
      <c r="X22" s="986">
        <v>1.3692307692307693</v>
      </c>
      <c r="Y22" s="984">
        <v>45</v>
      </c>
    </row>
    <row r="23" spans="1:25" ht="14.4" customHeight="1" x14ac:dyDescent="0.3">
      <c r="A23" s="948" t="s">
        <v>10428</v>
      </c>
      <c r="B23" s="934">
        <v>1</v>
      </c>
      <c r="C23" s="935">
        <v>6.5</v>
      </c>
      <c r="D23" s="932">
        <v>6</v>
      </c>
      <c r="E23" s="944"/>
      <c r="F23" s="939"/>
      <c r="G23" s="921"/>
      <c r="H23" s="936">
        <v>4</v>
      </c>
      <c r="I23" s="937">
        <v>25.99</v>
      </c>
      <c r="J23" s="923">
        <v>19.8</v>
      </c>
      <c r="K23" s="940">
        <v>6.5</v>
      </c>
      <c r="L23" s="938">
        <v>4</v>
      </c>
      <c r="M23" s="938">
        <v>39</v>
      </c>
      <c r="N23" s="941">
        <v>13</v>
      </c>
      <c r="O23" s="938" t="s">
        <v>10394</v>
      </c>
      <c r="P23" s="942" t="s">
        <v>10429</v>
      </c>
      <c r="Q23" s="943">
        <f t="shared" si="0"/>
        <v>3</v>
      </c>
      <c r="R23" s="978">
        <f t="shared" si="0"/>
        <v>19.489999999999998</v>
      </c>
      <c r="S23" s="943">
        <f t="shared" si="1"/>
        <v>4</v>
      </c>
      <c r="T23" s="978">
        <f t="shared" si="2"/>
        <v>25.99</v>
      </c>
      <c r="U23" s="988">
        <v>52</v>
      </c>
      <c r="V23" s="934">
        <v>79.2</v>
      </c>
      <c r="W23" s="934">
        <v>27.200000000000003</v>
      </c>
      <c r="X23" s="986">
        <v>1.5230769230769232</v>
      </c>
      <c r="Y23" s="984">
        <v>36</v>
      </c>
    </row>
    <row r="24" spans="1:25" ht="14.4" customHeight="1" x14ac:dyDescent="0.3">
      <c r="A24" s="947" t="s">
        <v>8268</v>
      </c>
      <c r="B24" s="924">
        <v>1</v>
      </c>
      <c r="C24" s="925">
        <v>2.46</v>
      </c>
      <c r="D24" s="926">
        <v>7</v>
      </c>
      <c r="E24" s="933">
        <v>1</v>
      </c>
      <c r="F24" s="915">
        <v>2.46</v>
      </c>
      <c r="G24" s="916">
        <v>7</v>
      </c>
      <c r="H24" s="914"/>
      <c r="I24" s="915"/>
      <c r="J24" s="916"/>
      <c r="K24" s="917">
        <v>2.46</v>
      </c>
      <c r="L24" s="914">
        <v>3</v>
      </c>
      <c r="M24" s="914">
        <v>27</v>
      </c>
      <c r="N24" s="918">
        <v>9</v>
      </c>
      <c r="O24" s="914" t="s">
        <v>10394</v>
      </c>
      <c r="P24" s="931" t="s">
        <v>10430</v>
      </c>
      <c r="Q24" s="919">
        <f t="shared" si="0"/>
        <v>-1</v>
      </c>
      <c r="R24" s="979">
        <f t="shared" si="0"/>
        <v>-2.46</v>
      </c>
      <c r="S24" s="919">
        <f t="shared" si="1"/>
        <v>-1</v>
      </c>
      <c r="T24" s="979">
        <f t="shared" si="2"/>
        <v>-2.46</v>
      </c>
      <c r="U24" s="987" t="s">
        <v>630</v>
      </c>
      <c r="V24" s="928" t="s">
        <v>630</v>
      </c>
      <c r="W24" s="928" t="s">
        <v>630</v>
      </c>
      <c r="X24" s="985" t="s">
        <v>630</v>
      </c>
      <c r="Y24" s="983"/>
    </row>
    <row r="25" spans="1:25" ht="14.4" customHeight="1" x14ac:dyDescent="0.3">
      <c r="A25" s="948" t="s">
        <v>10431</v>
      </c>
      <c r="B25" s="945">
        <v>2</v>
      </c>
      <c r="C25" s="946">
        <v>6.44</v>
      </c>
      <c r="D25" s="927">
        <v>13</v>
      </c>
      <c r="E25" s="944"/>
      <c r="F25" s="939"/>
      <c r="G25" s="921"/>
      <c r="H25" s="938"/>
      <c r="I25" s="939"/>
      <c r="J25" s="921"/>
      <c r="K25" s="940">
        <v>3.22</v>
      </c>
      <c r="L25" s="938">
        <v>4</v>
      </c>
      <c r="M25" s="938">
        <v>33</v>
      </c>
      <c r="N25" s="941">
        <v>11</v>
      </c>
      <c r="O25" s="938" t="s">
        <v>10394</v>
      </c>
      <c r="P25" s="942" t="s">
        <v>10432</v>
      </c>
      <c r="Q25" s="943">
        <f t="shared" si="0"/>
        <v>-2</v>
      </c>
      <c r="R25" s="978">
        <f t="shared" si="0"/>
        <v>-6.44</v>
      </c>
      <c r="S25" s="943">
        <f t="shared" si="1"/>
        <v>0</v>
      </c>
      <c r="T25" s="978">
        <f t="shared" si="2"/>
        <v>0</v>
      </c>
      <c r="U25" s="988" t="s">
        <v>630</v>
      </c>
      <c r="V25" s="934" t="s">
        <v>630</v>
      </c>
      <c r="W25" s="934" t="s">
        <v>630</v>
      </c>
      <c r="X25" s="986" t="s">
        <v>630</v>
      </c>
      <c r="Y25" s="984"/>
    </row>
    <row r="26" spans="1:25" ht="14.4" customHeight="1" x14ac:dyDescent="0.3">
      <c r="A26" s="947" t="s">
        <v>10433</v>
      </c>
      <c r="B26" s="928"/>
      <c r="C26" s="929"/>
      <c r="D26" s="930"/>
      <c r="E26" s="911">
        <v>1</v>
      </c>
      <c r="F26" s="912">
        <v>1.69</v>
      </c>
      <c r="G26" s="913">
        <v>3</v>
      </c>
      <c r="H26" s="914"/>
      <c r="I26" s="915"/>
      <c r="J26" s="916"/>
      <c r="K26" s="917">
        <v>1.69</v>
      </c>
      <c r="L26" s="914">
        <v>2</v>
      </c>
      <c r="M26" s="914">
        <v>21</v>
      </c>
      <c r="N26" s="918">
        <v>7</v>
      </c>
      <c r="O26" s="914" t="s">
        <v>10394</v>
      </c>
      <c r="P26" s="931" t="s">
        <v>10434</v>
      </c>
      <c r="Q26" s="919">
        <f t="shared" si="0"/>
        <v>0</v>
      </c>
      <c r="R26" s="979">
        <f t="shared" si="0"/>
        <v>0</v>
      </c>
      <c r="S26" s="919">
        <f t="shared" si="1"/>
        <v>-1</v>
      </c>
      <c r="T26" s="979">
        <f t="shared" si="2"/>
        <v>-1.69</v>
      </c>
      <c r="U26" s="987" t="s">
        <v>630</v>
      </c>
      <c r="V26" s="928" t="s">
        <v>630</v>
      </c>
      <c r="W26" s="928" t="s">
        <v>630</v>
      </c>
      <c r="X26" s="985" t="s">
        <v>630</v>
      </c>
      <c r="Y26" s="983"/>
    </row>
    <row r="27" spans="1:25" ht="14.4" customHeight="1" x14ac:dyDescent="0.3">
      <c r="A27" s="947" t="s">
        <v>10435</v>
      </c>
      <c r="B27" s="924">
        <v>2</v>
      </c>
      <c r="C27" s="925">
        <v>0.9</v>
      </c>
      <c r="D27" s="926">
        <v>4.5</v>
      </c>
      <c r="E27" s="933">
        <v>1</v>
      </c>
      <c r="F27" s="915">
        <v>0.45</v>
      </c>
      <c r="G27" s="916">
        <v>8</v>
      </c>
      <c r="H27" s="914"/>
      <c r="I27" s="915"/>
      <c r="J27" s="916"/>
      <c r="K27" s="917">
        <v>0.45</v>
      </c>
      <c r="L27" s="914">
        <v>1</v>
      </c>
      <c r="M27" s="914">
        <v>9</v>
      </c>
      <c r="N27" s="918">
        <v>3</v>
      </c>
      <c r="O27" s="914" t="s">
        <v>10394</v>
      </c>
      <c r="P27" s="931" t="s">
        <v>10436</v>
      </c>
      <c r="Q27" s="919">
        <f t="shared" si="0"/>
        <v>-2</v>
      </c>
      <c r="R27" s="979">
        <f t="shared" si="0"/>
        <v>-0.9</v>
      </c>
      <c r="S27" s="919">
        <f t="shared" si="1"/>
        <v>-1</v>
      </c>
      <c r="T27" s="979">
        <f t="shared" si="2"/>
        <v>-0.45</v>
      </c>
      <c r="U27" s="987" t="s">
        <v>630</v>
      </c>
      <c r="V27" s="928" t="s">
        <v>630</v>
      </c>
      <c r="W27" s="928" t="s">
        <v>630</v>
      </c>
      <c r="X27" s="985" t="s">
        <v>630</v>
      </c>
      <c r="Y27" s="983"/>
    </row>
    <row r="28" spans="1:25" ht="14.4" customHeight="1" x14ac:dyDescent="0.3">
      <c r="A28" s="947" t="s">
        <v>10437</v>
      </c>
      <c r="B28" s="928">
        <v>6</v>
      </c>
      <c r="C28" s="929">
        <v>7.46</v>
      </c>
      <c r="D28" s="930">
        <v>4.3</v>
      </c>
      <c r="E28" s="911">
        <v>6</v>
      </c>
      <c r="F28" s="912">
        <v>7.46</v>
      </c>
      <c r="G28" s="913">
        <v>4.7</v>
      </c>
      <c r="H28" s="914">
        <v>3</v>
      </c>
      <c r="I28" s="915">
        <v>3.73</v>
      </c>
      <c r="J28" s="916">
        <v>4.3</v>
      </c>
      <c r="K28" s="917">
        <v>1.24</v>
      </c>
      <c r="L28" s="914">
        <v>2</v>
      </c>
      <c r="M28" s="914">
        <v>18</v>
      </c>
      <c r="N28" s="918">
        <v>6</v>
      </c>
      <c r="O28" s="914" t="s">
        <v>10394</v>
      </c>
      <c r="P28" s="931" t="s">
        <v>10438</v>
      </c>
      <c r="Q28" s="919">
        <f t="shared" si="0"/>
        <v>-3</v>
      </c>
      <c r="R28" s="979">
        <f t="shared" si="0"/>
        <v>-3.73</v>
      </c>
      <c r="S28" s="919">
        <f t="shared" si="1"/>
        <v>-3</v>
      </c>
      <c r="T28" s="979">
        <f t="shared" si="2"/>
        <v>-3.73</v>
      </c>
      <c r="U28" s="987">
        <v>18</v>
      </c>
      <c r="V28" s="928">
        <v>12.899999999999999</v>
      </c>
      <c r="W28" s="928">
        <v>-5.1000000000000014</v>
      </c>
      <c r="X28" s="985">
        <v>0.71666666666666656</v>
      </c>
      <c r="Y28" s="983"/>
    </row>
    <row r="29" spans="1:25" ht="14.4" customHeight="1" x14ac:dyDescent="0.3">
      <c r="A29" s="947" t="s">
        <v>10439</v>
      </c>
      <c r="B29" s="928"/>
      <c r="C29" s="929"/>
      <c r="D29" s="930"/>
      <c r="E29" s="933">
        <v>1</v>
      </c>
      <c r="F29" s="915">
        <v>3.99</v>
      </c>
      <c r="G29" s="916">
        <v>16</v>
      </c>
      <c r="H29" s="911">
        <v>2</v>
      </c>
      <c r="I29" s="912">
        <v>7.98</v>
      </c>
      <c r="J29" s="913">
        <v>4</v>
      </c>
      <c r="K29" s="917">
        <v>3.99</v>
      </c>
      <c r="L29" s="914">
        <v>2</v>
      </c>
      <c r="M29" s="914">
        <v>18</v>
      </c>
      <c r="N29" s="918">
        <v>6</v>
      </c>
      <c r="O29" s="914" t="s">
        <v>10394</v>
      </c>
      <c r="P29" s="931" t="s">
        <v>10440</v>
      </c>
      <c r="Q29" s="919">
        <f t="shared" si="0"/>
        <v>2</v>
      </c>
      <c r="R29" s="979">
        <f t="shared" si="0"/>
        <v>7.98</v>
      </c>
      <c r="S29" s="919">
        <f t="shared" si="1"/>
        <v>1</v>
      </c>
      <c r="T29" s="979">
        <f t="shared" si="2"/>
        <v>3.99</v>
      </c>
      <c r="U29" s="987">
        <v>12</v>
      </c>
      <c r="V29" s="928">
        <v>8</v>
      </c>
      <c r="W29" s="928">
        <v>-4</v>
      </c>
      <c r="X29" s="985">
        <v>0.66666666666666663</v>
      </c>
      <c r="Y29" s="983"/>
    </row>
    <row r="30" spans="1:25" ht="14.4" customHeight="1" x14ac:dyDescent="0.3">
      <c r="A30" s="947" t="s">
        <v>10441</v>
      </c>
      <c r="B30" s="924">
        <v>4</v>
      </c>
      <c r="C30" s="925">
        <v>2.5099999999999998</v>
      </c>
      <c r="D30" s="926">
        <v>8.8000000000000007</v>
      </c>
      <c r="E30" s="933">
        <v>1</v>
      </c>
      <c r="F30" s="915">
        <v>0.62</v>
      </c>
      <c r="G30" s="916">
        <v>5</v>
      </c>
      <c r="H30" s="914">
        <v>1</v>
      </c>
      <c r="I30" s="915">
        <v>0.62</v>
      </c>
      <c r="J30" s="916">
        <v>5</v>
      </c>
      <c r="K30" s="917">
        <v>0.62</v>
      </c>
      <c r="L30" s="914">
        <v>2</v>
      </c>
      <c r="M30" s="914">
        <v>18</v>
      </c>
      <c r="N30" s="918">
        <v>6</v>
      </c>
      <c r="O30" s="914" t="s">
        <v>10394</v>
      </c>
      <c r="P30" s="931" t="s">
        <v>10442</v>
      </c>
      <c r="Q30" s="919">
        <f t="shared" si="0"/>
        <v>-3</v>
      </c>
      <c r="R30" s="979">
        <f t="shared" si="0"/>
        <v>-1.8899999999999997</v>
      </c>
      <c r="S30" s="919">
        <f t="shared" si="1"/>
        <v>0</v>
      </c>
      <c r="T30" s="979">
        <f t="shared" si="2"/>
        <v>0</v>
      </c>
      <c r="U30" s="987">
        <v>6</v>
      </c>
      <c r="V30" s="928">
        <v>5</v>
      </c>
      <c r="W30" s="928">
        <v>-1</v>
      </c>
      <c r="X30" s="985">
        <v>0.83333333333333337</v>
      </c>
      <c r="Y30" s="983"/>
    </row>
    <row r="31" spans="1:25" ht="14.4" customHeight="1" x14ac:dyDescent="0.3">
      <c r="A31" s="948" t="s">
        <v>10443</v>
      </c>
      <c r="B31" s="945">
        <v>4</v>
      </c>
      <c r="C31" s="946">
        <v>4.37</v>
      </c>
      <c r="D31" s="927">
        <v>5</v>
      </c>
      <c r="E31" s="944">
        <v>1</v>
      </c>
      <c r="F31" s="939">
        <v>1.0900000000000001</v>
      </c>
      <c r="G31" s="921">
        <v>14</v>
      </c>
      <c r="H31" s="938">
        <v>1</v>
      </c>
      <c r="I31" s="939">
        <v>1.57</v>
      </c>
      <c r="J31" s="921">
        <v>7</v>
      </c>
      <c r="K31" s="940">
        <v>1.0900000000000001</v>
      </c>
      <c r="L31" s="938">
        <v>3</v>
      </c>
      <c r="M31" s="938">
        <v>27</v>
      </c>
      <c r="N31" s="941">
        <v>9</v>
      </c>
      <c r="O31" s="938" t="s">
        <v>10394</v>
      </c>
      <c r="P31" s="942" t="s">
        <v>10444</v>
      </c>
      <c r="Q31" s="943">
        <f t="shared" si="0"/>
        <v>-3</v>
      </c>
      <c r="R31" s="978">
        <f t="shared" si="0"/>
        <v>-2.8</v>
      </c>
      <c r="S31" s="943">
        <f t="shared" si="1"/>
        <v>0</v>
      </c>
      <c r="T31" s="978">
        <f t="shared" si="2"/>
        <v>0.48</v>
      </c>
      <c r="U31" s="988">
        <v>9</v>
      </c>
      <c r="V31" s="934">
        <v>7</v>
      </c>
      <c r="W31" s="934">
        <v>-2</v>
      </c>
      <c r="X31" s="986">
        <v>0.77777777777777779</v>
      </c>
      <c r="Y31" s="984"/>
    </row>
    <row r="32" spans="1:25" ht="14.4" customHeight="1" x14ac:dyDescent="0.3">
      <c r="A32" s="948" t="s">
        <v>10445</v>
      </c>
      <c r="B32" s="945">
        <v>1</v>
      </c>
      <c r="C32" s="946">
        <v>2.5499999999999998</v>
      </c>
      <c r="D32" s="927">
        <v>32</v>
      </c>
      <c r="E32" s="944"/>
      <c r="F32" s="939"/>
      <c r="G32" s="921"/>
      <c r="H32" s="938"/>
      <c r="I32" s="939"/>
      <c r="J32" s="921"/>
      <c r="K32" s="940">
        <v>2.39</v>
      </c>
      <c r="L32" s="938">
        <v>4</v>
      </c>
      <c r="M32" s="938">
        <v>39</v>
      </c>
      <c r="N32" s="941">
        <v>13</v>
      </c>
      <c r="O32" s="938" t="s">
        <v>10394</v>
      </c>
      <c r="P32" s="942" t="s">
        <v>10446</v>
      </c>
      <c r="Q32" s="943">
        <f t="shared" si="0"/>
        <v>-1</v>
      </c>
      <c r="R32" s="978">
        <f t="shared" si="0"/>
        <v>-2.5499999999999998</v>
      </c>
      <c r="S32" s="943">
        <f t="shared" si="1"/>
        <v>0</v>
      </c>
      <c r="T32" s="978">
        <f t="shared" si="2"/>
        <v>0</v>
      </c>
      <c r="U32" s="988" t="s">
        <v>630</v>
      </c>
      <c r="V32" s="934" t="s">
        <v>630</v>
      </c>
      <c r="W32" s="934" t="s">
        <v>630</v>
      </c>
      <c r="X32" s="986" t="s">
        <v>630</v>
      </c>
      <c r="Y32" s="984"/>
    </row>
    <row r="33" spans="1:25" ht="14.4" customHeight="1" x14ac:dyDescent="0.3">
      <c r="A33" s="947" t="s">
        <v>10447</v>
      </c>
      <c r="B33" s="928">
        <v>3</v>
      </c>
      <c r="C33" s="929">
        <v>1.82</v>
      </c>
      <c r="D33" s="930">
        <v>4</v>
      </c>
      <c r="E33" s="933">
        <v>3</v>
      </c>
      <c r="F33" s="915">
        <v>1.82</v>
      </c>
      <c r="G33" s="916">
        <v>12.7</v>
      </c>
      <c r="H33" s="911">
        <v>5</v>
      </c>
      <c r="I33" s="912">
        <v>3.03</v>
      </c>
      <c r="J33" s="913">
        <v>3.8</v>
      </c>
      <c r="K33" s="917">
        <v>0.61</v>
      </c>
      <c r="L33" s="914">
        <v>2</v>
      </c>
      <c r="M33" s="914">
        <v>18</v>
      </c>
      <c r="N33" s="918">
        <v>6</v>
      </c>
      <c r="O33" s="914" t="s">
        <v>10394</v>
      </c>
      <c r="P33" s="931" t="s">
        <v>10448</v>
      </c>
      <c r="Q33" s="919">
        <f t="shared" si="0"/>
        <v>2</v>
      </c>
      <c r="R33" s="979">
        <f t="shared" si="0"/>
        <v>1.2099999999999997</v>
      </c>
      <c r="S33" s="919">
        <f t="shared" si="1"/>
        <v>2</v>
      </c>
      <c r="T33" s="979">
        <f t="shared" si="2"/>
        <v>1.2099999999999997</v>
      </c>
      <c r="U33" s="987">
        <v>30</v>
      </c>
      <c r="V33" s="928">
        <v>19</v>
      </c>
      <c r="W33" s="928">
        <v>-11</v>
      </c>
      <c r="X33" s="985">
        <v>0.6333333333333333</v>
      </c>
      <c r="Y33" s="983">
        <v>1</v>
      </c>
    </row>
    <row r="34" spans="1:25" ht="14.4" customHeight="1" x14ac:dyDescent="0.3">
      <c r="A34" s="948" t="s">
        <v>10449</v>
      </c>
      <c r="B34" s="934">
        <v>1</v>
      </c>
      <c r="C34" s="935">
        <v>0.5</v>
      </c>
      <c r="D34" s="932">
        <v>2</v>
      </c>
      <c r="E34" s="944"/>
      <c r="F34" s="939"/>
      <c r="G34" s="921"/>
      <c r="H34" s="936">
        <v>2</v>
      </c>
      <c r="I34" s="937">
        <v>1.47</v>
      </c>
      <c r="J34" s="920">
        <v>3.5</v>
      </c>
      <c r="K34" s="940">
        <v>0.74</v>
      </c>
      <c r="L34" s="938">
        <v>3</v>
      </c>
      <c r="M34" s="938">
        <v>24</v>
      </c>
      <c r="N34" s="941">
        <v>8</v>
      </c>
      <c r="O34" s="938" t="s">
        <v>10394</v>
      </c>
      <c r="P34" s="942" t="s">
        <v>10448</v>
      </c>
      <c r="Q34" s="943">
        <f t="shared" si="0"/>
        <v>1</v>
      </c>
      <c r="R34" s="978">
        <f t="shared" si="0"/>
        <v>0.97</v>
      </c>
      <c r="S34" s="943">
        <f t="shared" si="1"/>
        <v>2</v>
      </c>
      <c r="T34" s="978">
        <f t="shared" si="2"/>
        <v>1.47</v>
      </c>
      <c r="U34" s="988">
        <v>16</v>
      </c>
      <c r="V34" s="934">
        <v>7</v>
      </c>
      <c r="W34" s="934">
        <v>-9</v>
      </c>
      <c r="X34" s="986">
        <v>0.4375</v>
      </c>
      <c r="Y34" s="984"/>
    </row>
    <row r="35" spans="1:25" ht="14.4" customHeight="1" x14ac:dyDescent="0.3">
      <c r="A35" s="948" t="s">
        <v>10450</v>
      </c>
      <c r="B35" s="934">
        <v>1</v>
      </c>
      <c r="C35" s="935">
        <v>1.1000000000000001</v>
      </c>
      <c r="D35" s="932">
        <v>9</v>
      </c>
      <c r="E35" s="944"/>
      <c r="F35" s="939"/>
      <c r="G35" s="921"/>
      <c r="H35" s="936"/>
      <c r="I35" s="937"/>
      <c r="J35" s="920"/>
      <c r="K35" s="940">
        <v>1.1000000000000001</v>
      </c>
      <c r="L35" s="938">
        <v>4</v>
      </c>
      <c r="M35" s="938">
        <v>33</v>
      </c>
      <c r="N35" s="941">
        <v>11</v>
      </c>
      <c r="O35" s="938" t="s">
        <v>10394</v>
      </c>
      <c r="P35" s="942" t="s">
        <v>10448</v>
      </c>
      <c r="Q35" s="943">
        <f t="shared" si="0"/>
        <v>-1</v>
      </c>
      <c r="R35" s="978">
        <f t="shared" si="0"/>
        <v>-1.1000000000000001</v>
      </c>
      <c r="S35" s="943">
        <f t="shared" si="1"/>
        <v>0</v>
      </c>
      <c r="T35" s="978">
        <f t="shared" si="2"/>
        <v>0</v>
      </c>
      <c r="U35" s="988" t="s">
        <v>630</v>
      </c>
      <c r="V35" s="934" t="s">
        <v>630</v>
      </c>
      <c r="W35" s="934" t="s">
        <v>630</v>
      </c>
      <c r="X35" s="986" t="s">
        <v>630</v>
      </c>
      <c r="Y35" s="984"/>
    </row>
    <row r="36" spans="1:25" ht="14.4" customHeight="1" x14ac:dyDescent="0.3">
      <c r="A36" s="947" t="s">
        <v>10451</v>
      </c>
      <c r="B36" s="928">
        <v>2</v>
      </c>
      <c r="C36" s="929">
        <v>0.86</v>
      </c>
      <c r="D36" s="930">
        <v>3.5</v>
      </c>
      <c r="E36" s="933">
        <v>2</v>
      </c>
      <c r="F36" s="915">
        <v>0.86</v>
      </c>
      <c r="G36" s="916">
        <v>6</v>
      </c>
      <c r="H36" s="911">
        <v>4</v>
      </c>
      <c r="I36" s="912">
        <v>1.78</v>
      </c>
      <c r="J36" s="922">
        <v>5.5</v>
      </c>
      <c r="K36" s="917">
        <v>0.43</v>
      </c>
      <c r="L36" s="914">
        <v>1</v>
      </c>
      <c r="M36" s="914">
        <v>12</v>
      </c>
      <c r="N36" s="918">
        <v>4</v>
      </c>
      <c r="O36" s="914" t="s">
        <v>10394</v>
      </c>
      <c r="P36" s="931" t="s">
        <v>10452</v>
      </c>
      <c r="Q36" s="919">
        <f t="shared" si="0"/>
        <v>2</v>
      </c>
      <c r="R36" s="979">
        <f t="shared" si="0"/>
        <v>0.92</v>
      </c>
      <c r="S36" s="919">
        <f t="shared" si="1"/>
        <v>2</v>
      </c>
      <c r="T36" s="979">
        <f t="shared" si="2"/>
        <v>0.92</v>
      </c>
      <c r="U36" s="987">
        <v>16</v>
      </c>
      <c r="V36" s="928">
        <v>22</v>
      </c>
      <c r="W36" s="928">
        <v>6</v>
      </c>
      <c r="X36" s="985">
        <v>1.375</v>
      </c>
      <c r="Y36" s="983">
        <v>9</v>
      </c>
    </row>
    <row r="37" spans="1:25" ht="14.4" customHeight="1" x14ac:dyDescent="0.3">
      <c r="A37" s="947" t="s">
        <v>10453</v>
      </c>
      <c r="B37" s="924">
        <v>1</v>
      </c>
      <c r="C37" s="925">
        <v>1.08</v>
      </c>
      <c r="D37" s="926">
        <v>3</v>
      </c>
      <c r="E37" s="933"/>
      <c r="F37" s="915"/>
      <c r="G37" s="916"/>
      <c r="H37" s="914"/>
      <c r="I37" s="915"/>
      <c r="J37" s="916"/>
      <c r="K37" s="917">
        <v>1.08</v>
      </c>
      <c r="L37" s="914">
        <v>2</v>
      </c>
      <c r="M37" s="914">
        <v>21</v>
      </c>
      <c r="N37" s="918">
        <v>7</v>
      </c>
      <c r="O37" s="914" t="s">
        <v>10394</v>
      </c>
      <c r="P37" s="931" t="s">
        <v>10454</v>
      </c>
      <c r="Q37" s="919">
        <f t="shared" si="0"/>
        <v>-1</v>
      </c>
      <c r="R37" s="979">
        <f t="shared" si="0"/>
        <v>-1.08</v>
      </c>
      <c r="S37" s="919">
        <f t="shared" si="1"/>
        <v>0</v>
      </c>
      <c r="T37" s="979">
        <f t="shared" si="2"/>
        <v>0</v>
      </c>
      <c r="U37" s="987" t="s">
        <v>630</v>
      </c>
      <c r="V37" s="928" t="s">
        <v>630</v>
      </c>
      <c r="W37" s="928" t="s">
        <v>630</v>
      </c>
      <c r="X37" s="985" t="s">
        <v>630</v>
      </c>
      <c r="Y37" s="983"/>
    </row>
    <row r="38" spans="1:25" ht="14.4" customHeight="1" x14ac:dyDescent="0.3">
      <c r="A38" s="948" t="s">
        <v>10455</v>
      </c>
      <c r="B38" s="945">
        <v>1</v>
      </c>
      <c r="C38" s="946">
        <v>2.2200000000000002</v>
      </c>
      <c r="D38" s="927">
        <v>23</v>
      </c>
      <c r="E38" s="944"/>
      <c r="F38" s="939"/>
      <c r="G38" s="921"/>
      <c r="H38" s="938"/>
      <c r="I38" s="939"/>
      <c r="J38" s="921"/>
      <c r="K38" s="940">
        <v>2.2200000000000002</v>
      </c>
      <c r="L38" s="938">
        <v>3</v>
      </c>
      <c r="M38" s="938">
        <v>30</v>
      </c>
      <c r="N38" s="941">
        <v>10</v>
      </c>
      <c r="O38" s="938" t="s">
        <v>10394</v>
      </c>
      <c r="P38" s="942" t="s">
        <v>10456</v>
      </c>
      <c r="Q38" s="943">
        <f t="shared" si="0"/>
        <v>-1</v>
      </c>
      <c r="R38" s="978">
        <f t="shared" si="0"/>
        <v>-2.2200000000000002</v>
      </c>
      <c r="S38" s="943">
        <f t="shared" si="1"/>
        <v>0</v>
      </c>
      <c r="T38" s="978">
        <f t="shared" si="2"/>
        <v>0</v>
      </c>
      <c r="U38" s="988" t="s">
        <v>630</v>
      </c>
      <c r="V38" s="934" t="s">
        <v>630</v>
      </c>
      <c r="W38" s="934" t="s">
        <v>630</v>
      </c>
      <c r="X38" s="986" t="s">
        <v>630</v>
      </c>
      <c r="Y38" s="984"/>
    </row>
    <row r="39" spans="1:25" ht="14.4" customHeight="1" x14ac:dyDescent="0.3">
      <c r="A39" s="947" t="s">
        <v>10457</v>
      </c>
      <c r="B39" s="928"/>
      <c r="C39" s="929"/>
      <c r="D39" s="930"/>
      <c r="E39" s="911">
        <v>1</v>
      </c>
      <c r="F39" s="912">
        <v>0.82</v>
      </c>
      <c r="G39" s="913">
        <v>8</v>
      </c>
      <c r="H39" s="914"/>
      <c r="I39" s="915"/>
      <c r="J39" s="916"/>
      <c r="K39" s="917">
        <v>0.82</v>
      </c>
      <c r="L39" s="914">
        <v>2</v>
      </c>
      <c r="M39" s="914">
        <v>21</v>
      </c>
      <c r="N39" s="918">
        <v>7</v>
      </c>
      <c r="O39" s="914" t="s">
        <v>10394</v>
      </c>
      <c r="P39" s="931" t="s">
        <v>10458</v>
      </c>
      <c r="Q39" s="919">
        <f t="shared" si="0"/>
        <v>0</v>
      </c>
      <c r="R39" s="979">
        <f t="shared" si="0"/>
        <v>0</v>
      </c>
      <c r="S39" s="919">
        <f t="shared" si="1"/>
        <v>-1</v>
      </c>
      <c r="T39" s="979">
        <f t="shared" si="2"/>
        <v>-0.82</v>
      </c>
      <c r="U39" s="987" t="s">
        <v>630</v>
      </c>
      <c r="V39" s="928" t="s">
        <v>630</v>
      </c>
      <c r="W39" s="928" t="s">
        <v>630</v>
      </c>
      <c r="X39" s="985" t="s">
        <v>630</v>
      </c>
      <c r="Y39" s="983"/>
    </row>
    <row r="40" spans="1:25" ht="14.4" customHeight="1" x14ac:dyDescent="0.3">
      <c r="A40" s="947" t="s">
        <v>10459</v>
      </c>
      <c r="B40" s="928"/>
      <c r="C40" s="929"/>
      <c r="D40" s="930"/>
      <c r="E40" s="933"/>
      <c r="F40" s="915"/>
      <c r="G40" s="916"/>
      <c r="H40" s="911">
        <v>1</v>
      </c>
      <c r="I40" s="912">
        <v>0.47</v>
      </c>
      <c r="J40" s="922">
        <v>8</v>
      </c>
      <c r="K40" s="917">
        <v>0.47</v>
      </c>
      <c r="L40" s="914">
        <v>2</v>
      </c>
      <c r="M40" s="914">
        <v>15</v>
      </c>
      <c r="N40" s="918">
        <v>5</v>
      </c>
      <c r="O40" s="914" t="s">
        <v>10394</v>
      </c>
      <c r="P40" s="931" t="s">
        <v>10460</v>
      </c>
      <c r="Q40" s="919">
        <f t="shared" si="0"/>
        <v>1</v>
      </c>
      <c r="R40" s="979">
        <f t="shared" si="0"/>
        <v>0.47</v>
      </c>
      <c r="S40" s="919">
        <f t="shared" si="1"/>
        <v>1</v>
      </c>
      <c r="T40" s="979">
        <f t="shared" si="2"/>
        <v>0.47</v>
      </c>
      <c r="U40" s="987">
        <v>5</v>
      </c>
      <c r="V40" s="928">
        <v>8</v>
      </c>
      <c r="W40" s="928">
        <v>3</v>
      </c>
      <c r="X40" s="985">
        <v>1.6</v>
      </c>
      <c r="Y40" s="983">
        <v>3</v>
      </c>
    </row>
    <row r="41" spans="1:25" ht="14.4" customHeight="1" x14ac:dyDescent="0.3">
      <c r="A41" s="947" t="s">
        <v>10461</v>
      </c>
      <c r="B41" s="928">
        <v>8</v>
      </c>
      <c r="C41" s="929">
        <v>6.02</v>
      </c>
      <c r="D41" s="930">
        <v>6.9</v>
      </c>
      <c r="E41" s="933">
        <v>7</v>
      </c>
      <c r="F41" s="915">
        <v>3.47</v>
      </c>
      <c r="G41" s="916">
        <v>4.7</v>
      </c>
      <c r="H41" s="911">
        <v>13</v>
      </c>
      <c r="I41" s="912">
        <v>6.44</v>
      </c>
      <c r="J41" s="913">
        <v>4.3</v>
      </c>
      <c r="K41" s="917">
        <v>0.5</v>
      </c>
      <c r="L41" s="914">
        <v>2</v>
      </c>
      <c r="M41" s="914">
        <v>18</v>
      </c>
      <c r="N41" s="918">
        <v>6</v>
      </c>
      <c r="O41" s="914" t="s">
        <v>10394</v>
      </c>
      <c r="P41" s="931" t="s">
        <v>10462</v>
      </c>
      <c r="Q41" s="919">
        <f t="shared" si="0"/>
        <v>5</v>
      </c>
      <c r="R41" s="979">
        <f t="shared" si="0"/>
        <v>0.42000000000000082</v>
      </c>
      <c r="S41" s="919">
        <f t="shared" si="1"/>
        <v>6</v>
      </c>
      <c r="T41" s="979">
        <f t="shared" si="2"/>
        <v>2.97</v>
      </c>
      <c r="U41" s="987">
        <v>78</v>
      </c>
      <c r="V41" s="928">
        <v>55.9</v>
      </c>
      <c r="W41" s="928">
        <v>-22.1</v>
      </c>
      <c r="X41" s="985">
        <v>0.71666666666666667</v>
      </c>
      <c r="Y41" s="983">
        <v>2</v>
      </c>
    </row>
    <row r="42" spans="1:25" ht="14.4" customHeight="1" x14ac:dyDescent="0.3">
      <c r="A42" s="948" t="s">
        <v>10463</v>
      </c>
      <c r="B42" s="934">
        <v>2</v>
      </c>
      <c r="C42" s="935">
        <v>1.17</v>
      </c>
      <c r="D42" s="932">
        <v>6.5</v>
      </c>
      <c r="E42" s="944"/>
      <c r="F42" s="939"/>
      <c r="G42" s="921"/>
      <c r="H42" s="936">
        <v>4</v>
      </c>
      <c r="I42" s="937">
        <v>2.36</v>
      </c>
      <c r="J42" s="923">
        <v>10.8</v>
      </c>
      <c r="K42" s="940">
        <v>0.57999999999999996</v>
      </c>
      <c r="L42" s="938">
        <v>2</v>
      </c>
      <c r="M42" s="938">
        <v>21</v>
      </c>
      <c r="N42" s="941">
        <v>7</v>
      </c>
      <c r="O42" s="938" t="s">
        <v>10394</v>
      </c>
      <c r="P42" s="942" t="s">
        <v>10464</v>
      </c>
      <c r="Q42" s="943">
        <f t="shared" si="0"/>
        <v>2</v>
      </c>
      <c r="R42" s="978">
        <f t="shared" si="0"/>
        <v>1.19</v>
      </c>
      <c r="S42" s="943">
        <f t="shared" si="1"/>
        <v>4</v>
      </c>
      <c r="T42" s="978">
        <f t="shared" si="2"/>
        <v>2.36</v>
      </c>
      <c r="U42" s="988">
        <v>28</v>
      </c>
      <c r="V42" s="934">
        <v>43.2</v>
      </c>
      <c r="W42" s="934">
        <v>15.200000000000003</v>
      </c>
      <c r="X42" s="986">
        <v>1.5428571428571429</v>
      </c>
      <c r="Y42" s="984">
        <v>16</v>
      </c>
    </row>
    <row r="43" spans="1:25" ht="14.4" customHeight="1" x14ac:dyDescent="0.3">
      <c r="A43" s="948" t="s">
        <v>10465</v>
      </c>
      <c r="B43" s="934"/>
      <c r="C43" s="935"/>
      <c r="D43" s="932"/>
      <c r="E43" s="944">
        <v>1</v>
      </c>
      <c r="F43" s="939">
        <v>0.74</v>
      </c>
      <c r="G43" s="921">
        <v>4</v>
      </c>
      <c r="H43" s="936"/>
      <c r="I43" s="937"/>
      <c r="J43" s="920"/>
      <c r="K43" s="940">
        <v>0.74</v>
      </c>
      <c r="L43" s="938">
        <v>3</v>
      </c>
      <c r="M43" s="938">
        <v>24</v>
      </c>
      <c r="N43" s="941">
        <v>8</v>
      </c>
      <c r="O43" s="938" t="s">
        <v>10394</v>
      </c>
      <c r="P43" s="942" t="s">
        <v>10466</v>
      </c>
      <c r="Q43" s="943">
        <f t="shared" si="0"/>
        <v>0</v>
      </c>
      <c r="R43" s="978">
        <f t="shared" si="0"/>
        <v>0</v>
      </c>
      <c r="S43" s="943">
        <f t="shared" si="1"/>
        <v>-1</v>
      </c>
      <c r="T43" s="978">
        <f t="shared" si="2"/>
        <v>-0.74</v>
      </c>
      <c r="U43" s="988" t="s">
        <v>630</v>
      </c>
      <c r="V43" s="934" t="s">
        <v>630</v>
      </c>
      <c r="W43" s="934" t="s">
        <v>630</v>
      </c>
      <c r="X43" s="986" t="s">
        <v>630</v>
      </c>
      <c r="Y43" s="984"/>
    </row>
    <row r="44" spans="1:25" ht="14.4" customHeight="1" x14ac:dyDescent="0.3">
      <c r="A44" s="947" t="s">
        <v>10467</v>
      </c>
      <c r="B44" s="924">
        <v>1</v>
      </c>
      <c r="C44" s="925">
        <v>1.07</v>
      </c>
      <c r="D44" s="926">
        <v>11</v>
      </c>
      <c r="E44" s="933">
        <v>2</v>
      </c>
      <c r="F44" s="915">
        <v>2.14</v>
      </c>
      <c r="G44" s="916">
        <v>12</v>
      </c>
      <c r="H44" s="914">
        <v>3</v>
      </c>
      <c r="I44" s="915">
        <v>3.21</v>
      </c>
      <c r="J44" s="922">
        <v>17.3</v>
      </c>
      <c r="K44" s="917">
        <v>1.07</v>
      </c>
      <c r="L44" s="914">
        <v>3</v>
      </c>
      <c r="M44" s="914">
        <v>24</v>
      </c>
      <c r="N44" s="918">
        <v>8</v>
      </c>
      <c r="O44" s="914" t="s">
        <v>10394</v>
      </c>
      <c r="P44" s="931" t="s">
        <v>10468</v>
      </c>
      <c r="Q44" s="919">
        <f t="shared" si="0"/>
        <v>2</v>
      </c>
      <c r="R44" s="979">
        <f t="shared" si="0"/>
        <v>2.1399999999999997</v>
      </c>
      <c r="S44" s="919">
        <f t="shared" si="1"/>
        <v>1</v>
      </c>
      <c r="T44" s="979">
        <f t="shared" si="2"/>
        <v>1.0699999999999998</v>
      </c>
      <c r="U44" s="987">
        <v>24</v>
      </c>
      <c r="V44" s="928">
        <v>51.900000000000006</v>
      </c>
      <c r="W44" s="928">
        <v>27.900000000000006</v>
      </c>
      <c r="X44" s="985">
        <v>2.1625000000000001</v>
      </c>
      <c r="Y44" s="983">
        <v>28</v>
      </c>
    </row>
    <row r="45" spans="1:25" ht="14.4" customHeight="1" x14ac:dyDescent="0.3">
      <c r="A45" s="948" t="s">
        <v>10469</v>
      </c>
      <c r="B45" s="945">
        <v>2</v>
      </c>
      <c r="C45" s="946">
        <v>4.8499999999999996</v>
      </c>
      <c r="D45" s="927">
        <v>9.5</v>
      </c>
      <c r="E45" s="944">
        <v>1</v>
      </c>
      <c r="F45" s="939">
        <v>2.4300000000000002</v>
      </c>
      <c r="G45" s="921">
        <v>15</v>
      </c>
      <c r="H45" s="938"/>
      <c r="I45" s="939"/>
      <c r="J45" s="921"/>
      <c r="K45" s="940">
        <v>2.4300000000000002</v>
      </c>
      <c r="L45" s="938">
        <v>5</v>
      </c>
      <c r="M45" s="938">
        <v>42</v>
      </c>
      <c r="N45" s="941">
        <v>14</v>
      </c>
      <c r="O45" s="938" t="s">
        <v>10394</v>
      </c>
      <c r="P45" s="942" t="s">
        <v>10470</v>
      </c>
      <c r="Q45" s="943">
        <f t="shared" si="0"/>
        <v>-2</v>
      </c>
      <c r="R45" s="978">
        <f t="shared" si="0"/>
        <v>-4.8499999999999996</v>
      </c>
      <c r="S45" s="943">
        <f t="shared" si="1"/>
        <v>-1</v>
      </c>
      <c r="T45" s="978">
        <f t="shared" si="2"/>
        <v>-2.4300000000000002</v>
      </c>
      <c r="U45" s="988" t="s">
        <v>630</v>
      </c>
      <c r="V45" s="934" t="s">
        <v>630</v>
      </c>
      <c r="W45" s="934" t="s">
        <v>630</v>
      </c>
      <c r="X45" s="986" t="s">
        <v>630</v>
      </c>
      <c r="Y45" s="984"/>
    </row>
    <row r="46" spans="1:25" ht="14.4" customHeight="1" x14ac:dyDescent="0.3">
      <c r="A46" s="948" t="s">
        <v>10471</v>
      </c>
      <c r="B46" s="945">
        <v>2</v>
      </c>
      <c r="C46" s="946">
        <v>6.57</v>
      </c>
      <c r="D46" s="927">
        <v>19.5</v>
      </c>
      <c r="E46" s="944"/>
      <c r="F46" s="939"/>
      <c r="G46" s="921"/>
      <c r="H46" s="938"/>
      <c r="I46" s="939"/>
      <c r="J46" s="921"/>
      <c r="K46" s="940">
        <v>3.28</v>
      </c>
      <c r="L46" s="938">
        <v>4</v>
      </c>
      <c r="M46" s="938">
        <v>39</v>
      </c>
      <c r="N46" s="941">
        <v>13</v>
      </c>
      <c r="O46" s="938" t="s">
        <v>10394</v>
      </c>
      <c r="P46" s="942" t="s">
        <v>10472</v>
      </c>
      <c r="Q46" s="943">
        <f t="shared" si="0"/>
        <v>-2</v>
      </c>
      <c r="R46" s="978">
        <f t="shared" si="0"/>
        <v>-6.57</v>
      </c>
      <c r="S46" s="943">
        <f t="shared" si="1"/>
        <v>0</v>
      </c>
      <c r="T46" s="978">
        <f t="shared" si="2"/>
        <v>0</v>
      </c>
      <c r="U46" s="988" t="s">
        <v>630</v>
      </c>
      <c r="V46" s="934" t="s">
        <v>630</v>
      </c>
      <c r="W46" s="934" t="s">
        <v>630</v>
      </c>
      <c r="X46" s="986" t="s">
        <v>630</v>
      </c>
      <c r="Y46" s="984"/>
    </row>
    <row r="47" spans="1:25" ht="14.4" customHeight="1" x14ac:dyDescent="0.3">
      <c r="A47" s="947" t="s">
        <v>10473</v>
      </c>
      <c r="B47" s="928">
        <v>4</v>
      </c>
      <c r="C47" s="929">
        <v>3.91</v>
      </c>
      <c r="D47" s="930">
        <v>9.3000000000000007</v>
      </c>
      <c r="E47" s="911">
        <v>9</v>
      </c>
      <c r="F47" s="912">
        <v>10.73</v>
      </c>
      <c r="G47" s="913">
        <v>6.9</v>
      </c>
      <c r="H47" s="914">
        <v>5</v>
      </c>
      <c r="I47" s="915">
        <v>7.39</v>
      </c>
      <c r="J47" s="922">
        <v>16.2</v>
      </c>
      <c r="K47" s="917">
        <v>0.98</v>
      </c>
      <c r="L47" s="914">
        <v>2</v>
      </c>
      <c r="M47" s="914">
        <v>21</v>
      </c>
      <c r="N47" s="918">
        <v>7</v>
      </c>
      <c r="O47" s="914" t="s">
        <v>10394</v>
      </c>
      <c r="P47" s="931" t="s">
        <v>10474</v>
      </c>
      <c r="Q47" s="919">
        <f t="shared" si="0"/>
        <v>1</v>
      </c>
      <c r="R47" s="979">
        <f t="shared" si="0"/>
        <v>3.4799999999999995</v>
      </c>
      <c r="S47" s="919">
        <f t="shared" si="1"/>
        <v>-4</v>
      </c>
      <c r="T47" s="979">
        <f t="shared" si="2"/>
        <v>-3.3400000000000007</v>
      </c>
      <c r="U47" s="987">
        <v>35</v>
      </c>
      <c r="V47" s="928">
        <v>81</v>
      </c>
      <c r="W47" s="928">
        <v>46</v>
      </c>
      <c r="X47" s="985">
        <v>2.3142857142857145</v>
      </c>
      <c r="Y47" s="983">
        <v>49</v>
      </c>
    </row>
    <row r="48" spans="1:25" ht="14.4" customHeight="1" x14ac:dyDescent="0.3">
      <c r="A48" s="948" t="s">
        <v>10475</v>
      </c>
      <c r="B48" s="934">
        <v>1</v>
      </c>
      <c r="C48" s="935">
        <v>1.39</v>
      </c>
      <c r="D48" s="932">
        <v>24</v>
      </c>
      <c r="E48" s="936">
        <v>1</v>
      </c>
      <c r="F48" s="937">
        <v>1.39</v>
      </c>
      <c r="G48" s="920">
        <v>10</v>
      </c>
      <c r="H48" s="938"/>
      <c r="I48" s="939"/>
      <c r="J48" s="921"/>
      <c r="K48" s="940">
        <v>1.39</v>
      </c>
      <c r="L48" s="938">
        <v>4</v>
      </c>
      <c r="M48" s="938">
        <v>33</v>
      </c>
      <c r="N48" s="941">
        <v>11</v>
      </c>
      <c r="O48" s="938" t="s">
        <v>10394</v>
      </c>
      <c r="P48" s="942" t="s">
        <v>10474</v>
      </c>
      <c r="Q48" s="943">
        <f t="shared" si="0"/>
        <v>-1</v>
      </c>
      <c r="R48" s="978">
        <f t="shared" si="0"/>
        <v>-1.39</v>
      </c>
      <c r="S48" s="943">
        <f t="shared" si="1"/>
        <v>-1</v>
      </c>
      <c r="T48" s="978">
        <f t="shared" si="2"/>
        <v>-1.39</v>
      </c>
      <c r="U48" s="988" t="s">
        <v>630</v>
      </c>
      <c r="V48" s="934" t="s">
        <v>630</v>
      </c>
      <c r="W48" s="934" t="s">
        <v>630</v>
      </c>
      <c r="X48" s="986" t="s">
        <v>630</v>
      </c>
      <c r="Y48" s="984"/>
    </row>
    <row r="49" spans="1:25" ht="14.4" customHeight="1" x14ac:dyDescent="0.3">
      <c r="A49" s="947" t="s">
        <v>10476</v>
      </c>
      <c r="B49" s="928">
        <v>2</v>
      </c>
      <c r="C49" s="929">
        <v>1.94</v>
      </c>
      <c r="D49" s="930">
        <v>7.5</v>
      </c>
      <c r="E49" s="911">
        <v>8</v>
      </c>
      <c r="F49" s="912">
        <v>7.74</v>
      </c>
      <c r="G49" s="913">
        <v>5.8</v>
      </c>
      <c r="H49" s="914">
        <v>2</v>
      </c>
      <c r="I49" s="915">
        <v>2.0099999999999998</v>
      </c>
      <c r="J49" s="922">
        <v>17.5</v>
      </c>
      <c r="K49" s="917">
        <v>0.97</v>
      </c>
      <c r="L49" s="914">
        <v>3</v>
      </c>
      <c r="M49" s="914">
        <v>24</v>
      </c>
      <c r="N49" s="918">
        <v>8</v>
      </c>
      <c r="O49" s="914" t="s">
        <v>10394</v>
      </c>
      <c r="P49" s="931" t="s">
        <v>10477</v>
      </c>
      <c r="Q49" s="919">
        <f t="shared" si="0"/>
        <v>0</v>
      </c>
      <c r="R49" s="979">
        <f t="shared" si="0"/>
        <v>6.999999999999984E-2</v>
      </c>
      <c r="S49" s="919">
        <f t="shared" si="1"/>
        <v>-6</v>
      </c>
      <c r="T49" s="979">
        <f t="shared" si="2"/>
        <v>-5.73</v>
      </c>
      <c r="U49" s="987">
        <v>16</v>
      </c>
      <c r="V49" s="928">
        <v>35</v>
      </c>
      <c r="W49" s="928">
        <v>19</v>
      </c>
      <c r="X49" s="985">
        <v>2.1875</v>
      </c>
      <c r="Y49" s="983">
        <v>19</v>
      </c>
    </row>
    <row r="50" spans="1:25" ht="14.4" customHeight="1" x14ac:dyDescent="0.3">
      <c r="A50" s="948" t="s">
        <v>10478</v>
      </c>
      <c r="B50" s="934"/>
      <c r="C50" s="935"/>
      <c r="D50" s="932"/>
      <c r="E50" s="936">
        <v>2</v>
      </c>
      <c r="F50" s="937">
        <v>2.29</v>
      </c>
      <c r="G50" s="920">
        <v>10</v>
      </c>
      <c r="H50" s="938"/>
      <c r="I50" s="939"/>
      <c r="J50" s="921"/>
      <c r="K50" s="940">
        <v>1.1399999999999999</v>
      </c>
      <c r="L50" s="938">
        <v>3</v>
      </c>
      <c r="M50" s="938">
        <v>30</v>
      </c>
      <c r="N50" s="941">
        <v>10</v>
      </c>
      <c r="O50" s="938" t="s">
        <v>10394</v>
      </c>
      <c r="P50" s="942" t="s">
        <v>10479</v>
      </c>
      <c r="Q50" s="943">
        <f t="shared" si="0"/>
        <v>0</v>
      </c>
      <c r="R50" s="978">
        <f t="shared" si="0"/>
        <v>0</v>
      </c>
      <c r="S50" s="943">
        <f t="shared" si="1"/>
        <v>-2</v>
      </c>
      <c r="T50" s="978">
        <f t="shared" si="2"/>
        <v>-2.29</v>
      </c>
      <c r="U50" s="988" t="s">
        <v>630</v>
      </c>
      <c r="V50" s="934" t="s">
        <v>630</v>
      </c>
      <c r="W50" s="934" t="s">
        <v>630</v>
      </c>
      <c r="X50" s="986" t="s">
        <v>630</v>
      </c>
      <c r="Y50" s="984"/>
    </row>
    <row r="51" spans="1:25" ht="14.4" customHeight="1" x14ac:dyDescent="0.3">
      <c r="A51" s="947" t="s">
        <v>10480</v>
      </c>
      <c r="B51" s="928">
        <v>1</v>
      </c>
      <c r="C51" s="929">
        <v>0.49</v>
      </c>
      <c r="D51" s="930">
        <v>2</v>
      </c>
      <c r="E51" s="933"/>
      <c r="F51" s="915"/>
      <c r="G51" s="916"/>
      <c r="H51" s="911">
        <v>3</v>
      </c>
      <c r="I51" s="912">
        <v>1.46</v>
      </c>
      <c r="J51" s="922">
        <v>5</v>
      </c>
      <c r="K51" s="917">
        <v>0.49</v>
      </c>
      <c r="L51" s="914">
        <v>1</v>
      </c>
      <c r="M51" s="914">
        <v>12</v>
      </c>
      <c r="N51" s="918">
        <v>4</v>
      </c>
      <c r="O51" s="914" t="s">
        <v>10394</v>
      </c>
      <c r="P51" s="931" t="s">
        <v>10481</v>
      </c>
      <c r="Q51" s="919">
        <f t="shared" si="0"/>
        <v>2</v>
      </c>
      <c r="R51" s="979">
        <f t="shared" si="0"/>
        <v>0.97</v>
      </c>
      <c r="S51" s="919">
        <f t="shared" si="1"/>
        <v>3</v>
      </c>
      <c r="T51" s="979">
        <f t="shared" si="2"/>
        <v>1.46</v>
      </c>
      <c r="U51" s="987">
        <v>12</v>
      </c>
      <c r="V51" s="928">
        <v>15</v>
      </c>
      <c r="W51" s="928">
        <v>3</v>
      </c>
      <c r="X51" s="985">
        <v>1.25</v>
      </c>
      <c r="Y51" s="983">
        <v>7</v>
      </c>
    </row>
    <row r="52" spans="1:25" ht="14.4" customHeight="1" x14ac:dyDescent="0.3">
      <c r="A52" s="948" t="s">
        <v>10482</v>
      </c>
      <c r="B52" s="934"/>
      <c r="C52" s="935"/>
      <c r="D52" s="932"/>
      <c r="E52" s="944"/>
      <c r="F52" s="939"/>
      <c r="G52" s="921"/>
      <c r="H52" s="936">
        <v>1</v>
      </c>
      <c r="I52" s="937">
        <v>0.65</v>
      </c>
      <c r="J52" s="923">
        <v>12</v>
      </c>
      <c r="K52" s="940">
        <v>0.65</v>
      </c>
      <c r="L52" s="938">
        <v>2</v>
      </c>
      <c r="M52" s="938">
        <v>18</v>
      </c>
      <c r="N52" s="941">
        <v>6</v>
      </c>
      <c r="O52" s="938" t="s">
        <v>10394</v>
      </c>
      <c r="P52" s="942" t="s">
        <v>10483</v>
      </c>
      <c r="Q52" s="943">
        <f t="shared" si="0"/>
        <v>1</v>
      </c>
      <c r="R52" s="978">
        <f t="shared" si="0"/>
        <v>0.65</v>
      </c>
      <c r="S52" s="943">
        <f t="shared" si="1"/>
        <v>1</v>
      </c>
      <c r="T52" s="978">
        <f t="shared" si="2"/>
        <v>0.65</v>
      </c>
      <c r="U52" s="988">
        <v>6</v>
      </c>
      <c r="V52" s="934">
        <v>12</v>
      </c>
      <c r="W52" s="934">
        <v>6</v>
      </c>
      <c r="X52" s="986">
        <v>2</v>
      </c>
      <c r="Y52" s="984">
        <v>6</v>
      </c>
    </row>
    <row r="53" spans="1:25" ht="14.4" customHeight="1" x14ac:dyDescent="0.3">
      <c r="A53" s="948" t="s">
        <v>10484</v>
      </c>
      <c r="B53" s="934">
        <v>2</v>
      </c>
      <c r="C53" s="935">
        <v>3.39</v>
      </c>
      <c r="D53" s="932">
        <v>17</v>
      </c>
      <c r="E53" s="944"/>
      <c r="F53" s="939"/>
      <c r="G53" s="921"/>
      <c r="H53" s="936"/>
      <c r="I53" s="937"/>
      <c r="J53" s="920"/>
      <c r="K53" s="940">
        <v>1.24</v>
      </c>
      <c r="L53" s="938">
        <v>3</v>
      </c>
      <c r="M53" s="938">
        <v>24</v>
      </c>
      <c r="N53" s="941">
        <v>8</v>
      </c>
      <c r="O53" s="938" t="s">
        <v>10394</v>
      </c>
      <c r="P53" s="942" t="s">
        <v>10485</v>
      </c>
      <c r="Q53" s="943">
        <f t="shared" si="0"/>
        <v>-2</v>
      </c>
      <c r="R53" s="978">
        <f t="shared" si="0"/>
        <v>-3.39</v>
      </c>
      <c r="S53" s="943">
        <f t="shared" si="1"/>
        <v>0</v>
      </c>
      <c r="T53" s="978">
        <f t="shared" si="2"/>
        <v>0</v>
      </c>
      <c r="U53" s="988" t="s">
        <v>630</v>
      </c>
      <c r="V53" s="934" t="s">
        <v>630</v>
      </c>
      <c r="W53" s="934" t="s">
        <v>630</v>
      </c>
      <c r="X53" s="986" t="s">
        <v>630</v>
      </c>
      <c r="Y53" s="984"/>
    </row>
    <row r="54" spans="1:25" ht="14.4" customHeight="1" x14ac:dyDescent="0.3">
      <c r="A54" s="947" t="s">
        <v>10486</v>
      </c>
      <c r="B54" s="928">
        <v>63</v>
      </c>
      <c r="C54" s="929">
        <v>31.02</v>
      </c>
      <c r="D54" s="930">
        <v>3.5</v>
      </c>
      <c r="E54" s="933">
        <v>70</v>
      </c>
      <c r="F54" s="915">
        <v>35.369999999999997</v>
      </c>
      <c r="G54" s="916">
        <v>4.3</v>
      </c>
      <c r="H54" s="911">
        <v>76</v>
      </c>
      <c r="I54" s="912">
        <v>39.6</v>
      </c>
      <c r="J54" s="922">
        <v>4.7</v>
      </c>
      <c r="K54" s="917">
        <v>0.49</v>
      </c>
      <c r="L54" s="914">
        <v>1</v>
      </c>
      <c r="M54" s="914">
        <v>12</v>
      </c>
      <c r="N54" s="918">
        <v>4</v>
      </c>
      <c r="O54" s="914" t="s">
        <v>10394</v>
      </c>
      <c r="P54" s="931" t="s">
        <v>10487</v>
      </c>
      <c r="Q54" s="919">
        <f t="shared" si="0"/>
        <v>13</v>
      </c>
      <c r="R54" s="979">
        <f t="shared" si="0"/>
        <v>8.5800000000000018</v>
      </c>
      <c r="S54" s="919">
        <f t="shared" si="1"/>
        <v>6</v>
      </c>
      <c r="T54" s="979">
        <f t="shared" si="2"/>
        <v>4.230000000000004</v>
      </c>
      <c r="U54" s="987">
        <v>304</v>
      </c>
      <c r="V54" s="928">
        <v>357.2</v>
      </c>
      <c r="W54" s="928">
        <v>53.199999999999989</v>
      </c>
      <c r="X54" s="985">
        <v>1.175</v>
      </c>
      <c r="Y54" s="983">
        <v>104</v>
      </c>
    </row>
    <row r="55" spans="1:25" ht="14.4" customHeight="1" x14ac:dyDescent="0.3">
      <c r="A55" s="948" t="s">
        <v>10488</v>
      </c>
      <c r="B55" s="934">
        <v>7</v>
      </c>
      <c r="C55" s="935">
        <v>4.51</v>
      </c>
      <c r="D55" s="932">
        <v>5.0999999999999996</v>
      </c>
      <c r="E55" s="944">
        <v>12</v>
      </c>
      <c r="F55" s="939">
        <v>7.71</v>
      </c>
      <c r="G55" s="921">
        <v>5.7</v>
      </c>
      <c r="H55" s="936">
        <v>11</v>
      </c>
      <c r="I55" s="937">
        <v>7.06</v>
      </c>
      <c r="J55" s="923">
        <v>5.9</v>
      </c>
      <c r="K55" s="940">
        <v>0.64</v>
      </c>
      <c r="L55" s="938">
        <v>2</v>
      </c>
      <c r="M55" s="938">
        <v>15</v>
      </c>
      <c r="N55" s="941">
        <v>5</v>
      </c>
      <c r="O55" s="938" t="s">
        <v>10394</v>
      </c>
      <c r="P55" s="942" t="s">
        <v>10489</v>
      </c>
      <c r="Q55" s="943">
        <f t="shared" si="0"/>
        <v>4</v>
      </c>
      <c r="R55" s="978">
        <f t="shared" si="0"/>
        <v>2.5499999999999998</v>
      </c>
      <c r="S55" s="943">
        <f t="shared" si="1"/>
        <v>-1</v>
      </c>
      <c r="T55" s="978">
        <f t="shared" si="2"/>
        <v>-0.65000000000000036</v>
      </c>
      <c r="U55" s="988">
        <v>55</v>
      </c>
      <c r="V55" s="934">
        <v>64.900000000000006</v>
      </c>
      <c r="W55" s="934">
        <v>9.9000000000000057</v>
      </c>
      <c r="X55" s="986">
        <v>1.1800000000000002</v>
      </c>
      <c r="Y55" s="984">
        <v>18</v>
      </c>
    </row>
    <row r="56" spans="1:25" ht="14.4" customHeight="1" x14ac:dyDescent="0.3">
      <c r="A56" s="948" t="s">
        <v>10490</v>
      </c>
      <c r="B56" s="934">
        <v>3</v>
      </c>
      <c r="C56" s="935">
        <v>3.48</v>
      </c>
      <c r="D56" s="932">
        <v>6</v>
      </c>
      <c r="E56" s="944">
        <v>2</v>
      </c>
      <c r="F56" s="939">
        <v>2.71</v>
      </c>
      <c r="G56" s="921">
        <v>15.5</v>
      </c>
      <c r="H56" s="936">
        <v>6</v>
      </c>
      <c r="I56" s="937">
        <v>6.95</v>
      </c>
      <c r="J56" s="920">
        <v>4.2</v>
      </c>
      <c r="K56" s="940">
        <v>1.1599999999999999</v>
      </c>
      <c r="L56" s="938">
        <v>2</v>
      </c>
      <c r="M56" s="938">
        <v>21</v>
      </c>
      <c r="N56" s="941">
        <v>7</v>
      </c>
      <c r="O56" s="938" t="s">
        <v>10394</v>
      </c>
      <c r="P56" s="942" t="s">
        <v>10491</v>
      </c>
      <c r="Q56" s="943">
        <f t="shared" si="0"/>
        <v>3</v>
      </c>
      <c r="R56" s="978">
        <f t="shared" si="0"/>
        <v>3.47</v>
      </c>
      <c r="S56" s="943">
        <f t="shared" si="1"/>
        <v>4</v>
      </c>
      <c r="T56" s="978">
        <f t="shared" si="2"/>
        <v>4.24</v>
      </c>
      <c r="U56" s="988">
        <v>42</v>
      </c>
      <c r="V56" s="934">
        <v>25.200000000000003</v>
      </c>
      <c r="W56" s="934">
        <v>-16.799999999999997</v>
      </c>
      <c r="X56" s="986">
        <v>0.60000000000000009</v>
      </c>
      <c r="Y56" s="984"/>
    </row>
    <row r="57" spans="1:25" ht="14.4" customHeight="1" x14ac:dyDescent="0.3">
      <c r="A57" s="947" t="s">
        <v>10492</v>
      </c>
      <c r="B57" s="928">
        <v>14</v>
      </c>
      <c r="C57" s="929">
        <v>5.78</v>
      </c>
      <c r="D57" s="930">
        <v>3.6</v>
      </c>
      <c r="E57" s="911">
        <v>16</v>
      </c>
      <c r="F57" s="912">
        <v>6.61</v>
      </c>
      <c r="G57" s="913">
        <v>3.9</v>
      </c>
      <c r="H57" s="914">
        <v>16</v>
      </c>
      <c r="I57" s="915">
        <v>6.64</v>
      </c>
      <c r="J57" s="922">
        <v>4.3</v>
      </c>
      <c r="K57" s="917">
        <v>0.41</v>
      </c>
      <c r="L57" s="914">
        <v>1</v>
      </c>
      <c r="M57" s="914">
        <v>12</v>
      </c>
      <c r="N57" s="918">
        <v>4</v>
      </c>
      <c r="O57" s="914" t="s">
        <v>10394</v>
      </c>
      <c r="P57" s="931" t="s">
        <v>10493</v>
      </c>
      <c r="Q57" s="919">
        <f t="shared" si="0"/>
        <v>2</v>
      </c>
      <c r="R57" s="979">
        <f t="shared" si="0"/>
        <v>0.85999999999999943</v>
      </c>
      <c r="S57" s="919">
        <f t="shared" si="1"/>
        <v>0</v>
      </c>
      <c r="T57" s="979">
        <f t="shared" si="2"/>
        <v>2.9999999999999361E-2</v>
      </c>
      <c r="U57" s="987">
        <v>64</v>
      </c>
      <c r="V57" s="928">
        <v>68.8</v>
      </c>
      <c r="W57" s="928">
        <v>4.7999999999999972</v>
      </c>
      <c r="X57" s="985">
        <v>1.075</v>
      </c>
      <c r="Y57" s="983">
        <v>15</v>
      </c>
    </row>
    <row r="58" spans="1:25" ht="14.4" customHeight="1" x14ac:dyDescent="0.3">
      <c r="A58" s="948" t="s">
        <v>10494</v>
      </c>
      <c r="B58" s="934">
        <v>1</v>
      </c>
      <c r="C58" s="935">
        <v>0.53</v>
      </c>
      <c r="D58" s="932">
        <v>6</v>
      </c>
      <c r="E58" s="936">
        <v>2</v>
      </c>
      <c r="F58" s="937">
        <v>1.07</v>
      </c>
      <c r="G58" s="920">
        <v>2.5</v>
      </c>
      <c r="H58" s="938">
        <v>1</v>
      </c>
      <c r="I58" s="939">
        <v>0.53</v>
      </c>
      <c r="J58" s="921">
        <v>2</v>
      </c>
      <c r="K58" s="940">
        <v>0.53</v>
      </c>
      <c r="L58" s="938">
        <v>2</v>
      </c>
      <c r="M58" s="938">
        <v>15</v>
      </c>
      <c r="N58" s="941">
        <v>5</v>
      </c>
      <c r="O58" s="938" t="s">
        <v>10394</v>
      </c>
      <c r="P58" s="942" t="s">
        <v>10495</v>
      </c>
      <c r="Q58" s="943">
        <f t="shared" si="0"/>
        <v>0</v>
      </c>
      <c r="R58" s="978">
        <f t="shared" si="0"/>
        <v>0</v>
      </c>
      <c r="S58" s="943">
        <f t="shared" si="1"/>
        <v>-1</v>
      </c>
      <c r="T58" s="978">
        <f t="shared" si="2"/>
        <v>-0.54</v>
      </c>
      <c r="U58" s="988">
        <v>5</v>
      </c>
      <c r="V58" s="934">
        <v>2</v>
      </c>
      <c r="W58" s="934">
        <v>-3</v>
      </c>
      <c r="X58" s="986">
        <v>0.4</v>
      </c>
      <c r="Y58" s="984"/>
    </row>
    <row r="59" spans="1:25" ht="14.4" customHeight="1" x14ac:dyDescent="0.3">
      <c r="A59" s="947" t="s">
        <v>8277</v>
      </c>
      <c r="B59" s="928">
        <v>8</v>
      </c>
      <c r="C59" s="929">
        <v>5.42</v>
      </c>
      <c r="D59" s="930">
        <v>4.0999999999999996</v>
      </c>
      <c r="E59" s="933">
        <v>9</v>
      </c>
      <c r="F59" s="915">
        <v>6.06</v>
      </c>
      <c r="G59" s="916">
        <v>3.7</v>
      </c>
      <c r="H59" s="911">
        <v>16</v>
      </c>
      <c r="I59" s="912">
        <v>10.79</v>
      </c>
      <c r="J59" s="913">
        <v>4.0999999999999996</v>
      </c>
      <c r="K59" s="917">
        <v>0.67</v>
      </c>
      <c r="L59" s="914">
        <v>2</v>
      </c>
      <c r="M59" s="914">
        <v>18</v>
      </c>
      <c r="N59" s="918">
        <v>6</v>
      </c>
      <c r="O59" s="914" t="s">
        <v>10394</v>
      </c>
      <c r="P59" s="931" t="s">
        <v>10496</v>
      </c>
      <c r="Q59" s="919">
        <f t="shared" si="0"/>
        <v>8</v>
      </c>
      <c r="R59" s="979">
        <f t="shared" si="0"/>
        <v>5.3699999999999992</v>
      </c>
      <c r="S59" s="919">
        <f t="shared" si="1"/>
        <v>7</v>
      </c>
      <c r="T59" s="979">
        <f t="shared" si="2"/>
        <v>4.7299999999999995</v>
      </c>
      <c r="U59" s="987">
        <v>96</v>
      </c>
      <c r="V59" s="928">
        <v>65.599999999999994</v>
      </c>
      <c r="W59" s="928">
        <v>-30.400000000000006</v>
      </c>
      <c r="X59" s="985">
        <v>0.68333333333333324</v>
      </c>
      <c r="Y59" s="983">
        <v>4</v>
      </c>
    </row>
    <row r="60" spans="1:25" ht="14.4" customHeight="1" x14ac:dyDescent="0.3">
      <c r="A60" s="948" t="s">
        <v>10497</v>
      </c>
      <c r="B60" s="934"/>
      <c r="C60" s="935"/>
      <c r="D60" s="932"/>
      <c r="E60" s="944">
        <v>1</v>
      </c>
      <c r="F60" s="939">
        <v>1.1200000000000001</v>
      </c>
      <c r="G60" s="921">
        <v>9</v>
      </c>
      <c r="H60" s="936">
        <v>1</v>
      </c>
      <c r="I60" s="937">
        <v>1.1200000000000001</v>
      </c>
      <c r="J60" s="920">
        <v>7</v>
      </c>
      <c r="K60" s="940">
        <v>1.1200000000000001</v>
      </c>
      <c r="L60" s="938">
        <v>3</v>
      </c>
      <c r="M60" s="938">
        <v>27</v>
      </c>
      <c r="N60" s="941">
        <v>9</v>
      </c>
      <c r="O60" s="938" t="s">
        <v>10394</v>
      </c>
      <c r="P60" s="942" t="s">
        <v>10498</v>
      </c>
      <c r="Q60" s="943">
        <f t="shared" si="0"/>
        <v>1</v>
      </c>
      <c r="R60" s="978">
        <f t="shared" si="0"/>
        <v>1.1200000000000001</v>
      </c>
      <c r="S60" s="943">
        <f t="shared" si="1"/>
        <v>0</v>
      </c>
      <c r="T60" s="978">
        <f t="shared" si="2"/>
        <v>0</v>
      </c>
      <c r="U60" s="988">
        <v>9</v>
      </c>
      <c r="V60" s="934">
        <v>7</v>
      </c>
      <c r="W60" s="934">
        <v>-2</v>
      </c>
      <c r="X60" s="986">
        <v>0.77777777777777779</v>
      </c>
      <c r="Y60" s="984"/>
    </row>
    <row r="61" spans="1:25" ht="14.4" customHeight="1" x14ac:dyDescent="0.3">
      <c r="A61" s="948" t="s">
        <v>10499</v>
      </c>
      <c r="B61" s="934">
        <v>1</v>
      </c>
      <c r="C61" s="935">
        <v>2.38</v>
      </c>
      <c r="D61" s="932">
        <v>10</v>
      </c>
      <c r="E61" s="944">
        <v>1</v>
      </c>
      <c r="F61" s="939">
        <v>2.38</v>
      </c>
      <c r="G61" s="921">
        <v>11</v>
      </c>
      <c r="H61" s="936"/>
      <c r="I61" s="937"/>
      <c r="J61" s="920"/>
      <c r="K61" s="940">
        <v>2.38</v>
      </c>
      <c r="L61" s="938">
        <v>3</v>
      </c>
      <c r="M61" s="938">
        <v>30</v>
      </c>
      <c r="N61" s="941">
        <v>10</v>
      </c>
      <c r="O61" s="938" t="s">
        <v>10394</v>
      </c>
      <c r="P61" s="942" t="s">
        <v>10500</v>
      </c>
      <c r="Q61" s="943">
        <f t="shared" si="0"/>
        <v>-1</v>
      </c>
      <c r="R61" s="978">
        <f t="shared" si="0"/>
        <v>-2.38</v>
      </c>
      <c r="S61" s="943">
        <f t="shared" si="1"/>
        <v>-1</v>
      </c>
      <c r="T61" s="978">
        <f t="shared" si="2"/>
        <v>-2.38</v>
      </c>
      <c r="U61" s="988" t="s">
        <v>630</v>
      </c>
      <c r="V61" s="934" t="s">
        <v>630</v>
      </c>
      <c r="W61" s="934" t="s">
        <v>630</v>
      </c>
      <c r="X61" s="986" t="s">
        <v>630</v>
      </c>
      <c r="Y61" s="984"/>
    </row>
    <row r="62" spans="1:25" ht="14.4" customHeight="1" x14ac:dyDescent="0.3">
      <c r="A62" s="947" t="s">
        <v>10501</v>
      </c>
      <c r="B62" s="924">
        <v>53</v>
      </c>
      <c r="C62" s="925">
        <v>11.88</v>
      </c>
      <c r="D62" s="926">
        <v>2.5</v>
      </c>
      <c r="E62" s="933">
        <v>49</v>
      </c>
      <c r="F62" s="915">
        <v>10.97</v>
      </c>
      <c r="G62" s="916">
        <v>2.6</v>
      </c>
      <c r="H62" s="914">
        <v>44</v>
      </c>
      <c r="I62" s="915">
        <v>9.89</v>
      </c>
      <c r="J62" s="916">
        <v>2.9</v>
      </c>
      <c r="K62" s="917">
        <v>0.22</v>
      </c>
      <c r="L62" s="914">
        <v>1</v>
      </c>
      <c r="M62" s="914">
        <v>9</v>
      </c>
      <c r="N62" s="918">
        <v>3</v>
      </c>
      <c r="O62" s="914" t="s">
        <v>10394</v>
      </c>
      <c r="P62" s="931" t="s">
        <v>10502</v>
      </c>
      <c r="Q62" s="919">
        <f t="shared" si="0"/>
        <v>-9</v>
      </c>
      <c r="R62" s="979">
        <f t="shared" si="0"/>
        <v>-1.9900000000000002</v>
      </c>
      <c r="S62" s="919">
        <f t="shared" si="1"/>
        <v>-5</v>
      </c>
      <c r="T62" s="979">
        <f t="shared" si="2"/>
        <v>-1.08</v>
      </c>
      <c r="U62" s="987">
        <v>132</v>
      </c>
      <c r="V62" s="928">
        <v>127.6</v>
      </c>
      <c r="W62" s="928">
        <v>-4.4000000000000057</v>
      </c>
      <c r="X62" s="985">
        <v>0.96666666666666667</v>
      </c>
      <c r="Y62" s="983">
        <v>19</v>
      </c>
    </row>
    <row r="63" spans="1:25" ht="14.4" customHeight="1" x14ac:dyDescent="0.3">
      <c r="A63" s="948" t="s">
        <v>10503</v>
      </c>
      <c r="B63" s="945">
        <v>1</v>
      </c>
      <c r="C63" s="946">
        <v>0.25</v>
      </c>
      <c r="D63" s="927">
        <v>5</v>
      </c>
      <c r="E63" s="944">
        <v>1</v>
      </c>
      <c r="F63" s="939">
        <v>0.25</v>
      </c>
      <c r="G63" s="921">
        <v>2</v>
      </c>
      <c r="H63" s="938">
        <v>2</v>
      </c>
      <c r="I63" s="939">
        <v>0.52</v>
      </c>
      <c r="J63" s="923">
        <v>4</v>
      </c>
      <c r="K63" s="940">
        <v>0.25</v>
      </c>
      <c r="L63" s="938">
        <v>1</v>
      </c>
      <c r="M63" s="938">
        <v>9</v>
      </c>
      <c r="N63" s="941">
        <v>3</v>
      </c>
      <c r="O63" s="938" t="s">
        <v>10394</v>
      </c>
      <c r="P63" s="942" t="s">
        <v>10504</v>
      </c>
      <c r="Q63" s="943">
        <f t="shared" si="0"/>
        <v>1</v>
      </c>
      <c r="R63" s="978">
        <f t="shared" si="0"/>
        <v>0.27</v>
      </c>
      <c r="S63" s="943">
        <f t="shared" si="1"/>
        <v>1</v>
      </c>
      <c r="T63" s="978">
        <f t="shared" si="2"/>
        <v>0.27</v>
      </c>
      <c r="U63" s="988">
        <v>6</v>
      </c>
      <c r="V63" s="934">
        <v>8</v>
      </c>
      <c r="W63" s="934">
        <v>2</v>
      </c>
      <c r="X63" s="986">
        <v>1.3333333333333333</v>
      </c>
      <c r="Y63" s="984">
        <v>2</v>
      </c>
    </row>
    <row r="64" spans="1:25" ht="14.4" customHeight="1" x14ac:dyDescent="0.3">
      <c r="A64" s="947" t="s">
        <v>10505</v>
      </c>
      <c r="B64" s="928">
        <v>8</v>
      </c>
      <c r="C64" s="929">
        <v>3.38</v>
      </c>
      <c r="D64" s="930">
        <v>4.8</v>
      </c>
      <c r="E64" s="911">
        <v>22</v>
      </c>
      <c r="F64" s="912">
        <v>8.44</v>
      </c>
      <c r="G64" s="913">
        <v>3.6</v>
      </c>
      <c r="H64" s="914">
        <v>19</v>
      </c>
      <c r="I64" s="915">
        <v>7.29</v>
      </c>
      <c r="J64" s="922">
        <v>3.4</v>
      </c>
      <c r="K64" s="917">
        <v>0.38</v>
      </c>
      <c r="L64" s="914">
        <v>1</v>
      </c>
      <c r="M64" s="914">
        <v>9</v>
      </c>
      <c r="N64" s="918">
        <v>3</v>
      </c>
      <c r="O64" s="914" t="s">
        <v>10394</v>
      </c>
      <c r="P64" s="931" t="s">
        <v>10506</v>
      </c>
      <c r="Q64" s="919">
        <f t="shared" si="0"/>
        <v>11</v>
      </c>
      <c r="R64" s="979">
        <f t="shared" si="0"/>
        <v>3.91</v>
      </c>
      <c r="S64" s="919">
        <f t="shared" si="1"/>
        <v>-3</v>
      </c>
      <c r="T64" s="979">
        <f t="shared" si="2"/>
        <v>-1.1499999999999995</v>
      </c>
      <c r="U64" s="987">
        <v>57</v>
      </c>
      <c r="V64" s="928">
        <v>64.599999999999994</v>
      </c>
      <c r="W64" s="928">
        <v>7.5999999999999943</v>
      </c>
      <c r="X64" s="985">
        <v>1.1333333333333333</v>
      </c>
      <c r="Y64" s="983">
        <v>15</v>
      </c>
    </row>
    <row r="65" spans="1:25" ht="14.4" customHeight="1" x14ac:dyDescent="0.3">
      <c r="A65" s="948" t="s">
        <v>10507</v>
      </c>
      <c r="B65" s="934">
        <v>3</v>
      </c>
      <c r="C65" s="935">
        <v>1.53</v>
      </c>
      <c r="D65" s="932">
        <v>3.7</v>
      </c>
      <c r="E65" s="936">
        <v>3</v>
      </c>
      <c r="F65" s="937">
        <v>2.76</v>
      </c>
      <c r="G65" s="920">
        <v>20.7</v>
      </c>
      <c r="H65" s="938">
        <v>2</v>
      </c>
      <c r="I65" s="939">
        <v>1.97</v>
      </c>
      <c r="J65" s="923">
        <v>23</v>
      </c>
      <c r="K65" s="940">
        <v>0.51</v>
      </c>
      <c r="L65" s="938">
        <v>2</v>
      </c>
      <c r="M65" s="938">
        <v>18</v>
      </c>
      <c r="N65" s="941">
        <v>6</v>
      </c>
      <c r="O65" s="938" t="s">
        <v>10394</v>
      </c>
      <c r="P65" s="942" t="s">
        <v>10508</v>
      </c>
      <c r="Q65" s="943">
        <f t="shared" si="0"/>
        <v>-1</v>
      </c>
      <c r="R65" s="978">
        <f t="shared" si="0"/>
        <v>0.43999999999999995</v>
      </c>
      <c r="S65" s="943">
        <f t="shared" si="1"/>
        <v>-1</v>
      </c>
      <c r="T65" s="978">
        <f t="shared" si="2"/>
        <v>-0.78999999999999981</v>
      </c>
      <c r="U65" s="988">
        <v>12</v>
      </c>
      <c r="V65" s="934">
        <v>46</v>
      </c>
      <c r="W65" s="934">
        <v>34</v>
      </c>
      <c r="X65" s="986">
        <v>3.8333333333333335</v>
      </c>
      <c r="Y65" s="984">
        <v>34</v>
      </c>
    </row>
    <row r="66" spans="1:25" ht="14.4" customHeight="1" x14ac:dyDescent="0.3">
      <c r="A66" s="948" t="s">
        <v>10509</v>
      </c>
      <c r="B66" s="934">
        <v>1</v>
      </c>
      <c r="C66" s="935">
        <v>0.76</v>
      </c>
      <c r="D66" s="932">
        <v>9</v>
      </c>
      <c r="E66" s="936">
        <v>1</v>
      </c>
      <c r="F66" s="937">
        <v>0.76</v>
      </c>
      <c r="G66" s="920">
        <v>5</v>
      </c>
      <c r="H66" s="938">
        <v>1</v>
      </c>
      <c r="I66" s="939">
        <v>0.76</v>
      </c>
      <c r="J66" s="921">
        <v>3</v>
      </c>
      <c r="K66" s="940">
        <v>0.76</v>
      </c>
      <c r="L66" s="938">
        <v>3</v>
      </c>
      <c r="M66" s="938">
        <v>24</v>
      </c>
      <c r="N66" s="941">
        <v>8</v>
      </c>
      <c r="O66" s="938" t="s">
        <v>10394</v>
      </c>
      <c r="P66" s="942" t="s">
        <v>10510</v>
      </c>
      <c r="Q66" s="943">
        <f t="shared" si="0"/>
        <v>0</v>
      </c>
      <c r="R66" s="978">
        <f t="shared" si="0"/>
        <v>0</v>
      </c>
      <c r="S66" s="943">
        <f t="shared" si="1"/>
        <v>0</v>
      </c>
      <c r="T66" s="978">
        <f t="shared" si="2"/>
        <v>0</v>
      </c>
      <c r="U66" s="988">
        <v>8</v>
      </c>
      <c r="V66" s="934">
        <v>3</v>
      </c>
      <c r="W66" s="934">
        <v>-5</v>
      </c>
      <c r="X66" s="986">
        <v>0.375</v>
      </c>
      <c r="Y66" s="984"/>
    </row>
    <row r="67" spans="1:25" ht="14.4" customHeight="1" x14ac:dyDescent="0.3">
      <c r="A67" s="947" t="s">
        <v>10511</v>
      </c>
      <c r="B67" s="924">
        <v>8</v>
      </c>
      <c r="C67" s="925">
        <v>9.09</v>
      </c>
      <c r="D67" s="926">
        <v>3.5</v>
      </c>
      <c r="E67" s="933"/>
      <c r="F67" s="915"/>
      <c r="G67" s="916"/>
      <c r="H67" s="914">
        <v>4</v>
      </c>
      <c r="I67" s="915">
        <v>4.54</v>
      </c>
      <c r="J67" s="916">
        <v>4</v>
      </c>
      <c r="K67" s="917">
        <v>1.1399999999999999</v>
      </c>
      <c r="L67" s="914">
        <v>2</v>
      </c>
      <c r="M67" s="914">
        <v>21</v>
      </c>
      <c r="N67" s="918">
        <v>7</v>
      </c>
      <c r="O67" s="914" t="s">
        <v>10394</v>
      </c>
      <c r="P67" s="931" t="s">
        <v>10512</v>
      </c>
      <c r="Q67" s="919">
        <f t="shared" si="0"/>
        <v>-4</v>
      </c>
      <c r="R67" s="979">
        <f t="shared" si="0"/>
        <v>-4.55</v>
      </c>
      <c r="S67" s="919">
        <f t="shared" si="1"/>
        <v>4</v>
      </c>
      <c r="T67" s="979">
        <f t="shared" si="2"/>
        <v>4.54</v>
      </c>
      <c r="U67" s="987">
        <v>28</v>
      </c>
      <c r="V67" s="928">
        <v>16</v>
      </c>
      <c r="W67" s="928">
        <v>-12</v>
      </c>
      <c r="X67" s="985">
        <v>0.5714285714285714</v>
      </c>
      <c r="Y67" s="983"/>
    </row>
    <row r="68" spans="1:25" ht="14.4" customHeight="1" x14ac:dyDescent="0.3">
      <c r="A68" s="947" t="s">
        <v>8252</v>
      </c>
      <c r="B68" s="928">
        <v>51</v>
      </c>
      <c r="C68" s="929">
        <v>23.69</v>
      </c>
      <c r="D68" s="930">
        <v>3</v>
      </c>
      <c r="E68" s="911">
        <v>60</v>
      </c>
      <c r="F68" s="912">
        <v>27.81</v>
      </c>
      <c r="G68" s="913">
        <v>3</v>
      </c>
      <c r="H68" s="914">
        <v>50</v>
      </c>
      <c r="I68" s="915">
        <v>23.18</v>
      </c>
      <c r="J68" s="916">
        <v>3</v>
      </c>
      <c r="K68" s="917">
        <v>0.46</v>
      </c>
      <c r="L68" s="914">
        <v>1</v>
      </c>
      <c r="M68" s="914">
        <v>9</v>
      </c>
      <c r="N68" s="918">
        <v>3</v>
      </c>
      <c r="O68" s="914" t="s">
        <v>10394</v>
      </c>
      <c r="P68" s="931" t="s">
        <v>10513</v>
      </c>
      <c r="Q68" s="919">
        <f t="shared" si="0"/>
        <v>-1</v>
      </c>
      <c r="R68" s="979">
        <f t="shared" si="0"/>
        <v>-0.51000000000000156</v>
      </c>
      <c r="S68" s="919">
        <f t="shared" si="1"/>
        <v>-10</v>
      </c>
      <c r="T68" s="979">
        <f t="shared" si="2"/>
        <v>-4.629999999999999</v>
      </c>
      <c r="U68" s="987">
        <v>150</v>
      </c>
      <c r="V68" s="928">
        <v>150</v>
      </c>
      <c r="W68" s="928">
        <v>0</v>
      </c>
      <c r="X68" s="985">
        <v>1</v>
      </c>
      <c r="Y68" s="983"/>
    </row>
    <row r="69" spans="1:25" ht="14.4" customHeight="1" x14ac:dyDescent="0.3">
      <c r="A69" s="948" t="s">
        <v>8256</v>
      </c>
      <c r="B69" s="934">
        <v>2</v>
      </c>
      <c r="C69" s="935">
        <v>1.55</v>
      </c>
      <c r="D69" s="932">
        <v>3</v>
      </c>
      <c r="E69" s="936">
        <v>1</v>
      </c>
      <c r="F69" s="937">
        <v>0.56000000000000005</v>
      </c>
      <c r="G69" s="920">
        <v>3</v>
      </c>
      <c r="H69" s="938"/>
      <c r="I69" s="939"/>
      <c r="J69" s="921"/>
      <c r="K69" s="940">
        <v>0.56000000000000005</v>
      </c>
      <c r="L69" s="938">
        <v>1</v>
      </c>
      <c r="M69" s="938">
        <v>12</v>
      </c>
      <c r="N69" s="941">
        <v>4</v>
      </c>
      <c r="O69" s="938" t="s">
        <v>10394</v>
      </c>
      <c r="P69" s="942" t="s">
        <v>10514</v>
      </c>
      <c r="Q69" s="943">
        <f t="shared" si="0"/>
        <v>-2</v>
      </c>
      <c r="R69" s="978">
        <f t="shared" si="0"/>
        <v>-1.55</v>
      </c>
      <c r="S69" s="943">
        <f t="shared" si="1"/>
        <v>-1</v>
      </c>
      <c r="T69" s="978">
        <f t="shared" si="2"/>
        <v>-0.56000000000000005</v>
      </c>
      <c r="U69" s="988" t="s">
        <v>630</v>
      </c>
      <c r="V69" s="934" t="s">
        <v>630</v>
      </c>
      <c r="W69" s="934" t="s">
        <v>630</v>
      </c>
      <c r="X69" s="986" t="s">
        <v>630</v>
      </c>
      <c r="Y69" s="984"/>
    </row>
    <row r="70" spans="1:25" ht="14.4" customHeight="1" x14ac:dyDescent="0.3">
      <c r="A70" s="947" t="s">
        <v>8267</v>
      </c>
      <c r="B70" s="928"/>
      <c r="C70" s="929"/>
      <c r="D70" s="930"/>
      <c r="E70" s="911">
        <v>4</v>
      </c>
      <c r="F70" s="912">
        <v>3.92</v>
      </c>
      <c r="G70" s="913">
        <v>2.8</v>
      </c>
      <c r="H70" s="914"/>
      <c r="I70" s="915"/>
      <c r="J70" s="916"/>
      <c r="K70" s="917">
        <v>0.98</v>
      </c>
      <c r="L70" s="914">
        <v>2</v>
      </c>
      <c r="M70" s="914">
        <v>15</v>
      </c>
      <c r="N70" s="918">
        <v>5</v>
      </c>
      <c r="O70" s="914" t="s">
        <v>10394</v>
      </c>
      <c r="P70" s="931" t="s">
        <v>10515</v>
      </c>
      <c r="Q70" s="919">
        <f t="shared" ref="Q70:R133" si="3">H70-B70</f>
        <v>0</v>
      </c>
      <c r="R70" s="979">
        <f t="shared" si="3"/>
        <v>0</v>
      </c>
      <c r="S70" s="919">
        <f t="shared" ref="S70:S133" si="4">H70-E70</f>
        <v>-4</v>
      </c>
      <c r="T70" s="979">
        <f t="shared" ref="T70:T133" si="5">I70-F70</f>
        <v>-3.92</v>
      </c>
      <c r="U70" s="987" t="s">
        <v>630</v>
      </c>
      <c r="V70" s="928" t="s">
        <v>630</v>
      </c>
      <c r="W70" s="928" t="s">
        <v>630</v>
      </c>
      <c r="X70" s="985" t="s">
        <v>630</v>
      </c>
      <c r="Y70" s="983"/>
    </row>
    <row r="71" spans="1:25" ht="14.4" customHeight="1" x14ac:dyDescent="0.3">
      <c r="A71" s="947" t="s">
        <v>10516</v>
      </c>
      <c r="B71" s="928"/>
      <c r="C71" s="929"/>
      <c r="D71" s="930"/>
      <c r="E71" s="911">
        <v>1</v>
      </c>
      <c r="F71" s="912">
        <v>0.53</v>
      </c>
      <c r="G71" s="913">
        <v>3</v>
      </c>
      <c r="H71" s="914"/>
      <c r="I71" s="915"/>
      <c r="J71" s="916"/>
      <c r="K71" s="917">
        <v>0.53</v>
      </c>
      <c r="L71" s="914">
        <v>1</v>
      </c>
      <c r="M71" s="914">
        <v>9</v>
      </c>
      <c r="N71" s="918">
        <v>3</v>
      </c>
      <c r="O71" s="914" t="s">
        <v>10394</v>
      </c>
      <c r="P71" s="931" t="s">
        <v>10517</v>
      </c>
      <c r="Q71" s="919">
        <f t="shared" si="3"/>
        <v>0</v>
      </c>
      <c r="R71" s="979">
        <f t="shared" si="3"/>
        <v>0</v>
      </c>
      <c r="S71" s="919">
        <f t="shared" si="4"/>
        <v>-1</v>
      </c>
      <c r="T71" s="979">
        <f t="shared" si="5"/>
        <v>-0.53</v>
      </c>
      <c r="U71" s="987" t="s">
        <v>630</v>
      </c>
      <c r="V71" s="928" t="s">
        <v>630</v>
      </c>
      <c r="W71" s="928" t="s">
        <v>630</v>
      </c>
      <c r="X71" s="985" t="s">
        <v>630</v>
      </c>
      <c r="Y71" s="983"/>
    </row>
    <row r="72" spans="1:25" ht="14.4" customHeight="1" x14ac:dyDescent="0.3">
      <c r="A72" s="947" t="s">
        <v>10518</v>
      </c>
      <c r="B72" s="924">
        <v>1</v>
      </c>
      <c r="C72" s="925">
        <v>0.56999999999999995</v>
      </c>
      <c r="D72" s="926">
        <v>9</v>
      </c>
      <c r="E72" s="933"/>
      <c r="F72" s="915"/>
      <c r="G72" s="916"/>
      <c r="H72" s="914"/>
      <c r="I72" s="915"/>
      <c r="J72" s="916"/>
      <c r="K72" s="917">
        <v>0.56999999999999995</v>
      </c>
      <c r="L72" s="914">
        <v>2</v>
      </c>
      <c r="M72" s="914">
        <v>21</v>
      </c>
      <c r="N72" s="918">
        <v>7</v>
      </c>
      <c r="O72" s="914" t="s">
        <v>10394</v>
      </c>
      <c r="P72" s="931" t="s">
        <v>10519</v>
      </c>
      <c r="Q72" s="919">
        <f t="shared" si="3"/>
        <v>-1</v>
      </c>
      <c r="R72" s="979">
        <f t="shared" si="3"/>
        <v>-0.56999999999999995</v>
      </c>
      <c r="S72" s="919">
        <f t="shared" si="4"/>
        <v>0</v>
      </c>
      <c r="T72" s="979">
        <f t="shared" si="5"/>
        <v>0</v>
      </c>
      <c r="U72" s="987" t="s">
        <v>630</v>
      </c>
      <c r="V72" s="928" t="s">
        <v>630</v>
      </c>
      <c r="W72" s="928" t="s">
        <v>630</v>
      </c>
      <c r="X72" s="985" t="s">
        <v>630</v>
      </c>
      <c r="Y72" s="983"/>
    </row>
    <row r="73" spans="1:25" ht="14.4" customHeight="1" x14ac:dyDescent="0.3">
      <c r="A73" s="947" t="s">
        <v>10520</v>
      </c>
      <c r="B73" s="928"/>
      <c r="C73" s="929"/>
      <c r="D73" s="930"/>
      <c r="E73" s="911">
        <v>3</v>
      </c>
      <c r="F73" s="912">
        <v>1.63</v>
      </c>
      <c r="G73" s="913">
        <v>6</v>
      </c>
      <c r="H73" s="914">
        <v>1</v>
      </c>
      <c r="I73" s="915">
        <v>0.54</v>
      </c>
      <c r="J73" s="916">
        <v>5</v>
      </c>
      <c r="K73" s="917">
        <v>0.54</v>
      </c>
      <c r="L73" s="914">
        <v>2</v>
      </c>
      <c r="M73" s="914">
        <v>15</v>
      </c>
      <c r="N73" s="918">
        <v>5</v>
      </c>
      <c r="O73" s="914" t="s">
        <v>10394</v>
      </c>
      <c r="P73" s="931" t="s">
        <v>10521</v>
      </c>
      <c r="Q73" s="919">
        <f t="shared" si="3"/>
        <v>1</v>
      </c>
      <c r="R73" s="979">
        <f t="shared" si="3"/>
        <v>0.54</v>
      </c>
      <c r="S73" s="919">
        <f t="shared" si="4"/>
        <v>-2</v>
      </c>
      <c r="T73" s="979">
        <f t="shared" si="5"/>
        <v>-1.0899999999999999</v>
      </c>
      <c r="U73" s="987">
        <v>5</v>
      </c>
      <c r="V73" s="928">
        <v>5</v>
      </c>
      <c r="W73" s="928">
        <v>0</v>
      </c>
      <c r="X73" s="985">
        <v>1</v>
      </c>
      <c r="Y73" s="983"/>
    </row>
    <row r="74" spans="1:25" ht="14.4" customHeight="1" x14ac:dyDescent="0.3">
      <c r="A74" s="947" t="s">
        <v>10522</v>
      </c>
      <c r="B74" s="928">
        <v>15</v>
      </c>
      <c r="C74" s="929">
        <v>5.15</v>
      </c>
      <c r="D74" s="930">
        <v>3.3</v>
      </c>
      <c r="E74" s="933">
        <v>24</v>
      </c>
      <c r="F74" s="915">
        <v>8.26</v>
      </c>
      <c r="G74" s="916">
        <v>4.2</v>
      </c>
      <c r="H74" s="911">
        <v>23</v>
      </c>
      <c r="I74" s="912">
        <v>7.88</v>
      </c>
      <c r="J74" s="913">
        <v>2.6</v>
      </c>
      <c r="K74" s="917">
        <v>0.34</v>
      </c>
      <c r="L74" s="914">
        <v>1</v>
      </c>
      <c r="M74" s="914">
        <v>12</v>
      </c>
      <c r="N74" s="918">
        <v>4</v>
      </c>
      <c r="O74" s="914" t="s">
        <v>10394</v>
      </c>
      <c r="P74" s="931" t="s">
        <v>10523</v>
      </c>
      <c r="Q74" s="919">
        <f t="shared" si="3"/>
        <v>8</v>
      </c>
      <c r="R74" s="979">
        <f t="shared" si="3"/>
        <v>2.7299999999999995</v>
      </c>
      <c r="S74" s="919">
        <f t="shared" si="4"/>
        <v>-1</v>
      </c>
      <c r="T74" s="979">
        <f t="shared" si="5"/>
        <v>-0.37999999999999989</v>
      </c>
      <c r="U74" s="987">
        <v>92</v>
      </c>
      <c r="V74" s="928">
        <v>59.800000000000004</v>
      </c>
      <c r="W74" s="928">
        <v>-32.199999999999996</v>
      </c>
      <c r="X74" s="985">
        <v>0.65</v>
      </c>
      <c r="Y74" s="983">
        <v>3</v>
      </c>
    </row>
    <row r="75" spans="1:25" ht="14.4" customHeight="1" x14ac:dyDescent="0.3">
      <c r="A75" s="948" t="s">
        <v>10524</v>
      </c>
      <c r="B75" s="934">
        <v>1</v>
      </c>
      <c r="C75" s="935">
        <v>0.41</v>
      </c>
      <c r="D75" s="932">
        <v>2</v>
      </c>
      <c r="E75" s="944">
        <v>2</v>
      </c>
      <c r="F75" s="939">
        <v>0.93</v>
      </c>
      <c r="G75" s="921">
        <v>11</v>
      </c>
      <c r="H75" s="936">
        <v>3</v>
      </c>
      <c r="I75" s="937">
        <v>1.22</v>
      </c>
      <c r="J75" s="923">
        <v>5.7</v>
      </c>
      <c r="K75" s="940">
        <v>0.41</v>
      </c>
      <c r="L75" s="938">
        <v>1</v>
      </c>
      <c r="M75" s="938">
        <v>12</v>
      </c>
      <c r="N75" s="941">
        <v>4</v>
      </c>
      <c r="O75" s="938" t="s">
        <v>10394</v>
      </c>
      <c r="P75" s="942" t="s">
        <v>10525</v>
      </c>
      <c r="Q75" s="943">
        <f t="shared" si="3"/>
        <v>2</v>
      </c>
      <c r="R75" s="978">
        <f t="shared" si="3"/>
        <v>0.81</v>
      </c>
      <c r="S75" s="943">
        <f t="shared" si="4"/>
        <v>1</v>
      </c>
      <c r="T75" s="978">
        <f t="shared" si="5"/>
        <v>0.28999999999999992</v>
      </c>
      <c r="U75" s="988">
        <v>12</v>
      </c>
      <c r="V75" s="934">
        <v>17.100000000000001</v>
      </c>
      <c r="W75" s="934">
        <v>5.1000000000000014</v>
      </c>
      <c r="X75" s="986">
        <v>1.425</v>
      </c>
      <c r="Y75" s="984">
        <v>7</v>
      </c>
    </row>
    <row r="76" spans="1:25" ht="14.4" customHeight="1" x14ac:dyDescent="0.3">
      <c r="A76" s="948" t="s">
        <v>10526</v>
      </c>
      <c r="B76" s="934">
        <v>2</v>
      </c>
      <c r="C76" s="935">
        <v>1.73</v>
      </c>
      <c r="D76" s="932">
        <v>3</v>
      </c>
      <c r="E76" s="944"/>
      <c r="F76" s="939"/>
      <c r="G76" s="921"/>
      <c r="H76" s="936"/>
      <c r="I76" s="937"/>
      <c r="J76" s="920"/>
      <c r="K76" s="940">
        <v>0.64</v>
      </c>
      <c r="L76" s="938">
        <v>2</v>
      </c>
      <c r="M76" s="938">
        <v>18</v>
      </c>
      <c r="N76" s="941">
        <v>6</v>
      </c>
      <c r="O76" s="938" t="s">
        <v>10394</v>
      </c>
      <c r="P76" s="942" t="s">
        <v>10527</v>
      </c>
      <c r="Q76" s="943">
        <f t="shared" si="3"/>
        <v>-2</v>
      </c>
      <c r="R76" s="978">
        <f t="shared" si="3"/>
        <v>-1.73</v>
      </c>
      <c r="S76" s="943">
        <f t="shared" si="4"/>
        <v>0</v>
      </c>
      <c r="T76" s="978">
        <f t="shared" si="5"/>
        <v>0</v>
      </c>
      <c r="U76" s="988" t="s">
        <v>630</v>
      </c>
      <c r="V76" s="934" t="s">
        <v>630</v>
      </c>
      <c r="W76" s="934" t="s">
        <v>630</v>
      </c>
      <c r="X76" s="986" t="s">
        <v>630</v>
      </c>
      <c r="Y76" s="984"/>
    </row>
    <row r="77" spans="1:25" ht="14.4" customHeight="1" x14ac:dyDescent="0.3">
      <c r="A77" s="947" t="s">
        <v>10528</v>
      </c>
      <c r="B77" s="928">
        <v>1</v>
      </c>
      <c r="C77" s="929">
        <v>2.95</v>
      </c>
      <c r="D77" s="930">
        <v>5</v>
      </c>
      <c r="E77" s="933">
        <v>1</v>
      </c>
      <c r="F77" s="915">
        <v>2.95</v>
      </c>
      <c r="G77" s="916">
        <v>4</v>
      </c>
      <c r="H77" s="911">
        <v>1</v>
      </c>
      <c r="I77" s="912">
        <v>2.95</v>
      </c>
      <c r="J77" s="913">
        <v>5</v>
      </c>
      <c r="K77" s="917">
        <v>2.95</v>
      </c>
      <c r="L77" s="914">
        <v>2</v>
      </c>
      <c r="M77" s="914">
        <v>18</v>
      </c>
      <c r="N77" s="918">
        <v>6</v>
      </c>
      <c r="O77" s="914" t="s">
        <v>10394</v>
      </c>
      <c r="P77" s="931" t="s">
        <v>10529</v>
      </c>
      <c r="Q77" s="919">
        <f t="shared" si="3"/>
        <v>0</v>
      </c>
      <c r="R77" s="979">
        <f t="shared" si="3"/>
        <v>0</v>
      </c>
      <c r="S77" s="919">
        <f t="shared" si="4"/>
        <v>0</v>
      </c>
      <c r="T77" s="979">
        <f t="shared" si="5"/>
        <v>0</v>
      </c>
      <c r="U77" s="987">
        <v>6</v>
      </c>
      <c r="V77" s="928">
        <v>5</v>
      </c>
      <c r="W77" s="928">
        <v>-1</v>
      </c>
      <c r="X77" s="985">
        <v>0.83333333333333337</v>
      </c>
      <c r="Y77" s="983"/>
    </row>
    <row r="78" spans="1:25" ht="14.4" customHeight="1" x14ac:dyDescent="0.3">
      <c r="A78" s="947" t="s">
        <v>10530</v>
      </c>
      <c r="B78" s="928">
        <v>1</v>
      </c>
      <c r="C78" s="929">
        <v>1.39</v>
      </c>
      <c r="D78" s="930">
        <v>13</v>
      </c>
      <c r="E78" s="933">
        <v>4</v>
      </c>
      <c r="F78" s="915">
        <v>5.45</v>
      </c>
      <c r="G78" s="916">
        <v>4.3</v>
      </c>
      <c r="H78" s="911">
        <v>5</v>
      </c>
      <c r="I78" s="912">
        <v>6.82</v>
      </c>
      <c r="J78" s="913">
        <v>4.2</v>
      </c>
      <c r="K78" s="917">
        <v>1.36</v>
      </c>
      <c r="L78" s="914">
        <v>2</v>
      </c>
      <c r="M78" s="914">
        <v>15</v>
      </c>
      <c r="N78" s="918">
        <v>5</v>
      </c>
      <c r="O78" s="914" t="s">
        <v>10394</v>
      </c>
      <c r="P78" s="931" t="s">
        <v>10531</v>
      </c>
      <c r="Q78" s="919">
        <f t="shared" si="3"/>
        <v>4</v>
      </c>
      <c r="R78" s="979">
        <f t="shared" si="3"/>
        <v>5.4300000000000006</v>
      </c>
      <c r="S78" s="919">
        <f t="shared" si="4"/>
        <v>1</v>
      </c>
      <c r="T78" s="979">
        <f t="shared" si="5"/>
        <v>1.37</v>
      </c>
      <c r="U78" s="987">
        <v>25</v>
      </c>
      <c r="V78" s="928">
        <v>21</v>
      </c>
      <c r="W78" s="928">
        <v>-4</v>
      </c>
      <c r="X78" s="985">
        <v>0.84</v>
      </c>
      <c r="Y78" s="983"/>
    </row>
    <row r="79" spans="1:25" ht="14.4" customHeight="1" x14ac:dyDescent="0.3">
      <c r="A79" s="947" t="s">
        <v>10532</v>
      </c>
      <c r="B79" s="928">
        <v>19</v>
      </c>
      <c r="C79" s="929">
        <v>24.72</v>
      </c>
      <c r="D79" s="930">
        <v>5.0999999999999996</v>
      </c>
      <c r="E79" s="933">
        <v>28</v>
      </c>
      <c r="F79" s="915">
        <v>37.42</v>
      </c>
      <c r="G79" s="916">
        <v>5</v>
      </c>
      <c r="H79" s="911">
        <v>29</v>
      </c>
      <c r="I79" s="912">
        <v>37.82</v>
      </c>
      <c r="J79" s="913">
        <v>5.0999999999999996</v>
      </c>
      <c r="K79" s="917">
        <v>1.3</v>
      </c>
      <c r="L79" s="914">
        <v>2</v>
      </c>
      <c r="M79" s="914">
        <v>18</v>
      </c>
      <c r="N79" s="918">
        <v>6</v>
      </c>
      <c r="O79" s="914" t="s">
        <v>10394</v>
      </c>
      <c r="P79" s="931" t="s">
        <v>10533</v>
      </c>
      <c r="Q79" s="919">
        <f t="shared" si="3"/>
        <v>10</v>
      </c>
      <c r="R79" s="979">
        <f t="shared" si="3"/>
        <v>13.100000000000001</v>
      </c>
      <c r="S79" s="919">
        <f t="shared" si="4"/>
        <v>1</v>
      </c>
      <c r="T79" s="979">
        <f t="shared" si="5"/>
        <v>0.39999999999999858</v>
      </c>
      <c r="U79" s="987">
        <v>174</v>
      </c>
      <c r="V79" s="928">
        <v>147.89999999999998</v>
      </c>
      <c r="W79" s="928">
        <v>-26.100000000000023</v>
      </c>
      <c r="X79" s="985">
        <v>0.84999999999999987</v>
      </c>
      <c r="Y79" s="983">
        <v>15</v>
      </c>
    </row>
    <row r="80" spans="1:25" ht="14.4" customHeight="1" x14ac:dyDescent="0.3">
      <c r="A80" s="948" t="s">
        <v>10534</v>
      </c>
      <c r="B80" s="934">
        <v>3</v>
      </c>
      <c r="C80" s="935">
        <v>4.79</v>
      </c>
      <c r="D80" s="932">
        <v>9</v>
      </c>
      <c r="E80" s="944">
        <v>1</v>
      </c>
      <c r="F80" s="939">
        <v>1.6</v>
      </c>
      <c r="G80" s="921">
        <v>8</v>
      </c>
      <c r="H80" s="936"/>
      <c r="I80" s="937"/>
      <c r="J80" s="920"/>
      <c r="K80" s="940">
        <v>1.6</v>
      </c>
      <c r="L80" s="938">
        <v>2</v>
      </c>
      <c r="M80" s="938">
        <v>18</v>
      </c>
      <c r="N80" s="941">
        <v>6</v>
      </c>
      <c r="O80" s="938" t="s">
        <v>10394</v>
      </c>
      <c r="P80" s="942" t="s">
        <v>10535</v>
      </c>
      <c r="Q80" s="943">
        <f t="shared" si="3"/>
        <v>-3</v>
      </c>
      <c r="R80" s="978">
        <f t="shared" si="3"/>
        <v>-4.79</v>
      </c>
      <c r="S80" s="943">
        <f t="shared" si="4"/>
        <v>-1</v>
      </c>
      <c r="T80" s="978">
        <f t="shared" si="5"/>
        <v>-1.6</v>
      </c>
      <c r="U80" s="988" t="s">
        <v>630</v>
      </c>
      <c r="V80" s="934" t="s">
        <v>630</v>
      </c>
      <c r="W80" s="934" t="s">
        <v>630</v>
      </c>
      <c r="X80" s="986" t="s">
        <v>630</v>
      </c>
      <c r="Y80" s="984"/>
    </row>
    <row r="81" spans="1:25" ht="14.4" customHeight="1" x14ac:dyDescent="0.3">
      <c r="A81" s="948" t="s">
        <v>10536</v>
      </c>
      <c r="B81" s="934"/>
      <c r="C81" s="935"/>
      <c r="D81" s="932"/>
      <c r="E81" s="944"/>
      <c r="F81" s="939"/>
      <c r="G81" s="921"/>
      <c r="H81" s="936">
        <v>1</v>
      </c>
      <c r="I81" s="937">
        <v>1.65</v>
      </c>
      <c r="J81" s="923">
        <v>10</v>
      </c>
      <c r="K81" s="940">
        <v>1.65</v>
      </c>
      <c r="L81" s="938">
        <v>2</v>
      </c>
      <c r="M81" s="938">
        <v>18</v>
      </c>
      <c r="N81" s="941">
        <v>6</v>
      </c>
      <c r="O81" s="938" t="s">
        <v>10394</v>
      </c>
      <c r="P81" s="942" t="s">
        <v>10537</v>
      </c>
      <c r="Q81" s="943">
        <f t="shared" si="3"/>
        <v>1</v>
      </c>
      <c r="R81" s="978">
        <f t="shared" si="3"/>
        <v>1.65</v>
      </c>
      <c r="S81" s="943">
        <f t="shared" si="4"/>
        <v>1</v>
      </c>
      <c r="T81" s="978">
        <f t="shared" si="5"/>
        <v>1.65</v>
      </c>
      <c r="U81" s="988">
        <v>6</v>
      </c>
      <c r="V81" s="934">
        <v>10</v>
      </c>
      <c r="W81" s="934">
        <v>4</v>
      </c>
      <c r="X81" s="986">
        <v>1.6666666666666667</v>
      </c>
      <c r="Y81" s="984">
        <v>4</v>
      </c>
    </row>
    <row r="82" spans="1:25" ht="14.4" customHeight="1" x14ac:dyDescent="0.3">
      <c r="A82" s="947" t="s">
        <v>10538</v>
      </c>
      <c r="B82" s="928">
        <v>1</v>
      </c>
      <c r="C82" s="929">
        <v>1.0900000000000001</v>
      </c>
      <c r="D82" s="930">
        <v>4</v>
      </c>
      <c r="E82" s="933"/>
      <c r="F82" s="915"/>
      <c r="G82" s="916"/>
      <c r="H82" s="911">
        <v>1</v>
      </c>
      <c r="I82" s="912">
        <v>1.81</v>
      </c>
      <c r="J82" s="922">
        <v>18</v>
      </c>
      <c r="K82" s="917">
        <v>1.0900000000000001</v>
      </c>
      <c r="L82" s="914">
        <v>2</v>
      </c>
      <c r="M82" s="914">
        <v>18</v>
      </c>
      <c r="N82" s="918">
        <v>6</v>
      </c>
      <c r="O82" s="914" t="s">
        <v>10394</v>
      </c>
      <c r="P82" s="931" t="s">
        <v>10539</v>
      </c>
      <c r="Q82" s="919">
        <f t="shared" si="3"/>
        <v>0</v>
      </c>
      <c r="R82" s="979">
        <f t="shared" si="3"/>
        <v>0.72</v>
      </c>
      <c r="S82" s="919">
        <f t="shared" si="4"/>
        <v>1</v>
      </c>
      <c r="T82" s="979">
        <f t="shared" si="5"/>
        <v>1.81</v>
      </c>
      <c r="U82" s="987">
        <v>6</v>
      </c>
      <c r="V82" s="928">
        <v>18</v>
      </c>
      <c r="W82" s="928">
        <v>12</v>
      </c>
      <c r="X82" s="985">
        <v>3</v>
      </c>
      <c r="Y82" s="983">
        <v>12</v>
      </c>
    </row>
    <row r="83" spans="1:25" ht="14.4" customHeight="1" x14ac:dyDescent="0.3">
      <c r="A83" s="947" t="s">
        <v>10540</v>
      </c>
      <c r="B83" s="924">
        <v>338</v>
      </c>
      <c r="C83" s="925">
        <v>158.24</v>
      </c>
      <c r="D83" s="926">
        <v>3.4</v>
      </c>
      <c r="E83" s="933">
        <v>307</v>
      </c>
      <c r="F83" s="915">
        <v>143.04</v>
      </c>
      <c r="G83" s="916">
        <v>3.4</v>
      </c>
      <c r="H83" s="914">
        <v>324</v>
      </c>
      <c r="I83" s="915">
        <v>149.99</v>
      </c>
      <c r="J83" s="922">
        <v>3.3</v>
      </c>
      <c r="K83" s="917">
        <v>0.46</v>
      </c>
      <c r="L83" s="914">
        <v>1</v>
      </c>
      <c r="M83" s="914">
        <v>9</v>
      </c>
      <c r="N83" s="918">
        <v>3</v>
      </c>
      <c r="O83" s="914" t="s">
        <v>10394</v>
      </c>
      <c r="P83" s="931" t="s">
        <v>10541</v>
      </c>
      <c r="Q83" s="919">
        <f t="shared" si="3"/>
        <v>-14</v>
      </c>
      <c r="R83" s="979">
        <f t="shared" si="3"/>
        <v>-8.25</v>
      </c>
      <c r="S83" s="919">
        <f t="shared" si="4"/>
        <v>17</v>
      </c>
      <c r="T83" s="979">
        <f t="shared" si="5"/>
        <v>6.9500000000000171</v>
      </c>
      <c r="U83" s="987">
        <v>972</v>
      </c>
      <c r="V83" s="928">
        <v>1069.2</v>
      </c>
      <c r="W83" s="928">
        <v>97.200000000000045</v>
      </c>
      <c r="X83" s="985">
        <v>1.1000000000000001</v>
      </c>
      <c r="Y83" s="983">
        <v>105</v>
      </c>
    </row>
    <row r="84" spans="1:25" ht="14.4" customHeight="1" x14ac:dyDescent="0.3">
      <c r="A84" s="948" t="s">
        <v>10542</v>
      </c>
      <c r="B84" s="945">
        <v>6</v>
      </c>
      <c r="C84" s="946">
        <v>3.48</v>
      </c>
      <c r="D84" s="927">
        <v>5.7</v>
      </c>
      <c r="E84" s="944">
        <v>8</v>
      </c>
      <c r="F84" s="939">
        <v>6.39</v>
      </c>
      <c r="G84" s="921">
        <v>6.8</v>
      </c>
      <c r="H84" s="938">
        <v>2</v>
      </c>
      <c r="I84" s="939">
        <v>1.1499999999999999</v>
      </c>
      <c r="J84" s="921">
        <v>4</v>
      </c>
      <c r="K84" s="940">
        <v>0.57999999999999996</v>
      </c>
      <c r="L84" s="938">
        <v>1</v>
      </c>
      <c r="M84" s="938">
        <v>12</v>
      </c>
      <c r="N84" s="941">
        <v>4</v>
      </c>
      <c r="O84" s="938" t="s">
        <v>10394</v>
      </c>
      <c r="P84" s="942" t="s">
        <v>10543</v>
      </c>
      <c r="Q84" s="943">
        <f t="shared" si="3"/>
        <v>-4</v>
      </c>
      <c r="R84" s="978">
        <f t="shared" si="3"/>
        <v>-2.33</v>
      </c>
      <c r="S84" s="943">
        <f t="shared" si="4"/>
        <v>-6</v>
      </c>
      <c r="T84" s="978">
        <f t="shared" si="5"/>
        <v>-5.24</v>
      </c>
      <c r="U84" s="988">
        <v>8</v>
      </c>
      <c r="V84" s="934">
        <v>8</v>
      </c>
      <c r="W84" s="934">
        <v>0</v>
      </c>
      <c r="X84" s="986">
        <v>1</v>
      </c>
      <c r="Y84" s="984">
        <v>1</v>
      </c>
    </row>
    <row r="85" spans="1:25" ht="14.4" customHeight="1" x14ac:dyDescent="0.3">
      <c r="A85" s="948" t="s">
        <v>10544</v>
      </c>
      <c r="B85" s="945"/>
      <c r="C85" s="946"/>
      <c r="D85" s="927"/>
      <c r="E85" s="944">
        <v>3</v>
      </c>
      <c r="F85" s="939">
        <v>1.93</v>
      </c>
      <c r="G85" s="921">
        <v>7.3</v>
      </c>
      <c r="H85" s="938">
        <v>1</v>
      </c>
      <c r="I85" s="939">
        <v>1.18</v>
      </c>
      <c r="J85" s="923">
        <v>17</v>
      </c>
      <c r="K85" s="940">
        <v>0.64</v>
      </c>
      <c r="L85" s="938">
        <v>1</v>
      </c>
      <c r="M85" s="938">
        <v>12</v>
      </c>
      <c r="N85" s="941">
        <v>4</v>
      </c>
      <c r="O85" s="938" t="s">
        <v>10394</v>
      </c>
      <c r="P85" s="942" t="s">
        <v>10545</v>
      </c>
      <c r="Q85" s="943">
        <f t="shared" si="3"/>
        <v>1</v>
      </c>
      <c r="R85" s="978">
        <f t="shared" si="3"/>
        <v>1.18</v>
      </c>
      <c r="S85" s="943">
        <f t="shared" si="4"/>
        <v>-2</v>
      </c>
      <c r="T85" s="978">
        <f t="shared" si="5"/>
        <v>-0.75</v>
      </c>
      <c r="U85" s="988">
        <v>4</v>
      </c>
      <c r="V85" s="934">
        <v>17</v>
      </c>
      <c r="W85" s="934">
        <v>13</v>
      </c>
      <c r="X85" s="986">
        <v>4.25</v>
      </c>
      <c r="Y85" s="984">
        <v>13</v>
      </c>
    </row>
    <row r="86" spans="1:25" ht="14.4" customHeight="1" x14ac:dyDescent="0.3">
      <c r="A86" s="947" t="s">
        <v>10546</v>
      </c>
      <c r="B86" s="928">
        <v>59</v>
      </c>
      <c r="C86" s="929">
        <v>33.74</v>
      </c>
      <c r="D86" s="930">
        <v>2.8</v>
      </c>
      <c r="E86" s="911">
        <v>65</v>
      </c>
      <c r="F86" s="912">
        <v>36.99</v>
      </c>
      <c r="G86" s="913">
        <v>2.8</v>
      </c>
      <c r="H86" s="914">
        <v>50</v>
      </c>
      <c r="I86" s="915">
        <v>28.46</v>
      </c>
      <c r="J86" s="916">
        <v>3.3</v>
      </c>
      <c r="K86" s="917">
        <v>0.56999999999999995</v>
      </c>
      <c r="L86" s="914">
        <v>1</v>
      </c>
      <c r="M86" s="914">
        <v>12</v>
      </c>
      <c r="N86" s="918">
        <v>4</v>
      </c>
      <c r="O86" s="914" t="s">
        <v>10394</v>
      </c>
      <c r="P86" s="931" t="s">
        <v>10547</v>
      </c>
      <c r="Q86" s="919">
        <f t="shared" si="3"/>
        <v>-9</v>
      </c>
      <c r="R86" s="979">
        <f t="shared" si="3"/>
        <v>-5.2800000000000011</v>
      </c>
      <c r="S86" s="919">
        <f t="shared" si="4"/>
        <v>-15</v>
      </c>
      <c r="T86" s="979">
        <f t="shared" si="5"/>
        <v>-8.5300000000000011</v>
      </c>
      <c r="U86" s="987">
        <v>200</v>
      </c>
      <c r="V86" s="928">
        <v>165</v>
      </c>
      <c r="W86" s="928">
        <v>-35</v>
      </c>
      <c r="X86" s="985">
        <v>0.82499999999999996</v>
      </c>
      <c r="Y86" s="983">
        <v>14</v>
      </c>
    </row>
    <row r="87" spans="1:25" ht="14.4" customHeight="1" x14ac:dyDescent="0.3">
      <c r="A87" s="948" t="s">
        <v>10548</v>
      </c>
      <c r="B87" s="934">
        <v>1</v>
      </c>
      <c r="C87" s="935">
        <v>0.82</v>
      </c>
      <c r="D87" s="932">
        <v>2</v>
      </c>
      <c r="E87" s="936"/>
      <c r="F87" s="937"/>
      <c r="G87" s="920"/>
      <c r="H87" s="938">
        <v>1</v>
      </c>
      <c r="I87" s="939">
        <v>0.82</v>
      </c>
      <c r="J87" s="921">
        <v>5</v>
      </c>
      <c r="K87" s="940">
        <v>0.82</v>
      </c>
      <c r="L87" s="938">
        <v>2</v>
      </c>
      <c r="M87" s="938">
        <v>18</v>
      </c>
      <c r="N87" s="941">
        <v>6</v>
      </c>
      <c r="O87" s="938" t="s">
        <v>10394</v>
      </c>
      <c r="P87" s="942" t="s">
        <v>10547</v>
      </c>
      <c r="Q87" s="943">
        <f t="shared" si="3"/>
        <v>0</v>
      </c>
      <c r="R87" s="978">
        <f t="shared" si="3"/>
        <v>0</v>
      </c>
      <c r="S87" s="943">
        <f t="shared" si="4"/>
        <v>1</v>
      </c>
      <c r="T87" s="978">
        <f t="shared" si="5"/>
        <v>0.82</v>
      </c>
      <c r="U87" s="988">
        <v>6</v>
      </c>
      <c r="V87" s="934">
        <v>5</v>
      </c>
      <c r="W87" s="934">
        <v>-1</v>
      </c>
      <c r="X87" s="986">
        <v>0.83333333333333337</v>
      </c>
      <c r="Y87" s="984"/>
    </row>
    <row r="88" spans="1:25" ht="14.4" customHeight="1" x14ac:dyDescent="0.3">
      <c r="A88" s="947" t="s">
        <v>10549</v>
      </c>
      <c r="B88" s="928">
        <v>2</v>
      </c>
      <c r="C88" s="929">
        <v>0.86</v>
      </c>
      <c r="D88" s="930">
        <v>4</v>
      </c>
      <c r="E88" s="933">
        <v>3</v>
      </c>
      <c r="F88" s="915">
        <v>1.29</v>
      </c>
      <c r="G88" s="916">
        <v>4</v>
      </c>
      <c r="H88" s="911">
        <v>4</v>
      </c>
      <c r="I88" s="912">
        <v>1.72</v>
      </c>
      <c r="J88" s="913">
        <v>3.8</v>
      </c>
      <c r="K88" s="917">
        <v>0.43</v>
      </c>
      <c r="L88" s="914">
        <v>2</v>
      </c>
      <c r="M88" s="914">
        <v>15</v>
      </c>
      <c r="N88" s="918">
        <v>5</v>
      </c>
      <c r="O88" s="914" t="s">
        <v>10394</v>
      </c>
      <c r="P88" s="931" t="s">
        <v>10550</v>
      </c>
      <c r="Q88" s="919">
        <f t="shared" si="3"/>
        <v>2</v>
      </c>
      <c r="R88" s="979">
        <f t="shared" si="3"/>
        <v>0.86</v>
      </c>
      <c r="S88" s="919">
        <f t="shared" si="4"/>
        <v>1</v>
      </c>
      <c r="T88" s="979">
        <f t="shared" si="5"/>
        <v>0.42999999999999994</v>
      </c>
      <c r="U88" s="987">
        <v>20</v>
      </c>
      <c r="V88" s="928">
        <v>15.2</v>
      </c>
      <c r="W88" s="928">
        <v>-4.8000000000000007</v>
      </c>
      <c r="X88" s="985">
        <v>0.76</v>
      </c>
      <c r="Y88" s="983">
        <v>1</v>
      </c>
    </row>
    <row r="89" spans="1:25" ht="14.4" customHeight="1" x14ac:dyDescent="0.3">
      <c r="A89" s="948" t="s">
        <v>10551</v>
      </c>
      <c r="B89" s="934">
        <v>1</v>
      </c>
      <c r="C89" s="935">
        <v>0.51</v>
      </c>
      <c r="D89" s="932">
        <v>4</v>
      </c>
      <c r="E89" s="944">
        <v>1</v>
      </c>
      <c r="F89" s="939">
        <v>0.51</v>
      </c>
      <c r="G89" s="921">
        <v>7</v>
      </c>
      <c r="H89" s="936"/>
      <c r="I89" s="937"/>
      <c r="J89" s="920"/>
      <c r="K89" s="940">
        <v>0.51</v>
      </c>
      <c r="L89" s="938">
        <v>2</v>
      </c>
      <c r="M89" s="938">
        <v>18</v>
      </c>
      <c r="N89" s="941">
        <v>6</v>
      </c>
      <c r="O89" s="938" t="s">
        <v>10394</v>
      </c>
      <c r="P89" s="942" t="s">
        <v>10552</v>
      </c>
      <c r="Q89" s="943">
        <f t="shared" si="3"/>
        <v>-1</v>
      </c>
      <c r="R89" s="978">
        <f t="shared" si="3"/>
        <v>-0.51</v>
      </c>
      <c r="S89" s="943">
        <f t="shared" si="4"/>
        <v>-1</v>
      </c>
      <c r="T89" s="978">
        <f t="shared" si="5"/>
        <v>-0.51</v>
      </c>
      <c r="U89" s="988" t="s">
        <v>630</v>
      </c>
      <c r="V89" s="934" t="s">
        <v>630</v>
      </c>
      <c r="W89" s="934" t="s">
        <v>630</v>
      </c>
      <c r="X89" s="986" t="s">
        <v>630</v>
      </c>
      <c r="Y89" s="984"/>
    </row>
    <row r="90" spans="1:25" ht="14.4" customHeight="1" x14ac:dyDescent="0.3">
      <c r="A90" s="947" t="s">
        <v>10553</v>
      </c>
      <c r="B90" s="924">
        <v>1</v>
      </c>
      <c r="C90" s="925">
        <v>0.28999999999999998</v>
      </c>
      <c r="D90" s="926">
        <v>3</v>
      </c>
      <c r="E90" s="933">
        <v>2</v>
      </c>
      <c r="F90" s="915">
        <v>0.59</v>
      </c>
      <c r="G90" s="916">
        <v>4.5</v>
      </c>
      <c r="H90" s="914"/>
      <c r="I90" s="915"/>
      <c r="J90" s="916"/>
      <c r="K90" s="917">
        <v>0.28999999999999998</v>
      </c>
      <c r="L90" s="914">
        <v>1</v>
      </c>
      <c r="M90" s="914">
        <v>12</v>
      </c>
      <c r="N90" s="918">
        <v>4</v>
      </c>
      <c r="O90" s="914" t="s">
        <v>10394</v>
      </c>
      <c r="P90" s="931" t="s">
        <v>10554</v>
      </c>
      <c r="Q90" s="919">
        <f t="shared" si="3"/>
        <v>-1</v>
      </c>
      <c r="R90" s="979">
        <f t="shared" si="3"/>
        <v>-0.28999999999999998</v>
      </c>
      <c r="S90" s="919">
        <f t="shared" si="4"/>
        <v>-2</v>
      </c>
      <c r="T90" s="979">
        <f t="shared" si="5"/>
        <v>-0.59</v>
      </c>
      <c r="U90" s="987" t="s">
        <v>630</v>
      </c>
      <c r="V90" s="928" t="s">
        <v>630</v>
      </c>
      <c r="W90" s="928" t="s">
        <v>630</v>
      </c>
      <c r="X90" s="985" t="s">
        <v>630</v>
      </c>
      <c r="Y90" s="983"/>
    </row>
    <row r="91" spans="1:25" ht="14.4" customHeight="1" x14ac:dyDescent="0.3">
      <c r="A91" s="948" t="s">
        <v>10555</v>
      </c>
      <c r="B91" s="945">
        <v>2</v>
      </c>
      <c r="C91" s="946">
        <v>1</v>
      </c>
      <c r="D91" s="927">
        <v>3</v>
      </c>
      <c r="E91" s="944"/>
      <c r="F91" s="939"/>
      <c r="G91" s="921"/>
      <c r="H91" s="938"/>
      <c r="I91" s="939"/>
      <c r="J91" s="921"/>
      <c r="K91" s="940">
        <v>0.5</v>
      </c>
      <c r="L91" s="938">
        <v>2</v>
      </c>
      <c r="M91" s="938">
        <v>18</v>
      </c>
      <c r="N91" s="941">
        <v>6</v>
      </c>
      <c r="O91" s="938" t="s">
        <v>10394</v>
      </c>
      <c r="P91" s="942" t="s">
        <v>10556</v>
      </c>
      <c r="Q91" s="943">
        <f t="shared" si="3"/>
        <v>-2</v>
      </c>
      <c r="R91" s="978">
        <f t="shared" si="3"/>
        <v>-1</v>
      </c>
      <c r="S91" s="943">
        <f t="shared" si="4"/>
        <v>0</v>
      </c>
      <c r="T91" s="978">
        <f t="shared" si="5"/>
        <v>0</v>
      </c>
      <c r="U91" s="988" t="s">
        <v>630</v>
      </c>
      <c r="V91" s="934" t="s">
        <v>630</v>
      </c>
      <c r="W91" s="934" t="s">
        <v>630</v>
      </c>
      <c r="X91" s="986" t="s">
        <v>630</v>
      </c>
      <c r="Y91" s="984"/>
    </row>
    <row r="92" spans="1:25" ht="14.4" customHeight="1" x14ac:dyDescent="0.3">
      <c r="A92" s="947" t="s">
        <v>10557</v>
      </c>
      <c r="B92" s="928">
        <v>86</v>
      </c>
      <c r="C92" s="929">
        <v>28.09</v>
      </c>
      <c r="D92" s="930">
        <v>3.6</v>
      </c>
      <c r="E92" s="911">
        <v>105</v>
      </c>
      <c r="F92" s="912">
        <v>34.090000000000003</v>
      </c>
      <c r="G92" s="913">
        <v>3.7</v>
      </c>
      <c r="H92" s="914">
        <v>69</v>
      </c>
      <c r="I92" s="915">
        <v>22.46</v>
      </c>
      <c r="J92" s="922">
        <v>4.0999999999999996</v>
      </c>
      <c r="K92" s="917">
        <v>0.32</v>
      </c>
      <c r="L92" s="914">
        <v>1</v>
      </c>
      <c r="M92" s="914">
        <v>12</v>
      </c>
      <c r="N92" s="918">
        <v>4</v>
      </c>
      <c r="O92" s="914" t="s">
        <v>10394</v>
      </c>
      <c r="P92" s="931" t="s">
        <v>10558</v>
      </c>
      <c r="Q92" s="919">
        <f t="shared" si="3"/>
        <v>-17</v>
      </c>
      <c r="R92" s="979">
        <f t="shared" si="3"/>
        <v>-5.629999999999999</v>
      </c>
      <c r="S92" s="919">
        <f t="shared" si="4"/>
        <v>-36</v>
      </c>
      <c r="T92" s="979">
        <f t="shared" si="5"/>
        <v>-11.630000000000003</v>
      </c>
      <c r="U92" s="987">
        <v>276</v>
      </c>
      <c r="V92" s="928">
        <v>282.89999999999998</v>
      </c>
      <c r="W92" s="928">
        <v>6.8999999999999773</v>
      </c>
      <c r="X92" s="985">
        <v>1.0249999999999999</v>
      </c>
      <c r="Y92" s="983">
        <v>34</v>
      </c>
    </row>
    <row r="93" spans="1:25" ht="14.4" customHeight="1" x14ac:dyDescent="0.3">
      <c r="A93" s="948" t="s">
        <v>10559</v>
      </c>
      <c r="B93" s="934">
        <v>25</v>
      </c>
      <c r="C93" s="935">
        <v>11.14</v>
      </c>
      <c r="D93" s="932">
        <v>4.9000000000000004</v>
      </c>
      <c r="E93" s="936">
        <v>15</v>
      </c>
      <c r="F93" s="937">
        <v>6.46</v>
      </c>
      <c r="G93" s="920">
        <v>4.5</v>
      </c>
      <c r="H93" s="938">
        <v>20</v>
      </c>
      <c r="I93" s="939">
        <v>9.0299999999999994</v>
      </c>
      <c r="J93" s="923">
        <v>5.0999999999999996</v>
      </c>
      <c r="K93" s="940">
        <v>0.45</v>
      </c>
      <c r="L93" s="938">
        <v>2</v>
      </c>
      <c r="M93" s="938">
        <v>15</v>
      </c>
      <c r="N93" s="941">
        <v>5</v>
      </c>
      <c r="O93" s="938" t="s">
        <v>10394</v>
      </c>
      <c r="P93" s="942" t="s">
        <v>10558</v>
      </c>
      <c r="Q93" s="943">
        <f t="shared" si="3"/>
        <v>-5</v>
      </c>
      <c r="R93" s="978">
        <f t="shared" si="3"/>
        <v>-2.1100000000000012</v>
      </c>
      <c r="S93" s="943">
        <f t="shared" si="4"/>
        <v>5</v>
      </c>
      <c r="T93" s="978">
        <f t="shared" si="5"/>
        <v>2.5699999999999994</v>
      </c>
      <c r="U93" s="988">
        <v>100</v>
      </c>
      <c r="V93" s="934">
        <v>102</v>
      </c>
      <c r="W93" s="934">
        <v>2</v>
      </c>
      <c r="X93" s="986">
        <v>1.02</v>
      </c>
      <c r="Y93" s="984">
        <v>24</v>
      </c>
    </row>
    <row r="94" spans="1:25" ht="14.4" customHeight="1" x14ac:dyDescent="0.3">
      <c r="A94" s="948" t="s">
        <v>10560</v>
      </c>
      <c r="B94" s="934">
        <v>14</v>
      </c>
      <c r="C94" s="935">
        <v>8.3800000000000008</v>
      </c>
      <c r="D94" s="932">
        <v>6.9</v>
      </c>
      <c r="E94" s="936">
        <v>8</v>
      </c>
      <c r="F94" s="937">
        <v>4.66</v>
      </c>
      <c r="G94" s="920">
        <v>7.4</v>
      </c>
      <c r="H94" s="938">
        <v>4</v>
      </c>
      <c r="I94" s="939">
        <v>2.33</v>
      </c>
      <c r="J94" s="921">
        <v>6</v>
      </c>
      <c r="K94" s="940">
        <v>0.57999999999999996</v>
      </c>
      <c r="L94" s="938">
        <v>2</v>
      </c>
      <c r="M94" s="938">
        <v>18</v>
      </c>
      <c r="N94" s="941">
        <v>6</v>
      </c>
      <c r="O94" s="938" t="s">
        <v>10394</v>
      </c>
      <c r="P94" s="942" t="s">
        <v>10558</v>
      </c>
      <c r="Q94" s="943">
        <f t="shared" si="3"/>
        <v>-10</v>
      </c>
      <c r="R94" s="978">
        <f t="shared" si="3"/>
        <v>-6.0500000000000007</v>
      </c>
      <c r="S94" s="943">
        <f t="shared" si="4"/>
        <v>-4</v>
      </c>
      <c r="T94" s="978">
        <f t="shared" si="5"/>
        <v>-2.33</v>
      </c>
      <c r="U94" s="988">
        <v>24</v>
      </c>
      <c r="V94" s="934">
        <v>24</v>
      </c>
      <c r="W94" s="934">
        <v>0</v>
      </c>
      <c r="X94" s="986">
        <v>1</v>
      </c>
      <c r="Y94" s="984">
        <v>5</v>
      </c>
    </row>
    <row r="95" spans="1:25" ht="14.4" customHeight="1" x14ac:dyDescent="0.3">
      <c r="A95" s="947" t="s">
        <v>10561</v>
      </c>
      <c r="B95" s="928">
        <v>33</v>
      </c>
      <c r="C95" s="929">
        <v>32.9</v>
      </c>
      <c r="D95" s="930">
        <v>2.9</v>
      </c>
      <c r="E95" s="911">
        <v>34</v>
      </c>
      <c r="F95" s="912">
        <v>33.89</v>
      </c>
      <c r="G95" s="913">
        <v>3</v>
      </c>
      <c r="H95" s="914">
        <v>26</v>
      </c>
      <c r="I95" s="915">
        <v>25.97</v>
      </c>
      <c r="J95" s="916">
        <v>3</v>
      </c>
      <c r="K95" s="917">
        <v>1</v>
      </c>
      <c r="L95" s="914">
        <v>1</v>
      </c>
      <c r="M95" s="914">
        <v>12</v>
      </c>
      <c r="N95" s="918">
        <v>4</v>
      </c>
      <c r="O95" s="914" t="s">
        <v>10394</v>
      </c>
      <c r="P95" s="931" t="s">
        <v>10562</v>
      </c>
      <c r="Q95" s="919">
        <f t="shared" si="3"/>
        <v>-7</v>
      </c>
      <c r="R95" s="979">
        <f t="shared" si="3"/>
        <v>-6.93</v>
      </c>
      <c r="S95" s="919">
        <f t="shared" si="4"/>
        <v>-8</v>
      </c>
      <c r="T95" s="979">
        <f t="shared" si="5"/>
        <v>-7.9200000000000017</v>
      </c>
      <c r="U95" s="987">
        <v>104</v>
      </c>
      <c r="V95" s="928">
        <v>78</v>
      </c>
      <c r="W95" s="928">
        <v>-26</v>
      </c>
      <c r="X95" s="985">
        <v>0.75</v>
      </c>
      <c r="Y95" s="983">
        <v>3</v>
      </c>
    </row>
    <row r="96" spans="1:25" ht="14.4" customHeight="1" x14ac:dyDescent="0.3">
      <c r="A96" s="948" t="s">
        <v>10563</v>
      </c>
      <c r="B96" s="934">
        <v>4</v>
      </c>
      <c r="C96" s="935">
        <v>4.07</v>
      </c>
      <c r="D96" s="932">
        <v>3</v>
      </c>
      <c r="E96" s="936">
        <v>7</v>
      </c>
      <c r="F96" s="937">
        <v>9.9700000000000006</v>
      </c>
      <c r="G96" s="920">
        <v>3.4</v>
      </c>
      <c r="H96" s="938">
        <v>2</v>
      </c>
      <c r="I96" s="939">
        <v>2.0099999999999998</v>
      </c>
      <c r="J96" s="921">
        <v>3</v>
      </c>
      <c r="K96" s="940">
        <v>1</v>
      </c>
      <c r="L96" s="938">
        <v>1</v>
      </c>
      <c r="M96" s="938">
        <v>12</v>
      </c>
      <c r="N96" s="941">
        <v>4</v>
      </c>
      <c r="O96" s="938" t="s">
        <v>10394</v>
      </c>
      <c r="P96" s="942" t="s">
        <v>10564</v>
      </c>
      <c r="Q96" s="943">
        <f t="shared" si="3"/>
        <v>-2</v>
      </c>
      <c r="R96" s="978">
        <f t="shared" si="3"/>
        <v>-2.0600000000000005</v>
      </c>
      <c r="S96" s="943">
        <f t="shared" si="4"/>
        <v>-5</v>
      </c>
      <c r="T96" s="978">
        <f t="shared" si="5"/>
        <v>-7.9600000000000009</v>
      </c>
      <c r="U96" s="988">
        <v>8</v>
      </c>
      <c r="V96" s="934">
        <v>6</v>
      </c>
      <c r="W96" s="934">
        <v>-2</v>
      </c>
      <c r="X96" s="986">
        <v>0.75</v>
      </c>
      <c r="Y96" s="984"/>
    </row>
    <row r="97" spans="1:25" ht="14.4" customHeight="1" x14ac:dyDescent="0.3">
      <c r="A97" s="948" t="s">
        <v>10565</v>
      </c>
      <c r="B97" s="934">
        <v>2</v>
      </c>
      <c r="C97" s="935">
        <v>3.98</v>
      </c>
      <c r="D97" s="932">
        <v>5</v>
      </c>
      <c r="E97" s="936">
        <v>1</v>
      </c>
      <c r="F97" s="937">
        <v>1.68</v>
      </c>
      <c r="G97" s="920">
        <v>5</v>
      </c>
      <c r="H97" s="938">
        <v>3</v>
      </c>
      <c r="I97" s="939">
        <v>7.31</v>
      </c>
      <c r="J97" s="921">
        <v>5.3</v>
      </c>
      <c r="K97" s="940">
        <v>1.49</v>
      </c>
      <c r="L97" s="938">
        <v>2</v>
      </c>
      <c r="M97" s="938">
        <v>18</v>
      </c>
      <c r="N97" s="941">
        <v>6</v>
      </c>
      <c r="O97" s="938" t="s">
        <v>10394</v>
      </c>
      <c r="P97" s="942" t="s">
        <v>10566</v>
      </c>
      <c r="Q97" s="943">
        <f t="shared" si="3"/>
        <v>1</v>
      </c>
      <c r="R97" s="978">
        <f t="shared" si="3"/>
        <v>3.3299999999999996</v>
      </c>
      <c r="S97" s="943">
        <f t="shared" si="4"/>
        <v>2</v>
      </c>
      <c r="T97" s="978">
        <f t="shared" si="5"/>
        <v>5.63</v>
      </c>
      <c r="U97" s="988">
        <v>18</v>
      </c>
      <c r="V97" s="934">
        <v>15.899999999999999</v>
      </c>
      <c r="W97" s="934">
        <v>-2.1000000000000014</v>
      </c>
      <c r="X97" s="986">
        <v>0.8833333333333333</v>
      </c>
      <c r="Y97" s="984">
        <v>4</v>
      </c>
    </row>
    <row r="98" spans="1:25" ht="14.4" customHeight="1" x14ac:dyDescent="0.3">
      <c r="A98" s="947" t="s">
        <v>10567</v>
      </c>
      <c r="B98" s="924">
        <v>24</v>
      </c>
      <c r="C98" s="925">
        <v>8.68</v>
      </c>
      <c r="D98" s="926">
        <v>3.1</v>
      </c>
      <c r="E98" s="933">
        <v>21</v>
      </c>
      <c r="F98" s="915">
        <v>7.49</v>
      </c>
      <c r="G98" s="916">
        <v>3.1</v>
      </c>
      <c r="H98" s="914">
        <v>22</v>
      </c>
      <c r="I98" s="915">
        <v>7.87</v>
      </c>
      <c r="J98" s="916">
        <v>3.1</v>
      </c>
      <c r="K98" s="917">
        <v>0.35</v>
      </c>
      <c r="L98" s="914">
        <v>1</v>
      </c>
      <c r="M98" s="914">
        <v>12</v>
      </c>
      <c r="N98" s="918">
        <v>4</v>
      </c>
      <c r="O98" s="914" t="s">
        <v>10394</v>
      </c>
      <c r="P98" s="931" t="s">
        <v>10568</v>
      </c>
      <c r="Q98" s="919">
        <f t="shared" si="3"/>
        <v>-2</v>
      </c>
      <c r="R98" s="979">
        <f t="shared" si="3"/>
        <v>-0.80999999999999961</v>
      </c>
      <c r="S98" s="919">
        <f t="shared" si="4"/>
        <v>1</v>
      </c>
      <c r="T98" s="979">
        <f t="shared" si="5"/>
        <v>0.37999999999999989</v>
      </c>
      <c r="U98" s="987">
        <v>88</v>
      </c>
      <c r="V98" s="928">
        <v>68.2</v>
      </c>
      <c r="W98" s="928">
        <v>-19.799999999999997</v>
      </c>
      <c r="X98" s="985">
        <v>0.77500000000000002</v>
      </c>
      <c r="Y98" s="983">
        <v>10</v>
      </c>
    </row>
    <row r="99" spans="1:25" ht="14.4" customHeight="1" x14ac:dyDescent="0.3">
      <c r="A99" s="948" t="s">
        <v>10569</v>
      </c>
      <c r="B99" s="945">
        <v>2</v>
      </c>
      <c r="C99" s="946">
        <v>0.84</v>
      </c>
      <c r="D99" s="927">
        <v>3.5</v>
      </c>
      <c r="E99" s="944">
        <v>4</v>
      </c>
      <c r="F99" s="939">
        <v>1.69</v>
      </c>
      <c r="G99" s="921">
        <v>2.5</v>
      </c>
      <c r="H99" s="938">
        <v>1</v>
      </c>
      <c r="I99" s="939">
        <v>0.42</v>
      </c>
      <c r="J99" s="921">
        <v>3</v>
      </c>
      <c r="K99" s="940">
        <v>0.42</v>
      </c>
      <c r="L99" s="938">
        <v>2</v>
      </c>
      <c r="M99" s="938">
        <v>18</v>
      </c>
      <c r="N99" s="941">
        <v>6</v>
      </c>
      <c r="O99" s="938" t="s">
        <v>10394</v>
      </c>
      <c r="P99" s="942" t="s">
        <v>10570</v>
      </c>
      <c r="Q99" s="943">
        <f t="shared" si="3"/>
        <v>-1</v>
      </c>
      <c r="R99" s="978">
        <f t="shared" si="3"/>
        <v>-0.42</v>
      </c>
      <c r="S99" s="943">
        <f t="shared" si="4"/>
        <v>-3</v>
      </c>
      <c r="T99" s="978">
        <f t="shared" si="5"/>
        <v>-1.27</v>
      </c>
      <c r="U99" s="988">
        <v>6</v>
      </c>
      <c r="V99" s="934">
        <v>3</v>
      </c>
      <c r="W99" s="934">
        <v>-3</v>
      </c>
      <c r="X99" s="986">
        <v>0.5</v>
      </c>
      <c r="Y99" s="984"/>
    </row>
    <row r="100" spans="1:25" ht="14.4" customHeight="1" x14ac:dyDescent="0.3">
      <c r="A100" s="947" t="s">
        <v>10571</v>
      </c>
      <c r="B100" s="924">
        <v>1</v>
      </c>
      <c r="C100" s="925">
        <v>3.31</v>
      </c>
      <c r="D100" s="926">
        <v>14</v>
      </c>
      <c r="E100" s="933">
        <v>1</v>
      </c>
      <c r="F100" s="915">
        <v>3.31</v>
      </c>
      <c r="G100" s="916">
        <v>12</v>
      </c>
      <c r="H100" s="914">
        <v>1</v>
      </c>
      <c r="I100" s="915">
        <v>3.33</v>
      </c>
      <c r="J100" s="922">
        <v>20</v>
      </c>
      <c r="K100" s="917">
        <v>3.31</v>
      </c>
      <c r="L100" s="914">
        <v>3</v>
      </c>
      <c r="M100" s="914">
        <v>30</v>
      </c>
      <c r="N100" s="918">
        <v>10</v>
      </c>
      <c r="O100" s="914" t="s">
        <v>10394</v>
      </c>
      <c r="P100" s="931" t="s">
        <v>10572</v>
      </c>
      <c r="Q100" s="919">
        <f t="shared" si="3"/>
        <v>0</v>
      </c>
      <c r="R100" s="979">
        <f t="shared" si="3"/>
        <v>2.0000000000000018E-2</v>
      </c>
      <c r="S100" s="919">
        <f t="shared" si="4"/>
        <v>0</v>
      </c>
      <c r="T100" s="979">
        <f t="shared" si="5"/>
        <v>2.0000000000000018E-2</v>
      </c>
      <c r="U100" s="987">
        <v>10</v>
      </c>
      <c r="V100" s="928">
        <v>20</v>
      </c>
      <c r="W100" s="928">
        <v>10</v>
      </c>
      <c r="X100" s="985">
        <v>2</v>
      </c>
      <c r="Y100" s="983">
        <v>10</v>
      </c>
    </row>
    <row r="101" spans="1:25" ht="14.4" customHeight="1" x14ac:dyDescent="0.3">
      <c r="A101" s="948" t="s">
        <v>10573</v>
      </c>
      <c r="B101" s="945">
        <v>1</v>
      </c>
      <c r="C101" s="946">
        <v>5.45</v>
      </c>
      <c r="D101" s="927">
        <v>28</v>
      </c>
      <c r="E101" s="944"/>
      <c r="F101" s="939"/>
      <c r="G101" s="921"/>
      <c r="H101" s="938"/>
      <c r="I101" s="939"/>
      <c r="J101" s="921"/>
      <c r="K101" s="940">
        <v>5.45</v>
      </c>
      <c r="L101" s="938">
        <v>5</v>
      </c>
      <c r="M101" s="938">
        <v>48</v>
      </c>
      <c r="N101" s="941">
        <v>16</v>
      </c>
      <c r="O101" s="938" t="s">
        <v>10394</v>
      </c>
      <c r="P101" s="942" t="s">
        <v>10574</v>
      </c>
      <c r="Q101" s="943">
        <f t="shared" si="3"/>
        <v>-1</v>
      </c>
      <c r="R101" s="978">
        <f t="shared" si="3"/>
        <v>-5.45</v>
      </c>
      <c r="S101" s="943">
        <f t="shared" si="4"/>
        <v>0</v>
      </c>
      <c r="T101" s="978">
        <f t="shared" si="5"/>
        <v>0</v>
      </c>
      <c r="U101" s="988" t="s">
        <v>630</v>
      </c>
      <c r="V101" s="934" t="s">
        <v>630</v>
      </c>
      <c r="W101" s="934" t="s">
        <v>630</v>
      </c>
      <c r="X101" s="986" t="s">
        <v>630</v>
      </c>
      <c r="Y101" s="984"/>
    </row>
    <row r="102" spans="1:25" ht="14.4" customHeight="1" x14ac:dyDescent="0.3">
      <c r="A102" s="947" t="s">
        <v>10575</v>
      </c>
      <c r="B102" s="928">
        <v>1</v>
      </c>
      <c r="C102" s="929">
        <v>2.88</v>
      </c>
      <c r="D102" s="930">
        <v>10</v>
      </c>
      <c r="E102" s="933">
        <v>3</v>
      </c>
      <c r="F102" s="915">
        <v>8.64</v>
      </c>
      <c r="G102" s="916">
        <v>9.3000000000000007</v>
      </c>
      <c r="H102" s="911">
        <v>3</v>
      </c>
      <c r="I102" s="912">
        <v>8.64</v>
      </c>
      <c r="J102" s="922">
        <v>10.3</v>
      </c>
      <c r="K102" s="917">
        <v>2.88</v>
      </c>
      <c r="L102" s="914">
        <v>3</v>
      </c>
      <c r="M102" s="914">
        <v>27</v>
      </c>
      <c r="N102" s="918">
        <v>9</v>
      </c>
      <c r="O102" s="914" t="s">
        <v>10394</v>
      </c>
      <c r="P102" s="931" t="s">
        <v>10576</v>
      </c>
      <c r="Q102" s="919">
        <f t="shared" si="3"/>
        <v>2</v>
      </c>
      <c r="R102" s="979">
        <f t="shared" si="3"/>
        <v>5.7600000000000007</v>
      </c>
      <c r="S102" s="919">
        <f t="shared" si="4"/>
        <v>0</v>
      </c>
      <c r="T102" s="979">
        <f t="shared" si="5"/>
        <v>0</v>
      </c>
      <c r="U102" s="987">
        <v>27</v>
      </c>
      <c r="V102" s="928">
        <v>30.900000000000002</v>
      </c>
      <c r="W102" s="928">
        <v>3.9000000000000021</v>
      </c>
      <c r="X102" s="985">
        <v>1.1444444444444446</v>
      </c>
      <c r="Y102" s="983">
        <v>4</v>
      </c>
    </row>
    <row r="103" spans="1:25" ht="14.4" customHeight="1" x14ac:dyDescent="0.3">
      <c r="A103" s="948" t="s">
        <v>10577</v>
      </c>
      <c r="B103" s="934"/>
      <c r="C103" s="935"/>
      <c r="D103" s="932"/>
      <c r="E103" s="944">
        <v>1</v>
      </c>
      <c r="F103" s="939">
        <v>2.96</v>
      </c>
      <c r="G103" s="921">
        <v>10</v>
      </c>
      <c r="H103" s="936"/>
      <c r="I103" s="937"/>
      <c r="J103" s="920"/>
      <c r="K103" s="940">
        <v>2.96</v>
      </c>
      <c r="L103" s="938">
        <v>4</v>
      </c>
      <c r="M103" s="938">
        <v>39</v>
      </c>
      <c r="N103" s="941">
        <v>13</v>
      </c>
      <c r="O103" s="938" t="s">
        <v>10394</v>
      </c>
      <c r="P103" s="942" t="s">
        <v>10578</v>
      </c>
      <c r="Q103" s="943">
        <f t="shared" si="3"/>
        <v>0</v>
      </c>
      <c r="R103" s="978">
        <f t="shared" si="3"/>
        <v>0</v>
      </c>
      <c r="S103" s="943">
        <f t="shared" si="4"/>
        <v>-1</v>
      </c>
      <c r="T103" s="978">
        <f t="shared" si="5"/>
        <v>-2.96</v>
      </c>
      <c r="U103" s="988" t="s">
        <v>630</v>
      </c>
      <c r="V103" s="934" t="s">
        <v>630</v>
      </c>
      <c r="W103" s="934" t="s">
        <v>630</v>
      </c>
      <c r="X103" s="986" t="s">
        <v>630</v>
      </c>
      <c r="Y103" s="984"/>
    </row>
    <row r="104" spans="1:25" ht="14.4" customHeight="1" x14ac:dyDescent="0.3">
      <c r="A104" s="948" t="s">
        <v>10579</v>
      </c>
      <c r="B104" s="934"/>
      <c r="C104" s="935"/>
      <c r="D104" s="932"/>
      <c r="E104" s="944"/>
      <c r="F104" s="939"/>
      <c r="G104" s="921"/>
      <c r="H104" s="936">
        <v>1</v>
      </c>
      <c r="I104" s="937">
        <v>4.4000000000000004</v>
      </c>
      <c r="J104" s="923">
        <v>15</v>
      </c>
      <c r="K104" s="940">
        <v>4.4000000000000004</v>
      </c>
      <c r="L104" s="938">
        <v>5</v>
      </c>
      <c r="M104" s="938">
        <v>42</v>
      </c>
      <c r="N104" s="941">
        <v>14</v>
      </c>
      <c r="O104" s="938" t="s">
        <v>10394</v>
      </c>
      <c r="P104" s="942" t="s">
        <v>10580</v>
      </c>
      <c r="Q104" s="943">
        <f t="shared" si="3"/>
        <v>1</v>
      </c>
      <c r="R104" s="978">
        <f t="shared" si="3"/>
        <v>4.4000000000000004</v>
      </c>
      <c r="S104" s="943">
        <f t="shared" si="4"/>
        <v>1</v>
      </c>
      <c r="T104" s="978">
        <f t="shared" si="5"/>
        <v>4.4000000000000004</v>
      </c>
      <c r="U104" s="988">
        <v>14</v>
      </c>
      <c r="V104" s="934">
        <v>15</v>
      </c>
      <c r="W104" s="934">
        <v>1</v>
      </c>
      <c r="X104" s="986">
        <v>1.0714285714285714</v>
      </c>
      <c r="Y104" s="984">
        <v>1</v>
      </c>
    </row>
    <row r="105" spans="1:25" ht="14.4" customHeight="1" x14ac:dyDescent="0.3">
      <c r="A105" s="947" t="s">
        <v>10581</v>
      </c>
      <c r="B105" s="928"/>
      <c r="C105" s="929"/>
      <c r="D105" s="930"/>
      <c r="E105" s="933">
        <v>1</v>
      </c>
      <c r="F105" s="915">
        <v>0.9</v>
      </c>
      <c r="G105" s="916">
        <v>7</v>
      </c>
      <c r="H105" s="911">
        <v>1</v>
      </c>
      <c r="I105" s="912">
        <v>0.84</v>
      </c>
      <c r="J105" s="913">
        <v>3</v>
      </c>
      <c r="K105" s="917">
        <v>0.84</v>
      </c>
      <c r="L105" s="914">
        <v>2</v>
      </c>
      <c r="M105" s="914">
        <v>18</v>
      </c>
      <c r="N105" s="918">
        <v>6</v>
      </c>
      <c r="O105" s="914" t="s">
        <v>10394</v>
      </c>
      <c r="P105" s="931" t="s">
        <v>10582</v>
      </c>
      <c r="Q105" s="919">
        <f t="shared" si="3"/>
        <v>1</v>
      </c>
      <c r="R105" s="979">
        <f t="shared" si="3"/>
        <v>0.84</v>
      </c>
      <c r="S105" s="919">
        <f t="shared" si="4"/>
        <v>0</v>
      </c>
      <c r="T105" s="979">
        <f t="shared" si="5"/>
        <v>-6.0000000000000053E-2</v>
      </c>
      <c r="U105" s="987">
        <v>6</v>
      </c>
      <c r="V105" s="928">
        <v>3</v>
      </c>
      <c r="W105" s="928">
        <v>-3</v>
      </c>
      <c r="X105" s="985">
        <v>0.5</v>
      </c>
      <c r="Y105" s="983"/>
    </row>
    <row r="106" spans="1:25" ht="14.4" customHeight="1" x14ac:dyDescent="0.3">
      <c r="A106" s="947" t="s">
        <v>10583</v>
      </c>
      <c r="B106" s="928">
        <v>6</v>
      </c>
      <c r="C106" s="929">
        <v>7.38</v>
      </c>
      <c r="D106" s="930">
        <v>17</v>
      </c>
      <c r="E106" s="933">
        <v>6</v>
      </c>
      <c r="F106" s="915">
        <v>8.19</v>
      </c>
      <c r="G106" s="916">
        <v>16.8</v>
      </c>
      <c r="H106" s="911">
        <v>5</v>
      </c>
      <c r="I106" s="912">
        <v>6.11</v>
      </c>
      <c r="J106" s="922">
        <v>12</v>
      </c>
      <c r="K106" s="917">
        <v>1.23</v>
      </c>
      <c r="L106" s="914">
        <v>4</v>
      </c>
      <c r="M106" s="914">
        <v>33</v>
      </c>
      <c r="N106" s="918">
        <v>11</v>
      </c>
      <c r="O106" s="914" t="s">
        <v>10394</v>
      </c>
      <c r="P106" s="931" t="s">
        <v>10584</v>
      </c>
      <c r="Q106" s="919">
        <f t="shared" si="3"/>
        <v>-1</v>
      </c>
      <c r="R106" s="979">
        <f t="shared" si="3"/>
        <v>-1.2699999999999996</v>
      </c>
      <c r="S106" s="919">
        <f t="shared" si="4"/>
        <v>-1</v>
      </c>
      <c r="T106" s="979">
        <f t="shared" si="5"/>
        <v>-2.0799999999999992</v>
      </c>
      <c r="U106" s="987">
        <v>55</v>
      </c>
      <c r="V106" s="928">
        <v>60</v>
      </c>
      <c r="W106" s="928">
        <v>5</v>
      </c>
      <c r="X106" s="985">
        <v>1.0909090909090908</v>
      </c>
      <c r="Y106" s="983">
        <v>13</v>
      </c>
    </row>
    <row r="107" spans="1:25" ht="14.4" customHeight="1" x14ac:dyDescent="0.3">
      <c r="A107" s="948" t="s">
        <v>10585</v>
      </c>
      <c r="B107" s="934">
        <v>3</v>
      </c>
      <c r="C107" s="935">
        <v>6</v>
      </c>
      <c r="D107" s="932">
        <v>16.7</v>
      </c>
      <c r="E107" s="944">
        <v>2</v>
      </c>
      <c r="F107" s="939">
        <v>3.74</v>
      </c>
      <c r="G107" s="921">
        <v>14.5</v>
      </c>
      <c r="H107" s="936">
        <v>3</v>
      </c>
      <c r="I107" s="937">
        <v>5.61</v>
      </c>
      <c r="J107" s="920">
        <v>11</v>
      </c>
      <c r="K107" s="940">
        <v>1.87</v>
      </c>
      <c r="L107" s="938">
        <v>4</v>
      </c>
      <c r="M107" s="938">
        <v>33</v>
      </c>
      <c r="N107" s="941">
        <v>11</v>
      </c>
      <c r="O107" s="938" t="s">
        <v>10394</v>
      </c>
      <c r="P107" s="942" t="s">
        <v>10586</v>
      </c>
      <c r="Q107" s="943">
        <f t="shared" si="3"/>
        <v>0</v>
      </c>
      <c r="R107" s="978">
        <f t="shared" si="3"/>
        <v>-0.38999999999999968</v>
      </c>
      <c r="S107" s="943">
        <f t="shared" si="4"/>
        <v>1</v>
      </c>
      <c r="T107" s="978">
        <f t="shared" si="5"/>
        <v>1.87</v>
      </c>
      <c r="U107" s="988">
        <v>33</v>
      </c>
      <c r="V107" s="934">
        <v>33</v>
      </c>
      <c r="W107" s="934">
        <v>0</v>
      </c>
      <c r="X107" s="986">
        <v>1</v>
      </c>
      <c r="Y107" s="984">
        <v>6</v>
      </c>
    </row>
    <row r="108" spans="1:25" ht="14.4" customHeight="1" x14ac:dyDescent="0.3">
      <c r="A108" s="948" t="s">
        <v>10587</v>
      </c>
      <c r="B108" s="934">
        <v>7</v>
      </c>
      <c r="C108" s="935">
        <v>15.1</v>
      </c>
      <c r="D108" s="932">
        <v>14</v>
      </c>
      <c r="E108" s="944">
        <v>3</v>
      </c>
      <c r="F108" s="939">
        <v>6.47</v>
      </c>
      <c r="G108" s="921">
        <v>17</v>
      </c>
      <c r="H108" s="936">
        <v>9</v>
      </c>
      <c r="I108" s="937">
        <v>19.420000000000002</v>
      </c>
      <c r="J108" s="923">
        <v>16.3</v>
      </c>
      <c r="K108" s="940">
        <v>2.16</v>
      </c>
      <c r="L108" s="938">
        <v>3</v>
      </c>
      <c r="M108" s="938">
        <v>30</v>
      </c>
      <c r="N108" s="941">
        <v>10</v>
      </c>
      <c r="O108" s="938" t="s">
        <v>10394</v>
      </c>
      <c r="P108" s="942" t="s">
        <v>10588</v>
      </c>
      <c r="Q108" s="943">
        <f t="shared" si="3"/>
        <v>2</v>
      </c>
      <c r="R108" s="978">
        <f t="shared" si="3"/>
        <v>4.3200000000000021</v>
      </c>
      <c r="S108" s="943">
        <f t="shared" si="4"/>
        <v>6</v>
      </c>
      <c r="T108" s="978">
        <f t="shared" si="5"/>
        <v>12.950000000000003</v>
      </c>
      <c r="U108" s="988">
        <v>90</v>
      </c>
      <c r="V108" s="934">
        <v>146.70000000000002</v>
      </c>
      <c r="W108" s="934">
        <v>56.700000000000017</v>
      </c>
      <c r="X108" s="986">
        <v>1.6300000000000001</v>
      </c>
      <c r="Y108" s="984">
        <v>63</v>
      </c>
    </row>
    <row r="109" spans="1:25" ht="14.4" customHeight="1" x14ac:dyDescent="0.3">
      <c r="A109" s="947" t="s">
        <v>10589</v>
      </c>
      <c r="B109" s="924">
        <v>5</v>
      </c>
      <c r="C109" s="925">
        <v>8.33</v>
      </c>
      <c r="D109" s="926">
        <v>9.4</v>
      </c>
      <c r="E109" s="933">
        <v>2</v>
      </c>
      <c r="F109" s="915">
        <v>6.37</v>
      </c>
      <c r="G109" s="916">
        <v>37</v>
      </c>
      <c r="H109" s="914">
        <v>4</v>
      </c>
      <c r="I109" s="915">
        <v>6.8</v>
      </c>
      <c r="J109" s="922">
        <v>11.5</v>
      </c>
      <c r="K109" s="917">
        <v>1.67</v>
      </c>
      <c r="L109" s="914">
        <v>3</v>
      </c>
      <c r="M109" s="914">
        <v>27</v>
      </c>
      <c r="N109" s="918">
        <v>9</v>
      </c>
      <c r="O109" s="914" t="s">
        <v>10394</v>
      </c>
      <c r="P109" s="931" t="s">
        <v>10590</v>
      </c>
      <c r="Q109" s="919">
        <f t="shared" si="3"/>
        <v>-1</v>
      </c>
      <c r="R109" s="979">
        <f t="shared" si="3"/>
        <v>-1.5300000000000002</v>
      </c>
      <c r="S109" s="919">
        <f t="shared" si="4"/>
        <v>2</v>
      </c>
      <c r="T109" s="979">
        <f t="shared" si="5"/>
        <v>0.42999999999999972</v>
      </c>
      <c r="U109" s="987">
        <v>36</v>
      </c>
      <c r="V109" s="928">
        <v>46</v>
      </c>
      <c r="W109" s="928">
        <v>10</v>
      </c>
      <c r="X109" s="985">
        <v>1.2777777777777777</v>
      </c>
      <c r="Y109" s="983">
        <v>15</v>
      </c>
    </row>
    <row r="110" spans="1:25" ht="14.4" customHeight="1" x14ac:dyDescent="0.3">
      <c r="A110" s="947" t="s">
        <v>10591</v>
      </c>
      <c r="B110" s="924">
        <v>7</v>
      </c>
      <c r="C110" s="925">
        <v>5.38</v>
      </c>
      <c r="D110" s="926">
        <v>8.3000000000000007</v>
      </c>
      <c r="E110" s="933">
        <v>2</v>
      </c>
      <c r="F110" s="915">
        <v>1.54</v>
      </c>
      <c r="G110" s="916">
        <v>3.5</v>
      </c>
      <c r="H110" s="914">
        <v>2</v>
      </c>
      <c r="I110" s="915">
        <v>1.46</v>
      </c>
      <c r="J110" s="916">
        <v>5.5</v>
      </c>
      <c r="K110" s="917">
        <v>0.73</v>
      </c>
      <c r="L110" s="914">
        <v>3</v>
      </c>
      <c r="M110" s="914">
        <v>30</v>
      </c>
      <c r="N110" s="918">
        <v>10</v>
      </c>
      <c r="O110" s="914" t="s">
        <v>10394</v>
      </c>
      <c r="P110" s="931" t="s">
        <v>10592</v>
      </c>
      <c r="Q110" s="919">
        <f t="shared" si="3"/>
        <v>-5</v>
      </c>
      <c r="R110" s="979">
        <f t="shared" si="3"/>
        <v>-3.92</v>
      </c>
      <c r="S110" s="919">
        <f t="shared" si="4"/>
        <v>0</v>
      </c>
      <c r="T110" s="979">
        <f t="shared" si="5"/>
        <v>-8.0000000000000071E-2</v>
      </c>
      <c r="U110" s="987">
        <v>20</v>
      </c>
      <c r="V110" s="928">
        <v>11</v>
      </c>
      <c r="W110" s="928">
        <v>-9</v>
      </c>
      <c r="X110" s="985">
        <v>0.55000000000000004</v>
      </c>
      <c r="Y110" s="983"/>
    </row>
    <row r="111" spans="1:25" ht="14.4" customHeight="1" x14ac:dyDescent="0.3">
      <c r="A111" s="948" t="s">
        <v>10593</v>
      </c>
      <c r="B111" s="945"/>
      <c r="C111" s="946"/>
      <c r="D111" s="927"/>
      <c r="E111" s="944"/>
      <c r="F111" s="939"/>
      <c r="G111" s="921"/>
      <c r="H111" s="938">
        <v>1</v>
      </c>
      <c r="I111" s="939">
        <v>0.96</v>
      </c>
      <c r="J111" s="921">
        <v>7</v>
      </c>
      <c r="K111" s="940">
        <v>0.96</v>
      </c>
      <c r="L111" s="938">
        <v>4</v>
      </c>
      <c r="M111" s="938">
        <v>36</v>
      </c>
      <c r="N111" s="941">
        <v>12</v>
      </c>
      <c r="O111" s="938" t="s">
        <v>10394</v>
      </c>
      <c r="P111" s="942" t="s">
        <v>10594</v>
      </c>
      <c r="Q111" s="943">
        <f t="shared" si="3"/>
        <v>1</v>
      </c>
      <c r="R111" s="978">
        <f t="shared" si="3"/>
        <v>0.96</v>
      </c>
      <c r="S111" s="943">
        <f t="shared" si="4"/>
        <v>1</v>
      </c>
      <c r="T111" s="978">
        <f t="shared" si="5"/>
        <v>0.96</v>
      </c>
      <c r="U111" s="988">
        <v>12</v>
      </c>
      <c r="V111" s="934">
        <v>7</v>
      </c>
      <c r="W111" s="934">
        <v>-5</v>
      </c>
      <c r="X111" s="986">
        <v>0.58333333333333337</v>
      </c>
      <c r="Y111" s="984"/>
    </row>
    <row r="112" spans="1:25" ht="14.4" customHeight="1" x14ac:dyDescent="0.3">
      <c r="A112" s="947" t="s">
        <v>10595</v>
      </c>
      <c r="B112" s="924">
        <v>83</v>
      </c>
      <c r="C112" s="925">
        <v>47.97</v>
      </c>
      <c r="D112" s="926">
        <v>5</v>
      </c>
      <c r="E112" s="933">
        <v>67</v>
      </c>
      <c r="F112" s="915">
        <v>38.64</v>
      </c>
      <c r="G112" s="916">
        <v>5.6</v>
      </c>
      <c r="H112" s="914">
        <v>73</v>
      </c>
      <c r="I112" s="915">
        <v>42.14</v>
      </c>
      <c r="J112" s="916">
        <v>5.5</v>
      </c>
      <c r="K112" s="917">
        <v>0.57999999999999996</v>
      </c>
      <c r="L112" s="914">
        <v>2</v>
      </c>
      <c r="M112" s="914">
        <v>21</v>
      </c>
      <c r="N112" s="918">
        <v>7</v>
      </c>
      <c r="O112" s="914" t="s">
        <v>10394</v>
      </c>
      <c r="P112" s="931" t="s">
        <v>10596</v>
      </c>
      <c r="Q112" s="919">
        <f t="shared" si="3"/>
        <v>-10</v>
      </c>
      <c r="R112" s="979">
        <f t="shared" si="3"/>
        <v>-5.8299999999999983</v>
      </c>
      <c r="S112" s="919">
        <f t="shared" si="4"/>
        <v>6</v>
      </c>
      <c r="T112" s="979">
        <f t="shared" si="5"/>
        <v>3.5</v>
      </c>
      <c r="U112" s="987">
        <v>511</v>
      </c>
      <c r="V112" s="928">
        <v>401.5</v>
      </c>
      <c r="W112" s="928">
        <v>-109.5</v>
      </c>
      <c r="X112" s="985">
        <v>0.7857142857142857</v>
      </c>
      <c r="Y112" s="983">
        <v>34</v>
      </c>
    </row>
    <row r="113" spans="1:25" ht="14.4" customHeight="1" x14ac:dyDescent="0.3">
      <c r="A113" s="948" t="s">
        <v>10597</v>
      </c>
      <c r="B113" s="945">
        <v>18</v>
      </c>
      <c r="C113" s="946">
        <v>13.16</v>
      </c>
      <c r="D113" s="927">
        <v>6.9</v>
      </c>
      <c r="E113" s="944">
        <v>16</v>
      </c>
      <c r="F113" s="939">
        <v>11.82</v>
      </c>
      <c r="G113" s="921">
        <v>7.5</v>
      </c>
      <c r="H113" s="938">
        <v>19</v>
      </c>
      <c r="I113" s="939">
        <v>13.89</v>
      </c>
      <c r="J113" s="921">
        <v>6.4</v>
      </c>
      <c r="K113" s="940">
        <v>0.73</v>
      </c>
      <c r="L113" s="938">
        <v>3</v>
      </c>
      <c r="M113" s="938">
        <v>30</v>
      </c>
      <c r="N113" s="941">
        <v>10</v>
      </c>
      <c r="O113" s="938" t="s">
        <v>10394</v>
      </c>
      <c r="P113" s="942" t="s">
        <v>10598</v>
      </c>
      <c r="Q113" s="943">
        <f t="shared" si="3"/>
        <v>1</v>
      </c>
      <c r="R113" s="978">
        <f t="shared" si="3"/>
        <v>0.73000000000000043</v>
      </c>
      <c r="S113" s="943">
        <f t="shared" si="4"/>
        <v>3</v>
      </c>
      <c r="T113" s="978">
        <f t="shared" si="5"/>
        <v>2.0700000000000003</v>
      </c>
      <c r="U113" s="988">
        <v>190</v>
      </c>
      <c r="V113" s="934">
        <v>121.60000000000001</v>
      </c>
      <c r="W113" s="934">
        <v>-68.399999999999991</v>
      </c>
      <c r="X113" s="986">
        <v>0.64</v>
      </c>
      <c r="Y113" s="984">
        <v>9</v>
      </c>
    </row>
    <row r="114" spans="1:25" ht="14.4" customHeight="1" x14ac:dyDescent="0.3">
      <c r="A114" s="948" t="s">
        <v>10599</v>
      </c>
      <c r="B114" s="945">
        <v>9</v>
      </c>
      <c r="C114" s="946">
        <v>9.31</v>
      </c>
      <c r="D114" s="927">
        <v>12.1</v>
      </c>
      <c r="E114" s="944">
        <v>6</v>
      </c>
      <c r="F114" s="939">
        <v>6.6</v>
      </c>
      <c r="G114" s="921">
        <v>10.8</v>
      </c>
      <c r="H114" s="938">
        <v>8</v>
      </c>
      <c r="I114" s="939">
        <v>8.9499999999999993</v>
      </c>
      <c r="J114" s="923">
        <v>13.9</v>
      </c>
      <c r="K114" s="940">
        <v>1.06</v>
      </c>
      <c r="L114" s="938">
        <v>4</v>
      </c>
      <c r="M114" s="938">
        <v>33</v>
      </c>
      <c r="N114" s="941">
        <v>11</v>
      </c>
      <c r="O114" s="938" t="s">
        <v>10394</v>
      </c>
      <c r="P114" s="942" t="s">
        <v>10600</v>
      </c>
      <c r="Q114" s="943">
        <f t="shared" si="3"/>
        <v>-1</v>
      </c>
      <c r="R114" s="978">
        <f t="shared" si="3"/>
        <v>-0.36000000000000121</v>
      </c>
      <c r="S114" s="943">
        <f t="shared" si="4"/>
        <v>2</v>
      </c>
      <c r="T114" s="978">
        <f t="shared" si="5"/>
        <v>2.3499999999999996</v>
      </c>
      <c r="U114" s="988">
        <v>88</v>
      </c>
      <c r="V114" s="934">
        <v>111.2</v>
      </c>
      <c r="W114" s="934">
        <v>23.200000000000003</v>
      </c>
      <c r="X114" s="986">
        <v>1.2636363636363637</v>
      </c>
      <c r="Y114" s="984">
        <v>37</v>
      </c>
    </row>
    <row r="115" spans="1:25" ht="14.4" customHeight="1" x14ac:dyDescent="0.3">
      <c r="A115" s="947" t="s">
        <v>10601</v>
      </c>
      <c r="B115" s="928">
        <v>8</v>
      </c>
      <c r="C115" s="929">
        <v>3.18</v>
      </c>
      <c r="D115" s="930">
        <v>3.4</v>
      </c>
      <c r="E115" s="911">
        <v>10</v>
      </c>
      <c r="F115" s="912">
        <v>4.03</v>
      </c>
      <c r="G115" s="913">
        <v>4.2</v>
      </c>
      <c r="H115" s="914">
        <v>7</v>
      </c>
      <c r="I115" s="915">
        <v>2.79</v>
      </c>
      <c r="J115" s="916">
        <v>4.7</v>
      </c>
      <c r="K115" s="917">
        <v>0.4</v>
      </c>
      <c r="L115" s="914">
        <v>2</v>
      </c>
      <c r="M115" s="914">
        <v>15</v>
      </c>
      <c r="N115" s="918">
        <v>5</v>
      </c>
      <c r="O115" s="914" t="s">
        <v>10394</v>
      </c>
      <c r="P115" s="931" t="s">
        <v>10602</v>
      </c>
      <c r="Q115" s="919">
        <f t="shared" si="3"/>
        <v>-1</v>
      </c>
      <c r="R115" s="979">
        <f t="shared" si="3"/>
        <v>-0.39000000000000012</v>
      </c>
      <c r="S115" s="919">
        <f t="shared" si="4"/>
        <v>-3</v>
      </c>
      <c r="T115" s="979">
        <f t="shared" si="5"/>
        <v>-1.2400000000000002</v>
      </c>
      <c r="U115" s="987">
        <v>35</v>
      </c>
      <c r="V115" s="928">
        <v>32.9</v>
      </c>
      <c r="W115" s="928">
        <v>-2.1000000000000014</v>
      </c>
      <c r="X115" s="985">
        <v>0.94</v>
      </c>
      <c r="Y115" s="983">
        <v>6</v>
      </c>
    </row>
    <row r="116" spans="1:25" ht="14.4" customHeight="1" x14ac:dyDescent="0.3">
      <c r="A116" s="948" t="s">
        <v>10603</v>
      </c>
      <c r="B116" s="934">
        <v>1</v>
      </c>
      <c r="C116" s="935">
        <v>0.6</v>
      </c>
      <c r="D116" s="932">
        <v>14</v>
      </c>
      <c r="E116" s="936"/>
      <c r="F116" s="937"/>
      <c r="G116" s="920"/>
      <c r="H116" s="938"/>
      <c r="I116" s="939"/>
      <c r="J116" s="921"/>
      <c r="K116" s="940">
        <v>0.55000000000000004</v>
      </c>
      <c r="L116" s="938">
        <v>2</v>
      </c>
      <c r="M116" s="938">
        <v>21</v>
      </c>
      <c r="N116" s="941">
        <v>7</v>
      </c>
      <c r="O116" s="938" t="s">
        <v>10394</v>
      </c>
      <c r="P116" s="942" t="s">
        <v>10604</v>
      </c>
      <c r="Q116" s="943">
        <f t="shared" si="3"/>
        <v>-1</v>
      </c>
      <c r="R116" s="978">
        <f t="shared" si="3"/>
        <v>-0.6</v>
      </c>
      <c r="S116" s="943">
        <f t="shared" si="4"/>
        <v>0</v>
      </c>
      <c r="T116" s="978">
        <f t="shared" si="5"/>
        <v>0</v>
      </c>
      <c r="U116" s="988" t="s">
        <v>630</v>
      </c>
      <c r="V116" s="934" t="s">
        <v>630</v>
      </c>
      <c r="W116" s="934" t="s">
        <v>630</v>
      </c>
      <c r="X116" s="986" t="s">
        <v>630</v>
      </c>
      <c r="Y116" s="984"/>
    </row>
    <row r="117" spans="1:25" ht="14.4" customHeight="1" x14ac:dyDescent="0.3">
      <c r="A117" s="948" t="s">
        <v>10605</v>
      </c>
      <c r="B117" s="934">
        <v>1</v>
      </c>
      <c r="C117" s="935">
        <v>0.81</v>
      </c>
      <c r="D117" s="932">
        <v>8</v>
      </c>
      <c r="E117" s="936"/>
      <c r="F117" s="937"/>
      <c r="G117" s="920"/>
      <c r="H117" s="938">
        <v>2</v>
      </c>
      <c r="I117" s="939">
        <v>1.63</v>
      </c>
      <c r="J117" s="921">
        <v>7.5</v>
      </c>
      <c r="K117" s="940">
        <v>0.81</v>
      </c>
      <c r="L117" s="938">
        <v>3</v>
      </c>
      <c r="M117" s="938">
        <v>24</v>
      </c>
      <c r="N117" s="941">
        <v>8</v>
      </c>
      <c r="O117" s="938" t="s">
        <v>10394</v>
      </c>
      <c r="P117" s="942" t="s">
        <v>10606</v>
      </c>
      <c r="Q117" s="943">
        <f t="shared" si="3"/>
        <v>1</v>
      </c>
      <c r="R117" s="978">
        <f t="shared" si="3"/>
        <v>0.81999999999999984</v>
      </c>
      <c r="S117" s="943">
        <f t="shared" si="4"/>
        <v>2</v>
      </c>
      <c r="T117" s="978">
        <f t="shared" si="5"/>
        <v>1.63</v>
      </c>
      <c r="U117" s="988">
        <v>16</v>
      </c>
      <c r="V117" s="934">
        <v>15</v>
      </c>
      <c r="W117" s="934">
        <v>-1</v>
      </c>
      <c r="X117" s="986">
        <v>0.9375</v>
      </c>
      <c r="Y117" s="984"/>
    </row>
    <row r="118" spans="1:25" ht="14.4" customHeight="1" x14ac:dyDescent="0.3">
      <c r="A118" s="947" t="s">
        <v>10607</v>
      </c>
      <c r="B118" s="928">
        <v>2</v>
      </c>
      <c r="C118" s="929">
        <v>1.47</v>
      </c>
      <c r="D118" s="930">
        <v>9.5</v>
      </c>
      <c r="E118" s="911">
        <v>6</v>
      </c>
      <c r="F118" s="912">
        <v>4.4000000000000004</v>
      </c>
      <c r="G118" s="913">
        <v>7</v>
      </c>
      <c r="H118" s="914">
        <v>1</v>
      </c>
      <c r="I118" s="915">
        <v>0.73</v>
      </c>
      <c r="J118" s="922">
        <v>12</v>
      </c>
      <c r="K118" s="917">
        <v>0.73</v>
      </c>
      <c r="L118" s="914">
        <v>2</v>
      </c>
      <c r="M118" s="914">
        <v>21</v>
      </c>
      <c r="N118" s="918">
        <v>7</v>
      </c>
      <c r="O118" s="914" t="s">
        <v>10394</v>
      </c>
      <c r="P118" s="931" t="s">
        <v>10608</v>
      </c>
      <c r="Q118" s="919">
        <f t="shared" si="3"/>
        <v>-1</v>
      </c>
      <c r="R118" s="979">
        <f t="shared" si="3"/>
        <v>-0.74</v>
      </c>
      <c r="S118" s="919">
        <f t="shared" si="4"/>
        <v>-5</v>
      </c>
      <c r="T118" s="979">
        <f t="shared" si="5"/>
        <v>-3.6700000000000004</v>
      </c>
      <c r="U118" s="987">
        <v>7</v>
      </c>
      <c r="V118" s="928">
        <v>12</v>
      </c>
      <c r="W118" s="928">
        <v>5</v>
      </c>
      <c r="X118" s="985">
        <v>1.7142857142857142</v>
      </c>
      <c r="Y118" s="983">
        <v>5</v>
      </c>
    </row>
    <row r="119" spans="1:25" ht="14.4" customHeight="1" x14ac:dyDescent="0.3">
      <c r="A119" s="948" t="s">
        <v>10609</v>
      </c>
      <c r="B119" s="934">
        <v>1</v>
      </c>
      <c r="C119" s="935">
        <v>0.87</v>
      </c>
      <c r="D119" s="932">
        <v>11</v>
      </c>
      <c r="E119" s="936">
        <v>1</v>
      </c>
      <c r="F119" s="937">
        <v>0.87</v>
      </c>
      <c r="G119" s="920">
        <v>6</v>
      </c>
      <c r="H119" s="938"/>
      <c r="I119" s="939"/>
      <c r="J119" s="921"/>
      <c r="K119" s="940">
        <v>0.87</v>
      </c>
      <c r="L119" s="938">
        <v>3</v>
      </c>
      <c r="M119" s="938">
        <v>27</v>
      </c>
      <c r="N119" s="941">
        <v>9</v>
      </c>
      <c r="O119" s="938" t="s">
        <v>10394</v>
      </c>
      <c r="P119" s="942" t="s">
        <v>10610</v>
      </c>
      <c r="Q119" s="943">
        <f t="shared" si="3"/>
        <v>-1</v>
      </c>
      <c r="R119" s="978">
        <f t="shared" si="3"/>
        <v>-0.87</v>
      </c>
      <c r="S119" s="943">
        <f t="shared" si="4"/>
        <v>-1</v>
      </c>
      <c r="T119" s="978">
        <f t="shared" si="5"/>
        <v>-0.87</v>
      </c>
      <c r="U119" s="988" t="s">
        <v>630</v>
      </c>
      <c r="V119" s="934" t="s">
        <v>630</v>
      </c>
      <c r="W119" s="934" t="s">
        <v>630</v>
      </c>
      <c r="X119" s="986" t="s">
        <v>630</v>
      </c>
      <c r="Y119" s="984"/>
    </row>
    <row r="120" spans="1:25" ht="14.4" customHeight="1" x14ac:dyDescent="0.3">
      <c r="A120" s="948" t="s">
        <v>10611</v>
      </c>
      <c r="B120" s="934">
        <v>1</v>
      </c>
      <c r="C120" s="935">
        <v>1.3</v>
      </c>
      <c r="D120" s="932">
        <v>12</v>
      </c>
      <c r="E120" s="936">
        <v>1</v>
      </c>
      <c r="F120" s="937">
        <v>1.3</v>
      </c>
      <c r="G120" s="920">
        <v>10</v>
      </c>
      <c r="H120" s="938">
        <v>1</v>
      </c>
      <c r="I120" s="939">
        <v>1.3</v>
      </c>
      <c r="J120" s="923">
        <v>15</v>
      </c>
      <c r="K120" s="940">
        <v>1.3</v>
      </c>
      <c r="L120" s="938">
        <v>4</v>
      </c>
      <c r="M120" s="938">
        <v>33</v>
      </c>
      <c r="N120" s="941">
        <v>11</v>
      </c>
      <c r="O120" s="938" t="s">
        <v>10394</v>
      </c>
      <c r="P120" s="942" t="s">
        <v>10612</v>
      </c>
      <c r="Q120" s="943">
        <f t="shared" si="3"/>
        <v>0</v>
      </c>
      <c r="R120" s="978">
        <f t="shared" si="3"/>
        <v>0</v>
      </c>
      <c r="S120" s="943">
        <f t="shared" si="4"/>
        <v>0</v>
      </c>
      <c r="T120" s="978">
        <f t="shared" si="5"/>
        <v>0</v>
      </c>
      <c r="U120" s="988">
        <v>11</v>
      </c>
      <c r="V120" s="934">
        <v>15</v>
      </c>
      <c r="W120" s="934">
        <v>4</v>
      </c>
      <c r="X120" s="986">
        <v>1.3636363636363635</v>
      </c>
      <c r="Y120" s="984">
        <v>4</v>
      </c>
    </row>
    <row r="121" spans="1:25" ht="14.4" customHeight="1" x14ac:dyDescent="0.3">
      <c r="A121" s="947" t="s">
        <v>10613</v>
      </c>
      <c r="B121" s="928">
        <v>71</v>
      </c>
      <c r="C121" s="929">
        <v>29.74</v>
      </c>
      <c r="D121" s="930">
        <v>4</v>
      </c>
      <c r="E121" s="911">
        <v>92</v>
      </c>
      <c r="F121" s="912">
        <v>38.229999999999997</v>
      </c>
      <c r="G121" s="913">
        <v>4.0999999999999996</v>
      </c>
      <c r="H121" s="914">
        <v>80</v>
      </c>
      <c r="I121" s="915">
        <v>33.47</v>
      </c>
      <c r="J121" s="916">
        <v>4.0999999999999996</v>
      </c>
      <c r="K121" s="917">
        <v>0.42</v>
      </c>
      <c r="L121" s="914">
        <v>2</v>
      </c>
      <c r="M121" s="914">
        <v>15</v>
      </c>
      <c r="N121" s="918">
        <v>5</v>
      </c>
      <c r="O121" s="914" t="s">
        <v>10394</v>
      </c>
      <c r="P121" s="931" t="s">
        <v>10614</v>
      </c>
      <c r="Q121" s="919">
        <f t="shared" si="3"/>
        <v>9</v>
      </c>
      <c r="R121" s="979">
        <f t="shared" si="3"/>
        <v>3.7300000000000004</v>
      </c>
      <c r="S121" s="919">
        <f t="shared" si="4"/>
        <v>-12</v>
      </c>
      <c r="T121" s="979">
        <f t="shared" si="5"/>
        <v>-4.759999999999998</v>
      </c>
      <c r="U121" s="987">
        <v>400</v>
      </c>
      <c r="V121" s="928">
        <v>328</v>
      </c>
      <c r="W121" s="928">
        <v>-72</v>
      </c>
      <c r="X121" s="985">
        <v>0.82</v>
      </c>
      <c r="Y121" s="983">
        <v>45</v>
      </c>
    </row>
    <row r="122" spans="1:25" ht="14.4" customHeight="1" x14ac:dyDescent="0.3">
      <c r="A122" s="948" t="s">
        <v>10615</v>
      </c>
      <c r="B122" s="934">
        <v>10</v>
      </c>
      <c r="C122" s="935">
        <v>5.59</v>
      </c>
      <c r="D122" s="932">
        <v>5.4</v>
      </c>
      <c r="E122" s="936">
        <v>10</v>
      </c>
      <c r="F122" s="937">
        <v>5.7</v>
      </c>
      <c r="G122" s="920">
        <v>5.6</v>
      </c>
      <c r="H122" s="938">
        <v>13</v>
      </c>
      <c r="I122" s="939">
        <v>7.27</v>
      </c>
      <c r="J122" s="921">
        <v>4.9000000000000004</v>
      </c>
      <c r="K122" s="940">
        <v>0.56000000000000005</v>
      </c>
      <c r="L122" s="938">
        <v>2</v>
      </c>
      <c r="M122" s="938">
        <v>21</v>
      </c>
      <c r="N122" s="941">
        <v>7</v>
      </c>
      <c r="O122" s="938" t="s">
        <v>10394</v>
      </c>
      <c r="P122" s="942" t="s">
        <v>10616</v>
      </c>
      <c r="Q122" s="943">
        <f t="shared" si="3"/>
        <v>3</v>
      </c>
      <c r="R122" s="978">
        <f t="shared" si="3"/>
        <v>1.6799999999999997</v>
      </c>
      <c r="S122" s="943">
        <f t="shared" si="4"/>
        <v>3</v>
      </c>
      <c r="T122" s="978">
        <f t="shared" si="5"/>
        <v>1.5699999999999994</v>
      </c>
      <c r="U122" s="988">
        <v>91</v>
      </c>
      <c r="V122" s="934">
        <v>63.7</v>
      </c>
      <c r="W122" s="934">
        <v>-27.299999999999997</v>
      </c>
      <c r="X122" s="986">
        <v>0.70000000000000007</v>
      </c>
      <c r="Y122" s="984">
        <v>2</v>
      </c>
    </row>
    <row r="123" spans="1:25" ht="14.4" customHeight="1" x14ac:dyDescent="0.3">
      <c r="A123" s="948" t="s">
        <v>10617</v>
      </c>
      <c r="B123" s="934">
        <v>8</v>
      </c>
      <c r="C123" s="935">
        <v>6.66</v>
      </c>
      <c r="D123" s="932">
        <v>6.1</v>
      </c>
      <c r="E123" s="936">
        <v>9</v>
      </c>
      <c r="F123" s="937">
        <v>7.87</v>
      </c>
      <c r="G123" s="920">
        <v>8.1</v>
      </c>
      <c r="H123" s="938">
        <v>9</v>
      </c>
      <c r="I123" s="939">
        <v>7.87</v>
      </c>
      <c r="J123" s="923">
        <v>9.6999999999999993</v>
      </c>
      <c r="K123" s="940">
        <v>0.82</v>
      </c>
      <c r="L123" s="938">
        <v>3</v>
      </c>
      <c r="M123" s="938">
        <v>24</v>
      </c>
      <c r="N123" s="941">
        <v>8</v>
      </c>
      <c r="O123" s="938" t="s">
        <v>10394</v>
      </c>
      <c r="P123" s="942" t="s">
        <v>10618</v>
      </c>
      <c r="Q123" s="943">
        <f t="shared" si="3"/>
        <v>1</v>
      </c>
      <c r="R123" s="978">
        <f t="shared" si="3"/>
        <v>1.21</v>
      </c>
      <c r="S123" s="943">
        <f t="shared" si="4"/>
        <v>0</v>
      </c>
      <c r="T123" s="978">
        <f t="shared" si="5"/>
        <v>0</v>
      </c>
      <c r="U123" s="988">
        <v>72</v>
      </c>
      <c r="V123" s="934">
        <v>87.3</v>
      </c>
      <c r="W123" s="934">
        <v>15.299999999999997</v>
      </c>
      <c r="X123" s="986">
        <v>1.2124999999999999</v>
      </c>
      <c r="Y123" s="984">
        <v>29</v>
      </c>
    </row>
    <row r="124" spans="1:25" ht="14.4" customHeight="1" x14ac:dyDescent="0.3">
      <c r="A124" s="947" t="s">
        <v>10619</v>
      </c>
      <c r="B124" s="924">
        <v>2</v>
      </c>
      <c r="C124" s="925">
        <v>2.4</v>
      </c>
      <c r="D124" s="926">
        <v>2.5</v>
      </c>
      <c r="E124" s="933"/>
      <c r="F124" s="915"/>
      <c r="G124" s="916"/>
      <c r="H124" s="914"/>
      <c r="I124" s="915"/>
      <c r="J124" s="916"/>
      <c r="K124" s="917">
        <v>0.42</v>
      </c>
      <c r="L124" s="914">
        <v>1</v>
      </c>
      <c r="M124" s="914">
        <v>5</v>
      </c>
      <c r="N124" s="918">
        <v>2</v>
      </c>
      <c r="O124" s="914" t="s">
        <v>10394</v>
      </c>
      <c r="P124" s="931" t="s">
        <v>10620</v>
      </c>
      <c r="Q124" s="919">
        <f t="shared" si="3"/>
        <v>-2</v>
      </c>
      <c r="R124" s="979">
        <f t="shared" si="3"/>
        <v>-2.4</v>
      </c>
      <c r="S124" s="919">
        <f t="shared" si="4"/>
        <v>0</v>
      </c>
      <c r="T124" s="979">
        <f t="shared" si="5"/>
        <v>0</v>
      </c>
      <c r="U124" s="987" t="s">
        <v>630</v>
      </c>
      <c r="V124" s="928" t="s">
        <v>630</v>
      </c>
      <c r="W124" s="928" t="s">
        <v>630</v>
      </c>
      <c r="X124" s="985" t="s">
        <v>630</v>
      </c>
      <c r="Y124" s="983"/>
    </row>
    <row r="125" spans="1:25" ht="14.4" customHeight="1" x14ac:dyDescent="0.3">
      <c r="A125" s="947" t="s">
        <v>10621</v>
      </c>
      <c r="B125" s="928">
        <v>2</v>
      </c>
      <c r="C125" s="929">
        <v>2.98</v>
      </c>
      <c r="D125" s="930">
        <v>2</v>
      </c>
      <c r="E125" s="933">
        <v>2</v>
      </c>
      <c r="F125" s="915">
        <v>4.24</v>
      </c>
      <c r="G125" s="916">
        <v>5</v>
      </c>
      <c r="H125" s="911">
        <v>5</v>
      </c>
      <c r="I125" s="912">
        <v>10.61</v>
      </c>
      <c r="J125" s="913">
        <v>4.2</v>
      </c>
      <c r="K125" s="917">
        <v>2.12</v>
      </c>
      <c r="L125" s="914">
        <v>3</v>
      </c>
      <c r="M125" s="914">
        <v>24</v>
      </c>
      <c r="N125" s="918">
        <v>8</v>
      </c>
      <c r="O125" s="914" t="s">
        <v>10394</v>
      </c>
      <c r="P125" s="931" t="s">
        <v>10622</v>
      </c>
      <c r="Q125" s="919">
        <f t="shared" si="3"/>
        <v>3</v>
      </c>
      <c r="R125" s="979">
        <f t="shared" si="3"/>
        <v>7.629999999999999</v>
      </c>
      <c r="S125" s="919">
        <f t="shared" si="4"/>
        <v>3</v>
      </c>
      <c r="T125" s="979">
        <f t="shared" si="5"/>
        <v>6.3699999999999992</v>
      </c>
      <c r="U125" s="987">
        <v>40</v>
      </c>
      <c r="V125" s="928">
        <v>21</v>
      </c>
      <c r="W125" s="928">
        <v>-19</v>
      </c>
      <c r="X125" s="985">
        <v>0.52500000000000002</v>
      </c>
      <c r="Y125" s="983"/>
    </row>
    <row r="126" spans="1:25" ht="14.4" customHeight="1" x14ac:dyDescent="0.3">
      <c r="A126" s="947" t="s">
        <v>10623</v>
      </c>
      <c r="B126" s="928">
        <v>5</v>
      </c>
      <c r="C126" s="929">
        <v>4.26</v>
      </c>
      <c r="D126" s="930">
        <v>3.8</v>
      </c>
      <c r="E126" s="911">
        <v>4</v>
      </c>
      <c r="F126" s="912">
        <v>3.14</v>
      </c>
      <c r="G126" s="913">
        <v>2.8</v>
      </c>
      <c r="H126" s="914">
        <v>2</v>
      </c>
      <c r="I126" s="915">
        <v>1.7</v>
      </c>
      <c r="J126" s="916">
        <v>4</v>
      </c>
      <c r="K126" s="917">
        <v>0.85</v>
      </c>
      <c r="L126" s="914">
        <v>3</v>
      </c>
      <c r="M126" s="914">
        <v>27</v>
      </c>
      <c r="N126" s="918">
        <v>9</v>
      </c>
      <c r="O126" s="914" t="s">
        <v>10394</v>
      </c>
      <c r="P126" s="931" t="s">
        <v>10624</v>
      </c>
      <c r="Q126" s="919">
        <f t="shared" si="3"/>
        <v>-3</v>
      </c>
      <c r="R126" s="979">
        <f t="shared" si="3"/>
        <v>-2.5599999999999996</v>
      </c>
      <c r="S126" s="919">
        <f t="shared" si="4"/>
        <v>-2</v>
      </c>
      <c r="T126" s="979">
        <f t="shared" si="5"/>
        <v>-1.4400000000000002</v>
      </c>
      <c r="U126" s="987">
        <v>18</v>
      </c>
      <c r="V126" s="928">
        <v>8</v>
      </c>
      <c r="W126" s="928">
        <v>-10</v>
      </c>
      <c r="X126" s="985">
        <v>0.44444444444444442</v>
      </c>
      <c r="Y126" s="983"/>
    </row>
    <row r="127" spans="1:25" ht="14.4" customHeight="1" x14ac:dyDescent="0.3">
      <c r="A127" s="948" t="s">
        <v>10625</v>
      </c>
      <c r="B127" s="934"/>
      <c r="C127" s="935"/>
      <c r="D127" s="932"/>
      <c r="E127" s="936">
        <v>1</v>
      </c>
      <c r="F127" s="937">
        <v>1.24</v>
      </c>
      <c r="G127" s="920">
        <v>15</v>
      </c>
      <c r="H127" s="938"/>
      <c r="I127" s="939"/>
      <c r="J127" s="921"/>
      <c r="K127" s="940">
        <v>1.24</v>
      </c>
      <c r="L127" s="938">
        <v>5</v>
      </c>
      <c r="M127" s="938">
        <v>42</v>
      </c>
      <c r="N127" s="941">
        <v>14</v>
      </c>
      <c r="O127" s="938" t="s">
        <v>10394</v>
      </c>
      <c r="P127" s="942" t="s">
        <v>10626</v>
      </c>
      <c r="Q127" s="943">
        <f t="shared" si="3"/>
        <v>0</v>
      </c>
      <c r="R127" s="978">
        <f t="shared" si="3"/>
        <v>0</v>
      </c>
      <c r="S127" s="943">
        <f t="shared" si="4"/>
        <v>-1</v>
      </c>
      <c r="T127" s="978">
        <f t="shared" si="5"/>
        <v>-1.24</v>
      </c>
      <c r="U127" s="988" t="s">
        <v>630</v>
      </c>
      <c r="V127" s="934" t="s">
        <v>630</v>
      </c>
      <c r="W127" s="934" t="s">
        <v>630</v>
      </c>
      <c r="X127" s="986" t="s">
        <v>630</v>
      </c>
      <c r="Y127" s="984"/>
    </row>
    <row r="128" spans="1:25" ht="14.4" customHeight="1" x14ac:dyDescent="0.3">
      <c r="A128" s="947" t="s">
        <v>10627</v>
      </c>
      <c r="B128" s="924">
        <v>1</v>
      </c>
      <c r="C128" s="925">
        <v>1.48</v>
      </c>
      <c r="D128" s="926">
        <v>6</v>
      </c>
      <c r="E128" s="933"/>
      <c r="F128" s="915"/>
      <c r="G128" s="916"/>
      <c r="H128" s="914"/>
      <c r="I128" s="915"/>
      <c r="J128" s="916"/>
      <c r="K128" s="917">
        <v>1.04</v>
      </c>
      <c r="L128" s="914">
        <v>4</v>
      </c>
      <c r="M128" s="914">
        <v>36</v>
      </c>
      <c r="N128" s="918">
        <v>12</v>
      </c>
      <c r="O128" s="914" t="s">
        <v>10394</v>
      </c>
      <c r="P128" s="931" t="s">
        <v>10628</v>
      </c>
      <c r="Q128" s="919">
        <f t="shared" si="3"/>
        <v>-1</v>
      </c>
      <c r="R128" s="979">
        <f t="shared" si="3"/>
        <v>-1.48</v>
      </c>
      <c r="S128" s="919">
        <f t="shared" si="4"/>
        <v>0</v>
      </c>
      <c r="T128" s="979">
        <f t="shared" si="5"/>
        <v>0</v>
      </c>
      <c r="U128" s="987" t="s">
        <v>630</v>
      </c>
      <c r="V128" s="928" t="s">
        <v>630</v>
      </c>
      <c r="W128" s="928" t="s">
        <v>630</v>
      </c>
      <c r="X128" s="985" t="s">
        <v>630</v>
      </c>
      <c r="Y128" s="983"/>
    </row>
    <row r="129" spans="1:25" ht="14.4" customHeight="1" x14ac:dyDescent="0.3">
      <c r="A129" s="947" t="s">
        <v>10629</v>
      </c>
      <c r="B129" s="928"/>
      <c r="C129" s="929"/>
      <c r="D129" s="930"/>
      <c r="E129" s="933">
        <v>1</v>
      </c>
      <c r="F129" s="915">
        <v>0.43</v>
      </c>
      <c r="G129" s="916">
        <v>5</v>
      </c>
      <c r="H129" s="911">
        <v>1</v>
      </c>
      <c r="I129" s="912">
        <v>0.43</v>
      </c>
      <c r="J129" s="913">
        <v>4</v>
      </c>
      <c r="K129" s="917">
        <v>0.43</v>
      </c>
      <c r="L129" s="914">
        <v>2</v>
      </c>
      <c r="M129" s="914">
        <v>21</v>
      </c>
      <c r="N129" s="918">
        <v>7</v>
      </c>
      <c r="O129" s="914" t="s">
        <v>10394</v>
      </c>
      <c r="P129" s="931" t="s">
        <v>10630</v>
      </c>
      <c r="Q129" s="919">
        <f t="shared" si="3"/>
        <v>1</v>
      </c>
      <c r="R129" s="979">
        <f t="shared" si="3"/>
        <v>0.43</v>
      </c>
      <c r="S129" s="919">
        <f t="shared" si="4"/>
        <v>0</v>
      </c>
      <c r="T129" s="979">
        <f t="shared" si="5"/>
        <v>0</v>
      </c>
      <c r="U129" s="987">
        <v>7</v>
      </c>
      <c r="V129" s="928">
        <v>4</v>
      </c>
      <c r="W129" s="928">
        <v>-3</v>
      </c>
      <c r="X129" s="985">
        <v>0.5714285714285714</v>
      </c>
      <c r="Y129" s="983"/>
    </row>
    <row r="130" spans="1:25" ht="14.4" customHeight="1" x14ac:dyDescent="0.3">
      <c r="A130" s="947" t="s">
        <v>10631</v>
      </c>
      <c r="B130" s="928"/>
      <c r="C130" s="929"/>
      <c r="D130" s="930"/>
      <c r="E130" s="933"/>
      <c r="F130" s="915"/>
      <c r="G130" s="916"/>
      <c r="H130" s="911">
        <v>1</v>
      </c>
      <c r="I130" s="912">
        <v>1.45</v>
      </c>
      <c r="J130" s="913">
        <v>6</v>
      </c>
      <c r="K130" s="917">
        <v>1.45</v>
      </c>
      <c r="L130" s="914">
        <v>4</v>
      </c>
      <c r="M130" s="914">
        <v>33</v>
      </c>
      <c r="N130" s="918">
        <v>11</v>
      </c>
      <c r="O130" s="914" t="s">
        <v>10394</v>
      </c>
      <c r="P130" s="931" t="s">
        <v>10632</v>
      </c>
      <c r="Q130" s="919">
        <f t="shared" si="3"/>
        <v>1</v>
      </c>
      <c r="R130" s="979">
        <f t="shared" si="3"/>
        <v>1.45</v>
      </c>
      <c r="S130" s="919">
        <f t="shared" si="4"/>
        <v>1</v>
      </c>
      <c r="T130" s="979">
        <f t="shared" si="5"/>
        <v>1.45</v>
      </c>
      <c r="U130" s="987">
        <v>11</v>
      </c>
      <c r="V130" s="928">
        <v>6</v>
      </c>
      <c r="W130" s="928">
        <v>-5</v>
      </c>
      <c r="X130" s="985">
        <v>0.54545454545454541</v>
      </c>
      <c r="Y130" s="983"/>
    </row>
    <row r="131" spans="1:25" ht="14.4" customHeight="1" x14ac:dyDescent="0.3">
      <c r="A131" s="947" t="s">
        <v>10633</v>
      </c>
      <c r="B131" s="928">
        <v>3</v>
      </c>
      <c r="C131" s="929">
        <v>1.26</v>
      </c>
      <c r="D131" s="930">
        <v>8</v>
      </c>
      <c r="E131" s="911">
        <v>5</v>
      </c>
      <c r="F131" s="912">
        <v>2.1</v>
      </c>
      <c r="G131" s="913">
        <v>5.8</v>
      </c>
      <c r="H131" s="914">
        <v>4</v>
      </c>
      <c r="I131" s="915">
        <v>1.68</v>
      </c>
      <c r="J131" s="916">
        <v>5.5</v>
      </c>
      <c r="K131" s="917">
        <v>0.42</v>
      </c>
      <c r="L131" s="914">
        <v>2</v>
      </c>
      <c r="M131" s="914">
        <v>18</v>
      </c>
      <c r="N131" s="918">
        <v>6</v>
      </c>
      <c r="O131" s="914" t="s">
        <v>10394</v>
      </c>
      <c r="P131" s="931" t="s">
        <v>10634</v>
      </c>
      <c r="Q131" s="919">
        <f t="shared" si="3"/>
        <v>1</v>
      </c>
      <c r="R131" s="979">
        <f t="shared" si="3"/>
        <v>0.41999999999999993</v>
      </c>
      <c r="S131" s="919">
        <f t="shared" si="4"/>
        <v>-1</v>
      </c>
      <c r="T131" s="979">
        <f t="shared" si="5"/>
        <v>-0.42000000000000015</v>
      </c>
      <c r="U131" s="987">
        <v>24</v>
      </c>
      <c r="V131" s="928">
        <v>22</v>
      </c>
      <c r="W131" s="928">
        <v>-2</v>
      </c>
      <c r="X131" s="985">
        <v>0.91666666666666663</v>
      </c>
      <c r="Y131" s="983">
        <v>4</v>
      </c>
    </row>
    <row r="132" spans="1:25" ht="14.4" customHeight="1" x14ac:dyDescent="0.3">
      <c r="A132" s="947" t="s">
        <v>10635</v>
      </c>
      <c r="B132" s="928"/>
      <c r="C132" s="929"/>
      <c r="D132" s="930"/>
      <c r="E132" s="911">
        <v>1</v>
      </c>
      <c r="F132" s="912">
        <v>0.3</v>
      </c>
      <c r="G132" s="913">
        <v>6</v>
      </c>
      <c r="H132" s="914"/>
      <c r="I132" s="915"/>
      <c r="J132" s="916"/>
      <c r="K132" s="917">
        <v>0.3</v>
      </c>
      <c r="L132" s="914">
        <v>1</v>
      </c>
      <c r="M132" s="914">
        <v>12</v>
      </c>
      <c r="N132" s="918">
        <v>4</v>
      </c>
      <c r="O132" s="914" t="s">
        <v>10394</v>
      </c>
      <c r="P132" s="931" t="s">
        <v>10636</v>
      </c>
      <c r="Q132" s="919">
        <f t="shared" si="3"/>
        <v>0</v>
      </c>
      <c r="R132" s="979">
        <f t="shared" si="3"/>
        <v>0</v>
      </c>
      <c r="S132" s="919">
        <f t="shared" si="4"/>
        <v>-1</v>
      </c>
      <c r="T132" s="979">
        <f t="shared" si="5"/>
        <v>-0.3</v>
      </c>
      <c r="U132" s="987" t="s">
        <v>630</v>
      </c>
      <c r="V132" s="928" t="s">
        <v>630</v>
      </c>
      <c r="W132" s="928" t="s">
        <v>630</v>
      </c>
      <c r="X132" s="985" t="s">
        <v>630</v>
      </c>
      <c r="Y132" s="983"/>
    </row>
    <row r="133" spans="1:25" ht="14.4" customHeight="1" x14ac:dyDescent="0.3">
      <c r="A133" s="947" t="s">
        <v>10637</v>
      </c>
      <c r="B133" s="928">
        <v>1</v>
      </c>
      <c r="C133" s="929">
        <v>0.39</v>
      </c>
      <c r="D133" s="930">
        <v>14</v>
      </c>
      <c r="E133" s="911">
        <v>4</v>
      </c>
      <c r="F133" s="912">
        <v>1.56</v>
      </c>
      <c r="G133" s="913">
        <v>5</v>
      </c>
      <c r="H133" s="914">
        <v>2</v>
      </c>
      <c r="I133" s="915">
        <v>1.19</v>
      </c>
      <c r="J133" s="922">
        <v>16.5</v>
      </c>
      <c r="K133" s="917">
        <v>0.39</v>
      </c>
      <c r="L133" s="914">
        <v>2</v>
      </c>
      <c r="M133" s="914">
        <v>15</v>
      </c>
      <c r="N133" s="918">
        <v>5</v>
      </c>
      <c r="O133" s="914" t="s">
        <v>10394</v>
      </c>
      <c r="P133" s="931" t="s">
        <v>10638</v>
      </c>
      <c r="Q133" s="919">
        <f t="shared" si="3"/>
        <v>1</v>
      </c>
      <c r="R133" s="979">
        <f t="shared" si="3"/>
        <v>0.79999999999999993</v>
      </c>
      <c r="S133" s="919">
        <f t="shared" si="4"/>
        <v>-2</v>
      </c>
      <c r="T133" s="979">
        <f t="shared" si="5"/>
        <v>-0.37000000000000011</v>
      </c>
      <c r="U133" s="987">
        <v>10</v>
      </c>
      <c r="V133" s="928">
        <v>33</v>
      </c>
      <c r="W133" s="928">
        <v>23</v>
      </c>
      <c r="X133" s="985">
        <v>3.3</v>
      </c>
      <c r="Y133" s="983">
        <v>23</v>
      </c>
    </row>
    <row r="134" spans="1:25" ht="14.4" customHeight="1" x14ac:dyDescent="0.3">
      <c r="A134" s="948" t="s">
        <v>10639</v>
      </c>
      <c r="B134" s="934">
        <v>1</v>
      </c>
      <c r="C134" s="935">
        <v>0.53</v>
      </c>
      <c r="D134" s="932">
        <v>3</v>
      </c>
      <c r="E134" s="936">
        <v>1</v>
      </c>
      <c r="F134" s="937">
        <v>0.53</v>
      </c>
      <c r="G134" s="920">
        <v>6</v>
      </c>
      <c r="H134" s="938"/>
      <c r="I134" s="939"/>
      <c r="J134" s="921"/>
      <c r="K134" s="940">
        <v>0.53</v>
      </c>
      <c r="L134" s="938">
        <v>2</v>
      </c>
      <c r="M134" s="938">
        <v>21</v>
      </c>
      <c r="N134" s="941">
        <v>7</v>
      </c>
      <c r="O134" s="938" t="s">
        <v>10394</v>
      </c>
      <c r="P134" s="942" t="s">
        <v>10640</v>
      </c>
      <c r="Q134" s="943">
        <f t="shared" ref="Q134:R197" si="6">H134-B134</f>
        <v>-1</v>
      </c>
      <c r="R134" s="978">
        <f t="shared" si="6"/>
        <v>-0.53</v>
      </c>
      <c r="S134" s="943">
        <f t="shared" ref="S134:S197" si="7">H134-E134</f>
        <v>-1</v>
      </c>
      <c r="T134" s="978">
        <f t="shared" ref="T134:T197" si="8">I134-F134</f>
        <v>-0.53</v>
      </c>
      <c r="U134" s="988" t="s">
        <v>630</v>
      </c>
      <c r="V134" s="934" t="s">
        <v>630</v>
      </c>
      <c r="W134" s="934" t="s">
        <v>630</v>
      </c>
      <c r="X134" s="986" t="s">
        <v>630</v>
      </c>
      <c r="Y134" s="984"/>
    </row>
    <row r="135" spans="1:25" ht="14.4" customHeight="1" x14ac:dyDescent="0.3">
      <c r="A135" s="948" t="s">
        <v>10641</v>
      </c>
      <c r="B135" s="934"/>
      <c r="C135" s="935"/>
      <c r="D135" s="932"/>
      <c r="E135" s="936">
        <v>2</v>
      </c>
      <c r="F135" s="937">
        <v>1.89</v>
      </c>
      <c r="G135" s="920">
        <v>9</v>
      </c>
      <c r="H135" s="938"/>
      <c r="I135" s="939"/>
      <c r="J135" s="921"/>
      <c r="K135" s="940">
        <v>0.95</v>
      </c>
      <c r="L135" s="938">
        <v>3</v>
      </c>
      <c r="M135" s="938">
        <v>30</v>
      </c>
      <c r="N135" s="941">
        <v>10</v>
      </c>
      <c r="O135" s="938" t="s">
        <v>10394</v>
      </c>
      <c r="P135" s="942" t="s">
        <v>10642</v>
      </c>
      <c r="Q135" s="943">
        <f t="shared" si="6"/>
        <v>0</v>
      </c>
      <c r="R135" s="978">
        <f t="shared" si="6"/>
        <v>0</v>
      </c>
      <c r="S135" s="943">
        <f t="shared" si="7"/>
        <v>-2</v>
      </c>
      <c r="T135" s="978">
        <f t="shared" si="8"/>
        <v>-1.89</v>
      </c>
      <c r="U135" s="988" t="s">
        <v>630</v>
      </c>
      <c r="V135" s="934" t="s">
        <v>630</v>
      </c>
      <c r="W135" s="934" t="s">
        <v>630</v>
      </c>
      <c r="X135" s="986" t="s">
        <v>630</v>
      </c>
      <c r="Y135" s="984"/>
    </row>
    <row r="136" spans="1:25" ht="14.4" customHeight="1" x14ac:dyDescent="0.3">
      <c r="A136" s="947" t="s">
        <v>10643</v>
      </c>
      <c r="B136" s="928">
        <v>3</v>
      </c>
      <c r="C136" s="929">
        <v>1.1000000000000001</v>
      </c>
      <c r="D136" s="930">
        <v>2.2999999999999998</v>
      </c>
      <c r="E136" s="933">
        <v>2</v>
      </c>
      <c r="F136" s="915">
        <v>0.73</v>
      </c>
      <c r="G136" s="916">
        <v>4</v>
      </c>
      <c r="H136" s="911">
        <v>4</v>
      </c>
      <c r="I136" s="912">
        <v>1.46</v>
      </c>
      <c r="J136" s="913">
        <v>2.5</v>
      </c>
      <c r="K136" s="917">
        <v>0.37</v>
      </c>
      <c r="L136" s="914">
        <v>1</v>
      </c>
      <c r="M136" s="914">
        <v>12</v>
      </c>
      <c r="N136" s="918">
        <v>4</v>
      </c>
      <c r="O136" s="914" t="s">
        <v>10394</v>
      </c>
      <c r="P136" s="931" t="s">
        <v>10644</v>
      </c>
      <c r="Q136" s="919">
        <f t="shared" si="6"/>
        <v>1</v>
      </c>
      <c r="R136" s="979">
        <f t="shared" si="6"/>
        <v>0.35999999999999988</v>
      </c>
      <c r="S136" s="919">
        <f t="shared" si="7"/>
        <v>2</v>
      </c>
      <c r="T136" s="979">
        <f t="shared" si="8"/>
        <v>0.73</v>
      </c>
      <c r="U136" s="987">
        <v>16</v>
      </c>
      <c r="V136" s="928">
        <v>10</v>
      </c>
      <c r="W136" s="928">
        <v>-6</v>
      </c>
      <c r="X136" s="985">
        <v>0.625</v>
      </c>
      <c r="Y136" s="983"/>
    </row>
    <row r="137" spans="1:25" ht="14.4" customHeight="1" x14ac:dyDescent="0.3">
      <c r="A137" s="948" t="s">
        <v>10645</v>
      </c>
      <c r="B137" s="934">
        <v>1</v>
      </c>
      <c r="C137" s="935">
        <v>0.56999999999999995</v>
      </c>
      <c r="D137" s="932">
        <v>12</v>
      </c>
      <c r="E137" s="944"/>
      <c r="F137" s="939"/>
      <c r="G137" s="921"/>
      <c r="H137" s="936"/>
      <c r="I137" s="937"/>
      <c r="J137" s="920"/>
      <c r="K137" s="940">
        <v>0.56000000000000005</v>
      </c>
      <c r="L137" s="938">
        <v>2</v>
      </c>
      <c r="M137" s="938">
        <v>18</v>
      </c>
      <c r="N137" s="941">
        <v>6</v>
      </c>
      <c r="O137" s="938" t="s">
        <v>10394</v>
      </c>
      <c r="P137" s="942" t="s">
        <v>10646</v>
      </c>
      <c r="Q137" s="943">
        <f t="shared" si="6"/>
        <v>-1</v>
      </c>
      <c r="R137" s="978">
        <f t="shared" si="6"/>
        <v>-0.56999999999999995</v>
      </c>
      <c r="S137" s="943">
        <f t="shared" si="7"/>
        <v>0</v>
      </c>
      <c r="T137" s="978">
        <f t="shared" si="8"/>
        <v>0</v>
      </c>
      <c r="U137" s="988" t="s">
        <v>630</v>
      </c>
      <c r="V137" s="934" t="s">
        <v>630</v>
      </c>
      <c r="W137" s="934" t="s">
        <v>630</v>
      </c>
      <c r="X137" s="986" t="s">
        <v>630</v>
      </c>
      <c r="Y137" s="984"/>
    </row>
    <row r="138" spans="1:25" ht="14.4" customHeight="1" x14ac:dyDescent="0.3">
      <c r="A138" s="947" t="s">
        <v>10647</v>
      </c>
      <c r="B138" s="928">
        <v>1</v>
      </c>
      <c r="C138" s="929">
        <v>0.32</v>
      </c>
      <c r="D138" s="930">
        <v>7</v>
      </c>
      <c r="E138" s="911">
        <v>3</v>
      </c>
      <c r="F138" s="912">
        <v>0.95</v>
      </c>
      <c r="G138" s="913">
        <v>4</v>
      </c>
      <c r="H138" s="914">
        <v>2</v>
      </c>
      <c r="I138" s="915">
        <v>0.63</v>
      </c>
      <c r="J138" s="916">
        <v>4</v>
      </c>
      <c r="K138" s="917">
        <v>0.32</v>
      </c>
      <c r="L138" s="914">
        <v>1</v>
      </c>
      <c r="M138" s="914">
        <v>12</v>
      </c>
      <c r="N138" s="918">
        <v>4</v>
      </c>
      <c r="O138" s="914" t="s">
        <v>10394</v>
      </c>
      <c r="P138" s="931" t="s">
        <v>10648</v>
      </c>
      <c r="Q138" s="919">
        <f t="shared" si="6"/>
        <v>1</v>
      </c>
      <c r="R138" s="979">
        <f t="shared" si="6"/>
        <v>0.31</v>
      </c>
      <c r="S138" s="919">
        <f t="shared" si="7"/>
        <v>-1</v>
      </c>
      <c r="T138" s="979">
        <f t="shared" si="8"/>
        <v>-0.31999999999999995</v>
      </c>
      <c r="U138" s="987">
        <v>8</v>
      </c>
      <c r="V138" s="928">
        <v>8</v>
      </c>
      <c r="W138" s="928">
        <v>0</v>
      </c>
      <c r="X138" s="985">
        <v>1</v>
      </c>
      <c r="Y138" s="983">
        <v>1</v>
      </c>
    </row>
    <row r="139" spans="1:25" ht="14.4" customHeight="1" x14ac:dyDescent="0.3">
      <c r="A139" s="947" t="s">
        <v>10649</v>
      </c>
      <c r="B139" s="928">
        <v>29</v>
      </c>
      <c r="C139" s="929">
        <v>10.25</v>
      </c>
      <c r="D139" s="930">
        <v>3</v>
      </c>
      <c r="E139" s="911">
        <v>31</v>
      </c>
      <c r="F139" s="912">
        <v>10.95</v>
      </c>
      <c r="G139" s="913">
        <v>3</v>
      </c>
      <c r="H139" s="914">
        <v>25</v>
      </c>
      <c r="I139" s="915">
        <v>8.83</v>
      </c>
      <c r="J139" s="916">
        <v>2.6</v>
      </c>
      <c r="K139" s="917">
        <v>0.35</v>
      </c>
      <c r="L139" s="914">
        <v>1</v>
      </c>
      <c r="M139" s="914">
        <v>12</v>
      </c>
      <c r="N139" s="918">
        <v>4</v>
      </c>
      <c r="O139" s="914" t="s">
        <v>10394</v>
      </c>
      <c r="P139" s="931" t="s">
        <v>10650</v>
      </c>
      <c r="Q139" s="919">
        <f t="shared" si="6"/>
        <v>-4</v>
      </c>
      <c r="R139" s="979">
        <f t="shared" si="6"/>
        <v>-1.42</v>
      </c>
      <c r="S139" s="919">
        <f t="shared" si="7"/>
        <v>-6</v>
      </c>
      <c r="T139" s="979">
        <f t="shared" si="8"/>
        <v>-2.1199999999999992</v>
      </c>
      <c r="U139" s="987">
        <v>100</v>
      </c>
      <c r="V139" s="928">
        <v>65</v>
      </c>
      <c r="W139" s="928">
        <v>-35</v>
      </c>
      <c r="X139" s="985">
        <v>0.65</v>
      </c>
      <c r="Y139" s="983">
        <v>2</v>
      </c>
    </row>
    <row r="140" spans="1:25" ht="14.4" customHeight="1" x14ac:dyDescent="0.3">
      <c r="A140" s="948" t="s">
        <v>10651</v>
      </c>
      <c r="B140" s="934">
        <v>3</v>
      </c>
      <c r="C140" s="935">
        <v>1.34</v>
      </c>
      <c r="D140" s="932">
        <v>2.2999999999999998</v>
      </c>
      <c r="E140" s="936">
        <v>6</v>
      </c>
      <c r="F140" s="937">
        <v>2.68</v>
      </c>
      <c r="G140" s="920">
        <v>3.2</v>
      </c>
      <c r="H140" s="938">
        <v>4</v>
      </c>
      <c r="I140" s="939">
        <v>1.78</v>
      </c>
      <c r="J140" s="921">
        <v>3.3</v>
      </c>
      <c r="K140" s="940">
        <v>0.45</v>
      </c>
      <c r="L140" s="938">
        <v>2</v>
      </c>
      <c r="M140" s="938">
        <v>15</v>
      </c>
      <c r="N140" s="941">
        <v>5</v>
      </c>
      <c r="O140" s="938" t="s">
        <v>10394</v>
      </c>
      <c r="P140" s="942" t="s">
        <v>10652</v>
      </c>
      <c r="Q140" s="943">
        <f t="shared" si="6"/>
        <v>1</v>
      </c>
      <c r="R140" s="978">
        <f t="shared" si="6"/>
        <v>0.43999999999999995</v>
      </c>
      <c r="S140" s="943">
        <f t="shared" si="7"/>
        <v>-2</v>
      </c>
      <c r="T140" s="978">
        <f t="shared" si="8"/>
        <v>-0.90000000000000013</v>
      </c>
      <c r="U140" s="988">
        <v>20</v>
      </c>
      <c r="V140" s="934">
        <v>13.2</v>
      </c>
      <c r="W140" s="934">
        <v>-6.8000000000000007</v>
      </c>
      <c r="X140" s="986">
        <v>0.65999999999999992</v>
      </c>
      <c r="Y140" s="984"/>
    </row>
    <row r="141" spans="1:25" ht="14.4" customHeight="1" x14ac:dyDescent="0.3">
      <c r="A141" s="948" t="s">
        <v>10653</v>
      </c>
      <c r="B141" s="934"/>
      <c r="C141" s="935"/>
      <c r="D141" s="932"/>
      <c r="E141" s="936">
        <v>1</v>
      </c>
      <c r="F141" s="937">
        <v>0.64</v>
      </c>
      <c r="G141" s="920">
        <v>3</v>
      </c>
      <c r="H141" s="938"/>
      <c r="I141" s="939"/>
      <c r="J141" s="921"/>
      <c r="K141" s="940">
        <v>0.64</v>
      </c>
      <c r="L141" s="938">
        <v>2</v>
      </c>
      <c r="M141" s="938">
        <v>21</v>
      </c>
      <c r="N141" s="941">
        <v>7</v>
      </c>
      <c r="O141" s="938" t="s">
        <v>10394</v>
      </c>
      <c r="P141" s="942" t="s">
        <v>10654</v>
      </c>
      <c r="Q141" s="943">
        <f t="shared" si="6"/>
        <v>0</v>
      </c>
      <c r="R141" s="978">
        <f t="shared" si="6"/>
        <v>0</v>
      </c>
      <c r="S141" s="943">
        <f t="shared" si="7"/>
        <v>-1</v>
      </c>
      <c r="T141" s="978">
        <f t="shared" si="8"/>
        <v>-0.64</v>
      </c>
      <c r="U141" s="988" t="s">
        <v>630</v>
      </c>
      <c r="V141" s="934" t="s">
        <v>630</v>
      </c>
      <c r="W141" s="934" t="s">
        <v>630</v>
      </c>
      <c r="X141" s="986" t="s">
        <v>630</v>
      </c>
      <c r="Y141" s="984"/>
    </row>
    <row r="142" spans="1:25" ht="14.4" customHeight="1" x14ac:dyDescent="0.3">
      <c r="A142" s="947" t="s">
        <v>10655</v>
      </c>
      <c r="B142" s="928"/>
      <c r="C142" s="929"/>
      <c r="D142" s="930"/>
      <c r="E142" s="911">
        <v>1</v>
      </c>
      <c r="F142" s="912">
        <v>0.39</v>
      </c>
      <c r="G142" s="913">
        <v>4</v>
      </c>
      <c r="H142" s="914"/>
      <c r="I142" s="915"/>
      <c r="J142" s="916"/>
      <c r="K142" s="917">
        <v>0.39</v>
      </c>
      <c r="L142" s="914">
        <v>2</v>
      </c>
      <c r="M142" s="914">
        <v>15</v>
      </c>
      <c r="N142" s="918">
        <v>5</v>
      </c>
      <c r="O142" s="914" t="s">
        <v>10394</v>
      </c>
      <c r="P142" s="931" t="s">
        <v>10656</v>
      </c>
      <c r="Q142" s="919">
        <f t="shared" si="6"/>
        <v>0</v>
      </c>
      <c r="R142" s="979">
        <f t="shared" si="6"/>
        <v>0</v>
      </c>
      <c r="S142" s="919">
        <f t="shared" si="7"/>
        <v>-1</v>
      </c>
      <c r="T142" s="979">
        <f t="shared" si="8"/>
        <v>-0.39</v>
      </c>
      <c r="U142" s="987" t="s">
        <v>630</v>
      </c>
      <c r="V142" s="928" t="s">
        <v>630</v>
      </c>
      <c r="W142" s="928" t="s">
        <v>630</v>
      </c>
      <c r="X142" s="985" t="s">
        <v>630</v>
      </c>
      <c r="Y142" s="983"/>
    </row>
    <row r="143" spans="1:25" ht="14.4" customHeight="1" x14ac:dyDescent="0.3">
      <c r="A143" s="947" t="s">
        <v>10657</v>
      </c>
      <c r="B143" s="928">
        <v>9</v>
      </c>
      <c r="C143" s="929">
        <v>2.88</v>
      </c>
      <c r="D143" s="930">
        <v>2.7</v>
      </c>
      <c r="E143" s="933">
        <v>14</v>
      </c>
      <c r="F143" s="915">
        <v>4.4800000000000004</v>
      </c>
      <c r="G143" s="916">
        <v>3.2</v>
      </c>
      <c r="H143" s="911">
        <v>19</v>
      </c>
      <c r="I143" s="912">
        <v>6.12</v>
      </c>
      <c r="J143" s="913">
        <v>3.7</v>
      </c>
      <c r="K143" s="917">
        <v>0.32</v>
      </c>
      <c r="L143" s="914">
        <v>1</v>
      </c>
      <c r="M143" s="914">
        <v>12</v>
      </c>
      <c r="N143" s="918">
        <v>4</v>
      </c>
      <c r="O143" s="914" t="s">
        <v>10394</v>
      </c>
      <c r="P143" s="931" t="s">
        <v>10658</v>
      </c>
      <c r="Q143" s="919">
        <f t="shared" si="6"/>
        <v>10</v>
      </c>
      <c r="R143" s="979">
        <f t="shared" si="6"/>
        <v>3.24</v>
      </c>
      <c r="S143" s="919">
        <f t="shared" si="7"/>
        <v>5</v>
      </c>
      <c r="T143" s="979">
        <f t="shared" si="8"/>
        <v>1.6399999999999997</v>
      </c>
      <c r="U143" s="987">
        <v>76</v>
      </c>
      <c r="V143" s="928">
        <v>70.3</v>
      </c>
      <c r="W143" s="928">
        <v>-5.7000000000000028</v>
      </c>
      <c r="X143" s="985">
        <v>0.92499999999999993</v>
      </c>
      <c r="Y143" s="983">
        <v>10</v>
      </c>
    </row>
    <row r="144" spans="1:25" ht="14.4" customHeight="1" x14ac:dyDescent="0.3">
      <c r="A144" s="948" t="s">
        <v>10659</v>
      </c>
      <c r="B144" s="934"/>
      <c r="C144" s="935"/>
      <c r="D144" s="932"/>
      <c r="E144" s="944"/>
      <c r="F144" s="939"/>
      <c r="G144" s="921"/>
      <c r="H144" s="936">
        <v>2</v>
      </c>
      <c r="I144" s="937">
        <v>0.91</v>
      </c>
      <c r="J144" s="923">
        <v>8</v>
      </c>
      <c r="K144" s="940">
        <v>0.45</v>
      </c>
      <c r="L144" s="938">
        <v>2</v>
      </c>
      <c r="M144" s="938">
        <v>18</v>
      </c>
      <c r="N144" s="941">
        <v>6</v>
      </c>
      <c r="O144" s="938" t="s">
        <v>10394</v>
      </c>
      <c r="P144" s="942" t="s">
        <v>10660</v>
      </c>
      <c r="Q144" s="943">
        <f t="shared" si="6"/>
        <v>2</v>
      </c>
      <c r="R144" s="978">
        <f t="shared" si="6"/>
        <v>0.91</v>
      </c>
      <c r="S144" s="943">
        <f t="shared" si="7"/>
        <v>2</v>
      </c>
      <c r="T144" s="978">
        <f t="shared" si="8"/>
        <v>0.91</v>
      </c>
      <c r="U144" s="988">
        <v>12</v>
      </c>
      <c r="V144" s="934">
        <v>16</v>
      </c>
      <c r="W144" s="934">
        <v>4</v>
      </c>
      <c r="X144" s="986">
        <v>1.3333333333333333</v>
      </c>
      <c r="Y144" s="984">
        <v>7</v>
      </c>
    </row>
    <row r="145" spans="1:25" ht="14.4" customHeight="1" x14ac:dyDescent="0.3">
      <c r="A145" s="947" t="s">
        <v>10661</v>
      </c>
      <c r="B145" s="924">
        <v>1</v>
      </c>
      <c r="C145" s="925">
        <v>4.6100000000000003</v>
      </c>
      <c r="D145" s="926">
        <v>19</v>
      </c>
      <c r="E145" s="933"/>
      <c r="F145" s="915"/>
      <c r="G145" s="916"/>
      <c r="H145" s="914"/>
      <c r="I145" s="915"/>
      <c r="J145" s="916"/>
      <c r="K145" s="917">
        <v>4.6100000000000003</v>
      </c>
      <c r="L145" s="914">
        <v>3</v>
      </c>
      <c r="M145" s="914">
        <v>27</v>
      </c>
      <c r="N145" s="918">
        <v>9</v>
      </c>
      <c r="O145" s="914" t="s">
        <v>10394</v>
      </c>
      <c r="P145" s="931" t="s">
        <v>10662</v>
      </c>
      <c r="Q145" s="919">
        <f t="shared" si="6"/>
        <v>-1</v>
      </c>
      <c r="R145" s="979">
        <f t="shared" si="6"/>
        <v>-4.6100000000000003</v>
      </c>
      <c r="S145" s="919">
        <f t="shared" si="7"/>
        <v>0</v>
      </c>
      <c r="T145" s="979">
        <f t="shared" si="8"/>
        <v>0</v>
      </c>
      <c r="U145" s="987" t="s">
        <v>630</v>
      </c>
      <c r="V145" s="928" t="s">
        <v>630</v>
      </c>
      <c r="W145" s="928" t="s">
        <v>630</v>
      </c>
      <c r="X145" s="985" t="s">
        <v>630</v>
      </c>
      <c r="Y145" s="983"/>
    </row>
    <row r="146" spans="1:25" ht="14.4" customHeight="1" x14ac:dyDescent="0.3">
      <c r="A146" s="947" t="s">
        <v>10663</v>
      </c>
      <c r="B146" s="928">
        <v>3</v>
      </c>
      <c r="C146" s="929">
        <v>9.8800000000000008</v>
      </c>
      <c r="D146" s="930">
        <v>21.3</v>
      </c>
      <c r="E146" s="911">
        <v>7</v>
      </c>
      <c r="F146" s="912">
        <v>23.05</v>
      </c>
      <c r="G146" s="913">
        <v>18.7</v>
      </c>
      <c r="H146" s="914">
        <v>6</v>
      </c>
      <c r="I146" s="915">
        <v>19.760000000000002</v>
      </c>
      <c r="J146" s="922">
        <v>15.8</v>
      </c>
      <c r="K146" s="917">
        <v>3.29</v>
      </c>
      <c r="L146" s="914">
        <v>4</v>
      </c>
      <c r="M146" s="914">
        <v>36</v>
      </c>
      <c r="N146" s="918">
        <v>12</v>
      </c>
      <c r="O146" s="914" t="s">
        <v>10394</v>
      </c>
      <c r="P146" s="931" t="s">
        <v>10664</v>
      </c>
      <c r="Q146" s="919">
        <f t="shared" si="6"/>
        <v>3</v>
      </c>
      <c r="R146" s="979">
        <f t="shared" si="6"/>
        <v>9.8800000000000008</v>
      </c>
      <c r="S146" s="919">
        <f t="shared" si="7"/>
        <v>-1</v>
      </c>
      <c r="T146" s="979">
        <f t="shared" si="8"/>
        <v>-3.2899999999999991</v>
      </c>
      <c r="U146" s="987">
        <v>72</v>
      </c>
      <c r="V146" s="928">
        <v>94.800000000000011</v>
      </c>
      <c r="W146" s="928">
        <v>22.800000000000011</v>
      </c>
      <c r="X146" s="985">
        <v>1.3166666666666669</v>
      </c>
      <c r="Y146" s="983">
        <v>27</v>
      </c>
    </row>
    <row r="147" spans="1:25" ht="14.4" customHeight="1" x14ac:dyDescent="0.3">
      <c r="A147" s="948" t="s">
        <v>10665</v>
      </c>
      <c r="B147" s="934">
        <v>1</v>
      </c>
      <c r="C147" s="935">
        <v>4.09</v>
      </c>
      <c r="D147" s="932">
        <v>30</v>
      </c>
      <c r="E147" s="936">
        <v>3</v>
      </c>
      <c r="F147" s="937">
        <v>12.26</v>
      </c>
      <c r="G147" s="920">
        <v>17</v>
      </c>
      <c r="H147" s="938"/>
      <c r="I147" s="939"/>
      <c r="J147" s="921"/>
      <c r="K147" s="940">
        <v>4.09</v>
      </c>
      <c r="L147" s="938">
        <v>5</v>
      </c>
      <c r="M147" s="938">
        <v>45</v>
      </c>
      <c r="N147" s="941">
        <v>15</v>
      </c>
      <c r="O147" s="938" t="s">
        <v>10394</v>
      </c>
      <c r="P147" s="942" t="s">
        <v>10666</v>
      </c>
      <c r="Q147" s="943">
        <f t="shared" si="6"/>
        <v>-1</v>
      </c>
      <c r="R147" s="978">
        <f t="shared" si="6"/>
        <v>-4.09</v>
      </c>
      <c r="S147" s="943">
        <f t="shared" si="7"/>
        <v>-3</v>
      </c>
      <c r="T147" s="978">
        <f t="shared" si="8"/>
        <v>-12.26</v>
      </c>
      <c r="U147" s="988" t="s">
        <v>630</v>
      </c>
      <c r="V147" s="934" t="s">
        <v>630</v>
      </c>
      <c r="W147" s="934" t="s">
        <v>630</v>
      </c>
      <c r="X147" s="986" t="s">
        <v>630</v>
      </c>
      <c r="Y147" s="984"/>
    </row>
    <row r="148" spans="1:25" ht="14.4" customHeight="1" x14ac:dyDescent="0.3">
      <c r="A148" s="948" t="s">
        <v>10667</v>
      </c>
      <c r="B148" s="934">
        <v>3</v>
      </c>
      <c r="C148" s="935">
        <v>19.100000000000001</v>
      </c>
      <c r="D148" s="932">
        <v>17.3</v>
      </c>
      <c r="E148" s="936">
        <v>5</v>
      </c>
      <c r="F148" s="937">
        <v>33.409999999999997</v>
      </c>
      <c r="G148" s="920">
        <v>33.6</v>
      </c>
      <c r="H148" s="938">
        <v>2</v>
      </c>
      <c r="I148" s="939">
        <v>12.73</v>
      </c>
      <c r="J148" s="923">
        <v>33.5</v>
      </c>
      <c r="K148" s="940">
        <v>6.37</v>
      </c>
      <c r="L148" s="938">
        <v>7</v>
      </c>
      <c r="M148" s="938">
        <v>60</v>
      </c>
      <c r="N148" s="941">
        <v>20</v>
      </c>
      <c r="O148" s="938" t="s">
        <v>10394</v>
      </c>
      <c r="P148" s="942" t="s">
        <v>10668</v>
      </c>
      <c r="Q148" s="943">
        <f t="shared" si="6"/>
        <v>-1</v>
      </c>
      <c r="R148" s="978">
        <f t="shared" si="6"/>
        <v>-6.370000000000001</v>
      </c>
      <c r="S148" s="943">
        <f t="shared" si="7"/>
        <v>-3</v>
      </c>
      <c r="T148" s="978">
        <f t="shared" si="8"/>
        <v>-20.679999999999996</v>
      </c>
      <c r="U148" s="988">
        <v>40</v>
      </c>
      <c r="V148" s="934">
        <v>67</v>
      </c>
      <c r="W148" s="934">
        <v>27</v>
      </c>
      <c r="X148" s="986">
        <v>1.675</v>
      </c>
      <c r="Y148" s="984">
        <v>27</v>
      </c>
    </row>
    <row r="149" spans="1:25" ht="14.4" customHeight="1" x14ac:dyDescent="0.3">
      <c r="A149" s="947" t="s">
        <v>10669</v>
      </c>
      <c r="B149" s="924">
        <v>10</v>
      </c>
      <c r="C149" s="925">
        <v>30.15</v>
      </c>
      <c r="D149" s="926">
        <v>7.7</v>
      </c>
      <c r="E149" s="933">
        <v>9</v>
      </c>
      <c r="F149" s="915">
        <v>27.13</v>
      </c>
      <c r="G149" s="916">
        <v>10.4</v>
      </c>
      <c r="H149" s="914">
        <v>8</v>
      </c>
      <c r="I149" s="915">
        <v>24.12</v>
      </c>
      <c r="J149" s="916">
        <v>8.6</v>
      </c>
      <c r="K149" s="917">
        <v>3.01</v>
      </c>
      <c r="L149" s="914">
        <v>4</v>
      </c>
      <c r="M149" s="914">
        <v>33</v>
      </c>
      <c r="N149" s="918">
        <v>11</v>
      </c>
      <c r="O149" s="914" t="s">
        <v>10394</v>
      </c>
      <c r="P149" s="931" t="s">
        <v>10670</v>
      </c>
      <c r="Q149" s="919">
        <f t="shared" si="6"/>
        <v>-2</v>
      </c>
      <c r="R149" s="979">
        <f t="shared" si="6"/>
        <v>-6.0299999999999976</v>
      </c>
      <c r="S149" s="919">
        <f t="shared" si="7"/>
        <v>-1</v>
      </c>
      <c r="T149" s="979">
        <f t="shared" si="8"/>
        <v>-3.009999999999998</v>
      </c>
      <c r="U149" s="987">
        <v>88</v>
      </c>
      <c r="V149" s="928">
        <v>68.8</v>
      </c>
      <c r="W149" s="928">
        <v>-19.200000000000003</v>
      </c>
      <c r="X149" s="985">
        <v>0.78181818181818175</v>
      </c>
      <c r="Y149" s="983">
        <v>9</v>
      </c>
    </row>
    <row r="150" spans="1:25" ht="14.4" customHeight="1" x14ac:dyDescent="0.3">
      <c r="A150" s="948" t="s">
        <v>10671</v>
      </c>
      <c r="B150" s="945">
        <v>7</v>
      </c>
      <c r="C150" s="946">
        <v>32.520000000000003</v>
      </c>
      <c r="D150" s="927">
        <v>10</v>
      </c>
      <c r="E150" s="944">
        <v>4</v>
      </c>
      <c r="F150" s="939">
        <v>18.579999999999998</v>
      </c>
      <c r="G150" s="921">
        <v>24.5</v>
      </c>
      <c r="H150" s="938">
        <v>4</v>
      </c>
      <c r="I150" s="939">
        <v>18.579999999999998</v>
      </c>
      <c r="J150" s="923">
        <v>15.3</v>
      </c>
      <c r="K150" s="940">
        <v>4.6500000000000004</v>
      </c>
      <c r="L150" s="938">
        <v>5</v>
      </c>
      <c r="M150" s="938">
        <v>45</v>
      </c>
      <c r="N150" s="941">
        <v>15</v>
      </c>
      <c r="O150" s="938" t="s">
        <v>10394</v>
      </c>
      <c r="P150" s="942" t="s">
        <v>10672</v>
      </c>
      <c r="Q150" s="943">
        <f t="shared" si="6"/>
        <v>-3</v>
      </c>
      <c r="R150" s="978">
        <f t="shared" si="6"/>
        <v>-13.940000000000005</v>
      </c>
      <c r="S150" s="943">
        <f t="shared" si="7"/>
        <v>0</v>
      </c>
      <c r="T150" s="978">
        <f t="shared" si="8"/>
        <v>0</v>
      </c>
      <c r="U150" s="988">
        <v>60</v>
      </c>
      <c r="V150" s="934">
        <v>61.2</v>
      </c>
      <c r="W150" s="934">
        <v>1.2000000000000028</v>
      </c>
      <c r="X150" s="986">
        <v>1.02</v>
      </c>
      <c r="Y150" s="984">
        <v>15</v>
      </c>
    </row>
    <row r="151" spans="1:25" ht="14.4" customHeight="1" x14ac:dyDescent="0.3">
      <c r="A151" s="948" t="s">
        <v>10673</v>
      </c>
      <c r="B151" s="945">
        <v>1</v>
      </c>
      <c r="C151" s="946">
        <v>5.3</v>
      </c>
      <c r="D151" s="927">
        <v>39</v>
      </c>
      <c r="E151" s="944"/>
      <c r="F151" s="939"/>
      <c r="G151" s="921"/>
      <c r="H151" s="938">
        <v>2</v>
      </c>
      <c r="I151" s="939">
        <v>10.59</v>
      </c>
      <c r="J151" s="923">
        <v>17</v>
      </c>
      <c r="K151" s="940">
        <v>5.3</v>
      </c>
      <c r="L151" s="938">
        <v>5</v>
      </c>
      <c r="M151" s="938">
        <v>45</v>
      </c>
      <c r="N151" s="941">
        <v>15</v>
      </c>
      <c r="O151" s="938" t="s">
        <v>10394</v>
      </c>
      <c r="P151" s="942" t="s">
        <v>10674</v>
      </c>
      <c r="Q151" s="943">
        <f t="shared" si="6"/>
        <v>1</v>
      </c>
      <c r="R151" s="978">
        <f t="shared" si="6"/>
        <v>5.29</v>
      </c>
      <c r="S151" s="943">
        <f t="shared" si="7"/>
        <v>2</v>
      </c>
      <c r="T151" s="978">
        <f t="shared" si="8"/>
        <v>10.59</v>
      </c>
      <c r="U151" s="988">
        <v>30</v>
      </c>
      <c r="V151" s="934">
        <v>34</v>
      </c>
      <c r="W151" s="934">
        <v>4</v>
      </c>
      <c r="X151" s="986">
        <v>1.1333333333333333</v>
      </c>
      <c r="Y151" s="984">
        <v>8</v>
      </c>
    </row>
    <row r="152" spans="1:25" ht="14.4" customHeight="1" x14ac:dyDescent="0.3">
      <c r="A152" s="947" t="s">
        <v>10675</v>
      </c>
      <c r="B152" s="924">
        <v>6</v>
      </c>
      <c r="C152" s="925">
        <v>10.57</v>
      </c>
      <c r="D152" s="926">
        <v>6.8</v>
      </c>
      <c r="E152" s="933">
        <v>4</v>
      </c>
      <c r="F152" s="915">
        <v>6.57</v>
      </c>
      <c r="G152" s="916">
        <v>5.8</v>
      </c>
      <c r="H152" s="914">
        <v>1</v>
      </c>
      <c r="I152" s="915">
        <v>1.64</v>
      </c>
      <c r="J152" s="916">
        <v>7</v>
      </c>
      <c r="K152" s="917">
        <v>1.64</v>
      </c>
      <c r="L152" s="914">
        <v>3</v>
      </c>
      <c r="M152" s="914">
        <v>27</v>
      </c>
      <c r="N152" s="918">
        <v>9</v>
      </c>
      <c r="O152" s="914" t="s">
        <v>10394</v>
      </c>
      <c r="P152" s="931" t="s">
        <v>10676</v>
      </c>
      <c r="Q152" s="919">
        <f t="shared" si="6"/>
        <v>-5</v>
      </c>
      <c r="R152" s="979">
        <f t="shared" si="6"/>
        <v>-8.93</v>
      </c>
      <c r="S152" s="919">
        <f t="shared" si="7"/>
        <v>-3</v>
      </c>
      <c r="T152" s="979">
        <f t="shared" si="8"/>
        <v>-4.9300000000000006</v>
      </c>
      <c r="U152" s="987">
        <v>9</v>
      </c>
      <c r="V152" s="928">
        <v>7</v>
      </c>
      <c r="W152" s="928">
        <v>-2</v>
      </c>
      <c r="X152" s="985">
        <v>0.77777777777777779</v>
      </c>
      <c r="Y152" s="983"/>
    </row>
    <row r="153" spans="1:25" ht="14.4" customHeight="1" x14ac:dyDescent="0.3">
      <c r="A153" s="948" t="s">
        <v>10677</v>
      </c>
      <c r="B153" s="945">
        <v>6</v>
      </c>
      <c r="C153" s="946">
        <v>15.4</v>
      </c>
      <c r="D153" s="927">
        <v>7.7</v>
      </c>
      <c r="E153" s="944">
        <v>2</v>
      </c>
      <c r="F153" s="939">
        <v>5.1100000000000003</v>
      </c>
      <c r="G153" s="921">
        <v>5</v>
      </c>
      <c r="H153" s="938">
        <v>3</v>
      </c>
      <c r="I153" s="939">
        <v>7.73</v>
      </c>
      <c r="J153" s="923">
        <v>17.7</v>
      </c>
      <c r="K153" s="940">
        <v>2.5499999999999998</v>
      </c>
      <c r="L153" s="938">
        <v>4</v>
      </c>
      <c r="M153" s="938">
        <v>36</v>
      </c>
      <c r="N153" s="941">
        <v>12</v>
      </c>
      <c r="O153" s="938" t="s">
        <v>10394</v>
      </c>
      <c r="P153" s="942" t="s">
        <v>10678</v>
      </c>
      <c r="Q153" s="943">
        <f t="shared" si="6"/>
        <v>-3</v>
      </c>
      <c r="R153" s="978">
        <f t="shared" si="6"/>
        <v>-7.67</v>
      </c>
      <c r="S153" s="943">
        <f t="shared" si="7"/>
        <v>1</v>
      </c>
      <c r="T153" s="978">
        <f t="shared" si="8"/>
        <v>2.62</v>
      </c>
      <c r="U153" s="988">
        <v>36</v>
      </c>
      <c r="V153" s="934">
        <v>53.099999999999994</v>
      </c>
      <c r="W153" s="934">
        <v>17.099999999999994</v>
      </c>
      <c r="X153" s="986">
        <v>1.4749999999999999</v>
      </c>
      <c r="Y153" s="984">
        <v>20</v>
      </c>
    </row>
    <row r="154" spans="1:25" ht="14.4" customHeight="1" x14ac:dyDescent="0.3">
      <c r="A154" s="948" t="s">
        <v>10679</v>
      </c>
      <c r="B154" s="945"/>
      <c r="C154" s="946"/>
      <c r="D154" s="927"/>
      <c r="E154" s="944">
        <v>1</v>
      </c>
      <c r="F154" s="939">
        <v>4.2</v>
      </c>
      <c r="G154" s="921">
        <v>15</v>
      </c>
      <c r="H154" s="938">
        <v>1</v>
      </c>
      <c r="I154" s="939">
        <v>4.2</v>
      </c>
      <c r="J154" s="921">
        <v>8</v>
      </c>
      <c r="K154" s="940">
        <v>4.2</v>
      </c>
      <c r="L154" s="938">
        <v>5</v>
      </c>
      <c r="M154" s="938">
        <v>45</v>
      </c>
      <c r="N154" s="941">
        <v>15</v>
      </c>
      <c r="O154" s="938" t="s">
        <v>10394</v>
      </c>
      <c r="P154" s="942" t="s">
        <v>10680</v>
      </c>
      <c r="Q154" s="943">
        <f t="shared" si="6"/>
        <v>1</v>
      </c>
      <c r="R154" s="978">
        <f t="shared" si="6"/>
        <v>4.2</v>
      </c>
      <c r="S154" s="943">
        <f t="shared" si="7"/>
        <v>0</v>
      </c>
      <c r="T154" s="978">
        <f t="shared" si="8"/>
        <v>0</v>
      </c>
      <c r="U154" s="988">
        <v>15</v>
      </c>
      <c r="V154" s="934">
        <v>8</v>
      </c>
      <c r="W154" s="934">
        <v>-7</v>
      </c>
      <c r="X154" s="986">
        <v>0.53333333333333333</v>
      </c>
      <c r="Y154" s="984"/>
    </row>
    <row r="155" spans="1:25" ht="14.4" customHeight="1" x14ac:dyDescent="0.3">
      <c r="A155" s="947" t="s">
        <v>10681</v>
      </c>
      <c r="B155" s="928">
        <v>3</v>
      </c>
      <c r="C155" s="929">
        <v>3.11</v>
      </c>
      <c r="D155" s="930">
        <v>6</v>
      </c>
      <c r="E155" s="933">
        <v>1</v>
      </c>
      <c r="F155" s="915">
        <v>1.04</v>
      </c>
      <c r="G155" s="916">
        <v>6</v>
      </c>
      <c r="H155" s="911">
        <v>3</v>
      </c>
      <c r="I155" s="912">
        <v>3.11</v>
      </c>
      <c r="J155" s="922">
        <v>5.3</v>
      </c>
      <c r="K155" s="917">
        <v>1.04</v>
      </c>
      <c r="L155" s="914">
        <v>2</v>
      </c>
      <c r="M155" s="914">
        <v>15</v>
      </c>
      <c r="N155" s="918">
        <v>5</v>
      </c>
      <c r="O155" s="914" t="s">
        <v>10394</v>
      </c>
      <c r="P155" s="931" t="s">
        <v>10682</v>
      </c>
      <c r="Q155" s="919">
        <f t="shared" si="6"/>
        <v>0</v>
      </c>
      <c r="R155" s="979">
        <f t="shared" si="6"/>
        <v>0</v>
      </c>
      <c r="S155" s="919">
        <f t="shared" si="7"/>
        <v>2</v>
      </c>
      <c r="T155" s="979">
        <f t="shared" si="8"/>
        <v>2.0699999999999998</v>
      </c>
      <c r="U155" s="987">
        <v>15</v>
      </c>
      <c r="V155" s="928">
        <v>15.899999999999999</v>
      </c>
      <c r="W155" s="928">
        <v>0.89999999999999858</v>
      </c>
      <c r="X155" s="985">
        <v>1.0599999999999998</v>
      </c>
      <c r="Y155" s="983">
        <v>2</v>
      </c>
    </row>
    <row r="156" spans="1:25" ht="14.4" customHeight="1" x14ac:dyDescent="0.3">
      <c r="A156" s="947" t="s">
        <v>10683</v>
      </c>
      <c r="B156" s="928">
        <v>57</v>
      </c>
      <c r="C156" s="929">
        <v>55.79</v>
      </c>
      <c r="D156" s="930">
        <v>5.2</v>
      </c>
      <c r="E156" s="911">
        <v>67</v>
      </c>
      <c r="F156" s="912">
        <v>65.569999999999993</v>
      </c>
      <c r="G156" s="913">
        <v>4.9000000000000004</v>
      </c>
      <c r="H156" s="914">
        <v>63</v>
      </c>
      <c r="I156" s="915">
        <v>61.66</v>
      </c>
      <c r="J156" s="916">
        <v>5</v>
      </c>
      <c r="K156" s="917">
        <v>0.98</v>
      </c>
      <c r="L156" s="914">
        <v>2</v>
      </c>
      <c r="M156" s="914">
        <v>15</v>
      </c>
      <c r="N156" s="918">
        <v>5</v>
      </c>
      <c r="O156" s="914" t="s">
        <v>10394</v>
      </c>
      <c r="P156" s="931" t="s">
        <v>10684</v>
      </c>
      <c r="Q156" s="919">
        <f t="shared" si="6"/>
        <v>6</v>
      </c>
      <c r="R156" s="979">
        <f t="shared" si="6"/>
        <v>5.8699999999999974</v>
      </c>
      <c r="S156" s="919">
        <f t="shared" si="7"/>
        <v>-4</v>
      </c>
      <c r="T156" s="979">
        <f t="shared" si="8"/>
        <v>-3.9099999999999966</v>
      </c>
      <c r="U156" s="987">
        <v>315</v>
      </c>
      <c r="V156" s="928">
        <v>315</v>
      </c>
      <c r="W156" s="928">
        <v>0</v>
      </c>
      <c r="X156" s="985">
        <v>1</v>
      </c>
      <c r="Y156" s="983">
        <v>29</v>
      </c>
    </row>
    <row r="157" spans="1:25" ht="14.4" customHeight="1" x14ac:dyDescent="0.3">
      <c r="A157" s="948" t="s">
        <v>10685</v>
      </c>
      <c r="B157" s="934">
        <v>13</v>
      </c>
      <c r="C157" s="935">
        <v>16.53</v>
      </c>
      <c r="D157" s="932">
        <v>5.5</v>
      </c>
      <c r="E157" s="936">
        <v>6</v>
      </c>
      <c r="F157" s="937">
        <v>7.63</v>
      </c>
      <c r="G157" s="920">
        <v>4.8</v>
      </c>
      <c r="H157" s="938">
        <v>8</v>
      </c>
      <c r="I157" s="939">
        <v>10.17</v>
      </c>
      <c r="J157" s="921">
        <v>5.9</v>
      </c>
      <c r="K157" s="940">
        <v>1.27</v>
      </c>
      <c r="L157" s="938">
        <v>2</v>
      </c>
      <c r="M157" s="938">
        <v>21</v>
      </c>
      <c r="N157" s="941">
        <v>7</v>
      </c>
      <c r="O157" s="938" t="s">
        <v>10394</v>
      </c>
      <c r="P157" s="942" t="s">
        <v>10686</v>
      </c>
      <c r="Q157" s="943">
        <f t="shared" si="6"/>
        <v>-5</v>
      </c>
      <c r="R157" s="978">
        <f t="shared" si="6"/>
        <v>-6.3600000000000012</v>
      </c>
      <c r="S157" s="943">
        <f t="shared" si="7"/>
        <v>2</v>
      </c>
      <c r="T157" s="978">
        <f t="shared" si="8"/>
        <v>2.54</v>
      </c>
      <c r="U157" s="988">
        <v>56</v>
      </c>
      <c r="V157" s="934">
        <v>47.2</v>
      </c>
      <c r="W157" s="934">
        <v>-8.7999999999999972</v>
      </c>
      <c r="X157" s="986">
        <v>0.84285714285714286</v>
      </c>
      <c r="Y157" s="984">
        <v>2</v>
      </c>
    </row>
    <row r="158" spans="1:25" ht="14.4" customHeight="1" x14ac:dyDescent="0.3">
      <c r="A158" s="948" t="s">
        <v>10687</v>
      </c>
      <c r="B158" s="934">
        <v>1</v>
      </c>
      <c r="C158" s="935">
        <v>1.63</v>
      </c>
      <c r="D158" s="932">
        <v>5</v>
      </c>
      <c r="E158" s="936">
        <v>6</v>
      </c>
      <c r="F158" s="937">
        <v>9.8000000000000007</v>
      </c>
      <c r="G158" s="920">
        <v>7.3</v>
      </c>
      <c r="H158" s="938">
        <v>1</v>
      </c>
      <c r="I158" s="939">
        <v>1.63</v>
      </c>
      <c r="J158" s="921">
        <v>8</v>
      </c>
      <c r="K158" s="940">
        <v>1.63</v>
      </c>
      <c r="L158" s="938">
        <v>3</v>
      </c>
      <c r="M158" s="938">
        <v>24</v>
      </c>
      <c r="N158" s="941">
        <v>8</v>
      </c>
      <c r="O158" s="938" t="s">
        <v>10394</v>
      </c>
      <c r="P158" s="942" t="s">
        <v>10688</v>
      </c>
      <c r="Q158" s="943">
        <f t="shared" si="6"/>
        <v>0</v>
      </c>
      <c r="R158" s="978">
        <f t="shared" si="6"/>
        <v>0</v>
      </c>
      <c r="S158" s="943">
        <f t="shared" si="7"/>
        <v>-5</v>
      </c>
      <c r="T158" s="978">
        <f t="shared" si="8"/>
        <v>-8.1700000000000017</v>
      </c>
      <c r="U158" s="988">
        <v>8</v>
      </c>
      <c r="V158" s="934">
        <v>8</v>
      </c>
      <c r="W158" s="934">
        <v>0</v>
      </c>
      <c r="X158" s="986">
        <v>1</v>
      </c>
      <c r="Y158" s="984"/>
    </row>
    <row r="159" spans="1:25" ht="14.4" customHeight="1" x14ac:dyDescent="0.3">
      <c r="A159" s="947" t="s">
        <v>10689</v>
      </c>
      <c r="B159" s="928"/>
      <c r="C159" s="929"/>
      <c r="D159" s="930"/>
      <c r="E159" s="933"/>
      <c r="F159" s="915"/>
      <c r="G159" s="916"/>
      <c r="H159" s="911">
        <v>4</v>
      </c>
      <c r="I159" s="912">
        <v>4.55</v>
      </c>
      <c r="J159" s="913">
        <v>4</v>
      </c>
      <c r="K159" s="917">
        <v>1.1399999999999999</v>
      </c>
      <c r="L159" s="914">
        <v>1</v>
      </c>
      <c r="M159" s="914">
        <v>12</v>
      </c>
      <c r="N159" s="918">
        <v>4</v>
      </c>
      <c r="O159" s="914" t="s">
        <v>10394</v>
      </c>
      <c r="P159" s="931" t="s">
        <v>10690</v>
      </c>
      <c r="Q159" s="919">
        <f t="shared" si="6"/>
        <v>4</v>
      </c>
      <c r="R159" s="979">
        <f t="shared" si="6"/>
        <v>4.55</v>
      </c>
      <c r="S159" s="919">
        <f t="shared" si="7"/>
        <v>4</v>
      </c>
      <c r="T159" s="979">
        <f t="shared" si="8"/>
        <v>4.55</v>
      </c>
      <c r="U159" s="987">
        <v>16</v>
      </c>
      <c r="V159" s="928">
        <v>16</v>
      </c>
      <c r="W159" s="928">
        <v>0</v>
      </c>
      <c r="X159" s="985">
        <v>1</v>
      </c>
      <c r="Y159" s="983"/>
    </row>
    <row r="160" spans="1:25" ht="14.4" customHeight="1" x14ac:dyDescent="0.3">
      <c r="A160" s="947" t="s">
        <v>10691</v>
      </c>
      <c r="B160" s="928"/>
      <c r="C160" s="929"/>
      <c r="D160" s="930"/>
      <c r="E160" s="911">
        <v>6</v>
      </c>
      <c r="F160" s="912">
        <v>12.15</v>
      </c>
      <c r="G160" s="913">
        <v>8.1999999999999993</v>
      </c>
      <c r="H160" s="914">
        <v>4</v>
      </c>
      <c r="I160" s="915">
        <v>8.1</v>
      </c>
      <c r="J160" s="916">
        <v>6</v>
      </c>
      <c r="K160" s="917">
        <v>2.02</v>
      </c>
      <c r="L160" s="914">
        <v>2</v>
      </c>
      <c r="M160" s="914">
        <v>18</v>
      </c>
      <c r="N160" s="918">
        <v>6</v>
      </c>
      <c r="O160" s="914" t="s">
        <v>10394</v>
      </c>
      <c r="P160" s="931" t="s">
        <v>10692</v>
      </c>
      <c r="Q160" s="919">
        <f t="shared" si="6"/>
        <v>4</v>
      </c>
      <c r="R160" s="979">
        <f t="shared" si="6"/>
        <v>8.1</v>
      </c>
      <c r="S160" s="919">
        <f t="shared" si="7"/>
        <v>-2</v>
      </c>
      <c r="T160" s="979">
        <f t="shared" si="8"/>
        <v>-4.0500000000000007</v>
      </c>
      <c r="U160" s="987">
        <v>24</v>
      </c>
      <c r="V160" s="928">
        <v>24</v>
      </c>
      <c r="W160" s="928">
        <v>0</v>
      </c>
      <c r="X160" s="985">
        <v>1</v>
      </c>
      <c r="Y160" s="983">
        <v>1</v>
      </c>
    </row>
    <row r="161" spans="1:25" ht="14.4" customHeight="1" x14ac:dyDescent="0.3">
      <c r="A161" s="948" t="s">
        <v>10693</v>
      </c>
      <c r="B161" s="934"/>
      <c r="C161" s="935"/>
      <c r="D161" s="932"/>
      <c r="E161" s="936">
        <v>1</v>
      </c>
      <c r="F161" s="937">
        <v>2.54</v>
      </c>
      <c r="G161" s="920">
        <v>11</v>
      </c>
      <c r="H161" s="938">
        <v>1</v>
      </c>
      <c r="I161" s="939">
        <v>2.54</v>
      </c>
      <c r="J161" s="923">
        <v>10</v>
      </c>
      <c r="K161" s="940">
        <v>2.54</v>
      </c>
      <c r="L161" s="938">
        <v>3</v>
      </c>
      <c r="M161" s="938">
        <v>24</v>
      </c>
      <c r="N161" s="941">
        <v>8</v>
      </c>
      <c r="O161" s="938" t="s">
        <v>10394</v>
      </c>
      <c r="P161" s="942" t="s">
        <v>10694</v>
      </c>
      <c r="Q161" s="943">
        <f t="shared" si="6"/>
        <v>1</v>
      </c>
      <c r="R161" s="978">
        <f t="shared" si="6"/>
        <v>2.54</v>
      </c>
      <c r="S161" s="943">
        <f t="shared" si="7"/>
        <v>0</v>
      </c>
      <c r="T161" s="978">
        <f t="shared" si="8"/>
        <v>0</v>
      </c>
      <c r="U161" s="988">
        <v>8</v>
      </c>
      <c r="V161" s="934">
        <v>10</v>
      </c>
      <c r="W161" s="934">
        <v>2</v>
      </c>
      <c r="X161" s="986">
        <v>1.25</v>
      </c>
      <c r="Y161" s="984">
        <v>2</v>
      </c>
    </row>
    <row r="162" spans="1:25" ht="14.4" customHeight="1" x14ac:dyDescent="0.3">
      <c r="A162" s="947" t="s">
        <v>10695</v>
      </c>
      <c r="B162" s="924">
        <v>149</v>
      </c>
      <c r="C162" s="925">
        <v>97.87</v>
      </c>
      <c r="D162" s="926">
        <v>3.2</v>
      </c>
      <c r="E162" s="933">
        <v>137</v>
      </c>
      <c r="F162" s="915">
        <v>89.95</v>
      </c>
      <c r="G162" s="916">
        <v>3.2</v>
      </c>
      <c r="H162" s="914">
        <v>136</v>
      </c>
      <c r="I162" s="915">
        <v>89.31</v>
      </c>
      <c r="J162" s="916">
        <v>3.2</v>
      </c>
      <c r="K162" s="917">
        <v>0.66</v>
      </c>
      <c r="L162" s="914">
        <v>1</v>
      </c>
      <c r="M162" s="914">
        <v>12</v>
      </c>
      <c r="N162" s="918">
        <v>4</v>
      </c>
      <c r="O162" s="914" t="s">
        <v>10394</v>
      </c>
      <c r="P162" s="931" t="s">
        <v>10696</v>
      </c>
      <c r="Q162" s="919">
        <f t="shared" si="6"/>
        <v>-13</v>
      </c>
      <c r="R162" s="979">
        <f t="shared" si="6"/>
        <v>-8.5600000000000023</v>
      </c>
      <c r="S162" s="919">
        <f t="shared" si="7"/>
        <v>-1</v>
      </c>
      <c r="T162" s="979">
        <f t="shared" si="8"/>
        <v>-0.64000000000000057</v>
      </c>
      <c r="U162" s="987">
        <v>544</v>
      </c>
      <c r="V162" s="928">
        <v>435.20000000000005</v>
      </c>
      <c r="W162" s="928">
        <v>-108.79999999999995</v>
      </c>
      <c r="X162" s="985">
        <v>0.8</v>
      </c>
      <c r="Y162" s="983">
        <v>15</v>
      </c>
    </row>
    <row r="163" spans="1:25" ht="14.4" customHeight="1" x14ac:dyDescent="0.3">
      <c r="A163" s="948" t="s">
        <v>10697</v>
      </c>
      <c r="B163" s="945">
        <v>2</v>
      </c>
      <c r="C163" s="946">
        <v>1.95</v>
      </c>
      <c r="D163" s="927">
        <v>11.5</v>
      </c>
      <c r="E163" s="944">
        <v>2</v>
      </c>
      <c r="F163" s="939">
        <v>1.91</v>
      </c>
      <c r="G163" s="921">
        <v>7</v>
      </c>
      <c r="H163" s="938"/>
      <c r="I163" s="939"/>
      <c r="J163" s="921"/>
      <c r="K163" s="940">
        <v>0.96</v>
      </c>
      <c r="L163" s="938">
        <v>2</v>
      </c>
      <c r="M163" s="938">
        <v>18</v>
      </c>
      <c r="N163" s="941">
        <v>6</v>
      </c>
      <c r="O163" s="938" t="s">
        <v>10394</v>
      </c>
      <c r="P163" s="942" t="s">
        <v>10696</v>
      </c>
      <c r="Q163" s="943">
        <f t="shared" si="6"/>
        <v>-2</v>
      </c>
      <c r="R163" s="978">
        <f t="shared" si="6"/>
        <v>-1.95</v>
      </c>
      <c r="S163" s="943">
        <f t="shared" si="7"/>
        <v>-2</v>
      </c>
      <c r="T163" s="978">
        <f t="shared" si="8"/>
        <v>-1.91</v>
      </c>
      <c r="U163" s="988" t="s">
        <v>630</v>
      </c>
      <c r="V163" s="934" t="s">
        <v>630</v>
      </c>
      <c r="W163" s="934" t="s">
        <v>630</v>
      </c>
      <c r="X163" s="986" t="s">
        <v>630</v>
      </c>
      <c r="Y163" s="984"/>
    </row>
    <row r="164" spans="1:25" ht="14.4" customHeight="1" x14ac:dyDescent="0.3">
      <c r="A164" s="948" t="s">
        <v>10698</v>
      </c>
      <c r="B164" s="945">
        <v>2</v>
      </c>
      <c r="C164" s="946">
        <v>3</v>
      </c>
      <c r="D164" s="927">
        <v>3.5</v>
      </c>
      <c r="E164" s="944"/>
      <c r="F164" s="939"/>
      <c r="G164" s="921"/>
      <c r="H164" s="938">
        <v>1</v>
      </c>
      <c r="I164" s="939">
        <v>1.5</v>
      </c>
      <c r="J164" s="921">
        <v>5</v>
      </c>
      <c r="K164" s="940">
        <v>1.5</v>
      </c>
      <c r="L164" s="938">
        <v>3</v>
      </c>
      <c r="M164" s="938">
        <v>27</v>
      </c>
      <c r="N164" s="941">
        <v>9</v>
      </c>
      <c r="O164" s="938" t="s">
        <v>10394</v>
      </c>
      <c r="P164" s="942" t="s">
        <v>10696</v>
      </c>
      <c r="Q164" s="943">
        <f t="shared" si="6"/>
        <v>-1</v>
      </c>
      <c r="R164" s="978">
        <f t="shared" si="6"/>
        <v>-1.5</v>
      </c>
      <c r="S164" s="943">
        <f t="shared" si="7"/>
        <v>1</v>
      </c>
      <c r="T164" s="978">
        <f t="shared" si="8"/>
        <v>1.5</v>
      </c>
      <c r="U164" s="988">
        <v>9</v>
      </c>
      <c r="V164" s="934">
        <v>5</v>
      </c>
      <c r="W164" s="934">
        <v>-4</v>
      </c>
      <c r="X164" s="986">
        <v>0.55555555555555558</v>
      </c>
      <c r="Y164" s="984"/>
    </row>
    <row r="165" spans="1:25" ht="14.4" customHeight="1" x14ac:dyDescent="0.3">
      <c r="A165" s="947" t="s">
        <v>10699</v>
      </c>
      <c r="B165" s="928"/>
      <c r="C165" s="929"/>
      <c r="D165" s="930"/>
      <c r="E165" s="933">
        <v>3</v>
      </c>
      <c r="F165" s="915">
        <v>1.58</v>
      </c>
      <c r="G165" s="916">
        <v>5.7</v>
      </c>
      <c r="H165" s="911">
        <v>2</v>
      </c>
      <c r="I165" s="912">
        <v>1.35</v>
      </c>
      <c r="J165" s="922">
        <v>14</v>
      </c>
      <c r="K165" s="917">
        <v>0.53</v>
      </c>
      <c r="L165" s="914">
        <v>1</v>
      </c>
      <c r="M165" s="914">
        <v>12</v>
      </c>
      <c r="N165" s="918">
        <v>4</v>
      </c>
      <c r="O165" s="914" t="s">
        <v>10394</v>
      </c>
      <c r="P165" s="931" t="s">
        <v>10700</v>
      </c>
      <c r="Q165" s="919">
        <f t="shared" si="6"/>
        <v>2</v>
      </c>
      <c r="R165" s="979">
        <f t="shared" si="6"/>
        <v>1.35</v>
      </c>
      <c r="S165" s="919">
        <f t="shared" si="7"/>
        <v>-1</v>
      </c>
      <c r="T165" s="979">
        <f t="shared" si="8"/>
        <v>-0.22999999999999998</v>
      </c>
      <c r="U165" s="987">
        <v>8</v>
      </c>
      <c r="V165" s="928">
        <v>28</v>
      </c>
      <c r="W165" s="928">
        <v>20</v>
      </c>
      <c r="X165" s="985">
        <v>3.5</v>
      </c>
      <c r="Y165" s="983">
        <v>20</v>
      </c>
    </row>
    <row r="166" spans="1:25" ht="14.4" customHeight="1" x14ac:dyDescent="0.3">
      <c r="A166" s="948" t="s">
        <v>10701</v>
      </c>
      <c r="B166" s="934"/>
      <c r="C166" s="935"/>
      <c r="D166" s="932"/>
      <c r="E166" s="944"/>
      <c r="F166" s="939"/>
      <c r="G166" s="921"/>
      <c r="H166" s="936">
        <v>1</v>
      </c>
      <c r="I166" s="937">
        <v>0.95</v>
      </c>
      <c r="J166" s="923">
        <v>8</v>
      </c>
      <c r="K166" s="940">
        <v>0.95</v>
      </c>
      <c r="L166" s="938">
        <v>2</v>
      </c>
      <c r="M166" s="938">
        <v>18</v>
      </c>
      <c r="N166" s="941">
        <v>6</v>
      </c>
      <c r="O166" s="938" t="s">
        <v>10394</v>
      </c>
      <c r="P166" s="942" t="s">
        <v>10702</v>
      </c>
      <c r="Q166" s="943">
        <f t="shared" si="6"/>
        <v>1</v>
      </c>
      <c r="R166" s="978">
        <f t="shared" si="6"/>
        <v>0.95</v>
      </c>
      <c r="S166" s="943">
        <f t="shared" si="7"/>
        <v>1</v>
      </c>
      <c r="T166" s="978">
        <f t="shared" si="8"/>
        <v>0.95</v>
      </c>
      <c r="U166" s="988">
        <v>6</v>
      </c>
      <c r="V166" s="934">
        <v>8</v>
      </c>
      <c r="W166" s="934">
        <v>2</v>
      </c>
      <c r="X166" s="986">
        <v>1.3333333333333333</v>
      </c>
      <c r="Y166" s="984">
        <v>2</v>
      </c>
    </row>
    <row r="167" spans="1:25" ht="14.4" customHeight="1" x14ac:dyDescent="0.3">
      <c r="A167" s="947" t="s">
        <v>10703</v>
      </c>
      <c r="B167" s="928">
        <v>2</v>
      </c>
      <c r="C167" s="929">
        <v>1.99</v>
      </c>
      <c r="D167" s="930">
        <v>5.5</v>
      </c>
      <c r="E167" s="933"/>
      <c r="F167" s="915"/>
      <c r="G167" s="916"/>
      <c r="H167" s="911">
        <v>4</v>
      </c>
      <c r="I167" s="912">
        <v>4.01</v>
      </c>
      <c r="J167" s="913">
        <v>6</v>
      </c>
      <c r="K167" s="917">
        <v>1</v>
      </c>
      <c r="L167" s="914">
        <v>2</v>
      </c>
      <c r="M167" s="914">
        <v>18</v>
      </c>
      <c r="N167" s="918">
        <v>6</v>
      </c>
      <c r="O167" s="914" t="s">
        <v>10394</v>
      </c>
      <c r="P167" s="931" t="s">
        <v>10704</v>
      </c>
      <c r="Q167" s="919">
        <f t="shared" si="6"/>
        <v>2</v>
      </c>
      <c r="R167" s="979">
        <f t="shared" si="6"/>
        <v>2.0199999999999996</v>
      </c>
      <c r="S167" s="919">
        <f t="shared" si="7"/>
        <v>4</v>
      </c>
      <c r="T167" s="979">
        <f t="shared" si="8"/>
        <v>4.01</v>
      </c>
      <c r="U167" s="987">
        <v>24</v>
      </c>
      <c r="V167" s="928">
        <v>24</v>
      </c>
      <c r="W167" s="928">
        <v>0</v>
      </c>
      <c r="X167" s="985">
        <v>1</v>
      </c>
      <c r="Y167" s="983">
        <v>3</v>
      </c>
    </row>
    <row r="168" spans="1:25" ht="14.4" customHeight="1" x14ac:dyDescent="0.3">
      <c r="A168" s="948" t="s">
        <v>10705</v>
      </c>
      <c r="B168" s="934">
        <v>2</v>
      </c>
      <c r="C168" s="935">
        <v>3.44</v>
      </c>
      <c r="D168" s="932">
        <v>9</v>
      </c>
      <c r="E168" s="944">
        <v>1</v>
      </c>
      <c r="F168" s="939">
        <v>1.72</v>
      </c>
      <c r="G168" s="921">
        <v>16</v>
      </c>
      <c r="H168" s="936">
        <v>2</v>
      </c>
      <c r="I168" s="937">
        <v>3.44</v>
      </c>
      <c r="J168" s="920">
        <v>6.5</v>
      </c>
      <c r="K168" s="940">
        <v>1.72</v>
      </c>
      <c r="L168" s="938">
        <v>3</v>
      </c>
      <c r="M168" s="938">
        <v>27</v>
      </c>
      <c r="N168" s="941">
        <v>9</v>
      </c>
      <c r="O168" s="938" t="s">
        <v>10394</v>
      </c>
      <c r="P168" s="942" t="s">
        <v>10706</v>
      </c>
      <c r="Q168" s="943">
        <f t="shared" si="6"/>
        <v>0</v>
      </c>
      <c r="R168" s="978">
        <f t="shared" si="6"/>
        <v>0</v>
      </c>
      <c r="S168" s="943">
        <f t="shared" si="7"/>
        <v>1</v>
      </c>
      <c r="T168" s="978">
        <f t="shared" si="8"/>
        <v>1.72</v>
      </c>
      <c r="U168" s="988">
        <v>18</v>
      </c>
      <c r="V168" s="934">
        <v>13</v>
      </c>
      <c r="W168" s="934">
        <v>-5</v>
      </c>
      <c r="X168" s="986">
        <v>0.72222222222222221</v>
      </c>
      <c r="Y168" s="984"/>
    </row>
    <row r="169" spans="1:25" ht="14.4" customHeight="1" x14ac:dyDescent="0.3">
      <c r="A169" s="947" t="s">
        <v>10707</v>
      </c>
      <c r="B169" s="924">
        <v>6</v>
      </c>
      <c r="C169" s="925">
        <v>6.88</v>
      </c>
      <c r="D169" s="926">
        <v>7.2</v>
      </c>
      <c r="E169" s="933">
        <v>2</v>
      </c>
      <c r="F169" s="915">
        <v>2.29</v>
      </c>
      <c r="G169" s="916">
        <v>7</v>
      </c>
      <c r="H169" s="914">
        <v>4</v>
      </c>
      <c r="I169" s="915">
        <v>4.59</v>
      </c>
      <c r="J169" s="922">
        <v>8.5</v>
      </c>
      <c r="K169" s="917">
        <v>1.1499999999999999</v>
      </c>
      <c r="L169" s="914">
        <v>2</v>
      </c>
      <c r="M169" s="914">
        <v>18</v>
      </c>
      <c r="N169" s="918">
        <v>6</v>
      </c>
      <c r="O169" s="914" t="s">
        <v>10394</v>
      </c>
      <c r="P169" s="931" t="s">
        <v>10708</v>
      </c>
      <c r="Q169" s="919">
        <f t="shared" si="6"/>
        <v>-2</v>
      </c>
      <c r="R169" s="979">
        <f t="shared" si="6"/>
        <v>-2.29</v>
      </c>
      <c r="S169" s="919">
        <f t="shared" si="7"/>
        <v>2</v>
      </c>
      <c r="T169" s="979">
        <f t="shared" si="8"/>
        <v>2.2999999999999998</v>
      </c>
      <c r="U169" s="987">
        <v>24</v>
      </c>
      <c r="V169" s="928">
        <v>34</v>
      </c>
      <c r="W169" s="928">
        <v>10</v>
      </c>
      <c r="X169" s="985">
        <v>1.4166666666666667</v>
      </c>
      <c r="Y169" s="983">
        <v>10</v>
      </c>
    </row>
    <row r="170" spans="1:25" ht="14.4" customHeight="1" x14ac:dyDescent="0.3">
      <c r="A170" s="948" t="s">
        <v>10709</v>
      </c>
      <c r="B170" s="945">
        <v>3</v>
      </c>
      <c r="C170" s="946">
        <v>4.99</v>
      </c>
      <c r="D170" s="927">
        <v>9.6999999999999993</v>
      </c>
      <c r="E170" s="944"/>
      <c r="F170" s="939"/>
      <c r="G170" s="921"/>
      <c r="H170" s="938">
        <v>1</v>
      </c>
      <c r="I170" s="939">
        <v>1.66</v>
      </c>
      <c r="J170" s="921">
        <v>6</v>
      </c>
      <c r="K170" s="940">
        <v>1.66</v>
      </c>
      <c r="L170" s="938">
        <v>3</v>
      </c>
      <c r="M170" s="938">
        <v>27</v>
      </c>
      <c r="N170" s="941">
        <v>9</v>
      </c>
      <c r="O170" s="938" t="s">
        <v>10394</v>
      </c>
      <c r="P170" s="942" t="s">
        <v>10710</v>
      </c>
      <c r="Q170" s="943">
        <f t="shared" si="6"/>
        <v>-2</v>
      </c>
      <c r="R170" s="978">
        <f t="shared" si="6"/>
        <v>-3.33</v>
      </c>
      <c r="S170" s="943">
        <f t="shared" si="7"/>
        <v>1</v>
      </c>
      <c r="T170" s="978">
        <f t="shared" si="8"/>
        <v>1.66</v>
      </c>
      <c r="U170" s="988">
        <v>9</v>
      </c>
      <c r="V170" s="934">
        <v>6</v>
      </c>
      <c r="W170" s="934">
        <v>-3</v>
      </c>
      <c r="X170" s="986">
        <v>0.66666666666666663</v>
      </c>
      <c r="Y170" s="984"/>
    </row>
    <row r="171" spans="1:25" ht="14.4" customHeight="1" x14ac:dyDescent="0.3">
      <c r="A171" s="948" t="s">
        <v>10711</v>
      </c>
      <c r="B171" s="945">
        <v>1</v>
      </c>
      <c r="C171" s="946">
        <v>2.5499999999999998</v>
      </c>
      <c r="D171" s="927">
        <v>8</v>
      </c>
      <c r="E171" s="944"/>
      <c r="F171" s="939"/>
      <c r="G171" s="921"/>
      <c r="H171" s="938">
        <v>2</v>
      </c>
      <c r="I171" s="939">
        <v>5.0999999999999996</v>
      </c>
      <c r="J171" s="921">
        <v>11</v>
      </c>
      <c r="K171" s="940">
        <v>2.5499999999999998</v>
      </c>
      <c r="L171" s="938">
        <v>4</v>
      </c>
      <c r="M171" s="938">
        <v>36</v>
      </c>
      <c r="N171" s="941">
        <v>12</v>
      </c>
      <c r="O171" s="938" t="s">
        <v>10394</v>
      </c>
      <c r="P171" s="942" t="s">
        <v>10712</v>
      </c>
      <c r="Q171" s="943">
        <f t="shared" si="6"/>
        <v>1</v>
      </c>
      <c r="R171" s="978">
        <f t="shared" si="6"/>
        <v>2.5499999999999998</v>
      </c>
      <c r="S171" s="943">
        <f t="shared" si="7"/>
        <v>2</v>
      </c>
      <c r="T171" s="978">
        <f t="shared" si="8"/>
        <v>5.0999999999999996</v>
      </c>
      <c r="U171" s="988">
        <v>24</v>
      </c>
      <c r="V171" s="934">
        <v>22</v>
      </c>
      <c r="W171" s="934">
        <v>-2</v>
      </c>
      <c r="X171" s="986">
        <v>0.91666666666666663</v>
      </c>
      <c r="Y171" s="984">
        <v>1</v>
      </c>
    </row>
    <row r="172" spans="1:25" ht="14.4" customHeight="1" x14ac:dyDescent="0.3">
      <c r="A172" s="947" t="s">
        <v>10713</v>
      </c>
      <c r="B172" s="924">
        <v>1</v>
      </c>
      <c r="C172" s="925">
        <v>0.44</v>
      </c>
      <c r="D172" s="926">
        <v>4</v>
      </c>
      <c r="E172" s="933"/>
      <c r="F172" s="915"/>
      <c r="G172" s="916"/>
      <c r="H172" s="914"/>
      <c r="I172" s="915"/>
      <c r="J172" s="916"/>
      <c r="K172" s="917">
        <v>0.42</v>
      </c>
      <c r="L172" s="914">
        <v>2</v>
      </c>
      <c r="M172" s="914">
        <v>15</v>
      </c>
      <c r="N172" s="918">
        <v>5</v>
      </c>
      <c r="O172" s="914" t="s">
        <v>10394</v>
      </c>
      <c r="P172" s="931" t="s">
        <v>10714</v>
      </c>
      <c r="Q172" s="919">
        <f t="shared" si="6"/>
        <v>-1</v>
      </c>
      <c r="R172" s="979">
        <f t="shared" si="6"/>
        <v>-0.44</v>
      </c>
      <c r="S172" s="919">
        <f t="shared" si="7"/>
        <v>0</v>
      </c>
      <c r="T172" s="979">
        <f t="shared" si="8"/>
        <v>0</v>
      </c>
      <c r="U172" s="987" t="s">
        <v>630</v>
      </c>
      <c r="V172" s="928" t="s">
        <v>630</v>
      </c>
      <c r="W172" s="928" t="s">
        <v>630</v>
      </c>
      <c r="X172" s="985" t="s">
        <v>630</v>
      </c>
      <c r="Y172" s="983"/>
    </row>
    <row r="173" spans="1:25" ht="14.4" customHeight="1" x14ac:dyDescent="0.3">
      <c r="A173" s="947" t="s">
        <v>10715</v>
      </c>
      <c r="B173" s="924">
        <v>12</v>
      </c>
      <c r="C173" s="925">
        <v>4.6399999999999997</v>
      </c>
      <c r="D173" s="926">
        <v>2.9</v>
      </c>
      <c r="E173" s="933">
        <v>6</v>
      </c>
      <c r="F173" s="915">
        <v>2.3199999999999998</v>
      </c>
      <c r="G173" s="916">
        <v>3.7</v>
      </c>
      <c r="H173" s="914">
        <v>4</v>
      </c>
      <c r="I173" s="915">
        <v>1.55</v>
      </c>
      <c r="J173" s="916">
        <v>3.3</v>
      </c>
      <c r="K173" s="917">
        <v>0.39</v>
      </c>
      <c r="L173" s="914">
        <v>2</v>
      </c>
      <c r="M173" s="914">
        <v>15</v>
      </c>
      <c r="N173" s="918">
        <v>5</v>
      </c>
      <c r="O173" s="914" t="s">
        <v>10394</v>
      </c>
      <c r="P173" s="931" t="s">
        <v>10716</v>
      </c>
      <c r="Q173" s="919">
        <f t="shared" si="6"/>
        <v>-8</v>
      </c>
      <c r="R173" s="979">
        <f t="shared" si="6"/>
        <v>-3.09</v>
      </c>
      <c r="S173" s="919">
        <f t="shared" si="7"/>
        <v>-2</v>
      </c>
      <c r="T173" s="979">
        <f t="shared" si="8"/>
        <v>-0.7699999999999998</v>
      </c>
      <c r="U173" s="987">
        <v>20</v>
      </c>
      <c r="V173" s="928">
        <v>13.2</v>
      </c>
      <c r="W173" s="928">
        <v>-6.8000000000000007</v>
      </c>
      <c r="X173" s="985">
        <v>0.65999999999999992</v>
      </c>
      <c r="Y173" s="983"/>
    </row>
    <row r="174" spans="1:25" ht="14.4" customHeight="1" x14ac:dyDescent="0.3">
      <c r="A174" s="948" t="s">
        <v>10717</v>
      </c>
      <c r="B174" s="945">
        <v>2</v>
      </c>
      <c r="C174" s="946">
        <v>1.18</v>
      </c>
      <c r="D174" s="927">
        <v>2</v>
      </c>
      <c r="E174" s="944"/>
      <c r="F174" s="939"/>
      <c r="G174" s="921"/>
      <c r="H174" s="938">
        <v>2</v>
      </c>
      <c r="I174" s="939">
        <v>1.18</v>
      </c>
      <c r="J174" s="923">
        <v>10</v>
      </c>
      <c r="K174" s="940">
        <v>0.59</v>
      </c>
      <c r="L174" s="938">
        <v>2</v>
      </c>
      <c r="M174" s="938">
        <v>21</v>
      </c>
      <c r="N174" s="941">
        <v>7</v>
      </c>
      <c r="O174" s="938" t="s">
        <v>10394</v>
      </c>
      <c r="P174" s="942" t="s">
        <v>10718</v>
      </c>
      <c r="Q174" s="943">
        <f t="shared" si="6"/>
        <v>0</v>
      </c>
      <c r="R174" s="978">
        <f t="shared" si="6"/>
        <v>0</v>
      </c>
      <c r="S174" s="943">
        <f t="shared" si="7"/>
        <v>2</v>
      </c>
      <c r="T174" s="978">
        <f t="shared" si="8"/>
        <v>1.18</v>
      </c>
      <c r="U174" s="988">
        <v>14</v>
      </c>
      <c r="V174" s="934">
        <v>20</v>
      </c>
      <c r="W174" s="934">
        <v>6</v>
      </c>
      <c r="X174" s="986">
        <v>1.4285714285714286</v>
      </c>
      <c r="Y174" s="984">
        <v>7</v>
      </c>
    </row>
    <row r="175" spans="1:25" ht="14.4" customHeight="1" x14ac:dyDescent="0.3">
      <c r="A175" s="948" t="s">
        <v>10719</v>
      </c>
      <c r="B175" s="945">
        <v>1</v>
      </c>
      <c r="C175" s="946">
        <v>1.1200000000000001</v>
      </c>
      <c r="D175" s="927">
        <v>9</v>
      </c>
      <c r="E175" s="944"/>
      <c r="F175" s="939"/>
      <c r="G175" s="921"/>
      <c r="H175" s="938">
        <v>1</v>
      </c>
      <c r="I175" s="939">
        <v>1.1200000000000001</v>
      </c>
      <c r="J175" s="921">
        <v>3</v>
      </c>
      <c r="K175" s="940">
        <v>1.1200000000000001</v>
      </c>
      <c r="L175" s="938">
        <v>3</v>
      </c>
      <c r="M175" s="938">
        <v>27</v>
      </c>
      <c r="N175" s="941">
        <v>9</v>
      </c>
      <c r="O175" s="938" t="s">
        <v>10394</v>
      </c>
      <c r="P175" s="942" t="s">
        <v>10720</v>
      </c>
      <c r="Q175" s="943">
        <f t="shared" si="6"/>
        <v>0</v>
      </c>
      <c r="R175" s="978">
        <f t="shared" si="6"/>
        <v>0</v>
      </c>
      <c r="S175" s="943">
        <f t="shared" si="7"/>
        <v>1</v>
      </c>
      <c r="T175" s="978">
        <f t="shared" si="8"/>
        <v>1.1200000000000001</v>
      </c>
      <c r="U175" s="988">
        <v>9</v>
      </c>
      <c r="V175" s="934">
        <v>3</v>
      </c>
      <c r="W175" s="934">
        <v>-6</v>
      </c>
      <c r="X175" s="986">
        <v>0.33333333333333331</v>
      </c>
      <c r="Y175" s="984"/>
    </row>
    <row r="176" spans="1:25" ht="14.4" customHeight="1" x14ac:dyDescent="0.3">
      <c r="A176" s="947" t="s">
        <v>10721</v>
      </c>
      <c r="B176" s="924">
        <v>29</v>
      </c>
      <c r="C176" s="925">
        <v>11.79</v>
      </c>
      <c r="D176" s="926">
        <v>3.8</v>
      </c>
      <c r="E176" s="933">
        <v>12</v>
      </c>
      <c r="F176" s="915">
        <v>4.88</v>
      </c>
      <c r="G176" s="916">
        <v>3.9</v>
      </c>
      <c r="H176" s="914">
        <v>10</v>
      </c>
      <c r="I176" s="915">
        <v>4.01</v>
      </c>
      <c r="J176" s="916">
        <v>2.9</v>
      </c>
      <c r="K176" s="917">
        <v>0.4</v>
      </c>
      <c r="L176" s="914">
        <v>1</v>
      </c>
      <c r="M176" s="914">
        <v>12</v>
      </c>
      <c r="N176" s="918">
        <v>4</v>
      </c>
      <c r="O176" s="914" t="s">
        <v>10394</v>
      </c>
      <c r="P176" s="931" t="s">
        <v>10722</v>
      </c>
      <c r="Q176" s="919">
        <f t="shared" si="6"/>
        <v>-19</v>
      </c>
      <c r="R176" s="979">
        <f t="shared" si="6"/>
        <v>-7.7799999999999994</v>
      </c>
      <c r="S176" s="919">
        <f t="shared" si="7"/>
        <v>-2</v>
      </c>
      <c r="T176" s="979">
        <f t="shared" si="8"/>
        <v>-0.87000000000000011</v>
      </c>
      <c r="U176" s="987">
        <v>40</v>
      </c>
      <c r="V176" s="928">
        <v>29</v>
      </c>
      <c r="W176" s="928">
        <v>-11</v>
      </c>
      <c r="X176" s="985">
        <v>0.72499999999999998</v>
      </c>
      <c r="Y176" s="983"/>
    </row>
    <row r="177" spans="1:25" ht="14.4" customHeight="1" x14ac:dyDescent="0.3">
      <c r="A177" s="948" t="s">
        <v>10723</v>
      </c>
      <c r="B177" s="945">
        <v>1</v>
      </c>
      <c r="C177" s="946">
        <v>0.87</v>
      </c>
      <c r="D177" s="927">
        <v>23</v>
      </c>
      <c r="E177" s="944">
        <v>2</v>
      </c>
      <c r="F177" s="939">
        <v>1.2</v>
      </c>
      <c r="G177" s="921">
        <v>8.5</v>
      </c>
      <c r="H177" s="938">
        <v>2</v>
      </c>
      <c r="I177" s="939">
        <v>1.2</v>
      </c>
      <c r="J177" s="921">
        <v>3.5</v>
      </c>
      <c r="K177" s="940">
        <v>0.6</v>
      </c>
      <c r="L177" s="938">
        <v>2</v>
      </c>
      <c r="M177" s="938">
        <v>18</v>
      </c>
      <c r="N177" s="941">
        <v>6</v>
      </c>
      <c r="O177" s="938" t="s">
        <v>10394</v>
      </c>
      <c r="P177" s="942" t="s">
        <v>10724</v>
      </c>
      <c r="Q177" s="943">
        <f t="shared" si="6"/>
        <v>1</v>
      </c>
      <c r="R177" s="978">
        <f t="shared" si="6"/>
        <v>0.32999999999999996</v>
      </c>
      <c r="S177" s="943">
        <f t="shared" si="7"/>
        <v>0</v>
      </c>
      <c r="T177" s="978">
        <f t="shared" si="8"/>
        <v>0</v>
      </c>
      <c r="U177" s="988">
        <v>12</v>
      </c>
      <c r="V177" s="934">
        <v>7</v>
      </c>
      <c r="W177" s="934">
        <v>-5</v>
      </c>
      <c r="X177" s="986">
        <v>0.58333333333333337</v>
      </c>
      <c r="Y177" s="984"/>
    </row>
    <row r="178" spans="1:25" ht="14.4" customHeight="1" x14ac:dyDescent="0.3">
      <c r="A178" s="948" t="s">
        <v>10725</v>
      </c>
      <c r="B178" s="945">
        <v>1</v>
      </c>
      <c r="C178" s="946">
        <v>1.0900000000000001</v>
      </c>
      <c r="D178" s="927">
        <v>13</v>
      </c>
      <c r="E178" s="944"/>
      <c r="F178" s="939"/>
      <c r="G178" s="921"/>
      <c r="H178" s="938">
        <v>1</v>
      </c>
      <c r="I178" s="939">
        <v>1.0900000000000001</v>
      </c>
      <c r="J178" s="921">
        <v>4</v>
      </c>
      <c r="K178" s="940">
        <v>1.0900000000000001</v>
      </c>
      <c r="L178" s="938">
        <v>3</v>
      </c>
      <c r="M178" s="938">
        <v>24</v>
      </c>
      <c r="N178" s="941">
        <v>8</v>
      </c>
      <c r="O178" s="938" t="s">
        <v>10394</v>
      </c>
      <c r="P178" s="942" t="s">
        <v>10726</v>
      </c>
      <c r="Q178" s="943">
        <f t="shared" si="6"/>
        <v>0</v>
      </c>
      <c r="R178" s="978">
        <f t="shared" si="6"/>
        <v>0</v>
      </c>
      <c r="S178" s="943">
        <f t="shared" si="7"/>
        <v>1</v>
      </c>
      <c r="T178" s="978">
        <f t="shared" si="8"/>
        <v>1.0900000000000001</v>
      </c>
      <c r="U178" s="988">
        <v>8</v>
      </c>
      <c r="V178" s="934">
        <v>4</v>
      </c>
      <c r="W178" s="934">
        <v>-4</v>
      </c>
      <c r="X178" s="986">
        <v>0.5</v>
      </c>
      <c r="Y178" s="984"/>
    </row>
    <row r="179" spans="1:25" ht="14.4" customHeight="1" x14ac:dyDescent="0.3">
      <c r="A179" s="947" t="s">
        <v>10727</v>
      </c>
      <c r="B179" s="924">
        <v>49</v>
      </c>
      <c r="C179" s="925">
        <v>19.27</v>
      </c>
      <c r="D179" s="926">
        <v>4.7</v>
      </c>
      <c r="E179" s="933">
        <v>37</v>
      </c>
      <c r="F179" s="915">
        <v>14.78</v>
      </c>
      <c r="G179" s="916">
        <v>4.4000000000000004</v>
      </c>
      <c r="H179" s="914">
        <v>48</v>
      </c>
      <c r="I179" s="915">
        <v>18.72</v>
      </c>
      <c r="J179" s="916">
        <v>3.2</v>
      </c>
      <c r="K179" s="917">
        <v>0.39</v>
      </c>
      <c r="L179" s="914">
        <v>2</v>
      </c>
      <c r="M179" s="914">
        <v>15</v>
      </c>
      <c r="N179" s="918">
        <v>5</v>
      </c>
      <c r="O179" s="914" t="s">
        <v>10394</v>
      </c>
      <c r="P179" s="931" t="s">
        <v>10728</v>
      </c>
      <c r="Q179" s="919">
        <f t="shared" si="6"/>
        <v>-1</v>
      </c>
      <c r="R179" s="979">
        <f t="shared" si="6"/>
        <v>-0.55000000000000071</v>
      </c>
      <c r="S179" s="919">
        <f t="shared" si="7"/>
        <v>11</v>
      </c>
      <c r="T179" s="979">
        <f t="shared" si="8"/>
        <v>3.9399999999999995</v>
      </c>
      <c r="U179" s="987">
        <v>240</v>
      </c>
      <c r="V179" s="928">
        <v>153.60000000000002</v>
      </c>
      <c r="W179" s="928">
        <v>-86.399999999999977</v>
      </c>
      <c r="X179" s="985">
        <v>0.64000000000000012</v>
      </c>
      <c r="Y179" s="983">
        <v>12</v>
      </c>
    </row>
    <row r="180" spans="1:25" ht="14.4" customHeight="1" x14ac:dyDescent="0.3">
      <c r="A180" s="948" t="s">
        <v>10729</v>
      </c>
      <c r="B180" s="945">
        <v>7</v>
      </c>
      <c r="C180" s="946">
        <v>4.0599999999999996</v>
      </c>
      <c r="D180" s="927">
        <v>8.3000000000000007</v>
      </c>
      <c r="E180" s="944">
        <v>4</v>
      </c>
      <c r="F180" s="939">
        <v>2.3199999999999998</v>
      </c>
      <c r="G180" s="921">
        <v>3.8</v>
      </c>
      <c r="H180" s="938">
        <v>3</v>
      </c>
      <c r="I180" s="939">
        <v>1.74</v>
      </c>
      <c r="J180" s="923">
        <v>7.7</v>
      </c>
      <c r="K180" s="940">
        <v>0.57999999999999996</v>
      </c>
      <c r="L180" s="938">
        <v>2</v>
      </c>
      <c r="M180" s="938">
        <v>21</v>
      </c>
      <c r="N180" s="941">
        <v>7</v>
      </c>
      <c r="O180" s="938" t="s">
        <v>10394</v>
      </c>
      <c r="P180" s="942" t="s">
        <v>10728</v>
      </c>
      <c r="Q180" s="943">
        <f t="shared" si="6"/>
        <v>-4</v>
      </c>
      <c r="R180" s="978">
        <f t="shared" si="6"/>
        <v>-2.3199999999999994</v>
      </c>
      <c r="S180" s="943">
        <f t="shared" si="7"/>
        <v>-1</v>
      </c>
      <c r="T180" s="978">
        <f t="shared" si="8"/>
        <v>-0.57999999999999985</v>
      </c>
      <c r="U180" s="988">
        <v>21</v>
      </c>
      <c r="V180" s="934">
        <v>23.1</v>
      </c>
      <c r="W180" s="934">
        <v>2.1000000000000014</v>
      </c>
      <c r="X180" s="986">
        <v>1.1000000000000001</v>
      </c>
      <c r="Y180" s="984">
        <v>11</v>
      </c>
    </row>
    <row r="181" spans="1:25" ht="14.4" customHeight="1" x14ac:dyDescent="0.3">
      <c r="A181" s="948" t="s">
        <v>10730</v>
      </c>
      <c r="B181" s="945">
        <v>3</v>
      </c>
      <c r="C181" s="946">
        <v>2.6</v>
      </c>
      <c r="D181" s="927">
        <v>18.3</v>
      </c>
      <c r="E181" s="944">
        <v>1</v>
      </c>
      <c r="F181" s="939">
        <v>0.8</v>
      </c>
      <c r="G181" s="921">
        <v>13</v>
      </c>
      <c r="H181" s="938">
        <v>1</v>
      </c>
      <c r="I181" s="939">
        <v>0.8</v>
      </c>
      <c r="J181" s="923">
        <v>22</v>
      </c>
      <c r="K181" s="940">
        <v>0.8</v>
      </c>
      <c r="L181" s="938">
        <v>3</v>
      </c>
      <c r="M181" s="938">
        <v>24</v>
      </c>
      <c r="N181" s="941">
        <v>8</v>
      </c>
      <c r="O181" s="938" t="s">
        <v>10394</v>
      </c>
      <c r="P181" s="942" t="s">
        <v>10728</v>
      </c>
      <c r="Q181" s="943">
        <f t="shared" si="6"/>
        <v>-2</v>
      </c>
      <c r="R181" s="978">
        <f t="shared" si="6"/>
        <v>-1.8</v>
      </c>
      <c r="S181" s="943">
        <f t="shared" si="7"/>
        <v>0</v>
      </c>
      <c r="T181" s="978">
        <f t="shared" si="8"/>
        <v>0</v>
      </c>
      <c r="U181" s="988">
        <v>8</v>
      </c>
      <c r="V181" s="934">
        <v>22</v>
      </c>
      <c r="W181" s="934">
        <v>14</v>
      </c>
      <c r="X181" s="986">
        <v>2.75</v>
      </c>
      <c r="Y181" s="984">
        <v>14</v>
      </c>
    </row>
    <row r="182" spans="1:25" ht="14.4" customHeight="1" x14ac:dyDescent="0.3">
      <c r="A182" s="947" t="s">
        <v>10731</v>
      </c>
      <c r="B182" s="928">
        <v>10</v>
      </c>
      <c r="C182" s="929">
        <v>3.91</v>
      </c>
      <c r="D182" s="930">
        <v>3.7</v>
      </c>
      <c r="E182" s="933">
        <v>11</v>
      </c>
      <c r="F182" s="915">
        <v>4.05</v>
      </c>
      <c r="G182" s="916">
        <v>3.4</v>
      </c>
      <c r="H182" s="911">
        <v>14</v>
      </c>
      <c r="I182" s="912">
        <v>6.41</v>
      </c>
      <c r="J182" s="913">
        <v>3.6</v>
      </c>
      <c r="K182" s="917">
        <v>0.38</v>
      </c>
      <c r="L182" s="914">
        <v>2</v>
      </c>
      <c r="M182" s="914">
        <v>15</v>
      </c>
      <c r="N182" s="918">
        <v>5</v>
      </c>
      <c r="O182" s="914" t="s">
        <v>10394</v>
      </c>
      <c r="P182" s="931" t="s">
        <v>10732</v>
      </c>
      <c r="Q182" s="919">
        <f t="shared" si="6"/>
        <v>4</v>
      </c>
      <c r="R182" s="979">
        <f t="shared" si="6"/>
        <v>2.5</v>
      </c>
      <c r="S182" s="919">
        <f t="shared" si="7"/>
        <v>3</v>
      </c>
      <c r="T182" s="979">
        <f t="shared" si="8"/>
        <v>2.3600000000000003</v>
      </c>
      <c r="U182" s="987">
        <v>70</v>
      </c>
      <c r="V182" s="928">
        <v>50.4</v>
      </c>
      <c r="W182" s="928">
        <v>-19.600000000000001</v>
      </c>
      <c r="X182" s="985">
        <v>0.72</v>
      </c>
      <c r="Y182" s="983">
        <v>5</v>
      </c>
    </row>
    <row r="183" spans="1:25" ht="14.4" customHeight="1" x14ac:dyDescent="0.3">
      <c r="A183" s="948" t="s">
        <v>10733</v>
      </c>
      <c r="B183" s="934">
        <v>4</v>
      </c>
      <c r="C183" s="935">
        <v>2.19</v>
      </c>
      <c r="D183" s="932">
        <v>4</v>
      </c>
      <c r="E183" s="944">
        <v>1</v>
      </c>
      <c r="F183" s="939">
        <v>0.55000000000000004</v>
      </c>
      <c r="G183" s="921">
        <v>3</v>
      </c>
      <c r="H183" s="936">
        <v>6</v>
      </c>
      <c r="I183" s="937">
        <v>3.3</v>
      </c>
      <c r="J183" s="920">
        <v>4.3</v>
      </c>
      <c r="K183" s="940">
        <v>0.55000000000000004</v>
      </c>
      <c r="L183" s="938">
        <v>2</v>
      </c>
      <c r="M183" s="938">
        <v>18</v>
      </c>
      <c r="N183" s="941">
        <v>6</v>
      </c>
      <c r="O183" s="938" t="s">
        <v>10394</v>
      </c>
      <c r="P183" s="942" t="s">
        <v>10734</v>
      </c>
      <c r="Q183" s="943">
        <f t="shared" si="6"/>
        <v>2</v>
      </c>
      <c r="R183" s="978">
        <f t="shared" si="6"/>
        <v>1.1099999999999999</v>
      </c>
      <c r="S183" s="943">
        <f t="shared" si="7"/>
        <v>5</v>
      </c>
      <c r="T183" s="978">
        <f t="shared" si="8"/>
        <v>2.75</v>
      </c>
      <c r="U183" s="988">
        <v>36</v>
      </c>
      <c r="V183" s="934">
        <v>25.799999999999997</v>
      </c>
      <c r="W183" s="934">
        <v>-10.200000000000003</v>
      </c>
      <c r="X183" s="986">
        <v>0.71666666666666656</v>
      </c>
      <c r="Y183" s="984"/>
    </row>
    <row r="184" spans="1:25" ht="14.4" customHeight="1" x14ac:dyDescent="0.3">
      <c r="A184" s="948" t="s">
        <v>10735</v>
      </c>
      <c r="B184" s="934">
        <v>3</v>
      </c>
      <c r="C184" s="935">
        <v>3.95</v>
      </c>
      <c r="D184" s="932">
        <v>15.3</v>
      </c>
      <c r="E184" s="944"/>
      <c r="F184" s="939"/>
      <c r="G184" s="921"/>
      <c r="H184" s="936"/>
      <c r="I184" s="937"/>
      <c r="J184" s="920"/>
      <c r="K184" s="940">
        <v>1.05</v>
      </c>
      <c r="L184" s="938">
        <v>3</v>
      </c>
      <c r="M184" s="938">
        <v>27</v>
      </c>
      <c r="N184" s="941">
        <v>9</v>
      </c>
      <c r="O184" s="938" t="s">
        <v>10394</v>
      </c>
      <c r="P184" s="942" t="s">
        <v>10736</v>
      </c>
      <c r="Q184" s="943">
        <f t="shared" si="6"/>
        <v>-3</v>
      </c>
      <c r="R184" s="978">
        <f t="shared" si="6"/>
        <v>-3.95</v>
      </c>
      <c r="S184" s="943">
        <f t="shared" si="7"/>
        <v>0</v>
      </c>
      <c r="T184" s="978">
        <f t="shared" si="8"/>
        <v>0</v>
      </c>
      <c r="U184" s="988" t="s">
        <v>630</v>
      </c>
      <c r="V184" s="934" t="s">
        <v>630</v>
      </c>
      <c r="W184" s="934" t="s">
        <v>630</v>
      </c>
      <c r="X184" s="986" t="s">
        <v>630</v>
      </c>
      <c r="Y184" s="984"/>
    </row>
    <row r="185" spans="1:25" ht="14.4" customHeight="1" x14ac:dyDescent="0.3">
      <c r="A185" s="947" t="s">
        <v>10737</v>
      </c>
      <c r="B185" s="928">
        <v>1</v>
      </c>
      <c r="C185" s="929">
        <v>0.87</v>
      </c>
      <c r="D185" s="930">
        <v>13</v>
      </c>
      <c r="E185" s="933"/>
      <c r="F185" s="915"/>
      <c r="G185" s="916"/>
      <c r="H185" s="911">
        <v>1</v>
      </c>
      <c r="I185" s="912">
        <v>0.87</v>
      </c>
      <c r="J185" s="913">
        <v>8</v>
      </c>
      <c r="K185" s="917">
        <v>0.87</v>
      </c>
      <c r="L185" s="914">
        <v>3</v>
      </c>
      <c r="M185" s="914">
        <v>30</v>
      </c>
      <c r="N185" s="918">
        <v>10</v>
      </c>
      <c r="O185" s="914" t="s">
        <v>10394</v>
      </c>
      <c r="P185" s="931" t="s">
        <v>10738</v>
      </c>
      <c r="Q185" s="919">
        <f t="shared" si="6"/>
        <v>0</v>
      </c>
      <c r="R185" s="979">
        <f t="shared" si="6"/>
        <v>0</v>
      </c>
      <c r="S185" s="919">
        <f t="shared" si="7"/>
        <v>1</v>
      </c>
      <c r="T185" s="979">
        <f t="shared" si="8"/>
        <v>0.87</v>
      </c>
      <c r="U185" s="987">
        <v>10</v>
      </c>
      <c r="V185" s="928">
        <v>8</v>
      </c>
      <c r="W185" s="928">
        <v>-2</v>
      </c>
      <c r="X185" s="985">
        <v>0.8</v>
      </c>
      <c r="Y185" s="983"/>
    </row>
    <row r="186" spans="1:25" ht="14.4" customHeight="1" x14ac:dyDescent="0.3">
      <c r="A186" s="948" t="s">
        <v>10739</v>
      </c>
      <c r="B186" s="934"/>
      <c r="C186" s="935"/>
      <c r="D186" s="932"/>
      <c r="E186" s="944"/>
      <c r="F186" s="939"/>
      <c r="G186" s="921"/>
      <c r="H186" s="936">
        <v>1</v>
      </c>
      <c r="I186" s="937">
        <v>1.43</v>
      </c>
      <c r="J186" s="920">
        <v>8</v>
      </c>
      <c r="K186" s="940">
        <v>1.43</v>
      </c>
      <c r="L186" s="938">
        <v>3</v>
      </c>
      <c r="M186" s="938">
        <v>30</v>
      </c>
      <c r="N186" s="941">
        <v>10</v>
      </c>
      <c r="O186" s="938" t="s">
        <v>10394</v>
      </c>
      <c r="P186" s="942" t="s">
        <v>10740</v>
      </c>
      <c r="Q186" s="943">
        <f t="shared" si="6"/>
        <v>1</v>
      </c>
      <c r="R186" s="978">
        <f t="shared" si="6"/>
        <v>1.43</v>
      </c>
      <c r="S186" s="943">
        <f t="shared" si="7"/>
        <v>1</v>
      </c>
      <c r="T186" s="978">
        <f t="shared" si="8"/>
        <v>1.43</v>
      </c>
      <c r="U186" s="988">
        <v>10</v>
      </c>
      <c r="V186" s="934">
        <v>8</v>
      </c>
      <c r="W186" s="934">
        <v>-2</v>
      </c>
      <c r="X186" s="986">
        <v>0.8</v>
      </c>
      <c r="Y186" s="984"/>
    </row>
    <row r="187" spans="1:25" ht="14.4" customHeight="1" x14ac:dyDescent="0.3">
      <c r="A187" s="947" t="s">
        <v>10741</v>
      </c>
      <c r="B187" s="928">
        <v>87</v>
      </c>
      <c r="C187" s="929">
        <v>24.6</v>
      </c>
      <c r="D187" s="930">
        <v>3.2</v>
      </c>
      <c r="E187" s="911">
        <v>112</v>
      </c>
      <c r="F187" s="912">
        <v>31.84</v>
      </c>
      <c r="G187" s="913">
        <v>3.6</v>
      </c>
      <c r="H187" s="914">
        <v>91</v>
      </c>
      <c r="I187" s="915">
        <v>26.33</v>
      </c>
      <c r="J187" s="916">
        <v>3.7</v>
      </c>
      <c r="K187" s="917">
        <v>0.28000000000000003</v>
      </c>
      <c r="L187" s="914">
        <v>1</v>
      </c>
      <c r="M187" s="914">
        <v>12</v>
      </c>
      <c r="N187" s="918">
        <v>4</v>
      </c>
      <c r="O187" s="914" t="s">
        <v>10394</v>
      </c>
      <c r="P187" s="931" t="s">
        <v>10742</v>
      </c>
      <c r="Q187" s="919">
        <f t="shared" si="6"/>
        <v>4</v>
      </c>
      <c r="R187" s="979">
        <f t="shared" si="6"/>
        <v>1.7299999999999969</v>
      </c>
      <c r="S187" s="919">
        <f t="shared" si="7"/>
        <v>-21</v>
      </c>
      <c r="T187" s="979">
        <f t="shared" si="8"/>
        <v>-5.5100000000000016</v>
      </c>
      <c r="U187" s="987">
        <v>364</v>
      </c>
      <c r="V187" s="928">
        <v>336.7</v>
      </c>
      <c r="W187" s="928">
        <v>-27.300000000000011</v>
      </c>
      <c r="X187" s="985">
        <v>0.92499999999999993</v>
      </c>
      <c r="Y187" s="983">
        <v>59</v>
      </c>
    </row>
    <row r="188" spans="1:25" ht="14.4" customHeight="1" x14ac:dyDescent="0.3">
      <c r="A188" s="948" t="s">
        <v>10743</v>
      </c>
      <c r="B188" s="934">
        <v>11</v>
      </c>
      <c r="C188" s="935">
        <v>4.29</v>
      </c>
      <c r="D188" s="932">
        <v>3.9</v>
      </c>
      <c r="E188" s="936">
        <v>7</v>
      </c>
      <c r="F188" s="937">
        <v>2.73</v>
      </c>
      <c r="G188" s="920">
        <v>5.6</v>
      </c>
      <c r="H188" s="938">
        <v>10</v>
      </c>
      <c r="I188" s="939">
        <v>4.32</v>
      </c>
      <c r="J188" s="923">
        <v>6.7</v>
      </c>
      <c r="K188" s="940">
        <v>0.39</v>
      </c>
      <c r="L188" s="938">
        <v>2</v>
      </c>
      <c r="M188" s="938">
        <v>15</v>
      </c>
      <c r="N188" s="941">
        <v>5</v>
      </c>
      <c r="O188" s="938" t="s">
        <v>10394</v>
      </c>
      <c r="P188" s="942" t="s">
        <v>10744</v>
      </c>
      <c r="Q188" s="943">
        <f t="shared" si="6"/>
        <v>-1</v>
      </c>
      <c r="R188" s="978">
        <f t="shared" si="6"/>
        <v>3.0000000000000249E-2</v>
      </c>
      <c r="S188" s="943">
        <f t="shared" si="7"/>
        <v>3</v>
      </c>
      <c r="T188" s="978">
        <f t="shared" si="8"/>
        <v>1.5900000000000003</v>
      </c>
      <c r="U188" s="988">
        <v>50</v>
      </c>
      <c r="V188" s="934">
        <v>67</v>
      </c>
      <c r="W188" s="934">
        <v>17</v>
      </c>
      <c r="X188" s="986">
        <v>1.34</v>
      </c>
      <c r="Y188" s="984">
        <v>24</v>
      </c>
    </row>
    <row r="189" spans="1:25" ht="14.4" customHeight="1" x14ac:dyDescent="0.3">
      <c r="A189" s="948" t="s">
        <v>10745</v>
      </c>
      <c r="B189" s="934">
        <v>3</v>
      </c>
      <c r="C189" s="935">
        <v>1.91</v>
      </c>
      <c r="D189" s="932">
        <v>11.7</v>
      </c>
      <c r="E189" s="936">
        <v>6</v>
      </c>
      <c r="F189" s="937">
        <v>3.61</v>
      </c>
      <c r="G189" s="920">
        <v>6.7</v>
      </c>
      <c r="H189" s="938"/>
      <c r="I189" s="939"/>
      <c r="J189" s="921"/>
      <c r="K189" s="940">
        <v>0.56000000000000005</v>
      </c>
      <c r="L189" s="938">
        <v>2</v>
      </c>
      <c r="M189" s="938">
        <v>18</v>
      </c>
      <c r="N189" s="941">
        <v>6</v>
      </c>
      <c r="O189" s="938" t="s">
        <v>10394</v>
      </c>
      <c r="P189" s="942" t="s">
        <v>10746</v>
      </c>
      <c r="Q189" s="943">
        <f t="shared" si="6"/>
        <v>-3</v>
      </c>
      <c r="R189" s="978">
        <f t="shared" si="6"/>
        <v>-1.91</v>
      </c>
      <c r="S189" s="943">
        <f t="shared" si="7"/>
        <v>-6</v>
      </c>
      <c r="T189" s="978">
        <f t="shared" si="8"/>
        <v>-3.61</v>
      </c>
      <c r="U189" s="988" t="s">
        <v>630</v>
      </c>
      <c r="V189" s="934" t="s">
        <v>630</v>
      </c>
      <c r="W189" s="934" t="s">
        <v>630</v>
      </c>
      <c r="X189" s="986" t="s">
        <v>630</v>
      </c>
      <c r="Y189" s="984"/>
    </row>
    <row r="190" spans="1:25" ht="14.4" customHeight="1" x14ac:dyDescent="0.3">
      <c r="A190" s="947" t="s">
        <v>10747</v>
      </c>
      <c r="B190" s="924">
        <v>134</v>
      </c>
      <c r="C190" s="925">
        <v>41.7</v>
      </c>
      <c r="D190" s="926">
        <v>3</v>
      </c>
      <c r="E190" s="933">
        <v>102</v>
      </c>
      <c r="F190" s="915">
        <v>32.04</v>
      </c>
      <c r="G190" s="916">
        <v>3.2</v>
      </c>
      <c r="H190" s="914">
        <v>109</v>
      </c>
      <c r="I190" s="915">
        <v>39.07</v>
      </c>
      <c r="J190" s="922">
        <v>4.4000000000000004</v>
      </c>
      <c r="K190" s="917">
        <v>0.31</v>
      </c>
      <c r="L190" s="914">
        <v>1</v>
      </c>
      <c r="M190" s="914">
        <v>12</v>
      </c>
      <c r="N190" s="918">
        <v>4</v>
      </c>
      <c r="O190" s="914" t="s">
        <v>10394</v>
      </c>
      <c r="P190" s="931" t="s">
        <v>10748</v>
      </c>
      <c r="Q190" s="919">
        <f t="shared" si="6"/>
        <v>-25</v>
      </c>
      <c r="R190" s="979">
        <f t="shared" si="6"/>
        <v>-2.6300000000000026</v>
      </c>
      <c r="S190" s="919">
        <f t="shared" si="7"/>
        <v>7</v>
      </c>
      <c r="T190" s="979">
        <f t="shared" si="8"/>
        <v>7.0300000000000011</v>
      </c>
      <c r="U190" s="987">
        <v>436</v>
      </c>
      <c r="V190" s="928">
        <v>479.6</v>
      </c>
      <c r="W190" s="928">
        <v>43.600000000000023</v>
      </c>
      <c r="X190" s="985">
        <v>1.1000000000000001</v>
      </c>
      <c r="Y190" s="983">
        <v>173</v>
      </c>
    </row>
    <row r="191" spans="1:25" ht="14.4" customHeight="1" x14ac:dyDescent="0.3">
      <c r="A191" s="948" t="s">
        <v>10749</v>
      </c>
      <c r="B191" s="945">
        <v>10</v>
      </c>
      <c r="C191" s="946">
        <v>4.6399999999999997</v>
      </c>
      <c r="D191" s="927">
        <v>4.9000000000000004</v>
      </c>
      <c r="E191" s="944">
        <v>8</v>
      </c>
      <c r="F191" s="939">
        <v>3.75</v>
      </c>
      <c r="G191" s="921">
        <v>7.9</v>
      </c>
      <c r="H191" s="938">
        <v>9</v>
      </c>
      <c r="I191" s="939">
        <v>4.5199999999999996</v>
      </c>
      <c r="J191" s="923">
        <v>6.4</v>
      </c>
      <c r="K191" s="940">
        <v>0.46</v>
      </c>
      <c r="L191" s="938">
        <v>2</v>
      </c>
      <c r="M191" s="938">
        <v>15</v>
      </c>
      <c r="N191" s="941">
        <v>5</v>
      </c>
      <c r="O191" s="938" t="s">
        <v>10394</v>
      </c>
      <c r="P191" s="942" t="s">
        <v>10750</v>
      </c>
      <c r="Q191" s="943">
        <f t="shared" si="6"/>
        <v>-1</v>
      </c>
      <c r="R191" s="978">
        <f t="shared" si="6"/>
        <v>-0.12000000000000011</v>
      </c>
      <c r="S191" s="943">
        <f t="shared" si="7"/>
        <v>1</v>
      </c>
      <c r="T191" s="978">
        <f t="shared" si="8"/>
        <v>0.76999999999999957</v>
      </c>
      <c r="U191" s="988">
        <v>45</v>
      </c>
      <c r="V191" s="934">
        <v>57.6</v>
      </c>
      <c r="W191" s="934">
        <v>12.600000000000001</v>
      </c>
      <c r="X191" s="986">
        <v>1.28</v>
      </c>
      <c r="Y191" s="984">
        <v>22</v>
      </c>
    </row>
    <row r="192" spans="1:25" ht="14.4" customHeight="1" x14ac:dyDescent="0.3">
      <c r="A192" s="948" t="s">
        <v>10751</v>
      </c>
      <c r="B192" s="945">
        <v>5</v>
      </c>
      <c r="C192" s="946">
        <v>4.28</v>
      </c>
      <c r="D192" s="927">
        <v>6.4</v>
      </c>
      <c r="E192" s="944">
        <v>4</v>
      </c>
      <c r="F192" s="939">
        <v>2.99</v>
      </c>
      <c r="G192" s="921">
        <v>2.8</v>
      </c>
      <c r="H192" s="938">
        <v>2</v>
      </c>
      <c r="I192" s="939">
        <v>1.71</v>
      </c>
      <c r="J192" s="923">
        <v>13</v>
      </c>
      <c r="K192" s="940">
        <v>0.86</v>
      </c>
      <c r="L192" s="938">
        <v>3</v>
      </c>
      <c r="M192" s="938">
        <v>27</v>
      </c>
      <c r="N192" s="941">
        <v>9</v>
      </c>
      <c r="O192" s="938" t="s">
        <v>10394</v>
      </c>
      <c r="P192" s="942" t="s">
        <v>10752</v>
      </c>
      <c r="Q192" s="943">
        <f t="shared" si="6"/>
        <v>-3</v>
      </c>
      <c r="R192" s="978">
        <f t="shared" si="6"/>
        <v>-2.5700000000000003</v>
      </c>
      <c r="S192" s="943">
        <f t="shared" si="7"/>
        <v>-2</v>
      </c>
      <c r="T192" s="978">
        <f t="shared" si="8"/>
        <v>-1.2800000000000002</v>
      </c>
      <c r="U192" s="988">
        <v>18</v>
      </c>
      <c r="V192" s="934">
        <v>26</v>
      </c>
      <c r="W192" s="934">
        <v>8</v>
      </c>
      <c r="X192" s="986">
        <v>1.4444444444444444</v>
      </c>
      <c r="Y192" s="984">
        <v>14</v>
      </c>
    </row>
    <row r="193" spans="1:25" ht="14.4" customHeight="1" x14ac:dyDescent="0.3">
      <c r="A193" s="947" t="s">
        <v>10753</v>
      </c>
      <c r="B193" s="924">
        <v>2</v>
      </c>
      <c r="C193" s="925">
        <v>10.78</v>
      </c>
      <c r="D193" s="926">
        <v>38.5</v>
      </c>
      <c r="E193" s="933"/>
      <c r="F193" s="915"/>
      <c r="G193" s="916"/>
      <c r="H193" s="914"/>
      <c r="I193" s="915"/>
      <c r="J193" s="916"/>
      <c r="K193" s="917">
        <v>5.35</v>
      </c>
      <c r="L193" s="914">
        <v>5</v>
      </c>
      <c r="M193" s="914">
        <v>45</v>
      </c>
      <c r="N193" s="918">
        <v>15</v>
      </c>
      <c r="O193" s="914" t="s">
        <v>10394</v>
      </c>
      <c r="P193" s="931" t="s">
        <v>10754</v>
      </c>
      <c r="Q193" s="919">
        <f t="shared" si="6"/>
        <v>-2</v>
      </c>
      <c r="R193" s="979">
        <f t="shared" si="6"/>
        <v>-10.78</v>
      </c>
      <c r="S193" s="919">
        <f t="shared" si="7"/>
        <v>0</v>
      </c>
      <c r="T193" s="979">
        <f t="shared" si="8"/>
        <v>0</v>
      </c>
      <c r="U193" s="987" t="s">
        <v>630</v>
      </c>
      <c r="V193" s="928" t="s">
        <v>630</v>
      </c>
      <c r="W193" s="928" t="s">
        <v>630</v>
      </c>
      <c r="X193" s="985" t="s">
        <v>630</v>
      </c>
      <c r="Y193" s="983"/>
    </row>
    <row r="194" spans="1:25" ht="14.4" customHeight="1" x14ac:dyDescent="0.3">
      <c r="A194" s="947" t="s">
        <v>10755</v>
      </c>
      <c r="B194" s="928">
        <v>7</v>
      </c>
      <c r="C194" s="929">
        <v>9.06</v>
      </c>
      <c r="D194" s="930">
        <v>6.1</v>
      </c>
      <c r="E194" s="933">
        <v>9</v>
      </c>
      <c r="F194" s="915">
        <v>11.02</v>
      </c>
      <c r="G194" s="916">
        <v>6.6</v>
      </c>
      <c r="H194" s="911">
        <v>13</v>
      </c>
      <c r="I194" s="912">
        <v>17.25</v>
      </c>
      <c r="J194" s="922">
        <v>8.1</v>
      </c>
      <c r="K194" s="917">
        <v>1.22</v>
      </c>
      <c r="L194" s="914">
        <v>2</v>
      </c>
      <c r="M194" s="914">
        <v>15</v>
      </c>
      <c r="N194" s="918">
        <v>5</v>
      </c>
      <c r="O194" s="914" t="s">
        <v>10394</v>
      </c>
      <c r="P194" s="931" t="s">
        <v>10756</v>
      </c>
      <c r="Q194" s="919">
        <f t="shared" si="6"/>
        <v>6</v>
      </c>
      <c r="R194" s="979">
        <f t="shared" si="6"/>
        <v>8.19</v>
      </c>
      <c r="S194" s="919">
        <f t="shared" si="7"/>
        <v>4</v>
      </c>
      <c r="T194" s="979">
        <f t="shared" si="8"/>
        <v>6.23</v>
      </c>
      <c r="U194" s="987">
        <v>65</v>
      </c>
      <c r="V194" s="928">
        <v>105.3</v>
      </c>
      <c r="W194" s="928">
        <v>40.299999999999997</v>
      </c>
      <c r="X194" s="985">
        <v>1.6199999999999999</v>
      </c>
      <c r="Y194" s="983">
        <v>40</v>
      </c>
    </row>
    <row r="195" spans="1:25" ht="14.4" customHeight="1" x14ac:dyDescent="0.3">
      <c r="A195" s="948" t="s">
        <v>10757</v>
      </c>
      <c r="B195" s="934">
        <v>1</v>
      </c>
      <c r="C195" s="935">
        <v>1.44</v>
      </c>
      <c r="D195" s="932">
        <v>6</v>
      </c>
      <c r="E195" s="944">
        <v>1</v>
      </c>
      <c r="F195" s="939">
        <v>1.44</v>
      </c>
      <c r="G195" s="921">
        <v>8</v>
      </c>
      <c r="H195" s="936">
        <v>2</v>
      </c>
      <c r="I195" s="937">
        <v>2.88</v>
      </c>
      <c r="J195" s="923">
        <v>11</v>
      </c>
      <c r="K195" s="940">
        <v>1.44</v>
      </c>
      <c r="L195" s="938">
        <v>2</v>
      </c>
      <c r="M195" s="938">
        <v>21</v>
      </c>
      <c r="N195" s="941">
        <v>7</v>
      </c>
      <c r="O195" s="938" t="s">
        <v>10394</v>
      </c>
      <c r="P195" s="942" t="s">
        <v>10758</v>
      </c>
      <c r="Q195" s="943">
        <f t="shared" si="6"/>
        <v>1</v>
      </c>
      <c r="R195" s="978">
        <f t="shared" si="6"/>
        <v>1.44</v>
      </c>
      <c r="S195" s="943">
        <f t="shared" si="7"/>
        <v>1</v>
      </c>
      <c r="T195" s="978">
        <f t="shared" si="8"/>
        <v>1.44</v>
      </c>
      <c r="U195" s="988">
        <v>14</v>
      </c>
      <c r="V195" s="934">
        <v>22</v>
      </c>
      <c r="W195" s="934">
        <v>8</v>
      </c>
      <c r="X195" s="986">
        <v>1.5714285714285714</v>
      </c>
      <c r="Y195" s="984">
        <v>8</v>
      </c>
    </row>
    <row r="196" spans="1:25" ht="14.4" customHeight="1" x14ac:dyDescent="0.3">
      <c r="A196" s="948" t="s">
        <v>10759</v>
      </c>
      <c r="B196" s="934">
        <v>2</v>
      </c>
      <c r="C196" s="935">
        <v>3.85</v>
      </c>
      <c r="D196" s="932">
        <v>9.5</v>
      </c>
      <c r="E196" s="944">
        <v>1</v>
      </c>
      <c r="F196" s="939">
        <v>1.92</v>
      </c>
      <c r="G196" s="921">
        <v>10</v>
      </c>
      <c r="H196" s="936"/>
      <c r="I196" s="937"/>
      <c r="J196" s="920"/>
      <c r="K196" s="940">
        <v>1.92</v>
      </c>
      <c r="L196" s="938">
        <v>3</v>
      </c>
      <c r="M196" s="938">
        <v>27</v>
      </c>
      <c r="N196" s="941">
        <v>9</v>
      </c>
      <c r="O196" s="938" t="s">
        <v>10394</v>
      </c>
      <c r="P196" s="942" t="s">
        <v>10760</v>
      </c>
      <c r="Q196" s="943">
        <f t="shared" si="6"/>
        <v>-2</v>
      </c>
      <c r="R196" s="978">
        <f t="shared" si="6"/>
        <v>-3.85</v>
      </c>
      <c r="S196" s="943">
        <f t="shared" si="7"/>
        <v>-1</v>
      </c>
      <c r="T196" s="978">
        <f t="shared" si="8"/>
        <v>-1.92</v>
      </c>
      <c r="U196" s="988" t="s">
        <v>630</v>
      </c>
      <c r="V196" s="934" t="s">
        <v>630</v>
      </c>
      <c r="W196" s="934" t="s">
        <v>630</v>
      </c>
      <c r="X196" s="986" t="s">
        <v>630</v>
      </c>
      <c r="Y196" s="984"/>
    </row>
    <row r="197" spans="1:25" ht="14.4" customHeight="1" x14ac:dyDescent="0.3">
      <c r="A197" s="947" t="s">
        <v>10761</v>
      </c>
      <c r="B197" s="928">
        <v>6</v>
      </c>
      <c r="C197" s="929">
        <v>3.8</v>
      </c>
      <c r="D197" s="930">
        <v>11.5</v>
      </c>
      <c r="E197" s="933">
        <v>5</v>
      </c>
      <c r="F197" s="915">
        <v>3.51</v>
      </c>
      <c r="G197" s="916">
        <v>9.4</v>
      </c>
      <c r="H197" s="911">
        <v>8</v>
      </c>
      <c r="I197" s="912">
        <v>5.44</v>
      </c>
      <c r="J197" s="922">
        <v>10.6</v>
      </c>
      <c r="K197" s="917">
        <v>0.63</v>
      </c>
      <c r="L197" s="914">
        <v>2</v>
      </c>
      <c r="M197" s="914">
        <v>21</v>
      </c>
      <c r="N197" s="918">
        <v>7</v>
      </c>
      <c r="O197" s="914" t="s">
        <v>10394</v>
      </c>
      <c r="P197" s="931" t="s">
        <v>10762</v>
      </c>
      <c r="Q197" s="919">
        <f t="shared" si="6"/>
        <v>2</v>
      </c>
      <c r="R197" s="979">
        <f t="shared" si="6"/>
        <v>1.6400000000000006</v>
      </c>
      <c r="S197" s="919">
        <f t="shared" si="7"/>
        <v>3</v>
      </c>
      <c r="T197" s="979">
        <f t="shared" si="8"/>
        <v>1.9300000000000006</v>
      </c>
      <c r="U197" s="987">
        <v>56</v>
      </c>
      <c r="V197" s="928">
        <v>84.8</v>
      </c>
      <c r="W197" s="928">
        <v>28.799999999999997</v>
      </c>
      <c r="X197" s="985">
        <v>1.5142857142857142</v>
      </c>
      <c r="Y197" s="983">
        <v>36</v>
      </c>
    </row>
    <row r="198" spans="1:25" ht="14.4" customHeight="1" x14ac:dyDescent="0.3">
      <c r="A198" s="948" t="s">
        <v>10763</v>
      </c>
      <c r="B198" s="934">
        <v>2</v>
      </c>
      <c r="C198" s="935">
        <v>1.79</v>
      </c>
      <c r="D198" s="932">
        <v>9</v>
      </c>
      <c r="E198" s="944">
        <v>2</v>
      </c>
      <c r="F198" s="939">
        <v>1.81</v>
      </c>
      <c r="G198" s="921">
        <v>7.5</v>
      </c>
      <c r="H198" s="936">
        <v>4</v>
      </c>
      <c r="I198" s="937">
        <v>3.82</v>
      </c>
      <c r="J198" s="923">
        <v>10.8</v>
      </c>
      <c r="K198" s="940">
        <v>0.89</v>
      </c>
      <c r="L198" s="938">
        <v>3</v>
      </c>
      <c r="M198" s="938">
        <v>27</v>
      </c>
      <c r="N198" s="941">
        <v>9</v>
      </c>
      <c r="O198" s="938" t="s">
        <v>10394</v>
      </c>
      <c r="P198" s="942" t="s">
        <v>10764</v>
      </c>
      <c r="Q198" s="943">
        <f t="shared" ref="Q198:R200" si="9">H198-B198</f>
        <v>2</v>
      </c>
      <c r="R198" s="978">
        <f t="shared" si="9"/>
        <v>2.0299999999999998</v>
      </c>
      <c r="S198" s="943">
        <f t="shared" ref="S198:S261" si="10">H198-E198</f>
        <v>2</v>
      </c>
      <c r="T198" s="978">
        <f t="shared" ref="T198:T261" si="11">I198-F198</f>
        <v>2.0099999999999998</v>
      </c>
      <c r="U198" s="988">
        <v>36</v>
      </c>
      <c r="V198" s="934">
        <v>43.2</v>
      </c>
      <c r="W198" s="934">
        <v>7.2000000000000028</v>
      </c>
      <c r="X198" s="986">
        <v>1.2000000000000002</v>
      </c>
      <c r="Y198" s="984">
        <v>7</v>
      </c>
    </row>
    <row r="199" spans="1:25" ht="14.4" customHeight="1" x14ac:dyDescent="0.3">
      <c r="A199" s="948" t="s">
        <v>10765</v>
      </c>
      <c r="B199" s="934">
        <v>1</v>
      </c>
      <c r="C199" s="935">
        <v>2.25</v>
      </c>
      <c r="D199" s="932">
        <v>7</v>
      </c>
      <c r="E199" s="944"/>
      <c r="F199" s="939"/>
      <c r="G199" s="921"/>
      <c r="H199" s="936">
        <v>1</v>
      </c>
      <c r="I199" s="937">
        <v>2.68</v>
      </c>
      <c r="J199" s="923">
        <v>41</v>
      </c>
      <c r="K199" s="940">
        <v>2.25</v>
      </c>
      <c r="L199" s="938">
        <v>5</v>
      </c>
      <c r="M199" s="938">
        <v>42</v>
      </c>
      <c r="N199" s="941">
        <v>14</v>
      </c>
      <c r="O199" s="938" t="s">
        <v>10394</v>
      </c>
      <c r="P199" s="942" t="s">
        <v>10766</v>
      </c>
      <c r="Q199" s="943">
        <f t="shared" si="9"/>
        <v>0</v>
      </c>
      <c r="R199" s="978">
        <f t="shared" si="9"/>
        <v>0.43000000000000016</v>
      </c>
      <c r="S199" s="943">
        <f t="shared" si="10"/>
        <v>1</v>
      </c>
      <c r="T199" s="978">
        <f t="shared" si="11"/>
        <v>2.68</v>
      </c>
      <c r="U199" s="988">
        <v>14</v>
      </c>
      <c r="V199" s="934">
        <v>41</v>
      </c>
      <c r="W199" s="934">
        <v>27</v>
      </c>
      <c r="X199" s="986">
        <v>2.9285714285714284</v>
      </c>
      <c r="Y199" s="984">
        <v>27</v>
      </c>
    </row>
    <row r="200" spans="1:25" ht="14.4" customHeight="1" x14ac:dyDescent="0.3">
      <c r="A200" s="947" t="s">
        <v>10767</v>
      </c>
      <c r="B200" s="928">
        <v>12</v>
      </c>
      <c r="C200" s="929">
        <v>5.24</v>
      </c>
      <c r="D200" s="930">
        <v>3.8</v>
      </c>
      <c r="E200" s="933">
        <v>15</v>
      </c>
      <c r="F200" s="915">
        <v>6.56</v>
      </c>
      <c r="G200" s="916">
        <v>4.0999999999999996</v>
      </c>
      <c r="H200" s="911">
        <v>19</v>
      </c>
      <c r="I200" s="912">
        <v>8.41</v>
      </c>
      <c r="J200" s="913">
        <v>4.3</v>
      </c>
      <c r="K200" s="917">
        <v>0.44</v>
      </c>
      <c r="L200" s="914">
        <v>2</v>
      </c>
      <c r="M200" s="914">
        <v>18</v>
      </c>
      <c r="N200" s="918">
        <v>6</v>
      </c>
      <c r="O200" s="914" t="s">
        <v>10394</v>
      </c>
      <c r="P200" s="931" t="s">
        <v>10768</v>
      </c>
      <c r="Q200" s="919">
        <f t="shared" si="9"/>
        <v>7</v>
      </c>
      <c r="R200" s="979">
        <f t="shared" si="9"/>
        <v>3.17</v>
      </c>
      <c r="S200" s="919">
        <f t="shared" si="10"/>
        <v>4</v>
      </c>
      <c r="T200" s="979">
        <f t="shared" si="11"/>
        <v>1.8500000000000005</v>
      </c>
      <c r="U200" s="987">
        <v>114</v>
      </c>
      <c r="V200" s="928">
        <v>81.7</v>
      </c>
      <c r="W200" s="928">
        <v>-32.299999999999997</v>
      </c>
      <c r="X200" s="985">
        <v>0.71666666666666667</v>
      </c>
      <c r="Y200" s="983">
        <v>10</v>
      </c>
    </row>
    <row r="201" spans="1:25" ht="14.4" customHeight="1" x14ac:dyDescent="0.3">
      <c r="A201" s="948" t="s">
        <v>10769</v>
      </c>
      <c r="B201" s="934">
        <v>3</v>
      </c>
      <c r="C201" s="935">
        <v>1.54</v>
      </c>
      <c r="D201" s="932">
        <v>2.2999999999999998</v>
      </c>
      <c r="E201" s="944">
        <v>1</v>
      </c>
      <c r="F201" s="939">
        <v>0.65</v>
      </c>
      <c r="G201" s="921">
        <v>7</v>
      </c>
      <c r="H201" s="936">
        <v>3</v>
      </c>
      <c r="I201" s="937">
        <v>2.14</v>
      </c>
      <c r="J201" s="923">
        <v>12.3</v>
      </c>
      <c r="K201" s="940">
        <v>0.65</v>
      </c>
      <c r="L201" s="938">
        <v>3</v>
      </c>
      <c r="M201" s="938">
        <v>24</v>
      </c>
      <c r="N201" s="941">
        <v>8</v>
      </c>
      <c r="O201" s="938" t="s">
        <v>10394</v>
      </c>
      <c r="P201" s="942" t="s">
        <v>10768</v>
      </c>
      <c r="Q201" s="943"/>
      <c r="R201" s="980"/>
      <c r="S201" s="943">
        <f t="shared" si="10"/>
        <v>2</v>
      </c>
      <c r="T201" s="980">
        <f t="shared" si="11"/>
        <v>1.4900000000000002</v>
      </c>
      <c r="U201" s="988"/>
      <c r="V201" s="934"/>
      <c r="W201" s="934"/>
      <c r="X201" s="986"/>
      <c r="Y201" s="984">
        <v>19</v>
      </c>
    </row>
    <row r="202" spans="1:25" ht="14.4" customHeight="1" x14ac:dyDescent="0.3">
      <c r="A202" s="948" t="s">
        <v>10770</v>
      </c>
      <c r="B202" s="934">
        <v>5</v>
      </c>
      <c r="C202" s="935">
        <v>5.0199999999999996</v>
      </c>
      <c r="D202" s="932">
        <v>4.8</v>
      </c>
      <c r="E202" s="944"/>
      <c r="F202" s="939"/>
      <c r="G202" s="921"/>
      <c r="H202" s="936">
        <v>4</v>
      </c>
      <c r="I202" s="937">
        <v>3.76</v>
      </c>
      <c r="J202" s="920">
        <v>7.5</v>
      </c>
      <c r="K202" s="940">
        <v>1.06</v>
      </c>
      <c r="L202" s="938">
        <v>4</v>
      </c>
      <c r="M202" s="938">
        <v>33</v>
      </c>
      <c r="N202" s="941">
        <v>11</v>
      </c>
      <c r="O202" s="938" t="s">
        <v>10394</v>
      </c>
      <c r="P202" s="942" t="s">
        <v>10768</v>
      </c>
      <c r="Q202" s="943"/>
      <c r="R202" s="980"/>
      <c r="S202" s="943">
        <f t="shared" si="10"/>
        <v>4</v>
      </c>
      <c r="T202" s="980">
        <f t="shared" si="11"/>
        <v>3.76</v>
      </c>
      <c r="U202" s="988"/>
      <c r="V202" s="934"/>
      <c r="W202" s="934"/>
      <c r="X202" s="986"/>
      <c r="Y202" s="984">
        <v>1</v>
      </c>
    </row>
    <row r="203" spans="1:25" ht="14.4" customHeight="1" x14ac:dyDescent="0.3">
      <c r="A203" s="947" t="s">
        <v>10771</v>
      </c>
      <c r="B203" s="928">
        <v>6</v>
      </c>
      <c r="C203" s="929">
        <v>2.83</v>
      </c>
      <c r="D203" s="930">
        <v>4.7</v>
      </c>
      <c r="E203" s="911">
        <v>6</v>
      </c>
      <c r="F203" s="912">
        <v>2.88</v>
      </c>
      <c r="G203" s="913">
        <v>4</v>
      </c>
      <c r="H203" s="914">
        <v>4</v>
      </c>
      <c r="I203" s="915">
        <v>1.89</v>
      </c>
      <c r="J203" s="922">
        <v>6</v>
      </c>
      <c r="K203" s="917">
        <v>0.47</v>
      </c>
      <c r="L203" s="914">
        <v>2</v>
      </c>
      <c r="M203" s="914">
        <v>15</v>
      </c>
      <c r="N203" s="918">
        <v>5</v>
      </c>
      <c r="O203" s="914" t="s">
        <v>10394</v>
      </c>
      <c r="P203" s="931" t="s">
        <v>10772</v>
      </c>
      <c r="Q203" s="919"/>
      <c r="R203" s="981"/>
      <c r="S203" s="919">
        <f t="shared" si="10"/>
        <v>-2</v>
      </c>
      <c r="T203" s="981">
        <f t="shared" si="11"/>
        <v>-0.99</v>
      </c>
      <c r="U203" s="987"/>
      <c r="V203" s="928"/>
      <c r="W203" s="928"/>
      <c r="X203" s="985"/>
      <c r="Y203" s="983">
        <v>8</v>
      </c>
    </row>
    <row r="204" spans="1:25" ht="14.4" customHeight="1" x14ac:dyDescent="0.3">
      <c r="A204" s="948" t="s">
        <v>10773</v>
      </c>
      <c r="B204" s="934"/>
      <c r="C204" s="935"/>
      <c r="D204" s="932"/>
      <c r="E204" s="936">
        <v>2</v>
      </c>
      <c r="F204" s="937">
        <v>1.33</v>
      </c>
      <c r="G204" s="920">
        <v>6.5</v>
      </c>
      <c r="H204" s="938"/>
      <c r="I204" s="939"/>
      <c r="J204" s="921"/>
      <c r="K204" s="940">
        <v>0.66</v>
      </c>
      <c r="L204" s="938">
        <v>3</v>
      </c>
      <c r="M204" s="938">
        <v>24</v>
      </c>
      <c r="N204" s="941">
        <v>8</v>
      </c>
      <c r="O204" s="938" t="s">
        <v>10394</v>
      </c>
      <c r="P204" s="942" t="s">
        <v>10774</v>
      </c>
      <c r="Q204" s="943"/>
      <c r="R204" s="980"/>
      <c r="S204" s="943">
        <f t="shared" si="10"/>
        <v>-2</v>
      </c>
      <c r="T204" s="980">
        <f t="shared" si="11"/>
        <v>-1.33</v>
      </c>
      <c r="U204" s="988"/>
      <c r="V204" s="934"/>
      <c r="W204" s="934"/>
      <c r="X204" s="986"/>
      <c r="Y204" s="984"/>
    </row>
    <row r="205" spans="1:25" ht="14.4" customHeight="1" x14ac:dyDescent="0.3">
      <c r="A205" s="948" t="s">
        <v>10775</v>
      </c>
      <c r="B205" s="934"/>
      <c r="C205" s="935"/>
      <c r="D205" s="932"/>
      <c r="E205" s="936"/>
      <c r="F205" s="937"/>
      <c r="G205" s="920"/>
      <c r="H205" s="938">
        <v>1</v>
      </c>
      <c r="I205" s="939">
        <v>1.07</v>
      </c>
      <c r="J205" s="921">
        <v>4</v>
      </c>
      <c r="K205" s="940">
        <v>1.07</v>
      </c>
      <c r="L205" s="938">
        <v>3</v>
      </c>
      <c r="M205" s="938">
        <v>30</v>
      </c>
      <c r="N205" s="941">
        <v>10</v>
      </c>
      <c r="O205" s="938" t="s">
        <v>10394</v>
      </c>
      <c r="P205" s="942" t="s">
        <v>10776</v>
      </c>
      <c r="Q205" s="943"/>
      <c r="R205" s="980"/>
      <c r="S205" s="943">
        <f t="shared" si="10"/>
        <v>1</v>
      </c>
      <c r="T205" s="980">
        <f t="shared" si="11"/>
        <v>1.07</v>
      </c>
      <c r="U205" s="988"/>
      <c r="V205" s="934"/>
      <c r="W205" s="934"/>
      <c r="X205" s="986"/>
      <c r="Y205" s="984"/>
    </row>
    <row r="206" spans="1:25" ht="14.4" customHeight="1" x14ac:dyDescent="0.3">
      <c r="A206" s="947" t="s">
        <v>10777</v>
      </c>
      <c r="B206" s="928">
        <v>1</v>
      </c>
      <c r="C206" s="929">
        <v>4.99</v>
      </c>
      <c r="D206" s="930">
        <v>11</v>
      </c>
      <c r="E206" s="933">
        <v>2</v>
      </c>
      <c r="F206" s="915">
        <v>9.99</v>
      </c>
      <c r="G206" s="916">
        <v>12</v>
      </c>
      <c r="H206" s="911">
        <v>1</v>
      </c>
      <c r="I206" s="912">
        <v>4.99</v>
      </c>
      <c r="J206" s="922">
        <v>10</v>
      </c>
      <c r="K206" s="917">
        <v>4.99</v>
      </c>
      <c r="L206" s="914">
        <v>3</v>
      </c>
      <c r="M206" s="914">
        <v>27</v>
      </c>
      <c r="N206" s="918">
        <v>9</v>
      </c>
      <c r="O206" s="914" t="s">
        <v>10394</v>
      </c>
      <c r="P206" s="931" t="s">
        <v>10778</v>
      </c>
      <c r="Q206" s="919"/>
      <c r="R206" s="981"/>
      <c r="S206" s="919">
        <f t="shared" si="10"/>
        <v>-1</v>
      </c>
      <c r="T206" s="981">
        <f t="shared" si="11"/>
        <v>-5</v>
      </c>
      <c r="U206" s="987"/>
      <c r="V206" s="928"/>
      <c r="W206" s="928"/>
      <c r="X206" s="985"/>
      <c r="Y206" s="983">
        <v>1</v>
      </c>
    </row>
    <row r="207" spans="1:25" ht="14.4" customHeight="1" x14ac:dyDescent="0.3">
      <c r="A207" s="948" t="s">
        <v>10779</v>
      </c>
      <c r="B207" s="934"/>
      <c r="C207" s="935"/>
      <c r="D207" s="932"/>
      <c r="E207" s="944"/>
      <c r="F207" s="939"/>
      <c r="G207" s="921"/>
      <c r="H207" s="936">
        <v>1</v>
      </c>
      <c r="I207" s="937">
        <v>7.41</v>
      </c>
      <c r="J207" s="920">
        <v>11</v>
      </c>
      <c r="K207" s="940">
        <v>7.41</v>
      </c>
      <c r="L207" s="938">
        <v>5</v>
      </c>
      <c r="M207" s="938">
        <v>45</v>
      </c>
      <c r="N207" s="941">
        <v>15</v>
      </c>
      <c r="O207" s="938" t="s">
        <v>10394</v>
      </c>
      <c r="P207" s="942" t="s">
        <v>10780</v>
      </c>
      <c r="Q207" s="943"/>
      <c r="R207" s="980"/>
      <c r="S207" s="943">
        <f t="shared" si="10"/>
        <v>1</v>
      </c>
      <c r="T207" s="980">
        <f t="shared" si="11"/>
        <v>7.41</v>
      </c>
      <c r="U207" s="988"/>
      <c r="V207" s="934"/>
      <c r="W207" s="934"/>
      <c r="X207" s="986"/>
      <c r="Y207" s="984"/>
    </row>
    <row r="208" spans="1:25" ht="14.4" customHeight="1" x14ac:dyDescent="0.3">
      <c r="A208" s="947" t="s">
        <v>10781</v>
      </c>
      <c r="B208" s="924">
        <v>3</v>
      </c>
      <c r="C208" s="925">
        <v>9.35</v>
      </c>
      <c r="D208" s="926">
        <v>6.7</v>
      </c>
      <c r="E208" s="933"/>
      <c r="F208" s="915"/>
      <c r="G208" s="916"/>
      <c r="H208" s="914"/>
      <c r="I208" s="915"/>
      <c r="J208" s="916"/>
      <c r="K208" s="917">
        <v>3.12</v>
      </c>
      <c r="L208" s="914">
        <v>3</v>
      </c>
      <c r="M208" s="914">
        <v>27</v>
      </c>
      <c r="N208" s="918">
        <v>9</v>
      </c>
      <c r="O208" s="914" t="s">
        <v>10394</v>
      </c>
      <c r="P208" s="931" t="s">
        <v>10782</v>
      </c>
      <c r="Q208" s="919"/>
      <c r="R208" s="981"/>
      <c r="S208" s="919">
        <f t="shared" si="10"/>
        <v>0</v>
      </c>
      <c r="T208" s="981">
        <f t="shared" si="11"/>
        <v>0</v>
      </c>
      <c r="U208" s="987"/>
      <c r="V208" s="928"/>
      <c r="W208" s="928"/>
      <c r="X208" s="985"/>
      <c r="Y208" s="983"/>
    </row>
    <row r="209" spans="1:25" ht="14.4" customHeight="1" x14ac:dyDescent="0.3">
      <c r="A209" s="947" t="s">
        <v>10783</v>
      </c>
      <c r="B209" s="928">
        <v>2</v>
      </c>
      <c r="C209" s="929">
        <v>4.76</v>
      </c>
      <c r="D209" s="930">
        <v>4</v>
      </c>
      <c r="E209" s="911">
        <v>4</v>
      </c>
      <c r="F209" s="912">
        <v>9.51</v>
      </c>
      <c r="G209" s="913">
        <v>6.8</v>
      </c>
      <c r="H209" s="914">
        <v>4</v>
      </c>
      <c r="I209" s="915">
        <v>9.51</v>
      </c>
      <c r="J209" s="922">
        <v>12</v>
      </c>
      <c r="K209" s="917">
        <v>2.38</v>
      </c>
      <c r="L209" s="914">
        <v>4</v>
      </c>
      <c r="M209" s="914">
        <v>33</v>
      </c>
      <c r="N209" s="918">
        <v>11</v>
      </c>
      <c r="O209" s="914" t="s">
        <v>10394</v>
      </c>
      <c r="P209" s="931" t="s">
        <v>10784</v>
      </c>
      <c r="Q209" s="919"/>
      <c r="R209" s="981"/>
      <c r="S209" s="919">
        <f t="shared" si="10"/>
        <v>0</v>
      </c>
      <c r="T209" s="981">
        <f t="shared" si="11"/>
        <v>0</v>
      </c>
      <c r="U209" s="987"/>
      <c r="V209" s="928"/>
      <c r="W209" s="928"/>
      <c r="X209" s="985"/>
      <c r="Y209" s="983">
        <v>15</v>
      </c>
    </row>
    <row r="210" spans="1:25" ht="14.4" customHeight="1" x14ac:dyDescent="0.3">
      <c r="A210" s="948" t="s">
        <v>10785</v>
      </c>
      <c r="B210" s="934">
        <v>2</v>
      </c>
      <c r="C210" s="935">
        <v>5.52</v>
      </c>
      <c r="D210" s="932">
        <v>10</v>
      </c>
      <c r="E210" s="936">
        <v>2</v>
      </c>
      <c r="F210" s="937">
        <v>5.52</v>
      </c>
      <c r="G210" s="920">
        <v>7.5</v>
      </c>
      <c r="H210" s="938">
        <v>1</v>
      </c>
      <c r="I210" s="939">
        <v>2.76</v>
      </c>
      <c r="J210" s="921">
        <v>5</v>
      </c>
      <c r="K210" s="940">
        <v>2.76</v>
      </c>
      <c r="L210" s="938">
        <v>4</v>
      </c>
      <c r="M210" s="938">
        <v>39</v>
      </c>
      <c r="N210" s="941">
        <v>13</v>
      </c>
      <c r="O210" s="938" t="s">
        <v>10394</v>
      </c>
      <c r="P210" s="942" t="s">
        <v>10784</v>
      </c>
      <c r="Q210" s="943"/>
      <c r="R210" s="980"/>
      <c r="S210" s="943">
        <f t="shared" si="10"/>
        <v>-1</v>
      </c>
      <c r="T210" s="980">
        <f t="shared" si="11"/>
        <v>-2.76</v>
      </c>
      <c r="U210" s="988"/>
      <c r="V210" s="934"/>
      <c r="W210" s="934"/>
      <c r="X210" s="986"/>
      <c r="Y210" s="984"/>
    </row>
    <row r="211" spans="1:25" ht="14.4" customHeight="1" x14ac:dyDescent="0.3">
      <c r="A211" s="947" t="s">
        <v>10786</v>
      </c>
      <c r="B211" s="928">
        <v>3</v>
      </c>
      <c r="C211" s="929">
        <v>2.36</v>
      </c>
      <c r="D211" s="930">
        <v>3</v>
      </c>
      <c r="E211" s="911">
        <v>6</v>
      </c>
      <c r="F211" s="912">
        <v>4.71</v>
      </c>
      <c r="G211" s="913">
        <v>3.2</v>
      </c>
      <c r="H211" s="914">
        <v>3</v>
      </c>
      <c r="I211" s="915">
        <v>2.36</v>
      </c>
      <c r="J211" s="916">
        <v>3</v>
      </c>
      <c r="K211" s="917">
        <v>0.79</v>
      </c>
      <c r="L211" s="914">
        <v>2</v>
      </c>
      <c r="M211" s="914">
        <v>15</v>
      </c>
      <c r="N211" s="918">
        <v>5</v>
      </c>
      <c r="O211" s="914" t="s">
        <v>10394</v>
      </c>
      <c r="P211" s="931" t="s">
        <v>10787</v>
      </c>
      <c r="Q211" s="919"/>
      <c r="R211" s="981"/>
      <c r="S211" s="919">
        <f t="shared" si="10"/>
        <v>-3</v>
      </c>
      <c r="T211" s="981">
        <f t="shared" si="11"/>
        <v>-2.35</v>
      </c>
      <c r="U211" s="987"/>
      <c r="V211" s="928"/>
      <c r="W211" s="928"/>
      <c r="X211" s="985"/>
      <c r="Y211" s="983"/>
    </row>
    <row r="212" spans="1:25" ht="14.4" customHeight="1" x14ac:dyDescent="0.3">
      <c r="A212" s="948" t="s">
        <v>10788</v>
      </c>
      <c r="B212" s="934"/>
      <c r="C212" s="935"/>
      <c r="D212" s="932"/>
      <c r="E212" s="936">
        <v>1</v>
      </c>
      <c r="F212" s="937">
        <v>1.1599999999999999</v>
      </c>
      <c r="G212" s="920">
        <v>3</v>
      </c>
      <c r="H212" s="938"/>
      <c r="I212" s="939"/>
      <c r="J212" s="921"/>
      <c r="K212" s="940">
        <v>1.84</v>
      </c>
      <c r="L212" s="938">
        <v>5</v>
      </c>
      <c r="M212" s="938">
        <v>42</v>
      </c>
      <c r="N212" s="941">
        <v>14</v>
      </c>
      <c r="O212" s="938" t="s">
        <v>10394</v>
      </c>
      <c r="P212" s="942" t="s">
        <v>10787</v>
      </c>
      <c r="Q212" s="943"/>
      <c r="R212" s="980"/>
      <c r="S212" s="943">
        <f t="shared" si="10"/>
        <v>-1</v>
      </c>
      <c r="T212" s="980">
        <f t="shared" si="11"/>
        <v>-1.1599999999999999</v>
      </c>
      <c r="U212" s="988"/>
      <c r="V212" s="934"/>
      <c r="W212" s="934"/>
      <c r="X212" s="986"/>
      <c r="Y212" s="984"/>
    </row>
    <row r="213" spans="1:25" ht="14.4" customHeight="1" x14ac:dyDescent="0.3">
      <c r="A213" s="947" t="s">
        <v>10789</v>
      </c>
      <c r="B213" s="924">
        <v>4</v>
      </c>
      <c r="C213" s="925">
        <v>6.7</v>
      </c>
      <c r="D213" s="926">
        <v>5.5</v>
      </c>
      <c r="E213" s="933"/>
      <c r="F213" s="915"/>
      <c r="G213" s="916"/>
      <c r="H213" s="914">
        <v>2</v>
      </c>
      <c r="I213" s="915">
        <v>3.35</v>
      </c>
      <c r="J213" s="922">
        <v>9</v>
      </c>
      <c r="K213" s="917">
        <v>1.68</v>
      </c>
      <c r="L213" s="914">
        <v>3</v>
      </c>
      <c r="M213" s="914">
        <v>24</v>
      </c>
      <c r="N213" s="918">
        <v>8</v>
      </c>
      <c r="O213" s="914" t="s">
        <v>10394</v>
      </c>
      <c r="P213" s="931" t="s">
        <v>10790</v>
      </c>
      <c r="Q213" s="919"/>
      <c r="R213" s="981"/>
      <c r="S213" s="919">
        <f t="shared" si="10"/>
        <v>2</v>
      </c>
      <c r="T213" s="981">
        <f t="shared" si="11"/>
        <v>3.35</v>
      </c>
      <c r="U213" s="987"/>
      <c r="V213" s="928"/>
      <c r="W213" s="928"/>
      <c r="X213" s="985"/>
      <c r="Y213" s="983">
        <v>3</v>
      </c>
    </row>
    <row r="214" spans="1:25" ht="14.4" customHeight="1" x14ac:dyDescent="0.3">
      <c r="A214" s="947" t="s">
        <v>10791</v>
      </c>
      <c r="B214" s="928">
        <v>12</v>
      </c>
      <c r="C214" s="929">
        <v>14.65</v>
      </c>
      <c r="D214" s="930">
        <v>3.4</v>
      </c>
      <c r="E214" s="933">
        <v>13</v>
      </c>
      <c r="F214" s="915">
        <v>16.75</v>
      </c>
      <c r="G214" s="916">
        <v>6.8</v>
      </c>
      <c r="H214" s="911">
        <v>21</v>
      </c>
      <c r="I214" s="912">
        <v>25.63</v>
      </c>
      <c r="J214" s="913">
        <v>4.5999999999999996</v>
      </c>
      <c r="K214" s="917">
        <v>1.22</v>
      </c>
      <c r="L214" s="914">
        <v>2</v>
      </c>
      <c r="M214" s="914">
        <v>18</v>
      </c>
      <c r="N214" s="918">
        <v>6</v>
      </c>
      <c r="O214" s="914" t="s">
        <v>10394</v>
      </c>
      <c r="P214" s="931" t="s">
        <v>10792</v>
      </c>
      <c r="Q214" s="919"/>
      <c r="R214" s="981"/>
      <c r="S214" s="919">
        <f t="shared" si="10"/>
        <v>8</v>
      </c>
      <c r="T214" s="981">
        <f t="shared" si="11"/>
        <v>8.879999999999999</v>
      </c>
      <c r="U214" s="987"/>
      <c r="V214" s="928"/>
      <c r="W214" s="928"/>
      <c r="X214" s="985"/>
      <c r="Y214" s="983">
        <v>12</v>
      </c>
    </row>
    <row r="215" spans="1:25" ht="14.4" customHeight="1" x14ac:dyDescent="0.3">
      <c r="A215" s="948" t="s">
        <v>10793</v>
      </c>
      <c r="B215" s="934"/>
      <c r="C215" s="935"/>
      <c r="D215" s="932"/>
      <c r="E215" s="944">
        <v>1</v>
      </c>
      <c r="F215" s="939">
        <v>1.58</v>
      </c>
      <c r="G215" s="921">
        <v>19</v>
      </c>
      <c r="H215" s="936"/>
      <c r="I215" s="937"/>
      <c r="J215" s="920"/>
      <c r="K215" s="940">
        <v>1.58</v>
      </c>
      <c r="L215" s="938">
        <v>3</v>
      </c>
      <c r="M215" s="938">
        <v>24</v>
      </c>
      <c r="N215" s="941">
        <v>8</v>
      </c>
      <c r="O215" s="938" t="s">
        <v>10394</v>
      </c>
      <c r="P215" s="942" t="s">
        <v>10792</v>
      </c>
      <c r="Q215" s="943"/>
      <c r="R215" s="980"/>
      <c r="S215" s="943">
        <f t="shared" si="10"/>
        <v>-1</v>
      </c>
      <c r="T215" s="980">
        <f t="shared" si="11"/>
        <v>-1.58</v>
      </c>
      <c r="U215" s="988"/>
      <c r="V215" s="934"/>
      <c r="W215" s="934"/>
      <c r="X215" s="986"/>
      <c r="Y215" s="984"/>
    </row>
    <row r="216" spans="1:25" ht="14.4" customHeight="1" x14ac:dyDescent="0.3">
      <c r="A216" s="947" t="s">
        <v>10794</v>
      </c>
      <c r="B216" s="924">
        <v>36</v>
      </c>
      <c r="C216" s="925">
        <v>13.97</v>
      </c>
      <c r="D216" s="926">
        <v>3</v>
      </c>
      <c r="E216" s="933">
        <v>34</v>
      </c>
      <c r="F216" s="915">
        <v>12.97</v>
      </c>
      <c r="G216" s="916">
        <v>3</v>
      </c>
      <c r="H216" s="914">
        <v>35</v>
      </c>
      <c r="I216" s="915">
        <v>13.3</v>
      </c>
      <c r="J216" s="922">
        <v>3.2</v>
      </c>
      <c r="K216" s="917">
        <v>0.38</v>
      </c>
      <c r="L216" s="914">
        <v>1</v>
      </c>
      <c r="M216" s="914">
        <v>9</v>
      </c>
      <c r="N216" s="918">
        <v>3</v>
      </c>
      <c r="O216" s="914" t="s">
        <v>10394</v>
      </c>
      <c r="P216" s="931" t="s">
        <v>10795</v>
      </c>
      <c r="Q216" s="919"/>
      <c r="R216" s="981"/>
      <c r="S216" s="919">
        <f t="shared" si="10"/>
        <v>1</v>
      </c>
      <c r="T216" s="981">
        <f t="shared" si="11"/>
        <v>0.33000000000000007</v>
      </c>
      <c r="U216" s="987"/>
      <c r="V216" s="928"/>
      <c r="W216" s="928"/>
      <c r="X216" s="985"/>
      <c r="Y216" s="983">
        <v>6</v>
      </c>
    </row>
    <row r="217" spans="1:25" ht="14.4" customHeight="1" x14ac:dyDescent="0.3">
      <c r="A217" s="948" t="s">
        <v>10796</v>
      </c>
      <c r="B217" s="945">
        <v>3</v>
      </c>
      <c r="C217" s="946">
        <v>1.41</v>
      </c>
      <c r="D217" s="927">
        <v>5.3</v>
      </c>
      <c r="E217" s="944">
        <v>4</v>
      </c>
      <c r="F217" s="939">
        <v>1.88</v>
      </c>
      <c r="G217" s="921">
        <v>3.3</v>
      </c>
      <c r="H217" s="938">
        <v>1</v>
      </c>
      <c r="I217" s="939">
        <v>0.47</v>
      </c>
      <c r="J217" s="921">
        <v>4</v>
      </c>
      <c r="K217" s="940">
        <v>0.47</v>
      </c>
      <c r="L217" s="938">
        <v>1</v>
      </c>
      <c r="M217" s="938">
        <v>12</v>
      </c>
      <c r="N217" s="941">
        <v>4</v>
      </c>
      <c r="O217" s="938" t="s">
        <v>10394</v>
      </c>
      <c r="P217" s="942" t="s">
        <v>10797</v>
      </c>
      <c r="Q217" s="943"/>
      <c r="R217" s="980"/>
      <c r="S217" s="943">
        <f t="shared" si="10"/>
        <v>-3</v>
      </c>
      <c r="T217" s="980">
        <f t="shared" si="11"/>
        <v>-1.41</v>
      </c>
      <c r="U217" s="988"/>
      <c r="V217" s="934"/>
      <c r="W217" s="934"/>
      <c r="X217" s="986"/>
      <c r="Y217" s="984"/>
    </row>
    <row r="218" spans="1:25" ht="14.4" customHeight="1" x14ac:dyDescent="0.3">
      <c r="A218" s="948" t="s">
        <v>10798</v>
      </c>
      <c r="B218" s="945">
        <v>1</v>
      </c>
      <c r="C218" s="946">
        <v>1.05</v>
      </c>
      <c r="D218" s="927">
        <v>3</v>
      </c>
      <c r="E218" s="944"/>
      <c r="F218" s="939"/>
      <c r="G218" s="921"/>
      <c r="H218" s="938"/>
      <c r="I218" s="939"/>
      <c r="J218" s="921"/>
      <c r="K218" s="940">
        <v>1.05</v>
      </c>
      <c r="L218" s="938">
        <v>3</v>
      </c>
      <c r="M218" s="938">
        <v>27</v>
      </c>
      <c r="N218" s="941">
        <v>9</v>
      </c>
      <c r="O218" s="938" t="s">
        <v>10394</v>
      </c>
      <c r="P218" s="942" t="s">
        <v>10799</v>
      </c>
      <c r="Q218" s="943"/>
      <c r="R218" s="980"/>
      <c r="S218" s="943">
        <f t="shared" si="10"/>
        <v>0</v>
      </c>
      <c r="T218" s="980">
        <f t="shared" si="11"/>
        <v>0</v>
      </c>
      <c r="U218" s="988"/>
      <c r="V218" s="934"/>
      <c r="W218" s="934"/>
      <c r="X218" s="986"/>
      <c r="Y218" s="984"/>
    </row>
    <row r="219" spans="1:25" ht="14.4" customHeight="1" x14ac:dyDescent="0.3">
      <c r="A219" s="947" t="s">
        <v>10800</v>
      </c>
      <c r="B219" s="928">
        <v>7</v>
      </c>
      <c r="C219" s="929">
        <v>5.2</v>
      </c>
      <c r="D219" s="930">
        <v>3.7</v>
      </c>
      <c r="E219" s="911">
        <v>13</v>
      </c>
      <c r="F219" s="912">
        <v>9.66</v>
      </c>
      <c r="G219" s="913">
        <v>4.5</v>
      </c>
      <c r="H219" s="914">
        <v>4</v>
      </c>
      <c r="I219" s="915">
        <v>4.13</v>
      </c>
      <c r="J219" s="922">
        <v>8.5</v>
      </c>
      <c r="K219" s="917">
        <v>0.74</v>
      </c>
      <c r="L219" s="914">
        <v>1</v>
      </c>
      <c r="M219" s="914">
        <v>12</v>
      </c>
      <c r="N219" s="918">
        <v>4</v>
      </c>
      <c r="O219" s="914" t="s">
        <v>10394</v>
      </c>
      <c r="P219" s="931" t="s">
        <v>10801</v>
      </c>
      <c r="Q219" s="919"/>
      <c r="R219" s="981"/>
      <c r="S219" s="919">
        <f t="shared" si="10"/>
        <v>-9</v>
      </c>
      <c r="T219" s="981">
        <f t="shared" si="11"/>
        <v>-5.53</v>
      </c>
      <c r="U219" s="987"/>
      <c r="V219" s="928"/>
      <c r="W219" s="928"/>
      <c r="X219" s="985"/>
      <c r="Y219" s="983">
        <v>19</v>
      </c>
    </row>
    <row r="220" spans="1:25" ht="14.4" customHeight="1" x14ac:dyDescent="0.3">
      <c r="A220" s="948" t="s">
        <v>10802</v>
      </c>
      <c r="B220" s="934">
        <v>1</v>
      </c>
      <c r="C220" s="935">
        <v>1.35</v>
      </c>
      <c r="D220" s="932">
        <v>4</v>
      </c>
      <c r="E220" s="936"/>
      <c r="F220" s="937"/>
      <c r="G220" s="920"/>
      <c r="H220" s="938"/>
      <c r="I220" s="939"/>
      <c r="J220" s="921"/>
      <c r="K220" s="940">
        <v>1.35</v>
      </c>
      <c r="L220" s="938">
        <v>3</v>
      </c>
      <c r="M220" s="938">
        <v>24</v>
      </c>
      <c r="N220" s="941">
        <v>8</v>
      </c>
      <c r="O220" s="938" t="s">
        <v>10394</v>
      </c>
      <c r="P220" s="942" t="s">
        <v>10803</v>
      </c>
      <c r="Q220" s="943"/>
      <c r="R220" s="980"/>
      <c r="S220" s="943">
        <f t="shared" si="10"/>
        <v>0</v>
      </c>
      <c r="T220" s="980">
        <f t="shared" si="11"/>
        <v>0</v>
      </c>
      <c r="U220" s="988"/>
      <c r="V220" s="934"/>
      <c r="W220" s="934"/>
      <c r="X220" s="986"/>
      <c r="Y220" s="984"/>
    </row>
    <row r="221" spans="1:25" ht="14.4" customHeight="1" x14ac:dyDescent="0.3">
      <c r="A221" s="948" t="s">
        <v>10804</v>
      </c>
      <c r="B221" s="934"/>
      <c r="C221" s="935"/>
      <c r="D221" s="932"/>
      <c r="E221" s="936"/>
      <c r="F221" s="937"/>
      <c r="G221" s="920"/>
      <c r="H221" s="938">
        <v>1</v>
      </c>
      <c r="I221" s="939">
        <v>2.64</v>
      </c>
      <c r="J221" s="921">
        <v>7</v>
      </c>
      <c r="K221" s="940">
        <v>2.64</v>
      </c>
      <c r="L221" s="938">
        <v>5</v>
      </c>
      <c r="M221" s="938">
        <v>42</v>
      </c>
      <c r="N221" s="941">
        <v>14</v>
      </c>
      <c r="O221" s="938" t="s">
        <v>10394</v>
      </c>
      <c r="P221" s="942" t="s">
        <v>10805</v>
      </c>
      <c r="Q221" s="943"/>
      <c r="R221" s="980"/>
      <c r="S221" s="943">
        <f t="shared" si="10"/>
        <v>1</v>
      </c>
      <c r="T221" s="980">
        <f t="shared" si="11"/>
        <v>2.64</v>
      </c>
      <c r="U221" s="988"/>
      <c r="V221" s="934"/>
      <c r="W221" s="934"/>
      <c r="X221" s="986"/>
      <c r="Y221" s="984"/>
    </row>
    <row r="222" spans="1:25" ht="14.4" customHeight="1" x14ac:dyDescent="0.3">
      <c r="A222" s="947" t="s">
        <v>10806</v>
      </c>
      <c r="B222" s="928">
        <v>6</v>
      </c>
      <c r="C222" s="929">
        <v>3.69</v>
      </c>
      <c r="D222" s="930">
        <v>4.3</v>
      </c>
      <c r="E222" s="933">
        <v>4</v>
      </c>
      <c r="F222" s="915">
        <v>2.46</v>
      </c>
      <c r="G222" s="916">
        <v>3.3</v>
      </c>
      <c r="H222" s="911">
        <v>8</v>
      </c>
      <c r="I222" s="912">
        <v>5.35</v>
      </c>
      <c r="J222" s="922">
        <v>4.5</v>
      </c>
      <c r="K222" s="917">
        <v>0.62</v>
      </c>
      <c r="L222" s="914">
        <v>1</v>
      </c>
      <c r="M222" s="914">
        <v>12</v>
      </c>
      <c r="N222" s="918">
        <v>4</v>
      </c>
      <c r="O222" s="914" t="s">
        <v>10394</v>
      </c>
      <c r="P222" s="931" t="s">
        <v>10807</v>
      </c>
      <c r="Q222" s="919"/>
      <c r="R222" s="981"/>
      <c r="S222" s="919">
        <f t="shared" si="10"/>
        <v>4</v>
      </c>
      <c r="T222" s="981">
        <f t="shared" si="11"/>
        <v>2.8899999999999997</v>
      </c>
      <c r="U222" s="987"/>
      <c r="V222" s="928"/>
      <c r="W222" s="928"/>
      <c r="X222" s="985"/>
      <c r="Y222" s="983">
        <v>8</v>
      </c>
    </row>
    <row r="223" spans="1:25" ht="14.4" customHeight="1" x14ac:dyDescent="0.3">
      <c r="A223" s="947" t="s">
        <v>10808</v>
      </c>
      <c r="B223" s="928">
        <v>68</v>
      </c>
      <c r="C223" s="929">
        <v>60.59</v>
      </c>
      <c r="D223" s="930">
        <v>2.5</v>
      </c>
      <c r="E223" s="911">
        <v>86</v>
      </c>
      <c r="F223" s="912">
        <v>76.680000000000007</v>
      </c>
      <c r="G223" s="913">
        <v>2.4</v>
      </c>
      <c r="H223" s="914">
        <v>77</v>
      </c>
      <c r="I223" s="915">
        <v>68.61</v>
      </c>
      <c r="J223" s="916">
        <v>2.6</v>
      </c>
      <c r="K223" s="917">
        <v>0.89</v>
      </c>
      <c r="L223" s="914">
        <v>1</v>
      </c>
      <c r="M223" s="914">
        <v>12</v>
      </c>
      <c r="N223" s="918">
        <v>4</v>
      </c>
      <c r="O223" s="914" t="s">
        <v>10394</v>
      </c>
      <c r="P223" s="931" t="s">
        <v>10809</v>
      </c>
      <c r="Q223" s="919"/>
      <c r="R223" s="981"/>
      <c r="S223" s="919">
        <f t="shared" si="10"/>
        <v>-9</v>
      </c>
      <c r="T223" s="981">
        <f t="shared" si="11"/>
        <v>-8.0700000000000074</v>
      </c>
      <c r="U223" s="987"/>
      <c r="V223" s="928"/>
      <c r="W223" s="928"/>
      <c r="X223" s="985"/>
      <c r="Y223" s="983">
        <v>2</v>
      </c>
    </row>
    <row r="224" spans="1:25" ht="14.4" customHeight="1" x14ac:dyDescent="0.3">
      <c r="A224" s="948" t="s">
        <v>10810</v>
      </c>
      <c r="B224" s="934">
        <v>1</v>
      </c>
      <c r="C224" s="935">
        <v>1.37</v>
      </c>
      <c r="D224" s="932">
        <v>2</v>
      </c>
      <c r="E224" s="936">
        <v>1</v>
      </c>
      <c r="F224" s="937">
        <v>1.37</v>
      </c>
      <c r="G224" s="920">
        <v>3</v>
      </c>
      <c r="H224" s="938">
        <v>2</v>
      </c>
      <c r="I224" s="939">
        <v>2.73</v>
      </c>
      <c r="J224" s="921">
        <v>2</v>
      </c>
      <c r="K224" s="940">
        <v>1.37</v>
      </c>
      <c r="L224" s="938">
        <v>2</v>
      </c>
      <c r="M224" s="938">
        <v>21</v>
      </c>
      <c r="N224" s="941">
        <v>7</v>
      </c>
      <c r="O224" s="938" t="s">
        <v>10394</v>
      </c>
      <c r="P224" s="942" t="s">
        <v>10811</v>
      </c>
      <c r="Q224" s="943"/>
      <c r="R224" s="980"/>
      <c r="S224" s="943">
        <f t="shared" si="10"/>
        <v>1</v>
      </c>
      <c r="T224" s="980">
        <f t="shared" si="11"/>
        <v>1.3599999999999999</v>
      </c>
      <c r="U224" s="988"/>
      <c r="V224" s="934"/>
      <c r="W224" s="934"/>
      <c r="X224" s="986"/>
      <c r="Y224" s="984"/>
    </row>
    <row r="225" spans="1:25" ht="14.4" customHeight="1" x14ac:dyDescent="0.3">
      <c r="A225" s="947" t="s">
        <v>10812</v>
      </c>
      <c r="B225" s="928">
        <v>3</v>
      </c>
      <c r="C225" s="929">
        <v>1.61</v>
      </c>
      <c r="D225" s="930">
        <v>3.3</v>
      </c>
      <c r="E225" s="911">
        <v>4</v>
      </c>
      <c r="F225" s="912">
        <v>2.15</v>
      </c>
      <c r="G225" s="913">
        <v>3</v>
      </c>
      <c r="H225" s="914">
        <v>1</v>
      </c>
      <c r="I225" s="915">
        <v>0.54</v>
      </c>
      <c r="J225" s="916">
        <v>4</v>
      </c>
      <c r="K225" s="917">
        <v>0.54</v>
      </c>
      <c r="L225" s="914">
        <v>1</v>
      </c>
      <c r="M225" s="914">
        <v>12</v>
      </c>
      <c r="N225" s="918">
        <v>4</v>
      </c>
      <c r="O225" s="914" t="s">
        <v>10394</v>
      </c>
      <c r="P225" s="931" t="s">
        <v>10813</v>
      </c>
      <c r="Q225" s="919"/>
      <c r="R225" s="981"/>
      <c r="S225" s="919">
        <f t="shared" si="10"/>
        <v>-3</v>
      </c>
      <c r="T225" s="981">
        <f t="shared" si="11"/>
        <v>-1.6099999999999999</v>
      </c>
      <c r="U225" s="987"/>
      <c r="V225" s="928"/>
      <c r="W225" s="928"/>
      <c r="X225" s="985"/>
      <c r="Y225" s="983"/>
    </row>
    <row r="226" spans="1:25" ht="14.4" customHeight="1" x14ac:dyDescent="0.3">
      <c r="A226" s="948" t="s">
        <v>10814</v>
      </c>
      <c r="B226" s="934">
        <v>1</v>
      </c>
      <c r="C226" s="935">
        <v>1.44</v>
      </c>
      <c r="D226" s="932">
        <v>4</v>
      </c>
      <c r="E226" s="936"/>
      <c r="F226" s="937"/>
      <c r="G226" s="920"/>
      <c r="H226" s="938"/>
      <c r="I226" s="939"/>
      <c r="J226" s="921"/>
      <c r="K226" s="940">
        <v>1.76</v>
      </c>
      <c r="L226" s="938">
        <v>5</v>
      </c>
      <c r="M226" s="938">
        <v>45</v>
      </c>
      <c r="N226" s="941">
        <v>15</v>
      </c>
      <c r="O226" s="938" t="s">
        <v>10394</v>
      </c>
      <c r="P226" s="942" t="s">
        <v>10815</v>
      </c>
      <c r="Q226" s="943"/>
      <c r="R226" s="980"/>
      <c r="S226" s="943">
        <f t="shared" si="10"/>
        <v>0</v>
      </c>
      <c r="T226" s="980">
        <f t="shared" si="11"/>
        <v>0</v>
      </c>
      <c r="U226" s="988"/>
      <c r="V226" s="934"/>
      <c r="W226" s="934"/>
      <c r="X226" s="986"/>
      <c r="Y226" s="984"/>
    </row>
    <row r="227" spans="1:25" ht="14.4" customHeight="1" x14ac:dyDescent="0.3">
      <c r="A227" s="947" t="s">
        <v>10816</v>
      </c>
      <c r="B227" s="928">
        <v>3</v>
      </c>
      <c r="C227" s="929">
        <v>1.83</v>
      </c>
      <c r="D227" s="930">
        <v>3</v>
      </c>
      <c r="E227" s="933">
        <v>1</v>
      </c>
      <c r="F227" s="915">
        <v>0.61</v>
      </c>
      <c r="G227" s="916">
        <v>3</v>
      </c>
      <c r="H227" s="911">
        <v>9</v>
      </c>
      <c r="I227" s="912">
        <v>5.69</v>
      </c>
      <c r="J227" s="913">
        <v>3.2</v>
      </c>
      <c r="K227" s="917">
        <v>0.61</v>
      </c>
      <c r="L227" s="914">
        <v>1</v>
      </c>
      <c r="M227" s="914">
        <v>12</v>
      </c>
      <c r="N227" s="918">
        <v>4</v>
      </c>
      <c r="O227" s="914" t="s">
        <v>10394</v>
      </c>
      <c r="P227" s="931" t="s">
        <v>10817</v>
      </c>
      <c r="Q227" s="919"/>
      <c r="R227" s="981"/>
      <c r="S227" s="919">
        <f t="shared" si="10"/>
        <v>8</v>
      </c>
      <c r="T227" s="981">
        <f t="shared" si="11"/>
        <v>5.08</v>
      </c>
      <c r="U227" s="987"/>
      <c r="V227" s="928"/>
      <c r="W227" s="928"/>
      <c r="X227" s="985"/>
      <c r="Y227" s="983"/>
    </row>
    <row r="228" spans="1:25" ht="14.4" customHeight="1" x14ac:dyDescent="0.3">
      <c r="A228" s="948" t="s">
        <v>10818</v>
      </c>
      <c r="B228" s="934">
        <v>1</v>
      </c>
      <c r="C228" s="935">
        <v>1.25</v>
      </c>
      <c r="D228" s="932">
        <v>3</v>
      </c>
      <c r="E228" s="944"/>
      <c r="F228" s="939"/>
      <c r="G228" s="921"/>
      <c r="H228" s="936">
        <v>1</v>
      </c>
      <c r="I228" s="937">
        <v>1.25</v>
      </c>
      <c r="J228" s="923">
        <v>10</v>
      </c>
      <c r="K228" s="940">
        <v>1.25</v>
      </c>
      <c r="L228" s="938">
        <v>3</v>
      </c>
      <c r="M228" s="938">
        <v>27</v>
      </c>
      <c r="N228" s="941">
        <v>9</v>
      </c>
      <c r="O228" s="938" t="s">
        <v>10394</v>
      </c>
      <c r="P228" s="942" t="s">
        <v>10817</v>
      </c>
      <c r="Q228" s="943"/>
      <c r="R228" s="980"/>
      <c r="S228" s="943">
        <f t="shared" si="10"/>
        <v>1</v>
      </c>
      <c r="T228" s="980">
        <f t="shared" si="11"/>
        <v>1.25</v>
      </c>
      <c r="U228" s="988"/>
      <c r="V228" s="934"/>
      <c r="W228" s="934"/>
      <c r="X228" s="986"/>
      <c r="Y228" s="984">
        <v>1</v>
      </c>
    </row>
    <row r="229" spans="1:25" ht="14.4" customHeight="1" x14ac:dyDescent="0.3">
      <c r="A229" s="947" t="s">
        <v>10819</v>
      </c>
      <c r="B229" s="928">
        <v>5</v>
      </c>
      <c r="C229" s="929">
        <v>3.01</v>
      </c>
      <c r="D229" s="930">
        <v>4</v>
      </c>
      <c r="E229" s="911">
        <v>6</v>
      </c>
      <c r="F229" s="912">
        <v>3.61</v>
      </c>
      <c r="G229" s="913">
        <v>3.8</v>
      </c>
      <c r="H229" s="914">
        <v>3</v>
      </c>
      <c r="I229" s="915">
        <v>1.99</v>
      </c>
      <c r="J229" s="922">
        <v>3.7</v>
      </c>
      <c r="K229" s="917">
        <v>0.6</v>
      </c>
      <c r="L229" s="914">
        <v>1</v>
      </c>
      <c r="M229" s="914">
        <v>9</v>
      </c>
      <c r="N229" s="918">
        <v>3</v>
      </c>
      <c r="O229" s="914" t="s">
        <v>10394</v>
      </c>
      <c r="P229" s="931" t="s">
        <v>10820</v>
      </c>
      <c r="Q229" s="919"/>
      <c r="R229" s="981"/>
      <c r="S229" s="919">
        <f t="shared" si="10"/>
        <v>-3</v>
      </c>
      <c r="T229" s="981">
        <f t="shared" si="11"/>
        <v>-1.6199999999999999</v>
      </c>
      <c r="U229" s="987"/>
      <c r="V229" s="928"/>
      <c r="W229" s="928"/>
      <c r="X229" s="985"/>
      <c r="Y229" s="983">
        <v>2</v>
      </c>
    </row>
    <row r="230" spans="1:25" ht="14.4" customHeight="1" x14ac:dyDescent="0.3">
      <c r="A230" s="947" t="s">
        <v>10821</v>
      </c>
      <c r="B230" s="928"/>
      <c r="C230" s="929"/>
      <c r="D230" s="930"/>
      <c r="E230" s="933"/>
      <c r="F230" s="915"/>
      <c r="G230" s="916"/>
      <c r="H230" s="911">
        <v>2</v>
      </c>
      <c r="I230" s="912">
        <v>0.99</v>
      </c>
      <c r="J230" s="913">
        <v>4</v>
      </c>
      <c r="K230" s="917">
        <v>0.49</v>
      </c>
      <c r="L230" s="914">
        <v>2</v>
      </c>
      <c r="M230" s="914">
        <v>21</v>
      </c>
      <c r="N230" s="918">
        <v>7</v>
      </c>
      <c r="O230" s="914" t="s">
        <v>10394</v>
      </c>
      <c r="P230" s="931" t="s">
        <v>10822</v>
      </c>
      <c r="Q230" s="919"/>
      <c r="R230" s="981"/>
      <c r="S230" s="919">
        <f t="shared" si="10"/>
        <v>2</v>
      </c>
      <c r="T230" s="981">
        <f t="shared" si="11"/>
        <v>0.99</v>
      </c>
      <c r="U230" s="987"/>
      <c r="V230" s="928"/>
      <c r="W230" s="928"/>
      <c r="X230" s="985"/>
      <c r="Y230" s="983"/>
    </row>
    <row r="231" spans="1:25" ht="14.4" customHeight="1" x14ac:dyDescent="0.3">
      <c r="A231" s="948" t="s">
        <v>10823</v>
      </c>
      <c r="B231" s="934">
        <v>1</v>
      </c>
      <c r="C231" s="935">
        <v>0.61</v>
      </c>
      <c r="D231" s="932">
        <v>22</v>
      </c>
      <c r="E231" s="944"/>
      <c r="F231" s="939"/>
      <c r="G231" s="921"/>
      <c r="H231" s="936"/>
      <c r="I231" s="937"/>
      <c r="J231" s="920"/>
      <c r="K231" s="940">
        <v>0.61</v>
      </c>
      <c r="L231" s="938">
        <v>3</v>
      </c>
      <c r="M231" s="938">
        <v>24</v>
      </c>
      <c r="N231" s="941">
        <v>8</v>
      </c>
      <c r="O231" s="938" t="s">
        <v>10394</v>
      </c>
      <c r="P231" s="942" t="s">
        <v>10824</v>
      </c>
      <c r="Q231" s="943"/>
      <c r="R231" s="980"/>
      <c r="S231" s="943">
        <f t="shared" si="10"/>
        <v>0</v>
      </c>
      <c r="T231" s="980">
        <f t="shared" si="11"/>
        <v>0</v>
      </c>
      <c r="U231" s="988"/>
      <c r="V231" s="934"/>
      <c r="W231" s="934"/>
      <c r="X231" s="986"/>
      <c r="Y231" s="984"/>
    </row>
    <row r="232" spans="1:25" ht="14.4" customHeight="1" x14ac:dyDescent="0.3">
      <c r="A232" s="947" t="s">
        <v>10825</v>
      </c>
      <c r="B232" s="928"/>
      <c r="C232" s="929"/>
      <c r="D232" s="930"/>
      <c r="E232" s="933">
        <v>1</v>
      </c>
      <c r="F232" s="915">
        <v>0.47</v>
      </c>
      <c r="G232" s="916">
        <v>2</v>
      </c>
      <c r="H232" s="911">
        <v>1</v>
      </c>
      <c r="I232" s="912">
        <v>0.47</v>
      </c>
      <c r="J232" s="922">
        <v>18</v>
      </c>
      <c r="K232" s="917">
        <v>0.47</v>
      </c>
      <c r="L232" s="914">
        <v>2</v>
      </c>
      <c r="M232" s="914">
        <v>21</v>
      </c>
      <c r="N232" s="918">
        <v>7</v>
      </c>
      <c r="O232" s="914" t="s">
        <v>10394</v>
      </c>
      <c r="P232" s="931" t="s">
        <v>10826</v>
      </c>
      <c r="Q232" s="919"/>
      <c r="R232" s="981"/>
      <c r="S232" s="919">
        <f t="shared" si="10"/>
        <v>0</v>
      </c>
      <c r="T232" s="981">
        <f t="shared" si="11"/>
        <v>0</v>
      </c>
      <c r="U232" s="987"/>
      <c r="V232" s="928"/>
      <c r="W232" s="928"/>
      <c r="X232" s="985"/>
      <c r="Y232" s="983">
        <v>11</v>
      </c>
    </row>
    <row r="233" spans="1:25" ht="14.4" customHeight="1" x14ac:dyDescent="0.3">
      <c r="A233" s="947" t="s">
        <v>10827</v>
      </c>
      <c r="B233" s="928">
        <v>32</v>
      </c>
      <c r="C233" s="929">
        <v>10.55</v>
      </c>
      <c r="D233" s="930">
        <v>2.2999999999999998</v>
      </c>
      <c r="E233" s="911">
        <v>42</v>
      </c>
      <c r="F233" s="912">
        <v>13.55</v>
      </c>
      <c r="G233" s="913">
        <v>2.2999999999999998</v>
      </c>
      <c r="H233" s="914">
        <v>40</v>
      </c>
      <c r="I233" s="915">
        <v>13.03</v>
      </c>
      <c r="J233" s="916">
        <v>2.4</v>
      </c>
      <c r="K233" s="917">
        <v>0.32</v>
      </c>
      <c r="L233" s="914">
        <v>1</v>
      </c>
      <c r="M233" s="914">
        <v>9</v>
      </c>
      <c r="N233" s="918">
        <v>3</v>
      </c>
      <c r="O233" s="914" t="s">
        <v>10394</v>
      </c>
      <c r="P233" s="931" t="s">
        <v>10828</v>
      </c>
      <c r="Q233" s="919"/>
      <c r="R233" s="981"/>
      <c r="S233" s="919">
        <f t="shared" si="10"/>
        <v>-2</v>
      </c>
      <c r="T233" s="981">
        <f t="shared" si="11"/>
        <v>-0.52000000000000135</v>
      </c>
      <c r="U233" s="987"/>
      <c r="V233" s="928"/>
      <c r="W233" s="928"/>
      <c r="X233" s="985"/>
      <c r="Y233" s="983">
        <v>4</v>
      </c>
    </row>
    <row r="234" spans="1:25" ht="14.4" customHeight="1" x14ac:dyDescent="0.3">
      <c r="A234" s="948" t="s">
        <v>10829</v>
      </c>
      <c r="B234" s="934">
        <v>1</v>
      </c>
      <c r="C234" s="935">
        <v>0.42</v>
      </c>
      <c r="D234" s="932">
        <v>2</v>
      </c>
      <c r="E234" s="936">
        <v>1</v>
      </c>
      <c r="F234" s="937">
        <v>0.42</v>
      </c>
      <c r="G234" s="920">
        <v>4</v>
      </c>
      <c r="H234" s="938">
        <v>1</v>
      </c>
      <c r="I234" s="939">
        <v>0.42</v>
      </c>
      <c r="J234" s="921">
        <v>4</v>
      </c>
      <c r="K234" s="940">
        <v>0.42</v>
      </c>
      <c r="L234" s="938">
        <v>2</v>
      </c>
      <c r="M234" s="938">
        <v>15</v>
      </c>
      <c r="N234" s="941">
        <v>5</v>
      </c>
      <c r="O234" s="938" t="s">
        <v>10394</v>
      </c>
      <c r="P234" s="942" t="s">
        <v>10830</v>
      </c>
      <c r="Q234" s="943"/>
      <c r="R234" s="980"/>
      <c r="S234" s="943">
        <f t="shared" si="10"/>
        <v>0</v>
      </c>
      <c r="T234" s="980">
        <f t="shared" si="11"/>
        <v>0</v>
      </c>
      <c r="U234" s="988"/>
      <c r="V234" s="934"/>
      <c r="W234" s="934"/>
      <c r="X234" s="986"/>
      <c r="Y234" s="984"/>
    </row>
    <row r="235" spans="1:25" ht="14.4" customHeight="1" x14ac:dyDescent="0.3">
      <c r="A235" s="947" t="s">
        <v>10831</v>
      </c>
      <c r="B235" s="928"/>
      <c r="C235" s="929"/>
      <c r="D235" s="930"/>
      <c r="E235" s="933"/>
      <c r="F235" s="915"/>
      <c r="G235" s="916"/>
      <c r="H235" s="911">
        <v>1</v>
      </c>
      <c r="I235" s="912">
        <v>1.02</v>
      </c>
      <c r="J235" s="922">
        <v>23</v>
      </c>
      <c r="K235" s="917">
        <v>1.02</v>
      </c>
      <c r="L235" s="914">
        <v>3</v>
      </c>
      <c r="M235" s="914">
        <v>30</v>
      </c>
      <c r="N235" s="918">
        <v>10</v>
      </c>
      <c r="O235" s="914" t="s">
        <v>10394</v>
      </c>
      <c r="P235" s="931" t="s">
        <v>10832</v>
      </c>
      <c r="Q235" s="919"/>
      <c r="R235" s="981"/>
      <c r="S235" s="919">
        <f t="shared" si="10"/>
        <v>1</v>
      </c>
      <c r="T235" s="981">
        <f t="shared" si="11"/>
        <v>1.02</v>
      </c>
      <c r="U235" s="987"/>
      <c r="V235" s="928"/>
      <c r="W235" s="928"/>
      <c r="X235" s="985"/>
      <c r="Y235" s="983">
        <v>13</v>
      </c>
    </row>
    <row r="236" spans="1:25" ht="14.4" customHeight="1" x14ac:dyDescent="0.3">
      <c r="A236" s="947" t="s">
        <v>10833</v>
      </c>
      <c r="B236" s="924">
        <v>1</v>
      </c>
      <c r="C236" s="925">
        <v>0.68</v>
      </c>
      <c r="D236" s="926">
        <v>9</v>
      </c>
      <c r="E236" s="933"/>
      <c r="F236" s="915"/>
      <c r="G236" s="916"/>
      <c r="H236" s="914"/>
      <c r="I236" s="915"/>
      <c r="J236" s="916"/>
      <c r="K236" s="917">
        <v>0.68</v>
      </c>
      <c r="L236" s="914">
        <v>3</v>
      </c>
      <c r="M236" s="914">
        <v>24</v>
      </c>
      <c r="N236" s="918">
        <v>8</v>
      </c>
      <c r="O236" s="914" t="s">
        <v>10394</v>
      </c>
      <c r="P236" s="931" t="s">
        <v>10834</v>
      </c>
      <c r="Q236" s="919"/>
      <c r="R236" s="981"/>
      <c r="S236" s="919">
        <f t="shared" si="10"/>
        <v>0</v>
      </c>
      <c r="T236" s="981">
        <f t="shared" si="11"/>
        <v>0</v>
      </c>
      <c r="U236" s="987"/>
      <c r="V236" s="928"/>
      <c r="W236" s="928"/>
      <c r="X236" s="985"/>
      <c r="Y236" s="983"/>
    </row>
    <row r="237" spans="1:25" ht="14.4" customHeight="1" x14ac:dyDescent="0.3">
      <c r="A237" s="947" t="s">
        <v>10835</v>
      </c>
      <c r="B237" s="924">
        <v>1</v>
      </c>
      <c r="C237" s="925">
        <v>1.1100000000000001</v>
      </c>
      <c r="D237" s="926">
        <v>32</v>
      </c>
      <c r="E237" s="933"/>
      <c r="F237" s="915"/>
      <c r="G237" s="916"/>
      <c r="H237" s="914"/>
      <c r="I237" s="915"/>
      <c r="J237" s="916"/>
      <c r="K237" s="917">
        <v>1.1100000000000001</v>
      </c>
      <c r="L237" s="914">
        <v>4</v>
      </c>
      <c r="M237" s="914">
        <v>36</v>
      </c>
      <c r="N237" s="918">
        <v>12</v>
      </c>
      <c r="O237" s="914" t="s">
        <v>10394</v>
      </c>
      <c r="P237" s="931" t="s">
        <v>10836</v>
      </c>
      <c r="Q237" s="919"/>
      <c r="R237" s="981"/>
      <c r="S237" s="919">
        <f t="shared" si="10"/>
        <v>0</v>
      </c>
      <c r="T237" s="981">
        <f t="shared" si="11"/>
        <v>0</v>
      </c>
      <c r="U237" s="987"/>
      <c r="V237" s="928"/>
      <c r="W237" s="928"/>
      <c r="X237" s="985"/>
      <c r="Y237" s="983"/>
    </row>
    <row r="238" spans="1:25" ht="14.4" customHeight="1" x14ac:dyDescent="0.3">
      <c r="A238" s="947" t="s">
        <v>10837</v>
      </c>
      <c r="B238" s="924">
        <v>5</v>
      </c>
      <c r="C238" s="925">
        <v>8.4499999999999993</v>
      </c>
      <c r="D238" s="926">
        <v>8.4</v>
      </c>
      <c r="E238" s="933">
        <v>4</v>
      </c>
      <c r="F238" s="915">
        <v>4.32</v>
      </c>
      <c r="G238" s="916">
        <v>5.5</v>
      </c>
      <c r="H238" s="914">
        <v>3</v>
      </c>
      <c r="I238" s="915">
        <v>1.67</v>
      </c>
      <c r="J238" s="922">
        <v>9.3000000000000007</v>
      </c>
      <c r="K238" s="917">
        <v>0.56000000000000005</v>
      </c>
      <c r="L238" s="914">
        <v>2</v>
      </c>
      <c r="M238" s="914">
        <v>21</v>
      </c>
      <c r="N238" s="918">
        <v>7</v>
      </c>
      <c r="O238" s="914" t="s">
        <v>10394</v>
      </c>
      <c r="P238" s="931" t="s">
        <v>10838</v>
      </c>
      <c r="Q238" s="919"/>
      <c r="R238" s="981"/>
      <c r="S238" s="919">
        <f t="shared" si="10"/>
        <v>-1</v>
      </c>
      <c r="T238" s="981">
        <f t="shared" si="11"/>
        <v>-2.6500000000000004</v>
      </c>
      <c r="U238" s="987"/>
      <c r="V238" s="928"/>
      <c r="W238" s="928"/>
      <c r="X238" s="985"/>
      <c r="Y238" s="983">
        <v>11</v>
      </c>
    </row>
    <row r="239" spans="1:25" ht="14.4" customHeight="1" x14ac:dyDescent="0.3">
      <c r="A239" s="948" t="s">
        <v>10839</v>
      </c>
      <c r="B239" s="945">
        <v>4</v>
      </c>
      <c r="C239" s="946">
        <v>6</v>
      </c>
      <c r="D239" s="927">
        <v>8</v>
      </c>
      <c r="E239" s="944">
        <v>1</v>
      </c>
      <c r="F239" s="939">
        <v>1.8</v>
      </c>
      <c r="G239" s="921">
        <v>6</v>
      </c>
      <c r="H239" s="938">
        <v>1</v>
      </c>
      <c r="I239" s="939">
        <v>0.78</v>
      </c>
      <c r="J239" s="921">
        <v>3</v>
      </c>
      <c r="K239" s="940">
        <v>0.78</v>
      </c>
      <c r="L239" s="938">
        <v>3</v>
      </c>
      <c r="M239" s="938">
        <v>27</v>
      </c>
      <c r="N239" s="941">
        <v>9</v>
      </c>
      <c r="O239" s="938" t="s">
        <v>10394</v>
      </c>
      <c r="P239" s="942" t="s">
        <v>10840</v>
      </c>
      <c r="Q239" s="943"/>
      <c r="R239" s="980"/>
      <c r="S239" s="943">
        <f t="shared" si="10"/>
        <v>0</v>
      </c>
      <c r="T239" s="980">
        <f t="shared" si="11"/>
        <v>-1.02</v>
      </c>
      <c r="U239" s="988"/>
      <c r="V239" s="934"/>
      <c r="W239" s="934"/>
      <c r="X239" s="986"/>
      <c r="Y239" s="984"/>
    </row>
    <row r="240" spans="1:25" ht="14.4" customHeight="1" x14ac:dyDescent="0.3">
      <c r="A240" s="947" t="s">
        <v>10841</v>
      </c>
      <c r="B240" s="924">
        <v>11</v>
      </c>
      <c r="C240" s="925">
        <v>4.7</v>
      </c>
      <c r="D240" s="926">
        <v>4.5999999999999996</v>
      </c>
      <c r="E240" s="933">
        <v>9</v>
      </c>
      <c r="F240" s="915">
        <v>3.84</v>
      </c>
      <c r="G240" s="916">
        <v>3</v>
      </c>
      <c r="H240" s="914">
        <v>10</v>
      </c>
      <c r="I240" s="915">
        <v>4.0599999999999996</v>
      </c>
      <c r="J240" s="916">
        <v>3.9</v>
      </c>
      <c r="K240" s="917">
        <v>0.43</v>
      </c>
      <c r="L240" s="914">
        <v>2</v>
      </c>
      <c r="M240" s="914">
        <v>18</v>
      </c>
      <c r="N240" s="918">
        <v>6</v>
      </c>
      <c r="O240" s="914" t="s">
        <v>10394</v>
      </c>
      <c r="P240" s="931" t="s">
        <v>10842</v>
      </c>
      <c r="Q240" s="919"/>
      <c r="R240" s="981"/>
      <c r="S240" s="919">
        <f t="shared" si="10"/>
        <v>1</v>
      </c>
      <c r="T240" s="981">
        <f t="shared" si="11"/>
        <v>0.21999999999999975</v>
      </c>
      <c r="U240" s="987"/>
      <c r="V240" s="928"/>
      <c r="W240" s="928"/>
      <c r="X240" s="985"/>
      <c r="Y240" s="983">
        <v>4</v>
      </c>
    </row>
    <row r="241" spans="1:25" ht="14.4" customHeight="1" x14ac:dyDescent="0.3">
      <c r="A241" s="948" t="s">
        <v>10843</v>
      </c>
      <c r="B241" s="945">
        <v>2</v>
      </c>
      <c r="C241" s="946">
        <v>1.01</v>
      </c>
      <c r="D241" s="927">
        <v>3.5</v>
      </c>
      <c r="E241" s="944">
        <v>1</v>
      </c>
      <c r="F241" s="939">
        <v>0.5</v>
      </c>
      <c r="G241" s="921">
        <v>3</v>
      </c>
      <c r="H241" s="938"/>
      <c r="I241" s="939"/>
      <c r="J241" s="921"/>
      <c r="K241" s="940">
        <v>0.5</v>
      </c>
      <c r="L241" s="938">
        <v>2</v>
      </c>
      <c r="M241" s="938">
        <v>21</v>
      </c>
      <c r="N241" s="941">
        <v>7</v>
      </c>
      <c r="O241" s="938" t="s">
        <v>10394</v>
      </c>
      <c r="P241" s="942" t="s">
        <v>10844</v>
      </c>
      <c r="Q241" s="943"/>
      <c r="R241" s="980"/>
      <c r="S241" s="943">
        <f t="shared" si="10"/>
        <v>-1</v>
      </c>
      <c r="T241" s="980">
        <f t="shared" si="11"/>
        <v>-0.5</v>
      </c>
      <c r="U241" s="988"/>
      <c r="V241" s="934"/>
      <c r="W241" s="934"/>
      <c r="X241" s="986"/>
      <c r="Y241" s="984"/>
    </row>
    <row r="242" spans="1:25" ht="14.4" customHeight="1" x14ac:dyDescent="0.3">
      <c r="A242" s="947" t="s">
        <v>10845</v>
      </c>
      <c r="B242" s="924">
        <v>3</v>
      </c>
      <c r="C242" s="925">
        <v>1.31</v>
      </c>
      <c r="D242" s="926">
        <v>7</v>
      </c>
      <c r="E242" s="933">
        <v>3</v>
      </c>
      <c r="F242" s="915">
        <v>1.27</v>
      </c>
      <c r="G242" s="916">
        <v>6.7</v>
      </c>
      <c r="H242" s="914">
        <v>2</v>
      </c>
      <c r="I242" s="915">
        <v>0.84</v>
      </c>
      <c r="J242" s="916">
        <v>6</v>
      </c>
      <c r="K242" s="917">
        <v>0.42</v>
      </c>
      <c r="L242" s="914">
        <v>2</v>
      </c>
      <c r="M242" s="914">
        <v>18</v>
      </c>
      <c r="N242" s="918">
        <v>6</v>
      </c>
      <c r="O242" s="914" t="s">
        <v>10394</v>
      </c>
      <c r="P242" s="931" t="s">
        <v>10846</v>
      </c>
      <c r="Q242" s="919"/>
      <c r="R242" s="981"/>
      <c r="S242" s="919">
        <f t="shared" si="10"/>
        <v>-1</v>
      </c>
      <c r="T242" s="981">
        <f t="shared" si="11"/>
        <v>-0.43000000000000005</v>
      </c>
      <c r="U242" s="987"/>
      <c r="V242" s="928"/>
      <c r="W242" s="928"/>
      <c r="X242" s="985"/>
      <c r="Y242" s="983">
        <v>2</v>
      </c>
    </row>
    <row r="243" spans="1:25" ht="14.4" customHeight="1" x14ac:dyDescent="0.3">
      <c r="A243" s="948" t="s">
        <v>10847</v>
      </c>
      <c r="B243" s="945">
        <v>4</v>
      </c>
      <c r="C243" s="946">
        <v>1.91</v>
      </c>
      <c r="D243" s="927">
        <v>5</v>
      </c>
      <c r="E243" s="944">
        <v>2</v>
      </c>
      <c r="F243" s="939">
        <v>1.05</v>
      </c>
      <c r="G243" s="921">
        <v>10.5</v>
      </c>
      <c r="H243" s="938"/>
      <c r="I243" s="939"/>
      <c r="J243" s="921"/>
      <c r="K243" s="940">
        <v>0.52</v>
      </c>
      <c r="L243" s="938">
        <v>3</v>
      </c>
      <c r="M243" s="938">
        <v>24</v>
      </c>
      <c r="N243" s="941">
        <v>8</v>
      </c>
      <c r="O243" s="938" t="s">
        <v>10394</v>
      </c>
      <c r="P243" s="942" t="s">
        <v>10848</v>
      </c>
      <c r="Q243" s="943"/>
      <c r="R243" s="980"/>
      <c r="S243" s="943">
        <f t="shared" si="10"/>
        <v>-2</v>
      </c>
      <c r="T243" s="980">
        <f t="shared" si="11"/>
        <v>-1.05</v>
      </c>
      <c r="U243" s="988"/>
      <c r="V243" s="934"/>
      <c r="W243" s="934"/>
      <c r="X243" s="986"/>
      <c r="Y243" s="984"/>
    </row>
    <row r="244" spans="1:25" ht="14.4" customHeight="1" x14ac:dyDescent="0.3">
      <c r="A244" s="947" t="s">
        <v>10849</v>
      </c>
      <c r="B244" s="928">
        <v>4</v>
      </c>
      <c r="C244" s="929">
        <v>1.4</v>
      </c>
      <c r="D244" s="930">
        <v>3</v>
      </c>
      <c r="E244" s="933">
        <v>1</v>
      </c>
      <c r="F244" s="915">
        <v>0.35</v>
      </c>
      <c r="G244" s="916">
        <v>2</v>
      </c>
      <c r="H244" s="911">
        <v>3</v>
      </c>
      <c r="I244" s="912">
        <v>1.04</v>
      </c>
      <c r="J244" s="913">
        <v>3</v>
      </c>
      <c r="K244" s="917">
        <v>0.35</v>
      </c>
      <c r="L244" s="914">
        <v>1</v>
      </c>
      <c r="M244" s="914">
        <v>12</v>
      </c>
      <c r="N244" s="918">
        <v>4</v>
      </c>
      <c r="O244" s="914" t="s">
        <v>10394</v>
      </c>
      <c r="P244" s="931" t="s">
        <v>10850</v>
      </c>
      <c r="Q244" s="919"/>
      <c r="R244" s="981"/>
      <c r="S244" s="919">
        <f t="shared" si="10"/>
        <v>2</v>
      </c>
      <c r="T244" s="981">
        <f t="shared" si="11"/>
        <v>0.69000000000000006</v>
      </c>
      <c r="U244" s="987"/>
      <c r="V244" s="928"/>
      <c r="W244" s="928"/>
      <c r="X244" s="985"/>
      <c r="Y244" s="983"/>
    </row>
    <row r="245" spans="1:25" ht="14.4" customHeight="1" x14ac:dyDescent="0.3">
      <c r="A245" s="948" t="s">
        <v>10851</v>
      </c>
      <c r="B245" s="934">
        <v>1</v>
      </c>
      <c r="C245" s="935">
        <v>0.49</v>
      </c>
      <c r="D245" s="932">
        <v>3</v>
      </c>
      <c r="E245" s="944">
        <v>2</v>
      </c>
      <c r="F245" s="939">
        <v>0.98</v>
      </c>
      <c r="G245" s="921">
        <v>5</v>
      </c>
      <c r="H245" s="936">
        <v>2</v>
      </c>
      <c r="I245" s="937">
        <v>0.98</v>
      </c>
      <c r="J245" s="920">
        <v>6</v>
      </c>
      <c r="K245" s="940">
        <v>0.49</v>
      </c>
      <c r="L245" s="938">
        <v>2</v>
      </c>
      <c r="M245" s="938">
        <v>18</v>
      </c>
      <c r="N245" s="941">
        <v>6</v>
      </c>
      <c r="O245" s="938" t="s">
        <v>10394</v>
      </c>
      <c r="P245" s="942" t="s">
        <v>10850</v>
      </c>
      <c r="Q245" s="943"/>
      <c r="R245" s="980"/>
      <c r="S245" s="943">
        <f t="shared" si="10"/>
        <v>0</v>
      </c>
      <c r="T245" s="980">
        <f t="shared" si="11"/>
        <v>0</v>
      </c>
      <c r="U245" s="988"/>
      <c r="V245" s="934"/>
      <c r="W245" s="934"/>
      <c r="X245" s="986"/>
      <c r="Y245" s="984">
        <v>2</v>
      </c>
    </row>
    <row r="246" spans="1:25" ht="14.4" customHeight="1" x14ac:dyDescent="0.3">
      <c r="A246" s="948" t="s">
        <v>10852</v>
      </c>
      <c r="B246" s="934"/>
      <c r="C246" s="935"/>
      <c r="D246" s="932"/>
      <c r="E246" s="944"/>
      <c r="F246" s="939"/>
      <c r="G246" s="921"/>
      <c r="H246" s="936">
        <v>1</v>
      </c>
      <c r="I246" s="937">
        <v>0.54</v>
      </c>
      <c r="J246" s="920">
        <v>5</v>
      </c>
      <c r="K246" s="940">
        <v>0.54</v>
      </c>
      <c r="L246" s="938">
        <v>2</v>
      </c>
      <c r="M246" s="938">
        <v>21</v>
      </c>
      <c r="N246" s="941">
        <v>7</v>
      </c>
      <c r="O246" s="938" t="s">
        <v>10394</v>
      </c>
      <c r="P246" s="942" t="s">
        <v>10850</v>
      </c>
      <c r="Q246" s="943"/>
      <c r="R246" s="980"/>
      <c r="S246" s="943">
        <f t="shared" si="10"/>
        <v>1</v>
      </c>
      <c r="T246" s="980">
        <f t="shared" si="11"/>
        <v>0.54</v>
      </c>
      <c r="U246" s="988"/>
      <c r="V246" s="934"/>
      <c r="W246" s="934"/>
      <c r="X246" s="986"/>
      <c r="Y246" s="984"/>
    </row>
    <row r="247" spans="1:25" ht="14.4" customHeight="1" x14ac:dyDescent="0.3">
      <c r="A247" s="947" t="s">
        <v>10853</v>
      </c>
      <c r="B247" s="928">
        <v>14</v>
      </c>
      <c r="C247" s="929">
        <v>4.2699999999999996</v>
      </c>
      <c r="D247" s="930">
        <v>4.4000000000000004</v>
      </c>
      <c r="E247" s="933">
        <v>11</v>
      </c>
      <c r="F247" s="915">
        <v>3.57</v>
      </c>
      <c r="G247" s="916">
        <v>5.6</v>
      </c>
      <c r="H247" s="911">
        <v>13</v>
      </c>
      <c r="I247" s="912">
        <v>5.78</v>
      </c>
      <c r="J247" s="922">
        <v>9.1999999999999993</v>
      </c>
      <c r="K247" s="917">
        <v>0.3</v>
      </c>
      <c r="L247" s="914">
        <v>1</v>
      </c>
      <c r="M247" s="914">
        <v>12</v>
      </c>
      <c r="N247" s="918">
        <v>4</v>
      </c>
      <c r="O247" s="914" t="s">
        <v>10394</v>
      </c>
      <c r="P247" s="931" t="s">
        <v>10854</v>
      </c>
      <c r="Q247" s="919"/>
      <c r="R247" s="981"/>
      <c r="S247" s="919">
        <f t="shared" si="10"/>
        <v>2</v>
      </c>
      <c r="T247" s="981">
        <f t="shared" si="11"/>
        <v>2.2100000000000004</v>
      </c>
      <c r="U247" s="987"/>
      <c r="V247" s="928"/>
      <c r="W247" s="928"/>
      <c r="X247" s="985"/>
      <c r="Y247" s="983">
        <v>76</v>
      </c>
    </row>
    <row r="248" spans="1:25" ht="14.4" customHeight="1" x14ac:dyDescent="0.3">
      <c r="A248" s="948" t="s">
        <v>10855</v>
      </c>
      <c r="B248" s="934"/>
      <c r="C248" s="935"/>
      <c r="D248" s="932"/>
      <c r="E248" s="944">
        <v>4</v>
      </c>
      <c r="F248" s="939">
        <v>3.07</v>
      </c>
      <c r="G248" s="921">
        <v>16.5</v>
      </c>
      <c r="H248" s="936">
        <v>2</v>
      </c>
      <c r="I248" s="937">
        <v>0.93</v>
      </c>
      <c r="J248" s="920">
        <v>5</v>
      </c>
      <c r="K248" s="940">
        <v>0.46</v>
      </c>
      <c r="L248" s="938">
        <v>2</v>
      </c>
      <c r="M248" s="938">
        <v>18</v>
      </c>
      <c r="N248" s="941">
        <v>6</v>
      </c>
      <c r="O248" s="938" t="s">
        <v>10394</v>
      </c>
      <c r="P248" s="942" t="s">
        <v>10856</v>
      </c>
      <c r="Q248" s="943"/>
      <c r="R248" s="980"/>
      <c r="S248" s="943">
        <f t="shared" si="10"/>
        <v>-2</v>
      </c>
      <c r="T248" s="980">
        <f t="shared" si="11"/>
        <v>-2.1399999999999997</v>
      </c>
      <c r="U248" s="988"/>
      <c r="V248" s="934"/>
      <c r="W248" s="934"/>
      <c r="X248" s="986"/>
      <c r="Y248" s="984">
        <v>2</v>
      </c>
    </row>
    <row r="249" spans="1:25" ht="14.4" customHeight="1" x14ac:dyDescent="0.3">
      <c r="A249" s="948" t="s">
        <v>10857</v>
      </c>
      <c r="B249" s="934">
        <v>1</v>
      </c>
      <c r="C249" s="935">
        <v>0.68</v>
      </c>
      <c r="D249" s="932">
        <v>8</v>
      </c>
      <c r="E249" s="944">
        <v>1</v>
      </c>
      <c r="F249" s="939">
        <v>0.68</v>
      </c>
      <c r="G249" s="921">
        <v>7</v>
      </c>
      <c r="H249" s="936">
        <v>2</v>
      </c>
      <c r="I249" s="937">
        <v>1.1499999999999999</v>
      </c>
      <c r="J249" s="920">
        <v>3.5</v>
      </c>
      <c r="K249" s="940">
        <v>0.68</v>
      </c>
      <c r="L249" s="938">
        <v>3</v>
      </c>
      <c r="M249" s="938">
        <v>24</v>
      </c>
      <c r="N249" s="941">
        <v>8</v>
      </c>
      <c r="O249" s="938" t="s">
        <v>10394</v>
      </c>
      <c r="P249" s="942" t="s">
        <v>10858</v>
      </c>
      <c r="Q249" s="943"/>
      <c r="R249" s="980"/>
      <c r="S249" s="943">
        <f t="shared" si="10"/>
        <v>1</v>
      </c>
      <c r="T249" s="980">
        <f t="shared" si="11"/>
        <v>0.46999999999999986</v>
      </c>
      <c r="U249" s="988"/>
      <c r="V249" s="934"/>
      <c r="W249" s="934"/>
      <c r="X249" s="986"/>
      <c r="Y249" s="984"/>
    </row>
    <row r="250" spans="1:25" ht="14.4" customHeight="1" x14ac:dyDescent="0.3">
      <c r="A250" s="947" t="s">
        <v>10859</v>
      </c>
      <c r="B250" s="924">
        <v>31</v>
      </c>
      <c r="C250" s="925">
        <v>23.39</v>
      </c>
      <c r="D250" s="926">
        <v>4.4000000000000004</v>
      </c>
      <c r="E250" s="933">
        <v>23</v>
      </c>
      <c r="F250" s="915">
        <v>17.25</v>
      </c>
      <c r="G250" s="916">
        <v>4</v>
      </c>
      <c r="H250" s="914">
        <v>17</v>
      </c>
      <c r="I250" s="915">
        <v>18.600000000000001</v>
      </c>
      <c r="J250" s="922">
        <v>8.1</v>
      </c>
      <c r="K250" s="917">
        <v>0.74</v>
      </c>
      <c r="L250" s="914">
        <v>2</v>
      </c>
      <c r="M250" s="914">
        <v>15</v>
      </c>
      <c r="N250" s="918">
        <v>5</v>
      </c>
      <c r="O250" s="914" t="s">
        <v>10394</v>
      </c>
      <c r="P250" s="931" t="s">
        <v>10860</v>
      </c>
      <c r="Q250" s="919"/>
      <c r="R250" s="981"/>
      <c r="S250" s="919">
        <f t="shared" si="10"/>
        <v>-6</v>
      </c>
      <c r="T250" s="981">
        <f t="shared" si="11"/>
        <v>1.3500000000000014</v>
      </c>
      <c r="U250" s="987"/>
      <c r="V250" s="928"/>
      <c r="W250" s="928"/>
      <c r="X250" s="985"/>
      <c r="Y250" s="983">
        <v>77</v>
      </c>
    </row>
    <row r="251" spans="1:25" ht="14.4" customHeight="1" x14ac:dyDescent="0.3">
      <c r="A251" s="948" t="s">
        <v>10861</v>
      </c>
      <c r="B251" s="945">
        <v>4</v>
      </c>
      <c r="C251" s="946">
        <v>4.3499999999999996</v>
      </c>
      <c r="D251" s="927">
        <v>4</v>
      </c>
      <c r="E251" s="944">
        <v>2</v>
      </c>
      <c r="F251" s="939">
        <v>2.4700000000000002</v>
      </c>
      <c r="G251" s="921">
        <v>4</v>
      </c>
      <c r="H251" s="938">
        <v>2</v>
      </c>
      <c r="I251" s="939">
        <v>2.17</v>
      </c>
      <c r="J251" s="921">
        <v>4</v>
      </c>
      <c r="K251" s="940">
        <v>1.24</v>
      </c>
      <c r="L251" s="938">
        <v>4</v>
      </c>
      <c r="M251" s="938">
        <v>33</v>
      </c>
      <c r="N251" s="941">
        <v>11</v>
      </c>
      <c r="O251" s="938" t="s">
        <v>10394</v>
      </c>
      <c r="P251" s="942" t="s">
        <v>10862</v>
      </c>
      <c r="Q251" s="943"/>
      <c r="R251" s="980"/>
      <c r="S251" s="943">
        <f t="shared" si="10"/>
        <v>0</v>
      </c>
      <c r="T251" s="980">
        <f t="shared" si="11"/>
        <v>-0.30000000000000027</v>
      </c>
      <c r="U251" s="988"/>
      <c r="V251" s="934"/>
      <c r="W251" s="934"/>
      <c r="X251" s="986"/>
      <c r="Y251" s="984"/>
    </row>
    <row r="252" spans="1:25" ht="14.4" customHeight="1" x14ac:dyDescent="0.3">
      <c r="A252" s="948" t="s">
        <v>10863</v>
      </c>
      <c r="B252" s="945">
        <v>1</v>
      </c>
      <c r="C252" s="946">
        <v>2.48</v>
      </c>
      <c r="D252" s="927">
        <v>15</v>
      </c>
      <c r="E252" s="944">
        <v>1</v>
      </c>
      <c r="F252" s="939">
        <v>2.48</v>
      </c>
      <c r="G252" s="921">
        <v>24</v>
      </c>
      <c r="H252" s="938"/>
      <c r="I252" s="939"/>
      <c r="J252" s="921"/>
      <c r="K252" s="940">
        <v>2.48</v>
      </c>
      <c r="L252" s="938">
        <v>6</v>
      </c>
      <c r="M252" s="938">
        <v>57</v>
      </c>
      <c r="N252" s="941">
        <v>19</v>
      </c>
      <c r="O252" s="938" t="s">
        <v>10394</v>
      </c>
      <c r="P252" s="942" t="s">
        <v>10864</v>
      </c>
      <c r="Q252" s="943"/>
      <c r="R252" s="980"/>
      <c r="S252" s="943">
        <f t="shared" si="10"/>
        <v>-1</v>
      </c>
      <c r="T252" s="980">
        <f t="shared" si="11"/>
        <v>-2.48</v>
      </c>
      <c r="U252" s="988"/>
      <c r="V252" s="934"/>
      <c r="W252" s="934"/>
      <c r="X252" s="986"/>
      <c r="Y252" s="984"/>
    </row>
    <row r="253" spans="1:25" ht="14.4" customHeight="1" x14ac:dyDescent="0.3">
      <c r="A253" s="947" t="s">
        <v>10865</v>
      </c>
      <c r="B253" s="928">
        <v>3</v>
      </c>
      <c r="C253" s="929">
        <v>2.8</v>
      </c>
      <c r="D253" s="930">
        <v>3.3</v>
      </c>
      <c r="E253" s="911">
        <v>5</v>
      </c>
      <c r="F253" s="912">
        <v>4.67</v>
      </c>
      <c r="G253" s="913">
        <v>6</v>
      </c>
      <c r="H253" s="914">
        <v>4</v>
      </c>
      <c r="I253" s="915">
        <v>3.73</v>
      </c>
      <c r="J253" s="916">
        <v>2.8</v>
      </c>
      <c r="K253" s="917">
        <v>0.93</v>
      </c>
      <c r="L253" s="914">
        <v>2</v>
      </c>
      <c r="M253" s="914">
        <v>15</v>
      </c>
      <c r="N253" s="918">
        <v>5</v>
      </c>
      <c r="O253" s="914" t="s">
        <v>10394</v>
      </c>
      <c r="P253" s="931" t="s">
        <v>10866</v>
      </c>
      <c r="Q253" s="919"/>
      <c r="R253" s="981"/>
      <c r="S253" s="919">
        <f t="shared" si="10"/>
        <v>-1</v>
      </c>
      <c r="T253" s="981">
        <f t="shared" si="11"/>
        <v>-0.94</v>
      </c>
      <c r="U253" s="987"/>
      <c r="V253" s="928"/>
      <c r="W253" s="928"/>
      <c r="X253" s="985"/>
      <c r="Y253" s="983"/>
    </row>
    <row r="254" spans="1:25" ht="14.4" customHeight="1" x14ac:dyDescent="0.3">
      <c r="A254" s="947" t="s">
        <v>10867</v>
      </c>
      <c r="B254" s="928">
        <v>19</v>
      </c>
      <c r="C254" s="929">
        <v>8.64</v>
      </c>
      <c r="D254" s="930">
        <v>4</v>
      </c>
      <c r="E254" s="933">
        <v>25</v>
      </c>
      <c r="F254" s="915">
        <v>11.24</v>
      </c>
      <c r="G254" s="916">
        <v>4.2</v>
      </c>
      <c r="H254" s="911">
        <v>25</v>
      </c>
      <c r="I254" s="912">
        <v>11.27</v>
      </c>
      <c r="J254" s="922">
        <v>4.0999999999999996</v>
      </c>
      <c r="K254" s="917">
        <v>0.45</v>
      </c>
      <c r="L254" s="914">
        <v>1</v>
      </c>
      <c r="M254" s="914">
        <v>12</v>
      </c>
      <c r="N254" s="918">
        <v>4</v>
      </c>
      <c r="O254" s="914" t="s">
        <v>10394</v>
      </c>
      <c r="P254" s="931" t="s">
        <v>10868</v>
      </c>
      <c r="Q254" s="919"/>
      <c r="R254" s="981"/>
      <c r="S254" s="919">
        <f t="shared" si="10"/>
        <v>0</v>
      </c>
      <c r="T254" s="981">
        <f t="shared" si="11"/>
        <v>2.9999999999999361E-2</v>
      </c>
      <c r="U254" s="987"/>
      <c r="V254" s="928"/>
      <c r="W254" s="928"/>
      <c r="X254" s="985"/>
      <c r="Y254" s="983">
        <v>24</v>
      </c>
    </row>
    <row r="255" spans="1:25" ht="14.4" customHeight="1" x14ac:dyDescent="0.3">
      <c r="A255" s="948" t="s">
        <v>10869</v>
      </c>
      <c r="B255" s="934">
        <v>1</v>
      </c>
      <c r="C255" s="935">
        <v>0.72</v>
      </c>
      <c r="D255" s="932">
        <v>3</v>
      </c>
      <c r="E255" s="944"/>
      <c r="F255" s="939"/>
      <c r="G255" s="921"/>
      <c r="H255" s="936">
        <v>1</v>
      </c>
      <c r="I255" s="937">
        <v>1.17</v>
      </c>
      <c r="J255" s="923">
        <v>14</v>
      </c>
      <c r="K255" s="940">
        <v>0.72</v>
      </c>
      <c r="L255" s="938">
        <v>3</v>
      </c>
      <c r="M255" s="938">
        <v>24</v>
      </c>
      <c r="N255" s="941">
        <v>8</v>
      </c>
      <c r="O255" s="938" t="s">
        <v>10394</v>
      </c>
      <c r="P255" s="942" t="s">
        <v>10868</v>
      </c>
      <c r="Q255" s="943"/>
      <c r="R255" s="980"/>
      <c r="S255" s="943">
        <f t="shared" si="10"/>
        <v>1</v>
      </c>
      <c r="T255" s="980">
        <f t="shared" si="11"/>
        <v>1.17</v>
      </c>
      <c r="U255" s="988"/>
      <c r="V255" s="934"/>
      <c r="W255" s="934"/>
      <c r="X255" s="986"/>
      <c r="Y255" s="984">
        <v>6</v>
      </c>
    </row>
    <row r="256" spans="1:25" ht="14.4" customHeight="1" x14ac:dyDescent="0.3">
      <c r="A256" s="948" t="s">
        <v>10870</v>
      </c>
      <c r="B256" s="934">
        <v>2</v>
      </c>
      <c r="C256" s="935">
        <v>2.69</v>
      </c>
      <c r="D256" s="932">
        <v>5.5</v>
      </c>
      <c r="E256" s="944"/>
      <c r="F256" s="939"/>
      <c r="G256" s="921"/>
      <c r="H256" s="936">
        <v>1</v>
      </c>
      <c r="I256" s="937">
        <v>1.52</v>
      </c>
      <c r="J256" s="920">
        <v>10</v>
      </c>
      <c r="K256" s="940">
        <v>1.52</v>
      </c>
      <c r="L256" s="938">
        <v>4</v>
      </c>
      <c r="M256" s="938">
        <v>36</v>
      </c>
      <c r="N256" s="941">
        <v>12</v>
      </c>
      <c r="O256" s="938" t="s">
        <v>10394</v>
      </c>
      <c r="P256" s="942" t="s">
        <v>10868</v>
      </c>
      <c r="Q256" s="943"/>
      <c r="R256" s="980"/>
      <c r="S256" s="943">
        <f t="shared" si="10"/>
        <v>1</v>
      </c>
      <c r="T256" s="980">
        <f t="shared" si="11"/>
        <v>1.52</v>
      </c>
      <c r="U256" s="988"/>
      <c r="V256" s="934"/>
      <c r="W256" s="934"/>
      <c r="X256" s="986"/>
      <c r="Y256" s="984"/>
    </row>
    <row r="257" spans="1:25" ht="14.4" customHeight="1" x14ac:dyDescent="0.3">
      <c r="A257" s="947" t="s">
        <v>10871</v>
      </c>
      <c r="B257" s="924">
        <v>2</v>
      </c>
      <c r="C257" s="925">
        <v>1.08</v>
      </c>
      <c r="D257" s="926">
        <v>4</v>
      </c>
      <c r="E257" s="933">
        <v>1</v>
      </c>
      <c r="F257" s="915">
        <v>0.54</v>
      </c>
      <c r="G257" s="916">
        <v>4</v>
      </c>
      <c r="H257" s="914">
        <v>2</v>
      </c>
      <c r="I257" s="915">
        <v>1.19</v>
      </c>
      <c r="J257" s="922">
        <v>12.5</v>
      </c>
      <c r="K257" s="917">
        <v>0.54</v>
      </c>
      <c r="L257" s="914">
        <v>3</v>
      </c>
      <c r="M257" s="914">
        <v>27</v>
      </c>
      <c r="N257" s="918">
        <v>9</v>
      </c>
      <c r="O257" s="914" t="s">
        <v>10394</v>
      </c>
      <c r="P257" s="931" t="s">
        <v>10872</v>
      </c>
      <c r="Q257" s="919"/>
      <c r="R257" s="981"/>
      <c r="S257" s="919">
        <f t="shared" si="10"/>
        <v>1</v>
      </c>
      <c r="T257" s="981">
        <f t="shared" si="11"/>
        <v>0.64999999999999991</v>
      </c>
      <c r="U257" s="987"/>
      <c r="V257" s="928"/>
      <c r="W257" s="928"/>
      <c r="X257" s="985"/>
      <c r="Y257" s="983">
        <v>12</v>
      </c>
    </row>
    <row r="258" spans="1:25" ht="14.4" customHeight="1" x14ac:dyDescent="0.3">
      <c r="A258" s="948" t="s">
        <v>10873</v>
      </c>
      <c r="B258" s="945">
        <v>1</v>
      </c>
      <c r="C258" s="946">
        <v>0.6</v>
      </c>
      <c r="D258" s="927">
        <v>6</v>
      </c>
      <c r="E258" s="944">
        <v>1</v>
      </c>
      <c r="F258" s="939">
        <v>0.6</v>
      </c>
      <c r="G258" s="921">
        <v>4</v>
      </c>
      <c r="H258" s="938"/>
      <c r="I258" s="939"/>
      <c r="J258" s="921"/>
      <c r="K258" s="940">
        <v>0.6</v>
      </c>
      <c r="L258" s="938">
        <v>3</v>
      </c>
      <c r="M258" s="938">
        <v>30</v>
      </c>
      <c r="N258" s="941">
        <v>10</v>
      </c>
      <c r="O258" s="938" t="s">
        <v>10394</v>
      </c>
      <c r="P258" s="942" t="s">
        <v>10874</v>
      </c>
      <c r="Q258" s="943"/>
      <c r="R258" s="980"/>
      <c r="S258" s="943">
        <f t="shared" si="10"/>
        <v>-1</v>
      </c>
      <c r="T258" s="980">
        <f t="shared" si="11"/>
        <v>-0.6</v>
      </c>
      <c r="U258" s="988"/>
      <c r="V258" s="934"/>
      <c r="W258" s="934"/>
      <c r="X258" s="986"/>
      <c r="Y258" s="984"/>
    </row>
    <row r="259" spans="1:25" ht="14.4" customHeight="1" x14ac:dyDescent="0.3">
      <c r="A259" s="947" t="s">
        <v>10875</v>
      </c>
      <c r="B259" s="928">
        <v>7</v>
      </c>
      <c r="C259" s="929">
        <v>3.45</v>
      </c>
      <c r="D259" s="930">
        <v>8.6</v>
      </c>
      <c r="E259" s="933">
        <v>6</v>
      </c>
      <c r="F259" s="915">
        <v>3.73</v>
      </c>
      <c r="G259" s="916">
        <v>8</v>
      </c>
      <c r="H259" s="911">
        <v>15</v>
      </c>
      <c r="I259" s="912">
        <v>7.39</v>
      </c>
      <c r="J259" s="913">
        <v>6.5</v>
      </c>
      <c r="K259" s="917">
        <v>0.49</v>
      </c>
      <c r="L259" s="914">
        <v>2</v>
      </c>
      <c r="M259" s="914">
        <v>21</v>
      </c>
      <c r="N259" s="918">
        <v>7</v>
      </c>
      <c r="O259" s="914" t="s">
        <v>10394</v>
      </c>
      <c r="P259" s="931" t="s">
        <v>10876</v>
      </c>
      <c r="Q259" s="919"/>
      <c r="R259" s="981"/>
      <c r="S259" s="919">
        <f t="shared" si="10"/>
        <v>9</v>
      </c>
      <c r="T259" s="981">
        <f t="shared" si="11"/>
        <v>3.6599999999999997</v>
      </c>
      <c r="U259" s="987"/>
      <c r="V259" s="928"/>
      <c r="W259" s="928"/>
      <c r="X259" s="985"/>
      <c r="Y259" s="983">
        <v>18</v>
      </c>
    </row>
    <row r="260" spans="1:25" ht="14.4" customHeight="1" x14ac:dyDescent="0.3">
      <c r="A260" s="948" t="s">
        <v>10877</v>
      </c>
      <c r="B260" s="934">
        <v>1</v>
      </c>
      <c r="C260" s="935">
        <v>0.65</v>
      </c>
      <c r="D260" s="932">
        <v>12</v>
      </c>
      <c r="E260" s="944">
        <v>3</v>
      </c>
      <c r="F260" s="939">
        <v>1.96</v>
      </c>
      <c r="G260" s="921">
        <v>8.3000000000000007</v>
      </c>
      <c r="H260" s="936">
        <v>3</v>
      </c>
      <c r="I260" s="937">
        <v>1.94</v>
      </c>
      <c r="J260" s="920">
        <v>5.7</v>
      </c>
      <c r="K260" s="940">
        <v>0.65</v>
      </c>
      <c r="L260" s="938">
        <v>3</v>
      </c>
      <c r="M260" s="938">
        <v>30</v>
      </c>
      <c r="N260" s="941">
        <v>10</v>
      </c>
      <c r="O260" s="938" t="s">
        <v>10394</v>
      </c>
      <c r="P260" s="942" t="s">
        <v>10878</v>
      </c>
      <c r="Q260" s="943"/>
      <c r="R260" s="980"/>
      <c r="S260" s="943">
        <f t="shared" si="10"/>
        <v>0</v>
      </c>
      <c r="T260" s="980">
        <f t="shared" si="11"/>
        <v>-2.0000000000000018E-2</v>
      </c>
      <c r="U260" s="988"/>
      <c r="V260" s="934"/>
      <c r="W260" s="934"/>
      <c r="X260" s="986"/>
      <c r="Y260" s="984"/>
    </row>
    <row r="261" spans="1:25" ht="14.4" customHeight="1" x14ac:dyDescent="0.3">
      <c r="A261" s="948" t="s">
        <v>10879</v>
      </c>
      <c r="B261" s="934">
        <v>1</v>
      </c>
      <c r="C261" s="935">
        <v>0.97</v>
      </c>
      <c r="D261" s="932">
        <v>7</v>
      </c>
      <c r="E261" s="944"/>
      <c r="F261" s="939"/>
      <c r="G261" s="921"/>
      <c r="H261" s="936"/>
      <c r="I261" s="937"/>
      <c r="J261" s="920"/>
      <c r="K261" s="940">
        <v>0.97</v>
      </c>
      <c r="L261" s="938">
        <v>4</v>
      </c>
      <c r="M261" s="938">
        <v>36</v>
      </c>
      <c r="N261" s="941">
        <v>12</v>
      </c>
      <c r="O261" s="938" t="s">
        <v>10394</v>
      </c>
      <c r="P261" s="942" t="s">
        <v>10880</v>
      </c>
      <c r="Q261" s="943"/>
      <c r="R261" s="980"/>
      <c r="S261" s="943">
        <f t="shared" si="10"/>
        <v>0</v>
      </c>
      <c r="T261" s="980">
        <f t="shared" si="11"/>
        <v>0</v>
      </c>
      <c r="U261" s="988"/>
      <c r="V261" s="934"/>
      <c r="W261" s="934"/>
      <c r="X261" s="986"/>
      <c r="Y261" s="984"/>
    </row>
    <row r="262" spans="1:25" ht="14.4" customHeight="1" x14ac:dyDescent="0.3">
      <c r="A262" s="947" t="s">
        <v>10881</v>
      </c>
      <c r="B262" s="928">
        <v>107</v>
      </c>
      <c r="C262" s="929">
        <v>26.32</v>
      </c>
      <c r="D262" s="930">
        <v>2.4</v>
      </c>
      <c r="E262" s="911">
        <v>122</v>
      </c>
      <c r="F262" s="912">
        <v>30.24</v>
      </c>
      <c r="G262" s="913">
        <v>2.5</v>
      </c>
      <c r="H262" s="914">
        <v>108</v>
      </c>
      <c r="I262" s="915">
        <v>26.56</v>
      </c>
      <c r="J262" s="916">
        <v>2.4</v>
      </c>
      <c r="K262" s="917">
        <v>0.25</v>
      </c>
      <c r="L262" s="914">
        <v>1</v>
      </c>
      <c r="M262" s="914">
        <v>9</v>
      </c>
      <c r="N262" s="918">
        <v>3</v>
      </c>
      <c r="O262" s="914" t="s">
        <v>10394</v>
      </c>
      <c r="P262" s="931" t="s">
        <v>10882</v>
      </c>
      <c r="Q262" s="919"/>
      <c r="R262" s="981"/>
      <c r="S262" s="919">
        <f t="shared" ref="S262:S325" si="12">H262-E262</f>
        <v>-14</v>
      </c>
      <c r="T262" s="981">
        <f t="shared" ref="T262:T325" si="13">I262-F262</f>
        <v>-3.6799999999999997</v>
      </c>
      <c r="U262" s="987"/>
      <c r="V262" s="928"/>
      <c r="W262" s="928"/>
      <c r="X262" s="985"/>
      <c r="Y262" s="983">
        <v>9</v>
      </c>
    </row>
    <row r="263" spans="1:25" ht="14.4" customHeight="1" x14ac:dyDescent="0.3">
      <c r="A263" s="948" t="s">
        <v>10883</v>
      </c>
      <c r="B263" s="934">
        <v>5</v>
      </c>
      <c r="C263" s="935">
        <v>1.56</v>
      </c>
      <c r="D263" s="932">
        <v>5.2</v>
      </c>
      <c r="E263" s="936">
        <v>6</v>
      </c>
      <c r="F263" s="937">
        <v>1.87</v>
      </c>
      <c r="G263" s="920">
        <v>2.7</v>
      </c>
      <c r="H263" s="938">
        <v>2</v>
      </c>
      <c r="I263" s="939">
        <v>0.62</v>
      </c>
      <c r="J263" s="923">
        <v>8.5</v>
      </c>
      <c r="K263" s="940">
        <v>0.31</v>
      </c>
      <c r="L263" s="938">
        <v>1</v>
      </c>
      <c r="M263" s="938">
        <v>12</v>
      </c>
      <c r="N263" s="941">
        <v>4</v>
      </c>
      <c r="O263" s="938" t="s">
        <v>10394</v>
      </c>
      <c r="P263" s="942" t="s">
        <v>10884</v>
      </c>
      <c r="Q263" s="943"/>
      <c r="R263" s="980"/>
      <c r="S263" s="943">
        <f t="shared" si="12"/>
        <v>-4</v>
      </c>
      <c r="T263" s="980">
        <f t="shared" si="13"/>
        <v>-1.25</v>
      </c>
      <c r="U263" s="988"/>
      <c r="V263" s="934"/>
      <c r="W263" s="934"/>
      <c r="X263" s="986"/>
      <c r="Y263" s="984">
        <v>9</v>
      </c>
    </row>
    <row r="264" spans="1:25" ht="14.4" customHeight="1" x14ac:dyDescent="0.3">
      <c r="A264" s="948" t="s">
        <v>10885</v>
      </c>
      <c r="B264" s="934">
        <v>1</v>
      </c>
      <c r="C264" s="935">
        <v>2.75</v>
      </c>
      <c r="D264" s="932">
        <v>7</v>
      </c>
      <c r="E264" s="936">
        <v>1</v>
      </c>
      <c r="F264" s="937">
        <v>0.62</v>
      </c>
      <c r="G264" s="920">
        <v>3</v>
      </c>
      <c r="H264" s="938"/>
      <c r="I264" s="939"/>
      <c r="J264" s="921"/>
      <c r="K264" s="940">
        <v>0.62</v>
      </c>
      <c r="L264" s="938">
        <v>2</v>
      </c>
      <c r="M264" s="938">
        <v>21</v>
      </c>
      <c r="N264" s="941">
        <v>7</v>
      </c>
      <c r="O264" s="938" t="s">
        <v>10394</v>
      </c>
      <c r="P264" s="942" t="s">
        <v>10886</v>
      </c>
      <c r="Q264" s="943"/>
      <c r="R264" s="980"/>
      <c r="S264" s="943">
        <f t="shared" si="12"/>
        <v>-1</v>
      </c>
      <c r="T264" s="980">
        <f t="shared" si="13"/>
        <v>-0.62</v>
      </c>
      <c r="U264" s="988"/>
      <c r="V264" s="934"/>
      <c r="W264" s="934"/>
      <c r="X264" s="986"/>
      <c r="Y264" s="984"/>
    </row>
    <row r="265" spans="1:25" ht="14.4" customHeight="1" x14ac:dyDescent="0.3">
      <c r="A265" s="947" t="s">
        <v>10887</v>
      </c>
      <c r="B265" s="924">
        <v>20</v>
      </c>
      <c r="C265" s="925">
        <v>6.87</v>
      </c>
      <c r="D265" s="926">
        <v>4</v>
      </c>
      <c r="E265" s="933">
        <v>11</v>
      </c>
      <c r="F265" s="915">
        <v>3.6</v>
      </c>
      <c r="G265" s="916">
        <v>3.6</v>
      </c>
      <c r="H265" s="914">
        <v>11</v>
      </c>
      <c r="I265" s="915">
        <v>3.78</v>
      </c>
      <c r="J265" s="916">
        <v>3.3</v>
      </c>
      <c r="K265" s="917">
        <v>0.34</v>
      </c>
      <c r="L265" s="914">
        <v>2</v>
      </c>
      <c r="M265" s="914">
        <v>15</v>
      </c>
      <c r="N265" s="918">
        <v>5</v>
      </c>
      <c r="O265" s="914" t="s">
        <v>10394</v>
      </c>
      <c r="P265" s="931" t="s">
        <v>10888</v>
      </c>
      <c r="Q265" s="919"/>
      <c r="R265" s="981"/>
      <c r="S265" s="919">
        <f t="shared" si="12"/>
        <v>0</v>
      </c>
      <c r="T265" s="981">
        <f t="shared" si="13"/>
        <v>0.17999999999999972</v>
      </c>
      <c r="U265" s="987"/>
      <c r="V265" s="928"/>
      <c r="W265" s="928"/>
      <c r="X265" s="985"/>
      <c r="Y265" s="983">
        <v>3</v>
      </c>
    </row>
    <row r="266" spans="1:25" ht="14.4" customHeight="1" x14ac:dyDescent="0.3">
      <c r="A266" s="948" t="s">
        <v>10889</v>
      </c>
      <c r="B266" s="945">
        <v>5</v>
      </c>
      <c r="C266" s="946">
        <v>2.2400000000000002</v>
      </c>
      <c r="D266" s="927">
        <v>5.8</v>
      </c>
      <c r="E266" s="944">
        <v>2</v>
      </c>
      <c r="F266" s="939">
        <v>0.96</v>
      </c>
      <c r="G266" s="921">
        <v>5.5</v>
      </c>
      <c r="H266" s="938">
        <v>1</v>
      </c>
      <c r="I266" s="939">
        <v>0.48</v>
      </c>
      <c r="J266" s="921">
        <v>5</v>
      </c>
      <c r="K266" s="940">
        <v>0.48</v>
      </c>
      <c r="L266" s="938">
        <v>3</v>
      </c>
      <c r="M266" s="938">
        <v>24</v>
      </c>
      <c r="N266" s="941">
        <v>8</v>
      </c>
      <c r="O266" s="938" t="s">
        <v>10394</v>
      </c>
      <c r="P266" s="942" t="s">
        <v>10890</v>
      </c>
      <c r="Q266" s="943"/>
      <c r="R266" s="980"/>
      <c r="S266" s="943">
        <f t="shared" si="12"/>
        <v>-1</v>
      </c>
      <c r="T266" s="980">
        <f t="shared" si="13"/>
        <v>-0.48</v>
      </c>
      <c r="U266" s="988"/>
      <c r="V266" s="934"/>
      <c r="W266" s="934"/>
      <c r="X266" s="986"/>
      <c r="Y266" s="984"/>
    </row>
    <row r="267" spans="1:25" ht="14.4" customHeight="1" x14ac:dyDescent="0.3">
      <c r="A267" s="948" t="s">
        <v>10891</v>
      </c>
      <c r="B267" s="945">
        <v>1</v>
      </c>
      <c r="C267" s="946">
        <v>0.18</v>
      </c>
      <c r="D267" s="927">
        <v>1</v>
      </c>
      <c r="E267" s="944"/>
      <c r="F267" s="939"/>
      <c r="G267" s="921"/>
      <c r="H267" s="938"/>
      <c r="I267" s="939"/>
      <c r="J267" s="921"/>
      <c r="K267" s="940">
        <v>0.53</v>
      </c>
      <c r="L267" s="938">
        <v>3</v>
      </c>
      <c r="M267" s="938">
        <v>24</v>
      </c>
      <c r="N267" s="941">
        <v>8</v>
      </c>
      <c r="O267" s="938" t="s">
        <v>10394</v>
      </c>
      <c r="P267" s="942" t="s">
        <v>10892</v>
      </c>
      <c r="Q267" s="943"/>
      <c r="R267" s="980"/>
      <c r="S267" s="943">
        <f t="shared" si="12"/>
        <v>0</v>
      </c>
      <c r="T267" s="980">
        <f t="shared" si="13"/>
        <v>0</v>
      </c>
      <c r="U267" s="988"/>
      <c r="V267" s="934"/>
      <c r="W267" s="934"/>
      <c r="X267" s="986"/>
      <c r="Y267" s="984"/>
    </row>
    <row r="268" spans="1:25" ht="14.4" customHeight="1" x14ac:dyDescent="0.3">
      <c r="A268" s="947" t="s">
        <v>10893</v>
      </c>
      <c r="B268" s="928"/>
      <c r="C268" s="929"/>
      <c r="D268" s="930"/>
      <c r="E268" s="911">
        <v>3</v>
      </c>
      <c r="F268" s="912">
        <v>3.91</v>
      </c>
      <c r="G268" s="913">
        <v>7.7</v>
      </c>
      <c r="H268" s="914">
        <v>3</v>
      </c>
      <c r="I268" s="915">
        <v>3.91</v>
      </c>
      <c r="J268" s="922">
        <v>6.3</v>
      </c>
      <c r="K268" s="917">
        <v>1.3</v>
      </c>
      <c r="L268" s="914">
        <v>2</v>
      </c>
      <c r="M268" s="914">
        <v>18</v>
      </c>
      <c r="N268" s="918">
        <v>6</v>
      </c>
      <c r="O268" s="914" t="s">
        <v>10394</v>
      </c>
      <c r="P268" s="931" t="s">
        <v>10894</v>
      </c>
      <c r="Q268" s="919"/>
      <c r="R268" s="981"/>
      <c r="S268" s="919">
        <f t="shared" si="12"/>
        <v>0</v>
      </c>
      <c r="T268" s="981">
        <f t="shared" si="13"/>
        <v>0</v>
      </c>
      <c r="U268" s="987"/>
      <c r="V268" s="928"/>
      <c r="W268" s="928"/>
      <c r="X268" s="985"/>
      <c r="Y268" s="983">
        <v>2</v>
      </c>
    </row>
    <row r="269" spans="1:25" ht="14.4" customHeight="1" x14ac:dyDescent="0.3">
      <c r="A269" s="948" t="s">
        <v>10895</v>
      </c>
      <c r="B269" s="934"/>
      <c r="C269" s="935"/>
      <c r="D269" s="932"/>
      <c r="E269" s="936">
        <v>1</v>
      </c>
      <c r="F269" s="937">
        <v>1.52</v>
      </c>
      <c r="G269" s="920">
        <v>5</v>
      </c>
      <c r="H269" s="938"/>
      <c r="I269" s="939"/>
      <c r="J269" s="921"/>
      <c r="K269" s="940">
        <v>1.52</v>
      </c>
      <c r="L269" s="938">
        <v>2</v>
      </c>
      <c r="M269" s="938">
        <v>21</v>
      </c>
      <c r="N269" s="941">
        <v>7</v>
      </c>
      <c r="O269" s="938" t="s">
        <v>10394</v>
      </c>
      <c r="P269" s="942" t="s">
        <v>10896</v>
      </c>
      <c r="Q269" s="943"/>
      <c r="R269" s="980"/>
      <c r="S269" s="943">
        <f t="shared" si="12"/>
        <v>-1</v>
      </c>
      <c r="T269" s="980">
        <f t="shared" si="13"/>
        <v>-1.52</v>
      </c>
      <c r="U269" s="988"/>
      <c r="V269" s="934"/>
      <c r="W269" s="934"/>
      <c r="X269" s="986"/>
      <c r="Y269" s="984"/>
    </row>
    <row r="270" spans="1:25" ht="14.4" customHeight="1" x14ac:dyDescent="0.3">
      <c r="A270" s="947" t="s">
        <v>10897</v>
      </c>
      <c r="B270" s="924">
        <v>1</v>
      </c>
      <c r="C270" s="925">
        <v>2</v>
      </c>
      <c r="D270" s="926">
        <v>25</v>
      </c>
      <c r="E270" s="933"/>
      <c r="F270" s="915"/>
      <c r="G270" s="916"/>
      <c r="H270" s="914"/>
      <c r="I270" s="915"/>
      <c r="J270" s="916"/>
      <c r="K270" s="917">
        <v>1.56</v>
      </c>
      <c r="L270" s="914">
        <v>2</v>
      </c>
      <c r="M270" s="914">
        <v>21</v>
      </c>
      <c r="N270" s="918">
        <v>7</v>
      </c>
      <c r="O270" s="914" t="s">
        <v>10394</v>
      </c>
      <c r="P270" s="931" t="s">
        <v>10898</v>
      </c>
      <c r="Q270" s="919"/>
      <c r="R270" s="981"/>
      <c r="S270" s="919">
        <f t="shared" si="12"/>
        <v>0</v>
      </c>
      <c r="T270" s="981">
        <f t="shared" si="13"/>
        <v>0</v>
      </c>
      <c r="U270" s="987"/>
      <c r="V270" s="928"/>
      <c r="W270" s="928"/>
      <c r="X270" s="985"/>
      <c r="Y270" s="983"/>
    </row>
    <row r="271" spans="1:25" ht="14.4" customHeight="1" x14ac:dyDescent="0.3">
      <c r="A271" s="948" t="s">
        <v>10899</v>
      </c>
      <c r="B271" s="945">
        <v>1</v>
      </c>
      <c r="C271" s="946">
        <v>4.05</v>
      </c>
      <c r="D271" s="927">
        <v>57</v>
      </c>
      <c r="E271" s="944"/>
      <c r="F271" s="939"/>
      <c r="G271" s="921"/>
      <c r="H271" s="938"/>
      <c r="I271" s="939"/>
      <c r="J271" s="921"/>
      <c r="K271" s="940">
        <v>3.72</v>
      </c>
      <c r="L271" s="938">
        <v>6</v>
      </c>
      <c r="M271" s="938">
        <v>54</v>
      </c>
      <c r="N271" s="941">
        <v>18</v>
      </c>
      <c r="O271" s="938" t="s">
        <v>10394</v>
      </c>
      <c r="P271" s="942" t="s">
        <v>10898</v>
      </c>
      <c r="Q271" s="943"/>
      <c r="R271" s="980"/>
      <c r="S271" s="943">
        <f t="shared" si="12"/>
        <v>0</v>
      </c>
      <c r="T271" s="980">
        <f t="shared" si="13"/>
        <v>0</v>
      </c>
      <c r="U271" s="988"/>
      <c r="V271" s="934"/>
      <c r="W271" s="934"/>
      <c r="X271" s="986"/>
      <c r="Y271" s="984"/>
    </row>
    <row r="272" spans="1:25" ht="14.4" customHeight="1" x14ac:dyDescent="0.3">
      <c r="A272" s="947" t="s">
        <v>10900</v>
      </c>
      <c r="B272" s="924">
        <v>60</v>
      </c>
      <c r="C272" s="925">
        <v>23.34</v>
      </c>
      <c r="D272" s="926">
        <v>6.1</v>
      </c>
      <c r="E272" s="933">
        <v>54</v>
      </c>
      <c r="F272" s="915">
        <v>20.86</v>
      </c>
      <c r="G272" s="916">
        <v>5.9</v>
      </c>
      <c r="H272" s="914">
        <v>60</v>
      </c>
      <c r="I272" s="915">
        <v>23.25</v>
      </c>
      <c r="J272" s="922">
        <v>5.9</v>
      </c>
      <c r="K272" s="917">
        <v>0.38</v>
      </c>
      <c r="L272" s="914">
        <v>2</v>
      </c>
      <c r="M272" s="914">
        <v>15</v>
      </c>
      <c r="N272" s="918">
        <v>5</v>
      </c>
      <c r="O272" s="914" t="s">
        <v>10394</v>
      </c>
      <c r="P272" s="931" t="s">
        <v>10901</v>
      </c>
      <c r="Q272" s="919"/>
      <c r="R272" s="981"/>
      <c r="S272" s="919">
        <f t="shared" si="12"/>
        <v>6</v>
      </c>
      <c r="T272" s="981">
        <f t="shared" si="13"/>
        <v>2.3900000000000006</v>
      </c>
      <c r="U272" s="987"/>
      <c r="V272" s="928"/>
      <c r="W272" s="928"/>
      <c r="X272" s="985"/>
      <c r="Y272" s="983">
        <v>117</v>
      </c>
    </row>
    <row r="273" spans="1:25" ht="14.4" customHeight="1" x14ac:dyDescent="0.3">
      <c r="A273" s="948" t="s">
        <v>10902</v>
      </c>
      <c r="B273" s="945">
        <v>10</v>
      </c>
      <c r="C273" s="946">
        <v>4.95</v>
      </c>
      <c r="D273" s="927">
        <v>7</v>
      </c>
      <c r="E273" s="944">
        <v>6</v>
      </c>
      <c r="F273" s="939">
        <v>3.16</v>
      </c>
      <c r="G273" s="921">
        <v>6.8</v>
      </c>
      <c r="H273" s="938">
        <v>6</v>
      </c>
      <c r="I273" s="939">
        <v>3.16</v>
      </c>
      <c r="J273" s="921">
        <v>6.7</v>
      </c>
      <c r="K273" s="940">
        <v>0.53</v>
      </c>
      <c r="L273" s="938">
        <v>3</v>
      </c>
      <c r="M273" s="938">
        <v>24</v>
      </c>
      <c r="N273" s="941">
        <v>8</v>
      </c>
      <c r="O273" s="938" t="s">
        <v>10394</v>
      </c>
      <c r="P273" s="942" t="s">
        <v>10903</v>
      </c>
      <c r="Q273" s="943"/>
      <c r="R273" s="980"/>
      <c r="S273" s="943">
        <f t="shared" si="12"/>
        <v>0</v>
      </c>
      <c r="T273" s="980">
        <f t="shared" si="13"/>
        <v>0</v>
      </c>
      <c r="U273" s="988"/>
      <c r="V273" s="934"/>
      <c r="W273" s="934"/>
      <c r="X273" s="986"/>
      <c r="Y273" s="984">
        <v>6</v>
      </c>
    </row>
    <row r="274" spans="1:25" ht="14.4" customHeight="1" x14ac:dyDescent="0.3">
      <c r="A274" s="948" t="s">
        <v>10904</v>
      </c>
      <c r="B274" s="945">
        <v>1</v>
      </c>
      <c r="C274" s="946">
        <v>0.91</v>
      </c>
      <c r="D274" s="927">
        <v>11</v>
      </c>
      <c r="E274" s="944"/>
      <c r="F274" s="939"/>
      <c r="G274" s="921"/>
      <c r="H274" s="938">
        <v>1</v>
      </c>
      <c r="I274" s="939">
        <v>0.91</v>
      </c>
      <c r="J274" s="923">
        <v>11</v>
      </c>
      <c r="K274" s="940">
        <v>0.91</v>
      </c>
      <c r="L274" s="938">
        <v>3</v>
      </c>
      <c r="M274" s="938">
        <v>30</v>
      </c>
      <c r="N274" s="941">
        <v>10</v>
      </c>
      <c r="O274" s="938" t="s">
        <v>10394</v>
      </c>
      <c r="P274" s="942" t="s">
        <v>10905</v>
      </c>
      <c r="Q274" s="943"/>
      <c r="R274" s="980"/>
      <c r="S274" s="943">
        <f t="shared" si="12"/>
        <v>1</v>
      </c>
      <c r="T274" s="980">
        <f t="shared" si="13"/>
        <v>0.91</v>
      </c>
      <c r="U274" s="988"/>
      <c r="V274" s="934"/>
      <c r="W274" s="934"/>
      <c r="X274" s="986"/>
      <c r="Y274" s="984">
        <v>1</v>
      </c>
    </row>
    <row r="275" spans="1:25" ht="14.4" customHeight="1" x14ac:dyDescent="0.3">
      <c r="A275" s="947" t="s">
        <v>10906</v>
      </c>
      <c r="B275" s="924">
        <v>77</v>
      </c>
      <c r="C275" s="925">
        <v>29.09</v>
      </c>
      <c r="D275" s="926">
        <v>3.2</v>
      </c>
      <c r="E275" s="933">
        <v>96</v>
      </c>
      <c r="F275" s="915">
        <v>36.15</v>
      </c>
      <c r="G275" s="916">
        <v>3.6</v>
      </c>
      <c r="H275" s="914">
        <v>65</v>
      </c>
      <c r="I275" s="915">
        <v>24.56</v>
      </c>
      <c r="J275" s="916">
        <v>3.6</v>
      </c>
      <c r="K275" s="917">
        <v>0.38</v>
      </c>
      <c r="L275" s="914">
        <v>2</v>
      </c>
      <c r="M275" s="914">
        <v>15</v>
      </c>
      <c r="N275" s="918">
        <v>5</v>
      </c>
      <c r="O275" s="914" t="s">
        <v>10394</v>
      </c>
      <c r="P275" s="931" t="s">
        <v>10907</v>
      </c>
      <c r="Q275" s="919"/>
      <c r="R275" s="981"/>
      <c r="S275" s="919">
        <f t="shared" si="12"/>
        <v>-31</v>
      </c>
      <c r="T275" s="981">
        <f t="shared" si="13"/>
        <v>-11.59</v>
      </c>
      <c r="U275" s="987"/>
      <c r="V275" s="928"/>
      <c r="W275" s="928"/>
      <c r="X275" s="985"/>
      <c r="Y275" s="983">
        <v>16</v>
      </c>
    </row>
    <row r="276" spans="1:25" ht="14.4" customHeight="1" x14ac:dyDescent="0.3">
      <c r="A276" s="948" t="s">
        <v>10908</v>
      </c>
      <c r="B276" s="945">
        <v>219</v>
      </c>
      <c r="C276" s="946">
        <v>92.25</v>
      </c>
      <c r="D276" s="927">
        <v>3.5</v>
      </c>
      <c r="E276" s="944">
        <v>107</v>
      </c>
      <c r="F276" s="939">
        <v>45.16</v>
      </c>
      <c r="G276" s="921">
        <v>3.7</v>
      </c>
      <c r="H276" s="938">
        <v>97</v>
      </c>
      <c r="I276" s="939">
        <v>41.02</v>
      </c>
      <c r="J276" s="921">
        <v>4.3</v>
      </c>
      <c r="K276" s="940">
        <v>0.42</v>
      </c>
      <c r="L276" s="938">
        <v>2</v>
      </c>
      <c r="M276" s="938">
        <v>15</v>
      </c>
      <c r="N276" s="941">
        <v>5</v>
      </c>
      <c r="O276" s="938" t="s">
        <v>10394</v>
      </c>
      <c r="P276" s="942" t="s">
        <v>10909</v>
      </c>
      <c r="Q276" s="943"/>
      <c r="R276" s="980"/>
      <c r="S276" s="943">
        <f t="shared" si="12"/>
        <v>-10</v>
      </c>
      <c r="T276" s="980">
        <f t="shared" si="13"/>
        <v>-4.1399999999999935</v>
      </c>
      <c r="U276" s="988"/>
      <c r="V276" s="934"/>
      <c r="W276" s="934"/>
      <c r="X276" s="986"/>
      <c r="Y276" s="984">
        <v>52</v>
      </c>
    </row>
    <row r="277" spans="1:25" ht="14.4" customHeight="1" x14ac:dyDescent="0.3">
      <c r="A277" s="948" t="s">
        <v>10910</v>
      </c>
      <c r="B277" s="945">
        <v>14</v>
      </c>
      <c r="C277" s="946">
        <v>9.11</v>
      </c>
      <c r="D277" s="927">
        <v>7.8</v>
      </c>
      <c r="E277" s="944">
        <v>9</v>
      </c>
      <c r="F277" s="939">
        <v>5.78</v>
      </c>
      <c r="G277" s="921">
        <v>6.1</v>
      </c>
      <c r="H277" s="938">
        <v>13</v>
      </c>
      <c r="I277" s="939">
        <v>8.35</v>
      </c>
      <c r="J277" s="921">
        <v>3.9</v>
      </c>
      <c r="K277" s="940">
        <v>0.64</v>
      </c>
      <c r="L277" s="938">
        <v>2</v>
      </c>
      <c r="M277" s="938">
        <v>21</v>
      </c>
      <c r="N277" s="941">
        <v>7</v>
      </c>
      <c r="O277" s="938" t="s">
        <v>10394</v>
      </c>
      <c r="P277" s="942" t="s">
        <v>10911</v>
      </c>
      <c r="Q277" s="943"/>
      <c r="R277" s="980"/>
      <c r="S277" s="943">
        <f t="shared" si="12"/>
        <v>4</v>
      </c>
      <c r="T277" s="980">
        <f t="shared" si="13"/>
        <v>2.5699999999999994</v>
      </c>
      <c r="U277" s="988"/>
      <c r="V277" s="934"/>
      <c r="W277" s="934"/>
      <c r="X277" s="986"/>
      <c r="Y277" s="984"/>
    </row>
    <row r="278" spans="1:25" ht="14.4" customHeight="1" x14ac:dyDescent="0.3">
      <c r="A278" s="947" t="s">
        <v>10912</v>
      </c>
      <c r="B278" s="928">
        <v>5</v>
      </c>
      <c r="C278" s="929">
        <v>2.17</v>
      </c>
      <c r="D278" s="930">
        <v>4.2</v>
      </c>
      <c r="E278" s="911">
        <v>7</v>
      </c>
      <c r="F278" s="912">
        <v>3.02</v>
      </c>
      <c r="G278" s="913">
        <v>3.9</v>
      </c>
      <c r="H278" s="914">
        <v>4</v>
      </c>
      <c r="I278" s="915">
        <v>1.73</v>
      </c>
      <c r="J278" s="916">
        <v>4.5</v>
      </c>
      <c r="K278" s="917">
        <v>0.43</v>
      </c>
      <c r="L278" s="914">
        <v>2</v>
      </c>
      <c r="M278" s="914">
        <v>15</v>
      </c>
      <c r="N278" s="918">
        <v>5</v>
      </c>
      <c r="O278" s="914" t="s">
        <v>10394</v>
      </c>
      <c r="P278" s="931" t="s">
        <v>10913</v>
      </c>
      <c r="Q278" s="919"/>
      <c r="R278" s="981"/>
      <c r="S278" s="919">
        <f t="shared" si="12"/>
        <v>-3</v>
      </c>
      <c r="T278" s="981">
        <f t="shared" si="13"/>
        <v>-1.29</v>
      </c>
      <c r="U278" s="987"/>
      <c r="V278" s="928"/>
      <c r="W278" s="928"/>
      <c r="X278" s="985"/>
      <c r="Y278" s="983">
        <v>2</v>
      </c>
    </row>
    <row r="279" spans="1:25" ht="14.4" customHeight="1" x14ac:dyDescent="0.3">
      <c r="A279" s="948" t="s">
        <v>10914</v>
      </c>
      <c r="B279" s="934">
        <v>2</v>
      </c>
      <c r="C279" s="935">
        <v>1.1200000000000001</v>
      </c>
      <c r="D279" s="932">
        <v>4</v>
      </c>
      <c r="E279" s="936"/>
      <c r="F279" s="937"/>
      <c r="G279" s="920"/>
      <c r="H279" s="938">
        <v>1</v>
      </c>
      <c r="I279" s="939">
        <v>0.56000000000000005</v>
      </c>
      <c r="J279" s="923">
        <v>7</v>
      </c>
      <c r="K279" s="940">
        <v>0.56000000000000005</v>
      </c>
      <c r="L279" s="938">
        <v>2</v>
      </c>
      <c r="M279" s="938">
        <v>15</v>
      </c>
      <c r="N279" s="941">
        <v>5</v>
      </c>
      <c r="O279" s="938" t="s">
        <v>10394</v>
      </c>
      <c r="P279" s="942" t="s">
        <v>10915</v>
      </c>
      <c r="Q279" s="943"/>
      <c r="R279" s="980"/>
      <c r="S279" s="943">
        <f t="shared" si="12"/>
        <v>1</v>
      </c>
      <c r="T279" s="980">
        <f t="shared" si="13"/>
        <v>0.56000000000000005</v>
      </c>
      <c r="U279" s="988"/>
      <c r="V279" s="934"/>
      <c r="W279" s="934"/>
      <c r="X279" s="986"/>
      <c r="Y279" s="984">
        <v>2</v>
      </c>
    </row>
    <row r="280" spans="1:25" ht="14.4" customHeight="1" x14ac:dyDescent="0.3">
      <c r="A280" s="947" t="s">
        <v>10916</v>
      </c>
      <c r="B280" s="928">
        <v>7</v>
      </c>
      <c r="C280" s="929">
        <v>2.25</v>
      </c>
      <c r="D280" s="930">
        <v>2.9</v>
      </c>
      <c r="E280" s="911">
        <v>8</v>
      </c>
      <c r="F280" s="912">
        <v>2.57</v>
      </c>
      <c r="G280" s="913">
        <v>2.4</v>
      </c>
      <c r="H280" s="914">
        <v>9</v>
      </c>
      <c r="I280" s="915">
        <v>2.89</v>
      </c>
      <c r="J280" s="916">
        <v>3.2</v>
      </c>
      <c r="K280" s="917">
        <v>0.32</v>
      </c>
      <c r="L280" s="914">
        <v>2</v>
      </c>
      <c r="M280" s="914">
        <v>18</v>
      </c>
      <c r="N280" s="918">
        <v>6</v>
      </c>
      <c r="O280" s="914" t="s">
        <v>10394</v>
      </c>
      <c r="P280" s="931" t="s">
        <v>10917</v>
      </c>
      <c r="Q280" s="919"/>
      <c r="R280" s="981"/>
      <c r="S280" s="919">
        <f t="shared" si="12"/>
        <v>1</v>
      </c>
      <c r="T280" s="981">
        <f t="shared" si="13"/>
        <v>0.32000000000000028</v>
      </c>
      <c r="U280" s="987"/>
      <c r="V280" s="928"/>
      <c r="W280" s="928"/>
      <c r="X280" s="985"/>
      <c r="Y280" s="983">
        <v>1</v>
      </c>
    </row>
    <row r="281" spans="1:25" ht="14.4" customHeight="1" x14ac:dyDescent="0.3">
      <c r="A281" s="948" t="s">
        <v>10918</v>
      </c>
      <c r="B281" s="934">
        <v>1</v>
      </c>
      <c r="C281" s="935">
        <v>0.48</v>
      </c>
      <c r="D281" s="932">
        <v>4</v>
      </c>
      <c r="E281" s="936">
        <v>2</v>
      </c>
      <c r="F281" s="937">
        <v>0.96</v>
      </c>
      <c r="G281" s="920">
        <v>3.5</v>
      </c>
      <c r="H281" s="938"/>
      <c r="I281" s="939"/>
      <c r="J281" s="921"/>
      <c r="K281" s="940">
        <v>0.48</v>
      </c>
      <c r="L281" s="938">
        <v>2</v>
      </c>
      <c r="M281" s="938">
        <v>21</v>
      </c>
      <c r="N281" s="941">
        <v>7</v>
      </c>
      <c r="O281" s="938" t="s">
        <v>10394</v>
      </c>
      <c r="P281" s="942" t="s">
        <v>10919</v>
      </c>
      <c r="Q281" s="943"/>
      <c r="R281" s="980"/>
      <c r="S281" s="943">
        <f t="shared" si="12"/>
        <v>-2</v>
      </c>
      <c r="T281" s="980">
        <f t="shared" si="13"/>
        <v>-0.96</v>
      </c>
      <c r="U281" s="988"/>
      <c r="V281" s="934"/>
      <c r="W281" s="934"/>
      <c r="X281" s="986"/>
      <c r="Y281" s="984"/>
    </row>
    <row r="282" spans="1:25" ht="14.4" customHeight="1" x14ac:dyDescent="0.3">
      <c r="A282" s="947" t="s">
        <v>10920</v>
      </c>
      <c r="B282" s="928"/>
      <c r="C282" s="929"/>
      <c r="D282" s="930"/>
      <c r="E282" s="933">
        <v>1</v>
      </c>
      <c r="F282" s="915">
        <v>5.68</v>
      </c>
      <c r="G282" s="916">
        <v>15</v>
      </c>
      <c r="H282" s="911">
        <v>1</v>
      </c>
      <c r="I282" s="912">
        <v>5.68</v>
      </c>
      <c r="J282" s="913">
        <v>16</v>
      </c>
      <c r="K282" s="917">
        <v>5.68</v>
      </c>
      <c r="L282" s="914">
        <v>6</v>
      </c>
      <c r="M282" s="914">
        <v>51</v>
      </c>
      <c r="N282" s="918">
        <v>17</v>
      </c>
      <c r="O282" s="914" t="s">
        <v>10394</v>
      </c>
      <c r="P282" s="931" t="s">
        <v>10921</v>
      </c>
      <c r="Q282" s="919"/>
      <c r="R282" s="981"/>
      <c r="S282" s="919">
        <f t="shared" si="12"/>
        <v>0</v>
      </c>
      <c r="T282" s="981">
        <f t="shared" si="13"/>
        <v>0</v>
      </c>
      <c r="U282" s="987"/>
      <c r="V282" s="928"/>
      <c r="W282" s="928"/>
      <c r="X282" s="985"/>
      <c r="Y282" s="983"/>
    </row>
    <row r="283" spans="1:25" ht="14.4" customHeight="1" x14ac:dyDescent="0.3">
      <c r="A283" s="948" t="s">
        <v>10922</v>
      </c>
      <c r="B283" s="934">
        <v>1</v>
      </c>
      <c r="C283" s="935">
        <v>7.42</v>
      </c>
      <c r="D283" s="932">
        <v>11</v>
      </c>
      <c r="E283" s="944">
        <v>1</v>
      </c>
      <c r="F283" s="939">
        <v>7.42</v>
      </c>
      <c r="G283" s="921">
        <v>14</v>
      </c>
      <c r="H283" s="936">
        <v>1</v>
      </c>
      <c r="I283" s="937">
        <v>7.42</v>
      </c>
      <c r="J283" s="920">
        <v>16</v>
      </c>
      <c r="K283" s="940">
        <v>7.42</v>
      </c>
      <c r="L283" s="938">
        <v>7</v>
      </c>
      <c r="M283" s="938">
        <v>60</v>
      </c>
      <c r="N283" s="941">
        <v>20</v>
      </c>
      <c r="O283" s="938" t="s">
        <v>10394</v>
      </c>
      <c r="P283" s="942" t="s">
        <v>10923</v>
      </c>
      <c r="Q283" s="943"/>
      <c r="R283" s="980"/>
      <c r="S283" s="943">
        <f t="shared" si="12"/>
        <v>0</v>
      </c>
      <c r="T283" s="980">
        <f t="shared" si="13"/>
        <v>0</v>
      </c>
      <c r="U283" s="988"/>
      <c r="V283" s="934"/>
      <c r="W283" s="934"/>
      <c r="X283" s="986"/>
      <c r="Y283" s="984"/>
    </row>
    <row r="284" spans="1:25" ht="14.4" customHeight="1" x14ac:dyDescent="0.3">
      <c r="A284" s="947" t="s">
        <v>10924</v>
      </c>
      <c r="B284" s="928">
        <v>28</v>
      </c>
      <c r="C284" s="929">
        <v>67.92</v>
      </c>
      <c r="D284" s="930">
        <v>12.1</v>
      </c>
      <c r="E284" s="911">
        <v>40</v>
      </c>
      <c r="F284" s="912">
        <v>97.98</v>
      </c>
      <c r="G284" s="913">
        <v>12.5</v>
      </c>
      <c r="H284" s="914">
        <v>23</v>
      </c>
      <c r="I284" s="915">
        <v>55.27</v>
      </c>
      <c r="J284" s="922">
        <v>13.7</v>
      </c>
      <c r="K284" s="917">
        <v>2.4</v>
      </c>
      <c r="L284" s="914">
        <v>3</v>
      </c>
      <c r="M284" s="914">
        <v>27</v>
      </c>
      <c r="N284" s="918">
        <v>9</v>
      </c>
      <c r="O284" s="914" t="s">
        <v>10394</v>
      </c>
      <c r="P284" s="931" t="s">
        <v>10925</v>
      </c>
      <c r="Q284" s="919"/>
      <c r="R284" s="981"/>
      <c r="S284" s="919">
        <f t="shared" si="12"/>
        <v>-17</v>
      </c>
      <c r="T284" s="981">
        <f t="shared" si="13"/>
        <v>-42.71</v>
      </c>
      <c r="U284" s="987"/>
      <c r="V284" s="928"/>
      <c r="W284" s="928"/>
      <c r="X284" s="985"/>
      <c r="Y284" s="983">
        <v>110</v>
      </c>
    </row>
    <row r="285" spans="1:25" ht="14.4" customHeight="1" x14ac:dyDescent="0.3">
      <c r="A285" s="948" t="s">
        <v>10926</v>
      </c>
      <c r="B285" s="934">
        <v>31</v>
      </c>
      <c r="C285" s="935">
        <v>92.08</v>
      </c>
      <c r="D285" s="932">
        <v>12.1</v>
      </c>
      <c r="E285" s="936">
        <v>29</v>
      </c>
      <c r="F285" s="937">
        <v>85.87</v>
      </c>
      <c r="G285" s="920">
        <v>12.1</v>
      </c>
      <c r="H285" s="938">
        <v>23</v>
      </c>
      <c r="I285" s="939">
        <v>68.11</v>
      </c>
      <c r="J285" s="923">
        <v>13.5</v>
      </c>
      <c r="K285" s="940">
        <v>2.96</v>
      </c>
      <c r="L285" s="938">
        <v>4</v>
      </c>
      <c r="M285" s="938">
        <v>33</v>
      </c>
      <c r="N285" s="941">
        <v>11</v>
      </c>
      <c r="O285" s="938" t="s">
        <v>10394</v>
      </c>
      <c r="P285" s="942" t="s">
        <v>10927</v>
      </c>
      <c r="Q285" s="943"/>
      <c r="R285" s="980"/>
      <c r="S285" s="943">
        <f t="shared" si="12"/>
        <v>-6</v>
      </c>
      <c r="T285" s="980">
        <f t="shared" si="13"/>
        <v>-17.760000000000005</v>
      </c>
      <c r="U285" s="988"/>
      <c r="V285" s="934"/>
      <c r="W285" s="934"/>
      <c r="X285" s="986"/>
      <c r="Y285" s="984">
        <v>65</v>
      </c>
    </row>
    <row r="286" spans="1:25" ht="14.4" customHeight="1" x14ac:dyDescent="0.3">
      <c r="A286" s="948" t="s">
        <v>10928</v>
      </c>
      <c r="B286" s="934"/>
      <c r="C286" s="935"/>
      <c r="D286" s="932"/>
      <c r="E286" s="936"/>
      <c r="F286" s="937"/>
      <c r="G286" s="920"/>
      <c r="H286" s="938">
        <v>1</v>
      </c>
      <c r="I286" s="939">
        <v>4.59</v>
      </c>
      <c r="J286" s="921">
        <v>15</v>
      </c>
      <c r="K286" s="940">
        <v>4.59</v>
      </c>
      <c r="L286" s="938">
        <v>5</v>
      </c>
      <c r="M286" s="938">
        <v>45</v>
      </c>
      <c r="N286" s="941">
        <v>15</v>
      </c>
      <c r="O286" s="938" t="s">
        <v>10394</v>
      </c>
      <c r="P286" s="942" t="s">
        <v>10929</v>
      </c>
      <c r="Q286" s="943"/>
      <c r="R286" s="980"/>
      <c r="S286" s="943">
        <f t="shared" si="12"/>
        <v>1</v>
      </c>
      <c r="T286" s="980">
        <f t="shared" si="13"/>
        <v>4.59</v>
      </c>
      <c r="U286" s="988"/>
      <c r="V286" s="934"/>
      <c r="W286" s="934"/>
      <c r="X286" s="986"/>
      <c r="Y286" s="984"/>
    </row>
    <row r="287" spans="1:25" ht="14.4" customHeight="1" x14ac:dyDescent="0.3">
      <c r="A287" s="947" t="s">
        <v>10930</v>
      </c>
      <c r="B287" s="928">
        <v>1</v>
      </c>
      <c r="C287" s="929">
        <v>0.99</v>
      </c>
      <c r="D287" s="930">
        <v>6</v>
      </c>
      <c r="E287" s="933">
        <v>3</v>
      </c>
      <c r="F287" s="915">
        <v>3.58</v>
      </c>
      <c r="G287" s="916">
        <v>10</v>
      </c>
      <c r="H287" s="911">
        <v>2</v>
      </c>
      <c r="I287" s="912">
        <v>1.98</v>
      </c>
      <c r="J287" s="922">
        <v>6.5</v>
      </c>
      <c r="K287" s="917">
        <v>0.99</v>
      </c>
      <c r="L287" s="914">
        <v>1</v>
      </c>
      <c r="M287" s="914">
        <v>12</v>
      </c>
      <c r="N287" s="918">
        <v>4</v>
      </c>
      <c r="O287" s="914" t="s">
        <v>10394</v>
      </c>
      <c r="P287" s="931" t="s">
        <v>10931</v>
      </c>
      <c r="Q287" s="919"/>
      <c r="R287" s="981"/>
      <c r="S287" s="919">
        <f t="shared" si="12"/>
        <v>-1</v>
      </c>
      <c r="T287" s="981">
        <f t="shared" si="13"/>
        <v>-1.6</v>
      </c>
      <c r="U287" s="987"/>
      <c r="V287" s="928"/>
      <c r="W287" s="928"/>
      <c r="X287" s="985"/>
      <c r="Y287" s="983">
        <v>5</v>
      </c>
    </row>
    <row r="288" spans="1:25" ht="14.4" customHeight="1" x14ac:dyDescent="0.3">
      <c r="A288" s="948" t="s">
        <v>10932</v>
      </c>
      <c r="B288" s="934">
        <v>1</v>
      </c>
      <c r="C288" s="935">
        <v>1.2</v>
      </c>
      <c r="D288" s="932">
        <v>8</v>
      </c>
      <c r="E288" s="944"/>
      <c r="F288" s="939"/>
      <c r="G288" s="921"/>
      <c r="H288" s="936">
        <v>1</v>
      </c>
      <c r="I288" s="937">
        <v>1.2</v>
      </c>
      <c r="J288" s="923">
        <v>15</v>
      </c>
      <c r="K288" s="940">
        <v>1.2</v>
      </c>
      <c r="L288" s="938">
        <v>2</v>
      </c>
      <c r="M288" s="938">
        <v>18</v>
      </c>
      <c r="N288" s="941">
        <v>6</v>
      </c>
      <c r="O288" s="938" t="s">
        <v>10394</v>
      </c>
      <c r="P288" s="942" t="s">
        <v>10931</v>
      </c>
      <c r="Q288" s="943"/>
      <c r="R288" s="980"/>
      <c r="S288" s="943">
        <f t="shared" si="12"/>
        <v>1</v>
      </c>
      <c r="T288" s="980">
        <f t="shared" si="13"/>
        <v>1.2</v>
      </c>
      <c r="U288" s="988"/>
      <c r="V288" s="934"/>
      <c r="W288" s="934"/>
      <c r="X288" s="986"/>
      <c r="Y288" s="984">
        <v>9</v>
      </c>
    </row>
    <row r="289" spans="1:25" ht="14.4" customHeight="1" x14ac:dyDescent="0.3">
      <c r="A289" s="947" t="s">
        <v>10933</v>
      </c>
      <c r="B289" s="928">
        <v>7</v>
      </c>
      <c r="C289" s="929">
        <v>4.68</v>
      </c>
      <c r="D289" s="930">
        <v>4.0999999999999996</v>
      </c>
      <c r="E289" s="911">
        <v>15</v>
      </c>
      <c r="F289" s="912">
        <v>9.75</v>
      </c>
      <c r="G289" s="913">
        <v>4.4000000000000004</v>
      </c>
      <c r="H289" s="914">
        <v>8</v>
      </c>
      <c r="I289" s="915">
        <v>5.5</v>
      </c>
      <c r="J289" s="922">
        <v>6</v>
      </c>
      <c r="K289" s="917">
        <v>0.65</v>
      </c>
      <c r="L289" s="914">
        <v>2</v>
      </c>
      <c r="M289" s="914">
        <v>15</v>
      </c>
      <c r="N289" s="918">
        <v>5</v>
      </c>
      <c r="O289" s="914" t="s">
        <v>10394</v>
      </c>
      <c r="P289" s="931" t="s">
        <v>10934</v>
      </c>
      <c r="Q289" s="919"/>
      <c r="R289" s="981"/>
      <c r="S289" s="919">
        <f t="shared" si="12"/>
        <v>-7</v>
      </c>
      <c r="T289" s="981">
        <f t="shared" si="13"/>
        <v>-4.25</v>
      </c>
      <c r="U289" s="987"/>
      <c r="V289" s="928"/>
      <c r="W289" s="928"/>
      <c r="X289" s="985"/>
      <c r="Y289" s="983">
        <v>14</v>
      </c>
    </row>
    <row r="290" spans="1:25" ht="14.4" customHeight="1" x14ac:dyDescent="0.3">
      <c r="A290" s="948" t="s">
        <v>10935</v>
      </c>
      <c r="B290" s="934">
        <v>3</v>
      </c>
      <c r="C290" s="935">
        <v>2.41</v>
      </c>
      <c r="D290" s="932">
        <v>4.3</v>
      </c>
      <c r="E290" s="936">
        <v>1</v>
      </c>
      <c r="F290" s="937">
        <v>0.8</v>
      </c>
      <c r="G290" s="920">
        <v>5</v>
      </c>
      <c r="H290" s="938"/>
      <c r="I290" s="939"/>
      <c r="J290" s="921"/>
      <c r="K290" s="940">
        <v>0.8</v>
      </c>
      <c r="L290" s="938">
        <v>2</v>
      </c>
      <c r="M290" s="938">
        <v>18</v>
      </c>
      <c r="N290" s="941">
        <v>6</v>
      </c>
      <c r="O290" s="938" t="s">
        <v>10394</v>
      </c>
      <c r="P290" s="942" t="s">
        <v>10936</v>
      </c>
      <c r="Q290" s="943"/>
      <c r="R290" s="980"/>
      <c r="S290" s="943">
        <f t="shared" si="12"/>
        <v>-1</v>
      </c>
      <c r="T290" s="980">
        <f t="shared" si="13"/>
        <v>-0.8</v>
      </c>
      <c r="U290" s="988"/>
      <c r="V290" s="934"/>
      <c r="W290" s="934"/>
      <c r="X290" s="986"/>
      <c r="Y290" s="984"/>
    </row>
    <row r="291" spans="1:25" ht="14.4" customHeight="1" x14ac:dyDescent="0.3">
      <c r="A291" s="948" t="s">
        <v>10937</v>
      </c>
      <c r="B291" s="934">
        <v>1</v>
      </c>
      <c r="C291" s="935">
        <v>1.04</v>
      </c>
      <c r="D291" s="932">
        <v>9</v>
      </c>
      <c r="E291" s="936"/>
      <c r="F291" s="937"/>
      <c r="G291" s="920"/>
      <c r="H291" s="938"/>
      <c r="I291" s="939"/>
      <c r="J291" s="921"/>
      <c r="K291" s="940">
        <v>1.04</v>
      </c>
      <c r="L291" s="938">
        <v>2</v>
      </c>
      <c r="M291" s="938">
        <v>21</v>
      </c>
      <c r="N291" s="941">
        <v>7</v>
      </c>
      <c r="O291" s="938" t="s">
        <v>10394</v>
      </c>
      <c r="P291" s="942" t="s">
        <v>10938</v>
      </c>
      <c r="Q291" s="943"/>
      <c r="R291" s="980"/>
      <c r="S291" s="943">
        <f t="shared" si="12"/>
        <v>0</v>
      </c>
      <c r="T291" s="980">
        <f t="shared" si="13"/>
        <v>0</v>
      </c>
      <c r="U291" s="988"/>
      <c r="V291" s="934"/>
      <c r="W291" s="934"/>
      <c r="X291" s="986"/>
      <c r="Y291" s="984"/>
    </row>
    <row r="292" spans="1:25" ht="14.4" customHeight="1" x14ac:dyDescent="0.3">
      <c r="A292" s="947" t="s">
        <v>10939</v>
      </c>
      <c r="B292" s="924">
        <v>2</v>
      </c>
      <c r="C292" s="925">
        <v>1.9</v>
      </c>
      <c r="D292" s="926">
        <v>10</v>
      </c>
      <c r="E292" s="933"/>
      <c r="F292" s="915"/>
      <c r="G292" s="916"/>
      <c r="H292" s="914">
        <v>1</v>
      </c>
      <c r="I292" s="915">
        <v>0.55000000000000004</v>
      </c>
      <c r="J292" s="916">
        <v>3</v>
      </c>
      <c r="K292" s="917">
        <v>0.55000000000000004</v>
      </c>
      <c r="L292" s="914">
        <v>1</v>
      </c>
      <c r="M292" s="914">
        <v>9</v>
      </c>
      <c r="N292" s="918">
        <v>3</v>
      </c>
      <c r="O292" s="914" t="s">
        <v>10394</v>
      </c>
      <c r="P292" s="931" t="s">
        <v>10940</v>
      </c>
      <c r="Q292" s="919"/>
      <c r="R292" s="981"/>
      <c r="S292" s="919">
        <f t="shared" si="12"/>
        <v>1</v>
      </c>
      <c r="T292" s="981">
        <f t="shared" si="13"/>
        <v>0.55000000000000004</v>
      </c>
      <c r="U292" s="987"/>
      <c r="V292" s="928"/>
      <c r="W292" s="928"/>
      <c r="X292" s="985"/>
      <c r="Y292" s="983"/>
    </row>
    <row r="293" spans="1:25" ht="14.4" customHeight="1" x14ac:dyDescent="0.3">
      <c r="A293" s="947" t="s">
        <v>10941</v>
      </c>
      <c r="B293" s="928">
        <v>2</v>
      </c>
      <c r="C293" s="929">
        <v>0.92</v>
      </c>
      <c r="D293" s="930">
        <v>5</v>
      </c>
      <c r="E293" s="911">
        <v>4</v>
      </c>
      <c r="F293" s="912">
        <v>1.84</v>
      </c>
      <c r="G293" s="913">
        <v>4.3</v>
      </c>
      <c r="H293" s="914">
        <v>3</v>
      </c>
      <c r="I293" s="915">
        <v>1.21</v>
      </c>
      <c r="J293" s="922">
        <v>7.7</v>
      </c>
      <c r="K293" s="917">
        <v>0.46</v>
      </c>
      <c r="L293" s="914">
        <v>2</v>
      </c>
      <c r="M293" s="914">
        <v>18</v>
      </c>
      <c r="N293" s="918">
        <v>6</v>
      </c>
      <c r="O293" s="914" t="s">
        <v>10394</v>
      </c>
      <c r="P293" s="931" t="s">
        <v>10942</v>
      </c>
      <c r="Q293" s="919"/>
      <c r="R293" s="981"/>
      <c r="S293" s="919">
        <f t="shared" si="12"/>
        <v>-1</v>
      </c>
      <c r="T293" s="981">
        <f t="shared" si="13"/>
        <v>-0.63000000000000012</v>
      </c>
      <c r="U293" s="987"/>
      <c r="V293" s="928"/>
      <c r="W293" s="928"/>
      <c r="X293" s="985"/>
      <c r="Y293" s="983">
        <v>13</v>
      </c>
    </row>
    <row r="294" spans="1:25" ht="14.4" customHeight="1" x14ac:dyDescent="0.3">
      <c r="A294" s="948" t="s">
        <v>10943</v>
      </c>
      <c r="B294" s="934">
        <v>1</v>
      </c>
      <c r="C294" s="935">
        <v>0.65</v>
      </c>
      <c r="D294" s="932">
        <v>10</v>
      </c>
      <c r="E294" s="936"/>
      <c r="F294" s="937"/>
      <c r="G294" s="920"/>
      <c r="H294" s="938">
        <v>1</v>
      </c>
      <c r="I294" s="939">
        <v>0.65</v>
      </c>
      <c r="J294" s="923">
        <v>10</v>
      </c>
      <c r="K294" s="940">
        <v>0.65</v>
      </c>
      <c r="L294" s="938">
        <v>3</v>
      </c>
      <c r="M294" s="938">
        <v>24</v>
      </c>
      <c r="N294" s="941">
        <v>8</v>
      </c>
      <c r="O294" s="938" t="s">
        <v>10394</v>
      </c>
      <c r="P294" s="942" t="s">
        <v>10942</v>
      </c>
      <c r="Q294" s="943"/>
      <c r="R294" s="980"/>
      <c r="S294" s="943">
        <f t="shared" si="12"/>
        <v>1</v>
      </c>
      <c r="T294" s="980">
        <f t="shared" si="13"/>
        <v>0.65</v>
      </c>
      <c r="U294" s="988"/>
      <c r="V294" s="934"/>
      <c r="W294" s="934"/>
      <c r="X294" s="986"/>
      <c r="Y294" s="984">
        <v>2</v>
      </c>
    </row>
    <row r="295" spans="1:25" ht="14.4" customHeight="1" x14ac:dyDescent="0.3">
      <c r="A295" s="948" t="s">
        <v>10944</v>
      </c>
      <c r="B295" s="934"/>
      <c r="C295" s="935"/>
      <c r="D295" s="932"/>
      <c r="E295" s="936">
        <v>1</v>
      </c>
      <c r="F295" s="937">
        <v>1</v>
      </c>
      <c r="G295" s="920">
        <v>10</v>
      </c>
      <c r="H295" s="938"/>
      <c r="I295" s="939"/>
      <c r="J295" s="921"/>
      <c r="K295" s="940">
        <v>1</v>
      </c>
      <c r="L295" s="938">
        <v>3</v>
      </c>
      <c r="M295" s="938">
        <v>30</v>
      </c>
      <c r="N295" s="941">
        <v>10</v>
      </c>
      <c r="O295" s="938" t="s">
        <v>10394</v>
      </c>
      <c r="P295" s="942" t="s">
        <v>10942</v>
      </c>
      <c r="Q295" s="943"/>
      <c r="R295" s="980"/>
      <c r="S295" s="943">
        <f t="shared" si="12"/>
        <v>-1</v>
      </c>
      <c r="T295" s="980">
        <f t="shared" si="13"/>
        <v>-1</v>
      </c>
      <c r="U295" s="988"/>
      <c r="V295" s="934"/>
      <c r="W295" s="934"/>
      <c r="X295" s="986"/>
      <c r="Y295" s="984"/>
    </row>
    <row r="296" spans="1:25" ht="14.4" customHeight="1" x14ac:dyDescent="0.3">
      <c r="A296" s="947" t="s">
        <v>10945</v>
      </c>
      <c r="B296" s="928">
        <v>16</v>
      </c>
      <c r="C296" s="929">
        <v>7.6</v>
      </c>
      <c r="D296" s="930">
        <v>8.1</v>
      </c>
      <c r="E296" s="911">
        <v>25</v>
      </c>
      <c r="F296" s="912">
        <v>14.61</v>
      </c>
      <c r="G296" s="913">
        <v>10.6</v>
      </c>
      <c r="H296" s="914">
        <v>10</v>
      </c>
      <c r="I296" s="915">
        <v>4.96</v>
      </c>
      <c r="J296" s="922">
        <v>8.8000000000000007</v>
      </c>
      <c r="K296" s="917">
        <v>0.47</v>
      </c>
      <c r="L296" s="914">
        <v>2</v>
      </c>
      <c r="M296" s="914">
        <v>15</v>
      </c>
      <c r="N296" s="918">
        <v>5</v>
      </c>
      <c r="O296" s="914" t="s">
        <v>10394</v>
      </c>
      <c r="P296" s="931" t="s">
        <v>10946</v>
      </c>
      <c r="Q296" s="919"/>
      <c r="R296" s="981"/>
      <c r="S296" s="919">
        <f t="shared" si="12"/>
        <v>-15</v>
      </c>
      <c r="T296" s="981">
        <f t="shared" si="13"/>
        <v>-9.6499999999999986</v>
      </c>
      <c r="U296" s="987"/>
      <c r="V296" s="928"/>
      <c r="W296" s="928"/>
      <c r="X296" s="985"/>
      <c r="Y296" s="983">
        <v>40</v>
      </c>
    </row>
    <row r="297" spans="1:25" ht="14.4" customHeight="1" x14ac:dyDescent="0.3">
      <c r="A297" s="948" t="s">
        <v>10947</v>
      </c>
      <c r="B297" s="934"/>
      <c r="C297" s="935"/>
      <c r="D297" s="932"/>
      <c r="E297" s="936">
        <v>1</v>
      </c>
      <c r="F297" s="937">
        <v>0.5</v>
      </c>
      <c r="G297" s="920">
        <v>8</v>
      </c>
      <c r="H297" s="938">
        <v>1</v>
      </c>
      <c r="I297" s="939">
        <v>0.5</v>
      </c>
      <c r="J297" s="923">
        <v>8</v>
      </c>
      <c r="K297" s="940">
        <v>0.5</v>
      </c>
      <c r="L297" s="938">
        <v>2</v>
      </c>
      <c r="M297" s="938">
        <v>18</v>
      </c>
      <c r="N297" s="941">
        <v>6</v>
      </c>
      <c r="O297" s="938" t="s">
        <v>10394</v>
      </c>
      <c r="P297" s="942" t="s">
        <v>10948</v>
      </c>
      <c r="Q297" s="943"/>
      <c r="R297" s="980"/>
      <c r="S297" s="943">
        <f t="shared" si="12"/>
        <v>0</v>
      </c>
      <c r="T297" s="980">
        <f t="shared" si="13"/>
        <v>0</v>
      </c>
      <c r="U297" s="988"/>
      <c r="V297" s="934"/>
      <c r="W297" s="934"/>
      <c r="X297" s="986"/>
      <c r="Y297" s="984">
        <v>2</v>
      </c>
    </row>
    <row r="298" spans="1:25" ht="14.4" customHeight="1" x14ac:dyDescent="0.3">
      <c r="A298" s="948" t="s">
        <v>10949</v>
      </c>
      <c r="B298" s="934"/>
      <c r="C298" s="935"/>
      <c r="D298" s="932"/>
      <c r="E298" s="936">
        <v>1</v>
      </c>
      <c r="F298" s="937">
        <v>2.68</v>
      </c>
      <c r="G298" s="920">
        <v>5</v>
      </c>
      <c r="H298" s="938">
        <v>1</v>
      </c>
      <c r="I298" s="939">
        <v>1.18</v>
      </c>
      <c r="J298" s="921">
        <v>6</v>
      </c>
      <c r="K298" s="940">
        <v>1.18</v>
      </c>
      <c r="L298" s="938">
        <v>3</v>
      </c>
      <c r="M298" s="938">
        <v>30</v>
      </c>
      <c r="N298" s="941">
        <v>10</v>
      </c>
      <c r="O298" s="938" t="s">
        <v>10394</v>
      </c>
      <c r="P298" s="942" t="s">
        <v>10950</v>
      </c>
      <c r="Q298" s="943"/>
      <c r="R298" s="980"/>
      <c r="S298" s="943">
        <f t="shared" si="12"/>
        <v>0</v>
      </c>
      <c r="T298" s="980">
        <f t="shared" si="13"/>
        <v>-1.5000000000000002</v>
      </c>
      <c r="U298" s="988"/>
      <c r="V298" s="934"/>
      <c r="W298" s="934"/>
      <c r="X298" s="986"/>
      <c r="Y298" s="984"/>
    </row>
    <row r="299" spans="1:25" ht="14.4" customHeight="1" x14ac:dyDescent="0.3">
      <c r="A299" s="947" t="s">
        <v>10951</v>
      </c>
      <c r="B299" s="928">
        <v>26</v>
      </c>
      <c r="C299" s="929">
        <v>10.88</v>
      </c>
      <c r="D299" s="930">
        <v>5.4</v>
      </c>
      <c r="E299" s="933">
        <v>26</v>
      </c>
      <c r="F299" s="915">
        <v>10.68</v>
      </c>
      <c r="G299" s="916">
        <v>4.2</v>
      </c>
      <c r="H299" s="911">
        <v>31</v>
      </c>
      <c r="I299" s="912">
        <v>13.06</v>
      </c>
      <c r="J299" s="913">
        <v>5.7</v>
      </c>
      <c r="K299" s="917">
        <v>0.42</v>
      </c>
      <c r="L299" s="914">
        <v>2</v>
      </c>
      <c r="M299" s="914">
        <v>18</v>
      </c>
      <c r="N299" s="918">
        <v>6</v>
      </c>
      <c r="O299" s="914" t="s">
        <v>10394</v>
      </c>
      <c r="P299" s="931" t="s">
        <v>10952</v>
      </c>
      <c r="Q299" s="919"/>
      <c r="R299" s="981"/>
      <c r="S299" s="919">
        <f t="shared" si="12"/>
        <v>5</v>
      </c>
      <c r="T299" s="981">
        <f t="shared" si="13"/>
        <v>2.3800000000000008</v>
      </c>
      <c r="U299" s="987"/>
      <c r="V299" s="928"/>
      <c r="W299" s="928"/>
      <c r="X299" s="985"/>
      <c r="Y299" s="983">
        <v>28</v>
      </c>
    </row>
    <row r="300" spans="1:25" ht="14.4" customHeight="1" x14ac:dyDescent="0.3">
      <c r="A300" s="948" t="s">
        <v>10953</v>
      </c>
      <c r="B300" s="934">
        <v>50</v>
      </c>
      <c r="C300" s="935">
        <v>27.47</v>
      </c>
      <c r="D300" s="932">
        <v>6.1</v>
      </c>
      <c r="E300" s="944">
        <v>49</v>
      </c>
      <c r="F300" s="939">
        <v>27.16</v>
      </c>
      <c r="G300" s="921">
        <v>5.3</v>
      </c>
      <c r="H300" s="936">
        <v>54</v>
      </c>
      <c r="I300" s="937">
        <v>29.72</v>
      </c>
      <c r="J300" s="920">
        <v>5.8</v>
      </c>
      <c r="K300" s="940">
        <v>0.55000000000000004</v>
      </c>
      <c r="L300" s="938">
        <v>2</v>
      </c>
      <c r="M300" s="938">
        <v>21</v>
      </c>
      <c r="N300" s="941">
        <v>7</v>
      </c>
      <c r="O300" s="938" t="s">
        <v>10394</v>
      </c>
      <c r="P300" s="942" t="s">
        <v>10954</v>
      </c>
      <c r="Q300" s="943"/>
      <c r="R300" s="980"/>
      <c r="S300" s="943">
        <f t="shared" si="12"/>
        <v>5</v>
      </c>
      <c r="T300" s="980">
        <f t="shared" si="13"/>
        <v>2.5599999999999987</v>
      </c>
      <c r="U300" s="988"/>
      <c r="V300" s="934"/>
      <c r="W300" s="934"/>
      <c r="X300" s="986"/>
      <c r="Y300" s="984">
        <v>36</v>
      </c>
    </row>
    <row r="301" spans="1:25" ht="14.4" customHeight="1" x14ac:dyDescent="0.3">
      <c r="A301" s="948" t="s">
        <v>10955</v>
      </c>
      <c r="B301" s="934">
        <v>1</v>
      </c>
      <c r="C301" s="935">
        <v>0.77</v>
      </c>
      <c r="D301" s="932">
        <v>6</v>
      </c>
      <c r="E301" s="944">
        <v>6</v>
      </c>
      <c r="F301" s="939">
        <v>4.5999999999999996</v>
      </c>
      <c r="G301" s="921">
        <v>7.8</v>
      </c>
      <c r="H301" s="936">
        <v>4</v>
      </c>
      <c r="I301" s="937">
        <v>3.07</v>
      </c>
      <c r="J301" s="920">
        <v>7</v>
      </c>
      <c r="K301" s="940">
        <v>0.77</v>
      </c>
      <c r="L301" s="938">
        <v>3</v>
      </c>
      <c r="M301" s="938">
        <v>30</v>
      </c>
      <c r="N301" s="941">
        <v>10</v>
      </c>
      <c r="O301" s="938" t="s">
        <v>10394</v>
      </c>
      <c r="P301" s="942" t="s">
        <v>10956</v>
      </c>
      <c r="Q301" s="943"/>
      <c r="R301" s="980"/>
      <c r="S301" s="943">
        <f t="shared" si="12"/>
        <v>-2</v>
      </c>
      <c r="T301" s="980">
        <f t="shared" si="13"/>
        <v>-1.5299999999999998</v>
      </c>
      <c r="U301" s="988"/>
      <c r="V301" s="934"/>
      <c r="W301" s="934"/>
      <c r="X301" s="986"/>
      <c r="Y301" s="984"/>
    </row>
    <row r="302" spans="1:25" ht="14.4" customHeight="1" x14ac:dyDescent="0.3">
      <c r="A302" s="947" t="s">
        <v>10957</v>
      </c>
      <c r="B302" s="928">
        <v>5</v>
      </c>
      <c r="C302" s="929">
        <v>5.0199999999999996</v>
      </c>
      <c r="D302" s="930">
        <v>4.2</v>
      </c>
      <c r="E302" s="911">
        <v>13</v>
      </c>
      <c r="F302" s="912">
        <v>13.14</v>
      </c>
      <c r="G302" s="913">
        <v>4.0999999999999996</v>
      </c>
      <c r="H302" s="914">
        <v>4</v>
      </c>
      <c r="I302" s="915">
        <v>4.01</v>
      </c>
      <c r="J302" s="922">
        <v>5</v>
      </c>
      <c r="K302" s="917">
        <v>1</v>
      </c>
      <c r="L302" s="914">
        <v>1</v>
      </c>
      <c r="M302" s="914">
        <v>9</v>
      </c>
      <c r="N302" s="918">
        <v>3</v>
      </c>
      <c r="O302" s="914" t="s">
        <v>10394</v>
      </c>
      <c r="P302" s="931" t="s">
        <v>10958</v>
      </c>
      <c r="Q302" s="919"/>
      <c r="R302" s="981"/>
      <c r="S302" s="919">
        <f t="shared" si="12"/>
        <v>-9</v>
      </c>
      <c r="T302" s="981">
        <f t="shared" si="13"/>
        <v>-9.1300000000000008</v>
      </c>
      <c r="U302" s="987"/>
      <c r="V302" s="928"/>
      <c r="W302" s="928"/>
      <c r="X302" s="985"/>
      <c r="Y302" s="983">
        <v>8</v>
      </c>
    </row>
    <row r="303" spans="1:25" ht="14.4" customHeight="1" x14ac:dyDescent="0.3">
      <c r="A303" s="948" t="s">
        <v>10959</v>
      </c>
      <c r="B303" s="934"/>
      <c r="C303" s="935"/>
      <c r="D303" s="932"/>
      <c r="E303" s="936"/>
      <c r="F303" s="937"/>
      <c r="G303" s="920"/>
      <c r="H303" s="938">
        <v>1</v>
      </c>
      <c r="I303" s="939">
        <v>1.55</v>
      </c>
      <c r="J303" s="921">
        <v>4</v>
      </c>
      <c r="K303" s="940">
        <v>1.55</v>
      </c>
      <c r="L303" s="938">
        <v>2</v>
      </c>
      <c r="M303" s="938">
        <v>15</v>
      </c>
      <c r="N303" s="941">
        <v>5</v>
      </c>
      <c r="O303" s="938" t="s">
        <v>10394</v>
      </c>
      <c r="P303" s="942" t="s">
        <v>10960</v>
      </c>
      <c r="Q303" s="943"/>
      <c r="R303" s="980"/>
      <c r="S303" s="943">
        <f t="shared" si="12"/>
        <v>1</v>
      </c>
      <c r="T303" s="980">
        <f t="shared" si="13"/>
        <v>1.55</v>
      </c>
      <c r="U303" s="988"/>
      <c r="V303" s="934"/>
      <c r="W303" s="934"/>
      <c r="X303" s="986"/>
      <c r="Y303" s="984"/>
    </row>
    <row r="304" spans="1:25" ht="14.4" customHeight="1" x14ac:dyDescent="0.3">
      <c r="A304" s="947" t="s">
        <v>10961</v>
      </c>
      <c r="B304" s="924">
        <v>5</v>
      </c>
      <c r="C304" s="925">
        <v>1.51</v>
      </c>
      <c r="D304" s="926">
        <v>5.2</v>
      </c>
      <c r="E304" s="933">
        <v>5</v>
      </c>
      <c r="F304" s="915">
        <v>1.51</v>
      </c>
      <c r="G304" s="916">
        <v>3.2</v>
      </c>
      <c r="H304" s="914">
        <v>5</v>
      </c>
      <c r="I304" s="915">
        <v>1.51</v>
      </c>
      <c r="J304" s="922">
        <v>4.8</v>
      </c>
      <c r="K304" s="917">
        <v>0.3</v>
      </c>
      <c r="L304" s="914">
        <v>1</v>
      </c>
      <c r="M304" s="914">
        <v>9</v>
      </c>
      <c r="N304" s="918">
        <v>3</v>
      </c>
      <c r="O304" s="914" t="s">
        <v>10394</v>
      </c>
      <c r="P304" s="931" t="s">
        <v>10962</v>
      </c>
      <c r="Q304" s="919"/>
      <c r="R304" s="981"/>
      <c r="S304" s="919">
        <f t="shared" si="12"/>
        <v>0</v>
      </c>
      <c r="T304" s="981">
        <f t="shared" si="13"/>
        <v>0</v>
      </c>
      <c r="U304" s="987"/>
      <c r="V304" s="928"/>
      <c r="W304" s="928"/>
      <c r="X304" s="985"/>
      <c r="Y304" s="983">
        <v>9</v>
      </c>
    </row>
    <row r="305" spans="1:25" ht="14.4" customHeight="1" x14ac:dyDescent="0.3">
      <c r="A305" s="948" t="s">
        <v>10963</v>
      </c>
      <c r="B305" s="945">
        <v>2</v>
      </c>
      <c r="C305" s="946">
        <v>0.9</v>
      </c>
      <c r="D305" s="927">
        <v>6</v>
      </c>
      <c r="E305" s="944">
        <v>1</v>
      </c>
      <c r="F305" s="939">
        <v>0.45</v>
      </c>
      <c r="G305" s="921">
        <v>2</v>
      </c>
      <c r="H305" s="938"/>
      <c r="I305" s="939"/>
      <c r="J305" s="921"/>
      <c r="K305" s="940">
        <v>0.45</v>
      </c>
      <c r="L305" s="938">
        <v>1</v>
      </c>
      <c r="M305" s="938">
        <v>12</v>
      </c>
      <c r="N305" s="941">
        <v>4</v>
      </c>
      <c r="O305" s="938" t="s">
        <v>10394</v>
      </c>
      <c r="P305" s="942" t="s">
        <v>10964</v>
      </c>
      <c r="Q305" s="943"/>
      <c r="R305" s="980"/>
      <c r="S305" s="943">
        <f t="shared" si="12"/>
        <v>-1</v>
      </c>
      <c r="T305" s="980">
        <f t="shared" si="13"/>
        <v>-0.45</v>
      </c>
      <c r="U305" s="988"/>
      <c r="V305" s="934"/>
      <c r="W305" s="934"/>
      <c r="X305" s="986"/>
      <c r="Y305" s="984"/>
    </row>
    <row r="306" spans="1:25" ht="14.4" customHeight="1" x14ac:dyDescent="0.3">
      <c r="A306" s="948" t="s">
        <v>10965</v>
      </c>
      <c r="B306" s="945"/>
      <c r="C306" s="946"/>
      <c r="D306" s="927"/>
      <c r="E306" s="944"/>
      <c r="F306" s="939"/>
      <c r="G306" s="921"/>
      <c r="H306" s="938">
        <v>1</v>
      </c>
      <c r="I306" s="939">
        <v>0.74</v>
      </c>
      <c r="J306" s="923">
        <v>9</v>
      </c>
      <c r="K306" s="940">
        <v>0.74</v>
      </c>
      <c r="L306" s="938">
        <v>2</v>
      </c>
      <c r="M306" s="938">
        <v>21</v>
      </c>
      <c r="N306" s="941">
        <v>7</v>
      </c>
      <c r="O306" s="938" t="s">
        <v>10394</v>
      </c>
      <c r="P306" s="942" t="s">
        <v>10966</v>
      </c>
      <c r="Q306" s="943"/>
      <c r="R306" s="980"/>
      <c r="S306" s="943">
        <f t="shared" si="12"/>
        <v>1</v>
      </c>
      <c r="T306" s="980">
        <f t="shared" si="13"/>
        <v>0.74</v>
      </c>
      <c r="U306" s="988"/>
      <c r="V306" s="934"/>
      <c r="W306" s="934"/>
      <c r="X306" s="986"/>
      <c r="Y306" s="984">
        <v>2</v>
      </c>
    </row>
    <row r="307" spans="1:25" ht="14.4" customHeight="1" x14ac:dyDescent="0.3">
      <c r="A307" s="947" t="s">
        <v>10967</v>
      </c>
      <c r="B307" s="928"/>
      <c r="C307" s="929"/>
      <c r="D307" s="930"/>
      <c r="E307" s="911">
        <v>1</v>
      </c>
      <c r="F307" s="912">
        <v>0.28000000000000003</v>
      </c>
      <c r="G307" s="913">
        <v>4</v>
      </c>
      <c r="H307" s="914"/>
      <c r="I307" s="915"/>
      <c r="J307" s="916"/>
      <c r="K307" s="917">
        <v>0.28000000000000003</v>
      </c>
      <c r="L307" s="914">
        <v>1</v>
      </c>
      <c r="M307" s="914">
        <v>12</v>
      </c>
      <c r="N307" s="918">
        <v>4</v>
      </c>
      <c r="O307" s="914" t="s">
        <v>10394</v>
      </c>
      <c r="P307" s="931" t="s">
        <v>10968</v>
      </c>
      <c r="Q307" s="919"/>
      <c r="R307" s="981"/>
      <c r="S307" s="919">
        <f t="shared" si="12"/>
        <v>-1</v>
      </c>
      <c r="T307" s="981">
        <f t="shared" si="13"/>
        <v>-0.28000000000000003</v>
      </c>
      <c r="U307" s="987"/>
      <c r="V307" s="928"/>
      <c r="W307" s="928"/>
      <c r="X307" s="985"/>
      <c r="Y307" s="983"/>
    </row>
    <row r="308" spans="1:25" ht="14.4" customHeight="1" x14ac:dyDescent="0.3">
      <c r="A308" s="947" t="s">
        <v>10969</v>
      </c>
      <c r="B308" s="924">
        <v>14</v>
      </c>
      <c r="C308" s="925">
        <v>4.51</v>
      </c>
      <c r="D308" s="926">
        <v>4</v>
      </c>
      <c r="E308" s="933">
        <v>9</v>
      </c>
      <c r="F308" s="915">
        <v>2.9</v>
      </c>
      <c r="G308" s="916">
        <v>3.4</v>
      </c>
      <c r="H308" s="914">
        <v>15</v>
      </c>
      <c r="I308" s="915">
        <v>4.84</v>
      </c>
      <c r="J308" s="922">
        <v>5.4</v>
      </c>
      <c r="K308" s="917">
        <v>0.32</v>
      </c>
      <c r="L308" s="914">
        <v>1</v>
      </c>
      <c r="M308" s="914">
        <v>12</v>
      </c>
      <c r="N308" s="918">
        <v>4</v>
      </c>
      <c r="O308" s="914" t="s">
        <v>10394</v>
      </c>
      <c r="P308" s="931" t="s">
        <v>10970</v>
      </c>
      <c r="Q308" s="919"/>
      <c r="R308" s="981"/>
      <c r="S308" s="919">
        <f t="shared" si="12"/>
        <v>6</v>
      </c>
      <c r="T308" s="981">
        <f t="shared" si="13"/>
        <v>1.94</v>
      </c>
      <c r="U308" s="987"/>
      <c r="V308" s="928"/>
      <c r="W308" s="928"/>
      <c r="X308" s="985"/>
      <c r="Y308" s="983">
        <v>22</v>
      </c>
    </row>
    <row r="309" spans="1:25" ht="14.4" customHeight="1" x14ac:dyDescent="0.3">
      <c r="A309" s="948" t="s">
        <v>10971</v>
      </c>
      <c r="B309" s="945">
        <v>10</v>
      </c>
      <c r="C309" s="946">
        <v>3.96</v>
      </c>
      <c r="D309" s="927">
        <v>3.9</v>
      </c>
      <c r="E309" s="944">
        <v>6</v>
      </c>
      <c r="F309" s="939">
        <v>2.38</v>
      </c>
      <c r="G309" s="921">
        <v>4.5</v>
      </c>
      <c r="H309" s="938">
        <v>2</v>
      </c>
      <c r="I309" s="939">
        <v>0.79</v>
      </c>
      <c r="J309" s="921">
        <v>3</v>
      </c>
      <c r="K309" s="940">
        <v>0.4</v>
      </c>
      <c r="L309" s="938">
        <v>2</v>
      </c>
      <c r="M309" s="938">
        <v>15</v>
      </c>
      <c r="N309" s="941">
        <v>5</v>
      </c>
      <c r="O309" s="938" t="s">
        <v>10394</v>
      </c>
      <c r="P309" s="942" t="s">
        <v>10972</v>
      </c>
      <c r="Q309" s="943"/>
      <c r="R309" s="980"/>
      <c r="S309" s="943">
        <f t="shared" si="12"/>
        <v>-4</v>
      </c>
      <c r="T309" s="980">
        <f t="shared" si="13"/>
        <v>-1.5899999999999999</v>
      </c>
      <c r="U309" s="988"/>
      <c r="V309" s="934"/>
      <c r="W309" s="934"/>
      <c r="X309" s="986"/>
      <c r="Y309" s="984"/>
    </row>
    <row r="310" spans="1:25" ht="14.4" customHeight="1" x14ac:dyDescent="0.3">
      <c r="A310" s="948" t="s">
        <v>10973</v>
      </c>
      <c r="B310" s="945">
        <v>1</v>
      </c>
      <c r="C310" s="946">
        <v>0.46</v>
      </c>
      <c r="D310" s="927">
        <v>8</v>
      </c>
      <c r="E310" s="944"/>
      <c r="F310" s="939"/>
      <c r="G310" s="921"/>
      <c r="H310" s="938"/>
      <c r="I310" s="939"/>
      <c r="J310" s="921"/>
      <c r="K310" s="940">
        <v>0.46</v>
      </c>
      <c r="L310" s="938">
        <v>2</v>
      </c>
      <c r="M310" s="938">
        <v>15</v>
      </c>
      <c r="N310" s="941">
        <v>5</v>
      </c>
      <c r="O310" s="938" t="s">
        <v>10394</v>
      </c>
      <c r="P310" s="942" t="s">
        <v>10974</v>
      </c>
      <c r="Q310" s="943"/>
      <c r="R310" s="980"/>
      <c r="S310" s="943">
        <f t="shared" si="12"/>
        <v>0</v>
      </c>
      <c r="T310" s="980">
        <f t="shared" si="13"/>
        <v>0</v>
      </c>
      <c r="U310" s="988"/>
      <c r="V310" s="934"/>
      <c r="W310" s="934"/>
      <c r="X310" s="986"/>
      <c r="Y310" s="984"/>
    </row>
    <row r="311" spans="1:25" ht="14.4" customHeight="1" x14ac:dyDescent="0.3">
      <c r="A311" s="947" t="s">
        <v>10975</v>
      </c>
      <c r="B311" s="924">
        <v>33</v>
      </c>
      <c r="C311" s="925">
        <v>10.26</v>
      </c>
      <c r="D311" s="926">
        <v>3.6</v>
      </c>
      <c r="E311" s="933">
        <v>27</v>
      </c>
      <c r="F311" s="915">
        <v>8.6199999999999992</v>
      </c>
      <c r="G311" s="916">
        <v>4.2</v>
      </c>
      <c r="H311" s="914">
        <v>35</v>
      </c>
      <c r="I311" s="915">
        <v>11.43</v>
      </c>
      <c r="J311" s="922">
        <v>3.8</v>
      </c>
      <c r="K311" s="917">
        <v>0.31</v>
      </c>
      <c r="L311" s="914">
        <v>1</v>
      </c>
      <c r="M311" s="914">
        <v>9</v>
      </c>
      <c r="N311" s="918">
        <v>3</v>
      </c>
      <c r="O311" s="914" t="s">
        <v>10394</v>
      </c>
      <c r="P311" s="931" t="s">
        <v>10976</v>
      </c>
      <c r="Q311" s="919"/>
      <c r="R311" s="981"/>
      <c r="S311" s="919">
        <f t="shared" si="12"/>
        <v>8</v>
      </c>
      <c r="T311" s="981">
        <f t="shared" si="13"/>
        <v>2.8100000000000005</v>
      </c>
      <c r="U311" s="987"/>
      <c r="V311" s="928"/>
      <c r="W311" s="928"/>
      <c r="X311" s="985"/>
      <c r="Y311" s="983">
        <v>33</v>
      </c>
    </row>
    <row r="312" spans="1:25" ht="14.4" customHeight="1" x14ac:dyDescent="0.3">
      <c r="A312" s="948" t="s">
        <v>10977</v>
      </c>
      <c r="B312" s="945">
        <v>23</v>
      </c>
      <c r="C312" s="946">
        <v>10.64</v>
      </c>
      <c r="D312" s="927">
        <v>5.2</v>
      </c>
      <c r="E312" s="944">
        <v>18</v>
      </c>
      <c r="F312" s="939">
        <v>8.4</v>
      </c>
      <c r="G312" s="921">
        <v>6.6</v>
      </c>
      <c r="H312" s="938">
        <v>19</v>
      </c>
      <c r="I312" s="939">
        <v>8.7899999999999991</v>
      </c>
      <c r="J312" s="921">
        <v>3.5</v>
      </c>
      <c r="K312" s="940">
        <v>0.46</v>
      </c>
      <c r="L312" s="938">
        <v>2</v>
      </c>
      <c r="M312" s="938">
        <v>15</v>
      </c>
      <c r="N312" s="941">
        <v>5</v>
      </c>
      <c r="O312" s="938" t="s">
        <v>10394</v>
      </c>
      <c r="P312" s="942" t="s">
        <v>10978</v>
      </c>
      <c r="Q312" s="943"/>
      <c r="R312" s="980"/>
      <c r="S312" s="943">
        <f t="shared" si="12"/>
        <v>1</v>
      </c>
      <c r="T312" s="980">
        <f t="shared" si="13"/>
        <v>0.38999999999999879</v>
      </c>
      <c r="U312" s="988"/>
      <c r="V312" s="934"/>
      <c r="W312" s="934"/>
      <c r="X312" s="986"/>
      <c r="Y312" s="984"/>
    </row>
    <row r="313" spans="1:25" ht="14.4" customHeight="1" x14ac:dyDescent="0.3">
      <c r="A313" s="948" t="s">
        <v>10979</v>
      </c>
      <c r="B313" s="945"/>
      <c r="C313" s="946"/>
      <c r="D313" s="927"/>
      <c r="E313" s="944">
        <v>1</v>
      </c>
      <c r="F313" s="939">
        <v>0.77</v>
      </c>
      <c r="G313" s="921">
        <v>7</v>
      </c>
      <c r="H313" s="938">
        <v>1</v>
      </c>
      <c r="I313" s="939">
        <v>0.77</v>
      </c>
      <c r="J313" s="923">
        <v>14</v>
      </c>
      <c r="K313" s="940">
        <v>0.77</v>
      </c>
      <c r="L313" s="938">
        <v>3</v>
      </c>
      <c r="M313" s="938">
        <v>24</v>
      </c>
      <c r="N313" s="941">
        <v>8</v>
      </c>
      <c r="O313" s="938" t="s">
        <v>10394</v>
      </c>
      <c r="P313" s="942" t="s">
        <v>10980</v>
      </c>
      <c r="Q313" s="943"/>
      <c r="R313" s="980"/>
      <c r="S313" s="943">
        <f t="shared" si="12"/>
        <v>0</v>
      </c>
      <c r="T313" s="980">
        <f t="shared" si="13"/>
        <v>0</v>
      </c>
      <c r="U313" s="988"/>
      <c r="V313" s="934"/>
      <c r="W313" s="934"/>
      <c r="X313" s="986"/>
      <c r="Y313" s="984">
        <v>6</v>
      </c>
    </row>
    <row r="314" spans="1:25" ht="14.4" customHeight="1" x14ac:dyDescent="0.3">
      <c r="A314" s="947" t="s">
        <v>10981</v>
      </c>
      <c r="B314" s="928">
        <v>8</v>
      </c>
      <c r="C314" s="929">
        <v>5.23</v>
      </c>
      <c r="D314" s="930">
        <v>8.5</v>
      </c>
      <c r="E314" s="911">
        <v>10</v>
      </c>
      <c r="F314" s="912">
        <v>5.4</v>
      </c>
      <c r="G314" s="913">
        <v>4.7</v>
      </c>
      <c r="H314" s="914">
        <v>8</v>
      </c>
      <c r="I314" s="915">
        <v>4.9000000000000004</v>
      </c>
      <c r="J314" s="922">
        <v>8</v>
      </c>
      <c r="K314" s="917">
        <v>0.53</v>
      </c>
      <c r="L314" s="914">
        <v>1</v>
      </c>
      <c r="M314" s="914">
        <v>12</v>
      </c>
      <c r="N314" s="918">
        <v>4</v>
      </c>
      <c r="O314" s="914" t="s">
        <v>10394</v>
      </c>
      <c r="P314" s="931" t="s">
        <v>10982</v>
      </c>
      <c r="Q314" s="919"/>
      <c r="R314" s="981"/>
      <c r="S314" s="919">
        <f t="shared" si="12"/>
        <v>-2</v>
      </c>
      <c r="T314" s="981">
        <f t="shared" si="13"/>
        <v>-0.5</v>
      </c>
      <c r="U314" s="987"/>
      <c r="V314" s="928"/>
      <c r="W314" s="928"/>
      <c r="X314" s="985"/>
      <c r="Y314" s="983">
        <v>37</v>
      </c>
    </row>
    <row r="315" spans="1:25" ht="14.4" customHeight="1" x14ac:dyDescent="0.3">
      <c r="A315" s="947" t="s">
        <v>10983</v>
      </c>
      <c r="B315" s="928">
        <v>75</v>
      </c>
      <c r="C315" s="929">
        <v>40.65</v>
      </c>
      <c r="D315" s="930">
        <v>3.4</v>
      </c>
      <c r="E315" s="933">
        <v>103</v>
      </c>
      <c r="F315" s="915">
        <v>56.81</v>
      </c>
      <c r="G315" s="916">
        <v>3.3</v>
      </c>
      <c r="H315" s="911">
        <v>106</v>
      </c>
      <c r="I315" s="912">
        <v>57.07</v>
      </c>
      <c r="J315" s="913">
        <v>3.2</v>
      </c>
      <c r="K315" s="917">
        <v>0.53</v>
      </c>
      <c r="L315" s="914">
        <v>1</v>
      </c>
      <c r="M315" s="914">
        <v>12</v>
      </c>
      <c r="N315" s="918">
        <v>4</v>
      </c>
      <c r="O315" s="914" t="s">
        <v>10394</v>
      </c>
      <c r="P315" s="931" t="s">
        <v>10984</v>
      </c>
      <c r="Q315" s="919"/>
      <c r="R315" s="981"/>
      <c r="S315" s="919">
        <f t="shared" si="12"/>
        <v>3</v>
      </c>
      <c r="T315" s="981">
        <f t="shared" si="13"/>
        <v>0.25999999999999801</v>
      </c>
      <c r="U315" s="987"/>
      <c r="V315" s="928"/>
      <c r="W315" s="928"/>
      <c r="X315" s="985"/>
      <c r="Y315" s="983">
        <v>3</v>
      </c>
    </row>
    <row r="316" spans="1:25" ht="14.4" customHeight="1" x14ac:dyDescent="0.3">
      <c r="A316" s="948" t="s">
        <v>10985</v>
      </c>
      <c r="B316" s="934">
        <v>2</v>
      </c>
      <c r="C316" s="935">
        <v>1.51</v>
      </c>
      <c r="D316" s="932">
        <v>3.5</v>
      </c>
      <c r="E316" s="944">
        <v>2</v>
      </c>
      <c r="F316" s="939">
        <v>1.63</v>
      </c>
      <c r="G316" s="921">
        <v>9</v>
      </c>
      <c r="H316" s="936">
        <v>2</v>
      </c>
      <c r="I316" s="937">
        <v>1.51</v>
      </c>
      <c r="J316" s="920">
        <v>5</v>
      </c>
      <c r="K316" s="940">
        <v>0.75</v>
      </c>
      <c r="L316" s="938">
        <v>2</v>
      </c>
      <c r="M316" s="938">
        <v>18</v>
      </c>
      <c r="N316" s="941">
        <v>6</v>
      </c>
      <c r="O316" s="938" t="s">
        <v>10394</v>
      </c>
      <c r="P316" s="942" t="s">
        <v>10986</v>
      </c>
      <c r="Q316" s="943"/>
      <c r="R316" s="980"/>
      <c r="S316" s="943">
        <f t="shared" si="12"/>
        <v>0</v>
      </c>
      <c r="T316" s="980">
        <f t="shared" si="13"/>
        <v>-0.11999999999999988</v>
      </c>
      <c r="U316" s="988"/>
      <c r="V316" s="934"/>
      <c r="W316" s="934"/>
      <c r="X316" s="986"/>
      <c r="Y316" s="984"/>
    </row>
    <row r="317" spans="1:25" ht="14.4" customHeight="1" x14ac:dyDescent="0.3">
      <c r="A317" s="948" t="s">
        <v>10987</v>
      </c>
      <c r="B317" s="934"/>
      <c r="C317" s="935"/>
      <c r="D317" s="932"/>
      <c r="E317" s="944"/>
      <c r="F317" s="939"/>
      <c r="G317" s="921"/>
      <c r="H317" s="936">
        <v>1</v>
      </c>
      <c r="I317" s="937">
        <v>1.21</v>
      </c>
      <c r="J317" s="920">
        <v>5</v>
      </c>
      <c r="K317" s="940">
        <v>1.21</v>
      </c>
      <c r="L317" s="938">
        <v>3</v>
      </c>
      <c r="M317" s="938">
        <v>27</v>
      </c>
      <c r="N317" s="941">
        <v>9</v>
      </c>
      <c r="O317" s="938" t="s">
        <v>10394</v>
      </c>
      <c r="P317" s="942" t="s">
        <v>10988</v>
      </c>
      <c r="Q317" s="943"/>
      <c r="R317" s="980"/>
      <c r="S317" s="943">
        <f t="shared" si="12"/>
        <v>1</v>
      </c>
      <c r="T317" s="980">
        <f t="shared" si="13"/>
        <v>1.21</v>
      </c>
      <c r="U317" s="988"/>
      <c r="V317" s="934"/>
      <c r="W317" s="934"/>
      <c r="X317" s="986"/>
      <c r="Y317" s="984"/>
    </row>
    <row r="318" spans="1:25" ht="14.4" customHeight="1" x14ac:dyDescent="0.3">
      <c r="A318" s="947" t="s">
        <v>10989</v>
      </c>
      <c r="B318" s="928">
        <v>38</v>
      </c>
      <c r="C318" s="929">
        <v>13.83</v>
      </c>
      <c r="D318" s="930">
        <v>3</v>
      </c>
      <c r="E318" s="911">
        <v>61</v>
      </c>
      <c r="F318" s="912">
        <v>22.21</v>
      </c>
      <c r="G318" s="913">
        <v>3.1</v>
      </c>
      <c r="H318" s="914">
        <v>59</v>
      </c>
      <c r="I318" s="915">
        <v>21.47</v>
      </c>
      <c r="J318" s="922">
        <v>3.1</v>
      </c>
      <c r="K318" s="917">
        <v>0.36</v>
      </c>
      <c r="L318" s="914">
        <v>1</v>
      </c>
      <c r="M318" s="914">
        <v>9</v>
      </c>
      <c r="N318" s="918">
        <v>3</v>
      </c>
      <c r="O318" s="914" t="s">
        <v>10394</v>
      </c>
      <c r="P318" s="931" t="s">
        <v>10990</v>
      </c>
      <c r="Q318" s="919"/>
      <c r="R318" s="981"/>
      <c r="S318" s="919">
        <f t="shared" si="12"/>
        <v>-2</v>
      </c>
      <c r="T318" s="981">
        <f t="shared" si="13"/>
        <v>-0.74000000000000199</v>
      </c>
      <c r="U318" s="987"/>
      <c r="V318" s="928"/>
      <c r="W318" s="928"/>
      <c r="X318" s="985"/>
      <c r="Y318" s="983">
        <v>5</v>
      </c>
    </row>
    <row r="319" spans="1:25" ht="14.4" customHeight="1" x14ac:dyDescent="0.3">
      <c r="A319" s="948" t="s">
        <v>10991</v>
      </c>
      <c r="B319" s="934"/>
      <c r="C319" s="935"/>
      <c r="D319" s="932"/>
      <c r="E319" s="936">
        <v>2</v>
      </c>
      <c r="F319" s="937">
        <v>0.81</v>
      </c>
      <c r="G319" s="920">
        <v>3.5</v>
      </c>
      <c r="H319" s="938"/>
      <c r="I319" s="939"/>
      <c r="J319" s="921"/>
      <c r="K319" s="940">
        <v>0.41</v>
      </c>
      <c r="L319" s="938">
        <v>1</v>
      </c>
      <c r="M319" s="938">
        <v>12</v>
      </c>
      <c r="N319" s="941">
        <v>4</v>
      </c>
      <c r="O319" s="938" t="s">
        <v>10394</v>
      </c>
      <c r="P319" s="942" t="s">
        <v>10992</v>
      </c>
      <c r="Q319" s="943"/>
      <c r="R319" s="980"/>
      <c r="S319" s="943">
        <f t="shared" si="12"/>
        <v>-2</v>
      </c>
      <c r="T319" s="980">
        <f t="shared" si="13"/>
        <v>-0.81</v>
      </c>
      <c r="U319" s="988"/>
      <c r="V319" s="934"/>
      <c r="W319" s="934"/>
      <c r="X319" s="986"/>
      <c r="Y319" s="984"/>
    </row>
    <row r="320" spans="1:25" ht="14.4" customHeight="1" x14ac:dyDescent="0.3">
      <c r="A320" s="947" t="s">
        <v>10993</v>
      </c>
      <c r="B320" s="924">
        <v>12</v>
      </c>
      <c r="C320" s="925">
        <v>8.51</v>
      </c>
      <c r="D320" s="926">
        <v>3</v>
      </c>
      <c r="E320" s="933">
        <v>5</v>
      </c>
      <c r="F320" s="915">
        <v>3.55</v>
      </c>
      <c r="G320" s="916">
        <v>3</v>
      </c>
      <c r="H320" s="914">
        <v>6</v>
      </c>
      <c r="I320" s="915">
        <v>4.26</v>
      </c>
      <c r="J320" s="916">
        <v>3.3</v>
      </c>
      <c r="K320" s="917">
        <v>0.71</v>
      </c>
      <c r="L320" s="914">
        <v>1</v>
      </c>
      <c r="M320" s="914">
        <v>12</v>
      </c>
      <c r="N320" s="918">
        <v>4</v>
      </c>
      <c r="O320" s="914" t="s">
        <v>10394</v>
      </c>
      <c r="P320" s="931" t="s">
        <v>10994</v>
      </c>
      <c r="Q320" s="919"/>
      <c r="R320" s="981"/>
      <c r="S320" s="919">
        <f t="shared" si="12"/>
        <v>1</v>
      </c>
      <c r="T320" s="981">
        <f t="shared" si="13"/>
        <v>0.71</v>
      </c>
      <c r="U320" s="987"/>
      <c r="V320" s="928"/>
      <c r="W320" s="928"/>
      <c r="X320" s="985"/>
      <c r="Y320" s="983">
        <v>1</v>
      </c>
    </row>
    <row r="321" spans="1:25" ht="14.4" customHeight="1" x14ac:dyDescent="0.3">
      <c r="A321" s="947" t="s">
        <v>10995</v>
      </c>
      <c r="B321" s="928">
        <v>14</v>
      </c>
      <c r="C321" s="929">
        <v>3.68</v>
      </c>
      <c r="D321" s="930">
        <v>3.3</v>
      </c>
      <c r="E321" s="911">
        <v>17</v>
      </c>
      <c r="F321" s="912">
        <v>4.59</v>
      </c>
      <c r="G321" s="913">
        <v>3</v>
      </c>
      <c r="H321" s="914">
        <v>11</v>
      </c>
      <c r="I321" s="915">
        <v>2.84</v>
      </c>
      <c r="J321" s="916">
        <v>2.5</v>
      </c>
      <c r="K321" s="917">
        <v>0.26</v>
      </c>
      <c r="L321" s="914">
        <v>1</v>
      </c>
      <c r="M321" s="914">
        <v>9</v>
      </c>
      <c r="N321" s="918">
        <v>3</v>
      </c>
      <c r="O321" s="914" t="s">
        <v>10394</v>
      </c>
      <c r="P321" s="931" t="s">
        <v>10996</v>
      </c>
      <c r="Q321" s="919"/>
      <c r="R321" s="981"/>
      <c r="S321" s="919">
        <f t="shared" si="12"/>
        <v>-6</v>
      </c>
      <c r="T321" s="981">
        <f t="shared" si="13"/>
        <v>-1.75</v>
      </c>
      <c r="U321" s="987"/>
      <c r="V321" s="928"/>
      <c r="W321" s="928"/>
      <c r="X321" s="985"/>
      <c r="Y321" s="983"/>
    </row>
    <row r="322" spans="1:25" ht="14.4" customHeight="1" x14ac:dyDescent="0.3">
      <c r="A322" s="948" t="s">
        <v>10997</v>
      </c>
      <c r="B322" s="934">
        <v>1</v>
      </c>
      <c r="C322" s="935">
        <v>0.36</v>
      </c>
      <c r="D322" s="932">
        <v>6</v>
      </c>
      <c r="E322" s="936"/>
      <c r="F322" s="937"/>
      <c r="G322" s="920"/>
      <c r="H322" s="938"/>
      <c r="I322" s="939"/>
      <c r="J322" s="921"/>
      <c r="K322" s="940">
        <v>0.36</v>
      </c>
      <c r="L322" s="938">
        <v>1</v>
      </c>
      <c r="M322" s="938">
        <v>12</v>
      </c>
      <c r="N322" s="941">
        <v>4</v>
      </c>
      <c r="O322" s="938" t="s">
        <v>10394</v>
      </c>
      <c r="P322" s="942" t="s">
        <v>10996</v>
      </c>
      <c r="Q322" s="943"/>
      <c r="R322" s="980"/>
      <c r="S322" s="943">
        <f t="shared" si="12"/>
        <v>0</v>
      </c>
      <c r="T322" s="980">
        <f t="shared" si="13"/>
        <v>0</v>
      </c>
      <c r="U322" s="988"/>
      <c r="V322" s="934"/>
      <c r="W322" s="934"/>
      <c r="X322" s="986"/>
      <c r="Y322" s="984"/>
    </row>
    <row r="323" spans="1:25" ht="14.4" customHeight="1" x14ac:dyDescent="0.3">
      <c r="A323" s="947" t="s">
        <v>10998</v>
      </c>
      <c r="B323" s="928">
        <v>2</v>
      </c>
      <c r="C323" s="929">
        <v>2.66</v>
      </c>
      <c r="D323" s="930">
        <v>7</v>
      </c>
      <c r="E323" s="911">
        <v>4</v>
      </c>
      <c r="F323" s="912">
        <v>5.32</v>
      </c>
      <c r="G323" s="913">
        <v>4.5</v>
      </c>
      <c r="H323" s="914">
        <v>2</v>
      </c>
      <c r="I323" s="915">
        <v>2.66</v>
      </c>
      <c r="J323" s="922">
        <v>10</v>
      </c>
      <c r="K323" s="917">
        <v>1.33</v>
      </c>
      <c r="L323" s="914">
        <v>2</v>
      </c>
      <c r="M323" s="914">
        <v>18</v>
      </c>
      <c r="N323" s="918">
        <v>6</v>
      </c>
      <c r="O323" s="914" t="s">
        <v>10394</v>
      </c>
      <c r="P323" s="931" t="s">
        <v>10999</v>
      </c>
      <c r="Q323" s="919"/>
      <c r="R323" s="981"/>
      <c r="S323" s="919">
        <f t="shared" si="12"/>
        <v>-2</v>
      </c>
      <c r="T323" s="981">
        <f t="shared" si="13"/>
        <v>-2.66</v>
      </c>
      <c r="U323" s="987"/>
      <c r="V323" s="928"/>
      <c r="W323" s="928"/>
      <c r="X323" s="985"/>
      <c r="Y323" s="983">
        <v>8</v>
      </c>
    </row>
    <row r="324" spans="1:25" ht="14.4" customHeight="1" x14ac:dyDescent="0.3">
      <c r="A324" s="948" t="s">
        <v>11000</v>
      </c>
      <c r="B324" s="934"/>
      <c r="C324" s="935"/>
      <c r="D324" s="932"/>
      <c r="E324" s="936">
        <v>1</v>
      </c>
      <c r="F324" s="937">
        <v>1.46</v>
      </c>
      <c r="G324" s="920">
        <v>4</v>
      </c>
      <c r="H324" s="938">
        <v>1</v>
      </c>
      <c r="I324" s="939">
        <v>1.46</v>
      </c>
      <c r="J324" s="921">
        <v>5</v>
      </c>
      <c r="K324" s="940">
        <v>1.46</v>
      </c>
      <c r="L324" s="938">
        <v>2</v>
      </c>
      <c r="M324" s="938">
        <v>21</v>
      </c>
      <c r="N324" s="941">
        <v>7</v>
      </c>
      <c r="O324" s="938" t="s">
        <v>10394</v>
      </c>
      <c r="P324" s="942" t="s">
        <v>10999</v>
      </c>
      <c r="Q324" s="943"/>
      <c r="R324" s="980"/>
      <c r="S324" s="943">
        <f t="shared" si="12"/>
        <v>0</v>
      </c>
      <c r="T324" s="980">
        <f t="shared" si="13"/>
        <v>0</v>
      </c>
      <c r="U324" s="988"/>
      <c r="V324" s="934"/>
      <c r="W324" s="934"/>
      <c r="X324" s="986"/>
      <c r="Y324" s="984"/>
    </row>
    <row r="325" spans="1:25" ht="14.4" customHeight="1" x14ac:dyDescent="0.3">
      <c r="A325" s="947" t="s">
        <v>11001</v>
      </c>
      <c r="B325" s="924">
        <v>2</v>
      </c>
      <c r="C325" s="925">
        <v>2.14</v>
      </c>
      <c r="D325" s="926">
        <v>4</v>
      </c>
      <c r="E325" s="933"/>
      <c r="F325" s="915"/>
      <c r="G325" s="916"/>
      <c r="H325" s="914"/>
      <c r="I325" s="915"/>
      <c r="J325" s="916"/>
      <c r="K325" s="917">
        <v>1.07</v>
      </c>
      <c r="L325" s="914">
        <v>2</v>
      </c>
      <c r="M325" s="914">
        <v>15</v>
      </c>
      <c r="N325" s="918">
        <v>5</v>
      </c>
      <c r="O325" s="914" t="s">
        <v>10394</v>
      </c>
      <c r="P325" s="931" t="s">
        <v>11002</v>
      </c>
      <c r="Q325" s="919"/>
      <c r="R325" s="981"/>
      <c r="S325" s="919">
        <f t="shared" si="12"/>
        <v>0</v>
      </c>
      <c r="T325" s="981">
        <f t="shared" si="13"/>
        <v>0</v>
      </c>
      <c r="U325" s="987"/>
      <c r="V325" s="928"/>
      <c r="W325" s="928"/>
      <c r="X325" s="985"/>
      <c r="Y325" s="983"/>
    </row>
    <row r="326" spans="1:25" ht="14.4" customHeight="1" x14ac:dyDescent="0.3">
      <c r="A326" s="947" t="s">
        <v>11003</v>
      </c>
      <c r="B326" s="928"/>
      <c r="C326" s="929"/>
      <c r="D326" s="930"/>
      <c r="E326" s="933"/>
      <c r="F326" s="915"/>
      <c r="G326" s="916"/>
      <c r="H326" s="911">
        <v>3</v>
      </c>
      <c r="I326" s="912">
        <v>0.92</v>
      </c>
      <c r="J326" s="922">
        <v>2.7</v>
      </c>
      <c r="K326" s="917">
        <v>0.31</v>
      </c>
      <c r="L326" s="914">
        <v>1</v>
      </c>
      <c r="M326" s="914">
        <v>6</v>
      </c>
      <c r="N326" s="918">
        <v>2</v>
      </c>
      <c r="O326" s="914" t="s">
        <v>10394</v>
      </c>
      <c r="P326" s="931" t="s">
        <v>11004</v>
      </c>
      <c r="Q326" s="919"/>
      <c r="R326" s="981"/>
      <c r="S326" s="919">
        <f t="shared" ref="S326:S389" si="14">H326-E326</f>
        <v>3</v>
      </c>
      <c r="T326" s="981">
        <f t="shared" ref="T326:T389" si="15">I326-F326</f>
        <v>0.92</v>
      </c>
      <c r="U326" s="987"/>
      <c r="V326" s="928"/>
      <c r="W326" s="928"/>
      <c r="X326" s="985"/>
      <c r="Y326" s="983">
        <v>2</v>
      </c>
    </row>
    <row r="327" spans="1:25" ht="14.4" customHeight="1" x14ac:dyDescent="0.3">
      <c r="A327" s="947" t="s">
        <v>11005</v>
      </c>
      <c r="B327" s="928">
        <v>1</v>
      </c>
      <c r="C327" s="929">
        <v>1.37</v>
      </c>
      <c r="D327" s="930">
        <v>17</v>
      </c>
      <c r="E327" s="933"/>
      <c r="F327" s="915"/>
      <c r="G327" s="916"/>
      <c r="H327" s="911">
        <v>1</v>
      </c>
      <c r="I327" s="912">
        <v>0.85</v>
      </c>
      <c r="J327" s="922">
        <v>5</v>
      </c>
      <c r="K327" s="917">
        <v>0.85</v>
      </c>
      <c r="L327" s="914">
        <v>1</v>
      </c>
      <c r="M327" s="914">
        <v>12</v>
      </c>
      <c r="N327" s="918">
        <v>4</v>
      </c>
      <c r="O327" s="914" t="s">
        <v>10394</v>
      </c>
      <c r="P327" s="931" t="s">
        <v>11006</v>
      </c>
      <c r="Q327" s="919"/>
      <c r="R327" s="981"/>
      <c r="S327" s="919">
        <f t="shared" si="14"/>
        <v>1</v>
      </c>
      <c r="T327" s="981">
        <f t="shared" si="15"/>
        <v>0.85</v>
      </c>
      <c r="U327" s="987"/>
      <c r="V327" s="928"/>
      <c r="W327" s="928"/>
      <c r="X327" s="985"/>
      <c r="Y327" s="983">
        <v>1</v>
      </c>
    </row>
    <row r="328" spans="1:25" ht="14.4" customHeight="1" x14ac:dyDescent="0.3">
      <c r="A328" s="947" t="s">
        <v>11007</v>
      </c>
      <c r="B328" s="928">
        <v>1</v>
      </c>
      <c r="C328" s="929">
        <v>0.32</v>
      </c>
      <c r="D328" s="930">
        <v>2</v>
      </c>
      <c r="E328" s="911">
        <v>1</v>
      </c>
      <c r="F328" s="912">
        <v>0.47</v>
      </c>
      <c r="G328" s="913">
        <v>14</v>
      </c>
      <c r="H328" s="914"/>
      <c r="I328" s="915"/>
      <c r="J328" s="916"/>
      <c r="K328" s="917">
        <v>0.32</v>
      </c>
      <c r="L328" s="914">
        <v>2</v>
      </c>
      <c r="M328" s="914">
        <v>15</v>
      </c>
      <c r="N328" s="918">
        <v>5</v>
      </c>
      <c r="O328" s="914" t="s">
        <v>10394</v>
      </c>
      <c r="P328" s="931" t="s">
        <v>11008</v>
      </c>
      <c r="Q328" s="919"/>
      <c r="R328" s="981"/>
      <c r="S328" s="919">
        <f t="shared" si="14"/>
        <v>-1</v>
      </c>
      <c r="T328" s="981">
        <f t="shared" si="15"/>
        <v>-0.47</v>
      </c>
      <c r="U328" s="987"/>
      <c r="V328" s="928"/>
      <c r="W328" s="928"/>
      <c r="X328" s="985"/>
      <c r="Y328" s="983"/>
    </row>
    <row r="329" spans="1:25" ht="14.4" customHeight="1" x14ac:dyDescent="0.3">
      <c r="A329" s="947" t="s">
        <v>11009</v>
      </c>
      <c r="B329" s="928">
        <v>2</v>
      </c>
      <c r="C329" s="929">
        <v>0.41</v>
      </c>
      <c r="D329" s="930">
        <v>1.5</v>
      </c>
      <c r="E329" s="933">
        <v>2</v>
      </c>
      <c r="F329" s="915">
        <v>0.4</v>
      </c>
      <c r="G329" s="916">
        <v>3</v>
      </c>
      <c r="H329" s="911">
        <v>4</v>
      </c>
      <c r="I329" s="912">
        <v>0.86</v>
      </c>
      <c r="J329" s="922">
        <v>4.3</v>
      </c>
      <c r="K329" s="917">
        <v>0.2</v>
      </c>
      <c r="L329" s="914">
        <v>1</v>
      </c>
      <c r="M329" s="914">
        <v>9</v>
      </c>
      <c r="N329" s="918">
        <v>3</v>
      </c>
      <c r="O329" s="914" t="s">
        <v>10394</v>
      </c>
      <c r="P329" s="931" t="s">
        <v>11010</v>
      </c>
      <c r="Q329" s="919"/>
      <c r="R329" s="981"/>
      <c r="S329" s="919">
        <f t="shared" si="14"/>
        <v>2</v>
      </c>
      <c r="T329" s="981">
        <f t="shared" si="15"/>
        <v>0.45999999999999996</v>
      </c>
      <c r="U329" s="987"/>
      <c r="V329" s="928"/>
      <c r="W329" s="928"/>
      <c r="X329" s="985"/>
      <c r="Y329" s="983">
        <v>8</v>
      </c>
    </row>
    <row r="330" spans="1:25" ht="14.4" customHeight="1" x14ac:dyDescent="0.3">
      <c r="A330" s="948" t="s">
        <v>11011</v>
      </c>
      <c r="B330" s="934">
        <v>2</v>
      </c>
      <c r="C330" s="935">
        <v>0.59</v>
      </c>
      <c r="D330" s="932">
        <v>4</v>
      </c>
      <c r="E330" s="944"/>
      <c r="F330" s="939"/>
      <c r="G330" s="921"/>
      <c r="H330" s="936">
        <v>1</v>
      </c>
      <c r="I330" s="937">
        <v>0.3</v>
      </c>
      <c r="J330" s="920">
        <v>2</v>
      </c>
      <c r="K330" s="940">
        <v>0.3</v>
      </c>
      <c r="L330" s="938">
        <v>1</v>
      </c>
      <c r="M330" s="938">
        <v>12</v>
      </c>
      <c r="N330" s="941">
        <v>4</v>
      </c>
      <c r="O330" s="938" t="s">
        <v>10394</v>
      </c>
      <c r="P330" s="942" t="s">
        <v>11012</v>
      </c>
      <c r="Q330" s="943"/>
      <c r="R330" s="980"/>
      <c r="S330" s="943">
        <f t="shared" si="14"/>
        <v>1</v>
      </c>
      <c r="T330" s="980">
        <f t="shared" si="15"/>
        <v>0.3</v>
      </c>
      <c r="U330" s="988"/>
      <c r="V330" s="934"/>
      <c r="W330" s="934"/>
      <c r="X330" s="986"/>
      <c r="Y330" s="984"/>
    </row>
    <row r="331" spans="1:25" ht="14.4" customHeight="1" x14ac:dyDescent="0.3">
      <c r="A331" s="948" t="s">
        <v>11013</v>
      </c>
      <c r="B331" s="934"/>
      <c r="C331" s="935"/>
      <c r="D331" s="932"/>
      <c r="E331" s="944"/>
      <c r="F331" s="939"/>
      <c r="G331" s="921"/>
      <c r="H331" s="936">
        <v>1</v>
      </c>
      <c r="I331" s="937">
        <v>0.62</v>
      </c>
      <c r="J331" s="923">
        <v>5</v>
      </c>
      <c r="K331" s="940">
        <v>0.41</v>
      </c>
      <c r="L331" s="938">
        <v>1</v>
      </c>
      <c r="M331" s="938">
        <v>12</v>
      </c>
      <c r="N331" s="941">
        <v>4</v>
      </c>
      <c r="O331" s="938" t="s">
        <v>10394</v>
      </c>
      <c r="P331" s="942" t="s">
        <v>11014</v>
      </c>
      <c r="Q331" s="943"/>
      <c r="R331" s="980"/>
      <c r="S331" s="943">
        <f t="shared" si="14"/>
        <v>1</v>
      </c>
      <c r="T331" s="980">
        <f t="shared" si="15"/>
        <v>0.62</v>
      </c>
      <c r="U331" s="988"/>
      <c r="V331" s="934"/>
      <c r="W331" s="934"/>
      <c r="X331" s="986"/>
      <c r="Y331" s="984">
        <v>1</v>
      </c>
    </row>
    <row r="332" spans="1:25" ht="14.4" customHeight="1" x14ac:dyDescent="0.3">
      <c r="A332" s="947" t="s">
        <v>11015</v>
      </c>
      <c r="B332" s="928"/>
      <c r="C332" s="929"/>
      <c r="D332" s="930"/>
      <c r="E332" s="933"/>
      <c r="F332" s="915"/>
      <c r="G332" s="916"/>
      <c r="H332" s="911">
        <v>1</v>
      </c>
      <c r="I332" s="912">
        <v>50.91</v>
      </c>
      <c r="J332" s="922">
        <v>220</v>
      </c>
      <c r="K332" s="917">
        <v>50.08</v>
      </c>
      <c r="L332" s="914">
        <v>28</v>
      </c>
      <c r="M332" s="914">
        <v>252</v>
      </c>
      <c r="N332" s="918">
        <v>84</v>
      </c>
      <c r="O332" s="914" t="s">
        <v>11016</v>
      </c>
      <c r="P332" s="931" t="s">
        <v>11017</v>
      </c>
      <c r="Q332" s="919"/>
      <c r="R332" s="981"/>
      <c r="S332" s="919">
        <f t="shared" si="14"/>
        <v>1</v>
      </c>
      <c r="T332" s="981">
        <f t="shared" si="15"/>
        <v>50.91</v>
      </c>
      <c r="U332" s="987"/>
      <c r="V332" s="928"/>
      <c r="W332" s="928"/>
      <c r="X332" s="985"/>
      <c r="Y332" s="983">
        <v>136</v>
      </c>
    </row>
    <row r="333" spans="1:25" ht="14.4" customHeight="1" x14ac:dyDescent="0.3">
      <c r="A333" s="947" t="s">
        <v>11018</v>
      </c>
      <c r="B333" s="928"/>
      <c r="C333" s="929"/>
      <c r="D333" s="930"/>
      <c r="E333" s="911">
        <v>1</v>
      </c>
      <c r="F333" s="912">
        <v>31.38</v>
      </c>
      <c r="G333" s="913">
        <v>146</v>
      </c>
      <c r="H333" s="914"/>
      <c r="I333" s="915"/>
      <c r="J333" s="916"/>
      <c r="K333" s="917">
        <v>30.04</v>
      </c>
      <c r="L333" s="914">
        <v>22</v>
      </c>
      <c r="M333" s="914">
        <v>198</v>
      </c>
      <c r="N333" s="918">
        <v>66</v>
      </c>
      <c r="O333" s="914" t="s">
        <v>11016</v>
      </c>
      <c r="P333" s="931" t="s">
        <v>11019</v>
      </c>
      <c r="Q333" s="919"/>
      <c r="R333" s="981"/>
      <c r="S333" s="919">
        <f t="shared" si="14"/>
        <v>-1</v>
      </c>
      <c r="T333" s="981">
        <f t="shared" si="15"/>
        <v>-31.38</v>
      </c>
      <c r="U333" s="987"/>
      <c r="V333" s="928"/>
      <c r="W333" s="928"/>
      <c r="X333" s="985"/>
      <c r="Y333" s="983"/>
    </row>
    <row r="334" spans="1:25" ht="14.4" customHeight="1" x14ac:dyDescent="0.3">
      <c r="A334" s="947" t="s">
        <v>11020</v>
      </c>
      <c r="B334" s="928">
        <v>1</v>
      </c>
      <c r="C334" s="929">
        <v>4.4400000000000004</v>
      </c>
      <c r="D334" s="930">
        <v>7</v>
      </c>
      <c r="E334" s="911">
        <v>1</v>
      </c>
      <c r="F334" s="912">
        <v>4.4400000000000004</v>
      </c>
      <c r="G334" s="913">
        <v>36</v>
      </c>
      <c r="H334" s="914"/>
      <c r="I334" s="915"/>
      <c r="J334" s="916"/>
      <c r="K334" s="917">
        <v>4.4400000000000004</v>
      </c>
      <c r="L334" s="914">
        <v>7</v>
      </c>
      <c r="M334" s="914">
        <v>60</v>
      </c>
      <c r="N334" s="918">
        <v>20</v>
      </c>
      <c r="O334" s="914" t="s">
        <v>11016</v>
      </c>
      <c r="P334" s="931" t="s">
        <v>11021</v>
      </c>
      <c r="Q334" s="919"/>
      <c r="R334" s="981"/>
      <c r="S334" s="919">
        <f t="shared" si="14"/>
        <v>-1</v>
      </c>
      <c r="T334" s="981">
        <f t="shared" si="15"/>
        <v>-4.4400000000000004</v>
      </c>
      <c r="U334" s="987"/>
      <c r="V334" s="928"/>
      <c r="W334" s="928"/>
      <c r="X334" s="985"/>
      <c r="Y334" s="983"/>
    </row>
    <row r="335" spans="1:25" ht="14.4" customHeight="1" x14ac:dyDescent="0.3">
      <c r="A335" s="947" t="s">
        <v>11022</v>
      </c>
      <c r="B335" s="928"/>
      <c r="C335" s="929"/>
      <c r="D335" s="930"/>
      <c r="E335" s="933"/>
      <c r="F335" s="915"/>
      <c r="G335" s="916"/>
      <c r="H335" s="911">
        <v>1</v>
      </c>
      <c r="I335" s="912">
        <v>0.57999999999999996</v>
      </c>
      <c r="J335" s="913">
        <v>6</v>
      </c>
      <c r="K335" s="917">
        <v>0.57999999999999996</v>
      </c>
      <c r="L335" s="914">
        <v>2</v>
      </c>
      <c r="M335" s="914">
        <v>21</v>
      </c>
      <c r="N335" s="918">
        <v>7</v>
      </c>
      <c r="O335" s="914" t="s">
        <v>11016</v>
      </c>
      <c r="P335" s="931" t="s">
        <v>11023</v>
      </c>
      <c r="Q335" s="919"/>
      <c r="R335" s="981"/>
      <c r="S335" s="919">
        <f t="shared" si="14"/>
        <v>1</v>
      </c>
      <c r="T335" s="981">
        <f t="shared" si="15"/>
        <v>0.57999999999999996</v>
      </c>
      <c r="U335" s="987"/>
      <c r="V335" s="928"/>
      <c r="W335" s="928"/>
      <c r="X335" s="985"/>
      <c r="Y335" s="983"/>
    </row>
    <row r="336" spans="1:25" ht="14.4" customHeight="1" x14ac:dyDescent="0.3">
      <c r="A336" s="948" t="s">
        <v>11024</v>
      </c>
      <c r="B336" s="934"/>
      <c r="C336" s="935"/>
      <c r="D336" s="932"/>
      <c r="E336" s="944">
        <v>1</v>
      </c>
      <c r="F336" s="939">
        <v>9.52</v>
      </c>
      <c r="G336" s="921">
        <v>88</v>
      </c>
      <c r="H336" s="936"/>
      <c r="I336" s="937"/>
      <c r="J336" s="920"/>
      <c r="K336" s="940">
        <v>3.78</v>
      </c>
      <c r="L336" s="938">
        <v>6</v>
      </c>
      <c r="M336" s="938">
        <v>51</v>
      </c>
      <c r="N336" s="941">
        <v>17</v>
      </c>
      <c r="O336" s="938" t="s">
        <v>11016</v>
      </c>
      <c r="P336" s="942" t="s">
        <v>11023</v>
      </c>
      <c r="Q336" s="943"/>
      <c r="R336" s="980"/>
      <c r="S336" s="943">
        <f t="shared" si="14"/>
        <v>-1</v>
      </c>
      <c r="T336" s="980">
        <f t="shared" si="15"/>
        <v>-9.52</v>
      </c>
      <c r="U336" s="988"/>
      <c r="V336" s="934"/>
      <c r="W336" s="934"/>
      <c r="X336" s="986"/>
      <c r="Y336" s="984"/>
    </row>
    <row r="337" spans="1:25" ht="14.4" customHeight="1" x14ac:dyDescent="0.3">
      <c r="A337" s="947" t="s">
        <v>11025</v>
      </c>
      <c r="B337" s="928"/>
      <c r="C337" s="929"/>
      <c r="D337" s="930"/>
      <c r="E337" s="933">
        <v>1</v>
      </c>
      <c r="F337" s="915">
        <v>5.24</v>
      </c>
      <c r="G337" s="916">
        <v>24</v>
      </c>
      <c r="H337" s="911">
        <v>1</v>
      </c>
      <c r="I337" s="912">
        <v>9.5500000000000007</v>
      </c>
      <c r="J337" s="922">
        <v>65</v>
      </c>
      <c r="K337" s="917">
        <v>5.24</v>
      </c>
      <c r="L337" s="914">
        <v>5</v>
      </c>
      <c r="M337" s="914">
        <v>45</v>
      </c>
      <c r="N337" s="918">
        <v>15</v>
      </c>
      <c r="O337" s="914" t="s">
        <v>11016</v>
      </c>
      <c r="P337" s="931" t="s">
        <v>11026</v>
      </c>
      <c r="Q337" s="919"/>
      <c r="R337" s="981"/>
      <c r="S337" s="919">
        <f t="shared" si="14"/>
        <v>0</v>
      </c>
      <c r="T337" s="981">
        <f t="shared" si="15"/>
        <v>4.3100000000000005</v>
      </c>
      <c r="U337" s="987"/>
      <c r="V337" s="928"/>
      <c r="W337" s="928"/>
      <c r="X337" s="985"/>
      <c r="Y337" s="983">
        <v>50</v>
      </c>
    </row>
    <row r="338" spans="1:25" ht="14.4" customHeight="1" x14ac:dyDescent="0.3">
      <c r="A338" s="947" t="s">
        <v>11027</v>
      </c>
      <c r="B338" s="924">
        <v>6</v>
      </c>
      <c r="C338" s="925">
        <v>2.4300000000000002</v>
      </c>
      <c r="D338" s="926">
        <v>8.3000000000000007</v>
      </c>
      <c r="E338" s="933">
        <v>2</v>
      </c>
      <c r="F338" s="915">
        <v>0.79</v>
      </c>
      <c r="G338" s="916">
        <v>4</v>
      </c>
      <c r="H338" s="914">
        <v>6</v>
      </c>
      <c r="I338" s="915">
        <v>4.96</v>
      </c>
      <c r="J338" s="922">
        <v>14.8</v>
      </c>
      <c r="K338" s="917">
        <v>0.39</v>
      </c>
      <c r="L338" s="914">
        <v>2</v>
      </c>
      <c r="M338" s="914">
        <v>15</v>
      </c>
      <c r="N338" s="918">
        <v>5</v>
      </c>
      <c r="O338" s="914" t="s">
        <v>11016</v>
      </c>
      <c r="P338" s="931" t="s">
        <v>11028</v>
      </c>
      <c r="Q338" s="919"/>
      <c r="R338" s="981"/>
      <c r="S338" s="919">
        <f t="shared" si="14"/>
        <v>4</v>
      </c>
      <c r="T338" s="981">
        <f t="shared" si="15"/>
        <v>4.17</v>
      </c>
      <c r="U338" s="987"/>
      <c r="V338" s="928"/>
      <c r="W338" s="928"/>
      <c r="X338" s="985"/>
      <c r="Y338" s="983">
        <v>65</v>
      </c>
    </row>
    <row r="339" spans="1:25" ht="14.4" customHeight="1" x14ac:dyDescent="0.3">
      <c r="A339" s="948" t="s">
        <v>11029</v>
      </c>
      <c r="B339" s="945">
        <v>5</v>
      </c>
      <c r="C339" s="946">
        <v>4.21</v>
      </c>
      <c r="D339" s="927">
        <v>11.4</v>
      </c>
      <c r="E339" s="944">
        <v>1</v>
      </c>
      <c r="F339" s="939">
        <v>0.84</v>
      </c>
      <c r="G339" s="921">
        <v>12</v>
      </c>
      <c r="H339" s="938">
        <v>2</v>
      </c>
      <c r="I339" s="939">
        <v>1.69</v>
      </c>
      <c r="J339" s="921">
        <v>5.5</v>
      </c>
      <c r="K339" s="940">
        <v>0.84</v>
      </c>
      <c r="L339" s="938">
        <v>2</v>
      </c>
      <c r="M339" s="938">
        <v>21</v>
      </c>
      <c r="N339" s="941">
        <v>7</v>
      </c>
      <c r="O339" s="938" t="s">
        <v>11016</v>
      </c>
      <c r="P339" s="942" t="s">
        <v>11028</v>
      </c>
      <c r="Q339" s="943"/>
      <c r="R339" s="980"/>
      <c r="S339" s="943">
        <f t="shared" si="14"/>
        <v>1</v>
      </c>
      <c r="T339" s="980">
        <f t="shared" si="15"/>
        <v>0.85</v>
      </c>
      <c r="U339" s="988"/>
      <c r="V339" s="934"/>
      <c r="W339" s="934"/>
      <c r="X339" s="986"/>
      <c r="Y339" s="984">
        <v>2</v>
      </c>
    </row>
    <row r="340" spans="1:25" ht="14.4" customHeight="1" x14ac:dyDescent="0.3">
      <c r="A340" s="948" t="s">
        <v>11030</v>
      </c>
      <c r="B340" s="945"/>
      <c r="C340" s="946"/>
      <c r="D340" s="927"/>
      <c r="E340" s="944">
        <v>2</v>
      </c>
      <c r="F340" s="939">
        <v>9.7799999999999994</v>
      </c>
      <c r="G340" s="921">
        <v>38.5</v>
      </c>
      <c r="H340" s="938"/>
      <c r="I340" s="939"/>
      <c r="J340" s="921"/>
      <c r="K340" s="940">
        <v>3.47</v>
      </c>
      <c r="L340" s="938">
        <v>5</v>
      </c>
      <c r="M340" s="938">
        <v>42</v>
      </c>
      <c r="N340" s="941">
        <v>14</v>
      </c>
      <c r="O340" s="938" t="s">
        <v>11016</v>
      </c>
      <c r="P340" s="942" t="s">
        <v>11028</v>
      </c>
      <c r="Q340" s="943"/>
      <c r="R340" s="980"/>
      <c r="S340" s="943">
        <f t="shared" si="14"/>
        <v>-2</v>
      </c>
      <c r="T340" s="980">
        <f t="shared" si="15"/>
        <v>-9.7799999999999994</v>
      </c>
      <c r="U340" s="988"/>
      <c r="V340" s="934"/>
      <c r="W340" s="934"/>
      <c r="X340" s="986"/>
      <c r="Y340" s="984"/>
    </row>
    <row r="341" spans="1:25" ht="14.4" customHeight="1" x14ac:dyDescent="0.3">
      <c r="A341" s="947" t="s">
        <v>11031</v>
      </c>
      <c r="B341" s="928">
        <v>2</v>
      </c>
      <c r="C341" s="929">
        <v>1.1399999999999999</v>
      </c>
      <c r="D341" s="930">
        <v>4.5</v>
      </c>
      <c r="E341" s="933">
        <v>1</v>
      </c>
      <c r="F341" s="915">
        <v>0.28999999999999998</v>
      </c>
      <c r="G341" s="916">
        <v>1</v>
      </c>
      <c r="H341" s="911">
        <v>2</v>
      </c>
      <c r="I341" s="912">
        <v>1.1399999999999999</v>
      </c>
      <c r="J341" s="913">
        <v>3</v>
      </c>
      <c r="K341" s="917">
        <v>0.56999999999999995</v>
      </c>
      <c r="L341" s="914">
        <v>2</v>
      </c>
      <c r="M341" s="914">
        <v>15</v>
      </c>
      <c r="N341" s="918">
        <v>5</v>
      </c>
      <c r="O341" s="914" t="s">
        <v>11016</v>
      </c>
      <c r="P341" s="931" t="s">
        <v>11032</v>
      </c>
      <c r="Q341" s="919"/>
      <c r="R341" s="981"/>
      <c r="S341" s="919">
        <f t="shared" si="14"/>
        <v>1</v>
      </c>
      <c r="T341" s="981">
        <f t="shared" si="15"/>
        <v>0.84999999999999987</v>
      </c>
      <c r="U341" s="987"/>
      <c r="V341" s="928"/>
      <c r="W341" s="928"/>
      <c r="X341" s="985"/>
      <c r="Y341" s="983"/>
    </row>
    <row r="342" spans="1:25" ht="14.4" customHeight="1" x14ac:dyDescent="0.3">
      <c r="A342" s="947" t="s">
        <v>11033</v>
      </c>
      <c r="B342" s="928">
        <v>1</v>
      </c>
      <c r="C342" s="929">
        <v>0.91</v>
      </c>
      <c r="D342" s="930">
        <v>7</v>
      </c>
      <c r="E342" s="911">
        <v>2</v>
      </c>
      <c r="F342" s="912">
        <v>2.16</v>
      </c>
      <c r="G342" s="913">
        <v>18</v>
      </c>
      <c r="H342" s="914">
        <v>1</v>
      </c>
      <c r="I342" s="915">
        <v>0.91</v>
      </c>
      <c r="J342" s="916">
        <v>5</v>
      </c>
      <c r="K342" s="917">
        <v>0.91</v>
      </c>
      <c r="L342" s="914">
        <v>3</v>
      </c>
      <c r="M342" s="914">
        <v>27</v>
      </c>
      <c r="N342" s="918">
        <v>9</v>
      </c>
      <c r="O342" s="914" t="s">
        <v>11016</v>
      </c>
      <c r="P342" s="931" t="s">
        <v>11034</v>
      </c>
      <c r="Q342" s="919"/>
      <c r="R342" s="981"/>
      <c r="S342" s="919">
        <f t="shared" si="14"/>
        <v>-1</v>
      </c>
      <c r="T342" s="981">
        <f t="shared" si="15"/>
        <v>-1.25</v>
      </c>
      <c r="U342" s="987"/>
      <c r="V342" s="928"/>
      <c r="W342" s="928"/>
      <c r="X342" s="985"/>
      <c r="Y342" s="983"/>
    </row>
    <row r="343" spans="1:25" ht="14.4" customHeight="1" x14ac:dyDescent="0.3">
      <c r="A343" s="948" t="s">
        <v>11035</v>
      </c>
      <c r="B343" s="934">
        <v>1</v>
      </c>
      <c r="C343" s="935">
        <v>1.48</v>
      </c>
      <c r="D343" s="932">
        <v>2</v>
      </c>
      <c r="E343" s="936">
        <v>2</v>
      </c>
      <c r="F343" s="937">
        <v>2.17</v>
      </c>
      <c r="G343" s="920">
        <v>20.5</v>
      </c>
      <c r="H343" s="938"/>
      <c r="I343" s="939"/>
      <c r="J343" s="921"/>
      <c r="K343" s="940">
        <v>0.95</v>
      </c>
      <c r="L343" s="938">
        <v>3</v>
      </c>
      <c r="M343" s="938">
        <v>27</v>
      </c>
      <c r="N343" s="941">
        <v>9</v>
      </c>
      <c r="O343" s="938" t="s">
        <v>11016</v>
      </c>
      <c r="P343" s="942" t="s">
        <v>11034</v>
      </c>
      <c r="Q343" s="943"/>
      <c r="R343" s="980"/>
      <c r="S343" s="943">
        <f t="shared" si="14"/>
        <v>-2</v>
      </c>
      <c r="T343" s="980">
        <f t="shared" si="15"/>
        <v>-2.17</v>
      </c>
      <c r="U343" s="988"/>
      <c r="V343" s="934"/>
      <c r="W343" s="934"/>
      <c r="X343" s="986"/>
      <c r="Y343" s="984"/>
    </row>
    <row r="344" spans="1:25" ht="14.4" customHeight="1" x14ac:dyDescent="0.3">
      <c r="A344" s="947" t="s">
        <v>11036</v>
      </c>
      <c r="B344" s="928">
        <v>37</v>
      </c>
      <c r="C344" s="929">
        <v>10.6</v>
      </c>
      <c r="D344" s="930">
        <v>4.5</v>
      </c>
      <c r="E344" s="933">
        <v>36</v>
      </c>
      <c r="F344" s="915">
        <v>11.31</v>
      </c>
      <c r="G344" s="916">
        <v>5.9</v>
      </c>
      <c r="H344" s="911">
        <v>46</v>
      </c>
      <c r="I344" s="912">
        <v>13.42</v>
      </c>
      <c r="J344" s="913">
        <v>4.9000000000000004</v>
      </c>
      <c r="K344" s="917">
        <v>0.28999999999999998</v>
      </c>
      <c r="L344" s="914">
        <v>2</v>
      </c>
      <c r="M344" s="914">
        <v>15</v>
      </c>
      <c r="N344" s="918">
        <v>5</v>
      </c>
      <c r="O344" s="914" t="s">
        <v>11016</v>
      </c>
      <c r="P344" s="931" t="s">
        <v>11037</v>
      </c>
      <c r="Q344" s="919"/>
      <c r="R344" s="981"/>
      <c r="S344" s="919">
        <f t="shared" si="14"/>
        <v>10</v>
      </c>
      <c r="T344" s="981">
        <f t="shared" si="15"/>
        <v>2.1099999999999994</v>
      </c>
      <c r="U344" s="987"/>
      <c r="V344" s="928"/>
      <c r="W344" s="928"/>
      <c r="X344" s="985"/>
      <c r="Y344" s="983">
        <v>59</v>
      </c>
    </row>
    <row r="345" spans="1:25" ht="14.4" customHeight="1" x14ac:dyDescent="0.3">
      <c r="A345" s="948" t="s">
        <v>11038</v>
      </c>
      <c r="B345" s="934">
        <v>14</v>
      </c>
      <c r="C345" s="935">
        <v>5.29</v>
      </c>
      <c r="D345" s="932">
        <v>7</v>
      </c>
      <c r="E345" s="944">
        <v>8</v>
      </c>
      <c r="F345" s="939">
        <v>2.83</v>
      </c>
      <c r="G345" s="921">
        <v>6.5</v>
      </c>
      <c r="H345" s="936">
        <v>10</v>
      </c>
      <c r="I345" s="937">
        <v>3.8</v>
      </c>
      <c r="J345" s="923">
        <v>8.1999999999999993</v>
      </c>
      <c r="K345" s="940">
        <v>0.38</v>
      </c>
      <c r="L345" s="938">
        <v>2</v>
      </c>
      <c r="M345" s="938">
        <v>18</v>
      </c>
      <c r="N345" s="941">
        <v>6</v>
      </c>
      <c r="O345" s="938" t="s">
        <v>11016</v>
      </c>
      <c r="P345" s="942" t="s">
        <v>11039</v>
      </c>
      <c r="Q345" s="943"/>
      <c r="R345" s="980"/>
      <c r="S345" s="943">
        <f t="shared" si="14"/>
        <v>2</v>
      </c>
      <c r="T345" s="980">
        <f t="shared" si="15"/>
        <v>0.96999999999999975</v>
      </c>
      <c r="U345" s="988"/>
      <c r="V345" s="934"/>
      <c r="W345" s="934"/>
      <c r="X345" s="986"/>
      <c r="Y345" s="984">
        <v>28</v>
      </c>
    </row>
    <row r="346" spans="1:25" ht="14.4" customHeight="1" x14ac:dyDescent="0.3">
      <c r="A346" s="948" t="s">
        <v>11040</v>
      </c>
      <c r="B346" s="934">
        <v>3</v>
      </c>
      <c r="C346" s="935">
        <v>4.72</v>
      </c>
      <c r="D346" s="932">
        <v>14.3</v>
      </c>
      <c r="E346" s="944">
        <v>1</v>
      </c>
      <c r="F346" s="939">
        <v>0.59</v>
      </c>
      <c r="G346" s="921">
        <v>3</v>
      </c>
      <c r="H346" s="936"/>
      <c r="I346" s="937"/>
      <c r="J346" s="920"/>
      <c r="K346" s="940">
        <v>0.59</v>
      </c>
      <c r="L346" s="938">
        <v>2</v>
      </c>
      <c r="M346" s="938">
        <v>18</v>
      </c>
      <c r="N346" s="941">
        <v>6</v>
      </c>
      <c r="O346" s="938" t="s">
        <v>11016</v>
      </c>
      <c r="P346" s="942" t="s">
        <v>11039</v>
      </c>
      <c r="Q346" s="943"/>
      <c r="R346" s="980"/>
      <c r="S346" s="943">
        <f t="shared" si="14"/>
        <v>-1</v>
      </c>
      <c r="T346" s="980">
        <f t="shared" si="15"/>
        <v>-0.59</v>
      </c>
      <c r="U346" s="988"/>
      <c r="V346" s="934"/>
      <c r="W346" s="934"/>
      <c r="X346" s="986"/>
      <c r="Y346" s="984"/>
    </row>
    <row r="347" spans="1:25" ht="14.4" customHeight="1" x14ac:dyDescent="0.3">
      <c r="A347" s="947" t="s">
        <v>11041</v>
      </c>
      <c r="B347" s="928"/>
      <c r="C347" s="929"/>
      <c r="D347" s="930"/>
      <c r="E347" s="911">
        <v>2</v>
      </c>
      <c r="F347" s="912">
        <v>5.28</v>
      </c>
      <c r="G347" s="913">
        <v>7.5</v>
      </c>
      <c r="H347" s="914"/>
      <c r="I347" s="915"/>
      <c r="J347" s="916"/>
      <c r="K347" s="917">
        <v>2.58</v>
      </c>
      <c r="L347" s="914">
        <v>3</v>
      </c>
      <c r="M347" s="914">
        <v>30</v>
      </c>
      <c r="N347" s="918">
        <v>10</v>
      </c>
      <c r="O347" s="914" t="s">
        <v>10394</v>
      </c>
      <c r="P347" s="931" t="s">
        <v>11042</v>
      </c>
      <c r="Q347" s="919"/>
      <c r="R347" s="981"/>
      <c r="S347" s="919">
        <f t="shared" si="14"/>
        <v>-2</v>
      </c>
      <c r="T347" s="981">
        <f t="shared" si="15"/>
        <v>-5.28</v>
      </c>
      <c r="U347" s="987"/>
      <c r="V347" s="928"/>
      <c r="W347" s="928"/>
      <c r="X347" s="985"/>
      <c r="Y347" s="983"/>
    </row>
    <row r="348" spans="1:25" ht="14.4" customHeight="1" x14ac:dyDescent="0.3">
      <c r="A348" s="948" t="s">
        <v>11043</v>
      </c>
      <c r="B348" s="934"/>
      <c r="C348" s="935"/>
      <c r="D348" s="932"/>
      <c r="E348" s="936"/>
      <c r="F348" s="937"/>
      <c r="G348" s="920"/>
      <c r="H348" s="938">
        <v>1</v>
      </c>
      <c r="I348" s="939">
        <v>3.87</v>
      </c>
      <c r="J348" s="921">
        <v>6</v>
      </c>
      <c r="K348" s="940">
        <v>3.58</v>
      </c>
      <c r="L348" s="938">
        <v>4</v>
      </c>
      <c r="M348" s="938">
        <v>39</v>
      </c>
      <c r="N348" s="941">
        <v>13</v>
      </c>
      <c r="O348" s="938" t="s">
        <v>10394</v>
      </c>
      <c r="P348" s="942" t="s">
        <v>11044</v>
      </c>
      <c r="Q348" s="943"/>
      <c r="R348" s="980"/>
      <c r="S348" s="943">
        <f t="shared" si="14"/>
        <v>1</v>
      </c>
      <c r="T348" s="980">
        <f t="shared" si="15"/>
        <v>3.87</v>
      </c>
      <c r="U348" s="988"/>
      <c r="V348" s="934"/>
      <c r="W348" s="934"/>
      <c r="X348" s="986"/>
      <c r="Y348" s="984"/>
    </row>
    <row r="349" spans="1:25" ht="14.4" customHeight="1" x14ac:dyDescent="0.3">
      <c r="A349" s="947" t="s">
        <v>11045</v>
      </c>
      <c r="B349" s="928">
        <v>2</v>
      </c>
      <c r="C349" s="929">
        <v>1.4</v>
      </c>
      <c r="D349" s="930">
        <v>7.5</v>
      </c>
      <c r="E349" s="933">
        <v>5</v>
      </c>
      <c r="F349" s="915">
        <v>3.49</v>
      </c>
      <c r="G349" s="916">
        <v>4.2</v>
      </c>
      <c r="H349" s="911">
        <v>3</v>
      </c>
      <c r="I349" s="912">
        <v>2.1</v>
      </c>
      <c r="J349" s="922">
        <v>5</v>
      </c>
      <c r="K349" s="917">
        <v>0.7</v>
      </c>
      <c r="L349" s="914">
        <v>1</v>
      </c>
      <c r="M349" s="914">
        <v>12</v>
      </c>
      <c r="N349" s="918">
        <v>4</v>
      </c>
      <c r="O349" s="914" t="s">
        <v>10394</v>
      </c>
      <c r="P349" s="931" t="s">
        <v>11046</v>
      </c>
      <c r="Q349" s="919"/>
      <c r="R349" s="981"/>
      <c r="S349" s="919">
        <f t="shared" si="14"/>
        <v>-2</v>
      </c>
      <c r="T349" s="981">
        <f t="shared" si="15"/>
        <v>-1.3900000000000001</v>
      </c>
      <c r="U349" s="987"/>
      <c r="V349" s="928"/>
      <c r="W349" s="928"/>
      <c r="X349" s="985"/>
      <c r="Y349" s="983">
        <v>4</v>
      </c>
    </row>
    <row r="350" spans="1:25" ht="14.4" customHeight="1" x14ac:dyDescent="0.3">
      <c r="A350" s="948" t="s">
        <v>11047</v>
      </c>
      <c r="B350" s="934">
        <v>2</v>
      </c>
      <c r="C350" s="935">
        <v>1.92</v>
      </c>
      <c r="D350" s="932">
        <v>12</v>
      </c>
      <c r="E350" s="944"/>
      <c r="F350" s="939"/>
      <c r="G350" s="921"/>
      <c r="H350" s="936">
        <v>3</v>
      </c>
      <c r="I350" s="937">
        <v>2.88</v>
      </c>
      <c r="J350" s="923">
        <v>9.6999999999999993</v>
      </c>
      <c r="K350" s="940">
        <v>0.96</v>
      </c>
      <c r="L350" s="938">
        <v>2</v>
      </c>
      <c r="M350" s="938">
        <v>18</v>
      </c>
      <c r="N350" s="941">
        <v>6</v>
      </c>
      <c r="O350" s="938" t="s">
        <v>10394</v>
      </c>
      <c r="P350" s="942" t="s">
        <v>11046</v>
      </c>
      <c r="Q350" s="943"/>
      <c r="R350" s="980"/>
      <c r="S350" s="943">
        <f t="shared" si="14"/>
        <v>3</v>
      </c>
      <c r="T350" s="980">
        <f t="shared" si="15"/>
        <v>2.88</v>
      </c>
      <c r="U350" s="988"/>
      <c r="V350" s="934"/>
      <c r="W350" s="934"/>
      <c r="X350" s="986"/>
      <c r="Y350" s="984">
        <v>11</v>
      </c>
    </row>
    <row r="351" spans="1:25" ht="14.4" customHeight="1" x14ac:dyDescent="0.3">
      <c r="A351" s="947" t="s">
        <v>11048</v>
      </c>
      <c r="B351" s="924">
        <v>3</v>
      </c>
      <c r="C351" s="925">
        <v>1.53</v>
      </c>
      <c r="D351" s="926">
        <v>3</v>
      </c>
      <c r="E351" s="933"/>
      <c r="F351" s="915"/>
      <c r="G351" s="916"/>
      <c r="H351" s="914"/>
      <c r="I351" s="915"/>
      <c r="J351" s="916"/>
      <c r="K351" s="917">
        <v>0.51</v>
      </c>
      <c r="L351" s="914">
        <v>2</v>
      </c>
      <c r="M351" s="914">
        <v>15</v>
      </c>
      <c r="N351" s="918">
        <v>5</v>
      </c>
      <c r="O351" s="914" t="s">
        <v>10394</v>
      </c>
      <c r="P351" s="931" t="s">
        <v>11049</v>
      </c>
      <c r="Q351" s="919"/>
      <c r="R351" s="981"/>
      <c r="S351" s="919">
        <f t="shared" si="14"/>
        <v>0</v>
      </c>
      <c r="T351" s="981">
        <f t="shared" si="15"/>
        <v>0</v>
      </c>
      <c r="U351" s="987"/>
      <c r="V351" s="928"/>
      <c r="W351" s="928"/>
      <c r="X351" s="985"/>
      <c r="Y351" s="983"/>
    </row>
    <row r="352" spans="1:25" ht="14.4" customHeight="1" x14ac:dyDescent="0.3">
      <c r="A352" s="948" t="s">
        <v>5890</v>
      </c>
      <c r="B352" s="945">
        <v>2</v>
      </c>
      <c r="C352" s="946">
        <v>2.63</v>
      </c>
      <c r="D352" s="927">
        <v>10.5</v>
      </c>
      <c r="E352" s="944">
        <v>2</v>
      </c>
      <c r="F352" s="939">
        <v>1.66</v>
      </c>
      <c r="G352" s="921">
        <v>3</v>
      </c>
      <c r="H352" s="938"/>
      <c r="I352" s="939"/>
      <c r="J352" s="921"/>
      <c r="K352" s="940">
        <v>0.83</v>
      </c>
      <c r="L352" s="938">
        <v>2</v>
      </c>
      <c r="M352" s="938">
        <v>21</v>
      </c>
      <c r="N352" s="941">
        <v>7</v>
      </c>
      <c r="O352" s="938" t="s">
        <v>10394</v>
      </c>
      <c r="P352" s="942" t="s">
        <v>11050</v>
      </c>
      <c r="Q352" s="943"/>
      <c r="R352" s="980"/>
      <c r="S352" s="943">
        <f t="shared" si="14"/>
        <v>-2</v>
      </c>
      <c r="T352" s="980">
        <f t="shared" si="15"/>
        <v>-1.66</v>
      </c>
      <c r="U352" s="988"/>
      <c r="V352" s="934"/>
      <c r="W352" s="934"/>
      <c r="X352" s="986"/>
      <c r="Y352" s="984"/>
    </row>
    <row r="353" spans="1:25" ht="14.4" customHeight="1" x14ac:dyDescent="0.3">
      <c r="A353" s="947" t="s">
        <v>11051</v>
      </c>
      <c r="B353" s="924">
        <v>29</v>
      </c>
      <c r="C353" s="925">
        <v>30</v>
      </c>
      <c r="D353" s="926">
        <v>4.2</v>
      </c>
      <c r="E353" s="933">
        <v>26</v>
      </c>
      <c r="F353" s="915">
        <v>19.95</v>
      </c>
      <c r="G353" s="916">
        <v>4.4000000000000004</v>
      </c>
      <c r="H353" s="914">
        <v>28</v>
      </c>
      <c r="I353" s="915">
        <v>24.96</v>
      </c>
      <c r="J353" s="916">
        <v>4</v>
      </c>
      <c r="K353" s="917">
        <v>0.56999999999999995</v>
      </c>
      <c r="L353" s="914">
        <v>2</v>
      </c>
      <c r="M353" s="914">
        <v>18</v>
      </c>
      <c r="N353" s="918">
        <v>6</v>
      </c>
      <c r="O353" s="914" t="s">
        <v>10394</v>
      </c>
      <c r="P353" s="931" t="s">
        <v>11052</v>
      </c>
      <c r="Q353" s="919"/>
      <c r="R353" s="981"/>
      <c r="S353" s="919">
        <f t="shared" si="14"/>
        <v>2</v>
      </c>
      <c r="T353" s="981">
        <f t="shared" si="15"/>
        <v>5.0100000000000016</v>
      </c>
      <c r="U353" s="987"/>
      <c r="V353" s="928"/>
      <c r="W353" s="928"/>
      <c r="X353" s="985"/>
      <c r="Y353" s="983">
        <v>6</v>
      </c>
    </row>
    <row r="354" spans="1:25" ht="14.4" customHeight="1" x14ac:dyDescent="0.3">
      <c r="A354" s="948" t="s">
        <v>11053</v>
      </c>
      <c r="B354" s="945">
        <v>3</v>
      </c>
      <c r="C354" s="946">
        <v>3.27</v>
      </c>
      <c r="D354" s="927">
        <v>6.3</v>
      </c>
      <c r="E354" s="944">
        <v>6</v>
      </c>
      <c r="F354" s="939">
        <v>6.22</v>
      </c>
      <c r="G354" s="921">
        <v>6</v>
      </c>
      <c r="H354" s="938">
        <v>2</v>
      </c>
      <c r="I354" s="939">
        <v>1.44</v>
      </c>
      <c r="J354" s="923">
        <v>11.5</v>
      </c>
      <c r="K354" s="940">
        <v>0.72</v>
      </c>
      <c r="L354" s="938">
        <v>3</v>
      </c>
      <c r="M354" s="938">
        <v>24</v>
      </c>
      <c r="N354" s="941">
        <v>8</v>
      </c>
      <c r="O354" s="938" t="s">
        <v>10394</v>
      </c>
      <c r="P354" s="942" t="s">
        <v>11054</v>
      </c>
      <c r="Q354" s="943"/>
      <c r="R354" s="980"/>
      <c r="S354" s="943">
        <f t="shared" si="14"/>
        <v>-4</v>
      </c>
      <c r="T354" s="980">
        <f t="shared" si="15"/>
        <v>-4.7799999999999994</v>
      </c>
      <c r="U354" s="988"/>
      <c r="V354" s="934"/>
      <c r="W354" s="934"/>
      <c r="X354" s="986"/>
      <c r="Y354" s="984">
        <v>7</v>
      </c>
    </row>
    <row r="355" spans="1:25" ht="14.4" customHeight="1" x14ac:dyDescent="0.3">
      <c r="A355" s="948" t="s">
        <v>11055</v>
      </c>
      <c r="B355" s="945">
        <v>4</v>
      </c>
      <c r="C355" s="946">
        <v>9.4</v>
      </c>
      <c r="D355" s="927">
        <v>10.5</v>
      </c>
      <c r="E355" s="944"/>
      <c r="F355" s="939"/>
      <c r="G355" s="921"/>
      <c r="H355" s="938">
        <v>2</v>
      </c>
      <c r="I355" s="939">
        <v>2.52</v>
      </c>
      <c r="J355" s="921">
        <v>4.5</v>
      </c>
      <c r="K355" s="940">
        <v>1.24</v>
      </c>
      <c r="L355" s="938">
        <v>3</v>
      </c>
      <c r="M355" s="938">
        <v>30</v>
      </c>
      <c r="N355" s="941">
        <v>10</v>
      </c>
      <c r="O355" s="938" t="s">
        <v>10394</v>
      </c>
      <c r="P355" s="942" t="s">
        <v>11056</v>
      </c>
      <c r="Q355" s="943"/>
      <c r="R355" s="980"/>
      <c r="S355" s="943">
        <f t="shared" si="14"/>
        <v>2</v>
      </c>
      <c r="T355" s="980">
        <f t="shared" si="15"/>
        <v>2.52</v>
      </c>
      <c r="U355" s="988"/>
      <c r="V355" s="934"/>
      <c r="W355" s="934"/>
      <c r="X355" s="986"/>
      <c r="Y355" s="984"/>
    </row>
    <row r="356" spans="1:25" ht="14.4" customHeight="1" x14ac:dyDescent="0.3">
      <c r="A356" s="947" t="s">
        <v>11057</v>
      </c>
      <c r="B356" s="924">
        <v>18</v>
      </c>
      <c r="C356" s="925">
        <v>10.31</v>
      </c>
      <c r="D356" s="926">
        <v>4.9000000000000004</v>
      </c>
      <c r="E356" s="933">
        <v>14</v>
      </c>
      <c r="F356" s="915">
        <v>14.41</v>
      </c>
      <c r="G356" s="916">
        <v>7.4</v>
      </c>
      <c r="H356" s="914">
        <v>15</v>
      </c>
      <c r="I356" s="915">
        <v>8.4600000000000009</v>
      </c>
      <c r="J356" s="922">
        <v>5.9</v>
      </c>
      <c r="K356" s="917">
        <v>0.56000000000000005</v>
      </c>
      <c r="L356" s="914">
        <v>2</v>
      </c>
      <c r="M356" s="914">
        <v>15</v>
      </c>
      <c r="N356" s="918">
        <v>5</v>
      </c>
      <c r="O356" s="914" t="s">
        <v>10394</v>
      </c>
      <c r="P356" s="931" t="s">
        <v>11058</v>
      </c>
      <c r="Q356" s="919"/>
      <c r="R356" s="981"/>
      <c r="S356" s="919">
        <f t="shared" si="14"/>
        <v>1</v>
      </c>
      <c r="T356" s="981">
        <f t="shared" si="15"/>
        <v>-5.9499999999999993</v>
      </c>
      <c r="U356" s="987"/>
      <c r="V356" s="928"/>
      <c r="W356" s="928"/>
      <c r="X356" s="985"/>
      <c r="Y356" s="983">
        <v>29</v>
      </c>
    </row>
    <row r="357" spans="1:25" ht="14.4" customHeight="1" x14ac:dyDescent="0.3">
      <c r="A357" s="948" t="s">
        <v>11059</v>
      </c>
      <c r="B357" s="945">
        <v>7</v>
      </c>
      <c r="C357" s="946">
        <v>5.01</v>
      </c>
      <c r="D357" s="927">
        <v>7.4</v>
      </c>
      <c r="E357" s="944">
        <v>4</v>
      </c>
      <c r="F357" s="939">
        <v>3.91</v>
      </c>
      <c r="G357" s="921">
        <v>7</v>
      </c>
      <c r="H357" s="938">
        <v>4</v>
      </c>
      <c r="I357" s="939">
        <v>3.03</v>
      </c>
      <c r="J357" s="923">
        <v>7.5</v>
      </c>
      <c r="K357" s="940">
        <v>0.72</v>
      </c>
      <c r="L357" s="938">
        <v>2</v>
      </c>
      <c r="M357" s="938">
        <v>21</v>
      </c>
      <c r="N357" s="941">
        <v>7</v>
      </c>
      <c r="O357" s="938" t="s">
        <v>10394</v>
      </c>
      <c r="P357" s="942" t="s">
        <v>11060</v>
      </c>
      <c r="Q357" s="943"/>
      <c r="R357" s="980"/>
      <c r="S357" s="943">
        <f t="shared" si="14"/>
        <v>0</v>
      </c>
      <c r="T357" s="980">
        <f t="shared" si="15"/>
        <v>-0.88000000000000034</v>
      </c>
      <c r="U357" s="988"/>
      <c r="V357" s="934"/>
      <c r="W357" s="934"/>
      <c r="X357" s="986"/>
      <c r="Y357" s="984">
        <v>16</v>
      </c>
    </row>
    <row r="358" spans="1:25" ht="14.4" customHeight="1" x14ac:dyDescent="0.3">
      <c r="A358" s="948" t="s">
        <v>11061</v>
      </c>
      <c r="B358" s="945"/>
      <c r="C358" s="946"/>
      <c r="D358" s="927"/>
      <c r="E358" s="944"/>
      <c r="F358" s="939"/>
      <c r="G358" s="921"/>
      <c r="H358" s="938">
        <v>1</v>
      </c>
      <c r="I358" s="939">
        <v>1.04</v>
      </c>
      <c r="J358" s="921">
        <v>3</v>
      </c>
      <c r="K358" s="940">
        <v>1.04</v>
      </c>
      <c r="L358" s="938">
        <v>3</v>
      </c>
      <c r="M358" s="938">
        <v>27</v>
      </c>
      <c r="N358" s="941">
        <v>9</v>
      </c>
      <c r="O358" s="938" t="s">
        <v>10394</v>
      </c>
      <c r="P358" s="942" t="s">
        <v>11062</v>
      </c>
      <c r="Q358" s="943"/>
      <c r="R358" s="980"/>
      <c r="S358" s="943">
        <f t="shared" si="14"/>
        <v>1</v>
      </c>
      <c r="T358" s="980">
        <f t="shared" si="15"/>
        <v>1.04</v>
      </c>
      <c r="U358" s="988"/>
      <c r="V358" s="934"/>
      <c r="W358" s="934"/>
      <c r="X358" s="986"/>
      <c r="Y358" s="984"/>
    </row>
    <row r="359" spans="1:25" ht="14.4" customHeight="1" x14ac:dyDescent="0.3">
      <c r="A359" s="947" t="s">
        <v>11063</v>
      </c>
      <c r="B359" s="924">
        <v>57</v>
      </c>
      <c r="C359" s="925">
        <v>32.85</v>
      </c>
      <c r="D359" s="926">
        <v>2.5</v>
      </c>
      <c r="E359" s="933">
        <v>49</v>
      </c>
      <c r="F359" s="915">
        <v>28.48</v>
      </c>
      <c r="G359" s="916">
        <v>2.4</v>
      </c>
      <c r="H359" s="914">
        <v>26</v>
      </c>
      <c r="I359" s="915">
        <v>15.68</v>
      </c>
      <c r="J359" s="916">
        <v>2.6</v>
      </c>
      <c r="K359" s="917">
        <v>0.49</v>
      </c>
      <c r="L359" s="914">
        <v>2</v>
      </c>
      <c r="M359" s="914">
        <v>15</v>
      </c>
      <c r="N359" s="918">
        <v>5</v>
      </c>
      <c r="O359" s="914" t="s">
        <v>10394</v>
      </c>
      <c r="P359" s="931" t="s">
        <v>11064</v>
      </c>
      <c r="Q359" s="919"/>
      <c r="R359" s="981"/>
      <c r="S359" s="919">
        <f t="shared" si="14"/>
        <v>-23</v>
      </c>
      <c r="T359" s="981">
        <f t="shared" si="15"/>
        <v>-12.8</v>
      </c>
      <c r="U359" s="987"/>
      <c r="V359" s="928"/>
      <c r="W359" s="928"/>
      <c r="X359" s="985"/>
      <c r="Y359" s="983">
        <v>7</v>
      </c>
    </row>
    <row r="360" spans="1:25" ht="14.4" customHeight="1" x14ac:dyDescent="0.3">
      <c r="A360" s="948" t="s">
        <v>11065</v>
      </c>
      <c r="B360" s="945"/>
      <c r="C360" s="946"/>
      <c r="D360" s="927"/>
      <c r="E360" s="944"/>
      <c r="F360" s="939"/>
      <c r="G360" s="921"/>
      <c r="H360" s="938">
        <v>2</v>
      </c>
      <c r="I360" s="939">
        <v>1.34</v>
      </c>
      <c r="J360" s="921">
        <v>4.5</v>
      </c>
      <c r="K360" s="940">
        <v>0.67</v>
      </c>
      <c r="L360" s="938">
        <v>2</v>
      </c>
      <c r="M360" s="938">
        <v>18</v>
      </c>
      <c r="N360" s="941">
        <v>6</v>
      </c>
      <c r="O360" s="938" t="s">
        <v>10394</v>
      </c>
      <c r="P360" s="942" t="s">
        <v>11066</v>
      </c>
      <c r="Q360" s="943"/>
      <c r="R360" s="980"/>
      <c r="S360" s="943">
        <f t="shared" si="14"/>
        <v>2</v>
      </c>
      <c r="T360" s="980">
        <f t="shared" si="15"/>
        <v>1.34</v>
      </c>
      <c r="U360" s="988"/>
      <c r="V360" s="934"/>
      <c r="W360" s="934"/>
      <c r="X360" s="986"/>
      <c r="Y360" s="984"/>
    </row>
    <row r="361" spans="1:25" ht="14.4" customHeight="1" x14ac:dyDescent="0.3">
      <c r="A361" s="948" t="s">
        <v>11067</v>
      </c>
      <c r="B361" s="945"/>
      <c r="C361" s="946"/>
      <c r="D361" s="927"/>
      <c r="E361" s="944"/>
      <c r="F361" s="939"/>
      <c r="G361" s="921"/>
      <c r="H361" s="938">
        <v>1</v>
      </c>
      <c r="I361" s="939">
        <v>1.07</v>
      </c>
      <c r="J361" s="921">
        <v>6</v>
      </c>
      <c r="K361" s="940">
        <v>1.07</v>
      </c>
      <c r="L361" s="938">
        <v>3</v>
      </c>
      <c r="M361" s="938">
        <v>24</v>
      </c>
      <c r="N361" s="941">
        <v>8</v>
      </c>
      <c r="O361" s="938" t="s">
        <v>10394</v>
      </c>
      <c r="P361" s="942" t="s">
        <v>11068</v>
      </c>
      <c r="Q361" s="943"/>
      <c r="R361" s="980"/>
      <c r="S361" s="943">
        <f t="shared" si="14"/>
        <v>1</v>
      </c>
      <c r="T361" s="980">
        <f t="shared" si="15"/>
        <v>1.07</v>
      </c>
      <c r="U361" s="988"/>
      <c r="V361" s="934"/>
      <c r="W361" s="934"/>
      <c r="X361" s="986"/>
      <c r="Y361" s="984"/>
    </row>
    <row r="362" spans="1:25" ht="14.4" customHeight="1" x14ac:dyDescent="0.3">
      <c r="A362" s="947" t="s">
        <v>8608</v>
      </c>
      <c r="B362" s="924">
        <v>1</v>
      </c>
      <c r="C362" s="925">
        <v>2.12</v>
      </c>
      <c r="D362" s="926">
        <v>18</v>
      </c>
      <c r="E362" s="933"/>
      <c r="F362" s="915"/>
      <c r="G362" s="916"/>
      <c r="H362" s="914"/>
      <c r="I362" s="915"/>
      <c r="J362" s="916"/>
      <c r="K362" s="917">
        <v>1.77</v>
      </c>
      <c r="L362" s="914">
        <v>4</v>
      </c>
      <c r="M362" s="914">
        <v>33</v>
      </c>
      <c r="N362" s="918">
        <v>11</v>
      </c>
      <c r="O362" s="914" t="s">
        <v>10394</v>
      </c>
      <c r="P362" s="931" t="s">
        <v>11069</v>
      </c>
      <c r="Q362" s="919"/>
      <c r="R362" s="981"/>
      <c r="S362" s="919">
        <f t="shared" si="14"/>
        <v>0</v>
      </c>
      <c r="T362" s="981">
        <f t="shared" si="15"/>
        <v>0</v>
      </c>
      <c r="U362" s="987"/>
      <c r="V362" s="928"/>
      <c r="W362" s="928"/>
      <c r="X362" s="985"/>
      <c r="Y362" s="983"/>
    </row>
    <row r="363" spans="1:25" ht="14.4" customHeight="1" x14ac:dyDescent="0.3">
      <c r="A363" s="947" t="s">
        <v>11070</v>
      </c>
      <c r="B363" s="928">
        <v>2</v>
      </c>
      <c r="C363" s="929">
        <v>2.06</v>
      </c>
      <c r="D363" s="930">
        <v>2</v>
      </c>
      <c r="E363" s="933"/>
      <c r="F363" s="915"/>
      <c r="G363" s="916"/>
      <c r="H363" s="911">
        <v>5</v>
      </c>
      <c r="I363" s="912">
        <v>5.16</v>
      </c>
      <c r="J363" s="913">
        <v>2.2000000000000002</v>
      </c>
      <c r="K363" s="917">
        <v>1.03</v>
      </c>
      <c r="L363" s="914">
        <v>2</v>
      </c>
      <c r="M363" s="914">
        <v>18</v>
      </c>
      <c r="N363" s="918">
        <v>6</v>
      </c>
      <c r="O363" s="914" t="s">
        <v>10394</v>
      </c>
      <c r="P363" s="931" t="s">
        <v>11071</v>
      </c>
      <c r="Q363" s="919"/>
      <c r="R363" s="981"/>
      <c r="S363" s="919">
        <f t="shared" si="14"/>
        <v>5</v>
      </c>
      <c r="T363" s="981">
        <f t="shared" si="15"/>
        <v>5.16</v>
      </c>
      <c r="U363" s="987"/>
      <c r="V363" s="928"/>
      <c r="W363" s="928"/>
      <c r="X363" s="985"/>
      <c r="Y363" s="983"/>
    </row>
    <row r="364" spans="1:25" ht="14.4" customHeight="1" x14ac:dyDescent="0.3">
      <c r="A364" s="948" t="s">
        <v>11072</v>
      </c>
      <c r="B364" s="934">
        <v>1</v>
      </c>
      <c r="C364" s="935">
        <v>16.03</v>
      </c>
      <c r="D364" s="932">
        <v>143</v>
      </c>
      <c r="E364" s="944"/>
      <c r="F364" s="939"/>
      <c r="G364" s="921"/>
      <c r="H364" s="936"/>
      <c r="I364" s="937"/>
      <c r="J364" s="920"/>
      <c r="K364" s="940">
        <v>1.73</v>
      </c>
      <c r="L364" s="938">
        <v>3</v>
      </c>
      <c r="M364" s="938">
        <v>30</v>
      </c>
      <c r="N364" s="941">
        <v>10</v>
      </c>
      <c r="O364" s="938" t="s">
        <v>10394</v>
      </c>
      <c r="P364" s="942" t="s">
        <v>11071</v>
      </c>
      <c r="Q364" s="943"/>
      <c r="R364" s="980"/>
      <c r="S364" s="943">
        <f t="shared" si="14"/>
        <v>0</v>
      </c>
      <c r="T364" s="980">
        <f t="shared" si="15"/>
        <v>0</v>
      </c>
      <c r="U364" s="988"/>
      <c r="V364" s="934"/>
      <c r="W364" s="934"/>
      <c r="X364" s="986"/>
      <c r="Y364" s="984"/>
    </row>
    <row r="365" spans="1:25" ht="14.4" customHeight="1" x14ac:dyDescent="0.3">
      <c r="A365" s="948" t="s">
        <v>11073</v>
      </c>
      <c r="B365" s="934"/>
      <c r="C365" s="935"/>
      <c r="D365" s="932"/>
      <c r="E365" s="944">
        <v>1</v>
      </c>
      <c r="F365" s="939">
        <v>5.27</v>
      </c>
      <c r="G365" s="921">
        <v>29</v>
      </c>
      <c r="H365" s="936">
        <v>2</v>
      </c>
      <c r="I365" s="937">
        <v>7.35</v>
      </c>
      <c r="J365" s="920">
        <v>10</v>
      </c>
      <c r="K365" s="940">
        <v>3.67</v>
      </c>
      <c r="L365" s="938">
        <v>6</v>
      </c>
      <c r="M365" s="938">
        <v>51</v>
      </c>
      <c r="N365" s="941">
        <v>17</v>
      </c>
      <c r="O365" s="938" t="s">
        <v>10394</v>
      </c>
      <c r="P365" s="942" t="s">
        <v>11071</v>
      </c>
      <c r="Q365" s="943"/>
      <c r="R365" s="980"/>
      <c r="S365" s="943">
        <f t="shared" si="14"/>
        <v>1</v>
      </c>
      <c r="T365" s="980">
        <f t="shared" si="15"/>
        <v>2.08</v>
      </c>
      <c r="U365" s="988"/>
      <c r="V365" s="934"/>
      <c r="W365" s="934"/>
      <c r="X365" s="986"/>
      <c r="Y365" s="984"/>
    </row>
    <row r="366" spans="1:25" ht="14.4" customHeight="1" x14ac:dyDescent="0.3">
      <c r="A366" s="947" t="s">
        <v>11074</v>
      </c>
      <c r="B366" s="928">
        <v>1</v>
      </c>
      <c r="C366" s="929">
        <v>0.91</v>
      </c>
      <c r="D366" s="930">
        <v>2</v>
      </c>
      <c r="E366" s="933">
        <v>2</v>
      </c>
      <c r="F366" s="915">
        <v>8.52</v>
      </c>
      <c r="G366" s="916">
        <v>41</v>
      </c>
      <c r="H366" s="911">
        <v>3</v>
      </c>
      <c r="I366" s="912">
        <v>11.13</v>
      </c>
      <c r="J366" s="922">
        <v>22.7</v>
      </c>
      <c r="K366" s="917">
        <v>0.91</v>
      </c>
      <c r="L366" s="914">
        <v>2</v>
      </c>
      <c r="M366" s="914">
        <v>15</v>
      </c>
      <c r="N366" s="918">
        <v>5</v>
      </c>
      <c r="O366" s="914" t="s">
        <v>10394</v>
      </c>
      <c r="P366" s="931" t="s">
        <v>11075</v>
      </c>
      <c r="Q366" s="919"/>
      <c r="R366" s="981"/>
      <c r="S366" s="919">
        <f t="shared" si="14"/>
        <v>1</v>
      </c>
      <c r="T366" s="981">
        <f t="shared" si="15"/>
        <v>2.6100000000000012</v>
      </c>
      <c r="U366" s="987"/>
      <c r="V366" s="928"/>
      <c r="W366" s="928"/>
      <c r="X366" s="985"/>
      <c r="Y366" s="983">
        <v>59</v>
      </c>
    </row>
    <row r="367" spans="1:25" ht="14.4" customHeight="1" x14ac:dyDescent="0.3">
      <c r="A367" s="948" t="s">
        <v>11076</v>
      </c>
      <c r="B367" s="934"/>
      <c r="C367" s="935"/>
      <c r="D367" s="932"/>
      <c r="E367" s="944">
        <v>2</v>
      </c>
      <c r="F367" s="939">
        <v>4.17</v>
      </c>
      <c r="G367" s="921">
        <v>11.5</v>
      </c>
      <c r="H367" s="936">
        <v>2</v>
      </c>
      <c r="I367" s="937">
        <v>1.84</v>
      </c>
      <c r="J367" s="923">
        <v>10.5</v>
      </c>
      <c r="K367" s="940">
        <v>0.92</v>
      </c>
      <c r="L367" s="938">
        <v>2</v>
      </c>
      <c r="M367" s="938">
        <v>18</v>
      </c>
      <c r="N367" s="941">
        <v>6</v>
      </c>
      <c r="O367" s="938" t="s">
        <v>10394</v>
      </c>
      <c r="P367" s="942" t="s">
        <v>11077</v>
      </c>
      <c r="Q367" s="943"/>
      <c r="R367" s="980"/>
      <c r="S367" s="943">
        <f t="shared" si="14"/>
        <v>0</v>
      </c>
      <c r="T367" s="980">
        <f t="shared" si="15"/>
        <v>-2.33</v>
      </c>
      <c r="U367" s="988"/>
      <c r="V367" s="934"/>
      <c r="W367" s="934"/>
      <c r="X367" s="986"/>
      <c r="Y367" s="984">
        <v>9</v>
      </c>
    </row>
    <row r="368" spans="1:25" ht="14.4" customHeight="1" x14ac:dyDescent="0.3">
      <c r="A368" s="948" t="s">
        <v>11078</v>
      </c>
      <c r="B368" s="934">
        <v>3</v>
      </c>
      <c r="C368" s="935">
        <v>9.2799999999999994</v>
      </c>
      <c r="D368" s="932">
        <v>10.3</v>
      </c>
      <c r="E368" s="944">
        <v>3</v>
      </c>
      <c r="F368" s="939">
        <v>9.2799999999999994</v>
      </c>
      <c r="G368" s="921">
        <v>8</v>
      </c>
      <c r="H368" s="936">
        <v>10</v>
      </c>
      <c r="I368" s="937">
        <v>39.75</v>
      </c>
      <c r="J368" s="923">
        <v>16.3</v>
      </c>
      <c r="K368" s="940">
        <v>3.09</v>
      </c>
      <c r="L368" s="938">
        <v>3</v>
      </c>
      <c r="M368" s="938">
        <v>30</v>
      </c>
      <c r="N368" s="941">
        <v>10</v>
      </c>
      <c r="O368" s="938" t="s">
        <v>10394</v>
      </c>
      <c r="P368" s="942" t="s">
        <v>11079</v>
      </c>
      <c r="Q368" s="943"/>
      <c r="R368" s="980"/>
      <c r="S368" s="943">
        <f t="shared" si="14"/>
        <v>7</v>
      </c>
      <c r="T368" s="980">
        <f t="shared" si="15"/>
        <v>30.47</v>
      </c>
      <c r="U368" s="988"/>
      <c r="V368" s="934"/>
      <c r="W368" s="934"/>
      <c r="X368" s="986"/>
      <c r="Y368" s="984">
        <v>91</v>
      </c>
    </row>
    <row r="369" spans="1:25" ht="14.4" customHeight="1" x14ac:dyDescent="0.3">
      <c r="A369" s="947" t="s">
        <v>11080</v>
      </c>
      <c r="B369" s="928">
        <v>2</v>
      </c>
      <c r="C369" s="929">
        <v>1.32</v>
      </c>
      <c r="D369" s="930">
        <v>10</v>
      </c>
      <c r="E369" s="933"/>
      <c r="F369" s="915"/>
      <c r="G369" s="916"/>
      <c r="H369" s="911">
        <v>4</v>
      </c>
      <c r="I369" s="912">
        <v>2.76</v>
      </c>
      <c r="J369" s="922">
        <v>7</v>
      </c>
      <c r="K369" s="917">
        <v>0.66</v>
      </c>
      <c r="L369" s="914">
        <v>2</v>
      </c>
      <c r="M369" s="914">
        <v>18</v>
      </c>
      <c r="N369" s="918">
        <v>6</v>
      </c>
      <c r="O369" s="914" t="s">
        <v>10394</v>
      </c>
      <c r="P369" s="931" t="s">
        <v>11081</v>
      </c>
      <c r="Q369" s="919"/>
      <c r="R369" s="981"/>
      <c r="S369" s="919">
        <f t="shared" si="14"/>
        <v>4</v>
      </c>
      <c r="T369" s="981">
        <f t="shared" si="15"/>
        <v>2.76</v>
      </c>
      <c r="U369" s="987"/>
      <c r="V369" s="928"/>
      <c r="W369" s="928"/>
      <c r="X369" s="985"/>
      <c r="Y369" s="983">
        <v>12</v>
      </c>
    </row>
    <row r="370" spans="1:25" ht="14.4" customHeight="1" x14ac:dyDescent="0.3">
      <c r="A370" s="948" t="s">
        <v>11082</v>
      </c>
      <c r="B370" s="934"/>
      <c r="C370" s="935"/>
      <c r="D370" s="932"/>
      <c r="E370" s="944"/>
      <c r="F370" s="939"/>
      <c r="G370" s="921"/>
      <c r="H370" s="936">
        <v>4</v>
      </c>
      <c r="I370" s="937">
        <v>7.56</v>
      </c>
      <c r="J370" s="923">
        <v>27</v>
      </c>
      <c r="K370" s="940">
        <v>0.76</v>
      </c>
      <c r="L370" s="938">
        <v>2</v>
      </c>
      <c r="M370" s="938">
        <v>18</v>
      </c>
      <c r="N370" s="941">
        <v>6</v>
      </c>
      <c r="O370" s="938" t="s">
        <v>10394</v>
      </c>
      <c r="P370" s="942" t="s">
        <v>11083</v>
      </c>
      <c r="Q370" s="943"/>
      <c r="R370" s="980"/>
      <c r="S370" s="943">
        <f t="shared" si="14"/>
        <v>4</v>
      </c>
      <c r="T370" s="980">
        <f t="shared" si="15"/>
        <v>7.56</v>
      </c>
      <c r="U370" s="988"/>
      <c r="V370" s="934"/>
      <c r="W370" s="934"/>
      <c r="X370" s="986"/>
      <c r="Y370" s="984">
        <v>84</v>
      </c>
    </row>
    <row r="371" spans="1:25" ht="14.4" customHeight="1" x14ac:dyDescent="0.3">
      <c r="A371" s="948" t="s">
        <v>11084</v>
      </c>
      <c r="B371" s="934"/>
      <c r="C371" s="935"/>
      <c r="D371" s="932"/>
      <c r="E371" s="944"/>
      <c r="F371" s="939"/>
      <c r="G371" s="921"/>
      <c r="H371" s="936">
        <v>4</v>
      </c>
      <c r="I371" s="937">
        <v>7.3</v>
      </c>
      <c r="J371" s="920">
        <v>9.8000000000000007</v>
      </c>
      <c r="K371" s="940">
        <v>1.83</v>
      </c>
      <c r="L371" s="938">
        <v>3</v>
      </c>
      <c r="M371" s="938">
        <v>30</v>
      </c>
      <c r="N371" s="941">
        <v>10</v>
      </c>
      <c r="O371" s="938" t="s">
        <v>10394</v>
      </c>
      <c r="P371" s="942" t="s">
        <v>11085</v>
      </c>
      <c r="Q371" s="943"/>
      <c r="R371" s="980"/>
      <c r="S371" s="943">
        <f t="shared" si="14"/>
        <v>4</v>
      </c>
      <c r="T371" s="980">
        <f t="shared" si="15"/>
        <v>7.3</v>
      </c>
      <c r="U371" s="988"/>
      <c r="V371" s="934"/>
      <c r="W371" s="934"/>
      <c r="X371" s="986"/>
      <c r="Y371" s="984">
        <v>9</v>
      </c>
    </row>
    <row r="372" spans="1:25" ht="14.4" customHeight="1" x14ac:dyDescent="0.3">
      <c r="A372" s="947" t="s">
        <v>11086</v>
      </c>
      <c r="B372" s="928">
        <v>4</v>
      </c>
      <c r="C372" s="929">
        <v>2.08</v>
      </c>
      <c r="D372" s="930">
        <v>3.8</v>
      </c>
      <c r="E372" s="933"/>
      <c r="F372" s="915"/>
      <c r="G372" s="916"/>
      <c r="H372" s="911">
        <v>4</v>
      </c>
      <c r="I372" s="912">
        <v>1.95</v>
      </c>
      <c r="J372" s="913">
        <v>3.5</v>
      </c>
      <c r="K372" s="917">
        <v>0.49</v>
      </c>
      <c r="L372" s="914">
        <v>1</v>
      </c>
      <c r="M372" s="914">
        <v>12</v>
      </c>
      <c r="N372" s="918">
        <v>4</v>
      </c>
      <c r="O372" s="914" t="s">
        <v>10394</v>
      </c>
      <c r="P372" s="931" t="s">
        <v>11087</v>
      </c>
      <c r="Q372" s="919"/>
      <c r="R372" s="981"/>
      <c r="S372" s="919">
        <f t="shared" si="14"/>
        <v>4</v>
      </c>
      <c r="T372" s="981">
        <f t="shared" si="15"/>
        <v>1.95</v>
      </c>
      <c r="U372" s="987"/>
      <c r="V372" s="928"/>
      <c r="W372" s="928"/>
      <c r="X372" s="985"/>
      <c r="Y372" s="983">
        <v>4</v>
      </c>
    </row>
    <row r="373" spans="1:25" ht="14.4" customHeight="1" x14ac:dyDescent="0.3">
      <c r="A373" s="947" t="s">
        <v>11088</v>
      </c>
      <c r="B373" s="928">
        <v>1</v>
      </c>
      <c r="C373" s="929">
        <v>0.54</v>
      </c>
      <c r="D373" s="930">
        <v>4</v>
      </c>
      <c r="E373" s="933">
        <v>3</v>
      </c>
      <c r="F373" s="915">
        <v>2.79</v>
      </c>
      <c r="G373" s="916">
        <v>10</v>
      </c>
      <c r="H373" s="911">
        <v>6</v>
      </c>
      <c r="I373" s="912">
        <v>3.27</v>
      </c>
      <c r="J373" s="913">
        <v>4.5</v>
      </c>
      <c r="K373" s="917">
        <v>0.54</v>
      </c>
      <c r="L373" s="914">
        <v>2</v>
      </c>
      <c r="M373" s="914">
        <v>15</v>
      </c>
      <c r="N373" s="918">
        <v>5</v>
      </c>
      <c r="O373" s="914" t="s">
        <v>10394</v>
      </c>
      <c r="P373" s="931" t="s">
        <v>11089</v>
      </c>
      <c r="Q373" s="919"/>
      <c r="R373" s="981"/>
      <c r="S373" s="919">
        <f t="shared" si="14"/>
        <v>3</v>
      </c>
      <c r="T373" s="981">
        <f t="shared" si="15"/>
        <v>0.48</v>
      </c>
      <c r="U373" s="987"/>
      <c r="V373" s="928"/>
      <c r="W373" s="928"/>
      <c r="X373" s="985"/>
      <c r="Y373" s="983">
        <v>10</v>
      </c>
    </row>
    <row r="374" spans="1:25" ht="14.4" customHeight="1" x14ac:dyDescent="0.3">
      <c r="A374" s="948" t="s">
        <v>11090</v>
      </c>
      <c r="B374" s="934">
        <v>1</v>
      </c>
      <c r="C374" s="935">
        <v>0.76</v>
      </c>
      <c r="D374" s="932">
        <v>23</v>
      </c>
      <c r="E374" s="944">
        <v>1</v>
      </c>
      <c r="F374" s="939">
        <v>0.66</v>
      </c>
      <c r="G374" s="921">
        <v>5</v>
      </c>
      <c r="H374" s="936"/>
      <c r="I374" s="937"/>
      <c r="J374" s="920"/>
      <c r="K374" s="940">
        <v>0.66</v>
      </c>
      <c r="L374" s="938">
        <v>2</v>
      </c>
      <c r="M374" s="938">
        <v>21</v>
      </c>
      <c r="N374" s="941">
        <v>7</v>
      </c>
      <c r="O374" s="938" t="s">
        <v>10394</v>
      </c>
      <c r="P374" s="942" t="s">
        <v>11089</v>
      </c>
      <c r="Q374" s="943"/>
      <c r="R374" s="980"/>
      <c r="S374" s="943">
        <f t="shared" si="14"/>
        <v>-1</v>
      </c>
      <c r="T374" s="980">
        <f t="shared" si="15"/>
        <v>-0.66</v>
      </c>
      <c r="U374" s="988"/>
      <c r="V374" s="934"/>
      <c r="W374" s="934"/>
      <c r="X374" s="986"/>
      <c r="Y374" s="984"/>
    </row>
    <row r="375" spans="1:25" ht="14.4" customHeight="1" x14ac:dyDescent="0.3">
      <c r="A375" s="948" t="s">
        <v>11091</v>
      </c>
      <c r="B375" s="934"/>
      <c r="C375" s="935"/>
      <c r="D375" s="932"/>
      <c r="E375" s="944"/>
      <c r="F375" s="939"/>
      <c r="G375" s="921"/>
      <c r="H375" s="936">
        <v>4</v>
      </c>
      <c r="I375" s="937">
        <v>15.38</v>
      </c>
      <c r="J375" s="923">
        <v>35.5</v>
      </c>
      <c r="K375" s="940">
        <v>1.05</v>
      </c>
      <c r="L375" s="938">
        <v>3</v>
      </c>
      <c r="M375" s="938">
        <v>27</v>
      </c>
      <c r="N375" s="941">
        <v>9</v>
      </c>
      <c r="O375" s="938" t="s">
        <v>10394</v>
      </c>
      <c r="P375" s="942" t="s">
        <v>11089</v>
      </c>
      <c r="Q375" s="943"/>
      <c r="R375" s="980"/>
      <c r="S375" s="943">
        <f t="shared" si="14"/>
        <v>4</v>
      </c>
      <c r="T375" s="980">
        <f t="shared" si="15"/>
        <v>15.38</v>
      </c>
      <c r="U375" s="988"/>
      <c r="V375" s="934"/>
      <c r="W375" s="934"/>
      <c r="X375" s="986"/>
      <c r="Y375" s="984">
        <v>106</v>
      </c>
    </row>
    <row r="376" spans="1:25" ht="14.4" customHeight="1" x14ac:dyDescent="0.3">
      <c r="A376" s="947" t="s">
        <v>11092</v>
      </c>
      <c r="B376" s="928">
        <v>31</v>
      </c>
      <c r="C376" s="929">
        <v>26.81</v>
      </c>
      <c r="D376" s="930">
        <v>3.8</v>
      </c>
      <c r="E376" s="911">
        <v>34</v>
      </c>
      <c r="F376" s="912">
        <v>63.24</v>
      </c>
      <c r="G376" s="913">
        <v>7.3</v>
      </c>
      <c r="H376" s="914">
        <v>33</v>
      </c>
      <c r="I376" s="915">
        <v>29.02</v>
      </c>
      <c r="J376" s="916">
        <v>2.9</v>
      </c>
      <c r="K376" s="917">
        <v>0.86</v>
      </c>
      <c r="L376" s="914">
        <v>1</v>
      </c>
      <c r="M376" s="914">
        <v>12</v>
      </c>
      <c r="N376" s="918">
        <v>4</v>
      </c>
      <c r="O376" s="914" t="s">
        <v>10394</v>
      </c>
      <c r="P376" s="931" t="s">
        <v>11093</v>
      </c>
      <c r="Q376" s="919"/>
      <c r="R376" s="981"/>
      <c r="S376" s="919">
        <f t="shared" si="14"/>
        <v>-1</v>
      </c>
      <c r="T376" s="981">
        <f t="shared" si="15"/>
        <v>-34.22</v>
      </c>
      <c r="U376" s="987"/>
      <c r="V376" s="928"/>
      <c r="W376" s="928"/>
      <c r="X376" s="985"/>
      <c r="Y376" s="983">
        <v>1</v>
      </c>
    </row>
    <row r="377" spans="1:25" ht="14.4" customHeight="1" x14ac:dyDescent="0.3">
      <c r="A377" s="948" t="s">
        <v>11094</v>
      </c>
      <c r="B377" s="934">
        <v>2</v>
      </c>
      <c r="C377" s="935">
        <v>8.5399999999999991</v>
      </c>
      <c r="D377" s="932">
        <v>31</v>
      </c>
      <c r="E377" s="936">
        <v>7</v>
      </c>
      <c r="F377" s="937">
        <v>23.44</v>
      </c>
      <c r="G377" s="920">
        <v>11.7</v>
      </c>
      <c r="H377" s="938">
        <v>14</v>
      </c>
      <c r="I377" s="939">
        <v>25.14</v>
      </c>
      <c r="J377" s="921">
        <v>3.9</v>
      </c>
      <c r="K377" s="940">
        <v>2.02</v>
      </c>
      <c r="L377" s="938">
        <v>3</v>
      </c>
      <c r="M377" s="938">
        <v>24</v>
      </c>
      <c r="N377" s="941">
        <v>8</v>
      </c>
      <c r="O377" s="938" t="s">
        <v>10394</v>
      </c>
      <c r="P377" s="942" t="s">
        <v>11095</v>
      </c>
      <c r="Q377" s="943"/>
      <c r="R377" s="980"/>
      <c r="S377" s="943">
        <f t="shared" si="14"/>
        <v>7</v>
      </c>
      <c r="T377" s="980">
        <f t="shared" si="15"/>
        <v>1.6999999999999993</v>
      </c>
      <c r="U377" s="988"/>
      <c r="V377" s="934"/>
      <c r="W377" s="934"/>
      <c r="X377" s="986"/>
      <c r="Y377" s="984">
        <v>4</v>
      </c>
    </row>
    <row r="378" spans="1:25" ht="14.4" customHeight="1" x14ac:dyDescent="0.3">
      <c r="A378" s="948" t="s">
        <v>11096</v>
      </c>
      <c r="B378" s="934">
        <v>10</v>
      </c>
      <c r="C378" s="935">
        <v>99.56</v>
      </c>
      <c r="D378" s="932">
        <v>29.4</v>
      </c>
      <c r="E378" s="936">
        <v>19</v>
      </c>
      <c r="F378" s="937">
        <v>192.5</v>
      </c>
      <c r="G378" s="920">
        <v>33</v>
      </c>
      <c r="H378" s="938">
        <v>9</v>
      </c>
      <c r="I378" s="939">
        <v>94.76</v>
      </c>
      <c r="J378" s="921">
        <v>25.7</v>
      </c>
      <c r="K378" s="940">
        <v>10.61</v>
      </c>
      <c r="L378" s="938">
        <v>9</v>
      </c>
      <c r="M378" s="938">
        <v>78</v>
      </c>
      <c r="N378" s="941">
        <v>26</v>
      </c>
      <c r="O378" s="938" t="s">
        <v>10394</v>
      </c>
      <c r="P378" s="942" t="s">
        <v>11097</v>
      </c>
      <c r="Q378" s="943"/>
      <c r="R378" s="980"/>
      <c r="S378" s="943">
        <f t="shared" si="14"/>
        <v>-10</v>
      </c>
      <c r="T378" s="980">
        <f t="shared" si="15"/>
        <v>-97.74</v>
      </c>
      <c r="U378" s="988"/>
      <c r="V378" s="934"/>
      <c r="W378" s="934"/>
      <c r="X378" s="986"/>
      <c r="Y378" s="984">
        <v>37</v>
      </c>
    </row>
    <row r="379" spans="1:25" ht="14.4" customHeight="1" x14ac:dyDescent="0.3">
      <c r="A379" s="947" t="s">
        <v>11098</v>
      </c>
      <c r="B379" s="924">
        <v>1</v>
      </c>
      <c r="C379" s="925">
        <v>3</v>
      </c>
      <c r="D379" s="926">
        <v>10</v>
      </c>
      <c r="E379" s="933"/>
      <c r="F379" s="915"/>
      <c r="G379" s="916"/>
      <c r="H379" s="914">
        <v>1</v>
      </c>
      <c r="I379" s="915">
        <v>3</v>
      </c>
      <c r="J379" s="922">
        <v>32</v>
      </c>
      <c r="K379" s="917">
        <v>3</v>
      </c>
      <c r="L379" s="914">
        <v>6</v>
      </c>
      <c r="M379" s="914">
        <v>54</v>
      </c>
      <c r="N379" s="918">
        <v>18</v>
      </c>
      <c r="O379" s="914" t="s">
        <v>10394</v>
      </c>
      <c r="P379" s="931" t="s">
        <v>11099</v>
      </c>
      <c r="Q379" s="919"/>
      <c r="R379" s="981"/>
      <c r="S379" s="919">
        <f t="shared" si="14"/>
        <v>1</v>
      </c>
      <c r="T379" s="981">
        <f t="shared" si="15"/>
        <v>3</v>
      </c>
      <c r="U379" s="987"/>
      <c r="V379" s="928"/>
      <c r="W379" s="928"/>
      <c r="X379" s="985"/>
      <c r="Y379" s="983">
        <v>14</v>
      </c>
    </row>
    <row r="380" spans="1:25" ht="14.4" customHeight="1" x14ac:dyDescent="0.3">
      <c r="A380" s="948" t="s">
        <v>11100</v>
      </c>
      <c r="B380" s="945">
        <v>2</v>
      </c>
      <c r="C380" s="946">
        <v>11.78</v>
      </c>
      <c r="D380" s="927">
        <v>27.5</v>
      </c>
      <c r="E380" s="944">
        <v>1</v>
      </c>
      <c r="F380" s="939">
        <v>5.89</v>
      </c>
      <c r="G380" s="921">
        <v>8</v>
      </c>
      <c r="H380" s="938"/>
      <c r="I380" s="939"/>
      <c r="J380" s="921"/>
      <c r="K380" s="940">
        <v>5.89</v>
      </c>
      <c r="L380" s="938">
        <v>7</v>
      </c>
      <c r="M380" s="938">
        <v>66</v>
      </c>
      <c r="N380" s="941">
        <v>22</v>
      </c>
      <c r="O380" s="938" t="s">
        <v>10394</v>
      </c>
      <c r="P380" s="942" t="s">
        <v>11101</v>
      </c>
      <c r="Q380" s="943"/>
      <c r="R380" s="980"/>
      <c r="S380" s="943">
        <f t="shared" si="14"/>
        <v>-1</v>
      </c>
      <c r="T380" s="980">
        <f t="shared" si="15"/>
        <v>-5.89</v>
      </c>
      <c r="U380" s="988"/>
      <c r="V380" s="934"/>
      <c r="W380" s="934"/>
      <c r="X380" s="986"/>
      <c r="Y380" s="984"/>
    </row>
    <row r="381" spans="1:25" ht="14.4" customHeight="1" x14ac:dyDescent="0.3">
      <c r="A381" s="947" t="s">
        <v>11102</v>
      </c>
      <c r="B381" s="928"/>
      <c r="C381" s="929"/>
      <c r="D381" s="930"/>
      <c r="E381" s="911">
        <v>1</v>
      </c>
      <c r="F381" s="912">
        <v>1.43</v>
      </c>
      <c r="G381" s="913">
        <v>9</v>
      </c>
      <c r="H381" s="914">
        <v>1</v>
      </c>
      <c r="I381" s="915">
        <v>1.1100000000000001</v>
      </c>
      <c r="J381" s="916">
        <v>3</v>
      </c>
      <c r="K381" s="917">
        <v>1.43</v>
      </c>
      <c r="L381" s="914">
        <v>4</v>
      </c>
      <c r="M381" s="914">
        <v>36</v>
      </c>
      <c r="N381" s="918">
        <v>12</v>
      </c>
      <c r="O381" s="914" t="s">
        <v>10394</v>
      </c>
      <c r="P381" s="931" t="s">
        <v>11103</v>
      </c>
      <c r="Q381" s="919"/>
      <c r="R381" s="981"/>
      <c r="S381" s="919">
        <f t="shared" si="14"/>
        <v>0</v>
      </c>
      <c r="T381" s="981">
        <f t="shared" si="15"/>
        <v>-0.31999999999999984</v>
      </c>
      <c r="U381" s="987"/>
      <c r="V381" s="928"/>
      <c r="W381" s="928"/>
      <c r="X381" s="985"/>
      <c r="Y381" s="983"/>
    </row>
    <row r="382" spans="1:25" ht="14.4" customHeight="1" x14ac:dyDescent="0.3">
      <c r="A382" s="948" t="s">
        <v>8384</v>
      </c>
      <c r="B382" s="934"/>
      <c r="C382" s="935"/>
      <c r="D382" s="932"/>
      <c r="E382" s="936">
        <v>1</v>
      </c>
      <c r="F382" s="937">
        <v>3.72</v>
      </c>
      <c r="G382" s="920">
        <v>34</v>
      </c>
      <c r="H382" s="938"/>
      <c r="I382" s="939"/>
      <c r="J382" s="921"/>
      <c r="K382" s="940">
        <v>3.72</v>
      </c>
      <c r="L382" s="938">
        <v>8</v>
      </c>
      <c r="M382" s="938">
        <v>69</v>
      </c>
      <c r="N382" s="941">
        <v>23</v>
      </c>
      <c r="O382" s="938" t="s">
        <v>10394</v>
      </c>
      <c r="P382" s="942" t="s">
        <v>11104</v>
      </c>
      <c r="Q382" s="943"/>
      <c r="R382" s="980"/>
      <c r="S382" s="943">
        <f t="shared" si="14"/>
        <v>-1</v>
      </c>
      <c r="T382" s="980">
        <f t="shared" si="15"/>
        <v>-3.72</v>
      </c>
      <c r="U382" s="988"/>
      <c r="V382" s="934"/>
      <c r="W382" s="934"/>
      <c r="X382" s="986"/>
      <c r="Y382" s="984"/>
    </row>
    <row r="383" spans="1:25" ht="14.4" customHeight="1" x14ac:dyDescent="0.3">
      <c r="A383" s="947" t="s">
        <v>11105</v>
      </c>
      <c r="B383" s="928">
        <v>2</v>
      </c>
      <c r="C383" s="929">
        <v>1.86</v>
      </c>
      <c r="D383" s="930">
        <v>9.5</v>
      </c>
      <c r="E383" s="911"/>
      <c r="F383" s="912"/>
      <c r="G383" s="913"/>
      <c r="H383" s="914">
        <v>5</v>
      </c>
      <c r="I383" s="915">
        <v>4.7</v>
      </c>
      <c r="J383" s="922">
        <v>9.4</v>
      </c>
      <c r="K383" s="917">
        <v>0.93</v>
      </c>
      <c r="L383" s="914">
        <v>3</v>
      </c>
      <c r="M383" s="914">
        <v>27</v>
      </c>
      <c r="N383" s="918">
        <v>9</v>
      </c>
      <c r="O383" s="914" t="s">
        <v>10394</v>
      </c>
      <c r="P383" s="931" t="s">
        <v>11106</v>
      </c>
      <c r="Q383" s="919"/>
      <c r="R383" s="981"/>
      <c r="S383" s="919">
        <f t="shared" si="14"/>
        <v>5</v>
      </c>
      <c r="T383" s="981">
        <f t="shared" si="15"/>
        <v>4.7</v>
      </c>
      <c r="U383" s="987"/>
      <c r="V383" s="928"/>
      <c r="W383" s="928"/>
      <c r="X383" s="985"/>
      <c r="Y383" s="983">
        <v>6</v>
      </c>
    </row>
    <row r="384" spans="1:25" ht="14.4" customHeight="1" x14ac:dyDescent="0.3">
      <c r="A384" s="948" t="s">
        <v>11107</v>
      </c>
      <c r="B384" s="934">
        <v>6</v>
      </c>
      <c r="C384" s="935">
        <v>9.17</v>
      </c>
      <c r="D384" s="932">
        <v>11</v>
      </c>
      <c r="E384" s="936">
        <v>6</v>
      </c>
      <c r="F384" s="937">
        <v>6.86</v>
      </c>
      <c r="G384" s="920">
        <v>10.199999999999999</v>
      </c>
      <c r="H384" s="938">
        <v>3</v>
      </c>
      <c r="I384" s="939">
        <v>3.52</v>
      </c>
      <c r="J384" s="921">
        <v>9.6999999999999993</v>
      </c>
      <c r="K384" s="940">
        <v>1.1100000000000001</v>
      </c>
      <c r="L384" s="938">
        <v>4</v>
      </c>
      <c r="M384" s="938">
        <v>33</v>
      </c>
      <c r="N384" s="941">
        <v>11</v>
      </c>
      <c r="O384" s="938" t="s">
        <v>10394</v>
      </c>
      <c r="P384" s="942" t="s">
        <v>11108</v>
      </c>
      <c r="Q384" s="943"/>
      <c r="R384" s="980"/>
      <c r="S384" s="943">
        <f t="shared" si="14"/>
        <v>-3</v>
      </c>
      <c r="T384" s="980">
        <f t="shared" si="15"/>
        <v>-3.3400000000000003</v>
      </c>
      <c r="U384" s="988"/>
      <c r="V384" s="934"/>
      <c r="W384" s="934"/>
      <c r="X384" s="986"/>
      <c r="Y384" s="984"/>
    </row>
    <row r="385" spans="1:25" ht="14.4" customHeight="1" x14ac:dyDescent="0.3">
      <c r="A385" s="948" t="s">
        <v>11109</v>
      </c>
      <c r="B385" s="934">
        <v>4</v>
      </c>
      <c r="C385" s="935">
        <v>8.19</v>
      </c>
      <c r="D385" s="932">
        <v>9.8000000000000007</v>
      </c>
      <c r="E385" s="936">
        <v>6</v>
      </c>
      <c r="F385" s="937">
        <v>13.54</v>
      </c>
      <c r="G385" s="920">
        <v>17.7</v>
      </c>
      <c r="H385" s="938">
        <v>3</v>
      </c>
      <c r="I385" s="939">
        <v>6.65</v>
      </c>
      <c r="J385" s="923">
        <v>22.7</v>
      </c>
      <c r="K385" s="940">
        <v>2.02</v>
      </c>
      <c r="L385" s="938">
        <v>4</v>
      </c>
      <c r="M385" s="938">
        <v>39</v>
      </c>
      <c r="N385" s="941">
        <v>13</v>
      </c>
      <c r="O385" s="938" t="s">
        <v>10394</v>
      </c>
      <c r="P385" s="942" t="s">
        <v>11110</v>
      </c>
      <c r="Q385" s="943"/>
      <c r="R385" s="980"/>
      <c r="S385" s="943">
        <f t="shared" si="14"/>
        <v>-3</v>
      </c>
      <c r="T385" s="980">
        <f t="shared" si="15"/>
        <v>-6.8899999999999988</v>
      </c>
      <c r="U385" s="988"/>
      <c r="V385" s="934"/>
      <c r="W385" s="934"/>
      <c r="X385" s="986"/>
      <c r="Y385" s="984">
        <v>29</v>
      </c>
    </row>
    <row r="386" spans="1:25" ht="14.4" customHeight="1" x14ac:dyDescent="0.3">
      <c r="A386" s="947" t="s">
        <v>11111</v>
      </c>
      <c r="B386" s="928">
        <v>2</v>
      </c>
      <c r="C386" s="929">
        <v>0.91</v>
      </c>
      <c r="D386" s="930">
        <v>4</v>
      </c>
      <c r="E386" s="933">
        <v>10</v>
      </c>
      <c r="F386" s="915">
        <v>4.57</v>
      </c>
      <c r="G386" s="916">
        <v>5</v>
      </c>
      <c r="H386" s="911">
        <v>10</v>
      </c>
      <c r="I386" s="912">
        <v>4.57</v>
      </c>
      <c r="J386" s="913">
        <v>4.5999999999999996</v>
      </c>
      <c r="K386" s="917">
        <v>0.46</v>
      </c>
      <c r="L386" s="914">
        <v>2</v>
      </c>
      <c r="M386" s="914">
        <v>15</v>
      </c>
      <c r="N386" s="918">
        <v>5</v>
      </c>
      <c r="O386" s="914" t="s">
        <v>10394</v>
      </c>
      <c r="P386" s="931" t="s">
        <v>11112</v>
      </c>
      <c r="Q386" s="919"/>
      <c r="R386" s="981"/>
      <c r="S386" s="919">
        <f t="shared" si="14"/>
        <v>0</v>
      </c>
      <c r="T386" s="981">
        <f t="shared" si="15"/>
        <v>0</v>
      </c>
      <c r="U386" s="987"/>
      <c r="V386" s="928"/>
      <c r="W386" s="928"/>
      <c r="X386" s="985"/>
      <c r="Y386" s="983">
        <v>7</v>
      </c>
    </row>
    <row r="387" spans="1:25" ht="14.4" customHeight="1" x14ac:dyDescent="0.3">
      <c r="A387" s="948" t="s">
        <v>11113</v>
      </c>
      <c r="B387" s="934"/>
      <c r="C387" s="935"/>
      <c r="D387" s="932"/>
      <c r="E387" s="944"/>
      <c r="F387" s="939"/>
      <c r="G387" s="921"/>
      <c r="H387" s="936">
        <v>3</v>
      </c>
      <c r="I387" s="937">
        <v>1.81</v>
      </c>
      <c r="J387" s="920">
        <v>5</v>
      </c>
      <c r="K387" s="940">
        <v>0.6</v>
      </c>
      <c r="L387" s="938">
        <v>2</v>
      </c>
      <c r="M387" s="938">
        <v>18</v>
      </c>
      <c r="N387" s="941">
        <v>6</v>
      </c>
      <c r="O387" s="938" t="s">
        <v>10394</v>
      </c>
      <c r="P387" s="942" t="s">
        <v>11114</v>
      </c>
      <c r="Q387" s="943"/>
      <c r="R387" s="980"/>
      <c r="S387" s="943">
        <f t="shared" si="14"/>
        <v>3</v>
      </c>
      <c r="T387" s="980">
        <f t="shared" si="15"/>
        <v>1.81</v>
      </c>
      <c r="U387" s="988"/>
      <c r="V387" s="934"/>
      <c r="W387" s="934"/>
      <c r="X387" s="986"/>
      <c r="Y387" s="984"/>
    </row>
    <row r="388" spans="1:25" ht="14.4" customHeight="1" x14ac:dyDescent="0.3">
      <c r="A388" s="948" t="s">
        <v>11115</v>
      </c>
      <c r="B388" s="934">
        <v>2</v>
      </c>
      <c r="C388" s="935">
        <v>1.98</v>
      </c>
      <c r="D388" s="932">
        <v>6.5</v>
      </c>
      <c r="E388" s="944">
        <v>2</v>
      </c>
      <c r="F388" s="939">
        <v>1.55</v>
      </c>
      <c r="G388" s="921">
        <v>12.5</v>
      </c>
      <c r="H388" s="936">
        <v>1</v>
      </c>
      <c r="I388" s="937">
        <v>0.78</v>
      </c>
      <c r="J388" s="920">
        <v>7</v>
      </c>
      <c r="K388" s="940">
        <v>0.78</v>
      </c>
      <c r="L388" s="938">
        <v>2</v>
      </c>
      <c r="M388" s="938">
        <v>21</v>
      </c>
      <c r="N388" s="941">
        <v>7</v>
      </c>
      <c r="O388" s="938" t="s">
        <v>10394</v>
      </c>
      <c r="P388" s="942" t="s">
        <v>11116</v>
      </c>
      <c r="Q388" s="943"/>
      <c r="R388" s="980"/>
      <c r="S388" s="943">
        <f t="shared" si="14"/>
        <v>-1</v>
      </c>
      <c r="T388" s="980">
        <f t="shared" si="15"/>
        <v>-0.77</v>
      </c>
      <c r="U388" s="988"/>
      <c r="V388" s="934"/>
      <c r="W388" s="934"/>
      <c r="X388" s="986"/>
      <c r="Y388" s="984"/>
    </row>
    <row r="389" spans="1:25" ht="14.4" customHeight="1" x14ac:dyDescent="0.3">
      <c r="A389" s="947" t="s">
        <v>11117</v>
      </c>
      <c r="B389" s="924">
        <v>17</v>
      </c>
      <c r="C389" s="925">
        <v>6.5</v>
      </c>
      <c r="D389" s="926">
        <v>5.0999999999999996</v>
      </c>
      <c r="E389" s="933">
        <v>9</v>
      </c>
      <c r="F389" s="915">
        <v>3.44</v>
      </c>
      <c r="G389" s="916">
        <v>3.4</v>
      </c>
      <c r="H389" s="914">
        <v>5</v>
      </c>
      <c r="I389" s="915">
        <v>1.91</v>
      </c>
      <c r="J389" s="922">
        <v>4.5999999999999996</v>
      </c>
      <c r="K389" s="917">
        <v>0.38</v>
      </c>
      <c r="L389" s="914">
        <v>1</v>
      </c>
      <c r="M389" s="914">
        <v>12</v>
      </c>
      <c r="N389" s="918">
        <v>4</v>
      </c>
      <c r="O389" s="914" t="s">
        <v>10394</v>
      </c>
      <c r="P389" s="931" t="s">
        <v>11118</v>
      </c>
      <c r="Q389" s="919"/>
      <c r="R389" s="981"/>
      <c r="S389" s="919">
        <f t="shared" si="14"/>
        <v>-4</v>
      </c>
      <c r="T389" s="981">
        <f t="shared" si="15"/>
        <v>-1.53</v>
      </c>
      <c r="U389" s="987"/>
      <c r="V389" s="928"/>
      <c r="W389" s="928"/>
      <c r="X389" s="985"/>
      <c r="Y389" s="983">
        <v>4</v>
      </c>
    </row>
    <row r="390" spans="1:25" ht="14.4" customHeight="1" x14ac:dyDescent="0.3">
      <c r="A390" s="948" t="s">
        <v>11119</v>
      </c>
      <c r="B390" s="945">
        <v>5</v>
      </c>
      <c r="C390" s="946">
        <v>2.72</v>
      </c>
      <c r="D390" s="927">
        <v>4</v>
      </c>
      <c r="E390" s="944">
        <v>2</v>
      </c>
      <c r="F390" s="939">
        <v>1.0900000000000001</v>
      </c>
      <c r="G390" s="921">
        <v>4.5</v>
      </c>
      <c r="H390" s="938">
        <v>3</v>
      </c>
      <c r="I390" s="939">
        <v>2.0699999999999998</v>
      </c>
      <c r="J390" s="923">
        <v>11.7</v>
      </c>
      <c r="K390" s="940">
        <v>0.54</v>
      </c>
      <c r="L390" s="938">
        <v>2</v>
      </c>
      <c r="M390" s="938">
        <v>18</v>
      </c>
      <c r="N390" s="941">
        <v>6</v>
      </c>
      <c r="O390" s="938" t="s">
        <v>10394</v>
      </c>
      <c r="P390" s="942" t="s">
        <v>11120</v>
      </c>
      <c r="Q390" s="943"/>
      <c r="R390" s="980"/>
      <c r="S390" s="943">
        <f t="shared" ref="S390:S445" si="16">H390-E390</f>
        <v>1</v>
      </c>
      <c r="T390" s="980">
        <f t="shared" ref="T390:T445" si="17">I390-F390</f>
        <v>0.97999999999999976</v>
      </c>
      <c r="U390" s="988"/>
      <c r="V390" s="934"/>
      <c r="W390" s="934"/>
      <c r="X390" s="986"/>
      <c r="Y390" s="984">
        <v>18</v>
      </c>
    </row>
    <row r="391" spans="1:25" ht="14.4" customHeight="1" x14ac:dyDescent="0.3">
      <c r="A391" s="948" t="s">
        <v>11121</v>
      </c>
      <c r="B391" s="945"/>
      <c r="C391" s="946"/>
      <c r="D391" s="927"/>
      <c r="E391" s="944"/>
      <c r="F391" s="939"/>
      <c r="G391" s="921"/>
      <c r="H391" s="938">
        <v>1</v>
      </c>
      <c r="I391" s="939">
        <v>0.68</v>
      </c>
      <c r="J391" s="921">
        <v>7</v>
      </c>
      <c r="K391" s="940">
        <v>0.68</v>
      </c>
      <c r="L391" s="938">
        <v>2</v>
      </c>
      <c r="M391" s="938">
        <v>21</v>
      </c>
      <c r="N391" s="941">
        <v>7</v>
      </c>
      <c r="O391" s="938" t="s">
        <v>10394</v>
      </c>
      <c r="P391" s="942" t="s">
        <v>11122</v>
      </c>
      <c r="Q391" s="943"/>
      <c r="R391" s="980"/>
      <c r="S391" s="943">
        <f t="shared" si="16"/>
        <v>1</v>
      </c>
      <c r="T391" s="980">
        <f t="shared" si="17"/>
        <v>0.68</v>
      </c>
      <c r="U391" s="988"/>
      <c r="V391" s="934"/>
      <c r="W391" s="934"/>
      <c r="X391" s="986"/>
      <c r="Y391" s="984"/>
    </row>
    <row r="392" spans="1:25" ht="14.4" customHeight="1" x14ac:dyDescent="0.3">
      <c r="A392" s="947" t="s">
        <v>11123</v>
      </c>
      <c r="B392" s="924">
        <v>9</v>
      </c>
      <c r="C392" s="925">
        <v>5.34</v>
      </c>
      <c r="D392" s="926">
        <v>6.7</v>
      </c>
      <c r="E392" s="933">
        <v>7</v>
      </c>
      <c r="F392" s="915">
        <v>4.1500000000000004</v>
      </c>
      <c r="G392" s="916">
        <v>5.9</v>
      </c>
      <c r="H392" s="914">
        <v>6</v>
      </c>
      <c r="I392" s="915">
        <v>3.56</v>
      </c>
      <c r="J392" s="922">
        <v>8.5</v>
      </c>
      <c r="K392" s="917">
        <v>0.59</v>
      </c>
      <c r="L392" s="914">
        <v>2</v>
      </c>
      <c r="M392" s="914">
        <v>21</v>
      </c>
      <c r="N392" s="918">
        <v>7</v>
      </c>
      <c r="O392" s="914" t="s">
        <v>10394</v>
      </c>
      <c r="P392" s="931" t="s">
        <v>11124</v>
      </c>
      <c r="Q392" s="919"/>
      <c r="R392" s="981"/>
      <c r="S392" s="919">
        <f t="shared" si="16"/>
        <v>-1</v>
      </c>
      <c r="T392" s="981">
        <f t="shared" si="17"/>
        <v>-0.5900000000000003</v>
      </c>
      <c r="U392" s="987"/>
      <c r="V392" s="928"/>
      <c r="W392" s="928"/>
      <c r="X392" s="985"/>
      <c r="Y392" s="983">
        <v>18</v>
      </c>
    </row>
    <row r="393" spans="1:25" ht="14.4" customHeight="1" x14ac:dyDescent="0.3">
      <c r="A393" s="948" t="s">
        <v>11125</v>
      </c>
      <c r="B393" s="945">
        <v>1</v>
      </c>
      <c r="C393" s="946">
        <v>0.82</v>
      </c>
      <c r="D393" s="927">
        <v>21</v>
      </c>
      <c r="E393" s="944">
        <v>2</v>
      </c>
      <c r="F393" s="939">
        <v>1.63</v>
      </c>
      <c r="G393" s="921">
        <v>5</v>
      </c>
      <c r="H393" s="938">
        <v>4</v>
      </c>
      <c r="I393" s="939">
        <v>3.28</v>
      </c>
      <c r="J393" s="923">
        <v>12.5</v>
      </c>
      <c r="K393" s="940">
        <v>0.82</v>
      </c>
      <c r="L393" s="938">
        <v>3</v>
      </c>
      <c r="M393" s="938">
        <v>30</v>
      </c>
      <c r="N393" s="941">
        <v>10</v>
      </c>
      <c r="O393" s="938" t="s">
        <v>10394</v>
      </c>
      <c r="P393" s="942" t="s">
        <v>11126</v>
      </c>
      <c r="Q393" s="943"/>
      <c r="R393" s="980"/>
      <c r="S393" s="943">
        <f t="shared" si="16"/>
        <v>2</v>
      </c>
      <c r="T393" s="980">
        <f t="shared" si="17"/>
        <v>1.65</v>
      </c>
      <c r="U393" s="988"/>
      <c r="V393" s="934"/>
      <c r="W393" s="934"/>
      <c r="X393" s="986"/>
      <c r="Y393" s="984">
        <v>10</v>
      </c>
    </row>
    <row r="394" spans="1:25" ht="14.4" customHeight="1" x14ac:dyDescent="0.3">
      <c r="A394" s="948" t="s">
        <v>11127</v>
      </c>
      <c r="B394" s="945">
        <v>5</v>
      </c>
      <c r="C394" s="946">
        <v>6.32</v>
      </c>
      <c r="D394" s="927">
        <v>16.600000000000001</v>
      </c>
      <c r="E394" s="944">
        <v>4</v>
      </c>
      <c r="F394" s="939">
        <v>5.05</v>
      </c>
      <c r="G394" s="921">
        <v>18.3</v>
      </c>
      <c r="H394" s="938"/>
      <c r="I394" s="939"/>
      <c r="J394" s="921"/>
      <c r="K394" s="940">
        <v>1.26</v>
      </c>
      <c r="L394" s="938">
        <v>4</v>
      </c>
      <c r="M394" s="938">
        <v>39</v>
      </c>
      <c r="N394" s="941">
        <v>13</v>
      </c>
      <c r="O394" s="938" t="s">
        <v>10394</v>
      </c>
      <c r="P394" s="942" t="s">
        <v>11128</v>
      </c>
      <c r="Q394" s="943"/>
      <c r="R394" s="980"/>
      <c r="S394" s="943">
        <f t="shared" si="16"/>
        <v>-4</v>
      </c>
      <c r="T394" s="980">
        <f t="shared" si="17"/>
        <v>-5.05</v>
      </c>
      <c r="U394" s="988"/>
      <c r="V394" s="934"/>
      <c r="W394" s="934"/>
      <c r="X394" s="986"/>
      <c r="Y394" s="984"/>
    </row>
    <row r="395" spans="1:25" ht="14.4" customHeight="1" x14ac:dyDescent="0.3">
      <c r="A395" s="947" t="s">
        <v>11129</v>
      </c>
      <c r="B395" s="928"/>
      <c r="C395" s="929"/>
      <c r="D395" s="930"/>
      <c r="E395" s="933"/>
      <c r="F395" s="915"/>
      <c r="G395" s="916"/>
      <c r="H395" s="911">
        <v>1</v>
      </c>
      <c r="I395" s="912">
        <v>0.48</v>
      </c>
      <c r="J395" s="913">
        <v>2</v>
      </c>
      <c r="K395" s="917">
        <v>1.18</v>
      </c>
      <c r="L395" s="914">
        <v>5</v>
      </c>
      <c r="M395" s="914">
        <v>48</v>
      </c>
      <c r="N395" s="918">
        <v>16</v>
      </c>
      <c r="O395" s="914" t="s">
        <v>10394</v>
      </c>
      <c r="P395" s="931" t="s">
        <v>11130</v>
      </c>
      <c r="Q395" s="919"/>
      <c r="R395" s="981"/>
      <c r="S395" s="919">
        <f t="shared" si="16"/>
        <v>1</v>
      </c>
      <c r="T395" s="981">
        <f t="shared" si="17"/>
        <v>0.48</v>
      </c>
      <c r="U395" s="987"/>
      <c r="V395" s="928"/>
      <c r="W395" s="928"/>
      <c r="X395" s="985"/>
      <c r="Y395" s="983"/>
    </row>
    <row r="396" spans="1:25" ht="14.4" customHeight="1" x14ac:dyDescent="0.3">
      <c r="A396" s="947" t="s">
        <v>11131</v>
      </c>
      <c r="B396" s="924">
        <v>2</v>
      </c>
      <c r="C396" s="925">
        <v>1.3</v>
      </c>
      <c r="D396" s="926">
        <v>3.5</v>
      </c>
      <c r="E396" s="933"/>
      <c r="F396" s="915"/>
      <c r="G396" s="916"/>
      <c r="H396" s="914"/>
      <c r="I396" s="915"/>
      <c r="J396" s="916"/>
      <c r="K396" s="917">
        <v>0.93</v>
      </c>
      <c r="L396" s="914">
        <v>5</v>
      </c>
      <c r="M396" s="914">
        <v>42</v>
      </c>
      <c r="N396" s="918">
        <v>14</v>
      </c>
      <c r="O396" s="914" t="s">
        <v>10394</v>
      </c>
      <c r="P396" s="931" t="s">
        <v>11132</v>
      </c>
      <c r="Q396" s="919"/>
      <c r="R396" s="981"/>
      <c r="S396" s="919">
        <f t="shared" si="16"/>
        <v>0</v>
      </c>
      <c r="T396" s="981">
        <f t="shared" si="17"/>
        <v>0</v>
      </c>
      <c r="U396" s="987"/>
      <c r="V396" s="928"/>
      <c r="W396" s="928"/>
      <c r="X396" s="985"/>
      <c r="Y396" s="983"/>
    </row>
    <row r="397" spans="1:25" ht="14.4" customHeight="1" x14ac:dyDescent="0.3">
      <c r="A397" s="947" t="s">
        <v>11133</v>
      </c>
      <c r="B397" s="928"/>
      <c r="C397" s="929"/>
      <c r="D397" s="930"/>
      <c r="E397" s="933"/>
      <c r="F397" s="915"/>
      <c r="G397" s="916"/>
      <c r="H397" s="911">
        <v>1</v>
      </c>
      <c r="I397" s="912">
        <v>0.65</v>
      </c>
      <c r="J397" s="913">
        <v>3</v>
      </c>
      <c r="K397" s="917">
        <v>1.51</v>
      </c>
      <c r="L397" s="914">
        <v>7</v>
      </c>
      <c r="M397" s="914">
        <v>66</v>
      </c>
      <c r="N397" s="918">
        <v>22</v>
      </c>
      <c r="O397" s="914" t="s">
        <v>10394</v>
      </c>
      <c r="P397" s="931" t="s">
        <v>11134</v>
      </c>
      <c r="Q397" s="919"/>
      <c r="R397" s="981"/>
      <c r="S397" s="919">
        <f t="shared" si="16"/>
        <v>1</v>
      </c>
      <c r="T397" s="981">
        <f t="shared" si="17"/>
        <v>0.65</v>
      </c>
      <c r="U397" s="987"/>
      <c r="V397" s="928"/>
      <c r="W397" s="928"/>
      <c r="X397" s="985"/>
      <c r="Y397" s="983"/>
    </row>
    <row r="398" spans="1:25" ht="14.4" customHeight="1" x14ac:dyDescent="0.3">
      <c r="A398" s="947" t="s">
        <v>11135</v>
      </c>
      <c r="B398" s="928">
        <v>3</v>
      </c>
      <c r="C398" s="929">
        <v>2.4300000000000002</v>
      </c>
      <c r="D398" s="930">
        <v>4.7</v>
      </c>
      <c r="E398" s="933">
        <v>1</v>
      </c>
      <c r="F398" s="915">
        <v>0.97</v>
      </c>
      <c r="G398" s="916">
        <v>8</v>
      </c>
      <c r="H398" s="911">
        <v>2</v>
      </c>
      <c r="I398" s="912">
        <v>1.21</v>
      </c>
      <c r="J398" s="913">
        <v>2.5</v>
      </c>
      <c r="K398" s="917">
        <v>0.97</v>
      </c>
      <c r="L398" s="914">
        <v>4</v>
      </c>
      <c r="M398" s="914">
        <v>39</v>
      </c>
      <c r="N398" s="918">
        <v>13</v>
      </c>
      <c r="O398" s="914" t="s">
        <v>10394</v>
      </c>
      <c r="P398" s="931" t="s">
        <v>11136</v>
      </c>
      <c r="Q398" s="919"/>
      <c r="R398" s="981"/>
      <c r="S398" s="919">
        <f t="shared" si="16"/>
        <v>1</v>
      </c>
      <c r="T398" s="981">
        <f t="shared" si="17"/>
        <v>0.24</v>
      </c>
      <c r="U398" s="987"/>
      <c r="V398" s="928"/>
      <c r="W398" s="928"/>
      <c r="X398" s="985"/>
      <c r="Y398" s="983"/>
    </row>
    <row r="399" spans="1:25" ht="14.4" customHeight="1" x14ac:dyDescent="0.3">
      <c r="A399" s="948" t="s">
        <v>11137</v>
      </c>
      <c r="B399" s="934"/>
      <c r="C399" s="935"/>
      <c r="D399" s="932"/>
      <c r="E399" s="944"/>
      <c r="F399" s="939"/>
      <c r="G399" s="921"/>
      <c r="H399" s="936">
        <v>1</v>
      </c>
      <c r="I399" s="937">
        <v>0.97</v>
      </c>
      <c r="J399" s="920">
        <v>6</v>
      </c>
      <c r="K399" s="940">
        <v>0.97</v>
      </c>
      <c r="L399" s="938">
        <v>4</v>
      </c>
      <c r="M399" s="938">
        <v>39</v>
      </c>
      <c r="N399" s="941">
        <v>13</v>
      </c>
      <c r="O399" s="938" t="s">
        <v>10394</v>
      </c>
      <c r="P399" s="942" t="s">
        <v>11138</v>
      </c>
      <c r="Q399" s="943"/>
      <c r="R399" s="980"/>
      <c r="S399" s="943">
        <f t="shared" si="16"/>
        <v>1</v>
      </c>
      <c r="T399" s="980">
        <f t="shared" si="17"/>
        <v>0.97</v>
      </c>
      <c r="U399" s="988"/>
      <c r="V399" s="934"/>
      <c r="W399" s="934"/>
      <c r="X399" s="986"/>
      <c r="Y399" s="984"/>
    </row>
    <row r="400" spans="1:25" ht="14.4" customHeight="1" x14ac:dyDescent="0.3">
      <c r="A400" s="947" t="s">
        <v>11139</v>
      </c>
      <c r="B400" s="928">
        <v>5</v>
      </c>
      <c r="C400" s="929">
        <v>2.81</v>
      </c>
      <c r="D400" s="930">
        <v>4.2</v>
      </c>
      <c r="E400" s="933">
        <v>5</v>
      </c>
      <c r="F400" s="915">
        <v>2.81</v>
      </c>
      <c r="G400" s="916">
        <v>2.8</v>
      </c>
      <c r="H400" s="911">
        <v>11</v>
      </c>
      <c r="I400" s="912">
        <v>6.17</v>
      </c>
      <c r="J400" s="913">
        <v>5</v>
      </c>
      <c r="K400" s="917">
        <v>0.56000000000000005</v>
      </c>
      <c r="L400" s="914">
        <v>2</v>
      </c>
      <c r="M400" s="914">
        <v>21</v>
      </c>
      <c r="N400" s="918">
        <v>7</v>
      </c>
      <c r="O400" s="914" t="s">
        <v>10394</v>
      </c>
      <c r="P400" s="931" t="s">
        <v>11140</v>
      </c>
      <c r="Q400" s="919"/>
      <c r="R400" s="981"/>
      <c r="S400" s="919">
        <f t="shared" si="16"/>
        <v>6</v>
      </c>
      <c r="T400" s="981">
        <f t="shared" si="17"/>
        <v>3.36</v>
      </c>
      <c r="U400" s="987"/>
      <c r="V400" s="928"/>
      <c r="W400" s="928"/>
      <c r="X400" s="985"/>
      <c r="Y400" s="983">
        <v>13</v>
      </c>
    </row>
    <row r="401" spans="1:25" ht="14.4" customHeight="1" x14ac:dyDescent="0.3">
      <c r="A401" s="948" t="s">
        <v>11141</v>
      </c>
      <c r="B401" s="934">
        <v>1</v>
      </c>
      <c r="C401" s="935">
        <v>0.57999999999999996</v>
      </c>
      <c r="D401" s="932">
        <v>3</v>
      </c>
      <c r="E401" s="944"/>
      <c r="F401" s="939"/>
      <c r="G401" s="921"/>
      <c r="H401" s="936"/>
      <c r="I401" s="937"/>
      <c r="J401" s="920"/>
      <c r="K401" s="940">
        <v>0.57999999999999996</v>
      </c>
      <c r="L401" s="938">
        <v>2</v>
      </c>
      <c r="M401" s="938">
        <v>18</v>
      </c>
      <c r="N401" s="941">
        <v>6</v>
      </c>
      <c r="O401" s="938" t="s">
        <v>10394</v>
      </c>
      <c r="P401" s="942" t="s">
        <v>11140</v>
      </c>
      <c r="Q401" s="943"/>
      <c r="R401" s="980"/>
      <c r="S401" s="943">
        <f t="shared" si="16"/>
        <v>0</v>
      </c>
      <c r="T401" s="980">
        <f t="shared" si="17"/>
        <v>0</v>
      </c>
      <c r="U401" s="988"/>
      <c r="V401" s="934"/>
      <c r="W401" s="934"/>
      <c r="X401" s="986"/>
      <c r="Y401" s="984"/>
    </row>
    <row r="402" spans="1:25" ht="14.4" customHeight="1" x14ac:dyDescent="0.3">
      <c r="A402" s="947" t="s">
        <v>11142</v>
      </c>
      <c r="B402" s="928">
        <v>1</v>
      </c>
      <c r="C402" s="929">
        <v>0.75</v>
      </c>
      <c r="D402" s="930">
        <v>3</v>
      </c>
      <c r="E402" s="933"/>
      <c r="F402" s="915"/>
      <c r="G402" s="916"/>
      <c r="H402" s="911"/>
      <c r="I402" s="912"/>
      <c r="J402" s="913"/>
      <c r="K402" s="917">
        <v>0.75</v>
      </c>
      <c r="L402" s="914">
        <v>3</v>
      </c>
      <c r="M402" s="914">
        <v>30</v>
      </c>
      <c r="N402" s="918">
        <v>10</v>
      </c>
      <c r="O402" s="914" t="s">
        <v>10394</v>
      </c>
      <c r="P402" s="931" t="s">
        <v>11143</v>
      </c>
      <c r="Q402" s="919"/>
      <c r="R402" s="981"/>
      <c r="S402" s="919">
        <f t="shared" si="16"/>
        <v>0</v>
      </c>
      <c r="T402" s="981">
        <f t="shared" si="17"/>
        <v>0</v>
      </c>
      <c r="U402" s="987"/>
      <c r="V402" s="928"/>
      <c r="W402" s="928"/>
      <c r="X402" s="985"/>
      <c r="Y402" s="983"/>
    </row>
    <row r="403" spans="1:25" ht="14.4" customHeight="1" x14ac:dyDescent="0.3">
      <c r="A403" s="948" t="s">
        <v>11144</v>
      </c>
      <c r="B403" s="934"/>
      <c r="C403" s="935"/>
      <c r="D403" s="932"/>
      <c r="E403" s="944"/>
      <c r="F403" s="939"/>
      <c r="G403" s="921"/>
      <c r="H403" s="936">
        <v>1</v>
      </c>
      <c r="I403" s="937">
        <v>0.84</v>
      </c>
      <c r="J403" s="923">
        <v>14</v>
      </c>
      <c r="K403" s="940">
        <v>0.84</v>
      </c>
      <c r="L403" s="938">
        <v>4</v>
      </c>
      <c r="M403" s="938">
        <v>36</v>
      </c>
      <c r="N403" s="941">
        <v>12</v>
      </c>
      <c r="O403" s="938" t="s">
        <v>10394</v>
      </c>
      <c r="P403" s="942" t="s">
        <v>11145</v>
      </c>
      <c r="Q403" s="943"/>
      <c r="R403" s="980"/>
      <c r="S403" s="943">
        <f t="shared" si="16"/>
        <v>1</v>
      </c>
      <c r="T403" s="980">
        <f t="shared" si="17"/>
        <v>0.84</v>
      </c>
      <c r="U403" s="988"/>
      <c r="V403" s="934"/>
      <c r="W403" s="934"/>
      <c r="X403" s="986"/>
      <c r="Y403" s="984">
        <v>2</v>
      </c>
    </row>
    <row r="404" spans="1:25" ht="14.4" customHeight="1" x14ac:dyDescent="0.3">
      <c r="A404" s="947" t="s">
        <v>11146</v>
      </c>
      <c r="B404" s="924">
        <v>1</v>
      </c>
      <c r="C404" s="925">
        <v>0.91</v>
      </c>
      <c r="D404" s="926">
        <v>3</v>
      </c>
      <c r="E404" s="933">
        <v>3</v>
      </c>
      <c r="F404" s="915">
        <v>2.72</v>
      </c>
      <c r="G404" s="916">
        <v>5</v>
      </c>
      <c r="H404" s="914">
        <v>2</v>
      </c>
      <c r="I404" s="915">
        <v>1.51</v>
      </c>
      <c r="J404" s="916">
        <v>2.5</v>
      </c>
      <c r="K404" s="917">
        <v>0.91</v>
      </c>
      <c r="L404" s="914">
        <v>3</v>
      </c>
      <c r="M404" s="914">
        <v>24</v>
      </c>
      <c r="N404" s="918">
        <v>8</v>
      </c>
      <c r="O404" s="914" t="s">
        <v>10394</v>
      </c>
      <c r="P404" s="931" t="s">
        <v>11147</v>
      </c>
      <c r="Q404" s="919"/>
      <c r="R404" s="981"/>
      <c r="S404" s="919">
        <f t="shared" si="16"/>
        <v>-1</v>
      </c>
      <c r="T404" s="981">
        <f t="shared" si="17"/>
        <v>-1.2100000000000002</v>
      </c>
      <c r="U404" s="987"/>
      <c r="V404" s="928"/>
      <c r="W404" s="928"/>
      <c r="X404" s="985"/>
      <c r="Y404" s="983"/>
    </row>
    <row r="405" spans="1:25" ht="14.4" customHeight="1" x14ac:dyDescent="0.3">
      <c r="A405" s="948" t="s">
        <v>11148</v>
      </c>
      <c r="B405" s="945">
        <v>3</v>
      </c>
      <c r="C405" s="946">
        <v>2.72</v>
      </c>
      <c r="D405" s="927">
        <v>3.3</v>
      </c>
      <c r="E405" s="944"/>
      <c r="F405" s="939"/>
      <c r="G405" s="921"/>
      <c r="H405" s="938">
        <v>1</v>
      </c>
      <c r="I405" s="939">
        <v>0.91</v>
      </c>
      <c r="J405" s="923">
        <v>12</v>
      </c>
      <c r="K405" s="940">
        <v>0.91</v>
      </c>
      <c r="L405" s="938">
        <v>3</v>
      </c>
      <c r="M405" s="938">
        <v>24</v>
      </c>
      <c r="N405" s="941">
        <v>8</v>
      </c>
      <c r="O405" s="938" t="s">
        <v>10394</v>
      </c>
      <c r="P405" s="942" t="s">
        <v>11149</v>
      </c>
      <c r="Q405" s="943"/>
      <c r="R405" s="980"/>
      <c r="S405" s="943">
        <f t="shared" si="16"/>
        <v>1</v>
      </c>
      <c r="T405" s="980">
        <f t="shared" si="17"/>
        <v>0.91</v>
      </c>
      <c r="U405" s="988"/>
      <c r="V405" s="934"/>
      <c r="W405" s="934"/>
      <c r="X405" s="986"/>
      <c r="Y405" s="984">
        <v>4</v>
      </c>
    </row>
    <row r="406" spans="1:25" ht="14.4" customHeight="1" x14ac:dyDescent="0.3">
      <c r="A406" s="947" t="s">
        <v>11150</v>
      </c>
      <c r="B406" s="924">
        <v>2</v>
      </c>
      <c r="C406" s="925">
        <v>2.09</v>
      </c>
      <c r="D406" s="926">
        <v>4</v>
      </c>
      <c r="E406" s="933">
        <v>2</v>
      </c>
      <c r="F406" s="915">
        <v>4.18</v>
      </c>
      <c r="G406" s="916">
        <v>8.5</v>
      </c>
      <c r="H406" s="914">
        <v>1</v>
      </c>
      <c r="I406" s="915">
        <v>2.09</v>
      </c>
      <c r="J406" s="916">
        <v>13</v>
      </c>
      <c r="K406" s="917">
        <v>2.09</v>
      </c>
      <c r="L406" s="914">
        <v>8</v>
      </c>
      <c r="M406" s="914">
        <v>69</v>
      </c>
      <c r="N406" s="918">
        <v>23</v>
      </c>
      <c r="O406" s="914" t="s">
        <v>10394</v>
      </c>
      <c r="P406" s="931" t="s">
        <v>11151</v>
      </c>
      <c r="Q406" s="919"/>
      <c r="R406" s="981"/>
      <c r="S406" s="919">
        <f t="shared" si="16"/>
        <v>-1</v>
      </c>
      <c r="T406" s="981">
        <f t="shared" si="17"/>
        <v>-2.09</v>
      </c>
      <c r="U406" s="987"/>
      <c r="V406" s="928"/>
      <c r="W406" s="928"/>
      <c r="X406" s="985"/>
      <c r="Y406" s="983"/>
    </row>
    <row r="407" spans="1:25" ht="14.4" customHeight="1" x14ac:dyDescent="0.3">
      <c r="A407" s="948" t="s">
        <v>11152</v>
      </c>
      <c r="B407" s="945">
        <v>1</v>
      </c>
      <c r="C407" s="946">
        <v>0.79</v>
      </c>
      <c r="D407" s="927">
        <v>3</v>
      </c>
      <c r="E407" s="944"/>
      <c r="F407" s="939"/>
      <c r="G407" s="921"/>
      <c r="H407" s="938">
        <v>1</v>
      </c>
      <c r="I407" s="939">
        <v>1.57</v>
      </c>
      <c r="J407" s="921">
        <v>6</v>
      </c>
      <c r="K407" s="940">
        <v>2.09</v>
      </c>
      <c r="L407" s="938">
        <v>8</v>
      </c>
      <c r="M407" s="938">
        <v>69</v>
      </c>
      <c r="N407" s="941">
        <v>23</v>
      </c>
      <c r="O407" s="938" t="s">
        <v>10394</v>
      </c>
      <c r="P407" s="942" t="s">
        <v>11153</v>
      </c>
      <c r="Q407" s="943"/>
      <c r="R407" s="980"/>
      <c r="S407" s="943">
        <f t="shared" si="16"/>
        <v>1</v>
      </c>
      <c r="T407" s="980">
        <f t="shared" si="17"/>
        <v>1.57</v>
      </c>
      <c r="U407" s="988"/>
      <c r="V407" s="934"/>
      <c r="W407" s="934"/>
      <c r="X407" s="986"/>
      <c r="Y407" s="984"/>
    </row>
    <row r="408" spans="1:25" ht="14.4" customHeight="1" x14ac:dyDescent="0.3">
      <c r="A408" s="947" t="s">
        <v>11154</v>
      </c>
      <c r="B408" s="924">
        <v>1</v>
      </c>
      <c r="C408" s="925">
        <v>0.41</v>
      </c>
      <c r="D408" s="926">
        <v>4</v>
      </c>
      <c r="E408" s="933"/>
      <c r="F408" s="915"/>
      <c r="G408" s="916"/>
      <c r="H408" s="914"/>
      <c r="I408" s="915"/>
      <c r="J408" s="916"/>
      <c r="K408" s="917">
        <v>0.4</v>
      </c>
      <c r="L408" s="914">
        <v>1</v>
      </c>
      <c r="M408" s="914">
        <v>9</v>
      </c>
      <c r="N408" s="918">
        <v>3</v>
      </c>
      <c r="O408" s="914" t="s">
        <v>10394</v>
      </c>
      <c r="P408" s="931" t="s">
        <v>11155</v>
      </c>
      <c r="Q408" s="919"/>
      <c r="R408" s="981"/>
      <c r="S408" s="919">
        <f t="shared" si="16"/>
        <v>0</v>
      </c>
      <c r="T408" s="981">
        <f t="shared" si="17"/>
        <v>0</v>
      </c>
      <c r="U408" s="987"/>
      <c r="V408" s="928"/>
      <c r="W408" s="928"/>
      <c r="X408" s="985"/>
      <c r="Y408" s="983"/>
    </row>
    <row r="409" spans="1:25" ht="14.4" customHeight="1" x14ac:dyDescent="0.3">
      <c r="A409" s="947" t="s">
        <v>11156</v>
      </c>
      <c r="B409" s="928">
        <v>1</v>
      </c>
      <c r="C409" s="929">
        <v>0.12</v>
      </c>
      <c r="D409" s="930">
        <v>1</v>
      </c>
      <c r="E409" s="933"/>
      <c r="F409" s="915"/>
      <c r="G409" s="916"/>
      <c r="H409" s="911">
        <v>1</v>
      </c>
      <c r="I409" s="912">
        <v>0.12</v>
      </c>
      <c r="J409" s="913">
        <v>1</v>
      </c>
      <c r="K409" s="917">
        <v>0.12</v>
      </c>
      <c r="L409" s="914">
        <v>0</v>
      </c>
      <c r="M409" s="914">
        <v>3</v>
      </c>
      <c r="N409" s="918">
        <v>1</v>
      </c>
      <c r="O409" s="914" t="s">
        <v>10394</v>
      </c>
      <c r="P409" s="931" t="s">
        <v>11157</v>
      </c>
      <c r="Q409" s="919"/>
      <c r="R409" s="981"/>
      <c r="S409" s="919">
        <f t="shared" si="16"/>
        <v>1</v>
      </c>
      <c r="T409" s="981">
        <f t="shared" si="17"/>
        <v>0.12</v>
      </c>
      <c r="U409" s="987"/>
      <c r="V409" s="928"/>
      <c r="W409" s="928"/>
      <c r="X409" s="985"/>
      <c r="Y409" s="983"/>
    </row>
    <row r="410" spans="1:25" ht="14.4" customHeight="1" x14ac:dyDescent="0.3">
      <c r="A410" s="947" t="s">
        <v>11158</v>
      </c>
      <c r="B410" s="928">
        <v>7</v>
      </c>
      <c r="C410" s="929">
        <v>2.17</v>
      </c>
      <c r="D410" s="930">
        <v>2.4</v>
      </c>
      <c r="E410" s="911">
        <v>13</v>
      </c>
      <c r="F410" s="912">
        <v>4.04</v>
      </c>
      <c r="G410" s="913">
        <v>2.5</v>
      </c>
      <c r="H410" s="914">
        <v>11</v>
      </c>
      <c r="I410" s="915">
        <v>3.42</v>
      </c>
      <c r="J410" s="916">
        <v>2.6</v>
      </c>
      <c r="K410" s="917">
        <v>0.31</v>
      </c>
      <c r="L410" s="914">
        <v>1</v>
      </c>
      <c r="M410" s="914">
        <v>9</v>
      </c>
      <c r="N410" s="918">
        <v>3</v>
      </c>
      <c r="O410" s="914" t="s">
        <v>10394</v>
      </c>
      <c r="P410" s="931" t="s">
        <v>11159</v>
      </c>
      <c r="Q410" s="919"/>
      <c r="R410" s="981"/>
      <c r="S410" s="919">
        <f t="shared" si="16"/>
        <v>-2</v>
      </c>
      <c r="T410" s="981">
        <f t="shared" si="17"/>
        <v>-0.62000000000000011</v>
      </c>
      <c r="U410" s="987"/>
      <c r="V410" s="928"/>
      <c r="W410" s="928"/>
      <c r="X410" s="985"/>
      <c r="Y410" s="983">
        <v>2</v>
      </c>
    </row>
    <row r="411" spans="1:25" ht="14.4" customHeight="1" x14ac:dyDescent="0.3">
      <c r="A411" s="948" t="s">
        <v>11160</v>
      </c>
      <c r="B411" s="934">
        <v>2</v>
      </c>
      <c r="C411" s="935">
        <v>0.78</v>
      </c>
      <c r="D411" s="932">
        <v>2.5</v>
      </c>
      <c r="E411" s="936"/>
      <c r="F411" s="937"/>
      <c r="G411" s="920"/>
      <c r="H411" s="938">
        <v>1</v>
      </c>
      <c r="I411" s="939">
        <v>0.39</v>
      </c>
      <c r="J411" s="921">
        <v>2</v>
      </c>
      <c r="K411" s="940">
        <v>0.39</v>
      </c>
      <c r="L411" s="938">
        <v>1</v>
      </c>
      <c r="M411" s="938">
        <v>12</v>
      </c>
      <c r="N411" s="941">
        <v>4</v>
      </c>
      <c r="O411" s="938" t="s">
        <v>10394</v>
      </c>
      <c r="P411" s="942" t="s">
        <v>11161</v>
      </c>
      <c r="Q411" s="943"/>
      <c r="R411" s="980"/>
      <c r="S411" s="943">
        <f t="shared" si="16"/>
        <v>1</v>
      </c>
      <c r="T411" s="980">
        <f t="shared" si="17"/>
        <v>0.39</v>
      </c>
      <c r="U411" s="988"/>
      <c r="V411" s="934"/>
      <c r="W411" s="934"/>
      <c r="X411" s="986"/>
      <c r="Y411" s="984"/>
    </row>
    <row r="412" spans="1:25" ht="14.4" customHeight="1" x14ac:dyDescent="0.3">
      <c r="A412" s="947" t="s">
        <v>11162</v>
      </c>
      <c r="B412" s="928">
        <v>4</v>
      </c>
      <c r="C412" s="929">
        <v>2</v>
      </c>
      <c r="D412" s="930">
        <v>3.5</v>
      </c>
      <c r="E412" s="933">
        <v>3</v>
      </c>
      <c r="F412" s="915">
        <v>1.5</v>
      </c>
      <c r="G412" s="916">
        <v>2.7</v>
      </c>
      <c r="H412" s="911">
        <v>9</v>
      </c>
      <c r="I412" s="912">
        <v>4.51</v>
      </c>
      <c r="J412" s="913">
        <v>3.8</v>
      </c>
      <c r="K412" s="917">
        <v>0.5</v>
      </c>
      <c r="L412" s="914">
        <v>2</v>
      </c>
      <c r="M412" s="914">
        <v>18</v>
      </c>
      <c r="N412" s="918">
        <v>6</v>
      </c>
      <c r="O412" s="914" t="s">
        <v>10394</v>
      </c>
      <c r="P412" s="931" t="s">
        <v>11163</v>
      </c>
      <c r="Q412" s="919"/>
      <c r="R412" s="981"/>
      <c r="S412" s="919">
        <f t="shared" si="16"/>
        <v>6</v>
      </c>
      <c r="T412" s="981">
        <f t="shared" si="17"/>
        <v>3.01</v>
      </c>
      <c r="U412" s="987"/>
      <c r="V412" s="928"/>
      <c r="W412" s="928"/>
      <c r="X412" s="985"/>
      <c r="Y412" s="983"/>
    </row>
    <row r="413" spans="1:25" ht="14.4" customHeight="1" x14ac:dyDescent="0.3">
      <c r="A413" s="948" t="s">
        <v>11164</v>
      </c>
      <c r="B413" s="934">
        <v>1</v>
      </c>
      <c r="C413" s="935">
        <v>0.61</v>
      </c>
      <c r="D413" s="932">
        <v>2</v>
      </c>
      <c r="E413" s="944"/>
      <c r="F413" s="939"/>
      <c r="G413" s="921"/>
      <c r="H413" s="936"/>
      <c r="I413" s="937"/>
      <c r="J413" s="920"/>
      <c r="K413" s="940">
        <v>0.61</v>
      </c>
      <c r="L413" s="938">
        <v>2</v>
      </c>
      <c r="M413" s="938">
        <v>18</v>
      </c>
      <c r="N413" s="941">
        <v>6</v>
      </c>
      <c r="O413" s="938" t="s">
        <v>10394</v>
      </c>
      <c r="P413" s="942" t="s">
        <v>11165</v>
      </c>
      <c r="Q413" s="943"/>
      <c r="R413" s="980"/>
      <c r="S413" s="943">
        <f t="shared" si="16"/>
        <v>0</v>
      </c>
      <c r="T413" s="980">
        <f t="shared" si="17"/>
        <v>0</v>
      </c>
      <c r="U413" s="988"/>
      <c r="V413" s="934"/>
      <c r="W413" s="934"/>
      <c r="X413" s="986"/>
      <c r="Y413" s="984"/>
    </row>
    <row r="414" spans="1:25" ht="14.4" customHeight="1" x14ac:dyDescent="0.3">
      <c r="A414" s="947" t="s">
        <v>11166</v>
      </c>
      <c r="B414" s="928"/>
      <c r="C414" s="929"/>
      <c r="D414" s="930"/>
      <c r="E414" s="911">
        <v>1</v>
      </c>
      <c r="F414" s="912">
        <v>0.89</v>
      </c>
      <c r="G414" s="913">
        <v>2</v>
      </c>
      <c r="H414" s="914"/>
      <c r="I414" s="915"/>
      <c r="J414" s="916"/>
      <c r="K414" s="917">
        <v>1.28</v>
      </c>
      <c r="L414" s="914">
        <v>3</v>
      </c>
      <c r="M414" s="914">
        <v>24</v>
      </c>
      <c r="N414" s="918">
        <v>8</v>
      </c>
      <c r="O414" s="914" t="s">
        <v>10394</v>
      </c>
      <c r="P414" s="931" t="s">
        <v>11167</v>
      </c>
      <c r="Q414" s="919"/>
      <c r="R414" s="981"/>
      <c r="S414" s="919">
        <f t="shared" si="16"/>
        <v>-1</v>
      </c>
      <c r="T414" s="981">
        <f t="shared" si="17"/>
        <v>-0.89</v>
      </c>
      <c r="U414" s="987"/>
      <c r="V414" s="928"/>
      <c r="W414" s="928"/>
      <c r="X414" s="985"/>
      <c r="Y414" s="983"/>
    </row>
    <row r="415" spans="1:25" ht="14.4" customHeight="1" x14ac:dyDescent="0.3">
      <c r="A415" s="947" t="s">
        <v>11168</v>
      </c>
      <c r="B415" s="928"/>
      <c r="C415" s="929"/>
      <c r="D415" s="930"/>
      <c r="E415" s="911">
        <v>3</v>
      </c>
      <c r="F415" s="912">
        <v>2.1</v>
      </c>
      <c r="G415" s="913">
        <v>3</v>
      </c>
      <c r="H415" s="914">
        <v>1</v>
      </c>
      <c r="I415" s="915">
        <v>0.7</v>
      </c>
      <c r="J415" s="916">
        <v>2</v>
      </c>
      <c r="K415" s="917">
        <v>0.7</v>
      </c>
      <c r="L415" s="914">
        <v>2</v>
      </c>
      <c r="M415" s="914">
        <v>15</v>
      </c>
      <c r="N415" s="918">
        <v>5</v>
      </c>
      <c r="O415" s="914" t="s">
        <v>10394</v>
      </c>
      <c r="P415" s="931" t="s">
        <v>11169</v>
      </c>
      <c r="Q415" s="919"/>
      <c r="R415" s="981"/>
      <c r="S415" s="919">
        <f t="shared" si="16"/>
        <v>-2</v>
      </c>
      <c r="T415" s="981">
        <f t="shared" si="17"/>
        <v>-1.4000000000000001</v>
      </c>
      <c r="U415" s="987"/>
      <c r="V415" s="928"/>
      <c r="W415" s="928"/>
      <c r="X415" s="985"/>
      <c r="Y415" s="983"/>
    </row>
    <row r="416" spans="1:25" ht="14.4" customHeight="1" x14ac:dyDescent="0.3">
      <c r="A416" s="947" t="s">
        <v>11170</v>
      </c>
      <c r="B416" s="928">
        <v>4</v>
      </c>
      <c r="C416" s="929">
        <v>0.79</v>
      </c>
      <c r="D416" s="930">
        <v>3.3</v>
      </c>
      <c r="E416" s="933">
        <v>4</v>
      </c>
      <c r="F416" s="915">
        <v>0.79</v>
      </c>
      <c r="G416" s="916">
        <v>2</v>
      </c>
      <c r="H416" s="911">
        <v>4</v>
      </c>
      <c r="I416" s="912">
        <v>0.79</v>
      </c>
      <c r="J416" s="913">
        <v>2</v>
      </c>
      <c r="K416" s="917">
        <v>0.2</v>
      </c>
      <c r="L416" s="914">
        <v>1</v>
      </c>
      <c r="M416" s="914">
        <v>9</v>
      </c>
      <c r="N416" s="918">
        <v>3</v>
      </c>
      <c r="O416" s="914" t="s">
        <v>10394</v>
      </c>
      <c r="P416" s="931" t="s">
        <v>11171</v>
      </c>
      <c r="Q416" s="919"/>
      <c r="R416" s="981"/>
      <c r="S416" s="919">
        <f t="shared" si="16"/>
        <v>0</v>
      </c>
      <c r="T416" s="981">
        <f t="shared" si="17"/>
        <v>0</v>
      </c>
      <c r="U416" s="987"/>
      <c r="V416" s="928"/>
      <c r="W416" s="928"/>
      <c r="X416" s="985"/>
      <c r="Y416" s="983"/>
    </row>
    <row r="417" spans="1:25" ht="14.4" customHeight="1" x14ac:dyDescent="0.3">
      <c r="A417" s="947" t="s">
        <v>11172</v>
      </c>
      <c r="B417" s="924">
        <v>41</v>
      </c>
      <c r="C417" s="925">
        <v>13.55</v>
      </c>
      <c r="D417" s="926">
        <v>2.4</v>
      </c>
      <c r="E417" s="933">
        <v>28</v>
      </c>
      <c r="F417" s="915">
        <v>9.25</v>
      </c>
      <c r="G417" s="916">
        <v>2.4</v>
      </c>
      <c r="H417" s="914">
        <v>39</v>
      </c>
      <c r="I417" s="915">
        <v>12.99</v>
      </c>
      <c r="J417" s="922">
        <v>2.6</v>
      </c>
      <c r="K417" s="917">
        <v>0.33</v>
      </c>
      <c r="L417" s="914">
        <v>1</v>
      </c>
      <c r="M417" s="914">
        <v>6</v>
      </c>
      <c r="N417" s="918">
        <v>2</v>
      </c>
      <c r="O417" s="914" t="s">
        <v>10394</v>
      </c>
      <c r="P417" s="931" t="s">
        <v>11173</v>
      </c>
      <c r="Q417" s="919"/>
      <c r="R417" s="981"/>
      <c r="S417" s="919">
        <f t="shared" si="16"/>
        <v>11</v>
      </c>
      <c r="T417" s="981">
        <f t="shared" si="17"/>
        <v>3.74</v>
      </c>
      <c r="U417" s="987"/>
      <c r="V417" s="928"/>
      <c r="W417" s="928"/>
      <c r="X417" s="985"/>
      <c r="Y417" s="983">
        <v>23</v>
      </c>
    </row>
    <row r="418" spans="1:25" ht="14.4" customHeight="1" x14ac:dyDescent="0.3">
      <c r="A418" s="948" t="s">
        <v>11174</v>
      </c>
      <c r="B418" s="945">
        <v>1</v>
      </c>
      <c r="C418" s="946">
        <v>0.56000000000000005</v>
      </c>
      <c r="D418" s="927">
        <v>10</v>
      </c>
      <c r="E418" s="944">
        <v>1</v>
      </c>
      <c r="F418" s="939">
        <v>0.56000000000000005</v>
      </c>
      <c r="G418" s="921">
        <v>4</v>
      </c>
      <c r="H418" s="938">
        <v>1</v>
      </c>
      <c r="I418" s="939">
        <v>0.56000000000000005</v>
      </c>
      <c r="J418" s="921">
        <v>3</v>
      </c>
      <c r="K418" s="940">
        <v>0.56000000000000005</v>
      </c>
      <c r="L418" s="938">
        <v>2</v>
      </c>
      <c r="M418" s="938">
        <v>15</v>
      </c>
      <c r="N418" s="941">
        <v>5</v>
      </c>
      <c r="O418" s="938" t="s">
        <v>10394</v>
      </c>
      <c r="P418" s="942" t="s">
        <v>11175</v>
      </c>
      <c r="Q418" s="943"/>
      <c r="R418" s="980"/>
      <c r="S418" s="943">
        <f t="shared" si="16"/>
        <v>0</v>
      </c>
      <c r="T418" s="980">
        <f t="shared" si="17"/>
        <v>0</v>
      </c>
      <c r="U418" s="988"/>
      <c r="V418" s="934"/>
      <c r="W418" s="934"/>
      <c r="X418" s="986"/>
      <c r="Y418" s="984"/>
    </row>
    <row r="419" spans="1:25" ht="14.4" customHeight="1" x14ac:dyDescent="0.3">
      <c r="A419" s="948" t="s">
        <v>11176</v>
      </c>
      <c r="B419" s="945">
        <v>3</v>
      </c>
      <c r="C419" s="946">
        <v>4.45</v>
      </c>
      <c r="D419" s="927">
        <v>5.3</v>
      </c>
      <c r="E419" s="944"/>
      <c r="F419" s="939"/>
      <c r="G419" s="921"/>
      <c r="H419" s="938"/>
      <c r="I419" s="939"/>
      <c r="J419" s="921"/>
      <c r="K419" s="940">
        <v>1.48</v>
      </c>
      <c r="L419" s="938">
        <v>2</v>
      </c>
      <c r="M419" s="938">
        <v>21</v>
      </c>
      <c r="N419" s="941">
        <v>7</v>
      </c>
      <c r="O419" s="938" t="s">
        <v>10394</v>
      </c>
      <c r="P419" s="942" t="s">
        <v>11177</v>
      </c>
      <c r="Q419" s="943"/>
      <c r="R419" s="980"/>
      <c r="S419" s="943">
        <f t="shared" si="16"/>
        <v>0</v>
      </c>
      <c r="T419" s="980">
        <f t="shared" si="17"/>
        <v>0</v>
      </c>
      <c r="U419" s="988"/>
      <c r="V419" s="934"/>
      <c r="W419" s="934"/>
      <c r="X419" s="986"/>
      <c r="Y419" s="984"/>
    </row>
    <row r="420" spans="1:25" ht="14.4" customHeight="1" x14ac:dyDescent="0.3">
      <c r="A420" s="947" t="s">
        <v>11178</v>
      </c>
      <c r="B420" s="928"/>
      <c r="C420" s="929"/>
      <c r="D420" s="930"/>
      <c r="E420" s="933"/>
      <c r="F420" s="915"/>
      <c r="G420" s="916"/>
      <c r="H420" s="911">
        <v>2</v>
      </c>
      <c r="I420" s="912">
        <v>0.77</v>
      </c>
      <c r="J420" s="913">
        <v>2.5</v>
      </c>
      <c r="K420" s="917">
        <v>0.39</v>
      </c>
      <c r="L420" s="914">
        <v>2</v>
      </c>
      <c r="M420" s="914">
        <v>15</v>
      </c>
      <c r="N420" s="918">
        <v>5</v>
      </c>
      <c r="O420" s="914" t="s">
        <v>10394</v>
      </c>
      <c r="P420" s="931" t="s">
        <v>11179</v>
      </c>
      <c r="Q420" s="919"/>
      <c r="R420" s="981"/>
      <c r="S420" s="919">
        <f t="shared" si="16"/>
        <v>2</v>
      </c>
      <c r="T420" s="981">
        <f t="shared" si="17"/>
        <v>0.77</v>
      </c>
      <c r="U420" s="987"/>
      <c r="V420" s="928"/>
      <c r="W420" s="928"/>
      <c r="X420" s="985"/>
      <c r="Y420" s="983"/>
    </row>
    <row r="421" spans="1:25" ht="14.4" customHeight="1" x14ac:dyDescent="0.3">
      <c r="A421" s="948" t="s">
        <v>11180</v>
      </c>
      <c r="B421" s="934"/>
      <c r="C421" s="935"/>
      <c r="D421" s="932"/>
      <c r="E421" s="944">
        <v>1</v>
      </c>
      <c r="F421" s="939">
        <v>2.36</v>
      </c>
      <c r="G421" s="921">
        <v>16</v>
      </c>
      <c r="H421" s="936"/>
      <c r="I421" s="937"/>
      <c r="J421" s="920"/>
      <c r="K421" s="940">
        <v>1.21</v>
      </c>
      <c r="L421" s="938">
        <v>3</v>
      </c>
      <c r="M421" s="938">
        <v>30</v>
      </c>
      <c r="N421" s="941">
        <v>10</v>
      </c>
      <c r="O421" s="938" t="s">
        <v>10394</v>
      </c>
      <c r="P421" s="942" t="s">
        <v>11181</v>
      </c>
      <c r="Q421" s="943"/>
      <c r="R421" s="980"/>
      <c r="S421" s="943">
        <f t="shared" si="16"/>
        <v>-1</v>
      </c>
      <c r="T421" s="980">
        <f t="shared" si="17"/>
        <v>-2.36</v>
      </c>
      <c r="U421" s="988"/>
      <c r="V421" s="934"/>
      <c r="W421" s="934"/>
      <c r="X421" s="986"/>
      <c r="Y421" s="984"/>
    </row>
    <row r="422" spans="1:25" ht="14.4" customHeight="1" x14ac:dyDescent="0.3">
      <c r="A422" s="947" t="s">
        <v>11182</v>
      </c>
      <c r="B422" s="928">
        <v>3</v>
      </c>
      <c r="C422" s="929">
        <v>0.83</v>
      </c>
      <c r="D422" s="930">
        <v>2.2999999999999998</v>
      </c>
      <c r="E422" s="933">
        <v>6</v>
      </c>
      <c r="F422" s="915">
        <v>1.66</v>
      </c>
      <c r="G422" s="916">
        <v>2.5</v>
      </c>
      <c r="H422" s="911">
        <v>7</v>
      </c>
      <c r="I422" s="912">
        <v>2.27</v>
      </c>
      <c r="J422" s="913">
        <v>2.6</v>
      </c>
      <c r="K422" s="917">
        <v>0.28000000000000003</v>
      </c>
      <c r="L422" s="914">
        <v>1</v>
      </c>
      <c r="M422" s="914">
        <v>9</v>
      </c>
      <c r="N422" s="918">
        <v>3</v>
      </c>
      <c r="O422" s="914" t="s">
        <v>10394</v>
      </c>
      <c r="P422" s="931" t="s">
        <v>11183</v>
      </c>
      <c r="Q422" s="919"/>
      <c r="R422" s="981"/>
      <c r="S422" s="919">
        <f t="shared" si="16"/>
        <v>1</v>
      </c>
      <c r="T422" s="981">
        <f t="shared" si="17"/>
        <v>0.6100000000000001</v>
      </c>
      <c r="U422" s="987"/>
      <c r="V422" s="928"/>
      <c r="W422" s="928"/>
      <c r="X422" s="985"/>
      <c r="Y422" s="983">
        <v>2</v>
      </c>
    </row>
    <row r="423" spans="1:25" ht="14.4" customHeight="1" x14ac:dyDescent="0.3">
      <c r="A423" s="948" t="s">
        <v>11184</v>
      </c>
      <c r="B423" s="934"/>
      <c r="C423" s="935"/>
      <c r="D423" s="932"/>
      <c r="E423" s="944"/>
      <c r="F423" s="939"/>
      <c r="G423" s="921"/>
      <c r="H423" s="936">
        <v>1</v>
      </c>
      <c r="I423" s="937">
        <v>1.3</v>
      </c>
      <c r="J423" s="920">
        <v>4</v>
      </c>
      <c r="K423" s="940">
        <v>1.3</v>
      </c>
      <c r="L423" s="938">
        <v>2</v>
      </c>
      <c r="M423" s="938">
        <v>21</v>
      </c>
      <c r="N423" s="941">
        <v>7</v>
      </c>
      <c r="O423" s="938" t="s">
        <v>10394</v>
      </c>
      <c r="P423" s="942" t="s">
        <v>11185</v>
      </c>
      <c r="Q423" s="943"/>
      <c r="R423" s="980"/>
      <c r="S423" s="943">
        <f t="shared" si="16"/>
        <v>1</v>
      </c>
      <c r="T423" s="980">
        <f t="shared" si="17"/>
        <v>1.3</v>
      </c>
      <c r="U423" s="988"/>
      <c r="V423" s="934"/>
      <c r="W423" s="934"/>
      <c r="X423" s="986"/>
      <c r="Y423" s="984"/>
    </row>
    <row r="424" spans="1:25" ht="14.4" customHeight="1" x14ac:dyDescent="0.3">
      <c r="A424" s="947" t="s">
        <v>11186</v>
      </c>
      <c r="B424" s="928"/>
      <c r="C424" s="929"/>
      <c r="D424" s="930"/>
      <c r="E424" s="933">
        <v>1</v>
      </c>
      <c r="F424" s="915">
        <v>2.68</v>
      </c>
      <c r="G424" s="916">
        <v>18</v>
      </c>
      <c r="H424" s="911">
        <v>1</v>
      </c>
      <c r="I424" s="912">
        <v>2.68</v>
      </c>
      <c r="J424" s="913">
        <v>15</v>
      </c>
      <c r="K424" s="917">
        <v>2.68</v>
      </c>
      <c r="L424" s="914">
        <v>6</v>
      </c>
      <c r="M424" s="914">
        <v>57</v>
      </c>
      <c r="N424" s="918">
        <v>19</v>
      </c>
      <c r="O424" s="914" t="s">
        <v>10394</v>
      </c>
      <c r="P424" s="931" t="s">
        <v>11187</v>
      </c>
      <c r="Q424" s="919"/>
      <c r="R424" s="981"/>
      <c r="S424" s="919">
        <f t="shared" si="16"/>
        <v>0</v>
      </c>
      <c r="T424" s="981">
        <f t="shared" si="17"/>
        <v>0</v>
      </c>
      <c r="U424" s="987"/>
      <c r="V424" s="928"/>
      <c r="W424" s="928"/>
      <c r="X424" s="985"/>
      <c r="Y424" s="983"/>
    </row>
    <row r="425" spans="1:25" ht="14.4" customHeight="1" x14ac:dyDescent="0.3">
      <c r="A425" s="947" t="s">
        <v>11188</v>
      </c>
      <c r="B425" s="928"/>
      <c r="C425" s="929"/>
      <c r="D425" s="930"/>
      <c r="E425" s="933">
        <v>1</v>
      </c>
      <c r="F425" s="915">
        <v>1.48</v>
      </c>
      <c r="G425" s="916">
        <v>3</v>
      </c>
      <c r="H425" s="911">
        <v>1</v>
      </c>
      <c r="I425" s="912">
        <v>1.48</v>
      </c>
      <c r="J425" s="922">
        <v>10</v>
      </c>
      <c r="K425" s="917">
        <v>1.48</v>
      </c>
      <c r="L425" s="914">
        <v>3</v>
      </c>
      <c r="M425" s="914">
        <v>24</v>
      </c>
      <c r="N425" s="918">
        <v>8</v>
      </c>
      <c r="O425" s="914" t="s">
        <v>10394</v>
      </c>
      <c r="P425" s="931" t="s">
        <v>11189</v>
      </c>
      <c r="Q425" s="919"/>
      <c r="R425" s="981"/>
      <c r="S425" s="919">
        <f t="shared" si="16"/>
        <v>0</v>
      </c>
      <c r="T425" s="981">
        <f t="shared" si="17"/>
        <v>0</v>
      </c>
      <c r="U425" s="987"/>
      <c r="V425" s="928"/>
      <c r="W425" s="928"/>
      <c r="X425" s="985"/>
      <c r="Y425" s="983">
        <v>2</v>
      </c>
    </row>
    <row r="426" spans="1:25" ht="14.4" customHeight="1" x14ac:dyDescent="0.3">
      <c r="A426" s="947" t="s">
        <v>11190</v>
      </c>
      <c r="B426" s="928"/>
      <c r="C426" s="929"/>
      <c r="D426" s="930"/>
      <c r="E426" s="911">
        <v>1</v>
      </c>
      <c r="F426" s="912">
        <v>1.22</v>
      </c>
      <c r="G426" s="913">
        <v>10</v>
      </c>
      <c r="H426" s="914"/>
      <c r="I426" s="915"/>
      <c r="J426" s="916"/>
      <c r="K426" s="917">
        <v>1.22</v>
      </c>
      <c r="L426" s="914">
        <v>4</v>
      </c>
      <c r="M426" s="914">
        <v>39</v>
      </c>
      <c r="N426" s="918">
        <v>13</v>
      </c>
      <c r="O426" s="914" t="s">
        <v>10394</v>
      </c>
      <c r="P426" s="931" t="s">
        <v>11191</v>
      </c>
      <c r="Q426" s="919"/>
      <c r="R426" s="981"/>
      <c r="S426" s="919">
        <f t="shared" si="16"/>
        <v>-1</v>
      </c>
      <c r="T426" s="981">
        <f t="shared" si="17"/>
        <v>-1.22</v>
      </c>
      <c r="U426" s="987"/>
      <c r="V426" s="928"/>
      <c r="W426" s="928"/>
      <c r="X426" s="985"/>
      <c r="Y426" s="983"/>
    </row>
    <row r="427" spans="1:25" ht="14.4" customHeight="1" x14ac:dyDescent="0.3">
      <c r="A427" s="947" t="s">
        <v>11192</v>
      </c>
      <c r="B427" s="928">
        <v>10</v>
      </c>
      <c r="C427" s="929">
        <v>5.66</v>
      </c>
      <c r="D427" s="930">
        <v>3.5</v>
      </c>
      <c r="E427" s="933">
        <v>6</v>
      </c>
      <c r="F427" s="915">
        <v>3.4</v>
      </c>
      <c r="G427" s="916">
        <v>2.8</v>
      </c>
      <c r="H427" s="911">
        <v>10</v>
      </c>
      <c r="I427" s="912">
        <v>5.66</v>
      </c>
      <c r="J427" s="913">
        <v>3.3</v>
      </c>
      <c r="K427" s="917">
        <v>0.56999999999999995</v>
      </c>
      <c r="L427" s="914">
        <v>2</v>
      </c>
      <c r="M427" s="914">
        <v>15</v>
      </c>
      <c r="N427" s="918">
        <v>5</v>
      </c>
      <c r="O427" s="914" t="s">
        <v>10394</v>
      </c>
      <c r="P427" s="931" t="s">
        <v>11193</v>
      </c>
      <c r="Q427" s="919"/>
      <c r="R427" s="981"/>
      <c r="S427" s="919">
        <f t="shared" si="16"/>
        <v>4</v>
      </c>
      <c r="T427" s="981">
        <f t="shared" si="17"/>
        <v>2.2600000000000002</v>
      </c>
      <c r="U427" s="987"/>
      <c r="V427" s="928"/>
      <c r="W427" s="928"/>
      <c r="X427" s="985"/>
      <c r="Y427" s="983">
        <v>3</v>
      </c>
    </row>
    <row r="428" spans="1:25" ht="14.4" customHeight="1" x14ac:dyDescent="0.3">
      <c r="A428" s="948" t="s">
        <v>11194</v>
      </c>
      <c r="B428" s="934"/>
      <c r="C428" s="935"/>
      <c r="D428" s="932"/>
      <c r="E428" s="944">
        <v>1</v>
      </c>
      <c r="F428" s="939">
        <v>1.1100000000000001</v>
      </c>
      <c r="G428" s="921">
        <v>4</v>
      </c>
      <c r="H428" s="936">
        <v>1</v>
      </c>
      <c r="I428" s="937">
        <v>1.1100000000000001</v>
      </c>
      <c r="J428" s="923">
        <v>13</v>
      </c>
      <c r="K428" s="940">
        <v>1.1100000000000001</v>
      </c>
      <c r="L428" s="938">
        <v>3</v>
      </c>
      <c r="M428" s="938">
        <v>30</v>
      </c>
      <c r="N428" s="941">
        <v>10</v>
      </c>
      <c r="O428" s="938" t="s">
        <v>10394</v>
      </c>
      <c r="P428" s="942" t="s">
        <v>11193</v>
      </c>
      <c r="Q428" s="943"/>
      <c r="R428" s="980"/>
      <c r="S428" s="943">
        <f t="shared" si="16"/>
        <v>0</v>
      </c>
      <c r="T428" s="980">
        <f t="shared" si="17"/>
        <v>0</v>
      </c>
      <c r="U428" s="988"/>
      <c r="V428" s="934"/>
      <c r="W428" s="934"/>
      <c r="X428" s="986"/>
      <c r="Y428" s="984">
        <v>3</v>
      </c>
    </row>
    <row r="429" spans="1:25" ht="14.4" customHeight="1" x14ac:dyDescent="0.3">
      <c r="A429" s="947" t="s">
        <v>11195</v>
      </c>
      <c r="B429" s="928">
        <v>4</v>
      </c>
      <c r="C429" s="929">
        <v>2.58</v>
      </c>
      <c r="D429" s="930">
        <v>2.5</v>
      </c>
      <c r="E429" s="933">
        <v>5</v>
      </c>
      <c r="F429" s="915">
        <v>3.22</v>
      </c>
      <c r="G429" s="916">
        <v>2.4</v>
      </c>
      <c r="H429" s="911">
        <v>7</v>
      </c>
      <c r="I429" s="912">
        <v>4.51</v>
      </c>
      <c r="J429" s="913">
        <v>2.9</v>
      </c>
      <c r="K429" s="917">
        <v>0.64</v>
      </c>
      <c r="L429" s="914">
        <v>1</v>
      </c>
      <c r="M429" s="914">
        <v>12</v>
      </c>
      <c r="N429" s="918">
        <v>4</v>
      </c>
      <c r="O429" s="914" t="s">
        <v>10394</v>
      </c>
      <c r="P429" s="931" t="s">
        <v>11196</v>
      </c>
      <c r="Q429" s="919"/>
      <c r="R429" s="981"/>
      <c r="S429" s="919">
        <f t="shared" si="16"/>
        <v>2</v>
      </c>
      <c r="T429" s="981">
        <f t="shared" si="17"/>
        <v>1.2899999999999996</v>
      </c>
      <c r="U429" s="987"/>
      <c r="V429" s="928"/>
      <c r="W429" s="928"/>
      <c r="X429" s="985"/>
      <c r="Y429" s="983">
        <v>1</v>
      </c>
    </row>
    <row r="430" spans="1:25" ht="14.4" customHeight="1" x14ac:dyDescent="0.3">
      <c r="A430" s="948" t="s">
        <v>11197</v>
      </c>
      <c r="B430" s="934"/>
      <c r="C430" s="935"/>
      <c r="D430" s="932"/>
      <c r="E430" s="944"/>
      <c r="F430" s="939"/>
      <c r="G430" s="921"/>
      <c r="H430" s="936">
        <v>1</v>
      </c>
      <c r="I430" s="937">
        <v>0.88</v>
      </c>
      <c r="J430" s="920">
        <v>3</v>
      </c>
      <c r="K430" s="940">
        <v>0.88</v>
      </c>
      <c r="L430" s="938">
        <v>2</v>
      </c>
      <c r="M430" s="938">
        <v>18</v>
      </c>
      <c r="N430" s="941">
        <v>6</v>
      </c>
      <c r="O430" s="938" t="s">
        <v>10394</v>
      </c>
      <c r="P430" s="942" t="s">
        <v>11196</v>
      </c>
      <c r="Q430" s="943"/>
      <c r="R430" s="980"/>
      <c r="S430" s="943">
        <f t="shared" si="16"/>
        <v>1</v>
      </c>
      <c r="T430" s="980">
        <f t="shared" si="17"/>
        <v>0.88</v>
      </c>
      <c r="U430" s="988"/>
      <c r="V430" s="934"/>
      <c r="W430" s="934"/>
      <c r="X430" s="986"/>
      <c r="Y430" s="984"/>
    </row>
    <row r="431" spans="1:25" ht="14.4" customHeight="1" x14ac:dyDescent="0.3">
      <c r="A431" s="948" t="s">
        <v>11198</v>
      </c>
      <c r="B431" s="934"/>
      <c r="C431" s="935"/>
      <c r="D431" s="932"/>
      <c r="E431" s="944">
        <v>2</v>
      </c>
      <c r="F431" s="939">
        <v>2.36</v>
      </c>
      <c r="G431" s="921">
        <v>2</v>
      </c>
      <c r="H431" s="936">
        <v>3</v>
      </c>
      <c r="I431" s="937">
        <v>5.74</v>
      </c>
      <c r="J431" s="920">
        <v>10</v>
      </c>
      <c r="K431" s="940">
        <v>2.17</v>
      </c>
      <c r="L431" s="938">
        <v>4</v>
      </c>
      <c r="M431" s="938">
        <v>39</v>
      </c>
      <c r="N431" s="941">
        <v>13</v>
      </c>
      <c r="O431" s="938" t="s">
        <v>10394</v>
      </c>
      <c r="P431" s="942" t="s">
        <v>11196</v>
      </c>
      <c r="Q431" s="943"/>
      <c r="R431" s="980"/>
      <c r="S431" s="943">
        <f t="shared" si="16"/>
        <v>1</v>
      </c>
      <c r="T431" s="980">
        <f t="shared" si="17"/>
        <v>3.3800000000000003</v>
      </c>
      <c r="U431" s="988"/>
      <c r="V431" s="934"/>
      <c r="W431" s="934"/>
      <c r="X431" s="986"/>
      <c r="Y431" s="984">
        <v>11</v>
      </c>
    </row>
    <row r="432" spans="1:25" ht="14.4" customHeight="1" x14ac:dyDescent="0.3">
      <c r="A432" s="947" t="s">
        <v>11199</v>
      </c>
      <c r="B432" s="924">
        <v>8</v>
      </c>
      <c r="C432" s="925">
        <v>2.54</v>
      </c>
      <c r="D432" s="926">
        <v>4</v>
      </c>
      <c r="E432" s="933">
        <v>3</v>
      </c>
      <c r="F432" s="915">
        <v>0.93</v>
      </c>
      <c r="G432" s="916">
        <v>4.7</v>
      </c>
      <c r="H432" s="914">
        <v>3</v>
      </c>
      <c r="I432" s="915">
        <v>0.93</v>
      </c>
      <c r="J432" s="916">
        <v>3.3</v>
      </c>
      <c r="K432" s="917">
        <v>0.31</v>
      </c>
      <c r="L432" s="914">
        <v>1</v>
      </c>
      <c r="M432" s="914">
        <v>12</v>
      </c>
      <c r="N432" s="918">
        <v>4</v>
      </c>
      <c r="O432" s="914" t="s">
        <v>10394</v>
      </c>
      <c r="P432" s="931" t="s">
        <v>11200</v>
      </c>
      <c r="Q432" s="919"/>
      <c r="R432" s="981"/>
      <c r="S432" s="919">
        <f t="shared" si="16"/>
        <v>0</v>
      </c>
      <c r="T432" s="981">
        <f t="shared" si="17"/>
        <v>0</v>
      </c>
      <c r="U432" s="987"/>
      <c r="V432" s="928"/>
      <c r="W432" s="928"/>
      <c r="X432" s="985"/>
      <c r="Y432" s="983"/>
    </row>
    <row r="433" spans="1:25" ht="14.4" customHeight="1" x14ac:dyDescent="0.3">
      <c r="A433" s="948" t="s">
        <v>11201</v>
      </c>
      <c r="B433" s="945"/>
      <c r="C433" s="946"/>
      <c r="D433" s="927"/>
      <c r="E433" s="944"/>
      <c r="F433" s="939"/>
      <c r="G433" s="921"/>
      <c r="H433" s="938">
        <v>2</v>
      </c>
      <c r="I433" s="939">
        <v>0.89</v>
      </c>
      <c r="J433" s="923">
        <v>7.5</v>
      </c>
      <c r="K433" s="940">
        <v>0.45</v>
      </c>
      <c r="L433" s="938">
        <v>2</v>
      </c>
      <c r="M433" s="938">
        <v>18</v>
      </c>
      <c r="N433" s="941">
        <v>6</v>
      </c>
      <c r="O433" s="938" t="s">
        <v>10394</v>
      </c>
      <c r="P433" s="942" t="s">
        <v>11202</v>
      </c>
      <c r="Q433" s="943"/>
      <c r="R433" s="980"/>
      <c r="S433" s="943">
        <f t="shared" si="16"/>
        <v>2</v>
      </c>
      <c r="T433" s="980">
        <f t="shared" si="17"/>
        <v>0.89</v>
      </c>
      <c r="U433" s="988"/>
      <c r="V433" s="934"/>
      <c r="W433" s="934"/>
      <c r="X433" s="986"/>
      <c r="Y433" s="984">
        <v>3</v>
      </c>
    </row>
    <row r="434" spans="1:25" ht="14.4" customHeight="1" x14ac:dyDescent="0.3">
      <c r="A434" s="947" t="s">
        <v>11203</v>
      </c>
      <c r="B434" s="928">
        <v>29</v>
      </c>
      <c r="C434" s="929">
        <v>7.5</v>
      </c>
      <c r="D434" s="930">
        <v>2.6</v>
      </c>
      <c r="E434" s="933">
        <v>23</v>
      </c>
      <c r="F434" s="915">
        <v>6.5</v>
      </c>
      <c r="G434" s="916">
        <v>2.4</v>
      </c>
      <c r="H434" s="911">
        <v>24</v>
      </c>
      <c r="I434" s="912">
        <v>6.16</v>
      </c>
      <c r="J434" s="913">
        <v>2.6</v>
      </c>
      <c r="K434" s="917">
        <v>0.26</v>
      </c>
      <c r="L434" s="914">
        <v>1</v>
      </c>
      <c r="M434" s="914">
        <v>9</v>
      </c>
      <c r="N434" s="918">
        <v>3</v>
      </c>
      <c r="O434" s="914" t="s">
        <v>10394</v>
      </c>
      <c r="P434" s="931" t="s">
        <v>11204</v>
      </c>
      <c r="Q434" s="919"/>
      <c r="R434" s="981"/>
      <c r="S434" s="919">
        <f t="shared" si="16"/>
        <v>1</v>
      </c>
      <c r="T434" s="981">
        <f t="shared" si="17"/>
        <v>-0.33999999999999986</v>
      </c>
      <c r="U434" s="987"/>
      <c r="V434" s="928"/>
      <c r="W434" s="928"/>
      <c r="X434" s="985"/>
      <c r="Y434" s="983">
        <v>8</v>
      </c>
    </row>
    <row r="435" spans="1:25" ht="14.4" customHeight="1" x14ac:dyDescent="0.3">
      <c r="A435" s="948" t="s">
        <v>11205</v>
      </c>
      <c r="B435" s="934">
        <v>1</v>
      </c>
      <c r="C435" s="935">
        <v>0.36</v>
      </c>
      <c r="D435" s="932">
        <v>4</v>
      </c>
      <c r="E435" s="944">
        <v>2</v>
      </c>
      <c r="F435" s="939">
        <v>0.72</v>
      </c>
      <c r="G435" s="921">
        <v>7</v>
      </c>
      <c r="H435" s="936">
        <v>8</v>
      </c>
      <c r="I435" s="937">
        <v>3.26</v>
      </c>
      <c r="J435" s="923">
        <v>4.0999999999999996</v>
      </c>
      <c r="K435" s="940">
        <v>0.36</v>
      </c>
      <c r="L435" s="938">
        <v>1</v>
      </c>
      <c r="M435" s="938">
        <v>12</v>
      </c>
      <c r="N435" s="941">
        <v>4</v>
      </c>
      <c r="O435" s="938" t="s">
        <v>10394</v>
      </c>
      <c r="P435" s="942" t="s">
        <v>11206</v>
      </c>
      <c r="Q435" s="943"/>
      <c r="R435" s="980"/>
      <c r="S435" s="943">
        <f t="shared" si="16"/>
        <v>6</v>
      </c>
      <c r="T435" s="980">
        <f t="shared" si="17"/>
        <v>2.54</v>
      </c>
      <c r="U435" s="988"/>
      <c r="V435" s="934"/>
      <c r="W435" s="934"/>
      <c r="X435" s="986"/>
      <c r="Y435" s="984">
        <v>7</v>
      </c>
    </row>
    <row r="436" spans="1:25" ht="14.4" customHeight="1" x14ac:dyDescent="0.3">
      <c r="A436" s="948" t="s">
        <v>11207</v>
      </c>
      <c r="B436" s="934"/>
      <c r="C436" s="935"/>
      <c r="D436" s="932"/>
      <c r="E436" s="944">
        <v>1</v>
      </c>
      <c r="F436" s="939">
        <v>0.85</v>
      </c>
      <c r="G436" s="921">
        <v>10</v>
      </c>
      <c r="H436" s="936">
        <v>2</v>
      </c>
      <c r="I436" s="937">
        <v>2.06</v>
      </c>
      <c r="J436" s="920">
        <v>5.5</v>
      </c>
      <c r="K436" s="940">
        <v>0.85</v>
      </c>
      <c r="L436" s="938">
        <v>3</v>
      </c>
      <c r="M436" s="938">
        <v>24</v>
      </c>
      <c r="N436" s="941">
        <v>8</v>
      </c>
      <c r="O436" s="938" t="s">
        <v>10394</v>
      </c>
      <c r="P436" s="942" t="s">
        <v>11208</v>
      </c>
      <c r="Q436" s="943"/>
      <c r="R436" s="980"/>
      <c r="S436" s="943">
        <f t="shared" si="16"/>
        <v>1</v>
      </c>
      <c r="T436" s="980">
        <f t="shared" si="17"/>
        <v>1.21</v>
      </c>
      <c r="U436" s="988"/>
      <c r="V436" s="934"/>
      <c r="W436" s="934"/>
      <c r="X436" s="986"/>
      <c r="Y436" s="984"/>
    </row>
    <row r="437" spans="1:25" ht="14.4" customHeight="1" x14ac:dyDescent="0.3">
      <c r="A437" s="947" t="s">
        <v>11209</v>
      </c>
      <c r="B437" s="928"/>
      <c r="C437" s="929"/>
      <c r="D437" s="930"/>
      <c r="E437" s="933"/>
      <c r="F437" s="915"/>
      <c r="G437" s="916"/>
      <c r="H437" s="911">
        <v>2</v>
      </c>
      <c r="I437" s="912">
        <v>1.78</v>
      </c>
      <c r="J437" s="922">
        <v>9</v>
      </c>
      <c r="K437" s="917">
        <v>0.89</v>
      </c>
      <c r="L437" s="914">
        <v>3</v>
      </c>
      <c r="M437" s="914">
        <v>24</v>
      </c>
      <c r="N437" s="918">
        <v>8</v>
      </c>
      <c r="O437" s="914" t="s">
        <v>10394</v>
      </c>
      <c r="P437" s="931" t="s">
        <v>11210</v>
      </c>
      <c r="Q437" s="919"/>
      <c r="R437" s="981"/>
      <c r="S437" s="919">
        <f t="shared" si="16"/>
        <v>2</v>
      </c>
      <c r="T437" s="981">
        <f t="shared" si="17"/>
        <v>1.78</v>
      </c>
      <c r="U437" s="987"/>
      <c r="V437" s="928"/>
      <c r="W437" s="928"/>
      <c r="X437" s="985"/>
      <c r="Y437" s="983">
        <v>6</v>
      </c>
    </row>
    <row r="438" spans="1:25" ht="14.4" customHeight="1" x14ac:dyDescent="0.3">
      <c r="A438" s="948" t="s">
        <v>11211</v>
      </c>
      <c r="B438" s="934"/>
      <c r="C438" s="935"/>
      <c r="D438" s="932"/>
      <c r="E438" s="944">
        <v>1</v>
      </c>
      <c r="F438" s="939">
        <v>0.89</v>
      </c>
      <c r="G438" s="921">
        <v>6</v>
      </c>
      <c r="H438" s="936"/>
      <c r="I438" s="937"/>
      <c r="J438" s="920"/>
      <c r="K438" s="940">
        <v>0.89</v>
      </c>
      <c r="L438" s="938">
        <v>3</v>
      </c>
      <c r="M438" s="938">
        <v>24</v>
      </c>
      <c r="N438" s="941">
        <v>8</v>
      </c>
      <c r="O438" s="938" t="s">
        <v>10394</v>
      </c>
      <c r="P438" s="942" t="s">
        <v>11210</v>
      </c>
      <c r="Q438" s="943"/>
      <c r="R438" s="980"/>
      <c r="S438" s="943">
        <f t="shared" si="16"/>
        <v>-1</v>
      </c>
      <c r="T438" s="980">
        <f t="shared" si="17"/>
        <v>-0.89</v>
      </c>
      <c r="U438" s="988"/>
      <c r="V438" s="934"/>
      <c r="W438" s="934"/>
      <c r="X438" s="986"/>
      <c r="Y438" s="984"/>
    </row>
    <row r="439" spans="1:25" ht="14.4" customHeight="1" x14ac:dyDescent="0.3">
      <c r="A439" s="947" t="s">
        <v>11212</v>
      </c>
      <c r="B439" s="928"/>
      <c r="C439" s="929"/>
      <c r="D439" s="930"/>
      <c r="E439" s="911">
        <v>1</v>
      </c>
      <c r="F439" s="912">
        <v>3.18</v>
      </c>
      <c r="G439" s="913">
        <v>3</v>
      </c>
      <c r="H439" s="914"/>
      <c r="I439" s="915"/>
      <c r="J439" s="916"/>
      <c r="K439" s="917">
        <v>3.18</v>
      </c>
      <c r="L439" s="914">
        <v>1</v>
      </c>
      <c r="M439" s="914">
        <v>5</v>
      </c>
      <c r="N439" s="918">
        <v>2</v>
      </c>
      <c r="O439" s="914" t="s">
        <v>10394</v>
      </c>
      <c r="P439" s="931" t="s">
        <v>11213</v>
      </c>
      <c r="Q439" s="919"/>
      <c r="R439" s="981"/>
      <c r="S439" s="919">
        <f t="shared" si="16"/>
        <v>-1</v>
      </c>
      <c r="T439" s="981">
        <f t="shared" si="17"/>
        <v>-3.18</v>
      </c>
      <c r="U439" s="987"/>
      <c r="V439" s="928"/>
      <c r="W439" s="928"/>
      <c r="X439" s="985"/>
      <c r="Y439" s="983"/>
    </row>
    <row r="440" spans="1:25" ht="14.4" customHeight="1" x14ac:dyDescent="0.3">
      <c r="A440" s="947" t="s">
        <v>11214</v>
      </c>
      <c r="B440" s="928">
        <v>31</v>
      </c>
      <c r="C440" s="929">
        <v>31.09</v>
      </c>
      <c r="D440" s="930">
        <v>5.9</v>
      </c>
      <c r="E440" s="933">
        <v>35</v>
      </c>
      <c r="F440" s="915">
        <v>35.1</v>
      </c>
      <c r="G440" s="916">
        <v>4.9000000000000004</v>
      </c>
      <c r="H440" s="911">
        <v>37</v>
      </c>
      <c r="I440" s="912">
        <v>38.9</v>
      </c>
      <c r="J440" s="913">
        <v>5.5</v>
      </c>
      <c r="K440" s="917">
        <v>1</v>
      </c>
      <c r="L440" s="914">
        <v>2</v>
      </c>
      <c r="M440" s="914">
        <v>18</v>
      </c>
      <c r="N440" s="918">
        <v>6</v>
      </c>
      <c r="O440" s="914" t="s">
        <v>10394</v>
      </c>
      <c r="P440" s="931" t="s">
        <v>11215</v>
      </c>
      <c r="Q440" s="919"/>
      <c r="R440" s="981"/>
      <c r="S440" s="919">
        <f t="shared" si="16"/>
        <v>2</v>
      </c>
      <c r="T440" s="981">
        <f t="shared" si="17"/>
        <v>3.7999999999999972</v>
      </c>
      <c r="U440" s="987"/>
      <c r="V440" s="928"/>
      <c r="W440" s="928"/>
      <c r="X440" s="985"/>
      <c r="Y440" s="983">
        <v>54</v>
      </c>
    </row>
    <row r="441" spans="1:25" ht="14.4" customHeight="1" x14ac:dyDescent="0.3">
      <c r="A441" s="948" t="s">
        <v>11216</v>
      </c>
      <c r="B441" s="934">
        <v>2</v>
      </c>
      <c r="C441" s="935">
        <v>4.51</v>
      </c>
      <c r="D441" s="932">
        <v>12.5</v>
      </c>
      <c r="E441" s="944">
        <v>1</v>
      </c>
      <c r="F441" s="939">
        <v>2.2599999999999998</v>
      </c>
      <c r="G441" s="921">
        <v>15</v>
      </c>
      <c r="H441" s="936">
        <v>1</v>
      </c>
      <c r="I441" s="937">
        <v>2.2599999999999998</v>
      </c>
      <c r="J441" s="923">
        <v>16</v>
      </c>
      <c r="K441" s="940">
        <v>2.2599999999999998</v>
      </c>
      <c r="L441" s="938">
        <v>4</v>
      </c>
      <c r="M441" s="938">
        <v>39</v>
      </c>
      <c r="N441" s="941">
        <v>13</v>
      </c>
      <c r="O441" s="938" t="s">
        <v>10394</v>
      </c>
      <c r="P441" s="942" t="s">
        <v>11217</v>
      </c>
      <c r="Q441" s="943"/>
      <c r="R441" s="980"/>
      <c r="S441" s="943">
        <f t="shared" si="16"/>
        <v>0</v>
      </c>
      <c r="T441" s="980">
        <f t="shared" si="17"/>
        <v>0</v>
      </c>
      <c r="U441" s="988"/>
      <c r="V441" s="934"/>
      <c r="W441" s="934"/>
      <c r="X441" s="986"/>
      <c r="Y441" s="984">
        <v>3</v>
      </c>
    </row>
    <row r="442" spans="1:25" ht="14.4" customHeight="1" x14ac:dyDescent="0.3">
      <c r="A442" s="948" t="s">
        <v>11218</v>
      </c>
      <c r="B442" s="934">
        <v>1</v>
      </c>
      <c r="C442" s="935">
        <v>4.42</v>
      </c>
      <c r="D442" s="932">
        <v>17</v>
      </c>
      <c r="E442" s="944">
        <v>1</v>
      </c>
      <c r="F442" s="939">
        <v>4.42</v>
      </c>
      <c r="G442" s="921">
        <v>13</v>
      </c>
      <c r="H442" s="936">
        <v>1</v>
      </c>
      <c r="I442" s="937">
        <v>4.42</v>
      </c>
      <c r="J442" s="920">
        <v>12</v>
      </c>
      <c r="K442" s="940">
        <v>4.42</v>
      </c>
      <c r="L442" s="938">
        <v>6</v>
      </c>
      <c r="M442" s="938">
        <v>57</v>
      </c>
      <c r="N442" s="941">
        <v>19</v>
      </c>
      <c r="O442" s="938" t="s">
        <v>10394</v>
      </c>
      <c r="P442" s="942" t="s">
        <v>11219</v>
      </c>
      <c r="Q442" s="943"/>
      <c r="R442" s="980"/>
      <c r="S442" s="943">
        <f t="shared" si="16"/>
        <v>0</v>
      </c>
      <c r="T442" s="980">
        <f t="shared" si="17"/>
        <v>0</v>
      </c>
      <c r="U442" s="988"/>
      <c r="V442" s="934"/>
      <c r="W442" s="934"/>
      <c r="X442" s="986"/>
      <c r="Y442" s="984"/>
    </row>
    <row r="443" spans="1:25" ht="14.4" customHeight="1" x14ac:dyDescent="0.3">
      <c r="A443" s="947" t="s">
        <v>11220</v>
      </c>
      <c r="B443" s="928">
        <v>6</v>
      </c>
      <c r="C443" s="929">
        <v>4.08</v>
      </c>
      <c r="D443" s="930">
        <v>4.5</v>
      </c>
      <c r="E443" s="911">
        <v>7</v>
      </c>
      <c r="F443" s="912">
        <v>5.32</v>
      </c>
      <c r="G443" s="913">
        <v>3.7</v>
      </c>
      <c r="H443" s="914">
        <v>3</v>
      </c>
      <c r="I443" s="915">
        <v>2.04</v>
      </c>
      <c r="J443" s="916">
        <v>3.3</v>
      </c>
      <c r="K443" s="917">
        <v>0.68</v>
      </c>
      <c r="L443" s="914">
        <v>2</v>
      </c>
      <c r="M443" s="914">
        <v>15</v>
      </c>
      <c r="N443" s="918">
        <v>5</v>
      </c>
      <c r="O443" s="914" t="s">
        <v>10394</v>
      </c>
      <c r="P443" s="931" t="s">
        <v>11221</v>
      </c>
      <c r="Q443" s="919"/>
      <c r="R443" s="981"/>
      <c r="S443" s="919">
        <f t="shared" si="16"/>
        <v>-4</v>
      </c>
      <c r="T443" s="981">
        <f t="shared" si="17"/>
        <v>-3.2800000000000002</v>
      </c>
      <c r="U443" s="987"/>
      <c r="V443" s="928"/>
      <c r="W443" s="928"/>
      <c r="X443" s="985"/>
      <c r="Y443" s="983"/>
    </row>
    <row r="444" spans="1:25" ht="14.4" customHeight="1" x14ac:dyDescent="0.3">
      <c r="A444" s="948" t="s">
        <v>11222</v>
      </c>
      <c r="B444" s="934">
        <v>1</v>
      </c>
      <c r="C444" s="935">
        <v>1.1499999999999999</v>
      </c>
      <c r="D444" s="932">
        <v>3</v>
      </c>
      <c r="E444" s="936">
        <v>2</v>
      </c>
      <c r="F444" s="937">
        <v>9.15</v>
      </c>
      <c r="G444" s="920">
        <v>32</v>
      </c>
      <c r="H444" s="938">
        <v>3</v>
      </c>
      <c r="I444" s="939">
        <v>3.45</v>
      </c>
      <c r="J444" s="921">
        <v>8.6999999999999993</v>
      </c>
      <c r="K444" s="940">
        <v>1.1499999999999999</v>
      </c>
      <c r="L444" s="938">
        <v>3</v>
      </c>
      <c r="M444" s="938">
        <v>27</v>
      </c>
      <c r="N444" s="941">
        <v>9</v>
      </c>
      <c r="O444" s="938" t="s">
        <v>10394</v>
      </c>
      <c r="P444" s="942" t="s">
        <v>11223</v>
      </c>
      <c r="Q444" s="943"/>
      <c r="R444" s="980"/>
      <c r="S444" s="943">
        <f t="shared" si="16"/>
        <v>1</v>
      </c>
      <c r="T444" s="980">
        <f t="shared" si="17"/>
        <v>-5.7</v>
      </c>
      <c r="U444" s="988"/>
      <c r="V444" s="934"/>
      <c r="W444" s="934"/>
      <c r="X444" s="986"/>
      <c r="Y444" s="984">
        <v>3</v>
      </c>
    </row>
    <row r="445" spans="1:25" ht="14.4" customHeight="1" thickBot="1" x14ac:dyDescent="0.35">
      <c r="A445" s="963" t="s">
        <v>11224</v>
      </c>
      <c r="B445" s="964">
        <v>3</v>
      </c>
      <c r="C445" s="965">
        <v>0.33</v>
      </c>
      <c r="D445" s="966">
        <v>2.7</v>
      </c>
      <c r="E445" s="967">
        <v>4</v>
      </c>
      <c r="F445" s="968">
        <v>0.45</v>
      </c>
      <c r="G445" s="969">
        <v>3.8</v>
      </c>
      <c r="H445" s="970"/>
      <c r="I445" s="971"/>
      <c r="J445" s="972"/>
      <c r="K445" s="973">
        <v>0.11</v>
      </c>
      <c r="L445" s="970">
        <v>2</v>
      </c>
      <c r="M445" s="970">
        <v>15</v>
      </c>
      <c r="N445" s="974">
        <v>5</v>
      </c>
      <c r="O445" s="970" t="s">
        <v>10394</v>
      </c>
      <c r="P445" s="975" t="s">
        <v>11225</v>
      </c>
      <c r="Q445" s="976"/>
      <c r="R445" s="982"/>
      <c r="S445" s="976">
        <f t="shared" si="16"/>
        <v>-4</v>
      </c>
      <c r="T445" s="982">
        <f t="shared" si="17"/>
        <v>-0.45</v>
      </c>
      <c r="U445" s="992"/>
      <c r="V445" s="964"/>
      <c r="W445" s="964"/>
      <c r="X445" s="993"/>
      <c r="Y445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46:Q1048576">
    <cfRule type="cellIs" dxfId="14" priority="11" stopIfTrue="1" operator="lessThan">
      <formula>0</formula>
    </cfRule>
  </conditionalFormatting>
  <conditionalFormatting sqref="W446:W1048576">
    <cfRule type="cellIs" dxfId="13" priority="10" stopIfTrue="1" operator="greaterThan">
      <formula>0</formula>
    </cfRule>
  </conditionalFormatting>
  <conditionalFormatting sqref="X446:X1048576">
    <cfRule type="cellIs" dxfId="12" priority="9" stopIfTrue="1" operator="greaterThan">
      <formula>1</formula>
    </cfRule>
  </conditionalFormatting>
  <conditionalFormatting sqref="X446:X1048576">
    <cfRule type="cellIs" dxfId="11" priority="6" stopIfTrue="1" operator="greaterThan">
      <formula>1</formula>
    </cfRule>
  </conditionalFormatting>
  <conditionalFormatting sqref="W446:W1048576">
    <cfRule type="cellIs" dxfId="10" priority="7" stopIfTrue="1" operator="greaterThan">
      <formula>0</formula>
    </cfRule>
  </conditionalFormatting>
  <conditionalFormatting sqref="Q44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45">
    <cfRule type="cellIs" dxfId="7" priority="4" stopIfTrue="1" operator="lessThan">
      <formula>0</formula>
    </cfRule>
  </conditionalFormatting>
  <conditionalFormatting sqref="X5:X445">
    <cfRule type="cellIs" dxfId="6" priority="2" stopIfTrue="1" operator="greaterThan">
      <formula>1</formula>
    </cfRule>
  </conditionalFormatting>
  <conditionalFormatting sqref="W5:W445">
    <cfRule type="cellIs" dxfId="5" priority="3" stopIfTrue="1" operator="greaterThan">
      <formula>0</formula>
    </cfRule>
  </conditionalFormatting>
  <conditionalFormatting sqref="S5:S44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15568542</v>
      </c>
      <c r="C3" s="344">
        <f t="shared" ref="C3:L3" si="0">SUBTOTAL(9,C6:C1048576)</f>
        <v>19.39556934821206</v>
      </c>
      <c r="D3" s="344">
        <f t="shared" si="0"/>
        <v>18326612</v>
      </c>
      <c r="E3" s="344">
        <f t="shared" si="0"/>
        <v>12</v>
      </c>
      <c r="F3" s="344">
        <f t="shared" si="0"/>
        <v>16425846</v>
      </c>
      <c r="G3" s="347">
        <f>IF(D3&lt;&gt;0,F3/D3,"")</f>
        <v>0.8962838303118984</v>
      </c>
      <c r="H3" s="343">
        <f t="shared" si="0"/>
        <v>213639.91999999987</v>
      </c>
      <c r="I3" s="344">
        <f t="shared" si="0"/>
        <v>6.2303706564704378</v>
      </c>
      <c r="J3" s="344">
        <f t="shared" si="0"/>
        <v>435733.42</v>
      </c>
      <c r="K3" s="344">
        <f t="shared" si="0"/>
        <v>2</v>
      </c>
      <c r="L3" s="344">
        <f t="shared" si="0"/>
        <v>587309.4700000002</v>
      </c>
      <c r="M3" s="345">
        <f>IF(J3&lt;&gt;0,L3/J3,"")</f>
        <v>1.3478641826463533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5" t="s">
        <v>2</v>
      </c>
      <c r="H5" s="996">
        <v>2015</v>
      </c>
      <c r="I5" s="997"/>
      <c r="J5" s="997">
        <v>2016</v>
      </c>
      <c r="K5" s="997"/>
      <c r="L5" s="997">
        <v>2017</v>
      </c>
      <c r="M5" s="905" t="s">
        <v>2</v>
      </c>
    </row>
    <row r="6" spans="1:13" ht="14.4" customHeight="1" x14ac:dyDescent="0.3">
      <c r="A6" s="856" t="s">
        <v>8661</v>
      </c>
      <c r="B6" s="887">
        <v>390</v>
      </c>
      <c r="C6" s="825"/>
      <c r="D6" s="887"/>
      <c r="E6" s="825"/>
      <c r="F6" s="887">
        <v>244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2969</v>
      </c>
      <c r="B7" s="889">
        <v>12718</v>
      </c>
      <c r="C7" s="832">
        <v>4.2821548821548818</v>
      </c>
      <c r="D7" s="889">
        <v>2970</v>
      </c>
      <c r="E7" s="832">
        <v>1</v>
      </c>
      <c r="F7" s="889">
        <v>8065</v>
      </c>
      <c r="G7" s="837">
        <v>2.7154882154882154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8664</v>
      </c>
      <c r="B8" s="889">
        <v>478</v>
      </c>
      <c r="C8" s="832"/>
      <c r="D8" s="889"/>
      <c r="E8" s="832"/>
      <c r="F8" s="889">
        <v>569</v>
      </c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11227</v>
      </c>
      <c r="B9" s="889">
        <v>21349</v>
      </c>
      <c r="C9" s="832">
        <v>4.5423404255319149</v>
      </c>
      <c r="D9" s="889">
        <v>4700</v>
      </c>
      <c r="E9" s="832">
        <v>1</v>
      </c>
      <c r="F9" s="889">
        <v>16124</v>
      </c>
      <c r="G9" s="837">
        <v>3.4306382978723406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11228</v>
      </c>
      <c r="B10" s="889">
        <v>100637</v>
      </c>
      <c r="C10" s="832">
        <v>2.853088764777592</v>
      </c>
      <c r="D10" s="889">
        <v>35273</v>
      </c>
      <c r="E10" s="832">
        <v>1</v>
      </c>
      <c r="F10" s="889">
        <v>64517</v>
      </c>
      <c r="G10" s="837">
        <v>1.8290760638448671</v>
      </c>
      <c r="H10" s="889">
        <v>67174.779999999984</v>
      </c>
      <c r="I10" s="832">
        <v>5.8851938813057405</v>
      </c>
      <c r="J10" s="889">
        <v>11414.2</v>
      </c>
      <c r="K10" s="832">
        <v>1</v>
      </c>
      <c r="L10" s="889">
        <v>20915.779999999992</v>
      </c>
      <c r="M10" s="838">
        <v>1.8324350370591009</v>
      </c>
    </row>
    <row r="11" spans="1:13" ht="14.4" customHeight="1" x14ac:dyDescent="0.3">
      <c r="A11" s="857" t="s">
        <v>11229</v>
      </c>
      <c r="B11" s="889">
        <v>36044</v>
      </c>
      <c r="C11" s="832">
        <v>0.41531565787502739</v>
      </c>
      <c r="D11" s="889">
        <v>86787</v>
      </c>
      <c r="E11" s="832">
        <v>1</v>
      </c>
      <c r="F11" s="889">
        <v>153992</v>
      </c>
      <c r="G11" s="837">
        <v>1.7743671287174347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11230</v>
      </c>
      <c r="B12" s="889">
        <v>2592037</v>
      </c>
      <c r="C12" s="832">
        <v>0.92366969587041436</v>
      </c>
      <c r="D12" s="889">
        <v>2806238</v>
      </c>
      <c r="E12" s="832">
        <v>1</v>
      </c>
      <c r="F12" s="889">
        <v>2343332</v>
      </c>
      <c r="G12" s="837">
        <v>0.83504392713661491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11231</v>
      </c>
      <c r="B13" s="889">
        <v>4282370</v>
      </c>
      <c r="C13" s="832">
        <v>0.82183087022872636</v>
      </c>
      <c r="D13" s="889">
        <v>5210768</v>
      </c>
      <c r="E13" s="832">
        <v>1</v>
      </c>
      <c r="F13" s="889">
        <v>5283171</v>
      </c>
      <c r="G13" s="837">
        <v>1.013894880754622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11232</v>
      </c>
      <c r="B14" s="889">
        <v>1914361</v>
      </c>
      <c r="C14" s="832">
        <v>0.88292761220497951</v>
      </c>
      <c r="D14" s="889">
        <v>2168197</v>
      </c>
      <c r="E14" s="832">
        <v>1</v>
      </c>
      <c r="F14" s="889">
        <v>2465568</v>
      </c>
      <c r="G14" s="837">
        <v>1.1371512828400741</v>
      </c>
      <c r="H14" s="889">
        <v>146465.1399999999</v>
      </c>
      <c r="I14" s="832">
        <v>0.34517677516469769</v>
      </c>
      <c r="J14" s="889">
        <v>424319.22</v>
      </c>
      <c r="K14" s="832">
        <v>1</v>
      </c>
      <c r="L14" s="889">
        <v>566393.69000000018</v>
      </c>
      <c r="M14" s="838">
        <v>1.3348292118372582</v>
      </c>
    </row>
    <row r="15" spans="1:13" ht="14.4" customHeight="1" x14ac:dyDescent="0.3">
      <c r="A15" s="857" t="s">
        <v>11233</v>
      </c>
      <c r="B15" s="889">
        <v>231152</v>
      </c>
      <c r="C15" s="832">
        <v>1.2494837782030075</v>
      </c>
      <c r="D15" s="889">
        <v>184998</v>
      </c>
      <c r="E15" s="832">
        <v>1</v>
      </c>
      <c r="F15" s="889">
        <v>285199</v>
      </c>
      <c r="G15" s="837">
        <v>1.5416328825176489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11234</v>
      </c>
      <c r="B16" s="889">
        <v>942278</v>
      </c>
      <c r="C16" s="832">
        <v>0.86058444025543235</v>
      </c>
      <c r="D16" s="889">
        <v>1094928</v>
      </c>
      <c r="E16" s="832">
        <v>1</v>
      </c>
      <c r="F16" s="889">
        <v>1189981</v>
      </c>
      <c r="G16" s="837">
        <v>1.0868121008869989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11235</v>
      </c>
      <c r="B17" s="889">
        <v>3249778</v>
      </c>
      <c r="C17" s="832">
        <v>0.79626655336857233</v>
      </c>
      <c r="D17" s="889">
        <v>4081269</v>
      </c>
      <c r="E17" s="832">
        <v>1</v>
      </c>
      <c r="F17" s="889">
        <v>3189202</v>
      </c>
      <c r="G17" s="837">
        <v>0.78142411098116782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11236</v>
      </c>
      <c r="B18" s="889">
        <v>1701850</v>
      </c>
      <c r="C18" s="832">
        <v>0.78899848166993125</v>
      </c>
      <c r="D18" s="889">
        <v>2156975</v>
      </c>
      <c r="E18" s="832">
        <v>1</v>
      </c>
      <c r="F18" s="889">
        <v>1175210</v>
      </c>
      <c r="G18" s="837">
        <v>0.54484173437337013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11237</v>
      </c>
      <c r="B19" s="891">
        <v>483100</v>
      </c>
      <c r="C19" s="840">
        <v>0.97890818607158125</v>
      </c>
      <c r="D19" s="891">
        <v>493509</v>
      </c>
      <c r="E19" s="840">
        <v>1</v>
      </c>
      <c r="F19" s="891">
        <v>250672</v>
      </c>
      <c r="G19" s="845">
        <v>0.50793805178831597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12314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89677.78</v>
      </c>
      <c r="G3" s="211">
        <f t="shared" si="0"/>
        <v>15782181.920000002</v>
      </c>
      <c r="H3" s="212"/>
      <c r="I3" s="212"/>
      <c r="J3" s="207">
        <f t="shared" si="0"/>
        <v>101177.02</v>
      </c>
      <c r="K3" s="211">
        <f t="shared" si="0"/>
        <v>18762345.420000002</v>
      </c>
      <c r="L3" s="212"/>
      <c r="M3" s="212"/>
      <c r="N3" s="207">
        <f t="shared" si="0"/>
        <v>97274.00999999998</v>
      </c>
      <c r="O3" s="211">
        <f t="shared" si="0"/>
        <v>17013155.469999999</v>
      </c>
      <c r="P3" s="177">
        <f>IF(K3=0,"",O3/K3)</f>
        <v>0.90677125322853147</v>
      </c>
      <c r="Q3" s="209">
        <f>IF(N3=0,"",O3/N3)</f>
        <v>174.89929190746841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8674</v>
      </c>
      <c r="B6" s="825" t="s">
        <v>11238</v>
      </c>
      <c r="C6" s="825" t="s">
        <v>8203</v>
      </c>
      <c r="D6" s="825" t="s">
        <v>11239</v>
      </c>
      <c r="E6" s="825" t="s">
        <v>11240</v>
      </c>
      <c r="F6" s="225">
        <v>6</v>
      </c>
      <c r="G6" s="225">
        <v>390</v>
      </c>
      <c r="H6" s="225"/>
      <c r="I6" s="225">
        <v>65</v>
      </c>
      <c r="J6" s="225"/>
      <c r="K6" s="225"/>
      <c r="L6" s="225"/>
      <c r="M6" s="225"/>
      <c r="N6" s="225">
        <v>2</v>
      </c>
      <c r="O6" s="225">
        <v>244</v>
      </c>
      <c r="P6" s="830"/>
      <c r="Q6" s="848">
        <v>122</v>
      </c>
    </row>
    <row r="7" spans="1:17" ht="14.4" customHeight="1" x14ac:dyDescent="0.3">
      <c r="A7" s="831" t="s">
        <v>628</v>
      </c>
      <c r="B7" s="832" t="s">
        <v>10373</v>
      </c>
      <c r="C7" s="832" t="s">
        <v>8203</v>
      </c>
      <c r="D7" s="832" t="s">
        <v>10374</v>
      </c>
      <c r="E7" s="832" t="s">
        <v>10375</v>
      </c>
      <c r="F7" s="849">
        <v>3</v>
      </c>
      <c r="G7" s="849">
        <v>3363</v>
      </c>
      <c r="H7" s="849">
        <v>2.960387323943662</v>
      </c>
      <c r="I7" s="849">
        <v>1121</v>
      </c>
      <c r="J7" s="849">
        <v>1</v>
      </c>
      <c r="K7" s="849">
        <v>1136</v>
      </c>
      <c r="L7" s="849">
        <v>1</v>
      </c>
      <c r="M7" s="849">
        <v>1136</v>
      </c>
      <c r="N7" s="849">
        <v>1</v>
      </c>
      <c r="O7" s="849">
        <v>1136</v>
      </c>
      <c r="P7" s="837">
        <v>1</v>
      </c>
      <c r="Q7" s="850">
        <v>1136</v>
      </c>
    </row>
    <row r="8" spans="1:17" ht="14.4" customHeight="1" x14ac:dyDescent="0.3">
      <c r="A8" s="831" t="s">
        <v>628</v>
      </c>
      <c r="B8" s="832" t="s">
        <v>10373</v>
      </c>
      <c r="C8" s="832" t="s">
        <v>8203</v>
      </c>
      <c r="D8" s="832" t="s">
        <v>10376</v>
      </c>
      <c r="E8" s="832" t="s">
        <v>10377</v>
      </c>
      <c r="F8" s="849">
        <v>4</v>
      </c>
      <c r="G8" s="849">
        <v>1036</v>
      </c>
      <c r="H8" s="849">
        <v>3.909433962264151</v>
      </c>
      <c r="I8" s="849">
        <v>259</v>
      </c>
      <c r="J8" s="849">
        <v>1</v>
      </c>
      <c r="K8" s="849">
        <v>265</v>
      </c>
      <c r="L8" s="849">
        <v>1</v>
      </c>
      <c r="M8" s="849">
        <v>265</v>
      </c>
      <c r="N8" s="849">
        <v>2</v>
      </c>
      <c r="O8" s="849">
        <v>530</v>
      </c>
      <c r="P8" s="837">
        <v>2</v>
      </c>
      <c r="Q8" s="850">
        <v>265</v>
      </c>
    </row>
    <row r="9" spans="1:17" ht="14.4" customHeight="1" x14ac:dyDescent="0.3">
      <c r="A9" s="831" t="s">
        <v>628</v>
      </c>
      <c r="B9" s="832" t="s">
        <v>10373</v>
      </c>
      <c r="C9" s="832" t="s">
        <v>8203</v>
      </c>
      <c r="D9" s="832" t="s">
        <v>10378</v>
      </c>
      <c r="E9" s="832" t="s">
        <v>10379</v>
      </c>
      <c r="F9" s="849">
        <v>1</v>
      </c>
      <c r="G9" s="849">
        <v>279</v>
      </c>
      <c r="H9" s="849">
        <v>0.98586572438162545</v>
      </c>
      <c r="I9" s="849">
        <v>279</v>
      </c>
      <c r="J9" s="849">
        <v>1</v>
      </c>
      <c r="K9" s="849">
        <v>283</v>
      </c>
      <c r="L9" s="849">
        <v>1</v>
      </c>
      <c r="M9" s="849">
        <v>283</v>
      </c>
      <c r="N9" s="849"/>
      <c r="O9" s="849"/>
      <c r="P9" s="837"/>
      <c r="Q9" s="850"/>
    </row>
    <row r="10" spans="1:17" ht="14.4" customHeight="1" x14ac:dyDescent="0.3">
      <c r="A10" s="831" t="s">
        <v>628</v>
      </c>
      <c r="B10" s="832" t="s">
        <v>10373</v>
      </c>
      <c r="C10" s="832" t="s">
        <v>8203</v>
      </c>
      <c r="D10" s="832" t="s">
        <v>10380</v>
      </c>
      <c r="E10" s="832" t="s">
        <v>10381</v>
      </c>
      <c r="F10" s="849">
        <v>2</v>
      </c>
      <c r="G10" s="849">
        <v>1504</v>
      </c>
      <c r="H10" s="849">
        <v>1.88</v>
      </c>
      <c r="I10" s="849">
        <v>752</v>
      </c>
      <c r="J10" s="849">
        <v>1</v>
      </c>
      <c r="K10" s="849">
        <v>800</v>
      </c>
      <c r="L10" s="849">
        <v>1</v>
      </c>
      <c r="M10" s="849">
        <v>800</v>
      </c>
      <c r="N10" s="849">
        <v>1</v>
      </c>
      <c r="O10" s="849">
        <v>801</v>
      </c>
      <c r="P10" s="837">
        <v>1.00125</v>
      </c>
      <c r="Q10" s="850">
        <v>801</v>
      </c>
    </row>
    <row r="11" spans="1:17" ht="14.4" customHeight="1" x14ac:dyDescent="0.3">
      <c r="A11" s="831" t="s">
        <v>628</v>
      </c>
      <c r="B11" s="832" t="s">
        <v>10373</v>
      </c>
      <c r="C11" s="832" t="s">
        <v>8203</v>
      </c>
      <c r="D11" s="832" t="s">
        <v>10382</v>
      </c>
      <c r="E11" s="832" t="s">
        <v>10383</v>
      </c>
      <c r="F11" s="849">
        <v>1</v>
      </c>
      <c r="G11" s="849">
        <v>5580</v>
      </c>
      <c r="H11" s="849"/>
      <c r="I11" s="849">
        <v>5580</v>
      </c>
      <c r="J11" s="849"/>
      <c r="K11" s="849"/>
      <c r="L11" s="849"/>
      <c r="M11" s="849"/>
      <c r="N11" s="849">
        <v>1</v>
      </c>
      <c r="O11" s="849">
        <v>5598</v>
      </c>
      <c r="P11" s="837"/>
      <c r="Q11" s="850">
        <v>5598</v>
      </c>
    </row>
    <row r="12" spans="1:17" ht="14.4" customHeight="1" x14ac:dyDescent="0.3">
      <c r="A12" s="831" t="s">
        <v>628</v>
      </c>
      <c r="B12" s="832" t="s">
        <v>10373</v>
      </c>
      <c r="C12" s="832" t="s">
        <v>8203</v>
      </c>
      <c r="D12" s="832" t="s">
        <v>10384</v>
      </c>
      <c r="E12" s="832" t="s">
        <v>10385</v>
      </c>
      <c r="F12" s="849">
        <v>2</v>
      </c>
      <c r="G12" s="849">
        <v>956</v>
      </c>
      <c r="H12" s="849">
        <v>1.9670781893004115</v>
      </c>
      <c r="I12" s="849">
        <v>478</v>
      </c>
      <c r="J12" s="849">
        <v>1</v>
      </c>
      <c r="K12" s="849">
        <v>486</v>
      </c>
      <c r="L12" s="849">
        <v>1</v>
      </c>
      <c r="M12" s="849">
        <v>486</v>
      </c>
      <c r="N12" s="849"/>
      <c r="O12" s="849"/>
      <c r="P12" s="837"/>
      <c r="Q12" s="850"/>
    </row>
    <row r="13" spans="1:17" ht="14.4" customHeight="1" x14ac:dyDescent="0.3">
      <c r="A13" s="831" t="s">
        <v>10387</v>
      </c>
      <c r="B13" s="832" t="s">
        <v>10373</v>
      </c>
      <c r="C13" s="832" t="s">
        <v>8203</v>
      </c>
      <c r="D13" s="832" t="s">
        <v>11241</v>
      </c>
      <c r="E13" s="832" t="s">
        <v>11242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569</v>
      </c>
      <c r="P13" s="837"/>
      <c r="Q13" s="850">
        <v>569</v>
      </c>
    </row>
    <row r="14" spans="1:17" ht="14.4" customHeight="1" x14ac:dyDescent="0.3">
      <c r="A14" s="831" t="s">
        <v>10387</v>
      </c>
      <c r="B14" s="832" t="s">
        <v>10373</v>
      </c>
      <c r="C14" s="832" t="s">
        <v>8203</v>
      </c>
      <c r="D14" s="832" t="s">
        <v>10384</v>
      </c>
      <c r="E14" s="832" t="s">
        <v>10385</v>
      </c>
      <c r="F14" s="849">
        <v>1</v>
      </c>
      <c r="G14" s="849">
        <v>478</v>
      </c>
      <c r="H14" s="849"/>
      <c r="I14" s="849">
        <v>478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11243</v>
      </c>
      <c r="B15" s="832" t="s">
        <v>8491</v>
      </c>
      <c r="C15" s="832" t="s">
        <v>8203</v>
      </c>
      <c r="D15" s="832" t="s">
        <v>11244</v>
      </c>
      <c r="E15" s="832" t="s">
        <v>11245</v>
      </c>
      <c r="F15" s="849">
        <v>16</v>
      </c>
      <c r="G15" s="849">
        <v>1744</v>
      </c>
      <c r="H15" s="849">
        <v>3.7264957264957266</v>
      </c>
      <c r="I15" s="849">
        <v>109</v>
      </c>
      <c r="J15" s="849">
        <v>4</v>
      </c>
      <c r="K15" s="849">
        <v>468</v>
      </c>
      <c r="L15" s="849">
        <v>1</v>
      </c>
      <c r="M15" s="849">
        <v>117</v>
      </c>
      <c r="N15" s="849">
        <v>14</v>
      </c>
      <c r="O15" s="849">
        <v>1638</v>
      </c>
      <c r="P15" s="837">
        <v>3.5</v>
      </c>
      <c r="Q15" s="850">
        <v>117</v>
      </c>
    </row>
    <row r="16" spans="1:17" ht="14.4" customHeight="1" x14ac:dyDescent="0.3">
      <c r="A16" s="831" t="s">
        <v>11243</v>
      </c>
      <c r="B16" s="832" t="s">
        <v>8491</v>
      </c>
      <c r="C16" s="832" t="s">
        <v>8203</v>
      </c>
      <c r="D16" s="832" t="s">
        <v>11246</v>
      </c>
      <c r="E16" s="832" t="s">
        <v>11247</v>
      </c>
      <c r="F16" s="849">
        <v>10</v>
      </c>
      <c r="G16" s="849">
        <v>6760</v>
      </c>
      <c r="H16" s="849">
        <v>4.8011363636363633</v>
      </c>
      <c r="I16" s="849">
        <v>676</v>
      </c>
      <c r="J16" s="849">
        <v>2</v>
      </c>
      <c r="K16" s="849">
        <v>1408</v>
      </c>
      <c r="L16" s="849">
        <v>1</v>
      </c>
      <c r="M16" s="849">
        <v>704</v>
      </c>
      <c r="N16" s="849">
        <v>7</v>
      </c>
      <c r="O16" s="849">
        <v>4935</v>
      </c>
      <c r="P16" s="837">
        <v>3.5049715909090908</v>
      </c>
      <c r="Q16" s="850">
        <v>705</v>
      </c>
    </row>
    <row r="17" spans="1:17" ht="14.4" customHeight="1" x14ac:dyDescent="0.3">
      <c r="A17" s="831" t="s">
        <v>11243</v>
      </c>
      <c r="B17" s="832" t="s">
        <v>8491</v>
      </c>
      <c r="C17" s="832" t="s">
        <v>8203</v>
      </c>
      <c r="D17" s="832" t="s">
        <v>11248</v>
      </c>
      <c r="E17" s="832" t="s">
        <v>11249</v>
      </c>
      <c r="F17" s="849">
        <v>19</v>
      </c>
      <c r="G17" s="849">
        <v>8797</v>
      </c>
      <c r="H17" s="849">
        <v>4.4429292929292927</v>
      </c>
      <c r="I17" s="849">
        <v>463</v>
      </c>
      <c r="J17" s="849">
        <v>4</v>
      </c>
      <c r="K17" s="849">
        <v>1980</v>
      </c>
      <c r="L17" s="849">
        <v>1</v>
      </c>
      <c r="M17" s="849">
        <v>495</v>
      </c>
      <c r="N17" s="849">
        <v>14</v>
      </c>
      <c r="O17" s="849">
        <v>6930</v>
      </c>
      <c r="P17" s="837">
        <v>3.5</v>
      </c>
      <c r="Q17" s="850">
        <v>495</v>
      </c>
    </row>
    <row r="18" spans="1:17" ht="14.4" customHeight="1" x14ac:dyDescent="0.3">
      <c r="A18" s="831" t="s">
        <v>11243</v>
      </c>
      <c r="B18" s="832" t="s">
        <v>8491</v>
      </c>
      <c r="C18" s="832" t="s">
        <v>8203</v>
      </c>
      <c r="D18" s="832" t="s">
        <v>11250</v>
      </c>
      <c r="E18" s="832" t="s">
        <v>11251</v>
      </c>
      <c r="F18" s="849">
        <v>10</v>
      </c>
      <c r="G18" s="849">
        <v>2420</v>
      </c>
      <c r="H18" s="849">
        <v>4.8015873015873014</v>
      </c>
      <c r="I18" s="849">
        <v>242</v>
      </c>
      <c r="J18" s="849">
        <v>2</v>
      </c>
      <c r="K18" s="849">
        <v>504</v>
      </c>
      <c r="L18" s="849">
        <v>1</v>
      </c>
      <c r="M18" s="849">
        <v>252</v>
      </c>
      <c r="N18" s="849">
        <v>7</v>
      </c>
      <c r="O18" s="849">
        <v>1771</v>
      </c>
      <c r="P18" s="837">
        <v>3.5138888888888888</v>
      </c>
      <c r="Q18" s="850">
        <v>253</v>
      </c>
    </row>
    <row r="19" spans="1:17" ht="14.4" customHeight="1" x14ac:dyDescent="0.3">
      <c r="A19" s="831" t="s">
        <v>11243</v>
      </c>
      <c r="B19" s="832" t="s">
        <v>8491</v>
      </c>
      <c r="C19" s="832" t="s">
        <v>8203</v>
      </c>
      <c r="D19" s="832" t="s">
        <v>11252</v>
      </c>
      <c r="E19" s="832" t="s">
        <v>11253</v>
      </c>
      <c r="F19" s="849">
        <v>16</v>
      </c>
      <c r="G19" s="849">
        <v>1296</v>
      </c>
      <c r="H19" s="849">
        <v>3.8117647058823527</v>
      </c>
      <c r="I19" s="849">
        <v>81</v>
      </c>
      <c r="J19" s="849">
        <v>4</v>
      </c>
      <c r="K19" s="849">
        <v>340</v>
      </c>
      <c r="L19" s="849">
        <v>1</v>
      </c>
      <c r="M19" s="849">
        <v>85</v>
      </c>
      <c r="N19" s="849">
        <v>10</v>
      </c>
      <c r="O19" s="849">
        <v>850</v>
      </c>
      <c r="P19" s="837">
        <v>2.5</v>
      </c>
      <c r="Q19" s="850">
        <v>85</v>
      </c>
    </row>
    <row r="20" spans="1:17" ht="14.4" customHeight="1" x14ac:dyDescent="0.3">
      <c r="A20" s="831" t="s">
        <v>11243</v>
      </c>
      <c r="B20" s="832" t="s">
        <v>8491</v>
      </c>
      <c r="C20" s="832" t="s">
        <v>8203</v>
      </c>
      <c r="D20" s="832" t="s">
        <v>11254</v>
      </c>
      <c r="E20" s="832" t="s">
        <v>11255</v>
      </c>
      <c r="F20" s="849">
        <v>2</v>
      </c>
      <c r="G20" s="849">
        <v>332</v>
      </c>
      <c r="H20" s="849"/>
      <c r="I20" s="849">
        <v>166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11256</v>
      </c>
      <c r="B21" s="832" t="s">
        <v>11257</v>
      </c>
      <c r="C21" s="832" t="s">
        <v>8206</v>
      </c>
      <c r="D21" s="832" t="s">
        <v>11258</v>
      </c>
      <c r="E21" s="832" t="s">
        <v>11259</v>
      </c>
      <c r="F21" s="849">
        <v>0.9</v>
      </c>
      <c r="G21" s="849">
        <v>1712.41</v>
      </c>
      <c r="H21" s="849"/>
      <c r="I21" s="849">
        <v>1902.6777777777779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11256</v>
      </c>
      <c r="B22" s="832" t="s">
        <v>11257</v>
      </c>
      <c r="C22" s="832" t="s">
        <v>8206</v>
      </c>
      <c r="D22" s="832" t="s">
        <v>11260</v>
      </c>
      <c r="E22" s="832" t="s">
        <v>8902</v>
      </c>
      <c r="F22" s="849">
        <v>0.7</v>
      </c>
      <c r="G22" s="849">
        <v>1239.56</v>
      </c>
      <c r="H22" s="849"/>
      <c r="I22" s="849">
        <v>1770.8</v>
      </c>
      <c r="J22" s="849"/>
      <c r="K22" s="849"/>
      <c r="L22" s="849"/>
      <c r="M22" s="849"/>
      <c r="N22" s="849">
        <v>0.7</v>
      </c>
      <c r="O22" s="849">
        <v>1273.3200000000002</v>
      </c>
      <c r="P22" s="837"/>
      <c r="Q22" s="850">
        <v>1819.0285714285717</v>
      </c>
    </row>
    <row r="23" spans="1:17" ht="14.4" customHeight="1" x14ac:dyDescent="0.3">
      <c r="A23" s="831" t="s">
        <v>11256</v>
      </c>
      <c r="B23" s="832" t="s">
        <v>11257</v>
      </c>
      <c r="C23" s="832" t="s">
        <v>8206</v>
      </c>
      <c r="D23" s="832" t="s">
        <v>11261</v>
      </c>
      <c r="E23" s="832" t="s">
        <v>11262</v>
      </c>
      <c r="F23" s="849">
        <v>0.2</v>
      </c>
      <c r="G23" s="849">
        <v>180.76</v>
      </c>
      <c r="H23" s="849"/>
      <c r="I23" s="849">
        <v>903.8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11256</v>
      </c>
      <c r="B24" s="832" t="s">
        <v>11257</v>
      </c>
      <c r="C24" s="832" t="s">
        <v>8458</v>
      </c>
      <c r="D24" s="832" t="s">
        <v>11263</v>
      </c>
      <c r="E24" s="832" t="s">
        <v>11264</v>
      </c>
      <c r="F24" s="849">
        <v>160</v>
      </c>
      <c r="G24" s="849">
        <v>337.6</v>
      </c>
      <c r="H24" s="849">
        <v>0.43524785663636956</v>
      </c>
      <c r="I24" s="849">
        <v>2.1100000000000003</v>
      </c>
      <c r="J24" s="849">
        <v>295</v>
      </c>
      <c r="K24" s="849">
        <v>775.65</v>
      </c>
      <c r="L24" s="849">
        <v>1</v>
      </c>
      <c r="M24" s="849">
        <v>2.6293220338983052</v>
      </c>
      <c r="N24" s="849">
        <v>350</v>
      </c>
      <c r="O24" s="849">
        <v>906</v>
      </c>
      <c r="P24" s="837">
        <v>1.1680526010442855</v>
      </c>
      <c r="Q24" s="850">
        <v>2.5885714285714285</v>
      </c>
    </row>
    <row r="25" spans="1:17" ht="14.4" customHeight="1" x14ac:dyDescent="0.3">
      <c r="A25" s="831" t="s">
        <v>11256</v>
      </c>
      <c r="B25" s="832" t="s">
        <v>11257</v>
      </c>
      <c r="C25" s="832" t="s">
        <v>8458</v>
      </c>
      <c r="D25" s="832" t="s">
        <v>11265</v>
      </c>
      <c r="E25" s="832" t="s">
        <v>11266</v>
      </c>
      <c r="F25" s="849">
        <v>150</v>
      </c>
      <c r="G25" s="849">
        <v>798</v>
      </c>
      <c r="H25" s="849"/>
      <c r="I25" s="849">
        <v>5.32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11256</v>
      </c>
      <c r="B26" s="832" t="s">
        <v>11257</v>
      </c>
      <c r="C26" s="832" t="s">
        <v>8458</v>
      </c>
      <c r="D26" s="832" t="s">
        <v>11267</v>
      </c>
      <c r="E26" s="832" t="s">
        <v>11268</v>
      </c>
      <c r="F26" s="849">
        <v>200</v>
      </c>
      <c r="G26" s="849">
        <v>1256</v>
      </c>
      <c r="H26" s="849">
        <v>0.62580966616841061</v>
      </c>
      <c r="I26" s="849">
        <v>6.28</v>
      </c>
      <c r="J26" s="849">
        <v>300</v>
      </c>
      <c r="K26" s="849">
        <v>2007</v>
      </c>
      <c r="L26" s="849">
        <v>1</v>
      </c>
      <c r="M26" s="849">
        <v>6.69</v>
      </c>
      <c r="N26" s="849"/>
      <c r="O26" s="849"/>
      <c r="P26" s="837"/>
      <c r="Q26" s="850"/>
    </row>
    <row r="27" spans="1:17" ht="14.4" customHeight="1" x14ac:dyDescent="0.3">
      <c r="A27" s="831" t="s">
        <v>11256</v>
      </c>
      <c r="B27" s="832" t="s">
        <v>11257</v>
      </c>
      <c r="C27" s="832" t="s">
        <v>8458</v>
      </c>
      <c r="D27" s="832" t="s">
        <v>11269</v>
      </c>
      <c r="E27" s="832" t="s">
        <v>11270</v>
      </c>
      <c r="F27" s="849"/>
      <c r="G27" s="849"/>
      <c r="H27" s="849"/>
      <c r="I27" s="849"/>
      <c r="J27" s="849">
        <v>480</v>
      </c>
      <c r="K27" s="849">
        <v>2937.6</v>
      </c>
      <c r="L27" s="849">
        <v>1</v>
      </c>
      <c r="M27" s="849">
        <v>6.12</v>
      </c>
      <c r="N27" s="849"/>
      <c r="O27" s="849"/>
      <c r="P27" s="837"/>
      <c r="Q27" s="850"/>
    </row>
    <row r="28" spans="1:17" ht="14.4" customHeight="1" x14ac:dyDescent="0.3">
      <c r="A28" s="831" t="s">
        <v>11256</v>
      </c>
      <c r="B28" s="832" t="s">
        <v>11257</v>
      </c>
      <c r="C28" s="832" t="s">
        <v>8458</v>
      </c>
      <c r="D28" s="832" t="s">
        <v>11271</v>
      </c>
      <c r="E28" s="832" t="s">
        <v>11272</v>
      </c>
      <c r="F28" s="849">
        <v>82</v>
      </c>
      <c r="G28" s="849">
        <v>690.43999999999994</v>
      </c>
      <c r="H28" s="849">
        <v>0.34078300527136679</v>
      </c>
      <c r="I28" s="849">
        <v>8.42</v>
      </c>
      <c r="J28" s="849">
        <v>226.3</v>
      </c>
      <c r="K28" s="849">
        <v>2026.04</v>
      </c>
      <c r="L28" s="849">
        <v>1</v>
      </c>
      <c r="M28" s="849">
        <v>8.9528943879805567</v>
      </c>
      <c r="N28" s="849">
        <v>118</v>
      </c>
      <c r="O28" s="849">
        <v>1078.52</v>
      </c>
      <c r="P28" s="837">
        <v>0.53232907543779984</v>
      </c>
      <c r="Q28" s="850">
        <v>9.14</v>
      </c>
    </row>
    <row r="29" spans="1:17" ht="14.4" customHeight="1" x14ac:dyDescent="0.3">
      <c r="A29" s="831" t="s">
        <v>11256</v>
      </c>
      <c r="B29" s="832" t="s">
        <v>11257</v>
      </c>
      <c r="C29" s="832" t="s">
        <v>8458</v>
      </c>
      <c r="D29" s="832" t="s">
        <v>11273</v>
      </c>
      <c r="E29" s="832" t="s">
        <v>11274</v>
      </c>
      <c r="F29" s="849">
        <v>247.5</v>
      </c>
      <c r="G29" s="849">
        <v>2343.8199999999997</v>
      </c>
      <c r="H29" s="849">
        <v>1.5891274721847433</v>
      </c>
      <c r="I29" s="849">
        <v>9.4699797979797964</v>
      </c>
      <c r="J29" s="849">
        <v>146.5</v>
      </c>
      <c r="K29" s="849">
        <v>1474.91</v>
      </c>
      <c r="L29" s="849">
        <v>1</v>
      </c>
      <c r="M29" s="849">
        <v>10.067645051194539</v>
      </c>
      <c r="N29" s="849">
        <v>175</v>
      </c>
      <c r="O29" s="849">
        <v>1785.9299999999998</v>
      </c>
      <c r="P29" s="837">
        <v>1.2108738838301996</v>
      </c>
      <c r="Q29" s="850">
        <v>10.205314285714286</v>
      </c>
    </row>
    <row r="30" spans="1:17" ht="14.4" customHeight="1" x14ac:dyDescent="0.3">
      <c r="A30" s="831" t="s">
        <v>11256</v>
      </c>
      <c r="B30" s="832" t="s">
        <v>11257</v>
      </c>
      <c r="C30" s="832" t="s">
        <v>8458</v>
      </c>
      <c r="D30" s="832" t="s">
        <v>11275</v>
      </c>
      <c r="E30" s="832" t="s">
        <v>11276</v>
      </c>
      <c r="F30" s="849">
        <v>110</v>
      </c>
      <c r="G30" s="849">
        <v>2069.1</v>
      </c>
      <c r="H30" s="849"/>
      <c r="I30" s="849">
        <v>18.809999999999999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11256</v>
      </c>
      <c r="B31" s="832" t="s">
        <v>11257</v>
      </c>
      <c r="C31" s="832" t="s">
        <v>8458</v>
      </c>
      <c r="D31" s="832" t="s">
        <v>11277</v>
      </c>
      <c r="E31" s="832" t="s">
        <v>11278</v>
      </c>
      <c r="F31" s="849"/>
      <c r="G31" s="849"/>
      <c r="H31" s="849"/>
      <c r="I31" s="849"/>
      <c r="J31" s="849">
        <v>300</v>
      </c>
      <c r="K31" s="849">
        <v>2193</v>
      </c>
      <c r="L31" s="849">
        <v>1</v>
      </c>
      <c r="M31" s="849">
        <v>7.31</v>
      </c>
      <c r="N31" s="849"/>
      <c r="O31" s="849"/>
      <c r="P31" s="837"/>
      <c r="Q31" s="850"/>
    </row>
    <row r="32" spans="1:17" ht="14.4" customHeight="1" x14ac:dyDescent="0.3">
      <c r="A32" s="831" t="s">
        <v>11256</v>
      </c>
      <c r="B32" s="832" t="s">
        <v>11257</v>
      </c>
      <c r="C32" s="832" t="s">
        <v>8458</v>
      </c>
      <c r="D32" s="832" t="s">
        <v>11279</v>
      </c>
      <c r="E32" s="832" t="s">
        <v>11280</v>
      </c>
      <c r="F32" s="849"/>
      <c r="G32" s="849"/>
      <c r="H32" s="849"/>
      <c r="I32" s="849"/>
      <c r="J32" s="849"/>
      <c r="K32" s="849"/>
      <c r="L32" s="849"/>
      <c r="M32" s="849"/>
      <c r="N32" s="849">
        <v>4.3</v>
      </c>
      <c r="O32" s="849">
        <v>6613.91</v>
      </c>
      <c r="P32" s="837"/>
      <c r="Q32" s="850">
        <v>1538.1186046511627</v>
      </c>
    </row>
    <row r="33" spans="1:17" ht="14.4" customHeight="1" x14ac:dyDescent="0.3">
      <c r="A33" s="831" t="s">
        <v>11256</v>
      </c>
      <c r="B33" s="832" t="s">
        <v>11257</v>
      </c>
      <c r="C33" s="832" t="s">
        <v>8458</v>
      </c>
      <c r="D33" s="832" t="s">
        <v>11281</v>
      </c>
      <c r="E33" s="832" t="s">
        <v>11282</v>
      </c>
      <c r="F33" s="849">
        <v>1</v>
      </c>
      <c r="G33" s="849">
        <v>2193.58</v>
      </c>
      <c r="H33" s="849"/>
      <c r="I33" s="849">
        <v>2193.58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11256</v>
      </c>
      <c r="B34" s="832" t="s">
        <v>11257</v>
      </c>
      <c r="C34" s="832" t="s">
        <v>8458</v>
      </c>
      <c r="D34" s="832" t="s">
        <v>11283</v>
      </c>
      <c r="E34" s="832" t="s">
        <v>11284</v>
      </c>
      <c r="F34" s="849"/>
      <c r="G34" s="849"/>
      <c r="H34" s="849"/>
      <c r="I34" s="849"/>
      <c r="J34" s="849"/>
      <c r="K34" s="849"/>
      <c r="L34" s="849"/>
      <c r="M34" s="849"/>
      <c r="N34" s="849">
        <v>158</v>
      </c>
      <c r="O34" s="849">
        <v>592.5</v>
      </c>
      <c r="P34" s="837"/>
      <c r="Q34" s="850">
        <v>3.75</v>
      </c>
    </row>
    <row r="35" spans="1:17" ht="14.4" customHeight="1" x14ac:dyDescent="0.3">
      <c r="A35" s="831" t="s">
        <v>11256</v>
      </c>
      <c r="B35" s="832" t="s">
        <v>11257</v>
      </c>
      <c r="C35" s="832" t="s">
        <v>8458</v>
      </c>
      <c r="D35" s="832" t="s">
        <v>11285</v>
      </c>
      <c r="E35" s="832" t="s">
        <v>11286</v>
      </c>
      <c r="F35" s="849">
        <v>1541</v>
      </c>
      <c r="G35" s="849">
        <v>51700.55</v>
      </c>
      <c r="H35" s="849"/>
      <c r="I35" s="849">
        <v>33.550000000000004</v>
      </c>
      <c r="J35" s="849"/>
      <c r="K35" s="849"/>
      <c r="L35" s="849"/>
      <c r="M35" s="849"/>
      <c r="N35" s="849">
        <v>256</v>
      </c>
      <c r="O35" s="849">
        <v>8665.6</v>
      </c>
      <c r="P35" s="837"/>
      <c r="Q35" s="850">
        <v>33.85</v>
      </c>
    </row>
    <row r="36" spans="1:17" ht="14.4" customHeight="1" x14ac:dyDescent="0.3">
      <c r="A36" s="831" t="s">
        <v>11256</v>
      </c>
      <c r="B36" s="832" t="s">
        <v>11257</v>
      </c>
      <c r="C36" s="832" t="s">
        <v>8470</v>
      </c>
      <c r="D36" s="832" t="s">
        <v>11287</v>
      </c>
      <c r="E36" s="832" t="s">
        <v>11288</v>
      </c>
      <c r="F36" s="849">
        <v>3</v>
      </c>
      <c r="G36" s="849">
        <v>2652.96</v>
      </c>
      <c r="H36" s="849"/>
      <c r="I36" s="849">
        <v>884.32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11256</v>
      </c>
      <c r="B37" s="832" t="s">
        <v>11257</v>
      </c>
      <c r="C37" s="832" t="s">
        <v>8203</v>
      </c>
      <c r="D37" s="832" t="s">
        <v>11289</v>
      </c>
      <c r="E37" s="832" t="s">
        <v>11290</v>
      </c>
      <c r="F37" s="849"/>
      <c r="G37" s="849"/>
      <c r="H37" s="849"/>
      <c r="I37" s="849"/>
      <c r="J37" s="849">
        <v>1</v>
      </c>
      <c r="K37" s="849">
        <v>2038</v>
      </c>
      <c r="L37" s="849">
        <v>1</v>
      </c>
      <c r="M37" s="849">
        <v>2038</v>
      </c>
      <c r="N37" s="849"/>
      <c r="O37" s="849"/>
      <c r="P37" s="837"/>
      <c r="Q37" s="850"/>
    </row>
    <row r="38" spans="1:17" ht="14.4" customHeight="1" x14ac:dyDescent="0.3">
      <c r="A38" s="831" t="s">
        <v>11256</v>
      </c>
      <c r="B38" s="832" t="s">
        <v>11257</v>
      </c>
      <c r="C38" s="832" t="s">
        <v>8203</v>
      </c>
      <c r="D38" s="832" t="s">
        <v>11291</v>
      </c>
      <c r="E38" s="832" t="s">
        <v>11292</v>
      </c>
      <c r="F38" s="849">
        <v>2</v>
      </c>
      <c r="G38" s="849">
        <v>2632</v>
      </c>
      <c r="H38" s="849">
        <v>0.97626112759643913</v>
      </c>
      <c r="I38" s="849">
        <v>1316</v>
      </c>
      <c r="J38" s="849">
        <v>2</v>
      </c>
      <c r="K38" s="849">
        <v>2696</v>
      </c>
      <c r="L38" s="849">
        <v>1</v>
      </c>
      <c r="M38" s="849">
        <v>1348</v>
      </c>
      <c r="N38" s="849">
        <v>3</v>
      </c>
      <c r="O38" s="849">
        <v>4047</v>
      </c>
      <c r="P38" s="837">
        <v>1.5011127596439169</v>
      </c>
      <c r="Q38" s="850">
        <v>1349</v>
      </c>
    </row>
    <row r="39" spans="1:17" ht="14.4" customHeight="1" x14ac:dyDescent="0.3">
      <c r="A39" s="831" t="s">
        <v>11256</v>
      </c>
      <c r="B39" s="832" t="s">
        <v>11257</v>
      </c>
      <c r="C39" s="832" t="s">
        <v>8203</v>
      </c>
      <c r="D39" s="832" t="s">
        <v>11293</v>
      </c>
      <c r="E39" s="832" t="s">
        <v>11294</v>
      </c>
      <c r="F39" s="849">
        <v>3</v>
      </c>
      <c r="G39" s="849">
        <v>4173</v>
      </c>
      <c r="H39" s="849">
        <v>0.36451781970649894</v>
      </c>
      <c r="I39" s="849">
        <v>1391</v>
      </c>
      <c r="J39" s="849">
        <v>8</v>
      </c>
      <c r="K39" s="849">
        <v>11448</v>
      </c>
      <c r="L39" s="849">
        <v>1</v>
      </c>
      <c r="M39" s="849">
        <v>1431</v>
      </c>
      <c r="N39" s="849">
        <v>4</v>
      </c>
      <c r="O39" s="849">
        <v>5724</v>
      </c>
      <c r="P39" s="837">
        <v>0.5</v>
      </c>
      <c r="Q39" s="850">
        <v>1431</v>
      </c>
    </row>
    <row r="40" spans="1:17" ht="14.4" customHeight="1" x14ac:dyDescent="0.3">
      <c r="A40" s="831" t="s">
        <v>11256</v>
      </c>
      <c r="B40" s="832" t="s">
        <v>11257</v>
      </c>
      <c r="C40" s="832" t="s">
        <v>8203</v>
      </c>
      <c r="D40" s="832" t="s">
        <v>11295</v>
      </c>
      <c r="E40" s="832" t="s">
        <v>11296</v>
      </c>
      <c r="F40" s="849">
        <v>7</v>
      </c>
      <c r="G40" s="849">
        <v>12943</v>
      </c>
      <c r="H40" s="849">
        <v>1.1282252440725244</v>
      </c>
      <c r="I40" s="849">
        <v>1849</v>
      </c>
      <c r="J40" s="849">
        <v>6</v>
      </c>
      <c r="K40" s="849">
        <v>11472</v>
      </c>
      <c r="L40" s="849">
        <v>1</v>
      </c>
      <c r="M40" s="849">
        <v>1912</v>
      </c>
      <c r="N40" s="849">
        <v>3</v>
      </c>
      <c r="O40" s="849">
        <v>5736</v>
      </c>
      <c r="P40" s="837">
        <v>0.5</v>
      </c>
      <c r="Q40" s="850">
        <v>1912</v>
      </c>
    </row>
    <row r="41" spans="1:17" ht="14.4" customHeight="1" x14ac:dyDescent="0.3">
      <c r="A41" s="831" t="s">
        <v>11256</v>
      </c>
      <c r="B41" s="832" t="s">
        <v>11257</v>
      </c>
      <c r="C41" s="832" t="s">
        <v>8203</v>
      </c>
      <c r="D41" s="832" t="s">
        <v>11297</v>
      </c>
      <c r="E41" s="832" t="s">
        <v>11298</v>
      </c>
      <c r="F41" s="849">
        <v>1</v>
      </c>
      <c r="G41" s="849">
        <v>1561</v>
      </c>
      <c r="H41" s="849">
        <v>0.9701678060907396</v>
      </c>
      <c r="I41" s="849">
        <v>1561</v>
      </c>
      <c r="J41" s="849">
        <v>1</v>
      </c>
      <c r="K41" s="849">
        <v>1609</v>
      </c>
      <c r="L41" s="849">
        <v>1</v>
      </c>
      <c r="M41" s="849">
        <v>1609</v>
      </c>
      <c r="N41" s="849"/>
      <c r="O41" s="849"/>
      <c r="P41" s="837"/>
      <c r="Q41" s="850"/>
    </row>
    <row r="42" spans="1:17" ht="14.4" customHeight="1" x14ac:dyDescent="0.3">
      <c r="A42" s="831" t="s">
        <v>11256</v>
      </c>
      <c r="B42" s="832" t="s">
        <v>11257</v>
      </c>
      <c r="C42" s="832" t="s">
        <v>8203</v>
      </c>
      <c r="D42" s="832" t="s">
        <v>11299</v>
      </c>
      <c r="E42" s="832" t="s">
        <v>11300</v>
      </c>
      <c r="F42" s="849">
        <v>1</v>
      </c>
      <c r="G42" s="849">
        <v>658</v>
      </c>
      <c r="H42" s="849"/>
      <c r="I42" s="849">
        <v>658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11256</v>
      </c>
      <c r="B43" s="832" t="s">
        <v>11257</v>
      </c>
      <c r="C43" s="832" t="s">
        <v>8203</v>
      </c>
      <c r="D43" s="832" t="s">
        <v>11301</v>
      </c>
      <c r="E43" s="832" t="s">
        <v>11302</v>
      </c>
      <c r="F43" s="849">
        <v>1</v>
      </c>
      <c r="G43" s="849">
        <v>2543</v>
      </c>
      <c r="H43" s="849"/>
      <c r="I43" s="849">
        <v>2543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11256</v>
      </c>
      <c r="B44" s="832" t="s">
        <v>11257</v>
      </c>
      <c r="C44" s="832" t="s">
        <v>8203</v>
      </c>
      <c r="D44" s="832" t="s">
        <v>11303</v>
      </c>
      <c r="E44" s="832" t="s">
        <v>11304</v>
      </c>
      <c r="F44" s="849">
        <v>2</v>
      </c>
      <c r="G44" s="849">
        <v>3524</v>
      </c>
      <c r="H44" s="849">
        <v>0.96547945205479457</v>
      </c>
      <c r="I44" s="849">
        <v>1762</v>
      </c>
      <c r="J44" s="849">
        <v>2</v>
      </c>
      <c r="K44" s="849">
        <v>3650</v>
      </c>
      <c r="L44" s="849">
        <v>1</v>
      </c>
      <c r="M44" s="849">
        <v>1825</v>
      </c>
      <c r="N44" s="849">
        <v>2</v>
      </c>
      <c r="O44" s="849">
        <v>3650</v>
      </c>
      <c r="P44" s="837">
        <v>1</v>
      </c>
      <c r="Q44" s="850">
        <v>1825</v>
      </c>
    </row>
    <row r="45" spans="1:17" ht="14.4" customHeight="1" x14ac:dyDescent="0.3">
      <c r="A45" s="831" t="s">
        <v>11256</v>
      </c>
      <c r="B45" s="832" t="s">
        <v>11257</v>
      </c>
      <c r="C45" s="832" t="s">
        <v>8203</v>
      </c>
      <c r="D45" s="832" t="s">
        <v>11305</v>
      </c>
      <c r="E45" s="832" t="s">
        <v>11306</v>
      </c>
      <c r="F45" s="849">
        <v>1</v>
      </c>
      <c r="G45" s="849">
        <v>413</v>
      </c>
      <c r="H45" s="849">
        <v>0.96270396270396275</v>
      </c>
      <c r="I45" s="849">
        <v>413</v>
      </c>
      <c r="J45" s="849">
        <v>1</v>
      </c>
      <c r="K45" s="849">
        <v>429</v>
      </c>
      <c r="L45" s="849">
        <v>1</v>
      </c>
      <c r="M45" s="849">
        <v>429</v>
      </c>
      <c r="N45" s="849"/>
      <c r="O45" s="849"/>
      <c r="P45" s="837"/>
      <c r="Q45" s="850"/>
    </row>
    <row r="46" spans="1:17" ht="14.4" customHeight="1" x14ac:dyDescent="0.3">
      <c r="A46" s="831" t="s">
        <v>11256</v>
      </c>
      <c r="B46" s="832" t="s">
        <v>11257</v>
      </c>
      <c r="C46" s="832" t="s">
        <v>8203</v>
      </c>
      <c r="D46" s="832" t="s">
        <v>11307</v>
      </c>
      <c r="E46" s="832" t="s">
        <v>11308</v>
      </c>
      <c r="F46" s="849">
        <v>5</v>
      </c>
      <c r="G46" s="849">
        <v>71700</v>
      </c>
      <c r="H46" s="849"/>
      <c r="I46" s="849">
        <v>14340</v>
      </c>
      <c r="J46" s="849"/>
      <c r="K46" s="849"/>
      <c r="L46" s="849"/>
      <c r="M46" s="849"/>
      <c r="N46" s="849">
        <v>3</v>
      </c>
      <c r="O46" s="849">
        <v>43521</v>
      </c>
      <c r="P46" s="837"/>
      <c r="Q46" s="850">
        <v>14507</v>
      </c>
    </row>
    <row r="47" spans="1:17" ht="14.4" customHeight="1" x14ac:dyDescent="0.3">
      <c r="A47" s="831" t="s">
        <v>11256</v>
      </c>
      <c r="B47" s="832" t="s">
        <v>11257</v>
      </c>
      <c r="C47" s="832" t="s">
        <v>8203</v>
      </c>
      <c r="D47" s="832" t="s">
        <v>11309</v>
      </c>
      <c r="E47" s="832" t="s">
        <v>11310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1342</v>
      </c>
      <c r="P47" s="837"/>
      <c r="Q47" s="850">
        <v>1342</v>
      </c>
    </row>
    <row r="48" spans="1:17" ht="14.4" customHeight="1" x14ac:dyDescent="0.3">
      <c r="A48" s="831" t="s">
        <v>11256</v>
      </c>
      <c r="B48" s="832" t="s">
        <v>11257</v>
      </c>
      <c r="C48" s="832" t="s">
        <v>8203</v>
      </c>
      <c r="D48" s="832" t="s">
        <v>11311</v>
      </c>
      <c r="E48" s="832" t="s">
        <v>11312</v>
      </c>
      <c r="F48" s="849">
        <v>1</v>
      </c>
      <c r="G48" s="849">
        <v>490</v>
      </c>
      <c r="H48" s="849"/>
      <c r="I48" s="849">
        <v>490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11256</v>
      </c>
      <c r="B49" s="832" t="s">
        <v>11257</v>
      </c>
      <c r="C49" s="832" t="s">
        <v>8203</v>
      </c>
      <c r="D49" s="832" t="s">
        <v>11313</v>
      </c>
      <c r="E49" s="832" t="s">
        <v>11314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355</v>
      </c>
      <c r="P49" s="837"/>
      <c r="Q49" s="850">
        <v>355</v>
      </c>
    </row>
    <row r="50" spans="1:17" ht="14.4" customHeight="1" x14ac:dyDescent="0.3">
      <c r="A50" s="831" t="s">
        <v>11256</v>
      </c>
      <c r="B50" s="832" t="s">
        <v>11257</v>
      </c>
      <c r="C50" s="832" t="s">
        <v>8203</v>
      </c>
      <c r="D50" s="832" t="s">
        <v>11315</v>
      </c>
      <c r="E50" s="832" t="s">
        <v>11316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142</v>
      </c>
      <c r="P50" s="837"/>
      <c r="Q50" s="850">
        <v>142</v>
      </c>
    </row>
    <row r="51" spans="1:17" ht="14.4" customHeight="1" x14ac:dyDescent="0.3">
      <c r="A51" s="831" t="s">
        <v>11256</v>
      </c>
      <c r="B51" s="832" t="s">
        <v>11257</v>
      </c>
      <c r="C51" s="832" t="s">
        <v>8203</v>
      </c>
      <c r="D51" s="832" t="s">
        <v>11317</v>
      </c>
      <c r="E51" s="832" t="s">
        <v>11318</v>
      </c>
      <c r="F51" s="849"/>
      <c r="G51" s="849"/>
      <c r="H51" s="849"/>
      <c r="I51" s="849"/>
      <c r="J51" s="849">
        <v>1</v>
      </c>
      <c r="K51" s="849">
        <v>1931</v>
      </c>
      <c r="L51" s="849">
        <v>1</v>
      </c>
      <c r="M51" s="849">
        <v>1931</v>
      </c>
      <c r="N51" s="849"/>
      <c r="O51" s="849"/>
      <c r="P51" s="837"/>
      <c r="Q51" s="850"/>
    </row>
    <row r="52" spans="1:17" ht="14.4" customHeight="1" x14ac:dyDescent="0.3">
      <c r="A52" s="831" t="s">
        <v>11319</v>
      </c>
      <c r="B52" s="832" t="s">
        <v>11320</v>
      </c>
      <c r="C52" s="832" t="s">
        <v>8203</v>
      </c>
      <c r="D52" s="832" t="s">
        <v>11321</v>
      </c>
      <c r="E52" s="832" t="s">
        <v>11322</v>
      </c>
      <c r="F52" s="849"/>
      <c r="G52" s="849"/>
      <c r="H52" s="849"/>
      <c r="I52" s="849"/>
      <c r="J52" s="849">
        <v>2</v>
      </c>
      <c r="K52" s="849">
        <v>628</v>
      </c>
      <c r="L52" s="849">
        <v>1</v>
      </c>
      <c r="M52" s="849">
        <v>314</v>
      </c>
      <c r="N52" s="849">
        <v>4</v>
      </c>
      <c r="O52" s="849">
        <v>1260</v>
      </c>
      <c r="P52" s="837">
        <v>2.0063694267515926</v>
      </c>
      <c r="Q52" s="850">
        <v>315</v>
      </c>
    </row>
    <row r="53" spans="1:17" ht="14.4" customHeight="1" x14ac:dyDescent="0.3">
      <c r="A53" s="831" t="s">
        <v>11319</v>
      </c>
      <c r="B53" s="832" t="s">
        <v>11320</v>
      </c>
      <c r="C53" s="832" t="s">
        <v>8203</v>
      </c>
      <c r="D53" s="832" t="s">
        <v>11323</v>
      </c>
      <c r="E53" s="832" t="s">
        <v>11324</v>
      </c>
      <c r="F53" s="849"/>
      <c r="G53" s="849"/>
      <c r="H53" s="849"/>
      <c r="I53" s="849"/>
      <c r="J53" s="849">
        <v>3</v>
      </c>
      <c r="K53" s="849">
        <v>19206</v>
      </c>
      <c r="L53" s="849">
        <v>1</v>
      </c>
      <c r="M53" s="849">
        <v>6402</v>
      </c>
      <c r="N53" s="849"/>
      <c r="O53" s="849"/>
      <c r="P53" s="837"/>
      <c r="Q53" s="850"/>
    </row>
    <row r="54" spans="1:17" ht="14.4" customHeight="1" x14ac:dyDescent="0.3">
      <c r="A54" s="831" t="s">
        <v>11319</v>
      </c>
      <c r="B54" s="832" t="s">
        <v>11320</v>
      </c>
      <c r="C54" s="832" t="s">
        <v>8203</v>
      </c>
      <c r="D54" s="832" t="s">
        <v>11325</v>
      </c>
      <c r="E54" s="832" t="s">
        <v>11326</v>
      </c>
      <c r="F54" s="849">
        <v>7</v>
      </c>
      <c r="G54" s="849">
        <v>8876</v>
      </c>
      <c r="H54" s="849">
        <v>0.6918160561184723</v>
      </c>
      <c r="I54" s="849">
        <v>1268</v>
      </c>
      <c r="J54" s="849">
        <v>10</v>
      </c>
      <c r="K54" s="849">
        <v>12830</v>
      </c>
      <c r="L54" s="849">
        <v>1</v>
      </c>
      <c r="M54" s="849">
        <v>1283</v>
      </c>
      <c r="N54" s="849">
        <v>14</v>
      </c>
      <c r="O54" s="849">
        <v>17990</v>
      </c>
      <c r="P54" s="837">
        <v>1.4021823850350741</v>
      </c>
      <c r="Q54" s="850">
        <v>1285</v>
      </c>
    </row>
    <row r="55" spans="1:17" ht="14.4" customHeight="1" x14ac:dyDescent="0.3">
      <c r="A55" s="831" t="s">
        <v>11319</v>
      </c>
      <c r="B55" s="832" t="s">
        <v>11320</v>
      </c>
      <c r="C55" s="832" t="s">
        <v>8203</v>
      </c>
      <c r="D55" s="832" t="s">
        <v>11327</v>
      </c>
      <c r="E55" s="832" t="s">
        <v>11328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19524</v>
      </c>
      <c r="P55" s="837"/>
      <c r="Q55" s="850">
        <v>9762</v>
      </c>
    </row>
    <row r="56" spans="1:17" ht="14.4" customHeight="1" x14ac:dyDescent="0.3">
      <c r="A56" s="831" t="s">
        <v>11319</v>
      </c>
      <c r="B56" s="832" t="s">
        <v>11320</v>
      </c>
      <c r="C56" s="832" t="s">
        <v>8203</v>
      </c>
      <c r="D56" s="832" t="s">
        <v>11329</v>
      </c>
      <c r="E56" s="832" t="s">
        <v>11330</v>
      </c>
      <c r="F56" s="849">
        <v>12</v>
      </c>
      <c r="G56" s="849">
        <v>27168</v>
      </c>
      <c r="H56" s="849">
        <v>0.74019180470793378</v>
      </c>
      <c r="I56" s="849">
        <v>2264</v>
      </c>
      <c r="J56" s="849">
        <v>16</v>
      </c>
      <c r="K56" s="849">
        <v>36704</v>
      </c>
      <c r="L56" s="849">
        <v>1</v>
      </c>
      <c r="M56" s="849">
        <v>2294</v>
      </c>
      <c r="N56" s="849">
        <v>38</v>
      </c>
      <c r="O56" s="849">
        <v>87286</v>
      </c>
      <c r="P56" s="837">
        <v>2.3781059285091541</v>
      </c>
      <c r="Q56" s="850">
        <v>2297</v>
      </c>
    </row>
    <row r="57" spans="1:17" ht="14.4" customHeight="1" x14ac:dyDescent="0.3">
      <c r="A57" s="831" t="s">
        <v>11319</v>
      </c>
      <c r="B57" s="832" t="s">
        <v>11320</v>
      </c>
      <c r="C57" s="832" t="s">
        <v>8203</v>
      </c>
      <c r="D57" s="832" t="s">
        <v>11331</v>
      </c>
      <c r="E57" s="832" t="s">
        <v>11332</v>
      </c>
      <c r="F57" s="849"/>
      <c r="G57" s="849"/>
      <c r="H57" s="849"/>
      <c r="I57" s="849"/>
      <c r="J57" s="849">
        <v>2</v>
      </c>
      <c r="K57" s="849">
        <v>13860</v>
      </c>
      <c r="L57" s="849">
        <v>1</v>
      </c>
      <c r="M57" s="849">
        <v>6930</v>
      </c>
      <c r="N57" s="849">
        <v>3</v>
      </c>
      <c r="O57" s="849">
        <v>20808</v>
      </c>
      <c r="P57" s="837">
        <v>1.5012987012987014</v>
      </c>
      <c r="Q57" s="850">
        <v>6936</v>
      </c>
    </row>
    <row r="58" spans="1:17" ht="14.4" customHeight="1" x14ac:dyDescent="0.3">
      <c r="A58" s="831" t="s">
        <v>11319</v>
      </c>
      <c r="B58" s="832" t="s">
        <v>11320</v>
      </c>
      <c r="C58" s="832" t="s">
        <v>8203</v>
      </c>
      <c r="D58" s="832" t="s">
        <v>11333</v>
      </c>
      <c r="E58" s="832" t="s">
        <v>11334</v>
      </c>
      <c r="F58" s="849"/>
      <c r="G58" s="849"/>
      <c r="H58" s="849"/>
      <c r="I58" s="849"/>
      <c r="J58" s="849">
        <v>1</v>
      </c>
      <c r="K58" s="849">
        <v>3559</v>
      </c>
      <c r="L58" s="849">
        <v>1</v>
      </c>
      <c r="M58" s="849">
        <v>3559</v>
      </c>
      <c r="N58" s="849">
        <v>2</v>
      </c>
      <c r="O58" s="849">
        <v>7124</v>
      </c>
      <c r="P58" s="837">
        <v>2.0016858668165214</v>
      </c>
      <c r="Q58" s="850">
        <v>3562</v>
      </c>
    </row>
    <row r="59" spans="1:17" ht="14.4" customHeight="1" x14ac:dyDescent="0.3">
      <c r="A59" s="831" t="s">
        <v>11335</v>
      </c>
      <c r="B59" s="832" t="s">
        <v>11320</v>
      </c>
      <c r="C59" s="832" t="s">
        <v>8203</v>
      </c>
      <c r="D59" s="832" t="s">
        <v>11336</v>
      </c>
      <c r="E59" s="832" t="s">
        <v>11337</v>
      </c>
      <c r="F59" s="849">
        <v>19</v>
      </c>
      <c r="G59" s="849">
        <v>17518</v>
      </c>
      <c r="H59" s="849"/>
      <c r="I59" s="849">
        <v>922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11335</v>
      </c>
      <c r="B60" s="832" t="s">
        <v>11320</v>
      </c>
      <c r="C60" s="832" t="s">
        <v>8203</v>
      </c>
      <c r="D60" s="832" t="s">
        <v>11338</v>
      </c>
      <c r="E60" s="832" t="s">
        <v>11339</v>
      </c>
      <c r="F60" s="849">
        <v>1</v>
      </c>
      <c r="G60" s="849">
        <v>10205</v>
      </c>
      <c r="H60" s="849"/>
      <c r="I60" s="849">
        <v>10205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11335</v>
      </c>
      <c r="B61" s="832" t="s">
        <v>11320</v>
      </c>
      <c r="C61" s="832" t="s">
        <v>8203</v>
      </c>
      <c r="D61" s="832" t="s">
        <v>11321</v>
      </c>
      <c r="E61" s="832" t="s">
        <v>11322</v>
      </c>
      <c r="F61" s="849">
        <v>7</v>
      </c>
      <c r="G61" s="849">
        <v>2121</v>
      </c>
      <c r="H61" s="849">
        <v>0.96496815286624205</v>
      </c>
      <c r="I61" s="849">
        <v>303</v>
      </c>
      <c r="J61" s="849">
        <v>7</v>
      </c>
      <c r="K61" s="849">
        <v>2198</v>
      </c>
      <c r="L61" s="849">
        <v>1</v>
      </c>
      <c r="M61" s="849">
        <v>314</v>
      </c>
      <c r="N61" s="849">
        <v>7</v>
      </c>
      <c r="O61" s="849">
        <v>2205</v>
      </c>
      <c r="P61" s="837">
        <v>1.0031847133757963</v>
      </c>
      <c r="Q61" s="850">
        <v>315</v>
      </c>
    </row>
    <row r="62" spans="1:17" ht="14.4" customHeight="1" x14ac:dyDescent="0.3">
      <c r="A62" s="831" t="s">
        <v>11335</v>
      </c>
      <c r="B62" s="832" t="s">
        <v>11320</v>
      </c>
      <c r="C62" s="832" t="s">
        <v>8203</v>
      </c>
      <c r="D62" s="832" t="s">
        <v>11340</v>
      </c>
      <c r="E62" s="832" t="s">
        <v>11341</v>
      </c>
      <c r="F62" s="849">
        <v>56</v>
      </c>
      <c r="G62" s="849">
        <v>1288</v>
      </c>
      <c r="H62" s="849">
        <v>2.1538461538461537</v>
      </c>
      <c r="I62" s="849">
        <v>23</v>
      </c>
      <c r="J62" s="849">
        <v>26</v>
      </c>
      <c r="K62" s="849">
        <v>598</v>
      </c>
      <c r="L62" s="849">
        <v>1</v>
      </c>
      <c r="M62" s="849">
        <v>23</v>
      </c>
      <c r="N62" s="849">
        <v>11</v>
      </c>
      <c r="O62" s="849">
        <v>253</v>
      </c>
      <c r="P62" s="837">
        <v>0.42307692307692307</v>
      </c>
      <c r="Q62" s="850">
        <v>23</v>
      </c>
    </row>
    <row r="63" spans="1:17" ht="14.4" customHeight="1" x14ac:dyDescent="0.3">
      <c r="A63" s="831" t="s">
        <v>11335</v>
      </c>
      <c r="B63" s="832" t="s">
        <v>11320</v>
      </c>
      <c r="C63" s="832" t="s">
        <v>8203</v>
      </c>
      <c r="D63" s="832" t="s">
        <v>11342</v>
      </c>
      <c r="E63" s="832" t="s">
        <v>11343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12794</v>
      </c>
      <c r="P63" s="837"/>
      <c r="Q63" s="850">
        <v>12794</v>
      </c>
    </row>
    <row r="64" spans="1:17" ht="14.4" customHeight="1" x14ac:dyDescent="0.3">
      <c r="A64" s="831" t="s">
        <v>11335</v>
      </c>
      <c r="B64" s="832" t="s">
        <v>11320</v>
      </c>
      <c r="C64" s="832" t="s">
        <v>8203</v>
      </c>
      <c r="D64" s="832" t="s">
        <v>11325</v>
      </c>
      <c r="E64" s="832" t="s">
        <v>11326</v>
      </c>
      <c r="F64" s="849">
        <v>63</v>
      </c>
      <c r="G64" s="849">
        <v>79884</v>
      </c>
      <c r="H64" s="849">
        <v>1.5964985910426284</v>
      </c>
      <c r="I64" s="849">
        <v>1268</v>
      </c>
      <c r="J64" s="849">
        <v>39</v>
      </c>
      <c r="K64" s="849">
        <v>50037</v>
      </c>
      <c r="L64" s="849">
        <v>1</v>
      </c>
      <c r="M64" s="849">
        <v>1283</v>
      </c>
      <c r="N64" s="849">
        <v>33</v>
      </c>
      <c r="O64" s="849">
        <v>42405</v>
      </c>
      <c r="P64" s="837">
        <v>0.84747287007614369</v>
      </c>
      <c r="Q64" s="850">
        <v>1285</v>
      </c>
    </row>
    <row r="65" spans="1:17" ht="14.4" customHeight="1" x14ac:dyDescent="0.3">
      <c r="A65" s="831" t="s">
        <v>11335</v>
      </c>
      <c r="B65" s="832" t="s">
        <v>11320</v>
      </c>
      <c r="C65" s="832" t="s">
        <v>8203</v>
      </c>
      <c r="D65" s="832" t="s">
        <v>11327</v>
      </c>
      <c r="E65" s="832" t="s">
        <v>11328</v>
      </c>
      <c r="F65" s="849">
        <v>99</v>
      </c>
      <c r="G65" s="849">
        <v>935154</v>
      </c>
      <c r="H65" s="849">
        <v>0.93090998139482106</v>
      </c>
      <c r="I65" s="849">
        <v>9446</v>
      </c>
      <c r="J65" s="849">
        <v>103</v>
      </c>
      <c r="K65" s="849">
        <v>1004559</v>
      </c>
      <c r="L65" s="849">
        <v>1</v>
      </c>
      <c r="M65" s="849">
        <v>9753</v>
      </c>
      <c r="N65" s="849">
        <v>93</v>
      </c>
      <c r="O65" s="849">
        <v>907866</v>
      </c>
      <c r="P65" s="837">
        <v>0.90374582279388271</v>
      </c>
      <c r="Q65" s="850">
        <v>9762</v>
      </c>
    </row>
    <row r="66" spans="1:17" ht="14.4" customHeight="1" x14ac:dyDescent="0.3">
      <c r="A66" s="831" t="s">
        <v>11335</v>
      </c>
      <c r="B66" s="832" t="s">
        <v>11320</v>
      </c>
      <c r="C66" s="832" t="s">
        <v>8203</v>
      </c>
      <c r="D66" s="832" t="s">
        <v>11344</v>
      </c>
      <c r="E66" s="832" t="s">
        <v>11345</v>
      </c>
      <c r="F66" s="849">
        <v>7</v>
      </c>
      <c r="G66" s="849">
        <v>69048</v>
      </c>
      <c r="H66" s="849">
        <v>0.83214423447743924</v>
      </c>
      <c r="I66" s="849">
        <v>9864</v>
      </c>
      <c r="J66" s="849">
        <v>8</v>
      </c>
      <c r="K66" s="849">
        <v>82976</v>
      </c>
      <c r="L66" s="849">
        <v>1</v>
      </c>
      <c r="M66" s="849">
        <v>10372</v>
      </c>
      <c r="N66" s="849">
        <v>13</v>
      </c>
      <c r="O66" s="849">
        <v>134953</v>
      </c>
      <c r="P66" s="837">
        <v>1.6264100462784419</v>
      </c>
      <c r="Q66" s="850">
        <v>10381</v>
      </c>
    </row>
    <row r="67" spans="1:17" ht="14.4" customHeight="1" x14ac:dyDescent="0.3">
      <c r="A67" s="831" t="s">
        <v>11335</v>
      </c>
      <c r="B67" s="832" t="s">
        <v>11320</v>
      </c>
      <c r="C67" s="832" t="s">
        <v>8203</v>
      </c>
      <c r="D67" s="832" t="s">
        <v>11346</v>
      </c>
      <c r="E67" s="832" t="s">
        <v>11347</v>
      </c>
      <c r="F67" s="849">
        <v>42</v>
      </c>
      <c r="G67" s="849">
        <v>18144</v>
      </c>
      <c r="H67" s="849">
        <v>1.9862068965517241</v>
      </c>
      <c r="I67" s="849">
        <v>432</v>
      </c>
      <c r="J67" s="849">
        <v>21</v>
      </c>
      <c r="K67" s="849">
        <v>9135</v>
      </c>
      <c r="L67" s="849">
        <v>1</v>
      </c>
      <c r="M67" s="849">
        <v>435</v>
      </c>
      <c r="N67" s="849">
        <v>7</v>
      </c>
      <c r="O67" s="849">
        <v>3045</v>
      </c>
      <c r="P67" s="837">
        <v>0.33333333333333331</v>
      </c>
      <c r="Q67" s="850">
        <v>435</v>
      </c>
    </row>
    <row r="68" spans="1:17" ht="14.4" customHeight="1" x14ac:dyDescent="0.3">
      <c r="A68" s="831" t="s">
        <v>11335</v>
      </c>
      <c r="B68" s="832" t="s">
        <v>11320</v>
      </c>
      <c r="C68" s="832" t="s">
        <v>8203</v>
      </c>
      <c r="D68" s="832" t="s">
        <v>11348</v>
      </c>
      <c r="E68" s="832" t="s">
        <v>11349</v>
      </c>
      <c r="F68" s="849">
        <v>12</v>
      </c>
      <c r="G68" s="849">
        <v>6864</v>
      </c>
      <c r="H68" s="849"/>
      <c r="I68" s="849">
        <v>572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11335</v>
      </c>
      <c r="B69" s="832" t="s">
        <v>11320</v>
      </c>
      <c r="C69" s="832" t="s">
        <v>8203</v>
      </c>
      <c r="D69" s="832" t="s">
        <v>11350</v>
      </c>
      <c r="E69" s="832" t="s">
        <v>11351</v>
      </c>
      <c r="F69" s="849">
        <v>75</v>
      </c>
      <c r="G69" s="849">
        <v>75600</v>
      </c>
      <c r="H69" s="849">
        <v>3.1157270029673589</v>
      </c>
      <c r="I69" s="849">
        <v>1008</v>
      </c>
      <c r="J69" s="849">
        <v>24</v>
      </c>
      <c r="K69" s="849">
        <v>24264</v>
      </c>
      <c r="L69" s="849">
        <v>1</v>
      </c>
      <c r="M69" s="849">
        <v>1011</v>
      </c>
      <c r="N69" s="849">
        <v>14</v>
      </c>
      <c r="O69" s="849">
        <v>14168</v>
      </c>
      <c r="P69" s="837">
        <v>0.58391031981536434</v>
      </c>
      <c r="Q69" s="850">
        <v>1012</v>
      </c>
    </row>
    <row r="70" spans="1:17" ht="14.4" customHeight="1" x14ac:dyDescent="0.3">
      <c r="A70" s="831" t="s">
        <v>11335</v>
      </c>
      <c r="B70" s="832" t="s">
        <v>11320</v>
      </c>
      <c r="C70" s="832" t="s">
        <v>8203</v>
      </c>
      <c r="D70" s="832" t="s">
        <v>11329</v>
      </c>
      <c r="E70" s="832" t="s">
        <v>11330</v>
      </c>
      <c r="F70" s="849">
        <v>35</v>
      </c>
      <c r="G70" s="849">
        <v>79240</v>
      </c>
      <c r="H70" s="849">
        <v>3.1402076563366887</v>
      </c>
      <c r="I70" s="849">
        <v>2264</v>
      </c>
      <c r="J70" s="849">
        <v>11</v>
      </c>
      <c r="K70" s="849">
        <v>25234</v>
      </c>
      <c r="L70" s="849">
        <v>1</v>
      </c>
      <c r="M70" s="849">
        <v>2294</v>
      </c>
      <c r="N70" s="849">
        <v>10</v>
      </c>
      <c r="O70" s="849">
        <v>22970</v>
      </c>
      <c r="P70" s="837">
        <v>0.91027978124752318</v>
      </c>
      <c r="Q70" s="850">
        <v>2297</v>
      </c>
    </row>
    <row r="71" spans="1:17" ht="14.4" customHeight="1" x14ac:dyDescent="0.3">
      <c r="A71" s="831" t="s">
        <v>11335</v>
      </c>
      <c r="B71" s="832" t="s">
        <v>11320</v>
      </c>
      <c r="C71" s="832" t="s">
        <v>8203</v>
      </c>
      <c r="D71" s="832" t="s">
        <v>11352</v>
      </c>
      <c r="E71" s="832" t="s">
        <v>11353</v>
      </c>
      <c r="F71" s="849">
        <v>4</v>
      </c>
      <c r="G71" s="849">
        <v>1484</v>
      </c>
      <c r="H71" s="849">
        <v>3.9785522788203753</v>
      </c>
      <c r="I71" s="849">
        <v>371</v>
      </c>
      <c r="J71" s="849">
        <v>1</v>
      </c>
      <c r="K71" s="849">
        <v>373</v>
      </c>
      <c r="L71" s="849">
        <v>1</v>
      </c>
      <c r="M71" s="849">
        <v>373</v>
      </c>
      <c r="N71" s="849">
        <v>1</v>
      </c>
      <c r="O71" s="849">
        <v>374</v>
      </c>
      <c r="P71" s="837">
        <v>1.0026809651474531</v>
      </c>
      <c r="Q71" s="850">
        <v>374</v>
      </c>
    </row>
    <row r="72" spans="1:17" ht="14.4" customHeight="1" x14ac:dyDescent="0.3">
      <c r="A72" s="831" t="s">
        <v>11335</v>
      </c>
      <c r="B72" s="832" t="s">
        <v>11320</v>
      </c>
      <c r="C72" s="832" t="s">
        <v>8203</v>
      </c>
      <c r="D72" s="832" t="s">
        <v>11354</v>
      </c>
      <c r="E72" s="832" t="s">
        <v>11355</v>
      </c>
      <c r="F72" s="849">
        <v>1</v>
      </c>
      <c r="G72" s="849">
        <v>7555</v>
      </c>
      <c r="H72" s="849"/>
      <c r="I72" s="849">
        <v>7555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11335</v>
      </c>
      <c r="B73" s="832" t="s">
        <v>11320</v>
      </c>
      <c r="C73" s="832" t="s">
        <v>8203</v>
      </c>
      <c r="D73" s="832" t="s">
        <v>11331</v>
      </c>
      <c r="E73" s="832" t="s">
        <v>11332</v>
      </c>
      <c r="F73" s="849"/>
      <c r="G73" s="849"/>
      <c r="H73" s="849"/>
      <c r="I73" s="849"/>
      <c r="J73" s="849">
        <v>2</v>
      </c>
      <c r="K73" s="849">
        <v>13860</v>
      </c>
      <c r="L73" s="849">
        <v>1</v>
      </c>
      <c r="M73" s="849">
        <v>6930</v>
      </c>
      <c r="N73" s="849"/>
      <c r="O73" s="849"/>
      <c r="P73" s="837"/>
      <c r="Q73" s="850"/>
    </row>
    <row r="74" spans="1:17" ht="14.4" customHeight="1" x14ac:dyDescent="0.3">
      <c r="A74" s="831" t="s">
        <v>11335</v>
      </c>
      <c r="B74" s="832" t="s">
        <v>11320</v>
      </c>
      <c r="C74" s="832" t="s">
        <v>8203</v>
      </c>
      <c r="D74" s="832" t="s">
        <v>11356</v>
      </c>
      <c r="E74" s="832" t="s">
        <v>11357</v>
      </c>
      <c r="F74" s="849">
        <v>7</v>
      </c>
      <c r="G74" s="849">
        <v>76013</v>
      </c>
      <c r="H74" s="849">
        <v>1.6635953777466514</v>
      </c>
      <c r="I74" s="849">
        <v>10859</v>
      </c>
      <c r="J74" s="849">
        <v>4</v>
      </c>
      <c r="K74" s="849">
        <v>45692</v>
      </c>
      <c r="L74" s="849">
        <v>1</v>
      </c>
      <c r="M74" s="849">
        <v>11423</v>
      </c>
      <c r="N74" s="849">
        <v>2</v>
      </c>
      <c r="O74" s="849">
        <v>22866</v>
      </c>
      <c r="P74" s="837">
        <v>0.50043771338527532</v>
      </c>
      <c r="Q74" s="850">
        <v>11433</v>
      </c>
    </row>
    <row r="75" spans="1:17" ht="14.4" customHeight="1" x14ac:dyDescent="0.3">
      <c r="A75" s="831" t="s">
        <v>11335</v>
      </c>
      <c r="B75" s="832" t="s">
        <v>11320</v>
      </c>
      <c r="C75" s="832" t="s">
        <v>8203</v>
      </c>
      <c r="D75" s="832" t="s">
        <v>11358</v>
      </c>
      <c r="E75" s="832" t="s">
        <v>11359</v>
      </c>
      <c r="F75" s="849"/>
      <c r="G75" s="849"/>
      <c r="H75" s="849"/>
      <c r="I75" s="849"/>
      <c r="J75" s="849">
        <v>5</v>
      </c>
      <c r="K75" s="849">
        <v>1955</v>
      </c>
      <c r="L75" s="849">
        <v>1</v>
      </c>
      <c r="M75" s="849">
        <v>391</v>
      </c>
      <c r="N75" s="849">
        <v>5</v>
      </c>
      <c r="O75" s="849">
        <v>1960</v>
      </c>
      <c r="P75" s="837">
        <v>1.0025575447570332</v>
      </c>
      <c r="Q75" s="850">
        <v>392</v>
      </c>
    </row>
    <row r="76" spans="1:17" ht="14.4" customHeight="1" x14ac:dyDescent="0.3">
      <c r="A76" s="831" t="s">
        <v>11335</v>
      </c>
      <c r="B76" s="832" t="s">
        <v>11320</v>
      </c>
      <c r="C76" s="832" t="s">
        <v>8203</v>
      </c>
      <c r="D76" s="832" t="s">
        <v>11360</v>
      </c>
      <c r="E76" s="832" t="s">
        <v>11361</v>
      </c>
      <c r="F76" s="849"/>
      <c r="G76" s="849"/>
      <c r="H76" s="849"/>
      <c r="I76" s="849"/>
      <c r="J76" s="849">
        <v>10</v>
      </c>
      <c r="K76" s="849">
        <v>9830</v>
      </c>
      <c r="L76" s="849">
        <v>1</v>
      </c>
      <c r="M76" s="849">
        <v>983</v>
      </c>
      <c r="N76" s="849">
        <v>5</v>
      </c>
      <c r="O76" s="849">
        <v>4920</v>
      </c>
      <c r="P76" s="837">
        <v>0.50050864699898268</v>
      </c>
      <c r="Q76" s="850">
        <v>984</v>
      </c>
    </row>
    <row r="77" spans="1:17" ht="14.4" customHeight="1" x14ac:dyDescent="0.3">
      <c r="A77" s="831" t="s">
        <v>11335</v>
      </c>
      <c r="B77" s="832" t="s">
        <v>11320</v>
      </c>
      <c r="C77" s="832" t="s">
        <v>8203</v>
      </c>
      <c r="D77" s="832" t="s">
        <v>11362</v>
      </c>
      <c r="E77" s="832" t="s">
        <v>11363</v>
      </c>
      <c r="F77" s="849"/>
      <c r="G77" s="849"/>
      <c r="H77" s="849"/>
      <c r="I77" s="849"/>
      <c r="J77" s="849"/>
      <c r="K77" s="849"/>
      <c r="L77" s="849"/>
      <c r="M77" s="849"/>
      <c r="N77" s="849">
        <v>7</v>
      </c>
      <c r="O77" s="849">
        <v>56420</v>
      </c>
      <c r="P77" s="837"/>
      <c r="Q77" s="850">
        <v>8060</v>
      </c>
    </row>
    <row r="78" spans="1:17" ht="14.4" customHeight="1" x14ac:dyDescent="0.3">
      <c r="A78" s="831" t="s">
        <v>11335</v>
      </c>
      <c r="B78" s="832" t="s">
        <v>11320</v>
      </c>
      <c r="C78" s="832" t="s">
        <v>8203</v>
      </c>
      <c r="D78" s="832" t="s">
        <v>11364</v>
      </c>
      <c r="E78" s="832" t="s">
        <v>11365</v>
      </c>
      <c r="F78" s="849"/>
      <c r="G78" s="849"/>
      <c r="H78" s="849"/>
      <c r="I78" s="849"/>
      <c r="J78" s="849"/>
      <c r="K78" s="849"/>
      <c r="L78" s="849"/>
      <c r="M78" s="849"/>
      <c r="N78" s="849">
        <v>4</v>
      </c>
      <c r="O78" s="849">
        <v>0</v>
      </c>
      <c r="P78" s="837"/>
      <c r="Q78" s="850">
        <v>0</v>
      </c>
    </row>
    <row r="79" spans="1:17" ht="14.4" customHeight="1" x14ac:dyDescent="0.3">
      <c r="A79" s="831" t="s">
        <v>11335</v>
      </c>
      <c r="B79" s="832" t="s">
        <v>11320</v>
      </c>
      <c r="C79" s="832" t="s">
        <v>8203</v>
      </c>
      <c r="D79" s="832" t="s">
        <v>11366</v>
      </c>
      <c r="E79" s="832" t="s">
        <v>11367</v>
      </c>
      <c r="F79" s="849"/>
      <c r="G79" s="849"/>
      <c r="H79" s="849"/>
      <c r="I79" s="849"/>
      <c r="J79" s="849"/>
      <c r="K79" s="849"/>
      <c r="L79" s="849"/>
      <c r="M79" s="849"/>
      <c r="N79" s="849">
        <v>0</v>
      </c>
      <c r="O79" s="849">
        <v>0</v>
      </c>
      <c r="P79" s="837"/>
      <c r="Q79" s="850"/>
    </row>
    <row r="80" spans="1:17" ht="14.4" customHeight="1" x14ac:dyDescent="0.3">
      <c r="A80" s="831" t="s">
        <v>11335</v>
      </c>
      <c r="B80" s="832" t="s">
        <v>11368</v>
      </c>
      <c r="C80" s="832" t="s">
        <v>8203</v>
      </c>
      <c r="D80" s="832" t="s">
        <v>11369</v>
      </c>
      <c r="E80" s="832" t="s">
        <v>11370</v>
      </c>
      <c r="F80" s="849">
        <v>13</v>
      </c>
      <c r="G80" s="849">
        <v>2847</v>
      </c>
      <c r="H80" s="849">
        <v>1.8403361344537814</v>
      </c>
      <c r="I80" s="849">
        <v>219</v>
      </c>
      <c r="J80" s="849">
        <v>7</v>
      </c>
      <c r="K80" s="849">
        <v>1547</v>
      </c>
      <c r="L80" s="849">
        <v>1</v>
      </c>
      <c r="M80" s="849">
        <v>221</v>
      </c>
      <c r="N80" s="849">
        <v>6</v>
      </c>
      <c r="O80" s="849">
        <v>1326</v>
      </c>
      <c r="P80" s="837">
        <v>0.8571428571428571</v>
      </c>
      <c r="Q80" s="850">
        <v>221</v>
      </c>
    </row>
    <row r="81" spans="1:17" ht="14.4" customHeight="1" x14ac:dyDescent="0.3">
      <c r="A81" s="831" t="s">
        <v>11335</v>
      </c>
      <c r="B81" s="832" t="s">
        <v>11368</v>
      </c>
      <c r="C81" s="832" t="s">
        <v>8203</v>
      </c>
      <c r="D81" s="832" t="s">
        <v>11371</v>
      </c>
      <c r="E81" s="832" t="s">
        <v>11372</v>
      </c>
      <c r="F81" s="849">
        <v>14</v>
      </c>
      <c r="G81" s="849">
        <v>7042</v>
      </c>
      <c r="H81" s="849">
        <v>1.5402449693788276</v>
      </c>
      <c r="I81" s="849">
        <v>503</v>
      </c>
      <c r="J81" s="849">
        <v>9</v>
      </c>
      <c r="K81" s="849">
        <v>4572</v>
      </c>
      <c r="L81" s="849">
        <v>1</v>
      </c>
      <c r="M81" s="849">
        <v>508</v>
      </c>
      <c r="N81" s="849">
        <v>10</v>
      </c>
      <c r="O81" s="849">
        <v>5080</v>
      </c>
      <c r="P81" s="837">
        <v>1.1111111111111112</v>
      </c>
      <c r="Q81" s="850">
        <v>508</v>
      </c>
    </row>
    <row r="82" spans="1:17" ht="14.4" customHeight="1" x14ac:dyDescent="0.3">
      <c r="A82" s="831" t="s">
        <v>11335</v>
      </c>
      <c r="B82" s="832" t="s">
        <v>11368</v>
      </c>
      <c r="C82" s="832" t="s">
        <v>8203</v>
      </c>
      <c r="D82" s="832" t="s">
        <v>11336</v>
      </c>
      <c r="E82" s="832" t="s">
        <v>11337</v>
      </c>
      <c r="F82" s="849"/>
      <c r="G82" s="849"/>
      <c r="H82" s="849"/>
      <c r="I82" s="849"/>
      <c r="J82" s="849">
        <v>2</v>
      </c>
      <c r="K82" s="849">
        <v>1862</v>
      </c>
      <c r="L82" s="849">
        <v>1</v>
      </c>
      <c r="M82" s="849">
        <v>931</v>
      </c>
      <c r="N82" s="849"/>
      <c r="O82" s="849"/>
      <c r="P82" s="837"/>
      <c r="Q82" s="850"/>
    </row>
    <row r="83" spans="1:17" ht="14.4" customHeight="1" x14ac:dyDescent="0.3">
      <c r="A83" s="831" t="s">
        <v>11335</v>
      </c>
      <c r="B83" s="832" t="s">
        <v>11368</v>
      </c>
      <c r="C83" s="832" t="s">
        <v>8203</v>
      </c>
      <c r="D83" s="832" t="s">
        <v>11373</v>
      </c>
      <c r="E83" s="832" t="s">
        <v>11374</v>
      </c>
      <c r="F83" s="849">
        <v>28</v>
      </c>
      <c r="G83" s="849">
        <v>9828</v>
      </c>
      <c r="H83" s="849">
        <v>0.37517178195144296</v>
      </c>
      <c r="I83" s="849">
        <v>351</v>
      </c>
      <c r="J83" s="849">
        <v>74</v>
      </c>
      <c r="K83" s="849">
        <v>26196</v>
      </c>
      <c r="L83" s="849">
        <v>1</v>
      </c>
      <c r="M83" s="849">
        <v>354</v>
      </c>
      <c r="N83" s="849">
        <v>21</v>
      </c>
      <c r="O83" s="849">
        <v>7434</v>
      </c>
      <c r="P83" s="837">
        <v>0.28378378378378377</v>
      </c>
      <c r="Q83" s="850">
        <v>354</v>
      </c>
    </row>
    <row r="84" spans="1:17" ht="14.4" customHeight="1" x14ac:dyDescent="0.3">
      <c r="A84" s="831" t="s">
        <v>11335</v>
      </c>
      <c r="B84" s="832" t="s">
        <v>11368</v>
      </c>
      <c r="C84" s="832" t="s">
        <v>8203</v>
      </c>
      <c r="D84" s="832" t="s">
        <v>11375</v>
      </c>
      <c r="E84" s="832" t="s">
        <v>11376</v>
      </c>
      <c r="F84" s="849">
        <v>4542</v>
      </c>
      <c r="G84" s="849">
        <v>295230</v>
      </c>
      <c r="H84" s="849">
        <v>0.96474086661002545</v>
      </c>
      <c r="I84" s="849">
        <v>65</v>
      </c>
      <c r="J84" s="849">
        <v>4708</v>
      </c>
      <c r="K84" s="849">
        <v>306020</v>
      </c>
      <c r="L84" s="849">
        <v>1</v>
      </c>
      <c r="M84" s="849">
        <v>65</v>
      </c>
      <c r="N84" s="849">
        <v>4368</v>
      </c>
      <c r="O84" s="849">
        <v>283920</v>
      </c>
      <c r="P84" s="837">
        <v>0.92778249787595579</v>
      </c>
      <c r="Q84" s="850">
        <v>65</v>
      </c>
    </row>
    <row r="85" spans="1:17" ht="14.4" customHeight="1" x14ac:dyDescent="0.3">
      <c r="A85" s="831" t="s">
        <v>11335</v>
      </c>
      <c r="B85" s="832" t="s">
        <v>11368</v>
      </c>
      <c r="C85" s="832" t="s">
        <v>8203</v>
      </c>
      <c r="D85" s="832" t="s">
        <v>11377</v>
      </c>
      <c r="E85" s="832" t="s">
        <v>11378</v>
      </c>
      <c r="F85" s="849">
        <v>6</v>
      </c>
      <c r="G85" s="849">
        <v>3264</v>
      </c>
      <c r="H85" s="849">
        <v>0.6654434250764526</v>
      </c>
      <c r="I85" s="849">
        <v>544</v>
      </c>
      <c r="J85" s="849">
        <v>9</v>
      </c>
      <c r="K85" s="849">
        <v>4905</v>
      </c>
      <c r="L85" s="849">
        <v>1</v>
      </c>
      <c r="M85" s="849">
        <v>545</v>
      </c>
      <c r="N85" s="849">
        <v>13</v>
      </c>
      <c r="O85" s="849">
        <v>7085</v>
      </c>
      <c r="P85" s="837">
        <v>1.4444444444444444</v>
      </c>
      <c r="Q85" s="850">
        <v>545</v>
      </c>
    </row>
    <row r="86" spans="1:17" ht="14.4" customHeight="1" x14ac:dyDescent="0.3">
      <c r="A86" s="831" t="s">
        <v>11335</v>
      </c>
      <c r="B86" s="832" t="s">
        <v>11368</v>
      </c>
      <c r="C86" s="832" t="s">
        <v>8203</v>
      </c>
      <c r="D86" s="832" t="s">
        <v>11379</v>
      </c>
      <c r="E86" s="832" t="s">
        <v>11380</v>
      </c>
      <c r="F86" s="849">
        <v>52</v>
      </c>
      <c r="G86" s="849">
        <v>30732</v>
      </c>
      <c r="H86" s="849">
        <v>1.3661095305832147</v>
      </c>
      <c r="I86" s="849">
        <v>591</v>
      </c>
      <c r="J86" s="849">
        <v>38</v>
      </c>
      <c r="K86" s="849">
        <v>22496</v>
      </c>
      <c r="L86" s="849">
        <v>1</v>
      </c>
      <c r="M86" s="849">
        <v>592</v>
      </c>
      <c r="N86" s="849">
        <v>52</v>
      </c>
      <c r="O86" s="849">
        <v>30784</v>
      </c>
      <c r="P86" s="837">
        <v>1.368421052631579</v>
      </c>
      <c r="Q86" s="850">
        <v>592</v>
      </c>
    </row>
    <row r="87" spans="1:17" ht="14.4" customHeight="1" x14ac:dyDescent="0.3">
      <c r="A87" s="831" t="s">
        <v>11335</v>
      </c>
      <c r="B87" s="832" t="s">
        <v>11368</v>
      </c>
      <c r="C87" s="832" t="s">
        <v>8203</v>
      </c>
      <c r="D87" s="832" t="s">
        <v>11381</v>
      </c>
      <c r="E87" s="832" t="s">
        <v>11382</v>
      </c>
      <c r="F87" s="849">
        <v>34</v>
      </c>
      <c r="G87" s="849">
        <v>20944</v>
      </c>
      <c r="H87" s="849">
        <v>1.2572183204273966</v>
      </c>
      <c r="I87" s="849">
        <v>616</v>
      </c>
      <c r="J87" s="849">
        <v>27</v>
      </c>
      <c r="K87" s="849">
        <v>16659</v>
      </c>
      <c r="L87" s="849">
        <v>1</v>
      </c>
      <c r="M87" s="849">
        <v>617</v>
      </c>
      <c r="N87" s="849">
        <v>35</v>
      </c>
      <c r="O87" s="849">
        <v>21595</v>
      </c>
      <c r="P87" s="837">
        <v>1.2962962962962963</v>
      </c>
      <c r="Q87" s="850">
        <v>617</v>
      </c>
    </row>
    <row r="88" spans="1:17" ht="14.4" customHeight="1" x14ac:dyDescent="0.3">
      <c r="A88" s="831" t="s">
        <v>11335</v>
      </c>
      <c r="B88" s="832" t="s">
        <v>11368</v>
      </c>
      <c r="C88" s="832" t="s">
        <v>8203</v>
      </c>
      <c r="D88" s="832" t="s">
        <v>11383</v>
      </c>
      <c r="E88" s="832" t="s">
        <v>11384</v>
      </c>
      <c r="F88" s="849">
        <v>1</v>
      </c>
      <c r="G88" s="849">
        <v>150</v>
      </c>
      <c r="H88" s="849">
        <v>0.98039215686274506</v>
      </c>
      <c r="I88" s="849">
        <v>150</v>
      </c>
      <c r="J88" s="849">
        <v>1</v>
      </c>
      <c r="K88" s="849">
        <v>153</v>
      </c>
      <c r="L88" s="849">
        <v>1</v>
      </c>
      <c r="M88" s="849">
        <v>153</v>
      </c>
      <c r="N88" s="849">
        <v>17</v>
      </c>
      <c r="O88" s="849">
        <v>2601</v>
      </c>
      <c r="P88" s="837">
        <v>17</v>
      </c>
      <c r="Q88" s="850">
        <v>153</v>
      </c>
    </row>
    <row r="89" spans="1:17" ht="14.4" customHeight="1" x14ac:dyDescent="0.3">
      <c r="A89" s="831" t="s">
        <v>11335</v>
      </c>
      <c r="B89" s="832" t="s">
        <v>11368</v>
      </c>
      <c r="C89" s="832" t="s">
        <v>8203</v>
      </c>
      <c r="D89" s="832" t="s">
        <v>11385</v>
      </c>
      <c r="E89" s="832" t="s">
        <v>11386</v>
      </c>
      <c r="F89" s="849"/>
      <c r="G89" s="849"/>
      <c r="H89" s="849"/>
      <c r="I89" s="849"/>
      <c r="J89" s="849">
        <v>1</v>
      </c>
      <c r="K89" s="849">
        <v>679</v>
      </c>
      <c r="L89" s="849">
        <v>1</v>
      </c>
      <c r="M89" s="849">
        <v>679</v>
      </c>
      <c r="N89" s="849"/>
      <c r="O89" s="849"/>
      <c r="P89" s="837"/>
      <c r="Q89" s="850"/>
    </row>
    <row r="90" spans="1:17" ht="14.4" customHeight="1" x14ac:dyDescent="0.3">
      <c r="A90" s="831" t="s">
        <v>11335</v>
      </c>
      <c r="B90" s="832" t="s">
        <v>11368</v>
      </c>
      <c r="C90" s="832" t="s">
        <v>8203</v>
      </c>
      <c r="D90" s="832" t="s">
        <v>11387</v>
      </c>
      <c r="E90" s="832" t="s">
        <v>11388</v>
      </c>
      <c r="F90" s="849">
        <v>75</v>
      </c>
      <c r="G90" s="849">
        <v>1800</v>
      </c>
      <c r="H90" s="849">
        <v>0.75757575757575757</v>
      </c>
      <c r="I90" s="849">
        <v>24</v>
      </c>
      <c r="J90" s="849">
        <v>99</v>
      </c>
      <c r="K90" s="849">
        <v>2376</v>
      </c>
      <c r="L90" s="849">
        <v>1</v>
      </c>
      <c r="M90" s="849">
        <v>24</v>
      </c>
      <c r="N90" s="849">
        <v>74</v>
      </c>
      <c r="O90" s="849">
        <v>1776</v>
      </c>
      <c r="P90" s="837">
        <v>0.74747474747474751</v>
      </c>
      <c r="Q90" s="850">
        <v>24</v>
      </c>
    </row>
    <row r="91" spans="1:17" ht="14.4" customHeight="1" x14ac:dyDescent="0.3">
      <c r="A91" s="831" t="s">
        <v>11335</v>
      </c>
      <c r="B91" s="832" t="s">
        <v>11368</v>
      </c>
      <c r="C91" s="832" t="s">
        <v>8203</v>
      </c>
      <c r="D91" s="832" t="s">
        <v>11389</v>
      </c>
      <c r="E91" s="832" t="s">
        <v>11390</v>
      </c>
      <c r="F91" s="849">
        <v>8</v>
      </c>
      <c r="G91" s="849">
        <v>1304</v>
      </c>
      <c r="H91" s="849">
        <v>0.65461847389558236</v>
      </c>
      <c r="I91" s="849">
        <v>163</v>
      </c>
      <c r="J91" s="849">
        <v>12</v>
      </c>
      <c r="K91" s="849">
        <v>1992</v>
      </c>
      <c r="L91" s="849">
        <v>1</v>
      </c>
      <c r="M91" s="849">
        <v>166</v>
      </c>
      <c r="N91" s="849">
        <v>4</v>
      </c>
      <c r="O91" s="849">
        <v>664</v>
      </c>
      <c r="P91" s="837">
        <v>0.33333333333333331</v>
      </c>
      <c r="Q91" s="850">
        <v>166</v>
      </c>
    </row>
    <row r="92" spans="1:17" ht="14.4" customHeight="1" x14ac:dyDescent="0.3">
      <c r="A92" s="831" t="s">
        <v>11335</v>
      </c>
      <c r="B92" s="832" t="s">
        <v>11368</v>
      </c>
      <c r="C92" s="832" t="s">
        <v>8203</v>
      </c>
      <c r="D92" s="832" t="s">
        <v>11391</v>
      </c>
      <c r="E92" s="832" t="s">
        <v>11392</v>
      </c>
      <c r="F92" s="849">
        <v>5</v>
      </c>
      <c r="G92" s="849">
        <v>270</v>
      </c>
      <c r="H92" s="849">
        <v>0.27272727272727271</v>
      </c>
      <c r="I92" s="849">
        <v>54</v>
      </c>
      <c r="J92" s="849">
        <v>18</v>
      </c>
      <c r="K92" s="849">
        <v>990</v>
      </c>
      <c r="L92" s="849">
        <v>1</v>
      </c>
      <c r="M92" s="849">
        <v>55</v>
      </c>
      <c r="N92" s="849">
        <v>21</v>
      </c>
      <c r="O92" s="849">
        <v>1155</v>
      </c>
      <c r="P92" s="837">
        <v>1.1666666666666667</v>
      </c>
      <c r="Q92" s="850">
        <v>55</v>
      </c>
    </row>
    <row r="93" spans="1:17" ht="14.4" customHeight="1" x14ac:dyDescent="0.3">
      <c r="A93" s="831" t="s">
        <v>11335</v>
      </c>
      <c r="B93" s="832" t="s">
        <v>11368</v>
      </c>
      <c r="C93" s="832" t="s">
        <v>8203</v>
      </c>
      <c r="D93" s="832" t="s">
        <v>11393</v>
      </c>
      <c r="E93" s="832" t="s">
        <v>11394</v>
      </c>
      <c r="F93" s="849">
        <v>1270</v>
      </c>
      <c r="G93" s="849">
        <v>97790</v>
      </c>
      <c r="H93" s="849">
        <v>1.0435497124075597</v>
      </c>
      <c r="I93" s="849">
        <v>77</v>
      </c>
      <c r="J93" s="849">
        <v>1217</v>
      </c>
      <c r="K93" s="849">
        <v>93709</v>
      </c>
      <c r="L93" s="849">
        <v>1</v>
      </c>
      <c r="M93" s="849">
        <v>77</v>
      </c>
      <c r="N93" s="849">
        <v>1347</v>
      </c>
      <c r="O93" s="849">
        <v>103719</v>
      </c>
      <c r="P93" s="837">
        <v>1.1068200493015612</v>
      </c>
      <c r="Q93" s="850">
        <v>77</v>
      </c>
    </row>
    <row r="94" spans="1:17" ht="14.4" customHeight="1" x14ac:dyDescent="0.3">
      <c r="A94" s="831" t="s">
        <v>11335</v>
      </c>
      <c r="B94" s="832" t="s">
        <v>11368</v>
      </c>
      <c r="C94" s="832" t="s">
        <v>8203</v>
      </c>
      <c r="D94" s="832" t="s">
        <v>11395</v>
      </c>
      <c r="E94" s="832" t="s">
        <v>11396</v>
      </c>
      <c r="F94" s="849">
        <v>2</v>
      </c>
      <c r="G94" s="849">
        <v>3260</v>
      </c>
      <c r="H94" s="849">
        <v>0.99816289038579298</v>
      </c>
      <c r="I94" s="849">
        <v>1630</v>
      </c>
      <c r="J94" s="849">
        <v>2</v>
      </c>
      <c r="K94" s="849">
        <v>3266</v>
      </c>
      <c r="L94" s="849">
        <v>1</v>
      </c>
      <c r="M94" s="849">
        <v>1633</v>
      </c>
      <c r="N94" s="849">
        <v>1</v>
      </c>
      <c r="O94" s="849">
        <v>1633</v>
      </c>
      <c r="P94" s="837">
        <v>0.5</v>
      </c>
      <c r="Q94" s="850">
        <v>1633</v>
      </c>
    </row>
    <row r="95" spans="1:17" ht="14.4" customHeight="1" x14ac:dyDescent="0.3">
      <c r="A95" s="831" t="s">
        <v>11335</v>
      </c>
      <c r="B95" s="832" t="s">
        <v>11368</v>
      </c>
      <c r="C95" s="832" t="s">
        <v>8203</v>
      </c>
      <c r="D95" s="832" t="s">
        <v>11397</v>
      </c>
      <c r="E95" s="832" t="s">
        <v>11398</v>
      </c>
      <c r="F95" s="849">
        <v>1424</v>
      </c>
      <c r="G95" s="849">
        <v>32752</v>
      </c>
      <c r="H95" s="849">
        <v>0.90555186905551865</v>
      </c>
      <c r="I95" s="849">
        <v>23</v>
      </c>
      <c r="J95" s="849">
        <v>1507</v>
      </c>
      <c r="K95" s="849">
        <v>36168</v>
      </c>
      <c r="L95" s="849">
        <v>1</v>
      </c>
      <c r="M95" s="849">
        <v>24</v>
      </c>
      <c r="N95" s="849">
        <v>1433</v>
      </c>
      <c r="O95" s="849">
        <v>34392</v>
      </c>
      <c r="P95" s="837">
        <v>0.95089581950895818</v>
      </c>
      <c r="Q95" s="850">
        <v>24</v>
      </c>
    </row>
    <row r="96" spans="1:17" ht="14.4" customHeight="1" x14ac:dyDescent="0.3">
      <c r="A96" s="831" t="s">
        <v>11335</v>
      </c>
      <c r="B96" s="832" t="s">
        <v>11368</v>
      </c>
      <c r="C96" s="832" t="s">
        <v>8203</v>
      </c>
      <c r="D96" s="832" t="s">
        <v>11399</v>
      </c>
      <c r="E96" s="832" t="s">
        <v>11400</v>
      </c>
      <c r="F96" s="849">
        <v>12</v>
      </c>
      <c r="G96" s="849">
        <v>1176</v>
      </c>
      <c r="H96" s="849">
        <v>2.94</v>
      </c>
      <c r="I96" s="849">
        <v>98</v>
      </c>
      <c r="J96" s="849">
        <v>4</v>
      </c>
      <c r="K96" s="849">
        <v>400</v>
      </c>
      <c r="L96" s="849">
        <v>1</v>
      </c>
      <c r="M96" s="849">
        <v>100</v>
      </c>
      <c r="N96" s="849">
        <v>2</v>
      </c>
      <c r="O96" s="849">
        <v>200</v>
      </c>
      <c r="P96" s="837">
        <v>0.5</v>
      </c>
      <c r="Q96" s="850">
        <v>100</v>
      </c>
    </row>
    <row r="97" spans="1:17" ht="14.4" customHeight="1" x14ac:dyDescent="0.3">
      <c r="A97" s="831" t="s">
        <v>11335</v>
      </c>
      <c r="B97" s="832" t="s">
        <v>11368</v>
      </c>
      <c r="C97" s="832" t="s">
        <v>8203</v>
      </c>
      <c r="D97" s="832" t="s">
        <v>11401</v>
      </c>
      <c r="E97" s="832" t="s">
        <v>11402</v>
      </c>
      <c r="F97" s="849">
        <v>1</v>
      </c>
      <c r="G97" s="849">
        <v>406</v>
      </c>
      <c r="H97" s="849"/>
      <c r="I97" s="849">
        <v>406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11335</v>
      </c>
      <c r="B98" s="832" t="s">
        <v>11368</v>
      </c>
      <c r="C98" s="832" t="s">
        <v>8203</v>
      </c>
      <c r="D98" s="832" t="s">
        <v>11403</v>
      </c>
      <c r="E98" s="832" t="s">
        <v>11404</v>
      </c>
      <c r="F98" s="849">
        <v>10</v>
      </c>
      <c r="G98" s="849">
        <v>6280</v>
      </c>
      <c r="H98" s="849">
        <v>0.99524564183835185</v>
      </c>
      <c r="I98" s="849">
        <v>628</v>
      </c>
      <c r="J98" s="849">
        <v>10</v>
      </c>
      <c r="K98" s="849">
        <v>6310</v>
      </c>
      <c r="L98" s="849">
        <v>1</v>
      </c>
      <c r="M98" s="849">
        <v>631</v>
      </c>
      <c r="N98" s="849">
        <v>9</v>
      </c>
      <c r="O98" s="849">
        <v>5679</v>
      </c>
      <c r="P98" s="837">
        <v>0.9</v>
      </c>
      <c r="Q98" s="850">
        <v>631</v>
      </c>
    </row>
    <row r="99" spans="1:17" ht="14.4" customHeight="1" x14ac:dyDescent="0.3">
      <c r="A99" s="831" t="s">
        <v>11335</v>
      </c>
      <c r="B99" s="832" t="s">
        <v>11368</v>
      </c>
      <c r="C99" s="832" t="s">
        <v>8203</v>
      </c>
      <c r="D99" s="832" t="s">
        <v>11405</v>
      </c>
      <c r="E99" s="832" t="s">
        <v>11406</v>
      </c>
      <c r="F99" s="849">
        <v>1</v>
      </c>
      <c r="G99" s="849">
        <v>209</v>
      </c>
      <c r="H99" s="849"/>
      <c r="I99" s="849">
        <v>209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11335</v>
      </c>
      <c r="B100" s="832" t="s">
        <v>11368</v>
      </c>
      <c r="C100" s="832" t="s">
        <v>8203</v>
      </c>
      <c r="D100" s="832" t="s">
        <v>11407</v>
      </c>
      <c r="E100" s="832" t="s">
        <v>11408</v>
      </c>
      <c r="F100" s="849">
        <v>341</v>
      </c>
      <c r="G100" s="849">
        <v>22506</v>
      </c>
      <c r="H100" s="849">
        <v>1.0240240240240239</v>
      </c>
      <c r="I100" s="849">
        <v>66</v>
      </c>
      <c r="J100" s="849">
        <v>333</v>
      </c>
      <c r="K100" s="849">
        <v>21978</v>
      </c>
      <c r="L100" s="849">
        <v>1</v>
      </c>
      <c r="M100" s="849">
        <v>66</v>
      </c>
      <c r="N100" s="849">
        <v>313</v>
      </c>
      <c r="O100" s="849">
        <v>20658</v>
      </c>
      <c r="P100" s="837">
        <v>0.93993993993993996</v>
      </c>
      <c r="Q100" s="850">
        <v>66</v>
      </c>
    </row>
    <row r="101" spans="1:17" ht="14.4" customHeight="1" x14ac:dyDescent="0.3">
      <c r="A101" s="831" t="s">
        <v>11335</v>
      </c>
      <c r="B101" s="832" t="s">
        <v>11368</v>
      </c>
      <c r="C101" s="832" t="s">
        <v>8203</v>
      </c>
      <c r="D101" s="832" t="s">
        <v>11409</v>
      </c>
      <c r="E101" s="832" t="s">
        <v>11410</v>
      </c>
      <c r="F101" s="849"/>
      <c r="G101" s="849"/>
      <c r="H101" s="849"/>
      <c r="I101" s="849"/>
      <c r="J101" s="849">
        <v>2</v>
      </c>
      <c r="K101" s="849">
        <v>204</v>
      </c>
      <c r="L101" s="849">
        <v>1</v>
      </c>
      <c r="M101" s="849">
        <v>102</v>
      </c>
      <c r="N101" s="849">
        <v>4</v>
      </c>
      <c r="O101" s="849">
        <v>408</v>
      </c>
      <c r="P101" s="837">
        <v>2</v>
      </c>
      <c r="Q101" s="850">
        <v>102</v>
      </c>
    </row>
    <row r="102" spans="1:17" ht="14.4" customHeight="1" x14ac:dyDescent="0.3">
      <c r="A102" s="831" t="s">
        <v>11335</v>
      </c>
      <c r="B102" s="832" t="s">
        <v>11368</v>
      </c>
      <c r="C102" s="832" t="s">
        <v>8203</v>
      </c>
      <c r="D102" s="832" t="s">
        <v>11411</v>
      </c>
      <c r="E102" s="832" t="s">
        <v>11412</v>
      </c>
      <c r="F102" s="849">
        <v>626</v>
      </c>
      <c r="G102" s="849">
        <v>218474</v>
      </c>
      <c r="H102" s="849">
        <v>1.5762914862914863</v>
      </c>
      <c r="I102" s="849">
        <v>349</v>
      </c>
      <c r="J102" s="849">
        <v>396</v>
      </c>
      <c r="K102" s="849">
        <v>138600</v>
      </c>
      <c r="L102" s="849">
        <v>1</v>
      </c>
      <c r="M102" s="849">
        <v>350</v>
      </c>
      <c r="N102" s="849">
        <v>211</v>
      </c>
      <c r="O102" s="849">
        <v>73850</v>
      </c>
      <c r="P102" s="837">
        <v>0.53282828282828287</v>
      </c>
      <c r="Q102" s="850">
        <v>350</v>
      </c>
    </row>
    <row r="103" spans="1:17" ht="14.4" customHeight="1" x14ac:dyDescent="0.3">
      <c r="A103" s="831" t="s">
        <v>11335</v>
      </c>
      <c r="B103" s="832" t="s">
        <v>11368</v>
      </c>
      <c r="C103" s="832" t="s">
        <v>8203</v>
      </c>
      <c r="D103" s="832" t="s">
        <v>11413</v>
      </c>
      <c r="E103" s="832" t="s">
        <v>11414</v>
      </c>
      <c r="F103" s="849">
        <v>1303</v>
      </c>
      <c r="G103" s="849">
        <v>31272</v>
      </c>
      <c r="H103" s="849">
        <v>0.94334841628959276</v>
      </c>
      <c r="I103" s="849">
        <v>24</v>
      </c>
      <c r="J103" s="849">
        <v>1326</v>
      </c>
      <c r="K103" s="849">
        <v>33150</v>
      </c>
      <c r="L103" s="849">
        <v>1</v>
      </c>
      <c r="M103" s="849">
        <v>25</v>
      </c>
      <c r="N103" s="849">
        <v>1271</v>
      </c>
      <c r="O103" s="849">
        <v>31775</v>
      </c>
      <c r="P103" s="837">
        <v>0.95852187028657621</v>
      </c>
      <c r="Q103" s="850">
        <v>25</v>
      </c>
    </row>
    <row r="104" spans="1:17" ht="14.4" customHeight="1" x14ac:dyDescent="0.3">
      <c r="A104" s="831" t="s">
        <v>11335</v>
      </c>
      <c r="B104" s="832" t="s">
        <v>11368</v>
      </c>
      <c r="C104" s="832" t="s">
        <v>8203</v>
      </c>
      <c r="D104" s="832" t="s">
        <v>11415</v>
      </c>
      <c r="E104" s="832" t="s">
        <v>11416</v>
      </c>
      <c r="F104" s="849">
        <v>22</v>
      </c>
      <c r="G104" s="849">
        <v>16258</v>
      </c>
      <c r="H104" s="849">
        <v>1.2888853654669414</v>
      </c>
      <c r="I104" s="849">
        <v>739</v>
      </c>
      <c r="J104" s="849">
        <v>17</v>
      </c>
      <c r="K104" s="849">
        <v>12614</v>
      </c>
      <c r="L104" s="849">
        <v>1</v>
      </c>
      <c r="M104" s="849">
        <v>742</v>
      </c>
      <c r="N104" s="849">
        <v>19</v>
      </c>
      <c r="O104" s="849">
        <v>14098</v>
      </c>
      <c r="P104" s="837">
        <v>1.1176470588235294</v>
      </c>
      <c r="Q104" s="850">
        <v>742</v>
      </c>
    </row>
    <row r="105" spans="1:17" ht="14.4" customHeight="1" x14ac:dyDescent="0.3">
      <c r="A105" s="831" t="s">
        <v>11335</v>
      </c>
      <c r="B105" s="832" t="s">
        <v>11368</v>
      </c>
      <c r="C105" s="832" t="s">
        <v>8203</v>
      </c>
      <c r="D105" s="832" t="s">
        <v>11327</v>
      </c>
      <c r="E105" s="832" t="s">
        <v>11328</v>
      </c>
      <c r="F105" s="849"/>
      <c r="G105" s="849"/>
      <c r="H105" s="849"/>
      <c r="I105" s="849"/>
      <c r="J105" s="849">
        <v>33</v>
      </c>
      <c r="K105" s="849">
        <v>321849</v>
      </c>
      <c r="L105" s="849">
        <v>1</v>
      </c>
      <c r="M105" s="849">
        <v>9753</v>
      </c>
      <c r="N105" s="849"/>
      <c r="O105" s="849"/>
      <c r="P105" s="837"/>
      <c r="Q105" s="850"/>
    </row>
    <row r="106" spans="1:17" ht="14.4" customHeight="1" x14ac:dyDescent="0.3">
      <c r="A106" s="831" t="s">
        <v>11335</v>
      </c>
      <c r="B106" s="832" t="s">
        <v>11368</v>
      </c>
      <c r="C106" s="832" t="s">
        <v>8203</v>
      </c>
      <c r="D106" s="832" t="s">
        <v>11417</v>
      </c>
      <c r="E106" s="832" t="s">
        <v>11418</v>
      </c>
      <c r="F106" s="849">
        <v>398</v>
      </c>
      <c r="G106" s="849">
        <v>71640</v>
      </c>
      <c r="H106" s="849">
        <v>0.78531965272296766</v>
      </c>
      <c r="I106" s="849">
        <v>180</v>
      </c>
      <c r="J106" s="849">
        <v>504</v>
      </c>
      <c r="K106" s="849">
        <v>91224</v>
      </c>
      <c r="L106" s="849">
        <v>1</v>
      </c>
      <c r="M106" s="849">
        <v>181</v>
      </c>
      <c r="N106" s="849">
        <v>436</v>
      </c>
      <c r="O106" s="849">
        <v>78916</v>
      </c>
      <c r="P106" s="837">
        <v>0.86507936507936511</v>
      </c>
      <c r="Q106" s="850">
        <v>181</v>
      </c>
    </row>
    <row r="107" spans="1:17" ht="14.4" customHeight="1" x14ac:dyDescent="0.3">
      <c r="A107" s="831" t="s">
        <v>11335</v>
      </c>
      <c r="B107" s="832" t="s">
        <v>11368</v>
      </c>
      <c r="C107" s="832" t="s">
        <v>8203</v>
      </c>
      <c r="D107" s="832" t="s">
        <v>11419</v>
      </c>
      <c r="E107" s="832" t="s">
        <v>11420</v>
      </c>
      <c r="F107" s="849">
        <v>0</v>
      </c>
      <c r="G107" s="849">
        <v>0</v>
      </c>
      <c r="H107" s="849"/>
      <c r="I107" s="849"/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11335</v>
      </c>
      <c r="B108" s="832" t="s">
        <v>11368</v>
      </c>
      <c r="C108" s="832" t="s">
        <v>8203</v>
      </c>
      <c r="D108" s="832" t="s">
        <v>11421</v>
      </c>
      <c r="E108" s="832" t="s">
        <v>11422</v>
      </c>
      <c r="F108" s="849">
        <v>317</v>
      </c>
      <c r="G108" s="849">
        <v>80201</v>
      </c>
      <c r="H108" s="849">
        <v>1.2382430137409295</v>
      </c>
      <c r="I108" s="849">
        <v>253</v>
      </c>
      <c r="J108" s="849">
        <v>255</v>
      </c>
      <c r="K108" s="849">
        <v>64770</v>
      </c>
      <c r="L108" s="849">
        <v>1</v>
      </c>
      <c r="M108" s="849">
        <v>254</v>
      </c>
      <c r="N108" s="849">
        <v>273</v>
      </c>
      <c r="O108" s="849">
        <v>69342</v>
      </c>
      <c r="P108" s="837">
        <v>1.0705882352941176</v>
      </c>
      <c r="Q108" s="850">
        <v>254</v>
      </c>
    </row>
    <row r="109" spans="1:17" ht="14.4" customHeight="1" x14ac:dyDescent="0.3">
      <c r="A109" s="831" t="s">
        <v>11335</v>
      </c>
      <c r="B109" s="832" t="s">
        <v>11368</v>
      </c>
      <c r="C109" s="832" t="s">
        <v>8203</v>
      </c>
      <c r="D109" s="832" t="s">
        <v>11423</v>
      </c>
      <c r="E109" s="832" t="s">
        <v>11424</v>
      </c>
      <c r="F109" s="849">
        <v>22</v>
      </c>
      <c r="G109" s="849">
        <v>5830</v>
      </c>
      <c r="H109" s="849">
        <v>1.4502487562189055</v>
      </c>
      <c r="I109" s="849">
        <v>265</v>
      </c>
      <c r="J109" s="849">
        <v>15</v>
      </c>
      <c r="K109" s="849">
        <v>4020</v>
      </c>
      <c r="L109" s="849">
        <v>1</v>
      </c>
      <c r="M109" s="849">
        <v>268</v>
      </c>
      <c r="N109" s="849">
        <v>22</v>
      </c>
      <c r="O109" s="849">
        <v>5896</v>
      </c>
      <c r="P109" s="837">
        <v>1.4666666666666666</v>
      </c>
      <c r="Q109" s="850">
        <v>268</v>
      </c>
    </row>
    <row r="110" spans="1:17" ht="14.4" customHeight="1" x14ac:dyDescent="0.3">
      <c r="A110" s="831" t="s">
        <v>11335</v>
      </c>
      <c r="B110" s="832" t="s">
        <v>11368</v>
      </c>
      <c r="C110" s="832" t="s">
        <v>8203</v>
      </c>
      <c r="D110" s="832" t="s">
        <v>11344</v>
      </c>
      <c r="E110" s="832" t="s">
        <v>11345</v>
      </c>
      <c r="F110" s="849"/>
      <c r="G110" s="849"/>
      <c r="H110" s="849"/>
      <c r="I110" s="849"/>
      <c r="J110" s="849">
        <v>4</v>
      </c>
      <c r="K110" s="849">
        <v>41488</v>
      </c>
      <c r="L110" s="849">
        <v>1</v>
      </c>
      <c r="M110" s="849">
        <v>10372</v>
      </c>
      <c r="N110" s="849"/>
      <c r="O110" s="849"/>
      <c r="P110" s="837"/>
      <c r="Q110" s="850"/>
    </row>
    <row r="111" spans="1:17" ht="14.4" customHeight="1" x14ac:dyDescent="0.3">
      <c r="A111" s="831" t="s">
        <v>11335</v>
      </c>
      <c r="B111" s="832" t="s">
        <v>11368</v>
      </c>
      <c r="C111" s="832" t="s">
        <v>8203</v>
      </c>
      <c r="D111" s="832" t="s">
        <v>11425</v>
      </c>
      <c r="E111" s="832" t="s">
        <v>11426</v>
      </c>
      <c r="F111" s="849">
        <v>335</v>
      </c>
      <c r="G111" s="849">
        <v>72360</v>
      </c>
      <c r="H111" s="849">
        <v>0.82132074186738102</v>
      </c>
      <c r="I111" s="849">
        <v>216</v>
      </c>
      <c r="J111" s="849">
        <v>406</v>
      </c>
      <c r="K111" s="849">
        <v>88102</v>
      </c>
      <c r="L111" s="849">
        <v>1</v>
      </c>
      <c r="M111" s="849">
        <v>217</v>
      </c>
      <c r="N111" s="849">
        <v>400</v>
      </c>
      <c r="O111" s="849">
        <v>86800</v>
      </c>
      <c r="P111" s="837">
        <v>0.98522167487684731</v>
      </c>
      <c r="Q111" s="850">
        <v>217</v>
      </c>
    </row>
    <row r="112" spans="1:17" ht="14.4" customHeight="1" x14ac:dyDescent="0.3">
      <c r="A112" s="831" t="s">
        <v>11335</v>
      </c>
      <c r="B112" s="832" t="s">
        <v>11368</v>
      </c>
      <c r="C112" s="832" t="s">
        <v>8203</v>
      </c>
      <c r="D112" s="832" t="s">
        <v>11427</v>
      </c>
      <c r="E112" s="832" t="s">
        <v>11428</v>
      </c>
      <c r="F112" s="849">
        <v>7</v>
      </c>
      <c r="G112" s="849">
        <v>252</v>
      </c>
      <c r="H112" s="849">
        <v>1.3621621621621622</v>
      </c>
      <c r="I112" s="849">
        <v>36</v>
      </c>
      <c r="J112" s="849">
        <v>5</v>
      </c>
      <c r="K112" s="849">
        <v>185</v>
      </c>
      <c r="L112" s="849">
        <v>1</v>
      </c>
      <c r="M112" s="849">
        <v>37</v>
      </c>
      <c r="N112" s="849">
        <v>17</v>
      </c>
      <c r="O112" s="849">
        <v>629</v>
      </c>
      <c r="P112" s="837">
        <v>3.4</v>
      </c>
      <c r="Q112" s="850">
        <v>37</v>
      </c>
    </row>
    <row r="113" spans="1:17" ht="14.4" customHeight="1" x14ac:dyDescent="0.3">
      <c r="A113" s="831" t="s">
        <v>11335</v>
      </c>
      <c r="B113" s="832" t="s">
        <v>11368</v>
      </c>
      <c r="C113" s="832" t="s">
        <v>8203</v>
      </c>
      <c r="D113" s="832" t="s">
        <v>11350</v>
      </c>
      <c r="E113" s="832" t="s">
        <v>11351</v>
      </c>
      <c r="F113" s="849"/>
      <c r="G113" s="849"/>
      <c r="H113" s="849"/>
      <c r="I113" s="849"/>
      <c r="J113" s="849">
        <v>2</v>
      </c>
      <c r="K113" s="849">
        <v>2022</v>
      </c>
      <c r="L113" s="849">
        <v>1</v>
      </c>
      <c r="M113" s="849">
        <v>1011</v>
      </c>
      <c r="N113" s="849"/>
      <c r="O113" s="849"/>
      <c r="P113" s="837"/>
      <c r="Q113" s="850"/>
    </row>
    <row r="114" spans="1:17" ht="14.4" customHeight="1" x14ac:dyDescent="0.3">
      <c r="A114" s="831" t="s">
        <v>11335</v>
      </c>
      <c r="B114" s="832" t="s">
        <v>11368</v>
      </c>
      <c r="C114" s="832" t="s">
        <v>8203</v>
      </c>
      <c r="D114" s="832" t="s">
        <v>11429</v>
      </c>
      <c r="E114" s="832" t="s">
        <v>11430</v>
      </c>
      <c r="F114" s="849">
        <v>38</v>
      </c>
      <c r="G114" s="849">
        <v>22458</v>
      </c>
      <c r="H114" s="849">
        <v>1.40503003003003</v>
      </c>
      <c r="I114" s="849">
        <v>591</v>
      </c>
      <c r="J114" s="849">
        <v>27</v>
      </c>
      <c r="K114" s="849">
        <v>15984</v>
      </c>
      <c r="L114" s="849">
        <v>1</v>
      </c>
      <c r="M114" s="849">
        <v>592</v>
      </c>
      <c r="N114" s="849">
        <v>37</v>
      </c>
      <c r="O114" s="849">
        <v>21904</v>
      </c>
      <c r="P114" s="837">
        <v>1.3703703703703705</v>
      </c>
      <c r="Q114" s="850">
        <v>592</v>
      </c>
    </row>
    <row r="115" spans="1:17" ht="14.4" customHeight="1" x14ac:dyDescent="0.3">
      <c r="A115" s="831" t="s">
        <v>11335</v>
      </c>
      <c r="B115" s="832" t="s">
        <v>11368</v>
      </c>
      <c r="C115" s="832" t="s">
        <v>8203</v>
      </c>
      <c r="D115" s="832" t="s">
        <v>11431</v>
      </c>
      <c r="E115" s="832" t="s">
        <v>11432</v>
      </c>
      <c r="F115" s="849">
        <v>19</v>
      </c>
      <c r="G115" s="849">
        <v>950</v>
      </c>
      <c r="H115" s="849">
        <v>0.36538461538461536</v>
      </c>
      <c r="I115" s="849">
        <v>50</v>
      </c>
      <c r="J115" s="849">
        <v>52</v>
      </c>
      <c r="K115" s="849">
        <v>2600</v>
      </c>
      <c r="L115" s="849">
        <v>1</v>
      </c>
      <c r="M115" s="849">
        <v>50</v>
      </c>
      <c r="N115" s="849">
        <v>34</v>
      </c>
      <c r="O115" s="849">
        <v>1700</v>
      </c>
      <c r="P115" s="837">
        <v>0.65384615384615385</v>
      </c>
      <c r="Q115" s="850">
        <v>50</v>
      </c>
    </row>
    <row r="116" spans="1:17" ht="14.4" customHeight="1" x14ac:dyDescent="0.3">
      <c r="A116" s="831" t="s">
        <v>11335</v>
      </c>
      <c r="B116" s="832" t="s">
        <v>11368</v>
      </c>
      <c r="C116" s="832" t="s">
        <v>8203</v>
      </c>
      <c r="D116" s="832" t="s">
        <v>11433</v>
      </c>
      <c r="E116" s="832" t="s">
        <v>11434</v>
      </c>
      <c r="F116" s="849">
        <v>28</v>
      </c>
      <c r="G116" s="849">
        <v>15288</v>
      </c>
      <c r="H116" s="849">
        <v>1.2151657260949049</v>
      </c>
      <c r="I116" s="849">
        <v>546</v>
      </c>
      <c r="J116" s="849">
        <v>23</v>
      </c>
      <c r="K116" s="849">
        <v>12581</v>
      </c>
      <c r="L116" s="849">
        <v>1</v>
      </c>
      <c r="M116" s="849">
        <v>547</v>
      </c>
      <c r="N116" s="849">
        <v>32</v>
      </c>
      <c r="O116" s="849">
        <v>17504</v>
      </c>
      <c r="P116" s="837">
        <v>1.3913043478260869</v>
      </c>
      <c r="Q116" s="850">
        <v>547</v>
      </c>
    </row>
    <row r="117" spans="1:17" ht="14.4" customHeight="1" x14ac:dyDescent="0.3">
      <c r="A117" s="831" t="s">
        <v>11335</v>
      </c>
      <c r="B117" s="832" t="s">
        <v>11368</v>
      </c>
      <c r="C117" s="832" t="s">
        <v>8203</v>
      </c>
      <c r="D117" s="832" t="s">
        <v>11435</v>
      </c>
      <c r="E117" s="832" t="s">
        <v>11436</v>
      </c>
      <c r="F117" s="849">
        <v>55</v>
      </c>
      <c r="G117" s="849">
        <v>26675</v>
      </c>
      <c r="H117" s="849">
        <v>0.7602314181486548</v>
      </c>
      <c r="I117" s="849">
        <v>485</v>
      </c>
      <c r="J117" s="849">
        <v>68</v>
      </c>
      <c r="K117" s="849">
        <v>35088</v>
      </c>
      <c r="L117" s="849">
        <v>1</v>
      </c>
      <c r="M117" s="849">
        <v>516</v>
      </c>
      <c r="N117" s="849">
        <v>29</v>
      </c>
      <c r="O117" s="849">
        <v>14993</v>
      </c>
      <c r="P117" s="837">
        <v>0.42729708162334701</v>
      </c>
      <c r="Q117" s="850">
        <v>517</v>
      </c>
    </row>
    <row r="118" spans="1:17" ht="14.4" customHeight="1" x14ac:dyDescent="0.3">
      <c r="A118" s="831" t="s">
        <v>11335</v>
      </c>
      <c r="B118" s="832" t="s">
        <v>11368</v>
      </c>
      <c r="C118" s="832" t="s">
        <v>8203</v>
      </c>
      <c r="D118" s="832" t="s">
        <v>11437</v>
      </c>
      <c r="E118" s="832" t="s">
        <v>11438</v>
      </c>
      <c r="F118" s="849">
        <v>25</v>
      </c>
      <c r="G118" s="849">
        <v>18375</v>
      </c>
      <c r="H118" s="849">
        <v>1.2483016304347827</v>
      </c>
      <c r="I118" s="849">
        <v>735</v>
      </c>
      <c r="J118" s="849">
        <v>20</v>
      </c>
      <c r="K118" s="849">
        <v>14720</v>
      </c>
      <c r="L118" s="849">
        <v>1</v>
      </c>
      <c r="M118" s="849">
        <v>736</v>
      </c>
      <c r="N118" s="849">
        <v>22</v>
      </c>
      <c r="O118" s="849">
        <v>16192</v>
      </c>
      <c r="P118" s="837">
        <v>1.1000000000000001</v>
      </c>
      <c r="Q118" s="850">
        <v>736</v>
      </c>
    </row>
    <row r="119" spans="1:17" ht="14.4" customHeight="1" x14ac:dyDescent="0.3">
      <c r="A119" s="831" t="s">
        <v>11335</v>
      </c>
      <c r="B119" s="832" t="s">
        <v>11368</v>
      </c>
      <c r="C119" s="832" t="s">
        <v>8203</v>
      </c>
      <c r="D119" s="832" t="s">
        <v>11439</v>
      </c>
      <c r="E119" s="832" t="s">
        <v>11440</v>
      </c>
      <c r="F119" s="849">
        <v>9</v>
      </c>
      <c r="G119" s="849">
        <v>2943</v>
      </c>
      <c r="H119" s="849">
        <v>0.89452887537993919</v>
      </c>
      <c r="I119" s="849">
        <v>327</v>
      </c>
      <c r="J119" s="849">
        <v>10</v>
      </c>
      <c r="K119" s="849">
        <v>3290</v>
      </c>
      <c r="L119" s="849">
        <v>1</v>
      </c>
      <c r="M119" s="849">
        <v>329</v>
      </c>
      <c r="N119" s="849">
        <v>17</v>
      </c>
      <c r="O119" s="849">
        <v>5593</v>
      </c>
      <c r="P119" s="837">
        <v>1.7</v>
      </c>
      <c r="Q119" s="850">
        <v>329</v>
      </c>
    </row>
    <row r="120" spans="1:17" ht="14.4" customHeight="1" x14ac:dyDescent="0.3">
      <c r="A120" s="831" t="s">
        <v>11335</v>
      </c>
      <c r="B120" s="832" t="s">
        <v>11368</v>
      </c>
      <c r="C120" s="832" t="s">
        <v>8203</v>
      </c>
      <c r="D120" s="832" t="s">
        <v>11441</v>
      </c>
      <c r="E120" s="832" t="s">
        <v>11442</v>
      </c>
      <c r="F120" s="849">
        <v>22</v>
      </c>
      <c r="G120" s="849">
        <v>7590</v>
      </c>
      <c r="H120" s="849">
        <v>1.5668868703550785</v>
      </c>
      <c r="I120" s="849">
        <v>345</v>
      </c>
      <c r="J120" s="849">
        <v>14</v>
      </c>
      <c r="K120" s="849">
        <v>4844</v>
      </c>
      <c r="L120" s="849">
        <v>1</v>
      </c>
      <c r="M120" s="849">
        <v>346</v>
      </c>
      <c r="N120" s="849">
        <v>21</v>
      </c>
      <c r="O120" s="849">
        <v>7266</v>
      </c>
      <c r="P120" s="837">
        <v>1.5</v>
      </c>
      <c r="Q120" s="850">
        <v>346</v>
      </c>
    </row>
    <row r="121" spans="1:17" ht="14.4" customHeight="1" x14ac:dyDescent="0.3">
      <c r="A121" s="831" t="s">
        <v>11335</v>
      </c>
      <c r="B121" s="832" t="s">
        <v>11368</v>
      </c>
      <c r="C121" s="832" t="s">
        <v>8203</v>
      </c>
      <c r="D121" s="832" t="s">
        <v>11443</v>
      </c>
      <c r="E121" s="832" t="s">
        <v>11444</v>
      </c>
      <c r="F121" s="849">
        <v>13</v>
      </c>
      <c r="G121" s="849">
        <v>9776</v>
      </c>
      <c r="H121" s="849">
        <v>1.0818946436476318</v>
      </c>
      <c r="I121" s="849">
        <v>752</v>
      </c>
      <c r="J121" s="849">
        <v>12</v>
      </c>
      <c r="K121" s="849">
        <v>9036</v>
      </c>
      <c r="L121" s="849">
        <v>1</v>
      </c>
      <c r="M121" s="849">
        <v>753</v>
      </c>
      <c r="N121" s="849">
        <v>17</v>
      </c>
      <c r="O121" s="849">
        <v>12801</v>
      </c>
      <c r="P121" s="837">
        <v>1.4166666666666667</v>
      </c>
      <c r="Q121" s="850">
        <v>753</v>
      </c>
    </row>
    <row r="122" spans="1:17" ht="14.4" customHeight="1" x14ac:dyDescent="0.3">
      <c r="A122" s="831" t="s">
        <v>11335</v>
      </c>
      <c r="B122" s="832" t="s">
        <v>11368</v>
      </c>
      <c r="C122" s="832" t="s">
        <v>8203</v>
      </c>
      <c r="D122" s="832" t="s">
        <v>11445</v>
      </c>
      <c r="E122" s="832" t="s">
        <v>11446</v>
      </c>
      <c r="F122" s="849">
        <v>31</v>
      </c>
      <c r="G122" s="849">
        <v>7161</v>
      </c>
      <c r="H122" s="849">
        <v>1.1431992337164751</v>
      </c>
      <c r="I122" s="849">
        <v>231</v>
      </c>
      <c r="J122" s="849">
        <v>27</v>
      </c>
      <c r="K122" s="849">
        <v>6264</v>
      </c>
      <c r="L122" s="849">
        <v>1</v>
      </c>
      <c r="M122" s="849">
        <v>232</v>
      </c>
      <c r="N122" s="849">
        <v>46</v>
      </c>
      <c r="O122" s="849">
        <v>10672</v>
      </c>
      <c r="P122" s="837">
        <v>1.7037037037037037</v>
      </c>
      <c r="Q122" s="850">
        <v>232</v>
      </c>
    </row>
    <row r="123" spans="1:17" ht="14.4" customHeight="1" x14ac:dyDescent="0.3">
      <c r="A123" s="831" t="s">
        <v>11335</v>
      </c>
      <c r="B123" s="832" t="s">
        <v>11368</v>
      </c>
      <c r="C123" s="832" t="s">
        <v>8203</v>
      </c>
      <c r="D123" s="832" t="s">
        <v>11447</v>
      </c>
      <c r="E123" s="832" t="s">
        <v>11448</v>
      </c>
      <c r="F123" s="849">
        <v>1</v>
      </c>
      <c r="G123" s="849">
        <v>230</v>
      </c>
      <c r="H123" s="849"/>
      <c r="I123" s="849">
        <v>230</v>
      </c>
      <c r="J123" s="849"/>
      <c r="K123" s="849"/>
      <c r="L123" s="849"/>
      <c r="M123" s="849"/>
      <c r="N123" s="849">
        <v>9</v>
      </c>
      <c r="O123" s="849">
        <v>2097</v>
      </c>
      <c r="P123" s="837"/>
      <c r="Q123" s="850">
        <v>233</v>
      </c>
    </row>
    <row r="124" spans="1:17" ht="14.4" customHeight="1" x14ac:dyDescent="0.3">
      <c r="A124" s="831" t="s">
        <v>11335</v>
      </c>
      <c r="B124" s="832" t="s">
        <v>11368</v>
      </c>
      <c r="C124" s="832" t="s">
        <v>8203</v>
      </c>
      <c r="D124" s="832" t="s">
        <v>11449</v>
      </c>
      <c r="E124" s="832" t="s">
        <v>11450</v>
      </c>
      <c r="F124" s="849">
        <v>9</v>
      </c>
      <c r="G124" s="849">
        <v>3663</v>
      </c>
      <c r="H124" s="849">
        <v>1.1167682926829268</v>
      </c>
      <c r="I124" s="849">
        <v>407</v>
      </c>
      <c r="J124" s="849">
        <v>8</v>
      </c>
      <c r="K124" s="849">
        <v>3280</v>
      </c>
      <c r="L124" s="849">
        <v>1</v>
      </c>
      <c r="M124" s="849">
        <v>410</v>
      </c>
      <c r="N124" s="849">
        <v>23</v>
      </c>
      <c r="O124" s="849">
        <v>9430</v>
      </c>
      <c r="P124" s="837">
        <v>2.875</v>
      </c>
      <c r="Q124" s="850">
        <v>410</v>
      </c>
    </row>
    <row r="125" spans="1:17" ht="14.4" customHeight="1" x14ac:dyDescent="0.3">
      <c r="A125" s="831" t="s">
        <v>11335</v>
      </c>
      <c r="B125" s="832" t="s">
        <v>11368</v>
      </c>
      <c r="C125" s="832" t="s">
        <v>8203</v>
      </c>
      <c r="D125" s="832" t="s">
        <v>11451</v>
      </c>
      <c r="E125" s="832" t="s">
        <v>11452</v>
      </c>
      <c r="F125" s="849">
        <v>6</v>
      </c>
      <c r="G125" s="849">
        <v>3906</v>
      </c>
      <c r="H125" s="849">
        <v>0.49923312883435583</v>
      </c>
      <c r="I125" s="849">
        <v>651</v>
      </c>
      <c r="J125" s="849">
        <v>12</v>
      </c>
      <c r="K125" s="849">
        <v>7824</v>
      </c>
      <c r="L125" s="849">
        <v>1</v>
      </c>
      <c r="M125" s="849">
        <v>652</v>
      </c>
      <c r="N125" s="849">
        <v>14</v>
      </c>
      <c r="O125" s="849">
        <v>9128</v>
      </c>
      <c r="P125" s="837">
        <v>1.1666666666666667</v>
      </c>
      <c r="Q125" s="850">
        <v>652</v>
      </c>
    </row>
    <row r="126" spans="1:17" ht="14.4" customHeight="1" x14ac:dyDescent="0.3">
      <c r="A126" s="831" t="s">
        <v>11335</v>
      </c>
      <c r="B126" s="832" t="s">
        <v>11368</v>
      </c>
      <c r="C126" s="832" t="s">
        <v>8203</v>
      </c>
      <c r="D126" s="832" t="s">
        <v>11453</v>
      </c>
      <c r="E126" s="832" t="s">
        <v>11454</v>
      </c>
      <c r="F126" s="849">
        <v>11</v>
      </c>
      <c r="G126" s="849">
        <v>6457</v>
      </c>
      <c r="H126" s="849">
        <v>1.3680084745762713</v>
      </c>
      <c r="I126" s="849">
        <v>587</v>
      </c>
      <c r="J126" s="849">
        <v>8</v>
      </c>
      <c r="K126" s="849">
        <v>4720</v>
      </c>
      <c r="L126" s="849">
        <v>1</v>
      </c>
      <c r="M126" s="849">
        <v>590</v>
      </c>
      <c r="N126" s="849">
        <v>22</v>
      </c>
      <c r="O126" s="849">
        <v>12980</v>
      </c>
      <c r="P126" s="837">
        <v>2.75</v>
      </c>
      <c r="Q126" s="850">
        <v>590</v>
      </c>
    </row>
    <row r="127" spans="1:17" ht="14.4" customHeight="1" x14ac:dyDescent="0.3">
      <c r="A127" s="831" t="s">
        <v>11335</v>
      </c>
      <c r="B127" s="832" t="s">
        <v>11368</v>
      </c>
      <c r="C127" s="832" t="s">
        <v>8203</v>
      </c>
      <c r="D127" s="832" t="s">
        <v>11455</v>
      </c>
      <c r="E127" s="832" t="s">
        <v>11456</v>
      </c>
      <c r="F127" s="849">
        <v>7</v>
      </c>
      <c r="G127" s="849">
        <v>2912</v>
      </c>
      <c r="H127" s="849">
        <v>0.99047619047619051</v>
      </c>
      <c r="I127" s="849">
        <v>416</v>
      </c>
      <c r="J127" s="849">
        <v>7</v>
      </c>
      <c r="K127" s="849">
        <v>2940</v>
      </c>
      <c r="L127" s="849">
        <v>1</v>
      </c>
      <c r="M127" s="849">
        <v>420</v>
      </c>
      <c r="N127" s="849">
        <v>2</v>
      </c>
      <c r="O127" s="849">
        <v>840</v>
      </c>
      <c r="P127" s="837">
        <v>0.2857142857142857</v>
      </c>
      <c r="Q127" s="850">
        <v>420</v>
      </c>
    </row>
    <row r="128" spans="1:17" ht="14.4" customHeight="1" x14ac:dyDescent="0.3">
      <c r="A128" s="831" t="s">
        <v>11335</v>
      </c>
      <c r="B128" s="832" t="s">
        <v>11368</v>
      </c>
      <c r="C128" s="832" t="s">
        <v>8203</v>
      </c>
      <c r="D128" s="832" t="s">
        <v>11457</v>
      </c>
      <c r="E128" s="832" t="s">
        <v>11458</v>
      </c>
      <c r="F128" s="849">
        <v>3</v>
      </c>
      <c r="G128" s="849">
        <v>498</v>
      </c>
      <c r="H128" s="849"/>
      <c r="I128" s="849">
        <v>166</v>
      </c>
      <c r="J128" s="849"/>
      <c r="K128" s="849"/>
      <c r="L128" s="849"/>
      <c r="M128" s="849"/>
      <c r="N128" s="849">
        <v>2</v>
      </c>
      <c r="O128" s="849">
        <v>340</v>
      </c>
      <c r="P128" s="837"/>
      <c r="Q128" s="850">
        <v>170</v>
      </c>
    </row>
    <row r="129" spans="1:17" ht="14.4" customHeight="1" x14ac:dyDescent="0.3">
      <c r="A129" s="831" t="s">
        <v>11335</v>
      </c>
      <c r="B129" s="832" t="s">
        <v>11368</v>
      </c>
      <c r="C129" s="832" t="s">
        <v>8203</v>
      </c>
      <c r="D129" s="832" t="s">
        <v>11459</v>
      </c>
      <c r="E129" s="832" t="s">
        <v>11460</v>
      </c>
      <c r="F129" s="849">
        <v>18</v>
      </c>
      <c r="G129" s="849">
        <v>14148</v>
      </c>
      <c r="H129" s="849">
        <v>0.59771863117870727</v>
      </c>
      <c r="I129" s="849">
        <v>786</v>
      </c>
      <c r="J129" s="849">
        <v>30</v>
      </c>
      <c r="K129" s="849">
        <v>23670</v>
      </c>
      <c r="L129" s="849">
        <v>1</v>
      </c>
      <c r="M129" s="849">
        <v>789</v>
      </c>
      <c r="N129" s="849">
        <v>57</v>
      </c>
      <c r="O129" s="849">
        <v>44973</v>
      </c>
      <c r="P129" s="837">
        <v>1.9</v>
      </c>
      <c r="Q129" s="850">
        <v>789</v>
      </c>
    </row>
    <row r="130" spans="1:17" ht="14.4" customHeight="1" x14ac:dyDescent="0.3">
      <c r="A130" s="831" t="s">
        <v>11335</v>
      </c>
      <c r="B130" s="832" t="s">
        <v>11368</v>
      </c>
      <c r="C130" s="832" t="s">
        <v>8203</v>
      </c>
      <c r="D130" s="832" t="s">
        <v>11461</v>
      </c>
      <c r="E130" s="832" t="s">
        <v>11462</v>
      </c>
      <c r="F130" s="849">
        <v>9</v>
      </c>
      <c r="G130" s="849">
        <v>1998</v>
      </c>
      <c r="H130" s="849">
        <v>0.89196428571428577</v>
      </c>
      <c r="I130" s="849">
        <v>222</v>
      </c>
      <c r="J130" s="849">
        <v>10</v>
      </c>
      <c r="K130" s="849">
        <v>2240</v>
      </c>
      <c r="L130" s="849">
        <v>1</v>
      </c>
      <c r="M130" s="849">
        <v>224</v>
      </c>
      <c r="N130" s="849">
        <v>17</v>
      </c>
      <c r="O130" s="849">
        <v>3808</v>
      </c>
      <c r="P130" s="837">
        <v>1.7</v>
      </c>
      <c r="Q130" s="850">
        <v>224</v>
      </c>
    </row>
    <row r="131" spans="1:17" ht="14.4" customHeight="1" x14ac:dyDescent="0.3">
      <c r="A131" s="831" t="s">
        <v>11335</v>
      </c>
      <c r="B131" s="832" t="s">
        <v>11368</v>
      </c>
      <c r="C131" s="832" t="s">
        <v>8203</v>
      </c>
      <c r="D131" s="832" t="s">
        <v>11463</v>
      </c>
      <c r="E131" s="832" t="s">
        <v>11464</v>
      </c>
      <c r="F131" s="849">
        <v>6</v>
      </c>
      <c r="G131" s="849">
        <v>3390</v>
      </c>
      <c r="H131" s="849">
        <v>0.66548881036513541</v>
      </c>
      <c r="I131" s="849">
        <v>565</v>
      </c>
      <c r="J131" s="849">
        <v>9</v>
      </c>
      <c r="K131" s="849">
        <v>5094</v>
      </c>
      <c r="L131" s="849">
        <v>1</v>
      </c>
      <c r="M131" s="849">
        <v>566</v>
      </c>
      <c r="N131" s="849">
        <v>13</v>
      </c>
      <c r="O131" s="849">
        <v>7358</v>
      </c>
      <c r="P131" s="837">
        <v>1.4444444444444444</v>
      </c>
      <c r="Q131" s="850">
        <v>566</v>
      </c>
    </row>
    <row r="132" spans="1:17" ht="14.4" customHeight="1" x14ac:dyDescent="0.3">
      <c r="A132" s="831" t="s">
        <v>11335</v>
      </c>
      <c r="B132" s="832" t="s">
        <v>11368</v>
      </c>
      <c r="C132" s="832" t="s">
        <v>8203</v>
      </c>
      <c r="D132" s="832" t="s">
        <v>11356</v>
      </c>
      <c r="E132" s="832" t="s">
        <v>11357</v>
      </c>
      <c r="F132" s="849"/>
      <c r="G132" s="849"/>
      <c r="H132" s="849"/>
      <c r="I132" s="849"/>
      <c r="J132" s="849">
        <v>1</v>
      </c>
      <c r="K132" s="849">
        <v>11423</v>
      </c>
      <c r="L132" s="849">
        <v>1</v>
      </c>
      <c r="M132" s="849">
        <v>11423</v>
      </c>
      <c r="N132" s="849"/>
      <c r="O132" s="849"/>
      <c r="P132" s="837"/>
      <c r="Q132" s="850"/>
    </row>
    <row r="133" spans="1:17" ht="14.4" customHeight="1" x14ac:dyDescent="0.3">
      <c r="A133" s="831" t="s">
        <v>11335</v>
      </c>
      <c r="B133" s="832" t="s">
        <v>11368</v>
      </c>
      <c r="C133" s="832" t="s">
        <v>8203</v>
      </c>
      <c r="D133" s="832" t="s">
        <v>11465</v>
      </c>
      <c r="E133" s="832" t="s">
        <v>11466</v>
      </c>
      <c r="F133" s="849">
        <v>15</v>
      </c>
      <c r="G133" s="849">
        <v>13740</v>
      </c>
      <c r="H133" s="849">
        <v>1.6612259702575263</v>
      </c>
      <c r="I133" s="849">
        <v>916</v>
      </c>
      <c r="J133" s="849">
        <v>9</v>
      </c>
      <c r="K133" s="849">
        <v>8271</v>
      </c>
      <c r="L133" s="849">
        <v>1</v>
      </c>
      <c r="M133" s="849">
        <v>919</v>
      </c>
      <c r="N133" s="849">
        <v>13</v>
      </c>
      <c r="O133" s="849">
        <v>11947</v>
      </c>
      <c r="P133" s="837">
        <v>1.4444444444444444</v>
      </c>
      <c r="Q133" s="850">
        <v>919</v>
      </c>
    </row>
    <row r="134" spans="1:17" ht="14.4" customHeight="1" x14ac:dyDescent="0.3">
      <c r="A134" s="831" t="s">
        <v>11335</v>
      </c>
      <c r="B134" s="832" t="s">
        <v>11368</v>
      </c>
      <c r="C134" s="832" t="s">
        <v>8203</v>
      </c>
      <c r="D134" s="832" t="s">
        <v>11467</v>
      </c>
      <c r="E134" s="832" t="s">
        <v>11468</v>
      </c>
      <c r="F134" s="849">
        <v>15</v>
      </c>
      <c r="G134" s="849">
        <v>13395</v>
      </c>
      <c r="H134" s="849">
        <v>1.6610863095238095</v>
      </c>
      <c r="I134" s="849">
        <v>893</v>
      </c>
      <c r="J134" s="849">
        <v>9</v>
      </c>
      <c r="K134" s="849">
        <v>8064</v>
      </c>
      <c r="L134" s="849">
        <v>1</v>
      </c>
      <c r="M134" s="849">
        <v>896</v>
      </c>
      <c r="N134" s="849">
        <v>13</v>
      </c>
      <c r="O134" s="849">
        <v>11648</v>
      </c>
      <c r="P134" s="837">
        <v>1.4444444444444444</v>
      </c>
      <c r="Q134" s="850">
        <v>896</v>
      </c>
    </row>
    <row r="135" spans="1:17" ht="14.4" customHeight="1" x14ac:dyDescent="0.3">
      <c r="A135" s="831" t="s">
        <v>11335</v>
      </c>
      <c r="B135" s="832" t="s">
        <v>11368</v>
      </c>
      <c r="C135" s="832" t="s">
        <v>8203</v>
      </c>
      <c r="D135" s="832" t="s">
        <v>11469</v>
      </c>
      <c r="E135" s="832" t="s">
        <v>11470</v>
      </c>
      <c r="F135" s="849">
        <v>3</v>
      </c>
      <c r="G135" s="849">
        <v>1035</v>
      </c>
      <c r="H135" s="849">
        <v>0.74783236994219648</v>
      </c>
      <c r="I135" s="849">
        <v>345</v>
      </c>
      <c r="J135" s="849">
        <v>4</v>
      </c>
      <c r="K135" s="849">
        <v>1384</v>
      </c>
      <c r="L135" s="849">
        <v>1</v>
      </c>
      <c r="M135" s="849">
        <v>346</v>
      </c>
      <c r="N135" s="849">
        <v>2</v>
      </c>
      <c r="O135" s="849">
        <v>692</v>
      </c>
      <c r="P135" s="837">
        <v>0.5</v>
      </c>
      <c r="Q135" s="850">
        <v>346</v>
      </c>
    </row>
    <row r="136" spans="1:17" ht="14.4" customHeight="1" x14ac:dyDescent="0.3">
      <c r="A136" s="831" t="s">
        <v>11335</v>
      </c>
      <c r="B136" s="832" t="s">
        <v>11368</v>
      </c>
      <c r="C136" s="832" t="s">
        <v>8203</v>
      </c>
      <c r="D136" s="832" t="s">
        <v>11471</v>
      </c>
      <c r="E136" s="832" t="s">
        <v>11472</v>
      </c>
      <c r="F136" s="849">
        <v>3</v>
      </c>
      <c r="G136" s="849">
        <v>1254</v>
      </c>
      <c r="H136" s="849">
        <v>0.7359154929577465</v>
      </c>
      <c r="I136" s="849">
        <v>418</v>
      </c>
      <c r="J136" s="849">
        <v>4</v>
      </c>
      <c r="K136" s="849">
        <v>1704</v>
      </c>
      <c r="L136" s="849">
        <v>1</v>
      </c>
      <c r="M136" s="849">
        <v>426</v>
      </c>
      <c r="N136" s="849">
        <v>2</v>
      </c>
      <c r="O136" s="849">
        <v>852</v>
      </c>
      <c r="P136" s="837">
        <v>0.5</v>
      </c>
      <c r="Q136" s="850">
        <v>426</v>
      </c>
    </row>
    <row r="137" spans="1:17" ht="14.4" customHeight="1" x14ac:dyDescent="0.3">
      <c r="A137" s="831" t="s">
        <v>11473</v>
      </c>
      <c r="B137" s="832" t="s">
        <v>11474</v>
      </c>
      <c r="C137" s="832" t="s">
        <v>8203</v>
      </c>
      <c r="D137" s="832" t="s">
        <v>11475</v>
      </c>
      <c r="E137" s="832" t="s">
        <v>11476</v>
      </c>
      <c r="F137" s="849">
        <v>1766</v>
      </c>
      <c r="G137" s="849">
        <v>47682</v>
      </c>
      <c r="H137" s="849">
        <v>0.90984028851107679</v>
      </c>
      <c r="I137" s="849">
        <v>27</v>
      </c>
      <c r="J137" s="849">
        <v>1941</v>
      </c>
      <c r="K137" s="849">
        <v>52407</v>
      </c>
      <c r="L137" s="849">
        <v>1</v>
      </c>
      <c r="M137" s="849">
        <v>27</v>
      </c>
      <c r="N137" s="849">
        <v>1848</v>
      </c>
      <c r="O137" s="849">
        <v>49896</v>
      </c>
      <c r="P137" s="837">
        <v>0.95208655332302938</v>
      </c>
      <c r="Q137" s="850">
        <v>27</v>
      </c>
    </row>
    <row r="138" spans="1:17" ht="14.4" customHeight="1" x14ac:dyDescent="0.3">
      <c r="A138" s="831" t="s">
        <v>11473</v>
      </c>
      <c r="B138" s="832" t="s">
        <v>11474</v>
      </c>
      <c r="C138" s="832" t="s">
        <v>8203</v>
      </c>
      <c r="D138" s="832" t="s">
        <v>11477</v>
      </c>
      <c r="E138" s="832" t="s">
        <v>11478</v>
      </c>
      <c r="F138" s="849">
        <v>635</v>
      </c>
      <c r="G138" s="849">
        <v>34290</v>
      </c>
      <c r="H138" s="849">
        <v>0.92296511627906974</v>
      </c>
      <c r="I138" s="849">
        <v>54</v>
      </c>
      <c r="J138" s="849">
        <v>688</v>
      </c>
      <c r="K138" s="849">
        <v>37152</v>
      </c>
      <c r="L138" s="849">
        <v>1</v>
      </c>
      <c r="M138" s="849">
        <v>54</v>
      </c>
      <c r="N138" s="849">
        <v>613</v>
      </c>
      <c r="O138" s="849">
        <v>33102</v>
      </c>
      <c r="P138" s="837">
        <v>0.89098837209302328</v>
      </c>
      <c r="Q138" s="850">
        <v>54</v>
      </c>
    </row>
    <row r="139" spans="1:17" ht="14.4" customHeight="1" x14ac:dyDescent="0.3">
      <c r="A139" s="831" t="s">
        <v>11473</v>
      </c>
      <c r="B139" s="832" t="s">
        <v>11474</v>
      </c>
      <c r="C139" s="832" t="s">
        <v>8203</v>
      </c>
      <c r="D139" s="832" t="s">
        <v>11479</v>
      </c>
      <c r="E139" s="832" t="s">
        <v>11480</v>
      </c>
      <c r="F139" s="849">
        <v>499</v>
      </c>
      <c r="G139" s="849">
        <v>11976</v>
      </c>
      <c r="H139" s="849">
        <v>0.7359882005899705</v>
      </c>
      <c r="I139" s="849">
        <v>24</v>
      </c>
      <c r="J139" s="849">
        <v>678</v>
      </c>
      <c r="K139" s="849">
        <v>16272</v>
      </c>
      <c r="L139" s="849">
        <v>1</v>
      </c>
      <c r="M139" s="849">
        <v>24</v>
      </c>
      <c r="N139" s="849">
        <v>646</v>
      </c>
      <c r="O139" s="849">
        <v>15504</v>
      </c>
      <c r="P139" s="837">
        <v>0.9528023598820059</v>
      </c>
      <c r="Q139" s="850">
        <v>24</v>
      </c>
    </row>
    <row r="140" spans="1:17" ht="14.4" customHeight="1" x14ac:dyDescent="0.3">
      <c r="A140" s="831" t="s">
        <v>11473</v>
      </c>
      <c r="B140" s="832" t="s">
        <v>11474</v>
      </c>
      <c r="C140" s="832" t="s">
        <v>8203</v>
      </c>
      <c r="D140" s="832" t="s">
        <v>11481</v>
      </c>
      <c r="E140" s="832" t="s">
        <v>11482</v>
      </c>
      <c r="F140" s="849">
        <v>1838</v>
      </c>
      <c r="G140" s="849">
        <v>49626</v>
      </c>
      <c r="H140" s="849">
        <v>0.94450154162384381</v>
      </c>
      <c r="I140" s="849">
        <v>27</v>
      </c>
      <c r="J140" s="849">
        <v>1946</v>
      </c>
      <c r="K140" s="849">
        <v>52542</v>
      </c>
      <c r="L140" s="849">
        <v>1</v>
      </c>
      <c r="M140" s="849">
        <v>27</v>
      </c>
      <c r="N140" s="849">
        <v>1811</v>
      </c>
      <c r="O140" s="849">
        <v>48897</v>
      </c>
      <c r="P140" s="837">
        <v>0.93062692702980476</v>
      </c>
      <c r="Q140" s="850">
        <v>27</v>
      </c>
    </row>
    <row r="141" spans="1:17" ht="14.4" customHeight="1" x14ac:dyDescent="0.3">
      <c r="A141" s="831" t="s">
        <v>11473</v>
      </c>
      <c r="B141" s="832" t="s">
        <v>11474</v>
      </c>
      <c r="C141" s="832" t="s">
        <v>8203</v>
      </c>
      <c r="D141" s="832" t="s">
        <v>11483</v>
      </c>
      <c r="E141" s="832" t="s">
        <v>11484</v>
      </c>
      <c r="F141" s="849">
        <v>5</v>
      </c>
      <c r="G141" s="849">
        <v>285</v>
      </c>
      <c r="H141" s="849">
        <v>5</v>
      </c>
      <c r="I141" s="849">
        <v>57</v>
      </c>
      <c r="J141" s="849">
        <v>1</v>
      </c>
      <c r="K141" s="849">
        <v>57</v>
      </c>
      <c r="L141" s="849">
        <v>1</v>
      </c>
      <c r="M141" s="849">
        <v>57</v>
      </c>
      <c r="N141" s="849"/>
      <c r="O141" s="849"/>
      <c r="P141" s="837"/>
      <c r="Q141" s="850"/>
    </row>
    <row r="142" spans="1:17" ht="14.4" customHeight="1" x14ac:dyDescent="0.3">
      <c r="A142" s="831" t="s">
        <v>11473</v>
      </c>
      <c r="B142" s="832" t="s">
        <v>11474</v>
      </c>
      <c r="C142" s="832" t="s">
        <v>8203</v>
      </c>
      <c r="D142" s="832" t="s">
        <v>11485</v>
      </c>
      <c r="E142" s="832" t="s">
        <v>11486</v>
      </c>
      <c r="F142" s="849">
        <v>303</v>
      </c>
      <c r="G142" s="849">
        <v>8181</v>
      </c>
      <c r="H142" s="849">
        <v>0.81451612903225812</v>
      </c>
      <c r="I142" s="849">
        <v>27</v>
      </c>
      <c r="J142" s="849">
        <v>372</v>
      </c>
      <c r="K142" s="849">
        <v>10044</v>
      </c>
      <c r="L142" s="849">
        <v>1</v>
      </c>
      <c r="M142" s="849">
        <v>27</v>
      </c>
      <c r="N142" s="849">
        <v>393</v>
      </c>
      <c r="O142" s="849">
        <v>10611</v>
      </c>
      <c r="P142" s="837">
        <v>1.0564516129032258</v>
      </c>
      <c r="Q142" s="850">
        <v>27</v>
      </c>
    </row>
    <row r="143" spans="1:17" ht="14.4" customHeight="1" x14ac:dyDescent="0.3">
      <c r="A143" s="831" t="s">
        <v>11473</v>
      </c>
      <c r="B143" s="832" t="s">
        <v>11474</v>
      </c>
      <c r="C143" s="832" t="s">
        <v>8203</v>
      </c>
      <c r="D143" s="832" t="s">
        <v>11487</v>
      </c>
      <c r="E143" s="832" t="s">
        <v>11488</v>
      </c>
      <c r="F143" s="849">
        <v>4551</v>
      </c>
      <c r="G143" s="849">
        <v>100122</v>
      </c>
      <c r="H143" s="849">
        <v>0.81911447084233258</v>
      </c>
      <c r="I143" s="849">
        <v>22</v>
      </c>
      <c r="J143" s="849">
        <v>5556</v>
      </c>
      <c r="K143" s="849">
        <v>122232</v>
      </c>
      <c r="L143" s="849">
        <v>1</v>
      </c>
      <c r="M143" s="849">
        <v>22</v>
      </c>
      <c r="N143" s="849">
        <v>5722</v>
      </c>
      <c r="O143" s="849">
        <v>125884</v>
      </c>
      <c r="P143" s="837">
        <v>1.0298776097912168</v>
      </c>
      <c r="Q143" s="850">
        <v>22</v>
      </c>
    </row>
    <row r="144" spans="1:17" ht="14.4" customHeight="1" x14ac:dyDescent="0.3">
      <c r="A144" s="831" t="s">
        <v>11473</v>
      </c>
      <c r="B144" s="832" t="s">
        <v>11474</v>
      </c>
      <c r="C144" s="832" t="s">
        <v>8203</v>
      </c>
      <c r="D144" s="832" t="s">
        <v>11489</v>
      </c>
      <c r="E144" s="832" t="s">
        <v>11490</v>
      </c>
      <c r="F144" s="849">
        <v>37</v>
      </c>
      <c r="G144" s="849">
        <v>2516</v>
      </c>
      <c r="H144" s="849">
        <v>0.56060606060606055</v>
      </c>
      <c r="I144" s="849">
        <v>68</v>
      </c>
      <c r="J144" s="849">
        <v>66</v>
      </c>
      <c r="K144" s="849">
        <v>4488</v>
      </c>
      <c r="L144" s="849">
        <v>1</v>
      </c>
      <c r="M144" s="849">
        <v>68</v>
      </c>
      <c r="N144" s="849">
        <v>52</v>
      </c>
      <c r="O144" s="849">
        <v>3536</v>
      </c>
      <c r="P144" s="837">
        <v>0.78787878787878785</v>
      </c>
      <c r="Q144" s="850">
        <v>68</v>
      </c>
    </row>
    <row r="145" spans="1:17" ht="14.4" customHeight="1" x14ac:dyDescent="0.3">
      <c r="A145" s="831" t="s">
        <v>11473</v>
      </c>
      <c r="B145" s="832" t="s">
        <v>11474</v>
      </c>
      <c r="C145" s="832" t="s">
        <v>8203</v>
      </c>
      <c r="D145" s="832" t="s">
        <v>11491</v>
      </c>
      <c r="E145" s="832" t="s">
        <v>11492</v>
      </c>
      <c r="F145" s="849">
        <v>15</v>
      </c>
      <c r="G145" s="849">
        <v>930</v>
      </c>
      <c r="H145" s="849">
        <v>15</v>
      </c>
      <c r="I145" s="849">
        <v>62</v>
      </c>
      <c r="J145" s="849">
        <v>1</v>
      </c>
      <c r="K145" s="849">
        <v>62</v>
      </c>
      <c r="L145" s="849">
        <v>1</v>
      </c>
      <c r="M145" s="849">
        <v>62</v>
      </c>
      <c r="N145" s="849"/>
      <c r="O145" s="849"/>
      <c r="P145" s="837"/>
      <c r="Q145" s="850"/>
    </row>
    <row r="146" spans="1:17" ht="14.4" customHeight="1" x14ac:dyDescent="0.3">
      <c r="A146" s="831" t="s">
        <v>11473</v>
      </c>
      <c r="B146" s="832" t="s">
        <v>11474</v>
      </c>
      <c r="C146" s="832" t="s">
        <v>8203</v>
      </c>
      <c r="D146" s="832" t="s">
        <v>11493</v>
      </c>
      <c r="E146" s="832" t="s">
        <v>11494</v>
      </c>
      <c r="F146" s="849">
        <v>3193</v>
      </c>
      <c r="G146" s="849">
        <v>197966</v>
      </c>
      <c r="H146" s="849">
        <v>0.74690058479532162</v>
      </c>
      <c r="I146" s="849">
        <v>62</v>
      </c>
      <c r="J146" s="849">
        <v>4275</v>
      </c>
      <c r="K146" s="849">
        <v>265050</v>
      </c>
      <c r="L146" s="849">
        <v>1</v>
      </c>
      <c r="M146" s="849">
        <v>62</v>
      </c>
      <c r="N146" s="849">
        <v>4648</v>
      </c>
      <c r="O146" s="849">
        <v>288176</v>
      </c>
      <c r="P146" s="837">
        <v>1.087251461988304</v>
      </c>
      <c r="Q146" s="850">
        <v>62</v>
      </c>
    </row>
    <row r="147" spans="1:17" ht="14.4" customHeight="1" x14ac:dyDescent="0.3">
      <c r="A147" s="831" t="s">
        <v>11473</v>
      </c>
      <c r="B147" s="832" t="s">
        <v>11474</v>
      </c>
      <c r="C147" s="832" t="s">
        <v>8203</v>
      </c>
      <c r="D147" s="832" t="s">
        <v>11495</v>
      </c>
      <c r="E147" s="832" t="s">
        <v>11496</v>
      </c>
      <c r="F147" s="849">
        <v>17</v>
      </c>
      <c r="G147" s="849">
        <v>2754</v>
      </c>
      <c r="H147" s="849">
        <v>1.1333333333333333</v>
      </c>
      <c r="I147" s="849">
        <v>162</v>
      </c>
      <c r="J147" s="849">
        <v>15</v>
      </c>
      <c r="K147" s="849">
        <v>2430</v>
      </c>
      <c r="L147" s="849">
        <v>1</v>
      </c>
      <c r="M147" s="849">
        <v>162</v>
      </c>
      <c r="N147" s="849">
        <v>7</v>
      </c>
      <c r="O147" s="849">
        <v>1134</v>
      </c>
      <c r="P147" s="837">
        <v>0.46666666666666667</v>
      </c>
      <c r="Q147" s="850">
        <v>162</v>
      </c>
    </row>
    <row r="148" spans="1:17" ht="14.4" customHeight="1" x14ac:dyDescent="0.3">
      <c r="A148" s="831" t="s">
        <v>11473</v>
      </c>
      <c r="B148" s="832" t="s">
        <v>11474</v>
      </c>
      <c r="C148" s="832" t="s">
        <v>8203</v>
      </c>
      <c r="D148" s="832" t="s">
        <v>11497</v>
      </c>
      <c r="E148" s="832" t="s">
        <v>11498</v>
      </c>
      <c r="F148" s="849">
        <v>48</v>
      </c>
      <c r="G148" s="849">
        <v>3936</v>
      </c>
      <c r="H148" s="849">
        <v>1.6</v>
      </c>
      <c r="I148" s="849">
        <v>82</v>
      </c>
      <c r="J148" s="849">
        <v>30</v>
      </c>
      <c r="K148" s="849">
        <v>2460</v>
      </c>
      <c r="L148" s="849">
        <v>1</v>
      </c>
      <c r="M148" s="849">
        <v>82</v>
      </c>
      <c r="N148" s="849">
        <v>7</v>
      </c>
      <c r="O148" s="849">
        <v>574</v>
      </c>
      <c r="P148" s="837">
        <v>0.23333333333333334</v>
      </c>
      <c r="Q148" s="850">
        <v>82</v>
      </c>
    </row>
    <row r="149" spans="1:17" ht="14.4" customHeight="1" x14ac:dyDescent="0.3">
      <c r="A149" s="831" t="s">
        <v>11473</v>
      </c>
      <c r="B149" s="832" t="s">
        <v>11474</v>
      </c>
      <c r="C149" s="832" t="s">
        <v>8203</v>
      </c>
      <c r="D149" s="832" t="s">
        <v>11499</v>
      </c>
      <c r="E149" s="832" t="s">
        <v>11500</v>
      </c>
      <c r="F149" s="849">
        <v>167</v>
      </c>
      <c r="G149" s="849">
        <v>164829</v>
      </c>
      <c r="H149" s="849">
        <v>1.049251394087541</v>
      </c>
      <c r="I149" s="849">
        <v>987</v>
      </c>
      <c r="J149" s="849">
        <v>159</v>
      </c>
      <c r="K149" s="849">
        <v>157092</v>
      </c>
      <c r="L149" s="849">
        <v>1</v>
      </c>
      <c r="M149" s="849">
        <v>988</v>
      </c>
      <c r="N149" s="849">
        <v>171</v>
      </c>
      <c r="O149" s="849">
        <v>168948</v>
      </c>
      <c r="P149" s="837">
        <v>1.0754716981132075</v>
      </c>
      <c r="Q149" s="850">
        <v>988</v>
      </c>
    </row>
    <row r="150" spans="1:17" ht="14.4" customHeight="1" x14ac:dyDescent="0.3">
      <c r="A150" s="831" t="s">
        <v>11473</v>
      </c>
      <c r="B150" s="832" t="s">
        <v>11474</v>
      </c>
      <c r="C150" s="832" t="s">
        <v>8203</v>
      </c>
      <c r="D150" s="832" t="s">
        <v>11501</v>
      </c>
      <c r="E150" s="832" t="s">
        <v>11502</v>
      </c>
      <c r="F150" s="849">
        <v>98</v>
      </c>
      <c r="G150" s="849">
        <v>2940</v>
      </c>
      <c r="H150" s="849">
        <v>1.6896551724137931</v>
      </c>
      <c r="I150" s="849">
        <v>30</v>
      </c>
      <c r="J150" s="849">
        <v>58</v>
      </c>
      <c r="K150" s="849">
        <v>1740</v>
      </c>
      <c r="L150" s="849">
        <v>1</v>
      </c>
      <c r="M150" s="849">
        <v>30</v>
      </c>
      <c r="N150" s="849">
        <v>68</v>
      </c>
      <c r="O150" s="849">
        <v>2040</v>
      </c>
      <c r="P150" s="837">
        <v>1.1724137931034482</v>
      </c>
      <c r="Q150" s="850">
        <v>30</v>
      </c>
    </row>
    <row r="151" spans="1:17" ht="14.4" customHeight="1" x14ac:dyDescent="0.3">
      <c r="A151" s="831" t="s">
        <v>11473</v>
      </c>
      <c r="B151" s="832" t="s">
        <v>11474</v>
      </c>
      <c r="C151" s="832" t="s">
        <v>8203</v>
      </c>
      <c r="D151" s="832" t="s">
        <v>11503</v>
      </c>
      <c r="E151" s="832" t="s">
        <v>11504</v>
      </c>
      <c r="F151" s="849">
        <v>19</v>
      </c>
      <c r="G151" s="849">
        <v>33725</v>
      </c>
      <c r="H151" s="849">
        <v>1.2609833613759582</v>
      </c>
      <c r="I151" s="849">
        <v>1775</v>
      </c>
      <c r="J151" s="849">
        <v>15</v>
      </c>
      <c r="K151" s="849">
        <v>26745</v>
      </c>
      <c r="L151" s="849">
        <v>1</v>
      </c>
      <c r="M151" s="849">
        <v>1783</v>
      </c>
      <c r="N151" s="849">
        <v>23</v>
      </c>
      <c r="O151" s="849">
        <v>41032</v>
      </c>
      <c r="P151" s="837">
        <v>1.534193307160217</v>
      </c>
      <c r="Q151" s="850">
        <v>1784</v>
      </c>
    </row>
    <row r="152" spans="1:17" ht="14.4" customHeight="1" x14ac:dyDescent="0.3">
      <c r="A152" s="831" t="s">
        <v>11473</v>
      </c>
      <c r="B152" s="832" t="s">
        <v>11474</v>
      </c>
      <c r="C152" s="832" t="s">
        <v>8203</v>
      </c>
      <c r="D152" s="832" t="s">
        <v>11505</v>
      </c>
      <c r="E152" s="832" t="s">
        <v>11506</v>
      </c>
      <c r="F152" s="849">
        <v>39</v>
      </c>
      <c r="G152" s="849">
        <v>7449</v>
      </c>
      <c r="H152" s="849">
        <v>0.70909090909090911</v>
      </c>
      <c r="I152" s="849">
        <v>191</v>
      </c>
      <c r="J152" s="849">
        <v>55</v>
      </c>
      <c r="K152" s="849">
        <v>10505</v>
      </c>
      <c r="L152" s="849">
        <v>1</v>
      </c>
      <c r="M152" s="849">
        <v>191</v>
      </c>
      <c r="N152" s="849">
        <v>38</v>
      </c>
      <c r="O152" s="849">
        <v>7258</v>
      </c>
      <c r="P152" s="837">
        <v>0.69090909090909092</v>
      </c>
      <c r="Q152" s="850">
        <v>191</v>
      </c>
    </row>
    <row r="153" spans="1:17" ht="14.4" customHeight="1" x14ac:dyDescent="0.3">
      <c r="A153" s="831" t="s">
        <v>11473</v>
      </c>
      <c r="B153" s="832" t="s">
        <v>11474</v>
      </c>
      <c r="C153" s="832" t="s">
        <v>8203</v>
      </c>
      <c r="D153" s="832" t="s">
        <v>11507</v>
      </c>
      <c r="E153" s="832" t="s">
        <v>11508</v>
      </c>
      <c r="F153" s="849">
        <v>0</v>
      </c>
      <c r="G153" s="849">
        <v>0</v>
      </c>
      <c r="H153" s="849"/>
      <c r="I153" s="849"/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11473</v>
      </c>
      <c r="B154" s="832" t="s">
        <v>11474</v>
      </c>
      <c r="C154" s="832" t="s">
        <v>8203</v>
      </c>
      <c r="D154" s="832" t="s">
        <v>11509</v>
      </c>
      <c r="E154" s="832" t="s">
        <v>11510</v>
      </c>
      <c r="F154" s="849">
        <v>8</v>
      </c>
      <c r="G154" s="849">
        <v>656</v>
      </c>
      <c r="H154" s="849">
        <v>1</v>
      </c>
      <c r="I154" s="849">
        <v>82</v>
      </c>
      <c r="J154" s="849">
        <v>8</v>
      </c>
      <c r="K154" s="849">
        <v>656</v>
      </c>
      <c r="L154" s="849">
        <v>1</v>
      </c>
      <c r="M154" s="849">
        <v>82</v>
      </c>
      <c r="N154" s="849">
        <v>13</v>
      </c>
      <c r="O154" s="849">
        <v>1066</v>
      </c>
      <c r="P154" s="837">
        <v>1.625</v>
      </c>
      <c r="Q154" s="850">
        <v>82</v>
      </c>
    </row>
    <row r="155" spans="1:17" ht="14.4" customHeight="1" x14ac:dyDescent="0.3">
      <c r="A155" s="831" t="s">
        <v>11473</v>
      </c>
      <c r="B155" s="832" t="s">
        <v>11474</v>
      </c>
      <c r="C155" s="832" t="s">
        <v>8203</v>
      </c>
      <c r="D155" s="832" t="s">
        <v>11511</v>
      </c>
      <c r="E155" s="832" t="s">
        <v>11512</v>
      </c>
      <c r="F155" s="849">
        <v>2</v>
      </c>
      <c r="G155" s="849">
        <v>526</v>
      </c>
      <c r="H155" s="849">
        <v>0.28463203463203463</v>
      </c>
      <c r="I155" s="849">
        <v>263</v>
      </c>
      <c r="J155" s="849">
        <v>7</v>
      </c>
      <c r="K155" s="849">
        <v>1848</v>
      </c>
      <c r="L155" s="849">
        <v>1</v>
      </c>
      <c r="M155" s="849">
        <v>264</v>
      </c>
      <c r="N155" s="849">
        <v>3</v>
      </c>
      <c r="O155" s="849">
        <v>792</v>
      </c>
      <c r="P155" s="837">
        <v>0.42857142857142855</v>
      </c>
      <c r="Q155" s="850">
        <v>264</v>
      </c>
    </row>
    <row r="156" spans="1:17" ht="14.4" customHeight="1" x14ac:dyDescent="0.3">
      <c r="A156" s="831" t="s">
        <v>11473</v>
      </c>
      <c r="B156" s="832" t="s">
        <v>11474</v>
      </c>
      <c r="C156" s="832" t="s">
        <v>8203</v>
      </c>
      <c r="D156" s="832" t="s">
        <v>11513</v>
      </c>
      <c r="E156" s="832" t="s">
        <v>11514</v>
      </c>
      <c r="F156" s="849">
        <v>0</v>
      </c>
      <c r="G156" s="849">
        <v>0</v>
      </c>
      <c r="H156" s="849"/>
      <c r="I156" s="849"/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11473</v>
      </c>
      <c r="B157" s="832" t="s">
        <v>11474</v>
      </c>
      <c r="C157" s="832" t="s">
        <v>8203</v>
      </c>
      <c r="D157" s="832" t="s">
        <v>11515</v>
      </c>
      <c r="E157" s="832" t="s">
        <v>11516</v>
      </c>
      <c r="F157" s="849">
        <v>0</v>
      </c>
      <c r="G157" s="849">
        <v>0</v>
      </c>
      <c r="H157" s="849"/>
      <c r="I157" s="849"/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11473</v>
      </c>
      <c r="B158" s="832" t="s">
        <v>11474</v>
      </c>
      <c r="C158" s="832" t="s">
        <v>8203</v>
      </c>
      <c r="D158" s="832" t="s">
        <v>11517</v>
      </c>
      <c r="E158" s="832" t="s">
        <v>11518</v>
      </c>
      <c r="F158" s="849">
        <v>30</v>
      </c>
      <c r="G158" s="849">
        <v>7980</v>
      </c>
      <c r="H158" s="849">
        <v>0.9375</v>
      </c>
      <c r="I158" s="849">
        <v>266</v>
      </c>
      <c r="J158" s="849">
        <v>32</v>
      </c>
      <c r="K158" s="849">
        <v>8512</v>
      </c>
      <c r="L158" s="849">
        <v>1</v>
      </c>
      <c r="M158" s="849">
        <v>266</v>
      </c>
      <c r="N158" s="849">
        <v>34</v>
      </c>
      <c r="O158" s="849">
        <v>9044</v>
      </c>
      <c r="P158" s="837">
        <v>1.0625</v>
      </c>
      <c r="Q158" s="850">
        <v>266</v>
      </c>
    </row>
    <row r="159" spans="1:17" ht="14.4" customHeight="1" x14ac:dyDescent="0.3">
      <c r="A159" s="831" t="s">
        <v>11473</v>
      </c>
      <c r="B159" s="832" t="s">
        <v>11474</v>
      </c>
      <c r="C159" s="832" t="s">
        <v>8203</v>
      </c>
      <c r="D159" s="832" t="s">
        <v>11519</v>
      </c>
      <c r="E159" s="832" t="s">
        <v>11520</v>
      </c>
      <c r="F159" s="849">
        <v>30</v>
      </c>
      <c r="G159" s="849">
        <v>6900</v>
      </c>
      <c r="H159" s="849">
        <v>0.90909090909090906</v>
      </c>
      <c r="I159" s="849">
        <v>230</v>
      </c>
      <c r="J159" s="849">
        <v>33</v>
      </c>
      <c r="K159" s="849">
        <v>7590</v>
      </c>
      <c r="L159" s="849">
        <v>1</v>
      </c>
      <c r="M159" s="849">
        <v>230</v>
      </c>
      <c r="N159" s="849">
        <v>35</v>
      </c>
      <c r="O159" s="849">
        <v>8050</v>
      </c>
      <c r="P159" s="837">
        <v>1.0606060606060606</v>
      </c>
      <c r="Q159" s="850">
        <v>230</v>
      </c>
    </row>
    <row r="160" spans="1:17" ht="14.4" customHeight="1" x14ac:dyDescent="0.3">
      <c r="A160" s="831" t="s">
        <v>11473</v>
      </c>
      <c r="B160" s="832" t="s">
        <v>11474</v>
      </c>
      <c r="C160" s="832" t="s">
        <v>8203</v>
      </c>
      <c r="D160" s="832" t="s">
        <v>11521</v>
      </c>
      <c r="E160" s="832" t="s">
        <v>11522</v>
      </c>
      <c r="F160" s="849">
        <v>5</v>
      </c>
      <c r="G160" s="849">
        <v>315</v>
      </c>
      <c r="H160" s="849">
        <v>0.55555555555555558</v>
      </c>
      <c r="I160" s="849">
        <v>63</v>
      </c>
      <c r="J160" s="849">
        <v>9</v>
      </c>
      <c r="K160" s="849">
        <v>567</v>
      </c>
      <c r="L160" s="849">
        <v>1</v>
      </c>
      <c r="M160" s="849">
        <v>63</v>
      </c>
      <c r="N160" s="849">
        <v>11</v>
      </c>
      <c r="O160" s="849">
        <v>693</v>
      </c>
      <c r="P160" s="837">
        <v>1.2222222222222223</v>
      </c>
      <c r="Q160" s="850">
        <v>63</v>
      </c>
    </row>
    <row r="161" spans="1:17" ht="14.4" customHeight="1" x14ac:dyDescent="0.3">
      <c r="A161" s="831" t="s">
        <v>11473</v>
      </c>
      <c r="B161" s="832" t="s">
        <v>11474</v>
      </c>
      <c r="C161" s="832" t="s">
        <v>8203</v>
      </c>
      <c r="D161" s="832" t="s">
        <v>11523</v>
      </c>
      <c r="E161" s="832" t="s">
        <v>11524</v>
      </c>
      <c r="F161" s="849">
        <v>0</v>
      </c>
      <c r="G161" s="849">
        <v>0</v>
      </c>
      <c r="H161" s="849"/>
      <c r="I161" s="849"/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11473</v>
      </c>
      <c r="B162" s="832" t="s">
        <v>11474</v>
      </c>
      <c r="C162" s="832" t="s">
        <v>8203</v>
      </c>
      <c r="D162" s="832" t="s">
        <v>11525</v>
      </c>
      <c r="E162" s="832" t="s">
        <v>11526</v>
      </c>
      <c r="F162" s="849">
        <v>416</v>
      </c>
      <c r="G162" s="849">
        <v>7072</v>
      </c>
      <c r="H162" s="849">
        <v>0.91629955947136565</v>
      </c>
      <c r="I162" s="849">
        <v>17</v>
      </c>
      <c r="J162" s="849">
        <v>454</v>
      </c>
      <c r="K162" s="849">
        <v>7718</v>
      </c>
      <c r="L162" s="849">
        <v>1</v>
      </c>
      <c r="M162" s="849">
        <v>17</v>
      </c>
      <c r="N162" s="849">
        <v>473</v>
      </c>
      <c r="O162" s="849">
        <v>8041</v>
      </c>
      <c r="P162" s="837">
        <v>1.0418502202643172</v>
      </c>
      <c r="Q162" s="850">
        <v>17</v>
      </c>
    </row>
    <row r="163" spans="1:17" ht="14.4" customHeight="1" x14ac:dyDescent="0.3">
      <c r="A163" s="831" t="s">
        <v>11473</v>
      </c>
      <c r="B163" s="832" t="s">
        <v>11474</v>
      </c>
      <c r="C163" s="832" t="s">
        <v>8203</v>
      </c>
      <c r="D163" s="832" t="s">
        <v>11527</v>
      </c>
      <c r="E163" s="832" t="s">
        <v>11528</v>
      </c>
      <c r="F163" s="849">
        <v>1</v>
      </c>
      <c r="G163" s="849">
        <v>107</v>
      </c>
      <c r="H163" s="849">
        <v>0.5</v>
      </c>
      <c r="I163" s="849">
        <v>107</v>
      </c>
      <c r="J163" s="849">
        <v>2</v>
      </c>
      <c r="K163" s="849">
        <v>214</v>
      </c>
      <c r="L163" s="849">
        <v>1</v>
      </c>
      <c r="M163" s="849">
        <v>107</v>
      </c>
      <c r="N163" s="849"/>
      <c r="O163" s="849"/>
      <c r="P163" s="837"/>
      <c r="Q163" s="850"/>
    </row>
    <row r="164" spans="1:17" ht="14.4" customHeight="1" x14ac:dyDescent="0.3">
      <c r="A164" s="831" t="s">
        <v>11473</v>
      </c>
      <c r="B164" s="832" t="s">
        <v>11474</v>
      </c>
      <c r="C164" s="832" t="s">
        <v>8203</v>
      </c>
      <c r="D164" s="832" t="s">
        <v>11529</v>
      </c>
      <c r="E164" s="832" t="s">
        <v>11530</v>
      </c>
      <c r="F164" s="849">
        <v>21</v>
      </c>
      <c r="G164" s="849">
        <v>1344</v>
      </c>
      <c r="H164" s="849">
        <v>1.2352941176470589</v>
      </c>
      <c r="I164" s="849">
        <v>64</v>
      </c>
      <c r="J164" s="849">
        <v>17</v>
      </c>
      <c r="K164" s="849">
        <v>1088</v>
      </c>
      <c r="L164" s="849">
        <v>1</v>
      </c>
      <c r="M164" s="849">
        <v>64</v>
      </c>
      <c r="N164" s="849">
        <v>13</v>
      </c>
      <c r="O164" s="849">
        <v>832</v>
      </c>
      <c r="P164" s="837">
        <v>0.76470588235294112</v>
      </c>
      <c r="Q164" s="850">
        <v>64</v>
      </c>
    </row>
    <row r="165" spans="1:17" ht="14.4" customHeight="1" x14ac:dyDescent="0.3">
      <c r="A165" s="831" t="s">
        <v>11473</v>
      </c>
      <c r="B165" s="832" t="s">
        <v>11474</v>
      </c>
      <c r="C165" s="832" t="s">
        <v>8203</v>
      </c>
      <c r="D165" s="832" t="s">
        <v>11531</v>
      </c>
      <c r="E165" s="832" t="s">
        <v>11532</v>
      </c>
      <c r="F165" s="849">
        <v>10</v>
      </c>
      <c r="G165" s="849">
        <v>4800</v>
      </c>
      <c r="H165" s="849">
        <v>0.76603894031279929</v>
      </c>
      <c r="I165" s="849">
        <v>480</v>
      </c>
      <c r="J165" s="849">
        <v>13</v>
      </c>
      <c r="K165" s="849">
        <v>6266</v>
      </c>
      <c r="L165" s="849">
        <v>1</v>
      </c>
      <c r="M165" s="849">
        <v>482</v>
      </c>
      <c r="N165" s="849">
        <v>6</v>
      </c>
      <c r="O165" s="849">
        <v>2898</v>
      </c>
      <c r="P165" s="837">
        <v>0.46249601021385256</v>
      </c>
      <c r="Q165" s="850">
        <v>483</v>
      </c>
    </row>
    <row r="166" spans="1:17" ht="14.4" customHeight="1" x14ac:dyDescent="0.3">
      <c r="A166" s="831" t="s">
        <v>11473</v>
      </c>
      <c r="B166" s="832" t="s">
        <v>11474</v>
      </c>
      <c r="C166" s="832" t="s">
        <v>8203</v>
      </c>
      <c r="D166" s="832" t="s">
        <v>11533</v>
      </c>
      <c r="E166" s="832" t="s">
        <v>11534</v>
      </c>
      <c r="F166" s="849">
        <v>19</v>
      </c>
      <c r="G166" s="849">
        <v>893</v>
      </c>
      <c r="H166" s="849">
        <v>0.40425531914893614</v>
      </c>
      <c r="I166" s="849">
        <v>47</v>
      </c>
      <c r="J166" s="849">
        <v>47</v>
      </c>
      <c r="K166" s="849">
        <v>2209</v>
      </c>
      <c r="L166" s="849">
        <v>1</v>
      </c>
      <c r="M166" s="849">
        <v>47</v>
      </c>
      <c r="N166" s="849">
        <v>42</v>
      </c>
      <c r="O166" s="849">
        <v>1974</v>
      </c>
      <c r="P166" s="837">
        <v>0.8936170212765957</v>
      </c>
      <c r="Q166" s="850">
        <v>47</v>
      </c>
    </row>
    <row r="167" spans="1:17" ht="14.4" customHeight="1" x14ac:dyDescent="0.3">
      <c r="A167" s="831" t="s">
        <v>11473</v>
      </c>
      <c r="B167" s="832" t="s">
        <v>11474</v>
      </c>
      <c r="C167" s="832" t="s">
        <v>8203</v>
      </c>
      <c r="D167" s="832" t="s">
        <v>11535</v>
      </c>
      <c r="E167" s="832" t="s">
        <v>11536</v>
      </c>
      <c r="F167" s="849">
        <v>35</v>
      </c>
      <c r="G167" s="849">
        <v>1855</v>
      </c>
      <c r="H167" s="849">
        <v>0.77777777777777779</v>
      </c>
      <c r="I167" s="849">
        <v>53</v>
      </c>
      <c r="J167" s="849">
        <v>45</v>
      </c>
      <c r="K167" s="849">
        <v>2385</v>
      </c>
      <c r="L167" s="849">
        <v>1</v>
      </c>
      <c r="M167" s="849">
        <v>53</v>
      </c>
      <c r="N167" s="849">
        <v>36</v>
      </c>
      <c r="O167" s="849">
        <v>1908</v>
      </c>
      <c r="P167" s="837">
        <v>0.8</v>
      </c>
      <c r="Q167" s="850">
        <v>53</v>
      </c>
    </row>
    <row r="168" spans="1:17" ht="14.4" customHeight="1" x14ac:dyDescent="0.3">
      <c r="A168" s="831" t="s">
        <v>11473</v>
      </c>
      <c r="B168" s="832" t="s">
        <v>11474</v>
      </c>
      <c r="C168" s="832" t="s">
        <v>8203</v>
      </c>
      <c r="D168" s="832" t="s">
        <v>11537</v>
      </c>
      <c r="E168" s="832" t="s">
        <v>11538</v>
      </c>
      <c r="F168" s="849">
        <v>60</v>
      </c>
      <c r="G168" s="849">
        <v>3600</v>
      </c>
      <c r="H168" s="849">
        <v>0.68965517241379315</v>
      </c>
      <c r="I168" s="849">
        <v>60</v>
      </c>
      <c r="J168" s="849">
        <v>87</v>
      </c>
      <c r="K168" s="849">
        <v>5220</v>
      </c>
      <c r="L168" s="849">
        <v>1</v>
      </c>
      <c r="M168" s="849">
        <v>60</v>
      </c>
      <c r="N168" s="849">
        <v>82</v>
      </c>
      <c r="O168" s="849">
        <v>4920</v>
      </c>
      <c r="P168" s="837">
        <v>0.94252873563218387</v>
      </c>
      <c r="Q168" s="850">
        <v>60</v>
      </c>
    </row>
    <row r="169" spans="1:17" ht="14.4" customHeight="1" x14ac:dyDescent="0.3">
      <c r="A169" s="831" t="s">
        <v>11473</v>
      </c>
      <c r="B169" s="832" t="s">
        <v>11474</v>
      </c>
      <c r="C169" s="832" t="s">
        <v>8203</v>
      </c>
      <c r="D169" s="832" t="s">
        <v>11539</v>
      </c>
      <c r="E169" s="832" t="s">
        <v>11540</v>
      </c>
      <c r="F169" s="849">
        <v>7</v>
      </c>
      <c r="G169" s="849">
        <v>420</v>
      </c>
      <c r="H169" s="849">
        <v>1.721311475409836</v>
      </c>
      <c r="I169" s="849">
        <v>60</v>
      </c>
      <c r="J169" s="849">
        <v>4</v>
      </c>
      <c r="K169" s="849">
        <v>244</v>
      </c>
      <c r="L169" s="849">
        <v>1</v>
      </c>
      <c r="M169" s="849">
        <v>61</v>
      </c>
      <c r="N169" s="849">
        <v>5</v>
      </c>
      <c r="O169" s="849">
        <v>305</v>
      </c>
      <c r="P169" s="837">
        <v>1.25</v>
      </c>
      <c r="Q169" s="850">
        <v>61</v>
      </c>
    </row>
    <row r="170" spans="1:17" ht="14.4" customHeight="1" x14ac:dyDescent="0.3">
      <c r="A170" s="831" t="s">
        <v>11473</v>
      </c>
      <c r="B170" s="832" t="s">
        <v>11474</v>
      </c>
      <c r="C170" s="832" t="s">
        <v>8203</v>
      </c>
      <c r="D170" s="832" t="s">
        <v>11541</v>
      </c>
      <c r="E170" s="832" t="s">
        <v>4265</v>
      </c>
      <c r="F170" s="849">
        <v>0</v>
      </c>
      <c r="G170" s="849">
        <v>0</v>
      </c>
      <c r="H170" s="849"/>
      <c r="I170" s="849"/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11473</v>
      </c>
      <c r="B171" s="832" t="s">
        <v>11474</v>
      </c>
      <c r="C171" s="832" t="s">
        <v>8203</v>
      </c>
      <c r="D171" s="832" t="s">
        <v>11542</v>
      </c>
      <c r="E171" s="832" t="s">
        <v>11543</v>
      </c>
      <c r="F171" s="849">
        <v>164</v>
      </c>
      <c r="G171" s="849">
        <v>3116</v>
      </c>
      <c r="H171" s="849">
        <v>1.1549295774647887</v>
      </c>
      <c r="I171" s="849">
        <v>19</v>
      </c>
      <c r="J171" s="849">
        <v>142</v>
      </c>
      <c r="K171" s="849">
        <v>2698</v>
      </c>
      <c r="L171" s="849">
        <v>1</v>
      </c>
      <c r="M171" s="849">
        <v>19</v>
      </c>
      <c r="N171" s="849">
        <v>164</v>
      </c>
      <c r="O171" s="849">
        <v>3116</v>
      </c>
      <c r="P171" s="837">
        <v>1.1549295774647887</v>
      </c>
      <c r="Q171" s="850">
        <v>19</v>
      </c>
    </row>
    <row r="172" spans="1:17" ht="14.4" customHeight="1" x14ac:dyDescent="0.3">
      <c r="A172" s="831" t="s">
        <v>11473</v>
      </c>
      <c r="B172" s="832" t="s">
        <v>11474</v>
      </c>
      <c r="C172" s="832" t="s">
        <v>8203</v>
      </c>
      <c r="D172" s="832" t="s">
        <v>11544</v>
      </c>
      <c r="E172" s="832" t="s">
        <v>11545</v>
      </c>
      <c r="F172" s="849">
        <v>69</v>
      </c>
      <c r="G172" s="849">
        <v>7314</v>
      </c>
      <c r="H172" s="849">
        <v>0.58888888888888891</v>
      </c>
      <c r="I172" s="849">
        <v>106</v>
      </c>
      <c r="J172" s="849">
        <v>115</v>
      </c>
      <c r="K172" s="849">
        <v>12420</v>
      </c>
      <c r="L172" s="849">
        <v>1</v>
      </c>
      <c r="M172" s="849">
        <v>108</v>
      </c>
      <c r="N172" s="849">
        <v>103</v>
      </c>
      <c r="O172" s="849">
        <v>11124</v>
      </c>
      <c r="P172" s="837">
        <v>0.89565217391304353</v>
      </c>
      <c r="Q172" s="850">
        <v>108</v>
      </c>
    </row>
    <row r="173" spans="1:17" ht="14.4" customHeight="1" x14ac:dyDescent="0.3">
      <c r="A173" s="831" t="s">
        <v>11473</v>
      </c>
      <c r="B173" s="832" t="s">
        <v>11474</v>
      </c>
      <c r="C173" s="832" t="s">
        <v>8203</v>
      </c>
      <c r="D173" s="832" t="s">
        <v>11546</v>
      </c>
      <c r="E173" s="832" t="s">
        <v>11547</v>
      </c>
      <c r="F173" s="849">
        <v>15</v>
      </c>
      <c r="G173" s="849">
        <v>21825</v>
      </c>
      <c r="H173" s="849">
        <v>1.1475366738524633</v>
      </c>
      <c r="I173" s="849">
        <v>1455</v>
      </c>
      <c r="J173" s="849">
        <v>13</v>
      </c>
      <c r="K173" s="849">
        <v>19019</v>
      </c>
      <c r="L173" s="849">
        <v>1</v>
      </c>
      <c r="M173" s="849">
        <v>1463</v>
      </c>
      <c r="N173" s="849">
        <v>22</v>
      </c>
      <c r="O173" s="849">
        <v>32186</v>
      </c>
      <c r="P173" s="837">
        <v>1.6923076923076923</v>
      </c>
      <c r="Q173" s="850">
        <v>1463</v>
      </c>
    </row>
    <row r="174" spans="1:17" ht="14.4" customHeight="1" x14ac:dyDescent="0.3">
      <c r="A174" s="831" t="s">
        <v>11473</v>
      </c>
      <c r="B174" s="832" t="s">
        <v>11474</v>
      </c>
      <c r="C174" s="832" t="s">
        <v>8203</v>
      </c>
      <c r="D174" s="832" t="s">
        <v>11548</v>
      </c>
      <c r="E174" s="832" t="s">
        <v>11549</v>
      </c>
      <c r="F174" s="849">
        <v>3</v>
      </c>
      <c r="G174" s="849">
        <v>1173</v>
      </c>
      <c r="H174" s="849">
        <v>0.33248299319727892</v>
      </c>
      <c r="I174" s="849">
        <v>391</v>
      </c>
      <c r="J174" s="849">
        <v>9</v>
      </c>
      <c r="K174" s="849">
        <v>3528</v>
      </c>
      <c r="L174" s="849">
        <v>1</v>
      </c>
      <c r="M174" s="849">
        <v>392</v>
      </c>
      <c r="N174" s="849">
        <v>8</v>
      </c>
      <c r="O174" s="849">
        <v>3136</v>
      </c>
      <c r="P174" s="837">
        <v>0.88888888888888884</v>
      </c>
      <c r="Q174" s="850">
        <v>392</v>
      </c>
    </row>
    <row r="175" spans="1:17" ht="14.4" customHeight="1" x14ac:dyDescent="0.3">
      <c r="A175" s="831" t="s">
        <v>11473</v>
      </c>
      <c r="B175" s="832" t="s">
        <v>11474</v>
      </c>
      <c r="C175" s="832" t="s">
        <v>8203</v>
      </c>
      <c r="D175" s="832" t="s">
        <v>11550</v>
      </c>
      <c r="E175" s="832" t="s">
        <v>11551</v>
      </c>
      <c r="F175" s="849">
        <v>7</v>
      </c>
      <c r="G175" s="849">
        <v>3234</v>
      </c>
      <c r="H175" s="849">
        <v>0.53614058355437666</v>
      </c>
      <c r="I175" s="849">
        <v>462</v>
      </c>
      <c r="J175" s="849">
        <v>13</v>
      </c>
      <c r="K175" s="849">
        <v>6032</v>
      </c>
      <c r="L175" s="849">
        <v>1</v>
      </c>
      <c r="M175" s="849">
        <v>464</v>
      </c>
      <c r="N175" s="849">
        <v>15</v>
      </c>
      <c r="O175" s="849">
        <v>6960</v>
      </c>
      <c r="P175" s="837">
        <v>1.1538461538461537</v>
      </c>
      <c r="Q175" s="850">
        <v>464</v>
      </c>
    </row>
    <row r="176" spans="1:17" ht="14.4" customHeight="1" x14ac:dyDescent="0.3">
      <c r="A176" s="831" t="s">
        <v>11473</v>
      </c>
      <c r="B176" s="832" t="s">
        <v>11474</v>
      </c>
      <c r="C176" s="832" t="s">
        <v>8203</v>
      </c>
      <c r="D176" s="832" t="s">
        <v>11552</v>
      </c>
      <c r="E176" s="832" t="s">
        <v>11553</v>
      </c>
      <c r="F176" s="849">
        <v>141</v>
      </c>
      <c r="G176" s="849">
        <v>43992</v>
      </c>
      <c r="H176" s="849">
        <v>1.2894451446492952</v>
      </c>
      <c r="I176" s="849">
        <v>312</v>
      </c>
      <c r="J176" s="849">
        <v>109</v>
      </c>
      <c r="K176" s="849">
        <v>34117</v>
      </c>
      <c r="L176" s="849">
        <v>1</v>
      </c>
      <c r="M176" s="849">
        <v>313</v>
      </c>
      <c r="N176" s="849">
        <v>117</v>
      </c>
      <c r="O176" s="849">
        <v>36621</v>
      </c>
      <c r="P176" s="837">
        <v>1.073394495412844</v>
      </c>
      <c r="Q176" s="850">
        <v>313</v>
      </c>
    </row>
    <row r="177" spans="1:17" ht="14.4" customHeight="1" x14ac:dyDescent="0.3">
      <c r="A177" s="831" t="s">
        <v>11473</v>
      </c>
      <c r="B177" s="832" t="s">
        <v>11474</v>
      </c>
      <c r="C177" s="832" t="s">
        <v>8203</v>
      </c>
      <c r="D177" s="832" t="s">
        <v>11554</v>
      </c>
      <c r="E177" s="832" t="s">
        <v>11555</v>
      </c>
      <c r="F177" s="849">
        <v>5</v>
      </c>
      <c r="G177" s="849">
        <v>4260</v>
      </c>
      <c r="H177" s="849">
        <v>0.83235638921453692</v>
      </c>
      <c r="I177" s="849">
        <v>852</v>
      </c>
      <c r="J177" s="849">
        <v>6</v>
      </c>
      <c r="K177" s="849">
        <v>5118</v>
      </c>
      <c r="L177" s="849">
        <v>1</v>
      </c>
      <c r="M177" s="849">
        <v>853</v>
      </c>
      <c r="N177" s="849">
        <v>20</v>
      </c>
      <c r="O177" s="849">
        <v>17060</v>
      </c>
      <c r="P177" s="837">
        <v>3.3333333333333335</v>
      </c>
      <c r="Q177" s="850">
        <v>853</v>
      </c>
    </row>
    <row r="178" spans="1:17" ht="14.4" customHeight="1" x14ac:dyDescent="0.3">
      <c r="A178" s="831" t="s">
        <v>11473</v>
      </c>
      <c r="B178" s="832" t="s">
        <v>11474</v>
      </c>
      <c r="C178" s="832" t="s">
        <v>8203</v>
      </c>
      <c r="D178" s="832" t="s">
        <v>11556</v>
      </c>
      <c r="E178" s="832" t="s">
        <v>11557</v>
      </c>
      <c r="F178" s="849">
        <v>1</v>
      </c>
      <c r="G178" s="849">
        <v>186</v>
      </c>
      <c r="H178" s="849">
        <v>4.1443850267379678E-2</v>
      </c>
      <c r="I178" s="849">
        <v>186</v>
      </c>
      <c r="J178" s="849">
        <v>24</v>
      </c>
      <c r="K178" s="849">
        <v>4488</v>
      </c>
      <c r="L178" s="849">
        <v>1</v>
      </c>
      <c r="M178" s="849">
        <v>187</v>
      </c>
      <c r="N178" s="849">
        <v>83</v>
      </c>
      <c r="O178" s="849">
        <v>15521</v>
      </c>
      <c r="P178" s="837">
        <v>3.4583333333333335</v>
      </c>
      <c r="Q178" s="850">
        <v>187</v>
      </c>
    </row>
    <row r="179" spans="1:17" ht="14.4" customHeight="1" x14ac:dyDescent="0.3">
      <c r="A179" s="831" t="s">
        <v>11473</v>
      </c>
      <c r="B179" s="832" t="s">
        <v>11474</v>
      </c>
      <c r="C179" s="832" t="s">
        <v>8203</v>
      </c>
      <c r="D179" s="832" t="s">
        <v>11558</v>
      </c>
      <c r="E179" s="832" t="s">
        <v>11559</v>
      </c>
      <c r="F179" s="849">
        <v>5</v>
      </c>
      <c r="G179" s="849">
        <v>835</v>
      </c>
      <c r="H179" s="849">
        <v>0.3823260073260073</v>
      </c>
      <c r="I179" s="849">
        <v>167</v>
      </c>
      <c r="J179" s="849">
        <v>13</v>
      </c>
      <c r="K179" s="849">
        <v>2184</v>
      </c>
      <c r="L179" s="849">
        <v>1</v>
      </c>
      <c r="M179" s="849">
        <v>168</v>
      </c>
      <c r="N179" s="849">
        <v>21</v>
      </c>
      <c r="O179" s="849">
        <v>3528</v>
      </c>
      <c r="P179" s="837">
        <v>1.6153846153846154</v>
      </c>
      <c r="Q179" s="850">
        <v>168</v>
      </c>
    </row>
    <row r="180" spans="1:17" ht="14.4" customHeight="1" x14ac:dyDescent="0.3">
      <c r="A180" s="831" t="s">
        <v>11473</v>
      </c>
      <c r="B180" s="832" t="s">
        <v>11474</v>
      </c>
      <c r="C180" s="832" t="s">
        <v>8203</v>
      </c>
      <c r="D180" s="832" t="s">
        <v>11560</v>
      </c>
      <c r="E180" s="832" t="s">
        <v>11561</v>
      </c>
      <c r="F180" s="849">
        <v>18</v>
      </c>
      <c r="G180" s="849">
        <v>2988</v>
      </c>
      <c r="H180" s="849">
        <v>0.40664126292868807</v>
      </c>
      <c r="I180" s="849">
        <v>166</v>
      </c>
      <c r="J180" s="849">
        <v>44</v>
      </c>
      <c r="K180" s="849">
        <v>7348</v>
      </c>
      <c r="L180" s="849">
        <v>1</v>
      </c>
      <c r="M180" s="849">
        <v>167</v>
      </c>
      <c r="N180" s="849">
        <v>25</v>
      </c>
      <c r="O180" s="849">
        <v>4175</v>
      </c>
      <c r="P180" s="837">
        <v>0.56818181818181823</v>
      </c>
      <c r="Q180" s="850">
        <v>167</v>
      </c>
    </row>
    <row r="181" spans="1:17" ht="14.4" customHeight="1" x14ac:dyDescent="0.3">
      <c r="A181" s="831" t="s">
        <v>11473</v>
      </c>
      <c r="B181" s="832" t="s">
        <v>11474</v>
      </c>
      <c r="C181" s="832" t="s">
        <v>8203</v>
      </c>
      <c r="D181" s="832" t="s">
        <v>11562</v>
      </c>
      <c r="E181" s="832" t="s">
        <v>11563</v>
      </c>
      <c r="F181" s="849">
        <v>13</v>
      </c>
      <c r="G181" s="849">
        <v>3081</v>
      </c>
      <c r="H181" s="849">
        <v>0.76149283242708843</v>
      </c>
      <c r="I181" s="849">
        <v>237</v>
      </c>
      <c r="J181" s="849">
        <v>17</v>
      </c>
      <c r="K181" s="849">
        <v>4046</v>
      </c>
      <c r="L181" s="849">
        <v>1</v>
      </c>
      <c r="M181" s="849">
        <v>238</v>
      </c>
      <c r="N181" s="849">
        <v>16</v>
      </c>
      <c r="O181" s="849">
        <v>3808</v>
      </c>
      <c r="P181" s="837">
        <v>0.94117647058823528</v>
      </c>
      <c r="Q181" s="850">
        <v>238</v>
      </c>
    </row>
    <row r="182" spans="1:17" ht="14.4" customHeight="1" x14ac:dyDescent="0.3">
      <c r="A182" s="831" t="s">
        <v>11473</v>
      </c>
      <c r="B182" s="832" t="s">
        <v>11474</v>
      </c>
      <c r="C182" s="832" t="s">
        <v>8203</v>
      </c>
      <c r="D182" s="832" t="s">
        <v>11564</v>
      </c>
      <c r="E182" s="832" t="s">
        <v>11565</v>
      </c>
      <c r="F182" s="849"/>
      <c r="G182" s="849"/>
      <c r="H182" s="849"/>
      <c r="I182" s="849"/>
      <c r="J182" s="849">
        <v>1</v>
      </c>
      <c r="K182" s="849">
        <v>310</v>
      </c>
      <c r="L182" s="849">
        <v>1</v>
      </c>
      <c r="M182" s="849">
        <v>310</v>
      </c>
      <c r="N182" s="849">
        <v>1</v>
      </c>
      <c r="O182" s="849">
        <v>310</v>
      </c>
      <c r="P182" s="837">
        <v>1</v>
      </c>
      <c r="Q182" s="850">
        <v>310</v>
      </c>
    </row>
    <row r="183" spans="1:17" ht="14.4" customHeight="1" x14ac:dyDescent="0.3">
      <c r="A183" s="831" t="s">
        <v>11473</v>
      </c>
      <c r="B183" s="832" t="s">
        <v>11474</v>
      </c>
      <c r="C183" s="832" t="s">
        <v>8203</v>
      </c>
      <c r="D183" s="832" t="s">
        <v>11566</v>
      </c>
      <c r="E183" s="832" t="s">
        <v>11567</v>
      </c>
      <c r="F183" s="849">
        <v>41</v>
      </c>
      <c r="G183" s="849">
        <v>14391</v>
      </c>
      <c r="H183" s="849">
        <v>0.74333677685950417</v>
      </c>
      <c r="I183" s="849">
        <v>351</v>
      </c>
      <c r="J183" s="849">
        <v>55</v>
      </c>
      <c r="K183" s="849">
        <v>19360</v>
      </c>
      <c r="L183" s="849">
        <v>1</v>
      </c>
      <c r="M183" s="849">
        <v>352</v>
      </c>
      <c r="N183" s="849">
        <v>36</v>
      </c>
      <c r="O183" s="849">
        <v>12672</v>
      </c>
      <c r="P183" s="837">
        <v>0.65454545454545454</v>
      </c>
      <c r="Q183" s="850">
        <v>352</v>
      </c>
    </row>
    <row r="184" spans="1:17" ht="14.4" customHeight="1" x14ac:dyDescent="0.3">
      <c r="A184" s="831" t="s">
        <v>11473</v>
      </c>
      <c r="B184" s="832" t="s">
        <v>11474</v>
      </c>
      <c r="C184" s="832" t="s">
        <v>8203</v>
      </c>
      <c r="D184" s="832" t="s">
        <v>11568</v>
      </c>
      <c r="E184" s="832" t="s">
        <v>11569</v>
      </c>
      <c r="F184" s="849">
        <v>41</v>
      </c>
      <c r="G184" s="849">
        <v>14391</v>
      </c>
      <c r="H184" s="849">
        <v>0.77138722126929671</v>
      </c>
      <c r="I184" s="849">
        <v>351</v>
      </c>
      <c r="J184" s="849">
        <v>53</v>
      </c>
      <c r="K184" s="849">
        <v>18656</v>
      </c>
      <c r="L184" s="849">
        <v>1</v>
      </c>
      <c r="M184" s="849">
        <v>352</v>
      </c>
      <c r="N184" s="849">
        <v>34</v>
      </c>
      <c r="O184" s="849">
        <v>11968</v>
      </c>
      <c r="P184" s="837">
        <v>0.64150943396226412</v>
      </c>
      <c r="Q184" s="850">
        <v>352</v>
      </c>
    </row>
    <row r="185" spans="1:17" ht="14.4" customHeight="1" x14ac:dyDescent="0.3">
      <c r="A185" s="831" t="s">
        <v>11473</v>
      </c>
      <c r="B185" s="832" t="s">
        <v>11474</v>
      </c>
      <c r="C185" s="832" t="s">
        <v>8203</v>
      </c>
      <c r="D185" s="832" t="s">
        <v>11570</v>
      </c>
      <c r="E185" s="832" t="s">
        <v>11571</v>
      </c>
      <c r="F185" s="849">
        <v>21</v>
      </c>
      <c r="G185" s="849">
        <v>25536</v>
      </c>
      <c r="H185" s="849">
        <v>0.59754299754299756</v>
      </c>
      <c r="I185" s="849">
        <v>1216</v>
      </c>
      <c r="J185" s="849">
        <v>35</v>
      </c>
      <c r="K185" s="849">
        <v>42735</v>
      </c>
      <c r="L185" s="849">
        <v>1</v>
      </c>
      <c r="M185" s="849">
        <v>1221</v>
      </c>
      <c r="N185" s="849">
        <v>28</v>
      </c>
      <c r="O185" s="849">
        <v>34216</v>
      </c>
      <c r="P185" s="837">
        <v>0.80065520065520068</v>
      </c>
      <c r="Q185" s="850">
        <v>1222</v>
      </c>
    </row>
    <row r="186" spans="1:17" ht="14.4" customHeight="1" x14ac:dyDescent="0.3">
      <c r="A186" s="831" t="s">
        <v>11473</v>
      </c>
      <c r="B186" s="832" t="s">
        <v>11474</v>
      </c>
      <c r="C186" s="832" t="s">
        <v>8203</v>
      </c>
      <c r="D186" s="832" t="s">
        <v>11572</v>
      </c>
      <c r="E186" s="832" t="s">
        <v>11573</v>
      </c>
      <c r="F186" s="849">
        <v>509</v>
      </c>
      <c r="G186" s="849">
        <v>400074</v>
      </c>
      <c r="H186" s="849">
        <v>0.52407550531183278</v>
      </c>
      <c r="I186" s="849">
        <v>786</v>
      </c>
      <c r="J186" s="849">
        <v>970</v>
      </c>
      <c r="K186" s="849">
        <v>763390</v>
      </c>
      <c r="L186" s="849">
        <v>1</v>
      </c>
      <c r="M186" s="849">
        <v>787</v>
      </c>
      <c r="N186" s="849">
        <v>1121</v>
      </c>
      <c r="O186" s="849">
        <v>883348</v>
      </c>
      <c r="P186" s="837">
        <v>1.157138553033181</v>
      </c>
      <c r="Q186" s="850">
        <v>788</v>
      </c>
    </row>
    <row r="187" spans="1:17" ht="14.4" customHeight="1" x14ac:dyDescent="0.3">
      <c r="A187" s="831" t="s">
        <v>11473</v>
      </c>
      <c r="B187" s="832" t="s">
        <v>11474</v>
      </c>
      <c r="C187" s="832" t="s">
        <v>8203</v>
      </c>
      <c r="D187" s="832" t="s">
        <v>11574</v>
      </c>
      <c r="E187" s="832" t="s">
        <v>11575</v>
      </c>
      <c r="F187" s="849">
        <v>22</v>
      </c>
      <c r="G187" s="849">
        <v>13178</v>
      </c>
      <c r="H187" s="849">
        <v>0.99833333333333329</v>
      </c>
      <c r="I187" s="849">
        <v>599</v>
      </c>
      <c r="J187" s="849">
        <v>22</v>
      </c>
      <c r="K187" s="849">
        <v>13200</v>
      </c>
      <c r="L187" s="849">
        <v>1</v>
      </c>
      <c r="M187" s="849">
        <v>600</v>
      </c>
      <c r="N187" s="849">
        <v>25</v>
      </c>
      <c r="O187" s="849">
        <v>15000</v>
      </c>
      <c r="P187" s="837">
        <v>1.1363636363636365</v>
      </c>
      <c r="Q187" s="850">
        <v>600</v>
      </c>
    </row>
    <row r="188" spans="1:17" ht="14.4" customHeight="1" x14ac:dyDescent="0.3">
      <c r="A188" s="831" t="s">
        <v>11473</v>
      </c>
      <c r="B188" s="832" t="s">
        <v>11474</v>
      </c>
      <c r="C188" s="832" t="s">
        <v>8203</v>
      </c>
      <c r="D188" s="832" t="s">
        <v>11576</v>
      </c>
      <c r="E188" s="832" t="s">
        <v>11577</v>
      </c>
      <c r="F188" s="849">
        <v>38</v>
      </c>
      <c r="G188" s="849">
        <v>7144</v>
      </c>
      <c r="H188" s="849">
        <v>0.75597883597883597</v>
      </c>
      <c r="I188" s="849">
        <v>188</v>
      </c>
      <c r="J188" s="849">
        <v>50</v>
      </c>
      <c r="K188" s="849">
        <v>9450</v>
      </c>
      <c r="L188" s="849">
        <v>1</v>
      </c>
      <c r="M188" s="849">
        <v>189</v>
      </c>
      <c r="N188" s="849">
        <v>60</v>
      </c>
      <c r="O188" s="849">
        <v>11340</v>
      </c>
      <c r="P188" s="837">
        <v>1.2</v>
      </c>
      <c r="Q188" s="850">
        <v>189</v>
      </c>
    </row>
    <row r="189" spans="1:17" ht="14.4" customHeight="1" x14ac:dyDescent="0.3">
      <c r="A189" s="831" t="s">
        <v>11473</v>
      </c>
      <c r="B189" s="832" t="s">
        <v>11474</v>
      </c>
      <c r="C189" s="832" t="s">
        <v>8203</v>
      </c>
      <c r="D189" s="832" t="s">
        <v>11578</v>
      </c>
      <c r="E189" s="832" t="s">
        <v>11579</v>
      </c>
      <c r="F189" s="849">
        <v>1</v>
      </c>
      <c r="G189" s="849">
        <v>178</v>
      </c>
      <c r="H189" s="849">
        <v>0.33147113594040967</v>
      </c>
      <c r="I189" s="849">
        <v>178</v>
      </c>
      <c r="J189" s="849">
        <v>3</v>
      </c>
      <c r="K189" s="849">
        <v>537</v>
      </c>
      <c r="L189" s="849">
        <v>1</v>
      </c>
      <c r="M189" s="849">
        <v>179</v>
      </c>
      <c r="N189" s="849">
        <v>3</v>
      </c>
      <c r="O189" s="849">
        <v>537</v>
      </c>
      <c r="P189" s="837">
        <v>1</v>
      </c>
      <c r="Q189" s="850">
        <v>179</v>
      </c>
    </row>
    <row r="190" spans="1:17" ht="14.4" customHeight="1" x14ac:dyDescent="0.3">
      <c r="A190" s="831" t="s">
        <v>11473</v>
      </c>
      <c r="B190" s="832" t="s">
        <v>11474</v>
      </c>
      <c r="C190" s="832" t="s">
        <v>8203</v>
      </c>
      <c r="D190" s="832" t="s">
        <v>11580</v>
      </c>
      <c r="E190" s="832" t="s">
        <v>11581</v>
      </c>
      <c r="F190" s="849"/>
      <c r="G190" s="849"/>
      <c r="H190" s="849"/>
      <c r="I190" s="849"/>
      <c r="J190" s="849">
        <v>7</v>
      </c>
      <c r="K190" s="849">
        <v>2548</v>
      </c>
      <c r="L190" s="849">
        <v>1</v>
      </c>
      <c r="M190" s="849">
        <v>364</v>
      </c>
      <c r="N190" s="849">
        <v>2</v>
      </c>
      <c r="O190" s="849">
        <v>728</v>
      </c>
      <c r="P190" s="837">
        <v>0.2857142857142857</v>
      </c>
      <c r="Q190" s="850">
        <v>364</v>
      </c>
    </row>
    <row r="191" spans="1:17" ht="14.4" customHeight="1" x14ac:dyDescent="0.3">
      <c r="A191" s="831" t="s">
        <v>11473</v>
      </c>
      <c r="B191" s="832" t="s">
        <v>11474</v>
      </c>
      <c r="C191" s="832" t="s">
        <v>8203</v>
      </c>
      <c r="D191" s="832" t="s">
        <v>11582</v>
      </c>
      <c r="E191" s="832" t="s">
        <v>11583</v>
      </c>
      <c r="F191" s="849">
        <v>210</v>
      </c>
      <c r="G191" s="849">
        <v>47880</v>
      </c>
      <c r="H191" s="849">
        <v>1.0946752326299183</v>
      </c>
      <c r="I191" s="849">
        <v>228</v>
      </c>
      <c r="J191" s="849">
        <v>191</v>
      </c>
      <c r="K191" s="849">
        <v>43739</v>
      </c>
      <c r="L191" s="849">
        <v>1</v>
      </c>
      <c r="M191" s="849">
        <v>229</v>
      </c>
      <c r="N191" s="849">
        <v>203</v>
      </c>
      <c r="O191" s="849">
        <v>46487</v>
      </c>
      <c r="P191" s="837">
        <v>1.0628272251308901</v>
      </c>
      <c r="Q191" s="850">
        <v>229</v>
      </c>
    </row>
    <row r="192" spans="1:17" ht="14.4" customHeight="1" x14ac:dyDescent="0.3">
      <c r="A192" s="831" t="s">
        <v>11473</v>
      </c>
      <c r="B192" s="832" t="s">
        <v>11474</v>
      </c>
      <c r="C192" s="832" t="s">
        <v>8203</v>
      </c>
      <c r="D192" s="832" t="s">
        <v>11584</v>
      </c>
      <c r="E192" s="832" t="s">
        <v>11585</v>
      </c>
      <c r="F192" s="849">
        <v>4</v>
      </c>
      <c r="G192" s="849">
        <v>632</v>
      </c>
      <c r="H192" s="849">
        <v>0.33123689727463312</v>
      </c>
      <c r="I192" s="849">
        <v>158</v>
      </c>
      <c r="J192" s="849">
        <v>12</v>
      </c>
      <c r="K192" s="849">
        <v>1908</v>
      </c>
      <c r="L192" s="849">
        <v>1</v>
      </c>
      <c r="M192" s="849">
        <v>159</v>
      </c>
      <c r="N192" s="849">
        <v>7</v>
      </c>
      <c r="O192" s="849">
        <v>1113</v>
      </c>
      <c r="P192" s="837">
        <v>0.58333333333333337</v>
      </c>
      <c r="Q192" s="850">
        <v>159</v>
      </c>
    </row>
    <row r="193" spans="1:17" ht="14.4" customHeight="1" x14ac:dyDescent="0.3">
      <c r="A193" s="831" t="s">
        <v>11473</v>
      </c>
      <c r="B193" s="832" t="s">
        <v>11474</v>
      </c>
      <c r="C193" s="832" t="s">
        <v>8203</v>
      </c>
      <c r="D193" s="832" t="s">
        <v>11586</v>
      </c>
      <c r="E193" s="832" t="s">
        <v>11587</v>
      </c>
      <c r="F193" s="849">
        <v>1</v>
      </c>
      <c r="G193" s="849">
        <v>461</v>
      </c>
      <c r="H193" s="849">
        <v>0.24945887445887446</v>
      </c>
      <c r="I193" s="849">
        <v>461</v>
      </c>
      <c r="J193" s="849">
        <v>4</v>
      </c>
      <c r="K193" s="849">
        <v>1848</v>
      </c>
      <c r="L193" s="849">
        <v>1</v>
      </c>
      <c r="M193" s="849">
        <v>462</v>
      </c>
      <c r="N193" s="849">
        <v>2</v>
      </c>
      <c r="O193" s="849">
        <v>924</v>
      </c>
      <c r="P193" s="837">
        <v>0.5</v>
      </c>
      <c r="Q193" s="850">
        <v>462</v>
      </c>
    </row>
    <row r="194" spans="1:17" ht="14.4" customHeight="1" x14ac:dyDescent="0.3">
      <c r="A194" s="831" t="s">
        <v>11473</v>
      </c>
      <c r="B194" s="832" t="s">
        <v>11474</v>
      </c>
      <c r="C194" s="832" t="s">
        <v>8203</v>
      </c>
      <c r="D194" s="832" t="s">
        <v>11588</v>
      </c>
      <c r="E194" s="832" t="s">
        <v>11589</v>
      </c>
      <c r="F194" s="849">
        <v>18</v>
      </c>
      <c r="G194" s="849">
        <v>10098</v>
      </c>
      <c r="H194" s="849">
        <v>0.94568271211837418</v>
      </c>
      <c r="I194" s="849">
        <v>561</v>
      </c>
      <c r="J194" s="849">
        <v>19</v>
      </c>
      <c r="K194" s="849">
        <v>10678</v>
      </c>
      <c r="L194" s="849">
        <v>1</v>
      </c>
      <c r="M194" s="849">
        <v>562</v>
      </c>
      <c r="N194" s="849">
        <v>19</v>
      </c>
      <c r="O194" s="849">
        <v>10678</v>
      </c>
      <c r="P194" s="837">
        <v>1</v>
      </c>
      <c r="Q194" s="850">
        <v>562</v>
      </c>
    </row>
    <row r="195" spans="1:17" ht="14.4" customHeight="1" x14ac:dyDescent="0.3">
      <c r="A195" s="831" t="s">
        <v>11473</v>
      </c>
      <c r="B195" s="832" t="s">
        <v>11474</v>
      </c>
      <c r="C195" s="832" t="s">
        <v>8203</v>
      </c>
      <c r="D195" s="832" t="s">
        <v>11590</v>
      </c>
      <c r="E195" s="832" t="s">
        <v>11591</v>
      </c>
      <c r="F195" s="849">
        <v>10</v>
      </c>
      <c r="G195" s="849">
        <v>1710</v>
      </c>
      <c r="H195" s="849">
        <v>0.473421926910299</v>
      </c>
      <c r="I195" s="849">
        <v>171</v>
      </c>
      <c r="J195" s="849">
        <v>21</v>
      </c>
      <c r="K195" s="849">
        <v>3612</v>
      </c>
      <c r="L195" s="849">
        <v>1</v>
      </c>
      <c r="M195" s="849">
        <v>172</v>
      </c>
      <c r="N195" s="849">
        <v>10</v>
      </c>
      <c r="O195" s="849">
        <v>1720</v>
      </c>
      <c r="P195" s="837">
        <v>0.47619047619047616</v>
      </c>
      <c r="Q195" s="850">
        <v>172</v>
      </c>
    </row>
    <row r="196" spans="1:17" ht="14.4" customHeight="1" x14ac:dyDescent="0.3">
      <c r="A196" s="831" t="s">
        <v>11473</v>
      </c>
      <c r="B196" s="832" t="s">
        <v>11474</v>
      </c>
      <c r="C196" s="832" t="s">
        <v>8203</v>
      </c>
      <c r="D196" s="832" t="s">
        <v>11592</v>
      </c>
      <c r="E196" s="832" t="s">
        <v>11593</v>
      </c>
      <c r="F196" s="849">
        <v>43</v>
      </c>
      <c r="G196" s="849">
        <v>8600</v>
      </c>
      <c r="H196" s="849">
        <v>1.1885019347705914</v>
      </c>
      <c r="I196" s="849">
        <v>200</v>
      </c>
      <c r="J196" s="849">
        <v>36</v>
      </c>
      <c r="K196" s="849">
        <v>7236</v>
      </c>
      <c r="L196" s="849">
        <v>1</v>
      </c>
      <c r="M196" s="849">
        <v>201</v>
      </c>
      <c r="N196" s="849">
        <v>26</v>
      </c>
      <c r="O196" s="849">
        <v>5226</v>
      </c>
      <c r="P196" s="837">
        <v>0.72222222222222221</v>
      </c>
      <c r="Q196" s="850">
        <v>201</v>
      </c>
    </row>
    <row r="197" spans="1:17" ht="14.4" customHeight="1" x14ac:dyDescent="0.3">
      <c r="A197" s="831" t="s">
        <v>11473</v>
      </c>
      <c r="B197" s="832" t="s">
        <v>11474</v>
      </c>
      <c r="C197" s="832" t="s">
        <v>8203</v>
      </c>
      <c r="D197" s="832" t="s">
        <v>11594</v>
      </c>
      <c r="E197" s="832" t="s">
        <v>11595</v>
      </c>
      <c r="F197" s="849">
        <v>2</v>
      </c>
      <c r="G197" s="849">
        <v>264</v>
      </c>
      <c r="H197" s="849">
        <v>0.66165413533834583</v>
      </c>
      <c r="I197" s="849">
        <v>132</v>
      </c>
      <c r="J197" s="849">
        <v>3</v>
      </c>
      <c r="K197" s="849">
        <v>399</v>
      </c>
      <c r="L197" s="849">
        <v>1</v>
      </c>
      <c r="M197" s="849">
        <v>133</v>
      </c>
      <c r="N197" s="849">
        <v>1</v>
      </c>
      <c r="O197" s="849">
        <v>133</v>
      </c>
      <c r="P197" s="837">
        <v>0.33333333333333331</v>
      </c>
      <c r="Q197" s="850">
        <v>133</v>
      </c>
    </row>
    <row r="198" spans="1:17" ht="14.4" customHeight="1" x14ac:dyDescent="0.3">
      <c r="A198" s="831" t="s">
        <v>11473</v>
      </c>
      <c r="B198" s="832" t="s">
        <v>11474</v>
      </c>
      <c r="C198" s="832" t="s">
        <v>8203</v>
      </c>
      <c r="D198" s="832" t="s">
        <v>11596</v>
      </c>
      <c r="E198" s="832" t="s">
        <v>4211</v>
      </c>
      <c r="F198" s="849">
        <v>14</v>
      </c>
      <c r="G198" s="849">
        <v>2492</v>
      </c>
      <c r="H198" s="849">
        <v>0.87011173184357538</v>
      </c>
      <c r="I198" s="849">
        <v>178</v>
      </c>
      <c r="J198" s="849">
        <v>16</v>
      </c>
      <c r="K198" s="849">
        <v>2864</v>
      </c>
      <c r="L198" s="849">
        <v>1</v>
      </c>
      <c r="M198" s="849">
        <v>179</v>
      </c>
      <c r="N198" s="849">
        <v>11</v>
      </c>
      <c r="O198" s="849">
        <v>1969</v>
      </c>
      <c r="P198" s="837">
        <v>0.6875</v>
      </c>
      <c r="Q198" s="850">
        <v>179</v>
      </c>
    </row>
    <row r="199" spans="1:17" ht="14.4" customHeight="1" x14ac:dyDescent="0.3">
      <c r="A199" s="831" t="s">
        <v>11473</v>
      </c>
      <c r="B199" s="832" t="s">
        <v>11474</v>
      </c>
      <c r="C199" s="832" t="s">
        <v>8203</v>
      </c>
      <c r="D199" s="832" t="s">
        <v>11597</v>
      </c>
      <c r="E199" s="832" t="s">
        <v>11598</v>
      </c>
      <c r="F199" s="849">
        <v>89</v>
      </c>
      <c r="G199" s="849">
        <v>36757</v>
      </c>
      <c r="H199" s="849">
        <v>1.2867394805012953</v>
      </c>
      <c r="I199" s="849">
        <v>413</v>
      </c>
      <c r="J199" s="849">
        <v>69</v>
      </c>
      <c r="K199" s="849">
        <v>28566</v>
      </c>
      <c r="L199" s="849">
        <v>1</v>
      </c>
      <c r="M199" s="849">
        <v>414</v>
      </c>
      <c r="N199" s="849">
        <v>61</v>
      </c>
      <c r="O199" s="849">
        <v>25254</v>
      </c>
      <c r="P199" s="837">
        <v>0.88405797101449279</v>
      </c>
      <c r="Q199" s="850">
        <v>414</v>
      </c>
    </row>
    <row r="200" spans="1:17" ht="14.4" customHeight="1" x14ac:dyDescent="0.3">
      <c r="A200" s="831" t="s">
        <v>11473</v>
      </c>
      <c r="B200" s="832" t="s">
        <v>11474</v>
      </c>
      <c r="C200" s="832" t="s">
        <v>8203</v>
      </c>
      <c r="D200" s="832" t="s">
        <v>11599</v>
      </c>
      <c r="E200" s="832" t="s">
        <v>11600</v>
      </c>
      <c r="F200" s="849">
        <v>1</v>
      </c>
      <c r="G200" s="849">
        <v>940</v>
      </c>
      <c r="H200" s="849"/>
      <c r="I200" s="849">
        <v>940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11473</v>
      </c>
      <c r="B201" s="832" t="s">
        <v>11474</v>
      </c>
      <c r="C201" s="832" t="s">
        <v>8203</v>
      </c>
      <c r="D201" s="832" t="s">
        <v>11601</v>
      </c>
      <c r="E201" s="832" t="s">
        <v>11602</v>
      </c>
      <c r="F201" s="849">
        <v>89</v>
      </c>
      <c r="G201" s="849">
        <v>35155</v>
      </c>
      <c r="H201" s="849">
        <v>1.250355669369754</v>
      </c>
      <c r="I201" s="849">
        <v>395</v>
      </c>
      <c r="J201" s="849">
        <v>71</v>
      </c>
      <c r="K201" s="849">
        <v>28116</v>
      </c>
      <c r="L201" s="849">
        <v>1</v>
      </c>
      <c r="M201" s="849">
        <v>396</v>
      </c>
      <c r="N201" s="849">
        <v>61</v>
      </c>
      <c r="O201" s="849">
        <v>24156</v>
      </c>
      <c r="P201" s="837">
        <v>0.85915492957746475</v>
      </c>
      <c r="Q201" s="850">
        <v>396</v>
      </c>
    </row>
    <row r="202" spans="1:17" ht="14.4" customHeight="1" x14ac:dyDescent="0.3">
      <c r="A202" s="831" t="s">
        <v>11473</v>
      </c>
      <c r="B202" s="832" t="s">
        <v>11474</v>
      </c>
      <c r="C202" s="832" t="s">
        <v>8203</v>
      </c>
      <c r="D202" s="832" t="s">
        <v>11603</v>
      </c>
      <c r="E202" s="832" t="s">
        <v>11604</v>
      </c>
      <c r="F202" s="849">
        <v>1</v>
      </c>
      <c r="G202" s="849">
        <v>574</v>
      </c>
      <c r="H202" s="849">
        <v>0.99826086956521742</v>
      </c>
      <c r="I202" s="849">
        <v>574</v>
      </c>
      <c r="J202" s="849">
        <v>1</v>
      </c>
      <c r="K202" s="849">
        <v>575</v>
      </c>
      <c r="L202" s="849">
        <v>1</v>
      </c>
      <c r="M202" s="849">
        <v>575</v>
      </c>
      <c r="N202" s="849"/>
      <c r="O202" s="849"/>
      <c r="P202" s="837"/>
      <c r="Q202" s="850"/>
    </row>
    <row r="203" spans="1:17" ht="14.4" customHeight="1" x14ac:dyDescent="0.3">
      <c r="A203" s="831" t="s">
        <v>11473</v>
      </c>
      <c r="B203" s="832" t="s">
        <v>11474</v>
      </c>
      <c r="C203" s="832" t="s">
        <v>8203</v>
      </c>
      <c r="D203" s="832" t="s">
        <v>11605</v>
      </c>
      <c r="E203" s="832" t="s">
        <v>11606</v>
      </c>
      <c r="F203" s="849">
        <v>3</v>
      </c>
      <c r="G203" s="849">
        <v>930</v>
      </c>
      <c r="H203" s="849">
        <v>1.495176848874598</v>
      </c>
      <c r="I203" s="849">
        <v>310</v>
      </c>
      <c r="J203" s="849">
        <v>2</v>
      </c>
      <c r="K203" s="849">
        <v>622</v>
      </c>
      <c r="L203" s="849">
        <v>1</v>
      </c>
      <c r="M203" s="849">
        <v>311</v>
      </c>
      <c r="N203" s="849">
        <v>2</v>
      </c>
      <c r="O203" s="849">
        <v>622</v>
      </c>
      <c r="P203" s="837">
        <v>1</v>
      </c>
      <c r="Q203" s="850">
        <v>311</v>
      </c>
    </row>
    <row r="204" spans="1:17" ht="14.4" customHeight="1" x14ac:dyDescent="0.3">
      <c r="A204" s="831" t="s">
        <v>11473</v>
      </c>
      <c r="B204" s="832" t="s">
        <v>11474</v>
      </c>
      <c r="C204" s="832" t="s">
        <v>8203</v>
      </c>
      <c r="D204" s="832" t="s">
        <v>11607</v>
      </c>
      <c r="E204" s="832" t="s">
        <v>11608</v>
      </c>
      <c r="F204" s="849">
        <v>26</v>
      </c>
      <c r="G204" s="849">
        <v>2314</v>
      </c>
      <c r="H204" s="849">
        <v>1.4444444444444444</v>
      </c>
      <c r="I204" s="849">
        <v>89</v>
      </c>
      <c r="J204" s="849">
        <v>18</v>
      </c>
      <c r="K204" s="849">
        <v>1602</v>
      </c>
      <c r="L204" s="849">
        <v>1</v>
      </c>
      <c r="M204" s="849">
        <v>89</v>
      </c>
      <c r="N204" s="849">
        <v>37</v>
      </c>
      <c r="O204" s="849">
        <v>3293</v>
      </c>
      <c r="P204" s="837">
        <v>2.0555555555555554</v>
      </c>
      <c r="Q204" s="850">
        <v>89</v>
      </c>
    </row>
    <row r="205" spans="1:17" ht="14.4" customHeight="1" x14ac:dyDescent="0.3">
      <c r="A205" s="831" t="s">
        <v>11473</v>
      </c>
      <c r="B205" s="832" t="s">
        <v>11474</v>
      </c>
      <c r="C205" s="832" t="s">
        <v>8203</v>
      </c>
      <c r="D205" s="832" t="s">
        <v>11609</v>
      </c>
      <c r="E205" s="832" t="s">
        <v>3559</v>
      </c>
      <c r="F205" s="849">
        <v>0</v>
      </c>
      <c r="G205" s="849">
        <v>0</v>
      </c>
      <c r="H205" s="849"/>
      <c r="I205" s="849"/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11473</v>
      </c>
      <c r="B206" s="832" t="s">
        <v>11474</v>
      </c>
      <c r="C206" s="832" t="s">
        <v>8203</v>
      </c>
      <c r="D206" s="832" t="s">
        <v>11610</v>
      </c>
      <c r="E206" s="832" t="s">
        <v>11611</v>
      </c>
      <c r="F206" s="849">
        <v>4704</v>
      </c>
      <c r="G206" s="849">
        <v>141120</v>
      </c>
      <c r="H206" s="849">
        <v>0.81979783896828162</v>
      </c>
      <c r="I206" s="849">
        <v>30</v>
      </c>
      <c r="J206" s="849">
        <v>5738</v>
      </c>
      <c r="K206" s="849">
        <v>172140</v>
      </c>
      <c r="L206" s="849">
        <v>1</v>
      </c>
      <c r="M206" s="849">
        <v>30</v>
      </c>
      <c r="N206" s="849">
        <v>5993</v>
      </c>
      <c r="O206" s="849">
        <v>179790</v>
      </c>
      <c r="P206" s="837">
        <v>1.044440571627745</v>
      </c>
      <c r="Q206" s="850">
        <v>30</v>
      </c>
    </row>
    <row r="207" spans="1:17" ht="14.4" customHeight="1" x14ac:dyDescent="0.3">
      <c r="A207" s="831" t="s">
        <v>11473</v>
      </c>
      <c r="B207" s="832" t="s">
        <v>11474</v>
      </c>
      <c r="C207" s="832" t="s">
        <v>8203</v>
      </c>
      <c r="D207" s="832" t="s">
        <v>11612</v>
      </c>
      <c r="E207" s="832" t="s">
        <v>11613</v>
      </c>
      <c r="F207" s="849">
        <v>65</v>
      </c>
      <c r="G207" s="849">
        <v>3250</v>
      </c>
      <c r="H207" s="849">
        <v>0.70652173913043481</v>
      </c>
      <c r="I207" s="849">
        <v>50</v>
      </c>
      <c r="J207" s="849">
        <v>92</v>
      </c>
      <c r="K207" s="849">
        <v>4600</v>
      </c>
      <c r="L207" s="849">
        <v>1</v>
      </c>
      <c r="M207" s="849">
        <v>50</v>
      </c>
      <c r="N207" s="849">
        <v>91</v>
      </c>
      <c r="O207" s="849">
        <v>4550</v>
      </c>
      <c r="P207" s="837">
        <v>0.98913043478260865</v>
      </c>
      <c r="Q207" s="850">
        <v>50</v>
      </c>
    </row>
    <row r="208" spans="1:17" ht="14.4" customHeight="1" x14ac:dyDescent="0.3">
      <c r="A208" s="831" t="s">
        <v>11473</v>
      </c>
      <c r="B208" s="832" t="s">
        <v>11474</v>
      </c>
      <c r="C208" s="832" t="s">
        <v>8203</v>
      </c>
      <c r="D208" s="832" t="s">
        <v>11614</v>
      </c>
      <c r="E208" s="832" t="s">
        <v>11615</v>
      </c>
      <c r="F208" s="849">
        <v>940</v>
      </c>
      <c r="G208" s="849">
        <v>11280</v>
      </c>
      <c r="H208" s="849">
        <v>0.84456424079065584</v>
      </c>
      <c r="I208" s="849">
        <v>12</v>
      </c>
      <c r="J208" s="849">
        <v>1113</v>
      </c>
      <c r="K208" s="849">
        <v>13356</v>
      </c>
      <c r="L208" s="849">
        <v>1</v>
      </c>
      <c r="M208" s="849">
        <v>12</v>
      </c>
      <c r="N208" s="849">
        <v>1001</v>
      </c>
      <c r="O208" s="849">
        <v>12012</v>
      </c>
      <c r="P208" s="837">
        <v>0.89937106918238996</v>
      </c>
      <c r="Q208" s="850">
        <v>12</v>
      </c>
    </row>
    <row r="209" spans="1:17" ht="14.4" customHeight="1" x14ac:dyDescent="0.3">
      <c r="A209" s="831" t="s">
        <v>11473</v>
      </c>
      <c r="B209" s="832" t="s">
        <v>11474</v>
      </c>
      <c r="C209" s="832" t="s">
        <v>8203</v>
      </c>
      <c r="D209" s="832" t="s">
        <v>11616</v>
      </c>
      <c r="E209" s="832" t="s">
        <v>11617</v>
      </c>
      <c r="F209" s="849">
        <v>177</v>
      </c>
      <c r="G209" s="849">
        <v>32214</v>
      </c>
      <c r="H209" s="849">
        <v>0.96721311475409832</v>
      </c>
      <c r="I209" s="849">
        <v>182</v>
      </c>
      <c r="J209" s="849">
        <v>182</v>
      </c>
      <c r="K209" s="849">
        <v>33306</v>
      </c>
      <c r="L209" s="849">
        <v>1</v>
      </c>
      <c r="M209" s="849">
        <v>183</v>
      </c>
      <c r="N209" s="849">
        <v>164</v>
      </c>
      <c r="O209" s="849">
        <v>30012</v>
      </c>
      <c r="P209" s="837">
        <v>0.90109890109890112</v>
      </c>
      <c r="Q209" s="850">
        <v>183</v>
      </c>
    </row>
    <row r="210" spans="1:17" ht="14.4" customHeight="1" x14ac:dyDescent="0.3">
      <c r="A210" s="831" t="s">
        <v>11473</v>
      </c>
      <c r="B210" s="832" t="s">
        <v>11474</v>
      </c>
      <c r="C210" s="832" t="s">
        <v>8203</v>
      </c>
      <c r="D210" s="832" t="s">
        <v>11618</v>
      </c>
      <c r="E210" s="832" t="s">
        <v>11619</v>
      </c>
      <c r="F210" s="849">
        <v>0</v>
      </c>
      <c r="G210" s="849">
        <v>0</v>
      </c>
      <c r="H210" s="849"/>
      <c r="I210" s="849"/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11473</v>
      </c>
      <c r="B211" s="832" t="s">
        <v>11474</v>
      </c>
      <c r="C211" s="832" t="s">
        <v>8203</v>
      </c>
      <c r="D211" s="832" t="s">
        <v>11620</v>
      </c>
      <c r="E211" s="832" t="s">
        <v>11621</v>
      </c>
      <c r="F211" s="849">
        <v>97</v>
      </c>
      <c r="G211" s="849">
        <v>6984</v>
      </c>
      <c r="H211" s="849">
        <v>2.1260273972602741</v>
      </c>
      <c r="I211" s="849">
        <v>72</v>
      </c>
      <c r="J211" s="849">
        <v>45</v>
      </c>
      <c r="K211" s="849">
        <v>3285</v>
      </c>
      <c r="L211" s="849">
        <v>1</v>
      </c>
      <c r="M211" s="849">
        <v>73</v>
      </c>
      <c r="N211" s="849">
        <v>16</v>
      </c>
      <c r="O211" s="849">
        <v>1168</v>
      </c>
      <c r="P211" s="837">
        <v>0.35555555555555557</v>
      </c>
      <c r="Q211" s="850">
        <v>73</v>
      </c>
    </row>
    <row r="212" spans="1:17" ht="14.4" customHeight="1" x14ac:dyDescent="0.3">
      <c r="A212" s="831" t="s">
        <v>11473</v>
      </c>
      <c r="B212" s="832" t="s">
        <v>11474</v>
      </c>
      <c r="C212" s="832" t="s">
        <v>8203</v>
      </c>
      <c r="D212" s="832" t="s">
        <v>11622</v>
      </c>
      <c r="E212" s="832" t="s">
        <v>11623</v>
      </c>
      <c r="F212" s="849">
        <v>93</v>
      </c>
      <c r="G212" s="849">
        <v>17019</v>
      </c>
      <c r="H212" s="849">
        <v>1.2670488385944014</v>
      </c>
      <c r="I212" s="849">
        <v>183</v>
      </c>
      <c r="J212" s="849">
        <v>73</v>
      </c>
      <c r="K212" s="849">
        <v>13432</v>
      </c>
      <c r="L212" s="849">
        <v>1</v>
      </c>
      <c r="M212" s="849">
        <v>184</v>
      </c>
      <c r="N212" s="849">
        <v>65</v>
      </c>
      <c r="O212" s="849">
        <v>11960</v>
      </c>
      <c r="P212" s="837">
        <v>0.8904109589041096</v>
      </c>
      <c r="Q212" s="850">
        <v>184</v>
      </c>
    </row>
    <row r="213" spans="1:17" ht="14.4" customHeight="1" x14ac:dyDescent="0.3">
      <c r="A213" s="831" t="s">
        <v>11473</v>
      </c>
      <c r="B213" s="832" t="s">
        <v>11474</v>
      </c>
      <c r="C213" s="832" t="s">
        <v>8203</v>
      </c>
      <c r="D213" s="832" t="s">
        <v>11325</v>
      </c>
      <c r="E213" s="832" t="s">
        <v>11326</v>
      </c>
      <c r="F213" s="849">
        <v>130</v>
      </c>
      <c r="G213" s="849">
        <v>164840</v>
      </c>
      <c r="H213" s="849">
        <v>0.80300077942322678</v>
      </c>
      <c r="I213" s="849">
        <v>1268</v>
      </c>
      <c r="J213" s="849">
        <v>160</v>
      </c>
      <c r="K213" s="849">
        <v>205280</v>
      </c>
      <c r="L213" s="849">
        <v>1</v>
      </c>
      <c r="M213" s="849">
        <v>1283</v>
      </c>
      <c r="N213" s="849">
        <v>126</v>
      </c>
      <c r="O213" s="849">
        <v>161910</v>
      </c>
      <c r="P213" s="837">
        <v>0.78872759158222916</v>
      </c>
      <c r="Q213" s="850">
        <v>1285</v>
      </c>
    </row>
    <row r="214" spans="1:17" ht="14.4" customHeight="1" x14ac:dyDescent="0.3">
      <c r="A214" s="831" t="s">
        <v>11473</v>
      </c>
      <c r="B214" s="832" t="s">
        <v>11474</v>
      </c>
      <c r="C214" s="832" t="s">
        <v>8203</v>
      </c>
      <c r="D214" s="832" t="s">
        <v>8572</v>
      </c>
      <c r="E214" s="832" t="s">
        <v>8573</v>
      </c>
      <c r="F214" s="849">
        <v>4003</v>
      </c>
      <c r="G214" s="849">
        <v>592444</v>
      </c>
      <c r="H214" s="849">
        <v>0.86588288941374558</v>
      </c>
      <c r="I214" s="849">
        <v>148</v>
      </c>
      <c r="J214" s="849">
        <v>4592</v>
      </c>
      <c r="K214" s="849">
        <v>684208</v>
      </c>
      <c r="L214" s="849">
        <v>1</v>
      </c>
      <c r="M214" s="849">
        <v>149</v>
      </c>
      <c r="N214" s="849">
        <v>4004</v>
      </c>
      <c r="O214" s="849">
        <v>596596</v>
      </c>
      <c r="P214" s="837">
        <v>0.87195121951219512</v>
      </c>
      <c r="Q214" s="850">
        <v>149</v>
      </c>
    </row>
    <row r="215" spans="1:17" ht="14.4" customHeight="1" x14ac:dyDescent="0.3">
      <c r="A215" s="831" t="s">
        <v>11473</v>
      </c>
      <c r="B215" s="832" t="s">
        <v>11474</v>
      </c>
      <c r="C215" s="832" t="s">
        <v>8203</v>
      </c>
      <c r="D215" s="832" t="s">
        <v>11624</v>
      </c>
      <c r="E215" s="832" t="s">
        <v>11625</v>
      </c>
      <c r="F215" s="849">
        <v>4760</v>
      </c>
      <c r="G215" s="849">
        <v>142800</v>
      </c>
      <c r="H215" s="849">
        <v>0.82739440292021549</v>
      </c>
      <c r="I215" s="849">
        <v>30</v>
      </c>
      <c r="J215" s="849">
        <v>5753</v>
      </c>
      <c r="K215" s="849">
        <v>172590</v>
      </c>
      <c r="L215" s="849">
        <v>1</v>
      </c>
      <c r="M215" s="849">
        <v>30</v>
      </c>
      <c r="N215" s="849">
        <v>5998</v>
      </c>
      <c r="O215" s="849">
        <v>179940</v>
      </c>
      <c r="P215" s="837">
        <v>1.0425864766208934</v>
      </c>
      <c r="Q215" s="850">
        <v>30</v>
      </c>
    </row>
    <row r="216" spans="1:17" ht="14.4" customHeight="1" x14ac:dyDescent="0.3">
      <c r="A216" s="831" t="s">
        <v>11473</v>
      </c>
      <c r="B216" s="832" t="s">
        <v>11474</v>
      </c>
      <c r="C216" s="832" t="s">
        <v>8203</v>
      </c>
      <c r="D216" s="832" t="s">
        <v>11626</v>
      </c>
      <c r="E216" s="832" t="s">
        <v>11627</v>
      </c>
      <c r="F216" s="849">
        <v>1002</v>
      </c>
      <c r="G216" s="849">
        <v>31062</v>
      </c>
      <c r="H216" s="849">
        <v>0.8571428571428571</v>
      </c>
      <c r="I216" s="849">
        <v>31</v>
      </c>
      <c r="J216" s="849">
        <v>1169</v>
      </c>
      <c r="K216" s="849">
        <v>36239</v>
      </c>
      <c r="L216" s="849">
        <v>1</v>
      </c>
      <c r="M216" s="849">
        <v>31</v>
      </c>
      <c r="N216" s="849">
        <v>1011</v>
      </c>
      <c r="O216" s="849">
        <v>31341</v>
      </c>
      <c r="P216" s="837">
        <v>0.86484174508126599</v>
      </c>
      <c r="Q216" s="850">
        <v>31</v>
      </c>
    </row>
    <row r="217" spans="1:17" ht="14.4" customHeight="1" x14ac:dyDescent="0.3">
      <c r="A217" s="831" t="s">
        <v>11473</v>
      </c>
      <c r="B217" s="832" t="s">
        <v>11474</v>
      </c>
      <c r="C217" s="832" t="s">
        <v>8203</v>
      </c>
      <c r="D217" s="832" t="s">
        <v>11628</v>
      </c>
      <c r="E217" s="832" t="s">
        <v>11629</v>
      </c>
      <c r="F217" s="849">
        <v>1707</v>
      </c>
      <c r="G217" s="849">
        <v>46089</v>
      </c>
      <c r="H217" s="849">
        <v>0.90701381509032941</v>
      </c>
      <c r="I217" s="849">
        <v>27</v>
      </c>
      <c r="J217" s="849">
        <v>1882</v>
      </c>
      <c r="K217" s="849">
        <v>50814</v>
      </c>
      <c r="L217" s="849">
        <v>1</v>
      </c>
      <c r="M217" s="849">
        <v>27</v>
      </c>
      <c r="N217" s="849">
        <v>1790</v>
      </c>
      <c r="O217" s="849">
        <v>48330</v>
      </c>
      <c r="P217" s="837">
        <v>0.9511158342189161</v>
      </c>
      <c r="Q217" s="850">
        <v>27</v>
      </c>
    </row>
    <row r="218" spans="1:17" ht="14.4" customHeight="1" x14ac:dyDescent="0.3">
      <c r="A218" s="831" t="s">
        <v>11473</v>
      </c>
      <c r="B218" s="832" t="s">
        <v>11474</v>
      </c>
      <c r="C218" s="832" t="s">
        <v>8203</v>
      </c>
      <c r="D218" s="832" t="s">
        <v>11630</v>
      </c>
      <c r="E218" s="832" t="s">
        <v>11631</v>
      </c>
      <c r="F218" s="849">
        <v>23</v>
      </c>
      <c r="G218" s="849">
        <v>3726</v>
      </c>
      <c r="H218" s="849">
        <v>1.3446409238542043</v>
      </c>
      <c r="I218" s="849">
        <v>162</v>
      </c>
      <c r="J218" s="849">
        <v>17</v>
      </c>
      <c r="K218" s="849">
        <v>2771</v>
      </c>
      <c r="L218" s="849">
        <v>1</v>
      </c>
      <c r="M218" s="849">
        <v>163</v>
      </c>
      <c r="N218" s="849">
        <v>16</v>
      </c>
      <c r="O218" s="849">
        <v>2608</v>
      </c>
      <c r="P218" s="837">
        <v>0.94117647058823528</v>
      </c>
      <c r="Q218" s="850">
        <v>163</v>
      </c>
    </row>
    <row r="219" spans="1:17" ht="14.4" customHeight="1" x14ac:dyDescent="0.3">
      <c r="A219" s="831" t="s">
        <v>11473</v>
      </c>
      <c r="B219" s="832" t="s">
        <v>11474</v>
      </c>
      <c r="C219" s="832" t="s">
        <v>8203</v>
      </c>
      <c r="D219" s="832" t="s">
        <v>11632</v>
      </c>
      <c r="E219" s="832" t="s">
        <v>11633</v>
      </c>
      <c r="F219" s="849">
        <v>240</v>
      </c>
      <c r="G219" s="849">
        <v>5280</v>
      </c>
      <c r="H219" s="849">
        <v>1.0714285714285714</v>
      </c>
      <c r="I219" s="849">
        <v>22</v>
      </c>
      <c r="J219" s="849">
        <v>224</v>
      </c>
      <c r="K219" s="849">
        <v>4928</v>
      </c>
      <c r="L219" s="849">
        <v>1</v>
      </c>
      <c r="M219" s="849">
        <v>22</v>
      </c>
      <c r="N219" s="849">
        <v>257</v>
      </c>
      <c r="O219" s="849">
        <v>5654</v>
      </c>
      <c r="P219" s="837">
        <v>1.1473214285714286</v>
      </c>
      <c r="Q219" s="850">
        <v>22</v>
      </c>
    </row>
    <row r="220" spans="1:17" ht="14.4" customHeight="1" x14ac:dyDescent="0.3">
      <c r="A220" s="831" t="s">
        <v>11473</v>
      </c>
      <c r="B220" s="832" t="s">
        <v>11474</v>
      </c>
      <c r="C220" s="832" t="s">
        <v>8203</v>
      </c>
      <c r="D220" s="832" t="s">
        <v>11634</v>
      </c>
      <c r="E220" s="832" t="s">
        <v>11635</v>
      </c>
      <c r="F220" s="849">
        <v>36</v>
      </c>
      <c r="G220" s="849">
        <v>31032</v>
      </c>
      <c r="H220" s="849">
        <v>1.0490872210953346</v>
      </c>
      <c r="I220" s="849">
        <v>862</v>
      </c>
      <c r="J220" s="849">
        <v>34</v>
      </c>
      <c r="K220" s="849">
        <v>29580</v>
      </c>
      <c r="L220" s="849">
        <v>1</v>
      </c>
      <c r="M220" s="849">
        <v>870</v>
      </c>
      <c r="N220" s="849">
        <v>34</v>
      </c>
      <c r="O220" s="849">
        <v>29580</v>
      </c>
      <c r="P220" s="837">
        <v>1</v>
      </c>
      <c r="Q220" s="850">
        <v>870</v>
      </c>
    </row>
    <row r="221" spans="1:17" ht="14.4" customHeight="1" x14ac:dyDescent="0.3">
      <c r="A221" s="831" t="s">
        <v>11473</v>
      </c>
      <c r="B221" s="832" t="s">
        <v>11474</v>
      </c>
      <c r="C221" s="832" t="s">
        <v>8203</v>
      </c>
      <c r="D221" s="832" t="s">
        <v>11636</v>
      </c>
      <c r="E221" s="832" t="s">
        <v>11637</v>
      </c>
      <c r="F221" s="849">
        <v>0</v>
      </c>
      <c r="G221" s="849">
        <v>0</v>
      </c>
      <c r="H221" s="849"/>
      <c r="I221" s="849"/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11473</v>
      </c>
      <c r="B222" s="832" t="s">
        <v>11474</v>
      </c>
      <c r="C222" s="832" t="s">
        <v>8203</v>
      </c>
      <c r="D222" s="832" t="s">
        <v>11638</v>
      </c>
      <c r="E222" s="832" t="s">
        <v>11639</v>
      </c>
      <c r="F222" s="849">
        <v>1872</v>
      </c>
      <c r="G222" s="849">
        <v>46800</v>
      </c>
      <c r="H222" s="849">
        <v>0.91899852724594988</v>
      </c>
      <c r="I222" s="849">
        <v>25</v>
      </c>
      <c r="J222" s="849">
        <v>2037</v>
      </c>
      <c r="K222" s="849">
        <v>50925</v>
      </c>
      <c r="L222" s="849">
        <v>1</v>
      </c>
      <c r="M222" s="849">
        <v>25</v>
      </c>
      <c r="N222" s="849">
        <v>1913</v>
      </c>
      <c r="O222" s="849">
        <v>47825</v>
      </c>
      <c r="P222" s="837">
        <v>0.93912616593028964</v>
      </c>
      <c r="Q222" s="850">
        <v>25</v>
      </c>
    </row>
    <row r="223" spans="1:17" ht="14.4" customHeight="1" x14ac:dyDescent="0.3">
      <c r="A223" s="831" t="s">
        <v>11473</v>
      </c>
      <c r="B223" s="832" t="s">
        <v>11474</v>
      </c>
      <c r="C223" s="832" t="s">
        <v>8203</v>
      </c>
      <c r="D223" s="832" t="s">
        <v>11640</v>
      </c>
      <c r="E223" s="832" t="s">
        <v>11641</v>
      </c>
      <c r="F223" s="849">
        <v>388</v>
      </c>
      <c r="G223" s="849">
        <v>12804</v>
      </c>
      <c r="H223" s="849">
        <v>1.1901840490797546</v>
      </c>
      <c r="I223" s="849">
        <v>33</v>
      </c>
      <c r="J223" s="849">
        <v>326</v>
      </c>
      <c r="K223" s="849">
        <v>10758</v>
      </c>
      <c r="L223" s="849">
        <v>1</v>
      </c>
      <c r="M223" s="849">
        <v>33</v>
      </c>
      <c r="N223" s="849">
        <v>396</v>
      </c>
      <c r="O223" s="849">
        <v>13068</v>
      </c>
      <c r="P223" s="837">
        <v>1.2147239263803682</v>
      </c>
      <c r="Q223" s="850">
        <v>33</v>
      </c>
    </row>
    <row r="224" spans="1:17" ht="14.4" customHeight="1" x14ac:dyDescent="0.3">
      <c r="A224" s="831" t="s">
        <v>11473</v>
      </c>
      <c r="B224" s="832" t="s">
        <v>11474</v>
      </c>
      <c r="C224" s="832" t="s">
        <v>8203</v>
      </c>
      <c r="D224" s="832" t="s">
        <v>11642</v>
      </c>
      <c r="E224" s="832" t="s">
        <v>11643</v>
      </c>
      <c r="F224" s="849">
        <v>48</v>
      </c>
      <c r="G224" s="849">
        <v>1440</v>
      </c>
      <c r="H224" s="849">
        <v>0.87272727272727268</v>
      </c>
      <c r="I224" s="849">
        <v>30</v>
      </c>
      <c r="J224" s="849">
        <v>55</v>
      </c>
      <c r="K224" s="849">
        <v>1650</v>
      </c>
      <c r="L224" s="849">
        <v>1</v>
      </c>
      <c r="M224" s="849">
        <v>30</v>
      </c>
      <c r="N224" s="849">
        <v>85</v>
      </c>
      <c r="O224" s="849">
        <v>2550</v>
      </c>
      <c r="P224" s="837">
        <v>1.5454545454545454</v>
      </c>
      <c r="Q224" s="850">
        <v>30</v>
      </c>
    </row>
    <row r="225" spans="1:17" ht="14.4" customHeight="1" x14ac:dyDescent="0.3">
      <c r="A225" s="831" t="s">
        <v>11473</v>
      </c>
      <c r="B225" s="832" t="s">
        <v>11474</v>
      </c>
      <c r="C225" s="832" t="s">
        <v>8203</v>
      </c>
      <c r="D225" s="832" t="s">
        <v>11644</v>
      </c>
      <c r="E225" s="832" t="s">
        <v>11645</v>
      </c>
      <c r="F225" s="849">
        <v>59</v>
      </c>
      <c r="G225" s="849">
        <v>12036</v>
      </c>
      <c r="H225" s="849">
        <v>1.1512195121951219</v>
      </c>
      <c r="I225" s="849">
        <v>204</v>
      </c>
      <c r="J225" s="849">
        <v>51</v>
      </c>
      <c r="K225" s="849">
        <v>10455</v>
      </c>
      <c r="L225" s="849">
        <v>1</v>
      </c>
      <c r="M225" s="849">
        <v>205</v>
      </c>
      <c r="N225" s="849">
        <v>48</v>
      </c>
      <c r="O225" s="849">
        <v>9840</v>
      </c>
      <c r="P225" s="837">
        <v>0.94117647058823528</v>
      </c>
      <c r="Q225" s="850">
        <v>205</v>
      </c>
    </row>
    <row r="226" spans="1:17" ht="14.4" customHeight="1" x14ac:dyDescent="0.3">
      <c r="A226" s="831" t="s">
        <v>11473</v>
      </c>
      <c r="B226" s="832" t="s">
        <v>11474</v>
      </c>
      <c r="C226" s="832" t="s">
        <v>8203</v>
      </c>
      <c r="D226" s="832" t="s">
        <v>11646</v>
      </c>
      <c r="E226" s="832" t="s">
        <v>11647</v>
      </c>
      <c r="F226" s="849">
        <v>754</v>
      </c>
      <c r="G226" s="849">
        <v>19604</v>
      </c>
      <c r="H226" s="849">
        <v>0.98433420365535251</v>
      </c>
      <c r="I226" s="849">
        <v>26</v>
      </c>
      <c r="J226" s="849">
        <v>766</v>
      </c>
      <c r="K226" s="849">
        <v>19916</v>
      </c>
      <c r="L226" s="849">
        <v>1</v>
      </c>
      <c r="M226" s="849">
        <v>26</v>
      </c>
      <c r="N226" s="849">
        <v>801</v>
      </c>
      <c r="O226" s="849">
        <v>20826</v>
      </c>
      <c r="P226" s="837">
        <v>1.0456919060052219</v>
      </c>
      <c r="Q226" s="850">
        <v>26</v>
      </c>
    </row>
    <row r="227" spans="1:17" ht="14.4" customHeight="1" x14ac:dyDescent="0.3">
      <c r="A227" s="831" t="s">
        <v>11473</v>
      </c>
      <c r="B227" s="832" t="s">
        <v>11474</v>
      </c>
      <c r="C227" s="832" t="s">
        <v>8203</v>
      </c>
      <c r="D227" s="832" t="s">
        <v>11648</v>
      </c>
      <c r="E227" s="832" t="s">
        <v>11649</v>
      </c>
      <c r="F227" s="849">
        <v>599</v>
      </c>
      <c r="G227" s="849">
        <v>50316</v>
      </c>
      <c r="H227" s="849">
        <v>0.92295839753466868</v>
      </c>
      <c r="I227" s="849">
        <v>84</v>
      </c>
      <c r="J227" s="849">
        <v>649</v>
      </c>
      <c r="K227" s="849">
        <v>54516</v>
      </c>
      <c r="L227" s="849">
        <v>1</v>
      </c>
      <c r="M227" s="849">
        <v>84</v>
      </c>
      <c r="N227" s="849">
        <v>645</v>
      </c>
      <c r="O227" s="849">
        <v>54180</v>
      </c>
      <c r="P227" s="837">
        <v>0.99383667180277346</v>
      </c>
      <c r="Q227" s="850">
        <v>84</v>
      </c>
    </row>
    <row r="228" spans="1:17" ht="14.4" customHeight="1" x14ac:dyDescent="0.3">
      <c r="A228" s="831" t="s">
        <v>11473</v>
      </c>
      <c r="B228" s="832" t="s">
        <v>11474</v>
      </c>
      <c r="C228" s="832" t="s">
        <v>8203</v>
      </c>
      <c r="D228" s="832" t="s">
        <v>11650</v>
      </c>
      <c r="E228" s="832" t="s">
        <v>11651</v>
      </c>
      <c r="F228" s="849">
        <v>183</v>
      </c>
      <c r="G228" s="849">
        <v>32025</v>
      </c>
      <c r="H228" s="849">
        <v>0.93793931583880041</v>
      </c>
      <c r="I228" s="849">
        <v>175</v>
      </c>
      <c r="J228" s="849">
        <v>194</v>
      </c>
      <c r="K228" s="849">
        <v>34144</v>
      </c>
      <c r="L228" s="849">
        <v>1</v>
      </c>
      <c r="M228" s="849">
        <v>176</v>
      </c>
      <c r="N228" s="849">
        <v>176</v>
      </c>
      <c r="O228" s="849">
        <v>30976</v>
      </c>
      <c r="P228" s="837">
        <v>0.90721649484536082</v>
      </c>
      <c r="Q228" s="850">
        <v>176</v>
      </c>
    </row>
    <row r="229" spans="1:17" ht="14.4" customHeight="1" x14ac:dyDescent="0.3">
      <c r="A229" s="831" t="s">
        <v>11473</v>
      </c>
      <c r="B229" s="832" t="s">
        <v>11474</v>
      </c>
      <c r="C229" s="832" t="s">
        <v>8203</v>
      </c>
      <c r="D229" s="832" t="s">
        <v>11652</v>
      </c>
      <c r="E229" s="832" t="s">
        <v>11653</v>
      </c>
      <c r="F229" s="849">
        <v>63</v>
      </c>
      <c r="G229" s="849">
        <v>15876</v>
      </c>
      <c r="H229" s="849">
        <v>1.5305119059095729</v>
      </c>
      <c r="I229" s="849">
        <v>252</v>
      </c>
      <c r="J229" s="849">
        <v>41</v>
      </c>
      <c r="K229" s="849">
        <v>10373</v>
      </c>
      <c r="L229" s="849">
        <v>1</v>
      </c>
      <c r="M229" s="849">
        <v>253</v>
      </c>
      <c r="N229" s="849">
        <v>59</v>
      </c>
      <c r="O229" s="849">
        <v>14927</v>
      </c>
      <c r="P229" s="837">
        <v>1.4390243902439024</v>
      </c>
      <c r="Q229" s="850">
        <v>253</v>
      </c>
    </row>
    <row r="230" spans="1:17" ht="14.4" customHeight="1" x14ac:dyDescent="0.3">
      <c r="A230" s="831" t="s">
        <v>11473</v>
      </c>
      <c r="B230" s="832" t="s">
        <v>11474</v>
      </c>
      <c r="C230" s="832" t="s">
        <v>8203</v>
      </c>
      <c r="D230" s="832" t="s">
        <v>11654</v>
      </c>
      <c r="E230" s="832" t="s">
        <v>11655</v>
      </c>
      <c r="F230" s="849">
        <v>411</v>
      </c>
      <c r="G230" s="849">
        <v>6165</v>
      </c>
      <c r="H230" s="849">
        <v>0.91130820399113077</v>
      </c>
      <c r="I230" s="849">
        <v>15</v>
      </c>
      <c r="J230" s="849">
        <v>451</v>
      </c>
      <c r="K230" s="849">
        <v>6765</v>
      </c>
      <c r="L230" s="849">
        <v>1</v>
      </c>
      <c r="M230" s="849">
        <v>15</v>
      </c>
      <c r="N230" s="849">
        <v>397</v>
      </c>
      <c r="O230" s="849">
        <v>5955</v>
      </c>
      <c r="P230" s="837">
        <v>0.88026607538802659</v>
      </c>
      <c r="Q230" s="850">
        <v>15</v>
      </c>
    </row>
    <row r="231" spans="1:17" ht="14.4" customHeight="1" x14ac:dyDescent="0.3">
      <c r="A231" s="831" t="s">
        <v>11473</v>
      </c>
      <c r="B231" s="832" t="s">
        <v>11474</v>
      </c>
      <c r="C231" s="832" t="s">
        <v>8203</v>
      </c>
      <c r="D231" s="832" t="s">
        <v>11656</v>
      </c>
      <c r="E231" s="832" t="s">
        <v>11657</v>
      </c>
      <c r="F231" s="849">
        <v>629</v>
      </c>
      <c r="G231" s="849">
        <v>14467</v>
      </c>
      <c r="H231" s="849">
        <v>0.89728958630527822</v>
      </c>
      <c r="I231" s="849">
        <v>23</v>
      </c>
      <c r="J231" s="849">
        <v>701</v>
      </c>
      <c r="K231" s="849">
        <v>16123</v>
      </c>
      <c r="L231" s="849">
        <v>1</v>
      </c>
      <c r="M231" s="849">
        <v>23</v>
      </c>
      <c r="N231" s="849">
        <v>766</v>
      </c>
      <c r="O231" s="849">
        <v>17618</v>
      </c>
      <c r="P231" s="837">
        <v>1.0927246790299572</v>
      </c>
      <c r="Q231" s="850">
        <v>23</v>
      </c>
    </row>
    <row r="232" spans="1:17" ht="14.4" customHeight="1" x14ac:dyDescent="0.3">
      <c r="A232" s="831" t="s">
        <v>11473</v>
      </c>
      <c r="B232" s="832" t="s">
        <v>11474</v>
      </c>
      <c r="C232" s="832" t="s">
        <v>8203</v>
      </c>
      <c r="D232" s="832" t="s">
        <v>11658</v>
      </c>
      <c r="E232" s="832" t="s">
        <v>11659</v>
      </c>
      <c r="F232" s="849">
        <v>44</v>
      </c>
      <c r="G232" s="849">
        <v>11044</v>
      </c>
      <c r="H232" s="849">
        <v>1.1532999164578113</v>
      </c>
      <c r="I232" s="849">
        <v>251</v>
      </c>
      <c r="J232" s="849">
        <v>38</v>
      </c>
      <c r="K232" s="849">
        <v>9576</v>
      </c>
      <c r="L232" s="849">
        <v>1</v>
      </c>
      <c r="M232" s="849">
        <v>252</v>
      </c>
      <c r="N232" s="849">
        <v>54</v>
      </c>
      <c r="O232" s="849">
        <v>13608</v>
      </c>
      <c r="P232" s="837">
        <v>1.4210526315789473</v>
      </c>
      <c r="Q232" s="850">
        <v>252</v>
      </c>
    </row>
    <row r="233" spans="1:17" ht="14.4" customHeight="1" x14ac:dyDescent="0.3">
      <c r="A233" s="831" t="s">
        <v>11473</v>
      </c>
      <c r="B233" s="832" t="s">
        <v>11474</v>
      </c>
      <c r="C233" s="832" t="s">
        <v>8203</v>
      </c>
      <c r="D233" s="832" t="s">
        <v>11660</v>
      </c>
      <c r="E233" s="832" t="s">
        <v>11661</v>
      </c>
      <c r="F233" s="849">
        <v>338</v>
      </c>
      <c r="G233" s="849">
        <v>12506</v>
      </c>
      <c r="H233" s="849">
        <v>0.80285035629453683</v>
      </c>
      <c r="I233" s="849">
        <v>37</v>
      </c>
      <c r="J233" s="849">
        <v>421</v>
      </c>
      <c r="K233" s="849">
        <v>15577</v>
      </c>
      <c r="L233" s="849">
        <v>1</v>
      </c>
      <c r="M233" s="849">
        <v>37</v>
      </c>
      <c r="N233" s="849">
        <v>386</v>
      </c>
      <c r="O233" s="849">
        <v>14282</v>
      </c>
      <c r="P233" s="837">
        <v>0.91686460807600945</v>
      </c>
      <c r="Q233" s="850">
        <v>37</v>
      </c>
    </row>
    <row r="234" spans="1:17" ht="14.4" customHeight="1" x14ac:dyDescent="0.3">
      <c r="A234" s="831" t="s">
        <v>11473</v>
      </c>
      <c r="B234" s="832" t="s">
        <v>11474</v>
      </c>
      <c r="C234" s="832" t="s">
        <v>8203</v>
      </c>
      <c r="D234" s="832" t="s">
        <v>11662</v>
      </c>
      <c r="E234" s="832" t="s">
        <v>11663</v>
      </c>
      <c r="F234" s="849">
        <v>3746</v>
      </c>
      <c r="G234" s="849">
        <v>86158</v>
      </c>
      <c r="H234" s="849">
        <v>0.79230118443316411</v>
      </c>
      <c r="I234" s="849">
        <v>23</v>
      </c>
      <c r="J234" s="849">
        <v>4728</v>
      </c>
      <c r="K234" s="849">
        <v>108744</v>
      </c>
      <c r="L234" s="849">
        <v>1</v>
      </c>
      <c r="M234" s="849">
        <v>23</v>
      </c>
      <c r="N234" s="849">
        <v>5168</v>
      </c>
      <c r="O234" s="849">
        <v>118864</v>
      </c>
      <c r="P234" s="837">
        <v>1.0930626057529611</v>
      </c>
      <c r="Q234" s="850">
        <v>23</v>
      </c>
    </row>
    <row r="235" spans="1:17" ht="14.4" customHeight="1" x14ac:dyDescent="0.3">
      <c r="A235" s="831" t="s">
        <v>11473</v>
      </c>
      <c r="B235" s="832" t="s">
        <v>11474</v>
      </c>
      <c r="C235" s="832" t="s">
        <v>8203</v>
      </c>
      <c r="D235" s="832" t="s">
        <v>11664</v>
      </c>
      <c r="E235" s="832" t="s">
        <v>11665</v>
      </c>
      <c r="F235" s="849"/>
      <c r="G235" s="849"/>
      <c r="H235" s="849"/>
      <c r="I235" s="849"/>
      <c r="J235" s="849">
        <v>4</v>
      </c>
      <c r="K235" s="849">
        <v>1600</v>
      </c>
      <c r="L235" s="849">
        <v>1</v>
      </c>
      <c r="M235" s="849">
        <v>400</v>
      </c>
      <c r="N235" s="849">
        <v>3</v>
      </c>
      <c r="O235" s="849">
        <v>1200</v>
      </c>
      <c r="P235" s="837">
        <v>0.75</v>
      </c>
      <c r="Q235" s="850">
        <v>400</v>
      </c>
    </row>
    <row r="236" spans="1:17" ht="14.4" customHeight="1" x14ac:dyDescent="0.3">
      <c r="A236" s="831" t="s">
        <v>11473</v>
      </c>
      <c r="B236" s="832" t="s">
        <v>11474</v>
      </c>
      <c r="C236" s="832" t="s">
        <v>8203</v>
      </c>
      <c r="D236" s="832" t="s">
        <v>11666</v>
      </c>
      <c r="E236" s="832" t="s">
        <v>11667</v>
      </c>
      <c r="F236" s="849">
        <v>0</v>
      </c>
      <c r="G236" s="849">
        <v>0</v>
      </c>
      <c r="H236" s="849"/>
      <c r="I236" s="849"/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11473</v>
      </c>
      <c r="B237" s="832" t="s">
        <v>11474</v>
      </c>
      <c r="C237" s="832" t="s">
        <v>8203</v>
      </c>
      <c r="D237" s="832" t="s">
        <v>11668</v>
      </c>
      <c r="E237" s="832" t="s">
        <v>11669</v>
      </c>
      <c r="F237" s="849">
        <v>2</v>
      </c>
      <c r="G237" s="849">
        <v>432</v>
      </c>
      <c r="H237" s="849">
        <v>2</v>
      </c>
      <c r="I237" s="849">
        <v>216</v>
      </c>
      <c r="J237" s="849">
        <v>1</v>
      </c>
      <c r="K237" s="849">
        <v>216</v>
      </c>
      <c r="L237" s="849">
        <v>1</v>
      </c>
      <c r="M237" s="849">
        <v>216</v>
      </c>
      <c r="N237" s="849"/>
      <c r="O237" s="849"/>
      <c r="P237" s="837"/>
      <c r="Q237" s="850"/>
    </row>
    <row r="238" spans="1:17" ht="14.4" customHeight="1" x14ac:dyDescent="0.3">
      <c r="A238" s="831" t="s">
        <v>11473</v>
      </c>
      <c r="B238" s="832" t="s">
        <v>11474</v>
      </c>
      <c r="C238" s="832" t="s">
        <v>8203</v>
      </c>
      <c r="D238" s="832" t="s">
        <v>11670</v>
      </c>
      <c r="E238" s="832" t="s">
        <v>11671</v>
      </c>
      <c r="F238" s="849">
        <v>52</v>
      </c>
      <c r="G238" s="849">
        <v>8840</v>
      </c>
      <c r="H238" s="849">
        <v>0.84747387594669732</v>
      </c>
      <c r="I238" s="849">
        <v>170</v>
      </c>
      <c r="J238" s="849">
        <v>61</v>
      </c>
      <c r="K238" s="849">
        <v>10431</v>
      </c>
      <c r="L238" s="849">
        <v>1</v>
      </c>
      <c r="M238" s="849">
        <v>171</v>
      </c>
      <c r="N238" s="849">
        <v>41</v>
      </c>
      <c r="O238" s="849">
        <v>7011</v>
      </c>
      <c r="P238" s="837">
        <v>0.67213114754098358</v>
      </c>
      <c r="Q238" s="850">
        <v>171</v>
      </c>
    </row>
    <row r="239" spans="1:17" ht="14.4" customHeight="1" x14ac:dyDescent="0.3">
      <c r="A239" s="831" t="s">
        <v>11473</v>
      </c>
      <c r="B239" s="832" t="s">
        <v>11474</v>
      </c>
      <c r="C239" s="832" t="s">
        <v>8203</v>
      </c>
      <c r="D239" s="832" t="s">
        <v>11672</v>
      </c>
      <c r="E239" s="832" t="s">
        <v>11673</v>
      </c>
      <c r="F239" s="849">
        <v>7</v>
      </c>
      <c r="G239" s="849">
        <v>4109</v>
      </c>
      <c r="H239" s="849">
        <v>0.99829931972789121</v>
      </c>
      <c r="I239" s="849">
        <v>587</v>
      </c>
      <c r="J239" s="849">
        <v>7</v>
      </c>
      <c r="K239" s="849">
        <v>4116</v>
      </c>
      <c r="L239" s="849">
        <v>1</v>
      </c>
      <c r="M239" s="849">
        <v>588</v>
      </c>
      <c r="N239" s="849">
        <v>8</v>
      </c>
      <c r="O239" s="849">
        <v>4704</v>
      </c>
      <c r="P239" s="837">
        <v>1.1428571428571428</v>
      </c>
      <c r="Q239" s="850">
        <v>588</v>
      </c>
    </row>
    <row r="240" spans="1:17" ht="14.4" customHeight="1" x14ac:dyDescent="0.3">
      <c r="A240" s="831" t="s">
        <v>11473</v>
      </c>
      <c r="B240" s="832" t="s">
        <v>11474</v>
      </c>
      <c r="C240" s="832" t="s">
        <v>8203</v>
      </c>
      <c r="D240" s="832" t="s">
        <v>11674</v>
      </c>
      <c r="E240" s="832" t="s">
        <v>11675</v>
      </c>
      <c r="F240" s="849">
        <v>3</v>
      </c>
      <c r="G240" s="849">
        <v>978</v>
      </c>
      <c r="H240" s="849">
        <v>0.99694189602446481</v>
      </c>
      <c r="I240" s="849">
        <v>326</v>
      </c>
      <c r="J240" s="849">
        <v>3</v>
      </c>
      <c r="K240" s="849">
        <v>981</v>
      </c>
      <c r="L240" s="849">
        <v>1</v>
      </c>
      <c r="M240" s="849">
        <v>327</v>
      </c>
      <c r="N240" s="849">
        <v>4</v>
      </c>
      <c r="O240" s="849">
        <v>1308</v>
      </c>
      <c r="P240" s="837">
        <v>1.3333333333333333</v>
      </c>
      <c r="Q240" s="850">
        <v>327</v>
      </c>
    </row>
    <row r="241" spans="1:17" ht="14.4" customHeight="1" x14ac:dyDescent="0.3">
      <c r="A241" s="831" t="s">
        <v>11473</v>
      </c>
      <c r="B241" s="832" t="s">
        <v>11474</v>
      </c>
      <c r="C241" s="832" t="s">
        <v>8203</v>
      </c>
      <c r="D241" s="832" t="s">
        <v>11676</v>
      </c>
      <c r="E241" s="832" t="s">
        <v>11677</v>
      </c>
      <c r="F241" s="849">
        <v>2</v>
      </c>
      <c r="G241" s="849">
        <v>662</v>
      </c>
      <c r="H241" s="849">
        <v>0.66666666666666663</v>
      </c>
      <c r="I241" s="849">
        <v>331</v>
      </c>
      <c r="J241" s="849">
        <v>3</v>
      </c>
      <c r="K241" s="849">
        <v>993</v>
      </c>
      <c r="L241" s="849">
        <v>1</v>
      </c>
      <c r="M241" s="849">
        <v>331</v>
      </c>
      <c r="N241" s="849">
        <v>3</v>
      </c>
      <c r="O241" s="849">
        <v>993</v>
      </c>
      <c r="P241" s="837">
        <v>1</v>
      </c>
      <c r="Q241" s="850">
        <v>331</v>
      </c>
    </row>
    <row r="242" spans="1:17" ht="14.4" customHeight="1" x14ac:dyDescent="0.3">
      <c r="A242" s="831" t="s">
        <v>11473</v>
      </c>
      <c r="B242" s="832" t="s">
        <v>11474</v>
      </c>
      <c r="C242" s="832" t="s">
        <v>8203</v>
      </c>
      <c r="D242" s="832" t="s">
        <v>11678</v>
      </c>
      <c r="E242" s="832" t="s">
        <v>11679</v>
      </c>
      <c r="F242" s="849">
        <v>39</v>
      </c>
      <c r="G242" s="849">
        <v>10803</v>
      </c>
      <c r="H242" s="849">
        <v>1.3448275862068966</v>
      </c>
      <c r="I242" s="849">
        <v>277</v>
      </c>
      <c r="J242" s="849">
        <v>29</v>
      </c>
      <c r="K242" s="849">
        <v>8033</v>
      </c>
      <c r="L242" s="849">
        <v>1</v>
      </c>
      <c r="M242" s="849">
        <v>277</v>
      </c>
      <c r="N242" s="849">
        <v>17</v>
      </c>
      <c r="O242" s="849">
        <v>4709</v>
      </c>
      <c r="P242" s="837">
        <v>0.58620689655172409</v>
      </c>
      <c r="Q242" s="850">
        <v>277</v>
      </c>
    </row>
    <row r="243" spans="1:17" ht="14.4" customHeight="1" x14ac:dyDescent="0.3">
      <c r="A243" s="831" t="s">
        <v>11473</v>
      </c>
      <c r="B243" s="832" t="s">
        <v>11474</v>
      </c>
      <c r="C243" s="832" t="s">
        <v>8203</v>
      </c>
      <c r="D243" s="832" t="s">
        <v>11680</v>
      </c>
      <c r="E243" s="832" t="s">
        <v>11681</v>
      </c>
      <c r="F243" s="849">
        <v>1042</v>
      </c>
      <c r="G243" s="849">
        <v>30218</v>
      </c>
      <c r="H243" s="849">
        <v>0.91644678979771332</v>
      </c>
      <c r="I243" s="849">
        <v>29</v>
      </c>
      <c r="J243" s="849">
        <v>1137</v>
      </c>
      <c r="K243" s="849">
        <v>32973</v>
      </c>
      <c r="L243" s="849">
        <v>1</v>
      </c>
      <c r="M243" s="849">
        <v>29</v>
      </c>
      <c r="N243" s="849">
        <v>1069</v>
      </c>
      <c r="O243" s="849">
        <v>31001</v>
      </c>
      <c r="P243" s="837">
        <v>0.94019349164467902</v>
      </c>
      <c r="Q243" s="850">
        <v>29</v>
      </c>
    </row>
    <row r="244" spans="1:17" ht="14.4" customHeight="1" x14ac:dyDescent="0.3">
      <c r="A244" s="831" t="s">
        <v>11473</v>
      </c>
      <c r="B244" s="832" t="s">
        <v>11474</v>
      </c>
      <c r="C244" s="832" t="s">
        <v>8203</v>
      </c>
      <c r="D244" s="832" t="s">
        <v>11682</v>
      </c>
      <c r="E244" s="832" t="s">
        <v>11683</v>
      </c>
      <c r="F244" s="849">
        <v>93</v>
      </c>
      <c r="G244" s="849">
        <v>16461</v>
      </c>
      <c r="H244" s="849">
        <v>0.87242951028195892</v>
      </c>
      <c r="I244" s="849">
        <v>177</v>
      </c>
      <c r="J244" s="849">
        <v>106</v>
      </c>
      <c r="K244" s="849">
        <v>18868</v>
      </c>
      <c r="L244" s="849">
        <v>1</v>
      </c>
      <c r="M244" s="849">
        <v>178</v>
      </c>
      <c r="N244" s="849">
        <v>94</v>
      </c>
      <c r="O244" s="849">
        <v>16732</v>
      </c>
      <c r="P244" s="837">
        <v>0.8867924528301887</v>
      </c>
      <c r="Q244" s="850">
        <v>178</v>
      </c>
    </row>
    <row r="245" spans="1:17" ht="14.4" customHeight="1" x14ac:dyDescent="0.3">
      <c r="A245" s="831" t="s">
        <v>11473</v>
      </c>
      <c r="B245" s="832" t="s">
        <v>11474</v>
      </c>
      <c r="C245" s="832" t="s">
        <v>8203</v>
      </c>
      <c r="D245" s="832" t="s">
        <v>11684</v>
      </c>
      <c r="E245" s="832" t="s">
        <v>3684</v>
      </c>
      <c r="F245" s="849">
        <v>12</v>
      </c>
      <c r="G245" s="849">
        <v>2376</v>
      </c>
      <c r="H245" s="849">
        <v>1.085427135678392</v>
      </c>
      <c r="I245" s="849">
        <v>198</v>
      </c>
      <c r="J245" s="849">
        <v>11</v>
      </c>
      <c r="K245" s="849">
        <v>2189</v>
      </c>
      <c r="L245" s="849">
        <v>1</v>
      </c>
      <c r="M245" s="849">
        <v>199</v>
      </c>
      <c r="N245" s="849">
        <v>10</v>
      </c>
      <c r="O245" s="849">
        <v>1990</v>
      </c>
      <c r="P245" s="837">
        <v>0.90909090909090906</v>
      </c>
      <c r="Q245" s="850">
        <v>199</v>
      </c>
    </row>
    <row r="246" spans="1:17" ht="14.4" customHeight="1" x14ac:dyDescent="0.3">
      <c r="A246" s="831" t="s">
        <v>11473</v>
      </c>
      <c r="B246" s="832" t="s">
        <v>11474</v>
      </c>
      <c r="C246" s="832" t="s">
        <v>8203</v>
      </c>
      <c r="D246" s="832" t="s">
        <v>11685</v>
      </c>
      <c r="E246" s="832" t="s">
        <v>11686</v>
      </c>
      <c r="F246" s="849">
        <v>113</v>
      </c>
      <c r="G246" s="849">
        <v>1695</v>
      </c>
      <c r="H246" s="849">
        <v>0.92622950819672134</v>
      </c>
      <c r="I246" s="849">
        <v>15</v>
      </c>
      <c r="J246" s="849">
        <v>122</v>
      </c>
      <c r="K246" s="849">
        <v>1830</v>
      </c>
      <c r="L246" s="849">
        <v>1</v>
      </c>
      <c r="M246" s="849">
        <v>15</v>
      </c>
      <c r="N246" s="849">
        <v>100</v>
      </c>
      <c r="O246" s="849">
        <v>1500</v>
      </c>
      <c r="P246" s="837">
        <v>0.81967213114754101</v>
      </c>
      <c r="Q246" s="850">
        <v>15</v>
      </c>
    </row>
    <row r="247" spans="1:17" ht="14.4" customHeight="1" x14ac:dyDescent="0.3">
      <c r="A247" s="831" t="s">
        <v>11473</v>
      </c>
      <c r="B247" s="832" t="s">
        <v>11474</v>
      </c>
      <c r="C247" s="832" t="s">
        <v>8203</v>
      </c>
      <c r="D247" s="832" t="s">
        <v>11687</v>
      </c>
      <c r="E247" s="832" t="s">
        <v>11688</v>
      </c>
      <c r="F247" s="849">
        <v>593</v>
      </c>
      <c r="G247" s="849">
        <v>11267</v>
      </c>
      <c r="H247" s="849">
        <v>0.79704301075268813</v>
      </c>
      <c r="I247" s="849">
        <v>19</v>
      </c>
      <c r="J247" s="849">
        <v>744</v>
      </c>
      <c r="K247" s="849">
        <v>14136</v>
      </c>
      <c r="L247" s="849">
        <v>1</v>
      </c>
      <c r="M247" s="849">
        <v>19</v>
      </c>
      <c r="N247" s="849">
        <v>642</v>
      </c>
      <c r="O247" s="849">
        <v>12198</v>
      </c>
      <c r="P247" s="837">
        <v>0.86290322580645162</v>
      </c>
      <c r="Q247" s="850">
        <v>19</v>
      </c>
    </row>
    <row r="248" spans="1:17" ht="14.4" customHeight="1" x14ac:dyDescent="0.3">
      <c r="A248" s="831" t="s">
        <v>11473</v>
      </c>
      <c r="B248" s="832" t="s">
        <v>11474</v>
      </c>
      <c r="C248" s="832" t="s">
        <v>8203</v>
      </c>
      <c r="D248" s="832" t="s">
        <v>11689</v>
      </c>
      <c r="E248" s="832" t="s">
        <v>3456</v>
      </c>
      <c r="F248" s="849">
        <v>1635</v>
      </c>
      <c r="G248" s="849">
        <v>32700</v>
      </c>
      <c r="H248" s="849">
        <v>0.9043141592920354</v>
      </c>
      <c r="I248" s="849">
        <v>20</v>
      </c>
      <c r="J248" s="849">
        <v>1808</v>
      </c>
      <c r="K248" s="849">
        <v>36160</v>
      </c>
      <c r="L248" s="849">
        <v>1</v>
      </c>
      <c r="M248" s="849">
        <v>20</v>
      </c>
      <c r="N248" s="849">
        <v>1566</v>
      </c>
      <c r="O248" s="849">
        <v>31320</v>
      </c>
      <c r="P248" s="837">
        <v>0.86615044247787609</v>
      </c>
      <c r="Q248" s="850">
        <v>20</v>
      </c>
    </row>
    <row r="249" spans="1:17" ht="14.4" customHeight="1" x14ac:dyDescent="0.3">
      <c r="A249" s="831" t="s">
        <v>11473</v>
      </c>
      <c r="B249" s="832" t="s">
        <v>11474</v>
      </c>
      <c r="C249" s="832" t="s">
        <v>8203</v>
      </c>
      <c r="D249" s="832" t="s">
        <v>11690</v>
      </c>
      <c r="E249" s="832" t="s">
        <v>11691</v>
      </c>
      <c r="F249" s="849">
        <v>2</v>
      </c>
      <c r="G249" s="849">
        <v>370</v>
      </c>
      <c r="H249" s="849">
        <v>0.28417818740399386</v>
      </c>
      <c r="I249" s="849">
        <v>185</v>
      </c>
      <c r="J249" s="849">
        <v>7</v>
      </c>
      <c r="K249" s="849">
        <v>1302</v>
      </c>
      <c r="L249" s="849">
        <v>1</v>
      </c>
      <c r="M249" s="849">
        <v>186</v>
      </c>
      <c r="N249" s="849">
        <v>8</v>
      </c>
      <c r="O249" s="849">
        <v>1488</v>
      </c>
      <c r="P249" s="837">
        <v>1.1428571428571428</v>
      </c>
      <c r="Q249" s="850">
        <v>186</v>
      </c>
    </row>
    <row r="250" spans="1:17" ht="14.4" customHeight="1" x14ac:dyDescent="0.3">
      <c r="A250" s="831" t="s">
        <v>11473</v>
      </c>
      <c r="B250" s="832" t="s">
        <v>11474</v>
      </c>
      <c r="C250" s="832" t="s">
        <v>8203</v>
      </c>
      <c r="D250" s="832" t="s">
        <v>11692</v>
      </c>
      <c r="E250" s="832" t="s">
        <v>11693</v>
      </c>
      <c r="F250" s="849">
        <v>7</v>
      </c>
      <c r="G250" s="849">
        <v>1309</v>
      </c>
      <c r="H250" s="849">
        <v>0.58023049645390068</v>
      </c>
      <c r="I250" s="849">
        <v>187</v>
      </c>
      <c r="J250" s="849">
        <v>12</v>
      </c>
      <c r="K250" s="849">
        <v>2256</v>
      </c>
      <c r="L250" s="849">
        <v>1</v>
      </c>
      <c r="M250" s="849">
        <v>188</v>
      </c>
      <c r="N250" s="849">
        <v>22</v>
      </c>
      <c r="O250" s="849">
        <v>4136</v>
      </c>
      <c r="P250" s="837">
        <v>1.8333333333333333</v>
      </c>
      <c r="Q250" s="850">
        <v>188</v>
      </c>
    </row>
    <row r="251" spans="1:17" ht="14.4" customHeight="1" x14ac:dyDescent="0.3">
      <c r="A251" s="831" t="s">
        <v>11473</v>
      </c>
      <c r="B251" s="832" t="s">
        <v>11474</v>
      </c>
      <c r="C251" s="832" t="s">
        <v>8203</v>
      </c>
      <c r="D251" s="832" t="s">
        <v>11694</v>
      </c>
      <c r="E251" s="832" t="s">
        <v>11695</v>
      </c>
      <c r="F251" s="849">
        <v>44</v>
      </c>
      <c r="G251" s="849">
        <v>11748</v>
      </c>
      <c r="H251" s="849">
        <v>1.5655650319829424</v>
      </c>
      <c r="I251" s="849">
        <v>267</v>
      </c>
      <c r="J251" s="849">
        <v>28</v>
      </c>
      <c r="K251" s="849">
        <v>7504</v>
      </c>
      <c r="L251" s="849">
        <v>1</v>
      </c>
      <c r="M251" s="849">
        <v>268</v>
      </c>
      <c r="N251" s="849">
        <v>31</v>
      </c>
      <c r="O251" s="849">
        <v>8308</v>
      </c>
      <c r="P251" s="837">
        <v>1.1071428571428572</v>
      </c>
      <c r="Q251" s="850">
        <v>268</v>
      </c>
    </row>
    <row r="252" spans="1:17" ht="14.4" customHeight="1" x14ac:dyDescent="0.3">
      <c r="A252" s="831" t="s">
        <v>11473</v>
      </c>
      <c r="B252" s="832" t="s">
        <v>11474</v>
      </c>
      <c r="C252" s="832" t="s">
        <v>8203</v>
      </c>
      <c r="D252" s="832" t="s">
        <v>11696</v>
      </c>
      <c r="E252" s="832" t="s">
        <v>11697</v>
      </c>
      <c r="F252" s="849">
        <v>23</v>
      </c>
      <c r="G252" s="849">
        <v>3726</v>
      </c>
      <c r="H252" s="849">
        <v>1.2699386503067485</v>
      </c>
      <c r="I252" s="849">
        <v>162</v>
      </c>
      <c r="J252" s="849">
        <v>18</v>
      </c>
      <c r="K252" s="849">
        <v>2934</v>
      </c>
      <c r="L252" s="849">
        <v>1</v>
      </c>
      <c r="M252" s="849">
        <v>163</v>
      </c>
      <c r="N252" s="849">
        <v>16</v>
      </c>
      <c r="O252" s="849">
        <v>2608</v>
      </c>
      <c r="P252" s="837">
        <v>0.88888888888888884</v>
      </c>
      <c r="Q252" s="850">
        <v>163</v>
      </c>
    </row>
    <row r="253" spans="1:17" ht="14.4" customHeight="1" x14ac:dyDescent="0.3">
      <c r="A253" s="831" t="s">
        <v>11473</v>
      </c>
      <c r="B253" s="832" t="s">
        <v>11474</v>
      </c>
      <c r="C253" s="832" t="s">
        <v>8203</v>
      </c>
      <c r="D253" s="832" t="s">
        <v>11698</v>
      </c>
      <c r="E253" s="832" t="s">
        <v>11699</v>
      </c>
      <c r="F253" s="849">
        <v>49</v>
      </c>
      <c r="G253" s="849">
        <v>8477</v>
      </c>
      <c r="H253" s="849">
        <v>0.8257354373660627</v>
      </c>
      <c r="I253" s="849">
        <v>173</v>
      </c>
      <c r="J253" s="849">
        <v>59</v>
      </c>
      <c r="K253" s="849">
        <v>10266</v>
      </c>
      <c r="L253" s="849">
        <v>1</v>
      </c>
      <c r="M253" s="849">
        <v>174</v>
      </c>
      <c r="N253" s="849">
        <v>39</v>
      </c>
      <c r="O253" s="849">
        <v>6786</v>
      </c>
      <c r="P253" s="837">
        <v>0.66101694915254239</v>
      </c>
      <c r="Q253" s="850">
        <v>174</v>
      </c>
    </row>
    <row r="254" spans="1:17" ht="14.4" customHeight="1" x14ac:dyDescent="0.3">
      <c r="A254" s="831" t="s">
        <v>11473</v>
      </c>
      <c r="B254" s="832" t="s">
        <v>11474</v>
      </c>
      <c r="C254" s="832" t="s">
        <v>8203</v>
      </c>
      <c r="D254" s="832" t="s">
        <v>11700</v>
      </c>
      <c r="E254" s="832" t="s">
        <v>11701</v>
      </c>
      <c r="F254" s="849">
        <v>324</v>
      </c>
      <c r="G254" s="849">
        <v>27216</v>
      </c>
      <c r="H254" s="849">
        <v>0.7570093457943925</v>
      </c>
      <c r="I254" s="849">
        <v>84</v>
      </c>
      <c r="J254" s="849">
        <v>428</v>
      </c>
      <c r="K254" s="849">
        <v>35952</v>
      </c>
      <c r="L254" s="849">
        <v>1</v>
      </c>
      <c r="M254" s="849">
        <v>84</v>
      </c>
      <c r="N254" s="849">
        <v>404</v>
      </c>
      <c r="O254" s="849">
        <v>33936</v>
      </c>
      <c r="P254" s="837">
        <v>0.94392523364485981</v>
      </c>
      <c r="Q254" s="850">
        <v>84</v>
      </c>
    </row>
    <row r="255" spans="1:17" ht="14.4" customHeight="1" x14ac:dyDescent="0.3">
      <c r="A255" s="831" t="s">
        <v>11473</v>
      </c>
      <c r="B255" s="832" t="s">
        <v>11474</v>
      </c>
      <c r="C255" s="832" t="s">
        <v>8203</v>
      </c>
      <c r="D255" s="832" t="s">
        <v>11702</v>
      </c>
      <c r="E255" s="832" t="s">
        <v>11703</v>
      </c>
      <c r="F255" s="849">
        <v>106</v>
      </c>
      <c r="G255" s="849">
        <v>68582</v>
      </c>
      <c r="H255" s="849">
        <v>0.80172544802029388</v>
      </c>
      <c r="I255" s="849">
        <v>647</v>
      </c>
      <c r="J255" s="849">
        <v>131</v>
      </c>
      <c r="K255" s="849">
        <v>85543</v>
      </c>
      <c r="L255" s="849">
        <v>1</v>
      </c>
      <c r="M255" s="849">
        <v>653</v>
      </c>
      <c r="N255" s="849">
        <v>150</v>
      </c>
      <c r="O255" s="849">
        <v>97950</v>
      </c>
      <c r="P255" s="837">
        <v>1.1450381679389312</v>
      </c>
      <c r="Q255" s="850">
        <v>653</v>
      </c>
    </row>
    <row r="256" spans="1:17" ht="14.4" customHeight="1" x14ac:dyDescent="0.3">
      <c r="A256" s="831" t="s">
        <v>11473</v>
      </c>
      <c r="B256" s="832" t="s">
        <v>11474</v>
      </c>
      <c r="C256" s="832" t="s">
        <v>8203</v>
      </c>
      <c r="D256" s="832" t="s">
        <v>11704</v>
      </c>
      <c r="E256" s="832" t="s">
        <v>11705</v>
      </c>
      <c r="F256" s="849">
        <v>9</v>
      </c>
      <c r="G256" s="849">
        <v>2376</v>
      </c>
      <c r="H256" s="849">
        <v>1.2808625336927224</v>
      </c>
      <c r="I256" s="849">
        <v>264</v>
      </c>
      <c r="J256" s="849">
        <v>7</v>
      </c>
      <c r="K256" s="849">
        <v>1855</v>
      </c>
      <c r="L256" s="849">
        <v>1</v>
      </c>
      <c r="M256" s="849">
        <v>265</v>
      </c>
      <c r="N256" s="849">
        <v>2</v>
      </c>
      <c r="O256" s="849">
        <v>530</v>
      </c>
      <c r="P256" s="837">
        <v>0.2857142857142857</v>
      </c>
      <c r="Q256" s="850">
        <v>265</v>
      </c>
    </row>
    <row r="257" spans="1:17" ht="14.4" customHeight="1" x14ac:dyDescent="0.3">
      <c r="A257" s="831" t="s">
        <v>11473</v>
      </c>
      <c r="B257" s="832" t="s">
        <v>11474</v>
      </c>
      <c r="C257" s="832" t="s">
        <v>8203</v>
      </c>
      <c r="D257" s="832" t="s">
        <v>11706</v>
      </c>
      <c r="E257" s="832" t="s">
        <v>11707</v>
      </c>
      <c r="F257" s="849">
        <v>22</v>
      </c>
      <c r="G257" s="849">
        <v>20988</v>
      </c>
      <c r="H257" s="849">
        <v>0.99895287958115186</v>
      </c>
      <c r="I257" s="849">
        <v>954</v>
      </c>
      <c r="J257" s="849">
        <v>22</v>
      </c>
      <c r="K257" s="849">
        <v>21010</v>
      </c>
      <c r="L257" s="849">
        <v>1</v>
      </c>
      <c r="M257" s="849">
        <v>955</v>
      </c>
      <c r="N257" s="849">
        <v>25</v>
      </c>
      <c r="O257" s="849">
        <v>23875</v>
      </c>
      <c r="P257" s="837">
        <v>1.1363636363636365</v>
      </c>
      <c r="Q257" s="850">
        <v>955</v>
      </c>
    </row>
    <row r="258" spans="1:17" ht="14.4" customHeight="1" x14ac:dyDescent="0.3">
      <c r="A258" s="831" t="s">
        <v>11473</v>
      </c>
      <c r="B258" s="832" t="s">
        <v>11474</v>
      </c>
      <c r="C258" s="832" t="s">
        <v>8203</v>
      </c>
      <c r="D258" s="832" t="s">
        <v>11708</v>
      </c>
      <c r="E258" s="832" t="s">
        <v>11709</v>
      </c>
      <c r="F258" s="849">
        <v>137</v>
      </c>
      <c r="G258" s="849">
        <v>10686</v>
      </c>
      <c r="H258" s="849">
        <v>1.2454545454545454</v>
      </c>
      <c r="I258" s="849">
        <v>78</v>
      </c>
      <c r="J258" s="849">
        <v>110</v>
      </c>
      <c r="K258" s="849">
        <v>8580</v>
      </c>
      <c r="L258" s="849">
        <v>1</v>
      </c>
      <c r="M258" s="849">
        <v>78</v>
      </c>
      <c r="N258" s="849">
        <v>116</v>
      </c>
      <c r="O258" s="849">
        <v>9048</v>
      </c>
      <c r="P258" s="837">
        <v>1.0545454545454545</v>
      </c>
      <c r="Q258" s="850">
        <v>78</v>
      </c>
    </row>
    <row r="259" spans="1:17" ht="14.4" customHeight="1" x14ac:dyDescent="0.3">
      <c r="A259" s="831" t="s">
        <v>11473</v>
      </c>
      <c r="B259" s="832" t="s">
        <v>11474</v>
      </c>
      <c r="C259" s="832" t="s">
        <v>8203</v>
      </c>
      <c r="D259" s="832" t="s">
        <v>11710</v>
      </c>
      <c r="E259" s="832" t="s">
        <v>11711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301</v>
      </c>
      <c r="P259" s="837"/>
      <c r="Q259" s="850">
        <v>301</v>
      </c>
    </row>
    <row r="260" spans="1:17" ht="14.4" customHeight="1" x14ac:dyDescent="0.3">
      <c r="A260" s="831" t="s">
        <v>11473</v>
      </c>
      <c r="B260" s="832" t="s">
        <v>11474</v>
      </c>
      <c r="C260" s="832" t="s">
        <v>8203</v>
      </c>
      <c r="D260" s="832" t="s">
        <v>11712</v>
      </c>
      <c r="E260" s="832" t="s">
        <v>11713</v>
      </c>
      <c r="F260" s="849">
        <v>153</v>
      </c>
      <c r="G260" s="849">
        <v>3213</v>
      </c>
      <c r="H260" s="849">
        <v>0.66521739130434787</v>
      </c>
      <c r="I260" s="849">
        <v>21</v>
      </c>
      <c r="J260" s="849">
        <v>230</v>
      </c>
      <c r="K260" s="849">
        <v>4830</v>
      </c>
      <c r="L260" s="849">
        <v>1</v>
      </c>
      <c r="M260" s="849">
        <v>21</v>
      </c>
      <c r="N260" s="849">
        <v>157</v>
      </c>
      <c r="O260" s="849">
        <v>3297</v>
      </c>
      <c r="P260" s="837">
        <v>0.68260869565217386</v>
      </c>
      <c r="Q260" s="850">
        <v>21</v>
      </c>
    </row>
    <row r="261" spans="1:17" ht="14.4" customHeight="1" x14ac:dyDescent="0.3">
      <c r="A261" s="831" t="s">
        <v>11473</v>
      </c>
      <c r="B261" s="832" t="s">
        <v>11474</v>
      </c>
      <c r="C261" s="832" t="s">
        <v>8203</v>
      </c>
      <c r="D261" s="832" t="s">
        <v>11714</v>
      </c>
      <c r="E261" s="832" t="s">
        <v>11715</v>
      </c>
      <c r="F261" s="849">
        <v>102</v>
      </c>
      <c r="G261" s="849">
        <v>111078</v>
      </c>
      <c r="H261" s="849">
        <v>0.89935146426576196</v>
      </c>
      <c r="I261" s="849">
        <v>1089</v>
      </c>
      <c r="J261" s="849">
        <v>113</v>
      </c>
      <c r="K261" s="849">
        <v>123509</v>
      </c>
      <c r="L261" s="849">
        <v>1</v>
      </c>
      <c r="M261" s="849">
        <v>1093</v>
      </c>
      <c r="N261" s="849">
        <v>104</v>
      </c>
      <c r="O261" s="849">
        <v>113672</v>
      </c>
      <c r="P261" s="837">
        <v>0.92035398230088494</v>
      </c>
      <c r="Q261" s="850">
        <v>1093</v>
      </c>
    </row>
    <row r="262" spans="1:17" ht="14.4" customHeight="1" x14ac:dyDescent="0.3">
      <c r="A262" s="831" t="s">
        <v>11473</v>
      </c>
      <c r="B262" s="832" t="s">
        <v>11474</v>
      </c>
      <c r="C262" s="832" t="s">
        <v>8203</v>
      </c>
      <c r="D262" s="832" t="s">
        <v>11716</v>
      </c>
      <c r="E262" s="832" t="s">
        <v>11717</v>
      </c>
      <c r="F262" s="849">
        <v>442</v>
      </c>
      <c r="G262" s="849">
        <v>9724</v>
      </c>
      <c r="H262" s="849">
        <v>0.93644067796610164</v>
      </c>
      <c r="I262" s="849">
        <v>22</v>
      </c>
      <c r="J262" s="849">
        <v>472</v>
      </c>
      <c r="K262" s="849">
        <v>10384</v>
      </c>
      <c r="L262" s="849">
        <v>1</v>
      </c>
      <c r="M262" s="849">
        <v>22</v>
      </c>
      <c r="N262" s="849">
        <v>500</v>
      </c>
      <c r="O262" s="849">
        <v>11000</v>
      </c>
      <c r="P262" s="837">
        <v>1.0593220338983051</v>
      </c>
      <c r="Q262" s="850">
        <v>22</v>
      </c>
    </row>
    <row r="263" spans="1:17" ht="14.4" customHeight="1" x14ac:dyDescent="0.3">
      <c r="A263" s="831" t="s">
        <v>11473</v>
      </c>
      <c r="B263" s="832" t="s">
        <v>11474</v>
      </c>
      <c r="C263" s="832" t="s">
        <v>8203</v>
      </c>
      <c r="D263" s="832" t="s">
        <v>11718</v>
      </c>
      <c r="E263" s="832" t="s">
        <v>11719</v>
      </c>
      <c r="F263" s="849">
        <v>60</v>
      </c>
      <c r="G263" s="849">
        <v>34140</v>
      </c>
      <c r="H263" s="849">
        <v>0.82191780821917804</v>
      </c>
      <c r="I263" s="849">
        <v>569</v>
      </c>
      <c r="J263" s="849">
        <v>73</v>
      </c>
      <c r="K263" s="849">
        <v>41537</v>
      </c>
      <c r="L263" s="849">
        <v>1</v>
      </c>
      <c r="M263" s="849">
        <v>569</v>
      </c>
      <c r="N263" s="849">
        <v>77</v>
      </c>
      <c r="O263" s="849">
        <v>43813</v>
      </c>
      <c r="P263" s="837">
        <v>1.0547945205479452</v>
      </c>
      <c r="Q263" s="850">
        <v>569</v>
      </c>
    </row>
    <row r="264" spans="1:17" ht="14.4" customHeight="1" x14ac:dyDescent="0.3">
      <c r="A264" s="831" t="s">
        <v>11473</v>
      </c>
      <c r="B264" s="832" t="s">
        <v>11474</v>
      </c>
      <c r="C264" s="832" t="s">
        <v>8203</v>
      </c>
      <c r="D264" s="832" t="s">
        <v>11720</v>
      </c>
      <c r="E264" s="832" t="s">
        <v>11721</v>
      </c>
      <c r="F264" s="849">
        <v>10</v>
      </c>
      <c r="G264" s="849">
        <v>1710</v>
      </c>
      <c r="H264" s="849">
        <v>2.48546511627907</v>
      </c>
      <c r="I264" s="849">
        <v>171</v>
      </c>
      <c r="J264" s="849">
        <v>4</v>
      </c>
      <c r="K264" s="849">
        <v>688</v>
      </c>
      <c r="L264" s="849">
        <v>1</v>
      </c>
      <c r="M264" s="849">
        <v>172</v>
      </c>
      <c r="N264" s="849">
        <v>3</v>
      </c>
      <c r="O264" s="849">
        <v>516</v>
      </c>
      <c r="P264" s="837">
        <v>0.75</v>
      </c>
      <c r="Q264" s="850">
        <v>172</v>
      </c>
    </row>
    <row r="265" spans="1:17" ht="14.4" customHeight="1" x14ac:dyDescent="0.3">
      <c r="A265" s="831" t="s">
        <v>11473</v>
      </c>
      <c r="B265" s="832" t="s">
        <v>11474</v>
      </c>
      <c r="C265" s="832" t="s">
        <v>8203</v>
      </c>
      <c r="D265" s="832" t="s">
        <v>11722</v>
      </c>
      <c r="E265" s="832" t="s">
        <v>11723</v>
      </c>
      <c r="F265" s="849">
        <v>27</v>
      </c>
      <c r="G265" s="849">
        <v>13365</v>
      </c>
      <c r="H265" s="849">
        <v>2.7</v>
      </c>
      <c r="I265" s="849">
        <v>495</v>
      </c>
      <c r="J265" s="849">
        <v>10</v>
      </c>
      <c r="K265" s="849">
        <v>4950</v>
      </c>
      <c r="L265" s="849">
        <v>1</v>
      </c>
      <c r="M265" s="849">
        <v>495</v>
      </c>
      <c r="N265" s="849">
        <v>3</v>
      </c>
      <c r="O265" s="849">
        <v>1485</v>
      </c>
      <c r="P265" s="837">
        <v>0.3</v>
      </c>
      <c r="Q265" s="850">
        <v>495</v>
      </c>
    </row>
    <row r="266" spans="1:17" ht="14.4" customHeight="1" x14ac:dyDescent="0.3">
      <c r="A266" s="831" t="s">
        <v>11473</v>
      </c>
      <c r="B266" s="832" t="s">
        <v>11474</v>
      </c>
      <c r="C266" s="832" t="s">
        <v>8203</v>
      </c>
      <c r="D266" s="832" t="s">
        <v>11348</v>
      </c>
      <c r="E266" s="832" t="s">
        <v>11349</v>
      </c>
      <c r="F266" s="849">
        <v>241</v>
      </c>
      <c r="G266" s="849">
        <v>137852</v>
      </c>
      <c r="H266" s="849">
        <v>0.86576856649395506</v>
      </c>
      <c r="I266" s="849">
        <v>572</v>
      </c>
      <c r="J266" s="849">
        <v>275</v>
      </c>
      <c r="K266" s="849">
        <v>159225</v>
      </c>
      <c r="L266" s="849">
        <v>1</v>
      </c>
      <c r="M266" s="849">
        <v>579</v>
      </c>
      <c r="N266" s="849">
        <v>229</v>
      </c>
      <c r="O266" s="849">
        <v>132591</v>
      </c>
      <c r="P266" s="837">
        <v>0.83272727272727276</v>
      </c>
      <c r="Q266" s="850">
        <v>579</v>
      </c>
    </row>
    <row r="267" spans="1:17" ht="14.4" customHeight="1" x14ac:dyDescent="0.3">
      <c r="A267" s="831" t="s">
        <v>11473</v>
      </c>
      <c r="B267" s="832" t="s">
        <v>11474</v>
      </c>
      <c r="C267" s="832" t="s">
        <v>8203</v>
      </c>
      <c r="D267" s="832" t="s">
        <v>11350</v>
      </c>
      <c r="E267" s="832" t="s">
        <v>11351</v>
      </c>
      <c r="F267" s="849">
        <v>239</v>
      </c>
      <c r="G267" s="849">
        <v>240912</v>
      </c>
      <c r="H267" s="849">
        <v>0.8665120043161586</v>
      </c>
      <c r="I267" s="849">
        <v>1008</v>
      </c>
      <c r="J267" s="849">
        <v>275</v>
      </c>
      <c r="K267" s="849">
        <v>278025</v>
      </c>
      <c r="L267" s="849">
        <v>1</v>
      </c>
      <c r="M267" s="849">
        <v>1011</v>
      </c>
      <c r="N267" s="849">
        <v>229</v>
      </c>
      <c r="O267" s="849">
        <v>231748</v>
      </c>
      <c r="P267" s="837">
        <v>0.83355093966369931</v>
      </c>
      <c r="Q267" s="850">
        <v>1012</v>
      </c>
    </row>
    <row r="268" spans="1:17" ht="14.4" customHeight="1" x14ac:dyDescent="0.3">
      <c r="A268" s="831" t="s">
        <v>11473</v>
      </c>
      <c r="B268" s="832" t="s">
        <v>11474</v>
      </c>
      <c r="C268" s="832" t="s">
        <v>8203</v>
      </c>
      <c r="D268" s="832" t="s">
        <v>11724</v>
      </c>
      <c r="E268" s="832" t="s">
        <v>11725</v>
      </c>
      <c r="F268" s="849">
        <v>29</v>
      </c>
      <c r="G268" s="849">
        <v>5539</v>
      </c>
      <c r="H268" s="849">
        <v>0.77970157657657657</v>
      </c>
      <c r="I268" s="849">
        <v>191</v>
      </c>
      <c r="J268" s="849">
        <v>37</v>
      </c>
      <c r="K268" s="849">
        <v>7104</v>
      </c>
      <c r="L268" s="849">
        <v>1</v>
      </c>
      <c r="M268" s="849">
        <v>192</v>
      </c>
      <c r="N268" s="849">
        <v>30</v>
      </c>
      <c r="O268" s="849">
        <v>5760</v>
      </c>
      <c r="P268" s="837">
        <v>0.81081081081081086</v>
      </c>
      <c r="Q268" s="850">
        <v>192</v>
      </c>
    </row>
    <row r="269" spans="1:17" ht="14.4" customHeight="1" x14ac:dyDescent="0.3">
      <c r="A269" s="831" t="s">
        <v>11473</v>
      </c>
      <c r="B269" s="832" t="s">
        <v>11474</v>
      </c>
      <c r="C269" s="832" t="s">
        <v>8203</v>
      </c>
      <c r="D269" s="832" t="s">
        <v>11726</v>
      </c>
      <c r="E269" s="832" t="s">
        <v>11727</v>
      </c>
      <c r="F269" s="849">
        <v>8</v>
      </c>
      <c r="G269" s="849">
        <v>1640</v>
      </c>
      <c r="H269" s="849">
        <v>1.1428571428571428</v>
      </c>
      <c r="I269" s="849">
        <v>205</v>
      </c>
      <c r="J269" s="849">
        <v>7</v>
      </c>
      <c r="K269" s="849">
        <v>1435</v>
      </c>
      <c r="L269" s="849">
        <v>1</v>
      </c>
      <c r="M269" s="849">
        <v>205</v>
      </c>
      <c r="N269" s="849">
        <v>6</v>
      </c>
      <c r="O269" s="849">
        <v>1230</v>
      </c>
      <c r="P269" s="837">
        <v>0.8571428571428571</v>
      </c>
      <c r="Q269" s="850">
        <v>205</v>
      </c>
    </row>
    <row r="270" spans="1:17" ht="14.4" customHeight="1" x14ac:dyDescent="0.3">
      <c r="A270" s="831" t="s">
        <v>11473</v>
      </c>
      <c r="B270" s="832" t="s">
        <v>11474</v>
      </c>
      <c r="C270" s="832" t="s">
        <v>8203</v>
      </c>
      <c r="D270" s="832" t="s">
        <v>11728</v>
      </c>
      <c r="E270" s="832" t="s">
        <v>11729</v>
      </c>
      <c r="F270" s="849">
        <v>41</v>
      </c>
      <c r="G270" s="849">
        <v>6847</v>
      </c>
      <c r="H270" s="849">
        <v>1.8525432900432901</v>
      </c>
      <c r="I270" s="849">
        <v>167</v>
      </c>
      <c r="J270" s="849">
        <v>22</v>
      </c>
      <c r="K270" s="849">
        <v>3696</v>
      </c>
      <c r="L270" s="849">
        <v>1</v>
      </c>
      <c r="M270" s="849">
        <v>168</v>
      </c>
      <c r="N270" s="849">
        <v>33</v>
      </c>
      <c r="O270" s="849">
        <v>5544</v>
      </c>
      <c r="P270" s="837">
        <v>1.5</v>
      </c>
      <c r="Q270" s="850">
        <v>168</v>
      </c>
    </row>
    <row r="271" spans="1:17" ht="14.4" customHeight="1" x14ac:dyDescent="0.3">
      <c r="A271" s="831" t="s">
        <v>11473</v>
      </c>
      <c r="B271" s="832" t="s">
        <v>11474</v>
      </c>
      <c r="C271" s="832" t="s">
        <v>8203</v>
      </c>
      <c r="D271" s="832" t="s">
        <v>11730</v>
      </c>
      <c r="E271" s="832" t="s">
        <v>11731</v>
      </c>
      <c r="F271" s="849">
        <v>21</v>
      </c>
      <c r="G271" s="849">
        <v>34797</v>
      </c>
      <c r="H271" s="849">
        <v>0.52857273058694865</v>
      </c>
      <c r="I271" s="849">
        <v>1657</v>
      </c>
      <c r="J271" s="849">
        <v>39</v>
      </c>
      <c r="K271" s="849">
        <v>65832</v>
      </c>
      <c r="L271" s="849">
        <v>1</v>
      </c>
      <c r="M271" s="849">
        <v>1688</v>
      </c>
      <c r="N271" s="849">
        <v>42</v>
      </c>
      <c r="O271" s="849">
        <v>70938</v>
      </c>
      <c r="P271" s="837">
        <v>1.0775610645278892</v>
      </c>
      <c r="Q271" s="850">
        <v>1689</v>
      </c>
    </row>
    <row r="272" spans="1:17" ht="14.4" customHeight="1" x14ac:dyDescent="0.3">
      <c r="A272" s="831" t="s">
        <v>11473</v>
      </c>
      <c r="B272" s="832" t="s">
        <v>11474</v>
      </c>
      <c r="C272" s="832" t="s">
        <v>8203</v>
      </c>
      <c r="D272" s="832" t="s">
        <v>11732</v>
      </c>
      <c r="E272" s="832" t="s">
        <v>11733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265</v>
      </c>
      <c r="P272" s="837"/>
      <c r="Q272" s="850">
        <v>265</v>
      </c>
    </row>
    <row r="273" spans="1:17" ht="14.4" customHeight="1" x14ac:dyDescent="0.3">
      <c r="A273" s="831" t="s">
        <v>11473</v>
      </c>
      <c r="B273" s="832" t="s">
        <v>11474</v>
      </c>
      <c r="C273" s="832" t="s">
        <v>8203</v>
      </c>
      <c r="D273" s="832" t="s">
        <v>11734</v>
      </c>
      <c r="E273" s="832" t="s">
        <v>11735</v>
      </c>
      <c r="F273" s="849">
        <v>91</v>
      </c>
      <c r="G273" s="849">
        <v>11557</v>
      </c>
      <c r="H273" s="849">
        <v>0.58709677419354833</v>
      </c>
      <c r="I273" s="849">
        <v>127</v>
      </c>
      <c r="J273" s="849">
        <v>155</v>
      </c>
      <c r="K273" s="849">
        <v>19685</v>
      </c>
      <c r="L273" s="849">
        <v>1</v>
      </c>
      <c r="M273" s="849">
        <v>127</v>
      </c>
      <c r="N273" s="849">
        <v>113</v>
      </c>
      <c r="O273" s="849">
        <v>14351</v>
      </c>
      <c r="P273" s="837">
        <v>0.7290322580645161</v>
      </c>
      <c r="Q273" s="850">
        <v>127</v>
      </c>
    </row>
    <row r="274" spans="1:17" ht="14.4" customHeight="1" x14ac:dyDescent="0.3">
      <c r="A274" s="831" t="s">
        <v>11473</v>
      </c>
      <c r="B274" s="832" t="s">
        <v>11474</v>
      </c>
      <c r="C274" s="832" t="s">
        <v>8203</v>
      </c>
      <c r="D274" s="832" t="s">
        <v>11736</v>
      </c>
      <c r="E274" s="832" t="s">
        <v>11737</v>
      </c>
      <c r="F274" s="849">
        <v>1</v>
      </c>
      <c r="G274" s="849">
        <v>264</v>
      </c>
      <c r="H274" s="849">
        <v>0.99622641509433962</v>
      </c>
      <c r="I274" s="849">
        <v>264</v>
      </c>
      <c r="J274" s="849">
        <v>1</v>
      </c>
      <c r="K274" s="849">
        <v>265</v>
      </c>
      <c r="L274" s="849">
        <v>1</v>
      </c>
      <c r="M274" s="849">
        <v>265</v>
      </c>
      <c r="N274" s="849"/>
      <c r="O274" s="849"/>
      <c r="P274" s="837"/>
      <c r="Q274" s="850"/>
    </row>
    <row r="275" spans="1:17" ht="14.4" customHeight="1" x14ac:dyDescent="0.3">
      <c r="A275" s="831" t="s">
        <v>11473</v>
      </c>
      <c r="B275" s="832" t="s">
        <v>11474</v>
      </c>
      <c r="C275" s="832" t="s">
        <v>8203</v>
      </c>
      <c r="D275" s="832" t="s">
        <v>11738</v>
      </c>
      <c r="E275" s="832" t="s">
        <v>11739</v>
      </c>
      <c r="F275" s="849">
        <v>7</v>
      </c>
      <c r="G275" s="849">
        <v>2170</v>
      </c>
      <c r="H275" s="849">
        <v>3.5</v>
      </c>
      <c r="I275" s="849">
        <v>310</v>
      </c>
      <c r="J275" s="849">
        <v>2</v>
      </c>
      <c r="K275" s="849">
        <v>620</v>
      </c>
      <c r="L275" s="849">
        <v>1</v>
      </c>
      <c r="M275" s="849">
        <v>310</v>
      </c>
      <c r="N275" s="849">
        <v>2</v>
      </c>
      <c r="O275" s="849">
        <v>620</v>
      </c>
      <c r="P275" s="837">
        <v>1</v>
      </c>
      <c r="Q275" s="850">
        <v>310</v>
      </c>
    </row>
    <row r="276" spans="1:17" ht="14.4" customHeight="1" x14ac:dyDescent="0.3">
      <c r="A276" s="831" t="s">
        <v>11473</v>
      </c>
      <c r="B276" s="832" t="s">
        <v>11474</v>
      </c>
      <c r="C276" s="832" t="s">
        <v>8203</v>
      </c>
      <c r="D276" s="832" t="s">
        <v>11740</v>
      </c>
      <c r="E276" s="832" t="s">
        <v>11741</v>
      </c>
      <c r="F276" s="849">
        <v>195</v>
      </c>
      <c r="G276" s="849">
        <v>4485</v>
      </c>
      <c r="H276" s="849">
        <v>0.87443946188340804</v>
      </c>
      <c r="I276" s="849">
        <v>23</v>
      </c>
      <c r="J276" s="849">
        <v>223</v>
      </c>
      <c r="K276" s="849">
        <v>5129</v>
      </c>
      <c r="L276" s="849">
        <v>1</v>
      </c>
      <c r="M276" s="849">
        <v>23</v>
      </c>
      <c r="N276" s="849">
        <v>236</v>
      </c>
      <c r="O276" s="849">
        <v>5428</v>
      </c>
      <c r="P276" s="837">
        <v>1.0582959641255605</v>
      </c>
      <c r="Q276" s="850">
        <v>23</v>
      </c>
    </row>
    <row r="277" spans="1:17" ht="14.4" customHeight="1" x14ac:dyDescent="0.3">
      <c r="A277" s="831" t="s">
        <v>11473</v>
      </c>
      <c r="B277" s="832" t="s">
        <v>11474</v>
      </c>
      <c r="C277" s="832" t="s">
        <v>8203</v>
      </c>
      <c r="D277" s="832" t="s">
        <v>11742</v>
      </c>
      <c r="E277" s="832" t="s">
        <v>11743</v>
      </c>
      <c r="F277" s="849">
        <v>22</v>
      </c>
      <c r="G277" s="849">
        <v>374</v>
      </c>
      <c r="H277" s="849">
        <v>1.1000000000000001</v>
      </c>
      <c r="I277" s="849">
        <v>17</v>
      </c>
      <c r="J277" s="849">
        <v>20</v>
      </c>
      <c r="K277" s="849">
        <v>340</v>
      </c>
      <c r="L277" s="849">
        <v>1</v>
      </c>
      <c r="M277" s="849">
        <v>17</v>
      </c>
      <c r="N277" s="849">
        <v>18</v>
      </c>
      <c r="O277" s="849">
        <v>306</v>
      </c>
      <c r="P277" s="837">
        <v>0.9</v>
      </c>
      <c r="Q277" s="850">
        <v>17</v>
      </c>
    </row>
    <row r="278" spans="1:17" ht="14.4" customHeight="1" x14ac:dyDescent="0.3">
      <c r="A278" s="831" t="s">
        <v>11473</v>
      </c>
      <c r="B278" s="832" t="s">
        <v>11474</v>
      </c>
      <c r="C278" s="832" t="s">
        <v>8203</v>
      </c>
      <c r="D278" s="832" t="s">
        <v>11744</v>
      </c>
      <c r="E278" s="832" t="s">
        <v>11745</v>
      </c>
      <c r="F278" s="849">
        <v>1</v>
      </c>
      <c r="G278" s="849">
        <v>132</v>
      </c>
      <c r="H278" s="849">
        <v>0.99248120300751874</v>
      </c>
      <c r="I278" s="849">
        <v>132</v>
      </c>
      <c r="J278" s="849">
        <v>1</v>
      </c>
      <c r="K278" s="849">
        <v>133</v>
      </c>
      <c r="L278" s="849">
        <v>1</v>
      </c>
      <c r="M278" s="849">
        <v>133</v>
      </c>
      <c r="N278" s="849"/>
      <c r="O278" s="849"/>
      <c r="P278" s="837"/>
      <c r="Q278" s="850"/>
    </row>
    <row r="279" spans="1:17" ht="14.4" customHeight="1" x14ac:dyDescent="0.3">
      <c r="A279" s="831" t="s">
        <v>11473</v>
      </c>
      <c r="B279" s="832" t="s">
        <v>11474</v>
      </c>
      <c r="C279" s="832" t="s">
        <v>8203</v>
      </c>
      <c r="D279" s="832" t="s">
        <v>11746</v>
      </c>
      <c r="E279" s="832" t="s">
        <v>11747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651</v>
      </c>
      <c r="P279" s="837"/>
      <c r="Q279" s="850">
        <v>651</v>
      </c>
    </row>
    <row r="280" spans="1:17" ht="14.4" customHeight="1" x14ac:dyDescent="0.3">
      <c r="A280" s="831" t="s">
        <v>11473</v>
      </c>
      <c r="B280" s="832" t="s">
        <v>11474</v>
      </c>
      <c r="C280" s="832" t="s">
        <v>8203</v>
      </c>
      <c r="D280" s="832" t="s">
        <v>11748</v>
      </c>
      <c r="E280" s="832" t="s">
        <v>11749</v>
      </c>
      <c r="F280" s="849">
        <v>89</v>
      </c>
      <c r="G280" s="849">
        <v>26077</v>
      </c>
      <c r="H280" s="849">
        <v>1.0950281347106743</v>
      </c>
      <c r="I280" s="849">
        <v>293</v>
      </c>
      <c r="J280" s="849">
        <v>81</v>
      </c>
      <c r="K280" s="849">
        <v>23814</v>
      </c>
      <c r="L280" s="849">
        <v>1</v>
      </c>
      <c r="M280" s="849">
        <v>294</v>
      </c>
      <c r="N280" s="849">
        <v>110</v>
      </c>
      <c r="O280" s="849">
        <v>32340</v>
      </c>
      <c r="P280" s="837">
        <v>1.3580246913580247</v>
      </c>
      <c r="Q280" s="850">
        <v>294</v>
      </c>
    </row>
    <row r="281" spans="1:17" ht="14.4" customHeight="1" x14ac:dyDescent="0.3">
      <c r="A281" s="831" t="s">
        <v>11473</v>
      </c>
      <c r="B281" s="832" t="s">
        <v>11474</v>
      </c>
      <c r="C281" s="832" t="s">
        <v>8203</v>
      </c>
      <c r="D281" s="832" t="s">
        <v>11750</v>
      </c>
      <c r="E281" s="832" t="s">
        <v>11751</v>
      </c>
      <c r="F281" s="849">
        <v>1</v>
      </c>
      <c r="G281" s="849">
        <v>28</v>
      </c>
      <c r="H281" s="849">
        <v>1</v>
      </c>
      <c r="I281" s="849">
        <v>28</v>
      </c>
      <c r="J281" s="849">
        <v>1</v>
      </c>
      <c r="K281" s="849">
        <v>28</v>
      </c>
      <c r="L281" s="849">
        <v>1</v>
      </c>
      <c r="M281" s="849">
        <v>28</v>
      </c>
      <c r="N281" s="849"/>
      <c r="O281" s="849"/>
      <c r="P281" s="837"/>
      <c r="Q281" s="850"/>
    </row>
    <row r="282" spans="1:17" ht="14.4" customHeight="1" x14ac:dyDescent="0.3">
      <c r="A282" s="831" t="s">
        <v>11473</v>
      </c>
      <c r="B282" s="832" t="s">
        <v>11474</v>
      </c>
      <c r="C282" s="832" t="s">
        <v>8203</v>
      </c>
      <c r="D282" s="832" t="s">
        <v>11352</v>
      </c>
      <c r="E282" s="832" t="s">
        <v>11353</v>
      </c>
      <c r="F282" s="849">
        <v>30</v>
      </c>
      <c r="G282" s="849">
        <v>11130</v>
      </c>
      <c r="H282" s="849">
        <v>0.52349372089741786</v>
      </c>
      <c r="I282" s="849">
        <v>371</v>
      </c>
      <c r="J282" s="849">
        <v>57</v>
      </c>
      <c r="K282" s="849">
        <v>21261</v>
      </c>
      <c r="L282" s="849">
        <v>1</v>
      </c>
      <c r="M282" s="849">
        <v>373</v>
      </c>
      <c r="N282" s="849">
        <v>43</v>
      </c>
      <c r="O282" s="849">
        <v>16082</v>
      </c>
      <c r="P282" s="837">
        <v>0.75640844739193824</v>
      </c>
      <c r="Q282" s="850">
        <v>374</v>
      </c>
    </row>
    <row r="283" spans="1:17" ht="14.4" customHeight="1" x14ac:dyDescent="0.3">
      <c r="A283" s="831" t="s">
        <v>11473</v>
      </c>
      <c r="B283" s="832" t="s">
        <v>11474</v>
      </c>
      <c r="C283" s="832" t="s">
        <v>8203</v>
      </c>
      <c r="D283" s="832" t="s">
        <v>11752</v>
      </c>
      <c r="E283" s="832" t="s">
        <v>11753</v>
      </c>
      <c r="F283" s="849">
        <v>116</v>
      </c>
      <c r="G283" s="849">
        <v>5220</v>
      </c>
      <c r="H283" s="849">
        <v>0.81118881118881114</v>
      </c>
      <c r="I283" s="849">
        <v>45</v>
      </c>
      <c r="J283" s="849">
        <v>143</v>
      </c>
      <c r="K283" s="849">
        <v>6435</v>
      </c>
      <c r="L283" s="849">
        <v>1</v>
      </c>
      <c r="M283" s="849">
        <v>45</v>
      </c>
      <c r="N283" s="849">
        <v>163</v>
      </c>
      <c r="O283" s="849">
        <v>7335</v>
      </c>
      <c r="P283" s="837">
        <v>1.1398601398601398</v>
      </c>
      <c r="Q283" s="850">
        <v>45</v>
      </c>
    </row>
    <row r="284" spans="1:17" ht="14.4" customHeight="1" x14ac:dyDescent="0.3">
      <c r="A284" s="831" t="s">
        <v>11473</v>
      </c>
      <c r="B284" s="832" t="s">
        <v>11474</v>
      </c>
      <c r="C284" s="832" t="s">
        <v>8203</v>
      </c>
      <c r="D284" s="832" t="s">
        <v>11754</v>
      </c>
      <c r="E284" s="832" t="s">
        <v>11557</v>
      </c>
      <c r="F284" s="849">
        <v>48</v>
      </c>
      <c r="G284" s="849">
        <v>8928</v>
      </c>
      <c r="H284" s="849">
        <v>0.71258679862718488</v>
      </c>
      <c r="I284" s="849">
        <v>186</v>
      </c>
      <c r="J284" s="849">
        <v>67</v>
      </c>
      <c r="K284" s="849">
        <v>12529</v>
      </c>
      <c r="L284" s="849">
        <v>1</v>
      </c>
      <c r="M284" s="849">
        <v>187</v>
      </c>
      <c r="N284" s="849">
        <v>58</v>
      </c>
      <c r="O284" s="849">
        <v>10846</v>
      </c>
      <c r="P284" s="837">
        <v>0.86567164179104472</v>
      </c>
      <c r="Q284" s="850">
        <v>187</v>
      </c>
    </row>
    <row r="285" spans="1:17" ht="14.4" customHeight="1" x14ac:dyDescent="0.3">
      <c r="A285" s="831" t="s">
        <v>11473</v>
      </c>
      <c r="B285" s="832" t="s">
        <v>11474</v>
      </c>
      <c r="C285" s="832" t="s">
        <v>8203</v>
      </c>
      <c r="D285" s="832" t="s">
        <v>11755</v>
      </c>
      <c r="E285" s="832" t="s">
        <v>11756</v>
      </c>
      <c r="F285" s="849">
        <v>5</v>
      </c>
      <c r="G285" s="849">
        <v>5460</v>
      </c>
      <c r="H285" s="849">
        <v>2.472826086956522</v>
      </c>
      <c r="I285" s="849">
        <v>1092</v>
      </c>
      <c r="J285" s="849">
        <v>2</v>
      </c>
      <c r="K285" s="849">
        <v>2208</v>
      </c>
      <c r="L285" s="849">
        <v>1</v>
      </c>
      <c r="M285" s="849">
        <v>1104</v>
      </c>
      <c r="N285" s="849">
        <v>10</v>
      </c>
      <c r="O285" s="849">
        <v>11040</v>
      </c>
      <c r="P285" s="837">
        <v>5</v>
      </c>
      <c r="Q285" s="850">
        <v>1104</v>
      </c>
    </row>
    <row r="286" spans="1:17" ht="14.4" customHeight="1" x14ac:dyDescent="0.3">
      <c r="A286" s="831" t="s">
        <v>11473</v>
      </c>
      <c r="B286" s="832" t="s">
        <v>11474</v>
      </c>
      <c r="C286" s="832" t="s">
        <v>8203</v>
      </c>
      <c r="D286" s="832" t="s">
        <v>11757</v>
      </c>
      <c r="E286" s="832" t="s">
        <v>11758</v>
      </c>
      <c r="F286" s="849">
        <v>10</v>
      </c>
      <c r="G286" s="849">
        <v>250</v>
      </c>
      <c r="H286" s="849">
        <v>1.6666666666666667</v>
      </c>
      <c r="I286" s="849">
        <v>25</v>
      </c>
      <c r="J286" s="849">
        <v>6</v>
      </c>
      <c r="K286" s="849">
        <v>150</v>
      </c>
      <c r="L286" s="849">
        <v>1</v>
      </c>
      <c r="M286" s="849">
        <v>25</v>
      </c>
      <c r="N286" s="849">
        <v>4</v>
      </c>
      <c r="O286" s="849">
        <v>100</v>
      </c>
      <c r="P286" s="837">
        <v>0.66666666666666663</v>
      </c>
      <c r="Q286" s="850">
        <v>25</v>
      </c>
    </row>
    <row r="287" spans="1:17" ht="14.4" customHeight="1" x14ac:dyDescent="0.3">
      <c r="A287" s="831" t="s">
        <v>11473</v>
      </c>
      <c r="B287" s="832" t="s">
        <v>11474</v>
      </c>
      <c r="C287" s="832" t="s">
        <v>8203</v>
      </c>
      <c r="D287" s="832" t="s">
        <v>11759</v>
      </c>
      <c r="E287" s="832" t="s">
        <v>11760</v>
      </c>
      <c r="F287" s="849">
        <v>2</v>
      </c>
      <c r="G287" s="849">
        <v>290</v>
      </c>
      <c r="H287" s="849">
        <v>0.24828767123287671</v>
      </c>
      <c r="I287" s="849">
        <v>145</v>
      </c>
      <c r="J287" s="849">
        <v>8</v>
      </c>
      <c r="K287" s="849">
        <v>1168</v>
      </c>
      <c r="L287" s="849">
        <v>1</v>
      </c>
      <c r="M287" s="849">
        <v>146</v>
      </c>
      <c r="N287" s="849">
        <v>3</v>
      </c>
      <c r="O287" s="849">
        <v>438</v>
      </c>
      <c r="P287" s="837">
        <v>0.375</v>
      </c>
      <c r="Q287" s="850">
        <v>146</v>
      </c>
    </row>
    <row r="288" spans="1:17" ht="14.4" customHeight="1" x14ac:dyDescent="0.3">
      <c r="A288" s="831" t="s">
        <v>11473</v>
      </c>
      <c r="B288" s="832" t="s">
        <v>11474</v>
      </c>
      <c r="C288" s="832" t="s">
        <v>8203</v>
      </c>
      <c r="D288" s="832" t="s">
        <v>11761</v>
      </c>
      <c r="E288" s="832" t="s">
        <v>11762</v>
      </c>
      <c r="F288" s="849">
        <v>48</v>
      </c>
      <c r="G288" s="849">
        <v>2208</v>
      </c>
      <c r="H288" s="849">
        <v>1.6</v>
      </c>
      <c r="I288" s="849">
        <v>46</v>
      </c>
      <c r="J288" s="849">
        <v>30</v>
      </c>
      <c r="K288" s="849">
        <v>1380</v>
      </c>
      <c r="L288" s="849">
        <v>1</v>
      </c>
      <c r="M288" s="849">
        <v>46</v>
      </c>
      <c r="N288" s="849">
        <v>7</v>
      </c>
      <c r="O288" s="849">
        <v>322</v>
      </c>
      <c r="P288" s="837">
        <v>0.23333333333333334</v>
      </c>
      <c r="Q288" s="850">
        <v>46</v>
      </c>
    </row>
    <row r="289" spans="1:17" ht="14.4" customHeight="1" x14ac:dyDescent="0.3">
      <c r="A289" s="831" t="s">
        <v>11473</v>
      </c>
      <c r="B289" s="832" t="s">
        <v>11474</v>
      </c>
      <c r="C289" s="832" t="s">
        <v>8203</v>
      </c>
      <c r="D289" s="832" t="s">
        <v>11763</v>
      </c>
      <c r="E289" s="832" t="s">
        <v>11764</v>
      </c>
      <c r="F289" s="849">
        <v>4</v>
      </c>
      <c r="G289" s="849">
        <v>172</v>
      </c>
      <c r="H289" s="849">
        <v>1.3333333333333333</v>
      </c>
      <c r="I289" s="849">
        <v>43</v>
      </c>
      <c r="J289" s="849">
        <v>3</v>
      </c>
      <c r="K289" s="849">
        <v>129</v>
      </c>
      <c r="L289" s="849">
        <v>1</v>
      </c>
      <c r="M289" s="849">
        <v>43</v>
      </c>
      <c r="N289" s="849">
        <v>3</v>
      </c>
      <c r="O289" s="849">
        <v>129</v>
      </c>
      <c r="P289" s="837">
        <v>1</v>
      </c>
      <c r="Q289" s="850">
        <v>43</v>
      </c>
    </row>
    <row r="290" spans="1:17" ht="14.4" customHeight="1" x14ac:dyDescent="0.3">
      <c r="A290" s="831" t="s">
        <v>11473</v>
      </c>
      <c r="B290" s="832" t="s">
        <v>11474</v>
      </c>
      <c r="C290" s="832" t="s">
        <v>8203</v>
      </c>
      <c r="D290" s="832" t="s">
        <v>11765</v>
      </c>
      <c r="E290" s="832" t="s">
        <v>11766</v>
      </c>
      <c r="F290" s="849"/>
      <c r="G290" s="849"/>
      <c r="H290" s="849"/>
      <c r="I290" s="849"/>
      <c r="J290" s="849"/>
      <c r="K290" s="849"/>
      <c r="L290" s="849"/>
      <c r="M290" s="849"/>
      <c r="N290" s="849">
        <v>5</v>
      </c>
      <c r="O290" s="849">
        <v>2650</v>
      </c>
      <c r="P290" s="837"/>
      <c r="Q290" s="850">
        <v>530</v>
      </c>
    </row>
    <row r="291" spans="1:17" ht="14.4" customHeight="1" x14ac:dyDescent="0.3">
      <c r="A291" s="831" t="s">
        <v>11473</v>
      </c>
      <c r="B291" s="832" t="s">
        <v>11474</v>
      </c>
      <c r="C291" s="832" t="s">
        <v>8203</v>
      </c>
      <c r="D291" s="832" t="s">
        <v>11767</v>
      </c>
      <c r="E291" s="832" t="s">
        <v>11768</v>
      </c>
      <c r="F291" s="849">
        <v>2</v>
      </c>
      <c r="G291" s="849">
        <v>204</v>
      </c>
      <c r="H291" s="849"/>
      <c r="I291" s="849">
        <v>102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11473</v>
      </c>
      <c r="B292" s="832" t="s">
        <v>11474</v>
      </c>
      <c r="C292" s="832" t="s">
        <v>8203</v>
      </c>
      <c r="D292" s="832" t="s">
        <v>11769</v>
      </c>
      <c r="E292" s="832" t="s">
        <v>11770</v>
      </c>
      <c r="F292" s="849">
        <v>10</v>
      </c>
      <c r="G292" s="849">
        <v>2900</v>
      </c>
      <c r="H292" s="849">
        <v>0.75619295958279009</v>
      </c>
      <c r="I292" s="849">
        <v>290</v>
      </c>
      <c r="J292" s="849">
        <v>13</v>
      </c>
      <c r="K292" s="849">
        <v>3835</v>
      </c>
      <c r="L292" s="849">
        <v>1</v>
      </c>
      <c r="M292" s="849">
        <v>295</v>
      </c>
      <c r="N292" s="849">
        <v>19</v>
      </c>
      <c r="O292" s="849">
        <v>5605</v>
      </c>
      <c r="P292" s="837">
        <v>1.4615384615384615</v>
      </c>
      <c r="Q292" s="850">
        <v>295</v>
      </c>
    </row>
    <row r="293" spans="1:17" ht="14.4" customHeight="1" x14ac:dyDescent="0.3">
      <c r="A293" s="831" t="s">
        <v>11473</v>
      </c>
      <c r="B293" s="832" t="s">
        <v>11474</v>
      </c>
      <c r="C293" s="832" t="s">
        <v>8203</v>
      </c>
      <c r="D293" s="832" t="s">
        <v>11771</v>
      </c>
      <c r="E293" s="832" t="s">
        <v>11772</v>
      </c>
      <c r="F293" s="849">
        <v>72</v>
      </c>
      <c r="G293" s="849">
        <v>2232</v>
      </c>
      <c r="H293" s="849">
        <v>0.65454545454545454</v>
      </c>
      <c r="I293" s="849">
        <v>31</v>
      </c>
      <c r="J293" s="849">
        <v>110</v>
      </c>
      <c r="K293" s="849">
        <v>3410</v>
      </c>
      <c r="L293" s="849">
        <v>1</v>
      </c>
      <c r="M293" s="849">
        <v>31</v>
      </c>
      <c r="N293" s="849">
        <v>65</v>
      </c>
      <c r="O293" s="849">
        <v>2015</v>
      </c>
      <c r="P293" s="837">
        <v>0.59090909090909094</v>
      </c>
      <c r="Q293" s="850">
        <v>31</v>
      </c>
    </row>
    <row r="294" spans="1:17" ht="14.4" customHeight="1" x14ac:dyDescent="0.3">
      <c r="A294" s="831" t="s">
        <v>11473</v>
      </c>
      <c r="B294" s="832" t="s">
        <v>11474</v>
      </c>
      <c r="C294" s="832" t="s">
        <v>8203</v>
      </c>
      <c r="D294" s="832" t="s">
        <v>11773</v>
      </c>
      <c r="E294" s="832" t="s">
        <v>11774</v>
      </c>
      <c r="F294" s="849">
        <v>17</v>
      </c>
      <c r="G294" s="849">
        <v>442</v>
      </c>
      <c r="H294" s="849">
        <v>0.65384615384615385</v>
      </c>
      <c r="I294" s="849">
        <v>26</v>
      </c>
      <c r="J294" s="849">
        <v>26</v>
      </c>
      <c r="K294" s="849">
        <v>676</v>
      </c>
      <c r="L294" s="849">
        <v>1</v>
      </c>
      <c r="M294" s="849">
        <v>26</v>
      </c>
      <c r="N294" s="849">
        <v>16</v>
      </c>
      <c r="O294" s="849">
        <v>416</v>
      </c>
      <c r="P294" s="837">
        <v>0.61538461538461542</v>
      </c>
      <c r="Q294" s="850">
        <v>26</v>
      </c>
    </row>
    <row r="295" spans="1:17" ht="14.4" customHeight="1" x14ac:dyDescent="0.3">
      <c r="A295" s="831" t="s">
        <v>11473</v>
      </c>
      <c r="B295" s="832" t="s">
        <v>11474</v>
      </c>
      <c r="C295" s="832" t="s">
        <v>8203</v>
      </c>
      <c r="D295" s="832" t="s">
        <v>11775</v>
      </c>
      <c r="E295" s="832" t="s">
        <v>11776</v>
      </c>
      <c r="F295" s="849">
        <v>2</v>
      </c>
      <c r="G295" s="849">
        <v>1116</v>
      </c>
      <c r="H295" s="849">
        <v>0.49821428571428572</v>
      </c>
      <c r="I295" s="849">
        <v>558</v>
      </c>
      <c r="J295" s="849">
        <v>4</v>
      </c>
      <c r="K295" s="849">
        <v>2240</v>
      </c>
      <c r="L295" s="849">
        <v>1</v>
      </c>
      <c r="M295" s="849">
        <v>560</v>
      </c>
      <c r="N295" s="849">
        <v>3</v>
      </c>
      <c r="O295" s="849">
        <v>1680</v>
      </c>
      <c r="P295" s="837">
        <v>0.75</v>
      </c>
      <c r="Q295" s="850">
        <v>560</v>
      </c>
    </row>
    <row r="296" spans="1:17" ht="14.4" customHeight="1" x14ac:dyDescent="0.3">
      <c r="A296" s="831" t="s">
        <v>11473</v>
      </c>
      <c r="B296" s="832" t="s">
        <v>11474</v>
      </c>
      <c r="C296" s="832" t="s">
        <v>8203</v>
      </c>
      <c r="D296" s="832" t="s">
        <v>11777</v>
      </c>
      <c r="E296" s="832" t="s">
        <v>11778</v>
      </c>
      <c r="F296" s="849"/>
      <c r="G296" s="849"/>
      <c r="H296" s="849"/>
      <c r="I296" s="849"/>
      <c r="J296" s="849">
        <v>1</v>
      </c>
      <c r="K296" s="849">
        <v>355</v>
      </c>
      <c r="L296" s="849">
        <v>1</v>
      </c>
      <c r="M296" s="849">
        <v>355</v>
      </c>
      <c r="N296" s="849"/>
      <c r="O296" s="849"/>
      <c r="P296" s="837"/>
      <c r="Q296" s="850"/>
    </row>
    <row r="297" spans="1:17" ht="14.4" customHeight="1" x14ac:dyDescent="0.3">
      <c r="A297" s="831" t="s">
        <v>11473</v>
      </c>
      <c r="B297" s="832" t="s">
        <v>11474</v>
      </c>
      <c r="C297" s="832" t="s">
        <v>8203</v>
      </c>
      <c r="D297" s="832" t="s">
        <v>11779</v>
      </c>
      <c r="E297" s="832" t="s">
        <v>11780</v>
      </c>
      <c r="F297" s="849">
        <v>4</v>
      </c>
      <c r="G297" s="849">
        <v>732</v>
      </c>
      <c r="H297" s="849">
        <v>0.39782608695652172</v>
      </c>
      <c r="I297" s="849">
        <v>183</v>
      </c>
      <c r="J297" s="849">
        <v>10</v>
      </c>
      <c r="K297" s="849">
        <v>1840</v>
      </c>
      <c r="L297" s="849">
        <v>1</v>
      </c>
      <c r="M297" s="849">
        <v>184</v>
      </c>
      <c r="N297" s="849">
        <v>7</v>
      </c>
      <c r="O297" s="849">
        <v>1288</v>
      </c>
      <c r="P297" s="837">
        <v>0.7</v>
      </c>
      <c r="Q297" s="850">
        <v>184</v>
      </c>
    </row>
    <row r="298" spans="1:17" ht="14.4" customHeight="1" x14ac:dyDescent="0.3">
      <c r="A298" s="831" t="s">
        <v>11473</v>
      </c>
      <c r="B298" s="832" t="s">
        <v>11474</v>
      </c>
      <c r="C298" s="832" t="s">
        <v>8203</v>
      </c>
      <c r="D298" s="832" t="s">
        <v>11781</v>
      </c>
      <c r="E298" s="832" t="s">
        <v>11782</v>
      </c>
      <c r="F298" s="849">
        <v>2</v>
      </c>
      <c r="G298" s="849">
        <v>584</v>
      </c>
      <c r="H298" s="849"/>
      <c r="I298" s="849">
        <v>292</v>
      </c>
      <c r="J298" s="849"/>
      <c r="K298" s="849"/>
      <c r="L298" s="849"/>
      <c r="M298" s="849"/>
      <c r="N298" s="849">
        <v>1</v>
      </c>
      <c r="O298" s="849">
        <v>295</v>
      </c>
      <c r="P298" s="837"/>
      <c r="Q298" s="850">
        <v>295</v>
      </c>
    </row>
    <row r="299" spans="1:17" ht="14.4" customHeight="1" x14ac:dyDescent="0.3">
      <c r="A299" s="831" t="s">
        <v>11473</v>
      </c>
      <c r="B299" s="832" t="s">
        <v>11474</v>
      </c>
      <c r="C299" s="832" t="s">
        <v>8203</v>
      </c>
      <c r="D299" s="832" t="s">
        <v>11783</v>
      </c>
      <c r="E299" s="832" t="s">
        <v>11784</v>
      </c>
      <c r="F299" s="849">
        <v>10</v>
      </c>
      <c r="G299" s="849">
        <v>3540</v>
      </c>
      <c r="H299" s="849">
        <v>2.492957746478873</v>
      </c>
      <c r="I299" s="849">
        <v>354</v>
      </c>
      <c r="J299" s="849">
        <v>4</v>
      </c>
      <c r="K299" s="849">
        <v>1420</v>
      </c>
      <c r="L299" s="849">
        <v>1</v>
      </c>
      <c r="M299" s="849">
        <v>355</v>
      </c>
      <c r="N299" s="849">
        <v>3</v>
      </c>
      <c r="O299" s="849">
        <v>1065</v>
      </c>
      <c r="P299" s="837">
        <v>0.75</v>
      </c>
      <c r="Q299" s="850">
        <v>355</v>
      </c>
    </row>
    <row r="300" spans="1:17" ht="14.4" customHeight="1" x14ac:dyDescent="0.3">
      <c r="A300" s="831" t="s">
        <v>11473</v>
      </c>
      <c r="B300" s="832" t="s">
        <v>11474</v>
      </c>
      <c r="C300" s="832" t="s">
        <v>8203</v>
      </c>
      <c r="D300" s="832" t="s">
        <v>11785</v>
      </c>
      <c r="E300" s="832" t="s">
        <v>11786</v>
      </c>
      <c r="F300" s="849"/>
      <c r="G300" s="849"/>
      <c r="H300" s="849"/>
      <c r="I300" s="849"/>
      <c r="J300" s="849"/>
      <c r="K300" s="849"/>
      <c r="L300" s="849"/>
      <c r="M300" s="849"/>
      <c r="N300" s="849">
        <v>4</v>
      </c>
      <c r="O300" s="849">
        <v>1776</v>
      </c>
      <c r="P300" s="837"/>
      <c r="Q300" s="850">
        <v>444</v>
      </c>
    </row>
    <row r="301" spans="1:17" ht="14.4" customHeight="1" x14ac:dyDescent="0.3">
      <c r="A301" s="831" t="s">
        <v>11473</v>
      </c>
      <c r="B301" s="832" t="s">
        <v>11474</v>
      </c>
      <c r="C301" s="832" t="s">
        <v>8203</v>
      </c>
      <c r="D301" s="832" t="s">
        <v>11787</v>
      </c>
      <c r="E301" s="832" t="s">
        <v>11788</v>
      </c>
      <c r="F301" s="849">
        <v>8</v>
      </c>
      <c r="G301" s="849">
        <v>14080</v>
      </c>
      <c r="H301" s="849">
        <v>1.3273001508295625</v>
      </c>
      <c r="I301" s="849">
        <v>1760</v>
      </c>
      <c r="J301" s="849">
        <v>6</v>
      </c>
      <c r="K301" s="849">
        <v>10608</v>
      </c>
      <c r="L301" s="849">
        <v>1</v>
      </c>
      <c r="M301" s="849">
        <v>1768</v>
      </c>
      <c r="N301" s="849">
        <v>3</v>
      </c>
      <c r="O301" s="849">
        <v>5304</v>
      </c>
      <c r="P301" s="837">
        <v>0.5</v>
      </c>
      <c r="Q301" s="850">
        <v>1768</v>
      </c>
    </row>
    <row r="302" spans="1:17" ht="14.4" customHeight="1" x14ac:dyDescent="0.3">
      <c r="A302" s="831" t="s">
        <v>11473</v>
      </c>
      <c r="B302" s="832" t="s">
        <v>11474</v>
      </c>
      <c r="C302" s="832" t="s">
        <v>8203</v>
      </c>
      <c r="D302" s="832" t="s">
        <v>11789</v>
      </c>
      <c r="E302" s="832" t="s">
        <v>11790</v>
      </c>
      <c r="F302" s="849">
        <v>1</v>
      </c>
      <c r="G302" s="849">
        <v>135</v>
      </c>
      <c r="H302" s="849"/>
      <c r="I302" s="849">
        <v>135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11473</v>
      </c>
      <c r="B303" s="832" t="s">
        <v>11474</v>
      </c>
      <c r="C303" s="832" t="s">
        <v>8203</v>
      </c>
      <c r="D303" s="832" t="s">
        <v>11791</v>
      </c>
      <c r="E303" s="832" t="s">
        <v>11792</v>
      </c>
      <c r="F303" s="849">
        <v>5</v>
      </c>
      <c r="G303" s="849">
        <v>430</v>
      </c>
      <c r="H303" s="849">
        <v>0.55555555555555558</v>
      </c>
      <c r="I303" s="849">
        <v>86</v>
      </c>
      <c r="J303" s="849">
        <v>9</v>
      </c>
      <c r="K303" s="849">
        <v>774</v>
      </c>
      <c r="L303" s="849">
        <v>1</v>
      </c>
      <c r="M303" s="849">
        <v>86</v>
      </c>
      <c r="N303" s="849">
        <v>9</v>
      </c>
      <c r="O303" s="849">
        <v>774</v>
      </c>
      <c r="P303" s="837">
        <v>1</v>
      </c>
      <c r="Q303" s="850">
        <v>86</v>
      </c>
    </row>
    <row r="304" spans="1:17" ht="14.4" customHeight="1" x14ac:dyDescent="0.3">
      <c r="A304" s="831" t="s">
        <v>11473</v>
      </c>
      <c r="B304" s="832" t="s">
        <v>11474</v>
      </c>
      <c r="C304" s="832" t="s">
        <v>8203</v>
      </c>
      <c r="D304" s="832" t="s">
        <v>11793</v>
      </c>
      <c r="E304" s="832" t="s">
        <v>11794</v>
      </c>
      <c r="F304" s="849">
        <v>22</v>
      </c>
      <c r="G304" s="849">
        <v>2948</v>
      </c>
      <c r="H304" s="849">
        <v>0.99259259259259258</v>
      </c>
      <c r="I304" s="849">
        <v>134</v>
      </c>
      <c r="J304" s="849">
        <v>22</v>
      </c>
      <c r="K304" s="849">
        <v>2970</v>
      </c>
      <c r="L304" s="849">
        <v>1</v>
      </c>
      <c r="M304" s="849">
        <v>135</v>
      </c>
      <c r="N304" s="849">
        <v>24</v>
      </c>
      <c r="O304" s="849">
        <v>3240</v>
      </c>
      <c r="P304" s="837">
        <v>1.0909090909090908</v>
      </c>
      <c r="Q304" s="850">
        <v>135</v>
      </c>
    </row>
    <row r="305" spans="1:17" ht="14.4" customHeight="1" x14ac:dyDescent="0.3">
      <c r="A305" s="831" t="s">
        <v>11473</v>
      </c>
      <c r="B305" s="832" t="s">
        <v>11474</v>
      </c>
      <c r="C305" s="832" t="s">
        <v>8203</v>
      </c>
      <c r="D305" s="832" t="s">
        <v>11795</v>
      </c>
      <c r="E305" s="832" t="s">
        <v>11796</v>
      </c>
      <c r="F305" s="849">
        <v>8</v>
      </c>
      <c r="G305" s="849">
        <v>3248</v>
      </c>
      <c r="H305" s="849">
        <v>0.72548581639490728</v>
      </c>
      <c r="I305" s="849">
        <v>406</v>
      </c>
      <c r="J305" s="849">
        <v>11</v>
      </c>
      <c r="K305" s="849">
        <v>4477</v>
      </c>
      <c r="L305" s="849">
        <v>1</v>
      </c>
      <c r="M305" s="849">
        <v>407</v>
      </c>
      <c r="N305" s="849">
        <v>13</v>
      </c>
      <c r="O305" s="849">
        <v>5291</v>
      </c>
      <c r="P305" s="837">
        <v>1.1818181818181819</v>
      </c>
      <c r="Q305" s="850">
        <v>407</v>
      </c>
    </row>
    <row r="306" spans="1:17" ht="14.4" customHeight="1" x14ac:dyDescent="0.3">
      <c r="A306" s="831" t="s">
        <v>11473</v>
      </c>
      <c r="B306" s="832" t="s">
        <v>11474</v>
      </c>
      <c r="C306" s="832" t="s">
        <v>8203</v>
      </c>
      <c r="D306" s="832" t="s">
        <v>11797</v>
      </c>
      <c r="E306" s="832" t="s">
        <v>11798</v>
      </c>
      <c r="F306" s="849">
        <v>8</v>
      </c>
      <c r="G306" s="849">
        <v>6344</v>
      </c>
      <c r="H306" s="849">
        <v>1.1286247998576766</v>
      </c>
      <c r="I306" s="849">
        <v>793</v>
      </c>
      <c r="J306" s="849">
        <v>7</v>
      </c>
      <c r="K306" s="849">
        <v>5621</v>
      </c>
      <c r="L306" s="849">
        <v>1</v>
      </c>
      <c r="M306" s="849">
        <v>803</v>
      </c>
      <c r="N306" s="849">
        <v>8</v>
      </c>
      <c r="O306" s="849">
        <v>6432</v>
      </c>
      <c r="P306" s="837">
        <v>1.1442803771570895</v>
      </c>
      <c r="Q306" s="850">
        <v>804</v>
      </c>
    </row>
    <row r="307" spans="1:17" ht="14.4" customHeight="1" x14ac:dyDescent="0.3">
      <c r="A307" s="831" t="s">
        <v>11473</v>
      </c>
      <c r="B307" s="832" t="s">
        <v>11474</v>
      </c>
      <c r="C307" s="832" t="s">
        <v>8203</v>
      </c>
      <c r="D307" s="832" t="s">
        <v>11799</v>
      </c>
      <c r="E307" s="832" t="s">
        <v>11800</v>
      </c>
      <c r="F307" s="849">
        <v>6</v>
      </c>
      <c r="G307" s="849">
        <v>714</v>
      </c>
      <c r="H307" s="849">
        <v>2</v>
      </c>
      <c r="I307" s="849">
        <v>119</v>
      </c>
      <c r="J307" s="849">
        <v>3</v>
      </c>
      <c r="K307" s="849">
        <v>357</v>
      </c>
      <c r="L307" s="849">
        <v>1</v>
      </c>
      <c r="M307" s="849">
        <v>119</v>
      </c>
      <c r="N307" s="849">
        <v>1</v>
      </c>
      <c r="O307" s="849">
        <v>119</v>
      </c>
      <c r="P307" s="837">
        <v>0.33333333333333331</v>
      </c>
      <c r="Q307" s="850">
        <v>119</v>
      </c>
    </row>
    <row r="308" spans="1:17" ht="14.4" customHeight="1" x14ac:dyDescent="0.3">
      <c r="A308" s="831" t="s">
        <v>11473</v>
      </c>
      <c r="B308" s="832" t="s">
        <v>11474</v>
      </c>
      <c r="C308" s="832" t="s">
        <v>8203</v>
      </c>
      <c r="D308" s="832" t="s">
        <v>11801</v>
      </c>
      <c r="E308" s="832" t="s">
        <v>11802</v>
      </c>
      <c r="F308" s="849">
        <v>5</v>
      </c>
      <c r="G308" s="849">
        <v>2575</v>
      </c>
      <c r="H308" s="849">
        <v>0.27723944875107664</v>
      </c>
      <c r="I308" s="849">
        <v>515</v>
      </c>
      <c r="J308" s="849">
        <v>18</v>
      </c>
      <c r="K308" s="849">
        <v>9288</v>
      </c>
      <c r="L308" s="849">
        <v>1</v>
      </c>
      <c r="M308" s="849">
        <v>516</v>
      </c>
      <c r="N308" s="849">
        <v>24</v>
      </c>
      <c r="O308" s="849">
        <v>12384</v>
      </c>
      <c r="P308" s="837">
        <v>1.3333333333333333</v>
      </c>
      <c r="Q308" s="850">
        <v>516</v>
      </c>
    </row>
    <row r="309" spans="1:17" ht="14.4" customHeight="1" x14ac:dyDescent="0.3">
      <c r="A309" s="831" t="s">
        <v>11473</v>
      </c>
      <c r="B309" s="832" t="s">
        <v>11474</v>
      </c>
      <c r="C309" s="832" t="s">
        <v>8203</v>
      </c>
      <c r="D309" s="832" t="s">
        <v>11803</v>
      </c>
      <c r="E309" s="832" t="s">
        <v>11804</v>
      </c>
      <c r="F309" s="849">
        <v>2</v>
      </c>
      <c r="G309" s="849">
        <v>378</v>
      </c>
      <c r="H309" s="849">
        <v>0.49736842105263157</v>
      </c>
      <c r="I309" s="849">
        <v>189</v>
      </c>
      <c r="J309" s="849">
        <v>4</v>
      </c>
      <c r="K309" s="849">
        <v>760</v>
      </c>
      <c r="L309" s="849">
        <v>1</v>
      </c>
      <c r="M309" s="849">
        <v>190</v>
      </c>
      <c r="N309" s="849">
        <v>13</v>
      </c>
      <c r="O309" s="849">
        <v>2470</v>
      </c>
      <c r="P309" s="837">
        <v>3.25</v>
      </c>
      <c r="Q309" s="850">
        <v>190</v>
      </c>
    </row>
    <row r="310" spans="1:17" ht="14.4" customHeight="1" x14ac:dyDescent="0.3">
      <c r="A310" s="831" t="s">
        <v>11473</v>
      </c>
      <c r="B310" s="832" t="s">
        <v>11474</v>
      </c>
      <c r="C310" s="832" t="s">
        <v>8203</v>
      </c>
      <c r="D310" s="832" t="s">
        <v>11805</v>
      </c>
      <c r="E310" s="832" t="s">
        <v>11806</v>
      </c>
      <c r="F310" s="849">
        <v>1</v>
      </c>
      <c r="G310" s="849">
        <v>291</v>
      </c>
      <c r="H310" s="849">
        <v>0.98979591836734693</v>
      </c>
      <c r="I310" s="849">
        <v>291</v>
      </c>
      <c r="J310" s="849">
        <v>1</v>
      </c>
      <c r="K310" s="849">
        <v>294</v>
      </c>
      <c r="L310" s="849">
        <v>1</v>
      </c>
      <c r="M310" s="849">
        <v>294</v>
      </c>
      <c r="N310" s="849">
        <v>2</v>
      </c>
      <c r="O310" s="849">
        <v>588</v>
      </c>
      <c r="P310" s="837">
        <v>2</v>
      </c>
      <c r="Q310" s="850">
        <v>294</v>
      </c>
    </row>
    <row r="311" spans="1:17" ht="14.4" customHeight="1" x14ac:dyDescent="0.3">
      <c r="A311" s="831" t="s">
        <v>11473</v>
      </c>
      <c r="B311" s="832" t="s">
        <v>11474</v>
      </c>
      <c r="C311" s="832" t="s">
        <v>8203</v>
      </c>
      <c r="D311" s="832" t="s">
        <v>11807</v>
      </c>
      <c r="E311" s="832" t="s">
        <v>11808</v>
      </c>
      <c r="F311" s="849"/>
      <c r="G311" s="849"/>
      <c r="H311" s="849"/>
      <c r="I311" s="849"/>
      <c r="J311" s="849">
        <v>16</v>
      </c>
      <c r="K311" s="849">
        <v>2128</v>
      </c>
      <c r="L311" s="849">
        <v>1</v>
      </c>
      <c r="M311" s="849">
        <v>133</v>
      </c>
      <c r="N311" s="849">
        <v>17</v>
      </c>
      <c r="O311" s="849">
        <v>2261</v>
      </c>
      <c r="P311" s="837">
        <v>1.0625</v>
      </c>
      <c r="Q311" s="850">
        <v>133</v>
      </c>
    </row>
    <row r="312" spans="1:17" ht="14.4" customHeight="1" x14ac:dyDescent="0.3">
      <c r="A312" s="831" t="s">
        <v>11473</v>
      </c>
      <c r="B312" s="832" t="s">
        <v>11474</v>
      </c>
      <c r="C312" s="832" t="s">
        <v>8203</v>
      </c>
      <c r="D312" s="832" t="s">
        <v>11809</v>
      </c>
      <c r="E312" s="832" t="s">
        <v>11810</v>
      </c>
      <c r="F312" s="849"/>
      <c r="G312" s="849"/>
      <c r="H312" s="849"/>
      <c r="I312" s="849"/>
      <c r="J312" s="849">
        <v>2814</v>
      </c>
      <c r="K312" s="849">
        <v>104118</v>
      </c>
      <c r="L312" s="849">
        <v>1</v>
      </c>
      <c r="M312" s="849">
        <v>37</v>
      </c>
      <c r="N312" s="849">
        <v>2905</v>
      </c>
      <c r="O312" s="849">
        <v>107485</v>
      </c>
      <c r="P312" s="837">
        <v>1.0323383084577114</v>
      </c>
      <c r="Q312" s="850">
        <v>37</v>
      </c>
    </row>
    <row r="313" spans="1:17" ht="14.4" customHeight="1" x14ac:dyDescent="0.3">
      <c r="A313" s="831" t="s">
        <v>11473</v>
      </c>
      <c r="B313" s="832" t="s">
        <v>11474</v>
      </c>
      <c r="C313" s="832" t="s">
        <v>8203</v>
      </c>
      <c r="D313" s="832" t="s">
        <v>11811</v>
      </c>
      <c r="E313" s="832" t="s">
        <v>11812</v>
      </c>
      <c r="F313" s="849"/>
      <c r="G313" s="849"/>
      <c r="H313" s="849"/>
      <c r="I313" s="849"/>
      <c r="J313" s="849">
        <v>16</v>
      </c>
      <c r="K313" s="849">
        <v>2736</v>
      </c>
      <c r="L313" s="849">
        <v>1</v>
      </c>
      <c r="M313" s="849">
        <v>171</v>
      </c>
      <c r="N313" s="849">
        <v>18</v>
      </c>
      <c r="O313" s="849">
        <v>3078</v>
      </c>
      <c r="P313" s="837">
        <v>1.125</v>
      </c>
      <c r="Q313" s="850">
        <v>171</v>
      </c>
    </row>
    <row r="314" spans="1:17" ht="14.4" customHeight="1" x14ac:dyDescent="0.3">
      <c r="A314" s="831" t="s">
        <v>11473</v>
      </c>
      <c r="B314" s="832" t="s">
        <v>11474</v>
      </c>
      <c r="C314" s="832" t="s">
        <v>8203</v>
      </c>
      <c r="D314" s="832" t="s">
        <v>11813</v>
      </c>
      <c r="E314" s="832" t="s">
        <v>11814</v>
      </c>
      <c r="F314" s="849"/>
      <c r="G314" s="849"/>
      <c r="H314" s="849"/>
      <c r="I314" s="849"/>
      <c r="J314" s="849">
        <v>1</v>
      </c>
      <c r="K314" s="849">
        <v>232</v>
      </c>
      <c r="L314" s="849">
        <v>1</v>
      </c>
      <c r="M314" s="849">
        <v>232</v>
      </c>
      <c r="N314" s="849">
        <v>3</v>
      </c>
      <c r="O314" s="849">
        <v>696</v>
      </c>
      <c r="P314" s="837">
        <v>3</v>
      </c>
      <c r="Q314" s="850">
        <v>232</v>
      </c>
    </row>
    <row r="315" spans="1:17" ht="14.4" customHeight="1" x14ac:dyDescent="0.3">
      <c r="A315" s="831" t="s">
        <v>11473</v>
      </c>
      <c r="B315" s="832" t="s">
        <v>11474</v>
      </c>
      <c r="C315" s="832" t="s">
        <v>8203</v>
      </c>
      <c r="D315" s="832" t="s">
        <v>11815</v>
      </c>
      <c r="E315" s="832" t="s">
        <v>11816</v>
      </c>
      <c r="F315" s="849"/>
      <c r="G315" s="849"/>
      <c r="H315" s="849"/>
      <c r="I315" s="849"/>
      <c r="J315" s="849">
        <v>2</v>
      </c>
      <c r="K315" s="849">
        <v>508</v>
      </c>
      <c r="L315" s="849">
        <v>1</v>
      </c>
      <c r="M315" s="849">
        <v>254</v>
      </c>
      <c r="N315" s="849">
        <v>1</v>
      </c>
      <c r="O315" s="849">
        <v>254</v>
      </c>
      <c r="P315" s="837">
        <v>0.5</v>
      </c>
      <c r="Q315" s="850">
        <v>254</v>
      </c>
    </row>
    <row r="316" spans="1:17" ht="14.4" customHeight="1" x14ac:dyDescent="0.3">
      <c r="A316" s="831" t="s">
        <v>11473</v>
      </c>
      <c r="B316" s="832" t="s">
        <v>11474</v>
      </c>
      <c r="C316" s="832" t="s">
        <v>8203</v>
      </c>
      <c r="D316" s="832" t="s">
        <v>11817</v>
      </c>
      <c r="E316" s="832" t="s">
        <v>11818</v>
      </c>
      <c r="F316" s="849"/>
      <c r="G316" s="849"/>
      <c r="H316" s="849"/>
      <c r="I316" s="849"/>
      <c r="J316" s="849">
        <v>68</v>
      </c>
      <c r="K316" s="849">
        <v>11764</v>
      </c>
      <c r="L316" s="849">
        <v>1</v>
      </c>
      <c r="M316" s="849">
        <v>173</v>
      </c>
      <c r="N316" s="849">
        <v>98</v>
      </c>
      <c r="O316" s="849">
        <v>16954</v>
      </c>
      <c r="P316" s="837">
        <v>1.4411764705882353</v>
      </c>
      <c r="Q316" s="850">
        <v>173</v>
      </c>
    </row>
    <row r="317" spans="1:17" ht="14.4" customHeight="1" x14ac:dyDescent="0.3">
      <c r="A317" s="831" t="s">
        <v>11473</v>
      </c>
      <c r="B317" s="832" t="s">
        <v>11474</v>
      </c>
      <c r="C317" s="832" t="s">
        <v>8203</v>
      </c>
      <c r="D317" s="832" t="s">
        <v>11819</v>
      </c>
      <c r="E317" s="832" t="s">
        <v>11820</v>
      </c>
      <c r="F317" s="849"/>
      <c r="G317" s="849"/>
      <c r="H317" s="849"/>
      <c r="I317" s="849"/>
      <c r="J317" s="849">
        <v>3</v>
      </c>
      <c r="K317" s="849">
        <v>2502</v>
      </c>
      <c r="L317" s="849">
        <v>1</v>
      </c>
      <c r="M317" s="849">
        <v>834</v>
      </c>
      <c r="N317" s="849">
        <v>6</v>
      </c>
      <c r="O317" s="849">
        <v>5010</v>
      </c>
      <c r="P317" s="837">
        <v>2.0023980815347722</v>
      </c>
      <c r="Q317" s="850">
        <v>835</v>
      </c>
    </row>
    <row r="318" spans="1:17" ht="14.4" customHeight="1" x14ac:dyDescent="0.3">
      <c r="A318" s="831" t="s">
        <v>11473</v>
      </c>
      <c r="B318" s="832" t="s">
        <v>11474</v>
      </c>
      <c r="C318" s="832" t="s">
        <v>8203</v>
      </c>
      <c r="D318" s="832" t="s">
        <v>11821</v>
      </c>
      <c r="E318" s="832" t="s">
        <v>11822</v>
      </c>
      <c r="F318" s="849"/>
      <c r="G318" s="849"/>
      <c r="H318" s="849"/>
      <c r="I318" s="849"/>
      <c r="J318" s="849">
        <v>8</v>
      </c>
      <c r="K318" s="849">
        <v>744</v>
      </c>
      <c r="L318" s="849">
        <v>1</v>
      </c>
      <c r="M318" s="849">
        <v>93</v>
      </c>
      <c r="N318" s="849">
        <v>79</v>
      </c>
      <c r="O318" s="849">
        <v>7347</v>
      </c>
      <c r="P318" s="837">
        <v>9.875</v>
      </c>
      <c r="Q318" s="850">
        <v>93</v>
      </c>
    </row>
    <row r="319" spans="1:17" ht="14.4" customHeight="1" x14ac:dyDescent="0.3">
      <c r="A319" s="831" t="s">
        <v>11473</v>
      </c>
      <c r="B319" s="832" t="s">
        <v>11474</v>
      </c>
      <c r="C319" s="832" t="s">
        <v>8203</v>
      </c>
      <c r="D319" s="832" t="s">
        <v>11823</v>
      </c>
      <c r="E319" s="832" t="s">
        <v>11824</v>
      </c>
      <c r="F319" s="849"/>
      <c r="G319" s="849"/>
      <c r="H319" s="849"/>
      <c r="I319" s="849"/>
      <c r="J319" s="849"/>
      <c r="K319" s="849"/>
      <c r="L319" s="849"/>
      <c r="M319" s="849"/>
      <c r="N319" s="849">
        <v>22</v>
      </c>
      <c r="O319" s="849">
        <v>20724</v>
      </c>
      <c r="P319" s="837"/>
      <c r="Q319" s="850">
        <v>942</v>
      </c>
    </row>
    <row r="320" spans="1:17" ht="14.4" customHeight="1" x14ac:dyDescent="0.3">
      <c r="A320" s="831" t="s">
        <v>11473</v>
      </c>
      <c r="B320" s="832" t="s">
        <v>11474</v>
      </c>
      <c r="C320" s="832" t="s">
        <v>8203</v>
      </c>
      <c r="D320" s="832" t="s">
        <v>11825</v>
      </c>
      <c r="E320" s="832" t="s">
        <v>11826</v>
      </c>
      <c r="F320" s="849"/>
      <c r="G320" s="849"/>
      <c r="H320" s="849"/>
      <c r="I320" s="849"/>
      <c r="J320" s="849">
        <v>1</v>
      </c>
      <c r="K320" s="849">
        <v>93</v>
      </c>
      <c r="L320" s="849">
        <v>1</v>
      </c>
      <c r="M320" s="849">
        <v>93</v>
      </c>
      <c r="N320" s="849">
        <v>7</v>
      </c>
      <c r="O320" s="849">
        <v>651</v>
      </c>
      <c r="P320" s="837">
        <v>7</v>
      </c>
      <c r="Q320" s="850">
        <v>93</v>
      </c>
    </row>
    <row r="321" spans="1:17" ht="14.4" customHeight="1" x14ac:dyDescent="0.3">
      <c r="A321" s="831" t="s">
        <v>11473</v>
      </c>
      <c r="B321" s="832" t="s">
        <v>11474</v>
      </c>
      <c r="C321" s="832" t="s">
        <v>8203</v>
      </c>
      <c r="D321" s="832" t="s">
        <v>11827</v>
      </c>
      <c r="E321" s="832" t="s">
        <v>11828</v>
      </c>
      <c r="F321" s="849"/>
      <c r="G321" s="849"/>
      <c r="H321" s="849"/>
      <c r="I321" s="849"/>
      <c r="J321" s="849"/>
      <c r="K321" s="849"/>
      <c r="L321" s="849"/>
      <c r="M321" s="849"/>
      <c r="N321" s="849">
        <v>7</v>
      </c>
      <c r="O321" s="849">
        <v>350</v>
      </c>
      <c r="P321" s="837"/>
      <c r="Q321" s="850">
        <v>50</v>
      </c>
    </row>
    <row r="322" spans="1:17" ht="14.4" customHeight="1" x14ac:dyDescent="0.3">
      <c r="A322" s="831" t="s">
        <v>11473</v>
      </c>
      <c r="B322" s="832" t="s">
        <v>11829</v>
      </c>
      <c r="C322" s="832" t="s">
        <v>8203</v>
      </c>
      <c r="D322" s="832" t="s">
        <v>11830</v>
      </c>
      <c r="E322" s="832" t="s">
        <v>11831</v>
      </c>
      <c r="F322" s="849">
        <v>301</v>
      </c>
      <c r="G322" s="849">
        <v>312137</v>
      </c>
      <c r="H322" s="849">
        <v>1.268818646699674</v>
      </c>
      <c r="I322" s="849">
        <v>1037</v>
      </c>
      <c r="J322" s="849">
        <v>237</v>
      </c>
      <c r="K322" s="849">
        <v>246006</v>
      </c>
      <c r="L322" s="849">
        <v>1</v>
      </c>
      <c r="M322" s="849">
        <v>1038</v>
      </c>
      <c r="N322" s="849">
        <v>302</v>
      </c>
      <c r="O322" s="849">
        <v>313476</v>
      </c>
      <c r="P322" s="837">
        <v>1.2742616033755274</v>
      </c>
      <c r="Q322" s="850">
        <v>1038</v>
      </c>
    </row>
    <row r="323" spans="1:17" ht="14.4" customHeight="1" x14ac:dyDescent="0.3">
      <c r="A323" s="831" t="s">
        <v>11832</v>
      </c>
      <c r="B323" s="832" t="s">
        <v>10373</v>
      </c>
      <c r="C323" s="832" t="s">
        <v>8206</v>
      </c>
      <c r="D323" s="832" t="s">
        <v>11833</v>
      </c>
      <c r="E323" s="832" t="s">
        <v>11834</v>
      </c>
      <c r="F323" s="849">
        <v>1.87</v>
      </c>
      <c r="G323" s="849">
        <v>4778.3999999999996</v>
      </c>
      <c r="H323" s="849"/>
      <c r="I323" s="849">
        <v>2555.2941176470586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11832</v>
      </c>
      <c r="B324" s="832" t="s">
        <v>10373</v>
      </c>
      <c r="C324" s="832" t="s">
        <v>8206</v>
      </c>
      <c r="D324" s="832" t="s">
        <v>11835</v>
      </c>
      <c r="E324" s="832" t="s">
        <v>11834</v>
      </c>
      <c r="F324" s="849">
        <v>0.2</v>
      </c>
      <c r="G324" s="849">
        <v>1277.6500000000001</v>
      </c>
      <c r="H324" s="849">
        <v>1.8871951669842397</v>
      </c>
      <c r="I324" s="849">
        <v>6388.25</v>
      </c>
      <c r="J324" s="849">
        <v>0.1</v>
      </c>
      <c r="K324" s="849">
        <v>677.01</v>
      </c>
      <c r="L324" s="849">
        <v>1</v>
      </c>
      <c r="M324" s="849">
        <v>6770.0999999999995</v>
      </c>
      <c r="N324" s="849">
        <v>0.2</v>
      </c>
      <c r="O324" s="849">
        <v>1354.02</v>
      </c>
      <c r="P324" s="837">
        <v>2</v>
      </c>
      <c r="Q324" s="850">
        <v>6770.0999999999995</v>
      </c>
    </row>
    <row r="325" spans="1:17" ht="14.4" customHeight="1" x14ac:dyDescent="0.3">
      <c r="A325" s="831" t="s">
        <v>11832</v>
      </c>
      <c r="B325" s="832" t="s">
        <v>10373</v>
      </c>
      <c r="C325" s="832" t="s">
        <v>8206</v>
      </c>
      <c r="D325" s="832" t="s">
        <v>11836</v>
      </c>
      <c r="E325" s="832" t="s">
        <v>8728</v>
      </c>
      <c r="F325" s="849">
        <v>0.44000000000000006</v>
      </c>
      <c r="G325" s="849">
        <v>2175.2999999999997</v>
      </c>
      <c r="H325" s="849">
        <v>0.7213083225842819</v>
      </c>
      <c r="I325" s="849">
        <v>4943.8636363636351</v>
      </c>
      <c r="J325" s="849">
        <v>0.61</v>
      </c>
      <c r="K325" s="849">
        <v>3015.77</v>
      </c>
      <c r="L325" s="849">
        <v>1</v>
      </c>
      <c r="M325" s="849">
        <v>4943.8852459016398</v>
      </c>
      <c r="N325" s="849">
        <v>0.75000000000000011</v>
      </c>
      <c r="O325" s="849">
        <v>3683.1800000000003</v>
      </c>
      <c r="P325" s="837">
        <v>1.2213066646329132</v>
      </c>
      <c r="Q325" s="850">
        <v>4910.9066666666668</v>
      </c>
    </row>
    <row r="326" spans="1:17" ht="14.4" customHeight="1" x14ac:dyDescent="0.3">
      <c r="A326" s="831" t="s">
        <v>11832</v>
      </c>
      <c r="B326" s="832" t="s">
        <v>10373</v>
      </c>
      <c r="C326" s="832" t="s">
        <v>8206</v>
      </c>
      <c r="D326" s="832" t="s">
        <v>11837</v>
      </c>
      <c r="E326" s="832" t="s">
        <v>11259</v>
      </c>
      <c r="F326" s="849">
        <v>0.89</v>
      </c>
      <c r="G326" s="849">
        <v>846.67000000000007</v>
      </c>
      <c r="H326" s="849">
        <v>0.13700937755374495</v>
      </c>
      <c r="I326" s="849">
        <v>951.31460674157313</v>
      </c>
      <c r="J326" s="849">
        <v>6.15</v>
      </c>
      <c r="K326" s="849">
        <v>6179.6500000000005</v>
      </c>
      <c r="L326" s="849">
        <v>1</v>
      </c>
      <c r="M326" s="849">
        <v>1004.8211382113822</v>
      </c>
      <c r="N326" s="849">
        <v>2.0499999999999998</v>
      </c>
      <c r="O326" s="849">
        <v>2059.89</v>
      </c>
      <c r="P326" s="837">
        <v>0.33333441214308251</v>
      </c>
      <c r="Q326" s="850">
        <v>1004.8243902439025</v>
      </c>
    </row>
    <row r="327" spans="1:17" ht="14.4" customHeight="1" x14ac:dyDescent="0.3">
      <c r="A327" s="831" t="s">
        <v>11832</v>
      </c>
      <c r="B327" s="832" t="s">
        <v>10373</v>
      </c>
      <c r="C327" s="832" t="s">
        <v>8206</v>
      </c>
      <c r="D327" s="832" t="s">
        <v>11838</v>
      </c>
      <c r="E327" s="832" t="s">
        <v>8728</v>
      </c>
      <c r="F327" s="849">
        <v>0.74</v>
      </c>
      <c r="G327" s="849">
        <v>7317.01</v>
      </c>
      <c r="H327" s="849">
        <v>0.63793145537450202</v>
      </c>
      <c r="I327" s="849">
        <v>9887.8513513513517</v>
      </c>
      <c r="J327" s="849">
        <v>1.1600000000000001</v>
      </c>
      <c r="K327" s="849">
        <v>11469.9</v>
      </c>
      <c r="L327" s="849">
        <v>1</v>
      </c>
      <c r="M327" s="849">
        <v>9887.8448275862047</v>
      </c>
      <c r="N327" s="849">
        <v>1.29</v>
      </c>
      <c r="O327" s="849">
        <v>12715.76</v>
      </c>
      <c r="P327" s="837">
        <v>1.1086199530946217</v>
      </c>
      <c r="Q327" s="850">
        <v>9857.1782945736431</v>
      </c>
    </row>
    <row r="328" spans="1:17" ht="14.4" customHeight="1" x14ac:dyDescent="0.3">
      <c r="A328" s="831" t="s">
        <v>11832</v>
      </c>
      <c r="B328" s="832" t="s">
        <v>10373</v>
      </c>
      <c r="C328" s="832" t="s">
        <v>8206</v>
      </c>
      <c r="D328" s="832" t="s">
        <v>11839</v>
      </c>
      <c r="E328" s="832" t="s">
        <v>8728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39176.46</v>
      </c>
      <c r="P328" s="837"/>
      <c r="Q328" s="850">
        <v>19588.23</v>
      </c>
    </row>
    <row r="329" spans="1:17" ht="14.4" customHeight="1" x14ac:dyDescent="0.3">
      <c r="A329" s="831" t="s">
        <v>11832</v>
      </c>
      <c r="B329" s="832" t="s">
        <v>10373</v>
      </c>
      <c r="C329" s="832" t="s">
        <v>8206</v>
      </c>
      <c r="D329" s="832" t="s">
        <v>11840</v>
      </c>
      <c r="E329" s="832" t="s">
        <v>11841</v>
      </c>
      <c r="F329" s="849">
        <v>0.04</v>
      </c>
      <c r="G329" s="849">
        <v>187.01</v>
      </c>
      <c r="H329" s="849">
        <v>0.36362752532617787</v>
      </c>
      <c r="I329" s="849">
        <v>4675.25</v>
      </c>
      <c r="J329" s="849">
        <v>0.11</v>
      </c>
      <c r="K329" s="849">
        <v>514.29</v>
      </c>
      <c r="L329" s="849">
        <v>1</v>
      </c>
      <c r="M329" s="849">
        <v>4675.363636363636</v>
      </c>
      <c r="N329" s="849">
        <v>0.02</v>
      </c>
      <c r="O329" s="849">
        <v>96.46</v>
      </c>
      <c r="P329" s="837">
        <v>0.18755954811487682</v>
      </c>
      <c r="Q329" s="850">
        <v>4823</v>
      </c>
    </row>
    <row r="330" spans="1:17" ht="14.4" customHeight="1" x14ac:dyDescent="0.3">
      <c r="A330" s="831" t="s">
        <v>11832</v>
      </c>
      <c r="B330" s="832" t="s">
        <v>10373</v>
      </c>
      <c r="C330" s="832" t="s">
        <v>8206</v>
      </c>
      <c r="D330" s="832" t="s">
        <v>8727</v>
      </c>
      <c r="E330" s="832" t="s">
        <v>8728</v>
      </c>
      <c r="F330" s="849">
        <v>0.32</v>
      </c>
      <c r="G330" s="849">
        <v>1557.3300000000002</v>
      </c>
      <c r="H330" s="849">
        <v>1.5749855884464854</v>
      </c>
      <c r="I330" s="849">
        <v>4866.65625</v>
      </c>
      <c r="J330" s="849">
        <v>0.2</v>
      </c>
      <c r="K330" s="849">
        <v>988.79</v>
      </c>
      <c r="L330" s="849">
        <v>1</v>
      </c>
      <c r="M330" s="849">
        <v>4943.95</v>
      </c>
      <c r="N330" s="849"/>
      <c r="O330" s="849"/>
      <c r="P330" s="837"/>
      <c r="Q330" s="850"/>
    </row>
    <row r="331" spans="1:17" ht="14.4" customHeight="1" x14ac:dyDescent="0.3">
      <c r="A331" s="831" t="s">
        <v>11832</v>
      </c>
      <c r="B331" s="832" t="s">
        <v>10373</v>
      </c>
      <c r="C331" s="832" t="s">
        <v>8206</v>
      </c>
      <c r="D331" s="832" t="s">
        <v>11842</v>
      </c>
      <c r="E331" s="832" t="s">
        <v>11843</v>
      </c>
      <c r="F331" s="849">
        <v>22.700000000000003</v>
      </c>
      <c r="G331" s="849">
        <v>21174.949999999997</v>
      </c>
      <c r="H331" s="849">
        <v>1.0503666247015069</v>
      </c>
      <c r="I331" s="849">
        <v>932.81718061673985</v>
      </c>
      <c r="J331" s="849">
        <v>21.919999999999998</v>
      </c>
      <c r="K331" s="849">
        <v>20159.579999999994</v>
      </c>
      <c r="L331" s="849">
        <v>1</v>
      </c>
      <c r="M331" s="849">
        <v>919.68886861313854</v>
      </c>
      <c r="N331" s="849">
        <v>26.150000000000002</v>
      </c>
      <c r="O331" s="849">
        <v>22056.320000000003</v>
      </c>
      <c r="P331" s="837">
        <v>1.0940862855277744</v>
      </c>
      <c r="Q331" s="850">
        <v>843.45391969407274</v>
      </c>
    </row>
    <row r="332" spans="1:17" ht="14.4" customHeight="1" x14ac:dyDescent="0.3">
      <c r="A332" s="831" t="s">
        <v>11832</v>
      </c>
      <c r="B332" s="832" t="s">
        <v>10373</v>
      </c>
      <c r="C332" s="832" t="s">
        <v>8206</v>
      </c>
      <c r="D332" s="832" t="s">
        <v>8901</v>
      </c>
      <c r="E332" s="832" t="s">
        <v>8902</v>
      </c>
      <c r="F332" s="849">
        <v>2</v>
      </c>
      <c r="G332" s="849">
        <v>8831.880000000001</v>
      </c>
      <c r="H332" s="849">
        <v>2.1967173155510897</v>
      </c>
      <c r="I332" s="849">
        <v>4415.9400000000005</v>
      </c>
      <c r="J332" s="849">
        <v>0.9</v>
      </c>
      <c r="K332" s="849">
        <v>4020.49</v>
      </c>
      <c r="L332" s="849">
        <v>1</v>
      </c>
      <c r="M332" s="849">
        <v>4467.2111111111108</v>
      </c>
      <c r="N332" s="849">
        <v>1.6500000000000001</v>
      </c>
      <c r="O332" s="849">
        <v>7480.7699999999995</v>
      </c>
      <c r="P332" s="837">
        <v>1.8606612626819119</v>
      </c>
      <c r="Q332" s="850">
        <v>4533.7999999999993</v>
      </c>
    </row>
    <row r="333" spans="1:17" ht="14.4" customHeight="1" x14ac:dyDescent="0.3">
      <c r="A333" s="831" t="s">
        <v>11832</v>
      </c>
      <c r="B333" s="832" t="s">
        <v>10373</v>
      </c>
      <c r="C333" s="832" t="s">
        <v>8206</v>
      </c>
      <c r="D333" s="832" t="s">
        <v>11844</v>
      </c>
      <c r="E333" s="832" t="s">
        <v>8902</v>
      </c>
      <c r="F333" s="849">
        <v>1.4800000000000002</v>
      </c>
      <c r="G333" s="849">
        <v>13095.08</v>
      </c>
      <c r="H333" s="849">
        <v>0.84197409731862305</v>
      </c>
      <c r="I333" s="849">
        <v>8848.0270270270266</v>
      </c>
      <c r="J333" s="849">
        <v>1.75</v>
      </c>
      <c r="K333" s="849">
        <v>15552.83</v>
      </c>
      <c r="L333" s="849">
        <v>1</v>
      </c>
      <c r="M333" s="849">
        <v>8887.3314285714278</v>
      </c>
      <c r="N333" s="849">
        <v>1.4500000000000002</v>
      </c>
      <c r="O333" s="849">
        <v>13142.519999999999</v>
      </c>
      <c r="P333" s="837">
        <v>0.84502434605149024</v>
      </c>
      <c r="Q333" s="850">
        <v>9063.8068965517214</v>
      </c>
    </row>
    <row r="334" spans="1:17" ht="14.4" customHeight="1" x14ac:dyDescent="0.3">
      <c r="A334" s="831" t="s">
        <v>11832</v>
      </c>
      <c r="B334" s="832" t="s">
        <v>10373</v>
      </c>
      <c r="C334" s="832" t="s">
        <v>8206</v>
      </c>
      <c r="D334" s="832" t="s">
        <v>11845</v>
      </c>
      <c r="E334" s="832" t="s">
        <v>11846</v>
      </c>
      <c r="F334" s="849">
        <v>1.47</v>
      </c>
      <c r="G334" s="849">
        <v>2855.7000000000003</v>
      </c>
      <c r="H334" s="849">
        <v>2.2538712885353029</v>
      </c>
      <c r="I334" s="849">
        <v>1942.6530612244901</v>
      </c>
      <c r="J334" s="849">
        <v>0.65</v>
      </c>
      <c r="K334" s="849">
        <v>1267.0200000000002</v>
      </c>
      <c r="L334" s="849">
        <v>1</v>
      </c>
      <c r="M334" s="849">
        <v>1949.2615384615387</v>
      </c>
      <c r="N334" s="849">
        <v>1.4800000000000002</v>
      </c>
      <c r="O334" s="849">
        <v>2826.4599999999996</v>
      </c>
      <c r="P334" s="837">
        <v>2.2307935154930458</v>
      </c>
      <c r="Q334" s="850">
        <v>1909.7702702702697</v>
      </c>
    </row>
    <row r="335" spans="1:17" ht="14.4" customHeight="1" x14ac:dyDescent="0.3">
      <c r="A335" s="831" t="s">
        <v>11832</v>
      </c>
      <c r="B335" s="832" t="s">
        <v>10373</v>
      </c>
      <c r="C335" s="832" t="s">
        <v>8206</v>
      </c>
      <c r="D335" s="832" t="s">
        <v>11260</v>
      </c>
      <c r="E335" s="832" t="s">
        <v>8902</v>
      </c>
      <c r="F335" s="849">
        <v>7.51</v>
      </c>
      <c r="G335" s="849">
        <v>13289.84</v>
      </c>
      <c r="H335" s="849">
        <v>0.89078830687188781</v>
      </c>
      <c r="I335" s="849">
        <v>1769.6191744340879</v>
      </c>
      <c r="J335" s="849">
        <v>8.33</v>
      </c>
      <c r="K335" s="849">
        <v>14919.19</v>
      </c>
      <c r="L335" s="849">
        <v>1</v>
      </c>
      <c r="M335" s="849">
        <v>1791.0192076830733</v>
      </c>
      <c r="N335" s="849">
        <v>8.25</v>
      </c>
      <c r="O335" s="849">
        <v>14961.529999999999</v>
      </c>
      <c r="P335" s="837">
        <v>1.0028379556798994</v>
      </c>
      <c r="Q335" s="850">
        <v>1813.5187878787876</v>
      </c>
    </row>
    <row r="336" spans="1:17" ht="14.4" customHeight="1" x14ac:dyDescent="0.3">
      <c r="A336" s="831" t="s">
        <v>11832</v>
      </c>
      <c r="B336" s="832" t="s">
        <v>10373</v>
      </c>
      <c r="C336" s="832" t="s">
        <v>8206</v>
      </c>
      <c r="D336" s="832" t="s">
        <v>11847</v>
      </c>
      <c r="E336" s="832" t="s">
        <v>11848</v>
      </c>
      <c r="F336" s="849">
        <v>3.3099999999999996</v>
      </c>
      <c r="G336" s="849">
        <v>1644.0700000000002</v>
      </c>
      <c r="H336" s="849">
        <v>1.2077294331112403</v>
      </c>
      <c r="I336" s="849">
        <v>496.69788519637473</v>
      </c>
      <c r="J336" s="849">
        <v>2.6300000000000003</v>
      </c>
      <c r="K336" s="849">
        <v>1361.29</v>
      </c>
      <c r="L336" s="849">
        <v>1</v>
      </c>
      <c r="M336" s="849">
        <v>517.60076045627363</v>
      </c>
      <c r="N336" s="849">
        <v>2.33</v>
      </c>
      <c r="O336" s="849">
        <v>1203.42</v>
      </c>
      <c r="P336" s="837">
        <v>0.88402911943818008</v>
      </c>
      <c r="Q336" s="850">
        <v>516.48927038626607</v>
      </c>
    </row>
    <row r="337" spans="1:17" ht="14.4" customHeight="1" x14ac:dyDescent="0.3">
      <c r="A337" s="831" t="s">
        <v>11832</v>
      </c>
      <c r="B337" s="832" t="s">
        <v>10373</v>
      </c>
      <c r="C337" s="832" t="s">
        <v>8206</v>
      </c>
      <c r="D337" s="832" t="s">
        <v>11261</v>
      </c>
      <c r="E337" s="832" t="s">
        <v>11262</v>
      </c>
      <c r="F337" s="849">
        <v>0.05</v>
      </c>
      <c r="G337" s="849">
        <v>45.19</v>
      </c>
      <c r="H337" s="849">
        <v>1</v>
      </c>
      <c r="I337" s="849">
        <v>903.8</v>
      </c>
      <c r="J337" s="849">
        <v>0.05</v>
      </c>
      <c r="K337" s="849">
        <v>45.19</v>
      </c>
      <c r="L337" s="849">
        <v>1</v>
      </c>
      <c r="M337" s="849">
        <v>903.8</v>
      </c>
      <c r="N337" s="849"/>
      <c r="O337" s="849"/>
      <c r="P337" s="837"/>
      <c r="Q337" s="850"/>
    </row>
    <row r="338" spans="1:17" ht="14.4" customHeight="1" x14ac:dyDescent="0.3">
      <c r="A338" s="831" t="s">
        <v>11832</v>
      </c>
      <c r="B338" s="832" t="s">
        <v>10373</v>
      </c>
      <c r="C338" s="832" t="s">
        <v>8206</v>
      </c>
      <c r="D338" s="832" t="s">
        <v>11849</v>
      </c>
      <c r="E338" s="832" t="s">
        <v>8902</v>
      </c>
      <c r="F338" s="849">
        <v>1.4600000000000004</v>
      </c>
      <c r="G338" s="849">
        <v>51282.560000000019</v>
      </c>
      <c r="H338" s="849">
        <v>2.3127724238205478</v>
      </c>
      <c r="I338" s="849">
        <v>35125.041095890418</v>
      </c>
      <c r="J338" s="849">
        <v>0.66</v>
      </c>
      <c r="K338" s="849">
        <v>22173.63</v>
      </c>
      <c r="L338" s="849">
        <v>1</v>
      </c>
      <c r="M338" s="849">
        <v>33596.409090909088</v>
      </c>
      <c r="N338" s="849">
        <v>0.39000000000000007</v>
      </c>
      <c r="O338" s="849">
        <v>12078.380000000001</v>
      </c>
      <c r="P338" s="837">
        <v>0.54471820806967552</v>
      </c>
      <c r="Q338" s="850">
        <v>30970.205128205125</v>
      </c>
    </row>
    <row r="339" spans="1:17" ht="14.4" customHeight="1" x14ac:dyDescent="0.3">
      <c r="A339" s="831" t="s">
        <v>11832</v>
      </c>
      <c r="B339" s="832" t="s">
        <v>10373</v>
      </c>
      <c r="C339" s="832" t="s">
        <v>8470</v>
      </c>
      <c r="D339" s="832" t="s">
        <v>11850</v>
      </c>
      <c r="E339" s="832" t="s">
        <v>8838</v>
      </c>
      <c r="F339" s="849"/>
      <c r="G339" s="849"/>
      <c r="H339" s="849"/>
      <c r="I339" s="849"/>
      <c r="J339" s="849">
        <v>1</v>
      </c>
      <c r="K339" s="849">
        <v>972.32</v>
      </c>
      <c r="L339" s="849">
        <v>1</v>
      </c>
      <c r="M339" s="849">
        <v>972.32</v>
      </c>
      <c r="N339" s="849">
        <v>1</v>
      </c>
      <c r="O339" s="849">
        <v>972.32</v>
      </c>
      <c r="P339" s="837">
        <v>1</v>
      </c>
      <c r="Q339" s="850">
        <v>972.32</v>
      </c>
    </row>
    <row r="340" spans="1:17" ht="14.4" customHeight="1" x14ac:dyDescent="0.3">
      <c r="A340" s="831" t="s">
        <v>11832</v>
      </c>
      <c r="B340" s="832" t="s">
        <v>10373</v>
      </c>
      <c r="C340" s="832" t="s">
        <v>8470</v>
      </c>
      <c r="D340" s="832" t="s">
        <v>8837</v>
      </c>
      <c r="E340" s="832" t="s">
        <v>8838</v>
      </c>
      <c r="F340" s="849">
        <v>1</v>
      </c>
      <c r="G340" s="849">
        <v>1707.31</v>
      </c>
      <c r="H340" s="849">
        <v>1</v>
      </c>
      <c r="I340" s="849">
        <v>1707.31</v>
      </c>
      <c r="J340" s="849">
        <v>1</v>
      </c>
      <c r="K340" s="849">
        <v>1707.31</v>
      </c>
      <c r="L340" s="849">
        <v>1</v>
      </c>
      <c r="M340" s="849">
        <v>1707.31</v>
      </c>
      <c r="N340" s="849">
        <v>2</v>
      </c>
      <c r="O340" s="849">
        <v>3414.62</v>
      </c>
      <c r="P340" s="837">
        <v>2</v>
      </c>
      <c r="Q340" s="850">
        <v>1707.31</v>
      </c>
    </row>
    <row r="341" spans="1:17" ht="14.4" customHeight="1" x14ac:dyDescent="0.3">
      <c r="A341" s="831" t="s">
        <v>11832</v>
      </c>
      <c r="B341" s="832" t="s">
        <v>10373</v>
      </c>
      <c r="C341" s="832" t="s">
        <v>8470</v>
      </c>
      <c r="D341" s="832" t="s">
        <v>11851</v>
      </c>
      <c r="E341" s="832" t="s">
        <v>8838</v>
      </c>
      <c r="F341" s="849"/>
      <c r="G341" s="849"/>
      <c r="H341" s="849"/>
      <c r="I341" s="849"/>
      <c r="J341" s="849">
        <v>2</v>
      </c>
      <c r="K341" s="849">
        <v>4132.6000000000004</v>
      </c>
      <c r="L341" s="849">
        <v>1</v>
      </c>
      <c r="M341" s="849">
        <v>2066.3000000000002</v>
      </c>
      <c r="N341" s="849">
        <v>2</v>
      </c>
      <c r="O341" s="849">
        <v>4132.6000000000004</v>
      </c>
      <c r="P341" s="837">
        <v>1</v>
      </c>
      <c r="Q341" s="850">
        <v>2066.3000000000002</v>
      </c>
    </row>
    <row r="342" spans="1:17" ht="14.4" customHeight="1" x14ac:dyDescent="0.3">
      <c r="A342" s="831" t="s">
        <v>11832</v>
      </c>
      <c r="B342" s="832" t="s">
        <v>10373</v>
      </c>
      <c r="C342" s="832" t="s">
        <v>8470</v>
      </c>
      <c r="D342" s="832" t="s">
        <v>11852</v>
      </c>
      <c r="E342" s="832" t="s">
        <v>11853</v>
      </c>
      <c r="F342" s="849"/>
      <c r="G342" s="849"/>
      <c r="H342" s="849"/>
      <c r="I342" s="849"/>
      <c r="J342" s="849">
        <v>3</v>
      </c>
      <c r="K342" s="849">
        <v>3083.2799999999997</v>
      </c>
      <c r="L342" s="849">
        <v>1</v>
      </c>
      <c r="M342" s="849">
        <v>1027.76</v>
      </c>
      <c r="N342" s="849">
        <v>2</v>
      </c>
      <c r="O342" s="849">
        <v>2055.52</v>
      </c>
      <c r="P342" s="837">
        <v>0.66666666666666674</v>
      </c>
      <c r="Q342" s="850">
        <v>1027.76</v>
      </c>
    </row>
    <row r="343" spans="1:17" ht="14.4" customHeight="1" x14ac:dyDescent="0.3">
      <c r="A343" s="831" t="s">
        <v>11832</v>
      </c>
      <c r="B343" s="832" t="s">
        <v>10373</v>
      </c>
      <c r="C343" s="832" t="s">
        <v>8470</v>
      </c>
      <c r="D343" s="832" t="s">
        <v>11854</v>
      </c>
      <c r="E343" s="832" t="s">
        <v>11855</v>
      </c>
      <c r="F343" s="849"/>
      <c r="G343" s="849"/>
      <c r="H343" s="849"/>
      <c r="I343" s="849"/>
      <c r="J343" s="849">
        <v>1</v>
      </c>
      <c r="K343" s="849">
        <v>17350</v>
      </c>
      <c r="L343" s="849">
        <v>1</v>
      </c>
      <c r="M343" s="849">
        <v>17350</v>
      </c>
      <c r="N343" s="849"/>
      <c r="O343" s="849"/>
      <c r="P343" s="837"/>
      <c r="Q343" s="850"/>
    </row>
    <row r="344" spans="1:17" ht="14.4" customHeight="1" x14ac:dyDescent="0.3">
      <c r="A344" s="831" t="s">
        <v>11832</v>
      </c>
      <c r="B344" s="832" t="s">
        <v>10373</v>
      </c>
      <c r="C344" s="832" t="s">
        <v>8470</v>
      </c>
      <c r="D344" s="832" t="s">
        <v>11856</v>
      </c>
      <c r="E344" s="832" t="s">
        <v>11857</v>
      </c>
      <c r="F344" s="849"/>
      <c r="G344" s="849"/>
      <c r="H344" s="849"/>
      <c r="I344" s="849"/>
      <c r="J344" s="849">
        <v>1</v>
      </c>
      <c r="K344" s="849">
        <v>3314.29</v>
      </c>
      <c r="L344" s="849">
        <v>1</v>
      </c>
      <c r="M344" s="849">
        <v>3314.29</v>
      </c>
      <c r="N344" s="849"/>
      <c r="O344" s="849"/>
      <c r="P344" s="837"/>
      <c r="Q344" s="850"/>
    </row>
    <row r="345" spans="1:17" ht="14.4" customHeight="1" x14ac:dyDescent="0.3">
      <c r="A345" s="831" t="s">
        <v>11832</v>
      </c>
      <c r="B345" s="832" t="s">
        <v>10373</v>
      </c>
      <c r="C345" s="832" t="s">
        <v>8470</v>
      </c>
      <c r="D345" s="832" t="s">
        <v>11858</v>
      </c>
      <c r="E345" s="832" t="s">
        <v>11859</v>
      </c>
      <c r="F345" s="849"/>
      <c r="G345" s="849"/>
      <c r="H345" s="849"/>
      <c r="I345" s="849"/>
      <c r="J345" s="849">
        <v>1</v>
      </c>
      <c r="K345" s="849">
        <v>11772</v>
      </c>
      <c r="L345" s="849">
        <v>1</v>
      </c>
      <c r="M345" s="849">
        <v>11772</v>
      </c>
      <c r="N345" s="849">
        <v>1</v>
      </c>
      <c r="O345" s="849">
        <v>11772</v>
      </c>
      <c r="P345" s="837">
        <v>1</v>
      </c>
      <c r="Q345" s="850">
        <v>11772</v>
      </c>
    </row>
    <row r="346" spans="1:17" ht="14.4" customHeight="1" x14ac:dyDescent="0.3">
      <c r="A346" s="831" t="s">
        <v>11832</v>
      </c>
      <c r="B346" s="832" t="s">
        <v>10373</v>
      </c>
      <c r="C346" s="832" t="s">
        <v>8470</v>
      </c>
      <c r="D346" s="832" t="s">
        <v>11860</v>
      </c>
      <c r="E346" s="832" t="s">
        <v>11861</v>
      </c>
      <c r="F346" s="849">
        <v>2</v>
      </c>
      <c r="G346" s="849">
        <v>4473</v>
      </c>
      <c r="H346" s="849"/>
      <c r="I346" s="849">
        <v>2236.5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11832</v>
      </c>
      <c r="B347" s="832" t="s">
        <v>10373</v>
      </c>
      <c r="C347" s="832" t="s">
        <v>8470</v>
      </c>
      <c r="D347" s="832" t="s">
        <v>11862</v>
      </c>
      <c r="E347" s="832" t="s">
        <v>11863</v>
      </c>
      <c r="F347" s="849"/>
      <c r="G347" s="849"/>
      <c r="H347" s="849"/>
      <c r="I347" s="849"/>
      <c r="J347" s="849">
        <v>1</v>
      </c>
      <c r="K347" s="849">
        <v>19196.8</v>
      </c>
      <c r="L347" s="849">
        <v>1</v>
      </c>
      <c r="M347" s="849">
        <v>19196.8</v>
      </c>
      <c r="N347" s="849"/>
      <c r="O347" s="849"/>
      <c r="P347" s="837"/>
      <c r="Q347" s="850"/>
    </row>
    <row r="348" spans="1:17" ht="14.4" customHeight="1" x14ac:dyDescent="0.3">
      <c r="A348" s="831" t="s">
        <v>11832</v>
      </c>
      <c r="B348" s="832" t="s">
        <v>10373</v>
      </c>
      <c r="C348" s="832" t="s">
        <v>8470</v>
      </c>
      <c r="D348" s="832" t="s">
        <v>11864</v>
      </c>
      <c r="E348" s="832" t="s">
        <v>11865</v>
      </c>
      <c r="F348" s="849"/>
      <c r="G348" s="849"/>
      <c r="H348" s="849"/>
      <c r="I348" s="849"/>
      <c r="J348" s="849"/>
      <c r="K348" s="849"/>
      <c r="L348" s="849"/>
      <c r="M348" s="849"/>
      <c r="N348" s="849">
        <v>4</v>
      </c>
      <c r="O348" s="849">
        <v>4011.2</v>
      </c>
      <c r="P348" s="837"/>
      <c r="Q348" s="850">
        <v>1002.8</v>
      </c>
    </row>
    <row r="349" spans="1:17" ht="14.4" customHeight="1" x14ac:dyDescent="0.3">
      <c r="A349" s="831" t="s">
        <v>11832</v>
      </c>
      <c r="B349" s="832" t="s">
        <v>10373</v>
      </c>
      <c r="C349" s="832" t="s">
        <v>8470</v>
      </c>
      <c r="D349" s="832" t="s">
        <v>11866</v>
      </c>
      <c r="E349" s="832" t="s">
        <v>11867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9370.39</v>
      </c>
      <c r="P349" s="837"/>
      <c r="Q349" s="850">
        <v>9370.39</v>
      </c>
    </row>
    <row r="350" spans="1:17" ht="14.4" customHeight="1" x14ac:dyDescent="0.3">
      <c r="A350" s="831" t="s">
        <v>11832</v>
      </c>
      <c r="B350" s="832" t="s">
        <v>10373</v>
      </c>
      <c r="C350" s="832" t="s">
        <v>8470</v>
      </c>
      <c r="D350" s="832" t="s">
        <v>11868</v>
      </c>
      <c r="E350" s="832" t="s">
        <v>11869</v>
      </c>
      <c r="F350" s="849"/>
      <c r="G350" s="849"/>
      <c r="H350" s="849"/>
      <c r="I350" s="849"/>
      <c r="J350" s="849"/>
      <c r="K350" s="849"/>
      <c r="L350" s="849"/>
      <c r="M350" s="849"/>
      <c r="N350" s="849">
        <v>3</v>
      </c>
      <c r="O350" s="849">
        <v>39853.56</v>
      </c>
      <c r="P350" s="837"/>
      <c r="Q350" s="850">
        <v>13284.519999999999</v>
      </c>
    </row>
    <row r="351" spans="1:17" ht="14.4" customHeight="1" x14ac:dyDescent="0.3">
      <c r="A351" s="831" t="s">
        <v>11832</v>
      </c>
      <c r="B351" s="832" t="s">
        <v>10373</v>
      </c>
      <c r="C351" s="832" t="s">
        <v>8470</v>
      </c>
      <c r="D351" s="832" t="s">
        <v>11870</v>
      </c>
      <c r="E351" s="832" t="s">
        <v>11871</v>
      </c>
      <c r="F351" s="849">
        <v>1</v>
      </c>
      <c r="G351" s="849">
        <v>1497.44</v>
      </c>
      <c r="H351" s="849">
        <v>1</v>
      </c>
      <c r="I351" s="849">
        <v>1497.44</v>
      </c>
      <c r="J351" s="849">
        <v>1</v>
      </c>
      <c r="K351" s="849">
        <v>1497.44</v>
      </c>
      <c r="L351" s="849">
        <v>1</v>
      </c>
      <c r="M351" s="849">
        <v>1497.44</v>
      </c>
      <c r="N351" s="849">
        <v>4</v>
      </c>
      <c r="O351" s="849">
        <v>5989.76</v>
      </c>
      <c r="P351" s="837">
        <v>4</v>
      </c>
      <c r="Q351" s="850">
        <v>1497.44</v>
      </c>
    </row>
    <row r="352" spans="1:17" ht="14.4" customHeight="1" x14ac:dyDescent="0.3">
      <c r="A352" s="831" t="s">
        <v>11832</v>
      </c>
      <c r="B352" s="832" t="s">
        <v>10373</v>
      </c>
      <c r="C352" s="832" t="s">
        <v>8470</v>
      </c>
      <c r="D352" s="832" t="s">
        <v>11872</v>
      </c>
      <c r="E352" s="832" t="s">
        <v>11873</v>
      </c>
      <c r="F352" s="849"/>
      <c r="G352" s="849"/>
      <c r="H352" s="849"/>
      <c r="I352" s="849"/>
      <c r="J352" s="849">
        <v>2</v>
      </c>
      <c r="K352" s="849">
        <v>1662.32</v>
      </c>
      <c r="L352" s="849">
        <v>1</v>
      </c>
      <c r="M352" s="849">
        <v>831.16</v>
      </c>
      <c r="N352" s="849">
        <v>2</v>
      </c>
      <c r="O352" s="849">
        <v>1662.32</v>
      </c>
      <c r="P352" s="837">
        <v>1</v>
      </c>
      <c r="Q352" s="850">
        <v>831.16</v>
      </c>
    </row>
    <row r="353" spans="1:17" ht="14.4" customHeight="1" x14ac:dyDescent="0.3">
      <c r="A353" s="831" t="s">
        <v>11832</v>
      </c>
      <c r="B353" s="832" t="s">
        <v>10373</v>
      </c>
      <c r="C353" s="832" t="s">
        <v>8470</v>
      </c>
      <c r="D353" s="832" t="s">
        <v>11874</v>
      </c>
      <c r="E353" s="832" t="s">
        <v>11875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2292.66</v>
      </c>
      <c r="P353" s="837"/>
      <c r="Q353" s="850">
        <v>1146.33</v>
      </c>
    </row>
    <row r="354" spans="1:17" ht="14.4" customHeight="1" x14ac:dyDescent="0.3">
      <c r="A354" s="831" t="s">
        <v>11832</v>
      </c>
      <c r="B354" s="832" t="s">
        <v>10373</v>
      </c>
      <c r="C354" s="832" t="s">
        <v>8470</v>
      </c>
      <c r="D354" s="832" t="s">
        <v>11876</v>
      </c>
      <c r="E354" s="832" t="s">
        <v>11877</v>
      </c>
      <c r="F354" s="849"/>
      <c r="G354" s="849"/>
      <c r="H354" s="849"/>
      <c r="I354" s="849"/>
      <c r="J354" s="849">
        <v>3</v>
      </c>
      <c r="K354" s="849">
        <v>74250</v>
      </c>
      <c r="L354" s="849">
        <v>1</v>
      </c>
      <c r="M354" s="849">
        <v>24750</v>
      </c>
      <c r="N354" s="849">
        <v>4</v>
      </c>
      <c r="O354" s="849">
        <v>99000</v>
      </c>
      <c r="P354" s="837">
        <v>1.3333333333333333</v>
      </c>
      <c r="Q354" s="850">
        <v>24750</v>
      </c>
    </row>
    <row r="355" spans="1:17" ht="14.4" customHeight="1" x14ac:dyDescent="0.3">
      <c r="A355" s="831" t="s">
        <v>11832</v>
      </c>
      <c r="B355" s="832" t="s">
        <v>10373</v>
      </c>
      <c r="C355" s="832" t="s">
        <v>8470</v>
      </c>
      <c r="D355" s="832" t="s">
        <v>11878</v>
      </c>
      <c r="E355" s="832" t="s">
        <v>11879</v>
      </c>
      <c r="F355" s="849"/>
      <c r="G355" s="849"/>
      <c r="H355" s="849"/>
      <c r="I355" s="849"/>
      <c r="J355" s="849">
        <v>1</v>
      </c>
      <c r="K355" s="849">
        <v>359.1</v>
      </c>
      <c r="L355" s="849">
        <v>1</v>
      </c>
      <c r="M355" s="849">
        <v>359.1</v>
      </c>
      <c r="N355" s="849">
        <v>1</v>
      </c>
      <c r="O355" s="849">
        <v>359.1</v>
      </c>
      <c r="P355" s="837">
        <v>1</v>
      </c>
      <c r="Q355" s="850">
        <v>359.1</v>
      </c>
    </row>
    <row r="356" spans="1:17" ht="14.4" customHeight="1" x14ac:dyDescent="0.3">
      <c r="A356" s="831" t="s">
        <v>11832</v>
      </c>
      <c r="B356" s="832" t="s">
        <v>10373</v>
      </c>
      <c r="C356" s="832" t="s">
        <v>8470</v>
      </c>
      <c r="D356" s="832" t="s">
        <v>11880</v>
      </c>
      <c r="E356" s="832" t="s">
        <v>11881</v>
      </c>
      <c r="F356" s="849"/>
      <c r="G356" s="849"/>
      <c r="H356" s="849"/>
      <c r="I356" s="849"/>
      <c r="J356" s="849">
        <v>2</v>
      </c>
      <c r="K356" s="849">
        <v>26156</v>
      </c>
      <c r="L356" s="849">
        <v>1</v>
      </c>
      <c r="M356" s="849">
        <v>13078</v>
      </c>
      <c r="N356" s="849">
        <v>3</v>
      </c>
      <c r="O356" s="849">
        <v>39234</v>
      </c>
      <c r="P356" s="837">
        <v>1.5</v>
      </c>
      <c r="Q356" s="850">
        <v>13078</v>
      </c>
    </row>
    <row r="357" spans="1:17" ht="14.4" customHeight="1" x14ac:dyDescent="0.3">
      <c r="A357" s="831" t="s">
        <v>11832</v>
      </c>
      <c r="B357" s="832" t="s">
        <v>10373</v>
      </c>
      <c r="C357" s="832" t="s">
        <v>8470</v>
      </c>
      <c r="D357" s="832" t="s">
        <v>11882</v>
      </c>
      <c r="E357" s="832" t="s">
        <v>11883</v>
      </c>
      <c r="F357" s="849"/>
      <c r="G357" s="849"/>
      <c r="H357" s="849"/>
      <c r="I357" s="849"/>
      <c r="J357" s="849">
        <v>2</v>
      </c>
      <c r="K357" s="849">
        <v>31974</v>
      </c>
      <c r="L357" s="849">
        <v>1</v>
      </c>
      <c r="M357" s="849">
        <v>15987</v>
      </c>
      <c r="N357" s="849"/>
      <c r="O357" s="849"/>
      <c r="P357" s="837"/>
      <c r="Q357" s="850"/>
    </row>
    <row r="358" spans="1:17" ht="14.4" customHeight="1" x14ac:dyDescent="0.3">
      <c r="A358" s="831" t="s">
        <v>11832</v>
      </c>
      <c r="B358" s="832" t="s">
        <v>10373</v>
      </c>
      <c r="C358" s="832" t="s">
        <v>8470</v>
      </c>
      <c r="D358" s="832" t="s">
        <v>11884</v>
      </c>
      <c r="E358" s="832" t="s">
        <v>11885</v>
      </c>
      <c r="F358" s="849"/>
      <c r="G358" s="849"/>
      <c r="H358" s="849"/>
      <c r="I358" s="849"/>
      <c r="J358" s="849">
        <v>3</v>
      </c>
      <c r="K358" s="849">
        <v>104880</v>
      </c>
      <c r="L358" s="849">
        <v>1</v>
      </c>
      <c r="M358" s="849">
        <v>34960</v>
      </c>
      <c r="N358" s="849">
        <v>3</v>
      </c>
      <c r="O358" s="849">
        <v>104880</v>
      </c>
      <c r="P358" s="837">
        <v>1</v>
      </c>
      <c r="Q358" s="850">
        <v>34960</v>
      </c>
    </row>
    <row r="359" spans="1:17" ht="14.4" customHeight="1" x14ac:dyDescent="0.3">
      <c r="A359" s="831" t="s">
        <v>11832</v>
      </c>
      <c r="B359" s="832" t="s">
        <v>10373</v>
      </c>
      <c r="C359" s="832" t="s">
        <v>8470</v>
      </c>
      <c r="D359" s="832" t="s">
        <v>11886</v>
      </c>
      <c r="E359" s="832" t="s">
        <v>11887</v>
      </c>
      <c r="F359" s="849">
        <v>1</v>
      </c>
      <c r="G359" s="849">
        <v>6587.13</v>
      </c>
      <c r="H359" s="849">
        <v>1</v>
      </c>
      <c r="I359" s="849">
        <v>6587.13</v>
      </c>
      <c r="J359" s="849">
        <v>1</v>
      </c>
      <c r="K359" s="849">
        <v>6587.13</v>
      </c>
      <c r="L359" s="849">
        <v>1</v>
      </c>
      <c r="M359" s="849">
        <v>6587.13</v>
      </c>
      <c r="N359" s="849"/>
      <c r="O359" s="849"/>
      <c r="P359" s="837"/>
      <c r="Q359" s="850"/>
    </row>
    <row r="360" spans="1:17" ht="14.4" customHeight="1" x14ac:dyDescent="0.3">
      <c r="A360" s="831" t="s">
        <v>11832</v>
      </c>
      <c r="B360" s="832" t="s">
        <v>10373</v>
      </c>
      <c r="C360" s="832" t="s">
        <v>8470</v>
      </c>
      <c r="D360" s="832" t="s">
        <v>11888</v>
      </c>
      <c r="E360" s="832" t="s">
        <v>11889</v>
      </c>
      <c r="F360" s="849">
        <v>1</v>
      </c>
      <c r="G360" s="849">
        <v>1841.62</v>
      </c>
      <c r="H360" s="849"/>
      <c r="I360" s="849">
        <v>1841.62</v>
      </c>
      <c r="J360" s="849"/>
      <c r="K360" s="849"/>
      <c r="L360" s="849"/>
      <c r="M360" s="849"/>
      <c r="N360" s="849">
        <v>3</v>
      </c>
      <c r="O360" s="849">
        <v>5524.86</v>
      </c>
      <c r="P360" s="837"/>
      <c r="Q360" s="850">
        <v>1841.62</v>
      </c>
    </row>
    <row r="361" spans="1:17" ht="14.4" customHeight="1" x14ac:dyDescent="0.3">
      <c r="A361" s="831" t="s">
        <v>11832</v>
      </c>
      <c r="B361" s="832" t="s">
        <v>10373</v>
      </c>
      <c r="C361" s="832" t="s">
        <v>8470</v>
      </c>
      <c r="D361" s="832" t="s">
        <v>11890</v>
      </c>
      <c r="E361" s="832" t="s">
        <v>11891</v>
      </c>
      <c r="F361" s="849"/>
      <c r="G361" s="849"/>
      <c r="H361" s="849"/>
      <c r="I361" s="849"/>
      <c r="J361" s="849">
        <v>3</v>
      </c>
      <c r="K361" s="849">
        <v>13080</v>
      </c>
      <c r="L361" s="849">
        <v>1</v>
      </c>
      <c r="M361" s="849">
        <v>4360</v>
      </c>
      <c r="N361" s="849">
        <v>2</v>
      </c>
      <c r="O361" s="849">
        <v>8720</v>
      </c>
      <c r="P361" s="837">
        <v>0.66666666666666663</v>
      </c>
      <c r="Q361" s="850">
        <v>4360</v>
      </c>
    </row>
    <row r="362" spans="1:17" ht="14.4" customHeight="1" x14ac:dyDescent="0.3">
      <c r="A362" s="831" t="s">
        <v>11832</v>
      </c>
      <c r="B362" s="832" t="s">
        <v>10373</v>
      </c>
      <c r="C362" s="832" t="s">
        <v>8470</v>
      </c>
      <c r="D362" s="832" t="s">
        <v>11892</v>
      </c>
      <c r="E362" s="832" t="s">
        <v>11893</v>
      </c>
      <c r="F362" s="849"/>
      <c r="G362" s="849"/>
      <c r="H362" s="849"/>
      <c r="I362" s="849"/>
      <c r="J362" s="849"/>
      <c r="K362" s="849"/>
      <c r="L362" s="849"/>
      <c r="M362" s="849"/>
      <c r="N362" s="849">
        <v>2</v>
      </c>
      <c r="O362" s="849">
        <v>761.72</v>
      </c>
      <c r="P362" s="837"/>
      <c r="Q362" s="850">
        <v>380.86</v>
      </c>
    </row>
    <row r="363" spans="1:17" ht="14.4" customHeight="1" x14ac:dyDescent="0.3">
      <c r="A363" s="831" t="s">
        <v>11832</v>
      </c>
      <c r="B363" s="832" t="s">
        <v>10373</v>
      </c>
      <c r="C363" s="832" t="s">
        <v>8470</v>
      </c>
      <c r="D363" s="832" t="s">
        <v>11894</v>
      </c>
      <c r="E363" s="832" t="s">
        <v>11895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15675</v>
      </c>
      <c r="P363" s="837"/>
      <c r="Q363" s="850">
        <v>15675</v>
      </c>
    </row>
    <row r="364" spans="1:17" ht="14.4" customHeight="1" x14ac:dyDescent="0.3">
      <c r="A364" s="831" t="s">
        <v>11832</v>
      </c>
      <c r="B364" s="832" t="s">
        <v>10373</v>
      </c>
      <c r="C364" s="832" t="s">
        <v>8470</v>
      </c>
      <c r="D364" s="832" t="s">
        <v>11896</v>
      </c>
      <c r="E364" s="832" t="s">
        <v>11897</v>
      </c>
      <c r="F364" s="849"/>
      <c r="G364" s="849"/>
      <c r="H364" s="849"/>
      <c r="I364" s="849"/>
      <c r="J364" s="849"/>
      <c r="K364" s="849"/>
      <c r="L364" s="849"/>
      <c r="M364" s="849"/>
      <c r="N364" s="849">
        <v>3</v>
      </c>
      <c r="O364" s="849">
        <v>64104</v>
      </c>
      <c r="P364" s="837"/>
      <c r="Q364" s="850">
        <v>21368</v>
      </c>
    </row>
    <row r="365" spans="1:17" ht="14.4" customHeight="1" x14ac:dyDescent="0.3">
      <c r="A365" s="831" t="s">
        <v>11832</v>
      </c>
      <c r="B365" s="832" t="s">
        <v>10373</v>
      </c>
      <c r="C365" s="832" t="s">
        <v>8470</v>
      </c>
      <c r="D365" s="832" t="s">
        <v>11898</v>
      </c>
      <c r="E365" s="832" t="s">
        <v>11899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1932.09</v>
      </c>
      <c r="P365" s="837"/>
      <c r="Q365" s="850">
        <v>1932.09</v>
      </c>
    </row>
    <row r="366" spans="1:17" ht="14.4" customHeight="1" x14ac:dyDescent="0.3">
      <c r="A366" s="831" t="s">
        <v>11832</v>
      </c>
      <c r="B366" s="832" t="s">
        <v>10373</v>
      </c>
      <c r="C366" s="832" t="s">
        <v>8470</v>
      </c>
      <c r="D366" s="832" t="s">
        <v>11900</v>
      </c>
      <c r="E366" s="832" t="s">
        <v>11901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7840.8</v>
      </c>
      <c r="P366" s="837"/>
      <c r="Q366" s="850">
        <v>7840.8</v>
      </c>
    </row>
    <row r="367" spans="1:17" ht="14.4" customHeight="1" x14ac:dyDescent="0.3">
      <c r="A367" s="831" t="s">
        <v>11832</v>
      </c>
      <c r="B367" s="832" t="s">
        <v>10373</v>
      </c>
      <c r="C367" s="832" t="s">
        <v>8203</v>
      </c>
      <c r="D367" s="832" t="s">
        <v>11902</v>
      </c>
      <c r="E367" s="832" t="s">
        <v>11903</v>
      </c>
      <c r="F367" s="849">
        <v>57</v>
      </c>
      <c r="G367" s="849">
        <v>11799</v>
      </c>
      <c r="H367" s="849">
        <v>1.2589628681177978</v>
      </c>
      <c r="I367" s="849">
        <v>207</v>
      </c>
      <c r="J367" s="849">
        <v>44</v>
      </c>
      <c r="K367" s="849">
        <v>9372</v>
      </c>
      <c r="L367" s="849">
        <v>1</v>
      </c>
      <c r="M367" s="849">
        <v>213</v>
      </c>
      <c r="N367" s="849">
        <v>40</v>
      </c>
      <c r="O367" s="849">
        <v>8520</v>
      </c>
      <c r="P367" s="837">
        <v>0.90909090909090906</v>
      </c>
      <c r="Q367" s="850">
        <v>213</v>
      </c>
    </row>
    <row r="368" spans="1:17" ht="14.4" customHeight="1" x14ac:dyDescent="0.3">
      <c r="A368" s="831" t="s">
        <v>11832</v>
      </c>
      <c r="B368" s="832" t="s">
        <v>10373</v>
      </c>
      <c r="C368" s="832" t="s">
        <v>8203</v>
      </c>
      <c r="D368" s="832" t="s">
        <v>11904</v>
      </c>
      <c r="E368" s="832" t="s">
        <v>11905</v>
      </c>
      <c r="F368" s="849">
        <v>96</v>
      </c>
      <c r="G368" s="849">
        <v>14496</v>
      </c>
      <c r="H368" s="849">
        <v>0.76657852987837127</v>
      </c>
      <c r="I368" s="849">
        <v>151</v>
      </c>
      <c r="J368" s="849">
        <v>122</v>
      </c>
      <c r="K368" s="849">
        <v>18910</v>
      </c>
      <c r="L368" s="849">
        <v>1</v>
      </c>
      <c r="M368" s="849">
        <v>155</v>
      </c>
      <c r="N368" s="849">
        <v>97</v>
      </c>
      <c r="O368" s="849">
        <v>15035</v>
      </c>
      <c r="P368" s="837">
        <v>0.79508196721311475</v>
      </c>
      <c r="Q368" s="850">
        <v>155</v>
      </c>
    </row>
    <row r="369" spans="1:17" ht="14.4" customHeight="1" x14ac:dyDescent="0.3">
      <c r="A369" s="831" t="s">
        <v>11832</v>
      </c>
      <c r="B369" s="832" t="s">
        <v>10373</v>
      </c>
      <c r="C369" s="832" t="s">
        <v>8203</v>
      </c>
      <c r="D369" s="832" t="s">
        <v>11906</v>
      </c>
      <c r="E369" s="832" t="s">
        <v>11907</v>
      </c>
      <c r="F369" s="849">
        <v>29</v>
      </c>
      <c r="G369" s="849">
        <v>5307</v>
      </c>
      <c r="H369" s="849">
        <v>0.78832442067736186</v>
      </c>
      <c r="I369" s="849">
        <v>183</v>
      </c>
      <c r="J369" s="849">
        <v>36</v>
      </c>
      <c r="K369" s="849">
        <v>6732</v>
      </c>
      <c r="L369" s="849">
        <v>1</v>
      </c>
      <c r="M369" s="849">
        <v>187</v>
      </c>
      <c r="N369" s="849">
        <v>43</v>
      </c>
      <c r="O369" s="849">
        <v>8041</v>
      </c>
      <c r="P369" s="837">
        <v>1.1944444444444444</v>
      </c>
      <c r="Q369" s="850">
        <v>187</v>
      </c>
    </row>
    <row r="370" spans="1:17" ht="14.4" customHeight="1" x14ac:dyDescent="0.3">
      <c r="A370" s="831" t="s">
        <v>11832</v>
      </c>
      <c r="B370" s="832" t="s">
        <v>10373</v>
      </c>
      <c r="C370" s="832" t="s">
        <v>8203</v>
      </c>
      <c r="D370" s="832" t="s">
        <v>11908</v>
      </c>
      <c r="E370" s="832" t="s">
        <v>11909</v>
      </c>
      <c r="F370" s="849">
        <v>36</v>
      </c>
      <c r="G370" s="849">
        <v>4500</v>
      </c>
      <c r="H370" s="849">
        <v>0.5580357142857143</v>
      </c>
      <c r="I370" s="849">
        <v>125</v>
      </c>
      <c r="J370" s="849">
        <v>63</v>
      </c>
      <c r="K370" s="849">
        <v>8064</v>
      </c>
      <c r="L370" s="849">
        <v>1</v>
      </c>
      <c r="M370" s="849">
        <v>128</v>
      </c>
      <c r="N370" s="849">
        <v>40</v>
      </c>
      <c r="O370" s="849">
        <v>5120</v>
      </c>
      <c r="P370" s="837">
        <v>0.63492063492063489</v>
      </c>
      <c r="Q370" s="850">
        <v>128</v>
      </c>
    </row>
    <row r="371" spans="1:17" ht="14.4" customHeight="1" x14ac:dyDescent="0.3">
      <c r="A371" s="831" t="s">
        <v>11832</v>
      </c>
      <c r="B371" s="832" t="s">
        <v>10373</v>
      </c>
      <c r="C371" s="832" t="s">
        <v>8203</v>
      </c>
      <c r="D371" s="832" t="s">
        <v>11910</v>
      </c>
      <c r="E371" s="832" t="s">
        <v>11911</v>
      </c>
      <c r="F371" s="849">
        <v>369</v>
      </c>
      <c r="G371" s="849">
        <v>80811</v>
      </c>
      <c r="H371" s="849">
        <v>0.78950145080453704</v>
      </c>
      <c r="I371" s="849">
        <v>219</v>
      </c>
      <c r="J371" s="849">
        <v>459</v>
      </c>
      <c r="K371" s="849">
        <v>102357</v>
      </c>
      <c r="L371" s="849">
        <v>1</v>
      </c>
      <c r="M371" s="849">
        <v>223</v>
      </c>
      <c r="N371" s="849">
        <v>472</v>
      </c>
      <c r="O371" s="849">
        <v>105256</v>
      </c>
      <c r="P371" s="837">
        <v>1.028322440087146</v>
      </c>
      <c r="Q371" s="850">
        <v>223</v>
      </c>
    </row>
    <row r="372" spans="1:17" ht="14.4" customHeight="1" x14ac:dyDescent="0.3">
      <c r="A372" s="831" t="s">
        <v>11832</v>
      </c>
      <c r="B372" s="832" t="s">
        <v>10373</v>
      </c>
      <c r="C372" s="832" t="s">
        <v>8203</v>
      </c>
      <c r="D372" s="832" t="s">
        <v>11912</v>
      </c>
      <c r="E372" s="832" t="s">
        <v>11913</v>
      </c>
      <c r="F372" s="849">
        <v>9</v>
      </c>
      <c r="G372" s="849">
        <v>1971</v>
      </c>
      <c r="H372" s="849">
        <v>0.88385650224215251</v>
      </c>
      <c r="I372" s="849">
        <v>219</v>
      </c>
      <c r="J372" s="849">
        <v>10</v>
      </c>
      <c r="K372" s="849">
        <v>2230</v>
      </c>
      <c r="L372" s="849">
        <v>1</v>
      </c>
      <c r="M372" s="849">
        <v>223</v>
      </c>
      <c r="N372" s="849">
        <v>8</v>
      </c>
      <c r="O372" s="849">
        <v>1784</v>
      </c>
      <c r="P372" s="837">
        <v>0.8</v>
      </c>
      <c r="Q372" s="850">
        <v>223</v>
      </c>
    </row>
    <row r="373" spans="1:17" ht="14.4" customHeight="1" x14ac:dyDescent="0.3">
      <c r="A373" s="831" t="s">
        <v>11832</v>
      </c>
      <c r="B373" s="832" t="s">
        <v>10373</v>
      </c>
      <c r="C373" s="832" t="s">
        <v>8203</v>
      </c>
      <c r="D373" s="832" t="s">
        <v>11914</v>
      </c>
      <c r="E373" s="832" t="s">
        <v>11915</v>
      </c>
      <c r="F373" s="849"/>
      <c r="G373" s="849"/>
      <c r="H373" s="849"/>
      <c r="I373" s="849"/>
      <c r="J373" s="849">
        <v>1</v>
      </c>
      <c r="K373" s="849">
        <v>353</v>
      </c>
      <c r="L373" s="849">
        <v>1</v>
      </c>
      <c r="M373" s="849">
        <v>353</v>
      </c>
      <c r="N373" s="849"/>
      <c r="O373" s="849"/>
      <c r="P373" s="837"/>
      <c r="Q373" s="850"/>
    </row>
    <row r="374" spans="1:17" ht="14.4" customHeight="1" x14ac:dyDescent="0.3">
      <c r="A374" s="831" t="s">
        <v>11832</v>
      </c>
      <c r="B374" s="832" t="s">
        <v>10373</v>
      </c>
      <c r="C374" s="832" t="s">
        <v>8203</v>
      </c>
      <c r="D374" s="832" t="s">
        <v>11916</v>
      </c>
      <c r="E374" s="832" t="s">
        <v>11917</v>
      </c>
      <c r="F374" s="849">
        <v>192</v>
      </c>
      <c r="G374" s="849">
        <v>42432</v>
      </c>
      <c r="H374" s="849">
        <v>1.1225396825396825</v>
      </c>
      <c r="I374" s="849">
        <v>221</v>
      </c>
      <c r="J374" s="849">
        <v>168</v>
      </c>
      <c r="K374" s="849">
        <v>37800</v>
      </c>
      <c r="L374" s="849">
        <v>1</v>
      </c>
      <c r="M374" s="849">
        <v>225</v>
      </c>
      <c r="N374" s="849">
        <v>166</v>
      </c>
      <c r="O374" s="849">
        <v>37350</v>
      </c>
      <c r="P374" s="837">
        <v>0.98809523809523814</v>
      </c>
      <c r="Q374" s="850">
        <v>225</v>
      </c>
    </row>
    <row r="375" spans="1:17" ht="14.4" customHeight="1" x14ac:dyDescent="0.3">
      <c r="A375" s="831" t="s">
        <v>11832</v>
      </c>
      <c r="B375" s="832" t="s">
        <v>10373</v>
      </c>
      <c r="C375" s="832" t="s">
        <v>8203</v>
      </c>
      <c r="D375" s="832" t="s">
        <v>11918</v>
      </c>
      <c r="E375" s="832" t="s">
        <v>11919</v>
      </c>
      <c r="F375" s="849">
        <v>7</v>
      </c>
      <c r="G375" s="849">
        <v>4291</v>
      </c>
      <c r="H375" s="849">
        <v>0.68655999999999995</v>
      </c>
      <c r="I375" s="849">
        <v>613</v>
      </c>
      <c r="J375" s="849">
        <v>10</v>
      </c>
      <c r="K375" s="849">
        <v>6250</v>
      </c>
      <c r="L375" s="849">
        <v>1</v>
      </c>
      <c r="M375" s="849">
        <v>625</v>
      </c>
      <c r="N375" s="849">
        <v>3</v>
      </c>
      <c r="O375" s="849">
        <v>1878</v>
      </c>
      <c r="P375" s="837">
        <v>0.30048000000000002</v>
      </c>
      <c r="Q375" s="850">
        <v>626</v>
      </c>
    </row>
    <row r="376" spans="1:17" ht="14.4" customHeight="1" x14ac:dyDescent="0.3">
      <c r="A376" s="831" t="s">
        <v>11832</v>
      </c>
      <c r="B376" s="832" t="s">
        <v>10373</v>
      </c>
      <c r="C376" s="832" t="s">
        <v>8203</v>
      </c>
      <c r="D376" s="832" t="s">
        <v>11920</v>
      </c>
      <c r="E376" s="832" t="s">
        <v>11921</v>
      </c>
      <c r="F376" s="849">
        <v>4</v>
      </c>
      <c r="G376" s="849">
        <v>4104</v>
      </c>
      <c r="H376" s="849"/>
      <c r="I376" s="849">
        <v>1026</v>
      </c>
      <c r="J376" s="849"/>
      <c r="K376" s="849"/>
      <c r="L376" s="849"/>
      <c r="M376" s="849"/>
      <c r="N376" s="849">
        <v>1</v>
      </c>
      <c r="O376" s="849">
        <v>1040</v>
      </c>
      <c r="P376" s="837"/>
      <c r="Q376" s="850">
        <v>1040</v>
      </c>
    </row>
    <row r="377" spans="1:17" ht="14.4" customHeight="1" x14ac:dyDescent="0.3">
      <c r="A377" s="831" t="s">
        <v>11832</v>
      </c>
      <c r="B377" s="832" t="s">
        <v>10373</v>
      </c>
      <c r="C377" s="832" t="s">
        <v>8203</v>
      </c>
      <c r="D377" s="832" t="s">
        <v>11922</v>
      </c>
      <c r="E377" s="832" t="s">
        <v>11923</v>
      </c>
      <c r="F377" s="849">
        <v>22</v>
      </c>
      <c r="G377" s="849">
        <v>9944</v>
      </c>
      <c r="H377" s="849">
        <v>1.2009661835748793</v>
      </c>
      <c r="I377" s="849">
        <v>452</v>
      </c>
      <c r="J377" s="849">
        <v>18</v>
      </c>
      <c r="K377" s="849">
        <v>8280</v>
      </c>
      <c r="L377" s="849">
        <v>1</v>
      </c>
      <c r="M377" s="849">
        <v>460</v>
      </c>
      <c r="N377" s="849">
        <v>23</v>
      </c>
      <c r="O377" s="849">
        <v>10580</v>
      </c>
      <c r="P377" s="837">
        <v>1.2777777777777777</v>
      </c>
      <c r="Q377" s="850">
        <v>460</v>
      </c>
    </row>
    <row r="378" spans="1:17" ht="14.4" customHeight="1" x14ac:dyDescent="0.3">
      <c r="A378" s="831" t="s">
        <v>11832</v>
      </c>
      <c r="B378" s="832" t="s">
        <v>10373</v>
      </c>
      <c r="C378" s="832" t="s">
        <v>8203</v>
      </c>
      <c r="D378" s="832" t="s">
        <v>10374</v>
      </c>
      <c r="E378" s="832" t="s">
        <v>10375</v>
      </c>
      <c r="F378" s="849">
        <v>1</v>
      </c>
      <c r="G378" s="849">
        <v>1121</v>
      </c>
      <c r="H378" s="849"/>
      <c r="I378" s="849">
        <v>1121</v>
      </c>
      <c r="J378" s="849"/>
      <c r="K378" s="849"/>
      <c r="L378" s="849"/>
      <c r="M378" s="849"/>
      <c r="N378" s="849">
        <v>1</v>
      </c>
      <c r="O378" s="849">
        <v>1136</v>
      </c>
      <c r="P378" s="837"/>
      <c r="Q378" s="850">
        <v>1136</v>
      </c>
    </row>
    <row r="379" spans="1:17" ht="14.4" customHeight="1" x14ac:dyDescent="0.3">
      <c r="A379" s="831" t="s">
        <v>11832</v>
      </c>
      <c r="B379" s="832" t="s">
        <v>10373</v>
      </c>
      <c r="C379" s="832" t="s">
        <v>8203</v>
      </c>
      <c r="D379" s="832" t="s">
        <v>10376</v>
      </c>
      <c r="E379" s="832" t="s">
        <v>10377</v>
      </c>
      <c r="F379" s="849">
        <v>36</v>
      </c>
      <c r="G379" s="849">
        <v>9324</v>
      </c>
      <c r="H379" s="849">
        <v>1.9547169811320755</v>
      </c>
      <c r="I379" s="849">
        <v>259</v>
      </c>
      <c r="J379" s="849">
        <v>18</v>
      </c>
      <c r="K379" s="849">
        <v>4770</v>
      </c>
      <c r="L379" s="849">
        <v>1</v>
      </c>
      <c r="M379" s="849">
        <v>265</v>
      </c>
      <c r="N379" s="849">
        <v>29</v>
      </c>
      <c r="O379" s="849">
        <v>7685</v>
      </c>
      <c r="P379" s="837">
        <v>1.6111111111111112</v>
      </c>
      <c r="Q379" s="850">
        <v>265</v>
      </c>
    </row>
    <row r="380" spans="1:17" ht="14.4" customHeight="1" x14ac:dyDescent="0.3">
      <c r="A380" s="831" t="s">
        <v>11832</v>
      </c>
      <c r="B380" s="832" t="s">
        <v>10373</v>
      </c>
      <c r="C380" s="832" t="s">
        <v>8203</v>
      </c>
      <c r="D380" s="832" t="s">
        <v>11924</v>
      </c>
      <c r="E380" s="832" t="s">
        <v>11925</v>
      </c>
      <c r="F380" s="849">
        <v>4</v>
      </c>
      <c r="G380" s="849">
        <v>1320</v>
      </c>
      <c r="H380" s="849">
        <v>1.8911174785100286</v>
      </c>
      <c r="I380" s="849">
        <v>330</v>
      </c>
      <c r="J380" s="849">
        <v>2</v>
      </c>
      <c r="K380" s="849">
        <v>698</v>
      </c>
      <c r="L380" s="849">
        <v>1</v>
      </c>
      <c r="M380" s="849">
        <v>349</v>
      </c>
      <c r="N380" s="849"/>
      <c r="O380" s="849"/>
      <c r="P380" s="837"/>
      <c r="Q380" s="850"/>
    </row>
    <row r="381" spans="1:17" ht="14.4" customHeight="1" x14ac:dyDescent="0.3">
      <c r="A381" s="831" t="s">
        <v>11832</v>
      </c>
      <c r="B381" s="832" t="s">
        <v>10373</v>
      </c>
      <c r="C381" s="832" t="s">
        <v>8203</v>
      </c>
      <c r="D381" s="832" t="s">
        <v>11926</v>
      </c>
      <c r="E381" s="832" t="s">
        <v>11927</v>
      </c>
      <c r="F381" s="849">
        <v>3</v>
      </c>
      <c r="G381" s="849">
        <v>12417</v>
      </c>
      <c r="H381" s="849">
        <v>0.99399615754082615</v>
      </c>
      <c r="I381" s="849">
        <v>4139</v>
      </c>
      <c r="J381" s="849">
        <v>3</v>
      </c>
      <c r="K381" s="849">
        <v>12492</v>
      </c>
      <c r="L381" s="849">
        <v>1</v>
      </c>
      <c r="M381" s="849">
        <v>4164</v>
      </c>
      <c r="N381" s="849">
        <v>6</v>
      </c>
      <c r="O381" s="849">
        <v>24984</v>
      </c>
      <c r="P381" s="837">
        <v>2</v>
      </c>
      <c r="Q381" s="850">
        <v>4164</v>
      </c>
    </row>
    <row r="382" spans="1:17" ht="14.4" customHeight="1" x14ac:dyDescent="0.3">
      <c r="A382" s="831" t="s">
        <v>11832</v>
      </c>
      <c r="B382" s="832" t="s">
        <v>10373</v>
      </c>
      <c r="C382" s="832" t="s">
        <v>8203</v>
      </c>
      <c r="D382" s="832" t="s">
        <v>11928</v>
      </c>
      <c r="E382" s="832" t="s">
        <v>11929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3150</v>
      </c>
      <c r="P382" s="837"/>
      <c r="Q382" s="850">
        <v>1575</v>
      </c>
    </row>
    <row r="383" spans="1:17" ht="14.4" customHeight="1" x14ac:dyDescent="0.3">
      <c r="A383" s="831" t="s">
        <v>11832</v>
      </c>
      <c r="B383" s="832" t="s">
        <v>10373</v>
      </c>
      <c r="C383" s="832" t="s">
        <v>8203</v>
      </c>
      <c r="D383" s="832" t="s">
        <v>11930</v>
      </c>
      <c r="E383" s="832" t="s">
        <v>11931</v>
      </c>
      <c r="F383" s="849">
        <v>2</v>
      </c>
      <c r="G383" s="849">
        <v>7648</v>
      </c>
      <c r="H383" s="849">
        <v>0.49533678756476685</v>
      </c>
      <c r="I383" s="849">
        <v>3824</v>
      </c>
      <c r="J383" s="849">
        <v>4</v>
      </c>
      <c r="K383" s="849">
        <v>15440</v>
      </c>
      <c r="L383" s="849">
        <v>1</v>
      </c>
      <c r="M383" s="849">
        <v>3860</v>
      </c>
      <c r="N383" s="849">
        <v>10</v>
      </c>
      <c r="O383" s="849">
        <v>38600</v>
      </c>
      <c r="P383" s="837">
        <v>2.5</v>
      </c>
      <c r="Q383" s="850">
        <v>3860</v>
      </c>
    </row>
    <row r="384" spans="1:17" ht="14.4" customHeight="1" x14ac:dyDescent="0.3">
      <c r="A384" s="831" t="s">
        <v>11832</v>
      </c>
      <c r="B384" s="832" t="s">
        <v>10373</v>
      </c>
      <c r="C384" s="832" t="s">
        <v>8203</v>
      </c>
      <c r="D384" s="832" t="s">
        <v>11932</v>
      </c>
      <c r="E384" s="832" t="s">
        <v>11933</v>
      </c>
      <c r="F384" s="849">
        <v>2</v>
      </c>
      <c r="G384" s="849">
        <v>10324</v>
      </c>
      <c r="H384" s="849">
        <v>0.66052463211772228</v>
      </c>
      <c r="I384" s="849">
        <v>5162</v>
      </c>
      <c r="J384" s="849">
        <v>3</v>
      </c>
      <c r="K384" s="849">
        <v>15630</v>
      </c>
      <c r="L384" s="849">
        <v>1</v>
      </c>
      <c r="M384" s="849">
        <v>5210</v>
      </c>
      <c r="N384" s="849">
        <v>3</v>
      </c>
      <c r="O384" s="849">
        <v>15630</v>
      </c>
      <c r="P384" s="837">
        <v>1</v>
      </c>
      <c r="Q384" s="850">
        <v>5210</v>
      </c>
    </row>
    <row r="385" spans="1:17" ht="14.4" customHeight="1" x14ac:dyDescent="0.3">
      <c r="A385" s="831" t="s">
        <v>11832</v>
      </c>
      <c r="B385" s="832" t="s">
        <v>10373</v>
      </c>
      <c r="C385" s="832" t="s">
        <v>8203</v>
      </c>
      <c r="D385" s="832" t="s">
        <v>11934</v>
      </c>
      <c r="E385" s="832" t="s">
        <v>11935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690</v>
      </c>
      <c r="P385" s="837"/>
      <c r="Q385" s="850">
        <v>345</v>
      </c>
    </row>
    <row r="386" spans="1:17" ht="14.4" customHeight="1" x14ac:dyDescent="0.3">
      <c r="A386" s="831" t="s">
        <v>11832</v>
      </c>
      <c r="B386" s="832" t="s">
        <v>10373</v>
      </c>
      <c r="C386" s="832" t="s">
        <v>8203</v>
      </c>
      <c r="D386" s="832" t="s">
        <v>11936</v>
      </c>
      <c r="E386" s="832" t="s">
        <v>11937</v>
      </c>
      <c r="F386" s="849">
        <v>25</v>
      </c>
      <c r="G386" s="849">
        <v>32025</v>
      </c>
      <c r="H386" s="849">
        <v>1.1794276875483372</v>
      </c>
      <c r="I386" s="849">
        <v>1281</v>
      </c>
      <c r="J386" s="849">
        <v>21</v>
      </c>
      <c r="K386" s="849">
        <v>27153</v>
      </c>
      <c r="L386" s="849">
        <v>1</v>
      </c>
      <c r="M386" s="849">
        <v>1293</v>
      </c>
      <c r="N386" s="849">
        <v>19</v>
      </c>
      <c r="O386" s="849">
        <v>24586</v>
      </c>
      <c r="P386" s="837">
        <v>0.9054616432806688</v>
      </c>
      <c r="Q386" s="850">
        <v>1294</v>
      </c>
    </row>
    <row r="387" spans="1:17" ht="14.4" customHeight="1" x14ac:dyDescent="0.3">
      <c r="A387" s="831" t="s">
        <v>11832</v>
      </c>
      <c r="B387" s="832" t="s">
        <v>10373</v>
      </c>
      <c r="C387" s="832" t="s">
        <v>8203</v>
      </c>
      <c r="D387" s="832" t="s">
        <v>11938</v>
      </c>
      <c r="E387" s="832" t="s">
        <v>11939</v>
      </c>
      <c r="F387" s="849">
        <v>20</v>
      </c>
      <c r="G387" s="849">
        <v>23340</v>
      </c>
      <c r="H387" s="849">
        <v>1.5253904973531143</v>
      </c>
      <c r="I387" s="849">
        <v>1167</v>
      </c>
      <c r="J387" s="849">
        <v>13</v>
      </c>
      <c r="K387" s="849">
        <v>15301</v>
      </c>
      <c r="L387" s="849">
        <v>1</v>
      </c>
      <c r="M387" s="849">
        <v>1177</v>
      </c>
      <c r="N387" s="849">
        <v>11</v>
      </c>
      <c r="O387" s="849">
        <v>12958</v>
      </c>
      <c r="P387" s="837">
        <v>0.8468727534148095</v>
      </c>
      <c r="Q387" s="850">
        <v>1178</v>
      </c>
    </row>
    <row r="388" spans="1:17" ht="14.4" customHeight="1" x14ac:dyDescent="0.3">
      <c r="A388" s="831" t="s">
        <v>11832</v>
      </c>
      <c r="B388" s="832" t="s">
        <v>10373</v>
      </c>
      <c r="C388" s="832" t="s">
        <v>8203</v>
      </c>
      <c r="D388" s="832" t="s">
        <v>11940</v>
      </c>
      <c r="E388" s="832" t="s">
        <v>11941</v>
      </c>
      <c r="F388" s="849">
        <v>139</v>
      </c>
      <c r="G388" s="849">
        <v>705564</v>
      </c>
      <c r="H388" s="849">
        <v>0.91211169284467719</v>
      </c>
      <c r="I388" s="849">
        <v>5076</v>
      </c>
      <c r="J388" s="849">
        <v>150</v>
      </c>
      <c r="K388" s="849">
        <v>773550</v>
      </c>
      <c r="L388" s="849">
        <v>1</v>
      </c>
      <c r="M388" s="849">
        <v>5157</v>
      </c>
      <c r="N388" s="849">
        <v>175</v>
      </c>
      <c r="O388" s="849">
        <v>902475</v>
      </c>
      <c r="P388" s="837">
        <v>1.1666666666666667</v>
      </c>
      <c r="Q388" s="850">
        <v>5157</v>
      </c>
    </row>
    <row r="389" spans="1:17" ht="14.4" customHeight="1" x14ac:dyDescent="0.3">
      <c r="A389" s="831" t="s">
        <v>11832</v>
      </c>
      <c r="B389" s="832" t="s">
        <v>10373</v>
      </c>
      <c r="C389" s="832" t="s">
        <v>8203</v>
      </c>
      <c r="D389" s="832" t="s">
        <v>11942</v>
      </c>
      <c r="E389" s="832" t="s">
        <v>11943</v>
      </c>
      <c r="F389" s="849">
        <v>1</v>
      </c>
      <c r="G389" s="849">
        <v>7685</v>
      </c>
      <c r="H389" s="849"/>
      <c r="I389" s="849">
        <v>7685</v>
      </c>
      <c r="J389" s="849"/>
      <c r="K389" s="849"/>
      <c r="L389" s="849"/>
      <c r="M389" s="849"/>
      <c r="N389" s="849">
        <v>1</v>
      </c>
      <c r="O389" s="849">
        <v>7807</v>
      </c>
      <c r="P389" s="837"/>
      <c r="Q389" s="850">
        <v>7807</v>
      </c>
    </row>
    <row r="390" spans="1:17" ht="14.4" customHeight="1" x14ac:dyDescent="0.3">
      <c r="A390" s="831" t="s">
        <v>11832</v>
      </c>
      <c r="B390" s="832" t="s">
        <v>10373</v>
      </c>
      <c r="C390" s="832" t="s">
        <v>8203</v>
      </c>
      <c r="D390" s="832" t="s">
        <v>11944</v>
      </c>
      <c r="E390" s="832" t="s">
        <v>11945</v>
      </c>
      <c r="F390" s="849">
        <v>3</v>
      </c>
      <c r="G390" s="849">
        <v>16548</v>
      </c>
      <c r="H390" s="849">
        <v>0.42064056939501782</v>
      </c>
      <c r="I390" s="849">
        <v>5516</v>
      </c>
      <c r="J390" s="849">
        <v>7</v>
      </c>
      <c r="K390" s="849">
        <v>39340</v>
      </c>
      <c r="L390" s="849">
        <v>1</v>
      </c>
      <c r="M390" s="849">
        <v>5620</v>
      </c>
      <c r="N390" s="849">
        <v>5</v>
      </c>
      <c r="O390" s="849">
        <v>28100</v>
      </c>
      <c r="P390" s="837">
        <v>0.7142857142857143</v>
      </c>
      <c r="Q390" s="850">
        <v>5620</v>
      </c>
    </row>
    <row r="391" spans="1:17" ht="14.4" customHeight="1" x14ac:dyDescent="0.3">
      <c r="A391" s="831" t="s">
        <v>11832</v>
      </c>
      <c r="B391" s="832" t="s">
        <v>10373</v>
      </c>
      <c r="C391" s="832" t="s">
        <v>8203</v>
      </c>
      <c r="D391" s="832" t="s">
        <v>10380</v>
      </c>
      <c r="E391" s="832" t="s">
        <v>10381</v>
      </c>
      <c r="F391" s="849">
        <v>1</v>
      </c>
      <c r="G391" s="849">
        <v>752</v>
      </c>
      <c r="H391" s="849">
        <v>0.47</v>
      </c>
      <c r="I391" s="849">
        <v>752</v>
      </c>
      <c r="J391" s="849">
        <v>2</v>
      </c>
      <c r="K391" s="849">
        <v>1600</v>
      </c>
      <c r="L391" s="849">
        <v>1</v>
      </c>
      <c r="M391" s="849">
        <v>800</v>
      </c>
      <c r="N391" s="849">
        <v>7</v>
      </c>
      <c r="O391" s="849">
        <v>5607</v>
      </c>
      <c r="P391" s="837">
        <v>3.504375</v>
      </c>
      <c r="Q391" s="850">
        <v>801</v>
      </c>
    </row>
    <row r="392" spans="1:17" ht="14.4" customHeight="1" x14ac:dyDescent="0.3">
      <c r="A392" s="831" t="s">
        <v>11832</v>
      </c>
      <c r="B392" s="832" t="s">
        <v>10373</v>
      </c>
      <c r="C392" s="832" t="s">
        <v>8203</v>
      </c>
      <c r="D392" s="832" t="s">
        <v>11946</v>
      </c>
      <c r="E392" s="832" t="s">
        <v>11947</v>
      </c>
      <c r="F392" s="849">
        <v>612</v>
      </c>
      <c r="G392" s="849">
        <v>107100</v>
      </c>
      <c r="H392" s="849">
        <v>0.9528893634058454</v>
      </c>
      <c r="I392" s="849">
        <v>175</v>
      </c>
      <c r="J392" s="849">
        <v>635</v>
      </c>
      <c r="K392" s="849">
        <v>112395</v>
      </c>
      <c r="L392" s="849">
        <v>1</v>
      </c>
      <c r="M392" s="849">
        <v>177</v>
      </c>
      <c r="N392" s="849">
        <v>596</v>
      </c>
      <c r="O392" s="849">
        <v>105492</v>
      </c>
      <c r="P392" s="837">
        <v>0.93858267716535437</v>
      </c>
      <c r="Q392" s="850">
        <v>177</v>
      </c>
    </row>
    <row r="393" spans="1:17" ht="14.4" customHeight="1" x14ac:dyDescent="0.3">
      <c r="A393" s="831" t="s">
        <v>11832</v>
      </c>
      <c r="B393" s="832" t="s">
        <v>10373</v>
      </c>
      <c r="C393" s="832" t="s">
        <v>8203</v>
      </c>
      <c r="D393" s="832" t="s">
        <v>11948</v>
      </c>
      <c r="E393" s="832" t="s">
        <v>11949</v>
      </c>
      <c r="F393" s="849">
        <v>92</v>
      </c>
      <c r="G393" s="849">
        <v>184092</v>
      </c>
      <c r="H393" s="849">
        <v>1.0962033155487805</v>
      </c>
      <c r="I393" s="849">
        <v>2001</v>
      </c>
      <c r="J393" s="849">
        <v>82</v>
      </c>
      <c r="K393" s="849">
        <v>167936</v>
      </c>
      <c r="L393" s="849">
        <v>1</v>
      </c>
      <c r="M393" s="849">
        <v>2048</v>
      </c>
      <c r="N393" s="849">
        <v>93</v>
      </c>
      <c r="O393" s="849">
        <v>190557</v>
      </c>
      <c r="P393" s="837">
        <v>1.1347001238567074</v>
      </c>
      <c r="Q393" s="850">
        <v>2049</v>
      </c>
    </row>
    <row r="394" spans="1:17" ht="14.4" customHeight="1" x14ac:dyDescent="0.3">
      <c r="A394" s="831" t="s">
        <v>11832</v>
      </c>
      <c r="B394" s="832" t="s">
        <v>10373</v>
      </c>
      <c r="C394" s="832" t="s">
        <v>8203</v>
      </c>
      <c r="D394" s="832" t="s">
        <v>11950</v>
      </c>
      <c r="E394" s="832" t="s">
        <v>11951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690</v>
      </c>
      <c r="P394" s="837"/>
      <c r="Q394" s="850">
        <v>345</v>
      </c>
    </row>
    <row r="395" spans="1:17" ht="14.4" customHeight="1" x14ac:dyDescent="0.3">
      <c r="A395" s="831" t="s">
        <v>11832</v>
      </c>
      <c r="B395" s="832" t="s">
        <v>10373</v>
      </c>
      <c r="C395" s="832" t="s">
        <v>8203</v>
      </c>
      <c r="D395" s="832" t="s">
        <v>11952</v>
      </c>
      <c r="E395" s="832" t="s">
        <v>11953</v>
      </c>
      <c r="F395" s="849">
        <v>64</v>
      </c>
      <c r="G395" s="849">
        <v>172544</v>
      </c>
      <c r="H395" s="849">
        <v>0.7982826263972167</v>
      </c>
      <c r="I395" s="849">
        <v>2696</v>
      </c>
      <c r="J395" s="849">
        <v>79</v>
      </c>
      <c r="K395" s="849">
        <v>216144</v>
      </c>
      <c r="L395" s="849">
        <v>1</v>
      </c>
      <c r="M395" s="849">
        <v>2736</v>
      </c>
      <c r="N395" s="849">
        <v>98</v>
      </c>
      <c r="O395" s="849">
        <v>268226</v>
      </c>
      <c r="P395" s="837">
        <v>1.2409597305500037</v>
      </c>
      <c r="Q395" s="850">
        <v>2737</v>
      </c>
    </row>
    <row r="396" spans="1:17" ht="14.4" customHeight="1" x14ac:dyDescent="0.3">
      <c r="A396" s="831" t="s">
        <v>11832</v>
      </c>
      <c r="B396" s="832" t="s">
        <v>10373</v>
      </c>
      <c r="C396" s="832" t="s">
        <v>8203</v>
      </c>
      <c r="D396" s="832" t="s">
        <v>11954</v>
      </c>
      <c r="E396" s="832" t="s">
        <v>11955</v>
      </c>
      <c r="F396" s="849">
        <v>16</v>
      </c>
      <c r="G396" s="849">
        <v>83008</v>
      </c>
      <c r="H396" s="849">
        <v>0.87522405685244931</v>
      </c>
      <c r="I396" s="849">
        <v>5188</v>
      </c>
      <c r="J396" s="849">
        <v>18</v>
      </c>
      <c r="K396" s="849">
        <v>94842</v>
      </c>
      <c r="L396" s="849">
        <v>1</v>
      </c>
      <c r="M396" s="849">
        <v>5269</v>
      </c>
      <c r="N396" s="849">
        <v>20</v>
      </c>
      <c r="O396" s="849">
        <v>105380</v>
      </c>
      <c r="P396" s="837">
        <v>1.1111111111111112</v>
      </c>
      <c r="Q396" s="850">
        <v>5269</v>
      </c>
    </row>
    <row r="397" spans="1:17" ht="14.4" customHeight="1" x14ac:dyDescent="0.3">
      <c r="A397" s="831" t="s">
        <v>11832</v>
      </c>
      <c r="B397" s="832" t="s">
        <v>10373</v>
      </c>
      <c r="C397" s="832" t="s">
        <v>8203</v>
      </c>
      <c r="D397" s="832" t="s">
        <v>11956</v>
      </c>
      <c r="E397" s="832" t="s">
        <v>11957</v>
      </c>
      <c r="F397" s="849">
        <v>21</v>
      </c>
      <c r="G397" s="849">
        <v>13902</v>
      </c>
      <c r="H397" s="849">
        <v>1.1458951533135509</v>
      </c>
      <c r="I397" s="849">
        <v>662</v>
      </c>
      <c r="J397" s="849">
        <v>18</v>
      </c>
      <c r="K397" s="849">
        <v>12132</v>
      </c>
      <c r="L397" s="849">
        <v>1</v>
      </c>
      <c r="M397" s="849">
        <v>674</v>
      </c>
      <c r="N397" s="849">
        <v>14</v>
      </c>
      <c r="O397" s="849">
        <v>9450</v>
      </c>
      <c r="P397" s="837">
        <v>0.77893175074183973</v>
      </c>
      <c r="Q397" s="850">
        <v>675</v>
      </c>
    </row>
    <row r="398" spans="1:17" ht="14.4" customHeight="1" x14ac:dyDescent="0.3">
      <c r="A398" s="831" t="s">
        <v>11832</v>
      </c>
      <c r="B398" s="832" t="s">
        <v>10373</v>
      </c>
      <c r="C398" s="832" t="s">
        <v>8203</v>
      </c>
      <c r="D398" s="832" t="s">
        <v>11241</v>
      </c>
      <c r="E398" s="832" t="s">
        <v>11242</v>
      </c>
      <c r="F398" s="849">
        <v>22</v>
      </c>
      <c r="G398" s="849">
        <v>12276</v>
      </c>
      <c r="H398" s="849">
        <v>1.2007042253521127</v>
      </c>
      <c r="I398" s="849">
        <v>558</v>
      </c>
      <c r="J398" s="849">
        <v>18</v>
      </c>
      <c r="K398" s="849">
        <v>10224</v>
      </c>
      <c r="L398" s="849">
        <v>1</v>
      </c>
      <c r="M398" s="849">
        <v>568</v>
      </c>
      <c r="N398" s="849">
        <v>23</v>
      </c>
      <c r="O398" s="849">
        <v>13087</v>
      </c>
      <c r="P398" s="837">
        <v>1.2800273865414711</v>
      </c>
      <c r="Q398" s="850">
        <v>569</v>
      </c>
    </row>
    <row r="399" spans="1:17" ht="14.4" customHeight="1" x14ac:dyDescent="0.3">
      <c r="A399" s="831" t="s">
        <v>11832</v>
      </c>
      <c r="B399" s="832" t="s">
        <v>10373</v>
      </c>
      <c r="C399" s="832" t="s">
        <v>8203</v>
      </c>
      <c r="D399" s="832" t="s">
        <v>11958</v>
      </c>
      <c r="E399" s="832" t="s">
        <v>11959</v>
      </c>
      <c r="F399" s="849">
        <v>68</v>
      </c>
      <c r="G399" s="849">
        <v>10268</v>
      </c>
      <c r="H399" s="849">
        <v>0.9600748013090229</v>
      </c>
      <c r="I399" s="849">
        <v>151</v>
      </c>
      <c r="J399" s="849">
        <v>69</v>
      </c>
      <c r="K399" s="849">
        <v>10695</v>
      </c>
      <c r="L399" s="849">
        <v>1</v>
      </c>
      <c r="M399" s="849">
        <v>155</v>
      </c>
      <c r="N399" s="849">
        <v>69</v>
      </c>
      <c r="O399" s="849">
        <v>10695</v>
      </c>
      <c r="P399" s="837">
        <v>1</v>
      </c>
      <c r="Q399" s="850">
        <v>155</v>
      </c>
    </row>
    <row r="400" spans="1:17" ht="14.4" customHeight="1" x14ac:dyDescent="0.3">
      <c r="A400" s="831" t="s">
        <v>11832</v>
      </c>
      <c r="B400" s="832" t="s">
        <v>10373</v>
      </c>
      <c r="C400" s="832" t="s">
        <v>8203</v>
      </c>
      <c r="D400" s="832" t="s">
        <v>11960</v>
      </c>
      <c r="E400" s="832" t="s">
        <v>11961</v>
      </c>
      <c r="F400" s="849">
        <v>26</v>
      </c>
      <c r="G400" s="849">
        <v>5070</v>
      </c>
      <c r="H400" s="849">
        <v>0.97989949748743721</v>
      </c>
      <c r="I400" s="849">
        <v>195</v>
      </c>
      <c r="J400" s="849">
        <v>26</v>
      </c>
      <c r="K400" s="849">
        <v>5174</v>
      </c>
      <c r="L400" s="849">
        <v>1</v>
      </c>
      <c r="M400" s="849">
        <v>199</v>
      </c>
      <c r="N400" s="849">
        <v>26</v>
      </c>
      <c r="O400" s="849">
        <v>5174</v>
      </c>
      <c r="P400" s="837">
        <v>1</v>
      </c>
      <c r="Q400" s="850">
        <v>199</v>
      </c>
    </row>
    <row r="401" spans="1:17" ht="14.4" customHeight="1" x14ac:dyDescent="0.3">
      <c r="A401" s="831" t="s">
        <v>11832</v>
      </c>
      <c r="B401" s="832" t="s">
        <v>10373</v>
      </c>
      <c r="C401" s="832" t="s">
        <v>8203</v>
      </c>
      <c r="D401" s="832" t="s">
        <v>11962</v>
      </c>
      <c r="E401" s="832" t="s">
        <v>11963</v>
      </c>
      <c r="F401" s="849">
        <v>468</v>
      </c>
      <c r="G401" s="849">
        <v>93600</v>
      </c>
      <c r="H401" s="849">
        <v>0.85124959074538908</v>
      </c>
      <c r="I401" s="849">
        <v>200</v>
      </c>
      <c r="J401" s="849">
        <v>539</v>
      </c>
      <c r="K401" s="849">
        <v>109956</v>
      </c>
      <c r="L401" s="849">
        <v>1</v>
      </c>
      <c r="M401" s="849">
        <v>204</v>
      </c>
      <c r="N401" s="849">
        <v>533</v>
      </c>
      <c r="O401" s="849">
        <v>108732</v>
      </c>
      <c r="P401" s="837">
        <v>0.98886827458256032</v>
      </c>
      <c r="Q401" s="850">
        <v>204</v>
      </c>
    </row>
    <row r="402" spans="1:17" ht="14.4" customHeight="1" x14ac:dyDescent="0.3">
      <c r="A402" s="831" t="s">
        <v>11832</v>
      </c>
      <c r="B402" s="832" t="s">
        <v>10373</v>
      </c>
      <c r="C402" s="832" t="s">
        <v>8203</v>
      </c>
      <c r="D402" s="832" t="s">
        <v>11964</v>
      </c>
      <c r="E402" s="832" t="s">
        <v>11965</v>
      </c>
      <c r="F402" s="849">
        <v>13</v>
      </c>
      <c r="G402" s="849">
        <v>5434</v>
      </c>
      <c r="H402" s="849">
        <v>0.75034520850593756</v>
      </c>
      <c r="I402" s="849">
        <v>418</v>
      </c>
      <c r="J402" s="849">
        <v>17</v>
      </c>
      <c r="K402" s="849">
        <v>7242</v>
      </c>
      <c r="L402" s="849">
        <v>1</v>
      </c>
      <c r="M402" s="849">
        <v>426</v>
      </c>
      <c r="N402" s="849">
        <v>15</v>
      </c>
      <c r="O402" s="849">
        <v>6390</v>
      </c>
      <c r="P402" s="837">
        <v>0.88235294117647056</v>
      </c>
      <c r="Q402" s="850">
        <v>426</v>
      </c>
    </row>
    <row r="403" spans="1:17" ht="14.4" customHeight="1" x14ac:dyDescent="0.3">
      <c r="A403" s="831" t="s">
        <v>11832</v>
      </c>
      <c r="B403" s="832" t="s">
        <v>10373</v>
      </c>
      <c r="C403" s="832" t="s">
        <v>8203</v>
      </c>
      <c r="D403" s="832" t="s">
        <v>11966</v>
      </c>
      <c r="E403" s="832" t="s">
        <v>11967</v>
      </c>
      <c r="F403" s="849">
        <v>166</v>
      </c>
      <c r="G403" s="849">
        <v>26394</v>
      </c>
      <c r="H403" s="849">
        <v>0.98735597785425711</v>
      </c>
      <c r="I403" s="849">
        <v>159</v>
      </c>
      <c r="J403" s="849">
        <v>164</v>
      </c>
      <c r="K403" s="849">
        <v>26732</v>
      </c>
      <c r="L403" s="849">
        <v>1</v>
      </c>
      <c r="M403" s="849">
        <v>163</v>
      </c>
      <c r="N403" s="849">
        <v>157</v>
      </c>
      <c r="O403" s="849">
        <v>25591</v>
      </c>
      <c r="P403" s="837">
        <v>0.95731707317073167</v>
      </c>
      <c r="Q403" s="850">
        <v>163</v>
      </c>
    </row>
    <row r="404" spans="1:17" ht="14.4" customHeight="1" x14ac:dyDescent="0.3">
      <c r="A404" s="831" t="s">
        <v>11832</v>
      </c>
      <c r="B404" s="832" t="s">
        <v>10373</v>
      </c>
      <c r="C404" s="832" t="s">
        <v>8203</v>
      </c>
      <c r="D404" s="832" t="s">
        <v>11968</v>
      </c>
      <c r="E404" s="832" t="s">
        <v>11969</v>
      </c>
      <c r="F404" s="849">
        <v>5</v>
      </c>
      <c r="G404" s="849">
        <v>2140</v>
      </c>
      <c r="H404" s="849">
        <v>4.9082568807339451</v>
      </c>
      <c r="I404" s="849">
        <v>428</v>
      </c>
      <c r="J404" s="849">
        <v>1</v>
      </c>
      <c r="K404" s="849">
        <v>436</v>
      </c>
      <c r="L404" s="849">
        <v>1</v>
      </c>
      <c r="M404" s="849">
        <v>436</v>
      </c>
      <c r="N404" s="849">
        <v>4</v>
      </c>
      <c r="O404" s="849">
        <v>1744</v>
      </c>
      <c r="P404" s="837">
        <v>4</v>
      </c>
      <c r="Q404" s="850">
        <v>436</v>
      </c>
    </row>
    <row r="405" spans="1:17" ht="14.4" customHeight="1" x14ac:dyDescent="0.3">
      <c r="A405" s="831" t="s">
        <v>11832</v>
      </c>
      <c r="B405" s="832" t="s">
        <v>10373</v>
      </c>
      <c r="C405" s="832" t="s">
        <v>8203</v>
      </c>
      <c r="D405" s="832" t="s">
        <v>11970</v>
      </c>
      <c r="E405" s="832" t="s">
        <v>11971</v>
      </c>
      <c r="F405" s="849">
        <v>37</v>
      </c>
      <c r="G405" s="849">
        <v>78551</v>
      </c>
      <c r="H405" s="849">
        <v>0.93506416208366072</v>
      </c>
      <c r="I405" s="849">
        <v>2123</v>
      </c>
      <c r="J405" s="849">
        <v>39</v>
      </c>
      <c r="K405" s="849">
        <v>84006</v>
      </c>
      <c r="L405" s="849">
        <v>1</v>
      </c>
      <c r="M405" s="849">
        <v>2154</v>
      </c>
      <c r="N405" s="849">
        <v>45</v>
      </c>
      <c r="O405" s="849">
        <v>96975</v>
      </c>
      <c r="P405" s="837">
        <v>1.1543818298692949</v>
      </c>
      <c r="Q405" s="850">
        <v>2155</v>
      </c>
    </row>
    <row r="406" spans="1:17" ht="14.4" customHeight="1" x14ac:dyDescent="0.3">
      <c r="A406" s="831" t="s">
        <v>11832</v>
      </c>
      <c r="B406" s="832" t="s">
        <v>10373</v>
      </c>
      <c r="C406" s="832" t="s">
        <v>8203</v>
      </c>
      <c r="D406" s="832" t="s">
        <v>11972</v>
      </c>
      <c r="E406" s="832" t="s">
        <v>11931</v>
      </c>
      <c r="F406" s="849">
        <v>4</v>
      </c>
      <c r="G406" s="849">
        <v>7476</v>
      </c>
      <c r="H406" s="849">
        <v>0.49496822033898308</v>
      </c>
      <c r="I406" s="849">
        <v>1869</v>
      </c>
      <c r="J406" s="849">
        <v>8</v>
      </c>
      <c r="K406" s="849">
        <v>15104</v>
      </c>
      <c r="L406" s="849">
        <v>1</v>
      </c>
      <c r="M406" s="849">
        <v>1888</v>
      </c>
      <c r="N406" s="849">
        <v>14</v>
      </c>
      <c r="O406" s="849">
        <v>26446</v>
      </c>
      <c r="P406" s="837">
        <v>1.7509269067796611</v>
      </c>
      <c r="Q406" s="850">
        <v>1889</v>
      </c>
    </row>
    <row r="407" spans="1:17" ht="14.4" customHeight="1" x14ac:dyDescent="0.3">
      <c r="A407" s="831" t="s">
        <v>11832</v>
      </c>
      <c r="B407" s="832" t="s">
        <v>10373</v>
      </c>
      <c r="C407" s="832" t="s">
        <v>8203</v>
      </c>
      <c r="D407" s="832" t="s">
        <v>11973</v>
      </c>
      <c r="E407" s="832" t="s">
        <v>11974</v>
      </c>
      <c r="F407" s="849">
        <v>1</v>
      </c>
      <c r="G407" s="849">
        <v>159</v>
      </c>
      <c r="H407" s="849"/>
      <c r="I407" s="849">
        <v>159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11832</v>
      </c>
      <c r="B408" s="832" t="s">
        <v>10373</v>
      </c>
      <c r="C408" s="832" t="s">
        <v>8203</v>
      </c>
      <c r="D408" s="832" t="s">
        <v>11975</v>
      </c>
      <c r="E408" s="832" t="s">
        <v>11976</v>
      </c>
      <c r="F408" s="849"/>
      <c r="G408" s="849"/>
      <c r="H408" s="849"/>
      <c r="I408" s="849"/>
      <c r="J408" s="849">
        <v>1</v>
      </c>
      <c r="K408" s="849">
        <v>9837</v>
      </c>
      <c r="L408" s="849">
        <v>1</v>
      </c>
      <c r="M408" s="849">
        <v>9837</v>
      </c>
      <c r="N408" s="849"/>
      <c r="O408" s="849"/>
      <c r="P408" s="837"/>
      <c r="Q408" s="850"/>
    </row>
    <row r="409" spans="1:17" ht="14.4" customHeight="1" x14ac:dyDescent="0.3">
      <c r="A409" s="831" t="s">
        <v>11832</v>
      </c>
      <c r="B409" s="832" t="s">
        <v>10373</v>
      </c>
      <c r="C409" s="832" t="s">
        <v>8203</v>
      </c>
      <c r="D409" s="832" t="s">
        <v>11977</v>
      </c>
      <c r="E409" s="832" t="s">
        <v>11978</v>
      </c>
      <c r="F409" s="849">
        <v>38</v>
      </c>
      <c r="G409" s="849">
        <v>34846</v>
      </c>
      <c r="H409" s="849">
        <v>1.0374538525663928</v>
      </c>
      <c r="I409" s="849">
        <v>917</v>
      </c>
      <c r="J409" s="849">
        <v>36</v>
      </c>
      <c r="K409" s="849">
        <v>33588</v>
      </c>
      <c r="L409" s="849">
        <v>1</v>
      </c>
      <c r="M409" s="849">
        <v>933</v>
      </c>
      <c r="N409" s="849">
        <v>29</v>
      </c>
      <c r="O409" s="849">
        <v>27086</v>
      </c>
      <c r="P409" s="837">
        <v>0.80641895915207817</v>
      </c>
      <c r="Q409" s="850">
        <v>934</v>
      </c>
    </row>
    <row r="410" spans="1:17" ht="14.4" customHeight="1" x14ac:dyDescent="0.3">
      <c r="A410" s="831" t="s">
        <v>11832</v>
      </c>
      <c r="B410" s="832" t="s">
        <v>10373</v>
      </c>
      <c r="C410" s="832" t="s">
        <v>8203</v>
      </c>
      <c r="D410" s="832" t="s">
        <v>11979</v>
      </c>
      <c r="E410" s="832" t="s">
        <v>11980</v>
      </c>
      <c r="F410" s="849">
        <v>8</v>
      </c>
      <c r="G410" s="849">
        <v>67192</v>
      </c>
      <c r="H410" s="849">
        <v>0.46725033552846601</v>
      </c>
      <c r="I410" s="849">
        <v>8399</v>
      </c>
      <c r="J410" s="849">
        <v>17</v>
      </c>
      <c r="K410" s="849">
        <v>143803</v>
      </c>
      <c r="L410" s="849">
        <v>1</v>
      </c>
      <c r="M410" s="849">
        <v>8459</v>
      </c>
      <c r="N410" s="849">
        <v>22</v>
      </c>
      <c r="O410" s="849">
        <v>186120</v>
      </c>
      <c r="P410" s="837">
        <v>1.2942706341314159</v>
      </c>
      <c r="Q410" s="850">
        <v>8460</v>
      </c>
    </row>
    <row r="411" spans="1:17" ht="14.4" customHeight="1" x14ac:dyDescent="0.3">
      <c r="A411" s="831" t="s">
        <v>11832</v>
      </c>
      <c r="B411" s="832" t="s">
        <v>10373</v>
      </c>
      <c r="C411" s="832" t="s">
        <v>8203</v>
      </c>
      <c r="D411" s="832" t="s">
        <v>11981</v>
      </c>
      <c r="E411" s="832" t="s">
        <v>11982</v>
      </c>
      <c r="F411" s="849"/>
      <c r="G411" s="849"/>
      <c r="H411" s="849"/>
      <c r="I411" s="849"/>
      <c r="J411" s="849">
        <v>1</v>
      </c>
      <c r="K411" s="849">
        <v>259</v>
      </c>
      <c r="L411" s="849">
        <v>1</v>
      </c>
      <c r="M411" s="849">
        <v>259</v>
      </c>
      <c r="N411" s="849">
        <v>4</v>
      </c>
      <c r="O411" s="849">
        <v>1036</v>
      </c>
      <c r="P411" s="837">
        <v>4</v>
      </c>
      <c r="Q411" s="850">
        <v>259</v>
      </c>
    </row>
    <row r="412" spans="1:17" ht="14.4" customHeight="1" x14ac:dyDescent="0.3">
      <c r="A412" s="831" t="s">
        <v>11832</v>
      </c>
      <c r="B412" s="832" t="s">
        <v>10373</v>
      </c>
      <c r="C412" s="832" t="s">
        <v>8203</v>
      </c>
      <c r="D412" s="832" t="s">
        <v>11983</v>
      </c>
      <c r="E412" s="832" t="s">
        <v>11984</v>
      </c>
      <c r="F412" s="849">
        <v>1</v>
      </c>
      <c r="G412" s="849">
        <v>2005</v>
      </c>
      <c r="H412" s="849"/>
      <c r="I412" s="849">
        <v>2005</v>
      </c>
      <c r="J412" s="849"/>
      <c r="K412" s="849"/>
      <c r="L412" s="849"/>
      <c r="M412" s="849"/>
      <c r="N412" s="849">
        <v>3</v>
      </c>
      <c r="O412" s="849">
        <v>6159</v>
      </c>
      <c r="P412" s="837"/>
      <c r="Q412" s="850">
        <v>2053</v>
      </c>
    </row>
    <row r="413" spans="1:17" ht="14.4" customHeight="1" x14ac:dyDescent="0.3">
      <c r="A413" s="831" t="s">
        <v>11832</v>
      </c>
      <c r="B413" s="832" t="s">
        <v>10373</v>
      </c>
      <c r="C413" s="832" t="s">
        <v>8203</v>
      </c>
      <c r="D413" s="832" t="s">
        <v>11985</v>
      </c>
      <c r="E413" s="832" t="s">
        <v>11986</v>
      </c>
      <c r="F413" s="849"/>
      <c r="G413" s="849"/>
      <c r="H413" s="849"/>
      <c r="I413" s="849"/>
      <c r="J413" s="849"/>
      <c r="K413" s="849"/>
      <c r="L413" s="849"/>
      <c r="M413" s="849"/>
      <c r="N413" s="849">
        <v>2</v>
      </c>
      <c r="O413" s="849">
        <v>566</v>
      </c>
      <c r="P413" s="837"/>
      <c r="Q413" s="850">
        <v>283</v>
      </c>
    </row>
    <row r="414" spans="1:17" ht="14.4" customHeight="1" x14ac:dyDescent="0.3">
      <c r="A414" s="831" t="s">
        <v>11832</v>
      </c>
      <c r="B414" s="832" t="s">
        <v>10373</v>
      </c>
      <c r="C414" s="832" t="s">
        <v>8203</v>
      </c>
      <c r="D414" s="832" t="s">
        <v>11987</v>
      </c>
      <c r="E414" s="832" t="s">
        <v>11988</v>
      </c>
      <c r="F414" s="849">
        <v>1</v>
      </c>
      <c r="G414" s="849">
        <v>581</v>
      </c>
      <c r="H414" s="849"/>
      <c r="I414" s="849">
        <v>581</v>
      </c>
      <c r="J414" s="849"/>
      <c r="K414" s="849"/>
      <c r="L414" s="849"/>
      <c r="M414" s="849"/>
      <c r="N414" s="849">
        <v>1</v>
      </c>
      <c r="O414" s="849">
        <v>590</v>
      </c>
      <c r="P414" s="837"/>
      <c r="Q414" s="850">
        <v>590</v>
      </c>
    </row>
    <row r="415" spans="1:17" ht="14.4" customHeight="1" x14ac:dyDescent="0.3">
      <c r="A415" s="831" t="s">
        <v>11832</v>
      </c>
      <c r="B415" s="832" t="s">
        <v>10373</v>
      </c>
      <c r="C415" s="832" t="s">
        <v>8203</v>
      </c>
      <c r="D415" s="832" t="s">
        <v>11989</v>
      </c>
      <c r="E415" s="832" t="s">
        <v>11990</v>
      </c>
      <c r="F415" s="849"/>
      <c r="G415" s="849"/>
      <c r="H415" s="849"/>
      <c r="I415" s="849"/>
      <c r="J415" s="849">
        <v>2</v>
      </c>
      <c r="K415" s="849">
        <v>1370</v>
      </c>
      <c r="L415" s="849">
        <v>1</v>
      </c>
      <c r="M415" s="849">
        <v>685</v>
      </c>
      <c r="N415" s="849">
        <v>2</v>
      </c>
      <c r="O415" s="849">
        <v>1370</v>
      </c>
      <c r="P415" s="837">
        <v>1</v>
      </c>
      <c r="Q415" s="850">
        <v>685</v>
      </c>
    </row>
    <row r="416" spans="1:17" ht="14.4" customHeight="1" x14ac:dyDescent="0.3">
      <c r="A416" s="831" t="s">
        <v>11991</v>
      </c>
      <c r="B416" s="832" t="s">
        <v>8387</v>
      </c>
      <c r="C416" s="832" t="s">
        <v>8203</v>
      </c>
      <c r="D416" s="832" t="s">
        <v>11992</v>
      </c>
      <c r="E416" s="832" t="s">
        <v>11993</v>
      </c>
      <c r="F416" s="849">
        <v>1</v>
      </c>
      <c r="G416" s="849">
        <v>9008</v>
      </c>
      <c r="H416" s="849"/>
      <c r="I416" s="849">
        <v>9008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11991</v>
      </c>
      <c r="B417" s="832" t="s">
        <v>11994</v>
      </c>
      <c r="C417" s="832" t="s">
        <v>8203</v>
      </c>
      <c r="D417" s="832" t="s">
        <v>11995</v>
      </c>
      <c r="E417" s="832" t="s">
        <v>11996</v>
      </c>
      <c r="F417" s="849">
        <v>161</v>
      </c>
      <c r="G417" s="849">
        <v>33166</v>
      </c>
      <c r="H417" s="849">
        <v>1.2990482158944028</v>
      </c>
      <c r="I417" s="849">
        <v>206</v>
      </c>
      <c r="J417" s="849">
        <v>121</v>
      </c>
      <c r="K417" s="849">
        <v>25531</v>
      </c>
      <c r="L417" s="849">
        <v>1</v>
      </c>
      <c r="M417" s="849">
        <v>211</v>
      </c>
      <c r="N417" s="849">
        <v>117</v>
      </c>
      <c r="O417" s="849">
        <v>24687</v>
      </c>
      <c r="P417" s="837">
        <v>0.96694214876033058</v>
      </c>
      <c r="Q417" s="850">
        <v>211</v>
      </c>
    </row>
    <row r="418" spans="1:17" ht="14.4" customHeight="1" x14ac:dyDescent="0.3">
      <c r="A418" s="831" t="s">
        <v>11991</v>
      </c>
      <c r="B418" s="832" t="s">
        <v>11994</v>
      </c>
      <c r="C418" s="832" t="s">
        <v>8203</v>
      </c>
      <c r="D418" s="832" t="s">
        <v>11997</v>
      </c>
      <c r="E418" s="832" t="s">
        <v>11996</v>
      </c>
      <c r="F418" s="849">
        <v>9</v>
      </c>
      <c r="G418" s="849">
        <v>765</v>
      </c>
      <c r="H418" s="849">
        <v>1.2561576354679802</v>
      </c>
      <c r="I418" s="849">
        <v>85</v>
      </c>
      <c r="J418" s="849">
        <v>7</v>
      </c>
      <c r="K418" s="849">
        <v>609</v>
      </c>
      <c r="L418" s="849">
        <v>1</v>
      </c>
      <c r="M418" s="849">
        <v>87</v>
      </c>
      <c r="N418" s="849">
        <v>7</v>
      </c>
      <c r="O418" s="849">
        <v>609</v>
      </c>
      <c r="P418" s="837">
        <v>1</v>
      </c>
      <c r="Q418" s="850">
        <v>87</v>
      </c>
    </row>
    <row r="419" spans="1:17" ht="14.4" customHeight="1" x14ac:dyDescent="0.3">
      <c r="A419" s="831" t="s">
        <v>11991</v>
      </c>
      <c r="B419" s="832" t="s">
        <v>11994</v>
      </c>
      <c r="C419" s="832" t="s">
        <v>8203</v>
      </c>
      <c r="D419" s="832" t="s">
        <v>11998</v>
      </c>
      <c r="E419" s="832" t="s">
        <v>11999</v>
      </c>
      <c r="F419" s="849">
        <v>172</v>
      </c>
      <c r="G419" s="849">
        <v>50740</v>
      </c>
      <c r="H419" s="849">
        <v>1.5051020408163265</v>
      </c>
      <c r="I419" s="849">
        <v>295</v>
      </c>
      <c r="J419" s="849">
        <v>112</v>
      </c>
      <c r="K419" s="849">
        <v>33712</v>
      </c>
      <c r="L419" s="849">
        <v>1</v>
      </c>
      <c r="M419" s="849">
        <v>301</v>
      </c>
      <c r="N419" s="849">
        <v>340</v>
      </c>
      <c r="O419" s="849">
        <v>102340</v>
      </c>
      <c r="P419" s="837">
        <v>3.0357142857142856</v>
      </c>
      <c r="Q419" s="850">
        <v>301</v>
      </c>
    </row>
    <row r="420" spans="1:17" ht="14.4" customHeight="1" x14ac:dyDescent="0.3">
      <c r="A420" s="831" t="s">
        <v>11991</v>
      </c>
      <c r="B420" s="832" t="s">
        <v>11994</v>
      </c>
      <c r="C420" s="832" t="s">
        <v>8203</v>
      </c>
      <c r="D420" s="832" t="s">
        <v>12000</v>
      </c>
      <c r="E420" s="832" t="s">
        <v>12001</v>
      </c>
      <c r="F420" s="849">
        <v>3</v>
      </c>
      <c r="G420" s="849">
        <v>285</v>
      </c>
      <c r="H420" s="849">
        <v>0.47979797979797978</v>
      </c>
      <c r="I420" s="849">
        <v>95</v>
      </c>
      <c r="J420" s="849">
        <v>6</v>
      </c>
      <c r="K420" s="849">
        <v>594</v>
      </c>
      <c r="L420" s="849">
        <v>1</v>
      </c>
      <c r="M420" s="849">
        <v>99</v>
      </c>
      <c r="N420" s="849">
        <v>6</v>
      </c>
      <c r="O420" s="849">
        <v>594</v>
      </c>
      <c r="P420" s="837">
        <v>1</v>
      </c>
      <c r="Q420" s="850">
        <v>99</v>
      </c>
    </row>
    <row r="421" spans="1:17" ht="14.4" customHeight="1" x14ac:dyDescent="0.3">
      <c r="A421" s="831" t="s">
        <v>11991</v>
      </c>
      <c r="B421" s="832" t="s">
        <v>11994</v>
      </c>
      <c r="C421" s="832" t="s">
        <v>8203</v>
      </c>
      <c r="D421" s="832" t="s">
        <v>12002</v>
      </c>
      <c r="E421" s="832" t="s">
        <v>12003</v>
      </c>
      <c r="F421" s="849">
        <v>1</v>
      </c>
      <c r="G421" s="849">
        <v>224</v>
      </c>
      <c r="H421" s="849"/>
      <c r="I421" s="849">
        <v>224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11991</v>
      </c>
      <c r="B422" s="832" t="s">
        <v>11994</v>
      </c>
      <c r="C422" s="832" t="s">
        <v>8203</v>
      </c>
      <c r="D422" s="832" t="s">
        <v>12004</v>
      </c>
      <c r="E422" s="832" t="s">
        <v>12005</v>
      </c>
      <c r="F422" s="849">
        <v>127</v>
      </c>
      <c r="G422" s="849">
        <v>17145</v>
      </c>
      <c r="H422" s="849">
        <v>0.87514675105915984</v>
      </c>
      <c r="I422" s="849">
        <v>135</v>
      </c>
      <c r="J422" s="849">
        <v>143</v>
      </c>
      <c r="K422" s="849">
        <v>19591</v>
      </c>
      <c r="L422" s="849">
        <v>1</v>
      </c>
      <c r="M422" s="849">
        <v>137</v>
      </c>
      <c r="N422" s="849">
        <v>134</v>
      </c>
      <c r="O422" s="849">
        <v>18358</v>
      </c>
      <c r="P422" s="837">
        <v>0.93706293706293708</v>
      </c>
      <c r="Q422" s="850">
        <v>137</v>
      </c>
    </row>
    <row r="423" spans="1:17" ht="14.4" customHeight="1" x14ac:dyDescent="0.3">
      <c r="A423" s="831" t="s">
        <v>11991</v>
      </c>
      <c r="B423" s="832" t="s">
        <v>11994</v>
      </c>
      <c r="C423" s="832" t="s">
        <v>8203</v>
      </c>
      <c r="D423" s="832" t="s">
        <v>12006</v>
      </c>
      <c r="E423" s="832" t="s">
        <v>12005</v>
      </c>
      <c r="F423" s="849">
        <v>6</v>
      </c>
      <c r="G423" s="849">
        <v>1068</v>
      </c>
      <c r="H423" s="849">
        <v>1.9453551912568305</v>
      </c>
      <c r="I423" s="849">
        <v>178</v>
      </c>
      <c r="J423" s="849">
        <v>3</v>
      </c>
      <c r="K423" s="849">
        <v>549</v>
      </c>
      <c r="L423" s="849">
        <v>1</v>
      </c>
      <c r="M423" s="849">
        <v>183</v>
      </c>
      <c r="N423" s="849">
        <v>5</v>
      </c>
      <c r="O423" s="849">
        <v>915</v>
      </c>
      <c r="P423" s="837">
        <v>1.6666666666666667</v>
      </c>
      <c r="Q423" s="850">
        <v>183</v>
      </c>
    </row>
    <row r="424" spans="1:17" ht="14.4" customHeight="1" x14ac:dyDescent="0.3">
      <c r="A424" s="831" t="s">
        <v>11991</v>
      </c>
      <c r="B424" s="832" t="s">
        <v>11994</v>
      </c>
      <c r="C424" s="832" t="s">
        <v>8203</v>
      </c>
      <c r="D424" s="832" t="s">
        <v>12007</v>
      </c>
      <c r="E424" s="832" t="s">
        <v>12008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639</v>
      </c>
      <c r="P424" s="837"/>
      <c r="Q424" s="850">
        <v>639</v>
      </c>
    </row>
    <row r="425" spans="1:17" ht="14.4" customHeight="1" x14ac:dyDescent="0.3">
      <c r="A425" s="831" t="s">
        <v>11991</v>
      </c>
      <c r="B425" s="832" t="s">
        <v>11994</v>
      </c>
      <c r="C425" s="832" t="s">
        <v>8203</v>
      </c>
      <c r="D425" s="832" t="s">
        <v>12009</v>
      </c>
      <c r="E425" s="832" t="s">
        <v>12010</v>
      </c>
      <c r="F425" s="849">
        <v>1</v>
      </c>
      <c r="G425" s="849">
        <v>593</v>
      </c>
      <c r="H425" s="849"/>
      <c r="I425" s="849">
        <v>593</v>
      </c>
      <c r="J425" s="849"/>
      <c r="K425" s="849"/>
      <c r="L425" s="849"/>
      <c r="M425" s="849"/>
      <c r="N425" s="849">
        <v>2</v>
      </c>
      <c r="O425" s="849">
        <v>1216</v>
      </c>
      <c r="P425" s="837"/>
      <c r="Q425" s="850">
        <v>608</v>
      </c>
    </row>
    <row r="426" spans="1:17" ht="14.4" customHeight="1" x14ac:dyDescent="0.3">
      <c r="A426" s="831" t="s">
        <v>11991</v>
      </c>
      <c r="B426" s="832" t="s">
        <v>11994</v>
      </c>
      <c r="C426" s="832" t="s">
        <v>8203</v>
      </c>
      <c r="D426" s="832" t="s">
        <v>12011</v>
      </c>
      <c r="E426" s="832" t="s">
        <v>12012</v>
      </c>
      <c r="F426" s="849">
        <v>17</v>
      </c>
      <c r="G426" s="849">
        <v>2737</v>
      </c>
      <c r="H426" s="849">
        <v>1.9776011560693643</v>
      </c>
      <c r="I426" s="849">
        <v>161</v>
      </c>
      <c r="J426" s="849">
        <v>8</v>
      </c>
      <c r="K426" s="849">
        <v>1384</v>
      </c>
      <c r="L426" s="849">
        <v>1</v>
      </c>
      <c r="M426" s="849">
        <v>173</v>
      </c>
      <c r="N426" s="849">
        <v>23</v>
      </c>
      <c r="O426" s="849">
        <v>3979</v>
      </c>
      <c r="P426" s="837">
        <v>2.875</v>
      </c>
      <c r="Q426" s="850">
        <v>173</v>
      </c>
    </row>
    <row r="427" spans="1:17" ht="14.4" customHeight="1" x14ac:dyDescent="0.3">
      <c r="A427" s="831" t="s">
        <v>11991</v>
      </c>
      <c r="B427" s="832" t="s">
        <v>11994</v>
      </c>
      <c r="C427" s="832" t="s">
        <v>8203</v>
      </c>
      <c r="D427" s="832" t="s">
        <v>12013</v>
      </c>
      <c r="E427" s="832" t="s">
        <v>12014</v>
      </c>
      <c r="F427" s="849"/>
      <c r="G427" s="849"/>
      <c r="H427" s="849"/>
      <c r="I427" s="849"/>
      <c r="J427" s="849">
        <v>2</v>
      </c>
      <c r="K427" s="849">
        <v>768</v>
      </c>
      <c r="L427" s="849">
        <v>1</v>
      </c>
      <c r="M427" s="849">
        <v>384</v>
      </c>
      <c r="N427" s="849"/>
      <c r="O427" s="849"/>
      <c r="P427" s="837"/>
      <c r="Q427" s="850"/>
    </row>
    <row r="428" spans="1:17" ht="14.4" customHeight="1" x14ac:dyDescent="0.3">
      <c r="A428" s="831" t="s">
        <v>11991</v>
      </c>
      <c r="B428" s="832" t="s">
        <v>11994</v>
      </c>
      <c r="C428" s="832" t="s">
        <v>8203</v>
      </c>
      <c r="D428" s="832" t="s">
        <v>12013</v>
      </c>
      <c r="E428" s="832" t="s">
        <v>12015</v>
      </c>
      <c r="F428" s="849">
        <v>2</v>
      </c>
      <c r="G428" s="849">
        <v>766</v>
      </c>
      <c r="H428" s="849"/>
      <c r="I428" s="849">
        <v>383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11991</v>
      </c>
      <c r="B429" s="832" t="s">
        <v>11994</v>
      </c>
      <c r="C429" s="832" t="s">
        <v>8203</v>
      </c>
      <c r="D429" s="832" t="s">
        <v>12016</v>
      </c>
      <c r="E429" s="832" t="s">
        <v>12017</v>
      </c>
      <c r="F429" s="849">
        <v>66</v>
      </c>
      <c r="G429" s="849">
        <v>17556</v>
      </c>
      <c r="H429" s="849">
        <v>1.2861538461538462</v>
      </c>
      <c r="I429" s="849">
        <v>266</v>
      </c>
      <c r="J429" s="849">
        <v>50</v>
      </c>
      <c r="K429" s="849">
        <v>13650</v>
      </c>
      <c r="L429" s="849">
        <v>1</v>
      </c>
      <c r="M429" s="849">
        <v>273</v>
      </c>
      <c r="N429" s="849">
        <v>19</v>
      </c>
      <c r="O429" s="849">
        <v>5206</v>
      </c>
      <c r="P429" s="837">
        <v>0.38139194139194138</v>
      </c>
      <c r="Q429" s="850">
        <v>274</v>
      </c>
    </row>
    <row r="430" spans="1:17" ht="14.4" customHeight="1" x14ac:dyDescent="0.3">
      <c r="A430" s="831" t="s">
        <v>11991</v>
      </c>
      <c r="B430" s="832" t="s">
        <v>11994</v>
      </c>
      <c r="C430" s="832" t="s">
        <v>8203</v>
      </c>
      <c r="D430" s="832" t="s">
        <v>12018</v>
      </c>
      <c r="E430" s="832" t="s">
        <v>12019</v>
      </c>
      <c r="F430" s="849">
        <v>94</v>
      </c>
      <c r="G430" s="849">
        <v>13254</v>
      </c>
      <c r="H430" s="849">
        <v>1.3726180613090306</v>
      </c>
      <c r="I430" s="849">
        <v>141</v>
      </c>
      <c r="J430" s="849">
        <v>68</v>
      </c>
      <c r="K430" s="849">
        <v>9656</v>
      </c>
      <c r="L430" s="849">
        <v>1</v>
      </c>
      <c r="M430" s="849">
        <v>142</v>
      </c>
      <c r="N430" s="849">
        <v>67</v>
      </c>
      <c r="O430" s="849">
        <v>9514</v>
      </c>
      <c r="P430" s="837">
        <v>0.98529411764705888</v>
      </c>
      <c r="Q430" s="850">
        <v>142</v>
      </c>
    </row>
    <row r="431" spans="1:17" ht="14.4" customHeight="1" x14ac:dyDescent="0.3">
      <c r="A431" s="831" t="s">
        <v>11991</v>
      </c>
      <c r="B431" s="832" t="s">
        <v>11994</v>
      </c>
      <c r="C431" s="832" t="s">
        <v>8203</v>
      </c>
      <c r="D431" s="832" t="s">
        <v>12020</v>
      </c>
      <c r="E431" s="832" t="s">
        <v>12019</v>
      </c>
      <c r="F431" s="849">
        <v>126</v>
      </c>
      <c r="G431" s="849">
        <v>9828</v>
      </c>
      <c r="H431" s="849">
        <v>0.8936170212765957</v>
      </c>
      <c r="I431" s="849">
        <v>78</v>
      </c>
      <c r="J431" s="849">
        <v>141</v>
      </c>
      <c r="K431" s="849">
        <v>10998</v>
      </c>
      <c r="L431" s="849">
        <v>1</v>
      </c>
      <c r="M431" s="849">
        <v>78</v>
      </c>
      <c r="N431" s="849">
        <v>132</v>
      </c>
      <c r="O431" s="849">
        <v>10296</v>
      </c>
      <c r="P431" s="837">
        <v>0.93617021276595747</v>
      </c>
      <c r="Q431" s="850">
        <v>78</v>
      </c>
    </row>
    <row r="432" spans="1:17" ht="14.4" customHeight="1" x14ac:dyDescent="0.3">
      <c r="A432" s="831" t="s">
        <v>11991</v>
      </c>
      <c r="B432" s="832" t="s">
        <v>11994</v>
      </c>
      <c r="C432" s="832" t="s">
        <v>8203</v>
      </c>
      <c r="D432" s="832" t="s">
        <v>12021</v>
      </c>
      <c r="E432" s="832" t="s">
        <v>12022</v>
      </c>
      <c r="F432" s="849">
        <v>93</v>
      </c>
      <c r="G432" s="849">
        <v>28551</v>
      </c>
      <c r="H432" s="849">
        <v>1.3614515283009871</v>
      </c>
      <c r="I432" s="849">
        <v>307</v>
      </c>
      <c r="J432" s="849">
        <v>67</v>
      </c>
      <c r="K432" s="849">
        <v>20971</v>
      </c>
      <c r="L432" s="849">
        <v>1</v>
      </c>
      <c r="M432" s="849">
        <v>313</v>
      </c>
      <c r="N432" s="849">
        <v>68</v>
      </c>
      <c r="O432" s="849">
        <v>21352</v>
      </c>
      <c r="P432" s="837">
        <v>1.0181679462114348</v>
      </c>
      <c r="Q432" s="850">
        <v>314</v>
      </c>
    </row>
    <row r="433" spans="1:17" ht="14.4" customHeight="1" x14ac:dyDescent="0.3">
      <c r="A433" s="831" t="s">
        <v>11991</v>
      </c>
      <c r="B433" s="832" t="s">
        <v>11994</v>
      </c>
      <c r="C433" s="832" t="s">
        <v>8203</v>
      </c>
      <c r="D433" s="832" t="s">
        <v>12023</v>
      </c>
      <c r="E433" s="832" t="s">
        <v>12024</v>
      </c>
      <c r="F433" s="849"/>
      <c r="G433" s="849"/>
      <c r="H433" s="849"/>
      <c r="I433" s="849"/>
      <c r="J433" s="849">
        <v>1</v>
      </c>
      <c r="K433" s="849">
        <v>488</v>
      </c>
      <c r="L433" s="849">
        <v>1</v>
      </c>
      <c r="M433" s="849">
        <v>488</v>
      </c>
      <c r="N433" s="849"/>
      <c r="O433" s="849"/>
      <c r="P433" s="837"/>
      <c r="Q433" s="850"/>
    </row>
    <row r="434" spans="1:17" ht="14.4" customHeight="1" x14ac:dyDescent="0.3">
      <c r="A434" s="831" t="s">
        <v>11991</v>
      </c>
      <c r="B434" s="832" t="s">
        <v>11994</v>
      </c>
      <c r="C434" s="832" t="s">
        <v>8203</v>
      </c>
      <c r="D434" s="832" t="s">
        <v>12023</v>
      </c>
      <c r="E434" s="832" t="s">
        <v>12025</v>
      </c>
      <c r="F434" s="849">
        <v>2</v>
      </c>
      <c r="G434" s="849">
        <v>974</v>
      </c>
      <c r="H434" s="849"/>
      <c r="I434" s="849">
        <v>487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11991</v>
      </c>
      <c r="B435" s="832" t="s">
        <v>11994</v>
      </c>
      <c r="C435" s="832" t="s">
        <v>8203</v>
      </c>
      <c r="D435" s="832" t="s">
        <v>12026</v>
      </c>
      <c r="E435" s="832" t="s">
        <v>12027</v>
      </c>
      <c r="F435" s="849">
        <v>87</v>
      </c>
      <c r="G435" s="849">
        <v>14007</v>
      </c>
      <c r="H435" s="849">
        <v>0.69300415594696219</v>
      </c>
      <c r="I435" s="849">
        <v>161</v>
      </c>
      <c r="J435" s="849">
        <v>124</v>
      </c>
      <c r="K435" s="849">
        <v>20212</v>
      </c>
      <c r="L435" s="849">
        <v>1</v>
      </c>
      <c r="M435" s="849">
        <v>163</v>
      </c>
      <c r="N435" s="849">
        <v>219</v>
      </c>
      <c r="O435" s="849">
        <v>35697</v>
      </c>
      <c r="P435" s="837">
        <v>1.7661290322580645</v>
      </c>
      <c r="Q435" s="850">
        <v>163</v>
      </c>
    </row>
    <row r="436" spans="1:17" ht="14.4" customHeight="1" x14ac:dyDescent="0.3">
      <c r="A436" s="831" t="s">
        <v>11991</v>
      </c>
      <c r="B436" s="832" t="s">
        <v>11994</v>
      </c>
      <c r="C436" s="832" t="s">
        <v>8203</v>
      </c>
      <c r="D436" s="832" t="s">
        <v>12028</v>
      </c>
      <c r="E436" s="832" t="s">
        <v>11996</v>
      </c>
      <c r="F436" s="849">
        <v>187</v>
      </c>
      <c r="G436" s="849">
        <v>13277</v>
      </c>
      <c r="H436" s="849">
        <v>1.0477430555555556</v>
      </c>
      <c r="I436" s="849">
        <v>71</v>
      </c>
      <c r="J436" s="849">
        <v>176</v>
      </c>
      <c r="K436" s="849">
        <v>12672</v>
      </c>
      <c r="L436" s="849">
        <v>1</v>
      </c>
      <c r="M436" s="849">
        <v>72</v>
      </c>
      <c r="N436" s="849">
        <v>189</v>
      </c>
      <c r="O436" s="849">
        <v>13608</v>
      </c>
      <c r="P436" s="837">
        <v>1.0738636363636365</v>
      </c>
      <c r="Q436" s="850">
        <v>72</v>
      </c>
    </row>
    <row r="437" spans="1:17" ht="14.4" customHeight="1" x14ac:dyDescent="0.3">
      <c r="A437" s="831" t="s">
        <v>11991</v>
      </c>
      <c r="B437" s="832" t="s">
        <v>11994</v>
      </c>
      <c r="C437" s="832" t="s">
        <v>8203</v>
      </c>
      <c r="D437" s="832" t="s">
        <v>12029</v>
      </c>
      <c r="E437" s="832" t="s">
        <v>12030</v>
      </c>
      <c r="F437" s="849">
        <v>12</v>
      </c>
      <c r="G437" s="849">
        <v>2640</v>
      </c>
      <c r="H437" s="849">
        <v>1.2809315866084425</v>
      </c>
      <c r="I437" s="849">
        <v>220</v>
      </c>
      <c r="J437" s="849">
        <v>9</v>
      </c>
      <c r="K437" s="849">
        <v>2061</v>
      </c>
      <c r="L437" s="849">
        <v>1</v>
      </c>
      <c r="M437" s="849">
        <v>229</v>
      </c>
      <c r="N437" s="849">
        <v>2</v>
      </c>
      <c r="O437" s="849">
        <v>460</v>
      </c>
      <c r="P437" s="837">
        <v>0.22319262493934983</v>
      </c>
      <c r="Q437" s="850">
        <v>230</v>
      </c>
    </row>
    <row r="438" spans="1:17" ht="14.4" customHeight="1" x14ac:dyDescent="0.3">
      <c r="A438" s="831" t="s">
        <v>11991</v>
      </c>
      <c r="B438" s="832" t="s">
        <v>11994</v>
      </c>
      <c r="C438" s="832" t="s">
        <v>8203</v>
      </c>
      <c r="D438" s="832" t="s">
        <v>12031</v>
      </c>
      <c r="E438" s="832" t="s">
        <v>12032</v>
      </c>
      <c r="F438" s="849">
        <v>6</v>
      </c>
      <c r="G438" s="849">
        <v>7170</v>
      </c>
      <c r="H438" s="849">
        <v>1.4801816680429398</v>
      </c>
      <c r="I438" s="849">
        <v>1195</v>
      </c>
      <c r="J438" s="849">
        <v>4</v>
      </c>
      <c r="K438" s="849">
        <v>4844</v>
      </c>
      <c r="L438" s="849">
        <v>1</v>
      </c>
      <c r="M438" s="849">
        <v>1211</v>
      </c>
      <c r="N438" s="849">
        <v>20</v>
      </c>
      <c r="O438" s="849">
        <v>24220</v>
      </c>
      <c r="P438" s="837">
        <v>5</v>
      </c>
      <c r="Q438" s="850">
        <v>1211</v>
      </c>
    </row>
    <row r="439" spans="1:17" ht="14.4" customHeight="1" x14ac:dyDescent="0.3">
      <c r="A439" s="831" t="s">
        <v>11991</v>
      </c>
      <c r="B439" s="832" t="s">
        <v>11994</v>
      </c>
      <c r="C439" s="832" t="s">
        <v>8203</v>
      </c>
      <c r="D439" s="832" t="s">
        <v>12033</v>
      </c>
      <c r="E439" s="832" t="s">
        <v>12034</v>
      </c>
      <c r="F439" s="849">
        <v>35</v>
      </c>
      <c r="G439" s="849">
        <v>3850</v>
      </c>
      <c r="H439" s="849">
        <v>1.0553728070175439</v>
      </c>
      <c r="I439" s="849">
        <v>110</v>
      </c>
      <c r="J439" s="849">
        <v>32</v>
      </c>
      <c r="K439" s="849">
        <v>3648</v>
      </c>
      <c r="L439" s="849">
        <v>1</v>
      </c>
      <c r="M439" s="849">
        <v>114</v>
      </c>
      <c r="N439" s="849">
        <v>45</v>
      </c>
      <c r="O439" s="849">
        <v>5130</v>
      </c>
      <c r="P439" s="837">
        <v>1.40625</v>
      </c>
      <c r="Q439" s="850">
        <v>114</v>
      </c>
    </row>
    <row r="440" spans="1:17" ht="14.4" customHeight="1" x14ac:dyDescent="0.3">
      <c r="A440" s="831" t="s">
        <v>11991</v>
      </c>
      <c r="B440" s="832" t="s">
        <v>11994</v>
      </c>
      <c r="C440" s="832" t="s">
        <v>8203</v>
      </c>
      <c r="D440" s="832" t="s">
        <v>12035</v>
      </c>
      <c r="E440" s="832" t="s">
        <v>12036</v>
      </c>
      <c r="F440" s="849">
        <v>1</v>
      </c>
      <c r="G440" s="849">
        <v>323</v>
      </c>
      <c r="H440" s="849">
        <v>0.93352601156069359</v>
      </c>
      <c r="I440" s="849">
        <v>323</v>
      </c>
      <c r="J440" s="849">
        <v>1</v>
      </c>
      <c r="K440" s="849">
        <v>346</v>
      </c>
      <c r="L440" s="849">
        <v>1</v>
      </c>
      <c r="M440" s="849">
        <v>346</v>
      </c>
      <c r="N440" s="849">
        <v>1</v>
      </c>
      <c r="O440" s="849">
        <v>347</v>
      </c>
      <c r="P440" s="837">
        <v>1.0028901734104045</v>
      </c>
      <c r="Q440" s="850">
        <v>347</v>
      </c>
    </row>
    <row r="441" spans="1:17" ht="14.4" customHeight="1" x14ac:dyDescent="0.3">
      <c r="A441" s="831" t="s">
        <v>11991</v>
      </c>
      <c r="B441" s="832" t="s">
        <v>11994</v>
      </c>
      <c r="C441" s="832" t="s">
        <v>8203</v>
      </c>
      <c r="D441" s="832" t="s">
        <v>12037</v>
      </c>
      <c r="E441" s="832" t="s">
        <v>12038</v>
      </c>
      <c r="F441" s="849">
        <v>13</v>
      </c>
      <c r="G441" s="849">
        <v>1898</v>
      </c>
      <c r="H441" s="849">
        <v>1.1503030303030304</v>
      </c>
      <c r="I441" s="849">
        <v>146</v>
      </c>
      <c r="J441" s="849">
        <v>11</v>
      </c>
      <c r="K441" s="849">
        <v>1650</v>
      </c>
      <c r="L441" s="849">
        <v>1</v>
      </c>
      <c r="M441" s="849">
        <v>150</v>
      </c>
      <c r="N441" s="849">
        <v>24</v>
      </c>
      <c r="O441" s="849">
        <v>3600</v>
      </c>
      <c r="P441" s="837">
        <v>2.1818181818181817</v>
      </c>
      <c r="Q441" s="850">
        <v>150</v>
      </c>
    </row>
    <row r="442" spans="1:17" ht="14.4" customHeight="1" x14ac:dyDescent="0.3">
      <c r="A442" s="831" t="s">
        <v>11991</v>
      </c>
      <c r="B442" s="832" t="s">
        <v>11994</v>
      </c>
      <c r="C442" s="832" t="s">
        <v>8203</v>
      </c>
      <c r="D442" s="832" t="s">
        <v>12039</v>
      </c>
      <c r="E442" s="832" t="s">
        <v>12040</v>
      </c>
      <c r="F442" s="849">
        <v>1</v>
      </c>
      <c r="G442" s="849">
        <v>1033</v>
      </c>
      <c r="H442" s="849">
        <v>0.97086466165413532</v>
      </c>
      <c r="I442" s="849">
        <v>1033</v>
      </c>
      <c r="J442" s="849">
        <v>1</v>
      </c>
      <c r="K442" s="849">
        <v>1064</v>
      </c>
      <c r="L442" s="849">
        <v>1</v>
      </c>
      <c r="M442" s="849">
        <v>1064</v>
      </c>
      <c r="N442" s="849">
        <v>2</v>
      </c>
      <c r="O442" s="849">
        <v>2130</v>
      </c>
      <c r="P442" s="837">
        <v>2.0018796992481205</v>
      </c>
      <c r="Q442" s="850">
        <v>1065</v>
      </c>
    </row>
    <row r="443" spans="1:17" ht="14.4" customHeight="1" x14ac:dyDescent="0.3">
      <c r="A443" s="831" t="s">
        <v>11991</v>
      </c>
      <c r="B443" s="832" t="s">
        <v>11994</v>
      </c>
      <c r="C443" s="832" t="s">
        <v>8203</v>
      </c>
      <c r="D443" s="832" t="s">
        <v>12041</v>
      </c>
      <c r="E443" s="832" t="s">
        <v>12042</v>
      </c>
      <c r="F443" s="849">
        <v>1</v>
      </c>
      <c r="G443" s="849">
        <v>294</v>
      </c>
      <c r="H443" s="849"/>
      <c r="I443" s="849">
        <v>294</v>
      </c>
      <c r="J443" s="849"/>
      <c r="K443" s="849"/>
      <c r="L443" s="849"/>
      <c r="M443" s="849"/>
      <c r="N443" s="849">
        <v>1</v>
      </c>
      <c r="O443" s="849">
        <v>302</v>
      </c>
      <c r="P443" s="837"/>
      <c r="Q443" s="850">
        <v>302</v>
      </c>
    </row>
    <row r="444" spans="1:17" ht="14.4" customHeight="1" x14ac:dyDescent="0.3">
      <c r="A444" s="831" t="s">
        <v>12043</v>
      </c>
      <c r="B444" s="832" t="s">
        <v>12044</v>
      </c>
      <c r="C444" s="832" t="s">
        <v>8203</v>
      </c>
      <c r="D444" s="832" t="s">
        <v>12045</v>
      </c>
      <c r="E444" s="832" t="s">
        <v>12046</v>
      </c>
      <c r="F444" s="849">
        <v>368</v>
      </c>
      <c r="G444" s="849">
        <v>19872</v>
      </c>
      <c r="H444" s="849">
        <v>0.7931034482758621</v>
      </c>
      <c r="I444" s="849">
        <v>54</v>
      </c>
      <c r="J444" s="849">
        <v>432</v>
      </c>
      <c r="K444" s="849">
        <v>25056</v>
      </c>
      <c r="L444" s="849">
        <v>1</v>
      </c>
      <c r="M444" s="849">
        <v>58</v>
      </c>
      <c r="N444" s="849">
        <v>205</v>
      </c>
      <c r="O444" s="849">
        <v>11890</v>
      </c>
      <c r="P444" s="837">
        <v>0.47453703703703703</v>
      </c>
      <c r="Q444" s="850">
        <v>58</v>
      </c>
    </row>
    <row r="445" spans="1:17" ht="14.4" customHeight="1" x14ac:dyDescent="0.3">
      <c r="A445" s="831" t="s">
        <v>12043</v>
      </c>
      <c r="B445" s="832" t="s">
        <v>12044</v>
      </c>
      <c r="C445" s="832" t="s">
        <v>8203</v>
      </c>
      <c r="D445" s="832" t="s">
        <v>12047</v>
      </c>
      <c r="E445" s="832" t="s">
        <v>12048</v>
      </c>
      <c r="F445" s="849">
        <v>338</v>
      </c>
      <c r="G445" s="849">
        <v>41574</v>
      </c>
      <c r="H445" s="849">
        <v>0.83515468059461628</v>
      </c>
      <c r="I445" s="849">
        <v>123</v>
      </c>
      <c r="J445" s="849">
        <v>380</v>
      </c>
      <c r="K445" s="849">
        <v>49780</v>
      </c>
      <c r="L445" s="849">
        <v>1</v>
      </c>
      <c r="M445" s="849">
        <v>131</v>
      </c>
      <c r="N445" s="849">
        <v>158</v>
      </c>
      <c r="O445" s="849">
        <v>20698</v>
      </c>
      <c r="P445" s="837">
        <v>0.41578947368421054</v>
      </c>
      <c r="Q445" s="850">
        <v>131</v>
      </c>
    </row>
    <row r="446" spans="1:17" ht="14.4" customHeight="1" x14ac:dyDescent="0.3">
      <c r="A446" s="831" t="s">
        <v>12043</v>
      </c>
      <c r="B446" s="832" t="s">
        <v>12044</v>
      </c>
      <c r="C446" s="832" t="s">
        <v>8203</v>
      </c>
      <c r="D446" s="832" t="s">
        <v>12049</v>
      </c>
      <c r="E446" s="832" t="s">
        <v>12050</v>
      </c>
      <c r="F446" s="849">
        <v>1</v>
      </c>
      <c r="G446" s="849">
        <v>177</v>
      </c>
      <c r="H446" s="849">
        <v>0.23412698412698413</v>
      </c>
      <c r="I446" s="849">
        <v>177</v>
      </c>
      <c r="J446" s="849">
        <v>4</v>
      </c>
      <c r="K446" s="849">
        <v>756</v>
      </c>
      <c r="L446" s="849">
        <v>1</v>
      </c>
      <c r="M446" s="849">
        <v>189</v>
      </c>
      <c r="N446" s="849">
        <v>3</v>
      </c>
      <c r="O446" s="849">
        <v>567</v>
      </c>
      <c r="P446" s="837">
        <v>0.75</v>
      </c>
      <c r="Q446" s="850">
        <v>189</v>
      </c>
    </row>
    <row r="447" spans="1:17" ht="14.4" customHeight="1" x14ac:dyDescent="0.3">
      <c r="A447" s="831" t="s">
        <v>12043</v>
      </c>
      <c r="B447" s="832" t="s">
        <v>12044</v>
      </c>
      <c r="C447" s="832" t="s">
        <v>8203</v>
      </c>
      <c r="D447" s="832" t="s">
        <v>12051</v>
      </c>
      <c r="E447" s="832" t="s">
        <v>12052</v>
      </c>
      <c r="F447" s="849">
        <v>12</v>
      </c>
      <c r="G447" s="849">
        <v>4608</v>
      </c>
      <c r="H447" s="849">
        <v>0.39040921799542488</v>
      </c>
      <c r="I447" s="849">
        <v>384</v>
      </c>
      <c r="J447" s="849">
        <v>29</v>
      </c>
      <c r="K447" s="849">
        <v>11803</v>
      </c>
      <c r="L447" s="849">
        <v>1</v>
      </c>
      <c r="M447" s="849">
        <v>407</v>
      </c>
      <c r="N447" s="849">
        <v>19</v>
      </c>
      <c r="O447" s="849">
        <v>7752</v>
      </c>
      <c r="P447" s="837">
        <v>0.65678217402355332</v>
      </c>
      <c r="Q447" s="850">
        <v>408</v>
      </c>
    </row>
    <row r="448" spans="1:17" ht="14.4" customHeight="1" x14ac:dyDescent="0.3">
      <c r="A448" s="831" t="s">
        <v>12043</v>
      </c>
      <c r="B448" s="832" t="s">
        <v>12044</v>
      </c>
      <c r="C448" s="832" t="s">
        <v>8203</v>
      </c>
      <c r="D448" s="832" t="s">
        <v>12053</v>
      </c>
      <c r="E448" s="832" t="s">
        <v>12054</v>
      </c>
      <c r="F448" s="849">
        <v>89</v>
      </c>
      <c r="G448" s="849">
        <v>15308</v>
      </c>
      <c r="H448" s="849">
        <v>0.82230339492909321</v>
      </c>
      <c r="I448" s="849">
        <v>172</v>
      </c>
      <c r="J448" s="849">
        <v>104</v>
      </c>
      <c r="K448" s="849">
        <v>18616</v>
      </c>
      <c r="L448" s="849">
        <v>1</v>
      </c>
      <c r="M448" s="849">
        <v>179</v>
      </c>
      <c r="N448" s="849">
        <v>98</v>
      </c>
      <c r="O448" s="849">
        <v>17640</v>
      </c>
      <c r="P448" s="837">
        <v>0.94757198109153418</v>
      </c>
      <c r="Q448" s="850">
        <v>180</v>
      </c>
    </row>
    <row r="449" spans="1:17" ht="14.4" customHeight="1" x14ac:dyDescent="0.3">
      <c r="A449" s="831" t="s">
        <v>12043</v>
      </c>
      <c r="B449" s="832" t="s">
        <v>12044</v>
      </c>
      <c r="C449" s="832" t="s">
        <v>8203</v>
      </c>
      <c r="D449" s="832" t="s">
        <v>12055</v>
      </c>
      <c r="E449" s="832" t="s">
        <v>12056</v>
      </c>
      <c r="F449" s="849">
        <v>7</v>
      </c>
      <c r="G449" s="849">
        <v>3731</v>
      </c>
      <c r="H449" s="849">
        <v>0.93673110720562391</v>
      </c>
      <c r="I449" s="849">
        <v>533</v>
      </c>
      <c r="J449" s="849">
        <v>7</v>
      </c>
      <c r="K449" s="849">
        <v>3983</v>
      </c>
      <c r="L449" s="849">
        <v>1</v>
      </c>
      <c r="M449" s="849">
        <v>569</v>
      </c>
      <c r="N449" s="849">
        <v>5</v>
      </c>
      <c r="O449" s="849">
        <v>2845</v>
      </c>
      <c r="P449" s="837">
        <v>0.7142857142857143</v>
      </c>
      <c r="Q449" s="850">
        <v>569</v>
      </c>
    </row>
    <row r="450" spans="1:17" ht="14.4" customHeight="1" x14ac:dyDescent="0.3">
      <c r="A450" s="831" t="s">
        <v>12043</v>
      </c>
      <c r="B450" s="832" t="s">
        <v>12044</v>
      </c>
      <c r="C450" s="832" t="s">
        <v>8203</v>
      </c>
      <c r="D450" s="832" t="s">
        <v>12057</v>
      </c>
      <c r="E450" s="832" t="s">
        <v>12058</v>
      </c>
      <c r="F450" s="849">
        <v>129</v>
      </c>
      <c r="G450" s="849">
        <v>41538</v>
      </c>
      <c r="H450" s="849">
        <v>0.99195223880597017</v>
      </c>
      <c r="I450" s="849">
        <v>322</v>
      </c>
      <c r="J450" s="849">
        <v>125</v>
      </c>
      <c r="K450" s="849">
        <v>41875</v>
      </c>
      <c r="L450" s="849">
        <v>1</v>
      </c>
      <c r="M450" s="849">
        <v>335</v>
      </c>
      <c r="N450" s="849">
        <v>104</v>
      </c>
      <c r="O450" s="849">
        <v>34944</v>
      </c>
      <c r="P450" s="837">
        <v>0.8344835820895522</v>
      </c>
      <c r="Q450" s="850">
        <v>336</v>
      </c>
    </row>
    <row r="451" spans="1:17" ht="14.4" customHeight="1" x14ac:dyDescent="0.3">
      <c r="A451" s="831" t="s">
        <v>12043</v>
      </c>
      <c r="B451" s="832" t="s">
        <v>12044</v>
      </c>
      <c r="C451" s="832" t="s">
        <v>8203</v>
      </c>
      <c r="D451" s="832" t="s">
        <v>12059</v>
      </c>
      <c r="E451" s="832" t="s">
        <v>12060</v>
      </c>
      <c r="F451" s="849">
        <v>10</v>
      </c>
      <c r="G451" s="849">
        <v>4390</v>
      </c>
      <c r="H451" s="849">
        <v>0.3834061135371179</v>
      </c>
      <c r="I451" s="849">
        <v>439</v>
      </c>
      <c r="J451" s="849">
        <v>25</v>
      </c>
      <c r="K451" s="849">
        <v>11450</v>
      </c>
      <c r="L451" s="849">
        <v>1</v>
      </c>
      <c r="M451" s="849">
        <v>458</v>
      </c>
      <c r="N451" s="849">
        <v>10</v>
      </c>
      <c r="O451" s="849">
        <v>4590</v>
      </c>
      <c r="P451" s="837">
        <v>0.40087336244541483</v>
      </c>
      <c r="Q451" s="850">
        <v>459</v>
      </c>
    </row>
    <row r="452" spans="1:17" ht="14.4" customHeight="1" x14ac:dyDescent="0.3">
      <c r="A452" s="831" t="s">
        <v>12043</v>
      </c>
      <c r="B452" s="832" t="s">
        <v>12044</v>
      </c>
      <c r="C452" s="832" t="s">
        <v>8203</v>
      </c>
      <c r="D452" s="832" t="s">
        <v>12061</v>
      </c>
      <c r="E452" s="832" t="s">
        <v>12062</v>
      </c>
      <c r="F452" s="849">
        <v>366</v>
      </c>
      <c r="G452" s="849">
        <v>124806</v>
      </c>
      <c r="H452" s="849">
        <v>0.69170273730415166</v>
      </c>
      <c r="I452" s="849">
        <v>341</v>
      </c>
      <c r="J452" s="849">
        <v>517</v>
      </c>
      <c r="K452" s="849">
        <v>180433</v>
      </c>
      <c r="L452" s="849">
        <v>1</v>
      </c>
      <c r="M452" s="849">
        <v>349</v>
      </c>
      <c r="N452" s="849">
        <v>549</v>
      </c>
      <c r="O452" s="849">
        <v>191601</v>
      </c>
      <c r="P452" s="837">
        <v>1.0618955512572534</v>
      </c>
      <c r="Q452" s="850">
        <v>349</v>
      </c>
    </row>
    <row r="453" spans="1:17" ht="14.4" customHeight="1" x14ac:dyDescent="0.3">
      <c r="A453" s="831" t="s">
        <v>12043</v>
      </c>
      <c r="B453" s="832" t="s">
        <v>12044</v>
      </c>
      <c r="C453" s="832" t="s">
        <v>8203</v>
      </c>
      <c r="D453" s="832" t="s">
        <v>12063</v>
      </c>
      <c r="E453" s="832" t="s">
        <v>12064</v>
      </c>
      <c r="F453" s="849">
        <v>7</v>
      </c>
      <c r="G453" s="849">
        <v>11186</v>
      </c>
      <c r="H453" s="849">
        <v>1.1278483565234927</v>
      </c>
      <c r="I453" s="849">
        <v>1598</v>
      </c>
      <c r="J453" s="849">
        <v>6</v>
      </c>
      <c r="K453" s="849">
        <v>9918</v>
      </c>
      <c r="L453" s="849">
        <v>1</v>
      </c>
      <c r="M453" s="849">
        <v>1653</v>
      </c>
      <c r="N453" s="849">
        <v>4</v>
      </c>
      <c r="O453" s="849">
        <v>6612</v>
      </c>
      <c r="P453" s="837">
        <v>0.66666666666666663</v>
      </c>
      <c r="Q453" s="850">
        <v>1653</v>
      </c>
    </row>
    <row r="454" spans="1:17" ht="14.4" customHeight="1" x14ac:dyDescent="0.3">
      <c r="A454" s="831" t="s">
        <v>12043</v>
      </c>
      <c r="B454" s="832" t="s">
        <v>12044</v>
      </c>
      <c r="C454" s="832" t="s">
        <v>8203</v>
      </c>
      <c r="D454" s="832" t="s">
        <v>12065</v>
      </c>
      <c r="E454" s="832" t="s">
        <v>12066</v>
      </c>
      <c r="F454" s="849">
        <v>1</v>
      </c>
      <c r="G454" s="849">
        <v>5933</v>
      </c>
      <c r="H454" s="849">
        <v>0.2382348217153871</v>
      </c>
      <c r="I454" s="849">
        <v>5933</v>
      </c>
      <c r="J454" s="849">
        <v>4</v>
      </c>
      <c r="K454" s="849">
        <v>24904</v>
      </c>
      <c r="L454" s="849">
        <v>1</v>
      </c>
      <c r="M454" s="849">
        <v>6226</v>
      </c>
      <c r="N454" s="849">
        <v>3</v>
      </c>
      <c r="O454" s="849">
        <v>18693</v>
      </c>
      <c r="P454" s="837">
        <v>0.75060231288146484</v>
      </c>
      <c r="Q454" s="850">
        <v>6231</v>
      </c>
    </row>
    <row r="455" spans="1:17" ht="14.4" customHeight="1" x14ac:dyDescent="0.3">
      <c r="A455" s="831" t="s">
        <v>12043</v>
      </c>
      <c r="B455" s="832" t="s">
        <v>12044</v>
      </c>
      <c r="C455" s="832" t="s">
        <v>8203</v>
      </c>
      <c r="D455" s="832" t="s">
        <v>11244</v>
      </c>
      <c r="E455" s="832" t="s">
        <v>11245</v>
      </c>
      <c r="F455" s="849">
        <v>2</v>
      </c>
      <c r="G455" s="849">
        <v>218</v>
      </c>
      <c r="H455" s="849">
        <v>0.18632478632478633</v>
      </c>
      <c r="I455" s="849">
        <v>109</v>
      </c>
      <c r="J455" s="849">
        <v>10</v>
      </c>
      <c r="K455" s="849">
        <v>1170</v>
      </c>
      <c r="L455" s="849">
        <v>1</v>
      </c>
      <c r="M455" s="849">
        <v>117</v>
      </c>
      <c r="N455" s="849">
        <v>3</v>
      </c>
      <c r="O455" s="849">
        <v>351</v>
      </c>
      <c r="P455" s="837">
        <v>0.3</v>
      </c>
      <c r="Q455" s="850">
        <v>117</v>
      </c>
    </row>
    <row r="456" spans="1:17" ht="14.4" customHeight="1" x14ac:dyDescent="0.3">
      <c r="A456" s="831" t="s">
        <v>12043</v>
      </c>
      <c r="B456" s="832" t="s">
        <v>12044</v>
      </c>
      <c r="C456" s="832" t="s">
        <v>8203</v>
      </c>
      <c r="D456" s="832" t="s">
        <v>12067</v>
      </c>
      <c r="E456" s="832" t="s">
        <v>12068</v>
      </c>
      <c r="F456" s="849"/>
      <c r="G456" s="849"/>
      <c r="H456" s="849"/>
      <c r="I456" s="849"/>
      <c r="J456" s="849">
        <v>2</v>
      </c>
      <c r="K456" s="849">
        <v>98</v>
      </c>
      <c r="L456" s="849">
        <v>1</v>
      </c>
      <c r="M456" s="849">
        <v>49</v>
      </c>
      <c r="N456" s="849">
        <v>3</v>
      </c>
      <c r="O456" s="849">
        <v>147</v>
      </c>
      <c r="P456" s="837">
        <v>1.5</v>
      </c>
      <c r="Q456" s="850">
        <v>49</v>
      </c>
    </row>
    <row r="457" spans="1:17" ht="14.4" customHeight="1" x14ac:dyDescent="0.3">
      <c r="A457" s="831" t="s">
        <v>12043</v>
      </c>
      <c r="B457" s="832" t="s">
        <v>12044</v>
      </c>
      <c r="C457" s="832" t="s">
        <v>8203</v>
      </c>
      <c r="D457" s="832" t="s">
        <v>12069</v>
      </c>
      <c r="E457" s="832" t="s">
        <v>12070</v>
      </c>
      <c r="F457" s="849">
        <v>6</v>
      </c>
      <c r="G457" s="849">
        <v>2256</v>
      </c>
      <c r="H457" s="849">
        <v>1.4573643410852712</v>
      </c>
      <c r="I457" s="849">
        <v>376</v>
      </c>
      <c r="J457" s="849">
        <v>4</v>
      </c>
      <c r="K457" s="849">
        <v>1548</v>
      </c>
      <c r="L457" s="849">
        <v>1</v>
      </c>
      <c r="M457" s="849">
        <v>387</v>
      </c>
      <c r="N457" s="849">
        <v>8</v>
      </c>
      <c r="O457" s="849">
        <v>3128</v>
      </c>
      <c r="P457" s="837">
        <v>2.0206718346253232</v>
      </c>
      <c r="Q457" s="850">
        <v>391</v>
      </c>
    </row>
    <row r="458" spans="1:17" ht="14.4" customHeight="1" x14ac:dyDescent="0.3">
      <c r="A458" s="831" t="s">
        <v>12043</v>
      </c>
      <c r="B458" s="832" t="s">
        <v>12044</v>
      </c>
      <c r="C458" s="832" t="s">
        <v>8203</v>
      </c>
      <c r="D458" s="832" t="s">
        <v>12071</v>
      </c>
      <c r="E458" s="832" t="s">
        <v>12072</v>
      </c>
      <c r="F458" s="849">
        <v>3</v>
      </c>
      <c r="G458" s="849">
        <v>111</v>
      </c>
      <c r="H458" s="849">
        <v>0.73026315789473684</v>
      </c>
      <c r="I458" s="849">
        <v>37</v>
      </c>
      <c r="J458" s="849">
        <v>4</v>
      </c>
      <c r="K458" s="849">
        <v>152</v>
      </c>
      <c r="L458" s="849">
        <v>1</v>
      </c>
      <c r="M458" s="849">
        <v>38</v>
      </c>
      <c r="N458" s="849">
        <v>4</v>
      </c>
      <c r="O458" s="849">
        <v>152</v>
      </c>
      <c r="P458" s="837">
        <v>1</v>
      </c>
      <c r="Q458" s="850">
        <v>38</v>
      </c>
    </row>
    <row r="459" spans="1:17" ht="14.4" customHeight="1" x14ac:dyDescent="0.3">
      <c r="A459" s="831" t="s">
        <v>12043</v>
      </c>
      <c r="B459" s="832" t="s">
        <v>12044</v>
      </c>
      <c r="C459" s="832" t="s">
        <v>8203</v>
      </c>
      <c r="D459" s="832" t="s">
        <v>11246</v>
      </c>
      <c r="E459" s="832" t="s">
        <v>11247</v>
      </c>
      <c r="F459" s="849">
        <v>10</v>
      </c>
      <c r="G459" s="849">
        <v>6760</v>
      </c>
      <c r="H459" s="849">
        <v>2.4005681818181817</v>
      </c>
      <c r="I459" s="849">
        <v>676</v>
      </c>
      <c r="J459" s="849">
        <v>4</v>
      </c>
      <c r="K459" s="849">
        <v>2816</v>
      </c>
      <c r="L459" s="849">
        <v>1</v>
      </c>
      <c r="M459" s="849">
        <v>704</v>
      </c>
      <c r="N459" s="849">
        <v>9</v>
      </c>
      <c r="O459" s="849">
        <v>6345</v>
      </c>
      <c r="P459" s="837">
        <v>2.2531960227272729</v>
      </c>
      <c r="Q459" s="850">
        <v>705</v>
      </c>
    </row>
    <row r="460" spans="1:17" ht="14.4" customHeight="1" x14ac:dyDescent="0.3">
      <c r="A460" s="831" t="s">
        <v>12043</v>
      </c>
      <c r="B460" s="832" t="s">
        <v>12044</v>
      </c>
      <c r="C460" s="832" t="s">
        <v>8203</v>
      </c>
      <c r="D460" s="832" t="s">
        <v>12073</v>
      </c>
      <c r="E460" s="832" t="s">
        <v>12074</v>
      </c>
      <c r="F460" s="849"/>
      <c r="G460" s="849"/>
      <c r="H460" s="849"/>
      <c r="I460" s="849"/>
      <c r="J460" s="849">
        <v>1</v>
      </c>
      <c r="K460" s="849">
        <v>147</v>
      </c>
      <c r="L460" s="849">
        <v>1</v>
      </c>
      <c r="M460" s="849">
        <v>147</v>
      </c>
      <c r="N460" s="849"/>
      <c r="O460" s="849"/>
      <c r="P460" s="837"/>
      <c r="Q460" s="850"/>
    </row>
    <row r="461" spans="1:17" ht="14.4" customHeight="1" x14ac:dyDescent="0.3">
      <c r="A461" s="831" t="s">
        <v>12043</v>
      </c>
      <c r="B461" s="832" t="s">
        <v>12044</v>
      </c>
      <c r="C461" s="832" t="s">
        <v>8203</v>
      </c>
      <c r="D461" s="832" t="s">
        <v>12075</v>
      </c>
      <c r="E461" s="832" t="s">
        <v>12076</v>
      </c>
      <c r="F461" s="849">
        <v>287</v>
      </c>
      <c r="G461" s="849">
        <v>81795</v>
      </c>
      <c r="H461" s="849">
        <v>0.85146360759493667</v>
      </c>
      <c r="I461" s="849">
        <v>285</v>
      </c>
      <c r="J461" s="849">
        <v>316</v>
      </c>
      <c r="K461" s="849">
        <v>96064</v>
      </c>
      <c r="L461" s="849">
        <v>1</v>
      </c>
      <c r="M461" s="849">
        <v>304</v>
      </c>
      <c r="N461" s="849">
        <v>301</v>
      </c>
      <c r="O461" s="849">
        <v>91805</v>
      </c>
      <c r="P461" s="837">
        <v>0.95566497335109923</v>
      </c>
      <c r="Q461" s="850">
        <v>305</v>
      </c>
    </row>
    <row r="462" spans="1:17" ht="14.4" customHeight="1" x14ac:dyDescent="0.3">
      <c r="A462" s="831" t="s">
        <v>12043</v>
      </c>
      <c r="B462" s="832" t="s">
        <v>12044</v>
      </c>
      <c r="C462" s="832" t="s">
        <v>8203</v>
      </c>
      <c r="D462" s="832" t="s">
        <v>12077</v>
      </c>
      <c r="E462" s="832" t="s">
        <v>12078</v>
      </c>
      <c r="F462" s="849">
        <v>246</v>
      </c>
      <c r="G462" s="849">
        <v>113652</v>
      </c>
      <c r="H462" s="849">
        <v>1.1060806602304578</v>
      </c>
      <c r="I462" s="849">
        <v>462</v>
      </c>
      <c r="J462" s="849">
        <v>208</v>
      </c>
      <c r="K462" s="849">
        <v>102752</v>
      </c>
      <c r="L462" s="849">
        <v>1</v>
      </c>
      <c r="M462" s="849">
        <v>494</v>
      </c>
      <c r="N462" s="849">
        <v>369</v>
      </c>
      <c r="O462" s="849">
        <v>182286</v>
      </c>
      <c r="P462" s="837">
        <v>1.7740384615384615</v>
      </c>
      <c r="Q462" s="850">
        <v>494</v>
      </c>
    </row>
    <row r="463" spans="1:17" ht="14.4" customHeight="1" x14ac:dyDescent="0.3">
      <c r="A463" s="831" t="s">
        <v>12043</v>
      </c>
      <c r="B463" s="832" t="s">
        <v>12044</v>
      </c>
      <c r="C463" s="832" t="s">
        <v>8203</v>
      </c>
      <c r="D463" s="832" t="s">
        <v>12079</v>
      </c>
      <c r="E463" s="832" t="s">
        <v>12080</v>
      </c>
      <c r="F463" s="849">
        <v>444</v>
      </c>
      <c r="G463" s="849">
        <v>158064</v>
      </c>
      <c r="H463" s="849">
        <v>0.92267818574514038</v>
      </c>
      <c r="I463" s="849">
        <v>356</v>
      </c>
      <c r="J463" s="849">
        <v>463</v>
      </c>
      <c r="K463" s="849">
        <v>171310</v>
      </c>
      <c r="L463" s="849">
        <v>1</v>
      </c>
      <c r="M463" s="849">
        <v>370</v>
      </c>
      <c r="N463" s="849">
        <v>525</v>
      </c>
      <c r="O463" s="849">
        <v>194250</v>
      </c>
      <c r="P463" s="837">
        <v>1.1339092872570193</v>
      </c>
      <c r="Q463" s="850">
        <v>370</v>
      </c>
    </row>
    <row r="464" spans="1:17" ht="14.4" customHeight="1" x14ac:dyDescent="0.3">
      <c r="A464" s="831" t="s">
        <v>12043</v>
      </c>
      <c r="B464" s="832" t="s">
        <v>12044</v>
      </c>
      <c r="C464" s="832" t="s">
        <v>8203</v>
      </c>
      <c r="D464" s="832" t="s">
        <v>12081</v>
      </c>
      <c r="E464" s="832" t="s">
        <v>12082</v>
      </c>
      <c r="F464" s="849">
        <v>1</v>
      </c>
      <c r="G464" s="849">
        <v>2917</v>
      </c>
      <c r="H464" s="849"/>
      <c r="I464" s="849">
        <v>2917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12043</v>
      </c>
      <c r="B465" s="832" t="s">
        <v>12044</v>
      </c>
      <c r="C465" s="832" t="s">
        <v>8203</v>
      </c>
      <c r="D465" s="832" t="s">
        <v>12083</v>
      </c>
      <c r="E465" s="832" t="s">
        <v>12084</v>
      </c>
      <c r="F465" s="849">
        <v>68</v>
      </c>
      <c r="G465" s="849">
        <v>7140</v>
      </c>
      <c r="H465" s="849">
        <v>1.4959145191703331</v>
      </c>
      <c r="I465" s="849">
        <v>105</v>
      </c>
      <c r="J465" s="849">
        <v>43</v>
      </c>
      <c r="K465" s="849">
        <v>4773</v>
      </c>
      <c r="L465" s="849">
        <v>1</v>
      </c>
      <c r="M465" s="849">
        <v>111</v>
      </c>
      <c r="N465" s="849">
        <v>74</v>
      </c>
      <c r="O465" s="849">
        <v>8214</v>
      </c>
      <c r="P465" s="837">
        <v>1.7209302325581395</v>
      </c>
      <c r="Q465" s="850">
        <v>111</v>
      </c>
    </row>
    <row r="466" spans="1:17" ht="14.4" customHeight="1" x14ac:dyDescent="0.3">
      <c r="A466" s="831" t="s">
        <v>12043</v>
      </c>
      <c r="B466" s="832" t="s">
        <v>12044</v>
      </c>
      <c r="C466" s="832" t="s">
        <v>8203</v>
      </c>
      <c r="D466" s="832" t="s">
        <v>12085</v>
      </c>
      <c r="E466" s="832" t="s">
        <v>12086</v>
      </c>
      <c r="F466" s="849">
        <v>11</v>
      </c>
      <c r="G466" s="849">
        <v>1287</v>
      </c>
      <c r="H466" s="849">
        <v>0.28599999999999998</v>
      </c>
      <c r="I466" s="849">
        <v>117</v>
      </c>
      <c r="J466" s="849">
        <v>36</v>
      </c>
      <c r="K466" s="849">
        <v>4500</v>
      </c>
      <c r="L466" s="849">
        <v>1</v>
      </c>
      <c r="M466" s="849">
        <v>125</v>
      </c>
      <c r="N466" s="849">
        <v>17</v>
      </c>
      <c r="O466" s="849">
        <v>2125</v>
      </c>
      <c r="P466" s="837">
        <v>0.47222222222222221</v>
      </c>
      <c r="Q466" s="850">
        <v>125</v>
      </c>
    </row>
    <row r="467" spans="1:17" ht="14.4" customHeight="1" x14ac:dyDescent="0.3">
      <c r="A467" s="831" t="s">
        <v>12043</v>
      </c>
      <c r="B467" s="832" t="s">
        <v>12044</v>
      </c>
      <c r="C467" s="832" t="s">
        <v>8203</v>
      </c>
      <c r="D467" s="832" t="s">
        <v>11248</v>
      </c>
      <c r="E467" s="832" t="s">
        <v>11249</v>
      </c>
      <c r="F467" s="849">
        <v>5</v>
      </c>
      <c r="G467" s="849">
        <v>2315</v>
      </c>
      <c r="H467" s="849">
        <v>0.23383838383838385</v>
      </c>
      <c r="I467" s="849">
        <v>463</v>
      </c>
      <c r="J467" s="849">
        <v>20</v>
      </c>
      <c r="K467" s="849">
        <v>9900</v>
      </c>
      <c r="L467" s="849">
        <v>1</v>
      </c>
      <c r="M467" s="849">
        <v>495</v>
      </c>
      <c r="N467" s="849">
        <v>13</v>
      </c>
      <c r="O467" s="849">
        <v>6435</v>
      </c>
      <c r="P467" s="837">
        <v>0.65</v>
      </c>
      <c r="Q467" s="850">
        <v>495</v>
      </c>
    </row>
    <row r="468" spans="1:17" ht="14.4" customHeight="1" x14ac:dyDescent="0.3">
      <c r="A468" s="831" t="s">
        <v>12043</v>
      </c>
      <c r="B468" s="832" t="s">
        <v>12044</v>
      </c>
      <c r="C468" s="832" t="s">
        <v>8203</v>
      </c>
      <c r="D468" s="832" t="s">
        <v>11325</v>
      </c>
      <c r="E468" s="832" t="s">
        <v>11326</v>
      </c>
      <c r="F468" s="849">
        <v>1</v>
      </c>
      <c r="G468" s="849">
        <v>1268</v>
      </c>
      <c r="H468" s="849">
        <v>0.98830865159781767</v>
      </c>
      <c r="I468" s="849">
        <v>1268</v>
      </c>
      <c r="J468" s="849">
        <v>1</v>
      </c>
      <c r="K468" s="849">
        <v>1283</v>
      </c>
      <c r="L468" s="849">
        <v>1</v>
      </c>
      <c r="M468" s="849">
        <v>1283</v>
      </c>
      <c r="N468" s="849">
        <v>2</v>
      </c>
      <c r="O468" s="849">
        <v>2570</v>
      </c>
      <c r="P468" s="837">
        <v>2.0031176929072485</v>
      </c>
      <c r="Q468" s="850">
        <v>1285</v>
      </c>
    </row>
    <row r="469" spans="1:17" ht="14.4" customHeight="1" x14ac:dyDescent="0.3">
      <c r="A469" s="831" t="s">
        <v>12043</v>
      </c>
      <c r="B469" s="832" t="s">
        <v>12044</v>
      </c>
      <c r="C469" s="832" t="s">
        <v>8203</v>
      </c>
      <c r="D469" s="832" t="s">
        <v>12087</v>
      </c>
      <c r="E469" s="832" t="s">
        <v>12088</v>
      </c>
      <c r="F469" s="849">
        <v>142</v>
      </c>
      <c r="G469" s="849">
        <v>62054</v>
      </c>
      <c r="H469" s="849">
        <v>0.95833333333333337</v>
      </c>
      <c r="I469" s="849">
        <v>437</v>
      </c>
      <c r="J469" s="849">
        <v>142</v>
      </c>
      <c r="K469" s="849">
        <v>64752</v>
      </c>
      <c r="L469" s="849">
        <v>1</v>
      </c>
      <c r="M469" s="849">
        <v>456</v>
      </c>
      <c r="N469" s="849">
        <v>133</v>
      </c>
      <c r="O469" s="849">
        <v>60648</v>
      </c>
      <c r="P469" s="837">
        <v>0.93661971830985913</v>
      </c>
      <c r="Q469" s="850">
        <v>456</v>
      </c>
    </row>
    <row r="470" spans="1:17" ht="14.4" customHeight="1" x14ac:dyDescent="0.3">
      <c r="A470" s="831" t="s">
        <v>12043</v>
      </c>
      <c r="B470" s="832" t="s">
        <v>12044</v>
      </c>
      <c r="C470" s="832" t="s">
        <v>8203</v>
      </c>
      <c r="D470" s="832" t="s">
        <v>12089</v>
      </c>
      <c r="E470" s="832" t="s">
        <v>12090</v>
      </c>
      <c r="F470" s="849">
        <v>640</v>
      </c>
      <c r="G470" s="849">
        <v>34560</v>
      </c>
      <c r="H470" s="849">
        <v>1.5047021943573669</v>
      </c>
      <c r="I470" s="849">
        <v>54</v>
      </c>
      <c r="J470" s="849">
        <v>396</v>
      </c>
      <c r="K470" s="849">
        <v>22968</v>
      </c>
      <c r="L470" s="849">
        <v>1</v>
      </c>
      <c r="M470" s="849">
        <v>58</v>
      </c>
      <c r="N470" s="849">
        <v>439</v>
      </c>
      <c r="O470" s="849">
        <v>25462</v>
      </c>
      <c r="P470" s="837">
        <v>1.1085858585858586</v>
      </c>
      <c r="Q470" s="850">
        <v>58</v>
      </c>
    </row>
    <row r="471" spans="1:17" ht="14.4" customHeight="1" x14ac:dyDescent="0.3">
      <c r="A471" s="831" t="s">
        <v>12043</v>
      </c>
      <c r="B471" s="832" t="s">
        <v>12044</v>
      </c>
      <c r="C471" s="832" t="s">
        <v>8203</v>
      </c>
      <c r="D471" s="832" t="s">
        <v>11327</v>
      </c>
      <c r="E471" s="832" t="s">
        <v>11328</v>
      </c>
      <c r="F471" s="849"/>
      <c r="G471" s="849"/>
      <c r="H471" s="849"/>
      <c r="I471" s="849"/>
      <c r="J471" s="849"/>
      <c r="K471" s="849"/>
      <c r="L471" s="849"/>
      <c r="M471" s="849"/>
      <c r="N471" s="849">
        <v>4</v>
      </c>
      <c r="O471" s="849">
        <v>39048</v>
      </c>
      <c r="P471" s="837"/>
      <c r="Q471" s="850">
        <v>9762</v>
      </c>
    </row>
    <row r="472" spans="1:17" ht="14.4" customHeight="1" x14ac:dyDescent="0.3">
      <c r="A472" s="831" t="s">
        <v>12043</v>
      </c>
      <c r="B472" s="832" t="s">
        <v>12044</v>
      </c>
      <c r="C472" s="832" t="s">
        <v>8203</v>
      </c>
      <c r="D472" s="832" t="s">
        <v>12091</v>
      </c>
      <c r="E472" s="832" t="s">
        <v>12092</v>
      </c>
      <c r="F472" s="849">
        <v>756</v>
      </c>
      <c r="G472" s="849">
        <v>127764</v>
      </c>
      <c r="H472" s="849">
        <v>0.84794425087108016</v>
      </c>
      <c r="I472" s="849">
        <v>169</v>
      </c>
      <c r="J472" s="849">
        <v>861</v>
      </c>
      <c r="K472" s="849">
        <v>150675</v>
      </c>
      <c r="L472" s="849">
        <v>1</v>
      </c>
      <c r="M472" s="849">
        <v>175</v>
      </c>
      <c r="N472" s="849">
        <v>742</v>
      </c>
      <c r="O472" s="849">
        <v>130592</v>
      </c>
      <c r="P472" s="837">
        <v>0.86671312427409986</v>
      </c>
      <c r="Q472" s="850">
        <v>176</v>
      </c>
    </row>
    <row r="473" spans="1:17" ht="14.4" customHeight="1" x14ac:dyDescent="0.3">
      <c r="A473" s="831" t="s">
        <v>12043</v>
      </c>
      <c r="B473" s="832" t="s">
        <v>12044</v>
      </c>
      <c r="C473" s="832" t="s">
        <v>8203</v>
      </c>
      <c r="D473" s="832" t="s">
        <v>11252</v>
      </c>
      <c r="E473" s="832" t="s">
        <v>11253</v>
      </c>
      <c r="F473" s="849">
        <v>32</v>
      </c>
      <c r="G473" s="849">
        <v>2592</v>
      </c>
      <c r="H473" s="849">
        <v>1.9058823529411764</v>
      </c>
      <c r="I473" s="849">
        <v>81</v>
      </c>
      <c r="J473" s="849">
        <v>16</v>
      </c>
      <c r="K473" s="849">
        <v>1360</v>
      </c>
      <c r="L473" s="849">
        <v>1</v>
      </c>
      <c r="M473" s="849">
        <v>85</v>
      </c>
      <c r="N473" s="849">
        <v>25</v>
      </c>
      <c r="O473" s="849">
        <v>2125</v>
      </c>
      <c r="P473" s="837">
        <v>1.5625</v>
      </c>
      <c r="Q473" s="850">
        <v>85</v>
      </c>
    </row>
    <row r="474" spans="1:17" ht="14.4" customHeight="1" x14ac:dyDescent="0.3">
      <c r="A474" s="831" t="s">
        <v>12043</v>
      </c>
      <c r="B474" s="832" t="s">
        <v>12044</v>
      </c>
      <c r="C474" s="832" t="s">
        <v>8203</v>
      </c>
      <c r="D474" s="832" t="s">
        <v>11254</v>
      </c>
      <c r="E474" s="832" t="s">
        <v>11255</v>
      </c>
      <c r="F474" s="849">
        <v>2</v>
      </c>
      <c r="G474" s="849">
        <v>332</v>
      </c>
      <c r="H474" s="849">
        <v>1.8651685393258426</v>
      </c>
      <c r="I474" s="849">
        <v>166</v>
      </c>
      <c r="J474" s="849">
        <v>1</v>
      </c>
      <c r="K474" s="849">
        <v>178</v>
      </c>
      <c r="L474" s="849">
        <v>1</v>
      </c>
      <c r="M474" s="849">
        <v>178</v>
      </c>
      <c r="N474" s="849">
        <v>1</v>
      </c>
      <c r="O474" s="849">
        <v>178</v>
      </c>
      <c r="P474" s="837">
        <v>1</v>
      </c>
      <c r="Q474" s="850">
        <v>178</v>
      </c>
    </row>
    <row r="475" spans="1:17" ht="14.4" customHeight="1" x14ac:dyDescent="0.3">
      <c r="A475" s="831" t="s">
        <v>12043</v>
      </c>
      <c r="B475" s="832" t="s">
        <v>12044</v>
      </c>
      <c r="C475" s="832" t="s">
        <v>8203</v>
      </c>
      <c r="D475" s="832" t="s">
        <v>12093</v>
      </c>
      <c r="E475" s="832" t="s">
        <v>12094</v>
      </c>
      <c r="F475" s="849">
        <v>33</v>
      </c>
      <c r="G475" s="849">
        <v>5379</v>
      </c>
      <c r="H475" s="849">
        <v>0.79571005917159765</v>
      </c>
      <c r="I475" s="849">
        <v>163</v>
      </c>
      <c r="J475" s="849">
        <v>40</v>
      </c>
      <c r="K475" s="849">
        <v>6760</v>
      </c>
      <c r="L475" s="849">
        <v>1</v>
      </c>
      <c r="M475" s="849">
        <v>169</v>
      </c>
      <c r="N475" s="849">
        <v>19</v>
      </c>
      <c r="O475" s="849">
        <v>3230</v>
      </c>
      <c r="P475" s="837">
        <v>0.47781065088757396</v>
      </c>
      <c r="Q475" s="850">
        <v>170</v>
      </c>
    </row>
    <row r="476" spans="1:17" ht="14.4" customHeight="1" x14ac:dyDescent="0.3">
      <c r="A476" s="831" t="s">
        <v>12043</v>
      </c>
      <c r="B476" s="832" t="s">
        <v>12044</v>
      </c>
      <c r="C476" s="832" t="s">
        <v>8203</v>
      </c>
      <c r="D476" s="832" t="s">
        <v>12095</v>
      </c>
      <c r="E476" s="832" t="s">
        <v>12096</v>
      </c>
      <c r="F476" s="849">
        <v>2</v>
      </c>
      <c r="G476" s="849">
        <v>56</v>
      </c>
      <c r="H476" s="849"/>
      <c r="I476" s="849">
        <v>28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12043</v>
      </c>
      <c r="B477" s="832" t="s">
        <v>12044</v>
      </c>
      <c r="C477" s="832" t="s">
        <v>8203</v>
      </c>
      <c r="D477" s="832" t="s">
        <v>11350</v>
      </c>
      <c r="E477" s="832" t="s">
        <v>11351</v>
      </c>
      <c r="F477" s="849">
        <v>2</v>
      </c>
      <c r="G477" s="849">
        <v>2016</v>
      </c>
      <c r="H477" s="849">
        <v>0.9970326409495549</v>
      </c>
      <c r="I477" s="849">
        <v>1008</v>
      </c>
      <c r="J477" s="849">
        <v>2</v>
      </c>
      <c r="K477" s="849">
        <v>2022</v>
      </c>
      <c r="L477" s="849">
        <v>1</v>
      </c>
      <c r="M477" s="849">
        <v>1011</v>
      </c>
      <c r="N477" s="849">
        <v>3</v>
      </c>
      <c r="O477" s="849">
        <v>3036</v>
      </c>
      <c r="P477" s="837">
        <v>1.5014836795252227</v>
      </c>
      <c r="Q477" s="850">
        <v>1012</v>
      </c>
    </row>
    <row r="478" spans="1:17" ht="14.4" customHeight="1" x14ac:dyDescent="0.3">
      <c r="A478" s="831" t="s">
        <v>12043</v>
      </c>
      <c r="B478" s="832" t="s">
        <v>12044</v>
      </c>
      <c r="C478" s="832" t="s">
        <v>8203</v>
      </c>
      <c r="D478" s="832" t="s">
        <v>12097</v>
      </c>
      <c r="E478" s="832" t="s">
        <v>12098</v>
      </c>
      <c r="F478" s="849">
        <v>3</v>
      </c>
      <c r="G478" s="849">
        <v>510</v>
      </c>
      <c r="H478" s="849">
        <v>1.4488636363636365</v>
      </c>
      <c r="I478" s="849">
        <v>170</v>
      </c>
      <c r="J478" s="849">
        <v>2</v>
      </c>
      <c r="K478" s="849">
        <v>352</v>
      </c>
      <c r="L478" s="849">
        <v>1</v>
      </c>
      <c r="M478" s="849">
        <v>176</v>
      </c>
      <c r="N478" s="849">
        <v>3</v>
      </c>
      <c r="O478" s="849">
        <v>528</v>
      </c>
      <c r="P478" s="837">
        <v>1.5</v>
      </c>
      <c r="Q478" s="850">
        <v>176</v>
      </c>
    </row>
    <row r="479" spans="1:17" ht="14.4" customHeight="1" x14ac:dyDescent="0.3">
      <c r="A479" s="831" t="s">
        <v>12043</v>
      </c>
      <c r="B479" s="832" t="s">
        <v>12044</v>
      </c>
      <c r="C479" s="832" t="s">
        <v>8203</v>
      </c>
      <c r="D479" s="832" t="s">
        <v>11329</v>
      </c>
      <c r="E479" s="832" t="s">
        <v>11330</v>
      </c>
      <c r="F479" s="849">
        <v>2</v>
      </c>
      <c r="G479" s="849">
        <v>4528</v>
      </c>
      <c r="H479" s="849">
        <v>0.98692240627724503</v>
      </c>
      <c r="I479" s="849">
        <v>2264</v>
      </c>
      <c r="J479" s="849">
        <v>2</v>
      </c>
      <c r="K479" s="849">
        <v>4588</v>
      </c>
      <c r="L479" s="849">
        <v>1</v>
      </c>
      <c r="M479" s="849">
        <v>2294</v>
      </c>
      <c r="N479" s="849">
        <v>8</v>
      </c>
      <c r="O479" s="849">
        <v>18376</v>
      </c>
      <c r="P479" s="837">
        <v>4.0052310374891018</v>
      </c>
      <c r="Q479" s="850">
        <v>2297</v>
      </c>
    </row>
    <row r="480" spans="1:17" ht="14.4" customHeight="1" x14ac:dyDescent="0.3">
      <c r="A480" s="831" t="s">
        <v>12043</v>
      </c>
      <c r="B480" s="832" t="s">
        <v>12044</v>
      </c>
      <c r="C480" s="832" t="s">
        <v>8203</v>
      </c>
      <c r="D480" s="832" t="s">
        <v>12099</v>
      </c>
      <c r="E480" s="832" t="s">
        <v>12100</v>
      </c>
      <c r="F480" s="849">
        <v>12</v>
      </c>
      <c r="G480" s="849">
        <v>2964</v>
      </c>
      <c r="H480" s="849">
        <v>1.6099945681694732</v>
      </c>
      <c r="I480" s="849">
        <v>247</v>
      </c>
      <c r="J480" s="849">
        <v>7</v>
      </c>
      <c r="K480" s="849">
        <v>1841</v>
      </c>
      <c r="L480" s="849">
        <v>1</v>
      </c>
      <c r="M480" s="849">
        <v>263</v>
      </c>
      <c r="N480" s="849">
        <v>12</v>
      </c>
      <c r="O480" s="849">
        <v>3168</v>
      </c>
      <c r="P480" s="837">
        <v>1.7208039109179794</v>
      </c>
      <c r="Q480" s="850">
        <v>264</v>
      </c>
    </row>
    <row r="481" spans="1:17" ht="14.4" customHeight="1" x14ac:dyDescent="0.3">
      <c r="A481" s="831" t="s">
        <v>12043</v>
      </c>
      <c r="B481" s="832" t="s">
        <v>12044</v>
      </c>
      <c r="C481" s="832" t="s">
        <v>8203</v>
      </c>
      <c r="D481" s="832" t="s">
        <v>12101</v>
      </c>
      <c r="E481" s="832" t="s">
        <v>12102</v>
      </c>
      <c r="F481" s="849">
        <v>19</v>
      </c>
      <c r="G481" s="849">
        <v>38228</v>
      </c>
      <c r="H481" s="849">
        <v>0.99707876890975478</v>
      </c>
      <c r="I481" s="849">
        <v>2012</v>
      </c>
      <c r="J481" s="849">
        <v>18</v>
      </c>
      <c r="K481" s="849">
        <v>38340</v>
      </c>
      <c r="L481" s="849">
        <v>1</v>
      </c>
      <c r="M481" s="849">
        <v>2130</v>
      </c>
      <c r="N481" s="849">
        <v>20</v>
      </c>
      <c r="O481" s="849">
        <v>42620</v>
      </c>
      <c r="P481" s="837">
        <v>1.1116327595200834</v>
      </c>
      <c r="Q481" s="850">
        <v>2131</v>
      </c>
    </row>
    <row r="482" spans="1:17" ht="14.4" customHeight="1" x14ac:dyDescent="0.3">
      <c r="A482" s="831" t="s">
        <v>12043</v>
      </c>
      <c r="B482" s="832" t="s">
        <v>12044</v>
      </c>
      <c r="C482" s="832" t="s">
        <v>8203</v>
      </c>
      <c r="D482" s="832" t="s">
        <v>12103</v>
      </c>
      <c r="E482" s="832" t="s">
        <v>12104</v>
      </c>
      <c r="F482" s="849">
        <v>12</v>
      </c>
      <c r="G482" s="849">
        <v>2712</v>
      </c>
      <c r="H482" s="849">
        <v>0.70041322314049592</v>
      </c>
      <c r="I482" s="849">
        <v>226</v>
      </c>
      <c r="J482" s="849">
        <v>16</v>
      </c>
      <c r="K482" s="849">
        <v>3872</v>
      </c>
      <c r="L482" s="849">
        <v>1</v>
      </c>
      <c r="M482" s="849">
        <v>242</v>
      </c>
      <c r="N482" s="849">
        <v>13</v>
      </c>
      <c r="O482" s="849">
        <v>3146</v>
      </c>
      <c r="P482" s="837">
        <v>0.8125</v>
      </c>
      <c r="Q482" s="850">
        <v>242</v>
      </c>
    </row>
    <row r="483" spans="1:17" ht="14.4" customHeight="1" x14ac:dyDescent="0.3">
      <c r="A483" s="831" t="s">
        <v>12043</v>
      </c>
      <c r="B483" s="832" t="s">
        <v>12044</v>
      </c>
      <c r="C483" s="832" t="s">
        <v>8203</v>
      </c>
      <c r="D483" s="832" t="s">
        <v>12105</v>
      </c>
      <c r="E483" s="832" t="s">
        <v>12106</v>
      </c>
      <c r="F483" s="849">
        <v>3</v>
      </c>
      <c r="G483" s="849">
        <v>1254</v>
      </c>
      <c r="H483" s="849">
        <v>0.98817966903073284</v>
      </c>
      <c r="I483" s="849">
        <v>418</v>
      </c>
      <c r="J483" s="849">
        <v>3</v>
      </c>
      <c r="K483" s="849">
        <v>1269</v>
      </c>
      <c r="L483" s="849">
        <v>1</v>
      </c>
      <c r="M483" s="849">
        <v>423</v>
      </c>
      <c r="N483" s="849">
        <v>1</v>
      </c>
      <c r="O483" s="849">
        <v>424</v>
      </c>
      <c r="P483" s="837">
        <v>0.33412135539795113</v>
      </c>
      <c r="Q483" s="850">
        <v>424</v>
      </c>
    </row>
    <row r="484" spans="1:17" ht="14.4" customHeight="1" x14ac:dyDescent="0.3">
      <c r="A484" s="831" t="s">
        <v>12043</v>
      </c>
      <c r="B484" s="832" t="s">
        <v>12044</v>
      </c>
      <c r="C484" s="832" t="s">
        <v>8203</v>
      </c>
      <c r="D484" s="832" t="s">
        <v>12107</v>
      </c>
      <c r="E484" s="832" t="s">
        <v>12046</v>
      </c>
      <c r="F484" s="849">
        <v>4</v>
      </c>
      <c r="G484" s="849">
        <v>140</v>
      </c>
      <c r="H484" s="849"/>
      <c r="I484" s="849">
        <v>35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12043</v>
      </c>
      <c r="B485" s="832" t="s">
        <v>12044</v>
      </c>
      <c r="C485" s="832" t="s">
        <v>8203</v>
      </c>
      <c r="D485" s="832" t="s">
        <v>12108</v>
      </c>
      <c r="E485" s="832" t="s">
        <v>12109</v>
      </c>
      <c r="F485" s="849">
        <v>1</v>
      </c>
      <c r="G485" s="849">
        <v>5089</v>
      </c>
      <c r="H485" s="849">
        <v>0.24391296012269939</v>
      </c>
      <c r="I485" s="849">
        <v>5089</v>
      </c>
      <c r="J485" s="849">
        <v>4</v>
      </c>
      <c r="K485" s="849">
        <v>20864</v>
      </c>
      <c r="L485" s="849">
        <v>1</v>
      </c>
      <c r="M485" s="849">
        <v>5216</v>
      </c>
      <c r="N485" s="849">
        <v>8</v>
      </c>
      <c r="O485" s="849">
        <v>41760</v>
      </c>
      <c r="P485" s="837">
        <v>2.0015337423312882</v>
      </c>
      <c r="Q485" s="850">
        <v>5220</v>
      </c>
    </row>
    <row r="486" spans="1:17" ht="14.4" customHeight="1" x14ac:dyDescent="0.3">
      <c r="A486" s="831" t="s">
        <v>12043</v>
      </c>
      <c r="B486" s="832" t="s">
        <v>12044</v>
      </c>
      <c r="C486" s="832" t="s">
        <v>8203</v>
      </c>
      <c r="D486" s="832" t="s">
        <v>12110</v>
      </c>
      <c r="E486" s="832" t="s">
        <v>12111</v>
      </c>
      <c r="F486" s="849">
        <v>2</v>
      </c>
      <c r="G486" s="849">
        <v>538</v>
      </c>
      <c r="H486" s="849"/>
      <c r="I486" s="849">
        <v>269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12043</v>
      </c>
      <c r="B487" s="832" t="s">
        <v>12044</v>
      </c>
      <c r="C487" s="832" t="s">
        <v>8203</v>
      </c>
      <c r="D487" s="832" t="s">
        <v>12112</v>
      </c>
      <c r="E487" s="832" t="s">
        <v>12113</v>
      </c>
      <c r="F487" s="849">
        <v>1</v>
      </c>
      <c r="G487" s="849">
        <v>656</v>
      </c>
      <c r="H487" s="849"/>
      <c r="I487" s="849">
        <v>656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12114</v>
      </c>
      <c r="B488" s="832" t="s">
        <v>12115</v>
      </c>
      <c r="C488" s="832" t="s">
        <v>8203</v>
      </c>
      <c r="D488" s="832" t="s">
        <v>12116</v>
      </c>
      <c r="E488" s="832" t="s">
        <v>12117</v>
      </c>
      <c r="F488" s="849">
        <v>708</v>
      </c>
      <c r="G488" s="849">
        <v>113988</v>
      </c>
      <c r="H488" s="849">
        <v>0.86582151565099164</v>
      </c>
      <c r="I488" s="849">
        <v>161</v>
      </c>
      <c r="J488" s="849">
        <v>761</v>
      </c>
      <c r="K488" s="849">
        <v>131653</v>
      </c>
      <c r="L488" s="849">
        <v>1</v>
      </c>
      <c r="M488" s="849">
        <v>173</v>
      </c>
      <c r="N488" s="849">
        <v>679</v>
      </c>
      <c r="O488" s="849">
        <v>117467</v>
      </c>
      <c r="P488" s="837">
        <v>0.89224704336399474</v>
      </c>
      <c r="Q488" s="850">
        <v>173</v>
      </c>
    </row>
    <row r="489" spans="1:17" ht="14.4" customHeight="1" x14ac:dyDescent="0.3">
      <c r="A489" s="831" t="s">
        <v>12114</v>
      </c>
      <c r="B489" s="832" t="s">
        <v>12115</v>
      </c>
      <c r="C489" s="832" t="s">
        <v>8203</v>
      </c>
      <c r="D489" s="832" t="s">
        <v>12116</v>
      </c>
      <c r="E489" s="832" t="s">
        <v>12118</v>
      </c>
      <c r="F489" s="849">
        <v>264</v>
      </c>
      <c r="G489" s="849">
        <v>42504</v>
      </c>
      <c r="H489" s="849">
        <v>0.8081837541831457</v>
      </c>
      <c r="I489" s="849">
        <v>161</v>
      </c>
      <c r="J489" s="849">
        <v>304</v>
      </c>
      <c r="K489" s="849">
        <v>52592</v>
      </c>
      <c r="L489" s="849">
        <v>1</v>
      </c>
      <c r="M489" s="849">
        <v>173</v>
      </c>
      <c r="N489" s="849">
        <v>309</v>
      </c>
      <c r="O489" s="849">
        <v>53457</v>
      </c>
      <c r="P489" s="837">
        <v>1.0164473684210527</v>
      </c>
      <c r="Q489" s="850">
        <v>173</v>
      </c>
    </row>
    <row r="490" spans="1:17" ht="14.4" customHeight="1" x14ac:dyDescent="0.3">
      <c r="A490" s="831" t="s">
        <v>12114</v>
      </c>
      <c r="B490" s="832" t="s">
        <v>12115</v>
      </c>
      <c r="C490" s="832" t="s">
        <v>8203</v>
      </c>
      <c r="D490" s="832" t="s">
        <v>12119</v>
      </c>
      <c r="E490" s="832" t="s">
        <v>12120</v>
      </c>
      <c r="F490" s="849"/>
      <c r="G490" s="849"/>
      <c r="H490" s="849"/>
      <c r="I490" s="849"/>
      <c r="J490" s="849"/>
      <c r="K490" s="849"/>
      <c r="L490" s="849"/>
      <c r="M490" s="849"/>
      <c r="N490" s="849">
        <v>8</v>
      </c>
      <c r="O490" s="849">
        <v>608</v>
      </c>
      <c r="P490" s="837"/>
      <c r="Q490" s="850">
        <v>76</v>
      </c>
    </row>
    <row r="491" spans="1:17" ht="14.4" customHeight="1" x14ac:dyDescent="0.3">
      <c r="A491" s="831" t="s">
        <v>12114</v>
      </c>
      <c r="B491" s="832" t="s">
        <v>12115</v>
      </c>
      <c r="C491" s="832" t="s">
        <v>8203</v>
      </c>
      <c r="D491" s="832" t="s">
        <v>12121</v>
      </c>
      <c r="E491" s="832" t="s">
        <v>12122</v>
      </c>
      <c r="F491" s="849">
        <v>125</v>
      </c>
      <c r="G491" s="849">
        <v>146125</v>
      </c>
      <c r="H491" s="849">
        <v>0.23069211581573049</v>
      </c>
      <c r="I491" s="849">
        <v>1169</v>
      </c>
      <c r="J491" s="849">
        <v>540</v>
      </c>
      <c r="K491" s="849">
        <v>633420</v>
      </c>
      <c r="L491" s="849">
        <v>1</v>
      </c>
      <c r="M491" s="849">
        <v>1173</v>
      </c>
      <c r="N491" s="849">
        <v>202</v>
      </c>
      <c r="O491" s="849">
        <v>216140</v>
      </c>
      <c r="P491" s="837">
        <v>0.34122698999084333</v>
      </c>
      <c r="Q491" s="850">
        <v>1070</v>
      </c>
    </row>
    <row r="492" spans="1:17" ht="14.4" customHeight="1" x14ac:dyDescent="0.3">
      <c r="A492" s="831" t="s">
        <v>12114</v>
      </c>
      <c r="B492" s="832" t="s">
        <v>12115</v>
      </c>
      <c r="C492" s="832" t="s">
        <v>8203</v>
      </c>
      <c r="D492" s="832" t="s">
        <v>12121</v>
      </c>
      <c r="E492" s="832" t="s">
        <v>12123</v>
      </c>
      <c r="F492" s="849">
        <v>29</v>
      </c>
      <c r="G492" s="849">
        <v>33901</v>
      </c>
      <c r="H492" s="849">
        <v>0.42501629807933405</v>
      </c>
      <c r="I492" s="849">
        <v>1169</v>
      </c>
      <c r="J492" s="849">
        <v>68</v>
      </c>
      <c r="K492" s="849">
        <v>79764</v>
      </c>
      <c r="L492" s="849">
        <v>1</v>
      </c>
      <c r="M492" s="849">
        <v>1173</v>
      </c>
      <c r="N492" s="849">
        <v>43</v>
      </c>
      <c r="O492" s="849">
        <v>46010</v>
      </c>
      <c r="P492" s="837">
        <v>0.57682663858382233</v>
      </c>
      <c r="Q492" s="850">
        <v>1070</v>
      </c>
    </row>
    <row r="493" spans="1:17" ht="14.4" customHeight="1" x14ac:dyDescent="0.3">
      <c r="A493" s="831" t="s">
        <v>12114</v>
      </c>
      <c r="B493" s="832" t="s">
        <v>12115</v>
      </c>
      <c r="C493" s="832" t="s">
        <v>8203</v>
      </c>
      <c r="D493" s="832" t="s">
        <v>12124</v>
      </c>
      <c r="E493" s="832" t="s">
        <v>12125</v>
      </c>
      <c r="F493" s="849">
        <v>3556</v>
      </c>
      <c r="G493" s="849">
        <v>142240</v>
      </c>
      <c r="H493" s="849">
        <v>1.1506694171419327</v>
      </c>
      <c r="I493" s="849">
        <v>40</v>
      </c>
      <c r="J493" s="849">
        <v>3015</v>
      </c>
      <c r="K493" s="849">
        <v>123615</v>
      </c>
      <c r="L493" s="849">
        <v>1</v>
      </c>
      <c r="M493" s="849">
        <v>41</v>
      </c>
      <c r="N493" s="849">
        <v>2832</v>
      </c>
      <c r="O493" s="849">
        <v>130272</v>
      </c>
      <c r="P493" s="837">
        <v>1.0538526877806091</v>
      </c>
      <c r="Q493" s="850">
        <v>46</v>
      </c>
    </row>
    <row r="494" spans="1:17" ht="14.4" customHeight="1" x14ac:dyDescent="0.3">
      <c r="A494" s="831" t="s">
        <v>12114</v>
      </c>
      <c r="B494" s="832" t="s">
        <v>12115</v>
      </c>
      <c r="C494" s="832" t="s">
        <v>8203</v>
      </c>
      <c r="D494" s="832" t="s">
        <v>12013</v>
      </c>
      <c r="E494" s="832" t="s">
        <v>12014</v>
      </c>
      <c r="F494" s="849">
        <v>42</v>
      </c>
      <c r="G494" s="849">
        <v>16086</v>
      </c>
      <c r="H494" s="849">
        <v>0.69817708333333328</v>
      </c>
      <c r="I494" s="849">
        <v>383</v>
      </c>
      <c r="J494" s="849">
        <v>60</v>
      </c>
      <c r="K494" s="849">
        <v>23040</v>
      </c>
      <c r="L494" s="849">
        <v>1</v>
      </c>
      <c r="M494" s="849">
        <v>384</v>
      </c>
      <c r="N494" s="849">
        <v>67</v>
      </c>
      <c r="O494" s="849">
        <v>23249</v>
      </c>
      <c r="P494" s="837">
        <v>1.0090711805555554</v>
      </c>
      <c r="Q494" s="850">
        <v>347</v>
      </c>
    </row>
    <row r="495" spans="1:17" ht="14.4" customHeight="1" x14ac:dyDescent="0.3">
      <c r="A495" s="831" t="s">
        <v>12114</v>
      </c>
      <c r="B495" s="832" t="s">
        <v>12115</v>
      </c>
      <c r="C495" s="832" t="s">
        <v>8203</v>
      </c>
      <c r="D495" s="832" t="s">
        <v>12013</v>
      </c>
      <c r="E495" s="832" t="s">
        <v>12015</v>
      </c>
      <c r="F495" s="849">
        <v>24</v>
      </c>
      <c r="G495" s="849">
        <v>9192</v>
      </c>
      <c r="H495" s="849">
        <v>1.3298611111111112</v>
      </c>
      <c r="I495" s="849">
        <v>383</v>
      </c>
      <c r="J495" s="849">
        <v>18</v>
      </c>
      <c r="K495" s="849">
        <v>6912</v>
      </c>
      <c r="L495" s="849">
        <v>1</v>
      </c>
      <c r="M495" s="849">
        <v>384</v>
      </c>
      <c r="N495" s="849">
        <v>40</v>
      </c>
      <c r="O495" s="849">
        <v>13880</v>
      </c>
      <c r="P495" s="837">
        <v>2.0081018518518516</v>
      </c>
      <c r="Q495" s="850">
        <v>347</v>
      </c>
    </row>
    <row r="496" spans="1:17" ht="14.4" customHeight="1" x14ac:dyDescent="0.3">
      <c r="A496" s="831" t="s">
        <v>12114</v>
      </c>
      <c r="B496" s="832" t="s">
        <v>12115</v>
      </c>
      <c r="C496" s="832" t="s">
        <v>8203</v>
      </c>
      <c r="D496" s="832" t="s">
        <v>12126</v>
      </c>
      <c r="E496" s="832" t="s">
        <v>12127</v>
      </c>
      <c r="F496" s="849">
        <v>1072</v>
      </c>
      <c r="G496" s="849">
        <v>39664</v>
      </c>
      <c r="H496" s="849">
        <v>0.98438934802571165</v>
      </c>
      <c r="I496" s="849">
        <v>37</v>
      </c>
      <c r="J496" s="849">
        <v>1089</v>
      </c>
      <c r="K496" s="849">
        <v>40293</v>
      </c>
      <c r="L496" s="849">
        <v>1</v>
      </c>
      <c r="M496" s="849">
        <v>37</v>
      </c>
      <c r="N496" s="849">
        <v>387</v>
      </c>
      <c r="O496" s="849">
        <v>19737</v>
      </c>
      <c r="P496" s="837">
        <v>0.48983694438239894</v>
      </c>
      <c r="Q496" s="850">
        <v>51</v>
      </c>
    </row>
    <row r="497" spans="1:17" ht="14.4" customHeight="1" x14ac:dyDescent="0.3">
      <c r="A497" s="831" t="s">
        <v>12114</v>
      </c>
      <c r="B497" s="832" t="s">
        <v>12115</v>
      </c>
      <c r="C497" s="832" t="s">
        <v>8203</v>
      </c>
      <c r="D497" s="832" t="s">
        <v>12128</v>
      </c>
      <c r="E497" s="832" t="s">
        <v>12129</v>
      </c>
      <c r="F497" s="849">
        <v>427</v>
      </c>
      <c r="G497" s="849">
        <v>190015</v>
      </c>
      <c r="H497" s="849">
        <v>0.88944175552580584</v>
      </c>
      <c r="I497" s="849">
        <v>445</v>
      </c>
      <c r="J497" s="849">
        <v>479</v>
      </c>
      <c r="K497" s="849">
        <v>213634</v>
      </c>
      <c r="L497" s="849">
        <v>1</v>
      </c>
      <c r="M497" s="849">
        <v>446</v>
      </c>
      <c r="N497" s="849">
        <v>1333</v>
      </c>
      <c r="O497" s="849">
        <v>502541</v>
      </c>
      <c r="P497" s="837">
        <v>2.352345600419409</v>
      </c>
      <c r="Q497" s="850">
        <v>377</v>
      </c>
    </row>
    <row r="498" spans="1:17" ht="14.4" customHeight="1" x14ac:dyDescent="0.3">
      <c r="A498" s="831" t="s">
        <v>12114</v>
      </c>
      <c r="B498" s="832" t="s">
        <v>12115</v>
      </c>
      <c r="C498" s="832" t="s">
        <v>8203</v>
      </c>
      <c r="D498" s="832" t="s">
        <v>12128</v>
      </c>
      <c r="E498" s="832" t="s">
        <v>12130</v>
      </c>
      <c r="F498" s="849">
        <v>153</v>
      </c>
      <c r="G498" s="849">
        <v>68085</v>
      </c>
      <c r="H498" s="849">
        <v>0.80770873371770235</v>
      </c>
      <c r="I498" s="849">
        <v>445</v>
      </c>
      <c r="J498" s="849">
        <v>189</v>
      </c>
      <c r="K498" s="849">
        <v>84294</v>
      </c>
      <c r="L498" s="849">
        <v>1</v>
      </c>
      <c r="M498" s="849">
        <v>446</v>
      </c>
      <c r="N498" s="849">
        <v>522</v>
      </c>
      <c r="O498" s="849">
        <v>196794</v>
      </c>
      <c r="P498" s="837">
        <v>2.3346145633141151</v>
      </c>
      <c r="Q498" s="850">
        <v>377</v>
      </c>
    </row>
    <row r="499" spans="1:17" ht="14.4" customHeight="1" x14ac:dyDescent="0.3">
      <c r="A499" s="831" t="s">
        <v>12114</v>
      </c>
      <c r="B499" s="832" t="s">
        <v>12115</v>
      </c>
      <c r="C499" s="832" t="s">
        <v>8203</v>
      </c>
      <c r="D499" s="832" t="s">
        <v>12131</v>
      </c>
      <c r="E499" s="832" t="s">
        <v>12132</v>
      </c>
      <c r="F499" s="849"/>
      <c r="G499" s="849"/>
      <c r="H499" s="849"/>
      <c r="I499" s="849"/>
      <c r="J499" s="849">
        <v>1</v>
      </c>
      <c r="K499" s="849">
        <v>42</v>
      </c>
      <c r="L499" s="849">
        <v>1</v>
      </c>
      <c r="M499" s="849">
        <v>42</v>
      </c>
      <c r="N499" s="849"/>
      <c r="O499" s="849"/>
      <c r="P499" s="837"/>
      <c r="Q499" s="850"/>
    </row>
    <row r="500" spans="1:17" ht="14.4" customHeight="1" x14ac:dyDescent="0.3">
      <c r="A500" s="831" t="s">
        <v>12114</v>
      </c>
      <c r="B500" s="832" t="s">
        <v>12115</v>
      </c>
      <c r="C500" s="832" t="s">
        <v>8203</v>
      </c>
      <c r="D500" s="832" t="s">
        <v>12133</v>
      </c>
      <c r="E500" s="832" t="s">
        <v>12134</v>
      </c>
      <c r="F500" s="849">
        <v>807</v>
      </c>
      <c r="G500" s="849">
        <v>396237</v>
      </c>
      <c r="H500" s="849">
        <v>0.77512969788023189</v>
      </c>
      <c r="I500" s="849">
        <v>491</v>
      </c>
      <c r="J500" s="849">
        <v>1039</v>
      </c>
      <c r="K500" s="849">
        <v>511188</v>
      </c>
      <c r="L500" s="849">
        <v>1</v>
      </c>
      <c r="M500" s="849">
        <v>492</v>
      </c>
      <c r="N500" s="849">
        <v>1200</v>
      </c>
      <c r="O500" s="849">
        <v>628800</v>
      </c>
      <c r="P500" s="837">
        <v>1.2300758233761355</v>
      </c>
      <c r="Q500" s="850">
        <v>524</v>
      </c>
    </row>
    <row r="501" spans="1:17" ht="14.4" customHeight="1" x14ac:dyDescent="0.3">
      <c r="A501" s="831" t="s">
        <v>12114</v>
      </c>
      <c r="B501" s="832" t="s">
        <v>12115</v>
      </c>
      <c r="C501" s="832" t="s">
        <v>8203</v>
      </c>
      <c r="D501" s="832" t="s">
        <v>12135</v>
      </c>
      <c r="E501" s="832" t="s">
        <v>12136</v>
      </c>
      <c r="F501" s="849">
        <v>188</v>
      </c>
      <c r="G501" s="849">
        <v>5828</v>
      </c>
      <c r="H501" s="849">
        <v>0.84684684684684686</v>
      </c>
      <c r="I501" s="849">
        <v>31</v>
      </c>
      <c r="J501" s="849">
        <v>222</v>
      </c>
      <c r="K501" s="849">
        <v>6882</v>
      </c>
      <c r="L501" s="849">
        <v>1</v>
      </c>
      <c r="M501" s="849">
        <v>31</v>
      </c>
      <c r="N501" s="849">
        <v>134</v>
      </c>
      <c r="O501" s="849">
        <v>7638</v>
      </c>
      <c r="P501" s="837">
        <v>1.1098517872711422</v>
      </c>
      <c r="Q501" s="850">
        <v>57</v>
      </c>
    </row>
    <row r="502" spans="1:17" ht="14.4" customHeight="1" x14ac:dyDescent="0.3">
      <c r="A502" s="831" t="s">
        <v>12114</v>
      </c>
      <c r="B502" s="832" t="s">
        <v>12115</v>
      </c>
      <c r="C502" s="832" t="s">
        <v>8203</v>
      </c>
      <c r="D502" s="832" t="s">
        <v>12137</v>
      </c>
      <c r="E502" s="832" t="s">
        <v>12138</v>
      </c>
      <c r="F502" s="849">
        <v>10</v>
      </c>
      <c r="G502" s="849">
        <v>2070</v>
      </c>
      <c r="H502" s="849">
        <v>1.9903846153846154</v>
      </c>
      <c r="I502" s="849">
        <v>207</v>
      </c>
      <c r="J502" s="849">
        <v>5</v>
      </c>
      <c r="K502" s="849">
        <v>1040</v>
      </c>
      <c r="L502" s="849">
        <v>1</v>
      </c>
      <c r="M502" s="849">
        <v>208</v>
      </c>
      <c r="N502" s="849">
        <v>9</v>
      </c>
      <c r="O502" s="849">
        <v>2016</v>
      </c>
      <c r="P502" s="837">
        <v>1.9384615384615385</v>
      </c>
      <c r="Q502" s="850">
        <v>224</v>
      </c>
    </row>
    <row r="503" spans="1:17" ht="14.4" customHeight="1" x14ac:dyDescent="0.3">
      <c r="A503" s="831" t="s">
        <v>12114</v>
      </c>
      <c r="B503" s="832" t="s">
        <v>12115</v>
      </c>
      <c r="C503" s="832" t="s">
        <v>8203</v>
      </c>
      <c r="D503" s="832" t="s">
        <v>12139</v>
      </c>
      <c r="E503" s="832" t="s">
        <v>12140</v>
      </c>
      <c r="F503" s="849">
        <v>4</v>
      </c>
      <c r="G503" s="849">
        <v>1520</v>
      </c>
      <c r="H503" s="849">
        <v>0.65972222222222221</v>
      </c>
      <c r="I503" s="849">
        <v>380</v>
      </c>
      <c r="J503" s="849">
        <v>6</v>
      </c>
      <c r="K503" s="849">
        <v>2304</v>
      </c>
      <c r="L503" s="849">
        <v>1</v>
      </c>
      <c r="M503" s="849">
        <v>384</v>
      </c>
      <c r="N503" s="849">
        <v>6</v>
      </c>
      <c r="O503" s="849">
        <v>3318</v>
      </c>
      <c r="P503" s="837">
        <v>1.4401041666666667</v>
      </c>
      <c r="Q503" s="850">
        <v>553</v>
      </c>
    </row>
    <row r="504" spans="1:17" ht="14.4" customHeight="1" x14ac:dyDescent="0.3">
      <c r="A504" s="831" t="s">
        <v>12114</v>
      </c>
      <c r="B504" s="832" t="s">
        <v>12115</v>
      </c>
      <c r="C504" s="832" t="s">
        <v>8203</v>
      </c>
      <c r="D504" s="832" t="s">
        <v>12139</v>
      </c>
      <c r="E504" s="832" t="s">
        <v>12141</v>
      </c>
      <c r="F504" s="849">
        <v>6</v>
      </c>
      <c r="G504" s="849">
        <v>2280</v>
      </c>
      <c r="H504" s="849"/>
      <c r="I504" s="849">
        <v>380</v>
      </c>
      <c r="J504" s="849"/>
      <c r="K504" s="849"/>
      <c r="L504" s="849"/>
      <c r="M504" s="849"/>
      <c r="N504" s="849">
        <v>2</v>
      </c>
      <c r="O504" s="849">
        <v>1106</v>
      </c>
      <c r="P504" s="837"/>
      <c r="Q504" s="850">
        <v>553</v>
      </c>
    </row>
    <row r="505" spans="1:17" ht="14.4" customHeight="1" x14ac:dyDescent="0.3">
      <c r="A505" s="831" t="s">
        <v>12114</v>
      </c>
      <c r="B505" s="832" t="s">
        <v>12115</v>
      </c>
      <c r="C505" s="832" t="s">
        <v>8203</v>
      </c>
      <c r="D505" s="832" t="s">
        <v>12142</v>
      </c>
      <c r="E505" s="832" t="s">
        <v>12143</v>
      </c>
      <c r="F505" s="849">
        <v>1</v>
      </c>
      <c r="G505" s="849">
        <v>234</v>
      </c>
      <c r="H505" s="849">
        <v>0.33050847457627119</v>
      </c>
      <c r="I505" s="849">
        <v>234</v>
      </c>
      <c r="J505" s="849">
        <v>3</v>
      </c>
      <c r="K505" s="849">
        <v>708</v>
      </c>
      <c r="L505" s="849">
        <v>1</v>
      </c>
      <c r="M505" s="849">
        <v>236</v>
      </c>
      <c r="N505" s="849"/>
      <c r="O505" s="849"/>
      <c r="P505" s="837"/>
      <c r="Q505" s="850"/>
    </row>
    <row r="506" spans="1:17" ht="14.4" customHeight="1" x14ac:dyDescent="0.3">
      <c r="A506" s="831" t="s">
        <v>12114</v>
      </c>
      <c r="B506" s="832" t="s">
        <v>12115</v>
      </c>
      <c r="C506" s="832" t="s">
        <v>8203</v>
      </c>
      <c r="D506" s="832" t="s">
        <v>12144</v>
      </c>
      <c r="E506" s="832" t="s">
        <v>12145</v>
      </c>
      <c r="F506" s="849">
        <v>28</v>
      </c>
      <c r="G506" s="849">
        <v>3668</v>
      </c>
      <c r="H506" s="849">
        <v>0.83667883211678828</v>
      </c>
      <c r="I506" s="849">
        <v>131</v>
      </c>
      <c r="J506" s="849">
        <v>32</v>
      </c>
      <c r="K506" s="849">
        <v>4384</v>
      </c>
      <c r="L506" s="849">
        <v>1</v>
      </c>
      <c r="M506" s="849">
        <v>137</v>
      </c>
      <c r="N506" s="849">
        <v>26</v>
      </c>
      <c r="O506" s="849">
        <v>3666</v>
      </c>
      <c r="P506" s="837">
        <v>0.83622262773722633</v>
      </c>
      <c r="Q506" s="850">
        <v>141</v>
      </c>
    </row>
    <row r="507" spans="1:17" ht="14.4" customHeight="1" x14ac:dyDescent="0.3">
      <c r="A507" s="831" t="s">
        <v>12114</v>
      </c>
      <c r="B507" s="832" t="s">
        <v>12115</v>
      </c>
      <c r="C507" s="832" t="s">
        <v>8203</v>
      </c>
      <c r="D507" s="832" t="s">
        <v>12146</v>
      </c>
      <c r="E507" s="832" t="s">
        <v>12147</v>
      </c>
      <c r="F507" s="849"/>
      <c r="G507" s="849"/>
      <c r="H507" s="849"/>
      <c r="I507" s="849"/>
      <c r="J507" s="849">
        <v>2</v>
      </c>
      <c r="K507" s="849">
        <v>410</v>
      </c>
      <c r="L507" s="849">
        <v>1</v>
      </c>
      <c r="M507" s="849">
        <v>205</v>
      </c>
      <c r="N507" s="849">
        <v>0</v>
      </c>
      <c r="O507" s="849">
        <v>0</v>
      </c>
      <c r="P507" s="837">
        <v>0</v>
      </c>
      <c r="Q507" s="850"/>
    </row>
    <row r="508" spans="1:17" ht="14.4" customHeight="1" x14ac:dyDescent="0.3">
      <c r="A508" s="831" t="s">
        <v>12114</v>
      </c>
      <c r="B508" s="832" t="s">
        <v>12115</v>
      </c>
      <c r="C508" s="832" t="s">
        <v>8203</v>
      </c>
      <c r="D508" s="832" t="s">
        <v>12148</v>
      </c>
      <c r="E508" s="832" t="s">
        <v>12149</v>
      </c>
      <c r="F508" s="849">
        <v>8</v>
      </c>
      <c r="G508" s="849">
        <v>1088</v>
      </c>
      <c r="H508" s="849">
        <v>3.2344372435935548E-2</v>
      </c>
      <c r="I508" s="849">
        <v>136</v>
      </c>
      <c r="J508" s="849">
        <v>242</v>
      </c>
      <c r="K508" s="849">
        <v>33638</v>
      </c>
      <c r="L508" s="849">
        <v>1</v>
      </c>
      <c r="M508" s="849">
        <v>139</v>
      </c>
      <c r="N508" s="849">
        <v>113</v>
      </c>
      <c r="O508" s="849">
        <v>16159</v>
      </c>
      <c r="P508" s="837">
        <v>0.48037933289731849</v>
      </c>
      <c r="Q508" s="850">
        <v>143</v>
      </c>
    </row>
    <row r="509" spans="1:17" ht="14.4" customHeight="1" x14ac:dyDescent="0.3">
      <c r="A509" s="831" t="s">
        <v>12114</v>
      </c>
      <c r="B509" s="832" t="s">
        <v>12115</v>
      </c>
      <c r="C509" s="832" t="s">
        <v>8203</v>
      </c>
      <c r="D509" s="832" t="s">
        <v>12150</v>
      </c>
      <c r="E509" s="832" t="s">
        <v>12151</v>
      </c>
      <c r="F509" s="849">
        <v>8</v>
      </c>
      <c r="G509" s="849">
        <v>824</v>
      </c>
      <c r="H509" s="849">
        <v>0.38095238095238093</v>
      </c>
      <c r="I509" s="849">
        <v>103</v>
      </c>
      <c r="J509" s="849">
        <v>21</v>
      </c>
      <c r="K509" s="849">
        <v>2163</v>
      </c>
      <c r="L509" s="849">
        <v>1</v>
      </c>
      <c r="M509" s="849">
        <v>103</v>
      </c>
      <c r="N509" s="849">
        <v>24</v>
      </c>
      <c r="O509" s="849">
        <v>1560</v>
      </c>
      <c r="P509" s="837">
        <v>0.72122052704576978</v>
      </c>
      <c r="Q509" s="850">
        <v>65</v>
      </c>
    </row>
    <row r="510" spans="1:17" ht="14.4" customHeight="1" x14ac:dyDescent="0.3">
      <c r="A510" s="831" t="s">
        <v>12114</v>
      </c>
      <c r="B510" s="832" t="s">
        <v>12115</v>
      </c>
      <c r="C510" s="832" t="s">
        <v>8203</v>
      </c>
      <c r="D510" s="832" t="s">
        <v>12152</v>
      </c>
      <c r="E510" s="832" t="s">
        <v>12153</v>
      </c>
      <c r="F510" s="849">
        <v>1840</v>
      </c>
      <c r="G510" s="849">
        <v>213440</v>
      </c>
      <c r="H510" s="849">
        <v>0.96624655946689841</v>
      </c>
      <c r="I510" s="849">
        <v>116</v>
      </c>
      <c r="J510" s="849">
        <v>1888</v>
      </c>
      <c r="K510" s="849">
        <v>220896</v>
      </c>
      <c r="L510" s="849">
        <v>1</v>
      </c>
      <c r="M510" s="849">
        <v>117</v>
      </c>
      <c r="N510" s="849">
        <v>1950</v>
      </c>
      <c r="O510" s="849">
        <v>265200</v>
      </c>
      <c r="P510" s="837">
        <v>1.2005649717514124</v>
      </c>
      <c r="Q510" s="850">
        <v>136</v>
      </c>
    </row>
    <row r="511" spans="1:17" ht="14.4" customHeight="1" x14ac:dyDescent="0.3">
      <c r="A511" s="831" t="s">
        <v>12114</v>
      </c>
      <c r="B511" s="832" t="s">
        <v>12115</v>
      </c>
      <c r="C511" s="832" t="s">
        <v>8203</v>
      </c>
      <c r="D511" s="832" t="s">
        <v>12154</v>
      </c>
      <c r="E511" s="832" t="s">
        <v>12155</v>
      </c>
      <c r="F511" s="849">
        <v>448</v>
      </c>
      <c r="G511" s="849">
        <v>38080</v>
      </c>
      <c r="H511" s="849">
        <v>0.98000360295442268</v>
      </c>
      <c r="I511" s="849">
        <v>85</v>
      </c>
      <c r="J511" s="849">
        <v>427</v>
      </c>
      <c r="K511" s="849">
        <v>38857</v>
      </c>
      <c r="L511" s="849">
        <v>1</v>
      </c>
      <c r="M511" s="849">
        <v>91</v>
      </c>
      <c r="N511" s="849">
        <v>361</v>
      </c>
      <c r="O511" s="849">
        <v>32851</v>
      </c>
      <c r="P511" s="837">
        <v>0.84543325526932089</v>
      </c>
      <c r="Q511" s="850">
        <v>91</v>
      </c>
    </row>
    <row r="512" spans="1:17" ht="14.4" customHeight="1" x14ac:dyDescent="0.3">
      <c r="A512" s="831" t="s">
        <v>12114</v>
      </c>
      <c r="B512" s="832" t="s">
        <v>12115</v>
      </c>
      <c r="C512" s="832" t="s">
        <v>8203</v>
      </c>
      <c r="D512" s="832" t="s">
        <v>12156</v>
      </c>
      <c r="E512" s="832" t="s">
        <v>12157</v>
      </c>
      <c r="F512" s="849">
        <v>59</v>
      </c>
      <c r="G512" s="849">
        <v>5782</v>
      </c>
      <c r="H512" s="849">
        <v>1.8251262626262625</v>
      </c>
      <c r="I512" s="849">
        <v>98</v>
      </c>
      <c r="J512" s="849">
        <v>32</v>
      </c>
      <c r="K512" s="849">
        <v>3168</v>
      </c>
      <c r="L512" s="849">
        <v>1</v>
      </c>
      <c r="M512" s="849">
        <v>99</v>
      </c>
      <c r="N512" s="849">
        <v>24</v>
      </c>
      <c r="O512" s="849">
        <v>3288</v>
      </c>
      <c r="P512" s="837">
        <v>1.0378787878787878</v>
      </c>
      <c r="Q512" s="850">
        <v>137</v>
      </c>
    </row>
    <row r="513" spans="1:17" ht="14.4" customHeight="1" x14ac:dyDescent="0.3">
      <c r="A513" s="831" t="s">
        <v>12114</v>
      </c>
      <c r="B513" s="832" t="s">
        <v>12115</v>
      </c>
      <c r="C513" s="832" t="s">
        <v>8203</v>
      </c>
      <c r="D513" s="832" t="s">
        <v>12158</v>
      </c>
      <c r="E513" s="832" t="s">
        <v>12159</v>
      </c>
      <c r="F513" s="849">
        <v>316</v>
      </c>
      <c r="G513" s="849">
        <v>6636</v>
      </c>
      <c r="H513" s="849">
        <v>1.3504273504273505</v>
      </c>
      <c r="I513" s="849">
        <v>21</v>
      </c>
      <c r="J513" s="849">
        <v>234</v>
      </c>
      <c r="K513" s="849">
        <v>4914</v>
      </c>
      <c r="L513" s="849">
        <v>1</v>
      </c>
      <c r="M513" s="849">
        <v>21</v>
      </c>
      <c r="N513" s="849">
        <v>185</v>
      </c>
      <c r="O513" s="849">
        <v>12210</v>
      </c>
      <c r="P513" s="837">
        <v>2.4847374847374848</v>
      </c>
      <c r="Q513" s="850">
        <v>66</v>
      </c>
    </row>
    <row r="514" spans="1:17" ht="14.4" customHeight="1" x14ac:dyDescent="0.3">
      <c r="A514" s="831" t="s">
        <v>12114</v>
      </c>
      <c r="B514" s="832" t="s">
        <v>12115</v>
      </c>
      <c r="C514" s="832" t="s">
        <v>8203</v>
      </c>
      <c r="D514" s="832" t="s">
        <v>12023</v>
      </c>
      <c r="E514" s="832" t="s">
        <v>12024</v>
      </c>
      <c r="F514" s="849">
        <v>2327</v>
      </c>
      <c r="G514" s="849">
        <v>1133249</v>
      </c>
      <c r="H514" s="849">
        <v>1.0357857080183093</v>
      </c>
      <c r="I514" s="849">
        <v>487</v>
      </c>
      <c r="J514" s="849">
        <v>2242</v>
      </c>
      <c r="K514" s="849">
        <v>1094096</v>
      </c>
      <c r="L514" s="849">
        <v>1</v>
      </c>
      <c r="M514" s="849">
        <v>488</v>
      </c>
      <c r="N514" s="849">
        <v>1199</v>
      </c>
      <c r="O514" s="849">
        <v>393272</v>
      </c>
      <c r="P514" s="837">
        <v>0.35944926222196222</v>
      </c>
      <c r="Q514" s="850">
        <v>328</v>
      </c>
    </row>
    <row r="515" spans="1:17" ht="14.4" customHeight="1" x14ac:dyDescent="0.3">
      <c r="A515" s="831" t="s">
        <v>12114</v>
      </c>
      <c r="B515" s="832" t="s">
        <v>12115</v>
      </c>
      <c r="C515" s="832" t="s">
        <v>8203</v>
      </c>
      <c r="D515" s="832" t="s">
        <v>12023</v>
      </c>
      <c r="E515" s="832" t="s">
        <v>12025</v>
      </c>
      <c r="F515" s="849">
        <v>754</v>
      </c>
      <c r="G515" s="849">
        <v>367198</v>
      </c>
      <c r="H515" s="849">
        <v>0.75623609852541396</v>
      </c>
      <c r="I515" s="849">
        <v>487</v>
      </c>
      <c r="J515" s="849">
        <v>995</v>
      </c>
      <c r="K515" s="849">
        <v>485560</v>
      </c>
      <c r="L515" s="849">
        <v>1</v>
      </c>
      <c r="M515" s="849">
        <v>488</v>
      </c>
      <c r="N515" s="849">
        <v>362</v>
      </c>
      <c r="O515" s="849">
        <v>118736</v>
      </c>
      <c r="P515" s="837">
        <v>0.24453414614053876</v>
      </c>
      <c r="Q515" s="850">
        <v>328</v>
      </c>
    </row>
    <row r="516" spans="1:17" ht="14.4" customHeight="1" x14ac:dyDescent="0.3">
      <c r="A516" s="831" t="s">
        <v>12114</v>
      </c>
      <c r="B516" s="832" t="s">
        <v>12115</v>
      </c>
      <c r="C516" s="832" t="s">
        <v>8203</v>
      </c>
      <c r="D516" s="832" t="s">
        <v>12160</v>
      </c>
      <c r="E516" s="832" t="s">
        <v>12161</v>
      </c>
      <c r="F516" s="849">
        <v>553</v>
      </c>
      <c r="G516" s="849">
        <v>22673</v>
      </c>
      <c r="H516" s="849">
        <v>1.0655105973025047</v>
      </c>
      <c r="I516" s="849">
        <v>41</v>
      </c>
      <c r="J516" s="849">
        <v>519</v>
      </c>
      <c r="K516" s="849">
        <v>21279</v>
      </c>
      <c r="L516" s="849">
        <v>1</v>
      </c>
      <c r="M516" s="849">
        <v>41</v>
      </c>
      <c r="N516" s="849">
        <v>430</v>
      </c>
      <c r="O516" s="849">
        <v>21930</v>
      </c>
      <c r="P516" s="837">
        <v>1.0305935429296489</v>
      </c>
      <c r="Q516" s="850">
        <v>51</v>
      </c>
    </row>
    <row r="517" spans="1:17" ht="14.4" customHeight="1" x14ac:dyDescent="0.3">
      <c r="A517" s="831" t="s">
        <v>12114</v>
      </c>
      <c r="B517" s="832" t="s">
        <v>12115</v>
      </c>
      <c r="C517" s="832" t="s">
        <v>8203</v>
      </c>
      <c r="D517" s="832" t="s">
        <v>12162</v>
      </c>
      <c r="E517" s="832" t="s">
        <v>12163</v>
      </c>
      <c r="F517" s="849"/>
      <c r="G517" s="849"/>
      <c r="H517" s="849"/>
      <c r="I517" s="849"/>
      <c r="J517" s="849"/>
      <c r="K517" s="849"/>
      <c r="L517" s="849"/>
      <c r="M517" s="849"/>
      <c r="N517" s="849">
        <v>3</v>
      </c>
      <c r="O517" s="849">
        <v>1440</v>
      </c>
      <c r="P517" s="837"/>
      <c r="Q517" s="850">
        <v>480</v>
      </c>
    </row>
    <row r="518" spans="1:17" ht="14.4" customHeight="1" x14ac:dyDescent="0.3">
      <c r="A518" s="831" t="s">
        <v>12114</v>
      </c>
      <c r="B518" s="832" t="s">
        <v>12115</v>
      </c>
      <c r="C518" s="832" t="s">
        <v>8203</v>
      </c>
      <c r="D518" s="832" t="s">
        <v>12164</v>
      </c>
      <c r="E518" s="832" t="s">
        <v>12165</v>
      </c>
      <c r="F518" s="849">
        <v>3</v>
      </c>
      <c r="G518" s="849">
        <v>657</v>
      </c>
      <c r="H518" s="849">
        <v>1.4730941704035874</v>
      </c>
      <c r="I518" s="849">
        <v>219</v>
      </c>
      <c r="J518" s="849">
        <v>2</v>
      </c>
      <c r="K518" s="849">
        <v>446</v>
      </c>
      <c r="L518" s="849">
        <v>1</v>
      </c>
      <c r="M518" s="849">
        <v>223</v>
      </c>
      <c r="N518" s="849"/>
      <c r="O518" s="849"/>
      <c r="P518" s="837"/>
      <c r="Q518" s="850"/>
    </row>
    <row r="519" spans="1:17" ht="14.4" customHeight="1" x14ac:dyDescent="0.3">
      <c r="A519" s="831" t="s">
        <v>12114</v>
      </c>
      <c r="B519" s="832" t="s">
        <v>12115</v>
      </c>
      <c r="C519" s="832" t="s">
        <v>8203</v>
      </c>
      <c r="D519" s="832" t="s">
        <v>12166</v>
      </c>
      <c r="E519" s="832" t="s">
        <v>12167</v>
      </c>
      <c r="F519" s="849">
        <v>32</v>
      </c>
      <c r="G519" s="849">
        <v>24384</v>
      </c>
      <c r="H519" s="849">
        <v>0.93994294965692704</v>
      </c>
      <c r="I519" s="849">
        <v>762</v>
      </c>
      <c r="J519" s="849">
        <v>34</v>
      </c>
      <c r="K519" s="849">
        <v>25942</v>
      </c>
      <c r="L519" s="849">
        <v>1</v>
      </c>
      <c r="M519" s="849">
        <v>763</v>
      </c>
      <c r="N519" s="849">
        <v>30</v>
      </c>
      <c r="O519" s="849">
        <v>22890</v>
      </c>
      <c r="P519" s="837">
        <v>0.88235294117647056</v>
      </c>
      <c r="Q519" s="850">
        <v>763</v>
      </c>
    </row>
    <row r="520" spans="1:17" ht="14.4" customHeight="1" x14ac:dyDescent="0.3">
      <c r="A520" s="831" t="s">
        <v>12114</v>
      </c>
      <c r="B520" s="832" t="s">
        <v>12115</v>
      </c>
      <c r="C520" s="832" t="s">
        <v>8203</v>
      </c>
      <c r="D520" s="832" t="s">
        <v>12168</v>
      </c>
      <c r="E520" s="832" t="s">
        <v>12169</v>
      </c>
      <c r="F520" s="849">
        <v>42</v>
      </c>
      <c r="G520" s="849">
        <v>87024</v>
      </c>
      <c r="H520" s="849">
        <v>0.7923951048951049</v>
      </c>
      <c r="I520" s="849">
        <v>2072</v>
      </c>
      <c r="J520" s="849">
        <v>52</v>
      </c>
      <c r="K520" s="849">
        <v>109824</v>
      </c>
      <c r="L520" s="849">
        <v>1</v>
      </c>
      <c r="M520" s="849">
        <v>2112</v>
      </c>
      <c r="N520" s="849">
        <v>2</v>
      </c>
      <c r="O520" s="849">
        <v>4232</v>
      </c>
      <c r="P520" s="837">
        <v>3.8534382284382288E-2</v>
      </c>
      <c r="Q520" s="850">
        <v>2116</v>
      </c>
    </row>
    <row r="521" spans="1:17" ht="14.4" customHeight="1" x14ac:dyDescent="0.3">
      <c r="A521" s="831" t="s">
        <v>12114</v>
      </c>
      <c r="B521" s="832" t="s">
        <v>12115</v>
      </c>
      <c r="C521" s="832" t="s">
        <v>8203</v>
      </c>
      <c r="D521" s="832" t="s">
        <v>12170</v>
      </c>
      <c r="E521" s="832" t="s">
        <v>12171</v>
      </c>
      <c r="F521" s="849">
        <v>86</v>
      </c>
      <c r="G521" s="849">
        <v>52288</v>
      </c>
      <c r="H521" s="849">
        <v>0.73413456138380317</v>
      </c>
      <c r="I521" s="849">
        <v>608</v>
      </c>
      <c r="J521" s="849">
        <v>116</v>
      </c>
      <c r="K521" s="849">
        <v>71224</v>
      </c>
      <c r="L521" s="849">
        <v>1</v>
      </c>
      <c r="M521" s="849">
        <v>614</v>
      </c>
      <c r="N521" s="849">
        <v>104</v>
      </c>
      <c r="O521" s="849">
        <v>63648</v>
      </c>
      <c r="P521" s="837">
        <v>0.89363136021565759</v>
      </c>
      <c r="Q521" s="850">
        <v>612</v>
      </c>
    </row>
    <row r="522" spans="1:17" ht="14.4" customHeight="1" x14ac:dyDescent="0.3">
      <c r="A522" s="831" t="s">
        <v>12114</v>
      </c>
      <c r="B522" s="832" t="s">
        <v>12115</v>
      </c>
      <c r="C522" s="832" t="s">
        <v>8203</v>
      </c>
      <c r="D522" s="832" t="s">
        <v>12170</v>
      </c>
      <c r="E522" s="832" t="s">
        <v>12172</v>
      </c>
      <c r="F522" s="849">
        <v>46</v>
      </c>
      <c r="G522" s="849">
        <v>27968</v>
      </c>
      <c r="H522" s="849">
        <v>0.87597093460285647</v>
      </c>
      <c r="I522" s="849">
        <v>608</v>
      </c>
      <c r="J522" s="849">
        <v>52</v>
      </c>
      <c r="K522" s="849">
        <v>31928</v>
      </c>
      <c r="L522" s="849">
        <v>1</v>
      </c>
      <c r="M522" s="849">
        <v>614</v>
      </c>
      <c r="N522" s="849">
        <v>29</v>
      </c>
      <c r="O522" s="849">
        <v>17748</v>
      </c>
      <c r="P522" s="837">
        <v>0.55587572037083433</v>
      </c>
      <c r="Q522" s="850">
        <v>612</v>
      </c>
    </row>
    <row r="523" spans="1:17" ht="14.4" customHeight="1" x14ac:dyDescent="0.3">
      <c r="A523" s="831" t="s">
        <v>12114</v>
      </c>
      <c r="B523" s="832" t="s">
        <v>12115</v>
      </c>
      <c r="C523" s="832" t="s">
        <v>8203</v>
      </c>
      <c r="D523" s="832" t="s">
        <v>12173</v>
      </c>
      <c r="E523" s="832" t="s">
        <v>12174</v>
      </c>
      <c r="F523" s="849">
        <v>3</v>
      </c>
      <c r="G523" s="849">
        <v>2886</v>
      </c>
      <c r="H523" s="849">
        <v>1.4984423676012462</v>
      </c>
      <c r="I523" s="849">
        <v>962</v>
      </c>
      <c r="J523" s="849">
        <v>2</v>
      </c>
      <c r="K523" s="849">
        <v>1926</v>
      </c>
      <c r="L523" s="849">
        <v>1</v>
      </c>
      <c r="M523" s="849">
        <v>963</v>
      </c>
      <c r="N523" s="849"/>
      <c r="O523" s="849"/>
      <c r="P523" s="837"/>
      <c r="Q523" s="850"/>
    </row>
    <row r="524" spans="1:17" ht="14.4" customHeight="1" x14ac:dyDescent="0.3">
      <c r="A524" s="831" t="s">
        <v>12114</v>
      </c>
      <c r="B524" s="832" t="s">
        <v>12115</v>
      </c>
      <c r="C524" s="832" t="s">
        <v>8203</v>
      </c>
      <c r="D524" s="832" t="s">
        <v>12175</v>
      </c>
      <c r="E524" s="832" t="s">
        <v>12176</v>
      </c>
      <c r="F524" s="849">
        <v>16</v>
      </c>
      <c r="G524" s="849">
        <v>27872</v>
      </c>
      <c r="H524" s="849">
        <v>1.7595959595959596</v>
      </c>
      <c r="I524" s="849">
        <v>1742</v>
      </c>
      <c r="J524" s="849">
        <v>9</v>
      </c>
      <c r="K524" s="849">
        <v>15840</v>
      </c>
      <c r="L524" s="849">
        <v>1</v>
      </c>
      <c r="M524" s="849">
        <v>1760</v>
      </c>
      <c r="N524" s="849">
        <v>11</v>
      </c>
      <c r="O524" s="849">
        <v>19393</v>
      </c>
      <c r="P524" s="837">
        <v>1.2243055555555555</v>
      </c>
      <c r="Q524" s="850">
        <v>1763</v>
      </c>
    </row>
    <row r="525" spans="1:17" ht="14.4" customHeight="1" x14ac:dyDescent="0.3">
      <c r="A525" s="831" t="s">
        <v>12114</v>
      </c>
      <c r="B525" s="832" t="s">
        <v>12115</v>
      </c>
      <c r="C525" s="832" t="s">
        <v>8203</v>
      </c>
      <c r="D525" s="832" t="s">
        <v>12177</v>
      </c>
      <c r="E525" s="832" t="s">
        <v>12178</v>
      </c>
      <c r="F525" s="849">
        <v>1</v>
      </c>
      <c r="G525" s="849">
        <v>248</v>
      </c>
      <c r="H525" s="849">
        <v>0.33199464524765732</v>
      </c>
      <c r="I525" s="849">
        <v>248</v>
      </c>
      <c r="J525" s="849">
        <v>3</v>
      </c>
      <c r="K525" s="849">
        <v>747</v>
      </c>
      <c r="L525" s="849">
        <v>1</v>
      </c>
      <c r="M525" s="849">
        <v>249</v>
      </c>
      <c r="N525" s="849"/>
      <c r="O525" s="849"/>
      <c r="P525" s="837"/>
      <c r="Q525" s="850"/>
    </row>
    <row r="526" spans="1:17" ht="14.4" customHeight="1" x14ac:dyDescent="0.3">
      <c r="A526" s="831" t="s">
        <v>12114</v>
      </c>
      <c r="B526" s="832" t="s">
        <v>12115</v>
      </c>
      <c r="C526" s="832" t="s">
        <v>8203</v>
      </c>
      <c r="D526" s="832" t="s">
        <v>12179</v>
      </c>
      <c r="E526" s="832" t="s">
        <v>12180</v>
      </c>
      <c r="F526" s="849">
        <v>124</v>
      </c>
      <c r="G526" s="849">
        <v>18848</v>
      </c>
      <c r="H526" s="849"/>
      <c r="I526" s="849">
        <v>152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12114</v>
      </c>
      <c r="B527" s="832" t="s">
        <v>12115</v>
      </c>
      <c r="C527" s="832" t="s">
        <v>8203</v>
      </c>
      <c r="D527" s="832" t="s">
        <v>12181</v>
      </c>
      <c r="E527" s="832" t="s">
        <v>12182</v>
      </c>
      <c r="F527" s="849">
        <v>131</v>
      </c>
      <c r="G527" s="849">
        <v>3537</v>
      </c>
      <c r="H527" s="849">
        <v>1.3367346938775511</v>
      </c>
      <c r="I527" s="849">
        <v>27</v>
      </c>
      <c r="J527" s="849">
        <v>98</v>
      </c>
      <c r="K527" s="849">
        <v>2646</v>
      </c>
      <c r="L527" s="849">
        <v>1</v>
      </c>
      <c r="M527" s="849">
        <v>27</v>
      </c>
      <c r="N527" s="849">
        <v>96</v>
      </c>
      <c r="O527" s="849">
        <v>4512</v>
      </c>
      <c r="P527" s="837">
        <v>1.7052154195011338</v>
      </c>
      <c r="Q527" s="850">
        <v>47</v>
      </c>
    </row>
    <row r="528" spans="1:17" ht="14.4" customHeight="1" x14ac:dyDescent="0.3">
      <c r="A528" s="831" t="s">
        <v>12114</v>
      </c>
      <c r="B528" s="832" t="s">
        <v>12115</v>
      </c>
      <c r="C528" s="832" t="s">
        <v>8203</v>
      </c>
      <c r="D528" s="832" t="s">
        <v>12183</v>
      </c>
      <c r="E528" s="832" t="s">
        <v>12184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44</v>
      </c>
      <c r="P528" s="837"/>
      <c r="Q528" s="850">
        <v>44</v>
      </c>
    </row>
    <row r="529" spans="1:17" ht="14.4" customHeight="1" x14ac:dyDescent="0.3">
      <c r="A529" s="831" t="s">
        <v>12114</v>
      </c>
      <c r="B529" s="832" t="s">
        <v>12115</v>
      </c>
      <c r="C529" s="832" t="s">
        <v>8203</v>
      </c>
      <c r="D529" s="832" t="s">
        <v>12185</v>
      </c>
      <c r="E529" s="832" t="s">
        <v>12186</v>
      </c>
      <c r="F529" s="849"/>
      <c r="G529" s="849"/>
      <c r="H529" s="849"/>
      <c r="I529" s="849"/>
      <c r="J529" s="849"/>
      <c r="K529" s="849"/>
      <c r="L529" s="849"/>
      <c r="M529" s="849"/>
      <c r="N529" s="849">
        <v>4</v>
      </c>
      <c r="O529" s="849">
        <v>200</v>
      </c>
      <c r="P529" s="837"/>
      <c r="Q529" s="850">
        <v>50</v>
      </c>
    </row>
    <row r="530" spans="1:17" ht="14.4" customHeight="1" x14ac:dyDescent="0.3">
      <c r="A530" s="831" t="s">
        <v>12114</v>
      </c>
      <c r="B530" s="832" t="s">
        <v>12115</v>
      </c>
      <c r="C530" s="832" t="s">
        <v>8203</v>
      </c>
      <c r="D530" s="832" t="s">
        <v>12187</v>
      </c>
      <c r="E530" s="832" t="s">
        <v>12188</v>
      </c>
      <c r="F530" s="849">
        <v>3</v>
      </c>
      <c r="G530" s="849">
        <v>984</v>
      </c>
      <c r="H530" s="849"/>
      <c r="I530" s="849">
        <v>328</v>
      </c>
      <c r="J530" s="849"/>
      <c r="K530" s="849"/>
      <c r="L530" s="849"/>
      <c r="M530" s="849"/>
      <c r="N530" s="849">
        <v>1</v>
      </c>
      <c r="O530" s="849">
        <v>377</v>
      </c>
      <c r="P530" s="837"/>
      <c r="Q530" s="850">
        <v>377</v>
      </c>
    </row>
    <row r="531" spans="1:17" ht="14.4" customHeight="1" x14ac:dyDescent="0.3">
      <c r="A531" s="831" t="s">
        <v>12114</v>
      </c>
      <c r="B531" s="832" t="s">
        <v>12115</v>
      </c>
      <c r="C531" s="832" t="s">
        <v>8203</v>
      </c>
      <c r="D531" s="832" t="s">
        <v>12187</v>
      </c>
      <c r="E531" s="832" t="s">
        <v>12189</v>
      </c>
      <c r="F531" s="849">
        <v>1</v>
      </c>
      <c r="G531" s="849">
        <v>328</v>
      </c>
      <c r="H531" s="849"/>
      <c r="I531" s="849">
        <v>328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12114</v>
      </c>
      <c r="B532" s="832" t="s">
        <v>12115</v>
      </c>
      <c r="C532" s="832" t="s">
        <v>8203</v>
      </c>
      <c r="D532" s="832" t="s">
        <v>12190</v>
      </c>
      <c r="E532" s="832" t="s">
        <v>12191</v>
      </c>
      <c r="F532" s="849">
        <v>1</v>
      </c>
      <c r="G532" s="849">
        <v>29</v>
      </c>
      <c r="H532" s="849"/>
      <c r="I532" s="849">
        <v>29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12114</v>
      </c>
      <c r="B533" s="832" t="s">
        <v>12115</v>
      </c>
      <c r="C533" s="832" t="s">
        <v>8203</v>
      </c>
      <c r="D533" s="832" t="s">
        <v>12192</v>
      </c>
      <c r="E533" s="832" t="s">
        <v>12193</v>
      </c>
      <c r="F533" s="849">
        <v>1</v>
      </c>
      <c r="G533" s="849">
        <v>118</v>
      </c>
      <c r="H533" s="849"/>
      <c r="I533" s="849">
        <v>118</v>
      </c>
      <c r="J533" s="849"/>
      <c r="K533" s="849"/>
      <c r="L533" s="849"/>
      <c r="M533" s="849"/>
      <c r="N533" s="849">
        <v>16</v>
      </c>
      <c r="O533" s="849">
        <v>3872</v>
      </c>
      <c r="P533" s="837"/>
      <c r="Q533" s="850">
        <v>242</v>
      </c>
    </row>
    <row r="534" spans="1:17" ht="14.4" customHeight="1" x14ac:dyDescent="0.3">
      <c r="A534" s="831" t="s">
        <v>12114</v>
      </c>
      <c r="B534" s="832" t="s">
        <v>12115</v>
      </c>
      <c r="C534" s="832" t="s">
        <v>8203</v>
      </c>
      <c r="D534" s="832" t="s">
        <v>12194</v>
      </c>
      <c r="E534" s="832" t="s">
        <v>12195</v>
      </c>
      <c r="F534" s="849"/>
      <c r="G534" s="849"/>
      <c r="H534" s="849"/>
      <c r="I534" s="849"/>
      <c r="J534" s="849"/>
      <c r="K534" s="849"/>
      <c r="L534" s="849"/>
      <c r="M534" s="849"/>
      <c r="N534" s="849">
        <v>44</v>
      </c>
      <c r="O534" s="849">
        <v>65692</v>
      </c>
      <c r="P534" s="837"/>
      <c r="Q534" s="850">
        <v>1493</v>
      </c>
    </row>
    <row r="535" spans="1:17" ht="14.4" customHeight="1" x14ac:dyDescent="0.3">
      <c r="A535" s="831" t="s">
        <v>12114</v>
      </c>
      <c r="B535" s="832" t="s">
        <v>12115</v>
      </c>
      <c r="C535" s="832" t="s">
        <v>8203</v>
      </c>
      <c r="D535" s="832" t="s">
        <v>12196</v>
      </c>
      <c r="E535" s="832" t="s">
        <v>12197</v>
      </c>
      <c r="F535" s="849"/>
      <c r="G535" s="849"/>
      <c r="H535" s="849"/>
      <c r="I535" s="849"/>
      <c r="J535" s="849"/>
      <c r="K535" s="849"/>
      <c r="L535" s="849"/>
      <c r="M535" s="849"/>
      <c r="N535" s="849">
        <v>44</v>
      </c>
      <c r="O535" s="849">
        <v>14388</v>
      </c>
      <c r="P535" s="837"/>
      <c r="Q535" s="850">
        <v>327</v>
      </c>
    </row>
    <row r="536" spans="1:17" ht="14.4" customHeight="1" x14ac:dyDescent="0.3">
      <c r="A536" s="831" t="s">
        <v>12114</v>
      </c>
      <c r="B536" s="832" t="s">
        <v>12115</v>
      </c>
      <c r="C536" s="832" t="s">
        <v>8203</v>
      </c>
      <c r="D536" s="832" t="s">
        <v>12198</v>
      </c>
      <c r="E536" s="832" t="s">
        <v>12199</v>
      </c>
      <c r="F536" s="849"/>
      <c r="G536" s="849"/>
      <c r="H536" s="849"/>
      <c r="I536" s="849"/>
      <c r="J536" s="849"/>
      <c r="K536" s="849"/>
      <c r="L536" s="849"/>
      <c r="M536" s="849"/>
      <c r="N536" s="849">
        <v>17</v>
      </c>
      <c r="O536" s="849">
        <v>15079</v>
      </c>
      <c r="P536" s="837"/>
      <c r="Q536" s="850">
        <v>887</v>
      </c>
    </row>
    <row r="537" spans="1:17" ht="14.4" customHeight="1" x14ac:dyDescent="0.3">
      <c r="A537" s="831" t="s">
        <v>12114</v>
      </c>
      <c r="B537" s="832" t="s">
        <v>12115</v>
      </c>
      <c r="C537" s="832" t="s">
        <v>8203</v>
      </c>
      <c r="D537" s="832" t="s">
        <v>12200</v>
      </c>
      <c r="E537" s="832" t="s">
        <v>12201</v>
      </c>
      <c r="F537" s="849"/>
      <c r="G537" s="849"/>
      <c r="H537" s="849"/>
      <c r="I537" s="849"/>
      <c r="J537" s="849"/>
      <c r="K537" s="849"/>
      <c r="L537" s="849"/>
      <c r="M537" s="849"/>
      <c r="N537" s="849">
        <v>2</v>
      </c>
      <c r="O537" s="849">
        <v>662</v>
      </c>
      <c r="P537" s="837"/>
      <c r="Q537" s="850">
        <v>331</v>
      </c>
    </row>
    <row r="538" spans="1:17" ht="14.4" customHeight="1" x14ac:dyDescent="0.3">
      <c r="A538" s="831" t="s">
        <v>12114</v>
      </c>
      <c r="B538" s="832" t="s">
        <v>12115</v>
      </c>
      <c r="C538" s="832" t="s">
        <v>8203</v>
      </c>
      <c r="D538" s="832" t="s">
        <v>12202</v>
      </c>
      <c r="E538" s="832" t="s">
        <v>12203</v>
      </c>
      <c r="F538" s="849"/>
      <c r="G538" s="849"/>
      <c r="H538" s="849"/>
      <c r="I538" s="849"/>
      <c r="J538" s="849"/>
      <c r="K538" s="849"/>
      <c r="L538" s="849"/>
      <c r="M538" s="849"/>
      <c r="N538" s="849">
        <v>471</v>
      </c>
      <c r="O538" s="849">
        <v>122460</v>
      </c>
      <c r="P538" s="837"/>
      <c r="Q538" s="850">
        <v>260</v>
      </c>
    </row>
    <row r="539" spans="1:17" ht="14.4" customHeight="1" x14ac:dyDescent="0.3">
      <c r="A539" s="831" t="s">
        <v>12114</v>
      </c>
      <c r="B539" s="832" t="s">
        <v>12115</v>
      </c>
      <c r="C539" s="832" t="s">
        <v>8203</v>
      </c>
      <c r="D539" s="832" t="s">
        <v>12204</v>
      </c>
      <c r="E539" s="832" t="s">
        <v>12205</v>
      </c>
      <c r="F539" s="849"/>
      <c r="G539" s="849"/>
      <c r="H539" s="849"/>
      <c r="I539" s="849"/>
      <c r="J539" s="849"/>
      <c r="K539" s="849"/>
      <c r="L539" s="849"/>
      <c r="M539" s="849"/>
      <c r="N539" s="849">
        <v>4</v>
      </c>
      <c r="O539" s="849">
        <v>660</v>
      </c>
      <c r="P539" s="837"/>
      <c r="Q539" s="850">
        <v>165</v>
      </c>
    </row>
    <row r="540" spans="1:17" ht="14.4" customHeight="1" x14ac:dyDescent="0.3">
      <c r="A540" s="831" t="s">
        <v>12206</v>
      </c>
      <c r="B540" s="832" t="s">
        <v>11829</v>
      </c>
      <c r="C540" s="832" t="s">
        <v>8203</v>
      </c>
      <c r="D540" s="832" t="s">
        <v>12207</v>
      </c>
      <c r="E540" s="832" t="s">
        <v>12208</v>
      </c>
      <c r="F540" s="849">
        <v>8</v>
      </c>
      <c r="G540" s="849">
        <v>9472</v>
      </c>
      <c r="H540" s="849">
        <v>0.9974726200505476</v>
      </c>
      <c r="I540" s="849">
        <v>1184</v>
      </c>
      <c r="J540" s="849">
        <v>8</v>
      </c>
      <c r="K540" s="849">
        <v>9496</v>
      </c>
      <c r="L540" s="849">
        <v>1</v>
      </c>
      <c r="M540" s="849">
        <v>1187</v>
      </c>
      <c r="N540" s="849">
        <v>6</v>
      </c>
      <c r="O540" s="849">
        <v>8898</v>
      </c>
      <c r="P540" s="837">
        <v>0.93702611625947763</v>
      </c>
      <c r="Q540" s="850">
        <v>1483</v>
      </c>
    </row>
    <row r="541" spans="1:17" ht="14.4" customHeight="1" x14ac:dyDescent="0.3">
      <c r="A541" s="831" t="s">
        <v>12206</v>
      </c>
      <c r="B541" s="832" t="s">
        <v>11829</v>
      </c>
      <c r="C541" s="832" t="s">
        <v>8203</v>
      </c>
      <c r="D541" s="832" t="s">
        <v>12207</v>
      </c>
      <c r="E541" s="832" t="s">
        <v>12209</v>
      </c>
      <c r="F541" s="849">
        <v>1</v>
      </c>
      <c r="G541" s="849">
        <v>1184</v>
      </c>
      <c r="H541" s="849">
        <v>0.4987363100252738</v>
      </c>
      <c r="I541" s="849">
        <v>1184</v>
      </c>
      <c r="J541" s="849">
        <v>2</v>
      </c>
      <c r="K541" s="849">
        <v>2374</v>
      </c>
      <c r="L541" s="849">
        <v>1</v>
      </c>
      <c r="M541" s="849">
        <v>1187</v>
      </c>
      <c r="N541" s="849">
        <v>3</v>
      </c>
      <c r="O541" s="849">
        <v>4449</v>
      </c>
      <c r="P541" s="837">
        <v>1.8740522325189553</v>
      </c>
      <c r="Q541" s="850">
        <v>1483</v>
      </c>
    </row>
    <row r="542" spans="1:17" ht="14.4" customHeight="1" x14ac:dyDescent="0.3">
      <c r="A542" s="831" t="s">
        <v>12206</v>
      </c>
      <c r="B542" s="832" t="s">
        <v>11829</v>
      </c>
      <c r="C542" s="832" t="s">
        <v>8203</v>
      </c>
      <c r="D542" s="832" t="s">
        <v>12210</v>
      </c>
      <c r="E542" s="832" t="s">
        <v>12211</v>
      </c>
      <c r="F542" s="849">
        <v>17</v>
      </c>
      <c r="G542" s="849">
        <v>65977</v>
      </c>
      <c r="H542" s="849">
        <v>0.51106928177480326</v>
      </c>
      <c r="I542" s="849">
        <v>3881</v>
      </c>
      <c r="J542" s="849">
        <v>33</v>
      </c>
      <c r="K542" s="849">
        <v>129096</v>
      </c>
      <c r="L542" s="849">
        <v>1</v>
      </c>
      <c r="M542" s="849">
        <v>3912</v>
      </c>
      <c r="N542" s="849">
        <v>12</v>
      </c>
      <c r="O542" s="849">
        <v>46968</v>
      </c>
      <c r="P542" s="837">
        <v>0.36382227179773191</v>
      </c>
      <c r="Q542" s="850">
        <v>3914</v>
      </c>
    </row>
    <row r="543" spans="1:17" ht="14.4" customHeight="1" x14ac:dyDescent="0.3">
      <c r="A543" s="831" t="s">
        <v>12206</v>
      </c>
      <c r="B543" s="832" t="s">
        <v>11829</v>
      </c>
      <c r="C543" s="832" t="s">
        <v>8203</v>
      </c>
      <c r="D543" s="832" t="s">
        <v>12212</v>
      </c>
      <c r="E543" s="832" t="s">
        <v>12213</v>
      </c>
      <c r="F543" s="849">
        <v>2</v>
      </c>
      <c r="G543" s="849">
        <v>1308</v>
      </c>
      <c r="H543" s="849">
        <v>0.66362252663622523</v>
      </c>
      <c r="I543" s="849">
        <v>654</v>
      </c>
      <c r="J543" s="849">
        <v>3</v>
      </c>
      <c r="K543" s="849">
        <v>1971</v>
      </c>
      <c r="L543" s="849">
        <v>1</v>
      </c>
      <c r="M543" s="849">
        <v>657</v>
      </c>
      <c r="N543" s="849">
        <v>4</v>
      </c>
      <c r="O543" s="849">
        <v>2632</v>
      </c>
      <c r="P543" s="837">
        <v>1.3353627600202942</v>
      </c>
      <c r="Q543" s="850">
        <v>658</v>
      </c>
    </row>
    <row r="544" spans="1:17" ht="14.4" customHeight="1" x14ac:dyDescent="0.3">
      <c r="A544" s="831" t="s">
        <v>12206</v>
      </c>
      <c r="B544" s="832" t="s">
        <v>11829</v>
      </c>
      <c r="C544" s="832" t="s">
        <v>8203</v>
      </c>
      <c r="D544" s="832" t="s">
        <v>12214</v>
      </c>
      <c r="E544" s="832" t="s">
        <v>12215</v>
      </c>
      <c r="F544" s="849">
        <v>4</v>
      </c>
      <c r="G544" s="849">
        <v>1272</v>
      </c>
      <c r="H544" s="849">
        <v>0.95495495495495497</v>
      </c>
      <c r="I544" s="849">
        <v>318</v>
      </c>
      <c r="J544" s="849">
        <v>4</v>
      </c>
      <c r="K544" s="849">
        <v>1332</v>
      </c>
      <c r="L544" s="849">
        <v>1</v>
      </c>
      <c r="M544" s="849">
        <v>333</v>
      </c>
      <c r="N544" s="849">
        <v>1</v>
      </c>
      <c r="O544" s="849">
        <v>333</v>
      </c>
      <c r="P544" s="837">
        <v>0.25</v>
      </c>
      <c r="Q544" s="850">
        <v>333</v>
      </c>
    </row>
    <row r="545" spans="1:17" ht="14.4" customHeight="1" x14ac:dyDescent="0.3">
      <c r="A545" s="831" t="s">
        <v>12206</v>
      </c>
      <c r="B545" s="832" t="s">
        <v>11829</v>
      </c>
      <c r="C545" s="832" t="s">
        <v>8203</v>
      </c>
      <c r="D545" s="832" t="s">
        <v>12216</v>
      </c>
      <c r="E545" s="832" t="s">
        <v>12217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1030</v>
      </c>
      <c r="P545" s="837"/>
      <c r="Q545" s="850">
        <v>1030</v>
      </c>
    </row>
    <row r="546" spans="1:17" ht="14.4" customHeight="1" x14ac:dyDescent="0.3">
      <c r="A546" s="831" t="s">
        <v>12206</v>
      </c>
      <c r="B546" s="832" t="s">
        <v>11829</v>
      </c>
      <c r="C546" s="832" t="s">
        <v>8203</v>
      </c>
      <c r="D546" s="832" t="s">
        <v>12218</v>
      </c>
      <c r="E546" s="832" t="s">
        <v>12219</v>
      </c>
      <c r="F546" s="849">
        <v>3</v>
      </c>
      <c r="G546" s="849">
        <v>2493</v>
      </c>
      <c r="H546" s="849">
        <v>0.42297251442144551</v>
      </c>
      <c r="I546" s="849">
        <v>831</v>
      </c>
      <c r="J546" s="849">
        <v>7</v>
      </c>
      <c r="K546" s="849">
        <v>5894</v>
      </c>
      <c r="L546" s="849">
        <v>1</v>
      </c>
      <c r="M546" s="849">
        <v>842</v>
      </c>
      <c r="N546" s="849">
        <v>3</v>
      </c>
      <c r="O546" s="849">
        <v>2529</v>
      </c>
      <c r="P546" s="837">
        <v>0.42908042076688158</v>
      </c>
      <c r="Q546" s="850">
        <v>843</v>
      </c>
    </row>
    <row r="547" spans="1:17" ht="14.4" customHeight="1" x14ac:dyDescent="0.3">
      <c r="A547" s="831" t="s">
        <v>12206</v>
      </c>
      <c r="B547" s="832" t="s">
        <v>11829</v>
      </c>
      <c r="C547" s="832" t="s">
        <v>8203</v>
      </c>
      <c r="D547" s="832" t="s">
        <v>12220</v>
      </c>
      <c r="E547" s="832" t="s">
        <v>12221</v>
      </c>
      <c r="F547" s="849">
        <v>9</v>
      </c>
      <c r="G547" s="849">
        <v>7308</v>
      </c>
      <c r="H547" s="849">
        <v>0.56180811808118081</v>
      </c>
      <c r="I547" s="849">
        <v>812</v>
      </c>
      <c r="J547" s="849">
        <v>16</v>
      </c>
      <c r="K547" s="849">
        <v>13008</v>
      </c>
      <c r="L547" s="849">
        <v>1</v>
      </c>
      <c r="M547" s="849">
        <v>813</v>
      </c>
      <c r="N547" s="849">
        <v>13</v>
      </c>
      <c r="O547" s="849">
        <v>10582</v>
      </c>
      <c r="P547" s="837">
        <v>0.81349938499384988</v>
      </c>
      <c r="Q547" s="850">
        <v>814</v>
      </c>
    </row>
    <row r="548" spans="1:17" ht="14.4" customHeight="1" x14ac:dyDescent="0.3">
      <c r="A548" s="831" t="s">
        <v>12206</v>
      </c>
      <c r="B548" s="832" t="s">
        <v>11829</v>
      </c>
      <c r="C548" s="832" t="s">
        <v>8203</v>
      </c>
      <c r="D548" s="832" t="s">
        <v>12222</v>
      </c>
      <c r="E548" s="832" t="s">
        <v>12223</v>
      </c>
      <c r="F548" s="849">
        <v>9</v>
      </c>
      <c r="G548" s="849">
        <v>7308</v>
      </c>
      <c r="H548" s="849">
        <v>0.56180811808118081</v>
      </c>
      <c r="I548" s="849">
        <v>812</v>
      </c>
      <c r="J548" s="849">
        <v>16</v>
      </c>
      <c r="K548" s="849">
        <v>13008</v>
      </c>
      <c r="L548" s="849">
        <v>1</v>
      </c>
      <c r="M548" s="849">
        <v>813</v>
      </c>
      <c r="N548" s="849">
        <v>13</v>
      </c>
      <c r="O548" s="849">
        <v>10582</v>
      </c>
      <c r="P548" s="837">
        <v>0.81349938499384988</v>
      </c>
      <c r="Q548" s="850">
        <v>814</v>
      </c>
    </row>
    <row r="549" spans="1:17" ht="14.4" customHeight="1" x14ac:dyDescent="0.3">
      <c r="A549" s="831" t="s">
        <v>12206</v>
      </c>
      <c r="B549" s="832" t="s">
        <v>11829</v>
      </c>
      <c r="C549" s="832" t="s">
        <v>8203</v>
      </c>
      <c r="D549" s="832" t="s">
        <v>11558</v>
      </c>
      <c r="E549" s="832" t="s">
        <v>11559</v>
      </c>
      <c r="F549" s="849">
        <v>226</v>
      </c>
      <c r="G549" s="849">
        <v>37742</v>
      </c>
      <c r="H549" s="849">
        <v>0.96006308506308502</v>
      </c>
      <c r="I549" s="849">
        <v>167</v>
      </c>
      <c r="J549" s="849">
        <v>234</v>
      </c>
      <c r="K549" s="849">
        <v>39312</v>
      </c>
      <c r="L549" s="849">
        <v>1</v>
      </c>
      <c r="M549" s="849">
        <v>168</v>
      </c>
      <c r="N549" s="849">
        <v>229</v>
      </c>
      <c r="O549" s="849">
        <v>38472</v>
      </c>
      <c r="P549" s="837">
        <v>0.9786324786324786</v>
      </c>
      <c r="Q549" s="850">
        <v>168</v>
      </c>
    </row>
    <row r="550" spans="1:17" ht="14.4" customHeight="1" x14ac:dyDescent="0.3">
      <c r="A550" s="831" t="s">
        <v>12206</v>
      </c>
      <c r="B550" s="832" t="s">
        <v>11829</v>
      </c>
      <c r="C550" s="832" t="s">
        <v>8203</v>
      </c>
      <c r="D550" s="832" t="s">
        <v>12224</v>
      </c>
      <c r="E550" s="832" t="s">
        <v>12225</v>
      </c>
      <c r="F550" s="849">
        <v>73</v>
      </c>
      <c r="G550" s="849">
        <v>12629</v>
      </c>
      <c r="H550" s="849">
        <v>1.0832904443300737</v>
      </c>
      <c r="I550" s="849">
        <v>173</v>
      </c>
      <c r="J550" s="849">
        <v>67</v>
      </c>
      <c r="K550" s="849">
        <v>11658</v>
      </c>
      <c r="L550" s="849">
        <v>1</v>
      </c>
      <c r="M550" s="849">
        <v>174</v>
      </c>
      <c r="N550" s="849">
        <v>81</v>
      </c>
      <c r="O550" s="849">
        <v>14094</v>
      </c>
      <c r="P550" s="837">
        <v>1.208955223880597</v>
      </c>
      <c r="Q550" s="850">
        <v>174</v>
      </c>
    </row>
    <row r="551" spans="1:17" ht="14.4" customHeight="1" x14ac:dyDescent="0.3">
      <c r="A551" s="831" t="s">
        <v>12206</v>
      </c>
      <c r="B551" s="832" t="s">
        <v>11829</v>
      </c>
      <c r="C551" s="832" t="s">
        <v>8203</v>
      </c>
      <c r="D551" s="832" t="s">
        <v>11566</v>
      </c>
      <c r="E551" s="832" t="s">
        <v>11567</v>
      </c>
      <c r="F551" s="849">
        <v>154</v>
      </c>
      <c r="G551" s="849">
        <v>54054</v>
      </c>
      <c r="H551" s="849">
        <v>1.0590517241379311</v>
      </c>
      <c r="I551" s="849">
        <v>351</v>
      </c>
      <c r="J551" s="849">
        <v>145</v>
      </c>
      <c r="K551" s="849">
        <v>51040</v>
      </c>
      <c r="L551" s="849">
        <v>1</v>
      </c>
      <c r="M551" s="849">
        <v>352</v>
      </c>
      <c r="N551" s="849">
        <v>130</v>
      </c>
      <c r="O551" s="849">
        <v>45760</v>
      </c>
      <c r="P551" s="837">
        <v>0.89655172413793105</v>
      </c>
      <c r="Q551" s="850">
        <v>352</v>
      </c>
    </row>
    <row r="552" spans="1:17" ht="14.4" customHeight="1" x14ac:dyDescent="0.3">
      <c r="A552" s="831" t="s">
        <v>12206</v>
      </c>
      <c r="B552" s="832" t="s">
        <v>11829</v>
      </c>
      <c r="C552" s="832" t="s">
        <v>8203</v>
      </c>
      <c r="D552" s="832" t="s">
        <v>11830</v>
      </c>
      <c r="E552" s="832" t="s">
        <v>11831</v>
      </c>
      <c r="F552" s="849">
        <v>2</v>
      </c>
      <c r="G552" s="849">
        <v>2074</v>
      </c>
      <c r="H552" s="849"/>
      <c r="I552" s="849">
        <v>1037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12206</v>
      </c>
      <c r="B553" s="832" t="s">
        <v>11829</v>
      </c>
      <c r="C553" s="832" t="s">
        <v>8203</v>
      </c>
      <c r="D553" s="832" t="s">
        <v>12226</v>
      </c>
      <c r="E553" s="832" t="s">
        <v>12227</v>
      </c>
      <c r="F553" s="849">
        <v>13</v>
      </c>
      <c r="G553" s="849">
        <v>2457</v>
      </c>
      <c r="H553" s="849">
        <v>1.8473684210526315</v>
      </c>
      <c r="I553" s="849">
        <v>189</v>
      </c>
      <c r="J553" s="849">
        <v>7</v>
      </c>
      <c r="K553" s="849">
        <v>1330</v>
      </c>
      <c r="L553" s="849">
        <v>1</v>
      </c>
      <c r="M553" s="849">
        <v>190</v>
      </c>
      <c r="N553" s="849">
        <v>10</v>
      </c>
      <c r="O553" s="849">
        <v>1900</v>
      </c>
      <c r="P553" s="837">
        <v>1.4285714285714286</v>
      </c>
      <c r="Q553" s="850">
        <v>190</v>
      </c>
    </row>
    <row r="554" spans="1:17" ht="14.4" customHeight="1" x14ac:dyDescent="0.3">
      <c r="A554" s="831" t="s">
        <v>12206</v>
      </c>
      <c r="B554" s="832" t="s">
        <v>11829</v>
      </c>
      <c r="C554" s="832" t="s">
        <v>8203</v>
      </c>
      <c r="D554" s="832" t="s">
        <v>12228</v>
      </c>
      <c r="E554" s="832" t="s">
        <v>12229</v>
      </c>
      <c r="F554" s="849">
        <v>17</v>
      </c>
      <c r="G554" s="849">
        <v>13974</v>
      </c>
      <c r="H554" s="849">
        <v>1.0612089914945322</v>
      </c>
      <c r="I554" s="849">
        <v>822</v>
      </c>
      <c r="J554" s="849">
        <v>16</v>
      </c>
      <c r="K554" s="849">
        <v>13168</v>
      </c>
      <c r="L554" s="849">
        <v>1</v>
      </c>
      <c r="M554" s="849">
        <v>823</v>
      </c>
      <c r="N554" s="849">
        <v>31</v>
      </c>
      <c r="O554" s="849">
        <v>25513</v>
      </c>
      <c r="P554" s="837">
        <v>1.9375</v>
      </c>
      <c r="Q554" s="850">
        <v>823</v>
      </c>
    </row>
    <row r="555" spans="1:17" ht="14.4" customHeight="1" x14ac:dyDescent="0.3">
      <c r="A555" s="831" t="s">
        <v>12206</v>
      </c>
      <c r="B555" s="832" t="s">
        <v>11829</v>
      </c>
      <c r="C555" s="832" t="s">
        <v>8203</v>
      </c>
      <c r="D555" s="832" t="s">
        <v>12228</v>
      </c>
      <c r="E555" s="832" t="s">
        <v>12230</v>
      </c>
      <c r="F555" s="849">
        <v>2</v>
      </c>
      <c r="G555" s="849">
        <v>1644</v>
      </c>
      <c r="H555" s="849">
        <v>0.39951397326852978</v>
      </c>
      <c r="I555" s="849">
        <v>822</v>
      </c>
      <c r="J555" s="849">
        <v>5</v>
      </c>
      <c r="K555" s="849">
        <v>4115</v>
      </c>
      <c r="L555" s="849">
        <v>1</v>
      </c>
      <c r="M555" s="849">
        <v>823</v>
      </c>
      <c r="N555" s="849">
        <v>4</v>
      </c>
      <c r="O555" s="849">
        <v>3292</v>
      </c>
      <c r="P555" s="837">
        <v>0.8</v>
      </c>
      <c r="Q555" s="850">
        <v>823</v>
      </c>
    </row>
    <row r="556" spans="1:17" ht="14.4" customHeight="1" x14ac:dyDescent="0.3">
      <c r="A556" s="831" t="s">
        <v>12206</v>
      </c>
      <c r="B556" s="832" t="s">
        <v>11829</v>
      </c>
      <c r="C556" s="832" t="s">
        <v>8203</v>
      </c>
      <c r="D556" s="832" t="s">
        <v>5238</v>
      </c>
      <c r="E556" s="832" t="s">
        <v>12231</v>
      </c>
      <c r="F556" s="849">
        <v>56</v>
      </c>
      <c r="G556" s="849">
        <v>30632</v>
      </c>
      <c r="H556" s="849">
        <v>1.2129563633483804</v>
      </c>
      <c r="I556" s="849">
        <v>547</v>
      </c>
      <c r="J556" s="849">
        <v>46</v>
      </c>
      <c r="K556" s="849">
        <v>25254</v>
      </c>
      <c r="L556" s="849">
        <v>1</v>
      </c>
      <c r="M556" s="849">
        <v>549</v>
      </c>
      <c r="N556" s="849">
        <v>58</v>
      </c>
      <c r="O556" s="849">
        <v>31842</v>
      </c>
      <c r="P556" s="837">
        <v>1.2608695652173914</v>
      </c>
      <c r="Q556" s="850">
        <v>549</v>
      </c>
    </row>
    <row r="557" spans="1:17" ht="14.4" customHeight="1" x14ac:dyDescent="0.3">
      <c r="A557" s="831" t="s">
        <v>12206</v>
      </c>
      <c r="B557" s="832" t="s">
        <v>11829</v>
      </c>
      <c r="C557" s="832" t="s">
        <v>8203</v>
      </c>
      <c r="D557" s="832" t="s">
        <v>12232</v>
      </c>
      <c r="E557" s="832" t="s">
        <v>12233</v>
      </c>
      <c r="F557" s="849">
        <v>5</v>
      </c>
      <c r="G557" s="849">
        <v>3260</v>
      </c>
      <c r="H557" s="849">
        <v>0.99694189602446481</v>
      </c>
      <c r="I557" s="849">
        <v>652</v>
      </c>
      <c r="J557" s="849">
        <v>5</v>
      </c>
      <c r="K557" s="849">
        <v>3270</v>
      </c>
      <c r="L557" s="849">
        <v>1</v>
      </c>
      <c r="M557" s="849">
        <v>654</v>
      </c>
      <c r="N557" s="849">
        <v>7</v>
      </c>
      <c r="O557" s="849">
        <v>4578</v>
      </c>
      <c r="P557" s="837">
        <v>1.4</v>
      </c>
      <c r="Q557" s="850">
        <v>654</v>
      </c>
    </row>
    <row r="558" spans="1:17" ht="14.4" customHeight="1" x14ac:dyDescent="0.3">
      <c r="A558" s="831" t="s">
        <v>12206</v>
      </c>
      <c r="B558" s="832" t="s">
        <v>11829</v>
      </c>
      <c r="C558" s="832" t="s">
        <v>8203</v>
      </c>
      <c r="D558" s="832" t="s">
        <v>12234</v>
      </c>
      <c r="E558" s="832" t="s">
        <v>12235</v>
      </c>
      <c r="F558" s="849">
        <v>5</v>
      </c>
      <c r="G558" s="849">
        <v>3260</v>
      </c>
      <c r="H558" s="849">
        <v>0.99694189602446481</v>
      </c>
      <c r="I558" s="849">
        <v>652</v>
      </c>
      <c r="J558" s="849">
        <v>5</v>
      </c>
      <c r="K558" s="849">
        <v>3270</v>
      </c>
      <c r="L558" s="849">
        <v>1</v>
      </c>
      <c r="M558" s="849">
        <v>654</v>
      </c>
      <c r="N558" s="849">
        <v>7</v>
      </c>
      <c r="O558" s="849">
        <v>4578</v>
      </c>
      <c r="P558" s="837">
        <v>1.4</v>
      </c>
      <c r="Q558" s="850">
        <v>654</v>
      </c>
    </row>
    <row r="559" spans="1:17" ht="14.4" customHeight="1" x14ac:dyDescent="0.3">
      <c r="A559" s="831" t="s">
        <v>12206</v>
      </c>
      <c r="B559" s="832" t="s">
        <v>11829</v>
      </c>
      <c r="C559" s="832" t="s">
        <v>8203</v>
      </c>
      <c r="D559" s="832" t="s">
        <v>12236</v>
      </c>
      <c r="E559" s="832" t="s">
        <v>12237</v>
      </c>
      <c r="F559" s="849">
        <v>20</v>
      </c>
      <c r="G559" s="849">
        <v>13520</v>
      </c>
      <c r="H559" s="849">
        <v>1.1730001735207358</v>
      </c>
      <c r="I559" s="849">
        <v>676</v>
      </c>
      <c r="J559" s="849">
        <v>17</v>
      </c>
      <c r="K559" s="849">
        <v>11526</v>
      </c>
      <c r="L559" s="849">
        <v>1</v>
      </c>
      <c r="M559" s="849">
        <v>678</v>
      </c>
      <c r="N559" s="849">
        <v>12</v>
      </c>
      <c r="O559" s="849">
        <v>8136</v>
      </c>
      <c r="P559" s="837">
        <v>0.70588235294117652</v>
      </c>
      <c r="Q559" s="850">
        <v>678</v>
      </c>
    </row>
    <row r="560" spans="1:17" ht="14.4" customHeight="1" x14ac:dyDescent="0.3">
      <c r="A560" s="831" t="s">
        <v>12206</v>
      </c>
      <c r="B560" s="832" t="s">
        <v>11829</v>
      </c>
      <c r="C560" s="832" t="s">
        <v>8203</v>
      </c>
      <c r="D560" s="832" t="s">
        <v>12236</v>
      </c>
      <c r="E560" s="832" t="s">
        <v>12238</v>
      </c>
      <c r="F560" s="849">
        <v>7</v>
      </c>
      <c r="G560" s="849">
        <v>4732</v>
      </c>
      <c r="H560" s="849">
        <v>3.4896755162241888</v>
      </c>
      <c r="I560" s="849">
        <v>676</v>
      </c>
      <c r="J560" s="849">
        <v>2</v>
      </c>
      <c r="K560" s="849">
        <v>1356</v>
      </c>
      <c r="L560" s="849">
        <v>1</v>
      </c>
      <c r="M560" s="849">
        <v>678</v>
      </c>
      <c r="N560" s="849">
        <v>6</v>
      </c>
      <c r="O560" s="849">
        <v>4068</v>
      </c>
      <c r="P560" s="837">
        <v>3</v>
      </c>
      <c r="Q560" s="850">
        <v>678</v>
      </c>
    </row>
    <row r="561" spans="1:17" ht="14.4" customHeight="1" x14ac:dyDescent="0.3">
      <c r="A561" s="831" t="s">
        <v>12206</v>
      </c>
      <c r="B561" s="832" t="s">
        <v>11829</v>
      </c>
      <c r="C561" s="832" t="s">
        <v>8203</v>
      </c>
      <c r="D561" s="832" t="s">
        <v>12239</v>
      </c>
      <c r="E561" s="832" t="s">
        <v>12240</v>
      </c>
      <c r="F561" s="849">
        <v>18</v>
      </c>
      <c r="G561" s="849">
        <v>9198</v>
      </c>
      <c r="H561" s="849">
        <v>0.57838143746462933</v>
      </c>
      <c r="I561" s="849">
        <v>511</v>
      </c>
      <c r="J561" s="849">
        <v>31</v>
      </c>
      <c r="K561" s="849">
        <v>15903</v>
      </c>
      <c r="L561" s="849">
        <v>1</v>
      </c>
      <c r="M561" s="849">
        <v>513</v>
      </c>
      <c r="N561" s="849">
        <v>31</v>
      </c>
      <c r="O561" s="849">
        <v>15903</v>
      </c>
      <c r="P561" s="837">
        <v>1</v>
      </c>
      <c r="Q561" s="850">
        <v>513</v>
      </c>
    </row>
    <row r="562" spans="1:17" ht="14.4" customHeight="1" x14ac:dyDescent="0.3">
      <c r="A562" s="831" t="s">
        <v>12206</v>
      </c>
      <c r="B562" s="832" t="s">
        <v>11829</v>
      </c>
      <c r="C562" s="832" t="s">
        <v>8203</v>
      </c>
      <c r="D562" s="832" t="s">
        <v>12241</v>
      </c>
      <c r="E562" s="832" t="s">
        <v>12242</v>
      </c>
      <c r="F562" s="849">
        <v>18</v>
      </c>
      <c r="G562" s="849">
        <v>7578</v>
      </c>
      <c r="H562" s="849">
        <v>0.57789979409746051</v>
      </c>
      <c r="I562" s="849">
        <v>421</v>
      </c>
      <c r="J562" s="849">
        <v>31</v>
      </c>
      <c r="K562" s="849">
        <v>13113</v>
      </c>
      <c r="L562" s="849">
        <v>1</v>
      </c>
      <c r="M562" s="849">
        <v>423</v>
      </c>
      <c r="N562" s="849">
        <v>31</v>
      </c>
      <c r="O562" s="849">
        <v>13113</v>
      </c>
      <c r="P562" s="837">
        <v>1</v>
      </c>
      <c r="Q562" s="850">
        <v>423</v>
      </c>
    </row>
    <row r="563" spans="1:17" ht="14.4" customHeight="1" x14ac:dyDescent="0.3">
      <c r="A563" s="831" t="s">
        <v>12206</v>
      </c>
      <c r="B563" s="832" t="s">
        <v>11829</v>
      </c>
      <c r="C563" s="832" t="s">
        <v>8203</v>
      </c>
      <c r="D563" s="832" t="s">
        <v>12243</v>
      </c>
      <c r="E563" s="832" t="s">
        <v>12244</v>
      </c>
      <c r="F563" s="849">
        <v>48</v>
      </c>
      <c r="G563" s="849">
        <v>16656</v>
      </c>
      <c r="H563" s="849">
        <v>0.86772597030476684</v>
      </c>
      <c r="I563" s="849">
        <v>347</v>
      </c>
      <c r="J563" s="849">
        <v>55</v>
      </c>
      <c r="K563" s="849">
        <v>19195</v>
      </c>
      <c r="L563" s="849">
        <v>1</v>
      </c>
      <c r="M563" s="849">
        <v>349</v>
      </c>
      <c r="N563" s="849">
        <v>72</v>
      </c>
      <c r="O563" s="849">
        <v>25128</v>
      </c>
      <c r="P563" s="837">
        <v>1.3090909090909091</v>
      </c>
      <c r="Q563" s="850">
        <v>349</v>
      </c>
    </row>
    <row r="564" spans="1:17" ht="14.4" customHeight="1" x14ac:dyDescent="0.3">
      <c r="A564" s="831" t="s">
        <v>12206</v>
      </c>
      <c r="B564" s="832" t="s">
        <v>11829</v>
      </c>
      <c r="C564" s="832" t="s">
        <v>8203</v>
      </c>
      <c r="D564" s="832" t="s">
        <v>12243</v>
      </c>
      <c r="E564" s="832" t="s">
        <v>12245</v>
      </c>
      <c r="F564" s="849">
        <v>24</v>
      </c>
      <c r="G564" s="849">
        <v>8328</v>
      </c>
      <c r="H564" s="849">
        <v>0.91778708397619568</v>
      </c>
      <c r="I564" s="849">
        <v>347</v>
      </c>
      <c r="J564" s="849">
        <v>26</v>
      </c>
      <c r="K564" s="849">
        <v>9074</v>
      </c>
      <c r="L564" s="849">
        <v>1</v>
      </c>
      <c r="M564" s="849">
        <v>349</v>
      </c>
      <c r="N564" s="849">
        <v>24</v>
      </c>
      <c r="O564" s="849">
        <v>8376</v>
      </c>
      <c r="P564" s="837">
        <v>0.92307692307692313</v>
      </c>
      <c r="Q564" s="850">
        <v>349</v>
      </c>
    </row>
    <row r="565" spans="1:17" ht="14.4" customHeight="1" x14ac:dyDescent="0.3">
      <c r="A565" s="831" t="s">
        <v>12206</v>
      </c>
      <c r="B565" s="832" t="s">
        <v>11829</v>
      </c>
      <c r="C565" s="832" t="s">
        <v>8203</v>
      </c>
      <c r="D565" s="832" t="s">
        <v>11369</v>
      </c>
      <c r="E565" s="832" t="s">
        <v>11370</v>
      </c>
      <c r="F565" s="849">
        <v>19</v>
      </c>
      <c r="G565" s="849">
        <v>4161</v>
      </c>
      <c r="H565" s="849">
        <v>0.55376630290125095</v>
      </c>
      <c r="I565" s="849">
        <v>219</v>
      </c>
      <c r="J565" s="849">
        <v>34</v>
      </c>
      <c r="K565" s="849">
        <v>7514</v>
      </c>
      <c r="L565" s="849">
        <v>1</v>
      </c>
      <c r="M565" s="849">
        <v>221</v>
      </c>
      <c r="N565" s="849">
        <v>16</v>
      </c>
      <c r="O565" s="849">
        <v>3536</v>
      </c>
      <c r="P565" s="837">
        <v>0.47058823529411764</v>
      </c>
      <c r="Q565" s="850">
        <v>221</v>
      </c>
    </row>
    <row r="566" spans="1:17" ht="14.4" customHeight="1" x14ac:dyDescent="0.3">
      <c r="A566" s="831" t="s">
        <v>12206</v>
      </c>
      <c r="B566" s="832" t="s">
        <v>11829</v>
      </c>
      <c r="C566" s="832" t="s">
        <v>8203</v>
      </c>
      <c r="D566" s="832" t="s">
        <v>11371</v>
      </c>
      <c r="E566" s="832" t="s">
        <v>11372</v>
      </c>
      <c r="F566" s="849">
        <v>48</v>
      </c>
      <c r="G566" s="849">
        <v>24144</v>
      </c>
      <c r="H566" s="849">
        <v>4.7527559055118109</v>
      </c>
      <c r="I566" s="849">
        <v>503</v>
      </c>
      <c r="J566" s="849">
        <v>10</v>
      </c>
      <c r="K566" s="849">
        <v>5080</v>
      </c>
      <c r="L566" s="849">
        <v>1</v>
      </c>
      <c r="M566" s="849">
        <v>508</v>
      </c>
      <c r="N566" s="849">
        <v>28</v>
      </c>
      <c r="O566" s="849">
        <v>14224</v>
      </c>
      <c r="P566" s="837">
        <v>2.8</v>
      </c>
      <c r="Q566" s="850">
        <v>508</v>
      </c>
    </row>
    <row r="567" spans="1:17" ht="14.4" customHeight="1" x14ac:dyDescent="0.3">
      <c r="A567" s="831" t="s">
        <v>12206</v>
      </c>
      <c r="B567" s="832" t="s">
        <v>11829</v>
      </c>
      <c r="C567" s="832" t="s">
        <v>8203</v>
      </c>
      <c r="D567" s="832" t="s">
        <v>12246</v>
      </c>
      <c r="E567" s="832" t="s">
        <v>12247</v>
      </c>
      <c r="F567" s="849"/>
      <c r="G567" s="849"/>
      <c r="H567" s="849"/>
      <c r="I567" s="849"/>
      <c r="J567" s="849">
        <v>3</v>
      </c>
      <c r="K567" s="849">
        <v>450</v>
      </c>
      <c r="L567" s="849">
        <v>1</v>
      </c>
      <c r="M567" s="849">
        <v>150</v>
      </c>
      <c r="N567" s="849">
        <v>2</v>
      </c>
      <c r="O567" s="849">
        <v>300</v>
      </c>
      <c r="P567" s="837">
        <v>0.66666666666666663</v>
      </c>
      <c r="Q567" s="850">
        <v>150</v>
      </c>
    </row>
    <row r="568" spans="1:17" ht="14.4" customHeight="1" x14ac:dyDescent="0.3">
      <c r="A568" s="831" t="s">
        <v>12206</v>
      </c>
      <c r="B568" s="832" t="s">
        <v>11829</v>
      </c>
      <c r="C568" s="832" t="s">
        <v>8203</v>
      </c>
      <c r="D568" s="832" t="s">
        <v>12248</v>
      </c>
      <c r="E568" s="832" t="s">
        <v>12249</v>
      </c>
      <c r="F568" s="849">
        <v>138</v>
      </c>
      <c r="G568" s="849">
        <v>32844</v>
      </c>
      <c r="H568" s="849">
        <v>1.0570968780173802</v>
      </c>
      <c r="I568" s="849">
        <v>238</v>
      </c>
      <c r="J568" s="849">
        <v>130</v>
      </c>
      <c r="K568" s="849">
        <v>31070</v>
      </c>
      <c r="L568" s="849">
        <v>1</v>
      </c>
      <c r="M568" s="849">
        <v>239</v>
      </c>
      <c r="N568" s="849">
        <v>110</v>
      </c>
      <c r="O568" s="849">
        <v>26290</v>
      </c>
      <c r="P568" s="837">
        <v>0.84615384615384615</v>
      </c>
      <c r="Q568" s="850">
        <v>239</v>
      </c>
    </row>
    <row r="569" spans="1:17" ht="14.4" customHeight="1" x14ac:dyDescent="0.3">
      <c r="A569" s="831" t="s">
        <v>12206</v>
      </c>
      <c r="B569" s="832" t="s">
        <v>11829</v>
      </c>
      <c r="C569" s="832" t="s">
        <v>8203</v>
      </c>
      <c r="D569" s="832" t="s">
        <v>12250</v>
      </c>
      <c r="E569" s="832" t="s">
        <v>12251</v>
      </c>
      <c r="F569" s="849">
        <v>16</v>
      </c>
      <c r="G569" s="849">
        <v>1776</v>
      </c>
      <c r="H569" s="849">
        <v>1.7777777777777777</v>
      </c>
      <c r="I569" s="849">
        <v>111</v>
      </c>
      <c r="J569" s="849">
        <v>9</v>
      </c>
      <c r="K569" s="849">
        <v>999</v>
      </c>
      <c r="L569" s="849">
        <v>1</v>
      </c>
      <c r="M569" s="849">
        <v>111</v>
      </c>
      <c r="N569" s="849">
        <v>16</v>
      </c>
      <c r="O569" s="849">
        <v>1776</v>
      </c>
      <c r="P569" s="837">
        <v>1.7777777777777777</v>
      </c>
      <c r="Q569" s="850">
        <v>111</v>
      </c>
    </row>
    <row r="570" spans="1:17" ht="14.4" customHeight="1" x14ac:dyDescent="0.3">
      <c r="A570" s="831" t="s">
        <v>12206</v>
      </c>
      <c r="B570" s="832" t="s">
        <v>11829</v>
      </c>
      <c r="C570" s="832" t="s">
        <v>8203</v>
      </c>
      <c r="D570" s="832" t="s">
        <v>12252</v>
      </c>
      <c r="E570" s="832" t="s">
        <v>12253</v>
      </c>
      <c r="F570" s="849"/>
      <c r="G570" s="849"/>
      <c r="H570" s="849"/>
      <c r="I570" s="849"/>
      <c r="J570" s="849"/>
      <c r="K570" s="849"/>
      <c r="L570" s="849"/>
      <c r="M570" s="849"/>
      <c r="N570" s="849">
        <v>2</v>
      </c>
      <c r="O570" s="849">
        <v>662</v>
      </c>
      <c r="P570" s="837"/>
      <c r="Q570" s="850">
        <v>331</v>
      </c>
    </row>
    <row r="571" spans="1:17" ht="14.4" customHeight="1" x14ac:dyDescent="0.3">
      <c r="A571" s="831" t="s">
        <v>12206</v>
      </c>
      <c r="B571" s="832" t="s">
        <v>11829</v>
      </c>
      <c r="C571" s="832" t="s">
        <v>8203</v>
      </c>
      <c r="D571" s="832" t="s">
        <v>12254</v>
      </c>
      <c r="E571" s="832" t="s">
        <v>12255</v>
      </c>
      <c r="F571" s="849">
        <v>51</v>
      </c>
      <c r="G571" s="849">
        <v>15861</v>
      </c>
      <c r="H571" s="849">
        <v>8.4727564102564106</v>
      </c>
      <c r="I571" s="849">
        <v>311</v>
      </c>
      <c r="J571" s="849">
        <v>6</v>
      </c>
      <c r="K571" s="849">
        <v>1872</v>
      </c>
      <c r="L571" s="849">
        <v>1</v>
      </c>
      <c r="M571" s="849">
        <v>312</v>
      </c>
      <c r="N571" s="849">
        <v>28</v>
      </c>
      <c r="O571" s="849">
        <v>8736</v>
      </c>
      <c r="P571" s="837">
        <v>4.666666666666667</v>
      </c>
      <c r="Q571" s="850">
        <v>312</v>
      </c>
    </row>
    <row r="572" spans="1:17" ht="14.4" customHeight="1" x14ac:dyDescent="0.3">
      <c r="A572" s="831" t="s">
        <v>12206</v>
      </c>
      <c r="B572" s="832" t="s">
        <v>11829</v>
      </c>
      <c r="C572" s="832" t="s">
        <v>8203</v>
      </c>
      <c r="D572" s="832" t="s">
        <v>11340</v>
      </c>
      <c r="E572" s="832" t="s">
        <v>11341</v>
      </c>
      <c r="F572" s="849">
        <v>38</v>
      </c>
      <c r="G572" s="849">
        <v>874</v>
      </c>
      <c r="H572" s="849">
        <v>0.5757575757575758</v>
      </c>
      <c r="I572" s="849">
        <v>23</v>
      </c>
      <c r="J572" s="849">
        <v>66</v>
      </c>
      <c r="K572" s="849">
        <v>1518</v>
      </c>
      <c r="L572" s="849">
        <v>1</v>
      </c>
      <c r="M572" s="849">
        <v>23</v>
      </c>
      <c r="N572" s="849">
        <v>28</v>
      </c>
      <c r="O572" s="849">
        <v>644</v>
      </c>
      <c r="P572" s="837">
        <v>0.42424242424242425</v>
      </c>
      <c r="Q572" s="850">
        <v>23</v>
      </c>
    </row>
    <row r="573" spans="1:17" ht="14.4" customHeight="1" x14ac:dyDescent="0.3">
      <c r="A573" s="831" t="s">
        <v>12206</v>
      </c>
      <c r="B573" s="832" t="s">
        <v>11829</v>
      </c>
      <c r="C573" s="832" t="s">
        <v>8203</v>
      </c>
      <c r="D573" s="832" t="s">
        <v>11411</v>
      </c>
      <c r="E573" s="832" t="s">
        <v>11412</v>
      </c>
      <c r="F573" s="849">
        <v>200</v>
      </c>
      <c r="G573" s="849">
        <v>69800</v>
      </c>
      <c r="H573" s="849">
        <v>1.2386867790594498</v>
      </c>
      <c r="I573" s="849">
        <v>349</v>
      </c>
      <c r="J573" s="849">
        <v>161</v>
      </c>
      <c r="K573" s="849">
        <v>56350</v>
      </c>
      <c r="L573" s="849">
        <v>1</v>
      </c>
      <c r="M573" s="849">
        <v>350</v>
      </c>
      <c r="N573" s="849">
        <v>213</v>
      </c>
      <c r="O573" s="849">
        <v>74550</v>
      </c>
      <c r="P573" s="837">
        <v>1.3229813664596273</v>
      </c>
      <c r="Q573" s="850">
        <v>350</v>
      </c>
    </row>
    <row r="574" spans="1:17" ht="14.4" customHeight="1" x14ac:dyDescent="0.3">
      <c r="A574" s="831" t="s">
        <v>12206</v>
      </c>
      <c r="B574" s="832" t="s">
        <v>11829</v>
      </c>
      <c r="C574" s="832" t="s">
        <v>8203</v>
      </c>
      <c r="D574" s="832" t="s">
        <v>11325</v>
      </c>
      <c r="E574" s="832" t="s">
        <v>11326</v>
      </c>
      <c r="F574" s="849">
        <v>18</v>
      </c>
      <c r="G574" s="849">
        <v>22824</v>
      </c>
      <c r="H574" s="849">
        <v>0.847121701369558</v>
      </c>
      <c r="I574" s="849">
        <v>1268</v>
      </c>
      <c r="J574" s="849">
        <v>21</v>
      </c>
      <c r="K574" s="849">
        <v>26943</v>
      </c>
      <c r="L574" s="849">
        <v>1</v>
      </c>
      <c r="M574" s="849">
        <v>1283</v>
      </c>
      <c r="N574" s="849"/>
      <c r="O574" s="849"/>
      <c r="P574" s="837"/>
      <c r="Q574" s="850"/>
    </row>
    <row r="575" spans="1:17" ht="14.4" customHeight="1" x14ac:dyDescent="0.3">
      <c r="A575" s="831" t="s">
        <v>12206</v>
      </c>
      <c r="B575" s="832" t="s">
        <v>11829</v>
      </c>
      <c r="C575" s="832" t="s">
        <v>8203</v>
      </c>
      <c r="D575" s="832" t="s">
        <v>8572</v>
      </c>
      <c r="E575" s="832" t="s">
        <v>8573</v>
      </c>
      <c r="F575" s="849">
        <v>1</v>
      </c>
      <c r="G575" s="849">
        <v>148</v>
      </c>
      <c r="H575" s="849"/>
      <c r="I575" s="849">
        <v>148</v>
      </c>
      <c r="J575" s="849"/>
      <c r="K575" s="849"/>
      <c r="L575" s="849"/>
      <c r="M575" s="849"/>
      <c r="N575" s="849">
        <v>1</v>
      </c>
      <c r="O575" s="849">
        <v>149</v>
      </c>
      <c r="P575" s="837"/>
      <c r="Q575" s="850">
        <v>149</v>
      </c>
    </row>
    <row r="576" spans="1:17" ht="14.4" customHeight="1" x14ac:dyDescent="0.3">
      <c r="A576" s="831" t="s">
        <v>12206</v>
      </c>
      <c r="B576" s="832" t="s">
        <v>11829</v>
      </c>
      <c r="C576" s="832" t="s">
        <v>8203</v>
      </c>
      <c r="D576" s="832" t="s">
        <v>12256</v>
      </c>
      <c r="E576" s="832" t="s">
        <v>12257</v>
      </c>
      <c r="F576" s="849">
        <v>142</v>
      </c>
      <c r="G576" s="849">
        <v>41748</v>
      </c>
      <c r="H576" s="849">
        <v>1.0886049543676661</v>
      </c>
      <c r="I576" s="849">
        <v>294</v>
      </c>
      <c r="J576" s="849">
        <v>130</v>
      </c>
      <c r="K576" s="849">
        <v>38350</v>
      </c>
      <c r="L576" s="849">
        <v>1</v>
      </c>
      <c r="M576" s="849">
        <v>295</v>
      </c>
      <c r="N576" s="849">
        <v>115</v>
      </c>
      <c r="O576" s="849">
        <v>33925</v>
      </c>
      <c r="P576" s="837">
        <v>0.88461538461538458</v>
      </c>
      <c r="Q576" s="850">
        <v>295</v>
      </c>
    </row>
    <row r="577" spans="1:17" ht="14.4" customHeight="1" x14ac:dyDescent="0.3">
      <c r="A577" s="831" t="s">
        <v>12206</v>
      </c>
      <c r="B577" s="832" t="s">
        <v>11829</v>
      </c>
      <c r="C577" s="832" t="s">
        <v>8203</v>
      </c>
      <c r="D577" s="832" t="s">
        <v>12258</v>
      </c>
      <c r="E577" s="832" t="s">
        <v>12259</v>
      </c>
      <c r="F577" s="849">
        <v>72</v>
      </c>
      <c r="G577" s="849">
        <v>14904</v>
      </c>
      <c r="H577" s="849">
        <v>0.73516499778029887</v>
      </c>
      <c r="I577" s="849">
        <v>207</v>
      </c>
      <c r="J577" s="849">
        <v>97</v>
      </c>
      <c r="K577" s="849">
        <v>20273</v>
      </c>
      <c r="L577" s="849">
        <v>1</v>
      </c>
      <c r="M577" s="849">
        <v>209</v>
      </c>
      <c r="N577" s="849">
        <v>90</v>
      </c>
      <c r="O577" s="849">
        <v>18810</v>
      </c>
      <c r="P577" s="837">
        <v>0.92783505154639179</v>
      </c>
      <c r="Q577" s="850">
        <v>209</v>
      </c>
    </row>
    <row r="578" spans="1:17" ht="14.4" customHeight="1" x14ac:dyDescent="0.3">
      <c r="A578" s="831" t="s">
        <v>12206</v>
      </c>
      <c r="B578" s="832" t="s">
        <v>11829</v>
      </c>
      <c r="C578" s="832" t="s">
        <v>8203</v>
      </c>
      <c r="D578" s="832" t="s">
        <v>12260</v>
      </c>
      <c r="E578" s="832" t="s">
        <v>12261</v>
      </c>
      <c r="F578" s="849">
        <v>50</v>
      </c>
      <c r="G578" s="849">
        <v>1950</v>
      </c>
      <c r="H578" s="849">
        <v>0.84051724137931039</v>
      </c>
      <c r="I578" s="849">
        <v>39</v>
      </c>
      <c r="J578" s="849">
        <v>58</v>
      </c>
      <c r="K578" s="849">
        <v>2320</v>
      </c>
      <c r="L578" s="849">
        <v>1</v>
      </c>
      <c r="M578" s="849">
        <v>40</v>
      </c>
      <c r="N578" s="849">
        <v>53</v>
      </c>
      <c r="O578" s="849">
        <v>2120</v>
      </c>
      <c r="P578" s="837">
        <v>0.91379310344827591</v>
      </c>
      <c r="Q578" s="850">
        <v>40</v>
      </c>
    </row>
    <row r="579" spans="1:17" ht="14.4" customHeight="1" x14ac:dyDescent="0.3">
      <c r="A579" s="831" t="s">
        <v>12206</v>
      </c>
      <c r="B579" s="832" t="s">
        <v>11829</v>
      </c>
      <c r="C579" s="832" t="s">
        <v>8203</v>
      </c>
      <c r="D579" s="832" t="s">
        <v>12262</v>
      </c>
      <c r="E579" s="832" t="s">
        <v>12263</v>
      </c>
      <c r="F579" s="849">
        <v>3</v>
      </c>
      <c r="G579" s="849">
        <v>15009</v>
      </c>
      <c r="H579" s="849">
        <v>0.59772998805256872</v>
      </c>
      <c r="I579" s="849">
        <v>5003</v>
      </c>
      <c r="J579" s="849">
        <v>5</v>
      </c>
      <c r="K579" s="849">
        <v>25110</v>
      </c>
      <c r="L579" s="849">
        <v>1</v>
      </c>
      <c r="M579" s="849">
        <v>5022</v>
      </c>
      <c r="N579" s="849">
        <v>2</v>
      </c>
      <c r="O579" s="849">
        <v>10046</v>
      </c>
      <c r="P579" s="837">
        <v>0.40007964954201514</v>
      </c>
      <c r="Q579" s="850">
        <v>5023</v>
      </c>
    </row>
    <row r="580" spans="1:17" ht="14.4" customHeight="1" x14ac:dyDescent="0.3">
      <c r="A580" s="831" t="s">
        <v>12206</v>
      </c>
      <c r="B580" s="832" t="s">
        <v>11829</v>
      </c>
      <c r="C580" s="832" t="s">
        <v>8203</v>
      </c>
      <c r="D580" s="832" t="s">
        <v>11670</v>
      </c>
      <c r="E580" s="832" t="s">
        <v>11671</v>
      </c>
      <c r="F580" s="849">
        <v>144</v>
      </c>
      <c r="G580" s="849">
        <v>24480</v>
      </c>
      <c r="H580" s="849">
        <v>0.84210526315789469</v>
      </c>
      <c r="I580" s="849">
        <v>170</v>
      </c>
      <c r="J580" s="849">
        <v>170</v>
      </c>
      <c r="K580" s="849">
        <v>29070</v>
      </c>
      <c r="L580" s="849">
        <v>1</v>
      </c>
      <c r="M580" s="849">
        <v>171</v>
      </c>
      <c r="N580" s="849">
        <v>165</v>
      </c>
      <c r="O580" s="849">
        <v>28215</v>
      </c>
      <c r="P580" s="837">
        <v>0.97058823529411764</v>
      </c>
      <c r="Q580" s="850">
        <v>171</v>
      </c>
    </row>
    <row r="581" spans="1:17" ht="14.4" customHeight="1" x14ac:dyDescent="0.3">
      <c r="A581" s="831" t="s">
        <v>12206</v>
      </c>
      <c r="B581" s="832" t="s">
        <v>11829</v>
      </c>
      <c r="C581" s="832" t="s">
        <v>8203</v>
      </c>
      <c r="D581" s="832" t="s">
        <v>11674</v>
      </c>
      <c r="E581" s="832" t="s">
        <v>11675</v>
      </c>
      <c r="F581" s="849">
        <v>50</v>
      </c>
      <c r="G581" s="849">
        <v>16300</v>
      </c>
      <c r="H581" s="849">
        <v>0.80398540001972973</v>
      </c>
      <c r="I581" s="849">
        <v>326</v>
      </c>
      <c r="J581" s="849">
        <v>62</v>
      </c>
      <c r="K581" s="849">
        <v>20274</v>
      </c>
      <c r="L581" s="849">
        <v>1</v>
      </c>
      <c r="M581" s="849">
        <v>327</v>
      </c>
      <c r="N581" s="849">
        <v>55</v>
      </c>
      <c r="O581" s="849">
        <v>17985</v>
      </c>
      <c r="P581" s="837">
        <v>0.88709677419354838</v>
      </c>
      <c r="Q581" s="850">
        <v>327</v>
      </c>
    </row>
    <row r="582" spans="1:17" ht="14.4" customHeight="1" x14ac:dyDescent="0.3">
      <c r="A582" s="831" t="s">
        <v>12206</v>
      </c>
      <c r="B582" s="832" t="s">
        <v>11829</v>
      </c>
      <c r="C582" s="832" t="s">
        <v>8203</v>
      </c>
      <c r="D582" s="832" t="s">
        <v>12264</v>
      </c>
      <c r="E582" s="832" t="s">
        <v>12265</v>
      </c>
      <c r="F582" s="849">
        <v>7</v>
      </c>
      <c r="G582" s="849">
        <v>4816</v>
      </c>
      <c r="H582" s="849">
        <v>1.3959420289855073</v>
      </c>
      <c r="I582" s="849">
        <v>688</v>
      </c>
      <c r="J582" s="849">
        <v>5</v>
      </c>
      <c r="K582" s="849">
        <v>3450</v>
      </c>
      <c r="L582" s="849">
        <v>1</v>
      </c>
      <c r="M582" s="849">
        <v>690</v>
      </c>
      <c r="N582" s="849">
        <v>9</v>
      </c>
      <c r="O582" s="849">
        <v>6210</v>
      </c>
      <c r="P582" s="837">
        <v>1.8</v>
      </c>
      <c r="Q582" s="850">
        <v>690</v>
      </c>
    </row>
    <row r="583" spans="1:17" ht="14.4" customHeight="1" x14ac:dyDescent="0.3">
      <c r="A583" s="831" t="s">
        <v>12206</v>
      </c>
      <c r="B583" s="832" t="s">
        <v>11829</v>
      </c>
      <c r="C583" s="832" t="s">
        <v>8203</v>
      </c>
      <c r="D583" s="832" t="s">
        <v>12266</v>
      </c>
      <c r="E583" s="832" t="s">
        <v>12267</v>
      </c>
      <c r="F583" s="849">
        <v>97</v>
      </c>
      <c r="G583" s="849">
        <v>33756</v>
      </c>
      <c r="H583" s="849">
        <v>1.0836597110754413</v>
      </c>
      <c r="I583" s="849">
        <v>348</v>
      </c>
      <c r="J583" s="849">
        <v>89</v>
      </c>
      <c r="K583" s="849">
        <v>31150</v>
      </c>
      <c r="L583" s="849">
        <v>1</v>
      </c>
      <c r="M583" s="849">
        <v>350</v>
      </c>
      <c r="N583" s="849">
        <v>98</v>
      </c>
      <c r="O583" s="849">
        <v>34300</v>
      </c>
      <c r="P583" s="837">
        <v>1.101123595505618</v>
      </c>
      <c r="Q583" s="850">
        <v>350</v>
      </c>
    </row>
    <row r="584" spans="1:17" ht="14.4" customHeight="1" x14ac:dyDescent="0.3">
      <c r="A584" s="831" t="s">
        <v>12206</v>
      </c>
      <c r="B584" s="832" t="s">
        <v>11829</v>
      </c>
      <c r="C584" s="832" t="s">
        <v>8203</v>
      </c>
      <c r="D584" s="832" t="s">
        <v>11698</v>
      </c>
      <c r="E584" s="832" t="s">
        <v>11699</v>
      </c>
      <c r="F584" s="849">
        <v>112</v>
      </c>
      <c r="G584" s="849">
        <v>19376</v>
      </c>
      <c r="H584" s="849">
        <v>0.82486164325244782</v>
      </c>
      <c r="I584" s="849">
        <v>173</v>
      </c>
      <c r="J584" s="849">
        <v>135</v>
      </c>
      <c r="K584" s="849">
        <v>23490</v>
      </c>
      <c r="L584" s="849">
        <v>1</v>
      </c>
      <c r="M584" s="849">
        <v>174</v>
      </c>
      <c r="N584" s="849">
        <v>139</v>
      </c>
      <c r="O584" s="849">
        <v>24186</v>
      </c>
      <c r="P584" s="837">
        <v>1.0296296296296297</v>
      </c>
      <c r="Q584" s="850">
        <v>174</v>
      </c>
    </row>
    <row r="585" spans="1:17" ht="14.4" customHeight="1" x14ac:dyDescent="0.3">
      <c r="A585" s="831" t="s">
        <v>12206</v>
      </c>
      <c r="B585" s="832" t="s">
        <v>11829</v>
      </c>
      <c r="C585" s="832" t="s">
        <v>8203</v>
      </c>
      <c r="D585" s="832" t="s">
        <v>12268</v>
      </c>
      <c r="E585" s="832" t="s">
        <v>12269</v>
      </c>
      <c r="F585" s="849">
        <v>40</v>
      </c>
      <c r="G585" s="849">
        <v>16000</v>
      </c>
      <c r="H585" s="849">
        <v>0.58676837318468533</v>
      </c>
      <c r="I585" s="849">
        <v>400</v>
      </c>
      <c r="J585" s="849">
        <v>68</v>
      </c>
      <c r="K585" s="849">
        <v>27268</v>
      </c>
      <c r="L585" s="849">
        <v>1</v>
      </c>
      <c r="M585" s="849">
        <v>401</v>
      </c>
      <c r="N585" s="849">
        <v>76</v>
      </c>
      <c r="O585" s="849">
        <v>30476</v>
      </c>
      <c r="P585" s="837">
        <v>1.1176470588235294</v>
      </c>
      <c r="Q585" s="850">
        <v>401</v>
      </c>
    </row>
    <row r="586" spans="1:17" ht="14.4" customHeight="1" x14ac:dyDescent="0.3">
      <c r="A586" s="831" t="s">
        <v>12206</v>
      </c>
      <c r="B586" s="832" t="s">
        <v>11829</v>
      </c>
      <c r="C586" s="832" t="s">
        <v>8203</v>
      </c>
      <c r="D586" s="832" t="s">
        <v>12270</v>
      </c>
      <c r="E586" s="832" t="s">
        <v>12271</v>
      </c>
      <c r="F586" s="849">
        <v>5</v>
      </c>
      <c r="G586" s="849">
        <v>3260</v>
      </c>
      <c r="H586" s="849">
        <v>0.99694189602446481</v>
      </c>
      <c r="I586" s="849">
        <v>652</v>
      </c>
      <c r="J586" s="849">
        <v>5</v>
      </c>
      <c r="K586" s="849">
        <v>3270</v>
      </c>
      <c r="L586" s="849">
        <v>1</v>
      </c>
      <c r="M586" s="849">
        <v>654</v>
      </c>
      <c r="N586" s="849">
        <v>7</v>
      </c>
      <c r="O586" s="849">
        <v>4578</v>
      </c>
      <c r="P586" s="837">
        <v>1.4</v>
      </c>
      <c r="Q586" s="850">
        <v>654</v>
      </c>
    </row>
    <row r="587" spans="1:17" ht="14.4" customHeight="1" x14ac:dyDescent="0.3">
      <c r="A587" s="831" t="s">
        <v>12206</v>
      </c>
      <c r="B587" s="832" t="s">
        <v>11829</v>
      </c>
      <c r="C587" s="832" t="s">
        <v>8203</v>
      </c>
      <c r="D587" s="832" t="s">
        <v>12272</v>
      </c>
      <c r="E587" s="832" t="s">
        <v>12273</v>
      </c>
      <c r="F587" s="849">
        <v>5</v>
      </c>
      <c r="G587" s="849">
        <v>3260</v>
      </c>
      <c r="H587" s="849">
        <v>0.99694189602446481</v>
      </c>
      <c r="I587" s="849">
        <v>652</v>
      </c>
      <c r="J587" s="849">
        <v>5</v>
      </c>
      <c r="K587" s="849">
        <v>3270</v>
      </c>
      <c r="L587" s="849">
        <v>1</v>
      </c>
      <c r="M587" s="849">
        <v>654</v>
      </c>
      <c r="N587" s="849">
        <v>7</v>
      </c>
      <c r="O587" s="849">
        <v>4578</v>
      </c>
      <c r="P587" s="837">
        <v>1.4</v>
      </c>
      <c r="Q587" s="850">
        <v>654</v>
      </c>
    </row>
    <row r="588" spans="1:17" ht="14.4" customHeight="1" x14ac:dyDescent="0.3">
      <c r="A588" s="831" t="s">
        <v>12206</v>
      </c>
      <c r="B588" s="832" t="s">
        <v>11829</v>
      </c>
      <c r="C588" s="832" t="s">
        <v>8203</v>
      </c>
      <c r="D588" s="832" t="s">
        <v>11346</v>
      </c>
      <c r="E588" s="832" t="s">
        <v>11347</v>
      </c>
      <c r="F588" s="849">
        <v>506</v>
      </c>
      <c r="G588" s="849">
        <v>218592</v>
      </c>
      <c r="H588" s="849">
        <v>1.0829964328180737</v>
      </c>
      <c r="I588" s="849">
        <v>432</v>
      </c>
      <c r="J588" s="849">
        <v>464</v>
      </c>
      <c r="K588" s="849">
        <v>201840</v>
      </c>
      <c r="L588" s="849">
        <v>1</v>
      </c>
      <c r="M588" s="849">
        <v>435</v>
      </c>
      <c r="N588" s="849"/>
      <c r="O588" s="849"/>
      <c r="P588" s="837"/>
      <c r="Q588" s="850"/>
    </row>
    <row r="589" spans="1:17" ht="14.4" customHeight="1" x14ac:dyDescent="0.3">
      <c r="A589" s="831" t="s">
        <v>12206</v>
      </c>
      <c r="B589" s="832" t="s">
        <v>11829</v>
      </c>
      <c r="C589" s="832" t="s">
        <v>8203</v>
      </c>
      <c r="D589" s="832" t="s">
        <v>12274</v>
      </c>
      <c r="E589" s="832" t="s">
        <v>12275</v>
      </c>
      <c r="F589" s="849">
        <v>2</v>
      </c>
      <c r="G589" s="849">
        <v>1384</v>
      </c>
      <c r="H589" s="849">
        <v>1.994236311239193</v>
      </c>
      <c r="I589" s="849">
        <v>692</v>
      </c>
      <c r="J589" s="849">
        <v>1</v>
      </c>
      <c r="K589" s="849">
        <v>694</v>
      </c>
      <c r="L589" s="849">
        <v>1</v>
      </c>
      <c r="M589" s="849">
        <v>694</v>
      </c>
      <c r="N589" s="849">
        <v>1</v>
      </c>
      <c r="O589" s="849">
        <v>694</v>
      </c>
      <c r="P589" s="837">
        <v>1</v>
      </c>
      <c r="Q589" s="850">
        <v>694</v>
      </c>
    </row>
    <row r="590" spans="1:17" ht="14.4" customHeight="1" x14ac:dyDescent="0.3">
      <c r="A590" s="831" t="s">
        <v>12206</v>
      </c>
      <c r="B590" s="832" t="s">
        <v>11829</v>
      </c>
      <c r="C590" s="832" t="s">
        <v>8203</v>
      </c>
      <c r="D590" s="832" t="s">
        <v>12276</v>
      </c>
      <c r="E590" s="832" t="s">
        <v>12277</v>
      </c>
      <c r="F590" s="849">
        <v>20</v>
      </c>
      <c r="G590" s="849">
        <v>13520</v>
      </c>
      <c r="H590" s="849">
        <v>1.1730001735207358</v>
      </c>
      <c r="I590" s="849">
        <v>676</v>
      </c>
      <c r="J590" s="849">
        <v>17</v>
      </c>
      <c r="K590" s="849">
        <v>11526</v>
      </c>
      <c r="L590" s="849">
        <v>1</v>
      </c>
      <c r="M590" s="849">
        <v>678</v>
      </c>
      <c r="N590" s="849">
        <v>12</v>
      </c>
      <c r="O590" s="849">
        <v>8136</v>
      </c>
      <c r="P590" s="837">
        <v>0.70588235294117652</v>
      </c>
      <c r="Q590" s="850">
        <v>678</v>
      </c>
    </row>
    <row r="591" spans="1:17" ht="14.4" customHeight="1" x14ac:dyDescent="0.3">
      <c r="A591" s="831" t="s">
        <v>12206</v>
      </c>
      <c r="B591" s="832" t="s">
        <v>11829</v>
      </c>
      <c r="C591" s="832" t="s">
        <v>8203</v>
      </c>
      <c r="D591" s="832" t="s">
        <v>12276</v>
      </c>
      <c r="E591" s="832" t="s">
        <v>12278</v>
      </c>
      <c r="F591" s="849">
        <v>7</v>
      </c>
      <c r="G591" s="849">
        <v>4732</v>
      </c>
      <c r="H591" s="849">
        <v>3.4896755162241888</v>
      </c>
      <c r="I591" s="849">
        <v>676</v>
      </c>
      <c r="J591" s="849">
        <v>2</v>
      </c>
      <c r="K591" s="849">
        <v>1356</v>
      </c>
      <c r="L591" s="849">
        <v>1</v>
      </c>
      <c r="M591" s="849">
        <v>678</v>
      </c>
      <c r="N591" s="849">
        <v>6</v>
      </c>
      <c r="O591" s="849">
        <v>4068</v>
      </c>
      <c r="P591" s="837">
        <v>3</v>
      </c>
      <c r="Q591" s="850">
        <v>678</v>
      </c>
    </row>
    <row r="592" spans="1:17" ht="14.4" customHeight="1" x14ac:dyDescent="0.3">
      <c r="A592" s="831" t="s">
        <v>12206</v>
      </c>
      <c r="B592" s="832" t="s">
        <v>11829</v>
      </c>
      <c r="C592" s="832" t="s">
        <v>8203</v>
      </c>
      <c r="D592" s="832" t="s">
        <v>12279</v>
      </c>
      <c r="E592" s="832" t="s">
        <v>12280</v>
      </c>
      <c r="F592" s="849">
        <v>31</v>
      </c>
      <c r="G592" s="849">
        <v>14725</v>
      </c>
      <c r="H592" s="849">
        <v>0.96468815513626838</v>
      </c>
      <c r="I592" s="849">
        <v>475</v>
      </c>
      <c r="J592" s="849">
        <v>32</v>
      </c>
      <c r="K592" s="849">
        <v>15264</v>
      </c>
      <c r="L592" s="849">
        <v>1</v>
      </c>
      <c r="M592" s="849">
        <v>477</v>
      </c>
      <c r="N592" s="849">
        <v>34</v>
      </c>
      <c r="O592" s="849">
        <v>16218</v>
      </c>
      <c r="P592" s="837">
        <v>1.0625</v>
      </c>
      <c r="Q592" s="850">
        <v>477</v>
      </c>
    </row>
    <row r="593" spans="1:17" ht="14.4" customHeight="1" x14ac:dyDescent="0.3">
      <c r="A593" s="831" t="s">
        <v>12206</v>
      </c>
      <c r="B593" s="832" t="s">
        <v>11829</v>
      </c>
      <c r="C593" s="832" t="s">
        <v>8203</v>
      </c>
      <c r="D593" s="832" t="s">
        <v>12281</v>
      </c>
      <c r="E593" s="832" t="s">
        <v>12282</v>
      </c>
      <c r="F593" s="849">
        <v>18</v>
      </c>
      <c r="G593" s="849">
        <v>5202</v>
      </c>
      <c r="H593" s="849">
        <v>0.57665447289657468</v>
      </c>
      <c r="I593" s="849">
        <v>289</v>
      </c>
      <c r="J593" s="849">
        <v>31</v>
      </c>
      <c r="K593" s="849">
        <v>9021</v>
      </c>
      <c r="L593" s="849">
        <v>1</v>
      </c>
      <c r="M593" s="849">
        <v>291</v>
      </c>
      <c r="N593" s="849">
        <v>31</v>
      </c>
      <c r="O593" s="849">
        <v>9021</v>
      </c>
      <c r="P593" s="837">
        <v>1</v>
      </c>
      <c r="Q593" s="850">
        <v>291</v>
      </c>
    </row>
    <row r="594" spans="1:17" ht="14.4" customHeight="1" x14ac:dyDescent="0.3">
      <c r="A594" s="831" t="s">
        <v>12206</v>
      </c>
      <c r="B594" s="832" t="s">
        <v>11829</v>
      </c>
      <c r="C594" s="832" t="s">
        <v>8203</v>
      </c>
      <c r="D594" s="832" t="s">
        <v>12283</v>
      </c>
      <c r="E594" s="832" t="s">
        <v>12284</v>
      </c>
      <c r="F594" s="849">
        <v>9</v>
      </c>
      <c r="G594" s="849">
        <v>7308</v>
      </c>
      <c r="H594" s="849">
        <v>0.56180811808118081</v>
      </c>
      <c r="I594" s="849">
        <v>812</v>
      </c>
      <c r="J594" s="849">
        <v>16</v>
      </c>
      <c r="K594" s="849">
        <v>13008</v>
      </c>
      <c r="L594" s="849">
        <v>1</v>
      </c>
      <c r="M594" s="849">
        <v>813</v>
      </c>
      <c r="N594" s="849">
        <v>13</v>
      </c>
      <c r="O594" s="849">
        <v>10582</v>
      </c>
      <c r="P594" s="837">
        <v>0.81349938499384988</v>
      </c>
      <c r="Q594" s="850">
        <v>814</v>
      </c>
    </row>
    <row r="595" spans="1:17" ht="14.4" customHeight="1" x14ac:dyDescent="0.3">
      <c r="A595" s="831" t="s">
        <v>12206</v>
      </c>
      <c r="B595" s="832" t="s">
        <v>11829</v>
      </c>
      <c r="C595" s="832" t="s">
        <v>8203</v>
      </c>
      <c r="D595" s="832" t="s">
        <v>11350</v>
      </c>
      <c r="E595" s="832" t="s">
        <v>11351</v>
      </c>
      <c r="F595" s="849">
        <v>631</v>
      </c>
      <c r="G595" s="849">
        <v>636048</v>
      </c>
      <c r="H595" s="849">
        <v>1.3558784406016575</v>
      </c>
      <c r="I595" s="849">
        <v>1008</v>
      </c>
      <c r="J595" s="849">
        <v>464</v>
      </c>
      <c r="K595" s="849">
        <v>469104</v>
      </c>
      <c r="L595" s="849">
        <v>1</v>
      </c>
      <c r="M595" s="849">
        <v>1011</v>
      </c>
      <c r="N595" s="849"/>
      <c r="O595" s="849"/>
      <c r="P595" s="837"/>
      <c r="Q595" s="850"/>
    </row>
    <row r="596" spans="1:17" ht="14.4" customHeight="1" x14ac:dyDescent="0.3">
      <c r="A596" s="831" t="s">
        <v>12206</v>
      </c>
      <c r="B596" s="832" t="s">
        <v>11829</v>
      </c>
      <c r="C596" s="832" t="s">
        <v>8203</v>
      </c>
      <c r="D596" s="832" t="s">
        <v>12285</v>
      </c>
      <c r="E596" s="832" t="s">
        <v>12286</v>
      </c>
      <c r="F596" s="849">
        <v>72</v>
      </c>
      <c r="G596" s="849">
        <v>12024</v>
      </c>
      <c r="H596" s="849">
        <v>1.0844155844155845</v>
      </c>
      <c r="I596" s="849">
        <v>167</v>
      </c>
      <c r="J596" s="849">
        <v>66</v>
      </c>
      <c r="K596" s="849">
        <v>11088</v>
      </c>
      <c r="L596" s="849">
        <v>1</v>
      </c>
      <c r="M596" s="849">
        <v>168</v>
      </c>
      <c r="N596" s="849">
        <v>80</v>
      </c>
      <c r="O596" s="849">
        <v>13440</v>
      </c>
      <c r="P596" s="837">
        <v>1.2121212121212122</v>
      </c>
      <c r="Q596" s="850">
        <v>168</v>
      </c>
    </row>
    <row r="597" spans="1:17" ht="14.4" customHeight="1" x14ac:dyDescent="0.3">
      <c r="A597" s="831" t="s">
        <v>12206</v>
      </c>
      <c r="B597" s="832" t="s">
        <v>11829</v>
      </c>
      <c r="C597" s="832" t="s">
        <v>8203</v>
      </c>
      <c r="D597" s="832" t="s">
        <v>12287</v>
      </c>
      <c r="E597" s="832" t="s">
        <v>12288</v>
      </c>
      <c r="F597" s="849">
        <v>3</v>
      </c>
      <c r="G597" s="849">
        <v>2559</v>
      </c>
      <c r="H597" s="849"/>
      <c r="I597" s="849">
        <v>853</v>
      </c>
      <c r="J597" s="849"/>
      <c r="K597" s="849"/>
      <c r="L597" s="849"/>
      <c r="M597" s="849"/>
      <c r="N597" s="849">
        <v>2</v>
      </c>
      <c r="O597" s="849">
        <v>1708</v>
      </c>
      <c r="P597" s="837"/>
      <c r="Q597" s="850">
        <v>854</v>
      </c>
    </row>
    <row r="598" spans="1:17" ht="14.4" customHeight="1" x14ac:dyDescent="0.3">
      <c r="A598" s="831" t="s">
        <v>12206</v>
      </c>
      <c r="B598" s="832" t="s">
        <v>11829</v>
      </c>
      <c r="C598" s="832" t="s">
        <v>8203</v>
      </c>
      <c r="D598" s="832" t="s">
        <v>12289</v>
      </c>
      <c r="E598" s="832" t="s">
        <v>12290</v>
      </c>
      <c r="F598" s="849">
        <v>10</v>
      </c>
      <c r="G598" s="849">
        <v>5730</v>
      </c>
      <c r="H598" s="849">
        <v>0.58721049395367908</v>
      </c>
      <c r="I598" s="849">
        <v>573</v>
      </c>
      <c r="J598" s="849">
        <v>17</v>
      </c>
      <c r="K598" s="849">
        <v>9758</v>
      </c>
      <c r="L598" s="849">
        <v>1</v>
      </c>
      <c r="M598" s="849">
        <v>574</v>
      </c>
      <c r="N598" s="849">
        <v>19</v>
      </c>
      <c r="O598" s="849">
        <v>10906</v>
      </c>
      <c r="P598" s="837">
        <v>1.1176470588235294</v>
      </c>
      <c r="Q598" s="850">
        <v>574</v>
      </c>
    </row>
    <row r="599" spans="1:17" ht="14.4" customHeight="1" x14ac:dyDescent="0.3">
      <c r="A599" s="831" t="s">
        <v>12206</v>
      </c>
      <c r="B599" s="832" t="s">
        <v>11829</v>
      </c>
      <c r="C599" s="832" t="s">
        <v>8203</v>
      </c>
      <c r="D599" s="832" t="s">
        <v>12291</v>
      </c>
      <c r="E599" s="832" t="s">
        <v>12292</v>
      </c>
      <c r="F599" s="849">
        <v>13</v>
      </c>
      <c r="G599" s="849">
        <v>2418</v>
      </c>
      <c r="H599" s="849">
        <v>1.8472116119174942</v>
      </c>
      <c r="I599" s="849">
        <v>186</v>
      </c>
      <c r="J599" s="849">
        <v>7</v>
      </c>
      <c r="K599" s="849">
        <v>1309</v>
      </c>
      <c r="L599" s="849">
        <v>1</v>
      </c>
      <c r="M599" s="849">
        <v>187</v>
      </c>
      <c r="N599" s="849">
        <v>10</v>
      </c>
      <c r="O599" s="849">
        <v>1870</v>
      </c>
      <c r="P599" s="837">
        <v>1.4285714285714286</v>
      </c>
      <c r="Q599" s="850">
        <v>187</v>
      </c>
    </row>
    <row r="600" spans="1:17" ht="14.4" customHeight="1" x14ac:dyDescent="0.3">
      <c r="A600" s="831" t="s">
        <v>12206</v>
      </c>
      <c r="B600" s="832" t="s">
        <v>11829</v>
      </c>
      <c r="C600" s="832" t="s">
        <v>8203</v>
      </c>
      <c r="D600" s="832" t="s">
        <v>12293</v>
      </c>
      <c r="E600" s="832" t="s">
        <v>12294</v>
      </c>
      <c r="F600" s="849">
        <v>93</v>
      </c>
      <c r="G600" s="849">
        <v>53475</v>
      </c>
      <c r="H600" s="849">
        <v>0.63155470521541945</v>
      </c>
      <c r="I600" s="849">
        <v>575</v>
      </c>
      <c r="J600" s="849">
        <v>147</v>
      </c>
      <c r="K600" s="849">
        <v>84672</v>
      </c>
      <c r="L600" s="849">
        <v>1</v>
      </c>
      <c r="M600" s="849">
        <v>576</v>
      </c>
      <c r="N600" s="849">
        <v>69</v>
      </c>
      <c r="O600" s="849">
        <v>39744</v>
      </c>
      <c r="P600" s="837">
        <v>0.46938775510204084</v>
      </c>
      <c r="Q600" s="850">
        <v>576</v>
      </c>
    </row>
    <row r="601" spans="1:17" ht="14.4" customHeight="1" x14ac:dyDescent="0.3">
      <c r="A601" s="831" t="s">
        <v>12206</v>
      </c>
      <c r="B601" s="832" t="s">
        <v>11829</v>
      </c>
      <c r="C601" s="832" t="s">
        <v>8203</v>
      </c>
      <c r="D601" s="832" t="s">
        <v>12295</v>
      </c>
      <c r="E601" s="832" t="s">
        <v>12296</v>
      </c>
      <c r="F601" s="849">
        <v>5</v>
      </c>
      <c r="G601" s="849">
        <v>6985</v>
      </c>
      <c r="H601" s="849">
        <v>0.99857040743388137</v>
      </c>
      <c r="I601" s="849">
        <v>1397</v>
      </c>
      <c r="J601" s="849">
        <v>5</v>
      </c>
      <c r="K601" s="849">
        <v>6995</v>
      </c>
      <c r="L601" s="849">
        <v>1</v>
      </c>
      <c r="M601" s="849">
        <v>1399</v>
      </c>
      <c r="N601" s="849">
        <v>7</v>
      </c>
      <c r="O601" s="849">
        <v>9793</v>
      </c>
      <c r="P601" s="837">
        <v>1.4</v>
      </c>
      <c r="Q601" s="850">
        <v>1399</v>
      </c>
    </row>
    <row r="602" spans="1:17" ht="14.4" customHeight="1" x14ac:dyDescent="0.3">
      <c r="A602" s="831" t="s">
        <v>12206</v>
      </c>
      <c r="B602" s="832" t="s">
        <v>11829</v>
      </c>
      <c r="C602" s="832" t="s">
        <v>8203</v>
      </c>
      <c r="D602" s="832" t="s">
        <v>12297</v>
      </c>
      <c r="E602" s="832" t="s">
        <v>12298</v>
      </c>
      <c r="F602" s="849">
        <v>21</v>
      </c>
      <c r="G602" s="849">
        <v>21378</v>
      </c>
      <c r="H602" s="849">
        <v>0.83671232876712331</v>
      </c>
      <c r="I602" s="849">
        <v>1018</v>
      </c>
      <c r="J602" s="849">
        <v>25</v>
      </c>
      <c r="K602" s="849">
        <v>25550</v>
      </c>
      <c r="L602" s="849">
        <v>1</v>
      </c>
      <c r="M602" s="849">
        <v>1022</v>
      </c>
      <c r="N602" s="849">
        <v>21</v>
      </c>
      <c r="O602" s="849">
        <v>21462</v>
      </c>
      <c r="P602" s="837">
        <v>0.84</v>
      </c>
      <c r="Q602" s="850">
        <v>1022</v>
      </c>
    </row>
    <row r="603" spans="1:17" ht="14.4" customHeight="1" x14ac:dyDescent="0.3">
      <c r="A603" s="831" t="s">
        <v>12206</v>
      </c>
      <c r="B603" s="832" t="s">
        <v>11829</v>
      </c>
      <c r="C603" s="832" t="s">
        <v>8203</v>
      </c>
      <c r="D603" s="832" t="s">
        <v>12299</v>
      </c>
      <c r="E603" s="832" t="s">
        <v>12300</v>
      </c>
      <c r="F603" s="849">
        <v>11</v>
      </c>
      <c r="G603" s="849">
        <v>2079</v>
      </c>
      <c r="H603" s="849">
        <v>0.64365325077399382</v>
      </c>
      <c r="I603" s="849">
        <v>189</v>
      </c>
      <c r="J603" s="849">
        <v>17</v>
      </c>
      <c r="K603" s="849">
        <v>3230</v>
      </c>
      <c r="L603" s="849">
        <v>1</v>
      </c>
      <c r="M603" s="849">
        <v>190</v>
      </c>
      <c r="N603" s="849">
        <v>19</v>
      </c>
      <c r="O603" s="849">
        <v>3610</v>
      </c>
      <c r="P603" s="837">
        <v>1.1176470588235294</v>
      </c>
      <c r="Q603" s="850">
        <v>190</v>
      </c>
    </row>
    <row r="604" spans="1:17" ht="14.4" customHeight="1" x14ac:dyDescent="0.3">
      <c r="A604" s="831" t="s">
        <v>12206</v>
      </c>
      <c r="B604" s="832" t="s">
        <v>11829</v>
      </c>
      <c r="C604" s="832" t="s">
        <v>8203</v>
      </c>
      <c r="D604" s="832" t="s">
        <v>12301</v>
      </c>
      <c r="E604" s="832" t="s">
        <v>12302</v>
      </c>
      <c r="F604" s="849">
        <v>9</v>
      </c>
      <c r="G604" s="849">
        <v>7308</v>
      </c>
      <c r="H604" s="849">
        <v>0.56180811808118081</v>
      </c>
      <c r="I604" s="849">
        <v>812</v>
      </c>
      <c r="J604" s="849">
        <v>16</v>
      </c>
      <c r="K604" s="849">
        <v>13008</v>
      </c>
      <c r="L604" s="849">
        <v>1</v>
      </c>
      <c r="M604" s="849">
        <v>813</v>
      </c>
      <c r="N604" s="849">
        <v>13</v>
      </c>
      <c r="O604" s="849">
        <v>10582</v>
      </c>
      <c r="P604" s="837">
        <v>0.81349938499384988</v>
      </c>
      <c r="Q604" s="850">
        <v>814</v>
      </c>
    </row>
    <row r="605" spans="1:17" ht="14.4" customHeight="1" x14ac:dyDescent="0.3">
      <c r="A605" s="831" t="s">
        <v>12206</v>
      </c>
      <c r="B605" s="832" t="s">
        <v>11829</v>
      </c>
      <c r="C605" s="832" t="s">
        <v>8203</v>
      </c>
      <c r="D605" s="832" t="s">
        <v>12303</v>
      </c>
      <c r="E605" s="832" t="s">
        <v>12304</v>
      </c>
      <c r="F605" s="849">
        <v>4</v>
      </c>
      <c r="G605" s="849">
        <v>1032</v>
      </c>
      <c r="H605" s="849">
        <v>3.9692307692307693</v>
      </c>
      <c r="I605" s="849">
        <v>258</v>
      </c>
      <c r="J605" s="849">
        <v>1</v>
      </c>
      <c r="K605" s="849">
        <v>260</v>
      </c>
      <c r="L605" s="849">
        <v>1</v>
      </c>
      <c r="M605" s="849">
        <v>260</v>
      </c>
      <c r="N605" s="849">
        <v>4</v>
      </c>
      <c r="O605" s="849">
        <v>1040</v>
      </c>
      <c r="P605" s="837">
        <v>4</v>
      </c>
      <c r="Q605" s="850">
        <v>260</v>
      </c>
    </row>
    <row r="606" spans="1:17" ht="14.4" customHeight="1" x14ac:dyDescent="0.3">
      <c r="A606" s="831" t="s">
        <v>12206</v>
      </c>
      <c r="B606" s="832" t="s">
        <v>11829</v>
      </c>
      <c r="C606" s="832" t="s">
        <v>8203</v>
      </c>
      <c r="D606" s="832" t="s">
        <v>12305</v>
      </c>
      <c r="E606" s="832" t="s">
        <v>12306</v>
      </c>
      <c r="F606" s="849"/>
      <c r="G606" s="849"/>
      <c r="H606" s="849"/>
      <c r="I606" s="849"/>
      <c r="J606" s="849">
        <v>1</v>
      </c>
      <c r="K606" s="849">
        <v>252</v>
      </c>
      <c r="L606" s="849">
        <v>1</v>
      </c>
      <c r="M606" s="849">
        <v>252</v>
      </c>
      <c r="N606" s="849"/>
      <c r="O606" s="849"/>
      <c r="P606" s="837"/>
      <c r="Q606" s="850"/>
    </row>
    <row r="607" spans="1:17" ht="14.4" customHeight="1" x14ac:dyDescent="0.3">
      <c r="A607" s="831" t="s">
        <v>12206</v>
      </c>
      <c r="B607" s="832" t="s">
        <v>11829</v>
      </c>
      <c r="C607" s="832" t="s">
        <v>8203</v>
      </c>
      <c r="D607" s="832" t="s">
        <v>12307</v>
      </c>
      <c r="E607" s="832" t="s">
        <v>12308</v>
      </c>
      <c r="F607" s="849"/>
      <c r="G607" s="849"/>
      <c r="H607" s="849"/>
      <c r="I607" s="849"/>
      <c r="J607" s="849">
        <v>1</v>
      </c>
      <c r="K607" s="849">
        <v>424</v>
      </c>
      <c r="L607" s="849">
        <v>1</v>
      </c>
      <c r="M607" s="849">
        <v>424</v>
      </c>
      <c r="N607" s="849"/>
      <c r="O607" s="849"/>
      <c r="P607" s="837"/>
      <c r="Q607" s="850"/>
    </row>
    <row r="608" spans="1:17" ht="14.4" customHeight="1" x14ac:dyDescent="0.3">
      <c r="A608" s="831" t="s">
        <v>12206</v>
      </c>
      <c r="B608" s="832" t="s">
        <v>11829</v>
      </c>
      <c r="C608" s="832" t="s">
        <v>8203</v>
      </c>
      <c r="D608" s="832" t="s">
        <v>12309</v>
      </c>
      <c r="E608" s="832" t="s">
        <v>12310</v>
      </c>
      <c r="F608" s="849"/>
      <c r="G608" s="849"/>
      <c r="H608" s="849"/>
      <c r="I608" s="849"/>
      <c r="J608" s="849">
        <v>27</v>
      </c>
      <c r="K608" s="849">
        <v>206982</v>
      </c>
      <c r="L608" s="849">
        <v>1</v>
      </c>
      <c r="M608" s="849">
        <v>7666</v>
      </c>
      <c r="N608" s="849">
        <v>23</v>
      </c>
      <c r="O608" s="849">
        <v>176364</v>
      </c>
      <c r="P608" s="837">
        <v>0.85207409339942608</v>
      </c>
      <c r="Q608" s="850">
        <v>7668</v>
      </c>
    </row>
    <row r="609" spans="1:17" ht="14.4" customHeight="1" x14ac:dyDescent="0.3">
      <c r="A609" s="831" t="s">
        <v>12206</v>
      </c>
      <c r="B609" s="832" t="s">
        <v>11829</v>
      </c>
      <c r="C609" s="832" t="s">
        <v>8203</v>
      </c>
      <c r="D609" s="832" t="s">
        <v>12311</v>
      </c>
      <c r="E609" s="832" t="s">
        <v>12312</v>
      </c>
      <c r="F609" s="849"/>
      <c r="G609" s="849"/>
      <c r="H609" s="849"/>
      <c r="I609" s="849"/>
      <c r="J609" s="849">
        <v>20</v>
      </c>
      <c r="K609" s="849">
        <v>313780</v>
      </c>
      <c r="L609" s="849">
        <v>1</v>
      </c>
      <c r="M609" s="849">
        <v>15689</v>
      </c>
      <c r="N609" s="849">
        <v>10</v>
      </c>
      <c r="O609" s="849">
        <v>156920</v>
      </c>
      <c r="P609" s="837">
        <v>0.50009560838804257</v>
      </c>
      <c r="Q609" s="850">
        <v>15692</v>
      </c>
    </row>
    <row r="610" spans="1:17" ht="14.4" customHeight="1" x14ac:dyDescent="0.3">
      <c r="A610" s="831" t="s">
        <v>12313</v>
      </c>
      <c r="B610" s="832" t="s">
        <v>11320</v>
      </c>
      <c r="C610" s="832" t="s">
        <v>8203</v>
      </c>
      <c r="D610" s="832" t="s">
        <v>11246</v>
      </c>
      <c r="E610" s="832" t="s">
        <v>11247</v>
      </c>
      <c r="F610" s="849">
        <v>10</v>
      </c>
      <c r="G610" s="849">
        <v>6760</v>
      </c>
      <c r="H610" s="849">
        <v>1.0669191919191918</v>
      </c>
      <c r="I610" s="849">
        <v>676</v>
      </c>
      <c r="J610" s="849">
        <v>9</v>
      </c>
      <c r="K610" s="849">
        <v>6336</v>
      </c>
      <c r="L610" s="849">
        <v>1</v>
      </c>
      <c r="M610" s="849">
        <v>704</v>
      </c>
      <c r="N610" s="849">
        <v>9</v>
      </c>
      <c r="O610" s="849">
        <v>6345</v>
      </c>
      <c r="P610" s="837">
        <v>1.0014204545454546</v>
      </c>
      <c r="Q610" s="850">
        <v>705</v>
      </c>
    </row>
    <row r="611" spans="1:17" ht="14.4" customHeight="1" x14ac:dyDescent="0.3">
      <c r="A611" s="831" t="s">
        <v>12313</v>
      </c>
      <c r="B611" s="832" t="s">
        <v>11320</v>
      </c>
      <c r="C611" s="832" t="s">
        <v>8203</v>
      </c>
      <c r="D611" s="832" t="s">
        <v>11371</v>
      </c>
      <c r="E611" s="832" t="s">
        <v>11372</v>
      </c>
      <c r="F611" s="849">
        <v>8</v>
      </c>
      <c r="G611" s="849">
        <v>4024</v>
      </c>
      <c r="H611" s="849">
        <v>1.1316085489313836</v>
      </c>
      <c r="I611" s="849">
        <v>503</v>
      </c>
      <c r="J611" s="849">
        <v>7</v>
      </c>
      <c r="K611" s="849">
        <v>3556</v>
      </c>
      <c r="L611" s="849">
        <v>1</v>
      </c>
      <c r="M611" s="849">
        <v>508</v>
      </c>
      <c r="N611" s="849">
        <v>3</v>
      </c>
      <c r="O611" s="849">
        <v>1524</v>
      </c>
      <c r="P611" s="837">
        <v>0.42857142857142855</v>
      </c>
      <c r="Q611" s="850">
        <v>508</v>
      </c>
    </row>
    <row r="612" spans="1:17" ht="14.4" customHeight="1" x14ac:dyDescent="0.3">
      <c r="A612" s="831" t="s">
        <v>12313</v>
      </c>
      <c r="B612" s="832" t="s">
        <v>11320</v>
      </c>
      <c r="C612" s="832" t="s">
        <v>8203</v>
      </c>
      <c r="D612" s="832" t="s">
        <v>11336</v>
      </c>
      <c r="E612" s="832" t="s">
        <v>11337</v>
      </c>
      <c r="F612" s="849">
        <v>0</v>
      </c>
      <c r="G612" s="849">
        <v>0</v>
      </c>
      <c r="H612" s="849"/>
      <c r="I612" s="849"/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12313</v>
      </c>
      <c r="B613" s="832" t="s">
        <v>11320</v>
      </c>
      <c r="C613" s="832" t="s">
        <v>8203</v>
      </c>
      <c r="D613" s="832" t="s">
        <v>11323</v>
      </c>
      <c r="E613" s="832" t="s">
        <v>11324</v>
      </c>
      <c r="F613" s="849">
        <v>7</v>
      </c>
      <c r="G613" s="849">
        <v>43988</v>
      </c>
      <c r="H613" s="849">
        <v>1.1451629699052379</v>
      </c>
      <c r="I613" s="849">
        <v>6284</v>
      </c>
      <c r="J613" s="849">
        <v>6</v>
      </c>
      <c r="K613" s="849">
        <v>38412</v>
      </c>
      <c r="L613" s="849">
        <v>1</v>
      </c>
      <c r="M613" s="849">
        <v>6402</v>
      </c>
      <c r="N613" s="849">
        <v>3</v>
      </c>
      <c r="O613" s="849">
        <v>19212</v>
      </c>
      <c r="P613" s="837">
        <v>0.500156201187129</v>
      </c>
      <c r="Q613" s="850">
        <v>6404</v>
      </c>
    </row>
    <row r="614" spans="1:17" ht="14.4" customHeight="1" x14ac:dyDescent="0.3">
      <c r="A614" s="831" t="s">
        <v>12313</v>
      </c>
      <c r="B614" s="832" t="s">
        <v>11320</v>
      </c>
      <c r="C614" s="832" t="s">
        <v>8203</v>
      </c>
      <c r="D614" s="832" t="s">
        <v>11325</v>
      </c>
      <c r="E614" s="832" t="s">
        <v>11326</v>
      </c>
      <c r="F614" s="849">
        <v>31</v>
      </c>
      <c r="G614" s="849">
        <v>39308</v>
      </c>
      <c r="H614" s="849">
        <v>1.5318784099766174</v>
      </c>
      <c r="I614" s="849">
        <v>1268</v>
      </c>
      <c r="J614" s="849">
        <v>20</v>
      </c>
      <c r="K614" s="849">
        <v>25660</v>
      </c>
      <c r="L614" s="849">
        <v>1</v>
      </c>
      <c r="M614" s="849">
        <v>1283</v>
      </c>
      <c r="N614" s="849">
        <v>9</v>
      </c>
      <c r="O614" s="849">
        <v>11565</v>
      </c>
      <c r="P614" s="837">
        <v>0.45070148090413092</v>
      </c>
      <c r="Q614" s="850">
        <v>1285</v>
      </c>
    </row>
    <row r="615" spans="1:17" ht="14.4" customHeight="1" x14ac:dyDescent="0.3">
      <c r="A615" s="831" t="s">
        <v>12313</v>
      </c>
      <c r="B615" s="832" t="s">
        <v>11320</v>
      </c>
      <c r="C615" s="832" t="s">
        <v>8203</v>
      </c>
      <c r="D615" s="832" t="s">
        <v>11327</v>
      </c>
      <c r="E615" s="832" t="s">
        <v>11328</v>
      </c>
      <c r="F615" s="849">
        <v>24</v>
      </c>
      <c r="G615" s="849">
        <v>226704</v>
      </c>
      <c r="H615" s="849">
        <v>0.96852250589562183</v>
      </c>
      <c r="I615" s="849">
        <v>9446</v>
      </c>
      <c r="J615" s="849">
        <v>24</v>
      </c>
      <c r="K615" s="849">
        <v>234072</v>
      </c>
      <c r="L615" s="849">
        <v>1</v>
      </c>
      <c r="M615" s="849">
        <v>9753</v>
      </c>
      <c r="N615" s="849">
        <v>16</v>
      </c>
      <c r="O615" s="849">
        <v>156192</v>
      </c>
      <c r="P615" s="837">
        <v>0.66728186199118222</v>
      </c>
      <c r="Q615" s="850">
        <v>9762</v>
      </c>
    </row>
    <row r="616" spans="1:17" ht="14.4" customHeight="1" x14ac:dyDescent="0.3">
      <c r="A616" s="831" t="s">
        <v>12313</v>
      </c>
      <c r="B616" s="832" t="s">
        <v>11320</v>
      </c>
      <c r="C616" s="832" t="s">
        <v>8203</v>
      </c>
      <c r="D616" s="832" t="s">
        <v>11254</v>
      </c>
      <c r="E616" s="832" t="s">
        <v>11255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178</v>
      </c>
      <c r="P616" s="837"/>
      <c r="Q616" s="850">
        <v>178</v>
      </c>
    </row>
    <row r="617" spans="1:17" ht="14.4" customHeight="1" x14ac:dyDescent="0.3">
      <c r="A617" s="831" t="s">
        <v>12313</v>
      </c>
      <c r="B617" s="832" t="s">
        <v>11320</v>
      </c>
      <c r="C617" s="832" t="s">
        <v>8203</v>
      </c>
      <c r="D617" s="832" t="s">
        <v>11348</v>
      </c>
      <c r="E617" s="832" t="s">
        <v>11349</v>
      </c>
      <c r="F617" s="849">
        <v>3</v>
      </c>
      <c r="G617" s="849">
        <v>1716</v>
      </c>
      <c r="H617" s="849">
        <v>0.10584752035529238</v>
      </c>
      <c r="I617" s="849">
        <v>572</v>
      </c>
      <c r="J617" s="849">
        <v>28</v>
      </c>
      <c r="K617" s="849">
        <v>16212</v>
      </c>
      <c r="L617" s="849">
        <v>1</v>
      </c>
      <c r="M617" s="849">
        <v>579</v>
      </c>
      <c r="N617" s="849"/>
      <c r="O617" s="849"/>
      <c r="P617" s="837"/>
      <c r="Q617" s="850"/>
    </row>
    <row r="618" spans="1:17" ht="14.4" customHeight="1" x14ac:dyDescent="0.3">
      <c r="A618" s="831" t="s">
        <v>12313</v>
      </c>
      <c r="B618" s="832" t="s">
        <v>11320</v>
      </c>
      <c r="C618" s="832" t="s">
        <v>8203</v>
      </c>
      <c r="D618" s="832" t="s">
        <v>11350</v>
      </c>
      <c r="E618" s="832" t="s">
        <v>11351</v>
      </c>
      <c r="F618" s="849">
        <v>3</v>
      </c>
      <c r="G618" s="849">
        <v>3024</v>
      </c>
      <c r="H618" s="849"/>
      <c r="I618" s="849">
        <v>1008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12313</v>
      </c>
      <c r="B619" s="832" t="s">
        <v>11320</v>
      </c>
      <c r="C619" s="832" t="s">
        <v>8203</v>
      </c>
      <c r="D619" s="832" t="s">
        <v>12097</v>
      </c>
      <c r="E619" s="832" t="s">
        <v>12098</v>
      </c>
      <c r="F619" s="849">
        <v>8</v>
      </c>
      <c r="G619" s="849">
        <v>1360</v>
      </c>
      <c r="H619" s="849">
        <v>0.96590909090909094</v>
      </c>
      <c r="I619" s="849">
        <v>170</v>
      </c>
      <c r="J619" s="849">
        <v>8</v>
      </c>
      <c r="K619" s="849">
        <v>1408</v>
      </c>
      <c r="L619" s="849">
        <v>1</v>
      </c>
      <c r="M619" s="849">
        <v>176</v>
      </c>
      <c r="N619" s="849">
        <v>3</v>
      </c>
      <c r="O619" s="849">
        <v>528</v>
      </c>
      <c r="P619" s="837">
        <v>0.375</v>
      </c>
      <c r="Q619" s="850">
        <v>176</v>
      </c>
    </row>
    <row r="620" spans="1:17" ht="14.4" customHeight="1" x14ac:dyDescent="0.3">
      <c r="A620" s="831" t="s">
        <v>12313</v>
      </c>
      <c r="B620" s="832" t="s">
        <v>11320</v>
      </c>
      <c r="C620" s="832" t="s">
        <v>8203</v>
      </c>
      <c r="D620" s="832" t="s">
        <v>11329</v>
      </c>
      <c r="E620" s="832" t="s">
        <v>11330</v>
      </c>
      <c r="F620" s="849">
        <v>69</v>
      </c>
      <c r="G620" s="849">
        <v>156216</v>
      </c>
      <c r="H620" s="849">
        <v>0.93284446620725892</v>
      </c>
      <c r="I620" s="849">
        <v>2264</v>
      </c>
      <c r="J620" s="849">
        <v>73</v>
      </c>
      <c r="K620" s="849">
        <v>167462</v>
      </c>
      <c r="L620" s="849">
        <v>1</v>
      </c>
      <c r="M620" s="849">
        <v>2294</v>
      </c>
      <c r="N620" s="849">
        <v>24</v>
      </c>
      <c r="O620" s="849">
        <v>55128</v>
      </c>
      <c r="P620" s="837">
        <v>0.32919707157444672</v>
      </c>
      <c r="Q620" s="850">
        <v>2297</v>
      </c>
    </row>
    <row r="621" spans="1:17" ht="14.4" customHeight="1" thickBot="1" x14ac:dyDescent="0.35">
      <c r="A621" s="839" t="s">
        <v>12313</v>
      </c>
      <c r="B621" s="840" t="s">
        <v>11320</v>
      </c>
      <c r="C621" s="840" t="s">
        <v>8203</v>
      </c>
      <c r="D621" s="840" t="s">
        <v>11358</v>
      </c>
      <c r="E621" s="840" t="s">
        <v>11359</v>
      </c>
      <c r="F621" s="851"/>
      <c r="G621" s="851"/>
      <c r="H621" s="851"/>
      <c r="I621" s="851"/>
      <c r="J621" s="851">
        <v>1</v>
      </c>
      <c r="K621" s="851">
        <v>391</v>
      </c>
      <c r="L621" s="851">
        <v>1</v>
      </c>
      <c r="M621" s="851">
        <v>391</v>
      </c>
      <c r="N621" s="851"/>
      <c r="O621" s="851"/>
      <c r="P621" s="845"/>
      <c r="Q62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21280</v>
      </c>
      <c r="D3" s="193">
        <f>SUBTOTAL(9,D6:D1048576)</f>
        <v>20963</v>
      </c>
      <c r="E3" s="193">
        <f>SUBTOTAL(9,E6:E1048576)</f>
        <v>20858</v>
      </c>
      <c r="F3" s="194">
        <f>IF(OR(E3=0,D3=0),"",E3/D3)</f>
        <v>0.99499117492725275</v>
      </c>
      <c r="G3" s="388">
        <f>SUBTOTAL(9,G6:G1048576)</f>
        <v>53306.852600000006</v>
      </c>
      <c r="H3" s="389">
        <f>SUBTOTAL(9,H6:H1048576)</f>
        <v>45470.013800000008</v>
      </c>
      <c r="I3" s="389">
        <f>SUBTOTAL(9,I6:I1048576)</f>
        <v>45239.994500000008</v>
      </c>
      <c r="J3" s="194">
        <f>IF(OR(I3=0,H3=0),"",I3/H3)</f>
        <v>0.99494129689487798</v>
      </c>
      <c r="K3" s="388">
        <f>SUBTOTAL(9,K6:K1048576)</f>
        <v>13401.279999999999</v>
      </c>
      <c r="L3" s="389">
        <f>SUBTOTAL(9,L6:L1048576)</f>
        <v>10537.3</v>
      </c>
      <c r="M3" s="389">
        <f>SUBTOTAL(9,M6:M1048576)</f>
        <v>10543.4</v>
      </c>
      <c r="N3" s="195">
        <f>IF(OR(M3=0,E3=0),"",M3*1000/E3)</f>
        <v>505.48470610796818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92</v>
      </c>
    </row>
    <row r="6" spans="1:14" ht="14.4" customHeight="1" x14ac:dyDescent="0.3">
      <c r="A6" s="1000" t="s">
        <v>9299</v>
      </c>
      <c r="B6" s="1003" t="s">
        <v>12315</v>
      </c>
      <c r="C6" s="1008">
        <v>10982</v>
      </c>
      <c r="D6" s="1009">
        <v>10631</v>
      </c>
      <c r="E6" s="1009">
        <v>11025</v>
      </c>
      <c r="F6" s="1014">
        <v>1.037061424136958</v>
      </c>
      <c r="G6" s="1008">
        <v>12553.347800000001</v>
      </c>
      <c r="H6" s="1009">
        <v>12068.213400000004</v>
      </c>
      <c r="I6" s="1009">
        <v>12361.888000000004</v>
      </c>
      <c r="J6" s="1014">
        <v>1.0243345547734515</v>
      </c>
      <c r="K6" s="1008">
        <v>658.92</v>
      </c>
      <c r="L6" s="1009">
        <v>637.86</v>
      </c>
      <c r="M6" s="1009">
        <v>661.5</v>
      </c>
      <c r="N6" s="1019">
        <v>60</v>
      </c>
    </row>
    <row r="7" spans="1:14" ht="14.4" customHeight="1" x14ac:dyDescent="0.3">
      <c r="A7" s="1001" t="s">
        <v>8861</v>
      </c>
      <c r="B7" s="1004" t="s">
        <v>12315</v>
      </c>
      <c r="C7" s="1010">
        <v>6174</v>
      </c>
      <c r="D7" s="1011">
        <v>6088</v>
      </c>
      <c r="E7" s="1011">
        <v>5954</v>
      </c>
      <c r="F7" s="1015">
        <v>0.97798948751642578</v>
      </c>
      <c r="G7" s="1010">
        <v>983.67480000000103</v>
      </c>
      <c r="H7" s="1011">
        <v>969.9422999999997</v>
      </c>
      <c r="I7" s="1011">
        <v>954.10136000000068</v>
      </c>
      <c r="J7" s="1015">
        <v>0.98366816252884426</v>
      </c>
      <c r="K7" s="1010">
        <v>316.02</v>
      </c>
      <c r="L7" s="1011">
        <v>311.7</v>
      </c>
      <c r="M7" s="1011">
        <v>308.76</v>
      </c>
      <c r="N7" s="1020">
        <v>51.85757473967081</v>
      </c>
    </row>
    <row r="8" spans="1:14" ht="14.4" customHeight="1" x14ac:dyDescent="0.3">
      <c r="A8" s="1001" t="s">
        <v>8871</v>
      </c>
      <c r="B8" s="1004" t="s">
        <v>12315</v>
      </c>
      <c r="C8" s="1010">
        <v>617</v>
      </c>
      <c r="D8" s="1011">
        <v>677</v>
      </c>
      <c r="E8" s="1011">
        <v>526</v>
      </c>
      <c r="F8" s="1015">
        <v>0.77695716395864112</v>
      </c>
      <c r="G8" s="1010">
        <v>98.288100000000028</v>
      </c>
      <c r="H8" s="1011">
        <v>107.84610000000001</v>
      </c>
      <c r="I8" s="1011">
        <v>84.265199999999894</v>
      </c>
      <c r="J8" s="1015">
        <v>0.78134675245558149</v>
      </c>
      <c r="K8" s="1010">
        <v>21.84</v>
      </c>
      <c r="L8" s="1011">
        <v>16.739999999999998</v>
      </c>
      <c r="M8" s="1011">
        <v>16.14</v>
      </c>
      <c r="N8" s="1020">
        <v>30.684410646387832</v>
      </c>
    </row>
    <row r="9" spans="1:14" ht="14.4" customHeight="1" x14ac:dyDescent="0.3">
      <c r="A9" s="1001" t="s">
        <v>9400</v>
      </c>
      <c r="B9" s="1004" t="s">
        <v>12316</v>
      </c>
      <c r="C9" s="1010">
        <v>881</v>
      </c>
      <c r="D9" s="1011">
        <v>435</v>
      </c>
      <c r="E9" s="1011">
        <v>486</v>
      </c>
      <c r="F9" s="1015">
        <v>1.1172413793103448</v>
      </c>
      <c r="G9" s="1010">
        <v>20588.441399999996</v>
      </c>
      <c r="H9" s="1011">
        <v>10165.689</v>
      </c>
      <c r="I9" s="1011">
        <v>11357.528400000001</v>
      </c>
      <c r="J9" s="1015">
        <v>1.1172413793103448</v>
      </c>
      <c r="K9" s="1010">
        <v>7048</v>
      </c>
      <c r="L9" s="1011">
        <v>3480</v>
      </c>
      <c r="M9" s="1011">
        <v>3888</v>
      </c>
      <c r="N9" s="1020">
        <v>8000</v>
      </c>
    </row>
    <row r="10" spans="1:14" ht="14.4" customHeight="1" x14ac:dyDescent="0.3">
      <c r="A10" s="1001" t="s">
        <v>9402</v>
      </c>
      <c r="B10" s="1004" t="s">
        <v>12316</v>
      </c>
      <c r="C10" s="1010">
        <v>405</v>
      </c>
      <c r="D10" s="1011">
        <v>398</v>
      </c>
      <c r="E10" s="1011">
        <v>391</v>
      </c>
      <c r="F10" s="1015">
        <v>0.98241206030150752</v>
      </c>
      <c r="G10" s="1010">
        <v>5400.7964999999949</v>
      </c>
      <c r="H10" s="1011">
        <v>5307.4493999999986</v>
      </c>
      <c r="I10" s="1011">
        <v>5220.6217799999995</v>
      </c>
      <c r="J10" s="1015">
        <v>0.98364042434394205</v>
      </c>
      <c r="K10" s="1010">
        <v>2025</v>
      </c>
      <c r="L10" s="1011">
        <v>1990</v>
      </c>
      <c r="M10" s="1011">
        <v>1955</v>
      </c>
      <c r="N10" s="1020">
        <v>5000</v>
      </c>
    </row>
    <row r="11" spans="1:14" ht="14.4" customHeight="1" thickBot="1" x14ac:dyDescent="0.35">
      <c r="A11" s="1002" t="s">
        <v>8875</v>
      </c>
      <c r="B11" s="1005" t="s">
        <v>12316</v>
      </c>
      <c r="C11" s="1012">
        <v>2221</v>
      </c>
      <c r="D11" s="1013">
        <v>2734</v>
      </c>
      <c r="E11" s="1013">
        <v>2476</v>
      </c>
      <c r="F11" s="1016">
        <v>0.90563277249451357</v>
      </c>
      <c r="G11" s="1012">
        <v>13682.304000000009</v>
      </c>
      <c r="H11" s="1013">
        <v>16850.873600000006</v>
      </c>
      <c r="I11" s="1013">
        <v>15261.589760000004</v>
      </c>
      <c r="J11" s="1016">
        <v>0.90568537408054606</v>
      </c>
      <c r="K11" s="1012">
        <v>3331.5</v>
      </c>
      <c r="L11" s="1013">
        <v>4101</v>
      </c>
      <c r="M11" s="1013">
        <v>3714</v>
      </c>
      <c r="N11" s="1021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2017-11-27T08:58:58Z</dcterms:modified>
</cp:coreProperties>
</file>